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2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2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4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4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4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\\wsl$\Ubuntu\home\bjkim\code\disney-snoopy\lewagon\750\project\venezuela_fx\venezuela_fx\data\"/>
    </mc:Choice>
  </mc:AlternateContent>
  <xr:revisionPtr revIDLastSave="0" documentId="13_ncr:1_{1964F1A8-846F-4C42-84AF-0FC41B73611A}" xr6:coauthVersionLast="47" xr6:coauthVersionMax="47" xr10:uidLastSave="{00000000-0000-0000-0000-000000000000}"/>
  <bookViews>
    <workbookView xWindow="-120" yWindow="-120" windowWidth="29040" windowHeight="17640" tabRatio="810" xr2:uid="{00000000-000D-0000-FFFF-FFFF00000000}"/>
  </bookViews>
  <sheets>
    <sheet name="Monthly" sheetId="63" r:id="rId1"/>
    <sheet name="Weekly" sheetId="68" r:id="rId2"/>
    <sheet name="Daily" sheetId="69" r:id="rId3"/>
    <sheet name="Weekly Raw" sheetId="39" r:id="rId4"/>
    <sheet name="Monthly Raw" sheetId="61" r:id="rId5"/>
    <sheet name="Weekly Data Graphs" sheetId="46" r:id="rId6"/>
    <sheet name="Monthly Data Graphs" sheetId="67" r:id="rId7"/>
    <sheet name="TdC" sheetId="43" r:id="rId8"/>
    <sheet name="SalarioMinimo" sheetId="56" r:id="rId9"/>
  </sheets>
  <externalReferences>
    <externalReference r:id="rId10"/>
  </externalReferences>
  <definedNames>
    <definedName name="\0" localSheetId="4">[1]MAESTRO!#REF!</definedName>
    <definedName name="\0">[1]MAESTRO!#REF!</definedName>
    <definedName name="\C" localSheetId="4">[1]MAESTRO!#REF!</definedName>
    <definedName name="\C">[1]MAESTRO!#REF!</definedName>
    <definedName name="\E" localSheetId="4">[1]MAESTRO!#REF!</definedName>
    <definedName name="\E">[1]MAESTRO!#REF!</definedName>
    <definedName name="\I" localSheetId="4">[1]MAESTRO!#REF!</definedName>
    <definedName name="\I">[1]MAESTRO!#REF!</definedName>
    <definedName name="\L" localSheetId="4">[1]MAESTRO!#REF!</definedName>
    <definedName name="\L">[1]MAESTRO!#REF!</definedName>
    <definedName name="\M" localSheetId="4">[1]MAESTRO!#REF!</definedName>
    <definedName name="\M">[1]MAESTRO!#REF!</definedName>
    <definedName name="\R" localSheetId="4">[1]MAESTRO!#REF!</definedName>
    <definedName name="\R">[1]MAESTRO!#REF!</definedName>
    <definedName name="\S" localSheetId="4">[1]MAESTRO!#REF!</definedName>
    <definedName name="\S">[1]MAESTRO!#REF!</definedName>
    <definedName name="\W" localSheetId="4">[1]MAESTRO!#REF!</definedName>
    <definedName name="\W">[1]MAESTRO!#REF!</definedName>
    <definedName name="\Z" localSheetId="4">[1]MAESTRO!#REF!</definedName>
    <definedName name="\Z">[1]MAESTRO!#REF!</definedName>
    <definedName name="_Order1" hidden="1">255</definedName>
    <definedName name="_Order2" hidden="1">255</definedName>
    <definedName name="ANEX1" localSheetId="4">[1]MAESTRO!#REF!</definedName>
    <definedName name="ANEX1">[1]MAESTRO!#REF!</definedName>
    <definedName name="ANEX2" localSheetId="4">[1]MAESTRO!#REF!</definedName>
    <definedName name="ANEX2">[1]MAESTRO!#REF!</definedName>
    <definedName name="ANEX3" localSheetId="4">[1]MAESTRO!#REF!</definedName>
    <definedName name="ANEX3">[1]MAESTRO!#REF!</definedName>
    <definedName name="ANEX4" localSheetId="4">[1]MAESTRO!#REF!</definedName>
    <definedName name="ANEX4">[1]MAESTRO!#REF!</definedName>
    <definedName name="DATOS" localSheetId="4">[1]MAESTRO!#REF!</definedName>
    <definedName name="DATOS">[1]MAESTRO!#REF!</definedName>
    <definedName name="MENU" localSheetId="4">[1]MAESTRO!#REF!</definedName>
    <definedName name="MENU">[1]MAESTRO!#REF!</definedName>
    <definedName name="T10R" localSheetId="4">[1]MAESTRO!#REF!</definedName>
    <definedName name="T10R">[1]MAESTRO!#REF!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69" l="1"/>
  <c r="B2" i="69"/>
  <c r="C2" i="69"/>
  <c r="D2" i="69"/>
  <c r="E2" i="69"/>
  <c r="A3" i="69"/>
  <c r="B3" i="69"/>
  <c r="C3" i="69"/>
  <c r="D3" i="69"/>
  <c r="E3" i="69"/>
  <c r="A4" i="69"/>
  <c r="B4" i="69"/>
  <c r="C4" i="69"/>
  <c r="D4" i="69"/>
  <c r="E4" i="69"/>
  <c r="A5" i="69"/>
  <c r="B5" i="69"/>
  <c r="C5" i="69"/>
  <c r="D5" i="69"/>
  <c r="E5" i="69"/>
  <c r="A6" i="69"/>
  <c r="B6" i="69"/>
  <c r="C6" i="69"/>
  <c r="D6" i="69"/>
  <c r="E6" i="69"/>
  <c r="A7" i="69"/>
  <c r="B7" i="69"/>
  <c r="C7" i="69"/>
  <c r="D7" i="69"/>
  <c r="E7" i="69"/>
  <c r="A8" i="69"/>
  <c r="B8" i="69"/>
  <c r="C8" i="69"/>
  <c r="D8" i="69"/>
  <c r="E8" i="69"/>
  <c r="A9" i="69"/>
  <c r="B9" i="69"/>
  <c r="C9" i="69"/>
  <c r="D9" i="69"/>
  <c r="E9" i="69"/>
  <c r="A10" i="69"/>
  <c r="B10" i="69"/>
  <c r="C10" i="69"/>
  <c r="D10" i="69"/>
  <c r="E10" i="69"/>
  <c r="A11" i="69"/>
  <c r="B11" i="69"/>
  <c r="C11" i="69"/>
  <c r="D11" i="69"/>
  <c r="E11" i="69"/>
  <c r="A12" i="69"/>
  <c r="B12" i="69"/>
  <c r="C12" i="69"/>
  <c r="D12" i="69"/>
  <c r="E12" i="69"/>
  <c r="A13" i="69"/>
  <c r="B13" i="69"/>
  <c r="C13" i="69"/>
  <c r="D13" i="69"/>
  <c r="E13" i="69"/>
  <c r="A14" i="69"/>
  <c r="B14" i="69"/>
  <c r="C14" i="69"/>
  <c r="D14" i="69"/>
  <c r="E14" i="69"/>
  <c r="A15" i="69"/>
  <c r="B15" i="69"/>
  <c r="C15" i="69"/>
  <c r="D15" i="69"/>
  <c r="E15" i="69"/>
  <c r="A16" i="69"/>
  <c r="B16" i="69"/>
  <c r="C16" i="69"/>
  <c r="D16" i="69"/>
  <c r="E16" i="69"/>
  <c r="A17" i="69"/>
  <c r="B17" i="69"/>
  <c r="C17" i="69"/>
  <c r="D17" i="69"/>
  <c r="E17" i="69"/>
  <c r="A18" i="69"/>
  <c r="B18" i="69"/>
  <c r="C18" i="69"/>
  <c r="D18" i="69"/>
  <c r="E18" i="69"/>
  <c r="A19" i="69"/>
  <c r="B19" i="69"/>
  <c r="C19" i="69"/>
  <c r="D19" i="69"/>
  <c r="E19" i="69"/>
  <c r="A20" i="69"/>
  <c r="B20" i="69"/>
  <c r="C20" i="69"/>
  <c r="D20" i="69"/>
  <c r="E20" i="69"/>
  <c r="A21" i="69"/>
  <c r="B21" i="69"/>
  <c r="C21" i="69"/>
  <c r="D21" i="69"/>
  <c r="E21" i="69"/>
  <c r="A22" i="69"/>
  <c r="B22" i="69"/>
  <c r="C22" i="69"/>
  <c r="D22" i="69"/>
  <c r="E22" i="69"/>
  <c r="A23" i="69"/>
  <c r="B23" i="69"/>
  <c r="C23" i="69"/>
  <c r="D23" i="69"/>
  <c r="E23" i="69"/>
  <c r="A24" i="69"/>
  <c r="B24" i="69"/>
  <c r="C24" i="69"/>
  <c r="D24" i="69"/>
  <c r="E24" i="69"/>
  <c r="A25" i="69"/>
  <c r="B25" i="69"/>
  <c r="C25" i="69"/>
  <c r="D25" i="69"/>
  <c r="E25" i="69"/>
  <c r="A26" i="69"/>
  <c r="B26" i="69"/>
  <c r="C26" i="69"/>
  <c r="D26" i="69"/>
  <c r="E26" i="69"/>
  <c r="A27" i="69"/>
  <c r="B27" i="69"/>
  <c r="C27" i="69"/>
  <c r="D27" i="69"/>
  <c r="E27" i="69"/>
  <c r="A28" i="69"/>
  <c r="B28" i="69"/>
  <c r="C28" i="69"/>
  <c r="D28" i="69"/>
  <c r="E28" i="69"/>
  <c r="A29" i="69"/>
  <c r="B29" i="69"/>
  <c r="C29" i="69"/>
  <c r="D29" i="69"/>
  <c r="E29" i="69"/>
  <c r="A30" i="69"/>
  <c r="B30" i="69"/>
  <c r="C30" i="69"/>
  <c r="D30" i="69"/>
  <c r="E30" i="69"/>
  <c r="A31" i="69"/>
  <c r="B31" i="69"/>
  <c r="C31" i="69"/>
  <c r="D31" i="69"/>
  <c r="E31" i="69"/>
  <c r="A32" i="69"/>
  <c r="B32" i="69"/>
  <c r="C32" i="69"/>
  <c r="D32" i="69"/>
  <c r="E32" i="69"/>
  <c r="A33" i="69"/>
  <c r="B33" i="69"/>
  <c r="C33" i="69"/>
  <c r="D33" i="69"/>
  <c r="E33" i="69"/>
  <c r="A34" i="69"/>
  <c r="B34" i="69"/>
  <c r="C34" i="69"/>
  <c r="D34" i="69"/>
  <c r="E34" i="69"/>
  <c r="A35" i="69"/>
  <c r="B35" i="69"/>
  <c r="C35" i="69"/>
  <c r="D35" i="69"/>
  <c r="E35" i="69"/>
  <c r="A36" i="69"/>
  <c r="B36" i="69"/>
  <c r="C36" i="69"/>
  <c r="D36" i="69"/>
  <c r="E36" i="69"/>
  <c r="A37" i="69"/>
  <c r="B37" i="69"/>
  <c r="C37" i="69"/>
  <c r="D37" i="69"/>
  <c r="E37" i="69"/>
  <c r="A38" i="69"/>
  <c r="B38" i="69"/>
  <c r="C38" i="69"/>
  <c r="D38" i="69"/>
  <c r="E38" i="69"/>
  <c r="A39" i="69"/>
  <c r="B39" i="69"/>
  <c r="C39" i="69"/>
  <c r="D39" i="69"/>
  <c r="E39" i="69"/>
  <c r="A40" i="69"/>
  <c r="B40" i="69"/>
  <c r="C40" i="69"/>
  <c r="D40" i="69"/>
  <c r="E40" i="69"/>
  <c r="A41" i="69"/>
  <c r="B41" i="69"/>
  <c r="C41" i="69"/>
  <c r="D41" i="69"/>
  <c r="E41" i="69"/>
  <c r="A42" i="69"/>
  <c r="B42" i="69"/>
  <c r="C42" i="69"/>
  <c r="D42" i="69"/>
  <c r="E42" i="69"/>
  <c r="A43" i="69"/>
  <c r="B43" i="69"/>
  <c r="C43" i="69"/>
  <c r="D43" i="69"/>
  <c r="E43" i="69"/>
  <c r="A44" i="69"/>
  <c r="B44" i="69"/>
  <c r="C44" i="69"/>
  <c r="D44" i="69"/>
  <c r="E44" i="69"/>
  <c r="A45" i="69"/>
  <c r="B45" i="69"/>
  <c r="C45" i="69"/>
  <c r="D45" i="69"/>
  <c r="E45" i="69"/>
  <c r="A46" i="69"/>
  <c r="B46" i="69"/>
  <c r="C46" i="69"/>
  <c r="D46" i="69"/>
  <c r="E46" i="69"/>
  <c r="A47" i="69"/>
  <c r="B47" i="69"/>
  <c r="C47" i="69"/>
  <c r="D47" i="69"/>
  <c r="E47" i="69"/>
  <c r="A48" i="69"/>
  <c r="B48" i="69"/>
  <c r="C48" i="69"/>
  <c r="D48" i="69"/>
  <c r="E48" i="69"/>
  <c r="A49" i="69"/>
  <c r="B49" i="69"/>
  <c r="C49" i="69"/>
  <c r="D49" i="69"/>
  <c r="E49" i="69"/>
  <c r="A50" i="69"/>
  <c r="B50" i="69"/>
  <c r="C50" i="69"/>
  <c r="D50" i="69"/>
  <c r="E50" i="69"/>
  <c r="A51" i="69"/>
  <c r="B51" i="69"/>
  <c r="C51" i="69"/>
  <c r="D51" i="69"/>
  <c r="E51" i="69"/>
  <c r="A52" i="69"/>
  <c r="B52" i="69"/>
  <c r="C52" i="69"/>
  <c r="D52" i="69"/>
  <c r="E52" i="69"/>
  <c r="A53" i="69"/>
  <c r="B53" i="69"/>
  <c r="C53" i="69"/>
  <c r="D53" i="69"/>
  <c r="E53" i="69"/>
  <c r="A54" i="69"/>
  <c r="B54" i="69"/>
  <c r="C54" i="69"/>
  <c r="D54" i="69"/>
  <c r="E54" i="69"/>
  <c r="A55" i="69"/>
  <c r="B55" i="69"/>
  <c r="C55" i="69"/>
  <c r="D55" i="69"/>
  <c r="E55" i="69"/>
  <c r="A56" i="69"/>
  <c r="B56" i="69"/>
  <c r="C56" i="69"/>
  <c r="D56" i="69"/>
  <c r="E56" i="69"/>
  <c r="A57" i="69"/>
  <c r="B57" i="69"/>
  <c r="C57" i="69"/>
  <c r="D57" i="69"/>
  <c r="E57" i="69"/>
  <c r="A58" i="69"/>
  <c r="B58" i="69"/>
  <c r="C58" i="69"/>
  <c r="D58" i="69"/>
  <c r="E58" i="69"/>
  <c r="A59" i="69"/>
  <c r="B59" i="69"/>
  <c r="C59" i="69"/>
  <c r="D59" i="69"/>
  <c r="E59" i="69"/>
  <c r="A60" i="69"/>
  <c r="B60" i="69"/>
  <c r="C60" i="69"/>
  <c r="D60" i="69"/>
  <c r="E60" i="69"/>
  <c r="A61" i="69"/>
  <c r="B61" i="69"/>
  <c r="C61" i="69"/>
  <c r="D61" i="69"/>
  <c r="E61" i="69"/>
  <c r="A62" i="69"/>
  <c r="B62" i="69"/>
  <c r="C62" i="69"/>
  <c r="D62" i="69"/>
  <c r="E62" i="69"/>
  <c r="A63" i="69"/>
  <c r="B63" i="69"/>
  <c r="C63" i="69"/>
  <c r="D63" i="69"/>
  <c r="E63" i="69"/>
  <c r="A64" i="69"/>
  <c r="B64" i="69"/>
  <c r="C64" i="69"/>
  <c r="D64" i="69"/>
  <c r="E64" i="69"/>
  <c r="A65" i="69"/>
  <c r="B65" i="69"/>
  <c r="C65" i="69"/>
  <c r="D65" i="69"/>
  <c r="E65" i="69"/>
  <c r="A66" i="69"/>
  <c r="B66" i="69"/>
  <c r="C66" i="69"/>
  <c r="D66" i="69"/>
  <c r="E66" i="69"/>
  <c r="A67" i="69"/>
  <c r="B67" i="69"/>
  <c r="C67" i="69"/>
  <c r="D67" i="69"/>
  <c r="E67" i="69"/>
  <c r="A68" i="69"/>
  <c r="B68" i="69"/>
  <c r="C68" i="69"/>
  <c r="D68" i="69"/>
  <c r="E68" i="69"/>
  <c r="A69" i="69"/>
  <c r="B69" i="69"/>
  <c r="C69" i="69"/>
  <c r="D69" i="69"/>
  <c r="E69" i="69"/>
  <c r="A70" i="69"/>
  <c r="B70" i="69"/>
  <c r="C70" i="69"/>
  <c r="D70" i="69"/>
  <c r="E70" i="69"/>
  <c r="A71" i="69"/>
  <c r="B71" i="69"/>
  <c r="C71" i="69"/>
  <c r="D71" i="69"/>
  <c r="E71" i="69"/>
  <c r="A72" i="69"/>
  <c r="B72" i="69"/>
  <c r="C72" i="69"/>
  <c r="D72" i="69"/>
  <c r="E72" i="69"/>
  <c r="A73" i="69"/>
  <c r="B73" i="69"/>
  <c r="C73" i="69"/>
  <c r="D73" i="69"/>
  <c r="E73" i="69"/>
  <c r="A74" i="69"/>
  <c r="B74" i="69"/>
  <c r="C74" i="69"/>
  <c r="D74" i="69"/>
  <c r="E74" i="69"/>
  <c r="A75" i="69"/>
  <c r="B75" i="69"/>
  <c r="C75" i="69"/>
  <c r="D75" i="69"/>
  <c r="E75" i="69"/>
  <c r="A76" i="69"/>
  <c r="B76" i="69"/>
  <c r="C76" i="69"/>
  <c r="D76" i="69"/>
  <c r="E76" i="69"/>
  <c r="A77" i="69"/>
  <c r="B77" i="69"/>
  <c r="C77" i="69"/>
  <c r="D77" i="69"/>
  <c r="E77" i="69"/>
  <c r="A78" i="69"/>
  <c r="B78" i="69"/>
  <c r="C78" i="69"/>
  <c r="D78" i="69"/>
  <c r="E78" i="69"/>
  <c r="A79" i="69"/>
  <c r="B79" i="69"/>
  <c r="C79" i="69"/>
  <c r="D79" i="69"/>
  <c r="E79" i="69"/>
  <c r="A80" i="69"/>
  <c r="B80" i="69"/>
  <c r="C80" i="69"/>
  <c r="D80" i="69"/>
  <c r="E80" i="69"/>
  <c r="A81" i="69"/>
  <c r="B81" i="69"/>
  <c r="C81" i="69"/>
  <c r="D81" i="69"/>
  <c r="E81" i="69"/>
  <c r="A82" i="69"/>
  <c r="B82" i="69"/>
  <c r="C82" i="69"/>
  <c r="D82" i="69"/>
  <c r="E82" i="69"/>
  <c r="A83" i="69"/>
  <c r="B83" i="69"/>
  <c r="C83" i="69"/>
  <c r="D83" i="69"/>
  <c r="E83" i="69"/>
  <c r="A84" i="69"/>
  <c r="B84" i="69"/>
  <c r="C84" i="69"/>
  <c r="D84" i="69"/>
  <c r="E84" i="69"/>
  <c r="A85" i="69"/>
  <c r="B85" i="69"/>
  <c r="C85" i="69"/>
  <c r="D85" i="69"/>
  <c r="E85" i="69"/>
  <c r="A86" i="69"/>
  <c r="B86" i="69"/>
  <c r="C86" i="69"/>
  <c r="D86" i="69"/>
  <c r="E86" i="69"/>
  <c r="A87" i="69"/>
  <c r="B87" i="69"/>
  <c r="C87" i="69"/>
  <c r="D87" i="69"/>
  <c r="E87" i="69"/>
  <c r="A88" i="69"/>
  <c r="B88" i="69"/>
  <c r="C88" i="69"/>
  <c r="D88" i="69"/>
  <c r="E88" i="69"/>
  <c r="A89" i="69"/>
  <c r="B89" i="69"/>
  <c r="C89" i="69"/>
  <c r="D89" i="69"/>
  <c r="E89" i="69"/>
  <c r="A90" i="69"/>
  <c r="B90" i="69"/>
  <c r="C90" i="69"/>
  <c r="D90" i="69"/>
  <c r="E90" i="69"/>
  <c r="A91" i="69"/>
  <c r="B91" i="69"/>
  <c r="C91" i="69"/>
  <c r="D91" i="69"/>
  <c r="E91" i="69"/>
  <c r="A92" i="69"/>
  <c r="B92" i="69"/>
  <c r="C92" i="69"/>
  <c r="D92" i="69"/>
  <c r="E92" i="69"/>
  <c r="A93" i="69"/>
  <c r="B93" i="69"/>
  <c r="C93" i="69"/>
  <c r="D93" i="69"/>
  <c r="E93" i="69"/>
  <c r="A94" i="69"/>
  <c r="B94" i="69"/>
  <c r="C94" i="69"/>
  <c r="D94" i="69"/>
  <c r="E94" i="69"/>
  <c r="A95" i="69"/>
  <c r="B95" i="69"/>
  <c r="C95" i="69"/>
  <c r="D95" i="69"/>
  <c r="E95" i="69"/>
  <c r="A96" i="69"/>
  <c r="B96" i="69"/>
  <c r="C96" i="69"/>
  <c r="D96" i="69"/>
  <c r="E96" i="69"/>
  <c r="A97" i="69"/>
  <c r="B97" i="69"/>
  <c r="C97" i="69"/>
  <c r="D97" i="69"/>
  <c r="E97" i="69"/>
  <c r="A98" i="69"/>
  <c r="B98" i="69"/>
  <c r="C98" i="69"/>
  <c r="D98" i="69"/>
  <c r="E98" i="69"/>
  <c r="A99" i="69"/>
  <c r="B99" i="69"/>
  <c r="C99" i="69"/>
  <c r="D99" i="69"/>
  <c r="E99" i="69"/>
  <c r="A100" i="69"/>
  <c r="B100" i="69"/>
  <c r="C100" i="69"/>
  <c r="D100" i="69"/>
  <c r="E100" i="69"/>
  <c r="A101" i="69"/>
  <c r="B101" i="69"/>
  <c r="C101" i="69"/>
  <c r="D101" i="69"/>
  <c r="E101" i="69"/>
  <c r="A102" i="69"/>
  <c r="B102" i="69"/>
  <c r="C102" i="69"/>
  <c r="D102" i="69"/>
  <c r="E102" i="69"/>
  <c r="A103" i="69"/>
  <c r="B103" i="69"/>
  <c r="C103" i="69"/>
  <c r="D103" i="69"/>
  <c r="E103" i="69"/>
  <c r="A104" i="69"/>
  <c r="B104" i="69"/>
  <c r="C104" i="69"/>
  <c r="D104" i="69"/>
  <c r="E104" i="69"/>
  <c r="A105" i="69"/>
  <c r="B105" i="69"/>
  <c r="C105" i="69"/>
  <c r="D105" i="69"/>
  <c r="E105" i="69"/>
  <c r="A106" i="69"/>
  <c r="B106" i="69"/>
  <c r="C106" i="69"/>
  <c r="D106" i="69"/>
  <c r="E106" i="69"/>
  <c r="A107" i="69"/>
  <c r="B107" i="69"/>
  <c r="C107" i="69"/>
  <c r="D107" i="69"/>
  <c r="E107" i="69"/>
  <c r="A108" i="69"/>
  <c r="B108" i="69"/>
  <c r="C108" i="69"/>
  <c r="D108" i="69"/>
  <c r="E108" i="69"/>
  <c r="A109" i="69"/>
  <c r="B109" i="69"/>
  <c r="C109" i="69"/>
  <c r="D109" i="69"/>
  <c r="E109" i="69"/>
  <c r="A110" i="69"/>
  <c r="B110" i="69"/>
  <c r="C110" i="69"/>
  <c r="D110" i="69"/>
  <c r="E110" i="69"/>
  <c r="A111" i="69"/>
  <c r="B111" i="69"/>
  <c r="C111" i="69"/>
  <c r="D111" i="69"/>
  <c r="E111" i="69"/>
  <c r="A112" i="69"/>
  <c r="B112" i="69"/>
  <c r="C112" i="69"/>
  <c r="D112" i="69"/>
  <c r="E112" i="69"/>
  <c r="A113" i="69"/>
  <c r="B113" i="69"/>
  <c r="C113" i="69"/>
  <c r="D113" i="69"/>
  <c r="E113" i="69"/>
  <c r="A114" i="69"/>
  <c r="B114" i="69"/>
  <c r="C114" i="69"/>
  <c r="D114" i="69"/>
  <c r="E114" i="69"/>
  <c r="A115" i="69"/>
  <c r="B115" i="69"/>
  <c r="C115" i="69"/>
  <c r="D115" i="69"/>
  <c r="E115" i="69"/>
  <c r="A116" i="69"/>
  <c r="B116" i="69"/>
  <c r="C116" i="69"/>
  <c r="D116" i="69"/>
  <c r="E116" i="69"/>
  <c r="A117" i="69"/>
  <c r="B117" i="69"/>
  <c r="C117" i="69"/>
  <c r="D117" i="69"/>
  <c r="E117" i="69"/>
  <c r="A118" i="69"/>
  <c r="B118" i="69"/>
  <c r="C118" i="69"/>
  <c r="D118" i="69"/>
  <c r="E118" i="69"/>
  <c r="A119" i="69"/>
  <c r="B119" i="69"/>
  <c r="C119" i="69"/>
  <c r="D119" i="69"/>
  <c r="E119" i="69"/>
  <c r="A120" i="69"/>
  <c r="B120" i="69"/>
  <c r="C120" i="69"/>
  <c r="D120" i="69"/>
  <c r="E120" i="69"/>
  <c r="A121" i="69"/>
  <c r="B121" i="69"/>
  <c r="C121" i="69"/>
  <c r="D121" i="69"/>
  <c r="E121" i="69"/>
  <c r="A122" i="69"/>
  <c r="B122" i="69"/>
  <c r="C122" i="69"/>
  <c r="D122" i="69"/>
  <c r="E122" i="69"/>
  <c r="A123" i="69"/>
  <c r="B123" i="69"/>
  <c r="C123" i="69"/>
  <c r="D123" i="69"/>
  <c r="E123" i="69"/>
  <c r="A124" i="69"/>
  <c r="B124" i="69"/>
  <c r="C124" i="69"/>
  <c r="D124" i="69"/>
  <c r="E124" i="69"/>
  <c r="A125" i="69"/>
  <c r="B125" i="69"/>
  <c r="C125" i="69"/>
  <c r="D125" i="69"/>
  <c r="E125" i="69"/>
  <c r="A126" i="69"/>
  <c r="B126" i="69"/>
  <c r="C126" i="69"/>
  <c r="D126" i="69"/>
  <c r="E126" i="69"/>
  <c r="A127" i="69"/>
  <c r="B127" i="69"/>
  <c r="C127" i="69"/>
  <c r="D127" i="69"/>
  <c r="E127" i="69"/>
  <c r="A128" i="69"/>
  <c r="B128" i="69"/>
  <c r="C128" i="69"/>
  <c r="D128" i="69"/>
  <c r="E128" i="69"/>
  <c r="A129" i="69"/>
  <c r="B129" i="69"/>
  <c r="C129" i="69"/>
  <c r="D129" i="69"/>
  <c r="E129" i="69"/>
  <c r="A130" i="69"/>
  <c r="B130" i="69"/>
  <c r="C130" i="69"/>
  <c r="D130" i="69"/>
  <c r="E130" i="69"/>
  <c r="A131" i="69"/>
  <c r="B131" i="69"/>
  <c r="C131" i="69"/>
  <c r="D131" i="69"/>
  <c r="E131" i="69"/>
  <c r="A132" i="69"/>
  <c r="B132" i="69"/>
  <c r="C132" i="69"/>
  <c r="D132" i="69"/>
  <c r="E132" i="69"/>
  <c r="A133" i="69"/>
  <c r="B133" i="69"/>
  <c r="C133" i="69"/>
  <c r="D133" i="69"/>
  <c r="E133" i="69"/>
  <c r="A134" i="69"/>
  <c r="B134" i="69"/>
  <c r="C134" i="69"/>
  <c r="D134" i="69"/>
  <c r="E134" i="69"/>
  <c r="A135" i="69"/>
  <c r="B135" i="69"/>
  <c r="C135" i="69"/>
  <c r="D135" i="69"/>
  <c r="E135" i="69"/>
  <c r="A136" i="69"/>
  <c r="B136" i="69"/>
  <c r="C136" i="69"/>
  <c r="D136" i="69"/>
  <c r="E136" i="69"/>
  <c r="A137" i="69"/>
  <c r="B137" i="69"/>
  <c r="C137" i="69"/>
  <c r="D137" i="69"/>
  <c r="E137" i="69"/>
  <c r="A138" i="69"/>
  <c r="B138" i="69"/>
  <c r="C138" i="69"/>
  <c r="D138" i="69"/>
  <c r="E138" i="69"/>
  <c r="A139" i="69"/>
  <c r="B139" i="69"/>
  <c r="C139" i="69"/>
  <c r="D139" i="69"/>
  <c r="E139" i="69"/>
  <c r="A140" i="69"/>
  <c r="B140" i="69"/>
  <c r="C140" i="69"/>
  <c r="D140" i="69"/>
  <c r="E140" i="69"/>
  <c r="A141" i="69"/>
  <c r="B141" i="69"/>
  <c r="C141" i="69"/>
  <c r="D141" i="69"/>
  <c r="E141" i="69"/>
  <c r="A142" i="69"/>
  <c r="B142" i="69"/>
  <c r="C142" i="69"/>
  <c r="D142" i="69"/>
  <c r="E142" i="69"/>
  <c r="A143" i="69"/>
  <c r="B143" i="69"/>
  <c r="C143" i="69"/>
  <c r="D143" i="69"/>
  <c r="E143" i="69"/>
  <c r="A144" i="69"/>
  <c r="B144" i="69"/>
  <c r="C144" i="69"/>
  <c r="D144" i="69"/>
  <c r="E144" i="69"/>
  <c r="A145" i="69"/>
  <c r="B145" i="69"/>
  <c r="C145" i="69"/>
  <c r="D145" i="69"/>
  <c r="E145" i="69"/>
  <c r="A146" i="69"/>
  <c r="B146" i="69"/>
  <c r="C146" i="69"/>
  <c r="D146" i="69"/>
  <c r="E146" i="69"/>
  <c r="A147" i="69"/>
  <c r="B147" i="69"/>
  <c r="C147" i="69"/>
  <c r="D147" i="69"/>
  <c r="E147" i="69"/>
  <c r="A148" i="69"/>
  <c r="B148" i="69"/>
  <c r="C148" i="69"/>
  <c r="D148" i="69"/>
  <c r="E148" i="69"/>
  <c r="A149" i="69"/>
  <c r="B149" i="69"/>
  <c r="C149" i="69"/>
  <c r="D149" i="69"/>
  <c r="E149" i="69"/>
  <c r="A150" i="69"/>
  <c r="B150" i="69"/>
  <c r="C150" i="69"/>
  <c r="D150" i="69"/>
  <c r="E150" i="69"/>
  <c r="A151" i="69"/>
  <c r="B151" i="69"/>
  <c r="C151" i="69"/>
  <c r="D151" i="69"/>
  <c r="E151" i="69"/>
  <c r="A152" i="69"/>
  <c r="B152" i="69"/>
  <c r="C152" i="69"/>
  <c r="D152" i="69"/>
  <c r="E152" i="69"/>
  <c r="A153" i="69"/>
  <c r="B153" i="69"/>
  <c r="C153" i="69"/>
  <c r="D153" i="69"/>
  <c r="E153" i="69"/>
  <c r="A154" i="69"/>
  <c r="B154" i="69"/>
  <c r="C154" i="69"/>
  <c r="D154" i="69"/>
  <c r="E154" i="69"/>
  <c r="A155" i="69"/>
  <c r="B155" i="69"/>
  <c r="C155" i="69"/>
  <c r="D155" i="69"/>
  <c r="E155" i="69"/>
  <c r="A156" i="69"/>
  <c r="B156" i="69"/>
  <c r="C156" i="69"/>
  <c r="D156" i="69"/>
  <c r="E156" i="69"/>
  <c r="A157" i="69"/>
  <c r="B157" i="69"/>
  <c r="C157" i="69"/>
  <c r="D157" i="69"/>
  <c r="E157" i="69"/>
  <c r="A158" i="69"/>
  <c r="B158" i="69"/>
  <c r="C158" i="69"/>
  <c r="D158" i="69"/>
  <c r="E158" i="69"/>
  <c r="A159" i="69"/>
  <c r="B159" i="69"/>
  <c r="C159" i="69"/>
  <c r="D159" i="69"/>
  <c r="E159" i="69"/>
  <c r="A160" i="69"/>
  <c r="B160" i="69"/>
  <c r="C160" i="69"/>
  <c r="D160" i="69"/>
  <c r="E160" i="69"/>
  <c r="A161" i="69"/>
  <c r="B161" i="69"/>
  <c r="C161" i="69"/>
  <c r="D161" i="69"/>
  <c r="E161" i="69"/>
  <c r="A162" i="69"/>
  <c r="B162" i="69"/>
  <c r="C162" i="69"/>
  <c r="D162" i="69"/>
  <c r="E162" i="69"/>
  <c r="A163" i="69"/>
  <c r="B163" i="69"/>
  <c r="C163" i="69"/>
  <c r="D163" i="69"/>
  <c r="E163" i="69"/>
  <c r="A164" i="69"/>
  <c r="B164" i="69"/>
  <c r="C164" i="69"/>
  <c r="D164" i="69"/>
  <c r="E164" i="69"/>
  <c r="A165" i="69"/>
  <c r="B165" i="69"/>
  <c r="C165" i="69"/>
  <c r="D165" i="69"/>
  <c r="E165" i="69"/>
  <c r="A166" i="69"/>
  <c r="B166" i="69"/>
  <c r="C166" i="69"/>
  <c r="D166" i="69"/>
  <c r="E166" i="69"/>
  <c r="A167" i="69"/>
  <c r="B167" i="69"/>
  <c r="C167" i="69"/>
  <c r="D167" i="69"/>
  <c r="E167" i="69"/>
  <c r="A168" i="69"/>
  <c r="B168" i="69"/>
  <c r="C168" i="69"/>
  <c r="D168" i="69"/>
  <c r="E168" i="69"/>
  <c r="A169" i="69"/>
  <c r="B169" i="69"/>
  <c r="C169" i="69"/>
  <c r="D169" i="69"/>
  <c r="E169" i="69"/>
  <c r="A170" i="69"/>
  <c r="B170" i="69"/>
  <c r="C170" i="69"/>
  <c r="D170" i="69"/>
  <c r="E170" i="69"/>
  <c r="A171" i="69"/>
  <c r="B171" i="69"/>
  <c r="C171" i="69"/>
  <c r="D171" i="69"/>
  <c r="E171" i="69"/>
  <c r="A172" i="69"/>
  <c r="B172" i="69"/>
  <c r="C172" i="69"/>
  <c r="D172" i="69"/>
  <c r="E172" i="69"/>
  <c r="A173" i="69"/>
  <c r="B173" i="69"/>
  <c r="C173" i="69"/>
  <c r="D173" i="69"/>
  <c r="E173" i="69"/>
  <c r="A174" i="69"/>
  <c r="B174" i="69"/>
  <c r="C174" i="69"/>
  <c r="D174" i="69"/>
  <c r="E174" i="69"/>
  <c r="A175" i="69"/>
  <c r="B175" i="69"/>
  <c r="C175" i="69"/>
  <c r="D175" i="69"/>
  <c r="E175" i="69"/>
  <c r="A176" i="69"/>
  <c r="B176" i="69"/>
  <c r="C176" i="69"/>
  <c r="D176" i="69"/>
  <c r="E176" i="69"/>
  <c r="A177" i="69"/>
  <c r="B177" i="69"/>
  <c r="C177" i="69"/>
  <c r="D177" i="69"/>
  <c r="E177" i="69"/>
  <c r="A178" i="69"/>
  <c r="B178" i="69"/>
  <c r="C178" i="69"/>
  <c r="D178" i="69"/>
  <c r="E178" i="69"/>
  <c r="A179" i="69"/>
  <c r="B179" i="69"/>
  <c r="C179" i="69"/>
  <c r="D179" i="69"/>
  <c r="E179" i="69"/>
  <c r="A180" i="69"/>
  <c r="B180" i="69"/>
  <c r="C180" i="69"/>
  <c r="D180" i="69"/>
  <c r="E180" i="69"/>
  <c r="A181" i="69"/>
  <c r="B181" i="69"/>
  <c r="C181" i="69"/>
  <c r="D181" i="69"/>
  <c r="E181" i="69"/>
  <c r="A182" i="69"/>
  <c r="B182" i="69"/>
  <c r="C182" i="69"/>
  <c r="D182" i="69"/>
  <c r="E182" i="69"/>
  <c r="A183" i="69"/>
  <c r="B183" i="69"/>
  <c r="C183" i="69"/>
  <c r="D183" i="69"/>
  <c r="E183" i="69"/>
  <c r="A184" i="69"/>
  <c r="B184" i="69"/>
  <c r="C184" i="69"/>
  <c r="D184" i="69"/>
  <c r="E184" i="69"/>
  <c r="A185" i="69"/>
  <c r="B185" i="69"/>
  <c r="C185" i="69"/>
  <c r="D185" i="69"/>
  <c r="E185" i="69"/>
  <c r="A186" i="69"/>
  <c r="B186" i="69"/>
  <c r="C186" i="69"/>
  <c r="D186" i="69"/>
  <c r="E186" i="69"/>
  <c r="A187" i="69"/>
  <c r="B187" i="69"/>
  <c r="C187" i="69"/>
  <c r="D187" i="69"/>
  <c r="E187" i="69"/>
  <c r="A188" i="69"/>
  <c r="B188" i="69"/>
  <c r="C188" i="69"/>
  <c r="D188" i="69"/>
  <c r="E188" i="69"/>
  <c r="A189" i="69"/>
  <c r="B189" i="69"/>
  <c r="C189" i="69"/>
  <c r="D189" i="69"/>
  <c r="E189" i="69"/>
  <c r="A190" i="69"/>
  <c r="B190" i="69"/>
  <c r="C190" i="69"/>
  <c r="D190" i="69"/>
  <c r="E190" i="69"/>
  <c r="A191" i="69"/>
  <c r="B191" i="69"/>
  <c r="C191" i="69"/>
  <c r="D191" i="69"/>
  <c r="E191" i="69"/>
  <c r="A192" i="69"/>
  <c r="B192" i="69"/>
  <c r="C192" i="69"/>
  <c r="D192" i="69"/>
  <c r="E192" i="69"/>
  <c r="A193" i="69"/>
  <c r="B193" i="69"/>
  <c r="C193" i="69"/>
  <c r="D193" i="69"/>
  <c r="E193" i="69"/>
  <c r="A194" i="69"/>
  <c r="B194" i="69"/>
  <c r="C194" i="69"/>
  <c r="D194" i="69"/>
  <c r="E194" i="69"/>
  <c r="A195" i="69"/>
  <c r="B195" i="69"/>
  <c r="C195" i="69"/>
  <c r="D195" i="69"/>
  <c r="E195" i="69"/>
  <c r="A196" i="69"/>
  <c r="B196" i="69"/>
  <c r="C196" i="69"/>
  <c r="D196" i="69"/>
  <c r="E196" i="69"/>
  <c r="A197" i="69"/>
  <c r="B197" i="69"/>
  <c r="C197" i="69"/>
  <c r="D197" i="69"/>
  <c r="E197" i="69"/>
  <c r="A198" i="69"/>
  <c r="B198" i="69"/>
  <c r="C198" i="69"/>
  <c r="D198" i="69"/>
  <c r="E198" i="69"/>
  <c r="A199" i="69"/>
  <c r="B199" i="69"/>
  <c r="C199" i="69"/>
  <c r="D199" i="69"/>
  <c r="E199" i="69"/>
  <c r="A200" i="69"/>
  <c r="B200" i="69"/>
  <c r="C200" i="69"/>
  <c r="D200" i="69"/>
  <c r="E200" i="69"/>
  <c r="A201" i="69"/>
  <c r="B201" i="69"/>
  <c r="C201" i="69"/>
  <c r="D201" i="69"/>
  <c r="E201" i="69"/>
  <c r="A202" i="69"/>
  <c r="B202" i="69"/>
  <c r="C202" i="69"/>
  <c r="D202" i="69"/>
  <c r="E202" i="69"/>
  <c r="A203" i="69"/>
  <c r="B203" i="69"/>
  <c r="C203" i="69"/>
  <c r="D203" i="69"/>
  <c r="E203" i="69"/>
  <c r="A204" i="69"/>
  <c r="B204" i="69"/>
  <c r="C204" i="69"/>
  <c r="D204" i="69"/>
  <c r="E204" i="69"/>
  <c r="A205" i="69"/>
  <c r="B205" i="69"/>
  <c r="C205" i="69"/>
  <c r="D205" i="69"/>
  <c r="E205" i="69"/>
  <c r="A206" i="69"/>
  <c r="B206" i="69"/>
  <c r="C206" i="69"/>
  <c r="D206" i="69"/>
  <c r="E206" i="69"/>
  <c r="A207" i="69"/>
  <c r="B207" i="69"/>
  <c r="C207" i="69"/>
  <c r="D207" i="69"/>
  <c r="E207" i="69"/>
  <c r="A208" i="69"/>
  <c r="B208" i="69"/>
  <c r="C208" i="69"/>
  <c r="D208" i="69"/>
  <c r="E208" i="69"/>
  <c r="A209" i="69"/>
  <c r="B209" i="69"/>
  <c r="C209" i="69"/>
  <c r="D209" i="69"/>
  <c r="E209" i="69"/>
  <c r="A210" i="69"/>
  <c r="B210" i="69"/>
  <c r="C210" i="69"/>
  <c r="D210" i="69"/>
  <c r="E210" i="69"/>
  <c r="A211" i="69"/>
  <c r="B211" i="69"/>
  <c r="C211" i="69"/>
  <c r="D211" i="69"/>
  <c r="E211" i="69"/>
  <c r="A212" i="69"/>
  <c r="B212" i="69"/>
  <c r="C212" i="69"/>
  <c r="D212" i="69"/>
  <c r="E212" i="69"/>
  <c r="A213" i="69"/>
  <c r="B213" i="69"/>
  <c r="C213" i="69"/>
  <c r="D213" i="69"/>
  <c r="E213" i="69"/>
  <c r="A214" i="69"/>
  <c r="B214" i="69"/>
  <c r="C214" i="69"/>
  <c r="D214" i="69"/>
  <c r="E214" i="69"/>
  <c r="A215" i="69"/>
  <c r="B215" i="69"/>
  <c r="C215" i="69"/>
  <c r="D215" i="69"/>
  <c r="E215" i="69"/>
  <c r="A216" i="69"/>
  <c r="B216" i="69"/>
  <c r="C216" i="69"/>
  <c r="D216" i="69"/>
  <c r="E216" i="69"/>
  <c r="A217" i="69"/>
  <c r="B217" i="69"/>
  <c r="C217" i="69"/>
  <c r="D217" i="69"/>
  <c r="E217" i="69"/>
  <c r="A218" i="69"/>
  <c r="B218" i="69"/>
  <c r="C218" i="69"/>
  <c r="D218" i="69"/>
  <c r="E218" i="69"/>
  <c r="A219" i="69"/>
  <c r="B219" i="69"/>
  <c r="C219" i="69"/>
  <c r="D219" i="69"/>
  <c r="E219" i="69"/>
  <c r="A220" i="69"/>
  <c r="B220" i="69"/>
  <c r="C220" i="69"/>
  <c r="D220" i="69"/>
  <c r="E220" i="69"/>
  <c r="A221" i="69"/>
  <c r="B221" i="69"/>
  <c r="C221" i="69"/>
  <c r="D221" i="69"/>
  <c r="E221" i="69"/>
  <c r="A222" i="69"/>
  <c r="B222" i="69"/>
  <c r="C222" i="69"/>
  <c r="D222" i="69"/>
  <c r="E222" i="69"/>
  <c r="A223" i="69"/>
  <c r="B223" i="69"/>
  <c r="C223" i="69"/>
  <c r="D223" i="69"/>
  <c r="E223" i="69"/>
  <c r="A224" i="69"/>
  <c r="B224" i="69"/>
  <c r="C224" i="69"/>
  <c r="D224" i="69"/>
  <c r="E224" i="69"/>
  <c r="A225" i="69"/>
  <c r="B225" i="69"/>
  <c r="C225" i="69"/>
  <c r="D225" i="69"/>
  <c r="E225" i="69"/>
  <c r="A226" i="69"/>
  <c r="B226" i="69"/>
  <c r="C226" i="69"/>
  <c r="D226" i="69"/>
  <c r="E226" i="69"/>
  <c r="A227" i="69"/>
  <c r="B227" i="69"/>
  <c r="C227" i="69"/>
  <c r="D227" i="69"/>
  <c r="E227" i="69"/>
  <c r="A228" i="69"/>
  <c r="B228" i="69"/>
  <c r="C228" i="69"/>
  <c r="D228" i="69"/>
  <c r="E228" i="69"/>
  <c r="A229" i="69"/>
  <c r="B229" i="69"/>
  <c r="C229" i="69"/>
  <c r="D229" i="69"/>
  <c r="E229" i="69"/>
  <c r="A230" i="69"/>
  <c r="B230" i="69"/>
  <c r="C230" i="69"/>
  <c r="D230" i="69"/>
  <c r="E230" i="69"/>
  <c r="A231" i="69"/>
  <c r="B231" i="69"/>
  <c r="C231" i="69"/>
  <c r="D231" i="69"/>
  <c r="E231" i="69"/>
  <c r="A232" i="69"/>
  <c r="B232" i="69"/>
  <c r="C232" i="69"/>
  <c r="D232" i="69"/>
  <c r="E232" i="69"/>
  <c r="A233" i="69"/>
  <c r="B233" i="69"/>
  <c r="C233" i="69"/>
  <c r="D233" i="69"/>
  <c r="E233" i="69"/>
  <c r="A234" i="69"/>
  <c r="B234" i="69"/>
  <c r="C234" i="69"/>
  <c r="D234" i="69"/>
  <c r="E234" i="69"/>
  <c r="A235" i="69"/>
  <c r="B235" i="69"/>
  <c r="C235" i="69"/>
  <c r="D235" i="69"/>
  <c r="E235" i="69"/>
  <c r="A236" i="69"/>
  <c r="B236" i="69"/>
  <c r="C236" i="69"/>
  <c r="D236" i="69"/>
  <c r="E236" i="69"/>
  <c r="A237" i="69"/>
  <c r="B237" i="69"/>
  <c r="C237" i="69"/>
  <c r="D237" i="69"/>
  <c r="E237" i="69"/>
  <c r="A238" i="69"/>
  <c r="B238" i="69"/>
  <c r="C238" i="69"/>
  <c r="D238" i="69"/>
  <c r="E238" i="69"/>
  <c r="A239" i="69"/>
  <c r="B239" i="69"/>
  <c r="C239" i="69"/>
  <c r="D239" i="69"/>
  <c r="E239" i="69"/>
  <c r="A240" i="69"/>
  <c r="B240" i="69"/>
  <c r="C240" i="69"/>
  <c r="D240" i="69"/>
  <c r="E240" i="69"/>
  <c r="A241" i="69"/>
  <c r="B241" i="69"/>
  <c r="C241" i="69"/>
  <c r="D241" i="69"/>
  <c r="E241" i="69"/>
  <c r="A242" i="69"/>
  <c r="B242" i="69"/>
  <c r="C242" i="69"/>
  <c r="D242" i="69"/>
  <c r="E242" i="69"/>
  <c r="A243" i="69"/>
  <c r="B243" i="69"/>
  <c r="C243" i="69"/>
  <c r="D243" i="69"/>
  <c r="E243" i="69"/>
  <c r="A244" i="69"/>
  <c r="B244" i="69"/>
  <c r="C244" i="69"/>
  <c r="D244" i="69"/>
  <c r="E244" i="69"/>
  <c r="A245" i="69"/>
  <c r="B245" i="69"/>
  <c r="C245" i="69"/>
  <c r="D245" i="69"/>
  <c r="E245" i="69"/>
  <c r="A246" i="69"/>
  <c r="B246" i="69"/>
  <c r="C246" i="69"/>
  <c r="D246" i="69"/>
  <c r="E246" i="69"/>
  <c r="A247" i="69"/>
  <c r="B247" i="69"/>
  <c r="C247" i="69"/>
  <c r="D247" i="69"/>
  <c r="E247" i="69"/>
  <c r="A248" i="69"/>
  <c r="B248" i="69"/>
  <c r="C248" i="69"/>
  <c r="D248" i="69"/>
  <c r="E248" i="69"/>
  <c r="A249" i="69"/>
  <c r="B249" i="69"/>
  <c r="C249" i="69"/>
  <c r="D249" i="69"/>
  <c r="E249" i="69"/>
  <c r="A250" i="69"/>
  <c r="B250" i="69"/>
  <c r="C250" i="69"/>
  <c r="D250" i="69"/>
  <c r="E250" i="69"/>
  <c r="A251" i="69"/>
  <c r="B251" i="69"/>
  <c r="C251" i="69"/>
  <c r="D251" i="69"/>
  <c r="E251" i="69"/>
  <c r="A252" i="69"/>
  <c r="B252" i="69"/>
  <c r="C252" i="69"/>
  <c r="D252" i="69"/>
  <c r="E252" i="69"/>
  <c r="A253" i="69"/>
  <c r="B253" i="69"/>
  <c r="C253" i="69"/>
  <c r="D253" i="69"/>
  <c r="E253" i="69"/>
  <c r="A254" i="69"/>
  <c r="B254" i="69"/>
  <c r="C254" i="69"/>
  <c r="D254" i="69"/>
  <c r="E254" i="69"/>
  <c r="A255" i="69"/>
  <c r="B255" i="69"/>
  <c r="C255" i="69"/>
  <c r="D255" i="69"/>
  <c r="E255" i="69"/>
  <c r="A256" i="69"/>
  <c r="B256" i="69"/>
  <c r="C256" i="69"/>
  <c r="D256" i="69"/>
  <c r="E256" i="69"/>
  <c r="A257" i="69"/>
  <c r="B257" i="69"/>
  <c r="C257" i="69"/>
  <c r="D257" i="69"/>
  <c r="E257" i="69"/>
  <c r="A258" i="69"/>
  <c r="B258" i="69"/>
  <c r="C258" i="69"/>
  <c r="D258" i="69"/>
  <c r="E258" i="69"/>
  <c r="A259" i="69"/>
  <c r="B259" i="69"/>
  <c r="C259" i="69"/>
  <c r="D259" i="69"/>
  <c r="E259" i="69"/>
  <c r="A260" i="69"/>
  <c r="B260" i="69"/>
  <c r="C260" i="69"/>
  <c r="D260" i="69"/>
  <c r="E260" i="69"/>
  <c r="A261" i="69"/>
  <c r="B261" i="69"/>
  <c r="C261" i="69"/>
  <c r="D261" i="69"/>
  <c r="E261" i="69"/>
  <c r="A262" i="69"/>
  <c r="B262" i="69"/>
  <c r="C262" i="69"/>
  <c r="D262" i="69"/>
  <c r="E262" i="69"/>
  <c r="A263" i="69"/>
  <c r="B263" i="69"/>
  <c r="C263" i="69"/>
  <c r="D263" i="69"/>
  <c r="E263" i="69"/>
  <c r="A264" i="69"/>
  <c r="B264" i="69"/>
  <c r="C264" i="69"/>
  <c r="D264" i="69"/>
  <c r="E264" i="69"/>
  <c r="A265" i="69"/>
  <c r="B265" i="69"/>
  <c r="C265" i="69"/>
  <c r="D265" i="69"/>
  <c r="E265" i="69"/>
  <c r="A266" i="69"/>
  <c r="B266" i="69"/>
  <c r="C266" i="69"/>
  <c r="D266" i="69"/>
  <c r="E266" i="69"/>
  <c r="A267" i="69"/>
  <c r="B267" i="69"/>
  <c r="C267" i="69"/>
  <c r="D267" i="69"/>
  <c r="E267" i="69"/>
  <c r="A268" i="69"/>
  <c r="B268" i="69"/>
  <c r="C268" i="69"/>
  <c r="D268" i="69"/>
  <c r="E268" i="69"/>
  <c r="A269" i="69"/>
  <c r="B269" i="69"/>
  <c r="C269" i="69"/>
  <c r="D269" i="69"/>
  <c r="E269" i="69"/>
  <c r="A270" i="69"/>
  <c r="B270" i="69"/>
  <c r="C270" i="69"/>
  <c r="D270" i="69"/>
  <c r="E270" i="69"/>
  <c r="A271" i="69"/>
  <c r="B271" i="69"/>
  <c r="C271" i="69"/>
  <c r="D271" i="69"/>
  <c r="E271" i="69"/>
  <c r="A272" i="69"/>
  <c r="B272" i="69"/>
  <c r="C272" i="69"/>
  <c r="D272" i="69"/>
  <c r="E272" i="69"/>
  <c r="A273" i="69"/>
  <c r="B273" i="69"/>
  <c r="C273" i="69"/>
  <c r="D273" i="69"/>
  <c r="E273" i="69"/>
  <c r="A274" i="69"/>
  <c r="B274" i="69"/>
  <c r="C274" i="69"/>
  <c r="D274" i="69"/>
  <c r="E274" i="69"/>
  <c r="A275" i="69"/>
  <c r="B275" i="69"/>
  <c r="C275" i="69"/>
  <c r="D275" i="69"/>
  <c r="E275" i="69"/>
  <c r="A276" i="69"/>
  <c r="B276" i="69"/>
  <c r="C276" i="69"/>
  <c r="D276" i="69"/>
  <c r="E276" i="69"/>
  <c r="A277" i="69"/>
  <c r="B277" i="69"/>
  <c r="C277" i="69"/>
  <c r="D277" i="69"/>
  <c r="E277" i="69"/>
  <c r="A278" i="69"/>
  <c r="B278" i="69"/>
  <c r="C278" i="69"/>
  <c r="D278" i="69"/>
  <c r="E278" i="69"/>
  <c r="A279" i="69"/>
  <c r="B279" i="69"/>
  <c r="C279" i="69"/>
  <c r="D279" i="69"/>
  <c r="E279" i="69"/>
  <c r="A280" i="69"/>
  <c r="B280" i="69"/>
  <c r="C280" i="69"/>
  <c r="D280" i="69"/>
  <c r="E280" i="69"/>
  <c r="A281" i="69"/>
  <c r="B281" i="69"/>
  <c r="C281" i="69"/>
  <c r="D281" i="69"/>
  <c r="E281" i="69"/>
  <c r="A282" i="69"/>
  <c r="B282" i="69"/>
  <c r="C282" i="69"/>
  <c r="D282" i="69"/>
  <c r="E282" i="69"/>
  <c r="A283" i="69"/>
  <c r="B283" i="69"/>
  <c r="C283" i="69"/>
  <c r="D283" i="69"/>
  <c r="E283" i="69"/>
  <c r="A284" i="69"/>
  <c r="B284" i="69"/>
  <c r="C284" i="69"/>
  <c r="D284" i="69"/>
  <c r="E284" i="69"/>
  <c r="A285" i="69"/>
  <c r="B285" i="69"/>
  <c r="C285" i="69"/>
  <c r="D285" i="69"/>
  <c r="E285" i="69"/>
  <c r="A286" i="69"/>
  <c r="B286" i="69"/>
  <c r="C286" i="69"/>
  <c r="D286" i="69"/>
  <c r="E286" i="69"/>
  <c r="A287" i="69"/>
  <c r="B287" i="69"/>
  <c r="C287" i="69"/>
  <c r="D287" i="69"/>
  <c r="E287" i="69"/>
  <c r="A288" i="69"/>
  <c r="B288" i="69"/>
  <c r="C288" i="69"/>
  <c r="D288" i="69"/>
  <c r="E288" i="69"/>
  <c r="A289" i="69"/>
  <c r="B289" i="69"/>
  <c r="C289" i="69"/>
  <c r="D289" i="69"/>
  <c r="E289" i="69"/>
  <c r="A290" i="69"/>
  <c r="B290" i="69"/>
  <c r="C290" i="69"/>
  <c r="D290" i="69"/>
  <c r="E290" i="69"/>
  <c r="A291" i="69"/>
  <c r="B291" i="69"/>
  <c r="C291" i="69"/>
  <c r="D291" i="69"/>
  <c r="E291" i="69"/>
  <c r="A292" i="69"/>
  <c r="B292" i="69"/>
  <c r="C292" i="69"/>
  <c r="D292" i="69"/>
  <c r="E292" i="69"/>
  <c r="A293" i="69"/>
  <c r="B293" i="69"/>
  <c r="C293" i="69"/>
  <c r="D293" i="69"/>
  <c r="E293" i="69"/>
  <c r="A294" i="69"/>
  <c r="B294" i="69"/>
  <c r="C294" i="69"/>
  <c r="D294" i="69"/>
  <c r="E294" i="69"/>
  <c r="A295" i="69"/>
  <c r="B295" i="69"/>
  <c r="C295" i="69"/>
  <c r="D295" i="69"/>
  <c r="E295" i="69"/>
  <c r="A296" i="69"/>
  <c r="B296" i="69"/>
  <c r="C296" i="69"/>
  <c r="D296" i="69"/>
  <c r="E296" i="69"/>
  <c r="A297" i="69"/>
  <c r="B297" i="69"/>
  <c r="C297" i="69"/>
  <c r="D297" i="69"/>
  <c r="E297" i="69"/>
  <c r="A298" i="69"/>
  <c r="B298" i="69"/>
  <c r="C298" i="69"/>
  <c r="D298" i="69"/>
  <c r="E298" i="69"/>
  <c r="A299" i="69"/>
  <c r="B299" i="69"/>
  <c r="C299" i="69"/>
  <c r="D299" i="69"/>
  <c r="E299" i="69"/>
  <c r="A300" i="69"/>
  <c r="B300" i="69"/>
  <c r="C300" i="69"/>
  <c r="D300" i="69"/>
  <c r="E300" i="69"/>
  <c r="A301" i="69"/>
  <c r="B301" i="69"/>
  <c r="C301" i="69"/>
  <c r="D301" i="69"/>
  <c r="E301" i="69"/>
  <c r="A302" i="69"/>
  <c r="B302" i="69"/>
  <c r="C302" i="69"/>
  <c r="D302" i="69"/>
  <c r="E302" i="69"/>
  <c r="A303" i="69"/>
  <c r="B303" i="69"/>
  <c r="C303" i="69"/>
  <c r="D303" i="69"/>
  <c r="E303" i="69"/>
  <c r="A304" i="69"/>
  <c r="B304" i="69"/>
  <c r="C304" i="69"/>
  <c r="D304" i="69"/>
  <c r="E304" i="69"/>
  <c r="A305" i="69"/>
  <c r="B305" i="69"/>
  <c r="C305" i="69"/>
  <c r="D305" i="69"/>
  <c r="E305" i="69"/>
  <c r="A306" i="69"/>
  <c r="B306" i="69"/>
  <c r="C306" i="69"/>
  <c r="D306" i="69"/>
  <c r="E306" i="69"/>
  <c r="A307" i="69"/>
  <c r="B307" i="69"/>
  <c r="C307" i="69"/>
  <c r="D307" i="69"/>
  <c r="E307" i="69"/>
  <c r="A308" i="69"/>
  <c r="B308" i="69"/>
  <c r="C308" i="69"/>
  <c r="D308" i="69"/>
  <c r="E308" i="69"/>
  <c r="A309" i="69"/>
  <c r="B309" i="69"/>
  <c r="C309" i="69"/>
  <c r="D309" i="69"/>
  <c r="E309" i="69"/>
  <c r="A310" i="69"/>
  <c r="B310" i="69"/>
  <c r="C310" i="69"/>
  <c r="D310" i="69"/>
  <c r="E310" i="69"/>
  <c r="A311" i="69"/>
  <c r="B311" i="69"/>
  <c r="C311" i="69"/>
  <c r="D311" i="69"/>
  <c r="E311" i="69"/>
  <c r="A312" i="69"/>
  <c r="B312" i="69"/>
  <c r="C312" i="69"/>
  <c r="D312" i="69"/>
  <c r="E312" i="69"/>
  <c r="A313" i="69"/>
  <c r="B313" i="69"/>
  <c r="C313" i="69"/>
  <c r="D313" i="69"/>
  <c r="E313" i="69"/>
  <c r="A314" i="69"/>
  <c r="B314" i="69"/>
  <c r="C314" i="69"/>
  <c r="D314" i="69"/>
  <c r="E314" i="69"/>
  <c r="A315" i="69"/>
  <c r="B315" i="69"/>
  <c r="C315" i="69"/>
  <c r="D315" i="69"/>
  <c r="E315" i="69"/>
  <c r="A316" i="69"/>
  <c r="B316" i="69"/>
  <c r="C316" i="69"/>
  <c r="D316" i="69"/>
  <c r="E316" i="69"/>
  <c r="A317" i="69"/>
  <c r="B317" i="69"/>
  <c r="C317" i="69"/>
  <c r="D317" i="69"/>
  <c r="E317" i="69"/>
  <c r="A318" i="69"/>
  <c r="B318" i="69"/>
  <c r="C318" i="69"/>
  <c r="D318" i="69"/>
  <c r="E318" i="69"/>
  <c r="A319" i="69"/>
  <c r="B319" i="69"/>
  <c r="C319" i="69"/>
  <c r="D319" i="69"/>
  <c r="E319" i="69"/>
  <c r="A320" i="69"/>
  <c r="B320" i="69"/>
  <c r="C320" i="69"/>
  <c r="D320" i="69"/>
  <c r="E320" i="69"/>
  <c r="A321" i="69"/>
  <c r="B321" i="69"/>
  <c r="C321" i="69"/>
  <c r="D321" i="69"/>
  <c r="E321" i="69"/>
  <c r="A322" i="69"/>
  <c r="B322" i="69"/>
  <c r="C322" i="69"/>
  <c r="D322" i="69"/>
  <c r="E322" i="69"/>
  <c r="A323" i="69"/>
  <c r="B323" i="69"/>
  <c r="C323" i="69"/>
  <c r="D323" i="69"/>
  <c r="E323" i="69"/>
  <c r="A324" i="69"/>
  <c r="B324" i="69"/>
  <c r="C324" i="69"/>
  <c r="D324" i="69"/>
  <c r="E324" i="69"/>
  <c r="A325" i="69"/>
  <c r="B325" i="69"/>
  <c r="C325" i="69"/>
  <c r="D325" i="69"/>
  <c r="E325" i="69"/>
  <c r="A326" i="69"/>
  <c r="B326" i="69"/>
  <c r="C326" i="69"/>
  <c r="D326" i="69"/>
  <c r="E326" i="69"/>
  <c r="A327" i="69"/>
  <c r="B327" i="69"/>
  <c r="C327" i="69"/>
  <c r="D327" i="69"/>
  <c r="E327" i="69"/>
  <c r="A328" i="69"/>
  <c r="B328" i="69"/>
  <c r="C328" i="69"/>
  <c r="D328" i="69"/>
  <c r="E328" i="69"/>
  <c r="A329" i="69"/>
  <c r="B329" i="69"/>
  <c r="C329" i="69"/>
  <c r="D329" i="69"/>
  <c r="E329" i="69"/>
  <c r="A330" i="69"/>
  <c r="B330" i="69"/>
  <c r="C330" i="69"/>
  <c r="D330" i="69"/>
  <c r="E330" i="69"/>
  <c r="A331" i="69"/>
  <c r="B331" i="69"/>
  <c r="C331" i="69"/>
  <c r="D331" i="69"/>
  <c r="E331" i="69"/>
  <c r="A332" i="69"/>
  <c r="B332" i="69"/>
  <c r="C332" i="69"/>
  <c r="D332" i="69"/>
  <c r="E332" i="69"/>
  <c r="A333" i="69"/>
  <c r="B333" i="69"/>
  <c r="C333" i="69"/>
  <c r="D333" i="69"/>
  <c r="E333" i="69"/>
  <c r="A334" i="69"/>
  <c r="B334" i="69"/>
  <c r="C334" i="69"/>
  <c r="D334" i="69"/>
  <c r="E334" i="69"/>
  <c r="A335" i="69"/>
  <c r="B335" i="69"/>
  <c r="C335" i="69"/>
  <c r="D335" i="69"/>
  <c r="E335" i="69"/>
  <c r="A336" i="69"/>
  <c r="B336" i="69"/>
  <c r="C336" i="69"/>
  <c r="D336" i="69"/>
  <c r="E336" i="69"/>
  <c r="A337" i="69"/>
  <c r="B337" i="69"/>
  <c r="C337" i="69"/>
  <c r="D337" i="69"/>
  <c r="E337" i="69"/>
  <c r="A338" i="69"/>
  <c r="B338" i="69"/>
  <c r="C338" i="69"/>
  <c r="D338" i="69"/>
  <c r="E338" i="69"/>
  <c r="A339" i="69"/>
  <c r="B339" i="69"/>
  <c r="C339" i="69"/>
  <c r="D339" i="69"/>
  <c r="E339" i="69"/>
  <c r="A340" i="69"/>
  <c r="B340" i="69"/>
  <c r="C340" i="69"/>
  <c r="D340" i="69"/>
  <c r="E340" i="69"/>
  <c r="A341" i="69"/>
  <c r="B341" i="69"/>
  <c r="C341" i="69"/>
  <c r="D341" i="69"/>
  <c r="E341" i="69"/>
  <c r="A342" i="69"/>
  <c r="B342" i="69"/>
  <c r="C342" i="69"/>
  <c r="D342" i="69"/>
  <c r="E342" i="69"/>
  <c r="A343" i="69"/>
  <c r="B343" i="69"/>
  <c r="C343" i="69"/>
  <c r="D343" i="69"/>
  <c r="E343" i="69"/>
  <c r="A344" i="69"/>
  <c r="B344" i="69"/>
  <c r="C344" i="69"/>
  <c r="D344" i="69"/>
  <c r="E344" i="69"/>
  <c r="A345" i="69"/>
  <c r="B345" i="69"/>
  <c r="C345" i="69"/>
  <c r="D345" i="69"/>
  <c r="E345" i="69"/>
  <c r="A346" i="69"/>
  <c r="B346" i="69"/>
  <c r="C346" i="69"/>
  <c r="D346" i="69"/>
  <c r="E346" i="69"/>
  <c r="A347" i="69"/>
  <c r="B347" i="69"/>
  <c r="C347" i="69"/>
  <c r="D347" i="69"/>
  <c r="E347" i="69"/>
  <c r="A348" i="69"/>
  <c r="B348" i="69"/>
  <c r="C348" i="69"/>
  <c r="D348" i="69"/>
  <c r="E348" i="69"/>
  <c r="A349" i="69"/>
  <c r="B349" i="69"/>
  <c r="C349" i="69"/>
  <c r="D349" i="69"/>
  <c r="E349" i="69"/>
  <c r="A350" i="69"/>
  <c r="B350" i="69"/>
  <c r="C350" i="69"/>
  <c r="D350" i="69"/>
  <c r="E350" i="69"/>
  <c r="A351" i="69"/>
  <c r="B351" i="69"/>
  <c r="C351" i="69"/>
  <c r="D351" i="69"/>
  <c r="E351" i="69"/>
  <c r="A352" i="69"/>
  <c r="B352" i="69"/>
  <c r="C352" i="69"/>
  <c r="D352" i="69"/>
  <c r="E352" i="69"/>
  <c r="A353" i="69"/>
  <c r="B353" i="69"/>
  <c r="C353" i="69"/>
  <c r="D353" i="69"/>
  <c r="E353" i="69"/>
  <c r="A354" i="69"/>
  <c r="B354" i="69"/>
  <c r="C354" i="69"/>
  <c r="D354" i="69"/>
  <c r="E354" i="69"/>
  <c r="A355" i="69"/>
  <c r="B355" i="69"/>
  <c r="C355" i="69"/>
  <c r="D355" i="69"/>
  <c r="E355" i="69"/>
  <c r="A356" i="69"/>
  <c r="B356" i="69"/>
  <c r="C356" i="69"/>
  <c r="D356" i="69"/>
  <c r="E356" i="69"/>
  <c r="A357" i="69"/>
  <c r="B357" i="69"/>
  <c r="C357" i="69"/>
  <c r="D357" i="69"/>
  <c r="E357" i="69"/>
  <c r="A358" i="69"/>
  <c r="B358" i="69"/>
  <c r="C358" i="69"/>
  <c r="D358" i="69"/>
  <c r="E358" i="69"/>
  <c r="A359" i="69"/>
  <c r="B359" i="69"/>
  <c r="C359" i="69"/>
  <c r="D359" i="69"/>
  <c r="E359" i="69"/>
  <c r="A360" i="69"/>
  <c r="B360" i="69"/>
  <c r="C360" i="69"/>
  <c r="D360" i="69"/>
  <c r="E360" i="69"/>
  <c r="A361" i="69"/>
  <c r="B361" i="69"/>
  <c r="C361" i="69"/>
  <c r="D361" i="69"/>
  <c r="E361" i="69"/>
  <c r="A362" i="69"/>
  <c r="B362" i="69"/>
  <c r="C362" i="69"/>
  <c r="D362" i="69"/>
  <c r="E362" i="69"/>
  <c r="A363" i="69"/>
  <c r="B363" i="69"/>
  <c r="C363" i="69"/>
  <c r="D363" i="69"/>
  <c r="E363" i="69"/>
  <c r="A364" i="69"/>
  <c r="B364" i="69"/>
  <c r="C364" i="69"/>
  <c r="D364" i="69"/>
  <c r="E364" i="69"/>
  <c r="A365" i="69"/>
  <c r="B365" i="69"/>
  <c r="C365" i="69"/>
  <c r="D365" i="69"/>
  <c r="E365" i="69"/>
  <c r="A366" i="69"/>
  <c r="B366" i="69"/>
  <c r="C366" i="69"/>
  <c r="D366" i="69"/>
  <c r="E366" i="69"/>
  <c r="A367" i="69"/>
  <c r="B367" i="69"/>
  <c r="C367" i="69"/>
  <c r="D367" i="69"/>
  <c r="E367" i="69"/>
  <c r="A368" i="69"/>
  <c r="B368" i="69"/>
  <c r="C368" i="69"/>
  <c r="D368" i="69"/>
  <c r="E368" i="69"/>
  <c r="A369" i="69"/>
  <c r="B369" i="69"/>
  <c r="C369" i="69"/>
  <c r="D369" i="69"/>
  <c r="E369" i="69"/>
  <c r="A370" i="69"/>
  <c r="B370" i="69"/>
  <c r="C370" i="69"/>
  <c r="D370" i="69"/>
  <c r="E370" i="69"/>
  <c r="A371" i="69"/>
  <c r="B371" i="69"/>
  <c r="C371" i="69"/>
  <c r="D371" i="69"/>
  <c r="E371" i="69"/>
  <c r="A372" i="69"/>
  <c r="B372" i="69"/>
  <c r="C372" i="69"/>
  <c r="D372" i="69"/>
  <c r="E372" i="69"/>
  <c r="A373" i="69"/>
  <c r="B373" i="69"/>
  <c r="C373" i="69"/>
  <c r="D373" i="69"/>
  <c r="E373" i="69"/>
  <c r="A374" i="69"/>
  <c r="B374" i="69"/>
  <c r="C374" i="69"/>
  <c r="D374" i="69"/>
  <c r="E374" i="69"/>
  <c r="A375" i="69"/>
  <c r="B375" i="69"/>
  <c r="C375" i="69"/>
  <c r="D375" i="69"/>
  <c r="E375" i="69"/>
  <c r="A376" i="69"/>
  <c r="B376" i="69"/>
  <c r="C376" i="69"/>
  <c r="D376" i="69"/>
  <c r="E376" i="69"/>
  <c r="A377" i="69"/>
  <c r="B377" i="69"/>
  <c r="C377" i="69"/>
  <c r="D377" i="69"/>
  <c r="E377" i="69"/>
  <c r="A378" i="69"/>
  <c r="B378" i="69"/>
  <c r="C378" i="69"/>
  <c r="D378" i="69"/>
  <c r="E378" i="69"/>
  <c r="A379" i="69"/>
  <c r="B379" i="69"/>
  <c r="C379" i="69"/>
  <c r="D379" i="69"/>
  <c r="E379" i="69"/>
  <c r="A380" i="69"/>
  <c r="B380" i="69"/>
  <c r="C380" i="69"/>
  <c r="D380" i="69"/>
  <c r="E380" i="69"/>
  <c r="A381" i="69"/>
  <c r="B381" i="69"/>
  <c r="C381" i="69"/>
  <c r="D381" i="69"/>
  <c r="E381" i="69"/>
  <c r="A382" i="69"/>
  <c r="B382" i="69"/>
  <c r="C382" i="69"/>
  <c r="D382" i="69"/>
  <c r="E382" i="69"/>
  <c r="A383" i="69"/>
  <c r="B383" i="69"/>
  <c r="C383" i="69"/>
  <c r="D383" i="69"/>
  <c r="E383" i="69"/>
  <c r="A384" i="69"/>
  <c r="B384" i="69"/>
  <c r="C384" i="69"/>
  <c r="D384" i="69"/>
  <c r="E384" i="69"/>
  <c r="A385" i="69"/>
  <c r="B385" i="69"/>
  <c r="C385" i="69"/>
  <c r="D385" i="69"/>
  <c r="E385" i="69"/>
  <c r="A386" i="69"/>
  <c r="B386" i="69"/>
  <c r="C386" i="69"/>
  <c r="D386" i="69"/>
  <c r="E386" i="69"/>
  <c r="A387" i="69"/>
  <c r="B387" i="69"/>
  <c r="C387" i="69"/>
  <c r="D387" i="69"/>
  <c r="E387" i="69"/>
  <c r="A388" i="69"/>
  <c r="B388" i="69"/>
  <c r="C388" i="69"/>
  <c r="D388" i="69"/>
  <c r="E388" i="69"/>
  <c r="A389" i="69"/>
  <c r="B389" i="69"/>
  <c r="C389" i="69"/>
  <c r="D389" i="69"/>
  <c r="E389" i="69"/>
  <c r="A390" i="69"/>
  <c r="B390" i="69"/>
  <c r="C390" i="69"/>
  <c r="D390" i="69"/>
  <c r="E390" i="69"/>
  <c r="A391" i="69"/>
  <c r="B391" i="69"/>
  <c r="C391" i="69"/>
  <c r="D391" i="69"/>
  <c r="E391" i="69"/>
  <c r="A392" i="69"/>
  <c r="B392" i="69"/>
  <c r="C392" i="69"/>
  <c r="D392" i="69"/>
  <c r="E392" i="69"/>
  <c r="A393" i="69"/>
  <c r="B393" i="69"/>
  <c r="C393" i="69"/>
  <c r="D393" i="69"/>
  <c r="E393" i="69"/>
  <c r="A394" i="69"/>
  <c r="B394" i="69"/>
  <c r="C394" i="69"/>
  <c r="D394" i="69"/>
  <c r="E394" i="69"/>
  <c r="A395" i="69"/>
  <c r="B395" i="69"/>
  <c r="C395" i="69"/>
  <c r="D395" i="69"/>
  <c r="E395" i="69"/>
  <c r="A396" i="69"/>
  <c r="B396" i="69"/>
  <c r="C396" i="69"/>
  <c r="D396" i="69"/>
  <c r="E396" i="69"/>
  <c r="A397" i="69"/>
  <c r="B397" i="69"/>
  <c r="C397" i="69"/>
  <c r="D397" i="69"/>
  <c r="E397" i="69"/>
  <c r="A398" i="69"/>
  <c r="B398" i="69"/>
  <c r="C398" i="69"/>
  <c r="D398" i="69"/>
  <c r="E398" i="69"/>
  <c r="A399" i="69"/>
  <c r="B399" i="69"/>
  <c r="C399" i="69"/>
  <c r="D399" i="69"/>
  <c r="E399" i="69"/>
  <c r="A400" i="69"/>
  <c r="B400" i="69"/>
  <c r="C400" i="69"/>
  <c r="D400" i="69"/>
  <c r="E400" i="69"/>
  <c r="A401" i="69"/>
  <c r="B401" i="69"/>
  <c r="C401" i="69"/>
  <c r="D401" i="69"/>
  <c r="E401" i="69"/>
  <c r="A402" i="69"/>
  <c r="B402" i="69"/>
  <c r="C402" i="69"/>
  <c r="D402" i="69"/>
  <c r="E402" i="69"/>
  <c r="A403" i="69"/>
  <c r="B403" i="69"/>
  <c r="C403" i="69"/>
  <c r="D403" i="69"/>
  <c r="E403" i="69"/>
  <c r="A404" i="69"/>
  <c r="B404" i="69"/>
  <c r="C404" i="69"/>
  <c r="D404" i="69"/>
  <c r="E404" i="69"/>
  <c r="A405" i="69"/>
  <c r="B405" i="69"/>
  <c r="C405" i="69"/>
  <c r="D405" i="69"/>
  <c r="E405" i="69"/>
  <c r="A406" i="69"/>
  <c r="B406" i="69"/>
  <c r="C406" i="69"/>
  <c r="D406" i="69"/>
  <c r="E406" i="69"/>
  <c r="A407" i="69"/>
  <c r="B407" i="69"/>
  <c r="C407" i="69"/>
  <c r="D407" i="69"/>
  <c r="E407" i="69"/>
  <c r="A408" i="69"/>
  <c r="B408" i="69"/>
  <c r="C408" i="69"/>
  <c r="D408" i="69"/>
  <c r="E408" i="69"/>
  <c r="A409" i="69"/>
  <c r="B409" i="69"/>
  <c r="C409" i="69"/>
  <c r="D409" i="69"/>
  <c r="E409" i="69"/>
  <c r="A410" i="69"/>
  <c r="B410" i="69"/>
  <c r="C410" i="69"/>
  <c r="D410" i="69"/>
  <c r="E410" i="69"/>
  <c r="A411" i="69"/>
  <c r="B411" i="69"/>
  <c r="C411" i="69"/>
  <c r="D411" i="69"/>
  <c r="E411" i="69"/>
  <c r="A412" i="69"/>
  <c r="B412" i="69"/>
  <c r="C412" i="69"/>
  <c r="D412" i="69"/>
  <c r="E412" i="69"/>
  <c r="A413" i="69"/>
  <c r="B413" i="69"/>
  <c r="C413" i="69"/>
  <c r="D413" i="69"/>
  <c r="E413" i="69"/>
  <c r="A414" i="69"/>
  <c r="B414" i="69"/>
  <c r="C414" i="69"/>
  <c r="D414" i="69"/>
  <c r="E414" i="69"/>
  <c r="A415" i="69"/>
  <c r="B415" i="69"/>
  <c r="C415" i="69"/>
  <c r="D415" i="69"/>
  <c r="E415" i="69"/>
  <c r="A416" i="69"/>
  <c r="B416" i="69"/>
  <c r="C416" i="69"/>
  <c r="D416" i="69"/>
  <c r="E416" i="69"/>
  <c r="A417" i="69"/>
  <c r="B417" i="69"/>
  <c r="C417" i="69"/>
  <c r="D417" i="69"/>
  <c r="E417" i="69"/>
  <c r="A418" i="69"/>
  <c r="B418" i="69"/>
  <c r="C418" i="69"/>
  <c r="D418" i="69"/>
  <c r="E418" i="69"/>
  <c r="A419" i="69"/>
  <c r="B419" i="69"/>
  <c r="C419" i="69"/>
  <c r="D419" i="69"/>
  <c r="E419" i="69"/>
  <c r="A420" i="69"/>
  <c r="B420" i="69"/>
  <c r="C420" i="69"/>
  <c r="D420" i="69"/>
  <c r="E420" i="69"/>
  <c r="A421" i="69"/>
  <c r="B421" i="69"/>
  <c r="C421" i="69"/>
  <c r="D421" i="69"/>
  <c r="E421" i="69"/>
  <c r="A422" i="69"/>
  <c r="B422" i="69"/>
  <c r="C422" i="69"/>
  <c r="D422" i="69"/>
  <c r="E422" i="69"/>
  <c r="A423" i="69"/>
  <c r="B423" i="69"/>
  <c r="C423" i="69"/>
  <c r="D423" i="69"/>
  <c r="E423" i="69"/>
  <c r="A424" i="69"/>
  <c r="B424" i="69"/>
  <c r="C424" i="69"/>
  <c r="D424" i="69"/>
  <c r="E424" i="69"/>
  <c r="A425" i="69"/>
  <c r="B425" i="69"/>
  <c r="C425" i="69"/>
  <c r="D425" i="69"/>
  <c r="E425" i="69"/>
  <c r="A426" i="69"/>
  <c r="B426" i="69"/>
  <c r="C426" i="69"/>
  <c r="D426" i="69"/>
  <c r="E426" i="69"/>
  <c r="A427" i="69"/>
  <c r="B427" i="69"/>
  <c r="C427" i="69"/>
  <c r="D427" i="69"/>
  <c r="E427" i="69"/>
  <c r="A428" i="69"/>
  <c r="B428" i="69"/>
  <c r="C428" i="69"/>
  <c r="D428" i="69"/>
  <c r="E428" i="69"/>
  <c r="A429" i="69"/>
  <c r="B429" i="69"/>
  <c r="C429" i="69"/>
  <c r="D429" i="69"/>
  <c r="E429" i="69"/>
  <c r="A430" i="69"/>
  <c r="B430" i="69"/>
  <c r="C430" i="69"/>
  <c r="D430" i="69"/>
  <c r="E430" i="69"/>
  <c r="A431" i="69"/>
  <c r="B431" i="69"/>
  <c r="C431" i="69"/>
  <c r="D431" i="69"/>
  <c r="E431" i="69"/>
  <c r="A432" i="69"/>
  <c r="B432" i="69"/>
  <c r="C432" i="69"/>
  <c r="D432" i="69"/>
  <c r="E432" i="69"/>
  <c r="A433" i="69"/>
  <c r="B433" i="69"/>
  <c r="C433" i="69"/>
  <c r="D433" i="69"/>
  <c r="E433" i="69"/>
  <c r="A434" i="69"/>
  <c r="B434" i="69"/>
  <c r="C434" i="69"/>
  <c r="D434" i="69"/>
  <c r="E434" i="69"/>
  <c r="A435" i="69"/>
  <c r="B435" i="69"/>
  <c r="C435" i="69"/>
  <c r="D435" i="69"/>
  <c r="E435" i="69"/>
  <c r="A436" i="69"/>
  <c r="B436" i="69"/>
  <c r="C436" i="69"/>
  <c r="D436" i="69"/>
  <c r="E436" i="69"/>
  <c r="A437" i="69"/>
  <c r="B437" i="69"/>
  <c r="C437" i="69"/>
  <c r="D437" i="69"/>
  <c r="E437" i="69"/>
  <c r="A438" i="69"/>
  <c r="B438" i="69"/>
  <c r="C438" i="69"/>
  <c r="D438" i="69"/>
  <c r="E438" i="69"/>
  <c r="A439" i="69"/>
  <c r="B439" i="69"/>
  <c r="C439" i="69"/>
  <c r="D439" i="69"/>
  <c r="E439" i="69"/>
  <c r="A440" i="69"/>
  <c r="B440" i="69"/>
  <c r="C440" i="69"/>
  <c r="D440" i="69"/>
  <c r="E440" i="69"/>
  <c r="A441" i="69"/>
  <c r="B441" i="69"/>
  <c r="C441" i="69"/>
  <c r="D441" i="69"/>
  <c r="E441" i="69"/>
  <c r="A442" i="69"/>
  <c r="B442" i="69"/>
  <c r="C442" i="69"/>
  <c r="D442" i="69"/>
  <c r="E442" i="69"/>
  <c r="A443" i="69"/>
  <c r="B443" i="69"/>
  <c r="C443" i="69"/>
  <c r="D443" i="69"/>
  <c r="E443" i="69"/>
  <c r="A444" i="69"/>
  <c r="B444" i="69"/>
  <c r="C444" i="69"/>
  <c r="D444" i="69"/>
  <c r="E444" i="69"/>
  <c r="A445" i="69"/>
  <c r="B445" i="69"/>
  <c r="C445" i="69"/>
  <c r="D445" i="69"/>
  <c r="E445" i="69"/>
  <c r="A446" i="69"/>
  <c r="B446" i="69"/>
  <c r="C446" i="69"/>
  <c r="D446" i="69"/>
  <c r="E446" i="69"/>
  <c r="A447" i="69"/>
  <c r="B447" i="69"/>
  <c r="C447" i="69"/>
  <c r="D447" i="69"/>
  <c r="E447" i="69"/>
  <c r="A448" i="69"/>
  <c r="B448" i="69"/>
  <c r="C448" i="69"/>
  <c r="D448" i="69"/>
  <c r="E448" i="69"/>
  <c r="A449" i="69"/>
  <c r="B449" i="69"/>
  <c r="C449" i="69"/>
  <c r="D449" i="69"/>
  <c r="E449" i="69"/>
  <c r="A450" i="69"/>
  <c r="B450" i="69"/>
  <c r="C450" i="69"/>
  <c r="D450" i="69"/>
  <c r="E450" i="69"/>
  <c r="A451" i="69"/>
  <c r="B451" i="69"/>
  <c r="C451" i="69"/>
  <c r="D451" i="69"/>
  <c r="E451" i="69"/>
  <c r="A452" i="69"/>
  <c r="B452" i="69"/>
  <c r="C452" i="69"/>
  <c r="D452" i="69"/>
  <c r="E452" i="69"/>
  <c r="A453" i="69"/>
  <c r="B453" i="69"/>
  <c r="C453" i="69"/>
  <c r="D453" i="69"/>
  <c r="E453" i="69"/>
  <c r="A454" i="69"/>
  <c r="B454" i="69"/>
  <c r="C454" i="69"/>
  <c r="D454" i="69"/>
  <c r="E454" i="69"/>
  <c r="A455" i="69"/>
  <c r="B455" i="69"/>
  <c r="C455" i="69"/>
  <c r="D455" i="69"/>
  <c r="E455" i="69"/>
  <c r="A456" i="69"/>
  <c r="B456" i="69"/>
  <c r="C456" i="69"/>
  <c r="D456" i="69"/>
  <c r="E456" i="69"/>
  <c r="A457" i="69"/>
  <c r="B457" i="69"/>
  <c r="C457" i="69"/>
  <c r="D457" i="69"/>
  <c r="E457" i="69"/>
  <c r="A458" i="69"/>
  <c r="B458" i="69"/>
  <c r="C458" i="69"/>
  <c r="D458" i="69"/>
  <c r="E458" i="69"/>
  <c r="A459" i="69"/>
  <c r="B459" i="69"/>
  <c r="C459" i="69"/>
  <c r="D459" i="69"/>
  <c r="E459" i="69"/>
  <c r="A460" i="69"/>
  <c r="B460" i="69"/>
  <c r="C460" i="69"/>
  <c r="D460" i="69"/>
  <c r="E460" i="69"/>
  <c r="A461" i="69"/>
  <c r="B461" i="69"/>
  <c r="C461" i="69"/>
  <c r="D461" i="69"/>
  <c r="E461" i="69"/>
  <c r="A462" i="69"/>
  <c r="B462" i="69"/>
  <c r="C462" i="69"/>
  <c r="D462" i="69"/>
  <c r="E462" i="69"/>
  <c r="A463" i="69"/>
  <c r="B463" i="69"/>
  <c r="C463" i="69"/>
  <c r="D463" i="69"/>
  <c r="E463" i="69"/>
  <c r="A464" i="69"/>
  <c r="B464" i="69"/>
  <c r="C464" i="69"/>
  <c r="D464" i="69"/>
  <c r="E464" i="69"/>
  <c r="A465" i="69"/>
  <c r="B465" i="69"/>
  <c r="C465" i="69"/>
  <c r="D465" i="69"/>
  <c r="E465" i="69"/>
  <c r="A466" i="69"/>
  <c r="B466" i="69"/>
  <c r="C466" i="69"/>
  <c r="D466" i="69"/>
  <c r="E466" i="69"/>
  <c r="A467" i="69"/>
  <c r="B467" i="69"/>
  <c r="C467" i="69"/>
  <c r="D467" i="69"/>
  <c r="E467" i="69"/>
  <c r="A468" i="69"/>
  <c r="B468" i="69"/>
  <c r="C468" i="69"/>
  <c r="D468" i="69"/>
  <c r="E468" i="69"/>
  <c r="A469" i="69"/>
  <c r="B469" i="69"/>
  <c r="C469" i="69"/>
  <c r="D469" i="69"/>
  <c r="E469" i="69"/>
  <c r="A470" i="69"/>
  <c r="B470" i="69"/>
  <c r="C470" i="69"/>
  <c r="D470" i="69"/>
  <c r="E470" i="69"/>
  <c r="A471" i="69"/>
  <c r="B471" i="69"/>
  <c r="C471" i="69"/>
  <c r="D471" i="69"/>
  <c r="E471" i="69"/>
  <c r="A472" i="69"/>
  <c r="B472" i="69"/>
  <c r="C472" i="69"/>
  <c r="D472" i="69"/>
  <c r="E472" i="69"/>
  <c r="A473" i="69"/>
  <c r="B473" i="69"/>
  <c r="C473" i="69"/>
  <c r="D473" i="69"/>
  <c r="E473" i="69"/>
  <c r="A474" i="69"/>
  <c r="B474" i="69"/>
  <c r="C474" i="69"/>
  <c r="D474" i="69"/>
  <c r="E474" i="69"/>
  <c r="A475" i="69"/>
  <c r="B475" i="69"/>
  <c r="C475" i="69"/>
  <c r="D475" i="69"/>
  <c r="E475" i="69"/>
  <c r="A476" i="69"/>
  <c r="B476" i="69"/>
  <c r="C476" i="69"/>
  <c r="D476" i="69"/>
  <c r="E476" i="69"/>
  <c r="A477" i="69"/>
  <c r="B477" i="69"/>
  <c r="C477" i="69"/>
  <c r="D477" i="69"/>
  <c r="E477" i="69"/>
  <c r="A478" i="69"/>
  <c r="B478" i="69"/>
  <c r="C478" i="69"/>
  <c r="D478" i="69"/>
  <c r="E478" i="69"/>
  <c r="A479" i="69"/>
  <c r="B479" i="69"/>
  <c r="C479" i="69"/>
  <c r="D479" i="69"/>
  <c r="E479" i="69"/>
  <c r="A480" i="69"/>
  <c r="B480" i="69"/>
  <c r="C480" i="69"/>
  <c r="D480" i="69"/>
  <c r="E480" i="69"/>
  <c r="A481" i="69"/>
  <c r="B481" i="69"/>
  <c r="C481" i="69"/>
  <c r="D481" i="69"/>
  <c r="E481" i="69"/>
  <c r="A482" i="69"/>
  <c r="B482" i="69"/>
  <c r="C482" i="69"/>
  <c r="D482" i="69"/>
  <c r="E482" i="69"/>
  <c r="A483" i="69"/>
  <c r="B483" i="69"/>
  <c r="C483" i="69"/>
  <c r="D483" i="69"/>
  <c r="E483" i="69"/>
  <c r="A484" i="69"/>
  <c r="B484" i="69"/>
  <c r="C484" i="69"/>
  <c r="D484" i="69"/>
  <c r="E484" i="69"/>
  <c r="A485" i="69"/>
  <c r="B485" i="69"/>
  <c r="C485" i="69"/>
  <c r="D485" i="69"/>
  <c r="E485" i="69"/>
  <c r="A486" i="69"/>
  <c r="B486" i="69"/>
  <c r="C486" i="69"/>
  <c r="D486" i="69"/>
  <c r="E486" i="69"/>
  <c r="A487" i="69"/>
  <c r="B487" i="69"/>
  <c r="C487" i="69"/>
  <c r="D487" i="69"/>
  <c r="E487" i="69"/>
  <c r="A488" i="69"/>
  <c r="B488" i="69"/>
  <c r="C488" i="69"/>
  <c r="D488" i="69"/>
  <c r="E488" i="69"/>
  <c r="A489" i="69"/>
  <c r="B489" i="69"/>
  <c r="C489" i="69"/>
  <c r="D489" i="69"/>
  <c r="E489" i="69"/>
  <c r="A490" i="69"/>
  <c r="B490" i="69"/>
  <c r="C490" i="69"/>
  <c r="D490" i="69"/>
  <c r="E490" i="69"/>
  <c r="A491" i="69"/>
  <c r="B491" i="69"/>
  <c r="C491" i="69"/>
  <c r="D491" i="69"/>
  <c r="E491" i="69"/>
  <c r="A492" i="69"/>
  <c r="B492" i="69"/>
  <c r="C492" i="69"/>
  <c r="D492" i="69"/>
  <c r="E492" i="69"/>
  <c r="A493" i="69"/>
  <c r="B493" i="69"/>
  <c r="C493" i="69"/>
  <c r="D493" i="69"/>
  <c r="E493" i="69"/>
  <c r="A494" i="69"/>
  <c r="B494" i="69"/>
  <c r="C494" i="69"/>
  <c r="D494" i="69"/>
  <c r="E494" i="69"/>
  <c r="A495" i="69"/>
  <c r="B495" i="69"/>
  <c r="C495" i="69"/>
  <c r="D495" i="69"/>
  <c r="E495" i="69"/>
  <c r="A496" i="69"/>
  <c r="B496" i="69"/>
  <c r="C496" i="69"/>
  <c r="D496" i="69"/>
  <c r="E496" i="69"/>
  <c r="A497" i="69"/>
  <c r="B497" i="69"/>
  <c r="C497" i="69"/>
  <c r="D497" i="69"/>
  <c r="E497" i="69"/>
  <c r="A498" i="69"/>
  <c r="B498" i="69"/>
  <c r="C498" i="69"/>
  <c r="D498" i="69"/>
  <c r="E498" i="69"/>
  <c r="A499" i="69"/>
  <c r="B499" i="69"/>
  <c r="C499" i="69"/>
  <c r="D499" i="69"/>
  <c r="E499" i="69"/>
  <c r="A500" i="69"/>
  <c r="B500" i="69"/>
  <c r="C500" i="69"/>
  <c r="D500" i="69"/>
  <c r="E500" i="69"/>
  <c r="A501" i="69"/>
  <c r="B501" i="69"/>
  <c r="C501" i="69"/>
  <c r="D501" i="69"/>
  <c r="E501" i="69"/>
  <c r="A502" i="69"/>
  <c r="B502" i="69"/>
  <c r="C502" i="69"/>
  <c r="D502" i="69"/>
  <c r="E502" i="69"/>
  <c r="A503" i="69"/>
  <c r="B503" i="69"/>
  <c r="C503" i="69"/>
  <c r="D503" i="69"/>
  <c r="E503" i="69"/>
  <c r="A504" i="69"/>
  <c r="B504" i="69"/>
  <c r="C504" i="69"/>
  <c r="D504" i="69"/>
  <c r="E504" i="69"/>
  <c r="A505" i="69"/>
  <c r="B505" i="69"/>
  <c r="C505" i="69"/>
  <c r="D505" i="69"/>
  <c r="E505" i="69"/>
  <c r="A506" i="69"/>
  <c r="B506" i="69"/>
  <c r="C506" i="69"/>
  <c r="D506" i="69"/>
  <c r="E506" i="69"/>
  <c r="A507" i="69"/>
  <c r="B507" i="69"/>
  <c r="C507" i="69"/>
  <c r="D507" i="69"/>
  <c r="E507" i="69"/>
  <c r="A508" i="69"/>
  <c r="B508" i="69"/>
  <c r="C508" i="69"/>
  <c r="D508" i="69"/>
  <c r="E508" i="69"/>
  <c r="A509" i="69"/>
  <c r="B509" i="69"/>
  <c r="C509" i="69"/>
  <c r="D509" i="69"/>
  <c r="E509" i="69"/>
  <c r="A510" i="69"/>
  <c r="B510" i="69"/>
  <c r="C510" i="69"/>
  <c r="D510" i="69"/>
  <c r="E510" i="69"/>
  <c r="A511" i="69"/>
  <c r="B511" i="69"/>
  <c r="C511" i="69"/>
  <c r="D511" i="69"/>
  <c r="E511" i="69"/>
  <c r="A512" i="69"/>
  <c r="B512" i="69"/>
  <c r="C512" i="69"/>
  <c r="D512" i="69"/>
  <c r="E512" i="69"/>
  <c r="A513" i="69"/>
  <c r="B513" i="69"/>
  <c r="C513" i="69"/>
  <c r="D513" i="69"/>
  <c r="E513" i="69"/>
  <c r="A514" i="69"/>
  <c r="B514" i="69"/>
  <c r="C514" i="69"/>
  <c r="D514" i="69"/>
  <c r="E514" i="69"/>
  <c r="A515" i="69"/>
  <c r="B515" i="69"/>
  <c r="C515" i="69"/>
  <c r="D515" i="69"/>
  <c r="E515" i="69"/>
  <c r="A516" i="69"/>
  <c r="B516" i="69"/>
  <c r="C516" i="69"/>
  <c r="D516" i="69"/>
  <c r="E516" i="69"/>
  <c r="A517" i="69"/>
  <c r="B517" i="69"/>
  <c r="C517" i="69"/>
  <c r="D517" i="69"/>
  <c r="E517" i="69"/>
  <c r="A518" i="69"/>
  <c r="B518" i="69"/>
  <c r="C518" i="69"/>
  <c r="D518" i="69"/>
  <c r="E518" i="69"/>
  <c r="A519" i="69"/>
  <c r="B519" i="69"/>
  <c r="C519" i="69"/>
  <c r="D519" i="69"/>
  <c r="E519" i="69"/>
  <c r="A520" i="69"/>
  <c r="B520" i="69"/>
  <c r="C520" i="69"/>
  <c r="D520" i="69"/>
  <c r="E520" i="69"/>
  <c r="A521" i="69"/>
  <c r="B521" i="69"/>
  <c r="C521" i="69"/>
  <c r="D521" i="69"/>
  <c r="E521" i="69"/>
  <c r="A522" i="69"/>
  <c r="B522" i="69"/>
  <c r="C522" i="69"/>
  <c r="D522" i="69"/>
  <c r="E522" i="69"/>
  <c r="A523" i="69"/>
  <c r="B523" i="69"/>
  <c r="C523" i="69"/>
  <c r="D523" i="69"/>
  <c r="E523" i="69"/>
  <c r="A524" i="69"/>
  <c r="B524" i="69"/>
  <c r="C524" i="69"/>
  <c r="D524" i="69"/>
  <c r="E524" i="69"/>
  <c r="A525" i="69"/>
  <c r="B525" i="69"/>
  <c r="C525" i="69"/>
  <c r="D525" i="69"/>
  <c r="E525" i="69"/>
  <c r="A526" i="69"/>
  <c r="B526" i="69"/>
  <c r="C526" i="69"/>
  <c r="D526" i="69"/>
  <c r="E526" i="69"/>
  <c r="A527" i="69"/>
  <c r="B527" i="69"/>
  <c r="C527" i="69"/>
  <c r="D527" i="69"/>
  <c r="E527" i="69"/>
  <c r="A528" i="69"/>
  <c r="B528" i="69"/>
  <c r="C528" i="69"/>
  <c r="D528" i="69"/>
  <c r="E528" i="69"/>
  <c r="A529" i="69"/>
  <c r="B529" i="69"/>
  <c r="C529" i="69"/>
  <c r="D529" i="69"/>
  <c r="E529" i="69"/>
  <c r="A530" i="69"/>
  <c r="B530" i="69"/>
  <c r="C530" i="69"/>
  <c r="D530" i="69"/>
  <c r="E530" i="69"/>
  <c r="A531" i="69"/>
  <c r="B531" i="69"/>
  <c r="C531" i="69"/>
  <c r="D531" i="69"/>
  <c r="E531" i="69"/>
  <c r="A532" i="69"/>
  <c r="B532" i="69"/>
  <c r="C532" i="69"/>
  <c r="D532" i="69"/>
  <c r="E532" i="69"/>
  <c r="A533" i="69"/>
  <c r="B533" i="69"/>
  <c r="C533" i="69"/>
  <c r="D533" i="69"/>
  <c r="E533" i="69"/>
  <c r="A534" i="69"/>
  <c r="B534" i="69"/>
  <c r="C534" i="69"/>
  <c r="D534" i="69"/>
  <c r="E534" i="69"/>
  <c r="A535" i="69"/>
  <c r="B535" i="69"/>
  <c r="C535" i="69"/>
  <c r="D535" i="69"/>
  <c r="E535" i="69"/>
  <c r="A536" i="69"/>
  <c r="B536" i="69"/>
  <c r="C536" i="69"/>
  <c r="D536" i="69"/>
  <c r="E536" i="69"/>
  <c r="A537" i="69"/>
  <c r="B537" i="69"/>
  <c r="C537" i="69"/>
  <c r="D537" i="69"/>
  <c r="E537" i="69"/>
  <c r="A538" i="69"/>
  <c r="B538" i="69"/>
  <c r="C538" i="69"/>
  <c r="D538" i="69"/>
  <c r="E538" i="69"/>
  <c r="A539" i="69"/>
  <c r="B539" i="69"/>
  <c r="C539" i="69"/>
  <c r="D539" i="69"/>
  <c r="E539" i="69"/>
  <c r="A540" i="69"/>
  <c r="B540" i="69"/>
  <c r="C540" i="69"/>
  <c r="D540" i="69"/>
  <c r="E540" i="69"/>
  <c r="A541" i="69"/>
  <c r="B541" i="69"/>
  <c r="C541" i="69"/>
  <c r="D541" i="69"/>
  <c r="E541" i="69"/>
  <c r="A542" i="69"/>
  <c r="B542" i="69"/>
  <c r="C542" i="69"/>
  <c r="D542" i="69"/>
  <c r="E542" i="69"/>
  <c r="A543" i="69"/>
  <c r="B543" i="69"/>
  <c r="C543" i="69"/>
  <c r="D543" i="69"/>
  <c r="E543" i="69"/>
  <c r="A544" i="69"/>
  <c r="B544" i="69"/>
  <c r="C544" i="69"/>
  <c r="D544" i="69"/>
  <c r="E544" i="69"/>
  <c r="A545" i="69"/>
  <c r="B545" i="69"/>
  <c r="C545" i="69"/>
  <c r="D545" i="69"/>
  <c r="E545" i="69"/>
  <c r="A546" i="69"/>
  <c r="B546" i="69"/>
  <c r="C546" i="69"/>
  <c r="D546" i="69"/>
  <c r="E546" i="69"/>
  <c r="A547" i="69"/>
  <c r="B547" i="69"/>
  <c r="C547" i="69"/>
  <c r="D547" i="69"/>
  <c r="E547" i="69"/>
  <c r="A548" i="69"/>
  <c r="B548" i="69"/>
  <c r="C548" i="69"/>
  <c r="D548" i="69"/>
  <c r="E548" i="69"/>
  <c r="A549" i="69"/>
  <c r="B549" i="69"/>
  <c r="C549" i="69"/>
  <c r="D549" i="69"/>
  <c r="E549" i="69"/>
  <c r="A550" i="69"/>
  <c r="B550" i="69"/>
  <c r="C550" i="69"/>
  <c r="D550" i="69"/>
  <c r="E550" i="69"/>
  <c r="A551" i="69"/>
  <c r="B551" i="69"/>
  <c r="C551" i="69"/>
  <c r="D551" i="69"/>
  <c r="E551" i="69"/>
  <c r="A552" i="69"/>
  <c r="B552" i="69"/>
  <c r="C552" i="69"/>
  <c r="D552" i="69"/>
  <c r="E552" i="69"/>
  <c r="A553" i="69"/>
  <c r="B553" i="69"/>
  <c r="C553" i="69"/>
  <c r="D553" i="69"/>
  <c r="E553" i="69"/>
  <c r="A554" i="69"/>
  <c r="B554" i="69"/>
  <c r="C554" i="69"/>
  <c r="D554" i="69"/>
  <c r="E554" i="69"/>
  <c r="A555" i="69"/>
  <c r="B555" i="69"/>
  <c r="C555" i="69"/>
  <c r="D555" i="69"/>
  <c r="E555" i="69"/>
  <c r="A556" i="69"/>
  <c r="B556" i="69"/>
  <c r="C556" i="69"/>
  <c r="D556" i="69"/>
  <c r="E556" i="69"/>
  <c r="A557" i="69"/>
  <c r="B557" i="69"/>
  <c r="C557" i="69"/>
  <c r="D557" i="69"/>
  <c r="E557" i="69"/>
  <c r="A558" i="69"/>
  <c r="B558" i="69"/>
  <c r="C558" i="69"/>
  <c r="D558" i="69"/>
  <c r="E558" i="69"/>
  <c r="A559" i="69"/>
  <c r="B559" i="69"/>
  <c r="C559" i="69"/>
  <c r="D559" i="69"/>
  <c r="E559" i="69"/>
  <c r="A560" i="69"/>
  <c r="B560" i="69"/>
  <c r="C560" i="69"/>
  <c r="D560" i="69"/>
  <c r="E560" i="69"/>
  <c r="A561" i="69"/>
  <c r="B561" i="69"/>
  <c r="C561" i="69"/>
  <c r="D561" i="69"/>
  <c r="E561" i="69"/>
  <c r="A562" i="69"/>
  <c r="B562" i="69"/>
  <c r="C562" i="69"/>
  <c r="D562" i="69"/>
  <c r="E562" i="69"/>
  <c r="A563" i="69"/>
  <c r="B563" i="69"/>
  <c r="C563" i="69"/>
  <c r="D563" i="69"/>
  <c r="E563" i="69"/>
  <c r="A564" i="69"/>
  <c r="B564" i="69"/>
  <c r="C564" i="69"/>
  <c r="D564" i="69"/>
  <c r="E564" i="69"/>
  <c r="A565" i="69"/>
  <c r="B565" i="69"/>
  <c r="C565" i="69"/>
  <c r="D565" i="69"/>
  <c r="E565" i="69"/>
  <c r="A566" i="69"/>
  <c r="B566" i="69"/>
  <c r="C566" i="69"/>
  <c r="D566" i="69"/>
  <c r="E566" i="69"/>
  <c r="A567" i="69"/>
  <c r="B567" i="69"/>
  <c r="C567" i="69"/>
  <c r="D567" i="69"/>
  <c r="E567" i="69"/>
  <c r="A568" i="69"/>
  <c r="B568" i="69"/>
  <c r="C568" i="69"/>
  <c r="D568" i="69"/>
  <c r="E568" i="69"/>
  <c r="A569" i="69"/>
  <c r="B569" i="69"/>
  <c r="C569" i="69"/>
  <c r="D569" i="69"/>
  <c r="E569" i="69"/>
  <c r="A570" i="69"/>
  <c r="B570" i="69"/>
  <c r="C570" i="69"/>
  <c r="D570" i="69"/>
  <c r="E570" i="69"/>
  <c r="A571" i="69"/>
  <c r="B571" i="69"/>
  <c r="C571" i="69"/>
  <c r="D571" i="69"/>
  <c r="E571" i="69"/>
  <c r="A572" i="69"/>
  <c r="B572" i="69"/>
  <c r="C572" i="69"/>
  <c r="D572" i="69"/>
  <c r="E572" i="69"/>
  <c r="A573" i="69"/>
  <c r="B573" i="69"/>
  <c r="C573" i="69"/>
  <c r="D573" i="69"/>
  <c r="E573" i="69"/>
  <c r="A574" i="69"/>
  <c r="B574" i="69"/>
  <c r="C574" i="69"/>
  <c r="D574" i="69"/>
  <c r="E574" i="69"/>
  <c r="A575" i="69"/>
  <c r="B575" i="69"/>
  <c r="C575" i="69"/>
  <c r="D575" i="69"/>
  <c r="E575" i="69"/>
  <c r="A576" i="69"/>
  <c r="B576" i="69"/>
  <c r="C576" i="69"/>
  <c r="D576" i="69"/>
  <c r="E576" i="69"/>
  <c r="A577" i="69"/>
  <c r="B577" i="69"/>
  <c r="C577" i="69"/>
  <c r="D577" i="69"/>
  <c r="E577" i="69"/>
  <c r="A578" i="69"/>
  <c r="B578" i="69"/>
  <c r="C578" i="69"/>
  <c r="D578" i="69"/>
  <c r="E578" i="69"/>
  <c r="A579" i="69"/>
  <c r="B579" i="69"/>
  <c r="C579" i="69"/>
  <c r="D579" i="69"/>
  <c r="E579" i="69"/>
  <c r="A580" i="69"/>
  <c r="B580" i="69"/>
  <c r="C580" i="69"/>
  <c r="D580" i="69"/>
  <c r="E580" i="69"/>
  <c r="A581" i="69"/>
  <c r="B581" i="69"/>
  <c r="C581" i="69"/>
  <c r="D581" i="69"/>
  <c r="E581" i="69"/>
  <c r="A582" i="69"/>
  <c r="B582" i="69"/>
  <c r="C582" i="69"/>
  <c r="D582" i="69"/>
  <c r="E582" i="69"/>
  <c r="A583" i="69"/>
  <c r="B583" i="69"/>
  <c r="C583" i="69"/>
  <c r="D583" i="69"/>
  <c r="E583" i="69"/>
  <c r="A584" i="69"/>
  <c r="B584" i="69"/>
  <c r="C584" i="69"/>
  <c r="D584" i="69"/>
  <c r="E584" i="69"/>
  <c r="A585" i="69"/>
  <c r="B585" i="69"/>
  <c r="C585" i="69"/>
  <c r="D585" i="69"/>
  <c r="E585" i="69"/>
  <c r="A586" i="69"/>
  <c r="B586" i="69"/>
  <c r="C586" i="69"/>
  <c r="D586" i="69"/>
  <c r="E586" i="69"/>
  <c r="A587" i="69"/>
  <c r="B587" i="69"/>
  <c r="C587" i="69"/>
  <c r="D587" i="69"/>
  <c r="E587" i="69"/>
  <c r="A588" i="69"/>
  <c r="B588" i="69"/>
  <c r="C588" i="69"/>
  <c r="D588" i="69"/>
  <c r="E588" i="69"/>
  <c r="A589" i="69"/>
  <c r="B589" i="69"/>
  <c r="C589" i="69"/>
  <c r="D589" i="69"/>
  <c r="E589" i="69"/>
  <c r="A590" i="69"/>
  <c r="B590" i="69"/>
  <c r="C590" i="69"/>
  <c r="D590" i="69"/>
  <c r="E590" i="69"/>
  <c r="A591" i="69"/>
  <c r="B591" i="69"/>
  <c r="C591" i="69"/>
  <c r="D591" i="69"/>
  <c r="E591" i="69"/>
  <c r="A592" i="69"/>
  <c r="B592" i="69"/>
  <c r="C592" i="69"/>
  <c r="D592" i="69"/>
  <c r="E592" i="69"/>
  <c r="A593" i="69"/>
  <c r="B593" i="69"/>
  <c r="C593" i="69"/>
  <c r="D593" i="69"/>
  <c r="E593" i="69"/>
  <c r="A594" i="69"/>
  <c r="B594" i="69"/>
  <c r="C594" i="69"/>
  <c r="D594" i="69"/>
  <c r="E594" i="69"/>
  <c r="A595" i="69"/>
  <c r="B595" i="69"/>
  <c r="C595" i="69"/>
  <c r="D595" i="69"/>
  <c r="E595" i="69"/>
  <c r="A596" i="69"/>
  <c r="B596" i="69"/>
  <c r="C596" i="69"/>
  <c r="D596" i="69"/>
  <c r="E596" i="69"/>
  <c r="A597" i="69"/>
  <c r="B597" i="69"/>
  <c r="C597" i="69"/>
  <c r="D597" i="69"/>
  <c r="E597" i="69"/>
  <c r="A598" i="69"/>
  <c r="B598" i="69"/>
  <c r="C598" i="69"/>
  <c r="D598" i="69"/>
  <c r="E598" i="69"/>
  <c r="A599" i="69"/>
  <c r="B599" i="69"/>
  <c r="C599" i="69"/>
  <c r="D599" i="69"/>
  <c r="E599" i="69"/>
  <c r="A600" i="69"/>
  <c r="B600" i="69"/>
  <c r="C600" i="69"/>
  <c r="D600" i="69"/>
  <c r="E600" i="69"/>
  <c r="A601" i="69"/>
  <c r="B601" i="69"/>
  <c r="C601" i="69"/>
  <c r="D601" i="69"/>
  <c r="E601" i="69"/>
  <c r="A602" i="69"/>
  <c r="B602" i="69"/>
  <c r="C602" i="69"/>
  <c r="D602" i="69"/>
  <c r="E602" i="69"/>
  <c r="A603" i="69"/>
  <c r="B603" i="69"/>
  <c r="C603" i="69"/>
  <c r="D603" i="69"/>
  <c r="E603" i="69"/>
  <c r="A604" i="69"/>
  <c r="B604" i="69"/>
  <c r="C604" i="69"/>
  <c r="D604" i="69"/>
  <c r="E604" i="69"/>
  <c r="A605" i="69"/>
  <c r="B605" i="69"/>
  <c r="C605" i="69"/>
  <c r="D605" i="69"/>
  <c r="E605" i="69"/>
  <c r="A606" i="69"/>
  <c r="B606" i="69"/>
  <c r="C606" i="69"/>
  <c r="D606" i="69"/>
  <c r="E606" i="69"/>
  <c r="A607" i="69"/>
  <c r="B607" i="69"/>
  <c r="C607" i="69"/>
  <c r="D607" i="69"/>
  <c r="E607" i="69"/>
  <c r="A608" i="69"/>
  <c r="B608" i="69"/>
  <c r="C608" i="69"/>
  <c r="D608" i="69"/>
  <c r="E608" i="69"/>
  <c r="A609" i="69"/>
  <c r="B609" i="69"/>
  <c r="C609" i="69"/>
  <c r="D609" i="69"/>
  <c r="E609" i="69"/>
  <c r="A610" i="69"/>
  <c r="B610" i="69"/>
  <c r="C610" i="69"/>
  <c r="D610" i="69"/>
  <c r="E610" i="69"/>
  <c r="A611" i="69"/>
  <c r="B611" i="69"/>
  <c r="C611" i="69"/>
  <c r="D611" i="69"/>
  <c r="E611" i="69"/>
  <c r="A612" i="69"/>
  <c r="B612" i="69"/>
  <c r="C612" i="69"/>
  <c r="D612" i="69"/>
  <c r="E612" i="69"/>
  <c r="A613" i="69"/>
  <c r="B613" i="69"/>
  <c r="C613" i="69"/>
  <c r="D613" i="69"/>
  <c r="E613" i="69"/>
  <c r="A614" i="69"/>
  <c r="B614" i="69"/>
  <c r="C614" i="69"/>
  <c r="D614" i="69"/>
  <c r="E614" i="69"/>
  <c r="A615" i="69"/>
  <c r="B615" i="69"/>
  <c r="C615" i="69"/>
  <c r="D615" i="69"/>
  <c r="E615" i="69"/>
  <c r="A616" i="69"/>
  <c r="B616" i="69"/>
  <c r="C616" i="69"/>
  <c r="D616" i="69"/>
  <c r="E616" i="69"/>
  <c r="A617" i="69"/>
  <c r="B617" i="69"/>
  <c r="C617" i="69"/>
  <c r="D617" i="69"/>
  <c r="E617" i="69"/>
  <c r="A618" i="69"/>
  <c r="B618" i="69"/>
  <c r="C618" i="69"/>
  <c r="D618" i="69"/>
  <c r="E618" i="69"/>
  <c r="A619" i="69"/>
  <c r="B619" i="69"/>
  <c r="C619" i="69"/>
  <c r="D619" i="69"/>
  <c r="E619" i="69"/>
  <c r="A620" i="69"/>
  <c r="B620" i="69"/>
  <c r="C620" i="69"/>
  <c r="D620" i="69"/>
  <c r="E620" i="69"/>
  <c r="A621" i="69"/>
  <c r="B621" i="69"/>
  <c r="C621" i="69"/>
  <c r="D621" i="69"/>
  <c r="E621" i="69"/>
  <c r="A622" i="69"/>
  <c r="B622" i="69"/>
  <c r="C622" i="69"/>
  <c r="D622" i="69"/>
  <c r="E622" i="69"/>
  <c r="A623" i="69"/>
  <c r="B623" i="69"/>
  <c r="C623" i="69"/>
  <c r="D623" i="69"/>
  <c r="E623" i="69"/>
  <c r="A624" i="69"/>
  <c r="B624" i="69"/>
  <c r="C624" i="69"/>
  <c r="D624" i="69"/>
  <c r="E624" i="69"/>
  <c r="A625" i="69"/>
  <c r="B625" i="69"/>
  <c r="C625" i="69"/>
  <c r="D625" i="69"/>
  <c r="E625" i="69"/>
  <c r="A626" i="69"/>
  <c r="B626" i="69"/>
  <c r="C626" i="69"/>
  <c r="D626" i="69"/>
  <c r="E626" i="69"/>
  <c r="A627" i="69"/>
  <c r="B627" i="69"/>
  <c r="C627" i="69"/>
  <c r="D627" i="69"/>
  <c r="E627" i="69"/>
  <c r="A628" i="69"/>
  <c r="B628" i="69"/>
  <c r="C628" i="69"/>
  <c r="D628" i="69"/>
  <c r="E628" i="69"/>
  <c r="A629" i="69"/>
  <c r="B629" i="69"/>
  <c r="C629" i="69"/>
  <c r="D629" i="69"/>
  <c r="E629" i="69"/>
  <c r="A630" i="69"/>
  <c r="B630" i="69"/>
  <c r="C630" i="69"/>
  <c r="D630" i="69"/>
  <c r="E630" i="69"/>
  <c r="A631" i="69"/>
  <c r="B631" i="69"/>
  <c r="C631" i="69"/>
  <c r="D631" i="69"/>
  <c r="E631" i="69"/>
  <c r="A632" i="69"/>
  <c r="B632" i="69"/>
  <c r="C632" i="69"/>
  <c r="D632" i="69"/>
  <c r="E632" i="69"/>
  <c r="A633" i="69"/>
  <c r="B633" i="69"/>
  <c r="C633" i="69"/>
  <c r="D633" i="69"/>
  <c r="E633" i="69"/>
  <c r="A634" i="69"/>
  <c r="B634" i="69"/>
  <c r="C634" i="69"/>
  <c r="D634" i="69"/>
  <c r="E634" i="69"/>
  <c r="A635" i="69"/>
  <c r="B635" i="69"/>
  <c r="C635" i="69"/>
  <c r="D635" i="69"/>
  <c r="E635" i="69"/>
  <c r="A636" i="69"/>
  <c r="B636" i="69"/>
  <c r="C636" i="69"/>
  <c r="D636" i="69"/>
  <c r="E636" i="69"/>
  <c r="A637" i="69"/>
  <c r="B637" i="69"/>
  <c r="C637" i="69"/>
  <c r="D637" i="69"/>
  <c r="E637" i="69"/>
  <c r="A638" i="69"/>
  <c r="B638" i="69"/>
  <c r="C638" i="69"/>
  <c r="D638" i="69"/>
  <c r="E638" i="69"/>
  <c r="A639" i="69"/>
  <c r="B639" i="69"/>
  <c r="C639" i="69"/>
  <c r="D639" i="69"/>
  <c r="E639" i="69"/>
  <c r="A640" i="69"/>
  <c r="B640" i="69"/>
  <c r="C640" i="69"/>
  <c r="D640" i="69"/>
  <c r="E640" i="69"/>
  <c r="A641" i="69"/>
  <c r="B641" i="69"/>
  <c r="C641" i="69"/>
  <c r="D641" i="69"/>
  <c r="E641" i="69"/>
  <c r="A642" i="69"/>
  <c r="B642" i="69"/>
  <c r="C642" i="69"/>
  <c r="D642" i="69"/>
  <c r="E642" i="69"/>
  <c r="A643" i="69"/>
  <c r="B643" i="69"/>
  <c r="C643" i="69"/>
  <c r="D643" i="69"/>
  <c r="E643" i="69"/>
  <c r="A644" i="69"/>
  <c r="B644" i="69"/>
  <c r="C644" i="69"/>
  <c r="D644" i="69"/>
  <c r="E644" i="69"/>
  <c r="A645" i="69"/>
  <c r="B645" i="69"/>
  <c r="C645" i="69"/>
  <c r="D645" i="69"/>
  <c r="E645" i="69"/>
  <c r="A646" i="69"/>
  <c r="B646" i="69"/>
  <c r="C646" i="69"/>
  <c r="D646" i="69"/>
  <c r="E646" i="69"/>
  <c r="A647" i="69"/>
  <c r="B647" i="69"/>
  <c r="C647" i="69"/>
  <c r="D647" i="69"/>
  <c r="E647" i="69"/>
  <c r="A648" i="69"/>
  <c r="B648" i="69"/>
  <c r="C648" i="69"/>
  <c r="D648" i="69"/>
  <c r="E648" i="69"/>
  <c r="A649" i="69"/>
  <c r="B649" i="69"/>
  <c r="C649" i="69"/>
  <c r="D649" i="69"/>
  <c r="E649" i="69"/>
  <c r="A650" i="69"/>
  <c r="B650" i="69"/>
  <c r="C650" i="69"/>
  <c r="D650" i="69"/>
  <c r="E650" i="69"/>
  <c r="A651" i="69"/>
  <c r="B651" i="69"/>
  <c r="C651" i="69"/>
  <c r="D651" i="69"/>
  <c r="E651" i="69"/>
  <c r="A652" i="69"/>
  <c r="B652" i="69"/>
  <c r="C652" i="69"/>
  <c r="D652" i="69"/>
  <c r="E652" i="69"/>
  <c r="A653" i="69"/>
  <c r="B653" i="69"/>
  <c r="C653" i="69"/>
  <c r="D653" i="69"/>
  <c r="E653" i="69"/>
  <c r="A654" i="69"/>
  <c r="B654" i="69"/>
  <c r="C654" i="69"/>
  <c r="D654" i="69"/>
  <c r="E654" i="69"/>
  <c r="A655" i="69"/>
  <c r="B655" i="69"/>
  <c r="C655" i="69"/>
  <c r="D655" i="69"/>
  <c r="E655" i="69"/>
  <c r="A656" i="69"/>
  <c r="B656" i="69"/>
  <c r="C656" i="69"/>
  <c r="D656" i="69"/>
  <c r="E656" i="69"/>
  <c r="A657" i="69"/>
  <c r="B657" i="69"/>
  <c r="C657" i="69"/>
  <c r="D657" i="69"/>
  <c r="E657" i="69"/>
  <c r="A658" i="69"/>
  <c r="B658" i="69"/>
  <c r="C658" i="69"/>
  <c r="D658" i="69"/>
  <c r="E658" i="69"/>
  <c r="A659" i="69"/>
  <c r="B659" i="69"/>
  <c r="C659" i="69"/>
  <c r="D659" i="69"/>
  <c r="E659" i="69"/>
  <c r="A660" i="69"/>
  <c r="B660" i="69"/>
  <c r="C660" i="69"/>
  <c r="D660" i="69"/>
  <c r="E660" i="69"/>
  <c r="A661" i="69"/>
  <c r="B661" i="69"/>
  <c r="C661" i="69"/>
  <c r="D661" i="69"/>
  <c r="E661" i="69"/>
  <c r="A662" i="69"/>
  <c r="B662" i="69"/>
  <c r="C662" i="69"/>
  <c r="D662" i="69"/>
  <c r="E662" i="69"/>
  <c r="A663" i="69"/>
  <c r="B663" i="69"/>
  <c r="C663" i="69"/>
  <c r="D663" i="69"/>
  <c r="E663" i="69"/>
  <c r="A664" i="69"/>
  <c r="B664" i="69"/>
  <c r="C664" i="69"/>
  <c r="D664" i="69"/>
  <c r="E664" i="69"/>
  <c r="A665" i="69"/>
  <c r="B665" i="69"/>
  <c r="C665" i="69"/>
  <c r="D665" i="69"/>
  <c r="E665" i="69"/>
  <c r="A666" i="69"/>
  <c r="B666" i="69"/>
  <c r="C666" i="69"/>
  <c r="D666" i="69"/>
  <c r="E666" i="69"/>
  <c r="A667" i="69"/>
  <c r="B667" i="69"/>
  <c r="C667" i="69"/>
  <c r="D667" i="69"/>
  <c r="E667" i="69"/>
  <c r="A668" i="69"/>
  <c r="B668" i="69"/>
  <c r="C668" i="69"/>
  <c r="D668" i="69"/>
  <c r="E668" i="69"/>
  <c r="A669" i="69"/>
  <c r="B669" i="69"/>
  <c r="C669" i="69"/>
  <c r="D669" i="69"/>
  <c r="E669" i="69"/>
  <c r="A670" i="69"/>
  <c r="B670" i="69"/>
  <c r="C670" i="69"/>
  <c r="D670" i="69"/>
  <c r="E670" i="69"/>
  <c r="A671" i="69"/>
  <c r="B671" i="69"/>
  <c r="C671" i="69"/>
  <c r="D671" i="69"/>
  <c r="E671" i="69"/>
  <c r="A672" i="69"/>
  <c r="B672" i="69"/>
  <c r="C672" i="69"/>
  <c r="D672" i="69"/>
  <c r="E672" i="69"/>
  <c r="A673" i="69"/>
  <c r="B673" i="69"/>
  <c r="C673" i="69"/>
  <c r="D673" i="69"/>
  <c r="E673" i="69"/>
  <c r="A674" i="69"/>
  <c r="B674" i="69"/>
  <c r="C674" i="69"/>
  <c r="D674" i="69"/>
  <c r="E674" i="69"/>
  <c r="A675" i="69"/>
  <c r="B675" i="69"/>
  <c r="C675" i="69"/>
  <c r="D675" i="69"/>
  <c r="E675" i="69"/>
  <c r="A676" i="69"/>
  <c r="B676" i="69"/>
  <c r="C676" i="69"/>
  <c r="D676" i="69"/>
  <c r="E676" i="69"/>
  <c r="A677" i="69"/>
  <c r="B677" i="69"/>
  <c r="C677" i="69"/>
  <c r="D677" i="69"/>
  <c r="E677" i="69"/>
  <c r="A678" i="69"/>
  <c r="B678" i="69"/>
  <c r="C678" i="69"/>
  <c r="D678" i="69"/>
  <c r="E678" i="69"/>
  <c r="A679" i="69"/>
  <c r="B679" i="69"/>
  <c r="C679" i="69"/>
  <c r="D679" i="69"/>
  <c r="E679" i="69"/>
  <c r="A680" i="69"/>
  <c r="B680" i="69"/>
  <c r="C680" i="69"/>
  <c r="D680" i="69"/>
  <c r="E680" i="69"/>
  <c r="A681" i="69"/>
  <c r="B681" i="69"/>
  <c r="C681" i="69"/>
  <c r="D681" i="69"/>
  <c r="E681" i="69"/>
  <c r="A682" i="69"/>
  <c r="B682" i="69"/>
  <c r="C682" i="69"/>
  <c r="D682" i="69"/>
  <c r="E682" i="69"/>
  <c r="A683" i="69"/>
  <c r="B683" i="69"/>
  <c r="C683" i="69"/>
  <c r="D683" i="69"/>
  <c r="E683" i="69"/>
  <c r="A684" i="69"/>
  <c r="B684" i="69"/>
  <c r="C684" i="69"/>
  <c r="D684" i="69"/>
  <c r="E684" i="69"/>
  <c r="A685" i="69"/>
  <c r="B685" i="69"/>
  <c r="C685" i="69"/>
  <c r="D685" i="69"/>
  <c r="E685" i="69"/>
  <c r="A686" i="69"/>
  <c r="B686" i="69"/>
  <c r="C686" i="69"/>
  <c r="D686" i="69"/>
  <c r="E686" i="69"/>
  <c r="A687" i="69"/>
  <c r="B687" i="69"/>
  <c r="C687" i="69"/>
  <c r="D687" i="69"/>
  <c r="E687" i="69"/>
  <c r="A688" i="69"/>
  <c r="B688" i="69"/>
  <c r="C688" i="69"/>
  <c r="D688" i="69"/>
  <c r="E688" i="69"/>
  <c r="A689" i="69"/>
  <c r="B689" i="69"/>
  <c r="C689" i="69"/>
  <c r="D689" i="69"/>
  <c r="E689" i="69"/>
  <c r="A690" i="69"/>
  <c r="B690" i="69"/>
  <c r="C690" i="69"/>
  <c r="D690" i="69"/>
  <c r="E690" i="69"/>
  <c r="A691" i="69"/>
  <c r="B691" i="69"/>
  <c r="C691" i="69"/>
  <c r="D691" i="69"/>
  <c r="E691" i="69"/>
  <c r="A692" i="69"/>
  <c r="B692" i="69"/>
  <c r="C692" i="69"/>
  <c r="D692" i="69"/>
  <c r="E692" i="69"/>
  <c r="A693" i="69"/>
  <c r="B693" i="69"/>
  <c r="C693" i="69"/>
  <c r="D693" i="69"/>
  <c r="E693" i="69"/>
  <c r="A694" i="69"/>
  <c r="B694" i="69"/>
  <c r="C694" i="69"/>
  <c r="D694" i="69"/>
  <c r="E694" i="69"/>
  <c r="A695" i="69"/>
  <c r="B695" i="69"/>
  <c r="C695" i="69"/>
  <c r="D695" i="69"/>
  <c r="E695" i="69"/>
  <c r="A696" i="69"/>
  <c r="B696" i="69"/>
  <c r="C696" i="69"/>
  <c r="D696" i="69"/>
  <c r="E696" i="69"/>
  <c r="A697" i="69"/>
  <c r="B697" i="69"/>
  <c r="C697" i="69"/>
  <c r="D697" i="69"/>
  <c r="E697" i="69"/>
  <c r="A698" i="69"/>
  <c r="B698" i="69"/>
  <c r="C698" i="69"/>
  <c r="D698" i="69"/>
  <c r="E698" i="69"/>
  <c r="A699" i="69"/>
  <c r="B699" i="69"/>
  <c r="C699" i="69"/>
  <c r="D699" i="69"/>
  <c r="E699" i="69"/>
  <c r="A700" i="69"/>
  <c r="B700" i="69"/>
  <c r="C700" i="69"/>
  <c r="D700" i="69"/>
  <c r="E700" i="69"/>
  <c r="A701" i="69"/>
  <c r="B701" i="69"/>
  <c r="C701" i="69"/>
  <c r="D701" i="69"/>
  <c r="E701" i="69"/>
  <c r="A702" i="69"/>
  <c r="B702" i="69"/>
  <c r="C702" i="69"/>
  <c r="D702" i="69"/>
  <c r="E702" i="69"/>
  <c r="A703" i="69"/>
  <c r="B703" i="69"/>
  <c r="C703" i="69"/>
  <c r="D703" i="69"/>
  <c r="E703" i="69"/>
  <c r="A704" i="69"/>
  <c r="B704" i="69"/>
  <c r="C704" i="69"/>
  <c r="D704" i="69"/>
  <c r="E704" i="69"/>
  <c r="A705" i="69"/>
  <c r="B705" i="69"/>
  <c r="C705" i="69"/>
  <c r="D705" i="69"/>
  <c r="E705" i="69"/>
  <c r="A706" i="69"/>
  <c r="B706" i="69"/>
  <c r="C706" i="69"/>
  <c r="D706" i="69"/>
  <c r="E706" i="69"/>
  <c r="A707" i="69"/>
  <c r="B707" i="69"/>
  <c r="C707" i="69"/>
  <c r="D707" i="69"/>
  <c r="E707" i="69"/>
  <c r="A708" i="69"/>
  <c r="B708" i="69"/>
  <c r="C708" i="69"/>
  <c r="D708" i="69"/>
  <c r="E708" i="69"/>
  <c r="A709" i="69"/>
  <c r="B709" i="69"/>
  <c r="C709" i="69"/>
  <c r="D709" i="69"/>
  <c r="E709" i="69"/>
  <c r="A710" i="69"/>
  <c r="B710" i="69"/>
  <c r="C710" i="69"/>
  <c r="D710" i="69"/>
  <c r="E710" i="69"/>
  <c r="A711" i="69"/>
  <c r="B711" i="69"/>
  <c r="C711" i="69"/>
  <c r="D711" i="69"/>
  <c r="E711" i="69"/>
  <c r="A712" i="69"/>
  <c r="B712" i="69"/>
  <c r="C712" i="69"/>
  <c r="D712" i="69"/>
  <c r="E712" i="69"/>
  <c r="A713" i="69"/>
  <c r="B713" i="69"/>
  <c r="C713" i="69"/>
  <c r="D713" i="69"/>
  <c r="E713" i="69"/>
  <c r="A714" i="69"/>
  <c r="B714" i="69"/>
  <c r="C714" i="69"/>
  <c r="D714" i="69"/>
  <c r="E714" i="69"/>
  <c r="A715" i="69"/>
  <c r="B715" i="69"/>
  <c r="C715" i="69"/>
  <c r="D715" i="69"/>
  <c r="E715" i="69"/>
  <c r="A716" i="69"/>
  <c r="B716" i="69"/>
  <c r="C716" i="69"/>
  <c r="D716" i="69"/>
  <c r="E716" i="69"/>
  <c r="A717" i="69"/>
  <c r="B717" i="69"/>
  <c r="C717" i="69"/>
  <c r="D717" i="69"/>
  <c r="E717" i="69"/>
  <c r="A718" i="69"/>
  <c r="B718" i="69"/>
  <c r="C718" i="69"/>
  <c r="D718" i="69"/>
  <c r="E718" i="69"/>
  <c r="A719" i="69"/>
  <c r="B719" i="69"/>
  <c r="C719" i="69"/>
  <c r="D719" i="69"/>
  <c r="E719" i="69"/>
  <c r="A720" i="69"/>
  <c r="B720" i="69"/>
  <c r="C720" i="69"/>
  <c r="D720" i="69"/>
  <c r="E720" i="69"/>
  <c r="A721" i="69"/>
  <c r="B721" i="69"/>
  <c r="C721" i="69"/>
  <c r="D721" i="69"/>
  <c r="E721" i="69"/>
  <c r="A722" i="69"/>
  <c r="B722" i="69"/>
  <c r="C722" i="69"/>
  <c r="D722" i="69"/>
  <c r="E722" i="69"/>
  <c r="A723" i="69"/>
  <c r="B723" i="69"/>
  <c r="C723" i="69"/>
  <c r="D723" i="69"/>
  <c r="E723" i="69"/>
  <c r="A724" i="69"/>
  <c r="B724" i="69"/>
  <c r="C724" i="69"/>
  <c r="D724" i="69"/>
  <c r="E724" i="69"/>
  <c r="A725" i="69"/>
  <c r="B725" i="69"/>
  <c r="C725" i="69"/>
  <c r="D725" i="69"/>
  <c r="E725" i="69"/>
  <c r="A726" i="69"/>
  <c r="B726" i="69"/>
  <c r="C726" i="69"/>
  <c r="D726" i="69"/>
  <c r="E726" i="69"/>
  <c r="A727" i="69"/>
  <c r="B727" i="69"/>
  <c r="C727" i="69"/>
  <c r="D727" i="69"/>
  <c r="E727" i="69"/>
  <c r="A728" i="69"/>
  <c r="B728" i="69"/>
  <c r="C728" i="69"/>
  <c r="D728" i="69"/>
  <c r="E728" i="69"/>
  <c r="A729" i="69"/>
  <c r="B729" i="69"/>
  <c r="C729" i="69"/>
  <c r="D729" i="69"/>
  <c r="E729" i="69"/>
  <c r="A730" i="69"/>
  <c r="B730" i="69"/>
  <c r="C730" i="69"/>
  <c r="D730" i="69"/>
  <c r="E730" i="69"/>
  <c r="A731" i="69"/>
  <c r="B731" i="69"/>
  <c r="C731" i="69"/>
  <c r="D731" i="69"/>
  <c r="E731" i="69"/>
  <c r="A732" i="69"/>
  <c r="B732" i="69"/>
  <c r="C732" i="69"/>
  <c r="D732" i="69"/>
  <c r="E732" i="69"/>
  <c r="A733" i="69"/>
  <c r="B733" i="69"/>
  <c r="C733" i="69"/>
  <c r="D733" i="69"/>
  <c r="E733" i="69"/>
  <c r="A734" i="69"/>
  <c r="B734" i="69"/>
  <c r="C734" i="69"/>
  <c r="D734" i="69"/>
  <c r="E734" i="69"/>
  <c r="A735" i="69"/>
  <c r="B735" i="69"/>
  <c r="C735" i="69"/>
  <c r="D735" i="69"/>
  <c r="E735" i="69"/>
  <c r="A736" i="69"/>
  <c r="B736" i="69"/>
  <c r="C736" i="69"/>
  <c r="D736" i="69"/>
  <c r="E736" i="69"/>
  <c r="A737" i="69"/>
  <c r="B737" i="69"/>
  <c r="C737" i="69"/>
  <c r="D737" i="69"/>
  <c r="E737" i="69"/>
  <c r="A738" i="69"/>
  <c r="B738" i="69"/>
  <c r="C738" i="69"/>
  <c r="D738" i="69"/>
  <c r="E738" i="69"/>
  <c r="A739" i="69"/>
  <c r="B739" i="69"/>
  <c r="C739" i="69"/>
  <c r="D739" i="69"/>
  <c r="E739" i="69"/>
  <c r="A740" i="69"/>
  <c r="B740" i="69"/>
  <c r="C740" i="69"/>
  <c r="D740" i="69"/>
  <c r="E740" i="69"/>
  <c r="A741" i="69"/>
  <c r="B741" i="69"/>
  <c r="C741" i="69"/>
  <c r="D741" i="69"/>
  <c r="E741" i="69"/>
  <c r="A742" i="69"/>
  <c r="B742" i="69"/>
  <c r="C742" i="69"/>
  <c r="D742" i="69"/>
  <c r="E742" i="69"/>
  <c r="A743" i="69"/>
  <c r="B743" i="69"/>
  <c r="C743" i="69"/>
  <c r="D743" i="69"/>
  <c r="E743" i="69"/>
  <c r="A744" i="69"/>
  <c r="B744" i="69"/>
  <c r="C744" i="69"/>
  <c r="D744" i="69"/>
  <c r="E744" i="69"/>
  <c r="A745" i="69"/>
  <c r="B745" i="69"/>
  <c r="C745" i="69"/>
  <c r="D745" i="69"/>
  <c r="E745" i="69"/>
  <c r="A746" i="69"/>
  <c r="B746" i="69"/>
  <c r="C746" i="69"/>
  <c r="D746" i="69"/>
  <c r="E746" i="69"/>
  <c r="A747" i="69"/>
  <c r="B747" i="69"/>
  <c r="C747" i="69"/>
  <c r="D747" i="69"/>
  <c r="E747" i="69"/>
  <c r="A748" i="69"/>
  <c r="B748" i="69"/>
  <c r="C748" i="69"/>
  <c r="D748" i="69"/>
  <c r="E748" i="69"/>
  <c r="A749" i="69"/>
  <c r="B749" i="69"/>
  <c r="C749" i="69"/>
  <c r="D749" i="69"/>
  <c r="E749" i="69"/>
  <c r="A750" i="69"/>
  <c r="B750" i="69"/>
  <c r="C750" i="69"/>
  <c r="D750" i="69"/>
  <c r="E750" i="69"/>
  <c r="A751" i="69"/>
  <c r="B751" i="69"/>
  <c r="C751" i="69"/>
  <c r="D751" i="69"/>
  <c r="E751" i="69"/>
  <c r="A752" i="69"/>
  <c r="B752" i="69"/>
  <c r="C752" i="69"/>
  <c r="D752" i="69"/>
  <c r="E752" i="69"/>
  <c r="A753" i="69"/>
  <c r="B753" i="69"/>
  <c r="C753" i="69"/>
  <c r="D753" i="69"/>
  <c r="E753" i="69"/>
  <c r="A754" i="69"/>
  <c r="B754" i="69"/>
  <c r="C754" i="69"/>
  <c r="D754" i="69"/>
  <c r="E754" i="69"/>
  <c r="A755" i="69"/>
  <c r="B755" i="69"/>
  <c r="C755" i="69"/>
  <c r="D755" i="69"/>
  <c r="E755" i="69"/>
  <c r="A756" i="69"/>
  <c r="B756" i="69"/>
  <c r="C756" i="69"/>
  <c r="D756" i="69"/>
  <c r="E756" i="69"/>
  <c r="A757" i="69"/>
  <c r="B757" i="69"/>
  <c r="C757" i="69"/>
  <c r="D757" i="69"/>
  <c r="E757" i="69"/>
  <c r="A758" i="69"/>
  <c r="B758" i="69"/>
  <c r="C758" i="69"/>
  <c r="D758" i="69"/>
  <c r="E758" i="69"/>
  <c r="A759" i="69"/>
  <c r="B759" i="69"/>
  <c r="C759" i="69"/>
  <c r="D759" i="69"/>
  <c r="E759" i="69"/>
  <c r="A760" i="69"/>
  <c r="B760" i="69"/>
  <c r="C760" i="69"/>
  <c r="D760" i="69"/>
  <c r="E760" i="69"/>
  <c r="A761" i="69"/>
  <c r="B761" i="69"/>
  <c r="C761" i="69"/>
  <c r="D761" i="69"/>
  <c r="E761" i="69"/>
  <c r="A762" i="69"/>
  <c r="B762" i="69"/>
  <c r="C762" i="69"/>
  <c r="D762" i="69"/>
  <c r="E762" i="69"/>
  <c r="A763" i="69"/>
  <c r="B763" i="69"/>
  <c r="C763" i="69"/>
  <c r="D763" i="69"/>
  <c r="E763" i="69"/>
  <c r="A764" i="69"/>
  <c r="B764" i="69"/>
  <c r="C764" i="69"/>
  <c r="D764" i="69"/>
  <c r="E764" i="69"/>
  <c r="A765" i="69"/>
  <c r="B765" i="69"/>
  <c r="C765" i="69"/>
  <c r="D765" i="69"/>
  <c r="E765" i="69"/>
  <c r="A766" i="69"/>
  <c r="B766" i="69"/>
  <c r="C766" i="69"/>
  <c r="D766" i="69"/>
  <c r="E766" i="69"/>
  <c r="A767" i="69"/>
  <c r="B767" i="69"/>
  <c r="C767" i="69"/>
  <c r="D767" i="69"/>
  <c r="E767" i="69"/>
  <c r="A768" i="69"/>
  <c r="B768" i="69"/>
  <c r="C768" i="69"/>
  <c r="D768" i="69"/>
  <c r="E768" i="69"/>
  <c r="A769" i="69"/>
  <c r="B769" i="69"/>
  <c r="C769" i="69"/>
  <c r="D769" i="69"/>
  <c r="E769" i="69"/>
  <c r="A770" i="69"/>
  <c r="B770" i="69"/>
  <c r="C770" i="69"/>
  <c r="D770" i="69"/>
  <c r="E770" i="69"/>
  <c r="A771" i="69"/>
  <c r="B771" i="69"/>
  <c r="C771" i="69"/>
  <c r="D771" i="69"/>
  <c r="E771" i="69"/>
  <c r="A772" i="69"/>
  <c r="B772" i="69"/>
  <c r="C772" i="69"/>
  <c r="D772" i="69"/>
  <c r="E772" i="69"/>
  <c r="A773" i="69"/>
  <c r="B773" i="69"/>
  <c r="C773" i="69"/>
  <c r="D773" i="69"/>
  <c r="E773" i="69"/>
  <c r="A774" i="69"/>
  <c r="B774" i="69"/>
  <c r="C774" i="69"/>
  <c r="D774" i="69"/>
  <c r="E774" i="69"/>
  <c r="A775" i="69"/>
  <c r="B775" i="69"/>
  <c r="C775" i="69"/>
  <c r="D775" i="69"/>
  <c r="E775" i="69"/>
  <c r="A776" i="69"/>
  <c r="B776" i="69"/>
  <c r="C776" i="69"/>
  <c r="D776" i="69"/>
  <c r="E776" i="69"/>
  <c r="A777" i="69"/>
  <c r="B777" i="69"/>
  <c r="C777" i="69"/>
  <c r="D777" i="69"/>
  <c r="E777" i="69"/>
  <c r="A778" i="69"/>
  <c r="B778" i="69"/>
  <c r="C778" i="69"/>
  <c r="D778" i="69"/>
  <c r="E778" i="69"/>
  <c r="A779" i="69"/>
  <c r="B779" i="69"/>
  <c r="C779" i="69"/>
  <c r="D779" i="69"/>
  <c r="E779" i="69"/>
  <c r="A780" i="69"/>
  <c r="B780" i="69"/>
  <c r="C780" i="69"/>
  <c r="D780" i="69"/>
  <c r="E780" i="69"/>
  <c r="A781" i="69"/>
  <c r="B781" i="69"/>
  <c r="C781" i="69"/>
  <c r="D781" i="69"/>
  <c r="E781" i="69"/>
  <c r="A782" i="69"/>
  <c r="B782" i="69"/>
  <c r="C782" i="69"/>
  <c r="D782" i="69"/>
  <c r="E782" i="69"/>
  <c r="A783" i="69"/>
  <c r="B783" i="69"/>
  <c r="C783" i="69"/>
  <c r="D783" i="69"/>
  <c r="E783" i="69"/>
  <c r="A784" i="69"/>
  <c r="B784" i="69"/>
  <c r="C784" i="69"/>
  <c r="D784" i="69"/>
  <c r="E784" i="69"/>
  <c r="A785" i="69"/>
  <c r="B785" i="69"/>
  <c r="C785" i="69"/>
  <c r="D785" i="69"/>
  <c r="E785" i="69"/>
  <c r="A786" i="69"/>
  <c r="B786" i="69"/>
  <c r="C786" i="69"/>
  <c r="D786" i="69"/>
  <c r="E786" i="69"/>
  <c r="A787" i="69"/>
  <c r="B787" i="69"/>
  <c r="C787" i="69"/>
  <c r="D787" i="69"/>
  <c r="E787" i="69"/>
  <c r="A788" i="69"/>
  <c r="B788" i="69"/>
  <c r="C788" i="69"/>
  <c r="D788" i="69"/>
  <c r="E788" i="69"/>
  <c r="A789" i="69"/>
  <c r="B789" i="69"/>
  <c r="C789" i="69"/>
  <c r="D789" i="69"/>
  <c r="E789" i="69"/>
  <c r="A790" i="69"/>
  <c r="B790" i="69"/>
  <c r="C790" i="69"/>
  <c r="D790" i="69"/>
  <c r="E790" i="69"/>
  <c r="A791" i="69"/>
  <c r="B791" i="69"/>
  <c r="C791" i="69"/>
  <c r="D791" i="69"/>
  <c r="E791" i="69"/>
  <c r="A792" i="69"/>
  <c r="B792" i="69"/>
  <c r="C792" i="69"/>
  <c r="D792" i="69"/>
  <c r="E792" i="69"/>
  <c r="A793" i="69"/>
  <c r="B793" i="69"/>
  <c r="C793" i="69"/>
  <c r="D793" i="69"/>
  <c r="E793" i="69"/>
  <c r="A794" i="69"/>
  <c r="B794" i="69"/>
  <c r="C794" i="69"/>
  <c r="D794" i="69"/>
  <c r="E794" i="69"/>
  <c r="A795" i="69"/>
  <c r="B795" i="69"/>
  <c r="C795" i="69"/>
  <c r="D795" i="69"/>
  <c r="E795" i="69"/>
  <c r="A796" i="69"/>
  <c r="B796" i="69"/>
  <c r="C796" i="69"/>
  <c r="D796" i="69"/>
  <c r="E796" i="69"/>
  <c r="A797" i="69"/>
  <c r="B797" i="69"/>
  <c r="C797" i="69"/>
  <c r="D797" i="69"/>
  <c r="E797" i="69"/>
  <c r="A798" i="69"/>
  <c r="B798" i="69"/>
  <c r="C798" i="69"/>
  <c r="D798" i="69"/>
  <c r="E798" i="69"/>
  <c r="A799" i="69"/>
  <c r="B799" i="69"/>
  <c r="C799" i="69"/>
  <c r="D799" i="69"/>
  <c r="E799" i="69"/>
  <c r="A800" i="69"/>
  <c r="B800" i="69"/>
  <c r="C800" i="69"/>
  <c r="D800" i="69"/>
  <c r="E800" i="69"/>
  <c r="A801" i="69"/>
  <c r="B801" i="69"/>
  <c r="C801" i="69"/>
  <c r="D801" i="69"/>
  <c r="E801" i="69"/>
  <c r="A802" i="69"/>
  <c r="B802" i="69"/>
  <c r="C802" i="69"/>
  <c r="D802" i="69"/>
  <c r="E802" i="69"/>
  <c r="A803" i="69"/>
  <c r="B803" i="69"/>
  <c r="C803" i="69"/>
  <c r="D803" i="69"/>
  <c r="E803" i="69"/>
  <c r="A804" i="69"/>
  <c r="B804" i="69"/>
  <c r="C804" i="69"/>
  <c r="D804" i="69"/>
  <c r="E804" i="69"/>
  <c r="A805" i="69"/>
  <c r="B805" i="69"/>
  <c r="C805" i="69"/>
  <c r="D805" i="69"/>
  <c r="E805" i="69"/>
  <c r="A806" i="69"/>
  <c r="B806" i="69"/>
  <c r="C806" i="69"/>
  <c r="D806" i="69"/>
  <c r="E806" i="69"/>
  <c r="A807" i="69"/>
  <c r="B807" i="69"/>
  <c r="C807" i="69"/>
  <c r="D807" i="69"/>
  <c r="E807" i="69"/>
  <c r="A808" i="69"/>
  <c r="B808" i="69"/>
  <c r="C808" i="69"/>
  <c r="D808" i="69"/>
  <c r="E808" i="69"/>
  <c r="A809" i="69"/>
  <c r="B809" i="69"/>
  <c r="C809" i="69"/>
  <c r="D809" i="69"/>
  <c r="E809" i="69"/>
  <c r="A810" i="69"/>
  <c r="B810" i="69"/>
  <c r="C810" i="69"/>
  <c r="D810" i="69"/>
  <c r="E810" i="69"/>
  <c r="A811" i="69"/>
  <c r="B811" i="69"/>
  <c r="C811" i="69"/>
  <c r="D811" i="69"/>
  <c r="E811" i="69"/>
  <c r="A812" i="69"/>
  <c r="B812" i="69"/>
  <c r="C812" i="69"/>
  <c r="D812" i="69"/>
  <c r="E812" i="69"/>
  <c r="A813" i="69"/>
  <c r="B813" i="69"/>
  <c r="C813" i="69"/>
  <c r="D813" i="69"/>
  <c r="E813" i="69"/>
  <c r="A814" i="69"/>
  <c r="B814" i="69"/>
  <c r="C814" i="69"/>
  <c r="D814" i="69"/>
  <c r="E814" i="69"/>
  <c r="A815" i="69"/>
  <c r="B815" i="69"/>
  <c r="C815" i="69"/>
  <c r="D815" i="69"/>
  <c r="E815" i="69"/>
  <c r="A816" i="69"/>
  <c r="B816" i="69"/>
  <c r="C816" i="69"/>
  <c r="D816" i="69"/>
  <c r="E816" i="69"/>
  <c r="A817" i="69"/>
  <c r="B817" i="69"/>
  <c r="C817" i="69"/>
  <c r="D817" i="69"/>
  <c r="E817" i="69"/>
  <c r="A818" i="69"/>
  <c r="B818" i="69"/>
  <c r="C818" i="69"/>
  <c r="D818" i="69"/>
  <c r="E818" i="69"/>
  <c r="A819" i="69"/>
  <c r="B819" i="69"/>
  <c r="C819" i="69"/>
  <c r="D819" i="69"/>
  <c r="E819" i="69"/>
  <c r="A820" i="69"/>
  <c r="B820" i="69"/>
  <c r="C820" i="69"/>
  <c r="D820" i="69"/>
  <c r="E820" i="69"/>
  <c r="A821" i="69"/>
  <c r="B821" i="69"/>
  <c r="C821" i="69"/>
  <c r="D821" i="69"/>
  <c r="E821" i="69"/>
  <c r="A822" i="69"/>
  <c r="B822" i="69"/>
  <c r="C822" i="69"/>
  <c r="D822" i="69"/>
  <c r="E822" i="69"/>
  <c r="A823" i="69"/>
  <c r="B823" i="69"/>
  <c r="C823" i="69"/>
  <c r="D823" i="69"/>
  <c r="E823" i="69"/>
  <c r="A824" i="69"/>
  <c r="B824" i="69"/>
  <c r="C824" i="69"/>
  <c r="D824" i="69"/>
  <c r="E824" i="69"/>
  <c r="A825" i="69"/>
  <c r="B825" i="69"/>
  <c r="C825" i="69"/>
  <c r="D825" i="69"/>
  <c r="E825" i="69"/>
  <c r="A826" i="69"/>
  <c r="B826" i="69"/>
  <c r="C826" i="69"/>
  <c r="D826" i="69"/>
  <c r="E826" i="69"/>
  <c r="A827" i="69"/>
  <c r="B827" i="69"/>
  <c r="C827" i="69"/>
  <c r="D827" i="69"/>
  <c r="E827" i="69"/>
  <c r="A828" i="69"/>
  <c r="B828" i="69"/>
  <c r="C828" i="69"/>
  <c r="D828" i="69"/>
  <c r="E828" i="69"/>
  <c r="A829" i="69"/>
  <c r="B829" i="69"/>
  <c r="C829" i="69"/>
  <c r="D829" i="69"/>
  <c r="E829" i="69"/>
  <c r="A830" i="69"/>
  <c r="B830" i="69"/>
  <c r="C830" i="69"/>
  <c r="D830" i="69"/>
  <c r="E830" i="69"/>
  <c r="A831" i="69"/>
  <c r="B831" i="69"/>
  <c r="C831" i="69"/>
  <c r="D831" i="69"/>
  <c r="E831" i="69"/>
  <c r="A832" i="69"/>
  <c r="B832" i="69"/>
  <c r="C832" i="69"/>
  <c r="D832" i="69"/>
  <c r="E832" i="69"/>
  <c r="A833" i="69"/>
  <c r="B833" i="69"/>
  <c r="C833" i="69"/>
  <c r="D833" i="69"/>
  <c r="E833" i="69"/>
  <c r="A834" i="69"/>
  <c r="B834" i="69"/>
  <c r="C834" i="69"/>
  <c r="D834" i="69"/>
  <c r="E834" i="69"/>
  <c r="A835" i="69"/>
  <c r="B835" i="69"/>
  <c r="C835" i="69"/>
  <c r="D835" i="69"/>
  <c r="E835" i="69"/>
  <c r="A836" i="69"/>
  <c r="B836" i="69"/>
  <c r="C836" i="69"/>
  <c r="D836" i="69"/>
  <c r="E836" i="69"/>
  <c r="A837" i="69"/>
  <c r="B837" i="69"/>
  <c r="C837" i="69"/>
  <c r="D837" i="69"/>
  <c r="E837" i="69"/>
  <c r="A838" i="69"/>
  <c r="B838" i="69"/>
  <c r="C838" i="69"/>
  <c r="D838" i="69"/>
  <c r="E838" i="69"/>
  <c r="A839" i="69"/>
  <c r="B839" i="69"/>
  <c r="C839" i="69"/>
  <c r="D839" i="69"/>
  <c r="E839" i="69"/>
  <c r="A840" i="69"/>
  <c r="B840" i="69"/>
  <c r="C840" i="69"/>
  <c r="D840" i="69"/>
  <c r="E840" i="69"/>
  <c r="A841" i="69"/>
  <c r="B841" i="69"/>
  <c r="C841" i="69"/>
  <c r="D841" i="69"/>
  <c r="E841" i="69"/>
  <c r="A842" i="69"/>
  <c r="B842" i="69"/>
  <c r="C842" i="69"/>
  <c r="D842" i="69"/>
  <c r="E842" i="69"/>
  <c r="A843" i="69"/>
  <c r="B843" i="69"/>
  <c r="C843" i="69"/>
  <c r="D843" i="69"/>
  <c r="E843" i="69"/>
  <c r="A844" i="69"/>
  <c r="B844" i="69"/>
  <c r="C844" i="69"/>
  <c r="D844" i="69"/>
  <c r="E844" i="69"/>
  <c r="A845" i="69"/>
  <c r="B845" i="69"/>
  <c r="C845" i="69"/>
  <c r="D845" i="69"/>
  <c r="E845" i="69"/>
  <c r="A846" i="69"/>
  <c r="B846" i="69"/>
  <c r="C846" i="69"/>
  <c r="D846" i="69"/>
  <c r="E846" i="69"/>
  <c r="A847" i="69"/>
  <c r="B847" i="69"/>
  <c r="C847" i="69"/>
  <c r="D847" i="69"/>
  <c r="E847" i="69"/>
  <c r="A848" i="69"/>
  <c r="B848" i="69"/>
  <c r="C848" i="69"/>
  <c r="D848" i="69"/>
  <c r="E848" i="69"/>
  <c r="A849" i="69"/>
  <c r="B849" i="69"/>
  <c r="C849" i="69"/>
  <c r="D849" i="69"/>
  <c r="E849" i="69"/>
  <c r="A850" i="69"/>
  <c r="B850" i="69"/>
  <c r="C850" i="69"/>
  <c r="D850" i="69"/>
  <c r="E850" i="69"/>
  <c r="A851" i="69"/>
  <c r="B851" i="69"/>
  <c r="C851" i="69"/>
  <c r="D851" i="69"/>
  <c r="E851" i="69"/>
  <c r="A852" i="69"/>
  <c r="B852" i="69"/>
  <c r="C852" i="69"/>
  <c r="D852" i="69"/>
  <c r="E852" i="69"/>
  <c r="A853" i="69"/>
  <c r="B853" i="69"/>
  <c r="C853" i="69"/>
  <c r="D853" i="69"/>
  <c r="E853" i="69"/>
  <c r="A854" i="69"/>
  <c r="B854" i="69"/>
  <c r="C854" i="69"/>
  <c r="D854" i="69"/>
  <c r="E854" i="69"/>
  <c r="A855" i="69"/>
  <c r="B855" i="69"/>
  <c r="C855" i="69"/>
  <c r="D855" i="69"/>
  <c r="E855" i="69"/>
  <c r="A856" i="69"/>
  <c r="B856" i="69"/>
  <c r="C856" i="69"/>
  <c r="D856" i="69"/>
  <c r="E856" i="69"/>
  <c r="A857" i="69"/>
  <c r="B857" i="69"/>
  <c r="C857" i="69"/>
  <c r="D857" i="69"/>
  <c r="E857" i="69"/>
  <c r="A858" i="69"/>
  <c r="B858" i="69"/>
  <c r="C858" i="69"/>
  <c r="D858" i="69"/>
  <c r="E858" i="69"/>
  <c r="A859" i="69"/>
  <c r="B859" i="69"/>
  <c r="C859" i="69"/>
  <c r="D859" i="69"/>
  <c r="E859" i="69"/>
  <c r="A860" i="69"/>
  <c r="B860" i="69"/>
  <c r="C860" i="69"/>
  <c r="D860" i="69"/>
  <c r="E860" i="69"/>
  <c r="A861" i="69"/>
  <c r="B861" i="69"/>
  <c r="C861" i="69"/>
  <c r="D861" i="69"/>
  <c r="E861" i="69"/>
  <c r="A862" i="69"/>
  <c r="B862" i="69"/>
  <c r="C862" i="69"/>
  <c r="D862" i="69"/>
  <c r="E862" i="69"/>
  <c r="A863" i="69"/>
  <c r="B863" i="69"/>
  <c r="C863" i="69"/>
  <c r="D863" i="69"/>
  <c r="E863" i="69"/>
  <c r="A864" i="69"/>
  <c r="B864" i="69"/>
  <c r="C864" i="69"/>
  <c r="D864" i="69"/>
  <c r="E864" i="69"/>
  <c r="A865" i="69"/>
  <c r="B865" i="69"/>
  <c r="C865" i="69"/>
  <c r="D865" i="69"/>
  <c r="E865" i="69"/>
  <c r="A866" i="69"/>
  <c r="B866" i="69"/>
  <c r="C866" i="69"/>
  <c r="D866" i="69"/>
  <c r="E866" i="69"/>
  <c r="A867" i="69"/>
  <c r="B867" i="69"/>
  <c r="C867" i="69"/>
  <c r="D867" i="69"/>
  <c r="E867" i="69"/>
  <c r="A868" i="69"/>
  <c r="B868" i="69"/>
  <c r="C868" i="69"/>
  <c r="D868" i="69"/>
  <c r="E868" i="69"/>
  <c r="A869" i="69"/>
  <c r="B869" i="69"/>
  <c r="C869" i="69"/>
  <c r="D869" i="69"/>
  <c r="E869" i="69"/>
  <c r="A870" i="69"/>
  <c r="B870" i="69"/>
  <c r="C870" i="69"/>
  <c r="D870" i="69"/>
  <c r="E870" i="69"/>
  <c r="A871" i="69"/>
  <c r="B871" i="69"/>
  <c r="C871" i="69"/>
  <c r="D871" i="69"/>
  <c r="E871" i="69"/>
  <c r="A872" i="69"/>
  <c r="B872" i="69"/>
  <c r="C872" i="69"/>
  <c r="D872" i="69"/>
  <c r="E872" i="69"/>
  <c r="A873" i="69"/>
  <c r="B873" i="69"/>
  <c r="C873" i="69"/>
  <c r="D873" i="69"/>
  <c r="E873" i="69"/>
  <c r="A874" i="69"/>
  <c r="B874" i="69"/>
  <c r="C874" i="69"/>
  <c r="D874" i="69"/>
  <c r="E874" i="69"/>
  <c r="A875" i="69"/>
  <c r="B875" i="69"/>
  <c r="C875" i="69"/>
  <c r="D875" i="69"/>
  <c r="E875" i="69"/>
  <c r="A876" i="69"/>
  <c r="B876" i="69"/>
  <c r="C876" i="69"/>
  <c r="D876" i="69"/>
  <c r="E876" i="69"/>
  <c r="A877" i="69"/>
  <c r="B877" i="69"/>
  <c r="C877" i="69"/>
  <c r="D877" i="69"/>
  <c r="E877" i="69"/>
  <c r="A878" i="69"/>
  <c r="B878" i="69"/>
  <c r="C878" i="69"/>
  <c r="D878" i="69"/>
  <c r="E878" i="69"/>
  <c r="A879" i="69"/>
  <c r="B879" i="69"/>
  <c r="C879" i="69"/>
  <c r="D879" i="69"/>
  <c r="E879" i="69"/>
  <c r="A880" i="69"/>
  <c r="B880" i="69"/>
  <c r="C880" i="69"/>
  <c r="D880" i="69"/>
  <c r="E880" i="69"/>
  <c r="A881" i="69"/>
  <c r="B881" i="69"/>
  <c r="C881" i="69"/>
  <c r="D881" i="69"/>
  <c r="E881" i="69"/>
  <c r="A882" i="69"/>
  <c r="B882" i="69"/>
  <c r="C882" i="69"/>
  <c r="D882" i="69"/>
  <c r="E882" i="69"/>
  <c r="A883" i="69"/>
  <c r="B883" i="69"/>
  <c r="C883" i="69"/>
  <c r="D883" i="69"/>
  <c r="E883" i="69"/>
  <c r="A884" i="69"/>
  <c r="B884" i="69"/>
  <c r="C884" i="69"/>
  <c r="D884" i="69"/>
  <c r="E884" i="69"/>
  <c r="A885" i="69"/>
  <c r="B885" i="69"/>
  <c r="C885" i="69"/>
  <c r="D885" i="69"/>
  <c r="E885" i="69"/>
  <c r="A886" i="69"/>
  <c r="B886" i="69"/>
  <c r="C886" i="69"/>
  <c r="D886" i="69"/>
  <c r="E886" i="69"/>
  <c r="A887" i="69"/>
  <c r="B887" i="69"/>
  <c r="C887" i="69"/>
  <c r="D887" i="69"/>
  <c r="E887" i="69"/>
  <c r="A888" i="69"/>
  <c r="B888" i="69"/>
  <c r="C888" i="69"/>
  <c r="D888" i="69"/>
  <c r="E888" i="69"/>
  <c r="A889" i="69"/>
  <c r="B889" i="69"/>
  <c r="C889" i="69"/>
  <c r="D889" i="69"/>
  <c r="E889" i="69"/>
  <c r="A890" i="69"/>
  <c r="B890" i="69"/>
  <c r="C890" i="69"/>
  <c r="D890" i="69"/>
  <c r="E890" i="69"/>
  <c r="A891" i="69"/>
  <c r="B891" i="69"/>
  <c r="C891" i="69"/>
  <c r="D891" i="69"/>
  <c r="E891" i="69"/>
  <c r="A892" i="69"/>
  <c r="B892" i="69"/>
  <c r="C892" i="69"/>
  <c r="D892" i="69"/>
  <c r="E892" i="69"/>
  <c r="A893" i="69"/>
  <c r="B893" i="69"/>
  <c r="C893" i="69"/>
  <c r="D893" i="69"/>
  <c r="E893" i="69"/>
  <c r="A894" i="69"/>
  <c r="B894" i="69"/>
  <c r="C894" i="69"/>
  <c r="D894" i="69"/>
  <c r="E894" i="69"/>
  <c r="A895" i="69"/>
  <c r="B895" i="69"/>
  <c r="C895" i="69"/>
  <c r="D895" i="69"/>
  <c r="E895" i="69"/>
  <c r="A896" i="69"/>
  <c r="B896" i="69"/>
  <c r="C896" i="69"/>
  <c r="D896" i="69"/>
  <c r="E896" i="69"/>
  <c r="A897" i="69"/>
  <c r="B897" i="69"/>
  <c r="C897" i="69"/>
  <c r="D897" i="69"/>
  <c r="E897" i="69"/>
  <c r="A898" i="69"/>
  <c r="B898" i="69"/>
  <c r="C898" i="69"/>
  <c r="D898" i="69"/>
  <c r="E898" i="69"/>
  <c r="A899" i="69"/>
  <c r="B899" i="69"/>
  <c r="C899" i="69"/>
  <c r="D899" i="69"/>
  <c r="E899" i="69"/>
  <c r="A900" i="69"/>
  <c r="B900" i="69"/>
  <c r="C900" i="69"/>
  <c r="D900" i="69"/>
  <c r="E900" i="69"/>
  <c r="A901" i="69"/>
  <c r="B901" i="69"/>
  <c r="C901" i="69"/>
  <c r="D901" i="69"/>
  <c r="E901" i="69"/>
  <c r="A902" i="69"/>
  <c r="B902" i="69"/>
  <c r="C902" i="69"/>
  <c r="D902" i="69"/>
  <c r="E902" i="69"/>
  <c r="A903" i="69"/>
  <c r="B903" i="69"/>
  <c r="C903" i="69"/>
  <c r="D903" i="69"/>
  <c r="E903" i="69"/>
  <c r="A904" i="69"/>
  <c r="B904" i="69"/>
  <c r="C904" i="69"/>
  <c r="D904" i="69"/>
  <c r="E904" i="69"/>
  <c r="A905" i="69"/>
  <c r="B905" i="69"/>
  <c r="C905" i="69"/>
  <c r="D905" i="69"/>
  <c r="E905" i="69"/>
  <c r="A906" i="69"/>
  <c r="B906" i="69"/>
  <c r="C906" i="69"/>
  <c r="D906" i="69"/>
  <c r="E906" i="69"/>
  <c r="A907" i="69"/>
  <c r="B907" i="69"/>
  <c r="C907" i="69"/>
  <c r="D907" i="69"/>
  <c r="E907" i="69"/>
  <c r="A908" i="69"/>
  <c r="B908" i="69"/>
  <c r="C908" i="69"/>
  <c r="D908" i="69"/>
  <c r="E908" i="69"/>
  <c r="A909" i="69"/>
  <c r="B909" i="69"/>
  <c r="C909" i="69"/>
  <c r="D909" i="69"/>
  <c r="E909" i="69"/>
  <c r="A910" i="69"/>
  <c r="B910" i="69"/>
  <c r="C910" i="69"/>
  <c r="D910" i="69"/>
  <c r="E910" i="69"/>
  <c r="A911" i="69"/>
  <c r="B911" i="69"/>
  <c r="C911" i="69"/>
  <c r="D911" i="69"/>
  <c r="E911" i="69"/>
  <c r="A912" i="69"/>
  <c r="B912" i="69"/>
  <c r="C912" i="69"/>
  <c r="D912" i="69"/>
  <c r="E912" i="69"/>
  <c r="A913" i="69"/>
  <c r="B913" i="69"/>
  <c r="C913" i="69"/>
  <c r="D913" i="69"/>
  <c r="E913" i="69"/>
  <c r="A914" i="69"/>
  <c r="B914" i="69"/>
  <c r="C914" i="69"/>
  <c r="D914" i="69"/>
  <c r="E914" i="69"/>
  <c r="A915" i="69"/>
  <c r="B915" i="69"/>
  <c r="C915" i="69"/>
  <c r="D915" i="69"/>
  <c r="E915" i="69"/>
  <c r="A916" i="69"/>
  <c r="B916" i="69"/>
  <c r="C916" i="69"/>
  <c r="D916" i="69"/>
  <c r="E916" i="69"/>
  <c r="A917" i="69"/>
  <c r="B917" i="69"/>
  <c r="C917" i="69"/>
  <c r="D917" i="69"/>
  <c r="E917" i="69"/>
  <c r="A918" i="69"/>
  <c r="B918" i="69"/>
  <c r="C918" i="69"/>
  <c r="D918" i="69"/>
  <c r="E918" i="69"/>
  <c r="A919" i="69"/>
  <c r="B919" i="69"/>
  <c r="C919" i="69"/>
  <c r="D919" i="69"/>
  <c r="E919" i="69"/>
  <c r="A920" i="69"/>
  <c r="B920" i="69"/>
  <c r="C920" i="69"/>
  <c r="D920" i="69"/>
  <c r="E920" i="69"/>
  <c r="A921" i="69"/>
  <c r="B921" i="69"/>
  <c r="C921" i="69"/>
  <c r="D921" i="69"/>
  <c r="E921" i="69"/>
  <c r="A922" i="69"/>
  <c r="B922" i="69"/>
  <c r="C922" i="69"/>
  <c r="D922" i="69"/>
  <c r="E922" i="69"/>
  <c r="A923" i="69"/>
  <c r="B923" i="69"/>
  <c r="C923" i="69"/>
  <c r="D923" i="69"/>
  <c r="E923" i="69"/>
  <c r="A924" i="69"/>
  <c r="B924" i="69"/>
  <c r="C924" i="69"/>
  <c r="D924" i="69"/>
  <c r="E924" i="69"/>
  <c r="A925" i="69"/>
  <c r="B925" i="69"/>
  <c r="C925" i="69"/>
  <c r="D925" i="69"/>
  <c r="E925" i="69"/>
  <c r="A926" i="69"/>
  <c r="B926" i="69"/>
  <c r="C926" i="69"/>
  <c r="D926" i="69"/>
  <c r="E926" i="69"/>
  <c r="A927" i="69"/>
  <c r="B927" i="69"/>
  <c r="C927" i="69"/>
  <c r="D927" i="69"/>
  <c r="E927" i="69"/>
  <c r="A928" i="69"/>
  <c r="B928" i="69"/>
  <c r="C928" i="69"/>
  <c r="D928" i="69"/>
  <c r="E928" i="69"/>
  <c r="A929" i="69"/>
  <c r="B929" i="69"/>
  <c r="C929" i="69"/>
  <c r="D929" i="69"/>
  <c r="E929" i="69"/>
  <c r="A930" i="69"/>
  <c r="B930" i="69"/>
  <c r="C930" i="69"/>
  <c r="D930" i="69"/>
  <c r="E930" i="69"/>
  <c r="A931" i="69"/>
  <c r="B931" i="69"/>
  <c r="C931" i="69"/>
  <c r="D931" i="69"/>
  <c r="E931" i="69"/>
  <c r="A932" i="69"/>
  <c r="B932" i="69"/>
  <c r="C932" i="69"/>
  <c r="D932" i="69"/>
  <c r="E932" i="69"/>
  <c r="A933" i="69"/>
  <c r="B933" i="69"/>
  <c r="C933" i="69"/>
  <c r="D933" i="69"/>
  <c r="E933" i="69"/>
  <c r="A934" i="69"/>
  <c r="B934" i="69"/>
  <c r="C934" i="69"/>
  <c r="D934" i="69"/>
  <c r="E934" i="69"/>
  <c r="A935" i="69"/>
  <c r="B935" i="69"/>
  <c r="C935" i="69"/>
  <c r="D935" i="69"/>
  <c r="E935" i="69"/>
  <c r="A936" i="69"/>
  <c r="B936" i="69"/>
  <c r="C936" i="69"/>
  <c r="D936" i="69"/>
  <c r="E936" i="69"/>
  <c r="A937" i="69"/>
  <c r="B937" i="69"/>
  <c r="C937" i="69"/>
  <c r="D937" i="69"/>
  <c r="E937" i="69"/>
  <c r="A938" i="69"/>
  <c r="B938" i="69"/>
  <c r="C938" i="69"/>
  <c r="D938" i="69"/>
  <c r="E938" i="69"/>
  <c r="A939" i="69"/>
  <c r="B939" i="69"/>
  <c r="C939" i="69"/>
  <c r="D939" i="69"/>
  <c r="E939" i="69"/>
  <c r="A940" i="69"/>
  <c r="B940" i="69"/>
  <c r="C940" i="69"/>
  <c r="D940" i="69"/>
  <c r="E940" i="69"/>
  <c r="A941" i="69"/>
  <c r="B941" i="69"/>
  <c r="C941" i="69"/>
  <c r="D941" i="69"/>
  <c r="E941" i="69"/>
  <c r="A942" i="69"/>
  <c r="B942" i="69"/>
  <c r="C942" i="69"/>
  <c r="D942" i="69"/>
  <c r="E942" i="69"/>
  <c r="A943" i="69"/>
  <c r="B943" i="69"/>
  <c r="C943" i="69"/>
  <c r="D943" i="69"/>
  <c r="E943" i="69"/>
  <c r="A944" i="69"/>
  <c r="B944" i="69"/>
  <c r="C944" i="69"/>
  <c r="D944" i="69"/>
  <c r="E944" i="69"/>
  <c r="A945" i="69"/>
  <c r="B945" i="69"/>
  <c r="C945" i="69"/>
  <c r="D945" i="69"/>
  <c r="E945" i="69"/>
  <c r="A946" i="69"/>
  <c r="B946" i="69"/>
  <c r="C946" i="69"/>
  <c r="D946" i="69"/>
  <c r="E946" i="69"/>
  <c r="A947" i="69"/>
  <c r="B947" i="69"/>
  <c r="C947" i="69"/>
  <c r="D947" i="69"/>
  <c r="E947" i="69"/>
  <c r="A948" i="69"/>
  <c r="B948" i="69"/>
  <c r="C948" i="69"/>
  <c r="D948" i="69"/>
  <c r="E948" i="69"/>
  <c r="A949" i="69"/>
  <c r="B949" i="69"/>
  <c r="C949" i="69"/>
  <c r="D949" i="69"/>
  <c r="E949" i="69"/>
  <c r="A950" i="69"/>
  <c r="B950" i="69"/>
  <c r="C950" i="69"/>
  <c r="D950" i="69"/>
  <c r="E950" i="69"/>
  <c r="A951" i="69"/>
  <c r="B951" i="69"/>
  <c r="C951" i="69"/>
  <c r="D951" i="69"/>
  <c r="E951" i="69"/>
  <c r="A952" i="69"/>
  <c r="B952" i="69"/>
  <c r="C952" i="69"/>
  <c r="D952" i="69"/>
  <c r="E952" i="69"/>
  <c r="A953" i="69"/>
  <c r="B953" i="69"/>
  <c r="C953" i="69"/>
  <c r="D953" i="69"/>
  <c r="E953" i="69"/>
  <c r="A954" i="69"/>
  <c r="B954" i="69"/>
  <c r="C954" i="69"/>
  <c r="D954" i="69"/>
  <c r="E954" i="69"/>
  <c r="A955" i="69"/>
  <c r="B955" i="69"/>
  <c r="C955" i="69"/>
  <c r="D955" i="69"/>
  <c r="E955" i="69"/>
  <c r="A956" i="69"/>
  <c r="B956" i="69"/>
  <c r="C956" i="69"/>
  <c r="D956" i="69"/>
  <c r="E956" i="69"/>
  <c r="A957" i="69"/>
  <c r="B957" i="69"/>
  <c r="C957" i="69"/>
  <c r="D957" i="69"/>
  <c r="E957" i="69"/>
  <c r="A958" i="69"/>
  <c r="B958" i="69"/>
  <c r="C958" i="69"/>
  <c r="D958" i="69"/>
  <c r="E958" i="69"/>
  <c r="A959" i="69"/>
  <c r="B959" i="69"/>
  <c r="C959" i="69"/>
  <c r="D959" i="69"/>
  <c r="E959" i="69"/>
  <c r="A960" i="69"/>
  <c r="B960" i="69"/>
  <c r="C960" i="69"/>
  <c r="D960" i="69"/>
  <c r="E960" i="69"/>
  <c r="A961" i="69"/>
  <c r="B961" i="69"/>
  <c r="C961" i="69"/>
  <c r="D961" i="69"/>
  <c r="E961" i="69"/>
  <c r="A962" i="69"/>
  <c r="B962" i="69"/>
  <c r="C962" i="69"/>
  <c r="D962" i="69"/>
  <c r="E962" i="69"/>
  <c r="A963" i="69"/>
  <c r="B963" i="69"/>
  <c r="C963" i="69"/>
  <c r="D963" i="69"/>
  <c r="E963" i="69"/>
  <c r="A964" i="69"/>
  <c r="B964" i="69"/>
  <c r="C964" i="69"/>
  <c r="D964" i="69"/>
  <c r="E964" i="69"/>
  <c r="A965" i="69"/>
  <c r="B965" i="69"/>
  <c r="C965" i="69"/>
  <c r="D965" i="69"/>
  <c r="E965" i="69"/>
  <c r="A966" i="69"/>
  <c r="B966" i="69"/>
  <c r="C966" i="69"/>
  <c r="D966" i="69"/>
  <c r="E966" i="69"/>
  <c r="A967" i="69"/>
  <c r="B967" i="69"/>
  <c r="C967" i="69"/>
  <c r="D967" i="69"/>
  <c r="E967" i="69"/>
  <c r="A968" i="69"/>
  <c r="B968" i="69"/>
  <c r="C968" i="69"/>
  <c r="D968" i="69"/>
  <c r="E968" i="69"/>
  <c r="A969" i="69"/>
  <c r="B969" i="69"/>
  <c r="C969" i="69"/>
  <c r="D969" i="69"/>
  <c r="E969" i="69"/>
  <c r="A970" i="69"/>
  <c r="B970" i="69"/>
  <c r="C970" i="69"/>
  <c r="D970" i="69"/>
  <c r="E970" i="69"/>
  <c r="A971" i="69"/>
  <c r="B971" i="69"/>
  <c r="C971" i="69"/>
  <c r="D971" i="69"/>
  <c r="E971" i="69"/>
  <c r="A972" i="69"/>
  <c r="B972" i="69"/>
  <c r="C972" i="69"/>
  <c r="D972" i="69"/>
  <c r="E972" i="69"/>
  <c r="A973" i="69"/>
  <c r="B973" i="69"/>
  <c r="C973" i="69"/>
  <c r="D973" i="69"/>
  <c r="E973" i="69"/>
  <c r="A974" i="69"/>
  <c r="B974" i="69"/>
  <c r="C974" i="69"/>
  <c r="D974" i="69"/>
  <c r="E974" i="69"/>
  <c r="A975" i="69"/>
  <c r="B975" i="69"/>
  <c r="C975" i="69"/>
  <c r="D975" i="69"/>
  <c r="E975" i="69"/>
  <c r="A976" i="69"/>
  <c r="B976" i="69"/>
  <c r="C976" i="69"/>
  <c r="D976" i="69"/>
  <c r="E976" i="69"/>
  <c r="A977" i="69"/>
  <c r="B977" i="69"/>
  <c r="C977" i="69"/>
  <c r="D977" i="69"/>
  <c r="E977" i="69"/>
  <c r="A978" i="69"/>
  <c r="B978" i="69"/>
  <c r="C978" i="69"/>
  <c r="D978" i="69"/>
  <c r="E978" i="69"/>
  <c r="A979" i="69"/>
  <c r="B979" i="69"/>
  <c r="C979" i="69"/>
  <c r="D979" i="69"/>
  <c r="E979" i="69"/>
  <c r="A980" i="69"/>
  <c r="B980" i="69"/>
  <c r="C980" i="69"/>
  <c r="D980" i="69"/>
  <c r="E980" i="69"/>
  <c r="A981" i="69"/>
  <c r="B981" i="69"/>
  <c r="C981" i="69"/>
  <c r="D981" i="69"/>
  <c r="E981" i="69"/>
  <c r="A982" i="69"/>
  <c r="B982" i="69"/>
  <c r="C982" i="69"/>
  <c r="D982" i="69"/>
  <c r="E982" i="69"/>
  <c r="A983" i="69"/>
  <c r="B983" i="69"/>
  <c r="C983" i="69"/>
  <c r="D983" i="69"/>
  <c r="E983" i="69"/>
  <c r="A984" i="69"/>
  <c r="B984" i="69"/>
  <c r="C984" i="69"/>
  <c r="D984" i="69"/>
  <c r="E984" i="69"/>
  <c r="A985" i="69"/>
  <c r="B985" i="69"/>
  <c r="C985" i="69"/>
  <c r="D985" i="69"/>
  <c r="E985" i="69"/>
  <c r="A986" i="69"/>
  <c r="B986" i="69"/>
  <c r="C986" i="69"/>
  <c r="D986" i="69"/>
  <c r="E986" i="69"/>
  <c r="A987" i="69"/>
  <c r="B987" i="69"/>
  <c r="C987" i="69"/>
  <c r="D987" i="69"/>
  <c r="E987" i="69"/>
  <c r="A988" i="69"/>
  <c r="B988" i="69"/>
  <c r="C988" i="69"/>
  <c r="D988" i="69"/>
  <c r="E988" i="69"/>
  <c r="A989" i="69"/>
  <c r="B989" i="69"/>
  <c r="C989" i="69"/>
  <c r="D989" i="69"/>
  <c r="E989" i="69"/>
  <c r="A990" i="69"/>
  <c r="B990" i="69"/>
  <c r="C990" i="69"/>
  <c r="D990" i="69"/>
  <c r="E990" i="69"/>
  <c r="A991" i="69"/>
  <c r="B991" i="69"/>
  <c r="C991" i="69"/>
  <c r="D991" i="69"/>
  <c r="E991" i="69"/>
  <c r="A992" i="69"/>
  <c r="B992" i="69"/>
  <c r="C992" i="69"/>
  <c r="D992" i="69"/>
  <c r="E992" i="69"/>
  <c r="A993" i="69"/>
  <c r="B993" i="69"/>
  <c r="C993" i="69"/>
  <c r="D993" i="69"/>
  <c r="E993" i="69"/>
  <c r="A994" i="69"/>
  <c r="B994" i="69"/>
  <c r="C994" i="69"/>
  <c r="D994" i="69"/>
  <c r="E994" i="69"/>
  <c r="A995" i="69"/>
  <c r="B995" i="69"/>
  <c r="C995" i="69"/>
  <c r="D995" i="69"/>
  <c r="E995" i="69"/>
  <c r="A996" i="69"/>
  <c r="B996" i="69"/>
  <c r="C996" i="69"/>
  <c r="D996" i="69"/>
  <c r="E996" i="69"/>
  <c r="A997" i="69"/>
  <c r="B997" i="69"/>
  <c r="C997" i="69"/>
  <c r="D997" i="69"/>
  <c r="E997" i="69"/>
  <c r="A998" i="69"/>
  <c r="B998" i="69"/>
  <c r="C998" i="69"/>
  <c r="D998" i="69"/>
  <c r="E998" i="69"/>
  <c r="A999" i="69"/>
  <c r="B999" i="69"/>
  <c r="C999" i="69"/>
  <c r="D999" i="69"/>
  <c r="E999" i="69"/>
  <c r="A1000" i="69"/>
  <c r="B1000" i="69"/>
  <c r="C1000" i="69"/>
  <c r="D1000" i="69"/>
  <c r="E1000" i="69"/>
  <c r="A1001" i="69"/>
  <c r="B1001" i="69"/>
  <c r="C1001" i="69"/>
  <c r="D1001" i="69"/>
  <c r="E1001" i="69"/>
  <c r="A1002" i="69"/>
  <c r="B1002" i="69"/>
  <c r="C1002" i="69"/>
  <c r="D1002" i="69"/>
  <c r="E1002" i="69"/>
  <c r="A1003" i="69"/>
  <c r="B1003" i="69"/>
  <c r="C1003" i="69"/>
  <c r="D1003" i="69"/>
  <c r="E1003" i="69"/>
  <c r="A1004" i="69"/>
  <c r="B1004" i="69"/>
  <c r="C1004" i="69"/>
  <c r="D1004" i="69"/>
  <c r="E1004" i="69"/>
  <c r="A1005" i="69"/>
  <c r="B1005" i="69"/>
  <c r="C1005" i="69"/>
  <c r="D1005" i="69"/>
  <c r="E1005" i="69"/>
  <c r="A1006" i="69"/>
  <c r="B1006" i="69"/>
  <c r="C1006" i="69"/>
  <c r="D1006" i="69"/>
  <c r="E1006" i="69"/>
  <c r="A1007" i="69"/>
  <c r="B1007" i="69"/>
  <c r="C1007" i="69"/>
  <c r="D1007" i="69"/>
  <c r="E1007" i="69"/>
  <c r="A1008" i="69"/>
  <c r="B1008" i="69"/>
  <c r="C1008" i="69"/>
  <c r="D1008" i="69"/>
  <c r="E1008" i="69"/>
  <c r="A1009" i="69"/>
  <c r="B1009" i="69"/>
  <c r="C1009" i="69"/>
  <c r="D1009" i="69"/>
  <c r="E1009" i="69"/>
  <c r="A1010" i="69"/>
  <c r="B1010" i="69"/>
  <c r="C1010" i="69"/>
  <c r="D1010" i="69"/>
  <c r="E1010" i="69"/>
  <c r="A1011" i="69"/>
  <c r="B1011" i="69"/>
  <c r="C1011" i="69"/>
  <c r="D1011" i="69"/>
  <c r="E1011" i="69"/>
  <c r="A1012" i="69"/>
  <c r="B1012" i="69"/>
  <c r="C1012" i="69"/>
  <c r="D1012" i="69"/>
  <c r="E1012" i="69"/>
  <c r="A1013" i="69"/>
  <c r="B1013" i="69"/>
  <c r="C1013" i="69"/>
  <c r="D1013" i="69"/>
  <c r="E1013" i="69"/>
  <c r="A1014" i="69"/>
  <c r="B1014" i="69"/>
  <c r="C1014" i="69"/>
  <c r="D1014" i="69"/>
  <c r="E1014" i="69"/>
  <c r="A1015" i="69"/>
  <c r="B1015" i="69"/>
  <c r="C1015" i="69"/>
  <c r="D1015" i="69"/>
  <c r="E1015" i="69"/>
  <c r="A1016" i="69"/>
  <c r="B1016" i="69"/>
  <c r="C1016" i="69"/>
  <c r="D1016" i="69"/>
  <c r="E1016" i="69"/>
  <c r="A1017" i="69"/>
  <c r="B1017" i="69"/>
  <c r="C1017" i="69"/>
  <c r="D1017" i="69"/>
  <c r="E1017" i="69"/>
  <c r="A1018" i="69"/>
  <c r="B1018" i="69"/>
  <c r="C1018" i="69"/>
  <c r="D1018" i="69"/>
  <c r="E1018" i="69"/>
  <c r="A1019" i="69"/>
  <c r="B1019" i="69"/>
  <c r="C1019" i="69"/>
  <c r="D1019" i="69"/>
  <c r="E1019" i="69"/>
  <c r="A1020" i="69"/>
  <c r="B1020" i="69"/>
  <c r="C1020" i="69"/>
  <c r="D1020" i="69"/>
  <c r="E1020" i="69"/>
  <c r="A1021" i="69"/>
  <c r="B1021" i="69"/>
  <c r="C1021" i="69"/>
  <c r="D1021" i="69"/>
  <c r="E1021" i="69"/>
  <c r="A1022" i="69"/>
  <c r="B1022" i="69"/>
  <c r="C1022" i="69"/>
  <c r="D1022" i="69"/>
  <c r="E1022" i="69"/>
  <c r="A1023" i="69"/>
  <c r="B1023" i="69"/>
  <c r="C1023" i="69"/>
  <c r="D1023" i="69"/>
  <c r="E1023" i="69"/>
  <c r="A1024" i="69"/>
  <c r="B1024" i="69"/>
  <c r="C1024" i="69"/>
  <c r="D1024" i="69"/>
  <c r="E1024" i="69"/>
  <c r="A1025" i="69"/>
  <c r="B1025" i="69"/>
  <c r="C1025" i="69"/>
  <c r="D1025" i="69"/>
  <c r="E1025" i="69"/>
  <c r="A1026" i="69"/>
  <c r="B1026" i="69"/>
  <c r="C1026" i="69"/>
  <c r="D1026" i="69"/>
  <c r="E1026" i="69"/>
  <c r="A1027" i="69"/>
  <c r="B1027" i="69"/>
  <c r="C1027" i="69"/>
  <c r="D1027" i="69"/>
  <c r="E1027" i="69"/>
  <c r="A1028" i="69"/>
  <c r="B1028" i="69"/>
  <c r="C1028" i="69"/>
  <c r="D1028" i="69"/>
  <c r="E1028" i="69"/>
  <c r="A1029" i="69"/>
  <c r="B1029" i="69"/>
  <c r="C1029" i="69"/>
  <c r="D1029" i="69"/>
  <c r="E1029" i="69"/>
  <c r="A1030" i="69"/>
  <c r="B1030" i="69"/>
  <c r="C1030" i="69"/>
  <c r="D1030" i="69"/>
  <c r="E1030" i="69"/>
  <c r="A1031" i="69"/>
  <c r="B1031" i="69"/>
  <c r="C1031" i="69"/>
  <c r="D1031" i="69"/>
  <c r="E1031" i="69"/>
  <c r="A1032" i="69"/>
  <c r="B1032" i="69"/>
  <c r="C1032" i="69"/>
  <c r="D1032" i="69"/>
  <c r="E1032" i="69"/>
  <c r="A1033" i="69"/>
  <c r="B1033" i="69"/>
  <c r="C1033" i="69"/>
  <c r="D1033" i="69"/>
  <c r="E1033" i="69"/>
  <c r="A1034" i="69"/>
  <c r="B1034" i="69"/>
  <c r="C1034" i="69"/>
  <c r="D1034" i="69"/>
  <c r="E1034" i="69"/>
  <c r="A1035" i="69"/>
  <c r="B1035" i="69"/>
  <c r="C1035" i="69"/>
  <c r="D1035" i="69"/>
  <c r="E1035" i="69"/>
  <c r="A1036" i="69"/>
  <c r="B1036" i="69"/>
  <c r="C1036" i="69"/>
  <c r="D1036" i="69"/>
  <c r="E1036" i="69"/>
  <c r="A1037" i="69"/>
  <c r="B1037" i="69"/>
  <c r="C1037" i="69"/>
  <c r="D1037" i="69"/>
  <c r="E1037" i="69"/>
  <c r="A1038" i="69"/>
  <c r="B1038" i="69"/>
  <c r="C1038" i="69"/>
  <c r="D1038" i="69"/>
  <c r="E1038" i="69"/>
  <c r="A1039" i="69"/>
  <c r="B1039" i="69"/>
  <c r="C1039" i="69"/>
  <c r="D1039" i="69"/>
  <c r="E1039" i="69"/>
  <c r="A1040" i="69"/>
  <c r="B1040" i="69"/>
  <c r="C1040" i="69"/>
  <c r="D1040" i="69"/>
  <c r="E1040" i="69"/>
  <c r="A1041" i="69"/>
  <c r="B1041" i="69"/>
  <c r="C1041" i="69"/>
  <c r="D1041" i="69"/>
  <c r="E1041" i="69"/>
  <c r="A1042" i="69"/>
  <c r="B1042" i="69"/>
  <c r="C1042" i="69"/>
  <c r="D1042" i="69"/>
  <c r="E1042" i="69"/>
  <c r="A1043" i="69"/>
  <c r="B1043" i="69"/>
  <c r="C1043" i="69"/>
  <c r="D1043" i="69"/>
  <c r="E1043" i="69"/>
  <c r="A1044" i="69"/>
  <c r="B1044" i="69"/>
  <c r="C1044" i="69"/>
  <c r="D1044" i="69"/>
  <c r="E1044" i="69"/>
  <c r="A1045" i="69"/>
  <c r="B1045" i="69"/>
  <c r="C1045" i="69"/>
  <c r="D1045" i="69"/>
  <c r="E1045" i="69"/>
  <c r="A1046" i="69"/>
  <c r="B1046" i="69"/>
  <c r="C1046" i="69"/>
  <c r="D1046" i="69"/>
  <c r="E1046" i="69"/>
  <c r="A1047" i="69"/>
  <c r="B1047" i="69"/>
  <c r="C1047" i="69"/>
  <c r="D1047" i="69"/>
  <c r="E1047" i="69"/>
  <c r="A1048" i="69"/>
  <c r="B1048" i="69"/>
  <c r="C1048" i="69"/>
  <c r="D1048" i="69"/>
  <c r="E1048" i="69"/>
  <c r="A1049" i="69"/>
  <c r="B1049" i="69"/>
  <c r="C1049" i="69"/>
  <c r="D1049" i="69"/>
  <c r="E1049" i="69"/>
  <c r="A1050" i="69"/>
  <c r="B1050" i="69"/>
  <c r="C1050" i="69"/>
  <c r="D1050" i="69"/>
  <c r="E1050" i="69"/>
  <c r="A1051" i="69"/>
  <c r="B1051" i="69"/>
  <c r="C1051" i="69"/>
  <c r="D1051" i="69"/>
  <c r="E1051" i="69"/>
  <c r="A1052" i="69"/>
  <c r="B1052" i="69"/>
  <c r="C1052" i="69"/>
  <c r="D1052" i="69"/>
  <c r="E1052" i="69"/>
  <c r="A1053" i="69"/>
  <c r="B1053" i="69"/>
  <c r="C1053" i="69"/>
  <c r="D1053" i="69"/>
  <c r="E1053" i="69"/>
  <c r="A1054" i="69"/>
  <c r="B1054" i="69"/>
  <c r="C1054" i="69"/>
  <c r="D1054" i="69"/>
  <c r="E1054" i="69"/>
  <c r="A1055" i="69"/>
  <c r="B1055" i="69"/>
  <c r="C1055" i="69"/>
  <c r="D1055" i="69"/>
  <c r="E1055" i="69"/>
  <c r="A1056" i="69"/>
  <c r="B1056" i="69"/>
  <c r="C1056" i="69"/>
  <c r="D1056" i="69"/>
  <c r="E1056" i="69"/>
  <c r="A1057" i="69"/>
  <c r="B1057" i="69"/>
  <c r="C1057" i="69"/>
  <c r="D1057" i="69"/>
  <c r="E1057" i="69"/>
  <c r="A1058" i="69"/>
  <c r="B1058" i="69"/>
  <c r="C1058" i="69"/>
  <c r="D1058" i="69"/>
  <c r="E1058" i="69"/>
  <c r="A1059" i="69"/>
  <c r="B1059" i="69"/>
  <c r="C1059" i="69"/>
  <c r="D1059" i="69"/>
  <c r="E1059" i="69"/>
  <c r="A1060" i="69"/>
  <c r="B1060" i="69"/>
  <c r="C1060" i="69"/>
  <c r="D1060" i="69"/>
  <c r="E1060" i="69"/>
  <c r="A1061" i="69"/>
  <c r="B1061" i="69"/>
  <c r="C1061" i="69"/>
  <c r="D1061" i="69"/>
  <c r="E1061" i="69"/>
  <c r="A1062" i="69"/>
  <c r="B1062" i="69"/>
  <c r="C1062" i="69"/>
  <c r="D1062" i="69"/>
  <c r="E1062" i="69"/>
  <c r="A1063" i="69"/>
  <c r="B1063" i="69"/>
  <c r="C1063" i="69"/>
  <c r="D1063" i="69"/>
  <c r="E1063" i="69"/>
  <c r="A1064" i="69"/>
  <c r="B1064" i="69"/>
  <c r="C1064" i="69"/>
  <c r="D1064" i="69"/>
  <c r="E1064" i="69"/>
  <c r="A1065" i="69"/>
  <c r="B1065" i="69"/>
  <c r="C1065" i="69"/>
  <c r="D1065" i="69"/>
  <c r="E1065" i="69"/>
  <c r="A1066" i="69"/>
  <c r="B1066" i="69"/>
  <c r="C1066" i="69"/>
  <c r="D1066" i="69"/>
  <c r="E1066" i="69"/>
  <c r="A1067" i="69"/>
  <c r="B1067" i="69"/>
  <c r="C1067" i="69"/>
  <c r="D1067" i="69"/>
  <c r="E1067" i="69"/>
  <c r="A1068" i="69"/>
  <c r="B1068" i="69"/>
  <c r="C1068" i="69"/>
  <c r="D1068" i="69"/>
  <c r="E1068" i="69"/>
  <c r="A1069" i="69"/>
  <c r="B1069" i="69"/>
  <c r="C1069" i="69"/>
  <c r="D1069" i="69"/>
  <c r="E1069" i="69"/>
  <c r="A1070" i="69"/>
  <c r="B1070" i="69"/>
  <c r="C1070" i="69"/>
  <c r="D1070" i="69"/>
  <c r="E1070" i="69"/>
  <c r="A1071" i="69"/>
  <c r="B1071" i="69"/>
  <c r="C1071" i="69"/>
  <c r="D1071" i="69"/>
  <c r="E1071" i="69"/>
  <c r="A1072" i="69"/>
  <c r="B1072" i="69"/>
  <c r="C1072" i="69"/>
  <c r="D1072" i="69"/>
  <c r="E1072" i="69"/>
  <c r="A1073" i="69"/>
  <c r="B1073" i="69"/>
  <c r="C1073" i="69"/>
  <c r="D1073" i="69"/>
  <c r="E1073" i="69"/>
  <c r="A1074" i="69"/>
  <c r="B1074" i="69"/>
  <c r="C1074" i="69"/>
  <c r="D1074" i="69"/>
  <c r="E1074" i="69"/>
  <c r="A1075" i="69"/>
  <c r="B1075" i="69"/>
  <c r="C1075" i="69"/>
  <c r="D1075" i="69"/>
  <c r="E1075" i="69"/>
  <c r="A1076" i="69"/>
  <c r="B1076" i="69"/>
  <c r="C1076" i="69"/>
  <c r="D1076" i="69"/>
  <c r="E1076" i="69"/>
  <c r="A1077" i="69"/>
  <c r="B1077" i="69"/>
  <c r="C1077" i="69"/>
  <c r="D1077" i="69"/>
  <c r="E1077" i="69"/>
  <c r="A1078" i="69"/>
  <c r="B1078" i="69"/>
  <c r="C1078" i="69"/>
  <c r="D1078" i="69"/>
  <c r="E1078" i="69"/>
  <c r="A1079" i="69"/>
  <c r="B1079" i="69"/>
  <c r="C1079" i="69"/>
  <c r="D1079" i="69"/>
  <c r="E1079" i="69"/>
  <c r="A1080" i="69"/>
  <c r="B1080" i="69"/>
  <c r="C1080" i="69"/>
  <c r="D1080" i="69"/>
  <c r="E1080" i="69"/>
  <c r="A1081" i="69"/>
  <c r="B1081" i="69"/>
  <c r="C1081" i="69"/>
  <c r="D1081" i="69"/>
  <c r="E1081" i="69"/>
  <c r="A1082" i="69"/>
  <c r="B1082" i="69"/>
  <c r="C1082" i="69"/>
  <c r="D1082" i="69"/>
  <c r="E1082" i="69"/>
  <c r="A1083" i="69"/>
  <c r="B1083" i="69"/>
  <c r="C1083" i="69"/>
  <c r="D1083" i="69"/>
  <c r="E1083" i="69"/>
  <c r="A1084" i="69"/>
  <c r="B1084" i="69"/>
  <c r="C1084" i="69"/>
  <c r="D1084" i="69"/>
  <c r="E1084" i="69"/>
  <c r="A1085" i="69"/>
  <c r="B1085" i="69"/>
  <c r="C1085" i="69"/>
  <c r="D1085" i="69"/>
  <c r="E1085" i="69"/>
  <c r="A1086" i="69"/>
  <c r="B1086" i="69"/>
  <c r="C1086" i="69"/>
  <c r="D1086" i="69"/>
  <c r="E1086" i="69"/>
  <c r="A1087" i="69"/>
  <c r="B1087" i="69"/>
  <c r="C1087" i="69"/>
  <c r="D1087" i="69"/>
  <c r="E1087" i="69"/>
  <c r="A1088" i="69"/>
  <c r="B1088" i="69"/>
  <c r="C1088" i="69"/>
  <c r="D1088" i="69"/>
  <c r="E1088" i="69"/>
  <c r="A1089" i="69"/>
  <c r="B1089" i="69"/>
  <c r="C1089" i="69"/>
  <c r="D1089" i="69"/>
  <c r="E1089" i="69"/>
  <c r="A1090" i="69"/>
  <c r="B1090" i="69"/>
  <c r="C1090" i="69"/>
  <c r="D1090" i="69"/>
  <c r="E1090" i="69"/>
  <c r="A1091" i="69"/>
  <c r="B1091" i="69"/>
  <c r="C1091" i="69"/>
  <c r="D1091" i="69"/>
  <c r="E1091" i="69"/>
  <c r="A1092" i="69"/>
  <c r="B1092" i="69"/>
  <c r="C1092" i="69"/>
  <c r="D1092" i="69"/>
  <c r="E1092" i="69"/>
  <c r="A1093" i="69"/>
  <c r="B1093" i="69"/>
  <c r="C1093" i="69"/>
  <c r="D1093" i="69"/>
  <c r="E1093" i="69"/>
  <c r="A1094" i="69"/>
  <c r="B1094" i="69"/>
  <c r="C1094" i="69"/>
  <c r="D1094" i="69"/>
  <c r="E1094" i="69"/>
  <c r="A1095" i="69"/>
  <c r="B1095" i="69"/>
  <c r="C1095" i="69"/>
  <c r="D1095" i="69"/>
  <c r="E1095" i="69"/>
  <c r="A1096" i="69"/>
  <c r="B1096" i="69"/>
  <c r="C1096" i="69"/>
  <c r="D1096" i="69"/>
  <c r="E1096" i="69"/>
  <c r="A1097" i="69"/>
  <c r="B1097" i="69"/>
  <c r="C1097" i="69"/>
  <c r="D1097" i="69"/>
  <c r="E1097" i="69"/>
  <c r="A1098" i="69"/>
  <c r="B1098" i="69"/>
  <c r="C1098" i="69"/>
  <c r="D1098" i="69"/>
  <c r="E1098" i="69"/>
  <c r="A1099" i="69"/>
  <c r="B1099" i="69"/>
  <c r="C1099" i="69"/>
  <c r="D1099" i="69"/>
  <c r="E1099" i="69"/>
  <c r="A1100" i="69"/>
  <c r="B1100" i="69"/>
  <c r="C1100" i="69"/>
  <c r="D1100" i="69"/>
  <c r="E1100" i="69"/>
  <c r="A1101" i="69"/>
  <c r="B1101" i="69"/>
  <c r="C1101" i="69"/>
  <c r="D1101" i="69"/>
  <c r="E1101" i="69"/>
  <c r="A1102" i="69"/>
  <c r="B1102" i="69"/>
  <c r="C1102" i="69"/>
  <c r="D1102" i="69"/>
  <c r="E1102" i="69"/>
  <c r="A1103" i="69"/>
  <c r="B1103" i="69"/>
  <c r="C1103" i="69"/>
  <c r="D1103" i="69"/>
  <c r="E1103" i="69"/>
  <c r="A1104" i="69"/>
  <c r="B1104" i="69"/>
  <c r="C1104" i="69"/>
  <c r="D1104" i="69"/>
  <c r="E1104" i="69"/>
  <c r="A1105" i="69"/>
  <c r="B1105" i="69"/>
  <c r="C1105" i="69"/>
  <c r="D1105" i="69"/>
  <c r="E1105" i="69"/>
  <c r="A1106" i="69"/>
  <c r="B1106" i="69"/>
  <c r="C1106" i="69"/>
  <c r="D1106" i="69"/>
  <c r="E1106" i="69"/>
  <c r="A1107" i="69"/>
  <c r="B1107" i="69"/>
  <c r="C1107" i="69"/>
  <c r="D1107" i="69"/>
  <c r="E1107" i="69"/>
  <c r="A1108" i="69"/>
  <c r="B1108" i="69"/>
  <c r="C1108" i="69"/>
  <c r="D1108" i="69"/>
  <c r="E1108" i="69"/>
  <c r="A1109" i="69"/>
  <c r="B1109" i="69"/>
  <c r="C1109" i="69"/>
  <c r="D1109" i="69"/>
  <c r="E1109" i="69"/>
  <c r="A1110" i="69"/>
  <c r="B1110" i="69"/>
  <c r="C1110" i="69"/>
  <c r="D1110" i="69"/>
  <c r="E1110" i="69"/>
  <c r="A1111" i="69"/>
  <c r="B1111" i="69"/>
  <c r="C1111" i="69"/>
  <c r="D1111" i="69"/>
  <c r="E1111" i="69"/>
  <c r="A1112" i="69"/>
  <c r="B1112" i="69"/>
  <c r="C1112" i="69"/>
  <c r="D1112" i="69"/>
  <c r="E1112" i="69"/>
  <c r="A1113" i="69"/>
  <c r="B1113" i="69"/>
  <c r="C1113" i="69"/>
  <c r="D1113" i="69"/>
  <c r="E1113" i="69"/>
  <c r="A1114" i="69"/>
  <c r="B1114" i="69"/>
  <c r="C1114" i="69"/>
  <c r="D1114" i="69"/>
  <c r="E1114" i="69"/>
  <c r="A1115" i="69"/>
  <c r="B1115" i="69"/>
  <c r="C1115" i="69"/>
  <c r="D1115" i="69"/>
  <c r="E1115" i="69"/>
  <c r="A1116" i="69"/>
  <c r="B1116" i="69"/>
  <c r="C1116" i="69"/>
  <c r="D1116" i="69"/>
  <c r="E1116" i="69"/>
  <c r="A1117" i="69"/>
  <c r="B1117" i="69"/>
  <c r="C1117" i="69"/>
  <c r="D1117" i="69"/>
  <c r="E1117" i="69"/>
  <c r="A1118" i="69"/>
  <c r="B1118" i="69"/>
  <c r="C1118" i="69"/>
  <c r="D1118" i="69"/>
  <c r="E1118" i="69"/>
  <c r="A1119" i="69"/>
  <c r="B1119" i="69"/>
  <c r="C1119" i="69"/>
  <c r="D1119" i="69"/>
  <c r="E1119" i="69"/>
  <c r="A1120" i="69"/>
  <c r="B1120" i="69"/>
  <c r="C1120" i="69"/>
  <c r="D1120" i="69"/>
  <c r="E1120" i="69"/>
  <c r="A1121" i="69"/>
  <c r="B1121" i="69"/>
  <c r="C1121" i="69"/>
  <c r="D1121" i="69"/>
  <c r="E1121" i="69"/>
  <c r="A1122" i="69"/>
  <c r="B1122" i="69"/>
  <c r="C1122" i="69"/>
  <c r="D1122" i="69"/>
  <c r="E1122" i="69"/>
  <c r="A1123" i="69"/>
  <c r="B1123" i="69"/>
  <c r="C1123" i="69"/>
  <c r="D1123" i="69"/>
  <c r="E1123" i="69"/>
  <c r="A1124" i="69"/>
  <c r="B1124" i="69"/>
  <c r="C1124" i="69"/>
  <c r="D1124" i="69"/>
  <c r="E1124" i="69"/>
  <c r="A1125" i="69"/>
  <c r="B1125" i="69"/>
  <c r="C1125" i="69"/>
  <c r="D1125" i="69"/>
  <c r="E1125" i="69"/>
  <c r="A1126" i="69"/>
  <c r="B1126" i="69"/>
  <c r="C1126" i="69"/>
  <c r="D1126" i="69"/>
  <c r="E1126" i="69"/>
  <c r="A1127" i="69"/>
  <c r="B1127" i="69"/>
  <c r="C1127" i="69"/>
  <c r="D1127" i="69"/>
  <c r="E1127" i="69"/>
  <c r="A1128" i="69"/>
  <c r="B1128" i="69"/>
  <c r="C1128" i="69"/>
  <c r="D1128" i="69"/>
  <c r="E1128" i="69"/>
  <c r="A1129" i="69"/>
  <c r="B1129" i="69"/>
  <c r="C1129" i="69"/>
  <c r="D1129" i="69"/>
  <c r="E1129" i="69"/>
  <c r="A1130" i="69"/>
  <c r="B1130" i="69"/>
  <c r="C1130" i="69"/>
  <c r="D1130" i="69"/>
  <c r="E1130" i="69"/>
  <c r="A1131" i="69"/>
  <c r="B1131" i="69"/>
  <c r="C1131" i="69"/>
  <c r="D1131" i="69"/>
  <c r="E1131" i="69"/>
  <c r="A1132" i="69"/>
  <c r="B1132" i="69"/>
  <c r="C1132" i="69"/>
  <c r="D1132" i="69"/>
  <c r="E1132" i="69"/>
  <c r="A1133" i="69"/>
  <c r="B1133" i="69"/>
  <c r="C1133" i="69"/>
  <c r="D1133" i="69"/>
  <c r="E1133" i="69"/>
  <c r="A1134" i="69"/>
  <c r="B1134" i="69"/>
  <c r="C1134" i="69"/>
  <c r="D1134" i="69"/>
  <c r="E1134" i="69"/>
  <c r="A1135" i="69"/>
  <c r="B1135" i="69"/>
  <c r="C1135" i="69"/>
  <c r="D1135" i="69"/>
  <c r="E1135" i="69"/>
  <c r="A1136" i="69"/>
  <c r="B1136" i="69"/>
  <c r="C1136" i="69"/>
  <c r="D1136" i="69"/>
  <c r="E1136" i="69"/>
  <c r="A1137" i="69"/>
  <c r="B1137" i="69"/>
  <c r="C1137" i="69"/>
  <c r="D1137" i="69"/>
  <c r="E1137" i="69"/>
  <c r="A1138" i="69"/>
  <c r="B1138" i="69"/>
  <c r="C1138" i="69"/>
  <c r="D1138" i="69"/>
  <c r="E1138" i="69"/>
  <c r="A1139" i="69"/>
  <c r="B1139" i="69"/>
  <c r="C1139" i="69"/>
  <c r="D1139" i="69"/>
  <c r="E1139" i="69"/>
  <c r="A1140" i="69"/>
  <c r="B1140" i="69"/>
  <c r="C1140" i="69"/>
  <c r="D1140" i="69"/>
  <c r="E1140" i="69"/>
  <c r="A1141" i="69"/>
  <c r="B1141" i="69"/>
  <c r="C1141" i="69"/>
  <c r="D1141" i="69"/>
  <c r="E1141" i="69"/>
  <c r="A1142" i="69"/>
  <c r="B1142" i="69"/>
  <c r="C1142" i="69"/>
  <c r="D1142" i="69"/>
  <c r="E1142" i="69"/>
  <c r="A1143" i="69"/>
  <c r="B1143" i="69"/>
  <c r="C1143" i="69"/>
  <c r="D1143" i="69"/>
  <c r="E1143" i="69"/>
  <c r="A1144" i="69"/>
  <c r="B1144" i="69"/>
  <c r="C1144" i="69"/>
  <c r="D1144" i="69"/>
  <c r="E1144" i="69"/>
  <c r="A1145" i="69"/>
  <c r="B1145" i="69"/>
  <c r="C1145" i="69"/>
  <c r="D1145" i="69"/>
  <c r="E1145" i="69"/>
  <c r="A1146" i="69"/>
  <c r="B1146" i="69"/>
  <c r="C1146" i="69"/>
  <c r="D1146" i="69"/>
  <c r="E1146" i="69"/>
  <c r="A1147" i="69"/>
  <c r="B1147" i="69"/>
  <c r="C1147" i="69"/>
  <c r="D1147" i="69"/>
  <c r="E1147" i="69"/>
  <c r="A1148" i="69"/>
  <c r="B1148" i="69"/>
  <c r="C1148" i="69"/>
  <c r="D1148" i="69"/>
  <c r="E1148" i="69"/>
  <c r="A1149" i="69"/>
  <c r="B1149" i="69"/>
  <c r="C1149" i="69"/>
  <c r="D1149" i="69"/>
  <c r="E1149" i="69"/>
  <c r="A1150" i="69"/>
  <c r="B1150" i="69"/>
  <c r="C1150" i="69"/>
  <c r="D1150" i="69"/>
  <c r="E1150" i="69"/>
  <c r="A1151" i="69"/>
  <c r="B1151" i="69"/>
  <c r="C1151" i="69"/>
  <c r="D1151" i="69"/>
  <c r="E1151" i="69"/>
  <c r="A1152" i="69"/>
  <c r="B1152" i="69"/>
  <c r="C1152" i="69"/>
  <c r="D1152" i="69"/>
  <c r="E1152" i="69"/>
  <c r="A1153" i="69"/>
  <c r="B1153" i="69"/>
  <c r="C1153" i="69"/>
  <c r="D1153" i="69"/>
  <c r="E1153" i="69"/>
  <c r="A1154" i="69"/>
  <c r="B1154" i="69"/>
  <c r="C1154" i="69"/>
  <c r="D1154" i="69"/>
  <c r="E1154" i="69"/>
  <c r="A1155" i="69"/>
  <c r="B1155" i="69"/>
  <c r="C1155" i="69"/>
  <c r="D1155" i="69"/>
  <c r="E1155" i="69"/>
  <c r="A1156" i="69"/>
  <c r="B1156" i="69"/>
  <c r="C1156" i="69"/>
  <c r="D1156" i="69"/>
  <c r="E1156" i="69"/>
  <c r="A1157" i="69"/>
  <c r="B1157" i="69"/>
  <c r="C1157" i="69"/>
  <c r="D1157" i="69"/>
  <c r="E1157" i="69"/>
  <c r="A1158" i="69"/>
  <c r="B1158" i="69"/>
  <c r="C1158" i="69"/>
  <c r="D1158" i="69"/>
  <c r="E1158" i="69"/>
  <c r="A1159" i="69"/>
  <c r="B1159" i="69"/>
  <c r="C1159" i="69"/>
  <c r="D1159" i="69"/>
  <c r="E1159" i="69"/>
  <c r="A1160" i="69"/>
  <c r="B1160" i="69"/>
  <c r="C1160" i="69"/>
  <c r="D1160" i="69"/>
  <c r="E1160" i="69"/>
  <c r="A1161" i="69"/>
  <c r="B1161" i="69"/>
  <c r="C1161" i="69"/>
  <c r="D1161" i="69"/>
  <c r="E1161" i="69"/>
  <c r="A1162" i="69"/>
  <c r="B1162" i="69"/>
  <c r="C1162" i="69"/>
  <c r="D1162" i="69"/>
  <c r="E1162" i="69"/>
  <c r="A1163" i="69"/>
  <c r="B1163" i="69"/>
  <c r="C1163" i="69"/>
  <c r="D1163" i="69"/>
  <c r="E1163" i="69"/>
  <c r="A1164" i="69"/>
  <c r="B1164" i="69"/>
  <c r="C1164" i="69"/>
  <c r="D1164" i="69"/>
  <c r="E1164" i="69"/>
  <c r="A1165" i="69"/>
  <c r="B1165" i="69"/>
  <c r="C1165" i="69"/>
  <c r="D1165" i="69"/>
  <c r="E1165" i="69"/>
  <c r="A1166" i="69"/>
  <c r="B1166" i="69"/>
  <c r="C1166" i="69"/>
  <c r="D1166" i="69"/>
  <c r="E1166" i="69"/>
  <c r="A1167" i="69"/>
  <c r="B1167" i="69"/>
  <c r="C1167" i="69"/>
  <c r="D1167" i="69"/>
  <c r="E1167" i="69"/>
  <c r="A1168" i="69"/>
  <c r="B1168" i="69"/>
  <c r="C1168" i="69"/>
  <c r="D1168" i="69"/>
  <c r="E1168" i="69"/>
  <c r="A1169" i="69"/>
  <c r="B1169" i="69"/>
  <c r="C1169" i="69"/>
  <c r="D1169" i="69"/>
  <c r="E1169" i="69"/>
  <c r="A1170" i="69"/>
  <c r="B1170" i="69"/>
  <c r="C1170" i="69"/>
  <c r="D1170" i="69"/>
  <c r="E1170" i="69"/>
  <c r="A1171" i="69"/>
  <c r="B1171" i="69"/>
  <c r="C1171" i="69"/>
  <c r="D1171" i="69"/>
  <c r="E1171" i="69"/>
  <c r="A1172" i="69"/>
  <c r="B1172" i="69"/>
  <c r="C1172" i="69"/>
  <c r="D1172" i="69"/>
  <c r="E1172" i="69"/>
  <c r="A1173" i="69"/>
  <c r="B1173" i="69"/>
  <c r="C1173" i="69"/>
  <c r="D1173" i="69"/>
  <c r="E1173" i="69"/>
  <c r="A1174" i="69"/>
  <c r="B1174" i="69"/>
  <c r="C1174" i="69"/>
  <c r="D1174" i="69"/>
  <c r="E1174" i="69"/>
  <c r="A1175" i="69"/>
  <c r="B1175" i="69"/>
  <c r="C1175" i="69"/>
  <c r="D1175" i="69"/>
  <c r="E1175" i="69"/>
  <c r="A1176" i="69"/>
  <c r="B1176" i="69"/>
  <c r="C1176" i="69"/>
  <c r="D1176" i="69"/>
  <c r="E1176" i="69"/>
  <c r="A1177" i="69"/>
  <c r="B1177" i="69"/>
  <c r="C1177" i="69"/>
  <c r="D1177" i="69"/>
  <c r="E1177" i="69"/>
  <c r="A1178" i="69"/>
  <c r="B1178" i="69"/>
  <c r="C1178" i="69"/>
  <c r="D1178" i="69"/>
  <c r="E1178" i="69"/>
  <c r="A1179" i="69"/>
  <c r="B1179" i="69"/>
  <c r="C1179" i="69"/>
  <c r="D1179" i="69"/>
  <c r="E1179" i="69"/>
  <c r="A1180" i="69"/>
  <c r="B1180" i="69"/>
  <c r="C1180" i="69"/>
  <c r="D1180" i="69"/>
  <c r="E1180" i="69"/>
  <c r="A1181" i="69"/>
  <c r="B1181" i="69"/>
  <c r="C1181" i="69"/>
  <c r="D1181" i="69"/>
  <c r="E1181" i="69"/>
  <c r="A1182" i="69"/>
  <c r="B1182" i="69"/>
  <c r="C1182" i="69"/>
  <c r="D1182" i="69"/>
  <c r="E1182" i="69"/>
  <c r="A1183" i="69"/>
  <c r="B1183" i="69"/>
  <c r="C1183" i="69"/>
  <c r="D1183" i="69"/>
  <c r="E1183" i="69"/>
  <c r="A1184" i="69"/>
  <c r="B1184" i="69"/>
  <c r="C1184" i="69"/>
  <c r="D1184" i="69"/>
  <c r="E1184" i="69"/>
  <c r="A1185" i="69"/>
  <c r="B1185" i="69"/>
  <c r="C1185" i="69"/>
  <c r="D1185" i="69"/>
  <c r="E1185" i="69"/>
  <c r="A1186" i="69"/>
  <c r="B1186" i="69"/>
  <c r="C1186" i="69"/>
  <c r="D1186" i="69"/>
  <c r="E1186" i="69"/>
  <c r="A1187" i="69"/>
  <c r="B1187" i="69"/>
  <c r="C1187" i="69"/>
  <c r="D1187" i="69"/>
  <c r="E1187" i="69"/>
  <c r="A1188" i="69"/>
  <c r="B1188" i="69"/>
  <c r="C1188" i="69"/>
  <c r="D1188" i="69"/>
  <c r="E1188" i="69"/>
  <c r="A1189" i="69"/>
  <c r="B1189" i="69"/>
  <c r="C1189" i="69"/>
  <c r="D1189" i="69"/>
  <c r="E1189" i="69"/>
  <c r="A1190" i="69"/>
  <c r="B1190" i="69"/>
  <c r="C1190" i="69"/>
  <c r="D1190" i="69"/>
  <c r="E1190" i="69"/>
  <c r="A1191" i="69"/>
  <c r="B1191" i="69"/>
  <c r="C1191" i="69"/>
  <c r="D1191" i="69"/>
  <c r="E1191" i="69"/>
  <c r="A1192" i="69"/>
  <c r="B1192" i="69"/>
  <c r="C1192" i="69"/>
  <c r="D1192" i="69"/>
  <c r="E1192" i="69"/>
  <c r="A1193" i="69"/>
  <c r="B1193" i="69"/>
  <c r="C1193" i="69"/>
  <c r="D1193" i="69"/>
  <c r="E1193" i="69"/>
  <c r="A1194" i="69"/>
  <c r="B1194" i="69"/>
  <c r="C1194" i="69"/>
  <c r="D1194" i="69"/>
  <c r="E1194" i="69"/>
  <c r="A1195" i="69"/>
  <c r="B1195" i="69"/>
  <c r="C1195" i="69"/>
  <c r="D1195" i="69"/>
  <c r="E1195" i="69"/>
  <c r="A1196" i="69"/>
  <c r="B1196" i="69"/>
  <c r="C1196" i="69"/>
  <c r="D1196" i="69"/>
  <c r="E1196" i="69"/>
  <c r="A1197" i="69"/>
  <c r="B1197" i="69"/>
  <c r="C1197" i="69"/>
  <c r="D1197" i="69"/>
  <c r="E1197" i="69"/>
  <c r="A1198" i="69"/>
  <c r="B1198" i="69"/>
  <c r="C1198" i="69"/>
  <c r="D1198" i="69"/>
  <c r="E1198" i="69"/>
  <c r="A1199" i="69"/>
  <c r="B1199" i="69"/>
  <c r="C1199" i="69"/>
  <c r="D1199" i="69"/>
  <c r="E1199" i="69"/>
  <c r="A1200" i="69"/>
  <c r="B1200" i="69"/>
  <c r="C1200" i="69"/>
  <c r="D1200" i="69"/>
  <c r="E1200" i="69"/>
  <c r="A1201" i="69"/>
  <c r="B1201" i="69"/>
  <c r="C1201" i="69"/>
  <c r="D1201" i="69"/>
  <c r="E1201" i="69"/>
  <c r="A1202" i="69"/>
  <c r="B1202" i="69"/>
  <c r="C1202" i="69"/>
  <c r="D1202" i="69"/>
  <c r="E1202" i="69"/>
  <c r="A1203" i="69"/>
  <c r="B1203" i="69"/>
  <c r="C1203" i="69"/>
  <c r="D1203" i="69"/>
  <c r="E1203" i="69"/>
  <c r="A1204" i="69"/>
  <c r="B1204" i="69"/>
  <c r="C1204" i="69"/>
  <c r="D1204" i="69"/>
  <c r="E1204" i="69"/>
  <c r="A1205" i="69"/>
  <c r="B1205" i="69"/>
  <c r="C1205" i="69"/>
  <c r="D1205" i="69"/>
  <c r="E1205" i="69"/>
  <c r="A1206" i="69"/>
  <c r="B1206" i="69"/>
  <c r="C1206" i="69"/>
  <c r="D1206" i="69"/>
  <c r="E1206" i="69"/>
  <c r="A1207" i="69"/>
  <c r="B1207" i="69"/>
  <c r="C1207" i="69"/>
  <c r="D1207" i="69"/>
  <c r="E1207" i="69"/>
  <c r="A1208" i="69"/>
  <c r="B1208" i="69"/>
  <c r="C1208" i="69"/>
  <c r="D1208" i="69"/>
  <c r="E1208" i="69"/>
  <c r="A1209" i="69"/>
  <c r="B1209" i="69"/>
  <c r="C1209" i="69"/>
  <c r="D1209" i="69"/>
  <c r="E1209" i="69"/>
  <c r="A1210" i="69"/>
  <c r="B1210" i="69"/>
  <c r="C1210" i="69"/>
  <c r="D1210" i="69"/>
  <c r="E1210" i="69"/>
  <c r="A1211" i="69"/>
  <c r="B1211" i="69"/>
  <c r="C1211" i="69"/>
  <c r="D1211" i="69"/>
  <c r="E1211" i="69"/>
  <c r="A1212" i="69"/>
  <c r="B1212" i="69"/>
  <c r="C1212" i="69"/>
  <c r="D1212" i="69"/>
  <c r="E1212" i="69"/>
  <c r="A1213" i="69"/>
  <c r="B1213" i="69"/>
  <c r="C1213" i="69"/>
  <c r="D1213" i="69"/>
  <c r="E1213" i="69"/>
  <c r="A1214" i="69"/>
  <c r="B1214" i="69"/>
  <c r="C1214" i="69"/>
  <c r="D1214" i="69"/>
  <c r="E1214" i="69"/>
  <c r="A1215" i="69"/>
  <c r="B1215" i="69"/>
  <c r="C1215" i="69"/>
  <c r="D1215" i="69"/>
  <c r="E1215" i="69"/>
  <c r="A1216" i="69"/>
  <c r="B1216" i="69"/>
  <c r="C1216" i="69"/>
  <c r="D1216" i="69"/>
  <c r="E1216" i="69"/>
  <c r="A1217" i="69"/>
  <c r="B1217" i="69"/>
  <c r="C1217" i="69"/>
  <c r="D1217" i="69"/>
  <c r="E1217" i="69"/>
  <c r="A1218" i="69"/>
  <c r="B1218" i="69"/>
  <c r="C1218" i="69"/>
  <c r="D1218" i="69"/>
  <c r="E1218" i="69"/>
  <c r="A1219" i="69"/>
  <c r="B1219" i="69"/>
  <c r="C1219" i="69"/>
  <c r="D1219" i="69"/>
  <c r="E1219" i="69"/>
  <c r="A1220" i="69"/>
  <c r="B1220" i="69"/>
  <c r="C1220" i="69"/>
  <c r="D1220" i="69"/>
  <c r="E1220" i="69"/>
  <c r="A1221" i="69"/>
  <c r="B1221" i="69"/>
  <c r="C1221" i="69"/>
  <c r="D1221" i="69"/>
  <c r="E1221" i="69"/>
  <c r="A1222" i="69"/>
  <c r="B1222" i="69"/>
  <c r="C1222" i="69"/>
  <c r="D1222" i="69"/>
  <c r="E1222" i="69"/>
  <c r="A1223" i="69"/>
  <c r="B1223" i="69"/>
  <c r="C1223" i="69"/>
  <c r="D1223" i="69"/>
  <c r="E1223" i="69"/>
  <c r="A1224" i="69"/>
  <c r="B1224" i="69"/>
  <c r="C1224" i="69"/>
  <c r="D1224" i="69"/>
  <c r="E1224" i="69"/>
  <c r="A1225" i="69"/>
  <c r="B1225" i="69"/>
  <c r="C1225" i="69"/>
  <c r="D1225" i="69"/>
  <c r="E1225" i="69"/>
  <c r="A1226" i="69"/>
  <c r="B1226" i="69"/>
  <c r="C1226" i="69"/>
  <c r="D1226" i="69"/>
  <c r="E1226" i="69"/>
  <c r="A1227" i="69"/>
  <c r="B1227" i="69"/>
  <c r="C1227" i="69"/>
  <c r="D1227" i="69"/>
  <c r="E1227" i="69"/>
  <c r="A1228" i="69"/>
  <c r="B1228" i="69"/>
  <c r="C1228" i="69"/>
  <c r="D1228" i="69"/>
  <c r="E1228" i="69"/>
  <c r="A1229" i="69"/>
  <c r="B1229" i="69"/>
  <c r="C1229" i="69"/>
  <c r="D1229" i="69"/>
  <c r="E1229" i="69"/>
  <c r="A1230" i="69"/>
  <c r="B1230" i="69"/>
  <c r="C1230" i="69"/>
  <c r="D1230" i="69"/>
  <c r="E1230" i="69"/>
  <c r="A1231" i="69"/>
  <c r="B1231" i="69"/>
  <c r="C1231" i="69"/>
  <c r="D1231" i="69"/>
  <c r="E1231" i="69"/>
  <c r="A1232" i="69"/>
  <c r="B1232" i="69"/>
  <c r="C1232" i="69"/>
  <c r="D1232" i="69"/>
  <c r="E1232" i="69"/>
  <c r="A1233" i="69"/>
  <c r="B1233" i="69"/>
  <c r="C1233" i="69"/>
  <c r="D1233" i="69"/>
  <c r="E1233" i="69"/>
  <c r="A1234" i="69"/>
  <c r="B1234" i="69"/>
  <c r="C1234" i="69"/>
  <c r="D1234" i="69"/>
  <c r="E1234" i="69"/>
  <c r="A1235" i="69"/>
  <c r="B1235" i="69"/>
  <c r="C1235" i="69"/>
  <c r="D1235" i="69"/>
  <c r="E1235" i="69"/>
  <c r="A1236" i="69"/>
  <c r="B1236" i="69"/>
  <c r="C1236" i="69"/>
  <c r="D1236" i="69"/>
  <c r="E1236" i="69"/>
  <c r="A1237" i="69"/>
  <c r="B1237" i="69"/>
  <c r="C1237" i="69"/>
  <c r="D1237" i="69"/>
  <c r="E1237" i="69"/>
  <c r="A1238" i="69"/>
  <c r="B1238" i="69"/>
  <c r="C1238" i="69"/>
  <c r="D1238" i="69"/>
  <c r="E1238" i="69"/>
  <c r="A1239" i="69"/>
  <c r="B1239" i="69"/>
  <c r="C1239" i="69"/>
  <c r="D1239" i="69"/>
  <c r="E1239" i="69"/>
  <c r="A1240" i="69"/>
  <c r="B1240" i="69"/>
  <c r="C1240" i="69"/>
  <c r="D1240" i="69"/>
  <c r="E1240" i="69"/>
  <c r="A1241" i="69"/>
  <c r="B1241" i="69"/>
  <c r="C1241" i="69"/>
  <c r="D1241" i="69"/>
  <c r="E1241" i="69"/>
  <c r="A1242" i="69"/>
  <c r="B1242" i="69"/>
  <c r="C1242" i="69"/>
  <c r="D1242" i="69"/>
  <c r="E1242" i="69"/>
  <c r="A1243" i="69"/>
  <c r="B1243" i="69"/>
  <c r="C1243" i="69"/>
  <c r="D1243" i="69"/>
  <c r="E1243" i="69"/>
  <c r="A1244" i="69"/>
  <c r="B1244" i="69"/>
  <c r="C1244" i="69"/>
  <c r="D1244" i="69"/>
  <c r="E1244" i="69"/>
  <c r="A1245" i="69"/>
  <c r="B1245" i="69"/>
  <c r="C1245" i="69"/>
  <c r="D1245" i="69"/>
  <c r="E1245" i="69"/>
  <c r="A1246" i="69"/>
  <c r="B1246" i="69"/>
  <c r="C1246" i="69"/>
  <c r="D1246" i="69"/>
  <c r="E1246" i="69"/>
  <c r="A1247" i="69"/>
  <c r="B1247" i="69"/>
  <c r="C1247" i="69"/>
  <c r="D1247" i="69"/>
  <c r="E1247" i="69"/>
  <c r="A1248" i="69"/>
  <c r="B1248" i="69"/>
  <c r="C1248" i="69"/>
  <c r="D1248" i="69"/>
  <c r="E1248" i="69"/>
  <c r="A1249" i="69"/>
  <c r="B1249" i="69"/>
  <c r="C1249" i="69"/>
  <c r="D1249" i="69"/>
  <c r="E1249" i="69"/>
  <c r="A1250" i="69"/>
  <c r="B1250" i="69"/>
  <c r="C1250" i="69"/>
  <c r="D1250" i="69"/>
  <c r="E1250" i="69"/>
  <c r="A1251" i="69"/>
  <c r="B1251" i="69"/>
  <c r="C1251" i="69"/>
  <c r="D1251" i="69"/>
  <c r="E1251" i="69"/>
  <c r="A1252" i="69"/>
  <c r="B1252" i="69"/>
  <c r="C1252" i="69"/>
  <c r="D1252" i="69"/>
  <c r="E1252" i="69"/>
  <c r="A1253" i="69"/>
  <c r="B1253" i="69"/>
  <c r="C1253" i="69"/>
  <c r="D1253" i="69"/>
  <c r="E1253" i="69"/>
  <c r="A1254" i="69"/>
  <c r="B1254" i="69"/>
  <c r="C1254" i="69"/>
  <c r="D1254" i="69"/>
  <c r="E1254" i="69"/>
  <c r="A1255" i="69"/>
  <c r="B1255" i="69"/>
  <c r="C1255" i="69"/>
  <c r="D1255" i="69"/>
  <c r="E1255" i="69"/>
  <c r="A1256" i="69"/>
  <c r="B1256" i="69"/>
  <c r="C1256" i="69"/>
  <c r="D1256" i="69"/>
  <c r="E1256" i="69"/>
  <c r="A1257" i="69"/>
  <c r="B1257" i="69"/>
  <c r="C1257" i="69"/>
  <c r="D1257" i="69"/>
  <c r="E1257" i="69"/>
  <c r="A1258" i="69"/>
  <c r="B1258" i="69"/>
  <c r="C1258" i="69"/>
  <c r="D1258" i="69"/>
  <c r="E1258" i="69"/>
  <c r="A1259" i="69"/>
  <c r="B1259" i="69"/>
  <c r="C1259" i="69"/>
  <c r="D1259" i="69"/>
  <c r="E1259" i="69"/>
  <c r="A1260" i="69"/>
  <c r="B1260" i="69"/>
  <c r="C1260" i="69"/>
  <c r="D1260" i="69"/>
  <c r="E1260" i="69"/>
  <c r="A1261" i="69"/>
  <c r="B1261" i="69"/>
  <c r="C1261" i="69"/>
  <c r="D1261" i="69"/>
  <c r="E1261" i="69"/>
  <c r="A1262" i="69"/>
  <c r="B1262" i="69"/>
  <c r="C1262" i="69"/>
  <c r="D1262" i="69"/>
  <c r="E1262" i="69"/>
  <c r="A1263" i="69"/>
  <c r="B1263" i="69"/>
  <c r="C1263" i="69"/>
  <c r="D1263" i="69"/>
  <c r="E1263" i="69"/>
  <c r="A1264" i="69"/>
  <c r="B1264" i="69"/>
  <c r="C1264" i="69"/>
  <c r="D1264" i="69"/>
  <c r="E1264" i="69"/>
  <c r="A1265" i="69"/>
  <c r="B1265" i="69"/>
  <c r="C1265" i="69"/>
  <c r="D1265" i="69"/>
  <c r="E1265" i="69"/>
  <c r="A1266" i="69"/>
  <c r="B1266" i="69"/>
  <c r="C1266" i="69"/>
  <c r="D1266" i="69"/>
  <c r="E1266" i="69"/>
  <c r="A1267" i="69"/>
  <c r="B1267" i="69"/>
  <c r="C1267" i="69"/>
  <c r="D1267" i="69"/>
  <c r="E1267" i="69"/>
  <c r="A1268" i="69"/>
  <c r="B1268" i="69"/>
  <c r="C1268" i="69"/>
  <c r="D1268" i="69"/>
  <c r="E1268" i="69"/>
  <c r="A1269" i="69"/>
  <c r="B1269" i="69"/>
  <c r="C1269" i="69"/>
  <c r="D1269" i="69"/>
  <c r="E1269" i="69"/>
  <c r="A1270" i="69"/>
  <c r="B1270" i="69"/>
  <c r="C1270" i="69"/>
  <c r="D1270" i="69"/>
  <c r="E1270" i="69"/>
  <c r="A1271" i="69"/>
  <c r="B1271" i="69"/>
  <c r="C1271" i="69"/>
  <c r="D1271" i="69"/>
  <c r="E1271" i="69"/>
  <c r="A1272" i="69"/>
  <c r="B1272" i="69"/>
  <c r="C1272" i="69"/>
  <c r="D1272" i="69"/>
  <c r="E1272" i="69"/>
  <c r="A1273" i="69"/>
  <c r="B1273" i="69"/>
  <c r="C1273" i="69"/>
  <c r="D1273" i="69"/>
  <c r="E1273" i="69"/>
  <c r="A1274" i="69"/>
  <c r="B1274" i="69"/>
  <c r="C1274" i="69"/>
  <c r="D1274" i="69"/>
  <c r="E1274" i="69"/>
  <c r="A1275" i="69"/>
  <c r="B1275" i="69"/>
  <c r="C1275" i="69"/>
  <c r="D1275" i="69"/>
  <c r="E1275" i="69"/>
  <c r="A1276" i="69"/>
  <c r="B1276" i="69"/>
  <c r="C1276" i="69"/>
  <c r="D1276" i="69"/>
  <c r="E1276" i="69"/>
  <c r="A1277" i="69"/>
  <c r="B1277" i="69"/>
  <c r="C1277" i="69"/>
  <c r="D1277" i="69"/>
  <c r="E1277" i="69"/>
  <c r="A1278" i="69"/>
  <c r="B1278" i="69"/>
  <c r="C1278" i="69"/>
  <c r="D1278" i="69"/>
  <c r="E1278" i="69"/>
  <c r="A1279" i="69"/>
  <c r="B1279" i="69"/>
  <c r="C1279" i="69"/>
  <c r="D1279" i="69"/>
  <c r="E1279" i="69"/>
  <c r="A1280" i="69"/>
  <c r="B1280" i="69"/>
  <c r="C1280" i="69"/>
  <c r="D1280" i="69"/>
  <c r="E1280" i="69"/>
  <c r="A1281" i="69"/>
  <c r="B1281" i="69"/>
  <c r="C1281" i="69"/>
  <c r="D1281" i="69"/>
  <c r="E1281" i="69"/>
  <c r="A1282" i="69"/>
  <c r="B1282" i="69"/>
  <c r="C1282" i="69"/>
  <c r="D1282" i="69"/>
  <c r="E1282" i="69"/>
  <c r="A1283" i="69"/>
  <c r="B1283" i="69"/>
  <c r="C1283" i="69"/>
  <c r="D1283" i="69"/>
  <c r="E1283" i="69"/>
  <c r="A1284" i="69"/>
  <c r="B1284" i="69"/>
  <c r="C1284" i="69"/>
  <c r="D1284" i="69"/>
  <c r="E1284" i="69"/>
  <c r="A1285" i="69"/>
  <c r="B1285" i="69"/>
  <c r="C1285" i="69"/>
  <c r="D1285" i="69"/>
  <c r="E1285" i="69"/>
  <c r="A1286" i="69"/>
  <c r="B1286" i="69"/>
  <c r="C1286" i="69"/>
  <c r="D1286" i="69"/>
  <c r="E1286" i="69"/>
  <c r="A1287" i="69"/>
  <c r="B1287" i="69"/>
  <c r="C1287" i="69"/>
  <c r="D1287" i="69"/>
  <c r="E1287" i="69"/>
  <c r="A1288" i="69"/>
  <c r="B1288" i="69"/>
  <c r="C1288" i="69"/>
  <c r="D1288" i="69"/>
  <c r="E1288" i="69"/>
  <c r="A1289" i="69"/>
  <c r="B1289" i="69"/>
  <c r="C1289" i="69"/>
  <c r="D1289" i="69"/>
  <c r="E1289" i="69"/>
  <c r="A1290" i="69"/>
  <c r="B1290" i="69"/>
  <c r="C1290" i="69"/>
  <c r="D1290" i="69"/>
  <c r="E1290" i="69"/>
  <c r="A1291" i="69"/>
  <c r="B1291" i="69"/>
  <c r="C1291" i="69"/>
  <c r="D1291" i="69"/>
  <c r="E1291" i="69"/>
  <c r="A1292" i="69"/>
  <c r="B1292" i="69"/>
  <c r="C1292" i="69"/>
  <c r="D1292" i="69"/>
  <c r="E1292" i="69"/>
  <c r="A1293" i="69"/>
  <c r="B1293" i="69"/>
  <c r="C1293" i="69"/>
  <c r="D1293" i="69"/>
  <c r="E1293" i="69"/>
  <c r="A1294" i="69"/>
  <c r="B1294" i="69"/>
  <c r="C1294" i="69"/>
  <c r="D1294" i="69"/>
  <c r="E1294" i="69"/>
  <c r="A1295" i="69"/>
  <c r="B1295" i="69"/>
  <c r="C1295" i="69"/>
  <c r="D1295" i="69"/>
  <c r="E1295" i="69"/>
  <c r="A1296" i="69"/>
  <c r="B1296" i="69"/>
  <c r="C1296" i="69"/>
  <c r="D1296" i="69"/>
  <c r="E1296" i="69"/>
  <c r="A1297" i="69"/>
  <c r="B1297" i="69"/>
  <c r="C1297" i="69"/>
  <c r="D1297" i="69"/>
  <c r="E1297" i="69"/>
  <c r="A1298" i="69"/>
  <c r="B1298" i="69"/>
  <c r="C1298" i="69"/>
  <c r="D1298" i="69"/>
  <c r="E1298" i="69"/>
  <c r="A1299" i="69"/>
  <c r="B1299" i="69"/>
  <c r="C1299" i="69"/>
  <c r="D1299" i="69"/>
  <c r="E1299" i="69"/>
  <c r="A1300" i="69"/>
  <c r="B1300" i="69"/>
  <c r="C1300" i="69"/>
  <c r="D1300" i="69"/>
  <c r="E1300" i="69"/>
  <c r="A1301" i="69"/>
  <c r="B1301" i="69"/>
  <c r="C1301" i="69"/>
  <c r="D1301" i="69"/>
  <c r="E1301" i="69"/>
  <c r="A1302" i="69"/>
  <c r="B1302" i="69"/>
  <c r="C1302" i="69"/>
  <c r="D1302" i="69"/>
  <c r="E1302" i="69"/>
  <c r="A1303" i="69"/>
  <c r="B1303" i="69"/>
  <c r="C1303" i="69"/>
  <c r="D1303" i="69"/>
  <c r="E1303" i="69"/>
  <c r="A1304" i="69"/>
  <c r="B1304" i="69"/>
  <c r="C1304" i="69"/>
  <c r="D1304" i="69"/>
  <c r="E1304" i="69"/>
  <c r="A1305" i="69"/>
  <c r="B1305" i="69"/>
  <c r="C1305" i="69"/>
  <c r="D1305" i="69"/>
  <c r="E1305" i="69"/>
  <c r="A1306" i="69"/>
  <c r="B1306" i="69"/>
  <c r="C1306" i="69"/>
  <c r="D1306" i="69"/>
  <c r="E1306" i="69"/>
  <c r="A1307" i="69"/>
  <c r="B1307" i="69"/>
  <c r="C1307" i="69"/>
  <c r="D1307" i="69"/>
  <c r="E1307" i="69"/>
  <c r="A1308" i="69"/>
  <c r="B1308" i="69"/>
  <c r="C1308" i="69"/>
  <c r="D1308" i="69"/>
  <c r="E1308" i="69"/>
  <c r="A1309" i="69"/>
  <c r="B1309" i="69"/>
  <c r="C1309" i="69"/>
  <c r="D1309" i="69"/>
  <c r="E1309" i="69"/>
  <c r="A1310" i="69"/>
  <c r="B1310" i="69"/>
  <c r="C1310" i="69"/>
  <c r="D1310" i="69"/>
  <c r="E1310" i="69"/>
  <c r="A1311" i="69"/>
  <c r="B1311" i="69"/>
  <c r="C1311" i="69"/>
  <c r="D1311" i="69"/>
  <c r="E1311" i="69"/>
  <c r="A1312" i="69"/>
  <c r="B1312" i="69"/>
  <c r="C1312" i="69"/>
  <c r="D1312" i="69"/>
  <c r="E1312" i="69"/>
  <c r="A1313" i="69"/>
  <c r="B1313" i="69"/>
  <c r="C1313" i="69"/>
  <c r="D1313" i="69"/>
  <c r="E1313" i="69"/>
  <c r="A1314" i="69"/>
  <c r="B1314" i="69"/>
  <c r="C1314" i="69"/>
  <c r="D1314" i="69"/>
  <c r="E1314" i="69"/>
  <c r="A1315" i="69"/>
  <c r="B1315" i="69"/>
  <c r="C1315" i="69"/>
  <c r="D1315" i="69"/>
  <c r="E1315" i="69"/>
  <c r="A1316" i="69"/>
  <c r="B1316" i="69"/>
  <c r="C1316" i="69"/>
  <c r="D1316" i="69"/>
  <c r="E1316" i="69"/>
  <c r="A1317" i="69"/>
  <c r="B1317" i="69"/>
  <c r="C1317" i="69"/>
  <c r="D1317" i="69"/>
  <c r="E1317" i="69"/>
  <c r="A1318" i="69"/>
  <c r="B1318" i="69"/>
  <c r="C1318" i="69"/>
  <c r="D1318" i="69"/>
  <c r="E1318" i="69"/>
  <c r="A1319" i="69"/>
  <c r="B1319" i="69"/>
  <c r="C1319" i="69"/>
  <c r="D1319" i="69"/>
  <c r="E1319" i="69"/>
  <c r="A1320" i="69"/>
  <c r="B1320" i="69"/>
  <c r="C1320" i="69"/>
  <c r="D1320" i="69"/>
  <c r="E1320" i="69"/>
  <c r="A1321" i="69"/>
  <c r="B1321" i="69"/>
  <c r="C1321" i="69"/>
  <c r="D1321" i="69"/>
  <c r="E1321" i="69"/>
  <c r="A1322" i="69"/>
  <c r="B1322" i="69"/>
  <c r="C1322" i="69"/>
  <c r="D1322" i="69"/>
  <c r="E1322" i="69"/>
  <c r="A1323" i="69"/>
  <c r="B1323" i="69"/>
  <c r="C1323" i="69"/>
  <c r="D1323" i="69"/>
  <c r="E1323" i="69"/>
  <c r="A1324" i="69"/>
  <c r="B1324" i="69"/>
  <c r="C1324" i="69"/>
  <c r="D1324" i="69"/>
  <c r="E1324" i="69"/>
  <c r="A1325" i="69"/>
  <c r="B1325" i="69"/>
  <c r="C1325" i="69"/>
  <c r="D1325" i="69"/>
  <c r="E1325" i="69"/>
  <c r="A1326" i="69"/>
  <c r="B1326" i="69"/>
  <c r="C1326" i="69"/>
  <c r="D1326" i="69"/>
  <c r="E1326" i="69"/>
  <c r="A1327" i="69"/>
  <c r="B1327" i="69"/>
  <c r="C1327" i="69"/>
  <c r="D1327" i="69"/>
  <c r="E1327" i="69"/>
  <c r="A1328" i="69"/>
  <c r="B1328" i="69"/>
  <c r="C1328" i="69"/>
  <c r="D1328" i="69"/>
  <c r="E1328" i="69"/>
  <c r="A1329" i="69"/>
  <c r="B1329" i="69"/>
  <c r="C1329" i="69"/>
  <c r="D1329" i="69"/>
  <c r="E1329" i="69"/>
  <c r="A1330" i="69"/>
  <c r="B1330" i="69"/>
  <c r="C1330" i="69"/>
  <c r="D1330" i="69"/>
  <c r="E1330" i="69"/>
  <c r="A1331" i="69"/>
  <c r="B1331" i="69"/>
  <c r="C1331" i="69"/>
  <c r="D1331" i="69"/>
  <c r="E1331" i="69"/>
  <c r="A1332" i="69"/>
  <c r="B1332" i="69"/>
  <c r="C1332" i="69"/>
  <c r="D1332" i="69"/>
  <c r="E1332" i="69"/>
  <c r="A1333" i="69"/>
  <c r="B1333" i="69"/>
  <c r="C1333" i="69"/>
  <c r="D1333" i="69"/>
  <c r="E1333" i="69"/>
  <c r="A1334" i="69"/>
  <c r="B1334" i="69"/>
  <c r="C1334" i="69"/>
  <c r="D1334" i="69"/>
  <c r="E1334" i="69"/>
  <c r="A1335" i="69"/>
  <c r="B1335" i="69"/>
  <c r="C1335" i="69"/>
  <c r="D1335" i="69"/>
  <c r="E1335" i="69"/>
  <c r="A1336" i="69"/>
  <c r="B1336" i="69"/>
  <c r="C1336" i="69"/>
  <c r="D1336" i="69"/>
  <c r="E1336" i="69"/>
  <c r="A1337" i="69"/>
  <c r="B1337" i="69"/>
  <c r="C1337" i="69"/>
  <c r="D1337" i="69"/>
  <c r="E1337" i="69"/>
  <c r="A1338" i="69"/>
  <c r="B1338" i="69"/>
  <c r="C1338" i="69"/>
  <c r="D1338" i="69"/>
  <c r="E1338" i="69"/>
  <c r="A1339" i="69"/>
  <c r="B1339" i="69"/>
  <c r="C1339" i="69"/>
  <c r="D1339" i="69"/>
  <c r="E1339" i="69"/>
  <c r="A1340" i="69"/>
  <c r="B1340" i="69"/>
  <c r="C1340" i="69"/>
  <c r="D1340" i="69"/>
  <c r="E1340" i="69"/>
  <c r="A1341" i="69"/>
  <c r="B1341" i="69"/>
  <c r="C1341" i="69"/>
  <c r="D1341" i="69"/>
  <c r="E1341" i="69"/>
  <c r="A1342" i="69"/>
  <c r="B1342" i="69"/>
  <c r="C1342" i="69"/>
  <c r="D1342" i="69"/>
  <c r="E1342" i="69"/>
  <c r="A1343" i="69"/>
  <c r="B1343" i="69"/>
  <c r="C1343" i="69"/>
  <c r="D1343" i="69"/>
  <c r="E1343" i="69"/>
  <c r="A1344" i="69"/>
  <c r="B1344" i="69"/>
  <c r="C1344" i="69"/>
  <c r="D1344" i="69"/>
  <c r="E1344" i="69"/>
  <c r="A1345" i="69"/>
  <c r="B1345" i="69"/>
  <c r="C1345" i="69"/>
  <c r="D1345" i="69"/>
  <c r="E1345" i="69"/>
  <c r="A1346" i="69"/>
  <c r="B1346" i="69"/>
  <c r="C1346" i="69"/>
  <c r="D1346" i="69"/>
  <c r="E1346" i="69"/>
  <c r="A1347" i="69"/>
  <c r="B1347" i="69"/>
  <c r="C1347" i="69"/>
  <c r="D1347" i="69"/>
  <c r="E1347" i="69"/>
  <c r="A1348" i="69"/>
  <c r="B1348" i="69"/>
  <c r="C1348" i="69"/>
  <c r="D1348" i="69"/>
  <c r="E1348" i="69"/>
  <c r="A1349" i="69"/>
  <c r="B1349" i="69"/>
  <c r="C1349" i="69"/>
  <c r="D1349" i="69"/>
  <c r="E1349" i="69"/>
  <c r="A1350" i="69"/>
  <c r="B1350" i="69"/>
  <c r="C1350" i="69"/>
  <c r="D1350" i="69"/>
  <c r="E1350" i="69"/>
  <c r="A1351" i="69"/>
  <c r="B1351" i="69"/>
  <c r="C1351" i="69"/>
  <c r="D1351" i="69"/>
  <c r="E1351" i="69"/>
  <c r="A1352" i="69"/>
  <c r="B1352" i="69"/>
  <c r="C1352" i="69"/>
  <c r="D1352" i="69"/>
  <c r="E1352" i="69"/>
  <c r="A1353" i="69"/>
  <c r="B1353" i="69"/>
  <c r="C1353" i="69"/>
  <c r="D1353" i="69"/>
  <c r="E1353" i="69"/>
  <c r="A1354" i="69"/>
  <c r="B1354" i="69"/>
  <c r="C1354" i="69"/>
  <c r="D1354" i="69"/>
  <c r="E1354" i="69"/>
  <c r="A1355" i="69"/>
  <c r="B1355" i="69"/>
  <c r="C1355" i="69"/>
  <c r="D1355" i="69"/>
  <c r="E1355" i="69"/>
  <c r="A1356" i="69"/>
  <c r="B1356" i="69"/>
  <c r="C1356" i="69"/>
  <c r="D1356" i="69"/>
  <c r="E1356" i="69"/>
  <c r="A1357" i="69"/>
  <c r="B1357" i="69"/>
  <c r="C1357" i="69"/>
  <c r="D1357" i="69"/>
  <c r="E1357" i="69"/>
  <c r="A1358" i="69"/>
  <c r="B1358" i="69"/>
  <c r="C1358" i="69"/>
  <c r="D1358" i="69"/>
  <c r="E1358" i="69"/>
  <c r="A1359" i="69"/>
  <c r="B1359" i="69"/>
  <c r="C1359" i="69"/>
  <c r="D1359" i="69"/>
  <c r="E1359" i="69"/>
  <c r="A1360" i="69"/>
  <c r="B1360" i="69"/>
  <c r="C1360" i="69"/>
  <c r="D1360" i="69"/>
  <c r="E1360" i="69"/>
  <c r="A1361" i="69"/>
  <c r="B1361" i="69"/>
  <c r="C1361" i="69"/>
  <c r="D1361" i="69"/>
  <c r="E1361" i="69"/>
  <c r="A1362" i="69"/>
  <c r="B1362" i="69"/>
  <c r="C1362" i="69"/>
  <c r="D1362" i="69"/>
  <c r="E1362" i="69"/>
  <c r="A1363" i="69"/>
  <c r="B1363" i="69"/>
  <c r="C1363" i="69"/>
  <c r="D1363" i="69"/>
  <c r="E1363" i="69"/>
  <c r="A1364" i="69"/>
  <c r="B1364" i="69"/>
  <c r="C1364" i="69"/>
  <c r="D1364" i="69"/>
  <c r="E1364" i="69"/>
  <c r="A1365" i="69"/>
  <c r="B1365" i="69"/>
  <c r="C1365" i="69"/>
  <c r="D1365" i="69"/>
  <c r="E1365" i="69"/>
  <c r="A1366" i="69"/>
  <c r="B1366" i="69"/>
  <c r="C1366" i="69"/>
  <c r="D1366" i="69"/>
  <c r="E1366" i="69"/>
  <c r="A1367" i="69"/>
  <c r="B1367" i="69"/>
  <c r="C1367" i="69"/>
  <c r="D1367" i="69"/>
  <c r="E1367" i="69"/>
  <c r="A1368" i="69"/>
  <c r="B1368" i="69"/>
  <c r="C1368" i="69"/>
  <c r="D1368" i="69"/>
  <c r="E1368" i="69"/>
  <c r="A1369" i="69"/>
  <c r="B1369" i="69"/>
  <c r="C1369" i="69"/>
  <c r="D1369" i="69"/>
  <c r="E1369" i="69"/>
  <c r="A1370" i="69"/>
  <c r="B1370" i="69"/>
  <c r="C1370" i="69"/>
  <c r="D1370" i="69"/>
  <c r="E1370" i="69"/>
  <c r="A1371" i="69"/>
  <c r="B1371" i="69"/>
  <c r="C1371" i="69"/>
  <c r="D1371" i="69"/>
  <c r="E1371" i="69"/>
  <c r="A1372" i="69"/>
  <c r="B1372" i="69"/>
  <c r="C1372" i="69"/>
  <c r="D1372" i="69"/>
  <c r="E1372" i="69"/>
  <c r="A1373" i="69"/>
  <c r="B1373" i="69"/>
  <c r="C1373" i="69"/>
  <c r="D1373" i="69"/>
  <c r="E1373" i="69"/>
  <c r="A1374" i="69"/>
  <c r="B1374" i="69"/>
  <c r="C1374" i="69"/>
  <c r="D1374" i="69"/>
  <c r="E1374" i="69"/>
  <c r="A1375" i="69"/>
  <c r="B1375" i="69"/>
  <c r="C1375" i="69"/>
  <c r="D1375" i="69"/>
  <c r="E1375" i="69"/>
  <c r="A1376" i="69"/>
  <c r="B1376" i="69"/>
  <c r="C1376" i="69"/>
  <c r="D1376" i="69"/>
  <c r="E1376" i="69"/>
  <c r="A1377" i="69"/>
  <c r="B1377" i="69"/>
  <c r="C1377" i="69"/>
  <c r="D1377" i="69"/>
  <c r="E1377" i="69"/>
  <c r="A1378" i="69"/>
  <c r="B1378" i="69"/>
  <c r="C1378" i="69"/>
  <c r="D1378" i="69"/>
  <c r="E1378" i="69"/>
  <c r="A1379" i="69"/>
  <c r="B1379" i="69"/>
  <c r="C1379" i="69"/>
  <c r="D1379" i="69"/>
  <c r="E1379" i="69"/>
  <c r="A1380" i="69"/>
  <c r="B1380" i="69"/>
  <c r="C1380" i="69"/>
  <c r="D1380" i="69"/>
  <c r="E1380" i="69"/>
  <c r="A1381" i="69"/>
  <c r="B1381" i="69"/>
  <c r="C1381" i="69"/>
  <c r="D1381" i="69"/>
  <c r="E1381" i="69"/>
  <c r="A1382" i="69"/>
  <c r="B1382" i="69"/>
  <c r="C1382" i="69"/>
  <c r="D1382" i="69"/>
  <c r="E1382" i="69"/>
  <c r="A1383" i="69"/>
  <c r="B1383" i="69"/>
  <c r="C1383" i="69"/>
  <c r="D1383" i="69"/>
  <c r="E1383" i="69"/>
  <c r="A1384" i="69"/>
  <c r="B1384" i="69"/>
  <c r="C1384" i="69"/>
  <c r="D1384" i="69"/>
  <c r="E1384" i="69"/>
  <c r="A1385" i="69"/>
  <c r="B1385" i="69"/>
  <c r="C1385" i="69"/>
  <c r="D1385" i="69"/>
  <c r="E1385" i="69"/>
  <c r="A1386" i="69"/>
  <c r="B1386" i="69"/>
  <c r="C1386" i="69"/>
  <c r="D1386" i="69"/>
  <c r="E1386" i="69"/>
  <c r="A1387" i="69"/>
  <c r="B1387" i="69"/>
  <c r="C1387" i="69"/>
  <c r="D1387" i="69"/>
  <c r="E1387" i="69"/>
  <c r="A1388" i="69"/>
  <c r="B1388" i="69"/>
  <c r="C1388" i="69"/>
  <c r="D1388" i="69"/>
  <c r="E1388" i="69"/>
  <c r="A1389" i="69"/>
  <c r="B1389" i="69"/>
  <c r="C1389" i="69"/>
  <c r="D1389" i="69"/>
  <c r="E1389" i="69"/>
  <c r="A1390" i="69"/>
  <c r="B1390" i="69"/>
  <c r="C1390" i="69"/>
  <c r="D1390" i="69"/>
  <c r="E1390" i="69"/>
  <c r="A1391" i="69"/>
  <c r="B1391" i="69"/>
  <c r="C1391" i="69"/>
  <c r="D1391" i="69"/>
  <c r="E1391" i="69"/>
  <c r="A1392" i="69"/>
  <c r="B1392" i="69"/>
  <c r="C1392" i="69"/>
  <c r="D1392" i="69"/>
  <c r="E1392" i="69"/>
  <c r="A1393" i="69"/>
  <c r="B1393" i="69"/>
  <c r="C1393" i="69"/>
  <c r="D1393" i="69"/>
  <c r="E1393" i="69"/>
  <c r="A1394" i="69"/>
  <c r="B1394" i="69"/>
  <c r="C1394" i="69"/>
  <c r="D1394" i="69"/>
  <c r="E1394" i="69"/>
  <c r="A1395" i="69"/>
  <c r="B1395" i="69"/>
  <c r="C1395" i="69"/>
  <c r="D1395" i="69"/>
  <c r="E1395" i="69"/>
  <c r="A1396" i="69"/>
  <c r="B1396" i="69"/>
  <c r="C1396" i="69"/>
  <c r="D1396" i="69"/>
  <c r="E1396" i="69"/>
  <c r="A1397" i="69"/>
  <c r="B1397" i="69"/>
  <c r="C1397" i="69"/>
  <c r="D1397" i="69"/>
  <c r="E1397" i="69"/>
  <c r="A1398" i="69"/>
  <c r="B1398" i="69"/>
  <c r="C1398" i="69"/>
  <c r="D1398" i="69"/>
  <c r="E1398" i="69"/>
  <c r="A1399" i="69"/>
  <c r="B1399" i="69"/>
  <c r="C1399" i="69"/>
  <c r="D1399" i="69"/>
  <c r="E1399" i="69"/>
  <c r="A1400" i="69"/>
  <c r="B1400" i="69"/>
  <c r="C1400" i="69"/>
  <c r="D1400" i="69"/>
  <c r="E1400" i="69"/>
  <c r="A1401" i="69"/>
  <c r="B1401" i="69"/>
  <c r="C1401" i="69"/>
  <c r="D1401" i="69"/>
  <c r="E1401" i="69"/>
  <c r="A1402" i="69"/>
  <c r="B1402" i="69"/>
  <c r="C1402" i="69"/>
  <c r="D1402" i="69"/>
  <c r="E1402" i="69"/>
  <c r="A1403" i="69"/>
  <c r="B1403" i="69"/>
  <c r="C1403" i="69"/>
  <c r="D1403" i="69"/>
  <c r="E1403" i="69"/>
  <c r="A1404" i="69"/>
  <c r="B1404" i="69"/>
  <c r="C1404" i="69"/>
  <c r="D1404" i="69"/>
  <c r="E1404" i="69"/>
  <c r="A1405" i="69"/>
  <c r="B1405" i="69"/>
  <c r="C1405" i="69"/>
  <c r="D1405" i="69"/>
  <c r="E1405" i="69"/>
  <c r="A1406" i="69"/>
  <c r="B1406" i="69"/>
  <c r="C1406" i="69"/>
  <c r="D1406" i="69"/>
  <c r="E1406" i="69"/>
  <c r="A1407" i="69"/>
  <c r="B1407" i="69"/>
  <c r="C1407" i="69"/>
  <c r="D1407" i="69"/>
  <c r="E1407" i="69"/>
  <c r="A1408" i="69"/>
  <c r="B1408" i="69"/>
  <c r="C1408" i="69"/>
  <c r="D1408" i="69"/>
  <c r="E1408" i="69"/>
  <c r="A1409" i="69"/>
  <c r="B1409" i="69"/>
  <c r="C1409" i="69"/>
  <c r="D1409" i="69"/>
  <c r="E1409" i="69"/>
  <c r="A1410" i="69"/>
  <c r="B1410" i="69"/>
  <c r="C1410" i="69"/>
  <c r="D1410" i="69"/>
  <c r="E1410" i="69"/>
  <c r="A1411" i="69"/>
  <c r="B1411" i="69"/>
  <c r="C1411" i="69"/>
  <c r="D1411" i="69"/>
  <c r="E1411" i="69"/>
  <c r="A1412" i="69"/>
  <c r="B1412" i="69"/>
  <c r="C1412" i="69"/>
  <c r="D1412" i="69"/>
  <c r="E1412" i="69"/>
  <c r="A1413" i="69"/>
  <c r="B1413" i="69"/>
  <c r="C1413" i="69"/>
  <c r="D1413" i="69"/>
  <c r="E1413" i="69"/>
  <c r="A1414" i="69"/>
  <c r="B1414" i="69"/>
  <c r="C1414" i="69"/>
  <c r="D1414" i="69"/>
  <c r="E1414" i="69"/>
  <c r="A1415" i="69"/>
  <c r="B1415" i="69"/>
  <c r="C1415" i="69"/>
  <c r="D1415" i="69"/>
  <c r="E1415" i="69"/>
  <c r="A1416" i="69"/>
  <c r="B1416" i="69"/>
  <c r="C1416" i="69"/>
  <c r="D1416" i="69"/>
  <c r="E1416" i="69"/>
  <c r="A1417" i="69"/>
  <c r="B1417" i="69"/>
  <c r="C1417" i="69"/>
  <c r="D1417" i="69"/>
  <c r="E1417" i="69"/>
  <c r="A1418" i="69"/>
  <c r="B1418" i="69"/>
  <c r="C1418" i="69"/>
  <c r="D1418" i="69"/>
  <c r="E1418" i="69"/>
  <c r="A1419" i="69"/>
  <c r="B1419" i="69"/>
  <c r="C1419" i="69"/>
  <c r="D1419" i="69"/>
  <c r="E1419" i="69"/>
  <c r="A1420" i="69"/>
  <c r="B1420" i="69"/>
  <c r="C1420" i="69"/>
  <c r="D1420" i="69"/>
  <c r="E1420" i="69"/>
  <c r="A1421" i="69"/>
  <c r="B1421" i="69"/>
  <c r="C1421" i="69"/>
  <c r="D1421" i="69"/>
  <c r="E1421" i="69"/>
  <c r="A1422" i="69"/>
  <c r="B1422" i="69"/>
  <c r="C1422" i="69"/>
  <c r="D1422" i="69"/>
  <c r="E1422" i="69"/>
  <c r="A1423" i="69"/>
  <c r="B1423" i="69"/>
  <c r="C1423" i="69"/>
  <c r="D1423" i="69"/>
  <c r="E1423" i="69"/>
  <c r="A1424" i="69"/>
  <c r="B1424" i="69"/>
  <c r="C1424" i="69"/>
  <c r="D1424" i="69"/>
  <c r="E1424" i="69"/>
  <c r="A1425" i="69"/>
  <c r="B1425" i="69"/>
  <c r="C1425" i="69"/>
  <c r="D1425" i="69"/>
  <c r="E1425" i="69"/>
  <c r="A1426" i="69"/>
  <c r="B1426" i="69"/>
  <c r="C1426" i="69"/>
  <c r="D1426" i="69"/>
  <c r="E1426" i="69"/>
  <c r="A1427" i="69"/>
  <c r="B1427" i="69"/>
  <c r="C1427" i="69"/>
  <c r="D1427" i="69"/>
  <c r="E1427" i="69"/>
  <c r="A1428" i="69"/>
  <c r="B1428" i="69"/>
  <c r="C1428" i="69"/>
  <c r="D1428" i="69"/>
  <c r="E1428" i="69"/>
  <c r="A1429" i="69"/>
  <c r="B1429" i="69"/>
  <c r="C1429" i="69"/>
  <c r="D1429" i="69"/>
  <c r="E1429" i="69"/>
  <c r="A1430" i="69"/>
  <c r="B1430" i="69"/>
  <c r="C1430" i="69"/>
  <c r="D1430" i="69"/>
  <c r="E1430" i="69"/>
  <c r="A1431" i="69"/>
  <c r="B1431" i="69"/>
  <c r="C1431" i="69"/>
  <c r="D1431" i="69"/>
  <c r="E1431" i="69"/>
  <c r="A1432" i="69"/>
  <c r="B1432" i="69"/>
  <c r="C1432" i="69"/>
  <c r="D1432" i="69"/>
  <c r="E1432" i="69"/>
  <c r="A1433" i="69"/>
  <c r="B1433" i="69"/>
  <c r="C1433" i="69"/>
  <c r="D1433" i="69"/>
  <c r="E1433" i="69"/>
  <c r="A1434" i="69"/>
  <c r="B1434" i="69"/>
  <c r="C1434" i="69"/>
  <c r="D1434" i="69"/>
  <c r="E1434" i="69"/>
  <c r="A1435" i="69"/>
  <c r="B1435" i="69"/>
  <c r="C1435" i="69"/>
  <c r="D1435" i="69"/>
  <c r="E1435" i="69"/>
  <c r="A1436" i="69"/>
  <c r="B1436" i="69"/>
  <c r="C1436" i="69"/>
  <c r="D1436" i="69"/>
  <c r="E1436" i="69"/>
  <c r="A1437" i="69"/>
  <c r="B1437" i="69"/>
  <c r="C1437" i="69"/>
  <c r="D1437" i="69"/>
  <c r="E1437" i="69"/>
  <c r="A1438" i="69"/>
  <c r="B1438" i="69"/>
  <c r="C1438" i="69"/>
  <c r="D1438" i="69"/>
  <c r="E1438" i="69"/>
  <c r="A1439" i="69"/>
  <c r="B1439" i="69"/>
  <c r="C1439" i="69"/>
  <c r="D1439" i="69"/>
  <c r="E1439" i="69"/>
  <c r="A1440" i="69"/>
  <c r="B1440" i="69"/>
  <c r="C1440" i="69"/>
  <c r="D1440" i="69"/>
  <c r="E1440" i="69"/>
  <c r="A1441" i="69"/>
  <c r="B1441" i="69"/>
  <c r="C1441" i="69"/>
  <c r="D1441" i="69"/>
  <c r="E1441" i="69"/>
  <c r="A1442" i="69"/>
  <c r="B1442" i="69"/>
  <c r="C1442" i="69"/>
  <c r="D1442" i="69"/>
  <c r="E1442" i="69"/>
  <c r="A1443" i="69"/>
  <c r="B1443" i="69"/>
  <c r="C1443" i="69"/>
  <c r="D1443" i="69"/>
  <c r="E1443" i="69"/>
  <c r="A1444" i="69"/>
  <c r="B1444" i="69"/>
  <c r="C1444" i="69"/>
  <c r="D1444" i="69"/>
  <c r="E1444" i="69"/>
  <c r="A1445" i="69"/>
  <c r="B1445" i="69"/>
  <c r="C1445" i="69"/>
  <c r="D1445" i="69"/>
  <c r="E1445" i="69"/>
  <c r="A1446" i="69"/>
  <c r="B1446" i="69"/>
  <c r="C1446" i="69"/>
  <c r="D1446" i="69"/>
  <c r="E1446" i="69"/>
  <c r="A1447" i="69"/>
  <c r="B1447" i="69"/>
  <c r="C1447" i="69"/>
  <c r="D1447" i="69"/>
  <c r="E1447" i="69"/>
  <c r="A1448" i="69"/>
  <c r="B1448" i="69"/>
  <c r="C1448" i="69"/>
  <c r="D1448" i="69"/>
  <c r="E1448" i="69"/>
  <c r="A1449" i="69"/>
  <c r="B1449" i="69"/>
  <c r="C1449" i="69"/>
  <c r="D1449" i="69"/>
  <c r="E1449" i="69"/>
  <c r="A1450" i="69"/>
  <c r="B1450" i="69"/>
  <c r="C1450" i="69"/>
  <c r="D1450" i="69"/>
  <c r="E1450" i="69"/>
  <c r="A1451" i="69"/>
  <c r="B1451" i="69"/>
  <c r="C1451" i="69"/>
  <c r="D1451" i="69"/>
  <c r="E1451" i="69"/>
  <c r="A1452" i="69"/>
  <c r="B1452" i="69"/>
  <c r="C1452" i="69"/>
  <c r="D1452" i="69"/>
  <c r="E1452" i="69"/>
  <c r="A1453" i="69"/>
  <c r="B1453" i="69"/>
  <c r="C1453" i="69"/>
  <c r="D1453" i="69"/>
  <c r="E1453" i="69"/>
  <c r="A1454" i="69"/>
  <c r="B1454" i="69"/>
  <c r="C1454" i="69"/>
  <c r="D1454" i="69"/>
  <c r="E1454" i="69"/>
  <c r="A1455" i="69"/>
  <c r="B1455" i="69"/>
  <c r="C1455" i="69"/>
  <c r="D1455" i="69"/>
  <c r="E1455" i="69"/>
  <c r="A1456" i="69"/>
  <c r="B1456" i="69"/>
  <c r="C1456" i="69"/>
  <c r="D1456" i="69"/>
  <c r="E1456" i="69"/>
  <c r="A1457" i="69"/>
  <c r="B1457" i="69"/>
  <c r="C1457" i="69"/>
  <c r="D1457" i="69"/>
  <c r="E1457" i="69"/>
  <c r="A1458" i="69"/>
  <c r="B1458" i="69"/>
  <c r="C1458" i="69"/>
  <c r="D1458" i="69"/>
  <c r="E1458" i="69"/>
  <c r="A1459" i="69"/>
  <c r="B1459" i="69"/>
  <c r="C1459" i="69"/>
  <c r="D1459" i="69"/>
  <c r="E1459" i="69"/>
  <c r="A1460" i="69"/>
  <c r="B1460" i="69"/>
  <c r="C1460" i="69"/>
  <c r="D1460" i="69"/>
  <c r="E1460" i="69"/>
  <c r="A1461" i="69"/>
  <c r="B1461" i="69"/>
  <c r="C1461" i="69"/>
  <c r="D1461" i="69"/>
  <c r="E1461" i="69"/>
  <c r="A1462" i="69"/>
  <c r="B1462" i="69"/>
  <c r="C1462" i="69"/>
  <c r="D1462" i="69"/>
  <c r="E1462" i="69"/>
  <c r="A1463" i="69"/>
  <c r="B1463" i="69"/>
  <c r="C1463" i="69"/>
  <c r="D1463" i="69"/>
  <c r="E1463" i="69"/>
  <c r="A1464" i="69"/>
  <c r="B1464" i="69"/>
  <c r="C1464" i="69"/>
  <c r="D1464" i="69"/>
  <c r="E1464" i="69"/>
  <c r="A1465" i="69"/>
  <c r="B1465" i="69"/>
  <c r="C1465" i="69"/>
  <c r="D1465" i="69"/>
  <c r="E1465" i="69"/>
  <c r="A1466" i="69"/>
  <c r="B1466" i="69"/>
  <c r="C1466" i="69"/>
  <c r="D1466" i="69"/>
  <c r="E1466" i="69"/>
  <c r="A1467" i="69"/>
  <c r="B1467" i="69"/>
  <c r="C1467" i="69"/>
  <c r="D1467" i="69"/>
  <c r="E1467" i="69"/>
  <c r="A1468" i="69"/>
  <c r="B1468" i="69"/>
  <c r="C1468" i="69"/>
  <c r="D1468" i="69"/>
  <c r="E1468" i="69"/>
  <c r="A1469" i="69"/>
  <c r="B1469" i="69"/>
  <c r="C1469" i="69"/>
  <c r="D1469" i="69"/>
  <c r="E1469" i="69"/>
  <c r="A1470" i="69"/>
  <c r="B1470" i="69"/>
  <c r="C1470" i="69"/>
  <c r="D1470" i="69"/>
  <c r="E1470" i="69"/>
  <c r="A1471" i="69"/>
  <c r="B1471" i="69"/>
  <c r="C1471" i="69"/>
  <c r="D1471" i="69"/>
  <c r="E1471" i="69"/>
  <c r="A1472" i="69"/>
  <c r="B1472" i="69"/>
  <c r="C1472" i="69"/>
  <c r="D1472" i="69"/>
  <c r="E1472" i="69"/>
  <c r="A1473" i="69"/>
  <c r="B1473" i="69"/>
  <c r="C1473" i="69"/>
  <c r="D1473" i="69"/>
  <c r="E1473" i="69"/>
  <c r="A1474" i="69"/>
  <c r="B1474" i="69"/>
  <c r="C1474" i="69"/>
  <c r="D1474" i="69"/>
  <c r="E1474" i="69"/>
  <c r="A1475" i="69"/>
  <c r="B1475" i="69"/>
  <c r="C1475" i="69"/>
  <c r="D1475" i="69"/>
  <c r="E1475" i="69"/>
  <c r="A1476" i="69"/>
  <c r="B1476" i="69"/>
  <c r="C1476" i="69"/>
  <c r="D1476" i="69"/>
  <c r="E1476" i="69"/>
  <c r="A1477" i="69"/>
  <c r="B1477" i="69"/>
  <c r="C1477" i="69"/>
  <c r="D1477" i="69"/>
  <c r="E1477" i="69"/>
  <c r="A1478" i="69"/>
  <c r="B1478" i="69"/>
  <c r="C1478" i="69"/>
  <c r="D1478" i="69"/>
  <c r="E1478" i="69"/>
  <c r="A1479" i="69"/>
  <c r="B1479" i="69"/>
  <c r="C1479" i="69"/>
  <c r="D1479" i="69"/>
  <c r="E1479" i="69"/>
  <c r="A1480" i="69"/>
  <c r="B1480" i="69"/>
  <c r="C1480" i="69"/>
  <c r="D1480" i="69"/>
  <c r="E1480" i="69"/>
  <c r="A1481" i="69"/>
  <c r="B1481" i="69"/>
  <c r="C1481" i="69"/>
  <c r="D1481" i="69"/>
  <c r="E1481" i="69"/>
  <c r="A1482" i="69"/>
  <c r="B1482" i="69"/>
  <c r="C1482" i="69"/>
  <c r="D1482" i="69"/>
  <c r="E1482" i="69"/>
  <c r="A1483" i="69"/>
  <c r="B1483" i="69"/>
  <c r="C1483" i="69"/>
  <c r="D1483" i="69"/>
  <c r="E1483" i="69"/>
  <c r="A1484" i="69"/>
  <c r="B1484" i="69"/>
  <c r="C1484" i="69"/>
  <c r="D1484" i="69"/>
  <c r="E1484" i="69"/>
  <c r="A1485" i="69"/>
  <c r="B1485" i="69"/>
  <c r="C1485" i="69"/>
  <c r="D1485" i="69"/>
  <c r="E1485" i="69"/>
  <c r="A1486" i="69"/>
  <c r="B1486" i="69"/>
  <c r="C1486" i="69"/>
  <c r="D1486" i="69"/>
  <c r="E1486" i="69"/>
  <c r="A1487" i="69"/>
  <c r="B1487" i="69"/>
  <c r="C1487" i="69"/>
  <c r="D1487" i="69"/>
  <c r="E1487" i="69"/>
  <c r="A1488" i="69"/>
  <c r="B1488" i="69"/>
  <c r="C1488" i="69"/>
  <c r="D1488" i="69"/>
  <c r="E1488" i="69"/>
  <c r="A1489" i="69"/>
  <c r="B1489" i="69"/>
  <c r="C1489" i="69"/>
  <c r="D1489" i="69"/>
  <c r="E1489" i="69"/>
  <c r="A1490" i="69"/>
  <c r="B1490" i="69"/>
  <c r="C1490" i="69"/>
  <c r="D1490" i="69"/>
  <c r="E1490" i="69"/>
  <c r="A1491" i="69"/>
  <c r="B1491" i="69"/>
  <c r="C1491" i="69"/>
  <c r="D1491" i="69"/>
  <c r="E1491" i="69"/>
  <c r="A1492" i="69"/>
  <c r="B1492" i="69"/>
  <c r="C1492" i="69"/>
  <c r="D1492" i="69"/>
  <c r="E1492" i="69"/>
  <c r="A1493" i="69"/>
  <c r="B1493" i="69"/>
  <c r="C1493" i="69"/>
  <c r="D1493" i="69"/>
  <c r="E1493" i="69"/>
  <c r="A1494" i="69"/>
  <c r="B1494" i="69"/>
  <c r="C1494" i="69"/>
  <c r="D1494" i="69"/>
  <c r="E1494" i="69"/>
  <c r="A1495" i="69"/>
  <c r="B1495" i="69"/>
  <c r="C1495" i="69"/>
  <c r="D1495" i="69"/>
  <c r="E1495" i="69"/>
  <c r="A1496" i="69"/>
  <c r="B1496" i="69"/>
  <c r="C1496" i="69"/>
  <c r="D1496" i="69"/>
  <c r="E1496" i="69"/>
  <c r="A1497" i="69"/>
  <c r="B1497" i="69"/>
  <c r="C1497" i="69"/>
  <c r="D1497" i="69"/>
  <c r="E1497" i="69"/>
  <c r="A1498" i="69"/>
  <c r="B1498" i="69"/>
  <c r="C1498" i="69"/>
  <c r="D1498" i="69"/>
  <c r="E1498" i="69"/>
  <c r="A1499" i="69"/>
  <c r="B1499" i="69"/>
  <c r="C1499" i="69"/>
  <c r="D1499" i="69"/>
  <c r="E1499" i="69"/>
  <c r="A1500" i="69"/>
  <c r="B1500" i="69"/>
  <c r="C1500" i="69"/>
  <c r="D1500" i="69"/>
  <c r="E1500" i="69"/>
  <c r="A1501" i="69"/>
  <c r="B1501" i="69"/>
  <c r="C1501" i="69"/>
  <c r="D1501" i="69"/>
  <c r="E1501" i="69"/>
  <c r="A1502" i="69"/>
  <c r="B1502" i="69"/>
  <c r="C1502" i="69"/>
  <c r="D1502" i="69"/>
  <c r="E1502" i="69"/>
  <c r="A1503" i="69"/>
  <c r="B1503" i="69"/>
  <c r="C1503" i="69"/>
  <c r="D1503" i="69"/>
  <c r="E1503" i="69"/>
  <c r="A1504" i="69"/>
  <c r="B1504" i="69"/>
  <c r="C1504" i="69"/>
  <c r="D1504" i="69"/>
  <c r="E1504" i="69"/>
  <c r="A1505" i="69"/>
  <c r="B1505" i="69"/>
  <c r="C1505" i="69"/>
  <c r="D1505" i="69"/>
  <c r="E1505" i="69"/>
  <c r="A1506" i="69"/>
  <c r="B1506" i="69"/>
  <c r="C1506" i="69"/>
  <c r="D1506" i="69"/>
  <c r="E1506" i="69"/>
  <c r="A1507" i="69"/>
  <c r="B1507" i="69"/>
  <c r="C1507" i="69"/>
  <c r="D1507" i="69"/>
  <c r="E1507" i="69"/>
  <c r="A1508" i="69"/>
  <c r="B1508" i="69"/>
  <c r="C1508" i="69"/>
  <c r="D1508" i="69"/>
  <c r="E1508" i="69"/>
  <c r="A1509" i="69"/>
  <c r="B1509" i="69"/>
  <c r="C1509" i="69"/>
  <c r="D1509" i="69"/>
  <c r="E1509" i="69"/>
  <c r="A1510" i="69"/>
  <c r="B1510" i="69"/>
  <c r="C1510" i="69"/>
  <c r="D1510" i="69"/>
  <c r="E1510" i="69"/>
  <c r="A1511" i="69"/>
  <c r="B1511" i="69"/>
  <c r="C1511" i="69"/>
  <c r="D1511" i="69"/>
  <c r="E1511" i="69"/>
  <c r="A1512" i="69"/>
  <c r="B1512" i="69"/>
  <c r="C1512" i="69"/>
  <c r="D1512" i="69"/>
  <c r="E1512" i="69"/>
  <c r="A1513" i="69"/>
  <c r="B1513" i="69"/>
  <c r="C1513" i="69"/>
  <c r="D1513" i="69"/>
  <c r="E1513" i="69"/>
  <c r="A1514" i="69"/>
  <c r="B1514" i="69"/>
  <c r="C1514" i="69"/>
  <c r="D1514" i="69"/>
  <c r="E1514" i="69"/>
  <c r="A1515" i="69"/>
  <c r="B1515" i="69"/>
  <c r="C1515" i="69"/>
  <c r="D1515" i="69"/>
  <c r="E1515" i="69"/>
  <c r="A1516" i="69"/>
  <c r="B1516" i="69"/>
  <c r="C1516" i="69"/>
  <c r="D1516" i="69"/>
  <c r="E1516" i="69"/>
  <c r="A1517" i="69"/>
  <c r="B1517" i="69"/>
  <c r="C1517" i="69"/>
  <c r="D1517" i="69"/>
  <c r="E1517" i="69"/>
  <c r="A1518" i="69"/>
  <c r="B1518" i="69"/>
  <c r="C1518" i="69"/>
  <c r="D1518" i="69"/>
  <c r="E1518" i="69"/>
  <c r="A1519" i="69"/>
  <c r="B1519" i="69"/>
  <c r="C1519" i="69"/>
  <c r="D1519" i="69"/>
  <c r="E1519" i="69"/>
  <c r="A1520" i="69"/>
  <c r="B1520" i="69"/>
  <c r="C1520" i="69"/>
  <c r="D1520" i="69"/>
  <c r="E1520" i="69"/>
  <c r="A1521" i="69"/>
  <c r="B1521" i="69"/>
  <c r="C1521" i="69"/>
  <c r="D1521" i="69"/>
  <c r="E1521" i="69"/>
  <c r="A1522" i="69"/>
  <c r="B1522" i="69"/>
  <c r="C1522" i="69"/>
  <c r="D1522" i="69"/>
  <c r="E1522" i="69"/>
  <c r="A1523" i="69"/>
  <c r="B1523" i="69"/>
  <c r="C1523" i="69"/>
  <c r="D1523" i="69"/>
  <c r="E1523" i="69"/>
  <c r="A1524" i="69"/>
  <c r="B1524" i="69"/>
  <c r="C1524" i="69"/>
  <c r="D1524" i="69"/>
  <c r="E1524" i="69"/>
  <c r="A1525" i="69"/>
  <c r="B1525" i="69"/>
  <c r="C1525" i="69"/>
  <c r="D1525" i="69"/>
  <c r="E1525" i="69"/>
  <c r="A1526" i="69"/>
  <c r="B1526" i="69"/>
  <c r="C1526" i="69"/>
  <c r="D1526" i="69"/>
  <c r="E1526" i="69"/>
  <c r="A1527" i="69"/>
  <c r="B1527" i="69"/>
  <c r="C1527" i="69"/>
  <c r="D1527" i="69"/>
  <c r="E1527" i="69"/>
  <c r="A1528" i="69"/>
  <c r="B1528" i="69"/>
  <c r="C1528" i="69"/>
  <c r="D1528" i="69"/>
  <c r="E1528" i="69"/>
  <c r="A1529" i="69"/>
  <c r="B1529" i="69"/>
  <c r="C1529" i="69"/>
  <c r="D1529" i="69"/>
  <c r="E1529" i="69"/>
  <c r="A1530" i="69"/>
  <c r="B1530" i="69"/>
  <c r="C1530" i="69"/>
  <c r="D1530" i="69"/>
  <c r="E1530" i="69"/>
  <c r="A1531" i="69"/>
  <c r="B1531" i="69"/>
  <c r="C1531" i="69"/>
  <c r="D1531" i="69"/>
  <c r="E1531" i="69"/>
  <c r="A1532" i="69"/>
  <c r="B1532" i="69"/>
  <c r="C1532" i="69"/>
  <c r="D1532" i="69"/>
  <c r="E1532" i="69"/>
  <c r="A1533" i="69"/>
  <c r="B1533" i="69"/>
  <c r="C1533" i="69"/>
  <c r="D1533" i="69"/>
  <c r="E1533" i="69"/>
  <c r="A1534" i="69"/>
  <c r="B1534" i="69"/>
  <c r="C1534" i="69"/>
  <c r="D1534" i="69"/>
  <c r="E1534" i="69"/>
  <c r="A1535" i="69"/>
  <c r="B1535" i="69"/>
  <c r="C1535" i="69"/>
  <c r="D1535" i="69"/>
  <c r="E1535" i="69"/>
  <c r="A1536" i="69"/>
  <c r="B1536" i="69"/>
  <c r="C1536" i="69"/>
  <c r="D1536" i="69"/>
  <c r="E1536" i="69"/>
  <c r="A1537" i="69"/>
  <c r="B1537" i="69"/>
  <c r="C1537" i="69"/>
  <c r="D1537" i="69"/>
  <c r="E1537" i="69"/>
  <c r="A1538" i="69"/>
  <c r="B1538" i="69"/>
  <c r="C1538" i="69"/>
  <c r="D1538" i="69"/>
  <c r="E1538" i="69"/>
  <c r="A1539" i="69"/>
  <c r="B1539" i="69"/>
  <c r="C1539" i="69"/>
  <c r="D1539" i="69"/>
  <c r="E1539" i="69"/>
  <c r="A1540" i="69"/>
  <c r="B1540" i="69"/>
  <c r="C1540" i="69"/>
  <c r="D1540" i="69"/>
  <c r="E1540" i="69"/>
  <c r="A1541" i="69"/>
  <c r="B1541" i="69"/>
  <c r="C1541" i="69"/>
  <c r="D1541" i="69"/>
  <c r="E1541" i="69"/>
  <c r="A1542" i="69"/>
  <c r="B1542" i="69"/>
  <c r="C1542" i="69"/>
  <c r="D1542" i="69"/>
  <c r="E1542" i="69"/>
  <c r="A1543" i="69"/>
  <c r="B1543" i="69"/>
  <c r="C1543" i="69"/>
  <c r="D1543" i="69"/>
  <c r="E1543" i="69"/>
  <c r="A1544" i="69"/>
  <c r="B1544" i="69"/>
  <c r="C1544" i="69"/>
  <c r="D1544" i="69"/>
  <c r="E1544" i="69"/>
  <c r="A1545" i="69"/>
  <c r="B1545" i="69"/>
  <c r="C1545" i="69"/>
  <c r="D1545" i="69"/>
  <c r="E1545" i="69"/>
  <c r="A1546" i="69"/>
  <c r="B1546" i="69"/>
  <c r="C1546" i="69"/>
  <c r="D1546" i="69"/>
  <c r="E1546" i="69"/>
  <c r="A1547" i="69"/>
  <c r="B1547" i="69"/>
  <c r="C1547" i="69"/>
  <c r="D1547" i="69"/>
  <c r="E1547" i="69"/>
  <c r="A1548" i="69"/>
  <c r="B1548" i="69"/>
  <c r="C1548" i="69"/>
  <c r="D1548" i="69"/>
  <c r="E1548" i="69"/>
  <c r="A1549" i="69"/>
  <c r="B1549" i="69"/>
  <c r="C1549" i="69"/>
  <c r="D1549" i="69"/>
  <c r="E1549" i="69"/>
  <c r="A1550" i="69"/>
  <c r="B1550" i="69"/>
  <c r="C1550" i="69"/>
  <c r="D1550" i="69"/>
  <c r="E1550" i="69"/>
  <c r="A1551" i="69"/>
  <c r="B1551" i="69"/>
  <c r="C1551" i="69"/>
  <c r="D1551" i="69"/>
  <c r="E1551" i="69"/>
  <c r="A1552" i="69"/>
  <c r="B1552" i="69"/>
  <c r="C1552" i="69"/>
  <c r="D1552" i="69"/>
  <c r="E1552" i="69"/>
  <c r="A1553" i="69"/>
  <c r="B1553" i="69"/>
  <c r="C1553" i="69"/>
  <c r="D1553" i="69"/>
  <c r="E1553" i="69"/>
  <c r="A1554" i="69"/>
  <c r="B1554" i="69"/>
  <c r="C1554" i="69"/>
  <c r="D1554" i="69"/>
  <c r="E1554" i="69"/>
  <c r="A1555" i="69"/>
  <c r="B1555" i="69"/>
  <c r="C1555" i="69"/>
  <c r="D1555" i="69"/>
  <c r="E1555" i="69"/>
  <c r="A1556" i="69"/>
  <c r="B1556" i="69"/>
  <c r="C1556" i="69"/>
  <c r="D1556" i="69"/>
  <c r="E1556" i="69"/>
  <c r="A1557" i="69"/>
  <c r="B1557" i="69"/>
  <c r="C1557" i="69"/>
  <c r="D1557" i="69"/>
  <c r="E1557" i="69"/>
  <c r="A1558" i="69"/>
  <c r="B1558" i="69"/>
  <c r="C1558" i="69"/>
  <c r="D1558" i="69"/>
  <c r="E1558" i="69"/>
  <c r="A1559" i="69"/>
  <c r="B1559" i="69"/>
  <c r="C1559" i="69"/>
  <c r="D1559" i="69"/>
  <c r="E1559" i="69"/>
  <c r="A1560" i="69"/>
  <c r="B1560" i="69"/>
  <c r="C1560" i="69"/>
  <c r="D1560" i="69"/>
  <c r="E1560" i="69"/>
  <c r="A1561" i="69"/>
  <c r="B1561" i="69"/>
  <c r="C1561" i="69"/>
  <c r="D1561" i="69"/>
  <c r="E1561" i="69"/>
  <c r="A1562" i="69"/>
  <c r="B1562" i="69"/>
  <c r="C1562" i="69"/>
  <c r="D1562" i="69"/>
  <c r="E1562" i="69"/>
  <c r="A1563" i="69"/>
  <c r="B1563" i="69"/>
  <c r="C1563" i="69"/>
  <c r="D1563" i="69"/>
  <c r="E1563" i="69"/>
  <c r="A1564" i="69"/>
  <c r="B1564" i="69"/>
  <c r="C1564" i="69"/>
  <c r="D1564" i="69"/>
  <c r="E1564" i="69"/>
  <c r="A1565" i="69"/>
  <c r="B1565" i="69"/>
  <c r="C1565" i="69"/>
  <c r="D1565" i="69"/>
  <c r="E1565" i="69"/>
  <c r="A1566" i="69"/>
  <c r="B1566" i="69"/>
  <c r="C1566" i="69"/>
  <c r="D1566" i="69"/>
  <c r="E1566" i="69"/>
  <c r="A1567" i="69"/>
  <c r="B1567" i="69"/>
  <c r="C1567" i="69"/>
  <c r="D1567" i="69"/>
  <c r="E1567" i="69"/>
  <c r="A1568" i="69"/>
  <c r="B1568" i="69"/>
  <c r="C1568" i="69"/>
  <c r="D1568" i="69"/>
  <c r="E1568" i="69"/>
  <c r="A1569" i="69"/>
  <c r="B1569" i="69"/>
  <c r="C1569" i="69"/>
  <c r="D1569" i="69"/>
  <c r="E1569" i="69"/>
  <c r="A1570" i="69"/>
  <c r="B1570" i="69"/>
  <c r="C1570" i="69"/>
  <c r="D1570" i="69"/>
  <c r="E1570" i="69"/>
  <c r="A1571" i="69"/>
  <c r="B1571" i="69"/>
  <c r="C1571" i="69"/>
  <c r="D1571" i="69"/>
  <c r="E1571" i="69"/>
  <c r="A1572" i="69"/>
  <c r="B1572" i="69"/>
  <c r="C1572" i="69"/>
  <c r="D1572" i="69"/>
  <c r="E1572" i="69"/>
  <c r="A1573" i="69"/>
  <c r="B1573" i="69"/>
  <c r="C1573" i="69"/>
  <c r="D1573" i="69"/>
  <c r="E1573" i="69"/>
  <c r="A1574" i="69"/>
  <c r="B1574" i="69"/>
  <c r="C1574" i="69"/>
  <c r="D1574" i="69"/>
  <c r="E1574" i="69"/>
  <c r="A1575" i="69"/>
  <c r="B1575" i="69"/>
  <c r="C1575" i="69"/>
  <c r="D1575" i="69"/>
  <c r="E1575" i="69"/>
  <c r="A1576" i="69"/>
  <c r="B1576" i="69"/>
  <c r="C1576" i="69"/>
  <c r="D1576" i="69"/>
  <c r="E1576" i="69"/>
  <c r="A1577" i="69"/>
  <c r="B1577" i="69"/>
  <c r="C1577" i="69"/>
  <c r="D1577" i="69"/>
  <c r="E1577" i="69"/>
  <c r="A1578" i="69"/>
  <c r="B1578" i="69"/>
  <c r="C1578" i="69"/>
  <c r="D1578" i="69"/>
  <c r="E1578" i="69"/>
  <c r="A1579" i="69"/>
  <c r="B1579" i="69"/>
  <c r="C1579" i="69"/>
  <c r="D1579" i="69"/>
  <c r="E1579" i="69"/>
  <c r="A1580" i="69"/>
  <c r="B1580" i="69"/>
  <c r="C1580" i="69"/>
  <c r="D1580" i="69"/>
  <c r="E1580" i="69"/>
  <c r="A1581" i="69"/>
  <c r="B1581" i="69"/>
  <c r="C1581" i="69"/>
  <c r="D1581" i="69"/>
  <c r="E1581" i="69"/>
  <c r="A1582" i="69"/>
  <c r="B1582" i="69"/>
  <c r="C1582" i="69"/>
  <c r="D1582" i="69"/>
  <c r="E1582" i="69"/>
  <c r="A1583" i="69"/>
  <c r="B1583" i="69"/>
  <c r="C1583" i="69"/>
  <c r="D1583" i="69"/>
  <c r="E1583" i="69"/>
  <c r="A1584" i="69"/>
  <c r="B1584" i="69"/>
  <c r="C1584" i="69"/>
  <c r="D1584" i="69"/>
  <c r="E1584" i="69"/>
  <c r="A1585" i="69"/>
  <c r="B1585" i="69"/>
  <c r="C1585" i="69"/>
  <c r="D1585" i="69"/>
  <c r="E1585" i="69"/>
  <c r="A1586" i="69"/>
  <c r="B1586" i="69"/>
  <c r="C1586" i="69"/>
  <c r="D1586" i="69"/>
  <c r="E1586" i="69"/>
  <c r="A1587" i="69"/>
  <c r="B1587" i="69"/>
  <c r="C1587" i="69"/>
  <c r="D1587" i="69"/>
  <c r="E1587" i="69"/>
  <c r="A1588" i="69"/>
  <c r="B1588" i="69"/>
  <c r="C1588" i="69"/>
  <c r="D1588" i="69"/>
  <c r="E1588" i="69"/>
  <c r="A1589" i="69"/>
  <c r="B1589" i="69"/>
  <c r="C1589" i="69"/>
  <c r="D1589" i="69"/>
  <c r="E1589" i="69"/>
  <c r="A1590" i="69"/>
  <c r="B1590" i="69"/>
  <c r="C1590" i="69"/>
  <c r="D1590" i="69"/>
  <c r="E1590" i="69"/>
  <c r="A1591" i="69"/>
  <c r="B1591" i="69"/>
  <c r="C1591" i="69"/>
  <c r="D1591" i="69"/>
  <c r="E1591" i="69"/>
  <c r="A1592" i="69"/>
  <c r="B1592" i="69"/>
  <c r="C1592" i="69"/>
  <c r="D1592" i="69"/>
  <c r="E1592" i="69"/>
  <c r="A1593" i="69"/>
  <c r="B1593" i="69"/>
  <c r="C1593" i="69"/>
  <c r="D1593" i="69"/>
  <c r="E1593" i="69"/>
  <c r="A1594" i="69"/>
  <c r="B1594" i="69"/>
  <c r="C1594" i="69"/>
  <c r="D1594" i="69"/>
  <c r="E1594" i="69"/>
  <c r="A1595" i="69"/>
  <c r="B1595" i="69"/>
  <c r="C1595" i="69"/>
  <c r="D1595" i="69"/>
  <c r="E1595" i="69"/>
  <c r="A1596" i="69"/>
  <c r="B1596" i="69"/>
  <c r="C1596" i="69"/>
  <c r="D1596" i="69"/>
  <c r="E1596" i="69"/>
  <c r="A1597" i="69"/>
  <c r="B1597" i="69"/>
  <c r="C1597" i="69"/>
  <c r="D1597" i="69"/>
  <c r="E1597" i="69"/>
  <c r="A1598" i="69"/>
  <c r="B1598" i="69"/>
  <c r="C1598" i="69"/>
  <c r="D1598" i="69"/>
  <c r="E1598" i="69"/>
  <c r="A1599" i="69"/>
  <c r="B1599" i="69"/>
  <c r="C1599" i="69"/>
  <c r="D1599" i="69"/>
  <c r="E1599" i="69"/>
  <c r="A1600" i="69"/>
  <c r="B1600" i="69"/>
  <c r="C1600" i="69"/>
  <c r="D1600" i="69"/>
  <c r="E1600" i="69"/>
  <c r="A1601" i="69"/>
  <c r="B1601" i="69"/>
  <c r="C1601" i="69"/>
  <c r="D1601" i="69"/>
  <c r="E1601" i="69"/>
  <c r="A1602" i="69"/>
  <c r="B1602" i="69"/>
  <c r="C1602" i="69"/>
  <c r="D1602" i="69"/>
  <c r="E1602" i="69"/>
  <c r="A1603" i="69"/>
  <c r="B1603" i="69"/>
  <c r="C1603" i="69"/>
  <c r="D1603" i="69"/>
  <c r="E1603" i="69"/>
  <c r="A1604" i="69"/>
  <c r="B1604" i="69"/>
  <c r="C1604" i="69"/>
  <c r="D1604" i="69"/>
  <c r="E1604" i="69"/>
  <c r="A1605" i="69"/>
  <c r="B1605" i="69"/>
  <c r="C1605" i="69"/>
  <c r="D1605" i="69"/>
  <c r="E1605" i="69"/>
  <c r="A1606" i="69"/>
  <c r="B1606" i="69"/>
  <c r="C1606" i="69"/>
  <c r="D1606" i="69"/>
  <c r="E1606" i="69"/>
  <c r="A1607" i="69"/>
  <c r="B1607" i="69"/>
  <c r="C1607" i="69"/>
  <c r="D1607" i="69"/>
  <c r="E1607" i="69"/>
  <c r="A1608" i="69"/>
  <c r="B1608" i="69"/>
  <c r="C1608" i="69"/>
  <c r="D1608" i="69"/>
  <c r="E1608" i="69"/>
  <c r="A1609" i="69"/>
  <c r="B1609" i="69"/>
  <c r="C1609" i="69"/>
  <c r="D1609" i="69"/>
  <c r="E1609" i="69"/>
  <c r="A1610" i="69"/>
  <c r="B1610" i="69"/>
  <c r="C1610" i="69"/>
  <c r="D1610" i="69"/>
  <c r="E1610" i="69"/>
  <c r="A1611" i="69"/>
  <c r="B1611" i="69"/>
  <c r="C1611" i="69"/>
  <c r="D1611" i="69"/>
  <c r="E1611" i="69"/>
  <c r="A1612" i="69"/>
  <c r="B1612" i="69"/>
  <c r="C1612" i="69"/>
  <c r="D1612" i="69"/>
  <c r="E1612" i="69"/>
  <c r="A1613" i="69"/>
  <c r="B1613" i="69"/>
  <c r="C1613" i="69"/>
  <c r="D1613" i="69"/>
  <c r="E1613" i="69"/>
  <c r="A1614" i="69"/>
  <c r="B1614" i="69"/>
  <c r="C1614" i="69"/>
  <c r="D1614" i="69"/>
  <c r="E1614" i="69"/>
  <c r="A1615" i="69"/>
  <c r="B1615" i="69"/>
  <c r="C1615" i="69"/>
  <c r="D1615" i="69"/>
  <c r="E1615" i="69"/>
  <c r="A1616" i="69"/>
  <c r="B1616" i="69"/>
  <c r="C1616" i="69"/>
  <c r="D1616" i="69"/>
  <c r="E1616" i="69"/>
  <c r="A1617" i="69"/>
  <c r="B1617" i="69"/>
  <c r="C1617" i="69"/>
  <c r="D1617" i="69"/>
  <c r="E1617" i="69"/>
  <c r="A1618" i="69"/>
  <c r="B1618" i="69"/>
  <c r="C1618" i="69"/>
  <c r="D1618" i="69"/>
  <c r="E1618" i="69"/>
  <c r="A1619" i="69"/>
  <c r="B1619" i="69"/>
  <c r="C1619" i="69"/>
  <c r="D1619" i="69"/>
  <c r="E1619" i="69"/>
  <c r="A1620" i="69"/>
  <c r="B1620" i="69"/>
  <c r="C1620" i="69"/>
  <c r="D1620" i="69"/>
  <c r="E1620" i="69"/>
  <c r="A1621" i="69"/>
  <c r="B1621" i="69"/>
  <c r="C1621" i="69"/>
  <c r="D1621" i="69"/>
  <c r="E1621" i="69"/>
  <c r="A1622" i="69"/>
  <c r="B1622" i="69"/>
  <c r="C1622" i="69"/>
  <c r="D1622" i="69"/>
  <c r="E1622" i="69"/>
  <c r="A1623" i="69"/>
  <c r="B1623" i="69"/>
  <c r="C1623" i="69"/>
  <c r="D1623" i="69"/>
  <c r="E1623" i="69"/>
  <c r="A1624" i="69"/>
  <c r="B1624" i="69"/>
  <c r="C1624" i="69"/>
  <c r="D1624" i="69"/>
  <c r="E1624" i="69"/>
  <c r="A1625" i="69"/>
  <c r="B1625" i="69"/>
  <c r="C1625" i="69"/>
  <c r="D1625" i="69"/>
  <c r="E1625" i="69"/>
  <c r="A1626" i="69"/>
  <c r="B1626" i="69"/>
  <c r="C1626" i="69"/>
  <c r="D1626" i="69"/>
  <c r="E1626" i="69"/>
  <c r="A1627" i="69"/>
  <c r="B1627" i="69"/>
  <c r="C1627" i="69"/>
  <c r="D1627" i="69"/>
  <c r="E1627" i="69"/>
  <c r="A1628" i="69"/>
  <c r="B1628" i="69"/>
  <c r="C1628" i="69"/>
  <c r="D1628" i="69"/>
  <c r="E1628" i="69"/>
  <c r="A1629" i="69"/>
  <c r="B1629" i="69"/>
  <c r="C1629" i="69"/>
  <c r="D1629" i="69"/>
  <c r="E1629" i="69"/>
  <c r="A1630" i="69"/>
  <c r="B1630" i="69"/>
  <c r="C1630" i="69"/>
  <c r="D1630" i="69"/>
  <c r="E1630" i="69"/>
  <c r="A1631" i="69"/>
  <c r="B1631" i="69"/>
  <c r="C1631" i="69"/>
  <c r="D1631" i="69"/>
  <c r="E1631" i="69"/>
  <c r="A1632" i="69"/>
  <c r="B1632" i="69"/>
  <c r="C1632" i="69"/>
  <c r="D1632" i="69"/>
  <c r="E1632" i="69"/>
  <c r="A1633" i="69"/>
  <c r="B1633" i="69"/>
  <c r="C1633" i="69"/>
  <c r="D1633" i="69"/>
  <c r="E1633" i="69"/>
  <c r="A1634" i="69"/>
  <c r="B1634" i="69"/>
  <c r="C1634" i="69"/>
  <c r="D1634" i="69"/>
  <c r="E1634" i="69"/>
  <c r="A1635" i="69"/>
  <c r="B1635" i="69"/>
  <c r="C1635" i="69"/>
  <c r="D1635" i="69"/>
  <c r="E1635" i="69"/>
  <c r="A1636" i="69"/>
  <c r="B1636" i="69"/>
  <c r="C1636" i="69"/>
  <c r="D1636" i="69"/>
  <c r="E1636" i="69"/>
  <c r="A1637" i="69"/>
  <c r="B1637" i="69"/>
  <c r="C1637" i="69"/>
  <c r="D1637" i="69"/>
  <c r="E1637" i="69"/>
  <c r="A1638" i="69"/>
  <c r="B1638" i="69"/>
  <c r="C1638" i="69"/>
  <c r="D1638" i="69"/>
  <c r="E1638" i="69"/>
  <c r="A1639" i="69"/>
  <c r="B1639" i="69"/>
  <c r="C1639" i="69"/>
  <c r="D1639" i="69"/>
  <c r="E1639" i="69"/>
  <c r="A1640" i="69"/>
  <c r="B1640" i="69"/>
  <c r="C1640" i="69"/>
  <c r="D1640" i="69"/>
  <c r="E1640" i="69"/>
  <c r="A1641" i="69"/>
  <c r="B1641" i="69"/>
  <c r="C1641" i="69"/>
  <c r="D1641" i="69"/>
  <c r="E1641" i="69"/>
  <c r="A1642" i="69"/>
  <c r="B1642" i="69"/>
  <c r="C1642" i="69"/>
  <c r="D1642" i="69"/>
  <c r="E1642" i="69"/>
  <c r="A1643" i="69"/>
  <c r="B1643" i="69"/>
  <c r="C1643" i="69"/>
  <c r="D1643" i="69"/>
  <c r="E1643" i="69"/>
  <c r="A1644" i="69"/>
  <c r="B1644" i="69"/>
  <c r="C1644" i="69"/>
  <c r="D1644" i="69"/>
  <c r="E1644" i="69"/>
  <c r="A1645" i="69"/>
  <c r="B1645" i="69"/>
  <c r="C1645" i="69"/>
  <c r="D1645" i="69"/>
  <c r="E1645" i="69"/>
  <c r="A1646" i="69"/>
  <c r="B1646" i="69"/>
  <c r="C1646" i="69"/>
  <c r="D1646" i="69"/>
  <c r="E1646" i="69"/>
  <c r="A1647" i="69"/>
  <c r="B1647" i="69"/>
  <c r="C1647" i="69"/>
  <c r="D1647" i="69"/>
  <c r="E1647" i="69"/>
  <c r="A1648" i="69"/>
  <c r="B1648" i="69"/>
  <c r="C1648" i="69"/>
  <c r="D1648" i="69"/>
  <c r="E1648" i="69"/>
  <c r="A1649" i="69"/>
  <c r="B1649" i="69"/>
  <c r="C1649" i="69"/>
  <c r="D1649" i="69"/>
  <c r="E1649" i="69"/>
  <c r="A1650" i="69"/>
  <c r="B1650" i="69"/>
  <c r="C1650" i="69"/>
  <c r="D1650" i="69"/>
  <c r="E1650" i="69"/>
  <c r="A1651" i="69"/>
  <c r="B1651" i="69"/>
  <c r="C1651" i="69"/>
  <c r="D1651" i="69"/>
  <c r="E1651" i="69"/>
  <c r="A1652" i="69"/>
  <c r="B1652" i="69"/>
  <c r="C1652" i="69"/>
  <c r="D1652" i="69"/>
  <c r="E1652" i="69"/>
  <c r="A1653" i="69"/>
  <c r="B1653" i="69"/>
  <c r="C1653" i="69"/>
  <c r="D1653" i="69"/>
  <c r="E1653" i="69"/>
  <c r="A1654" i="69"/>
  <c r="B1654" i="69"/>
  <c r="C1654" i="69"/>
  <c r="D1654" i="69"/>
  <c r="E1654" i="69"/>
  <c r="A1655" i="69"/>
  <c r="B1655" i="69"/>
  <c r="C1655" i="69"/>
  <c r="D1655" i="69"/>
  <c r="E1655" i="69"/>
  <c r="A1656" i="69"/>
  <c r="B1656" i="69"/>
  <c r="C1656" i="69"/>
  <c r="D1656" i="69"/>
  <c r="E1656" i="69"/>
  <c r="A1657" i="69"/>
  <c r="B1657" i="69"/>
  <c r="C1657" i="69"/>
  <c r="D1657" i="69"/>
  <c r="E1657" i="69"/>
  <c r="A1658" i="69"/>
  <c r="B1658" i="69"/>
  <c r="C1658" i="69"/>
  <c r="D1658" i="69"/>
  <c r="E1658" i="69"/>
  <c r="A1659" i="69"/>
  <c r="B1659" i="69"/>
  <c r="C1659" i="69"/>
  <c r="D1659" i="69"/>
  <c r="E1659" i="69"/>
  <c r="A1660" i="69"/>
  <c r="B1660" i="69"/>
  <c r="C1660" i="69"/>
  <c r="D1660" i="69"/>
  <c r="E1660" i="69"/>
  <c r="A1661" i="69"/>
  <c r="B1661" i="69"/>
  <c r="C1661" i="69"/>
  <c r="D1661" i="69"/>
  <c r="E1661" i="69"/>
  <c r="A1662" i="69"/>
  <c r="B1662" i="69"/>
  <c r="C1662" i="69"/>
  <c r="D1662" i="69"/>
  <c r="E1662" i="69"/>
  <c r="A1663" i="69"/>
  <c r="B1663" i="69"/>
  <c r="C1663" i="69"/>
  <c r="D1663" i="69"/>
  <c r="E1663" i="69"/>
  <c r="A1664" i="69"/>
  <c r="B1664" i="69"/>
  <c r="C1664" i="69"/>
  <c r="D1664" i="69"/>
  <c r="E1664" i="69"/>
  <c r="A1665" i="69"/>
  <c r="B1665" i="69"/>
  <c r="C1665" i="69"/>
  <c r="D1665" i="69"/>
  <c r="E1665" i="69"/>
  <c r="A1666" i="69"/>
  <c r="B1666" i="69"/>
  <c r="C1666" i="69"/>
  <c r="D1666" i="69"/>
  <c r="E1666" i="69"/>
  <c r="A1667" i="69"/>
  <c r="B1667" i="69"/>
  <c r="C1667" i="69"/>
  <c r="D1667" i="69"/>
  <c r="E1667" i="69"/>
  <c r="A1668" i="69"/>
  <c r="B1668" i="69"/>
  <c r="C1668" i="69"/>
  <c r="D1668" i="69"/>
  <c r="E1668" i="69"/>
  <c r="A1669" i="69"/>
  <c r="B1669" i="69"/>
  <c r="C1669" i="69"/>
  <c r="D1669" i="69"/>
  <c r="E1669" i="69"/>
  <c r="A1670" i="69"/>
  <c r="B1670" i="69"/>
  <c r="C1670" i="69"/>
  <c r="D1670" i="69"/>
  <c r="E1670" i="69"/>
  <c r="A1671" i="69"/>
  <c r="B1671" i="69"/>
  <c r="C1671" i="69"/>
  <c r="D1671" i="69"/>
  <c r="E1671" i="69"/>
  <c r="A1672" i="69"/>
  <c r="B1672" i="69"/>
  <c r="C1672" i="69"/>
  <c r="D1672" i="69"/>
  <c r="E1672" i="69"/>
  <c r="A1673" i="69"/>
  <c r="B1673" i="69"/>
  <c r="C1673" i="69"/>
  <c r="D1673" i="69"/>
  <c r="E1673" i="69"/>
  <c r="A1674" i="69"/>
  <c r="B1674" i="69"/>
  <c r="C1674" i="69"/>
  <c r="D1674" i="69"/>
  <c r="E1674" i="69"/>
  <c r="A1675" i="69"/>
  <c r="B1675" i="69"/>
  <c r="C1675" i="69"/>
  <c r="D1675" i="69"/>
  <c r="E1675" i="69"/>
  <c r="A1676" i="69"/>
  <c r="B1676" i="69"/>
  <c r="C1676" i="69"/>
  <c r="D1676" i="69"/>
  <c r="E1676" i="69"/>
  <c r="A1677" i="69"/>
  <c r="B1677" i="69"/>
  <c r="C1677" i="69"/>
  <c r="D1677" i="69"/>
  <c r="E1677" i="69"/>
  <c r="A1678" i="69"/>
  <c r="B1678" i="69"/>
  <c r="C1678" i="69"/>
  <c r="D1678" i="69"/>
  <c r="E1678" i="69"/>
  <c r="A1679" i="69"/>
  <c r="B1679" i="69"/>
  <c r="C1679" i="69"/>
  <c r="D1679" i="69"/>
  <c r="E1679" i="69"/>
  <c r="A1680" i="69"/>
  <c r="B1680" i="69"/>
  <c r="C1680" i="69"/>
  <c r="D1680" i="69"/>
  <c r="E1680" i="69"/>
  <c r="A1681" i="69"/>
  <c r="B1681" i="69"/>
  <c r="C1681" i="69"/>
  <c r="D1681" i="69"/>
  <c r="E1681" i="69"/>
  <c r="A1682" i="69"/>
  <c r="B1682" i="69"/>
  <c r="C1682" i="69"/>
  <c r="D1682" i="69"/>
  <c r="E1682" i="69"/>
  <c r="A1683" i="69"/>
  <c r="B1683" i="69"/>
  <c r="C1683" i="69"/>
  <c r="D1683" i="69"/>
  <c r="E1683" i="69"/>
  <c r="A1684" i="69"/>
  <c r="B1684" i="69"/>
  <c r="C1684" i="69"/>
  <c r="D1684" i="69"/>
  <c r="E1684" i="69"/>
  <c r="A1685" i="69"/>
  <c r="B1685" i="69"/>
  <c r="C1685" i="69"/>
  <c r="D1685" i="69"/>
  <c r="E1685" i="69"/>
  <c r="A1686" i="69"/>
  <c r="B1686" i="69"/>
  <c r="C1686" i="69"/>
  <c r="D1686" i="69"/>
  <c r="E1686" i="69"/>
  <c r="A1687" i="69"/>
  <c r="B1687" i="69"/>
  <c r="C1687" i="69"/>
  <c r="D1687" i="69"/>
  <c r="E1687" i="69"/>
  <c r="A1688" i="69"/>
  <c r="B1688" i="69"/>
  <c r="C1688" i="69"/>
  <c r="D1688" i="69"/>
  <c r="E1688" i="69"/>
  <c r="A1689" i="69"/>
  <c r="B1689" i="69"/>
  <c r="C1689" i="69"/>
  <c r="D1689" i="69"/>
  <c r="E1689" i="69"/>
  <c r="A1690" i="69"/>
  <c r="B1690" i="69"/>
  <c r="C1690" i="69"/>
  <c r="D1690" i="69"/>
  <c r="E1690" i="69"/>
  <c r="A1691" i="69"/>
  <c r="B1691" i="69"/>
  <c r="C1691" i="69"/>
  <c r="D1691" i="69"/>
  <c r="E1691" i="69"/>
  <c r="A1692" i="69"/>
  <c r="B1692" i="69"/>
  <c r="C1692" i="69"/>
  <c r="D1692" i="69"/>
  <c r="E1692" i="69"/>
  <c r="A1693" i="69"/>
  <c r="B1693" i="69"/>
  <c r="C1693" i="69"/>
  <c r="D1693" i="69"/>
  <c r="E1693" i="69"/>
  <c r="A1694" i="69"/>
  <c r="B1694" i="69"/>
  <c r="C1694" i="69"/>
  <c r="D1694" i="69"/>
  <c r="E1694" i="69"/>
  <c r="A1695" i="69"/>
  <c r="B1695" i="69"/>
  <c r="C1695" i="69"/>
  <c r="D1695" i="69"/>
  <c r="E1695" i="69"/>
  <c r="A1696" i="69"/>
  <c r="B1696" i="69"/>
  <c r="C1696" i="69"/>
  <c r="D1696" i="69"/>
  <c r="E1696" i="69"/>
  <c r="A1697" i="69"/>
  <c r="B1697" i="69"/>
  <c r="C1697" i="69"/>
  <c r="D1697" i="69"/>
  <c r="E1697" i="69"/>
  <c r="A1698" i="69"/>
  <c r="B1698" i="69"/>
  <c r="C1698" i="69"/>
  <c r="D1698" i="69"/>
  <c r="E1698" i="69"/>
  <c r="A1699" i="69"/>
  <c r="B1699" i="69"/>
  <c r="C1699" i="69"/>
  <c r="D1699" i="69"/>
  <c r="E1699" i="69"/>
  <c r="A1700" i="69"/>
  <c r="B1700" i="69"/>
  <c r="C1700" i="69"/>
  <c r="D1700" i="69"/>
  <c r="E1700" i="69"/>
  <c r="A1701" i="69"/>
  <c r="B1701" i="69"/>
  <c r="C1701" i="69"/>
  <c r="D1701" i="69"/>
  <c r="E1701" i="69"/>
  <c r="A1702" i="69"/>
  <c r="B1702" i="69"/>
  <c r="C1702" i="69"/>
  <c r="D1702" i="69"/>
  <c r="E1702" i="69"/>
  <c r="A1703" i="69"/>
  <c r="B1703" i="69"/>
  <c r="C1703" i="69"/>
  <c r="D1703" i="69"/>
  <c r="E1703" i="69"/>
  <c r="A1704" i="69"/>
  <c r="B1704" i="69"/>
  <c r="C1704" i="69"/>
  <c r="D1704" i="69"/>
  <c r="E1704" i="69"/>
  <c r="A1705" i="69"/>
  <c r="B1705" i="69"/>
  <c r="C1705" i="69"/>
  <c r="D1705" i="69"/>
  <c r="E1705" i="69"/>
  <c r="A1706" i="69"/>
  <c r="B1706" i="69"/>
  <c r="C1706" i="69"/>
  <c r="D1706" i="69"/>
  <c r="E1706" i="69"/>
  <c r="A1707" i="69"/>
  <c r="B1707" i="69"/>
  <c r="C1707" i="69"/>
  <c r="D1707" i="69"/>
  <c r="E1707" i="69"/>
  <c r="A1708" i="69"/>
  <c r="B1708" i="69"/>
  <c r="C1708" i="69"/>
  <c r="D1708" i="69"/>
  <c r="E1708" i="69"/>
  <c r="A1709" i="69"/>
  <c r="B1709" i="69"/>
  <c r="C1709" i="69"/>
  <c r="D1709" i="69"/>
  <c r="E1709" i="69"/>
  <c r="A1710" i="69"/>
  <c r="B1710" i="69"/>
  <c r="C1710" i="69"/>
  <c r="D1710" i="69"/>
  <c r="E1710" i="69"/>
  <c r="A1711" i="69"/>
  <c r="B1711" i="69"/>
  <c r="C1711" i="69"/>
  <c r="D1711" i="69"/>
  <c r="E1711" i="69"/>
  <c r="A1712" i="69"/>
  <c r="B1712" i="69"/>
  <c r="C1712" i="69"/>
  <c r="D1712" i="69"/>
  <c r="E1712" i="69"/>
  <c r="A1713" i="69"/>
  <c r="B1713" i="69"/>
  <c r="C1713" i="69"/>
  <c r="D1713" i="69"/>
  <c r="E1713" i="69"/>
  <c r="A1714" i="69"/>
  <c r="B1714" i="69"/>
  <c r="C1714" i="69"/>
  <c r="D1714" i="69"/>
  <c r="E1714" i="69"/>
  <c r="A1715" i="69"/>
  <c r="B1715" i="69"/>
  <c r="C1715" i="69"/>
  <c r="D1715" i="69"/>
  <c r="E1715" i="69"/>
  <c r="A1716" i="69"/>
  <c r="B1716" i="69"/>
  <c r="C1716" i="69"/>
  <c r="D1716" i="69"/>
  <c r="E1716" i="69"/>
  <c r="A1717" i="69"/>
  <c r="B1717" i="69"/>
  <c r="C1717" i="69"/>
  <c r="D1717" i="69"/>
  <c r="E1717" i="69"/>
  <c r="A1718" i="69"/>
  <c r="B1718" i="69"/>
  <c r="C1718" i="69"/>
  <c r="D1718" i="69"/>
  <c r="E1718" i="69"/>
  <c r="A1719" i="69"/>
  <c r="B1719" i="69"/>
  <c r="C1719" i="69"/>
  <c r="D1719" i="69"/>
  <c r="E1719" i="69"/>
  <c r="A1720" i="69"/>
  <c r="B1720" i="69"/>
  <c r="C1720" i="69"/>
  <c r="D1720" i="69"/>
  <c r="E1720" i="69"/>
  <c r="A1721" i="69"/>
  <c r="B1721" i="69"/>
  <c r="C1721" i="69"/>
  <c r="D1721" i="69"/>
  <c r="E1721" i="69"/>
  <c r="A1722" i="69"/>
  <c r="B1722" i="69"/>
  <c r="C1722" i="69"/>
  <c r="D1722" i="69"/>
  <c r="E1722" i="69"/>
  <c r="A1723" i="69"/>
  <c r="B1723" i="69"/>
  <c r="C1723" i="69"/>
  <c r="D1723" i="69"/>
  <c r="E1723" i="69"/>
  <c r="A1724" i="69"/>
  <c r="B1724" i="69"/>
  <c r="C1724" i="69"/>
  <c r="D1724" i="69"/>
  <c r="E1724" i="69"/>
  <c r="A1725" i="69"/>
  <c r="B1725" i="69"/>
  <c r="C1725" i="69"/>
  <c r="D1725" i="69"/>
  <c r="E1725" i="69"/>
  <c r="A1726" i="69"/>
  <c r="B1726" i="69"/>
  <c r="C1726" i="69"/>
  <c r="D1726" i="69"/>
  <c r="E1726" i="69"/>
  <c r="A1727" i="69"/>
  <c r="B1727" i="69"/>
  <c r="C1727" i="69"/>
  <c r="D1727" i="69"/>
  <c r="E1727" i="69"/>
  <c r="A1728" i="69"/>
  <c r="B1728" i="69"/>
  <c r="C1728" i="69"/>
  <c r="D1728" i="69"/>
  <c r="E1728" i="69"/>
  <c r="A1729" i="69"/>
  <c r="B1729" i="69"/>
  <c r="C1729" i="69"/>
  <c r="D1729" i="69"/>
  <c r="E1729" i="69"/>
  <c r="A1730" i="69"/>
  <c r="B1730" i="69"/>
  <c r="C1730" i="69"/>
  <c r="D1730" i="69"/>
  <c r="E1730" i="69"/>
  <c r="A1731" i="69"/>
  <c r="B1731" i="69"/>
  <c r="C1731" i="69"/>
  <c r="D1731" i="69"/>
  <c r="E1731" i="69"/>
  <c r="A1732" i="69"/>
  <c r="B1732" i="69"/>
  <c r="C1732" i="69"/>
  <c r="D1732" i="69"/>
  <c r="E1732" i="69"/>
  <c r="A1733" i="69"/>
  <c r="B1733" i="69"/>
  <c r="C1733" i="69"/>
  <c r="D1733" i="69"/>
  <c r="E1733" i="69"/>
  <c r="A1734" i="69"/>
  <c r="B1734" i="69"/>
  <c r="C1734" i="69"/>
  <c r="D1734" i="69"/>
  <c r="E1734" i="69"/>
  <c r="A1735" i="69"/>
  <c r="B1735" i="69"/>
  <c r="C1735" i="69"/>
  <c r="D1735" i="69"/>
  <c r="E1735" i="69"/>
  <c r="A1736" i="69"/>
  <c r="B1736" i="69"/>
  <c r="C1736" i="69"/>
  <c r="D1736" i="69"/>
  <c r="E1736" i="69"/>
  <c r="A1737" i="69"/>
  <c r="B1737" i="69"/>
  <c r="C1737" i="69"/>
  <c r="D1737" i="69"/>
  <c r="E1737" i="69"/>
  <c r="A1738" i="69"/>
  <c r="B1738" i="69"/>
  <c r="C1738" i="69"/>
  <c r="D1738" i="69"/>
  <c r="E1738" i="69"/>
  <c r="A1739" i="69"/>
  <c r="B1739" i="69"/>
  <c r="C1739" i="69"/>
  <c r="D1739" i="69"/>
  <c r="E1739" i="69"/>
  <c r="A1740" i="69"/>
  <c r="B1740" i="69"/>
  <c r="C1740" i="69"/>
  <c r="D1740" i="69"/>
  <c r="E1740" i="69"/>
  <c r="A1741" i="69"/>
  <c r="B1741" i="69"/>
  <c r="C1741" i="69"/>
  <c r="D1741" i="69"/>
  <c r="E1741" i="69"/>
  <c r="A1742" i="69"/>
  <c r="B1742" i="69"/>
  <c r="C1742" i="69"/>
  <c r="D1742" i="69"/>
  <c r="E1742" i="69"/>
  <c r="A1743" i="69"/>
  <c r="B1743" i="69"/>
  <c r="C1743" i="69"/>
  <c r="D1743" i="69"/>
  <c r="E1743" i="69"/>
  <c r="A1744" i="69"/>
  <c r="B1744" i="69"/>
  <c r="C1744" i="69"/>
  <c r="D1744" i="69"/>
  <c r="E1744" i="69"/>
  <c r="A1745" i="69"/>
  <c r="B1745" i="69"/>
  <c r="C1745" i="69"/>
  <c r="D1745" i="69"/>
  <c r="E1745" i="69"/>
  <c r="A1746" i="69"/>
  <c r="B1746" i="69"/>
  <c r="C1746" i="69"/>
  <c r="D1746" i="69"/>
  <c r="E1746" i="69"/>
  <c r="A1747" i="69"/>
  <c r="B1747" i="69"/>
  <c r="C1747" i="69"/>
  <c r="D1747" i="69"/>
  <c r="E1747" i="69"/>
  <c r="A1748" i="69"/>
  <c r="B1748" i="69"/>
  <c r="C1748" i="69"/>
  <c r="D1748" i="69"/>
  <c r="E1748" i="69"/>
  <c r="A1749" i="69"/>
  <c r="B1749" i="69"/>
  <c r="C1749" i="69"/>
  <c r="D1749" i="69"/>
  <c r="E1749" i="69"/>
  <c r="A1750" i="69"/>
  <c r="B1750" i="69"/>
  <c r="C1750" i="69"/>
  <c r="D1750" i="69"/>
  <c r="E1750" i="69"/>
  <c r="A1751" i="69"/>
  <c r="B1751" i="69"/>
  <c r="C1751" i="69"/>
  <c r="D1751" i="69"/>
  <c r="E1751" i="69"/>
  <c r="A1752" i="69"/>
  <c r="B1752" i="69"/>
  <c r="C1752" i="69"/>
  <c r="D1752" i="69"/>
  <c r="E1752" i="69"/>
  <c r="A1753" i="69"/>
  <c r="B1753" i="69"/>
  <c r="C1753" i="69"/>
  <c r="D1753" i="69"/>
  <c r="E1753" i="69"/>
  <c r="A1754" i="69"/>
  <c r="B1754" i="69"/>
  <c r="C1754" i="69"/>
  <c r="D1754" i="69"/>
  <c r="E1754" i="69"/>
  <c r="A1755" i="69"/>
  <c r="B1755" i="69"/>
  <c r="C1755" i="69"/>
  <c r="D1755" i="69"/>
  <c r="E1755" i="69"/>
  <c r="A1756" i="69"/>
  <c r="B1756" i="69"/>
  <c r="C1756" i="69"/>
  <c r="D1756" i="69"/>
  <c r="E1756" i="69"/>
  <c r="A1757" i="69"/>
  <c r="B1757" i="69"/>
  <c r="C1757" i="69"/>
  <c r="D1757" i="69"/>
  <c r="E1757" i="69"/>
  <c r="A1758" i="69"/>
  <c r="B1758" i="69"/>
  <c r="C1758" i="69"/>
  <c r="D1758" i="69"/>
  <c r="E1758" i="69"/>
  <c r="A1759" i="69"/>
  <c r="B1759" i="69"/>
  <c r="C1759" i="69"/>
  <c r="D1759" i="69"/>
  <c r="E1759" i="69"/>
  <c r="A1760" i="69"/>
  <c r="B1760" i="69"/>
  <c r="C1760" i="69"/>
  <c r="D1760" i="69"/>
  <c r="E1760" i="69"/>
  <c r="A1761" i="69"/>
  <c r="B1761" i="69"/>
  <c r="C1761" i="69"/>
  <c r="D1761" i="69"/>
  <c r="E1761" i="69"/>
  <c r="A1762" i="69"/>
  <c r="B1762" i="69"/>
  <c r="C1762" i="69"/>
  <c r="D1762" i="69"/>
  <c r="E1762" i="69"/>
  <c r="A1763" i="69"/>
  <c r="B1763" i="69"/>
  <c r="C1763" i="69"/>
  <c r="D1763" i="69"/>
  <c r="E1763" i="69"/>
  <c r="A1764" i="69"/>
  <c r="B1764" i="69"/>
  <c r="C1764" i="69"/>
  <c r="D1764" i="69"/>
  <c r="E1764" i="69"/>
  <c r="A1765" i="69"/>
  <c r="B1765" i="69"/>
  <c r="C1765" i="69"/>
  <c r="D1765" i="69"/>
  <c r="E1765" i="69"/>
  <c r="A1766" i="69"/>
  <c r="B1766" i="69"/>
  <c r="C1766" i="69"/>
  <c r="D1766" i="69"/>
  <c r="E1766" i="69"/>
  <c r="A1767" i="69"/>
  <c r="B1767" i="69"/>
  <c r="C1767" i="69"/>
  <c r="D1767" i="69"/>
  <c r="E1767" i="69"/>
  <c r="A1768" i="69"/>
  <c r="B1768" i="69"/>
  <c r="C1768" i="69"/>
  <c r="D1768" i="69"/>
  <c r="E1768" i="69"/>
  <c r="A1769" i="69"/>
  <c r="B1769" i="69"/>
  <c r="C1769" i="69"/>
  <c r="D1769" i="69"/>
  <c r="E1769" i="69"/>
  <c r="A1770" i="69"/>
  <c r="B1770" i="69"/>
  <c r="C1770" i="69"/>
  <c r="D1770" i="69"/>
  <c r="E1770" i="69"/>
  <c r="A1771" i="69"/>
  <c r="B1771" i="69"/>
  <c r="C1771" i="69"/>
  <c r="D1771" i="69"/>
  <c r="E1771" i="69"/>
  <c r="A1772" i="69"/>
  <c r="B1772" i="69"/>
  <c r="C1772" i="69"/>
  <c r="D1772" i="69"/>
  <c r="E1772" i="69"/>
  <c r="A1773" i="69"/>
  <c r="B1773" i="69"/>
  <c r="C1773" i="69"/>
  <c r="D1773" i="69"/>
  <c r="E1773" i="69"/>
  <c r="A1774" i="69"/>
  <c r="B1774" i="69"/>
  <c r="C1774" i="69"/>
  <c r="D1774" i="69"/>
  <c r="E1774" i="69"/>
  <c r="A1775" i="69"/>
  <c r="B1775" i="69"/>
  <c r="C1775" i="69"/>
  <c r="D1775" i="69"/>
  <c r="E1775" i="69"/>
  <c r="A1776" i="69"/>
  <c r="B1776" i="69"/>
  <c r="C1776" i="69"/>
  <c r="D1776" i="69"/>
  <c r="E1776" i="69"/>
  <c r="A1777" i="69"/>
  <c r="B1777" i="69"/>
  <c r="C1777" i="69"/>
  <c r="D1777" i="69"/>
  <c r="E1777" i="69"/>
  <c r="A1778" i="69"/>
  <c r="B1778" i="69"/>
  <c r="C1778" i="69"/>
  <c r="D1778" i="69"/>
  <c r="E1778" i="69"/>
  <c r="A1779" i="69"/>
  <c r="B1779" i="69"/>
  <c r="C1779" i="69"/>
  <c r="D1779" i="69"/>
  <c r="E1779" i="69"/>
  <c r="A1780" i="69"/>
  <c r="B1780" i="69"/>
  <c r="C1780" i="69"/>
  <c r="D1780" i="69"/>
  <c r="E1780" i="69"/>
  <c r="A1781" i="69"/>
  <c r="B1781" i="69"/>
  <c r="C1781" i="69"/>
  <c r="D1781" i="69"/>
  <c r="E1781" i="69"/>
  <c r="A1782" i="69"/>
  <c r="B1782" i="69"/>
  <c r="C1782" i="69"/>
  <c r="D1782" i="69"/>
  <c r="E1782" i="69"/>
  <c r="A1783" i="69"/>
  <c r="B1783" i="69"/>
  <c r="C1783" i="69"/>
  <c r="D1783" i="69"/>
  <c r="E1783" i="69"/>
  <c r="A1784" i="69"/>
  <c r="B1784" i="69"/>
  <c r="C1784" i="69"/>
  <c r="D1784" i="69"/>
  <c r="E1784" i="69"/>
  <c r="A1785" i="69"/>
  <c r="B1785" i="69"/>
  <c r="C1785" i="69"/>
  <c r="D1785" i="69"/>
  <c r="E1785" i="69"/>
  <c r="A1786" i="69"/>
  <c r="B1786" i="69"/>
  <c r="C1786" i="69"/>
  <c r="D1786" i="69"/>
  <c r="E1786" i="69"/>
  <c r="A1787" i="69"/>
  <c r="B1787" i="69"/>
  <c r="C1787" i="69"/>
  <c r="D1787" i="69"/>
  <c r="E1787" i="69"/>
  <c r="A1788" i="69"/>
  <c r="B1788" i="69"/>
  <c r="C1788" i="69"/>
  <c r="D1788" i="69"/>
  <c r="E1788" i="69"/>
  <c r="A1789" i="69"/>
  <c r="B1789" i="69"/>
  <c r="C1789" i="69"/>
  <c r="D1789" i="69"/>
  <c r="E1789" i="69"/>
  <c r="A1790" i="69"/>
  <c r="B1790" i="69"/>
  <c r="C1790" i="69"/>
  <c r="D1790" i="69"/>
  <c r="E1790" i="69"/>
  <c r="A1791" i="69"/>
  <c r="B1791" i="69"/>
  <c r="C1791" i="69"/>
  <c r="D1791" i="69"/>
  <c r="E1791" i="69"/>
  <c r="A1792" i="69"/>
  <c r="B1792" i="69"/>
  <c r="C1792" i="69"/>
  <c r="D1792" i="69"/>
  <c r="E1792" i="69"/>
  <c r="A1793" i="69"/>
  <c r="B1793" i="69"/>
  <c r="C1793" i="69"/>
  <c r="D1793" i="69"/>
  <c r="E1793" i="69"/>
  <c r="A1794" i="69"/>
  <c r="B1794" i="69"/>
  <c r="C1794" i="69"/>
  <c r="D1794" i="69"/>
  <c r="E1794" i="69"/>
  <c r="A1795" i="69"/>
  <c r="B1795" i="69"/>
  <c r="C1795" i="69"/>
  <c r="D1795" i="69"/>
  <c r="E1795" i="69"/>
  <c r="A1796" i="69"/>
  <c r="B1796" i="69"/>
  <c r="C1796" i="69"/>
  <c r="D1796" i="69"/>
  <c r="E1796" i="69"/>
  <c r="A1797" i="69"/>
  <c r="B1797" i="69"/>
  <c r="C1797" i="69"/>
  <c r="D1797" i="69"/>
  <c r="E1797" i="69"/>
  <c r="A1798" i="69"/>
  <c r="B1798" i="69"/>
  <c r="C1798" i="69"/>
  <c r="D1798" i="69"/>
  <c r="E1798" i="69"/>
  <c r="A1799" i="69"/>
  <c r="B1799" i="69"/>
  <c r="C1799" i="69"/>
  <c r="D1799" i="69"/>
  <c r="E1799" i="69"/>
  <c r="A1800" i="69"/>
  <c r="B1800" i="69"/>
  <c r="C1800" i="69"/>
  <c r="D1800" i="69"/>
  <c r="E1800" i="69"/>
  <c r="A1801" i="69"/>
  <c r="B1801" i="69"/>
  <c r="C1801" i="69"/>
  <c r="D1801" i="69"/>
  <c r="E1801" i="69"/>
  <c r="A1802" i="69"/>
  <c r="B1802" i="69"/>
  <c r="C1802" i="69"/>
  <c r="D1802" i="69"/>
  <c r="E1802" i="69"/>
  <c r="A1803" i="69"/>
  <c r="B1803" i="69"/>
  <c r="C1803" i="69"/>
  <c r="D1803" i="69"/>
  <c r="E1803" i="69"/>
  <c r="A1804" i="69"/>
  <c r="B1804" i="69"/>
  <c r="C1804" i="69"/>
  <c r="D1804" i="69"/>
  <c r="E1804" i="69"/>
  <c r="A1805" i="69"/>
  <c r="B1805" i="69"/>
  <c r="C1805" i="69"/>
  <c r="D1805" i="69"/>
  <c r="E1805" i="69"/>
  <c r="A1806" i="69"/>
  <c r="B1806" i="69"/>
  <c r="C1806" i="69"/>
  <c r="D1806" i="69"/>
  <c r="E1806" i="69"/>
  <c r="A1807" i="69"/>
  <c r="B1807" i="69"/>
  <c r="C1807" i="69"/>
  <c r="D1807" i="69"/>
  <c r="E1807" i="69"/>
  <c r="A1808" i="69"/>
  <c r="B1808" i="69"/>
  <c r="C1808" i="69"/>
  <c r="D1808" i="69"/>
  <c r="E1808" i="69"/>
  <c r="A1809" i="69"/>
  <c r="B1809" i="69"/>
  <c r="C1809" i="69"/>
  <c r="D1809" i="69"/>
  <c r="E1809" i="69"/>
  <c r="A1810" i="69"/>
  <c r="B1810" i="69"/>
  <c r="C1810" i="69"/>
  <c r="D1810" i="69"/>
  <c r="E1810" i="69"/>
  <c r="A1811" i="69"/>
  <c r="B1811" i="69"/>
  <c r="C1811" i="69"/>
  <c r="D1811" i="69"/>
  <c r="E1811" i="69"/>
  <c r="A1812" i="69"/>
  <c r="B1812" i="69"/>
  <c r="C1812" i="69"/>
  <c r="D1812" i="69"/>
  <c r="E1812" i="69"/>
  <c r="A1813" i="69"/>
  <c r="B1813" i="69"/>
  <c r="C1813" i="69"/>
  <c r="D1813" i="69"/>
  <c r="E1813" i="69"/>
  <c r="A1814" i="69"/>
  <c r="B1814" i="69"/>
  <c r="C1814" i="69"/>
  <c r="D1814" i="69"/>
  <c r="E1814" i="69"/>
  <c r="A1815" i="69"/>
  <c r="B1815" i="69"/>
  <c r="C1815" i="69"/>
  <c r="D1815" i="69"/>
  <c r="E1815" i="69"/>
  <c r="A1816" i="69"/>
  <c r="B1816" i="69"/>
  <c r="C1816" i="69"/>
  <c r="D1816" i="69"/>
  <c r="E1816" i="69"/>
  <c r="A1817" i="69"/>
  <c r="B1817" i="69"/>
  <c r="C1817" i="69"/>
  <c r="D1817" i="69"/>
  <c r="E1817" i="69"/>
  <c r="A1818" i="69"/>
  <c r="B1818" i="69"/>
  <c r="C1818" i="69"/>
  <c r="D1818" i="69"/>
  <c r="E1818" i="69"/>
  <c r="A1819" i="69"/>
  <c r="B1819" i="69"/>
  <c r="C1819" i="69"/>
  <c r="D1819" i="69"/>
  <c r="E1819" i="69"/>
  <c r="A1820" i="69"/>
  <c r="B1820" i="69"/>
  <c r="C1820" i="69"/>
  <c r="D1820" i="69"/>
  <c r="E1820" i="69"/>
  <c r="A1821" i="69"/>
  <c r="B1821" i="69"/>
  <c r="C1821" i="69"/>
  <c r="D1821" i="69"/>
  <c r="E1821" i="69"/>
  <c r="A1822" i="69"/>
  <c r="B1822" i="69"/>
  <c r="C1822" i="69"/>
  <c r="D1822" i="69"/>
  <c r="E1822" i="69"/>
  <c r="A1823" i="69"/>
  <c r="B1823" i="69"/>
  <c r="C1823" i="69"/>
  <c r="D1823" i="69"/>
  <c r="E1823" i="69"/>
  <c r="A1824" i="69"/>
  <c r="B1824" i="69"/>
  <c r="C1824" i="69"/>
  <c r="D1824" i="69"/>
  <c r="E1824" i="69"/>
  <c r="A1825" i="69"/>
  <c r="B1825" i="69"/>
  <c r="C1825" i="69"/>
  <c r="D1825" i="69"/>
  <c r="E1825" i="69"/>
  <c r="A1826" i="69"/>
  <c r="B1826" i="69"/>
  <c r="C1826" i="69"/>
  <c r="D1826" i="69"/>
  <c r="E1826" i="69"/>
  <c r="A1827" i="69"/>
  <c r="B1827" i="69"/>
  <c r="C1827" i="69"/>
  <c r="D1827" i="69"/>
  <c r="E1827" i="69"/>
  <c r="A1828" i="69"/>
  <c r="B1828" i="69"/>
  <c r="C1828" i="69"/>
  <c r="D1828" i="69"/>
  <c r="E1828" i="69"/>
  <c r="A1829" i="69"/>
  <c r="B1829" i="69"/>
  <c r="C1829" i="69"/>
  <c r="D1829" i="69"/>
  <c r="E1829" i="69"/>
  <c r="A1830" i="69"/>
  <c r="B1830" i="69"/>
  <c r="C1830" i="69"/>
  <c r="D1830" i="69"/>
  <c r="E1830" i="69"/>
  <c r="A1831" i="69"/>
  <c r="B1831" i="69"/>
  <c r="C1831" i="69"/>
  <c r="D1831" i="69"/>
  <c r="E1831" i="69"/>
  <c r="A1832" i="69"/>
  <c r="B1832" i="69"/>
  <c r="C1832" i="69"/>
  <c r="D1832" i="69"/>
  <c r="E1832" i="69"/>
  <c r="A1833" i="69"/>
  <c r="B1833" i="69"/>
  <c r="C1833" i="69"/>
  <c r="D1833" i="69"/>
  <c r="E1833" i="69"/>
  <c r="A1834" i="69"/>
  <c r="B1834" i="69"/>
  <c r="C1834" i="69"/>
  <c r="D1834" i="69"/>
  <c r="E1834" i="69"/>
  <c r="A1835" i="69"/>
  <c r="B1835" i="69"/>
  <c r="C1835" i="69"/>
  <c r="D1835" i="69"/>
  <c r="E1835" i="69"/>
  <c r="A1836" i="69"/>
  <c r="B1836" i="69"/>
  <c r="C1836" i="69"/>
  <c r="D1836" i="69"/>
  <c r="E1836" i="69"/>
  <c r="A1837" i="69"/>
  <c r="B1837" i="69"/>
  <c r="C1837" i="69"/>
  <c r="D1837" i="69"/>
  <c r="E1837" i="69"/>
  <c r="A1838" i="69"/>
  <c r="B1838" i="69"/>
  <c r="C1838" i="69"/>
  <c r="D1838" i="69"/>
  <c r="E1838" i="69"/>
  <c r="A1839" i="69"/>
  <c r="B1839" i="69"/>
  <c r="C1839" i="69"/>
  <c r="D1839" i="69"/>
  <c r="E1839" i="69"/>
  <c r="A1840" i="69"/>
  <c r="B1840" i="69"/>
  <c r="C1840" i="69"/>
  <c r="D1840" i="69"/>
  <c r="E1840" i="69"/>
  <c r="A1841" i="69"/>
  <c r="B1841" i="69"/>
  <c r="C1841" i="69"/>
  <c r="D1841" i="69"/>
  <c r="E1841" i="69"/>
  <c r="A1842" i="69"/>
  <c r="B1842" i="69"/>
  <c r="C1842" i="69"/>
  <c r="D1842" i="69"/>
  <c r="E1842" i="69"/>
  <c r="A1843" i="69"/>
  <c r="B1843" i="69"/>
  <c r="C1843" i="69"/>
  <c r="D1843" i="69"/>
  <c r="E1843" i="69"/>
  <c r="A1844" i="69"/>
  <c r="B1844" i="69"/>
  <c r="C1844" i="69"/>
  <c r="D1844" i="69"/>
  <c r="E1844" i="69"/>
  <c r="A1845" i="69"/>
  <c r="B1845" i="69"/>
  <c r="C1845" i="69"/>
  <c r="D1845" i="69"/>
  <c r="E1845" i="69"/>
  <c r="A1846" i="69"/>
  <c r="B1846" i="69"/>
  <c r="C1846" i="69"/>
  <c r="D1846" i="69"/>
  <c r="E1846" i="69"/>
  <c r="A1847" i="69"/>
  <c r="B1847" i="69"/>
  <c r="C1847" i="69"/>
  <c r="D1847" i="69"/>
  <c r="E1847" i="69"/>
  <c r="A1848" i="69"/>
  <c r="B1848" i="69"/>
  <c r="C1848" i="69"/>
  <c r="D1848" i="69"/>
  <c r="E1848" i="69"/>
  <c r="A1849" i="69"/>
  <c r="B1849" i="69"/>
  <c r="C1849" i="69"/>
  <c r="D1849" i="69"/>
  <c r="E1849" i="69"/>
  <c r="A1850" i="69"/>
  <c r="B1850" i="69"/>
  <c r="C1850" i="69"/>
  <c r="D1850" i="69"/>
  <c r="E1850" i="69"/>
  <c r="A1851" i="69"/>
  <c r="B1851" i="69"/>
  <c r="C1851" i="69"/>
  <c r="D1851" i="69"/>
  <c r="E1851" i="69"/>
  <c r="A1852" i="69"/>
  <c r="B1852" i="69"/>
  <c r="C1852" i="69"/>
  <c r="D1852" i="69"/>
  <c r="E1852" i="69"/>
  <c r="A1853" i="69"/>
  <c r="B1853" i="69"/>
  <c r="C1853" i="69"/>
  <c r="D1853" i="69"/>
  <c r="E1853" i="69"/>
  <c r="A1854" i="69"/>
  <c r="B1854" i="69"/>
  <c r="C1854" i="69"/>
  <c r="D1854" i="69"/>
  <c r="E1854" i="69"/>
  <c r="A1855" i="69"/>
  <c r="B1855" i="69"/>
  <c r="C1855" i="69"/>
  <c r="D1855" i="69"/>
  <c r="E1855" i="69"/>
  <c r="A1856" i="69"/>
  <c r="B1856" i="69"/>
  <c r="C1856" i="69"/>
  <c r="D1856" i="69"/>
  <c r="E1856" i="69"/>
  <c r="A1857" i="69"/>
  <c r="B1857" i="69"/>
  <c r="C1857" i="69"/>
  <c r="D1857" i="69"/>
  <c r="E1857" i="69"/>
  <c r="A1858" i="69"/>
  <c r="B1858" i="69"/>
  <c r="C1858" i="69"/>
  <c r="D1858" i="69"/>
  <c r="E1858" i="69"/>
  <c r="A1859" i="69"/>
  <c r="B1859" i="69"/>
  <c r="C1859" i="69"/>
  <c r="D1859" i="69"/>
  <c r="E1859" i="69"/>
  <c r="A1860" i="69"/>
  <c r="B1860" i="69"/>
  <c r="C1860" i="69"/>
  <c r="D1860" i="69"/>
  <c r="E1860" i="69"/>
  <c r="A1861" i="69"/>
  <c r="B1861" i="69"/>
  <c r="C1861" i="69"/>
  <c r="D1861" i="69"/>
  <c r="E1861" i="69"/>
  <c r="A1862" i="69"/>
  <c r="B1862" i="69"/>
  <c r="C1862" i="69"/>
  <c r="D1862" i="69"/>
  <c r="E1862" i="69"/>
  <c r="A1863" i="69"/>
  <c r="B1863" i="69"/>
  <c r="C1863" i="69"/>
  <c r="D1863" i="69"/>
  <c r="E1863" i="69"/>
  <c r="A1864" i="69"/>
  <c r="B1864" i="69"/>
  <c r="C1864" i="69"/>
  <c r="D1864" i="69"/>
  <c r="E1864" i="69"/>
  <c r="A1865" i="69"/>
  <c r="B1865" i="69"/>
  <c r="C1865" i="69"/>
  <c r="D1865" i="69"/>
  <c r="E1865" i="69"/>
  <c r="A1866" i="69"/>
  <c r="B1866" i="69"/>
  <c r="C1866" i="69"/>
  <c r="D1866" i="69"/>
  <c r="E1866" i="69"/>
  <c r="A1867" i="69"/>
  <c r="B1867" i="69"/>
  <c r="C1867" i="69"/>
  <c r="D1867" i="69"/>
  <c r="E1867" i="69"/>
  <c r="A1868" i="69"/>
  <c r="B1868" i="69"/>
  <c r="C1868" i="69"/>
  <c r="D1868" i="69"/>
  <c r="E1868" i="69"/>
  <c r="A1869" i="69"/>
  <c r="B1869" i="69"/>
  <c r="C1869" i="69"/>
  <c r="D1869" i="69"/>
  <c r="E1869" i="69"/>
  <c r="A1870" i="69"/>
  <c r="B1870" i="69"/>
  <c r="C1870" i="69"/>
  <c r="D1870" i="69"/>
  <c r="E1870" i="69"/>
  <c r="A1871" i="69"/>
  <c r="B1871" i="69"/>
  <c r="C1871" i="69"/>
  <c r="D1871" i="69"/>
  <c r="E1871" i="69"/>
  <c r="A1872" i="69"/>
  <c r="B1872" i="69"/>
  <c r="C1872" i="69"/>
  <c r="D1872" i="69"/>
  <c r="E1872" i="69"/>
  <c r="A1873" i="69"/>
  <c r="B1873" i="69"/>
  <c r="C1873" i="69"/>
  <c r="D1873" i="69"/>
  <c r="E1873" i="69"/>
  <c r="A1874" i="69"/>
  <c r="B1874" i="69"/>
  <c r="C1874" i="69"/>
  <c r="D1874" i="69"/>
  <c r="E1874" i="69"/>
  <c r="A1875" i="69"/>
  <c r="B1875" i="69"/>
  <c r="C1875" i="69"/>
  <c r="D1875" i="69"/>
  <c r="E1875" i="69"/>
  <c r="A1876" i="69"/>
  <c r="B1876" i="69"/>
  <c r="C1876" i="69"/>
  <c r="D1876" i="69"/>
  <c r="E1876" i="69"/>
  <c r="A1877" i="69"/>
  <c r="B1877" i="69"/>
  <c r="C1877" i="69"/>
  <c r="D1877" i="69"/>
  <c r="E1877" i="69"/>
  <c r="A1878" i="69"/>
  <c r="B1878" i="69"/>
  <c r="C1878" i="69"/>
  <c r="D1878" i="69"/>
  <c r="E1878" i="69"/>
  <c r="A1879" i="69"/>
  <c r="B1879" i="69"/>
  <c r="C1879" i="69"/>
  <c r="D1879" i="69"/>
  <c r="E1879" i="69"/>
  <c r="A1880" i="69"/>
  <c r="B1880" i="69"/>
  <c r="C1880" i="69"/>
  <c r="D1880" i="69"/>
  <c r="E1880" i="69"/>
  <c r="A1881" i="69"/>
  <c r="B1881" i="69"/>
  <c r="C1881" i="69"/>
  <c r="D1881" i="69"/>
  <c r="E1881" i="69"/>
  <c r="A1882" i="69"/>
  <c r="B1882" i="69"/>
  <c r="C1882" i="69"/>
  <c r="D1882" i="69"/>
  <c r="E1882" i="69"/>
  <c r="A1883" i="69"/>
  <c r="B1883" i="69"/>
  <c r="C1883" i="69"/>
  <c r="D1883" i="69"/>
  <c r="E1883" i="69"/>
  <c r="A1884" i="69"/>
  <c r="B1884" i="69"/>
  <c r="C1884" i="69"/>
  <c r="D1884" i="69"/>
  <c r="E1884" i="69"/>
  <c r="A1885" i="69"/>
  <c r="B1885" i="69"/>
  <c r="C1885" i="69"/>
  <c r="D1885" i="69"/>
  <c r="E1885" i="69"/>
  <c r="A1886" i="69"/>
  <c r="B1886" i="69"/>
  <c r="C1886" i="69"/>
  <c r="D1886" i="69"/>
  <c r="E1886" i="69"/>
  <c r="A1887" i="69"/>
  <c r="B1887" i="69"/>
  <c r="C1887" i="69"/>
  <c r="D1887" i="69"/>
  <c r="E1887" i="69"/>
  <c r="A1888" i="69"/>
  <c r="B1888" i="69"/>
  <c r="C1888" i="69"/>
  <c r="D1888" i="69"/>
  <c r="E1888" i="69"/>
  <c r="A1889" i="69"/>
  <c r="B1889" i="69"/>
  <c r="C1889" i="69"/>
  <c r="D1889" i="69"/>
  <c r="E1889" i="69"/>
  <c r="A1890" i="69"/>
  <c r="B1890" i="69"/>
  <c r="C1890" i="69"/>
  <c r="D1890" i="69"/>
  <c r="E1890" i="69"/>
  <c r="A1891" i="69"/>
  <c r="B1891" i="69"/>
  <c r="C1891" i="69"/>
  <c r="D1891" i="69"/>
  <c r="E1891" i="69"/>
  <c r="A1892" i="69"/>
  <c r="B1892" i="69"/>
  <c r="C1892" i="69"/>
  <c r="D1892" i="69"/>
  <c r="E1892" i="69"/>
  <c r="A1893" i="69"/>
  <c r="B1893" i="69"/>
  <c r="C1893" i="69"/>
  <c r="D1893" i="69"/>
  <c r="E1893" i="69"/>
  <c r="A1894" i="69"/>
  <c r="B1894" i="69"/>
  <c r="C1894" i="69"/>
  <c r="D1894" i="69"/>
  <c r="E1894" i="69"/>
  <c r="A1895" i="69"/>
  <c r="B1895" i="69"/>
  <c r="C1895" i="69"/>
  <c r="D1895" i="69"/>
  <c r="E1895" i="69"/>
  <c r="A1896" i="69"/>
  <c r="B1896" i="69"/>
  <c r="C1896" i="69"/>
  <c r="D1896" i="69"/>
  <c r="E1896" i="69"/>
  <c r="A1897" i="69"/>
  <c r="B1897" i="69"/>
  <c r="C1897" i="69"/>
  <c r="D1897" i="69"/>
  <c r="E1897" i="69"/>
  <c r="A1898" i="69"/>
  <c r="B1898" i="69"/>
  <c r="C1898" i="69"/>
  <c r="D1898" i="69"/>
  <c r="E1898" i="69"/>
  <c r="A1899" i="69"/>
  <c r="B1899" i="69"/>
  <c r="C1899" i="69"/>
  <c r="D1899" i="69"/>
  <c r="E1899" i="69"/>
  <c r="A1900" i="69"/>
  <c r="B1900" i="69"/>
  <c r="C1900" i="69"/>
  <c r="D1900" i="69"/>
  <c r="E1900" i="69"/>
  <c r="A1901" i="69"/>
  <c r="B1901" i="69"/>
  <c r="C1901" i="69"/>
  <c r="D1901" i="69"/>
  <c r="E1901" i="69"/>
  <c r="A1902" i="69"/>
  <c r="B1902" i="69"/>
  <c r="C1902" i="69"/>
  <c r="D1902" i="69"/>
  <c r="E1902" i="69"/>
  <c r="A1903" i="69"/>
  <c r="B1903" i="69"/>
  <c r="C1903" i="69"/>
  <c r="D1903" i="69"/>
  <c r="E1903" i="69"/>
  <c r="A1904" i="69"/>
  <c r="B1904" i="69"/>
  <c r="C1904" i="69"/>
  <c r="D1904" i="69"/>
  <c r="E1904" i="69"/>
  <c r="A1905" i="69"/>
  <c r="B1905" i="69"/>
  <c r="C1905" i="69"/>
  <c r="D1905" i="69"/>
  <c r="E1905" i="69"/>
  <c r="A1906" i="69"/>
  <c r="B1906" i="69"/>
  <c r="C1906" i="69"/>
  <c r="D1906" i="69"/>
  <c r="E1906" i="69"/>
  <c r="A1907" i="69"/>
  <c r="B1907" i="69"/>
  <c r="C1907" i="69"/>
  <c r="D1907" i="69"/>
  <c r="E1907" i="69"/>
  <c r="A1908" i="69"/>
  <c r="B1908" i="69"/>
  <c r="C1908" i="69"/>
  <c r="D1908" i="69"/>
  <c r="E1908" i="69"/>
  <c r="A1909" i="69"/>
  <c r="B1909" i="69"/>
  <c r="C1909" i="69"/>
  <c r="D1909" i="69"/>
  <c r="E1909" i="69"/>
  <c r="A1910" i="69"/>
  <c r="B1910" i="69"/>
  <c r="C1910" i="69"/>
  <c r="D1910" i="69"/>
  <c r="E1910" i="69"/>
  <c r="A1911" i="69"/>
  <c r="B1911" i="69"/>
  <c r="C1911" i="69"/>
  <c r="D1911" i="69"/>
  <c r="E1911" i="69"/>
  <c r="A1912" i="69"/>
  <c r="B1912" i="69"/>
  <c r="C1912" i="69"/>
  <c r="D1912" i="69"/>
  <c r="E1912" i="69"/>
  <c r="A1913" i="69"/>
  <c r="B1913" i="69"/>
  <c r="C1913" i="69"/>
  <c r="D1913" i="69"/>
  <c r="E1913" i="69"/>
  <c r="A1914" i="69"/>
  <c r="B1914" i="69"/>
  <c r="C1914" i="69"/>
  <c r="D1914" i="69"/>
  <c r="E1914" i="69"/>
  <c r="A1915" i="69"/>
  <c r="B1915" i="69"/>
  <c r="C1915" i="69"/>
  <c r="D1915" i="69"/>
  <c r="E1915" i="69"/>
  <c r="A1916" i="69"/>
  <c r="B1916" i="69"/>
  <c r="C1916" i="69"/>
  <c r="D1916" i="69"/>
  <c r="E1916" i="69"/>
  <c r="A1917" i="69"/>
  <c r="B1917" i="69"/>
  <c r="C1917" i="69"/>
  <c r="D1917" i="69"/>
  <c r="E1917" i="69"/>
  <c r="A1918" i="69"/>
  <c r="B1918" i="69"/>
  <c r="C1918" i="69"/>
  <c r="D1918" i="69"/>
  <c r="E1918" i="69"/>
  <c r="A1919" i="69"/>
  <c r="B1919" i="69"/>
  <c r="C1919" i="69"/>
  <c r="D1919" i="69"/>
  <c r="E1919" i="69"/>
  <c r="A1920" i="69"/>
  <c r="B1920" i="69"/>
  <c r="C1920" i="69"/>
  <c r="D1920" i="69"/>
  <c r="E1920" i="69"/>
  <c r="A1921" i="69"/>
  <c r="B1921" i="69"/>
  <c r="C1921" i="69"/>
  <c r="D1921" i="69"/>
  <c r="E1921" i="69"/>
  <c r="A1922" i="69"/>
  <c r="B1922" i="69"/>
  <c r="C1922" i="69"/>
  <c r="D1922" i="69"/>
  <c r="E1922" i="69"/>
  <c r="A1923" i="69"/>
  <c r="B1923" i="69"/>
  <c r="C1923" i="69"/>
  <c r="D1923" i="69"/>
  <c r="E1923" i="69"/>
  <c r="A1924" i="69"/>
  <c r="B1924" i="69"/>
  <c r="C1924" i="69"/>
  <c r="D1924" i="69"/>
  <c r="E1924" i="69"/>
  <c r="A1925" i="69"/>
  <c r="B1925" i="69"/>
  <c r="C1925" i="69"/>
  <c r="D1925" i="69"/>
  <c r="E1925" i="69"/>
  <c r="A1926" i="69"/>
  <c r="B1926" i="69"/>
  <c r="C1926" i="69"/>
  <c r="D1926" i="69"/>
  <c r="E1926" i="69"/>
  <c r="A1927" i="69"/>
  <c r="B1927" i="69"/>
  <c r="C1927" i="69"/>
  <c r="D1927" i="69"/>
  <c r="E1927" i="69"/>
  <c r="A1928" i="69"/>
  <c r="B1928" i="69"/>
  <c r="C1928" i="69"/>
  <c r="D1928" i="69"/>
  <c r="E1928" i="69"/>
  <c r="A1929" i="69"/>
  <c r="B1929" i="69"/>
  <c r="C1929" i="69"/>
  <c r="D1929" i="69"/>
  <c r="E1929" i="69"/>
  <c r="A1930" i="69"/>
  <c r="B1930" i="69"/>
  <c r="C1930" i="69"/>
  <c r="D1930" i="69"/>
  <c r="E1930" i="69"/>
  <c r="A1931" i="69"/>
  <c r="B1931" i="69"/>
  <c r="C1931" i="69"/>
  <c r="D1931" i="69"/>
  <c r="E1931" i="69"/>
  <c r="A1932" i="69"/>
  <c r="B1932" i="69"/>
  <c r="C1932" i="69"/>
  <c r="D1932" i="69"/>
  <c r="E1932" i="69"/>
  <c r="A1933" i="69"/>
  <c r="B1933" i="69"/>
  <c r="C1933" i="69"/>
  <c r="D1933" i="69"/>
  <c r="E1933" i="69"/>
  <c r="A1934" i="69"/>
  <c r="B1934" i="69"/>
  <c r="C1934" i="69"/>
  <c r="D1934" i="69"/>
  <c r="E1934" i="69"/>
  <c r="A1935" i="69"/>
  <c r="B1935" i="69"/>
  <c r="C1935" i="69"/>
  <c r="D1935" i="69"/>
  <c r="E1935" i="69"/>
  <c r="A1936" i="69"/>
  <c r="B1936" i="69"/>
  <c r="C1936" i="69"/>
  <c r="D1936" i="69"/>
  <c r="E1936" i="69"/>
  <c r="A1937" i="69"/>
  <c r="B1937" i="69"/>
  <c r="C1937" i="69"/>
  <c r="D1937" i="69"/>
  <c r="E1937" i="69"/>
  <c r="A1938" i="69"/>
  <c r="B1938" i="69"/>
  <c r="C1938" i="69"/>
  <c r="D1938" i="69"/>
  <c r="E1938" i="69"/>
  <c r="A1939" i="69"/>
  <c r="B1939" i="69"/>
  <c r="C1939" i="69"/>
  <c r="D1939" i="69"/>
  <c r="E1939" i="69"/>
  <c r="A1940" i="69"/>
  <c r="B1940" i="69"/>
  <c r="C1940" i="69"/>
  <c r="D1940" i="69"/>
  <c r="E1940" i="69"/>
  <c r="A1941" i="69"/>
  <c r="B1941" i="69"/>
  <c r="C1941" i="69"/>
  <c r="D1941" i="69"/>
  <c r="E1941" i="69"/>
  <c r="A1942" i="69"/>
  <c r="B1942" i="69"/>
  <c r="C1942" i="69"/>
  <c r="D1942" i="69"/>
  <c r="E1942" i="69"/>
  <c r="A1943" i="69"/>
  <c r="B1943" i="69"/>
  <c r="C1943" i="69"/>
  <c r="D1943" i="69"/>
  <c r="E1943" i="69"/>
  <c r="A1944" i="69"/>
  <c r="B1944" i="69"/>
  <c r="C1944" i="69"/>
  <c r="D1944" i="69"/>
  <c r="E1944" i="69"/>
  <c r="A1945" i="69"/>
  <c r="B1945" i="69"/>
  <c r="C1945" i="69"/>
  <c r="D1945" i="69"/>
  <c r="E1945" i="69"/>
  <c r="A1946" i="69"/>
  <c r="B1946" i="69"/>
  <c r="C1946" i="69"/>
  <c r="D1946" i="69"/>
  <c r="E1946" i="69"/>
  <c r="A1947" i="69"/>
  <c r="B1947" i="69"/>
  <c r="C1947" i="69"/>
  <c r="D1947" i="69"/>
  <c r="E1947" i="69"/>
  <c r="A1948" i="69"/>
  <c r="B1948" i="69"/>
  <c r="C1948" i="69"/>
  <c r="D1948" i="69"/>
  <c r="E1948" i="69"/>
  <c r="A1949" i="69"/>
  <c r="B1949" i="69"/>
  <c r="C1949" i="69"/>
  <c r="D1949" i="69"/>
  <c r="E1949" i="69"/>
  <c r="A1950" i="69"/>
  <c r="B1950" i="69"/>
  <c r="C1950" i="69"/>
  <c r="D1950" i="69"/>
  <c r="E1950" i="69"/>
  <c r="A1951" i="69"/>
  <c r="B1951" i="69"/>
  <c r="C1951" i="69"/>
  <c r="D1951" i="69"/>
  <c r="E1951" i="69"/>
  <c r="A1952" i="69"/>
  <c r="B1952" i="69"/>
  <c r="C1952" i="69"/>
  <c r="D1952" i="69"/>
  <c r="E1952" i="69"/>
  <c r="A1953" i="69"/>
  <c r="B1953" i="69"/>
  <c r="C1953" i="69"/>
  <c r="D1953" i="69"/>
  <c r="E1953" i="69"/>
  <c r="A1954" i="69"/>
  <c r="B1954" i="69"/>
  <c r="C1954" i="69"/>
  <c r="D1954" i="69"/>
  <c r="E1954" i="69"/>
  <c r="A1955" i="69"/>
  <c r="B1955" i="69"/>
  <c r="C1955" i="69"/>
  <c r="D1955" i="69"/>
  <c r="E1955" i="69"/>
  <c r="A1956" i="69"/>
  <c r="B1956" i="69"/>
  <c r="C1956" i="69"/>
  <c r="D1956" i="69"/>
  <c r="E1956" i="69"/>
  <c r="A1957" i="69"/>
  <c r="B1957" i="69"/>
  <c r="C1957" i="69"/>
  <c r="D1957" i="69"/>
  <c r="E1957" i="69"/>
  <c r="A1958" i="69"/>
  <c r="B1958" i="69"/>
  <c r="C1958" i="69"/>
  <c r="D1958" i="69"/>
  <c r="E1958" i="69"/>
  <c r="A1959" i="69"/>
  <c r="B1959" i="69"/>
  <c r="C1959" i="69"/>
  <c r="D1959" i="69"/>
  <c r="E1959" i="69"/>
  <c r="A1960" i="69"/>
  <c r="B1960" i="69"/>
  <c r="C1960" i="69"/>
  <c r="D1960" i="69"/>
  <c r="E1960" i="69"/>
  <c r="A1961" i="69"/>
  <c r="B1961" i="69"/>
  <c r="C1961" i="69"/>
  <c r="D1961" i="69"/>
  <c r="E1961" i="69"/>
  <c r="A1962" i="69"/>
  <c r="B1962" i="69"/>
  <c r="C1962" i="69"/>
  <c r="D1962" i="69"/>
  <c r="E1962" i="69"/>
  <c r="A1963" i="69"/>
  <c r="B1963" i="69"/>
  <c r="C1963" i="69"/>
  <c r="D1963" i="69"/>
  <c r="E1963" i="69"/>
  <c r="A1964" i="69"/>
  <c r="B1964" i="69"/>
  <c r="C1964" i="69"/>
  <c r="D1964" i="69"/>
  <c r="E1964" i="69"/>
  <c r="A1965" i="69"/>
  <c r="B1965" i="69"/>
  <c r="C1965" i="69"/>
  <c r="D1965" i="69"/>
  <c r="E1965" i="69"/>
  <c r="A1966" i="69"/>
  <c r="B1966" i="69"/>
  <c r="C1966" i="69"/>
  <c r="D1966" i="69"/>
  <c r="E1966" i="69"/>
  <c r="A1967" i="69"/>
  <c r="B1967" i="69"/>
  <c r="C1967" i="69"/>
  <c r="D1967" i="69"/>
  <c r="E1967" i="69"/>
  <c r="A1968" i="69"/>
  <c r="B1968" i="69"/>
  <c r="C1968" i="69"/>
  <c r="D1968" i="69"/>
  <c r="E1968" i="69"/>
  <c r="A1969" i="69"/>
  <c r="B1969" i="69"/>
  <c r="C1969" i="69"/>
  <c r="D1969" i="69"/>
  <c r="E1969" i="69"/>
  <c r="A1970" i="69"/>
  <c r="B1970" i="69"/>
  <c r="C1970" i="69"/>
  <c r="D1970" i="69"/>
  <c r="E1970" i="69"/>
  <c r="A1971" i="69"/>
  <c r="B1971" i="69"/>
  <c r="C1971" i="69"/>
  <c r="D1971" i="69"/>
  <c r="E1971" i="69"/>
  <c r="A1972" i="69"/>
  <c r="B1972" i="69"/>
  <c r="C1972" i="69"/>
  <c r="D1972" i="69"/>
  <c r="E1972" i="69"/>
  <c r="A1973" i="69"/>
  <c r="B1973" i="69"/>
  <c r="C1973" i="69"/>
  <c r="D1973" i="69"/>
  <c r="E1973" i="69"/>
  <c r="A1974" i="69"/>
  <c r="B1974" i="69"/>
  <c r="C1974" i="69"/>
  <c r="D1974" i="69"/>
  <c r="E1974" i="69"/>
  <c r="A1975" i="69"/>
  <c r="B1975" i="69"/>
  <c r="C1975" i="69"/>
  <c r="D1975" i="69"/>
  <c r="E1975" i="69"/>
  <c r="A1976" i="69"/>
  <c r="B1976" i="69"/>
  <c r="C1976" i="69"/>
  <c r="D1976" i="69"/>
  <c r="E1976" i="69"/>
  <c r="A1977" i="69"/>
  <c r="B1977" i="69"/>
  <c r="C1977" i="69"/>
  <c r="D1977" i="69"/>
  <c r="E1977" i="69"/>
  <c r="A1978" i="69"/>
  <c r="B1978" i="69"/>
  <c r="C1978" i="69"/>
  <c r="D1978" i="69"/>
  <c r="E1978" i="69"/>
  <c r="A1979" i="69"/>
  <c r="B1979" i="69"/>
  <c r="C1979" i="69"/>
  <c r="D1979" i="69"/>
  <c r="E1979" i="69"/>
  <c r="A1980" i="69"/>
  <c r="B1980" i="69"/>
  <c r="C1980" i="69"/>
  <c r="D1980" i="69"/>
  <c r="E1980" i="69"/>
  <c r="A1981" i="69"/>
  <c r="B1981" i="69"/>
  <c r="C1981" i="69"/>
  <c r="D1981" i="69"/>
  <c r="E1981" i="69"/>
  <c r="A1982" i="69"/>
  <c r="B1982" i="69"/>
  <c r="C1982" i="69"/>
  <c r="D1982" i="69"/>
  <c r="E1982" i="69"/>
  <c r="A1983" i="69"/>
  <c r="B1983" i="69"/>
  <c r="C1983" i="69"/>
  <c r="D1983" i="69"/>
  <c r="E1983" i="69"/>
  <c r="A1984" i="69"/>
  <c r="B1984" i="69"/>
  <c r="C1984" i="69"/>
  <c r="D1984" i="69"/>
  <c r="E1984" i="69"/>
  <c r="A1985" i="69"/>
  <c r="B1985" i="69"/>
  <c r="C1985" i="69"/>
  <c r="D1985" i="69"/>
  <c r="E1985" i="69"/>
  <c r="A1986" i="69"/>
  <c r="B1986" i="69"/>
  <c r="C1986" i="69"/>
  <c r="D1986" i="69"/>
  <c r="E1986" i="69"/>
  <c r="A1987" i="69"/>
  <c r="B1987" i="69"/>
  <c r="C1987" i="69"/>
  <c r="D1987" i="69"/>
  <c r="E1987" i="69"/>
  <c r="A1988" i="69"/>
  <c r="B1988" i="69"/>
  <c r="C1988" i="69"/>
  <c r="D1988" i="69"/>
  <c r="E1988" i="69"/>
  <c r="A1989" i="69"/>
  <c r="B1989" i="69"/>
  <c r="C1989" i="69"/>
  <c r="D1989" i="69"/>
  <c r="E1989" i="69"/>
  <c r="A1990" i="69"/>
  <c r="B1990" i="69"/>
  <c r="C1990" i="69"/>
  <c r="D1990" i="69"/>
  <c r="E1990" i="69"/>
  <c r="A1991" i="69"/>
  <c r="B1991" i="69"/>
  <c r="C1991" i="69"/>
  <c r="D1991" i="69"/>
  <c r="E1991" i="69"/>
  <c r="A1992" i="69"/>
  <c r="B1992" i="69"/>
  <c r="C1992" i="69"/>
  <c r="D1992" i="69"/>
  <c r="E1992" i="69"/>
  <c r="A1993" i="69"/>
  <c r="B1993" i="69"/>
  <c r="C1993" i="69"/>
  <c r="D1993" i="69"/>
  <c r="E1993" i="69"/>
  <c r="A1994" i="69"/>
  <c r="B1994" i="69"/>
  <c r="C1994" i="69"/>
  <c r="D1994" i="69"/>
  <c r="E1994" i="69"/>
  <c r="A1995" i="69"/>
  <c r="B1995" i="69"/>
  <c r="C1995" i="69"/>
  <c r="D1995" i="69"/>
  <c r="E1995" i="69"/>
  <c r="A1996" i="69"/>
  <c r="B1996" i="69"/>
  <c r="C1996" i="69"/>
  <c r="D1996" i="69"/>
  <c r="E1996" i="69"/>
  <c r="A1997" i="69"/>
  <c r="B1997" i="69"/>
  <c r="C1997" i="69"/>
  <c r="D1997" i="69"/>
  <c r="E1997" i="69"/>
  <c r="A1998" i="69"/>
  <c r="B1998" i="69"/>
  <c r="C1998" i="69"/>
  <c r="D1998" i="69"/>
  <c r="E1998" i="69"/>
  <c r="A1999" i="69"/>
  <c r="B1999" i="69"/>
  <c r="C1999" i="69"/>
  <c r="D1999" i="69"/>
  <c r="E1999" i="69"/>
  <c r="A2000" i="69"/>
  <c r="B2000" i="69"/>
  <c r="C2000" i="69"/>
  <c r="D2000" i="69"/>
  <c r="E2000" i="69"/>
  <c r="A2001" i="69"/>
  <c r="B2001" i="69"/>
  <c r="C2001" i="69"/>
  <c r="D2001" i="69"/>
  <c r="E2001" i="69"/>
  <c r="A2002" i="69"/>
  <c r="B2002" i="69"/>
  <c r="C2002" i="69"/>
  <c r="D2002" i="69"/>
  <c r="E2002" i="69"/>
  <c r="A2003" i="69"/>
  <c r="B2003" i="69"/>
  <c r="C2003" i="69"/>
  <c r="D2003" i="69"/>
  <c r="E2003" i="69"/>
  <c r="A2004" i="69"/>
  <c r="B2004" i="69"/>
  <c r="C2004" i="69"/>
  <c r="D2004" i="69"/>
  <c r="E2004" i="69"/>
  <c r="A2005" i="69"/>
  <c r="B2005" i="69"/>
  <c r="C2005" i="69"/>
  <c r="D2005" i="69"/>
  <c r="E2005" i="69"/>
  <c r="A2006" i="69"/>
  <c r="B2006" i="69"/>
  <c r="C2006" i="69"/>
  <c r="D2006" i="69"/>
  <c r="E2006" i="69"/>
  <c r="A2007" i="69"/>
  <c r="B2007" i="69"/>
  <c r="C2007" i="69"/>
  <c r="D2007" i="69"/>
  <c r="E2007" i="69"/>
  <c r="A2008" i="69"/>
  <c r="B2008" i="69"/>
  <c r="C2008" i="69"/>
  <c r="D2008" i="69"/>
  <c r="E2008" i="69"/>
  <c r="A2009" i="69"/>
  <c r="B2009" i="69"/>
  <c r="C2009" i="69"/>
  <c r="D2009" i="69"/>
  <c r="E2009" i="69"/>
  <c r="A2010" i="69"/>
  <c r="B2010" i="69"/>
  <c r="C2010" i="69"/>
  <c r="D2010" i="69"/>
  <c r="E2010" i="69"/>
  <c r="A2011" i="69"/>
  <c r="B2011" i="69"/>
  <c r="C2011" i="69"/>
  <c r="D2011" i="69"/>
  <c r="E2011" i="69"/>
  <c r="A2012" i="69"/>
  <c r="B2012" i="69"/>
  <c r="C2012" i="69"/>
  <c r="D2012" i="69"/>
  <c r="E2012" i="69"/>
  <c r="A2013" i="69"/>
  <c r="B2013" i="69"/>
  <c r="C2013" i="69"/>
  <c r="D2013" i="69"/>
  <c r="E2013" i="69"/>
  <c r="A2014" i="69"/>
  <c r="B2014" i="69"/>
  <c r="C2014" i="69"/>
  <c r="D2014" i="69"/>
  <c r="E2014" i="69"/>
  <c r="A2015" i="69"/>
  <c r="B2015" i="69"/>
  <c r="C2015" i="69"/>
  <c r="D2015" i="69"/>
  <c r="E2015" i="69"/>
  <c r="A2016" i="69"/>
  <c r="B2016" i="69"/>
  <c r="C2016" i="69"/>
  <c r="D2016" i="69"/>
  <c r="E2016" i="69"/>
  <c r="A2017" i="69"/>
  <c r="B2017" i="69"/>
  <c r="C2017" i="69"/>
  <c r="D2017" i="69"/>
  <c r="E2017" i="69"/>
  <c r="A2018" i="69"/>
  <c r="B2018" i="69"/>
  <c r="C2018" i="69"/>
  <c r="D2018" i="69"/>
  <c r="E2018" i="69"/>
  <c r="A2019" i="69"/>
  <c r="B2019" i="69"/>
  <c r="C2019" i="69"/>
  <c r="D2019" i="69"/>
  <c r="E2019" i="69"/>
  <c r="A2020" i="69"/>
  <c r="B2020" i="69"/>
  <c r="C2020" i="69"/>
  <c r="D2020" i="69"/>
  <c r="E2020" i="69"/>
  <c r="A2021" i="69"/>
  <c r="B2021" i="69"/>
  <c r="C2021" i="69"/>
  <c r="D2021" i="69"/>
  <c r="E2021" i="69"/>
  <c r="A2022" i="69"/>
  <c r="B2022" i="69"/>
  <c r="C2022" i="69"/>
  <c r="D2022" i="69"/>
  <c r="E2022" i="69"/>
  <c r="A2023" i="69"/>
  <c r="B2023" i="69"/>
  <c r="C2023" i="69"/>
  <c r="D2023" i="69"/>
  <c r="E2023" i="69"/>
  <c r="A2024" i="69"/>
  <c r="B2024" i="69"/>
  <c r="C2024" i="69"/>
  <c r="D2024" i="69"/>
  <c r="E2024" i="69"/>
  <c r="A2025" i="69"/>
  <c r="B2025" i="69"/>
  <c r="C2025" i="69"/>
  <c r="D2025" i="69"/>
  <c r="E2025" i="69"/>
  <c r="A2026" i="69"/>
  <c r="B2026" i="69"/>
  <c r="C2026" i="69"/>
  <c r="D2026" i="69"/>
  <c r="E2026" i="69"/>
  <c r="A2027" i="69"/>
  <c r="B2027" i="69"/>
  <c r="C2027" i="69"/>
  <c r="D2027" i="69"/>
  <c r="E2027" i="69"/>
  <c r="A2028" i="69"/>
  <c r="B2028" i="69"/>
  <c r="C2028" i="69"/>
  <c r="D2028" i="69"/>
  <c r="E2028" i="69"/>
  <c r="A2029" i="69"/>
  <c r="B2029" i="69"/>
  <c r="C2029" i="69"/>
  <c r="D2029" i="69"/>
  <c r="E2029" i="69"/>
  <c r="A2030" i="69"/>
  <c r="B2030" i="69"/>
  <c r="C2030" i="69"/>
  <c r="D2030" i="69"/>
  <c r="E2030" i="69"/>
  <c r="A2031" i="69"/>
  <c r="B2031" i="69"/>
  <c r="C2031" i="69"/>
  <c r="D2031" i="69"/>
  <c r="E2031" i="69"/>
  <c r="A2032" i="69"/>
  <c r="B2032" i="69"/>
  <c r="C2032" i="69"/>
  <c r="D2032" i="69"/>
  <c r="E2032" i="69"/>
  <c r="A2033" i="69"/>
  <c r="B2033" i="69"/>
  <c r="C2033" i="69"/>
  <c r="D2033" i="69"/>
  <c r="E2033" i="69"/>
  <c r="A2034" i="69"/>
  <c r="B2034" i="69"/>
  <c r="C2034" i="69"/>
  <c r="D2034" i="69"/>
  <c r="E2034" i="69"/>
  <c r="A2035" i="69"/>
  <c r="B2035" i="69"/>
  <c r="C2035" i="69"/>
  <c r="D2035" i="69"/>
  <c r="E2035" i="69"/>
  <c r="A2036" i="69"/>
  <c r="B2036" i="69"/>
  <c r="C2036" i="69"/>
  <c r="D2036" i="69"/>
  <c r="E2036" i="69"/>
  <c r="A2037" i="69"/>
  <c r="B2037" i="69"/>
  <c r="C2037" i="69"/>
  <c r="D2037" i="69"/>
  <c r="E2037" i="69"/>
  <c r="A2038" i="69"/>
  <c r="B2038" i="69"/>
  <c r="C2038" i="69"/>
  <c r="D2038" i="69"/>
  <c r="E2038" i="69"/>
  <c r="A2039" i="69"/>
  <c r="B2039" i="69"/>
  <c r="C2039" i="69"/>
  <c r="D2039" i="69"/>
  <c r="E2039" i="69"/>
  <c r="A2040" i="69"/>
  <c r="B2040" i="69"/>
  <c r="C2040" i="69"/>
  <c r="D2040" i="69"/>
  <c r="E2040" i="69"/>
  <c r="A2041" i="69"/>
  <c r="B2041" i="69"/>
  <c r="C2041" i="69"/>
  <c r="D2041" i="69"/>
  <c r="E2041" i="69"/>
  <c r="A2042" i="69"/>
  <c r="B2042" i="69"/>
  <c r="C2042" i="69"/>
  <c r="D2042" i="69"/>
  <c r="E2042" i="69"/>
  <c r="A2043" i="69"/>
  <c r="B2043" i="69"/>
  <c r="C2043" i="69"/>
  <c r="D2043" i="69"/>
  <c r="E2043" i="69"/>
  <c r="A2044" i="69"/>
  <c r="B2044" i="69"/>
  <c r="C2044" i="69"/>
  <c r="D2044" i="69"/>
  <c r="E2044" i="69"/>
  <c r="A2045" i="69"/>
  <c r="B2045" i="69"/>
  <c r="C2045" i="69"/>
  <c r="D2045" i="69"/>
  <c r="E2045" i="69"/>
  <c r="A2046" i="69"/>
  <c r="B2046" i="69"/>
  <c r="C2046" i="69"/>
  <c r="D2046" i="69"/>
  <c r="E2046" i="69"/>
  <c r="A2047" i="69"/>
  <c r="B2047" i="69"/>
  <c r="C2047" i="69"/>
  <c r="D2047" i="69"/>
  <c r="E2047" i="69"/>
  <c r="A2048" i="69"/>
  <c r="B2048" i="69"/>
  <c r="C2048" i="69"/>
  <c r="D2048" i="69"/>
  <c r="E2048" i="69"/>
  <c r="A2049" i="69"/>
  <c r="B2049" i="69"/>
  <c r="C2049" i="69"/>
  <c r="D2049" i="69"/>
  <c r="E2049" i="69"/>
  <c r="A2050" i="69"/>
  <c r="B2050" i="69"/>
  <c r="C2050" i="69"/>
  <c r="D2050" i="69"/>
  <c r="E2050" i="69"/>
  <c r="A2051" i="69"/>
  <c r="B2051" i="69"/>
  <c r="C2051" i="69"/>
  <c r="D2051" i="69"/>
  <c r="E2051" i="69"/>
  <c r="A2052" i="69"/>
  <c r="B2052" i="69"/>
  <c r="C2052" i="69"/>
  <c r="D2052" i="69"/>
  <c r="E2052" i="69"/>
  <c r="A2053" i="69"/>
  <c r="B2053" i="69"/>
  <c r="C2053" i="69"/>
  <c r="D2053" i="69"/>
  <c r="E2053" i="69"/>
  <c r="A2054" i="69"/>
  <c r="B2054" i="69"/>
  <c r="C2054" i="69"/>
  <c r="D2054" i="69"/>
  <c r="E2054" i="69"/>
  <c r="A2055" i="69"/>
  <c r="B2055" i="69"/>
  <c r="C2055" i="69"/>
  <c r="D2055" i="69"/>
  <c r="E2055" i="69"/>
  <c r="A2056" i="69"/>
  <c r="B2056" i="69"/>
  <c r="C2056" i="69"/>
  <c r="D2056" i="69"/>
  <c r="E2056" i="69"/>
  <c r="A2057" i="69"/>
  <c r="B2057" i="69"/>
  <c r="C2057" i="69"/>
  <c r="D2057" i="69"/>
  <c r="E2057" i="69"/>
  <c r="A2058" i="69"/>
  <c r="B2058" i="69"/>
  <c r="C2058" i="69"/>
  <c r="D2058" i="69"/>
  <c r="E2058" i="69"/>
  <c r="A2059" i="69"/>
  <c r="B2059" i="69"/>
  <c r="C2059" i="69"/>
  <c r="D2059" i="69"/>
  <c r="E2059" i="69"/>
  <c r="A2060" i="69"/>
  <c r="B2060" i="69"/>
  <c r="C2060" i="69"/>
  <c r="D2060" i="69"/>
  <c r="E2060" i="69"/>
  <c r="A2061" i="69"/>
  <c r="B2061" i="69"/>
  <c r="C2061" i="69"/>
  <c r="D2061" i="69"/>
  <c r="E2061" i="69"/>
  <c r="A2062" i="69"/>
  <c r="B2062" i="69"/>
  <c r="C2062" i="69"/>
  <c r="D2062" i="69"/>
  <c r="E2062" i="69"/>
  <c r="A2063" i="69"/>
  <c r="B2063" i="69"/>
  <c r="C2063" i="69"/>
  <c r="D2063" i="69"/>
  <c r="E2063" i="69"/>
  <c r="A2064" i="69"/>
  <c r="B2064" i="69"/>
  <c r="C2064" i="69"/>
  <c r="D2064" i="69"/>
  <c r="E2064" i="69"/>
  <c r="A2065" i="69"/>
  <c r="B2065" i="69"/>
  <c r="C2065" i="69"/>
  <c r="D2065" i="69"/>
  <c r="E2065" i="69"/>
  <c r="A2066" i="69"/>
  <c r="B2066" i="69"/>
  <c r="C2066" i="69"/>
  <c r="D2066" i="69"/>
  <c r="E2066" i="69"/>
  <c r="A2067" i="69"/>
  <c r="B2067" i="69"/>
  <c r="C2067" i="69"/>
  <c r="D2067" i="69"/>
  <c r="E2067" i="69"/>
  <c r="A2068" i="69"/>
  <c r="B2068" i="69"/>
  <c r="C2068" i="69"/>
  <c r="D2068" i="69"/>
  <c r="E2068" i="69"/>
  <c r="A2069" i="69"/>
  <c r="B2069" i="69"/>
  <c r="C2069" i="69"/>
  <c r="D2069" i="69"/>
  <c r="E2069" i="69"/>
  <c r="A2070" i="69"/>
  <c r="B2070" i="69"/>
  <c r="C2070" i="69"/>
  <c r="D2070" i="69"/>
  <c r="E2070" i="69"/>
  <c r="A2071" i="69"/>
  <c r="B2071" i="69"/>
  <c r="C2071" i="69"/>
  <c r="D2071" i="69"/>
  <c r="E2071" i="69"/>
  <c r="A2072" i="69"/>
  <c r="B2072" i="69"/>
  <c r="C2072" i="69"/>
  <c r="D2072" i="69"/>
  <c r="E2072" i="69"/>
  <c r="A2073" i="69"/>
  <c r="B2073" i="69"/>
  <c r="C2073" i="69"/>
  <c r="D2073" i="69"/>
  <c r="E2073" i="69"/>
  <c r="A2074" i="69"/>
  <c r="B2074" i="69"/>
  <c r="C2074" i="69"/>
  <c r="D2074" i="69"/>
  <c r="E2074" i="69"/>
  <c r="A2075" i="69"/>
  <c r="B2075" i="69"/>
  <c r="C2075" i="69"/>
  <c r="D2075" i="69"/>
  <c r="E2075" i="69"/>
  <c r="A2076" i="69"/>
  <c r="B2076" i="69"/>
  <c r="C2076" i="69"/>
  <c r="D2076" i="69"/>
  <c r="E2076" i="69"/>
  <c r="A2077" i="69"/>
  <c r="B2077" i="69"/>
  <c r="C2077" i="69"/>
  <c r="D2077" i="69"/>
  <c r="E2077" i="69"/>
  <c r="A2078" i="69"/>
  <c r="B2078" i="69"/>
  <c r="C2078" i="69"/>
  <c r="D2078" i="69"/>
  <c r="E2078" i="69"/>
  <c r="A2079" i="69"/>
  <c r="B2079" i="69"/>
  <c r="C2079" i="69"/>
  <c r="D2079" i="69"/>
  <c r="E2079" i="69"/>
  <c r="A2080" i="69"/>
  <c r="B2080" i="69"/>
  <c r="C2080" i="69"/>
  <c r="D2080" i="69"/>
  <c r="E2080" i="69"/>
  <c r="A2081" i="69"/>
  <c r="B2081" i="69"/>
  <c r="C2081" i="69"/>
  <c r="D2081" i="69"/>
  <c r="E2081" i="69"/>
  <c r="A2082" i="69"/>
  <c r="B2082" i="69"/>
  <c r="C2082" i="69"/>
  <c r="D2082" i="69"/>
  <c r="E2082" i="69"/>
  <c r="A2083" i="69"/>
  <c r="B2083" i="69"/>
  <c r="C2083" i="69"/>
  <c r="D2083" i="69"/>
  <c r="E2083" i="69"/>
  <c r="A2084" i="69"/>
  <c r="B2084" i="69"/>
  <c r="C2084" i="69"/>
  <c r="D2084" i="69"/>
  <c r="E2084" i="69"/>
  <c r="A2085" i="69"/>
  <c r="B2085" i="69"/>
  <c r="C2085" i="69"/>
  <c r="D2085" i="69"/>
  <c r="E2085" i="69"/>
  <c r="A2086" i="69"/>
  <c r="B2086" i="69"/>
  <c r="C2086" i="69"/>
  <c r="D2086" i="69"/>
  <c r="E2086" i="69"/>
  <c r="A2087" i="69"/>
  <c r="B2087" i="69"/>
  <c r="C2087" i="69"/>
  <c r="D2087" i="69"/>
  <c r="E2087" i="69"/>
  <c r="A2088" i="69"/>
  <c r="B2088" i="69"/>
  <c r="C2088" i="69"/>
  <c r="D2088" i="69"/>
  <c r="E2088" i="69"/>
  <c r="A2089" i="69"/>
  <c r="B2089" i="69"/>
  <c r="C2089" i="69"/>
  <c r="D2089" i="69"/>
  <c r="E2089" i="69"/>
  <c r="A2090" i="69"/>
  <c r="B2090" i="69"/>
  <c r="C2090" i="69"/>
  <c r="D2090" i="69"/>
  <c r="E2090" i="69"/>
  <c r="A2091" i="69"/>
  <c r="B2091" i="69"/>
  <c r="C2091" i="69"/>
  <c r="D2091" i="69"/>
  <c r="E2091" i="69"/>
  <c r="A2092" i="69"/>
  <c r="B2092" i="69"/>
  <c r="C2092" i="69"/>
  <c r="D2092" i="69"/>
  <c r="E2092" i="69"/>
  <c r="A2093" i="69"/>
  <c r="B2093" i="69"/>
  <c r="C2093" i="69"/>
  <c r="D2093" i="69"/>
  <c r="E2093" i="69"/>
  <c r="A2094" i="69"/>
  <c r="B2094" i="69"/>
  <c r="C2094" i="69"/>
  <c r="D2094" i="69"/>
  <c r="E2094" i="69"/>
  <c r="A2095" i="69"/>
  <c r="B2095" i="69"/>
  <c r="C2095" i="69"/>
  <c r="D2095" i="69"/>
  <c r="E2095" i="69"/>
  <c r="A2096" i="69"/>
  <c r="B2096" i="69"/>
  <c r="C2096" i="69"/>
  <c r="D2096" i="69"/>
  <c r="E2096" i="69"/>
  <c r="A2097" i="69"/>
  <c r="B2097" i="69"/>
  <c r="C2097" i="69"/>
  <c r="D2097" i="69"/>
  <c r="E2097" i="69"/>
  <c r="A2098" i="69"/>
  <c r="B2098" i="69"/>
  <c r="C2098" i="69"/>
  <c r="D2098" i="69"/>
  <c r="E2098" i="69"/>
  <c r="A2099" i="69"/>
  <c r="B2099" i="69"/>
  <c r="C2099" i="69"/>
  <c r="D2099" i="69"/>
  <c r="E2099" i="69"/>
  <c r="A2100" i="69"/>
  <c r="B2100" i="69"/>
  <c r="C2100" i="69"/>
  <c r="D2100" i="69"/>
  <c r="E2100" i="69"/>
  <c r="A2101" i="69"/>
  <c r="B2101" i="69"/>
  <c r="C2101" i="69"/>
  <c r="D2101" i="69"/>
  <c r="E2101" i="69"/>
  <c r="A2102" i="69"/>
  <c r="B2102" i="69"/>
  <c r="C2102" i="69"/>
  <c r="D2102" i="69"/>
  <c r="E2102" i="69"/>
  <c r="A2103" i="69"/>
  <c r="B2103" i="69"/>
  <c r="C2103" i="69"/>
  <c r="D2103" i="69"/>
  <c r="E2103" i="69"/>
  <c r="A2104" i="69"/>
  <c r="B2104" i="69"/>
  <c r="C2104" i="69"/>
  <c r="D2104" i="69"/>
  <c r="E2104" i="69"/>
  <c r="A2105" i="69"/>
  <c r="B2105" i="69"/>
  <c r="C2105" i="69"/>
  <c r="D2105" i="69"/>
  <c r="E2105" i="69"/>
  <c r="A2106" i="69"/>
  <c r="B2106" i="69"/>
  <c r="C2106" i="69"/>
  <c r="D2106" i="69"/>
  <c r="E2106" i="69"/>
  <c r="A2107" i="69"/>
  <c r="B2107" i="69"/>
  <c r="C2107" i="69"/>
  <c r="D2107" i="69"/>
  <c r="E2107" i="69"/>
  <c r="A2108" i="69"/>
  <c r="B2108" i="69"/>
  <c r="C2108" i="69"/>
  <c r="D2108" i="69"/>
  <c r="E2108" i="69"/>
  <c r="A2109" i="69"/>
  <c r="B2109" i="69"/>
  <c r="C2109" i="69"/>
  <c r="D2109" i="69"/>
  <c r="E2109" i="69"/>
  <c r="A2110" i="69"/>
  <c r="B2110" i="69"/>
  <c r="C2110" i="69"/>
  <c r="D2110" i="69"/>
  <c r="E2110" i="69"/>
  <c r="A2111" i="69"/>
  <c r="B2111" i="69"/>
  <c r="C2111" i="69"/>
  <c r="D2111" i="69"/>
  <c r="E2111" i="69"/>
  <c r="A2112" i="69"/>
  <c r="B2112" i="69"/>
  <c r="C2112" i="69"/>
  <c r="D2112" i="69"/>
  <c r="E2112" i="69"/>
  <c r="A2113" i="69"/>
  <c r="B2113" i="69"/>
  <c r="C2113" i="69"/>
  <c r="D2113" i="69"/>
  <c r="E2113" i="69"/>
  <c r="A2114" i="69"/>
  <c r="B2114" i="69"/>
  <c r="C2114" i="69"/>
  <c r="D2114" i="69"/>
  <c r="E2114" i="69"/>
  <c r="A2115" i="69"/>
  <c r="B2115" i="69"/>
  <c r="C2115" i="69"/>
  <c r="D2115" i="69"/>
  <c r="E2115" i="69"/>
  <c r="A2116" i="69"/>
  <c r="B2116" i="69"/>
  <c r="C2116" i="69"/>
  <c r="D2116" i="69"/>
  <c r="E2116" i="69"/>
  <c r="A2117" i="69"/>
  <c r="B2117" i="69"/>
  <c r="C2117" i="69"/>
  <c r="D2117" i="69"/>
  <c r="E2117" i="69"/>
  <c r="A2118" i="69"/>
  <c r="B2118" i="69"/>
  <c r="C2118" i="69"/>
  <c r="D2118" i="69"/>
  <c r="E2118" i="69"/>
  <c r="A2119" i="69"/>
  <c r="B2119" i="69"/>
  <c r="C2119" i="69"/>
  <c r="D2119" i="69"/>
  <c r="E2119" i="69"/>
  <c r="A2120" i="69"/>
  <c r="B2120" i="69"/>
  <c r="C2120" i="69"/>
  <c r="D2120" i="69"/>
  <c r="E2120" i="69"/>
  <c r="A2121" i="69"/>
  <c r="B2121" i="69"/>
  <c r="C2121" i="69"/>
  <c r="D2121" i="69"/>
  <c r="E2121" i="69"/>
  <c r="A2122" i="69"/>
  <c r="B2122" i="69"/>
  <c r="C2122" i="69"/>
  <c r="D2122" i="69"/>
  <c r="E2122" i="69"/>
  <c r="A2123" i="69"/>
  <c r="B2123" i="69"/>
  <c r="C2123" i="69"/>
  <c r="D2123" i="69"/>
  <c r="E2123" i="69"/>
  <c r="A2124" i="69"/>
  <c r="B2124" i="69"/>
  <c r="C2124" i="69"/>
  <c r="D2124" i="69"/>
  <c r="E2124" i="69"/>
  <c r="A2125" i="69"/>
  <c r="B2125" i="69"/>
  <c r="C2125" i="69"/>
  <c r="D2125" i="69"/>
  <c r="E2125" i="69"/>
  <c r="A2126" i="69"/>
  <c r="B2126" i="69"/>
  <c r="C2126" i="69"/>
  <c r="D2126" i="69"/>
  <c r="E2126" i="69"/>
  <c r="A2127" i="69"/>
  <c r="B2127" i="69"/>
  <c r="C2127" i="69"/>
  <c r="D2127" i="69"/>
  <c r="E2127" i="69"/>
  <c r="A2128" i="69"/>
  <c r="B2128" i="69"/>
  <c r="C2128" i="69"/>
  <c r="D2128" i="69"/>
  <c r="E2128" i="69"/>
  <c r="A2129" i="69"/>
  <c r="B2129" i="69"/>
  <c r="C2129" i="69"/>
  <c r="D2129" i="69"/>
  <c r="E2129" i="69"/>
  <c r="A2130" i="69"/>
  <c r="B2130" i="69"/>
  <c r="C2130" i="69"/>
  <c r="D2130" i="69"/>
  <c r="E2130" i="69"/>
  <c r="A2131" i="69"/>
  <c r="B2131" i="69"/>
  <c r="C2131" i="69"/>
  <c r="D2131" i="69"/>
  <c r="E2131" i="69"/>
  <c r="A2132" i="69"/>
  <c r="B2132" i="69"/>
  <c r="C2132" i="69"/>
  <c r="D2132" i="69"/>
  <c r="E2132" i="69"/>
  <c r="A2133" i="69"/>
  <c r="B2133" i="69"/>
  <c r="C2133" i="69"/>
  <c r="D2133" i="69"/>
  <c r="E2133" i="69"/>
  <c r="A2134" i="69"/>
  <c r="B2134" i="69"/>
  <c r="C2134" i="69"/>
  <c r="D2134" i="69"/>
  <c r="E2134" i="69"/>
  <c r="A2135" i="69"/>
  <c r="B2135" i="69"/>
  <c r="C2135" i="69"/>
  <c r="D2135" i="69"/>
  <c r="E2135" i="69"/>
  <c r="A2136" i="69"/>
  <c r="B2136" i="69"/>
  <c r="C2136" i="69"/>
  <c r="D2136" i="69"/>
  <c r="E2136" i="69"/>
  <c r="A2137" i="69"/>
  <c r="B2137" i="69"/>
  <c r="C2137" i="69"/>
  <c r="D2137" i="69"/>
  <c r="E2137" i="69"/>
  <c r="A2138" i="69"/>
  <c r="B2138" i="69"/>
  <c r="C2138" i="69"/>
  <c r="D2138" i="69"/>
  <c r="E2138" i="69"/>
  <c r="A2139" i="69"/>
  <c r="B2139" i="69"/>
  <c r="C2139" i="69"/>
  <c r="D2139" i="69"/>
  <c r="E2139" i="69"/>
  <c r="A2140" i="69"/>
  <c r="B2140" i="69"/>
  <c r="C2140" i="69"/>
  <c r="D2140" i="69"/>
  <c r="E2140" i="69"/>
  <c r="A2141" i="69"/>
  <c r="B2141" i="69"/>
  <c r="C2141" i="69"/>
  <c r="D2141" i="69"/>
  <c r="E2141" i="69"/>
  <c r="A2142" i="69"/>
  <c r="B2142" i="69"/>
  <c r="C2142" i="69"/>
  <c r="D2142" i="69"/>
  <c r="E2142" i="69"/>
  <c r="A2143" i="69"/>
  <c r="B2143" i="69"/>
  <c r="C2143" i="69"/>
  <c r="D2143" i="69"/>
  <c r="E2143" i="69"/>
  <c r="A2144" i="69"/>
  <c r="B2144" i="69"/>
  <c r="C2144" i="69"/>
  <c r="D2144" i="69"/>
  <c r="E2144" i="69"/>
  <c r="A2145" i="69"/>
  <c r="B2145" i="69"/>
  <c r="C2145" i="69"/>
  <c r="D2145" i="69"/>
  <c r="E2145" i="69"/>
  <c r="A2146" i="69"/>
  <c r="B2146" i="69"/>
  <c r="C2146" i="69"/>
  <c r="D2146" i="69"/>
  <c r="E2146" i="69"/>
  <c r="A2147" i="69"/>
  <c r="B2147" i="69"/>
  <c r="C2147" i="69"/>
  <c r="D2147" i="69"/>
  <c r="E2147" i="69"/>
  <c r="A2148" i="69"/>
  <c r="B2148" i="69"/>
  <c r="C2148" i="69"/>
  <c r="D2148" i="69"/>
  <c r="E2148" i="69"/>
  <c r="A2149" i="69"/>
  <c r="B2149" i="69"/>
  <c r="C2149" i="69"/>
  <c r="D2149" i="69"/>
  <c r="E2149" i="69"/>
  <c r="A2150" i="69"/>
  <c r="B2150" i="69"/>
  <c r="C2150" i="69"/>
  <c r="D2150" i="69"/>
  <c r="E2150" i="69"/>
  <c r="A2151" i="69"/>
  <c r="B2151" i="69"/>
  <c r="C2151" i="69"/>
  <c r="D2151" i="69"/>
  <c r="E2151" i="69"/>
  <c r="A2152" i="69"/>
  <c r="B2152" i="69"/>
  <c r="C2152" i="69"/>
  <c r="D2152" i="69"/>
  <c r="E2152" i="69"/>
  <c r="A2153" i="69"/>
  <c r="B2153" i="69"/>
  <c r="C2153" i="69"/>
  <c r="D2153" i="69"/>
  <c r="E2153" i="69"/>
  <c r="A2154" i="69"/>
  <c r="B2154" i="69"/>
  <c r="C2154" i="69"/>
  <c r="D2154" i="69"/>
  <c r="E2154" i="69"/>
  <c r="A2155" i="69"/>
  <c r="B2155" i="69"/>
  <c r="C2155" i="69"/>
  <c r="D2155" i="69"/>
  <c r="E2155" i="69"/>
  <c r="A2156" i="69"/>
  <c r="B2156" i="69"/>
  <c r="C2156" i="69"/>
  <c r="D2156" i="69"/>
  <c r="E2156" i="69"/>
  <c r="A2157" i="69"/>
  <c r="B2157" i="69"/>
  <c r="C2157" i="69"/>
  <c r="D2157" i="69"/>
  <c r="E2157" i="69"/>
  <c r="A2158" i="69"/>
  <c r="B2158" i="69"/>
  <c r="C2158" i="69"/>
  <c r="D2158" i="69"/>
  <c r="E2158" i="69"/>
  <c r="A2159" i="69"/>
  <c r="B2159" i="69"/>
  <c r="C2159" i="69"/>
  <c r="D2159" i="69"/>
  <c r="E2159" i="69"/>
  <c r="A2160" i="69"/>
  <c r="B2160" i="69"/>
  <c r="C2160" i="69"/>
  <c r="D2160" i="69"/>
  <c r="E2160" i="69"/>
  <c r="A2161" i="69"/>
  <c r="B2161" i="69"/>
  <c r="C2161" i="69"/>
  <c r="D2161" i="69"/>
  <c r="E2161" i="69"/>
  <c r="A2162" i="69"/>
  <c r="B2162" i="69"/>
  <c r="C2162" i="69"/>
  <c r="D2162" i="69"/>
  <c r="E2162" i="69"/>
  <c r="A2163" i="69"/>
  <c r="B2163" i="69"/>
  <c r="C2163" i="69"/>
  <c r="D2163" i="69"/>
  <c r="E2163" i="69"/>
  <c r="A2164" i="69"/>
  <c r="B2164" i="69"/>
  <c r="C2164" i="69"/>
  <c r="D2164" i="69"/>
  <c r="E2164" i="69"/>
  <c r="A2165" i="69"/>
  <c r="B2165" i="69"/>
  <c r="C2165" i="69"/>
  <c r="D2165" i="69"/>
  <c r="E2165" i="69"/>
  <c r="A2166" i="69"/>
  <c r="B2166" i="69"/>
  <c r="C2166" i="69"/>
  <c r="D2166" i="69"/>
  <c r="E2166" i="69"/>
  <c r="A2167" i="69"/>
  <c r="B2167" i="69"/>
  <c r="C2167" i="69"/>
  <c r="D2167" i="69"/>
  <c r="E2167" i="69"/>
  <c r="A2168" i="69"/>
  <c r="B2168" i="69"/>
  <c r="C2168" i="69"/>
  <c r="D2168" i="69"/>
  <c r="E2168" i="69"/>
  <c r="A2169" i="69"/>
  <c r="B2169" i="69"/>
  <c r="C2169" i="69"/>
  <c r="D2169" i="69"/>
  <c r="E2169" i="69"/>
  <c r="A2170" i="69"/>
  <c r="B2170" i="69"/>
  <c r="C2170" i="69"/>
  <c r="D2170" i="69"/>
  <c r="E2170" i="69"/>
  <c r="A2171" i="69"/>
  <c r="B2171" i="69"/>
  <c r="C2171" i="69"/>
  <c r="D2171" i="69"/>
  <c r="E2171" i="69"/>
  <c r="A2172" i="69"/>
  <c r="B2172" i="69"/>
  <c r="C2172" i="69"/>
  <c r="D2172" i="69"/>
  <c r="E2172" i="69"/>
  <c r="A2173" i="69"/>
  <c r="B2173" i="69"/>
  <c r="C2173" i="69"/>
  <c r="D2173" i="69"/>
  <c r="E2173" i="69"/>
  <c r="A2174" i="69"/>
  <c r="B2174" i="69"/>
  <c r="C2174" i="69"/>
  <c r="D2174" i="69"/>
  <c r="E2174" i="69"/>
  <c r="A2175" i="69"/>
  <c r="B2175" i="69"/>
  <c r="C2175" i="69"/>
  <c r="D2175" i="69"/>
  <c r="E2175" i="69"/>
  <c r="A2176" i="69"/>
  <c r="B2176" i="69"/>
  <c r="C2176" i="69"/>
  <c r="D2176" i="69"/>
  <c r="E2176" i="69"/>
  <c r="A2177" i="69"/>
  <c r="B2177" i="69"/>
  <c r="C2177" i="69"/>
  <c r="D2177" i="69"/>
  <c r="E2177" i="69"/>
  <c r="A2178" i="69"/>
  <c r="B2178" i="69"/>
  <c r="C2178" i="69"/>
  <c r="D2178" i="69"/>
  <c r="E2178" i="69"/>
  <c r="A2179" i="69"/>
  <c r="B2179" i="69"/>
  <c r="C2179" i="69"/>
  <c r="D2179" i="69"/>
  <c r="E2179" i="69"/>
  <c r="A2180" i="69"/>
  <c r="B2180" i="69"/>
  <c r="C2180" i="69"/>
  <c r="D2180" i="69"/>
  <c r="E2180" i="69"/>
  <c r="A2181" i="69"/>
  <c r="B2181" i="69"/>
  <c r="C2181" i="69"/>
  <c r="D2181" i="69"/>
  <c r="E2181" i="69"/>
  <c r="A2182" i="69"/>
  <c r="B2182" i="69"/>
  <c r="C2182" i="69"/>
  <c r="D2182" i="69"/>
  <c r="E2182" i="69"/>
  <c r="A2183" i="69"/>
  <c r="B2183" i="69"/>
  <c r="C2183" i="69"/>
  <c r="D2183" i="69"/>
  <c r="E2183" i="69"/>
  <c r="A2184" i="69"/>
  <c r="B2184" i="69"/>
  <c r="C2184" i="69"/>
  <c r="D2184" i="69"/>
  <c r="E2184" i="69"/>
  <c r="A2185" i="69"/>
  <c r="B2185" i="69"/>
  <c r="C2185" i="69"/>
  <c r="D2185" i="69"/>
  <c r="E2185" i="69"/>
  <c r="A2186" i="69"/>
  <c r="B2186" i="69"/>
  <c r="C2186" i="69"/>
  <c r="D2186" i="69"/>
  <c r="E2186" i="69"/>
  <c r="A2187" i="69"/>
  <c r="B2187" i="69"/>
  <c r="C2187" i="69"/>
  <c r="D2187" i="69"/>
  <c r="E2187" i="69"/>
  <c r="A2188" i="69"/>
  <c r="B2188" i="69"/>
  <c r="C2188" i="69"/>
  <c r="D2188" i="69"/>
  <c r="E2188" i="69"/>
  <c r="A2189" i="69"/>
  <c r="B2189" i="69"/>
  <c r="C2189" i="69"/>
  <c r="D2189" i="69"/>
  <c r="E2189" i="69"/>
  <c r="A2190" i="69"/>
  <c r="B2190" i="69"/>
  <c r="C2190" i="69"/>
  <c r="D2190" i="69"/>
  <c r="E2190" i="69"/>
  <c r="A2191" i="69"/>
  <c r="B2191" i="69"/>
  <c r="C2191" i="69"/>
  <c r="D2191" i="69"/>
  <c r="E2191" i="69"/>
  <c r="A2192" i="69"/>
  <c r="B2192" i="69"/>
  <c r="C2192" i="69"/>
  <c r="D2192" i="69"/>
  <c r="E2192" i="69"/>
  <c r="A2193" i="69"/>
  <c r="B2193" i="69"/>
  <c r="C2193" i="69"/>
  <c r="D2193" i="69"/>
  <c r="E2193" i="69"/>
  <c r="A2194" i="69"/>
  <c r="B2194" i="69"/>
  <c r="C2194" i="69"/>
  <c r="D2194" i="69"/>
  <c r="E2194" i="69"/>
  <c r="A2195" i="69"/>
  <c r="B2195" i="69"/>
  <c r="C2195" i="69"/>
  <c r="D2195" i="69"/>
  <c r="E2195" i="69"/>
  <c r="A2196" i="69"/>
  <c r="B2196" i="69"/>
  <c r="C2196" i="69"/>
  <c r="D2196" i="69"/>
  <c r="E2196" i="69"/>
  <c r="A2197" i="69"/>
  <c r="B2197" i="69"/>
  <c r="C2197" i="69"/>
  <c r="D2197" i="69"/>
  <c r="E2197" i="69"/>
  <c r="A2198" i="69"/>
  <c r="B2198" i="69"/>
  <c r="C2198" i="69"/>
  <c r="D2198" i="69"/>
  <c r="E2198" i="69"/>
  <c r="A2199" i="69"/>
  <c r="B2199" i="69"/>
  <c r="C2199" i="69"/>
  <c r="D2199" i="69"/>
  <c r="E2199" i="69"/>
  <c r="A2200" i="69"/>
  <c r="B2200" i="69"/>
  <c r="C2200" i="69"/>
  <c r="D2200" i="69"/>
  <c r="E2200" i="69"/>
  <c r="A2201" i="69"/>
  <c r="B2201" i="69"/>
  <c r="C2201" i="69"/>
  <c r="D2201" i="69"/>
  <c r="E2201" i="69"/>
  <c r="A2202" i="69"/>
  <c r="B2202" i="69"/>
  <c r="C2202" i="69"/>
  <c r="D2202" i="69"/>
  <c r="E2202" i="69"/>
  <c r="A2203" i="69"/>
  <c r="B2203" i="69"/>
  <c r="C2203" i="69"/>
  <c r="D2203" i="69"/>
  <c r="E2203" i="69"/>
  <c r="A2204" i="69"/>
  <c r="B2204" i="69"/>
  <c r="C2204" i="69"/>
  <c r="D2204" i="69"/>
  <c r="E2204" i="69"/>
  <c r="A2205" i="69"/>
  <c r="B2205" i="69"/>
  <c r="C2205" i="69"/>
  <c r="D2205" i="69"/>
  <c r="E2205" i="69"/>
  <c r="A2206" i="69"/>
  <c r="B2206" i="69"/>
  <c r="C2206" i="69"/>
  <c r="D2206" i="69"/>
  <c r="E2206" i="69"/>
  <c r="A2207" i="69"/>
  <c r="B2207" i="69"/>
  <c r="C2207" i="69"/>
  <c r="D2207" i="69"/>
  <c r="E2207" i="69"/>
  <c r="A2208" i="69"/>
  <c r="B2208" i="69"/>
  <c r="C2208" i="69"/>
  <c r="D2208" i="69"/>
  <c r="E2208" i="69"/>
  <c r="A2209" i="69"/>
  <c r="B2209" i="69"/>
  <c r="C2209" i="69"/>
  <c r="D2209" i="69"/>
  <c r="E2209" i="69"/>
  <c r="A2210" i="69"/>
  <c r="B2210" i="69"/>
  <c r="C2210" i="69"/>
  <c r="D2210" i="69"/>
  <c r="E2210" i="69"/>
  <c r="A2211" i="69"/>
  <c r="B2211" i="69"/>
  <c r="C2211" i="69"/>
  <c r="D2211" i="69"/>
  <c r="E2211" i="69"/>
  <c r="A2212" i="69"/>
  <c r="B2212" i="69"/>
  <c r="C2212" i="69"/>
  <c r="D2212" i="69"/>
  <c r="E2212" i="69"/>
  <c r="A2213" i="69"/>
  <c r="B2213" i="69"/>
  <c r="C2213" i="69"/>
  <c r="D2213" i="69"/>
  <c r="E2213" i="69"/>
  <c r="A2214" i="69"/>
  <c r="B2214" i="69"/>
  <c r="C2214" i="69"/>
  <c r="D2214" i="69"/>
  <c r="E2214" i="69"/>
  <c r="A2215" i="69"/>
  <c r="B2215" i="69"/>
  <c r="C2215" i="69"/>
  <c r="D2215" i="69"/>
  <c r="E2215" i="69"/>
  <c r="A2216" i="69"/>
  <c r="B2216" i="69"/>
  <c r="C2216" i="69"/>
  <c r="D2216" i="69"/>
  <c r="E2216" i="69"/>
  <c r="A2217" i="69"/>
  <c r="B2217" i="69"/>
  <c r="C2217" i="69"/>
  <c r="D2217" i="69"/>
  <c r="E2217" i="69"/>
  <c r="A2218" i="69"/>
  <c r="B2218" i="69"/>
  <c r="C2218" i="69"/>
  <c r="D2218" i="69"/>
  <c r="E2218" i="69"/>
  <c r="A2219" i="69"/>
  <c r="B2219" i="69"/>
  <c r="C2219" i="69"/>
  <c r="D2219" i="69"/>
  <c r="E2219" i="69"/>
  <c r="A2220" i="69"/>
  <c r="B2220" i="69"/>
  <c r="C2220" i="69"/>
  <c r="D2220" i="69"/>
  <c r="E2220" i="69"/>
  <c r="A2221" i="69"/>
  <c r="B2221" i="69"/>
  <c r="C2221" i="69"/>
  <c r="D2221" i="69"/>
  <c r="E2221" i="69"/>
  <c r="A2222" i="69"/>
  <c r="B2222" i="69"/>
  <c r="C2222" i="69"/>
  <c r="D2222" i="69"/>
  <c r="E2222" i="69"/>
  <c r="A2223" i="69"/>
  <c r="B2223" i="69"/>
  <c r="C2223" i="69"/>
  <c r="D2223" i="69"/>
  <c r="E2223" i="69"/>
  <c r="A2224" i="69"/>
  <c r="B2224" i="69"/>
  <c r="C2224" i="69"/>
  <c r="D2224" i="69"/>
  <c r="E2224" i="69"/>
  <c r="A2225" i="69"/>
  <c r="B2225" i="69"/>
  <c r="C2225" i="69"/>
  <c r="D2225" i="69"/>
  <c r="E2225" i="69"/>
  <c r="A2226" i="69"/>
  <c r="B2226" i="69"/>
  <c r="C2226" i="69"/>
  <c r="D2226" i="69"/>
  <c r="E2226" i="69"/>
  <c r="A2227" i="69"/>
  <c r="B2227" i="69"/>
  <c r="C2227" i="69"/>
  <c r="D2227" i="69"/>
  <c r="E2227" i="69"/>
  <c r="A2228" i="69"/>
  <c r="B2228" i="69"/>
  <c r="C2228" i="69"/>
  <c r="D2228" i="69"/>
  <c r="E2228" i="69"/>
  <c r="A2229" i="69"/>
  <c r="B2229" i="69"/>
  <c r="C2229" i="69"/>
  <c r="D2229" i="69"/>
  <c r="E2229" i="69"/>
  <c r="A2230" i="69"/>
  <c r="B2230" i="69"/>
  <c r="C2230" i="69"/>
  <c r="D2230" i="69"/>
  <c r="E2230" i="69"/>
  <c r="A2231" i="69"/>
  <c r="B2231" i="69"/>
  <c r="C2231" i="69"/>
  <c r="D2231" i="69"/>
  <c r="E2231" i="69"/>
  <c r="A2232" i="69"/>
  <c r="B2232" i="69"/>
  <c r="C2232" i="69"/>
  <c r="D2232" i="69"/>
  <c r="E2232" i="69"/>
  <c r="A2233" i="69"/>
  <c r="B2233" i="69"/>
  <c r="C2233" i="69"/>
  <c r="D2233" i="69"/>
  <c r="E2233" i="69"/>
  <c r="A2234" i="69"/>
  <c r="B2234" i="69"/>
  <c r="C2234" i="69"/>
  <c r="D2234" i="69"/>
  <c r="E2234" i="69"/>
  <c r="A2235" i="69"/>
  <c r="B2235" i="69"/>
  <c r="C2235" i="69"/>
  <c r="D2235" i="69"/>
  <c r="E2235" i="69"/>
  <c r="A2236" i="69"/>
  <c r="B2236" i="69"/>
  <c r="C2236" i="69"/>
  <c r="D2236" i="69"/>
  <c r="E2236" i="69"/>
  <c r="A2237" i="69"/>
  <c r="B2237" i="69"/>
  <c r="C2237" i="69"/>
  <c r="D2237" i="69"/>
  <c r="E2237" i="69"/>
  <c r="A2238" i="69"/>
  <c r="B2238" i="69"/>
  <c r="C2238" i="69"/>
  <c r="D2238" i="69"/>
  <c r="E2238" i="69"/>
  <c r="A2239" i="69"/>
  <c r="B2239" i="69"/>
  <c r="C2239" i="69"/>
  <c r="D2239" i="69"/>
  <c r="E2239" i="69"/>
  <c r="A2240" i="69"/>
  <c r="B2240" i="69"/>
  <c r="C2240" i="69"/>
  <c r="D2240" i="69"/>
  <c r="E2240" i="69"/>
  <c r="A2241" i="69"/>
  <c r="B2241" i="69"/>
  <c r="C2241" i="69"/>
  <c r="D2241" i="69"/>
  <c r="E2241" i="69"/>
  <c r="A2242" i="69"/>
  <c r="B2242" i="69"/>
  <c r="C2242" i="69"/>
  <c r="D2242" i="69"/>
  <c r="E2242" i="69"/>
  <c r="A2243" i="69"/>
  <c r="B2243" i="69"/>
  <c r="C2243" i="69"/>
  <c r="D2243" i="69"/>
  <c r="E2243" i="69"/>
  <c r="A2244" i="69"/>
  <c r="B2244" i="69"/>
  <c r="C2244" i="69"/>
  <c r="D2244" i="69"/>
  <c r="E2244" i="69"/>
  <c r="A2245" i="69"/>
  <c r="B2245" i="69"/>
  <c r="C2245" i="69"/>
  <c r="D2245" i="69"/>
  <c r="E2245" i="69"/>
  <c r="A2246" i="69"/>
  <c r="B2246" i="69"/>
  <c r="C2246" i="69"/>
  <c r="D2246" i="69"/>
  <c r="E2246" i="69"/>
  <c r="A2247" i="69"/>
  <c r="B2247" i="69"/>
  <c r="C2247" i="69"/>
  <c r="D2247" i="69"/>
  <c r="E2247" i="69"/>
  <c r="A2248" i="69"/>
  <c r="B2248" i="69"/>
  <c r="C2248" i="69"/>
  <c r="D2248" i="69"/>
  <c r="E2248" i="69"/>
  <c r="A2249" i="69"/>
  <c r="B2249" i="69"/>
  <c r="C2249" i="69"/>
  <c r="D2249" i="69"/>
  <c r="E2249" i="69"/>
  <c r="A2250" i="69"/>
  <c r="B2250" i="69"/>
  <c r="C2250" i="69"/>
  <c r="D2250" i="69"/>
  <c r="E2250" i="69"/>
  <c r="A2251" i="69"/>
  <c r="B2251" i="69"/>
  <c r="C2251" i="69"/>
  <c r="D2251" i="69"/>
  <c r="E2251" i="69"/>
  <c r="A2252" i="69"/>
  <c r="B2252" i="69"/>
  <c r="C2252" i="69"/>
  <c r="D2252" i="69"/>
  <c r="E2252" i="69"/>
  <c r="A2253" i="69"/>
  <c r="B2253" i="69"/>
  <c r="C2253" i="69"/>
  <c r="D2253" i="69"/>
  <c r="E2253" i="69"/>
  <c r="A2254" i="69"/>
  <c r="B2254" i="69"/>
  <c r="C2254" i="69"/>
  <c r="D2254" i="69"/>
  <c r="E2254" i="69"/>
  <c r="A2255" i="69"/>
  <c r="B2255" i="69"/>
  <c r="C2255" i="69"/>
  <c r="D2255" i="69"/>
  <c r="E2255" i="69"/>
  <c r="A2256" i="69"/>
  <c r="B2256" i="69"/>
  <c r="C2256" i="69"/>
  <c r="D2256" i="69"/>
  <c r="E2256" i="69"/>
  <c r="A2257" i="69"/>
  <c r="B2257" i="69"/>
  <c r="C2257" i="69"/>
  <c r="D2257" i="69"/>
  <c r="E2257" i="69"/>
  <c r="A2258" i="69"/>
  <c r="B2258" i="69"/>
  <c r="C2258" i="69"/>
  <c r="D2258" i="69"/>
  <c r="E2258" i="69"/>
  <c r="A2259" i="69"/>
  <c r="B2259" i="69"/>
  <c r="C2259" i="69"/>
  <c r="D2259" i="69"/>
  <c r="E2259" i="69"/>
  <c r="A2260" i="69"/>
  <c r="B2260" i="69"/>
  <c r="C2260" i="69"/>
  <c r="D2260" i="69"/>
  <c r="E2260" i="69"/>
  <c r="A2261" i="69"/>
  <c r="B2261" i="69"/>
  <c r="C2261" i="69"/>
  <c r="D2261" i="69"/>
  <c r="E2261" i="69"/>
  <c r="A2262" i="69"/>
  <c r="B2262" i="69"/>
  <c r="C2262" i="69"/>
  <c r="D2262" i="69"/>
  <c r="E2262" i="69"/>
  <c r="A2263" i="69"/>
  <c r="B2263" i="69"/>
  <c r="C2263" i="69"/>
  <c r="D2263" i="69"/>
  <c r="E2263" i="69"/>
  <c r="A2264" i="69"/>
  <c r="B2264" i="69"/>
  <c r="C2264" i="69"/>
  <c r="D2264" i="69"/>
  <c r="E2264" i="69"/>
  <c r="A2265" i="69"/>
  <c r="B2265" i="69"/>
  <c r="C2265" i="69"/>
  <c r="D2265" i="69"/>
  <c r="E2265" i="69"/>
  <c r="A2266" i="69"/>
  <c r="B2266" i="69"/>
  <c r="C2266" i="69"/>
  <c r="D2266" i="69"/>
  <c r="E2266" i="69"/>
  <c r="A2267" i="69"/>
  <c r="B2267" i="69"/>
  <c r="C2267" i="69"/>
  <c r="D2267" i="69"/>
  <c r="E2267" i="69"/>
  <c r="A2268" i="69"/>
  <c r="B2268" i="69"/>
  <c r="C2268" i="69"/>
  <c r="D2268" i="69"/>
  <c r="E2268" i="69"/>
  <c r="A2269" i="69"/>
  <c r="B2269" i="69"/>
  <c r="C2269" i="69"/>
  <c r="D2269" i="69"/>
  <c r="E2269" i="69"/>
  <c r="A2270" i="69"/>
  <c r="B2270" i="69"/>
  <c r="C2270" i="69"/>
  <c r="D2270" i="69"/>
  <c r="E2270" i="69"/>
  <c r="A2271" i="69"/>
  <c r="B2271" i="69"/>
  <c r="C2271" i="69"/>
  <c r="D2271" i="69"/>
  <c r="E2271" i="69"/>
  <c r="A2272" i="69"/>
  <c r="B2272" i="69"/>
  <c r="C2272" i="69"/>
  <c r="D2272" i="69"/>
  <c r="E2272" i="69"/>
  <c r="A2273" i="69"/>
  <c r="B2273" i="69"/>
  <c r="C2273" i="69"/>
  <c r="D2273" i="69"/>
  <c r="E2273" i="69"/>
  <c r="A2274" i="69"/>
  <c r="B2274" i="69"/>
  <c r="C2274" i="69"/>
  <c r="D2274" i="69"/>
  <c r="E2274" i="69"/>
  <c r="A2275" i="69"/>
  <c r="B2275" i="69"/>
  <c r="C2275" i="69"/>
  <c r="D2275" i="69"/>
  <c r="E2275" i="69"/>
  <c r="A2276" i="69"/>
  <c r="B2276" i="69"/>
  <c r="C2276" i="69"/>
  <c r="D2276" i="69"/>
  <c r="E2276" i="69"/>
  <c r="A2277" i="69"/>
  <c r="B2277" i="69"/>
  <c r="C2277" i="69"/>
  <c r="D2277" i="69"/>
  <c r="E2277" i="69"/>
  <c r="A2278" i="69"/>
  <c r="B2278" i="69"/>
  <c r="C2278" i="69"/>
  <c r="D2278" i="69"/>
  <c r="E2278" i="69"/>
  <c r="A2279" i="69"/>
  <c r="B2279" i="69"/>
  <c r="C2279" i="69"/>
  <c r="D2279" i="69"/>
  <c r="E2279" i="69"/>
  <c r="A2280" i="69"/>
  <c r="B2280" i="69"/>
  <c r="C2280" i="69"/>
  <c r="D2280" i="69"/>
  <c r="E2280" i="69"/>
  <c r="A2281" i="69"/>
  <c r="B2281" i="69"/>
  <c r="C2281" i="69"/>
  <c r="D2281" i="69"/>
  <c r="E2281" i="69"/>
  <c r="A2282" i="69"/>
  <c r="B2282" i="69"/>
  <c r="C2282" i="69"/>
  <c r="D2282" i="69"/>
  <c r="E2282" i="69"/>
  <c r="A2283" i="69"/>
  <c r="B2283" i="69"/>
  <c r="C2283" i="69"/>
  <c r="D2283" i="69"/>
  <c r="E2283" i="69"/>
  <c r="A2284" i="69"/>
  <c r="B2284" i="69"/>
  <c r="C2284" i="69"/>
  <c r="D2284" i="69"/>
  <c r="E2284" i="69"/>
  <c r="A2285" i="69"/>
  <c r="B2285" i="69"/>
  <c r="C2285" i="69"/>
  <c r="D2285" i="69"/>
  <c r="E2285" i="69"/>
  <c r="A2286" i="69"/>
  <c r="B2286" i="69"/>
  <c r="C2286" i="69"/>
  <c r="D2286" i="69"/>
  <c r="E2286" i="69"/>
  <c r="A2287" i="69"/>
  <c r="B2287" i="69"/>
  <c r="C2287" i="69"/>
  <c r="D2287" i="69"/>
  <c r="E2287" i="69"/>
  <c r="A2288" i="69"/>
  <c r="B2288" i="69"/>
  <c r="C2288" i="69"/>
  <c r="D2288" i="69"/>
  <c r="E2288" i="69"/>
  <c r="A2289" i="69"/>
  <c r="B2289" i="69"/>
  <c r="C2289" i="69"/>
  <c r="D2289" i="69"/>
  <c r="E2289" i="69"/>
  <c r="A2290" i="69"/>
  <c r="B2290" i="69"/>
  <c r="C2290" i="69"/>
  <c r="D2290" i="69"/>
  <c r="E2290" i="69"/>
  <c r="A2291" i="69"/>
  <c r="B2291" i="69"/>
  <c r="C2291" i="69"/>
  <c r="D2291" i="69"/>
  <c r="E2291" i="69"/>
  <c r="A2292" i="69"/>
  <c r="B2292" i="69"/>
  <c r="C2292" i="69"/>
  <c r="D2292" i="69"/>
  <c r="E2292" i="69"/>
  <c r="A2293" i="69"/>
  <c r="B2293" i="69"/>
  <c r="C2293" i="69"/>
  <c r="D2293" i="69"/>
  <c r="E2293" i="69"/>
  <c r="A2294" i="69"/>
  <c r="B2294" i="69"/>
  <c r="C2294" i="69"/>
  <c r="D2294" i="69"/>
  <c r="E2294" i="69"/>
  <c r="A2295" i="69"/>
  <c r="B2295" i="69"/>
  <c r="C2295" i="69"/>
  <c r="D2295" i="69"/>
  <c r="E2295" i="69"/>
  <c r="A2296" i="69"/>
  <c r="B2296" i="69"/>
  <c r="C2296" i="69"/>
  <c r="D2296" i="69"/>
  <c r="E2296" i="69"/>
  <c r="A2297" i="69"/>
  <c r="B2297" i="69"/>
  <c r="C2297" i="69"/>
  <c r="D2297" i="69"/>
  <c r="E2297" i="69"/>
  <c r="A2298" i="69"/>
  <c r="B2298" i="69"/>
  <c r="C2298" i="69"/>
  <c r="D2298" i="69"/>
  <c r="E2298" i="69"/>
  <c r="A2299" i="69"/>
  <c r="B2299" i="69"/>
  <c r="C2299" i="69"/>
  <c r="D2299" i="69"/>
  <c r="E2299" i="69"/>
  <c r="A2300" i="69"/>
  <c r="B2300" i="69"/>
  <c r="C2300" i="69"/>
  <c r="D2300" i="69"/>
  <c r="E2300" i="69"/>
  <c r="A2301" i="69"/>
  <c r="B2301" i="69"/>
  <c r="C2301" i="69"/>
  <c r="D2301" i="69"/>
  <c r="E2301" i="69"/>
  <c r="A2302" i="69"/>
  <c r="B2302" i="69"/>
  <c r="C2302" i="69"/>
  <c r="D2302" i="69"/>
  <c r="E2302" i="69"/>
  <c r="A2303" i="69"/>
  <c r="B2303" i="69"/>
  <c r="C2303" i="69"/>
  <c r="D2303" i="69"/>
  <c r="E2303" i="69"/>
  <c r="A2304" i="69"/>
  <c r="B2304" i="69"/>
  <c r="C2304" i="69"/>
  <c r="D2304" i="69"/>
  <c r="E2304" i="69"/>
  <c r="A2305" i="69"/>
  <c r="B2305" i="69"/>
  <c r="C2305" i="69"/>
  <c r="D2305" i="69"/>
  <c r="E2305" i="69"/>
  <c r="A2306" i="69"/>
  <c r="B2306" i="69"/>
  <c r="C2306" i="69"/>
  <c r="D2306" i="69"/>
  <c r="E2306" i="69"/>
  <c r="A2307" i="69"/>
  <c r="B2307" i="69"/>
  <c r="C2307" i="69"/>
  <c r="D2307" i="69"/>
  <c r="E2307" i="69"/>
  <c r="A2308" i="69"/>
  <c r="B2308" i="69"/>
  <c r="C2308" i="69"/>
  <c r="D2308" i="69"/>
  <c r="E2308" i="69"/>
  <c r="A2309" i="69"/>
  <c r="B2309" i="69"/>
  <c r="C2309" i="69"/>
  <c r="D2309" i="69"/>
  <c r="E2309" i="69"/>
  <c r="A2310" i="69"/>
  <c r="B2310" i="69"/>
  <c r="C2310" i="69"/>
  <c r="D2310" i="69"/>
  <c r="E2310" i="69"/>
  <c r="A2311" i="69"/>
  <c r="B2311" i="69"/>
  <c r="C2311" i="69"/>
  <c r="D2311" i="69"/>
  <c r="E2311" i="69"/>
  <c r="A2312" i="69"/>
  <c r="B2312" i="69"/>
  <c r="C2312" i="69"/>
  <c r="D2312" i="69"/>
  <c r="E2312" i="69"/>
  <c r="A2313" i="69"/>
  <c r="B2313" i="69"/>
  <c r="C2313" i="69"/>
  <c r="D2313" i="69"/>
  <c r="E2313" i="69"/>
  <c r="A2314" i="69"/>
  <c r="B2314" i="69"/>
  <c r="C2314" i="69"/>
  <c r="D2314" i="69"/>
  <c r="E2314" i="69"/>
  <c r="A2315" i="69"/>
  <c r="B2315" i="69"/>
  <c r="C2315" i="69"/>
  <c r="D2315" i="69"/>
  <c r="E2315" i="69"/>
  <c r="A2316" i="69"/>
  <c r="B2316" i="69"/>
  <c r="C2316" i="69"/>
  <c r="D2316" i="69"/>
  <c r="E2316" i="69"/>
  <c r="A2317" i="69"/>
  <c r="B2317" i="69"/>
  <c r="C2317" i="69"/>
  <c r="D2317" i="69"/>
  <c r="E2317" i="69"/>
  <c r="A2318" i="69"/>
  <c r="B2318" i="69"/>
  <c r="C2318" i="69"/>
  <c r="D2318" i="69"/>
  <c r="E2318" i="69"/>
  <c r="A2319" i="69"/>
  <c r="B2319" i="69"/>
  <c r="C2319" i="69"/>
  <c r="D2319" i="69"/>
  <c r="E2319" i="69"/>
  <c r="A2320" i="69"/>
  <c r="B2320" i="69"/>
  <c r="C2320" i="69"/>
  <c r="D2320" i="69"/>
  <c r="E2320" i="69"/>
  <c r="A2321" i="69"/>
  <c r="B2321" i="69"/>
  <c r="C2321" i="69"/>
  <c r="D2321" i="69"/>
  <c r="E2321" i="69"/>
  <c r="A2322" i="69"/>
  <c r="B2322" i="69"/>
  <c r="C2322" i="69"/>
  <c r="D2322" i="69"/>
  <c r="E2322" i="69"/>
  <c r="A2323" i="69"/>
  <c r="B2323" i="69"/>
  <c r="C2323" i="69"/>
  <c r="D2323" i="69"/>
  <c r="E2323" i="69"/>
  <c r="A2324" i="69"/>
  <c r="B2324" i="69"/>
  <c r="C2324" i="69"/>
  <c r="D2324" i="69"/>
  <c r="E2324" i="69"/>
  <c r="A2325" i="69"/>
  <c r="B2325" i="69"/>
  <c r="C2325" i="69"/>
  <c r="D2325" i="69"/>
  <c r="E2325" i="69"/>
  <c r="A2326" i="69"/>
  <c r="B2326" i="69"/>
  <c r="C2326" i="69"/>
  <c r="D2326" i="69"/>
  <c r="E2326" i="69"/>
  <c r="A2327" i="69"/>
  <c r="B2327" i="69"/>
  <c r="C2327" i="69"/>
  <c r="D2327" i="69"/>
  <c r="E2327" i="69"/>
  <c r="A2328" i="69"/>
  <c r="B2328" i="69"/>
  <c r="C2328" i="69"/>
  <c r="D2328" i="69"/>
  <c r="E2328" i="69"/>
  <c r="A2329" i="69"/>
  <c r="B2329" i="69"/>
  <c r="C2329" i="69"/>
  <c r="D2329" i="69"/>
  <c r="E2329" i="69"/>
  <c r="A2330" i="69"/>
  <c r="B2330" i="69"/>
  <c r="C2330" i="69"/>
  <c r="D2330" i="69"/>
  <c r="E2330" i="69"/>
  <c r="A2331" i="69"/>
  <c r="B2331" i="69"/>
  <c r="C2331" i="69"/>
  <c r="D2331" i="69"/>
  <c r="E2331" i="69"/>
  <c r="A2332" i="69"/>
  <c r="B2332" i="69"/>
  <c r="C2332" i="69"/>
  <c r="D2332" i="69"/>
  <c r="E2332" i="69"/>
  <c r="A2333" i="69"/>
  <c r="B2333" i="69"/>
  <c r="C2333" i="69"/>
  <c r="D2333" i="69"/>
  <c r="E2333" i="69"/>
  <c r="A2334" i="69"/>
  <c r="B2334" i="69"/>
  <c r="C2334" i="69"/>
  <c r="D2334" i="69"/>
  <c r="E2334" i="69"/>
  <c r="A2335" i="69"/>
  <c r="B2335" i="69"/>
  <c r="C2335" i="69"/>
  <c r="D2335" i="69"/>
  <c r="E2335" i="69"/>
  <c r="A2336" i="69"/>
  <c r="B2336" i="69"/>
  <c r="C2336" i="69"/>
  <c r="D2336" i="69"/>
  <c r="E2336" i="69"/>
  <c r="A2337" i="69"/>
  <c r="B2337" i="69"/>
  <c r="C2337" i="69"/>
  <c r="D2337" i="69"/>
  <c r="E2337" i="69"/>
  <c r="A2338" i="69"/>
  <c r="B2338" i="69"/>
  <c r="C2338" i="69"/>
  <c r="D2338" i="69"/>
  <c r="E2338" i="69"/>
  <c r="A2339" i="69"/>
  <c r="B2339" i="69"/>
  <c r="C2339" i="69"/>
  <c r="D2339" i="69"/>
  <c r="E2339" i="69"/>
  <c r="A2340" i="69"/>
  <c r="B2340" i="69"/>
  <c r="C2340" i="69"/>
  <c r="D2340" i="69"/>
  <c r="E2340" i="69"/>
  <c r="A2341" i="69"/>
  <c r="B2341" i="69"/>
  <c r="C2341" i="69"/>
  <c r="D2341" i="69"/>
  <c r="E2341" i="69"/>
  <c r="A2342" i="69"/>
  <c r="B2342" i="69"/>
  <c r="C2342" i="69"/>
  <c r="D2342" i="69"/>
  <c r="E2342" i="69"/>
  <c r="A2343" i="69"/>
  <c r="B2343" i="69"/>
  <c r="C2343" i="69"/>
  <c r="D2343" i="69"/>
  <c r="E2343" i="69"/>
  <c r="A2344" i="69"/>
  <c r="B2344" i="69"/>
  <c r="C2344" i="69"/>
  <c r="D2344" i="69"/>
  <c r="E2344" i="69"/>
  <c r="A2345" i="69"/>
  <c r="B2345" i="69"/>
  <c r="C2345" i="69"/>
  <c r="D2345" i="69"/>
  <c r="E2345" i="69"/>
  <c r="A2346" i="69"/>
  <c r="B2346" i="69"/>
  <c r="C2346" i="69"/>
  <c r="D2346" i="69"/>
  <c r="E2346" i="69"/>
  <c r="A2347" i="69"/>
  <c r="B2347" i="69"/>
  <c r="C2347" i="69"/>
  <c r="D2347" i="69"/>
  <c r="E2347" i="69"/>
  <c r="A2348" i="69"/>
  <c r="B2348" i="69"/>
  <c r="C2348" i="69"/>
  <c r="D2348" i="69"/>
  <c r="E2348" i="69"/>
  <c r="A2349" i="69"/>
  <c r="B2349" i="69"/>
  <c r="C2349" i="69"/>
  <c r="D2349" i="69"/>
  <c r="E2349" i="69"/>
  <c r="A2350" i="69"/>
  <c r="B2350" i="69"/>
  <c r="C2350" i="69"/>
  <c r="D2350" i="69"/>
  <c r="E2350" i="69"/>
  <c r="A2351" i="69"/>
  <c r="B2351" i="69"/>
  <c r="C2351" i="69"/>
  <c r="D2351" i="69"/>
  <c r="E2351" i="69"/>
  <c r="A2352" i="69"/>
  <c r="B2352" i="69"/>
  <c r="C2352" i="69"/>
  <c r="D2352" i="69"/>
  <c r="E2352" i="69"/>
  <c r="A2353" i="69"/>
  <c r="B2353" i="69"/>
  <c r="C2353" i="69"/>
  <c r="D2353" i="69"/>
  <c r="E2353" i="69"/>
  <c r="A2354" i="69"/>
  <c r="B2354" i="69"/>
  <c r="C2354" i="69"/>
  <c r="D2354" i="69"/>
  <c r="E2354" i="69"/>
  <c r="A2355" i="69"/>
  <c r="B2355" i="69"/>
  <c r="C2355" i="69"/>
  <c r="D2355" i="69"/>
  <c r="E2355" i="69"/>
  <c r="A2356" i="69"/>
  <c r="B2356" i="69"/>
  <c r="C2356" i="69"/>
  <c r="D2356" i="69"/>
  <c r="E2356" i="69"/>
  <c r="A2357" i="69"/>
  <c r="B2357" i="69"/>
  <c r="C2357" i="69"/>
  <c r="D2357" i="69"/>
  <c r="E2357" i="69"/>
  <c r="A2358" i="69"/>
  <c r="B2358" i="69"/>
  <c r="C2358" i="69"/>
  <c r="D2358" i="69"/>
  <c r="E2358" i="69"/>
  <c r="A2359" i="69"/>
  <c r="B2359" i="69"/>
  <c r="C2359" i="69"/>
  <c r="D2359" i="69"/>
  <c r="E2359" i="69"/>
  <c r="A2360" i="69"/>
  <c r="B2360" i="69"/>
  <c r="C2360" i="69"/>
  <c r="D2360" i="69"/>
  <c r="E2360" i="69"/>
  <c r="A2361" i="69"/>
  <c r="B2361" i="69"/>
  <c r="C2361" i="69"/>
  <c r="D2361" i="69"/>
  <c r="E2361" i="69"/>
  <c r="A2362" i="69"/>
  <c r="B2362" i="69"/>
  <c r="C2362" i="69"/>
  <c r="D2362" i="69"/>
  <c r="E2362" i="69"/>
  <c r="A2363" i="69"/>
  <c r="B2363" i="69"/>
  <c r="C2363" i="69"/>
  <c r="D2363" i="69"/>
  <c r="E2363" i="69"/>
  <c r="A2364" i="69"/>
  <c r="B2364" i="69"/>
  <c r="C2364" i="69"/>
  <c r="D2364" i="69"/>
  <c r="E2364" i="69"/>
  <c r="A2365" i="69"/>
  <c r="B2365" i="69"/>
  <c r="C2365" i="69"/>
  <c r="D2365" i="69"/>
  <c r="E2365" i="69"/>
  <c r="A2366" i="69"/>
  <c r="B2366" i="69"/>
  <c r="C2366" i="69"/>
  <c r="D2366" i="69"/>
  <c r="E2366" i="69"/>
  <c r="A2367" i="69"/>
  <c r="B2367" i="69"/>
  <c r="C2367" i="69"/>
  <c r="D2367" i="69"/>
  <c r="E2367" i="69"/>
  <c r="A2368" i="69"/>
  <c r="B2368" i="69"/>
  <c r="C2368" i="69"/>
  <c r="D2368" i="69"/>
  <c r="E2368" i="69"/>
  <c r="A2369" i="69"/>
  <c r="B2369" i="69"/>
  <c r="C2369" i="69"/>
  <c r="D2369" i="69"/>
  <c r="E2369" i="69"/>
  <c r="A2370" i="69"/>
  <c r="B2370" i="69"/>
  <c r="C2370" i="69"/>
  <c r="D2370" i="69"/>
  <c r="E2370" i="69"/>
  <c r="A2371" i="69"/>
  <c r="B2371" i="69"/>
  <c r="C2371" i="69"/>
  <c r="D2371" i="69"/>
  <c r="E2371" i="69"/>
  <c r="A2372" i="69"/>
  <c r="B2372" i="69"/>
  <c r="C2372" i="69"/>
  <c r="D2372" i="69"/>
  <c r="E2372" i="69"/>
  <c r="A2373" i="69"/>
  <c r="B2373" i="69"/>
  <c r="C2373" i="69"/>
  <c r="D2373" i="69"/>
  <c r="E2373" i="69"/>
  <c r="A2374" i="69"/>
  <c r="B2374" i="69"/>
  <c r="C2374" i="69"/>
  <c r="D2374" i="69"/>
  <c r="E2374" i="69"/>
  <c r="A2375" i="69"/>
  <c r="B2375" i="69"/>
  <c r="C2375" i="69"/>
  <c r="D2375" i="69"/>
  <c r="E2375" i="69"/>
  <c r="A2376" i="69"/>
  <c r="B2376" i="69"/>
  <c r="C2376" i="69"/>
  <c r="D2376" i="69"/>
  <c r="E2376" i="69"/>
  <c r="A2377" i="69"/>
  <c r="B2377" i="69"/>
  <c r="C2377" i="69"/>
  <c r="D2377" i="69"/>
  <c r="E2377" i="69"/>
  <c r="A2378" i="69"/>
  <c r="B2378" i="69"/>
  <c r="C2378" i="69"/>
  <c r="D2378" i="69"/>
  <c r="E2378" i="69"/>
  <c r="A2379" i="69"/>
  <c r="B2379" i="69"/>
  <c r="C2379" i="69"/>
  <c r="D2379" i="69"/>
  <c r="E2379" i="69"/>
  <c r="A2380" i="69"/>
  <c r="B2380" i="69"/>
  <c r="C2380" i="69"/>
  <c r="D2380" i="69"/>
  <c r="E2380" i="69"/>
  <c r="A2381" i="69"/>
  <c r="B2381" i="69"/>
  <c r="C2381" i="69"/>
  <c r="D2381" i="69"/>
  <c r="E2381" i="69"/>
  <c r="A2382" i="69"/>
  <c r="B2382" i="69"/>
  <c r="C2382" i="69"/>
  <c r="D2382" i="69"/>
  <c r="E2382" i="69"/>
  <c r="A2383" i="69"/>
  <c r="B2383" i="69"/>
  <c r="C2383" i="69"/>
  <c r="D2383" i="69"/>
  <c r="E2383" i="69"/>
  <c r="A2384" i="69"/>
  <c r="B2384" i="69"/>
  <c r="C2384" i="69"/>
  <c r="D2384" i="69"/>
  <c r="E2384" i="69"/>
  <c r="A2385" i="69"/>
  <c r="B2385" i="69"/>
  <c r="C2385" i="69"/>
  <c r="D2385" i="69"/>
  <c r="E2385" i="69"/>
  <c r="A2386" i="69"/>
  <c r="B2386" i="69"/>
  <c r="C2386" i="69"/>
  <c r="D2386" i="69"/>
  <c r="E2386" i="69"/>
  <c r="A2387" i="69"/>
  <c r="B2387" i="69"/>
  <c r="C2387" i="69"/>
  <c r="D2387" i="69"/>
  <c r="E2387" i="69"/>
  <c r="A2388" i="69"/>
  <c r="B2388" i="69"/>
  <c r="C2388" i="69"/>
  <c r="D2388" i="69"/>
  <c r="E2388" i="69"/>
  <c r="A2389" i="69"/>
  <c r="B2389" i="69"/>
  <c r="C2389" i="69"/>
  <c r="D2389" i="69"/>
  <c r="E2389" i="69"/>
  <c r="A2390" i="69"/>
  <c r="B2390" i="69"/>
  <c r="C2390" i="69"/>
  <c r="D2390" i="69"/>
  <c r="E2390" i="69"/>
  <c r="A2391" i="69"/>
  <c r="B2391" i="69"/>
  <c r="C2391" i="69"/>
  <c r="D2391" i="69"/>
  <c r="E2391" i="69"/>
  <c r="A2392" i="69"/>
  <c r="B2392" i="69"/>
  <c r="C2392" i="69"/>
  <c r="D2392" i="69"/>
  <c r="E2392" i="69"/>
  <c r="A2393" i="69"/>
  <c r="B2393" i="69"/>
  <c r="C2393" i="69"/>
  <c r="D2393" i="69"/>
  <c r="E2393" i="69"/>
  <c r="A2394" i="69"/>
  <c r="B2394" i="69"/>
  <c r="C2394" i="69"/>
  <c r="D2394" i="69"/>
  <c r="E2394" i="69"/>
  <c r="A2395" i="69"/>
  <c r="B2395" i="69"/>
  <c r="C2395" i="69"/>
  <c r="D2395" i="69"/>
  <c r="E2395" i="69"/>
  <c r="A2396" i="69"/>
  <c r="B2396" i="69"/>
  <c r="C2396" i="69"/>
  <c r="D2396" i="69"/>
  <c r="E2396" i="69"/>
  <c r="A2397" i="69"/>
  <c r="B2397" i="69"/>
  <c r="C2397" i="69"/>
  <c r="D2397" i="69"/>
  <c r="E2397" i="69"/>
  <c r="A2398" i="69"/>
  <c r="B2398" i="69"/>
  <c r="C2398" i="69"/>
  <c r="D2398" i="69"/>
  <c r="E2398" i="69"/>
  <c r="A2399" i="69"/>
  <c r="B2399" i="69"/>
  <c r="C2399" i="69"/>
  <c r="D2399" i="69"/>
  <c r="E2399" i="69"/>
  <c r="A2400" i="69"/>
  <c r="B2400" i="69"/>
  <c r="C2400" i="69"/>
  <c r="D2400" i="69"/>
  <c r="E2400" i="69"/>
  <c r="A2401" i="69"/>
  <c r="B2401" i="69"/>
  <c r="C2401" i="69"/>
  <c r="D2401" i="69"/>
  <c r="E2401" i="69"/>
  <c r="A2402" i="69"/>
  <c r="B2402" i="69"/>
  <c r="C2402" i="69"/>
  <c r="D2402" i="69"/>
  <c r="E2402" i="69"/>
  <c r="A2403" i="69"/>
  <c r="B2403" i="69"/>
  <c r="C2403" i="69"/>
  <c r="D2403" i="69"/>
  <c r="E2403" i="69"/>
  <c r="A2404" i="69"/>
  <c r="B2404" i="69"/>
  <c r="C2404" i="69"/>
  <c r="D2404" i="69"/>
  <c r="E2404" i="69"/>
  <c r="A2405" i="69"/>
  <c r="B2405" i="69"/>
  <c r="C2405" i="69"/>
  <c r="D2405" i="69"/>
  <c r="E2405" i="69"/>
  <c r="A2406" i="69"/>
  <c r="B2406" i="69"/>
  <c r="C2406" i="69"/>
  <c r="D2406" i="69"/>
  <c r="E2406" i="69"/>
  <c r="A2407" i="69"/>
  <c r="B2407" i="69"/>
  <c r="C2407" i="69"/>
  <c r="D2407" i="69"/>
  <c r="E2407" i="69"/>
  <c r="A2408" i="69"/>
  <c r="B2408" i="69"/>
  <c r="C2408" i="69"/>
  <c r="D2408" i="69"/>
  <c r="E2408" i="69"/>
  <c r="A2409" i="69"/>
  <c r="B2409" i="69"/>
  <c r="C2409" i="69"/>
  <c r="D2409" i="69"/>
  <c r="E2409" i="69"/>
  <c r="A2410" i="69"/>
  <c r="B2410" i="69"/>
  <c r="C2410" i="69"/>
  <c r="D2410" i="69"/>
  <c r="E2410" i="69"/>
  <c r="A2411" i="69"/>
  <c r="B2411" i="69"/>
  <c r="C2411" i="69"/>
  <c r="D2411" i="69"/>
  <c r="E2411" i="69"/>
  <c r="A2412" i="69"/>
  <c r="B2412" i="69"/>
  <c r="C2412" i="69"/>
  <c r="D2412" i="69"/>
  <c r="E2412" i="69"/>
  <c r="A2413" i="69"/>
  <c r="B2413" i="69"/>
  <c r="C2413" i="69"/>
  <c r="D2413" i="69"/>
  <c r="E2413" i="69"/>
  <c r="A2414" i="69"/>
  <c r="B2414" i="69"/>
  <c r="C2414" i="69"/>
  <c r="D2414" i="69"/>
  <c r="E2414" i="69"/>
  <c r="A2415" i="69"/>
  <c r="B2415" i="69"/>
  <c r="C2415" i="69"/>
  <c r="D2415" i="69"/>
  <c r="E2415" i="69"/>
  <c r="A2416" i="69"/>
  <c r="B2416" i="69"/>
  <c r="C2416" i="69"/>
  <c r="D2416" i="69"/>
  <c r="E2416" i="69"/>
  <c r="A2417" i="69"/>
  <c r="B2417" i="69"/>
  <c r="C2417" i="69"/>
  <c r="D2417" i="69"/>
  <c r="E2417" i="69"/>
  <c r="A2418" i="69"/>
  <c r="B2418" i="69"/>
  <c r="C2418" i="69"/>
  <c r="D2418" i="69"/>
  <c r="E2418" i="69"/>
  <c r="A2419" i="69"/>
  <c r="B2419" i="69"/>
  <c r="C2419" i="69"/>
  <c r="D2419" i="69"/>
  <c r="E2419" i="69"/>
  <c r="A2420" i="69"/>
  <c r="B2420" i="69"/>
  <c r="C2420" i="69"/>
  <c r="D2420" i="69"/>
  <c r="E2420" i="69"/>
  <c r="A2421" i="69"/>
  <c r="B2421" i="69"/>
  <c r="C2421" i="69"/>
  <c r="D2421" i="69"/>
  <c r="E2421" i="69"/>
  <c r="A2422" i="69"/>
  <c r="B2422" i="69"/>
  <c r="C2422" i="69"/>
  <c r="D2422" i="69"/>
  <c r="E2422" i="69"/>
  <c r="A2423" i="69"/>
  <c r="B2423" i="69"/>
  <c r="C2423" i="69"/>
  <c r="D2423" i="69"/>
  <c r="E2423" i="69"/>
  <c r="A2424" i="69"/>
  <c r="B2424" i="69"/>
  <c r="C2424" i="69"/>
  <c r="D2424" i="69"/>
  <c r="E2424" i="69"/>
  <c r="A2425" i="69"/>
  <c r="B2425" i="69"/>
  <c r="C2425" i="69"/>
  <c r="D2425" i="69"/>
  <c r="E2425" i="69"/>
  <c r="A2426" i="69"/>
  <c r="B2426" i="69"/>
  <c r="C2426" i="69"/>
  <c r="D2426" i="69"/>
  <c r="E2426" i="69"/>
  <c r="A2427" i="69"/>
  <c r="B2427" i="69"/>
  <c r="C2427" i="69"/>
  <c r="D2427" i="69"/>
  <c r="E2427" i="69"/>
  <c r="A2428" i="69"/>
  <c r="B2428" i="69"/>
  <c r="C2428" i="69"/>
  <c r="D2428" i="69"/>
  <c r="E2428" i="69"/>
  <c r="A2429" i="69"/>
  <c r="B2429" i="69"/>
  <c r="C2429" i="69"/>
  <c r="D2429" i="69"/>
  <c r="E2429" i="69"/>
  <c r="A2430" i="69"/>
  <c r="B2430" i="69"/>
  <c r="C2430" i="69"/>
  <c r="D2430" i="69"/>
  <c r="E2430" i="69"/>
  <c r="A2431" i="69"/>
  <c r="B2431" i="69"/>
  <c r="C2431" i="69"/>
  <c r="D2431" i="69"/>
  <c r="E2431" i="69"/>
  <c r="A2432" i="69"/>
  <c r="B2432" i="69"/>
  <c r="C2432" i="69"/>
  <c r="D2432" i="69"/>
  <c r="E2432" i="69"/>
  <c r="A2433" i="69"/>
  <c r="B2433" i="69"/>
  <c r="C2433" i="69"/>
  <c r="D2433" i="69"/>
  <c r="E2433" i="69"/>
  <c r="A2434" i="69"/>
  <c r="B2434" i="69"/>
  <c r="C2434" i="69"/>
  <c r="D2434" i="69"/>
  <c r="E2434" i="69"/>
  <c r="A2435" i="69"/>
  <c r="B2435" i="69"/>
  <c r="C2435" i="69"/>
  <c r="D2435" i="69"/>
  <c r="E2435" i="69"/>
  <c r="A2436" i="69"/>
  <c r="B2436" i="69"/>
  <c r="C2436" i="69"/>
  <c r="D2436" i="69"/>
  <c r="E2436" i="69"/>
  <c r="A2437" i="69"/>
  <c r="B2437" i="69"/>
  <c r="C2437" i="69"/>
  <c r="D2437" i="69"/>
  <c r="E2437" i="69"/>
  <c r="A2438" i="69"/>
  <c r="B2438" i="69"/>
  <c r="C2438" i="69"/>
  <c r="D2438" i="69"/>
  <c r="E2438" i="69"/>
  <c r="A2439" i="69"/>
  <c r="B2439" i="69"/>
  <c r="C2439" i="69"/>
  <c r="D2439" i="69"/>
  <c r="E2439" i="69"/>
  <c r="A2440" i="69"/>
  <c r="B2440" i="69"/>
  <c r="C2440" i="69"/>
  <c r="D2440" i="69"/>
  <c r="E2440" i="69"/>
  <c r="A2441" i="69"/>
  <c r="B2441" i="69"/>
  <c r="C2441" i="69"/>
  <c r="D2441" i="69"/>
  <c r="E2441" i="69"/>
  <c r="A2442" i="69"/>
  <c r="B2442" i="69"/>
  <c r="C2442" i="69"/>
  <c r="D2442" i="69"/>
  <c r="E2442" i="69"/>
  <c r="A2443" i="69"/>
  <c r="B2443" i="69"/>
  <c r="C2443" i="69"/>
  <c r="D2443" i="69"/>
  <c r="E2443" i="69"/>
  <c r="A2444" i="69"/>
  <c r="B2444" i="69"/>
  <c r="C2444" i="69"/>
  <c r="D2444" i="69"/>
  <c r="E2444" i="69"/>
  <c r="A2445" i="69"/>
  <c r="B2445" i="69"/>
  <c r="C2445" i="69"/>
  <c r="D2445" i="69"/>
  <c r="E2445" i="69"/>
  <c r="A2446" i="69"/>
  <c r="B2446" i="69"/>
  <c r="C2446" i="69"/>
  <c r="D2446" i="69"/>
  <c r="E2446" i="69"/>
  <c r="A2447" i="69"/>
  <c r="B2447" i="69"/>
  <c r="C2447" i="69"/>
  <c r="D2447" i="69"/>
  <c r="E2447" i="69"/>
  <c r="A2448" i="69"/>
  <c r="B2448" i="69"/>
  <c r="C2448" i="69"/>
  <c r="D2448" i="69"/>
  <c r="E2448" i="69"/>
  <c r="A2449" i="69"/>
  <c r="B2449" i="69"/>
  <c r="C2449" i="69"/>
  <c r="D2449" i="69"/>
  <c r="E2449" i="69"/>
  <c r="A2450" i="69"/>
  <c r="B2450" i="69"/>
  <c r="C2450" i="69"/>
  <c r="D2450" i="69"/>
  <c r="E2450" i="69"/>
  <c r="A2451" i="69"/>
  <c r="B2451" i="69"/>
  <c r="C2451" i="69"/>
  <c r="D2451" i="69"/>
  <c r="E2451" i="69"/>
  <c r="A2452" i="69"/>
  <c r="B2452" i="69"/>
  <c r="C2452" i="69"/>
  <c r="D2452" i="69"/>
  <c r="E2452" i="69"/>
  <c r="A2453" i="69"/>
  <c r="B2453" i="69"/>
  <c r="C2453" i="69"/>
  <c r="D2453" i="69"/>
  <c r="E2453" i="69"/>
  <c r="A2454" i="69"/>
  <c r="B2454" i="69"/>
  <c r="C2454" i="69"/>
  <c r="D2454" i="69"/>
  <c r="E2454" i="69"/>
  <c r="A2455" i="69"/>
  <c r="B2455" i="69"/>
  <c r="C2455" i="69"/>
  <c r="D2455" i="69"/>
  <c r="E2455" i="69"/>
  <c r="A2456" i="69"/>
  <c r="B2456" i="69"/>
  <c r="C2456" i="69"/>
  <c r="D2456" i="69"/>
  <c r="E2456" i="69"/>
  <c r="A2457" i="69"/>
  <c r="B2457" i="69"/>
  <c r="C2457" i="69"/>
  <c r="D2457" i="69"/>
  <c r="E2457" i="69"/>
  <c r="A2458" i="69"/>
  <c r="B2458" i="69"/>
  <c r="C2458" i="69"/>
  <c r="D2458" i="69"/>
  <c r="E2458" i="69"/>
  <c r="A2459" i="69"/>
  <c r="B2459" i="69"/>
  <c r="C2459" i="69"/>
  <c r="D2459" i="69"/>
  <c r="E2459" i="69"/>
  <c r="A2460" i="69"/>
  <c r="B2460" i="69"/>
  <c r="C2460" i="69"/>
  <c r="D2460" i="69"/>
  <c r="E2460" i="69"/>
  <c r="A2461" i="69"/>
  <c r="B2461" i="69"/>
  <c r="C2461" i="69"/>
  <c r="D2461" i="69"/>
  <c r="E2461" i="69"/>
  <c r="A2462" i="69"/>
  <c r="B2462" i="69"/>
  <c r="C2462" i="69"/>
  <c r="D2462" i="69"/>
  <c r="E2462" i="69"/>
  <c r="A2463" i="69"/>
  <c r="B2463" i="69"/>
  <c r="C2463" i="69"/>
  <c r="D2463" i="69"/>
  <c r="E2463" i="69"/>
  <c r="A2464" i="69"/>
  <c r="B2464" i="69"/>
  <c r="C2464" i="69"/>
  <c r="D2464" i="69"/>
  <c r="E2464" i="69"/>
  <c r="A2465" i="69"/>
  <c r="B2465" i="69"/>
  <c r="C2465" i="69"/>
  <c r="D2465" i="69"/>
  <c r="E2465" i="69"/>
  <c r="A2466" i="69"/>
  <c r="B2466" i="69"/>
  <c r="C2466" i="69"/>
  <c r="D2466" i="69"/>
  <c r="E2466" i="69"/>
  <c r="A2467" i="69"/>
  <c r="B2467" i="69"/>
  <c r="C2467" i="69"/>
  <c r="D2467" i="69"/>
  <c r="E2467" i="69"/>
  <c r="A2468" i="69"/>
  <c r="B2468" i="69"/>
  <c r="C2468" i="69"/>
  <c r="D2468" i="69"/>
  <c r="E2468" i="69"/>
  <c r="A2469" i="69"/>
  <c r="B2469" i="69"/>
  <c r="C2469" i="69"/>
  <c r="D2469" i="69"/>
  <c r="E2469" i="69"/>
  <c r="A2470" i="69"/>
  <c r="B2470" i="69"/>
  <c r="C2470" i="69"/>
  <c r="D2470" i="69"/>
  <c r="E2470" i="69"/>
  <c r="A2471" i="69"/>
  <c r="B2471" i="69"/>
  <c r="C2471" i="69"/>
  <c r="D2471" i="69"/>
  <c r="E2471" i="69"/>
  <c r="A2472" i="69"/>
  <c r="B2472" i="69"/>
  <c r="C2472" i="69"/>
  <c r="D2472" i="69"/>
  <c r="E2472" i="69"/>
  <c r="A2473" i="69"/>
  <c r="B2473" i="69"/>
  <c r="C2473" i="69"/>
  <c r="D2473" i="69"/>
  <c r="E2473" i="69"/>
  <c r="A2474" i="69"/>
  <c r="B2474" i="69"/>
  <c r="C2474" i="69"/>
  <c r="D2474" i="69"/>
  <c r="E2474" i="69"/>
  <c r="A2475" i="69"/>
  <c r="B2475" i="69"/>
  <c r="C2475" i="69"/>
  <c r="D2475" i="69"/>
  <c r="E2475" i="69"/>
  <c r="A2476" i="69"/>
  <c r="B2476" i="69"/>
  <c r="C2476" i="69"/>
  <c r="D2476" i="69"/>
  <c r="E2476" i="69"/>
  <c r="A2477" i="69"/>
  <c r="B2477" i="69"/>
  <c r="C2477" i="69"/>
  <c r="D2477" i="69"/>
  <c r="E2477" i="69"/>
  <c r="A2478" i="69"/>
  <c r="B2478" i="69"/>
  <c r="C2478" i="69"/>
  <c r="D2478" i="69"/>
  <c r="E2478" i="69"/>
  <c r="A2479" i="69"/>
  <c r="B2479" i="69"/>
  <c r="C2479" i="69"/>
  <c r="D2479" i="69"/>
  <c r="E2479" i="69"/>
  <c r="A2480" i="69"/>
  <c r="B2480" i="69"/>
  <c r="C2480" i="69"/>
  <c r="D2480" i="69"/>
  <c r="E2480" i="69"/>
  <c r="A2481" i="69"/>
  <c r="B2481" i="69"/>
  <c r="C2481" i="69"/>
  <c r="D2481" i="69"/>
  <c r="E2481" i="69"/>
  <c r="A2482" i="69"/>
  <c r="B2482" i="69"/>
  <c r="C2482" i="69"/>
  <c r="D2482" i="69"/>
  <c r="E2482" i="69"/>
  <c r="A2483" i="69"/>
  <c r="B2483" i="69"/>
  <c r="C2483" i="69"/>
  <c r="D2483" i="69"/>
  <c r="E2483" i="69"/>
  <c r="A2484" i="69"/>
  <c r="B2484" i="69"/>
  <c r="C2484" i="69"/>
  <c r="D2484" i="69"/>
  <c r="E2484" i="69"/>
  <c r="A2485" i="69"/>
  <c r="B2485" i="69"/>
  <c r="C2485" i="69"/>
  <c r="D2485" i="69"/>
  <c r="E2485" i="69"/>
  <c r="A2486" i="69"/>
  <c r="B2486" i="69"/>
  <c r="C2486" i="69"/>
  <c r="D2486" i="69"/>
  <c r="E2486" i="69"/>
  <c r="A2487" i="69"/>
  <c r="B2487" i="69"/>
  <c r="C2487" i="69"/>
  <c r="D2487" i="69"/>
  <c r="E2487" i="69"/>
  <c r="A2488" i="69"/>
  <c r="B2488" i="69"/>
  <c r="C2488" i="69"/>
  <c r="D2488" i="69"/>
  <c r="E2488" i="69"/>
  <c r="A2489" i="69"/>
  <c r="B2489" i="69"/>
  <c r="C2489" i="69"/>
  <c r="D2489" i="69"/>
  <c r="E2489" i="69"/>
  <c r="A2490" i="69"/>
  <c r="B2490" i="69"/>
  <c r="C2490" i="69"/>
  <c r="D2490" i="69"/>
  <c r="E2490" i="69"/>
  <c r="A2491" i="69"/>
  <c r="B2491" i="69"/>
  <c r="C2491" i="69"/>
  <c r="D2491" i="69"/>
  <c r="E2491" i="69"/>
  <c r="A2492" i="69"/>
  <c r="B2492" i="69"/>
  <c r="C2492" i="69"/>
  <c r="D2492" i="69"/>
  <c r="E2492" i="69"/>
  <c r="A2493" i="69"/>
  <c r="B2493" i="69"/>
  <c r="C2493" i="69"/>
  <c r="D2493" i="69"/>
  <c r="E2493" i="69"/>
  <c r="A2494" i="69"/>
  <c r="B2494" i="69"/>
  <c r="C2494" i="69"/>
  <c r="D2494" i="69"/>
  <c r="E2494" i="69"/>
  <c r="A2495" i="69"/>
  <c r="B2495" i="69"/>
  <c r="C2495" i="69"/>
  <c r="D2495" i="69"/>
  <c r="E2495" i="69"/>
  <c r="A2496" i="69"/>
  <c r="B2496" i="69"/>
  <c r="C2496" i="69"/>
  <c r="D2496" i="69"/>
  <c r="E2496" i="69"/>
  <c r="A2497" i="69"/>
  <c r="B2497" i="69"/>
  <c r="C2497" i="69"/>
  <c r="D2497" i="69"/>
  <c r="E2497" i="69"/>
  <c r="A2498" i="69"/>
  <c r="B2498" i="69"/>
  <c r="C2498" i="69"/>
  <c r="D2498" i="69"/>
  <c r="E2498" i="69"/>
  <c r="A2499" i="69"/>
  <c r="B2499" i="69"/>
  <c r="C2499" i="69"/>
  <c r="D2499" i="69"/>
  <c r="E2499" i="69"/>
  <c r="A2500" i="69"/>
  <c r="B2500" i="69"/>
  <c r="C2500" i="69"/>
  <c r="D2500" i="69"/>
  <c r="E2500" i="69"/>
  <c r="A2501" i="69"/>
  <c r="B2501" i="69"/>
  <c r="C2501" i="69"/>
  <c r="D2501" i="69"/>
  <c r="E2501" i="69"/>
  <c r="A2502" i="69"/>
  <c r="B2502" i="69"/>
  <c r="C2502" i="69"/>
  <c r="D2502" i="69"/>
  <c r="E2502" i="69"/>
  <c r="A2503" i="69"/>
  <c r="B2503" i="69"/>
  <c r="C2503" i="69"/>
  <c r="D2503" i="69"/>
  <c r="E2503" i="69"/>
  <c r="A2504" i="69"/>
  <c r="B2504" i="69"/>
  <c r="C2504" i="69"/>
  <c r="D2504" i="69"/>
  <c r="E2504" i="69"/>
  <c r="A2505" i="69"/>
  <c r="B2505" i="69"/>
  <c r="C2505" i="69"/>
  <c r="D2505" i="69"/>
  <c r="E2505" i="69"/>
  <c r="A2506" i="69"/>
  <c r="B2506" i="69"/>
  <c r="C2506" i="69"/>
  <c r="D2506" i="69"/>
  <c r="E2506" i="69"/>
  <c r="A2507" i="69"/>
  <c r="B2507" i="69"/>
  <c r="C2507" i="69"/>
  <c r="D2507" i="69"/>
  <c r="E2507" i="69"/>
  <c r="A2508" i="69"/>
  <c r="B2508" i="69"/>
  <c r="C2508" i="69"/>
  <c r="D2508" i="69"/>
  <c r="E2508" i="69"/>
  <c r="A2509" i="69"/>
  <c r="B2509" i="69"/>
  <c r="C2509" i="69"/>
  <c r="D2509" i="69"/>
  <c r="E2509" i="69"/>
  <c r="A2510" i="69"/>
  <c r="B2510" i="69"/>
  <c r="C2510" i="69"/>
  <c r="D2510" i="69"/>
  <c r="E2510" i="69"/>
  <c r="A2511" i="69"/>
  <c r="B2511" i="69"/>
  <c r="C2511" i="69"/>
  <c r="D2511" i="69"/>
  <c r="E2511" i="69"/>
  <c r="A2512" i="69"/>
  <c r="B2512" i="69"/>
  <c r="C2512" i="69"/>
  <c r="D2512" i="69"/>
  <c r="E2512" i="69"/>
  <c r="A2513" i="69"/>
  <c r="B2513" i="69"/>
  <c r="C2513" i="69"/>
  <c r="D2513" i="69"/>
  <c r="E2513" i="69"/>
  <c r="A2514" i="69"/>
  <c r="B2514" i="69"/>
  <c r="C2514" i="69"/>
  <c r="D2514" i="69"/>
  <c r="E2514" i="69"/>
  <c r="A2515" i="69"/>
  <c r="B2515" i="69"/>
  <c r="C2515" i="69"/>
  <c r="D2515" i="69"/>
  <c r="E2515" i="69"/>
  <c r="A2516" i="69"/>
  <c r="B2516" i="69"/>
  <c r="C2516" i="69"/>
  <c r="D2516" i="69"/>
  <c r="E2516" i="69"/>
  <c r="A2517" i="69"/>
  <c r="B2517" i="69"/>
  <c r="C2517" i="69"/>
  <c r="D2517" i="69"/>
  <c r="E2517" i="69"/>
  <c r="A2518" i="69"/>
  <c r="B2518" i="69"/>
  <c r="C2518" i="69"/>
  <c r="D2518" i="69"/>
  <c r="E2518" i="69"/>
  <c r="A2519" i="69"/>
  <c r="B2519" i="69"/>
  <c r="C2519" i="69"/>
  <c r="D2519" i="69"/>
  <c r="E2519" i="69"/>
  <c r="A2520" i="69"/>
  <c r="B2520" i="69"/>
  <c r="C2520" i="69"/>
  <c r="D2520" i="69"/>
  <c r="E2520" i="69"/>
  <c r="A2521" i="69"/>
  <c r="B2521" i="69"/>
  <c r="C2521" i="69"/>
  <c r="D2521" i="69"/>
  <c r="E2521" i="69"/>
  <c r="A2522" i="69"/>
  <c r="B2522" i="69"/>
  <c r="C2522" i="69"/>
  <c r="D2522" i="69"/>
  <c r="E2522" i="69"/>
  <c r="A2523" i="69"/>
  <c r="B2523" i="69"/>
  <c r="C2523" i="69"/>
  <c r="D2523" i="69"/>
  <c r="E2523" i="69"/>
  <c r="A2524" i="69"/>
  <c r="B2524" i="69"/>
  <c r="C2524" i="69"/>
  <c r="D2524" i="69"/>
  <c r="E2524" i="69"/>
  <c r="A2525" i="69"/>
  <c r="B2525" i="69"/>
  <c r="C2525" i="69"/>
  <c r="D2525" i="69"/>
  <c r="E2525" i="69"/>
  <c r="A2526" i="69"/>
  <c r="B2526" i="69"/>
  <c r="C2526" i="69"/>
  <c r="D2526" i="69"/>
  <c r="E2526" i="69"/>
  <c r="A2527" i="69"/>
  <c r="B2527" i="69"/>
  <c r="C2527" i="69"/>
  <c r="D2527" i="69"/>
  <c r="E2527" i="69"/>
  <c r="A2528" i="69"/>
  <c r="B2528" i="69"/>
  <c r="C2528" i="69"/>
  <c r="D2528" i="69"/>
  <c r="E2528" i="69"/>
  <c r="A2529" i="69"/>
  <c r="B2529" i="69"/>
  <c r="C2529" i="69"/>
  <c r="D2529" i="69"/>
  <c r="E2529" i="69"/>
  <c r="A2530" i="69"/>
  <c r="B2530" i="69"/>
  <c r="C2530" i="69"/>
  <c r="D2530" i="69"/>
  <c r="E2530" i="69"/>
  <c r="A2531" i="69"/>
  <c r="B2531" i="69"/>
  <c r="C2531" i="69"/>
  <c r="D2531" i="69"/>
  <c r="E2531" i="69"/>
  <c r="A2532" i="69"/>
  <c r="B2532" i="69"/>
  <c r="C2532" i="69"/>
  <c r="D2532" i="69"/>
  <c r="E2532" i="69"/>
  <c r="A2533" i="69"/>
  <c r="B2533" i="69"/>
  <c r="C2533" i="69"/>
  <c r="D2533" i="69"/>
  <c r="E2533" i="69"/>
  <c r="A2534" i="69"/>
  <c r="B2534" i="69"/>
  <c r="C2534" i="69"/>
  <c r="D2534" i="69"/>
  <c r="E2534" i="69"/>
  <c r="A2535" i="69"/>
  <c r="B2535" i="69"/>
  <c r="C2535" i="69"/>
  <c r="D2535" i="69"/>
  <c r="E2535" i="69"/>
  <c r="A2536" i="69"/>
  <c r="B2536" i="69"/>
  <c r="C2536" i="69"/>
  <c r="D2536" i="69"/>
  <c r="E2536" i="69"/>
  <c r="A2537" i="69"/>
  <c r="B2537" i="69"/>
  <c r="C2537" i="69"/>
  <c r="D2537" i="69"/>
  <c r="E2537" i="69"/>
  <c r="A2538" i="69"/>
  <c r="B2538" i="69"/>
  <c r="C2538" i="69"/>
  <c r="D2538" i="69"/>
  <c r="E2538" i="69"/>
  <c r="A2539" i="69"/>
  <c r="B2539" i="69"/>
  <c r="C2539" i="69"/>
  <c r="D2539" i="69"/>
  <c r="E2539" i="69"/>
  <c r="A2540" i="69"/>
  <c r="B2540" i="69"/>
  <c r="C2540" i="69"/>
  <c r="D2540" i="69"/>
  <c r="E2540" i="69"/>
  <c r="A2541" i="69"/>
  <c r="B2541" i="69"/>
  <c r="C2541" i="69"/>
  <c r="D2541" i="69"/>
  <c r="E2541" i="69"/>
  <c r="A2542" i="69"/>
  <c r="B2542" i="69"/>
  <c r="C2542" i="69"/>
  <c r="D2542" i="69"/>
  <c r="E2542" i="69"/>
  <c r="A2543" i="69"/>
  <c r="B2543" i="69"/>
  <c r="C2543" i="69"/>
  <c r="D2543" i="69"/>
  <c r="E2543" i="69"/>
  <c r="A2544" i="69"/>
  <c r="B2544" i="69"/>
  <c r="C2544" i="69"/>
  <c r="D2544" i="69"/>
  <c r="E2544" i="69"/>
  <c r="A2545" i="69"/>
  <c r="B2545" i="69"/>
  <c r="C2545" i="69"/>
  <c r="D2545" i="69"/>
  <c r="E2545" i="69"/>
  <c r="A2546" i="69"/>
  <c r="B2546" i="69"/>
  <c r="C2546" i="69"/>
  <c r="D2546" i="69"/>
  <c r="E2546" i="69"/>
  <c r="A2547" i="69"/>
  <c r="B2547" i="69"/>
  <c r="C2547" i="69"/>
  <c r="D2547" i="69"/>
  <c r="E2547" i="69"/>
  <c r="A2548" i="69"/>
  <c r="B2548" i="69"/>
  <c r="C2548" i="69"/>
  <c r="D2548" i="69"/>
  <c r="E2548" i="69"/>
  <c r="A2549" i="69"/>
  <c r="B2549" i="69"/>
  <c r="C2549" i="69"/>
  <c r="D2549" i="69"/>
  <c r="E2549" i="69"/>
  <c r="A2550" i="69"/>
  <c r="B2550" i="69"/>
  <c r="C2550" i="69"/>
  <c r="D2550" i="69"/>
  <c r="E2550" i="69"/>
  <c r="A2551" i="69"/>
  <c r="B2551" i="69"/>
  <c r="C2551" i="69"/>
  <c r="D2551" i="69"/>
  <c r="E2551" i="69"/>
  <c r="A2552" i="69"/>
  <c r="B2552" i="69"/>
  <c r="C2552" i="69"/>
  <c r="D2552" i="69"/>
  <c r="E2552" i="69"/>
  <c r="A2553" i="69"/>
  <c r="B2553" i="69"/>
  <c r="C2553" i="69"/>
  <c r="D2553" i="69"/>
  <c r="E2553" i="69"/>
  <c r="A2554" i="69"/>
  <c r="B2554" i="69"/>
  <c r="C2554" i="69"/>
  <c r="D2554" i="69"/>
  <c r="E2554" i="69"/>
  <c r="A2555" i="69"/>
  <c r="B2555" i="69"/>
  <c r="C2555" i="69"/>
  <c r="D2555" i="69"/>
  <c r="E2555" i="69"/>
  <c r="A2556" i="69"/>
  <c r="B2556" i="69"/>
  <c r="C2556" i="69"/>
  <c r="D2556" i="69"/>
  <c r="E2556" i="69"/>
  <c r="A2557" i="69"/>
  <c r="B2557" i="69"/>
  <c r="C2557" i="69"/>
  <c r="D2557" i="69"/>
  <c r="E2557" i="69"/>
  <c r="A2558" i="69"/>
  <c r="B2558" i="69"/>
  <c r="C2558" i="69"/>
  <c r="D2558" i="69"/>
  <c r="E2558" i="69"/>
  <c r="A2559" i="69"/>
  <c r="B2559" i="69"/>
  <c r="C2559" i="69"/>
  <c r="D2559" i="69"/>
  <c r="E2559" i="69"/>
  <c r="A2560" i="69"/>
  <c r="B2560" i="69"/>
  <c r="C2560" i="69"/>
  <c r="D2560" i="69"/>
  <c r="E2560" i="69"/>
  <c r="A2561" i="69"/>
  <c r="B2561" i="69"/>
  <c r="C2561" i="69"/>
  <c r="D2561" i="69"/>
  <c r="E2561" i="69"/>
  <c r="A2562" i="69"/>
  <c r="B2562" i="69"/>
  <c r="C2562" i="69"/>
  <c r="D2562" i="69"/>
  <c r="E2562" i="69"/>
  <c r="A2563" i="69"/>
  <c r="B2563" i="69"/>
  <c r="C2563" i="69"/>
  <c r="D2563" i="69"/>
  <c r="E2563" i="69"/>
  <c r="A2564" i="69"/>
  <c r="B2564" i="69"/>
  <c r="C2564" i="69"/>
  <c r="D2564" i="69"/>
  <c r="E2564" i="69"/>
  <c r="A2565" i="69"/>
  <c r="B2565" i="69"/>
  <c r="C2565" i="69"/>
  <c r="D2565" i="69"/>
  <c r="E2565" i="69"/>
  <c r="A2566" i="69"/>
  <c r="B2566" i="69"/>
  <c r="C2566" i="69"/>
  <c r="D2566" i="69"/>
  <c r="E2566" i="69"/>
  <c r="A2567" i="69"/>
  <c r="B2567" i="69"/>
  <c r="C2567" i="69"/>
  <c r="D2567" i="69"/>
  <c r="E2567" i="69"/>
  <c r="A2568" i="69"/>
  <c r="B2568" i="69"/>
  <c r="C2568" i="69"/>
  <c r="D2568" i="69"/>
  <c r="E2568" i="69"/>
  <c r="A2569" i="69"/>
  <c r="B2569" i="69"/>
  <c r="C2569" i="69"/>
  <c r="D2569" i="69"/>
  <c r="E2569" i="69"/>
  <c r="A2570" i="69"/>
  <c r="B2570" i="69"/>
  <c r="C2570" i="69"/>
  <c r="D2570" i="69"/>
  <c r="E2570" i="69"/>
  <c r="A2571" i="69"/>
  <c r="B2571" i="69"/>
  <c r="C2571" i="69"/>
  <c r="D2571" i="69"/>
  <c r="E2571" i="69"/>
  <c r="A2572" i="69"/>
  <c r="B2572" i="69"/>
  <c r="C2572" i="69"/>
  <c r="D2572" i="69"/>
  <c r="E2572" i="69"/>
  <c r="A2573" i="69"/>
  <c r="B2573" i="69"/>
  <c r="C2573" i="69"/>
  <c r="D2573" i="69"/>
  <c r="E2573" i="69"/>
  <c r="A2574" i="69"/>
  <c r="B2574" i="69"/>
  <c r="C2574" i="69"/>
  <c r="D2574" i="69"/>
  <c r="E2574" i="69"/>
  <c r="A2575" i="69"/>
  <c r="B2575" i="69"/>
  <c r="C2575" i="69"/>
  <c r="D2575" i="69"/>
  <c r="E2575" i="69"/>
  <c r="A2576" i="69"/>
  <c r="B2576" i="69"/>
  <c r="C2576" i="69"/>
  <c r="D2576" i="69"/>
  <c r="E2576" i="69"/>
  <c r="A2577" i="69"/>
  <c r="B2577" i="69"/>
  <c r="C2577" i="69"/>
  <c r="D2577" i="69"/>
  <c r="E2577" i="69"/>
  <c r="A2578" i="69"/>
  <c r="B2578" i="69"/>
  <c r="C2578" i="69"/>
  <c r="D2578" i="69"/>
  <c r="E2578" i="69"/>
  <c r="A2579" i="69"/>
  <c r="B2579" i="69"/>
  <c r="C2579" i="69"/>
  <c r="D2579" i="69"/>
  <c r="E2579" i="69"/>
  <c r="A2580" i="69"/>
  <c r="B2580" i="69"/>
  <c r="C2580" i="69"/>
  <c r="D2580" i="69"/>
  <c r="E2580" i="69"/>
  <c r="A2581" i="69"/>
  <c r="B2581" i="69"/>
  <c r="C2581" i="69"/>
  <c r="D2581" i="69"/>
  <c r="E2581" i="69"/>
  <c r="A2582" i="69"/>
  <c r="B2582" i="69"/>
  <c r="C2582" i="69"/>
  <c r="D2582" i="69"/>
  <c r="E2582" i="69"/>
  <c r="A2583" i="69"/>
  <c r="B2583" i="69"/>
  <c r="C2583" i="69"/>
  <c r="D2583" i="69"/>
  <c r="E2583" i="69"/>
  <c r="A2584" i="69"/>
  <c r="B2584" i="69"/>
  <c r="C2584" i="69"/>
  <c r="D2584" i="69"/>
  <c r="E2584" i="69"/>
  <c r="A2585" i="69"/>
  <c r="B2585" i="69"/>
  <c r="C2585" i="69"/>
  <c r="D2585" i="69"/>
  <c r="E2585" i="69"/>
  <c r="A2586" i="69"/>
  <c r="B2586" i="69"/>
  <c r="C2586" i="69"/>
  <c r="D2586" i="69"/>
  <c r="E2586" i="69"/>
  <c r="A2587" i="69"/>
  <c r="B2587" i="69"/>
  <c r="C2587" i="69"/>
  <c r="D2587" i="69"/>
  <c r="E2587" i="69"/>
  <c r="A2588" i="69"/>
  <c r="B2588" i="69"/>
  <c r="C2588" i="69"/>
  <c r="D2588" i="69"/>
  <c r="E2588" i="69"/>
  <c r="A2589" i="69"/>
  <c r="B2589" i="69"/>
  <c r="C2589" i="69"/>
  <c r="D2589" i="69"/>
  <c r="E2589" i="69"/>
  <c r="A2590" i="69"/>
  <c r="B2590" i="69"/>
  <c r="C2590" i="69"/>
  <c r="D2590" i="69"/>
  <c r="E2590" i="69"/>
  <c r="A2591" i="69"/>
  <c r="B2591" i="69"/>
  <c r="C2591" i="69"/>
  <c r="D2591" i="69"/>
  <c r="E2591" i="69"/>
  <c r="A2592" i="69"/>
  <c r="B2592" i="69"/>
  <c r="C2592" i="69"/>
  <c r="D2592" i="69"/>
  <c r="E2592" i="69"/>
  <c r="A2593" i="69"/>
  <c r="B2593" i="69"/>
  <c r="C2593" i="69"/>
  <c r="D2593" i="69"/>
  <c r="E2593" i="69"/>
  <c r="A2594" i="69"/>
  <c r="B2594" i="69"/>
  <c r="C2594" i="69"/>
  <c r="D2594" i="69"/>
  <c r="E2594" i="69"/>
  <c r="A2595" i="69"/>
  <c r="B2595" i="69"/>
  <c r="C2595" i="69"/>
  <c r="D2595" i="69"/>
  <c r="E2595" i="69"/>
  <c r="A2596" i="69"/>
  <c r="B2596" i="69"/>
  <c r="C2596" i="69"/>
  <c r="D2596" i="69"/>
  <c r="E2596" i="69"/>
  <c r="A2597" i="69"/>
  <c r="B2597" i="69"/>
  <c r="C2597" i="69"/>
  <c r="D2597" i="69"/>
  <c r="E2597" i="69"/>
  <c r="A2598" i="69"/>
  <c r="B2598" i="69"/>
  <c r="C2598" i="69"/>
  <c r="D2598" i="69"/>
  <c r="E2598" i="69"/>
  <c r="A2599" i="69"/>
  <c r="B2599" i="69"/>
  <c r="C2599" i="69"/>
  <c r="D2599" i="69"/>
  <c r="E2599" i="69"/>
  <c r="A2600" i="69"/>
  <c r="B2600" i="69"/>
  <c r="C2600" i="69"/>
  <c r="D2600" i="69"/>
  <c r="E2600" i="69"/>
  <c r="A2601" i="69"/>
  <c r="B2601" i="69"/>
  <c r="C2601" i="69"/>
  <c r="D2601" i="69"/>
  <c r="E2601" i="69"/>
  <c r="A2602" i="69"/>
  <c r="B2602" i="69"/>
  <c r="C2602" i="69"/>
  <c r="D2602" i="69"/>
  <c r="E2602" i="69"/>
  <c r="A2603" i="69"/>
  <c r="B2603" i="69"/>
  <c r="C2603" i="69"/>
  <c r="D2603" i="69"/>
  <c r="E2603" i="69"/>
  <c r="A2604" i="69"/>
  <c r="B2604" i="69"/>
  <c r="C2604" i="69"/>
  <c r="D2604" i="69"/>
  <c r="E2604" i="69"/>
  <c r="A2605" i="69"/>
  <c r="B2605" i="69"/>
  <c r="C2605" i="69"/>
  <c r="D2605" i="69"/>
  <c r="E2605" i="69"/>
  <c r="A2606" i="69"/>
  <c r="B2606" i="69"/>
  <c r="C2606" i="69"/>
  <c r="D2606" i="69"/>
  <c r="E2606" i="69"/>
  <c r="A2607" i="69"/>
  <c r="B2607" i="69"/>
  <c r="C2607" i="69"/>
  <c r="D2607" i="69"/>
  <c r="E2607" i="69"/>
  <c r="A2608" i="69"/>
  <c r="B2608" i="69"/>
  <c r="C2608" i="69"/>
  <c r="D2608" i="69"/>
  <c r="E2608" i="69"/>
  <c r="A2609" i="69"/>
  <c r="B2609" i="69"/>
  <c r="C2609" i="69"/>
  <c r="D2609" i="69"/>
  <c r="E2609" i="69"/>
  <c r="A2610" i="69"/>
  <c r="B2610" i="69"/>
  <c r="C2610" i="69"/>
  <c r="D2610" i="69"/>
  <c r="E2610" i="69"/>
  <c r="A2611" i="69"/>
  <c r="B2611" i="69"/>
  <c r="C2611" i="69"/>
  <c r="D2611" i="69"/>
  <c r="E2611" i="69"/>
  <c r="A2612" i="69"/>
  <c r="B2612" i="69"/>
  <c r="C2612" i="69"/>
  <c r="D2612" i="69"/>
  <c r="E2612" i="69"/>
  <c r="A2613" i="69"/>
  <c r="B2613" i="69"/>
  <c r="C2613" i="69"/>
  <c r="D2613" i="69"/>
  <c r="E2613" i="69"/>
  <c r="A2614" i="69"/>
  <c r="B2614" i="69"/>
  <c r="C2614" i="69"/>
  <c r="D2614" i="69"/>
  <c r="E2614" i="69"/>
  <c r="A2615" i="69"/>
  <c r="B2615" i="69"/>
  <c r="C2615" i="69"/>
  <c r="D2615" i="69"/>
  <c r="E2615" i="69"/>
  <c r="A2616" i="69"/>
  <c r="B2616" i="69"/>
  <c r="C2616" i="69"/>
  <c r="D2616" i="69"/>
  <c r="E2616" i="69"/>
  <c r="A2617" i="69"/>
  <c r="B2617" i="69"/>
  <c r="C2617" i="69"/>
  <c r="D2617" i="69"/>
  <c r="E2617" i="69"/>
  <c r="A2618" i="69"/>
  <c r="B2618" i="69"/>
  <c r="C2618" i="69"/>
  <c r="D2618" i="69"/>
  <c r="E2618" i="69"/>
  <c r="A2619" i="69"/>
  <c r="B2619" i="69"/>
  <c r="C2619" i="69"/>
  <c r="D2619" i="69"/>
  <c r="E2619" i="69"/>
  <c r="A2620" i="69"/>
  <c r="B2620" i="69"/>
  <c r="C2620" i="69"/>
  <c r="D2620" i="69"/>
  <c r="E2620" i="69"/>
  <c r="A2621" i="69"/>
  <c r="B2621" i="69"/>
  <c r="C2621" i="69"/>
  <c r="D2621" i="69"/>
  <c r="E2621" i="69"/>
  <c r="A2622" i="69"/>
  <c r="B2622" i="69"/>
  <c r="C2622" i="69"/>
  <c r="D2622" i="69"/>
  <c r="E2622" i="69"/>
  <c r="A2623" i="69"/>
  <c r="B2623" i="69"/>
  <c r="C2623" i="69"/>
  <c r="D2623" i="69"/>
  <c r="E2623" i="69"/>
  <c r="A2624" i="69"/>
  <c r="B2624" i="69"/>
  <c r="C2624" i="69"/>
  <c r="D2624" i="69"/>
  <c r="E2624" i="69"/>
  <c r="A2625" i="69"/>
  <c r="B2625" i="69"/>
  <c r="C2625" i="69"/>
  <c r="D2625" i="69"/>
  <c r="E2625" i="69"/>
  <c r="A2626" i="69"/>
  <c r="B2626" i="69"/>
  <c r="C2626" i="69"/>
  <c r="D2626" i="69"/>
  <c r="E2626" i="69"/>
  <c r="A2627" i="69"/>
  <c r="B2627" i="69"/>
  <c r="C2627" i="69"/>
  <c r="D2627" i="69"/>
  <c r="E2627" i="69"/>
  <c r="A2628" i="69"/>
  <c r="B2628" i="69"/>
  <c r="C2628" i="69"/>
  <c r="D2628" i="69"/>
  <c r="E2628" i="69"/>
  <c r="A2629" i="69"/>
  <c r="B2629" i="69"/>
  <c r="C2629" i="69"/>
  <c r="D2629" i="69"/>
  <c r="E2629" i="69"/>
  <c r="A2630" i="69"/>
  <c r="B2630" i="69"/>
  <c r="C2630" i="69"/>
  <c r="D2630" i="69"/>
  <c r="E2630" i="69"/>
  <c r="A2631" i="69"/>
  <c r="B2631" i="69"/>
  <c r="C2631" i="69"/>
  <c r="D2631" i="69"/>
  <c r="E2631" i="69"/>
  <c r="A2632" i="69"/>
  <c r="B2632" i="69"/>
  <c r="C2632" i="69"/>
  <c r="D2632" i="69"/>
  <c r="E2632" i="69"/>
  <c r="A2633" i="69"/>
  <c r="B2633" i="69"/>
  <c r="C2633" i="69"/>
  <c r="D2633" i="69"/>
  <c r="E2633" i="69"/>
  <c r="A2634" i="69"/>
  <c r="B2634" i="69"/>
  <c r="C2634" i="69"/>
  <c r="D2634" i="69"/>
  <c r="E2634" i="69"/>
  <c r="A2635" i="69"/>
  <c r="B2635" i="69"/>
  <c r="C2635" i="69"/>
  <c r="D2635" i="69"/>
  <c r="E2635" i="69"/>
  <c r="A2636" i="69"/>
  <c r="B2636" i="69"/>
  <c r="C2636" i="69"/>
  <c r="D2636" i="69"/>
  <c r="E2636" i="69"/>
  <c r="A2637" i="69"/>
  <c r="B2637" i="69"/>
  <c r="C2637" i="69"/>
  <c r="D2637" i="69"/>
  <c r="E2637" i="69"/>
  <c r="A2638" i="69"/>
  <c r="B2638" i="69"/>
  <c r="C2638" i="69"/>
  <c r="D2638" i="69"/>
  <c r="E2638" i="69"/>
  <c r="A2639" i="69"/>
  <c r="B2639" i="69"/>
  <c r="C2639" i="69"/>
  <c r="D2639" i="69"/>
  <c r="E2639" i="69"/>
  <c r="A2640" i="69"/>
  <c r="B2640" i="69"/>
  <c r="C2640" i="69"/>
  <c r="D2640" i="69"/>
  <c r="E2640" i="69"/>
  <c r="A2641" i="69"/>
  <c r="B2641" i="69"/>
  <c r="C2641" i="69"/>
  <c r="D2641" i="69"/>
  <c r="E2641" i="69"/>
  <c r="A2642" i="69"/>
  <c r="B2642" i="69"/>
  <c r="C2642" i="69"/>
  <c r="D2642" i="69"/>
  <c r="E2642" i="69"/>
  <c r="A2643" i="69"/>
  <c r="B2643" i="69"/>
  <c r="C2643" i="69"/>
  <c r="D2643" i="69"/>
  <c r="E2643" i="69"/>
  <c r="A2644" i="69"/>
  <c r="B2644" i="69"/>
  <c r="C2644" i="69"/>
  <c r="D2644" i="69"/>
  <c r="E2644" i="69"/>
  <c r="A2645" i="69"/>
  <c r="B2645" i="69"/>
  <c r="C2645" i="69"/>
  <c r="D2645" i="69"/>
  <c r="E2645" i="69"/>
  <c r="A2646" i="69"/>
  <c r="B2646" i="69"/>
  <c r="C2646" i="69"/>
  <c r="D2646" i="69"/>
  <c r="E2646" i="69"/>
  <c r="A2647" i="69"/>
  <c r="B2647" i="69"/>
  <c r="C2647" i="69"/>
  <c r="D2647" i="69"/>
  <c r="E2647" i="69"/>
  <c r="A2648" i="69"/>
  <c r="B2648" i="69"/>
  <c r="C2648" i="69"/>
  <c r="D2648" i="69"/>
  <c r="E2648" i="69"/>
  <c r="A2649" i="69"/>
  <c r="B2649" i="69"/>
  <c r="C2649" i="69"/>
  <c r="D2649" i="69"/>
  <c r="E2649" i="69"/>
  <c r="A2650" i="69"/>
  <c r="B2650" i="69"/>
  <c r="C2650" i="69"/>
  <c r="D2650" i="69"/>
  <c r="E2650" i="69"/>
  <c r="A2651" i="69"/>
  <c r="B2651" i="69"/>
  <c r="C2651" i="69"/>
  <c r="D2651" i="69"/>
  <c r="E2651" i="69"/>
  <c r="A2652" i="69"/>
  <c r="B2652" i="69"/>
  <c r="C2652" i="69"/>
  <c r="D2652" i="69"/>
  <c r="E2652" i="69"/>
  <c r="A2653" i="69"/>
  <c r="B2653" i="69"/>
  <c r="C2653" i="69"/>
  <c r="D2653" i="69"/>
  <c r="E2653" i="69"/>
  <c r="A2654" i="69"/>
  <c r="B2654" i="69"/>
  <c r="C2654" i="69"/>
  <c r="D2654" i="69"/>
  <c r="E2654" i="69"/>
  <c r="A2655" i="69"/>
  <c r="B2655" i="69"/>
  <c r="C2655" i="69"/>
  <c r="D2655" i="69"/>
  <c r="E2655" i="69"/>
  <c r="A2656" i="69"/>
  <c r="B2656" i="69"/>
  <c r="C2656" i="69"/>
  <c r="D2656" i="69"/>
  <c r="E2656" i="69"/>
  <c r="A2657" i="69"/>
  <c r="B2657" i="69"/>
  <c r="C2657" i="69"/>
  <c r="D2657" i="69"/>
  <c r="E2657" i="69"/>
  <c r="A2658" i="69"/>
  <c r="B2658" i="69"/>
  <c r="C2658" i="69"/>
  <c r="D2658" i="69"/>
  <c r="E2658" i="69"/>
  <c r="A2659" i="69"/>
  <c r="B2659" i="69"/>
  <c r="C2659" i="69"/>
  <c r="D2659" i="69"/>
  <c r="E2659" i="69"/>
  <c r="A2660" i="69"/>
  <c r="B2660" i="69"/>
  <c r="C2660" i="69"/>
  <c r="D2660" i="69"/>
  <c r="E2660" i="69"/>
  <c r="A2661" i="69"/>
  <c r="B2661" i="69"/>
  <c r="C2661" i="69"/>
  <c r="D2661" i="69"/>
  <c r="E2661" i="69"/>
  <c r="A2662" i="69"/>
  <c r="B2662" i="69"/>
  <c r="C2662" i="69"/>
  <c r="D2662" i="69"/>
  <c r="E2662" i="69"/>
  <c r="A2663" i="69"/>
  <c r="B2663" i="69"/>
  <c r="C2663" i="69"/>
  <c r="D2663" i="69"/>
  <c r="E2663" i="69"/>
  <c r="A2664" i="69"/>
  <c r="B2664" i="69"/>
  <c r="C2664" i="69"/>
  <c r="D2664" i="69"/>
  <c r="E2664" i="69"/>
  <c r="A2665" i="69"/>
  <c r="B2665" i="69"/>
  <c r="C2665" i="69"/>
  <c r="D2665" i="69"/>
  <c r="E2665" i="69"/>
  <c r="A2666" i="69"/>
  <c r="B2666" i="69"/>
  <c r="C2666" i="69"/>
  <c r="D2666" i="69"/>
  <c r="E2666" i="69"/>
  <c r="A2667" i="69"/>
  <c r="B2667" i="69"/>
  <c r="C2667" i="69"/>
  <c r="D2667" i="69"/>
  <c r="E2667" i="69"/>
  <c r="A2668" i="69"/>
  <c r="B2668" i="69"/>
  <c r="C2668" i="69"/>
  <c r="D2668" i="69"/>
  <c r="E2668" i="69"/>
  <c r="A2669" i="69"/>
  <c r="B2669" i="69"/>
  <c r="C2669" i="69"/>
  <c r="D2669" i="69"/>
  <c r="E2669" i="69"/>
  <c r="A2670" i="69"/>
  <c r="B2670" i="69"/>
  <c r="C2670" i="69"/>
  <c r="D2670" i="69"/>
  <c r="E2670" i="69"/>
  <c r="A2671" i="69"/>
  <c r="B2671" i="69"/>
  <c r="C2671" i="69"/>
  <c r="D2671" i="69"/>
  <c r="E2671" i="69"/>
  <c r="A2672" i="69"/>
  <c r="B2672" i="69"/>
  <c r="C2672" i="69"/>
  <c r="D2672" i="69"/>
  <c r="E2672" i="69"/>
  <c r="A2673" i="69"/>
  <c r="B2673" i="69"/>
  <c r="C2673" i="69"/>
  <c r="D2673" i="69"/>
  <c r="E2673" i="69"/>
  <c r="A2674" i="69"/>
  <c r="B2674" i="69"/>
  <c r="C2674" i="69"/>
  <c r="D2674" i="69"/>
  <c r="E2674" i="69"/>
  <c r="A2675" i="69"/>
  <c r="B2675" i="69"/>
  <c r="C2675" i="69"/>
  <c r="D2675" i="69"/>
  <c r="E2675" i="69"/>
  <c r="A2676" i="69"/>
  <c r="B2676" i="69"/>
  <c r="C2676" i="69"/>
  <c r="D2676" i="69"/>
  <c r="E2676" i="69"/>
  <c r="A2677" i="69"/>
  <c r="B2677" i="69"/>
  <c r="C2677" i="69"/>
  <c r="D2677" i="69"/>
  <c r="E2677" i="69"/>
  <c r="A2678" i="69"/>
  <c r="B2678" i="69"/>
  <c r="C2678" i="69"/>
  <c r="D2678" i="69"/>
  <c r="E2678" i="69"/>
  <c r="A2679" i="69"/>
  <c r="B2679" i="69"/>
  <c r="C2679" i="69"/>
  <c r="D2679" i="69"/>
  <c r="E2679" i="69"/>
  <c r="A2680" i="69"/>
  <c r="B2680" i="69"/>
  <c r="C2680" i="69"/>
  <c r="D2680" i="69"/>
  <c r="E2680" i="69"/>
  <c r="A2681" i="69"/>
  <c r="B2681" i="69"/>
  <c r="C2681" i="69"/>
  <c r="D2681" i="69"/>
  <c r="E2681" i="69"/>
  <c r="A2682" i="69"/>
  <c r="B2682" i="69"/>
  <c r="C2682" i="69"/>
  <c r="D2682" i="69"/>
  <c r="E2682" i="69"/>
  <c r="A2683" i="69"/>
  <c r="B2683" i="69"/>
  <c r="C2683" i="69"/>
  <c r="D2683" i="69"/>
  <c r="E2683" i="69"/>
  <c r="A2684" i="69"/>
  <c r="B2684" i="69"/>
  <c r="C2684" i="69"/>
  <c r="D2684" i="69"/>
  <c r="E2684" i="69"/>
  <c r="A2685" i="69"/>
  <c r="B2685" i="69"/>
  <c r="C2685" i="69"/>
  <c r="D2685" i="69"/>
  <c r="E2685" i="69"/>
  <c r="A2686" i="69"/>
  <c r="B2686" i="69"/>
  <c r="C2686" i="69"/>
  <c r="D2686" i="69"/>
  <c r="E2686" i="69"/>
  <c r="A2687" i="69"/>
  <c r="B2687" i="69"/>
  <c r="C2687" i="69"/>
  <c r="D2687" i="69"/>
  <c r="E2687" i="69"/>
  <c r="A2688" i="69"/>
  <c r="B2688" i="69"/>
  <c r="C2688" i="69"/>
  <c r="D2688" i="69"/>
  <c r="E2688" i="69"/>
  <c r="A2689" i="69"/>
  <c r="B2689" i="69"/>
  <c r="C2689" i="69"/>
  <c r="D2689" i="69"/>
  <c r="E2689" i="69"/>
  <c r="A2690" i="69"/>
  <c r="B2690" i="69"/>
  <c r="C2690" i="69"/>
  <c r="D2690" i="69"/>
  <c r="E2690" i="69"/>
  <c r="A2691" i="69"/>
  <c r="B2691" i="69"/>
  <c r="C2691" i="69"/>
  <c r="D2691" i="69"/>
  <c r="E2691" i="69"/>
  <c r="A2692" i="69"/>
  <c r="B2692" i="69"/>
  <c r="C2692" i="69"/>
  <c r="D2692" i="69"/>
  <c r="E2692" i="69"/>
  <c r="A2693" i="69"/>
  <c r="B2693" i="69"/>
  <c r="C2693" i="69"/>
  <c r="D2693" i="69"/>
  <c r="E2693" i="69"/>
  <c r="A2694" i="69"/>
  <c r="B2694" i="69"/>
  <c r="C2694" i="69"/>
  <c r="D2694" i="69"/>
  <c r="E2694" i="69"/>
  <c r="A2695" i="69"/>
  <c r="B2695" i="69"/>
  <c r="C2695" i="69"/>
  <c r="D2695" i="69"/>
  <c r="E2695" i="69"/>
  <c r="A2696" i="69"/>
  <c r="B2696" i="69"/>
  <c r="C2696" i="69"/>
  <c r="D2696" i="69"/>
  <c r="E2696" i="69"/>
  <c r="A2697" i="69"/>
  <c r="B2697" i="69"/>
  <c r="C2697" i="69"/>
  <c r="D2697" i="69"/>
  <c r="E2697" i="69"/>
  <c r="A2698" i="69"/>
  <c r="B2698" i="69"/>
  <c r="C2698" i="69"/>
  <c r="D2698" i="69"/>
  <c r="E2698" i="69"/>
  <c r="A2699" i="69"/>
  <c r="B2699" i="69"/>
  <c r="C2699" i="69"/>
  <c r="D2699" i="69"/>
  <c r="E2699" i="69"/>
  <c r="A2700" i="69"/>
  <c r="B2700" i="69"/>
  <c r="C2700" i="69"/>
  <c r="D2700" i="69"/>
  <c r="E2700" i="69"/>
  <c r="A2701" i="69"/>
  <c r="B2701" i="69"/>
  <c r="C2701" i="69"/>
  <c r="D2701" i="69"/>
  <c r="E2701" i="69"/>
  <c r="A2702" i="69"/>
  <c r="B2702" i="69"/>
  <c r="C2702" i="69"/>
  <c r="D2702" i="69"/>
  <c r="E2702" i="69"/>
  <c r="A2703" i="69"/>
  <c r="B2703" i="69"/>
  <c r="C2703" i="69"/>
  <c r="D2703" i="69"/>
  <c r="E2703" i="69"/>
  <c r="A2704" i="69"/>
  <c r="B2704" i="69"/>
  <c r="C2704" i="69"/>
  <c r="D2704" i="69"/>
  <c r="E2704" i="69"/>
  <c r="A2705" i="69"/>
  <c r="B2705" i="69"/>
  <c r="C2705" i="69"/>
  <c r="D2705" i="69"/>
  <c r="E2705" i="69"/>
  <c r="A2706" i="69"/>
  <c r="B2706" i="69"/>
  <c r="C2706" i="69"/>
  <c r="D2706" i="69"/>
  <c r="E2706" i="69"/>
  <c r="A2707" i="69"/>
  <c r="B2707" i="69"/>
  <c r="C2707" i="69"/>
  <c r="D2707" i="69"/>
  <c r="E2707" i="69"/>
  <c r="A2708" i="69"/>
  <c r="B2708" i="69"/>
  <c r="C2708" i="69"/>
  <c r="D2708" i="69"/>
  <c r="E2708" i="69"/>
  <c r="A2709" i="69"/>
  <c r="B2709" i="69"/>
  <c r="C2709" i="69"/>
  <c r="D2709" i="69"/>
  <c r="E2709" i="69"/>
  <c r="A2710" i="69"/>
  <c r="B2710" i="69"/>
  <c r="C2710" i="69"/>
  <c r="D2710" i="69"/>
  <c r="E2710" i="69"/>
  <c r="A2711" i="69"/>
  <c r="B2711" i="69"/>
  <c r="C2711" i="69"/>
  <c r="D2711" i="69"/>
  <c r="E2711" i="69"/>
  <c r="A2712" i="69"/>
  <c r="B2712" i="69"/>
  <c r="C2712" i="69"/>
  <c r="D2712" i="69"/>
  <c r="E2712" i="69"/>
  <c r="A2713" i="69"/>
  <c r="B2713" i="69"/>
  <c r="C2713" i="69"/>
  <c r="D2713" i="69"/>
  <c r="E2713" i="69"/>
  <c r="A2714" i="69"/>
  <c r="B2714" i="69"/>
  <c r="C2714" i="69"/>
  <c r="D2714" i="69"/>
  <c r="E2714" i="69"/>
  <c r="A2715" i="69"/>
  <c r="B2715" i="69"/>
  <c r="C2715" i="69"/>
  <c r="D2715" i="69"/>
  <c r="E2715" i="69"/>
  <c r="A2716" i="69"/>
  <c r="B2716" i="69"/>
  <c r="C2716" i="69"/>
  <c r="D2716" i="69"/>
  <c r="E2716" i="69"/>
  <c r="A2717" i="69"/>
  <c r="B2717" i="69"/>
  <c r="C2717" i="69"/>
  <c r="D2717" i="69"/>
  <c r="E2717" i="69"/>
  <c r="A2718" i="69"/>
  <c r="B2718" i="69"/>
  <c r="C2718" i="69"/>
  <c r="D2718" i="69"/>
  <c r="E2718" i="69"/>
  <c r="A2719" i="69"/>
  <c r="B2719" i="69"/>
  <c r="C2719" i="69"/>
  <c r="D2719" i="69"/>
  <c r="E2719" i="69"/>
  <c r="A2720" i="69"/>
  <c r="B2720" i="69"/>
  <c r="C2720" i="69"/>
  <c r="D2720" i="69"/>
  <c r="E2720" i="69"/>
  <c r="A2721" i="69"/>
  <c r="B2721" i="69"/>
  <c r="C2721" i="69"/>
  <c r="D2721" i="69"/>
  <c r="E2721" i="69"/>
  <c r="A2722" i="69"/>
  <c r="B2722" i="69"/>
  <c r="C2722" i="69"/>
  <c r="D2722" i="69"/>
  <c r="E2722" i="69"/>
  <c r="A2723" i="69"/>
  <c r="B2723" i="69"/>
  <c r="C2723" i="69"/>
  <c r="D2723" i="69"/>
  <c r="E2723" i="69"/>
  <c r="A2724" i="69"/>
  <c r="B2724" i="69"/>
  <c r="C2724" i="69"/>
  <c r="D2724" i="69"/>
  <c r="E2724" i="69"/>
  <c r="A2725" i="69"/>
  <c r="B2725" i="69"/>
  <c r="C2725" i="69"/>
  <c r="D2725" i="69"/>
  <c r="E2725" i="69"/>
  <c r="A2726" i="69"/>
  <c r="B2726" i="69"/>
  <c r="C2726" i="69"/>
  <c r="D2726" i="69"/>
  <c r="E2726" i="69"/>
  <c r="A2727" i="69"/>
  <c r="B2727" i="69"/>
  <c r="C2727" i="69"/>
  <c r="D2727" i="69"/>
  <c r="E2727" i="69"/>
  <c r="A2728" i="69"/>
  <c r="B2728" i="69"/>
  <c r="C2728" i="69"/>
  <c r="D2728" i="69"/>
  <c r="E2728" i="69"/>
  <c r="A2729" i="69"/>
  <c r="B2729" i="69"/>
  <c r="C2729" i="69"/>
  <c r="D2729" i="69"/>
  <c r="E2729" i="69"/>
  <c r="A2730" i="69"/>
  <c r="B2730" i="69"/>
  <c r="C2730" i="69"/>
  <c r="D2730" i="69"/>
  <c r="E2730" i="69"/>
  <c r="A2731" i="69"/>
  <c r="B2731" i="69"/>
  <c r="C2731" i="69"/>
  <c r="D2731" i="69"/>
  <c r="E2731" i="69"/>
  <c r="A2732" i="69"/>
  <c r="B2732" i="69"/>
  <c r="C2732" i="69"/>
  <c r="D2732" i="69"/>
  <c r="E2732" i="69"/>
  <c r="A2733" i="69"/>
  <c r="B2733" i="69"/>
  <c r="C2733" i="69"/>
  <c r="D2733" i="69"/>
  <c r="E2733" i="69"/>
  <c r="A2734" i="69"/>
  <c r="B2734" i="69"/>
  <c r="C2734" i="69"/>
  <c r="D2734" i="69"/>
  <c r="E2734" i="69"/>
  <c r="A2735" i="69"/>
  <c r="B2735" i="69"/>
  <c r="C2735" i="69"/>
  <c r="D2735" i="69"/>
  <c r="E2735" i="69"/>
  <c r="A2736" i="69"/>
  <c r="B2736" i="69"/>
  <c r="C2736" i="69"/>
  <c r="D2736" i="69"/>
  <c r="E2736" i="69"/>
  <c r="A2737" i="69"/>
  <c r="B2737" i="69"/>
  <c r="C2737" i="69"/>
  <c r="D2737" i="69"/>
  <c r="E2737" i="69"/>
  <c r="A2738" i="69"/>
  <c r="B2738" i="69"/>
  <c r="C2738" i="69"/>
  <c r="D2738" i="69"/>
  <c r="E2738" i="69"/>
  <c r="A2739" i="69"/>
  <c r="B2739" i="69"/>
  <c r="C2739" i="69"/>
  <c r="D2739" i="69"/>
  <c r="E2739" i="69"/>
  <c r="A2740" i="69"/>
  <c r="B2740" i="69"/>
  <c r="C2740" i="69"/>
  <c r="D2740" i="69"/>
  <c r="E2740" i="69"/>
  <c r="A2741" i="69"/>
  <c r="B2741" i="69"/>
  <c r="C2741" i="69"/>
  <c r="D2741" i="69"/>
  <c r="E2741" i="69"/>
  <c r="A2742" i="69"/>
  <c r="B2742" i="69"/>
  <c r="C2742" i="69"/>
  <c r="D2742" i="69"/>
  <c r="E2742" i="69"/>
  <c r="A2743" i="69"/>
  <c r="B2743" i="69"/>
  <c r="C2743" i="69"/>
  <c r="D2743" i="69"/>
  <c r="E2743" i="69"/>
  <c r="A2744" i="69"/>
  <c r="B2744" i="69"/>
  <c r="C2744" i="69"/>
  <c r="D2744" i="69"/>
  <c r="E2744" i="69"/>
  <c r="A2745" i="69"/>
  <c r="B2745" i="69"/>
  <c r="C2745" i="69"/>
  <c r="D2745" i="69"/>
  <c r="E2745" i="69"/>
  <c r="A2746" i="69"/>
  <c r="B2746" i="69"/>
  <c r="C2746" i="69"/>
  <c r="D2746" i="69"/>
  <c r="E2746" i="69"/>
  <c r="A2747" i="69"/>
  <c r="B2747" i="69"/>
  <c r="C2747" i="69"/>
  <c r="D2747" i="69"/>
  <c r="E2747" i="69"/>
  <c r="A2748" i="69"/>
  <c r="B2748" i="69"/>
  <c r="C2748" i="69"/>
  <c r="D2748" i="69"/>
  <c r="E2748" i="69"/>
  <c r="A2749" i="69"/>
  <c r="B2749" i="69"/>
  <c r="C2749" i="69"/>
  <c r="D2749" i="69"/>
  <c r="E2749" i="69"/>
  <c r="A2750" i="69"/>
  <c r="B2750" i="69"/>
  <c r="C2750" i="69"/>
  <c r="D2750" i="69"/>
  <c r="E2750" i="69"/>
  <c r="A2751" i="69"/>
  <c r="B2751" i="69"/>
  <c r="C2751" i="69"/>
  <c r="D2751" i="69"/>
  <c r="E2751" i="69"/>
  <c r="A2752" i="69"/>
  <c r="B2752" i="69"/>
  <c r="C2752" i="69"/>
  <c r="D2752" i="69"/>
  <c r="E2752" i="69"/>
  <c r="A2753" i="69"/>
  <c r="B2753" i="69"/>
  <c r="C2753" i="69"/>
  <c r="D2753" i="69"/>
  <c r="E2753" i="69"/>
  <c r="A2754" i="69"/>
  <c r="B2754" i="69"/>
  <c r="C2754" i="69"/>
  <c r="D2754" i="69"/>
  <c r="E2754" i="69"/>
  <c r="A2755" i="69"/>
  <c r="B2755" i="69"/>
  <c r="C2755" i="69"/>
  <c r="D2755" i="69"/>
  <c r="E2755" i="69"/>
  <c r="A2756" i="69"/>
  <c r="B2756" i="69"/>
  <c r="C2756" i="69"/>
  <c r="D2756" i="69"/>
  <c r="E2756" i="69"/>
  <c r="A2757" i="69"/>
  <c r="B2757" i="69"/>
  <c r="C2757" i="69"/>
  <c r="D2757" i="69"/>
  <c r="E2757" i="69"/>
  <c r="A2758" i="69"/>
  <c r="B2758" i="69"/>
  <c r="C2758" i="69"/>
  <c r="D2758" i="69"/>
  <c r="E2758" i="69"/>
  <c r="A2759" i="69"/>
  <c r="B2759" i="69"/>
  <c r="C2759" i="69"/>
  <c r="D2759" i="69"/>
  <c r="E2759" i="69"/>
  <c r="A2760" i="69"/>
  <c r="B2760" i="69"/>
  <c r="C2760" i="69"/>
  <c r="D2760" i="69"/>
  <c r="E2760" i="69"/>
  <c r="A2761" i="69"/>
  <c r="B2761" i="69"/>
  <c r="C2761" i="69"/>
  <c r="D2761" i="69"/>
  <c r="E2761" i="69"/>
  <c r="A2762" i="69"/>
  <c r="B2762" i="69"/>
  <c r="C2762" i="69"/>
  <c r="D2762" i="69"/>
  <c r="E2762" i="69"/>
  <c r="A2763" i="69"/>
  <c r="B2763" i="69"/>
  <c r="C2763" i="69"/>
  <c r="D2763" i="69"/>
  <c r="E2763" i="69"/>
  <c r="A2764" i="69"/>
  <c r="B2764" i="69"/>
  <c r="C2764" i="69"/>
  <c r="D2764" i="69"/>
  <c r="E2764" i="69"/>
  <c r="A2765" i="69"/>
  <c r="B2765" i="69"/>
  <c r="C2765" i="69"/>
  <c r="D2765" i="69"/>
  <c r="E2765" i="69"/>
  <c r="A2766" i="69"/>
  <c r="B2766" i="69"/>
  <c r="C2766" i="69"/>
  <c r="D2766" i="69"/>
  <c r="E2766" i="69"/>
  <c r="A2767" i="69"/>
  <c r="B2767" i="69"/>
  <c r="C2767" i="69"/>
  <c r="D2767" i="69"/>
  <c r="E2767" i="69"/>
  <c r="A2768" i="69"/>
  <c r="B2768" i="69"/>
  <c r="C2768" i="69"/>
  <c r="D2768" i="69"/>
  <c r="E2768" i="69"/>
  <c r="A2769" i="69"/>
  <c r="B2769" i="69"/>
  <c r="C2769" i="69"/>
  <c r="D2769" i="69"/>
  <c r="E2769" i="69"/>
  <c r="A2770" i="69"/>
  <c r="B2770" i="69"/>
  <c r="C2770" i="69"/>
  <c r="D2770" i="69"/>
  <c r="E2770" i="69"/>
  <c r="A2771" i="69"/>
  <c r="B2771" i="69"/>
  <c r="C2771" i="69"/>
  <c r="D2771" i="69"/>
  <c r="E2771" i="69"/>
  <c r="A2772" i="69"/>
  <c r="B2772" i="69"/>
  <c r="C2772" i="69"/>
  <c r="D2772" i="69"/>
  <c r="E2772" i="69"/>
  <c r="A2773" i="69"/>
  <c r="B2773" i="69"/>
  <c r="C2773" i="69"/>
  <c r="D2773" i="69"/>
  <c r="E2773" i="69"/>
  <c r="A2774" i="69"/>
  <c r="B2774" i="69"/>
  <c r="C2774" i="69"/>
  <c r="D2774" i="69"/>
  <c r="E2774" i="69"/>
  <c r="A2775" i="69"/>
  <c r="B2775" i="69"/>
  <c r="C2775" i="69"/>
  <c r="D2775" i="69"/>
  <c r="E2775" i="69"/>
  <c r="A2776" i="69"/>
  <c r="B2776" i="69"/>
  <c r="C2776" i="69"/>
  <c r="D2776" i="69"/>
  <c r="E2776" i="69"/>
  <c r="A2777" i="69"/>
  <c r="B2777" i="69"/>
  <c r="C2777" i="69"/>
  <c r="D2777" i="69"/>
  <c r="E2777" i="69"/>
  <c r="A2778" i="69"/>
  <c r="B2778" i="69"/>
  <c r="C2778" i="69"/>
  <c r="D2778" i="69"/>
  <c r="E2778" i="69"/>
  <c r="A2779" i="69"/>
  <c r="B2779" i="69"/>
  <c r="C2779" i="69"/>
  <c r="D2779" i="69"/>
  <c r="E2779" i="69"/>
  <c r="A2780" i="69"/>
  <c r="B2780" i="69"/>
  <c r="C2780" i="69"/>
  <c r="D2780" i="69"/>
  <c r="E2780" i="69"/>
  <c r="A2781" i="69"/>
  <c r="B2781" i="69"/>
  <c r="C2781" i="69"/>
  <c r="D2781" i="69"/>
  <c r="E2781" i="69"/>
  <c r="A2782" i="69"/>
  <c r="B2782" i="69"/>
  <c r="C2782" i="69"/>
  <c r="D2782" i="69"/>
  <c r="E2782" i="69"/>
  <c r="A2783" i="69"/>
  <c r="B2783" i="69"/>
  <c r="C2783" i="69"/>
  <c r="D2783" i="69"/>
  <c r="E2783" i="69"/>
  <c r="A2784" i="69"/>
  <c r="B2784" i="69"/>
  <c r="C2784" i="69"/>
  <c r="D2784" i="69"/>
  <c r="E2784" i="69"/>
  <c r="A2785" i="69"/>
  <c r="B2785" i="69"/>
  <c r="C2785" i="69"/>
  <c r="D2785" i="69"/>
  <c r="E2785" i="69"/>
  <c r="A2786" i="69"/>
  <c r="B2786" i="69"/>
  <c r="C2786" i="69"/>
  <c r="D2786" i="69"/>
  <c r="E2786" i="69"/>
  <c r="A2787" i="69"/>
  <c r="B2787" i="69"/>
  <c r="C2787" i="69"/>
  <c r="D2787" i="69"/>
  <c r="E2787" i="69"/>
  <c r="A2788" i="69"/>
  <c r="B2788" i="69"/>
  <c r="C2788" i="69"/>
  <c r="D2788" i="69"/>
  <c r="E2788" i="69"/>
  <c r="A2789" i="69"/>
  <c r="B2789" i="69"/>
  <c r="C2789" i="69"/>
  <c r="D2789" i="69"/>
  <c r="E2789" i="69"/>
  <c r="A2790" i="69"/>
  <c r="B2790" i="69"/>
  <c r="C2790" i="69"/>
  <c r="D2790" i="69"/>
  <c r="E2790" i="69"/>
  <c r="A2791" i="69"/>
  <c r="B2791" i="69"/>
  <c r="C2791" i="69"/>
  <c r="D2791" i="69"/>
  <c r="E2791" i="69"/>
  <c r="A2792" i="69"/>
  <c r="B2792" i="69"/>
  <c r="C2792" i="69"/>
  <c r="D2792" i="69"/>
  <c r="E2792" i="69"/>
  <c r="A2793" i="69"/>
  <c r="B2793" i="69"/>
  <c r="C2793" i="69"/>
  <c r="D2793" i="69"/>
  <c r="E2793" i="69"/>
  <c r="A2794" i="69"/>
  <c r="B2794" i="69"/>
  <c r="C2794" i="69"/>
  <c r="D2794" i="69"/>
  <c r="E2794" i="69"/>
  <c r="A2795" i="69"/>
  <c r="B2795" i="69"/>
  <c r="C2795" i="69"/>
  <c r="D2795" i="69"/>
  <c r="E2795" i="69"/>
  <c r="A2796" i="69"/>
  <c r="B2796" i="69"/>
  <c r="C2796" i="69"/>
  <c r="D2796" i="69"/>
  <c r="E2796" i="69"/>
  <c r="A2797" i="69"/>
  <c r="B2797" i="69"/>
  <c r="C2797" i="69"/>
  <c r="D2797" i="69"/>
  <c r="E2797" i="69"/>
  <c r="A2798" i="69"/>
  <c r="B2798" i="69"/>
  <c r="C2798" i="69"/>
  <c r="D2798" i="69"/>
  <c r="E2798" i="69"/>
  <c r="A2799" i="69"/>
  <c r="B2799" i="69"/>
  <c r="C2799" i="69"/>
  <c r="D2799" i="69"/>
  <c r="E2799" i="69"/>
  <c r="A2800" i="69"/>
  <c r="B2800" i="69"/>
  <c r="C2800" i="69"/>
  <c r="D2800" i="69"/>
  <c r="E2800" i="69"/>
  <c r="A2801" i="69"/>
  <c r="B2801" i="69"/>
  <c r="C2801" i="69"/>
  <c r="D2801" i="69"/>
  <c r="E2801" i="69"/>
  <c r="A2802" i="69"/>
  <c r="B2802" i="69"/>
  <c r="C2802" i="69"/>
  <c r="D2802" i="69"/>
  <c r="E2802" i="69"/>
  <c r="A2803" i="69"/>
  <c r="B2803" i="69"/>
  <c r="C2803" i="69"/>
  <c r="D2803" i="69"/>
  <c r="E2803" i="69"/>
  <c r="A2804" i="69"/>
  <c r="B2804" i="69"/>
  <c r="C2804" i="69"/>
  <c r="D2804" i="69"/>
  <c r="E2804" i="69"/>
  <c r="A2805" i="69"/>
  <c r="B2805" i="69"/>
  <c r="C2805" i="69"/>
  <c r="D2805" i="69"/>
  <c r="E2805" i="69"/>
  <c r="A2806" i="69"/>
  <c r="B2806" i="69"/>
  <c r="C2806" i="69"/>
  <c r="D2806" i="69"/>
  <c r="E2806" i="69"/>
  <c r="A2807" i="69"/>
  <c r="B2807" i="69"/>
  <c r="C2807" i="69"/>
  <c r="D2807" i="69"/>
  <c r="E2807" i="69"/>
  <c r="A2808" i="69"/>
  <c r="B2808" i="69"/>
  <c r="C2808" i="69"/>
  <c r="D2808" i="69"/>
  <c r="E2808" i="69"/>
  <c r="A2809" i="69"/>
  <c r="B2809" i="69"/>
  <c r="C2809" i="69"/>
  <c r="D2809" i="69"/>
  <c r="E2809" i="69"/>
  <c r="A2810" i="69"/>
  <c r="B2810" i="69"/>
  <c r="C2810" i="69"/>
  <c r="D2810" i="69"/>
  <c r="E2810" i="69"/>
  <c r="A2811" i="69"/>
  <c r="B2811" i="69"/>
  <c r="C2811" i="69"/>
  <c r="D2811" i="69"/>
  <c r="E2811" i="69"/>
  <c r="A2812" i="69"/>
  <c r="B2812" i="69"/>
  <c r="C2812" i="69"/>
  <c r="D2812" i="69"/>
  <c r="E2812" i="69"/>
  <c r="A2813" i="69"/>
  <c r="B2813" i="69"/>
  <c r="C2813" i="69"/>
  <c r="D2813" i="69"/>
  <c r="E2813" i="69"/>
  <c r="A2814" i="69"/>
  <c r="B2814" i="69"/>
  <c r="C2814" i="69"/>
  <c r="D2814" i="69"/>
  <c r="E2814" i="69"/>
  <c r="A2815" i="69"/>
  <c r="B2815" i="69"/>
  <c r="C2815" i="69"/>
  <c r="D2815" i="69"/>
  <c r="E2815" i="69"/>
  <c r="A2816" i="69"/>
  <c r="B2816" i="69"/>
  <c r="C2816" i="69"/>
  <c r="D2816" i="69"/>
  <c r="E2816" i="69"/>
  <c r="A2817" i="69"/>
  <c r="B2817" i="69"/>
  <c r="C2817" i="69"/>
  <c r="D2817" i="69"/>
  <c r="E2817" i="69"/>
  <c r="A2818" i="69"/>
  <c r="B2818" i="69"/>
  <c r="C2818" i="69"/>
  <c r="D2818" i="69"/>
  <c r="E2818" i="69"/>
  <c r="A2819" i="69"/>
  <c r="B2819" i="69"/>
  <c r="C2819" i="69"/>
  <c r="D2819" i="69"/>
  <c r="E2819" i="69"/>
  <c r="A2820" i="69"/>
  <c r="B2820" i="69"/>
  <c r="C2820" i="69"/>
  <c r="D2820" i="69"/>
  <c r="E2820" i="69"/>
  <c r="A2821" i="69"/>
  <c r="B2821" i="69"/>
  <c r="C2821" i="69"/>
  <c r="D2821" i="69"/>
  <c r="E2821" i="69"/>
  <c r="A2822" i="69"/>
  <c r="B2822" i="69"/>
  <c r="C2822" i="69"/>
  <c r="D2822" i="69"/>
  <c r="E2822" i="69"/>
  <c r="A2823" i="69"/>
  <c r="B2823" i="69"/>
  <c r="C2823" i="69"/>
  <c r="D2823" i="69"/>
  <c r="E2823" i="69"/>
  <c r="A2824" i="69"/>
  <c r="B2824" i="69"/>
  <c r="C2824" i="69"/>
  <c r="D2824" i="69"/>
  <c r="E2824" i="69"/>
  <c r="A2825" i="69"/>
  <c r="B2825" i="69"/>
  <c r="C2825" i="69"/>
  <c r="D2825" i="69"/>
  <c r="E2825" i="69"/>
  <c r="A2826" i="69"/>
  <c r="B2826" i="69"/>
  <c r="C2826" i="69"/>
  <c r="D2826" i="69"/>
  <c r="E2826" i="69"/>
  <c r="A2827" i="69"/>
  <c r="B2827" i="69"/>
  <c r="C2827" i="69"/>
  <c r="D2827" i="69"/>
  <c r="E2827" i="69"/>
  <c r="A2828" i="69"/>
  <c r="B2828" i="69"/>
  <c r="C2828" i="69"/>
  <c r="D2828" i="69"/>
  <c r="E2828" i="69"/>
  <c r="A2829" i="69"/>
  <c r="B2829" i="69"/>
  <c r="C2829" i="69"/>
  <c r="D2829" i="69"/>
  <c r="E2829" i="69"/>
  <c r="A2830" i="69"/>
  <c r="B2830" i="69"/>
  <c r="C2830" i="69"/>
  <c r="D2830" i="69"/>
  <c r="E2830" i="69"/>
  <c r="A2831" i="69"/>
  <c r="B2831" i="69"/>
  <c r="C2831" i="69"/>
  <c r="D2831" i="69"/>
  <c r="E2831" i="69"/>
  <c r="A2832" i="69"/>
  <c r="B2832" i="69"/>
  <c r="C2832" i="69"/>
  <c r="D2832" i="69"/>
  <c r="E2832" i="69"/>
  <c r="A2833" i="69"/>
  <c r="B2833" i="69"/>
  <c r="C2833" i="69"/>
  <c r="D2833" i="69"/>
  <c r="E2833" i="69"/>
  <c r="A2834" i="69"/>
  <c r="B2834" i="69"/>
  <c r="C2834" i="69"/>
  <c r="D2834" i="69"/>
  <c r="E2834" i="69"/>
  <c r="A2835" i="69"/>
  <c r="B2835" i="69"/>
  <c r="C2835" i="69"/>
  <c r="D2835" i="69"/>
  <c r="E2835" i="69"/>
  <c r="A2836" i="69"/>
  <c r="B2836" i="69"/>
  <c r="C2836" i="69"/>
  <c r="D2836" i="69"/>
  <c r="E2836" i="69"/>
  <c r="A2837" i="69"/>
  <c r="B2837" i="69"/>
  <c r="C2837" i="69"/>
  <c r="D2837" i="69"/>
  <c r="E2837" i="69"/>
  <c r="A2838" i="69"/>
  <c r="B2838" i="69"/>
  <c r="C2838" i="69"/>
  <c r="D2838" i="69"/>
  <c r="E2838" i="69"/>
  <c r="A2839" i="69"/>
  <c r="B2839" i="69"/>
  <c r="C2839" i="69"/>
  <c r="D2839" i="69"/>
  <c r="E2839" i="69"/>
  <c r="A2840" i="69"/>
  <c r="B2840" i="69"/>
  <c r="C2840" i="69"/>
  <c r="D2840" i="69"/>
  <c r="E2840" i="69"/>
  <c r="A2841" i="69"/>
  <c r="B2841" i="69"/>
  <c r="C2841" i="69"/>
  <c r="D2841" i="69"/>
  <c r="E2841" i="69"/>
  <c r="A2842" i="69"/>
  <c r="B2842" i="69"/>
  <c r="C2842" i="69"/>
  <c r="D2842" i="69"/>
  <c r="E2842" i="69"/>
  <c r="A2843" i="69"/>
  <c r="B2843" i="69"/>
  <c r="C2843" i="69"/>
  <c r="D2843" i="69"/>
  <c r="E2843" i="69"/>
  <c r="A2844" i="69"/>
  <c r="B2844" i="69"/>
  <c r="C2844" i="69"/>
  <c r="D2844" i="69"/>
  <c r="E2844" i="69"/>
  <c r="A2845" i="69"/>
  <c r="B2845" i="69"/>
  <c r="C2845" i="69"/>
  <c r="D2845" i="69"/>
  <c r="E2845" i="69"/>
  <c r="A2846" i="69"/>
  <c r="B2846" i="69"/>
  <c r="C2846" i="69"/>
  <c r="D2846" i="69"/>
  <c r="E2846" i="69"/>
  <c r="A2847" i="69"/>
  <c r="B2847" i="69"/>
  <c r="C2847" i="69"/>
  <c r="D2847" i="69"/>
  <c r="E2847" i="69"/>
  <c r="A2848" i="69"/>
  <c r="B2848" i="69"/>
  <c r="C2848" i="69"/>
  <c r="D2848" i="69"/>
  <c r="E2848" i="69"/>
  <c r="A2849" i="69"/>
  <c r="B2849" i="69"/>
  <c r="C2849" i="69"/>
  <c r="D2849" i="69"/>
  <c r="E2849" i="69"/>
  <c r="A2850" i="69"/>
  <c r="B2850" i="69"/>
  <c r="C2850" i="69"/>
  <c r="D2850" i="69"/>
  <c r="E2850" i="69"/>
  <c r="A2851" i="69"/>
  <c r="B2851" i="69"/>
  <c r="C2851" i="69"/>
  <c r="D2851" i="69"/>
  <c r="E2851" i="69"/>
  <c r="A2852" i="69"/>
  <c r="B2852" i="69"/>
  <c r="C2852" i="69"/>
  <c r="D2852" i="69"/>
  <c r="E2852" i="69"/>
  <c r="A2853" i="69"/>
  <c r="B2853" i="69"/>
  <c r="C2853" i="69"/>
  <c r="D2853" i="69"/>
  <c r="E2853" i="69"/>
  <c r="A2854" i="69"/>
  <c r="B2854" i="69"/>
  <c r="C2854" i="69"/>
  <c r="D2854" i="69"/>
  <c r="E2854" i="69"/>
  <c r="A2855" i="69"/>
  <c r="B2855" i="69"/>
  <c r="C2855" i="69"/>
  <c r="D2855" i="69"/>
  <c r="E2855" i="69"/>
  <c r="A2856" i="69"/>
  <c r="B2856" i="69"/>
  <c r="C2856" i="69"/>
  <c r="D2856" i="69"/>
  <c r="E2856" i="69"/>
  <c r="A2857" i="69"/>
  <c r="B2857" i="69"/>
  <c r="C2857" i="69"/>
  <c r="D2857" i="69"/>
  <c r="E2857" i="69"/>
  <c r="A2858" i="69"/>
  <c r="B2858" i="69"/>
  <c r="C2858" i="69"/>
  <c r="D2858" i="69"/>
  <c r="E2858" i="69"/>
  <c r="A2859" i="69"/>
  <c r="B2859" i="69"/>
  <c r="C2859" i="69"/>
  <c r="D2859" i="69"/>
  <c r="E2859" i="69"/>
  <c r="A2860" i="69"/>
  <c r="B2860" i="69"/>
  <c r="C2860" i="69"/>
  <c r="D2860" i="69"/>
  <c r="E2860" i="69"/>
  <c r="A2861" i="69"/>
  <c r="B2861" i="69"/>
  <c r="C2861" i="69"/>
  <c r="D2861" i="69"/>
  <c r="E2861" i="69"/>
  <c r="A2862" i="69"/>
  <c r="B2862" i="69"/>
  <c r="C2862" i="69"/>
  <c r="D2862" i="69"/>
  <c r="E2862" i="69"/>
  <c r="A2863" i="69"/>
  <c r="B2863" i="69"/>
  <c r="C2863" i="69"/>
  <c r="D2863" i="69"/>
  <c r="E2863" i="69"/>
  <c r="A2864" i="69"/>
  <c r="B2864" i="69"/>
  <c r="C2864" i="69"/>
  <c r="D2864" i="69"/>
  <c r="E2864" i="69"/>
  <c r="A2865" i="69"/>
  <c r="B2865" i="69"/>
  <c r="C2865" i="69"/>
  <c r="D2865" i="69"/>
  <c r="E2865" i="69"/>
  <c r="A2866" i="69"/>
  <c r="B2866" i="69"/>
  <c r="C2866" i="69"/>
  <c r="D2866" i="69"/>
  <c r="E2866" i="69"/>
  <c r="A2867" i="69"/>
  <c r="B2867" i="69"/>
  <c r="C2867" i="69"/>
  <c r="D2867" i="69"/>
  <c r="E2867" i="69"/>
  <c r="A2868" i="69"/>
  <c r="B2868" i="69"/>
  <c r="C2868" i="69"/>
  <c r="D2868" i="69"/>
  <c r="E2868" i="69"/>
  <c r="A2869" i="69"/>
  <c r="B2869" i="69"/>
  <c r="C2869" i="69"/>
  <c r="D2869" i="69"/>
  <c r="E2869" i="69"/>
  <c r="A2870" i="69"/>
  <c r="B2870" i="69"/>
  <c r="C2870" i="69"/>
  <c r="D2870" i="69"/>
  <c r="E2870" i="69"/>
  <c r="A2871" i="69"/>
  <c r="B2871" i="69"/>
  <c r="C2871" i="69"/>
  <c r="D2871" i="69"/>
  <c r="E2871" i="69"/>
  <c r="A2872" i="69"/>
  <c r="B2872" i="69"/>
  <c r="C2872" i="69"/>
  <c r="D2872" i="69"/>
  <c r="E2872" i="69"/>
  <c r="A2873" i="69"/>
  <c r="B2873" i="69"/>
  <c r="C2873" i="69"/>
  <c r="D2873" i="69"/>
  <c r="E2873" i="69"/>
  <c r="A2874" i="69"/>
  <c r="B2874" i="69"/>
  <c r="C2874" i="69"/>
  <c r="D2874" i="69"/>
  <c r="E2874" i="69"/>
  <c r="A2875" i="69"/>
  <c r="B2875" i="69"/>
  <c r="C2875" i="69"/>
  <c r="D2875" i="69"/>
  <c r="E2875" i="69"/>
  <c r="A2876" i="69"/>
  <c r="B2876" i="69"/>
  <c r="C2876" i="69"/>
  <c r="D2876" i="69"/>
  <c r="E2876" i="69"/>
  <c r="A2877" i="69"/>
  <c r="B2877" i="69"/>
  <c r="C2877" i="69"/>
  <c r="D2877" i="69"/>
  <c r="E2877" i="69"/>
  <c r="A2878" i="69"/>
  <c r="B2878" i="69"/>
  <c r="C2878" i="69"/>
  <c r="D2878" i="69"/>
  <c r="E2878" i="69"/>
  <c r="A2879" i="69"/>
  <c r="B2879" i="69"/>
  <c r="C2879" i="69"/>
  <c r="D2879" i="69"/>
  <c r="E2879" i="69"/>
  <c r="A2880" i="69"/>
  <c r="B2880" i="69"/>
  <c r="C2880" i="69"/>
  <c r="D2880" i="69"/>
  <c r="E2880" i="69"/>
  <c r="A2881" i="69"/>
  <c r="B2881" i="69"/>
  <c r="C2881" i="69"/>
  <c r="D2881" i="69"/>
  <c r="E2881" i="69"/>
  <c r="A2882" i="69"/>
  <c r="B2882" i="69"/>
  <c r="C2882" i="69"/>
  <c r="D2882" i="69"/>
  <c r="E2882" i="69"/>
  <c r="A2883" i="69"/>
  <c r="B2883" i="69"/>
  <c r="C2883" i="69"/>
  <c r="D2883" i="69"/>
  <c r="E2883" i="69"/>
  <c r="A2884" i="69"/>
  <c r="B2884" i="69"/>
  <c r="C2884" i="69"/>
  <c r="D2884" i="69"/>
  <c r="E2884" i="69"/>
  <c r="A2885" i="69"/>
  <c r="B2885" i="69"/>
  <c r="C2885" i="69"/>
  <c r="D2885" i="69"/>
  <c r="E2885" i="69"/>
  <c r="A2886" i="69"/>
  <c r="B2886" i="69"/>
  <c r="C2886" i="69"/>
  <c r="D2886" i="69"/>
  <c r="E2886" i="69"/>
  <c r="A2887" i="69"/>
  <c r="B2887" i="69"/>
  <c r="C2887" i="69"/>
  <c r="D2887" i="69"/>
  <c r="E2887" i="69"/>
  <c r="A2888" i="69"/>
  <c r="B2888" i="69"/>
  <c r="C2888" i="69"/>
  <c r="D2888" i="69"/>
  <c r="E2888" i="69"/>
  <c r="A2889" i="69"/>
  <c r="B2889" i="69"/>
  <c r="C2889" i="69"/>
  <c r="D2889" i="69"/>
  <c r="E2889" i="69"/>
  <c r="A2890" i="69"/>
  <c r="B2890" i="69"/>
  <c r="C2890" i="69"/>
  <c r="D2890" i="69"/>
  <c r="E2890" i="69"/>
  <c r="A2891" i="69"/>
  <c r="B2891" i="69"/>
  <c r="C2891" i="69"/>
  <c r="D2891" i="69"/>
  <c r="E2891" i="69"/>
  <c r="A2892" i="69"/>
  <c r="B2892" i="69"/>
  <c r="C2892" i="69"/>
  <c r="D2892" i="69"/>
  <c r="E2892" i="69"/>
  <c r="A2893" i="69"/>
  <c r="B2893" i="69"/>
  <c r="C2893" i="69"/>
  <c r="D2893" i="69"/>
  <c r="E2893" i="69"/>
  <c r="A2894" i="69"/>
  <c r="B2894" i="69"/>
  <c r="C2894" i="69"/>
  <c r="D2894" i="69"/>
  <c r="E2894" i="69"/>
  <c r="A2895" i="69"/>
  <c r="B2895" i="69"/>
  <c r="C2895" i="69"/>
  <c r="D2895" i="69"/>
  <c r="E2895" i="69"/>
  <c r="A2896" i="69"/>
  <c r="B2896" i="69"/>
  <c r="C2896" i="69"/>
  <c r="D2896" i="69"/>
  <c r="E2896" i="69"/>
  <c r="A2897" i="69"/>
  <c r="B2897" i="69"/>
  <c r="C2897" i="69"/>
  <c r="D2897" i="69"/>
  <c r="E2897" i="69"/>
  <c r="A2898" i="69"/>
  <c r="B2898" i="69"/>
  <c r="C2898" i="69"/>
  <c r="D2898" i="69"/>
  <c r="E2898" i="69"/>
  <c r="A2899" i="69"/>
  <c r="B2899" i="69"/>
  <c r="C2899" i="69"/>
  <c r="D2899" i="69"/>
  <c r="E2899" i="69"/>
  <c r="A2900" i="69"/>
  <c r="B2900" i="69"/>
  <c r="C2900" i="69"/>
  <c r="D2900" i="69"/>
  <c r="E2900" i="69"/>
  <c r="A2901" i="69"/>
  <c r="B2901" i="69"/>
  <c r="C2901" i="69"/>
  <c r="D2901" i="69"/>
  <c r="E2901" i="69"/>
  <c r="A2902" i="69"/>
  <c r="B2902" i="69"/>
  <c r="C2902" i="69"/>
  <c r="D2902" i="69"/>
  <c r="E2902" i="69"/>
  <c r="A2903" i="69"/>
  <c r="B2903" i="69"/>
  <c r="C2903" i="69"/>
  <c r="D2903" i="69"/>
  <c r="E2903" i="69"/>
  <c r="A2904" i="69"/>
  <c r="B2904" i="69"/>
  <c r="C2904" i="69"/>
  <c r="D2904" i="69"/>
  <c r="E2904" i="69"/>
  <c r="A2905" i="69"/>
  <c r="B2905" i="69"/>
  <c r="C2905" i="69"/>
  <c r="D2905" i="69"/>
  <c r="E2905" i="69"/>
  <c r="A2906" i="69"/>
  <c r="B2906" i="69"/>
  <c r="C2906" i="69"/>
  <c r="D2906" i="69"/>
  <c r="E2906" i="69"/>
  <c r="A2907" i="69"/>
  <c r="B2907" i="69"/>
  <c r="C2907" i="69"/>
  <c r="D2907" i="69"/>
  <c r="E2907" i="69"/>
  <c r="A2908" i="69"/>
  <c r="B2908" i="69"/>
  <c r="C2908" i="69"/>
  <c r="D2908" i="69"/>
  <c r="E2908" i="69"/>
  <c r="A2909" i="69"/>
  <c r="B2909" i="69"/>
  <c r="C2909" i="69"/>
  <c r="D2909" i="69"/>
  <c r="E2909" i="69"/>
  <c r="A2910" i="69"/>
  <c r="B2910" i="69"/>
  <c r="C2910" i="69"/>
  <c r="D2910" i="69"/>
  <c r="E2910" i="69"/>
  <c r="A2911" i="69"/>
  <c r="B2911" i="69"/>
  <c r="C2911" i="69"/>
  <c r="D2911" i="69"/>
  <c r="E2911" i="69"/>
  <c r="A2912" i="69"/>
  <c r="B2912" i="69"/>
  <c r="C2912" i="69"/>
  <c r="D2912" i="69"/>
  <c r="E2912" i="69"/>
  <c r="A2913" i="69"/>
  <c r="B2913" i="69"/>
  <c r="C2913" i="69"/>
  <c r="D2913" i="69"/>
  <c r="E2913" i="69"/>
  <c r="A2914" i="69"/>
  <c r="B2914" i="69"/>
  <c r="C2914" i="69"/>
  <c r="D2914" i="69"/>
  <c r="E2914" i="69"/>
  <c r="A2915" i="69"/>
  <c r="B2915" i="69"/>
  <c r="C2915" i="69"/>
  <c r="D2915" i="69"/>
  <c r="E2915" i="69"/>
  <c r="A2916" i="69"/>
  <c r="B2916" i="69"/>
  <c r="C2916" i="69"/>
  <c r="D2916" i="69"/>
  <c r="E2916" i="69"/>
  <c r="A2917" i="69"/>
  <c r="B2917" i="69"/>
  <c r="C2917" i="69"/>
  <c r="D2917" i="69"/>
  <c r="E2917" i="69"/>
  <c r="A2918" i="69"/>
  <c r="B2918" i="69"/>
  <c r="C2918" i="69"/>
  <c r="D2918" i="69"/>
  <c r="E2918" i="69"/>
  <c r="A2919" i="69"/>
  <c r="B2919" i="69"/>
  <c r="C2919" i="69"/>
  <c r="D2919" i="69"/>
  <c r="E2919" i="69"/>
  <c r="A2920" i="69"/>
  <c r="B2920" i="69"/>
  <c r="C2920" i="69"/>
  <c r="D2920" i="69"/>
  <c r="E2920" i="69"/>
  <c r="A2921" i="69"/>
  <c r="B2921" i="69"/>
  <c r="C2921" i="69"/>
  <c r="D2921" i="69"/>
  <c r="E2921" i="69"/>
  <c r="A2922" i="69"/>
  <c r="B2922" i="69"/>
  <c r="C2922" i="69"/>
  <c r="D2922" i="69"/>
  <c r="E2922" i="69"/>
  <c r="A2923" i="69"/>
  <c r="B2923" i="69"/>
  <c r="C2923" i="69"/>
  <c r="D2923" i="69"/>
  <c r="E2923" i="69"/>
  <c r="A2924" i="69"/>
  <c r="B2924" i="69"/>
  <c r="C2924" i="69"/>
  <c r="D2924" i="69"/>
  <c r="E2924" i="69"/>
  <c r="A2925" i="69"/>
  <c r="B2925" i="69"/>
  <c r="C2925" i="69"/>
  <c r="D2925" i="69"/>
  <c r="E2925" i="69"/>
  <c r="A2926" i="69"/>
  <c r="B2926" i="69"/>
  <c r="C2926" i="69"/>
  <c r="D2926" i="69"/>
  <c r="E2926" i="69"/>
  <c r="A2927" i="69"/>
  <c r="B2927" i="69"/>
  <c r="C2927" i="69"/>
  <c r="D2927" i="69"/>
  <c r="E2927" i="69"/>
  <c r="A2928" i="69"/>
  <c r="B2928" i="69"/>
  <c r="C2928" i="69"/>
  <c r="D2928" i="69"/>
  <c r="E2928" i="69"/>
  <c r="A2929" i="69"/>
  <c r="B2929" i="69"/>
  <c r="C2929" i="69"/>
  <c r="D2929" i="69"/>
  <c r="E2929" i="69"/>
  <c r="A2930" i="69"/>
  <c r="B2930" i="69"/>
  <c r="C2930" i="69"/>
  <c r="D2930" i="69"/>
  <c r="E2930" i="69"/>
  <c r="A2931" i="69"/>
  <c r="B2931" i="69"/>
  <c r="C2931" i="69"/>
  <c r="D2931" i="69"/>
  <c r="E2931" i="69"/>
  <c r="A2932" i="69"/>
  <c r="B2932" i="69"/>
  <c r="C2932" i="69"/>
  <c r="D2932" i="69"/>
  <c r="E2932" i="69"/>
  <c r="A2933" i="69"/>
  <c r="B2933" i="69"/>
  <c r="C2933" i="69"/>
  <c r="D2933" i="69"/>
  <c r="E2933" i="69"/>
  <c r="A2934" i="69"/>
  <c r="B2934" i="69"/>
  <c r="C2934" i="69"/>
  <c r="D2934" i="69"/>
  <c r="E2934" i="69"/>
  <c r="A2935" i="69"/>
  <c r="B2935" i="69"/>
  <c r="C2935" i="69"/>
  <c r="D2935" i="69"/>
  <c r="E2935" i="69"/>
  <c r="A2936" i="69"/>
  <c r="B2936" i="69"/>
  <c r="C2936" i="69"/>
  <c r="D2936" i="69"/>
  <c r="E2936" i="69"/>
  <c r="A2937" i="69"/>
  <c r="B2937" i="69"/>
  <c r="C2937" i="69"/>
  <c r="D2937" i="69"/>
  <c r="E2937" i="69"/>
  <c r="A2938" i="69"/>
  <c r="B2938" i="69"/>
  <c r="C2938" i="69"/>
  <c r="D2938" i="69"/>
  <c r="E2938" i="69"/>
  <c r="A2939" i="69"/>
  <c r="B2939" i="69"/>
  <c r="C2939" i="69"/>
  <c r="D2939" i="69"/>
  <c r="E2939" i="69"/>
  <c r="A2940" i="69"/>
  <c r="B2940" i="69"/>
  <c r="C2940" i="69"/>
  <c r="D2940" i="69"/>
  <c r="E2940" i="69"/>
  <c r="A2941" i="69"/>
  <c r="B2941" i="69"/>
  <c r="C2941" i="69"/>
  <c r="D2941" i="69"/>
  <c r="E2941" i="69"/>
  <c r="A2942" i="69"/>
  <c r="B2942" i="69"/>
  <c r="C2942" i="69"/>
  <c r="D2942" i="69"/>
  <c r="E2942" i="69"/>
  <c r="A2943" i="69"/>
  <c r="B2943" i="69"/>
  <c r="C2943" i="69"/>
  <c r="D2943" i="69"/>
  <c r="E2943" i="69"/>
  <c r="A2944" i="69"/>
  <c r="B2944" i="69"/>
  <c r="C2944" i="69"/>
  <c r="D2944" i="69"/>
  <c r="E2944" i="69"/>
  <c r="A2945" i="69"/>
  <c r="B2945" i="69"/>
  <c r="C2945" i="69"/>
  <c r="D2945" i="69"/>
  <c r="E2945" i="69"/>
  <c r="A2946" i="69"/>
  <c r="B2946" i="69"/>
  <c r="C2946" i="69"/>
  <c r="D2946" i="69"/>
  <c r="E2946" i="69"/>
  <c r="A2947" i="69"/>
  <c r="B2947" i="69"/>
  <c r="C2947" i="69"/>
  <c r="D2947" i="69"/>
  <c r="E2947" i="69"/>
  <c r="A2948" i="69"/>
  <c r="B2948" i="69"/>
  <c r="C2948" i="69"/>
  <c r="D2948" i="69"/>
  <c r="E2948" i="69"/>
  <c r="A2949" i="69"/>
  <c r="B2949" i="69"/>
  <c r="C2949" i="69"/>
  <c r="D2949" i="69"/>
  <c r="E2949" i="69"/>
  <c r="A2950" i="69"/>
  <c r="B2950" i="69"/>
  <c r="C2950" i="69"/>
  <c r="D2950" i="69"/>
  <c r="E2950" i="69"/>
  <c r="A2951" i="69"/>
  <c r="B2951" i="69"/>
  <c r="C2951" i="69"/>
  <c r="D2951" i="69"/>
  <c r="E2951" i="69"/>
  <c r="A2952" i="69"/>
  <c r="B2952" i="69"/>
  <c r="C2952" i="69"/>
  <c r="D2952" i="69"/>
  <c r="E2952" i="69"/>
  <c r="A2953" i="69"/>
  <c r="B2953" i="69"/>
  <c r="C2953" i="69"/>
  <c r="D2953" i="69"/>
  <c r="E2953" i="69"/>
  <c r="A2954" i="69"/>
  <c r="B2954" i="69"/>
  <c r="C2954" i="69"/>
  <c r="D2954" i="69"/>
  <c r="E2954" i="69"/>
  <c r="A2955" i="69"/>
  <c r="B2955" i="69"/>
  <c r="C2955" i="69"/>
  <c r="D2955" i="69"/>
  <c r="E2955" i="69"/>
  <c r="A2956" i="69"/>
  <c r="B2956" i="69"/>
  <c r="C2956" i="69"/>
  <c r="D2956" i="69"/>
  <c r="E2956" i="69"/>
  <c r="A2957" i="69"/>
  <c r="B2957" i="69"/>
  <c r="C2957" i="69"/>
  <c r="D2957" i="69"/>
  <c r="E2957" i="69"/>
  <c r="A2958" i="69"/>
  <c r="B2958" i="69"/>
  <c r="C2958" i="69"/>
  <c r="D2958" i="69"/>
  <c r="E2958" i="69"/>
  <c r="A2959" i="69"/>
  <c r="B2959" i="69"/>
  <c r="C2959" i="69"/>
  <c r="D2959" i="69"/>
  <c r="E2959" i="69"/>
  <c r="A2960" i="69"/>
  <c r="B2960" i="69"/>
  <c r="C2960" i="69"/>
  <c r="D2960" i="69"/>
  <c r="E2960" i="69"/>
  <c r="A2961" i="69"/>
  <c r="B2961" i="69"/>
  <c r="C2961" i="69"/>
  <c r="D2961" i="69"/>
  <c r="E2961" i="69"/>
  <c r="A2962" i="69"/>
  <c r="B2962" i="69"/>
  <c r="C2962" i="69"/>
  <c r="D2962" i="69"/>
  <c r="E2962" i="69"/>
  <c r="A2963" i="69"/>
  <c r="B2963" i="69"/>
  <c r="C2963" i="69"/>
  <c r="D2963" i="69"/>
  <c r="E2963" i="69"/>
  <c r="A2964" i="69"/>
  <c r="B2964" i="69"/>
  <c r="C2964" i="69"/>
  <c r="D2964" i="69"/>
  <c r="E2964" i="69"/>
  <c r="A2965" i="69"/>
  <c r="B2965" i="69"/>
  <c r="C2965" i="69"/>
  <c r="D2965" i="69"/>
  <c r="E2965" i="69"/>
  <c r="A2966" i="69"/>
  <c r="B2966" i="69"/>
  <c r="C2966" i="69"/>
  <c r="D2966" i="69"/>
  <c r="E2966" i="69"/>
  <c r="A2967" i="69"/>
  <c r="B2967" i="69"/>
  <c r="C2967" i="69"/>
  <c r="D2967" i="69"/>
  <c r="E2967" i="69"/>
  <c r="A2968" i="69"/>
  <c r="B2968" i="69"/>
  <c r="C2968" i="69"/>
  <c r="D2968" i="69"/>
  <c r="E2968" i="69"/>
  <c r="A2969" i="69"/>
  <c r="B2969" i="69"/>
  <c r="C2969" i="69"/>
  <c r="D2969" i="69"/>
  <c r="E2969" i="69"/>
  <c r="A2970" i="69"/>
  <c r="B2970" i="69"/>
  <c r="C2970" i="69"/>
  <c r="D2970" i="69"/>
  <c r="E2970" i="69"/>
  <c r="A2971" i="69"/>
  <c r="B2971" i="69"/>
  <c r="C2971" i="69"/>
  <c r="D2971" i="69"/>
  <c r="E2971" i="69"/>
  <c r="A2972" i="69"/>
  <c r="B2972" i="69"/>
  <c r="C2972" i="69"/>
  <c r="D2972" i="69"/>
  <c r="E2972" i="69"/>
  <c r="A2973" i="69"/>
  <c r="B2973" i="69"/>
  <c r="C2973" i="69"/>
  <c r="D2973" i="69"/>
  <c r="E2973" i="69"/>
  <c r="A2974" i="69"/>
  <c r="B2974" i="69"/>
  <c r="C2974" i="69"/>
  <c r="D2974" i="69"/>
  <c r="E2974" i="69"/>
  <c r="A2975" i="69"/>
  <c r="B2975" i="69"/>
  <c r="C2975" i="69"/>
  <c r="D2975" i="69"/>
  <c r="E2975" i="69"/>
  <c r="A2976" i="69"/>
  <c r="B2976" i="69"/>
  <c r="C2976" i="69"/>
  <c r="D2976" i="69"/>
  <c r="E2976" i="69"/>
  <c r="A2977" i="69"/>
  <c r="B2977" i="69"/>
  <c r="C2977" i="69"/>
  <c r="D2977" i="69"/>
  <c r="E2977" i="69"/>
  <c r="A2978" i="69"/>
  <c r="B2978" i="69"/>
  <c r="C2978" i="69"/>
  <c r="D2978" i="69"/>
  <c r="E2978" i="69"/>
  <c r="A2979" i="69"/>
  <c r="B2979" i="69"/>
  <c r="C2979" i="69"/>
  <c r="D2979" i="69"/>
  <c r="E2979" i="69"/>
  <c r="A2980" i="69"/>
  <c r="B2980" i="69"/>
  <c r="C2980" i="69"/>
  <c r="D2980" i="69"/>
  <c r="E2980" i="69"/>
  <c r="A2981" i="69"/>
  <c r="B2981" i="69"/>
  <c r="C2981" i="69"/>
  <c r="D2981" i="69"/>
  <c r="E2981" i="69"/>
  <c r="A2982" i="69"/>
  <c r="B2982" i="69"/>
  <c r="C2982" i="69"/>
  <c r="D2982" i="69"/>
  <c r="E2982" i="69"/>
  <c r="A2983" i="69"/>
  <c r="B2983" i="69"/>
  <c r="C2983" i="69"/>
  <c r="D2983" i="69"/>
  <c r="E2983" i="69"/>
  <c r="A2984" i="69"/>
  <c r="B2984" i="69"/>
  <c r="C2984" i="69"/>
  <c r="D2984" i="69"/>
  <c r="E2984" i="69"/>
  <c r="A2985" i="69"/>
  <c r="B2985" i="69"/>
  <c r="C2985" i="69"/>
  <c r="D2985" i="69"/>
  <c r="E2985" i="69"/>
  <c r="A2986" i="69"/>
  <c r="B2986" i="69"/>
  <c r="C2986" i="69"/>
  <c r="D2986" i="69"/>
  <c r="E2986" i="69"/>
  <c r="A2987" i="69"/>
  <c r="B2987" i="69"/>
  <c r="C2987" i="69"/>
  <c r="D2987" i="69"/>
  <c r="E2987" i="69"/>
  <c r="A2988" i="69"/>
  <c r="B2988" i="69"/>
  <c r="C2988" i="69"/>
  <c r="D2988" i="69"/>
  <c r="E2988" i="69"/>
  <c r="A2989" i="69"/>
  <c r="B2989" i="69"/>
  <c r="C2989" i="69"/>
  <c r="D2989" i="69"/>
  <c r="E2989" i="69"/>
  <c r="A2990" i="69"/>
  <c r="B2990" i="69"/>
  <c r="C2990" i="69"/>
  <c r="D2990" i="69"/>
  <c r="E2990" i="69"/>
  <c r="A2991" i="69"/>
  <c r="B2991" i="69"/>
  <c r="C2991" i="69"/>
  <c r="D2991" i="69"/>
  <c r="E2991" i="69"/>
  <c r="A2992" i="69"/>
  <c r="B2992" i="69"/>
  <c r="C2992" i="69"/>
  <c r="D2992" i="69"/>
  <c r="E2992" i="69"/>
  <c r="A2993" i="69"/>
  <c r="B2993" i="69"/>
  <c r="C2993" i="69"/>
  <c r="D2993" i="69"/>
  <c r="E2993" i="69"/>
  <c r="A2994" i="69"/>
  <c r="B2994" i="69"/>
  <c r="C2994" i="69"/>
  <c r="D2994" i="69"/>
  <c r="E2994" i="69"/>
  <c r="A2995" i="69"/>
  <c r="B2995" i="69"/>
  <c r="C2995" i="69"/>
  <c r="D2995" i="69"/>
  <c r="E2995" i="69"/>
  <c r="A2996" i="69"/>
  <c r="B2996" i="69"/>
  <c r="C2996" i="69"/>
  <c r="D2996" i="69"/>
  <c r="E2996" i="69"/>
  <c r="A2997" i="69"/>
  <c r="B2997" i="69"/>
  <c r="C2997" i="69"/>
  <c r="D2997" i="69"/>
  <c r="E2997" i="69"/>
  <c r="A2998" i="69"/>
  <c r="B2998" i="69"/>
  <c r="C2998" i="69"/>
  <c r="D2998" i="69"/>
  <c r="E2998" i="69"/>
  <c r="A2999" i="69"/>
  <c r="B2999" i="69"/>
  <c r="C2999" i="69"/>
  <c r="D2999" i="69"/>
  <c r="E2999" i="69"/>
  <c r="A3000" i="69"/>
  <c r="B3000" i="69"/>
  <c r="C3000" i="69"/>
  <c r="D3000" i="69"/>
  <c r="E3000" i="69"/>
  <c r="A3001" i="69"/>
  <c r="B3001" i="69"/>
  <c r="C3001" i="69"/>
  <c r="D3001" i="69"/>
  <c r="E3001" i="69"/>
  <c r="A3002" i="69"/>
  <c r="B3002" i="69"/>
  <c r="C3002" i="69"/>
  <c r="D3002" i="69"/>
  <c r="E3002" i="69"/>
  <c r="A3003" i="69"/>
  <c r="B3003" i="69"/>
  <c r="C3003" i="69"/>
  <c r="D3003" i="69"/>
  <c r="E3003" i="69"/>
  <c r="A3004" i="69"/>
  <c r="B3004" i="69"/>
  <c r="C3004" i="69"/>
  <c r="D3004" i="69"/>
  <c r="E3004" i="69"/>
  <c r="A3005" i="69"/>
  <c r="B3005" i="69"/>
  <c r="C3005" i="69"/>
  <c r="D3005" i="69"/>
  <c r="E3005" i="69"/>
  <c r="A3006" i="69"/>
  <c r="B3006" i="69"/>
  <c r="C3006" i="69"/>
  <c r="D3006" i="69"/>
  <c r="E3006" i="69"/>
  <c r="A3007" i="69"/>
  <c r="B3007" i="69"/>
  <c r="C3007" i="69"/>
  <c r="D3007" i="69"/>
  <c r="E3007" i="69"/>
  <c r="A3008" i="69"/>
  <c r="B3008" i="69"/>
  <c r="C3008" i="69"/>
  <c r="D3008" i="69"/>
  <c r="E3008" i="69"/>
  <c r="A3009" i="69"/>
  <c r="B3009" i="69"/>
  <c r="C3009" i="69"/>
  <c r="D3009" i="69"/>
  <c r="E3009" i="69"/>
  <c r="A3010" i="69"/>
  <c r="B3010" i="69"/>
  <c r="C3010" i="69"/>
  <c r="D3010" i="69"/>
  <c r="E3010" i="69"/>
  <c r="A3011" i="69"/>
  <c r="B3011" i="69"/>
  <c r="C3011" i="69"/>
  <c r="D3011" i="69"/>
  <c r="E3011" i="69"/>
  <c r="A3012" i="69"/>
  <c r="B3012" i="69"/>
  <c r="C3012" i="69"/>
  <c r="D3012" i="69"/>
  <c r="E3012" i="69"/>
  <c r="A3013" i="69"/>
  <c r="B3013" i="69"/>
  <c r="C3013" i="69"/>
  <c r="D3013" i="69"/>
  <c r="E3013" i="69"/>
  <c r="A3014" i="69"/>
  <c r="B3014" i="69"/>
  <c r="C3014" i="69"/>
  <c r="D3014" i="69"/>
  <c r="E3014" i="69"/>
  <c r="A3015" i="69"/>
  <c r="B3015" i="69"/>
  <c r="C3015" i="69"/>
  <c r="D3015" i="69"/>
  <c r="E3015" i="69"/>
  <c r="A3016" i="69"/>
  <c r="B3016" i="69"/>
  <c r="C3016" i="69"/>
  <c r="D3016" i="69"/>
  <c r="E3016" i="69"/>
  <c r="A3017" i="69"/>
  <c r="B3017" i="69"/>
  <c r="C3017" i="69"/>
  <c r="D3017" i="69"/>
  <c r="E3017" i="69"/>
  <c r="A3018" i="69"/>
  <c r="B3018" i="69"/>
  <c r="C3018" i="69"/>
  <c r="D3018" i="69"/>
  <c r="E3018" i="69"/>
  <c r="A3019" i="69"/>
  <c r="B3019" i="69"/>
  <c r="C3019" i="69"/>
  <c r="D3019" i="69"/>
  <c r="E3019" i="69"/>
  <c r="A3020" i="69"/>
  <c r="B3020" i="69"/>
  <c r="C3020" i="69"/>
  <c r="D3020" i="69"/>
  <c r="E3020" i="69"/>
  <c r="A3021" i="69"/>
  <c r="B3021" i="69"/>
  <c r="C3021" i="69"/>
  <c r="D3021" i="69"/>
  <c r="E3021" i="69"/>
  <c r="A3022" i="69"/>
  <c r="B3022" i="69"/>
  <c r="C3022" i="69"/>
  <c r="D3022" i="69"/>
  <c r="E3022" i="69"/>
  <c r="A3023" i="69"/>
  <c r="B3023" i="69"/>
  <c r="C3023" i="69"/>
  <c r="D3023" i="69"/>
  <c r="E3023" i="69"/>
  <c r="A3024" i="69"/>
  <c r="B3024" i="69"/>
  <c r="C3024" i="69"/>
  <c r="D3024" i="69"/>
  <c r="E3024" i="69"/>
  <c r="A3025" i="69"/>
  <c r="B3025" i="69"/>
  <c r="C3025" i="69"/>
  <c r="D3025" i="69"/>
  <c r="E3025" i="69"/>
  <c r="A3026" i="69"/>
  <c r="B3026" i="69"/>
  <c r="C3026" i="69"/>
  <c r="D3026" i="69"/>
  <c r="E3026" i="69"/>
  <c r="A3027" i="69"/>
  <c r="B3027" i="69"/>
  <c r="C3027" i="69"/>
  <c r="D3027" i="69"/>
  <c r="E3027" i="69"/>
  <c r="A3028" i="69"/>
  <c r="B3028" i="69"/>
  <c r="C3028" i="69"/>
  <c r="D3028" i="69"/>
  <c r="E3028" i="69"/>
  <c r="A3029" i="69"/>
  <c r="B3029" i="69"/>
  <c r="C3029" i="69"/>
  <c r="D3029" i="69"/>
  <c r="E3029" i="69"/>
  <c r="A3030" i="69"/>
  <c r="B3030" i="69"/>
  <c r="C3030" i="69"/>
  <c r="D3030" i="69"/>
  <c r="E3030" i="69"/>
  <c r="A3031" i="69"/>
  <c r="B3031" i="69"/>
  <c r="C3031" i="69"/>
  <c r="D3031" i="69"/>
  <c r="E3031" i="69"/>
  <c r="A3032" i="69"/>
  <c r="B3032" i="69"/>
  <c r="C3032" i="69"/>
  <c r="D3032" i="69"/>
  <c r="E3032" i="69"/>
  <c r="A3033" i="69"/>
  <c r="B3033" i="69"/>
  <c r="C3033" i="69"/>
  <c r="D3033" i="69"/>
  <c r="E3033" i="69"/>
  <c r="A3034" i="69"/>
  <c r="B3034" i="69"/>
  <c r="C3034" i="69"/>
  <c r="D3034" i="69"/>
  <c r="E3034" i="69"/>
  <c r="A3035" i="69"/>
  <c r="B3035" i="69"/>
  <c r="C3035" i="69"/>
  <c r="D3035" i="69"/>
  <c r="E3035" i="69"/>
  <c r="A3036" i="69"/>
  <c r="B3036" i="69"/>
  <c r="C3036" i="69"/>
  <c r="D3036" i="69"/>
  <c r="E3036" i="69"/>
  <c r="A3037" i="69"/>
  <c r="B3037" i="69"/>
  <c r="C3037" i="69"/>
  <c r="D3037" i="69"/>
  <c r="E3037" i="69"/>
  <c r="A3038" i="69"/>
  <c r="B3038" i="69"/>
  <c r="C3038" i="69"/>
  <c r="D3038" i="69"/>
  <c r="E3038" i="69"/>
  <c r="A3039" i="69"/>
  <c r="B3039" i="69"/>
  <c r="C3039" i="69"/>
  <c r="D3039" i="69"/>
  <c r="E3039" i="69"/>
  <c r="A3040" i="69"/>
  <c r="B3040" i="69"/>
  <c r="C3040" i="69"/>
  <c r="D3040" i="69"/>
  <c r="E3040" i="69"/>
  <c r="A3041" i="69"/>
  <c r="B3041" i="69"/>
  <c r="C3041" i="69"/>
  <c r="D3041" i="69"/>
  <c r="E3041" i="69"/>
  <c r="A3042" i="69"/>
  <c r="B3042" i="69"/>
  <c r="C3042" i="69"/>
  <c r="D3042" i="69"/>
  <c r="E3042" i="69"/>
  <c r="A3043" i="69"/>
  <c r="B3043" i="69"/>
  <c r="C3043" i="69"/>
  <c r="D3043" i="69"/>
  <c r="E3043" i="69"/>
  <c r="A3044" i="69"/>
  <c r="B3044" i="69"/>
  <c r="C3044" i="69"/>
  <c r="D3044" i="69"/>
  <c r="E3044" i="69"/>
  <c r="A3045" i="69"/>
  <c r="B3045" i="69"/>
  <c r="C3045" i="69"/>
  <c r="D3045" i="69"/>
  <c r="E3045" i="69"/>
  <c r="A3046" i="69"/>
  <c r="B3046" i="69"/>
  <c r="C3046" i="69"/>
  <c r="D3046" i="69"/>
  <c r="E3046" i="69"/>
  <c r="A3047" i="69"/>
  <c r="B3047" i="69"/>
  <c r="C3047" i="69"/>
  <c r="D3047" i="69"/>
  <c r="E3047" i="69"/>
  <c r="A3048" i="69"/>
  <c r="B3048" i="69"/>
  <c r="C3048" i="69"/>
  <c r="D3048" i="69"/>
  <c r="E3048" i="69"/>
  <c r="A3049" i="69"/>
  <c r="B3049" i="69"/>
  <c r="C3049" i="69"/>
  <c r="D3049" i="69"/>
  <c r="E3049" i="69"/>
  <c r="A3050" i="69"/>
  <c r="B3050" i="69"/>
  <c r="C3050" i="69"/>
  <c r="D3050" i="69"/>
  <c r="E3050" i="69"/>
  <c r="A3051" i="69"/>
  <c r="B3051" i="69"/>
  <c r="C3051" i="69"/>
  <c r="D3051" i="69"/>
  <c r="E3051" i="69"/>
  <c r="A3052" i="69"/>
  <c r="B3052" i="69"/>
  <c r="C3052" i="69"/>
  <c r="D3052" i="69"/>
  <c r="E3052" i="69"/>
  <c r="A3053" i="69"/>
  <c r="B3053" i="69"/>
  <c r="C3053" i="69"/>
  <c r="D3053" i="69"/>
  <c r="E3053" i="69"/>
  <c r="A3054" i="69"/>
  <c r="B3054" i="69"/>
  <c r="C3054" i="69"/>
  <c r="D3054" i="69"/>
  <c r="E3054" i="69"/>
  <c r="A3055" i="69"/>
  <c r="B3055" i="69"/>
  <c r="C3055" i="69"/>
  <c r="D3055" i="69"/>
  <c r="E3055" i="69"/>
  <c r="A3056" i="69"/>
  <c r="B3056" i="69"/>
  <c r="C3056" i="69"/>
  <c r="D3056" i="69"/>
  <c r="E3056" i="69"/>
  <c r="A3057" i="69"/>
  <c r="B3057" i="69"/>
  <c r="C3057" i="69"/>
  <c r="D3057" i="69"/>
  <c r="E3057" i="69"/>
  <c r="A3058" i="69"/>
  <c r="B3058" i="69"/>
  <c r="C3058" i="69"/>
  <c r="D3058" i="69"/>
  <c r="E3058" i="69"/>
  <c r="A3059" i="69"/>
  <c r="B3059" i="69"/>
  <c r="C3059" i="69"/>
  <c r="D3059" i="69"/>
  <c r="E3059" i="69"/>
  <c r="A3060" i="69"/>
  <c r="B3060" i="69"/>
  <c r="C3060" i="69"/>
  <c r="D3060" i="69"/>
  <c r="E3060" i="69"/>
  <c r="A3061" i="69"/>
  <c r="B3061" i="69"/>
  <c r="C3061" i="69"/>
  <c r="D3061" i="69"/>
  <c r="E3061" i="69"/>
  <c r="A3062" i="69"/>
  <c r="B3062" i="69"/>
  <c r="C3062" i="69"/>
  <c r="D3062" i="69"/>
  <c r="E3062" i="69"/>
  <c r="A3063" i="69"/>
  <c r="B3063" i="69"/>
  <c r="C3063" i="69"/>
  <c r="D3063" i="69"/>
  <c r="E3063" i="69"/>
  <c r="A3064" i="69"/>
  <c r="B3064" i="69"/>
  <c r="C3064" i="69"/>
  <c r="D3064" i="69"/>
  <c r="E3064" i="69"/>
  <c r="A3065" i="69"/>
  <c r="B3065" i="69"/>
  <c r="C3065" i="69"/>
  <c r="D3065" i="69"/>
  <c r="E3065" i="69"/>
  <c r="A3066" i="69"/>
  <c r="B3066" i="69"/>
  <c r="C3066" i="69"/>
  <c r="D3066" i="69"/>
  <c r="E3066" i="69"/>
  <c r="A3067" i="69"/>
  <c r="B3067" i="69"/>
  <c r="C3067" i="69"/>
  <c r="D3067" i="69"/>
  <c r="E3067" i="69"/>
  <c r="A3068" i="69"/>
  <c r="B3068" i="69"/>
  <c r="C3068" i="69"/>
  <c r="D3068" i="69"/>
  <c r="E3068" i="69"/>
  <c r="A3069" i="69"/>
  <c r="B3069" i="69"/>
  <c r="C3069" i="69"/>
  <c r="D3069" i="69"/>
  <c r="E3069" i="69"/>
  <c r="A3070" i="69"/>
  <c r="B3070" i="69"/>
  <c r="C3070" i="69"/>
  <c r="D3070" i="69"/>
  <c r="E3070" i="69"/>
  <c r="A3071" i="69"/>
  <c r="B3071" i="69"/>
  <c r="C3071" i="69"/>
  <c r="D3071" i="69"/>
  <c r="E3071" i="69"/>
  <c r="A3072" i="69"/>
  <c r="B3072" i="69"/>
  <c r="C3072" i="69"/>
  <c r="D3072" i="69"/>
  <c r="E3072" i="69"/>
  <c r="A3073" i="69"/>
  <c r="B3073" i="69"/>
  <c r="C3073" i="69"/>
  <c r="D3073" i="69"/>
  <c r="E3073" i="69"/>
  <c r="A3074" i="69"/>
  <c r="B3074" i="69"/>
  <c r="C3074" i="69"/>
  <c r="D3074" i="69"/>
  <c r="E3074" i="69"/>
  <c r="A3075" i="69"/>
  <c r="B3075" i="69"/>
  <c r="C3075" i="69"/>
  <c r="D3075" i="69"/>
  <c r="E3075" i="69"/>
  <c r="A3076" i="69"/>
  <c r="B3076" i="69"/>
  <c r="C3076" i="69"/>
  <c r="D3076" i="69"/>
  <c r="E3076" i="69"/>
  <c r="A3077" i="69"/>
  <c r="B3077" i="69"/>
  <c r="C3077" i="69"/>
  <c r="D3077" i="69"/>
  <c r="E3077" i="69"/>
  <c r="A3078" i="69"/>
  <c r="B3078" i="69"/>
  <c r="C3078" i="69"/>
  <c r="D3078" i="69"/>
  <c r="E3078" i="69"/>
  <c r="A3079" i="69"/>
  <c r="B3079" i="69"/>
  <c r="C3079" i="69"/>
  <c r="D3079" i="69"/>
  <c r="E3079" i="69"/>
  <c r="A3080" i="69"/>
  <c r="B3080" i="69"/>
  <c r="C3080" i="69"/>
  <c r="D3080" i="69"/>
  <c r="E3080" i="69"/>
  <c r="A3081" i="69"/>
  <c r="B3081" i="69"/>
  <c r="C3081" i="69"/>
  <c r="D3081" i="69"/>
  <c r="E3081" i="69"/>
  <c r="A3082" i="69"/>
  <c r="B3082" i="69"/>
  <c r="C3082" i="69"/>
  <c r="D3082" i="69"/>
  <c r="E3082" i="69"/>
  <c r="A3083" i="69"/>
  <c r="B3083" i="69"/>
  <c r="C3083" i="69"/>
  <c r="D3083" i="69"/>
  <c r="E3083" i="69"/>
  <c r="A3084" i="69"/>
  <c r="B3084" i="69"/>
  <c r="C3084" i="69"/>
  <c r="D3084" i="69"/>
  <c r="E3084" i="69"/>
  <c r="A3085" i="69"/>
  <c r="B3085" i="69"/>
  <c r="C3085" i="69"/>
  <c r="D3085" i="69"/>
  <c r="E3085" i="69"/>
  <c r="A3086" i="69"/>
  <c r="B3086" i="69"/>
  <c r="C3086" i="69"/>
  <c r="D3086" i="69"/>
  <c r="E3086" i="69"/>
  <c r="A3087" i="69"/>
  <c r="B3087" i="69"/>
  <c r="C3087" i="69"/>
  <c r="D3087" i="69"/>
  <c r="E3087" i="69"/>
  <c r="A3088" i="69"/>
  <c r="B3088" i="69"/>
  <c r="C3088" i="69"/>
  <c r="D3088" i="69"/>
  <c r="E3088" i="69"/>
  <c r="A3089" i="69"/>
  <c r="B3089" i="69"/>
  <c r="C3089" i="69"/>
  <c r="D3089" i="69"/>
  <c r="E3089" i="69"/>
  <c r="A3090" i="69"/>
  <c r="B3090" i="69"/>
  <c r="C3090" i="69"/>
  <c r="D3090" i="69"/>
  <c r="E3090" i="69"/>
  <c r="A3091" i="69"/>
  <c r="B3091" i="69"/>
  <c r="C3091" i="69"/>
  <c r="D3091" i="69"/>
  <c r="E3091" i="69"/>
  <c r="A3092" i="69"/>
  <c r="B3092" i="69"/>
  <c r="C3092" i="69"/>
  <c r="D3092" i="69"/>
  <c r="E3092" i="69"/>
  <c r="A3093" i="69"/>
  <c r="B3093" i="69"/>
  <c r="C3093" i="69"/>
  <c r="D3093" i="69"/>
  <c r="E3093" i="69"/>
  <c r="A3094" i="69"/>
  <c r="B3094" i="69"/>
  <c r="C3094" i="69"/>
  <c r="D3094" i="69"/>
  <c r="E3094" i="69"/>
  <c r="A3095" i="69"/>
  <c r="B3095" i="69"/>
  <c r="C3095" i="69"/>
  <c r="D3095" i="69"/>
  <c r="E3095" i="69"/>
  <c r="A3096" i="69"/>
  <c r="B3096" i="69"/>
  <c r="C3096" i="69"/>
  <c r="D3096" i="69"/>
  <c r="E3096" i="69"/>
  <c r="A3097" i="69"/>
  <c r="B3097" i="69"/>
  <c r="C3097" i="69"/>
  <c r="D3097" i="69"/>
  <c r="E3097" i="69"/>
  <c r="A3098" i="69"/>
  <c r="B3098" i="69"/>
  <c r="C3098" i="69"/>
  <c r="D3098" i="69"/>
  <c r="E3098" i="69"/>
  <c r="A3099" i="69"/>
  <c r="B3099" i="69"/>
  <c r="C3099" i="69"/>
  <c r="D3099" i="69"/>
  <c r="E3099" i="69"/>
  <c r="A3100" i="69"/>
  <c r="B3100" i="69"/>
  <c r="C3100" i="69"/>
  <c r="D3100" i="69"/>
  <c r="E3100" i="69"/>
  <c r="A3101" i="69"/>
  <c r="B3101" i="69"/>
  <c r="C3101" i="69"/>
  <c r="D3101" i="69"/>
  <c r="E3101" i="69"/>
  <c r="A3102" i="69"/>
  <c r="B3102" i="69"/>
  <c r="C3102" i="69"/>
  <c r="D3102" i="69"/>
  <c r="E3102" i="69"/>
  <c r="A3103" i="69"/>
  <c r="B3103" i="69"/>
  <c r="C3103" i="69"/>
  <c r="D3103" i="69"/>
  <c r="E3103" i="69"/>
  <c r="A3104" i="69"/>
  <c r="B3104" i="69"/>
  <c r="C3104" i="69"/>
  <c r="D3104" i="69"/>
  <c r="E3104" i="69"/>
  <c r="A3105" i="69"/>
  <c r="B3105" i="69"/>
  <c r="C3105" i="69"/>
  <c r="D3105" i="69"/>
  <c r="E3105" i="69"/>
  <c r="A3106" i="69"/>
  <c r="B3106" i="69"/>
  <c r="C3106" i="69"/>
  <c r="D3106" i="69"/>
  <c r="E3106" i="69"/>
  <c r="A3107" i="69"/>
  <c r="B3107" i="69"/>
  <c r="C3107" i="69"/>
  <c r="D3107" i="69"/>
  <c r="E3107" i="69"/>
  <c r="A3108" i="69"/>
  <c r="B3108" i="69"/>
  <c r="C3108" i="69"/>
  <c r="D3108" i="69"/>
  <c r="E3108" i="69"/>
  <c r="A3109" i="69"/>
  <c r="B3109" i="69"/>
  <c r="C3109" i="69"/>
  <c r="D3109" i="69"/>
  <c r="E3109" i="69"/>
  <c r="A3110" i="69"/>
  <c r="B3110" i="69"/>
  <c r="C3110" i="69"/>
  <c r="D3110" i="69"/>
  <c r="E3110" i="69"/>
  <c r="A3111" i="69"/>
  <c r="B3111" i="69"/>
  <c r="C3111" i="69"/>
  <c r="D3111" i="69"/>
  <c r="E3111" i="69"/>
  <c r="A3112" i="69"/>
  <c r="B3112" i="69"/>
  <c r="C3112" i="69"/>
  <c r="D3112" i="69"/>
  <c r="E3112" i="69"/>
  <c r="A3113" i="69"/>
  <c r="B3113" i="69"/>
  <c r="C3113" i="69"/>
  <c r="D3113" i="69"/>
  <c r="E3113" i="69"/>
  <c r="A3114" i="69"/>
  <c r="B3114" i="69"/>
  <c r="C3114" i="69"/>
  <c r="D3114" i="69"/>
  <c r="E3114" i="69"/>
  <c r="A3115" i="69"/>
  <c r="B3115" i="69"/>
  <c r="C3115" i="69"/>
  <c r="D3115" i="69"/>
  <c r="E3115" i="69"/>
  <c r="A3116" i="69"/>
  <c r="B3116" i="69"/>
  <c r="C3116" i="69"/>
  <c r="D3116" i="69"/>
  <c r="E3116" i="69"/>
  <c r="A3117" i="69"/>
  <c r="B3117" i="69"/>
  <c r="C3117" i="69"/>
  <c r="D3117" i="69"/>
  <c r="E3117" i="69"/>
  <c r="A3118" i="69"/>
  <c r="B3118" i="69"/>
  <c r="C3118" i="69"/>
  <c r="D3118" i="69"/>
  <c r="E3118" i="69"/>
  <c r="A3119" i="69"/>
  <c r="B3119" i="69"/>
  <c r="C3119" i="69"/>
  <c r="D3119" i="69"/>
  <c r="E3119" i="69"/>
  <c r="A3120" i="69"/>
  <c r="B3120" i="69"/>
  <c r="C3120" i="69"/>
  <c r="D3120" i="69"/>
  <c r="E3120" i="69"/>
  <c r="A3121" i="69"/>
  <c r="B3121" i="69"/>
  <c r="C3121" i="69"/>
  <c r="D3121" i="69"/>
  <c r="E3121" i="69"/>
  <c r="A3122" i="69"/>
  <c r="B3122" i="69"/>
  <c r="C3122" i="69"/>
  <c r="D3122" i="69"/>
  <c r="E3122" i="69"/>
  <c r="A3123" i="69"/>
  <c r="B3123" i="69"/>
  <c r="C3123" i="69"/>
  <c r="D3123" i="69"/>
  <c r="E3123" i="69"/>
  <c r="A3124" i="69"/>
  <c r="B3124" i="69"/>
  <c r="C3124" i="69"/>
  <c r="D3124" i="69"/>
  <c r="E3124" i="69"/>
  <c r="A3125" i="69"/>
  <c r="B3125" i="69"/>
  <c r="C3125" i="69"/>
  <c r="D3125" i="69"/>
  <c r="E3125" i="69"/>
  <c r="A3126" i="69"/>
  <c r="B3126" i="69"/>
  <c r="C3126" i="69"/>
  <c r="D3126" i="69"/>
  <c r="E3126" i="69"/>
  <c r="A3127" i="69"/>
  <c r="B3127" i="69"/>
  <c r="C3127" i="69"/>
  <c r="D3127" i="69"/>
  <c r="E3127" i="69"/>
  <c r="A3128" i="69"/>
  <c r="B3128" i="69"/>
  <c r="C3128" i="69"/>
  <c r="D3128" i="69"/>
  <c r="E3128" i="69"/>
  <c r="A3129" i="69"/>
  <c r="B3129" i="69"/>
  <c r="C3129" i="69"/>
  <c r="D3129" i="69"/>
  <c r="E3129" i="69"/>
  <c r="A3130" i="69"/>
  <c r="B3130" i="69"/>
  <c r="C3130" i="69"/>
  <c r="D3130" i="69"/>
  <c r="E3130" i="69"/>
  <c r="A3131" i="69"/>
  <c r="B3131" i="69"/>
  <c r="C3131" i="69"/>
  <c r="D3131" i="69"/>
  <c r="E3131" i="69"/>
  <c r="A3132" i="69"/>
  <c r="B3132" i="69"/>
  <c r="C3132" i="69"/>
  <c r="D3132" i="69"/>
  <c r="E3132" i="69"/>
  <c r="A3133" i="69"/>
  <c r="B3133" i="69"/>
  <c r="C3133" i="69"/>
  <c r="D3133" i="69"/>
  <c r="E3133" i="69"/>
  <c r="A3134" i="69"/>
  <c r="B3134" i="69"/>
  <c r="C3134" i="69"/>
  <c r="D3134" i="69"/>
  <c r="E3134" i="69"/>
  <c r="A3135" i="69"/>
  <c r="B3135" i="69"/>
  <c r="C3135" i="69"/>
  <c r="D3135" i="69"/>
  <c r="E3135" i="69"/>
  <c r="A3136" i="69"/>
  <c r="B3136" i="69"/>
  <c r="C3136" i="69"/>
  <c r="D3136" i="69"/>
  <c r="E3136" i="69"/>
  <c r="A3137" i="69"/>
  <c r="B3137" i="69"/>
  <c r="C3137" i="69"/>
  <c r="D3137" i="69"/>
  <c r="E3137" i="69"/>
  <c r="A3138" i="69"/>
  <c r="B3138" i="69"/>
  <c r="C3138" i="69"/>
  <c r="D3138" i="69"/>
  <c r="E3138" i="69"/>
  <c r="A3139" i="69"/>
  <c r="B3139" i="69"/>
  <c r="C3139" i="69"/>
  <c r="D3139" i="69"/>
  <c r="E3139" i="69"/>
  <c r="A3140" i="69"/>
  <c r="B3140" i="69"/>
  <c r="C3140" i="69"/>
  <c r="D3140" i="69"/>
  <c r="E3140" i="69"/>
  <c r="A3141" i="69"/>
  <c r="B3141" i="69"/>
  <c r="C3141" i="69"/>
  <c r="D3141" i="69"/>
  <c r="E3141" i="69"/>
  <c r="A3142" i="69"/>
  <c r="B3142" i="69"/>
  <c r="C3142" i="69"/>
  <c r="D3142" i="69"/>
  <c r="E3142" i="69"/>
  <c r="A3143" i="69"/>
  <c r="B3143" i="69"/>
  <c r="C3143" i="69"/>
  <c r="D3143" i="69"/>
  <c r="E3143" i="69"/>
  <c r="A3144" i="69"/>
  <c r="B3144" i="69"/>
  <c r="C3144" i="69"/>
  <c r="D3144" i="69"/>
  <c r="E3144" i="69"/>
  <c r="A3145" i="69"/>
  <c r="B3145" i="69"/>
  <c r="C3145" i="69"/>
  <c r="D3145" i="69"/>
  <c r="E3145" i="69"/>
  <c r="A3146" i="69"/>
  <c r="B3146" i="69"/>
  <c r="C3146" i="69"/>
  <c r="D3146" i="69"/>
  <c r="E3146" i="69"/>
  <c r="A3147" i="69"/>
  <c r="B3147" i="69"/>
  <c r="C3147" i="69"/>
  <c r="D3147" i="69"/>
  <c r="E3147" i="69"/>
  <c r="A3148" i="69"/>
  <c r="B3148" i="69"/>
  <c r="C3148" i="69"/>
  <c r="D3148" i="69"/>
  <c r="E3148" i="69"/>
  <c r="A3149" i="69"/>
  <c r="B3149" i="69"/>
  <c r="C3149" i="69"/>
  <c r="D3149" i="69"/>
  <c r="E3149" i="69"/>
  <c r="A3150" i="69"/>
  <c r="B3150" i="69"/>
  <c r="C3150" i="69"/>
  <c r="D3150" i="69"/>
  <c r="E3150" i="69"/>
  <c r="A3151" i="69"/>
  <c r="B3151" i="69"/>
  <c r="C3151" i="69"/>
  <c r="D3151" i="69"/>
  <c r="E3151" i="69"/>
  <c r="A3152" i="69"/>
  <c r="B3152" i="69"/>
  <c r="C3152" i="69"/>
  <c r="D3152" i="69"/>
  <c r="E3152" i="69"/>
  <c r="A3153" i="69"/>
  <c r="B3153" i="69"/>
  <c r="C3153" i="69"/>
  <c r="D3153" i="69"/>
  <c r="E3153" i="69"/>
  <c r="A3154" i="69"/>
  <c r="B3154" i="69"/>
  <c r="C3154" i="69"/>
  <c r="D3154" i="69"/>
  <c r="E3154" i="69"/>
  <c r="A3155" i="69"/>
  <c r="B3155" i="69"/>
  <c r="C3155" i="69"/>
  <c r="D3155" i="69"/>
  <c r="E3155" i="69"/>
  <c r="A3156" i="69"/>
  <c r="B3156" i="69"/>
  <c r="C3156" i="69"/>
  <c r="D3156" i="69"/>
  <c r="E3156" i="69"/>
  <c r="A3157" i="69"/>
  <c r="B3157" i="69"/>
  <c r="C3157" i="69"/>
  <c r="D3157" i="69"/>
  <c r="E3157" i="69"/>
  <c r="A3158" i="69"/>
  <c r="B3158" i="69"/>
  <c r="C3158" i="69"/>
  <c r="D3158" i="69"/>
  <c r="E3158" i="69"/>
  <c r="A3159" i="69"/>
  <c r="B3159" i="69"/>
  <c r="C3159" i="69"/>
  <c r="D3159" i="69"/>
  <c r="E3159" i="69"/>
  <c r="A3160" i="69"/>
  <c r="B3160" i="69"/>
  <c r="C3160" i="69"/>
  <c r="D3160" i="69"/>
  <c r="E3160" i="69"/>
  <c r="A3161" i="69"/>
  <c r="B3161" i="69"/>
  <c r="C3161" i="69"/>
  <c r="D3161" i="69"/>
  <c r="E3161" i="69"/>
  <c r="A3162" i="69"/>
  <c r="B3162" i="69"/>
  <c r="C3162" i="69"/>
  <c r="D3162" i="69"/>
  <c r="E3162" i="69"/>
  <c r="A3163" i="69"/>
  <c r="B3163" i="69"/>
  <c r="C3163" i="69"/>
  <c r="D3163" i="69"/>
  <c r="E3163" i="69"/>
  <c r="A3164" i="69"/>
  <c r="B3164" i="69"/>
  <c r="C3164" i="69"/>
  <c r="D3164" i="69"/>
  <c r="E3164" i="69"/>
  <c r="A3165" i="69"/>
  <c r="B3165" i="69"/>
  <c r="C3165" i="69"/>
  <c r="D3165" i="69"/>
  <c r="E3165" i="69"/>
  <c r="A3166" i="69"/>
  <c r="B3166" i="69"/>
  <c r="C3166" i="69"/>
  <c r="D3166" i="69"/>
  <c r="E3166" i="69"/>
  <c r="A3167" i="69"/>
  <c r="B3167" i="69"/>
  <c r="C3167" i="69"/>
  <c r="D3167" i="69"/>
  <c r="E3167" i="69"/>
  <c r="A3168" i="69"/>
  <c r="B3168" i="69"/>
  <c r="C3168" i="69"/>
  <c r="D3168" i="69"/>
  <c r="E3168" i="69"/>
  <c r="A3169" i="69"/>
  <c r="B3169" i="69"/>
  <c r="C3169" i="69"/>
  <c r="D3169" i="69"/>
  <c r="E3169" i="69"/>
  <c r="A3170" i="69"/>
  <c r="B3170" i="69"/>
  <c r="C3170" i="69"/>
  <c r="D3170" i="69"/>
  <c r="E3170" i="69"/>
  <c r="A3171" i="69"/>
  <c r="B3171" i="69"/>
  <c r="C3171" i="69"/>
  <c r="D3171" i="69"/>
  <c r="E3171" i="69"/>
  <c r="A3172" i="69"/>
  <c r="B3172" i="69"/>
  <c r="C3172" i="69"/>
  <c r="D3172" i="69"/>
  <c r="E3172" i="69"/>
  <c r="A3173" i="69"/>
  <c r="B3173" i="69"/>
  <c r="C3173" i="69"/>
  <c r="D3173" i="69"/>
  <c r="E3173" i="69"/>
  <c r="A3174" i="69"/>
  <c r="B3174" i="69"/>
  <c r="C3174" i="69"/>
  <c r="D3174" i="69"/>
  <c r="E3174" i="69"/>
  <c r="A3175" i="69"/>
  <c r="B3175" i="69"/>
  <c r="C3175" i="69"/>
  <c r="D3175" i="69"/>
  <c r="E3175" i="69"/>
  <c r="A3176" i="69"/>
  <c r="B3176" i="69"/>
  <c r="C3176" i="69"/>
  <c r="D3176" i="69"/>
  <c r="E3176" i="69"/>
  <c r="A3177" i="69"/>
  <c r="B3177" i="69"/>
  <c r="C3177" i="69"/>
  <c r="D3177" i="69"/>
  <c r="E3177" i="69"/>
  <c r="A3178" i="69"/>
  <c r="B3178" i="69"/>
  <c r="C3178" i="69"/>
  <c r="D3178" i="69"/>
  <c r="E3178" i="69"/>
  <c r="A3179" i="69"/>
  <c r="B3179" i="69"/>
  <c r="C3179" i="69"/>
  <c r="D3179" i="69"/>
  <c r="E3179" i="69"/>
  <c r="A3180" i="69"/>
  <c r="B3180" i="69"/>
  <c r="C3180" i="69"/>
  <c r="D3180" i="69"/>
  <c r="E3180" i="69"/>
  <c r="A3181" i="69"/>
  <c r="B3181" i="69"/>
  <c r="C3181" i="69"/>
  <c r="D3181" i="69"/>
  <c r="E3181" i="69"/>
  <c r="A3182" i="69"/>
  <c r="B3182" i="69"/>
  <c r="C3182" i="69"/>
  <c r="D3182" i="69"/>
  <c r="E3182" i="69"/>
  <c r="A3183" i="69"/>
  <c r="B3183" i="69"/>
  <c r="C3183" i="69"/>
  <c r="D3183" i="69"/>
  <c r="E3183" i="69"/>
  <c r="A3184" i="69"/>
  <c r="B3184" i="69"/>
  <c r="C3184" i="69"/>
  <c r="D3184" i="69"/>
  <c r="E3184" i="69"/>
  <c r="A3185" i="69"/>
  <c r="B3185" i="69"/>
  <c r="C3185" i="69"/>
  <c r="D3185" i="69"/>
  <c r="E3185" i="69"/>
  <c r="A3186" i="69"/>
  <c r="B3186" i="69"/>
  <c r="C3186" i="69"/>
  <c r="D3186" i="69"/>
  <c r="E3186" i="69"/>
  <c r="A3187" i="69"/>
  <c r="B3187" i="69"/>
  <c r="C3187" i="69"/>
  <c r="D3187" i="69"/>
  <c r="E3187" i="69"/>
  <c r="A3188" i="69"/>
  <c r="B3188" i="69"/>
  <c r="C3188" i="69"/>
  <c r="D3188" i="69"/>
  <c r="E3188" i="69"/>
  <c r="A3189" i="69"/>
  <c r="B3189" i="69"/>
  <c r="C3189" i="69"/>
  <c r="D3189" i="69"/>
  <c r="E3189" i="69"/>
  <c r="A3190" i="69"/>
  <c r="B3190" i="69"/>
  <c r="C3190" i="69"/>
  <c r="D3190" i="69"/>
  <c r="E3190" i="69"/>
  <c r="A3191" i="69"/>
  <c r="B3191" i="69"/>
  <c r="C3191" i="69"/>
  <c r="D3191" i="69"/>
  <c r="E3191" i="69"/>
  <c r="A3192" i="69"/>
  <c r="B3192" i="69"/>
  <c r="C3192" i="69"/>
  <c r="D3192" i="69"/>
  <c r="E3192" i="69"/>
  <c r="A3193" i="69"/>
  <c r="B3193" i="69"/>
  <c r="C3193" i="69"/>
  <c r="D3193" i="69"/>
  <c r="E3193" i="69"/>
  <c r="A3194" i="69"/>
  <c r="B3194" i="69"/>
  <c r="C3194" i="69"/>
  <c r="D3194" i="69"/>
  <c r="E3194" i="69"/>
  <c r="A3195" i="69"/>
  <c r="B3195" i="69"/>
  <c r="C3195" i="69"/>
  <c r="D3195" i="69"/>
  <c r="E3195" i="69"/>
  <c r="A3196" i="69"/>
  <c r="B3196" i="69"/>
  <c r="C3196" i="69"/>
  <c r="D3196" i="69"/>
  <c r="E3196" i="69"/>
  <c r="A3197" i="69"/>
  <c r="B3197" i="69"/>
  <c r="C3197" i="69"/>
  <c r="D3197" i="69"/>
  <c r="E3197" i="69"/>
  <c r="A3198" i="69"/>
  <c r="B3198" i="69"/>
  <c r="C3198" i="69"/>
  <c r="D3198" i="69"/>
  <c r="E3198" i="69"/>
  <c r="A3199" i="69"/>
  <c r="B3199" i="69"/>
  <c r="C3199" i="69"/>
  <c r="D3199" i="69"/>
  <c r="E3199" i="69"/>
  <c r="A3200" i="69"/>
  <c r="B3200" i="69"/>
  <c r="C3200" i="69"/>
  <c r="D3200" i="69"/>
  <c r="E3200" i="69"/>
  <c r="A3201" i="69"/>
  <c r="B3201" i="69"/>
  <c r="C3201" i="69"/>
  <c r="D3201" i="69"/>
  <c r="E3201" i="69"/>
  <c r="A3202" i="69"/>
  <c r="B3202" i="69"/>
  <c r="C3202" i="69"/>
  <c r="D3202" i="69"/>
  <c r="E3202" i="69"/>
  <c r="A3203" i="69"/>
  <c r="B3203" i="69"/>
  <c r="C3203" i="69"/>
  <c r="D3203" i="69"/>
  <c r="E3203" i="69"/>
  <c r="A3204" i="69"/>
  <c r="B3204" i="69"/>
  <c r="C3204" i="69"/>
  <c r="D3204" i="69"/>
  <c r="E3204" i="69"/>
  <c r="A3205" i="69"/>
  <c r="B3205" i="69"/>
  <c r="C3205" i="69"/>
  <c r="D3205" i="69"/>
  <c r="E3205" i="69"/>
  <c r="A3206" i="69"/>
  <c r="B3206" i="69"/>
  <c r="C3206" i="69"/>
  <c r="D3206" i="69"/>
  <c r="E3206" i="69"/>
  <c r="A3207" i="69"/>
  <c r="B3207" i="69"/>
  <c r="C3207" i="69"/>
  <c r="D3207" i="69"/>
  <c r="E3207" i="69"/>
  <c r="A3208" i="69"/>
  <c r="B3208" i="69"/>
  <c r="C3208" i="69"/>
  <c r="D3208" i="69"/>
  <c r="E3208" i="69"/>
  <c r="A3209" i="69"/>
  <c r="B3209" i="69"/>
  <c r="C3209" i="69"/>
  <c r="D3209" i="69"/>
  <c r="E3209" i="69"/>
  <c r="A3210" i="69"/>
  <c r="B3210" i="69"/>
  <c r="C3210" i="69"/>
  <c r="D3210" i="69"/>
  <c r="E3210" i="69"/>
  <c r="A3211" i="69"/>
  <c r="B3211" i="69"/>
  <c r="C3211" i="69"/>
  <c r="D3211" i="69"/>
  <c r="E3211" i="69"/>
  <c r="A3212" i="69"/>
  <c r="B3212" i="69"/>
  <c r="C3212" i="69"/>
  <c r="D3212" i="69"/>
  <c r="E3212" i="69"/>
  <c r="A3213" i="69"/>
  <c r="B3213" i="69"/>
  <c r="C3213" i="69"/>
  <c r="D3213" i="69"/>
  <c r="E3213" i="69"/>
  <c r="A3214" i="69"/>
  <c r="B3214" i="69"/>
  <c r="C3214" i="69"/>
  <c r="D3214" i="69"/>
  <c r="E3214" i="69"/>
  <c r="A3215" i="69"/>
  <c r="B3215" i="69"/>
  <c r="C3215" i="69"/>
  <c r="D3215" i="69"/>
  <c r="E3215" i="69"/>
  <c r="A3216" i="69"/>
  <c r="B3216" i="69"/>
  <c r="C3216" i="69"/>
  <c r="D3216" i="69"/>
  <c r="E3216" i="69"/>
  <c r="A3217" i="69"/>
  <c r="B3217" i="69"/>
  <c r="C3217" i="69"/>
  <c r="D3217" i="69"/>
  <c r="E3217" i="69"/>
  <c r="A3218" i="69"/>
  <c r="B3218" i="69"/>
  <c r="C3218" i="69"/>
  <c r="D3218" i="69"/>
  <c r="E3218" i="69"/>
  <c r="A3219" i="69"/>
  <c r="B3219" i="69"/>
  <c r="C3219" i="69"/>
  <c r="D3219" i="69"/>
  <c r="E3219" i="69"/>
  <c r="A3220" i="69"/>
  <c r="B3220" i="69"/>
  <c r="C3220" i="69"/>
  <c r="D3220" i="69"/>
  <c r="E3220" i="69"/>
  <c r="A3221" i="69"/>
  <c r="B3221" i="69"/>
  <c r="C3221" i="69"/>
  <c r="D3221" i="69"/>
  <c r="E3221" i="69"/>
  <c r="A3222" i="69"/>
  <c r="B3222" i="69"/>
  <c r="C3222" i="69"/>
  <c r="D3222" i="69"/>
  <c r="E3222" i="69"/>
  <c r="A3223" i="69"/>
  <c r="B3223" i="69"/>
  <c r="C3223" i="69"/>
  <c r="D3223" i="69"/>
  <c r="E3223" i="69"/>
  <c r="A3224" i="69"/>
  <c r="B3224" i="69"/>
  <c r="C3224" i="69"/>
  <c r="D3224" i="69"/>
  <c r="E3224" i="69"/>
  <c r="A3225" i="69"/>
  <c r="B3225" i="69"/>
  <c r="C3225" i="69"/>
  <c r="D3225" i="69"/>
  <c r="E3225" i="69"/>
  <c r="A3226" i="69"/>
  <c r="B3226" i="69"/>
  <c r="C3226" i="69"/>
  <c r="D3226" i="69"/>
  <c r="E3226" i="69"/>
  <c r="A3227" i="69"/>
  <c r="B3227" i="69"/>
  <c r="C3227" i="69"/>
  <c r="D3227" i="69"/>
  <c r="E3227" i="69"/>
  <c r="A3228" i="69"/>
  <c r="B3228" i="69"/>
  <c r="C3228" i="69"/>
  <c r="D3228" i="69"/>
  <c r="E3228" i="69"/>
  <c r="A3229" i="69"/>
  <c r="B3229" i="69"/>
  <c r="C3229" i="69"/>
  <c r="D3229" i="69"/>
  <c r="E3229" i="69"/>
  <c r="A3230" i="69"/>
  <c r="B3230" i="69"/>
  <c r="C3230" i="69"/>
  <c r="D3230" i="69"/>
  <c r="E3230" i="69"/>
  <c r="A3231" i="69"/>
  <c r="B3231" i="69"/>
  <c r="C3231" i="69"/>
  <c r="D3231" i="69"/>
  <c r="E3231" i="69"/>
  <c r="A3232" i="69"/>
  <c r="B3232" i="69"/>
  <c r="C3232" i="69"/>
  <c r="D3232" i="69"/>
  <c r="E3232" i="69"/>
  <c r="A3233" i="69"/>
  <c r="B3233" i="69"/>
  <c r="C3233" i="69"/>
  <c r="D3233" i="69"/>
  <c r="E3233" i="69"/>
  <c r="A3234" i="69"/>
  <c r="B3234" i="69"/>
  <c r="C3234" i="69"/>
  <c r="D3234" i="69"/>
  <c r="E3234" i="69"/>
  <c r="A3235" i="69"/>
  <c r="B3235" i="69"/>
  <c r="C3235" i="69"/>
  <c r="D3235" i="69"/>
  <c r="E3235" i="69"/>
  <c r="A3236" i="69"/>
  <c r="B3236" i="69"/>
  <c r="C3236" i="69"/>
  <c r="D3236" i="69"/>
  <c r="E3236" i="69"/>
  <c r="A3237" i="69"/>
  <c r="B3237" i="69"/>
  <c r="C3237" i="69"/>
  <c r="D3237" i="69"/>
  <c r="E3237" i="69"/>
  <c r="A3238" i="69"/>
  <c r="B3238" i="69"/>
  <c r="C3238" i="69"/>
  <c r="D3238" i="69"/>
  <c r="E3238" i="69"/>
  <c r="A3239" i="69"/>
  <c r="B3239" i="69"/>
  <c r="C3239" i="69"/>
  <c r="D3239" i="69"/>
  <c r="E3239" i="69"/>
  <c r="A3240" i="69"/>
  <c r="B3240" i="69"/>
  <c r="C3240" i="69"/>
  <c r="D3240" i="69"/>
  <c r="E3240" i="69"/>
  <c r="A3241" i="69"/>
  <c r="B3241" i="69"/>
  <c r="C3241" i="69"/>
  <c r="D3241" i="69"/>
  <c r="E3241" i="69"/>
  <c r="A3242" i="69"/>
  <c r="B3242" i="69"/>
  <c r="C3242" i="69"/>
  <c r="D3242" i="69"/>
  <c r="E3242" i="69"/>
  <c r="A3243" i="69"/>
  <c r="B3243" i="69"/>
  <c r="C3243" i="69"/>
  <c r="D3243" i="69"/>
  <c r="E3243" i="69"/>
  <c r="A3244" i="69"/>
  <c r="B3244" i="69"/>
  <c r="C3244" i="69"/>
  <c r="D3244" i="69"/>
  <c r="E3244" i="69"/>
  <c r="A3245" i="69"/>
  <c r="B3245" i="69"/>
  <c r="C3245" i="69"/>
  <c r="D3245" i="69"/>
  <c r="E3245" i="69"/>
  <c r="A3246" i="69"/>
  <c r="B3246" i="69"/>
  <c r="C3246" i="69"/>
  <c r="D3246" i="69"/>
  <c r="E3246" i="69"/>
  <c r="A3247" i="69"/>
  <c r="B3247" i="69"/>
  <c r="C3247" i="69"/>
  <c r="D3247" i="69"/>
  <c r="E3247" i="69"/>
  <c r="A3248" i="69"/>
  <c r="B3248" i="69"/>
  <c r="C3248" i="69"/>
  <c r="D3248" i="69"/>
  <c r="E3248" i="69"/>
  <c r="A3249" i="69"/>
  <c r="B3249" i="69"/>
  <c r="C3249" i="69"/>
  <c r="D3249" i="69"/>
  <c r="E3249" i="69"/>
  <c r="A3250" i="69"/>
  <c r="B3250" i="69"/>
  <c r="C3250" i="69"/>
  <c r="D3250" i="69"/>
  <c r="E3250" i="69"/>
  <c r="A3251" i="69"/>
  <c r="B3251" i="69"/>
  <c r="C3251" i="69"/>
  <c r="D3251" i="69"/>
  <c r="E3251" i="69"/>
  <c r="A3252" i="69"/>
  <c r="B3252" i="69"/>
  <c r="C3252" i="69"/>
  <c r="D3252" i="69"/>
  <c r="E3252" i="69"/>
  <c r="A3253" i="69"/>
  <c r="B3253" i="69"/>
  <c r="C3253" i="69"/>
  <c r="D3253" i="69"/>
  <c r="E3253" i="69"/>
  <c r="A3254" i="69"/>
  <c r="B3254" i="69"/>
  <c r="C3254" i="69"/>
  <c r="D3254" i="69"/>
  <c r="E3254" i="69"/>
  <c r="A3255" i="69"/>
  <c r="B3255" i="69"/>
  <c r="C3255" i="69"/>
  <c r="D3255" i="69"/>
  <c r="E3255" i="69"/>
  <c r="A3256" i="69"/>
  <c r="B3256" i="69"/>
  <c r="C3256" i="69"/>
  <c r="D3256" i="69"/>
  <c r="E3256" i="69"/>
  <c r="A3257" i="69"/>
  <c r="B3257" i="69"/>
  <c r="C3257" i="69"/>
  <c r="D3257" i="69"/>
  <c r="E3257" i="69"/>
  <c r="A3258" i="69"/>
  <c r="B3258" i="69"/>
  <c r="C3258" i="69"/>
  <c r="D3258" i="69"/>
  <c r="E3258" i="69"/>
  <c r="A3259" i="69"/>
  <c r="B3259" i="69"/>
  <c r="C3259" i="69"/>
  <c r="D3259" i="69"/>
  <c r="E3259" i="69"/>
  <c r="A3260" i="69"/>
  <c r="B3260" i="69"/>
  <c r="C3260" i="69"/>
  <c r="D3260" i="69"/>
  <c r="E3260" i="69"/>
  <c r="A3261" i="69"/>
  <c r="B3261" i="69"/>
  <c r="C3261" i="69"/>
  <c r="D3261" i="69"/>
  <c r="E3261" i="69"/>
  <c r="A3262" i="69"/>
  <c r="B3262" i="69"/>
  <c r="C3262" i="69"/>
  <c r="D3262" i="69"/>
  <c r="E3262" i="69"/>
  <c r="A3263" i="69"/>
  <c r="B3263" i="69"/>
  <c r="C3263" i="69"/>
  <c r="D3263" i="69"/>
  <c r="E3263" i="69"/>
  <c r="A3264" i="69"/>
  <c r="B3264" i="69"/>
  <c r="C3264" i="69"/>
  <c r="D3264" i="69"/>
  <c r="E3264" i="69"/>
  <c r="A3265" i="69"/>
  <c r="B3265" i="69"/>
  <c r="C3265" i="69"/>
  <c r="D3265" i="69"/>
  <c r="E3265" i="69"/>
  <c r="A3266" i="69"/>
  <c r="B3266" i="69"/>
  <c r="C3266" i="69"/>
  <c r="D3266" i="69"/>
  <c r="E3266" i="69"/>
  <c r="A3267" i="69"/>
  <c r="B3267" i="69"/>
  <c r="C3267" i="69"/>
  <c r="D3267" i="69"/>
  <c r="E3267" i="69"/>
  <c r="A3268" i="69"/>
  <c r="B3268" i="69"/>
  <c r="C3268" i="69"/>
  <c r="D3268" i="69"/>
  <c r="E3268" i="69"/>
  <c r="A3269" i="69"/>
  <c r="B3269" i="69"/>
  <c r="C3269" i="69"/>
  <c r="D3269" i="69"/>
  <c r="E3269" i="69"/>
  <c r="A3270" i="69"/>
  <c r="B3270" i="69"/>
  <c r="C3270" i="69"/>
  <c r="D3270" i="69"/>
  <c r="E3270" i="69"/>
  <c r="A3271" i="69"/>
  <c r="B3271" i="69"/>
  <c r="C3271" i="69"/>
  <c r="D3271" i="69"/>
  <c r="E3271" i="69"/>
  <c r="A3272" i="69"/>
  <c r="B3272" i="69"/>
  <c r="C3272" i="69"/>
  <c r="D3272" i="69"/>
  <c r="E3272" i="69"/>
  <c r="A3273" i="69"/>
  <c r="B3273" i="69"/>
  <c r="C3273" i="69"/>
  <c r="D3273" i="69"/>
  <c r="E3273" i="69"/>
  <c r="A3274" i="69"/>
  <c r="B3274" i="69"/>
  <c r="C3274" i="69"/>
  <c r="D3274" i="69"/>
  <c r="E3274" i="69"/>
  <c r="A3275" i="69"/>
  <c r="B3275" i="69"/>
  <c r="C3275" i="69"/>
  <c r="D3275" i="69"/>
  <c r="E3275" i="69"/>
  <c r="A3276" i="69"/>
  <c r="B3276" i="69"/>
  <c r="C3276" i="69"/>
  <c r="D3276" i="69"/>
  <c r="E3276" i="69"/>
  <c r="A3277" i="69"/>
  <c r="B3277" i="69"/>
  <c r="C3277" i="69"/>
  <c r="D3277" i="69"/>
  <c r="E3277" i="69"/>
  <c r="A3278" i="69"/>
  <c r="B3278" i="69"/>
  <c r="C3278" i="69"/>
  <c r="D3278" i="69"/>
  <c r="E3278" i="69"/>
  <c r="A3279" i="69"/>
  <c r="B3279" i="69"/>
  <c r="C3279" i="69"/>
  <c r="D3279" i="69"/>
  <c r="E3279" i="69"/>
  <c r="A3280" i="69"/>
  <c r="B3280" i="69"/>
  <c r="C3280" i="69"/>
  <c r="D3280" i="69"/>
  <c r="E3280" i="69"/>
  <c r="A3281" i="69"/>
  <c r="B3281" i="69"/>
  <c r="C3281" i="69"/>
  <c r="D3281" i="69"/>
  <c r="E3281" i="69"/>
  <c r="A3282" i="69"/>
  <c r="B3282" i="69"/>
  <c r="C3282" i="69"/>
  <c r="D3282" i="69"/>
  <c r="E3282" i="69"/>
  <c r="A3283" i="69"/>
  <c r="B3283" i="69"/>
  <c r="C3283" i="69"/>
  <c r="D3283" i="69"/>
  <c r="E3283" i="69"/>
  <c r="A3284" i="69"/>
  <c r="B3284" i="69"/>
  <c r="C3284" i="69"/>
  <c r="D3284" i="69"/>
  <c r="E3284" i="69"/>
  <c r="A3285" i="69"/>
  <c r="B3285" i="69"/>
  <c r="C3285" i="69"/>
  <c r="D3285" i="69"/>
  <c r="E3285" i="69"/>
  <c r="A3286" i="69"/>
  <c r="B3286" i="69"/>
  <c r="C3286" i="69"/>
  <c r="D3286" i="69"/>
  <c r="E3286" i="69"/>
  <c r="A3287" i="69"/>
  <c r="B3287" i="69"/>
  <c r="C3287" i="69"/>
  <c r="D3287" i="69"/>
  <c r="E3287" i="69"/>
  <c r="A3288" i="69"/>
  <c r="B3288" i="69"/>
  <c r="C3288" i="69"/>
  <c r="D3288" i="69"/>
  <c r="E3288" i="69"/>
  <c r="A3289" i="69"/>
  <c r="B3289" i="69"/>
  <c r="C3289" i="69"/>
  <c r="D3289" i="69"/>
  <c r="E3289" i="69"/>
  <c r="A3290" i="69"/>
  <c r="B3290" i="69"/>
  <c r="C3290" i="69"/>
  <c r="D3290" i="69"/>
  <c r="E3290" i="69"/>
  <c r="A3291" i="69"/>
  <c r="B3291" i="69"/>
  <c r="C3291" i="69"/>
  <c r="D3291" i="69"/>
  <c r="E3291" i="69"/>
  <c r="A3292" i="69"/>
  <c r="B3292" i="69"/>
  <c r="C3292" i="69"/>
  <c r="D3292" i="69"/>
  <c r="E3292" i="69"/>
  <c r="A3293" i="69"/>
  <c r="B3293" i="69"/>
  <c r="C3293" i="69"/>
  <c r="D3293" i="69"/>
  <c r="E3293" i="69"/>
  <c r="A3294" i="69"/>
  <c r="B3294" i="69"/>
  <c r="C3294" i="69"/>
  <c r="D3294" i="69"/>
  <c r="E3294" i="69"/>
  <c r="A3295" i="69"/>
  <c r="B3295" i="69"/>
  <c r="C3295" i="69"/>
  <c r="D3295" i="69"/>
  <c r="E3295" i="69"/>
  <c r="A3296" i="69"/>
  <c r="B3296" i="69"/>
  <c r="C3296" i="69"/>
  <c r="D3296" i="69"/>
  <c r="E3296" i="69"/>
  <c r="A3297" i="69"/>
  <c r="B3297" i="69"/>
  <c r="C3297" i="69"/>
  <c r="D3297" i="69"/>
  <c r="E3297" i="69"/>
  <c r="A3298" i="69"/>
  <c r="B3298" i="69"/>
  <c r="C3298" i="69"/>
  <c r="D3298" i="69"/>
  <c r="E3298" i="69"/>
  <c r="A3299" i="69"/>
  <c r="B3299" i="69"/>
  <c r="C3299" i="69"/>
  <c r="D3299" i="69"/>
  <c r="E3299" i="69"/>
  <c r="A3300" i="69"/>
  <c r="B3300" i="69"/>
  <c r="C3300" i="69"/>
  <c r="D3300" i="69"/>
  <c r="E3300" i="69"/>
  <c r="A3301" i="69"/>
  <c r="B3301" i="69"/>
  <c r="C3301" i="69"/>
  <c r="D3301" i="69"/>
  <c r="E3301" i="69"/>
  <c r="A3302" i="69"/>
  <c r="B3302" i="69"/>
  <c r="C3302" i="69"/>
  <c r="D3302" i="69"/>
  <c r="E3302" i="69"/>
  <c r="A3303" i="69"/>
  <c r="B3303" i="69"/>
  <c r="C3303" i="69"/>
  <c r="D3303" i="69"/>
  <c r="E3303" i="69"/>
  <c r="A3304" i="69"/>
  <c r="B3304" i="69"/>
  <c r="C3304" i="69"/>
  <c r="D3304" i="69"/>
  <c r="E3304" i="69"/>
  <c r="A3305" i="69"/>
  <c r="B3305" i="69"/>
  <c r="C3305" i="69"/>
  <c r="D3305" i="69"/>
  <c r="E3305" i="69"/>
  <c r="A3306" i="69"/>
  <c r="B3306" i="69"/>
  <c r="C3306" i="69"/>
  <c r="D3306" i="69"/>
  <c r="E3306" i="69"/>
  <c r="A3307" i="69"/>
  <c r="B3307" i="69"/>
  <c r="C3307" i="69"/>
  <c r="D3307" i="69"/>
  <c r="E3307" i="69"/>
  <c r="A3308" i="69"/>
  <c r="B3308" i="69"/>
  <c r="C3308" i="69"/>
  <c r="D3308" i="69"/>
  <c r="E3308" i="69"/>
  <c r="A3309" i="69"/>
  <c r="B3309" i="69"/>
  <c r="C3309" i="69"/>
  <c r="D3309" i="69"/>
  <c r="E3309" i="69"/>
  <c r="A3310" i="69"/>
  <c r="B3310" i="69"/>
  <c r="C3310" i="69"/>
  <c r="D3310" i="69"/>
  <c r="E3310" i="69"/>
  <c r="A3311" i="69"/>
  <c r="B3311" i="69"/>
  <c r="C3311" i="69"/>
  <c r="D3311" i="69"/>
  <c r="E3311" i="69"/>
  <c r="A3312" i="69"/>
  <c r="B3312" i="69"/>
  <c r="C3312" i="69"/>
  <c r="D3312" i="69"/>
  <c r="E3312" i="69"/>
  <c r="A3313" i="69"/>
  <c r="B3313" i="69"/>
  <c r="C3313" i="69"/>
  <c r="D3313" i="69"/>
  <c r="E3313" i="69"/>
  <c r="A3314" i="69"/>
  <c r="B3314" i="69"/>
  <c r="C3314" i="69"/>
  <c r="D3314" i="69"/>
  <c r="E3314" i="69"/>
  <c r="A3315" i="69"/>
  <c r="B3315" i="69"/>
  <c r="C3315" i="69"/>
  <c r="D3315" i="69"/>
  <c r="E3315" i="69"/>
  <c r="A3316" i="69"/>
  <c r="B3316" i="69"/>
  <c r="C3316" i="69"/>
  <c r="D3316" i="69"/>
  <c r="E3316" i="69"/>
  <c r="A3317" i="69"/>
  <c r="B3317" i="69"/>
  <c r="C3317" i="69"/>
  <c r="D3317" i="69"/>
  <c r="E3317" i="69"/>
  <c r="A3318" i="69"/>
  <c r="B3318" i="69"/>
  <c r="C3318" i="69"/>
  <c r="D3318" i="69"/>
  <c r="E3318" i="69"/>
  <c r="A3319" i="69"/>
  <c r="B3319" i="69"/>
  <c r="C3319" i="69"/>
  <c r="D3319" i="69"/>
  <c r="E3319" i="69"/>
  <c r="A3320" i="69"/>
  <c r="B3320" i="69"/>
  <c r="C3320" i="69"/>
  <c r="D3320" i="69"/>
  <c r="E3320" i="69"/>
  <c r="A3321" i="69"/>
  <c r="B3321" i="69"/>
  <c r="C3321" i="69"/>
  <c r="D3321" i="69"/>
  <c r="E3321" i="69"/>
  <c r="A3322" i="69"/>
  <c r="B3322" i="69"/>
  <c r="C3322" i="69"/>
  <c r="D3322" i="69"/>
  <c r="E3322" i="69"/>
  <c r="A3323" i="69"/>
  <c r="B3323" i="69"/>
  <c r="C3323" i="69"/>
  <c r="D3323" i="69"/>
  <c r="E3323" i="69"/>
  <c r="A3324" i="69"/>
  <c r="B3324" i="69"/>
  <c r="C3324" i="69"/>
  <c r="D3324" i="69"/>
  <c r="E3324" i="69"/>
  <c r="A3325" i="69"/>
  <c r="B3325" i="69"/>
  <c r="C3325" i="69"/>
  <c r="D3325" i="69"/>
  <c r="E3325" i="69"/>
  <c r="A3326" i="69"/>
  <c r="B3326" i="69"/>
  <c r="C3326" i="69"/>
  <c r="D3326" i="69"/>
  <c r="E3326" i="69"/>
  <c r="A3327" i="69"/>
  <c r="B3327" i="69"/>
  <c r="C3327" i="69"/>
  <c r="D3327" i="69"/>
  <c r="E3327" i="69"/>
  <c r="A3328" i="69"/>
  <c r="B3328" i="69"/>
  <c r="C3328" i="69"/>
  <c r="D3328" i="69"/>
  <c r="E3328" i="69"/>
  <c r="A3329" i="69"/>
  <c r="B3329" i="69"/>
  <c r="C3329" i="69"/>
  <c r="D3329" i="69"/>
  <c r="E3329" i="69"/>
  <c r="A3330" i="69"/>
  <c r="B3330" i="69"/>
  <c r="C3330" i="69"/>
  <c r="D3330" i="69"/>
  <c r="E3330" i="69"/>
  <c r="A3331" i="69"/>
  <c r="B3331" i="69"/>
  <c r="C3331" i="69"/>
  <c r="D3331" i="69"/>
  <c r="E3331" i="69"/>
  <c r="A3332" i="69"/>
  <c r="B3332" i="69"/>
  <c r="C3332" i="69"/>
  <c r="D3332" i="69"/>
  <c r="E3332" i="69"/>
  <c r="A3333" i="69"/>
  <c r="B3333" i="69"/>
  <c r="C3333" i="69"/>
  <c r="D3333" i="69"/>
  <c r="E3333" i="69"/>
  <c r="A3334" i="69"/>
  <c r="B3334" i="69"/>
  <c r="C3334" i="69"/>
  <c r="D3334" i="69"/>
  <c r="E3334" i="69"/>
  <c r="A3335" i="69"/>
  <c r="B3335" i="69"/>
  <c r="C3335" i="69"/>
  <c r="D3335" i="69"/>
  <c r="E3335" i="69"/>
  <c r="A3336" i="69"/>
  <c r="B3336" i="69"/>
  <c r="C3336" i="69"/>
  <c r="D3336" i="69"/>
  <c r="E3336" i="69"/>
  <c r="A3337" i="69"/>
  <c r="B3337" i="69"/>
  <c r="C3337" i="69"/>
  <c r="D3337" i="69"/>
  <c r="E3337" i="69"/>
  <c r="A3338" i="69"/>
  <c r="B3338" i="69"/>
  <c r="C3338" i="69"/>
  <c r="D3338" i="69"/>
  <c r="E3338" i="69"/>
  <c r="A3339" i="69"/>
  <c r="B3339" i="69"/>
  <c r="C3339" i="69"/>
  <c r="D3339" i="69"/>
  <c r="E3339" i="69"/>
  <c r="A3340" i="69"/>
  <c r="B3340" i="69"/>
  <c r="C3340" i="69"/>
  <c r="D3340" i="69"/>
  <c r="E3340" i="69"/>
  <c r="A3341" i="69"/>
  <c r="B3341" i="69"/>
  <c r="C3341" i="69"/>
  <c r="D3341" i="69"/>
  <c r="E3341" i="69"/>
  <c r="A3342" i="69"/>
  <c r="B3342" i="69"/>
  <c r="C3342" i="69"/>
  <c r="D3342" i="69"/>
  <c r="E3342" i="69"/>
  <c r="A3343" i="69"/>
  <c r="B3343" i="69"/>
  <c r="C3343" i="69"/>
  <c r="D3343" i="69"/>
  <c r="E3343" i="69"/>
  <c r="A3344" i="69"/>
  <c r="B3344" i="69"/>
  <c r="C3344" i="69"/>
  <c r="D3344" i="69"/>
  <c r="E3344" i="69"/>
  <c r="A3345" i="69"/>
  <c r="B3345" i="69"/>
  <c r="C3345" i="69"/>
  <c r="D3345" i="69"/>
  <c r="E3345" i="69"/>
  <c r="A3346" i="69"/>
  <c r="B3346" i="69"/>
  <c r="C3346" i="69"/>
  <c r="D3346" i="69"/>
  <c r="E3346" i="69"/>
  <c r="A3347" i="69"/>
  <c r="B3347" i="69"/>
  <c r="C3347" i="69"/>
  <c r="D3347" i="69"/>
  <c r="E3347" i="69"/>
  <c r="A3348" i="69"/>
  <c r="B3348" i="69"/>
  <c r="C3348" i="69"/>
  <c r="D3348" i="69"/>
  <c r="E3348" i="69"/>
  <c r="A3349" i="69"/>
  <c r="B3349" i="69"/>
  <c r="C3349" i="69"/>
  <c r="D3349" i="69"/>
  <c r="E3349" i="69"/>
  <c r="A3350" i="69"/>
  <c r="B3350" i="69"/>
  <c r="C3350" i="69"/>
  <c r="D3350" i="69"/>
  <c r="E3350" i="69"/>
  <c r="A3351" i="69"/>
  <c r="B3351" i="69"/>
  <c r="C3351" i="69"/>
  <c r="D3351" i="69"/>
  <c r="E3351" i="69"/>
  <c r="A3352" i="69"/>
  <c r="B3352" i="69"/>
  <c r="C3352" i="69"/>
  <c r="D3352" i="69"/>
  <c r="E3352" i="69"/>
  <c r="A3353" i="69"/>
  <c r="B3353" i="69"/>
  <c r="C3353" i="69"/>
  <c r="D3353" i="69"/>
  <c r="E3353" i="69"/>
  <c r="A3354" i="69"/>
  <c r="B3354" i="69"/>
  <c r="C3354" i="69"/>
  <c r="D3354" i="69"/>
  <c r="E3354" i="69"/>
  <c r="A3355" i="69"/>
  <c r="B3355" i="69"/>
  <c r="C3355" i="69"/>
  <c r="D3355" i="69"/>
  <c r="E3355" i="69"/>
  <c r="A3356" i="69"/>
  <c r="B3356" i="69"/>
  <c r="C3356" i="69"/>
  <c r="D3356" i="69"/>
  <c r="E3356" i="69"/>
  <c r="A3357" i="69"/>
  <c r="B3357" i="69"/>
  <c r="C3357" i="69"/>
  <c r="D3357" i="69"/>
  <c r="E3357" i="69"/>
  <c r="A3358" i="69"/>
  <c r="B3358" i="69"/>
  <c r="C3358" i="69"/>
  <c r="D3358" i="69"/>
  <c r="E3358" i="69"/>
  <c r="A3359" i="69"/>
  <c r="B3359" i="69"/>
  <c r="C3359" i="69"/>
  <c r="D3359" i="69"/>
  <c r="E3359" i="69"/>
  <c r="A3360" i="69"/>
  <c r="B3360" i="69"/>
  <c r="C3360" i="69"/>
  <c r="D3360" i="69"/>
  <c r="E3360" i="69"/>
  <c r="A3361" i="69"/>
  <c r="B3361" i="69"/>
  <c r="C3361" i="69"/>
  <c r="D3361" i="69"/>
  <c r="E3361" i="69"/>
  <c r="A3362" i="69"/>
  <c r="B3362" i="69"/>
  <c r="C3362" i="69"/>
  <c r="D3362" i="69"/>
  <c r="E3362" i="69"/>
  <c r="A3363" i="69"/>
  <c r="B3363" i="69"/>
  <c r="C3363" i="69"/>
  <c r="D3363" i="69"/>
  <c r="E3363" i="69"/>
  <c r="A3364" i="69"/>
  <c r="B3364" i="69"/>
  <c r="C3364" i="69"/>
  <c r="D3364" i="69"/>
  <c r="E3364" i="69"/>
  <c r="A3365" i="69"/>
  <c r="B3365" i="69"/>
  <c r="C3365" i="69"/>
  <c r="D3365" i="69"/>
  <c r="E3365" i="69"/>
  <c r="A3366" i="69"/>
  <c r="B3366" i="69"/>
  <c r="C3366" i="69"/>
  <c r="D3366" i="69"/>
  <c r="E3366" i="69"/>
  <c r="A3367" i="69"/>
  <c r="B3367" i="69"/>
  <c r="C3367" i="69"/>
  <c r="D3367" i="69"/>
  <c r="E3367" i="69"/>
  <c r="A3368" i="69"/>
  <c r="B3368" i="69"/>
  <c r="C3368" i="69"/>
  <c r="D3368" i="69"/>
  <c r="E3368" i="69"/>
  <c r="A3369" i="69"/>
  <c r="B3369" i="69"/>
  <c r="C3369" i="69"/>
  <c r="D3369" i="69"/>
  <c r="E3369" i="69"/>
  <c r="A3370" i="69"/>
  <c r="B3370" i="69"/>
  <c r="C3370" i="69"/>
  <c r="D3370" i="69"/>
  <c r="E3370" i="69"/>
  <c r="A3371" i="69"/>
  <c r="B3371" i="69"/>
  <c r="C3371" i="69"/>
  <c r="D3371" i="69"/>
  <c r="E3371" i="69"/>
  <c r="A3372" i="69"/>
  <c r="B3372" i="69"/>
  <c r="C3372" i="69"/>
  <c r="D3372" i="69"/>
  <c r="E3372" i="69"/>
  <c r="A3373" i="69"/>
  <c r="B3373" i="69"/>
  <c r="C3373" i="69"/>
  <c r="D3373" i="69"/>
  <c r="E3373" i="69"/>
  <c r="A3374" i="69"/>
  <c r="B3374" i="69"/>
  <c r="C3374" i="69"/>
  <c r="D3374" i="69"/>
  <c r="E3374" i="69"/>
  <c r="A3375" i="69"/>
  <c r="B3375" i="69"/>
  <c r="C3375" i="69"/>
  <c r="D3375" i="69"/>
  <c r="E3375" i="69"/>
  <c r="A3376" i="69"/>
  <c r="B3376" i="69"/>
  <c r="C3376" i="69"/>
  <c r="D3376" i="69"/>
  <c r="E3376" i="69"/>
  <c r="A3377" i="69"/>
  <c r="B3377" i="69"/>
  <c r="C3377" i="69"/>
  <c r="D3377" i="69"/>
  <c r="E3377" i="69"/>
  <c r="A3378" i="69"/>
  <c r="B3378" i="69"/>
  <c r="C3378" i="69"/>
  <c r="D3378" i="69"/>
  <c r="E3378" i="69"/>
  <c r="A3379" i="69"/>
  <c r="B3379" i="69"/>
  <c r="C3379" i="69"/>
  <c r="D3379" i="69"/>
  <c r="E3379" i="69"/>
  <c r="A3380" i="69"/>
  <c r="B3380" i="69"/>
  <c r="C3380" i="69"/>
  <c r="D3380" i="69"/>
  <c r="E3380" i="69"/>
  <c r="A3381" i="69"/>
  <c r="B3381" i="69"/>
  <c r="C3381" i="69"/>
  <c r="D3381" i="69"/>
  <c r="E3381" i="69"/>
  <c r="A3382" i="69"/>
  <c r="B3382" i="69"/>
  <c r="C3382" i="69"/>
  <c r="D3382" i="69"/>
  <c r="E3382" i="69"/>
  <c r="A3383" i="69"/>
  <c r="B3383" i="69"/>
  <c r="C3383" i="69"/>
  <c r="D3383" i="69"/>
  <c r="E3383" i="69"/>
  <c r="A3384" i="69"/>
  <c r="B3384" i="69"/>
  <c r="C3384" i="69"/>
  <c r="D3384" i="69"/>
  <c r="E3384" i="69"/>
  <c r="A3385" i="69"/>
  <c r="B3385" i="69"/>
  <c r="C3385" i="69"/>
  <c r="D3385" i="69"/>
  <c r="E3385" i="69"/>
  <c r="A3386" i="69"/>
  <c r="B3386" i="69"/>
  <c r="C3386" i="69"/>
  <c r="D3386" i="69"/>
  <c r="E3386" i="69"/>
  <c r="A3387" i="69"/>
  <c r="B3387" i="69"/>
  <c r="C3387" i="69"/>
  <c r="D3387" i="69"/>
  <c r="E3387" i="69"/>
  <c r="A3388" i="69"/>
  <c r="B3388" i="69"/>
  <c r="C3388" i="69"/>
  <c r="D3388" i="69"/>
  <c r="E3388" i="69"/>
  <c r="A3389" i="69"/>
  <c r="B3389" i="69"/>
  <c r="C3389" i="69"/>
  <c r="D3389" i="69"/>
  <c r="E3389" i="69"/>
  <c r="A3390" i="69"/>
  <c r="B3390" i="69"/>
  <c r="C3390" i="69"/>
  <c r="D3390" i="69"/>
  <c r="E3390" i="69"/>
  <c r="A3391" i="69"/>
  <c r="B3391" i="69"/>
  <c r="C3391" i="69"/>
  <c r="D3391" i="69"/>
  <c r="E3391" i="69"/>
  <c r="A3392" i="69"/>
  <c r="B3392" i="69"/>
  <c r="C3392" i="69"/>
  <c r="D3392" i="69"/>
  <c r="E3392" i="69"/>
  <c r="A3393" i="69"/>
  <c r="B3393" i="69"/>
  <c r="C3393" i="69"/>
  <c r="D3393" i="69"/>
  <c r="E3393" i="69"/>
  <c r="A3394" i="69"/>
  <c r="B3394" i="69"/>
  <c r="C3394" i="69"/>
  <c r="D3394" i="69"/>
  <c r="E3394" i="69"/>
  <c r="A3395" i="69"/>
  <c r="B3395" i="69"/>
  <c r="C3395" i="69"/>
  <c r="D3395" i="69"/>
  <c r="E3395" i="69"/>
  <c r="A3396" i="69"/>
  <c r="B3396" i="69"/>
  <c r="C3396" i="69"/>
  <c r="D3396" i="69"/>
  <c r="E3396" i="69"/>
  <c r="A3397" i="69"/>
  <c r="B3397" i="69"/>
  <c r="C3397" i="69"/>
  <c r="D3397" i="69"/>
  <c r="E3397" i="69"/>
  <c r="A3398" i="69"/>
  <c r="B3398" i="69"/>
  <c r="C3398" i="69"/>
  <c r="D3398" i="69"/>
  <c r="E3398" i="69"/>
  <c r="A3399" i="69"/>
  <c r="B3399" i="69"/>
  <c r="C3399" i="69"/>
  <c r="D3399" i="69"/>
  <c r="E3399" i="69"/>
  <c r="A3400" i="69"/>
  <c r="B3400" i="69"/>
  <c r="C3400" i="69"/>
  <c r="D3400" i="69"/>
  <c r="E3400" i="69"/>
  <c r="A3401" i="69"/>
  <c r="B3401" i="69"/>
  <c r="C3401" i="69"/>
  <c r="D3401" i="69"/>
  <c r="E3401" i="69"/>
  <c r="A3402" i="69"/>
  <c r="B3402" i="69"/>
  <c r="C3402" i="69"/>
  <c r="D3402" i="69"/>
  <c r="E3402" i="69"/>
  <c r="A3403" i="69"/>
  <c r="B3403" i="69"/>
  <c r="C3403" i="69"/>
  <c r="D3403" i="69"/>
  <c r="E3403" i="69"/>
  <c r="A3404" i="69"/>
  <c r="B3404" i="69"/>
  <c r="C3404" i="69"/>
  <c r="D3404" i="69"/>
  <c r="E3404" i="69"/>
  <c r="A3405" i="69"/>
  <c r="B3405" i="69"/>
  <c r="C3405" i="69"/>
  <c r="D3405" i="69"/>
  <c r="E3405" i="69"/>
  <c r="A3406" i="69"/>
  <c r="B3406" i="69"/>
  <c r="C3406" i="69"/>
  <c r="D3406" i="69"/>
  <c r="E3406" i="69"/>
  <c r="A3407" i="69"/>
  <c r="B3407" i="69"/>
  <c r="C3407" i="69"/>
  <c r="D3407" i="69"/>
  <c r="E3407" i="69"/>
  <c r="A3408" i="69"/>
  <c r="B3408" i="69"/>
  <c r="C3408" i="69"/>
  <c r="D3408" i="69"/>
  <c r="E3408" i="69"/>
  <c r="A3409" i="69"/>
  <c r="B3409" i="69"/>
  <c r="C3409" i="69"/>
  <c r="D3409" i="69"/>
  <c r="E3409" i="69"/>
  <c r="A3410" i="69"/>
  <c r="B3410" i="69"/>
  <c r="C3410" i="69"/>
  <c r="D3410" i="69"/>
  <c r="E3410" i="69"/>
  <c r="A3411" i="69"/>
  <c r="B3411" i="69"/>
  <c r="C3411" i="69"/>
  <c r="D3411" i="69"/>
  <c r="E3411" i="69"/>
  <c r="A3412" i="69"/>
  <c r="B3412" i="69"/>
  <c r="C3412" i="69"/>
  <c r="D3412" i="69"/>
  <c r="E3412" i="69"/>
  <c r="A3413" i="69"/>
  <c r="B3413" i="69"/>
  <c r="C3413" i="69"/>
  <c r="D3413" i="69"/>
  <c r="E3413" i="69"/>
  <c r="A3414" i="69"/>
  <c r="B3414" i="69"/>
  <c r="C3414" i="69"/>
  <c r="D3414" i="69"/>
  <c r="E3414" i="69"/>
  <c r="A3415" i="69"/>
  <c r="B3415" i="69"/>
  <c r="C3415" i="69"/>
  <c r="D3415" i="69"/>
  <c r="E3415" i="69"/>
  <c r="A3416" i="69"/>
  <c r="B3416" i="69"/>
  <c r="C3416" i="69"/>
  <c r="D3416" i="69"/>
  <c r="E3416" i="69"/>
  <c r="A3417" i="69"/>
  <c r="B3417" i="69"/>
  <c r="C3417" i="69"/>
  <c r="D3417" i="69"/>
  <c r="E3417" i="69"/>
  <c r="A3418" i="69"/>
  <c r="B3418" i="69"/>
  <c r="C3418" i="69"/>
  <c r="D3418" i="69"/>
  <c r="E3418" i="69"/>
  <c r="A3419" i="69"/>
  <c r="B3419" i="69"/>
  <c r="C3419" i="69"/>
  <c r="D3419" i="69"/>
  <c r="E3419" i="69"/>
  <c r="A3420" i="69"/>
  <c r="B3420" i="69"/>
  <c r="C3420" i="69"/>
  <c r="D3420" i="69"/>
  <c r="E3420" i="69"/>
  <c r="A3421" i="69"/>
  <c r="B3421" i="69"/>
  <c r="C3421" i="69"/>
  <c r="D3421" i="69"/>
  <c r="E3421" i="69"/>
  <c r="A3422" i="69"/>
  <c r="B3422" i="69"/>
  <c r="C3422" i="69"/>
  <c r="D3422" i="69"/>
  <c r="E3422" i="69"/>
  <c r="A3423" i="69"/>
  <c r="B3423" i="69"/>
  <c r="C3423" i="69"/>
  <c r="D3423" i="69"/>
  <c r="E3423" i="69"/>
  <c r="A3424" i="69"/>
  <c r="B3424" i="69"/>
  <c r="C3424" i="69"/>
  <c r="D3424" i="69"/>
  <c r="E3424" i="69"/>
  <c r="A3425" i="69"/>
  <c r="B3425" i="69"/>
  <c r="C3425" i="69"/>
  <c r="D3425" i="69"/>
  <c r="E3425" i="69"/>
  <c r="A3426" i="69"/>
  <c r="B3426" i="69"/>
  <c r="C3426" i="69"/>
  <c r="D3426" i="69"/>
  <c r="E3426" i="69"/>
  <c r="A3427" i="69"/>
  <c r="B3427" i="69"/>
  <c r="C3427" i="69"/>
  <c r="D3427" i="69"/>
  <c r="E3427" i="69"/>
  <c r="A3428" i="69"/>
  <c r="B3428" i="69"/>
  <c r="C3428" i="69"/>
  <c r="D3428" i="69"/>
  <c r="E3428" i="69"/>
  <c r="A3429" i="69"/>
  <c r="B3429" i="69"/>
  <c r="C3429" i="69"/>
  <c r="D3429" i="69"/>
  <c r="E3429" i="69"/>
  <c r="A3430" i="69"/>
  <c r="B3430" i="69"/>
  <c r="C3430" i="69"/>
  <c r="D3430" i="69"/>
  <c r="E3430" i="69"/>
  <c r="A3431" i="69"/>
  <c r="B3431" i="69"/>
  <c r="C3431" i="69"/>
  <c r="D3431" i="69"/>
  <c r="E3431" i="69"/>
  <c r="A3432" i="69"/>
  <c r="B3432" i="69"/>
  <c r="C3432" i="69"/>
  <c r="D3432" i="69"/>
  <c r="E3432" i="69"/>
  <c r="A3433" i="69"/>
  <c r="B3433" i="69"/>
  <c r="C3433" i="69"/>
  <c r="D3433" i="69"/>
  <c r="E3433" i="69"/>
  <c r="A3434" i="69"/>
  <c r="B3434" i="69"/>
  <c r="C3434" i="69"/>
  <c r="D3434" i="69"/>
  <c r="E3434" i="69"/>
  <c r="A3435" i="69"/>
  <c r="B3435" i="69"/>
  <c r="C3435" i="69"/>
  <c r="D3435" i="69"/>
  <c r="E3435" i="69"/>
  <c r="A3436" i="69"/>
  <c r="B3436" i="69"/>
  <c r="C3436" i="69"/>
  <c r="D3436" i="69"/>
  <c r="E3436" i="69"/>
  <c r="A3437" i="69"/>
  <c r="B3437" i="69"/>
  <c r="C3437" i="69"/>
  <c r="D3437" i="69"/>
  <c r="E3437" i="69"/>
  <c r="A3438" i="69"/>
  <c r="B3438" i="69"/>
  <c r="C3438" i="69"/>
  <c r="D3438" i="69"/>
  <c r="E3438" i="69"/>
  <c r="A3439" i="69"/>
  <c r="B3439" i="69"/>
  <c r="C3439" i="69"/>
  <c r="D3439" i="69"/>
  <c r="E3439" i="69"/>
  <c r="A3440" i="69"/>
  <c r="B3440" i="69"/>
  <c r="C3440" i="69"/>
  <c r="D3440" i="69"/>
  <c r="E3440" i="69"/>
  <c r="A3441" i="69"/>
  <c r="B3441" i="69"/>
  <c r="C3441" i="69"/>
  <c r="D3441" i="69"/>
  <c r="E3441" i="69"/>
  <c r="A3442" i="69"/>
  <c r="B3442" i="69"/>
  <c r="C3442" i="69"/>
  <c r="D3442" i="69"/>
  <c r="E3442" i="69"/>
  <c r="A3443" i="69"/>
  <c r="B3443" i="69"/>
  <c r="C3443" i="69"/>
  <c r="D3443" i="69"/>
  <c r="E3443" i="69"/>
  <c r="A3444" i="69"/>
  <c r="B3444" i="69"/>
  <c r="C3444" i="69"/>
  <c r="D3444" i="69"/>
  <c r="E3444" i="69"/>
  <c r="A3445" i="69"/>
  <c r="B3445" i="69"/>
  <c r="C3445" i="69"/>
  <c r="D3445" i="69"/>
  <c r="E3445" i="69"/>
  <c r="A3446" i="69"/>
  <c r="B3446" i="69"/>
  <c r="C3446" i="69"/>
  <c r="D3446" i="69"/>
  <c r="E3446" i="69"/>
  <c r="A3447" i="69"/>
  <c r="B3447" i="69"/>
  <c r="C3447" i="69"/>
  <c r="D3447" i="69"/>
  <c r="E3447" i="69"/>
  <c r="A3448" i="69"/>
  <c r="B3448" i="69"/>
  <c r="C3448" i="69"/>
  <c r="D3448" i="69"/>
  <c r="E3448" i="69"/>
  <c r="A3449" i="69"/>
  <c r="B3449" i="69"/>
  <c r="C3449" i="69"/>
  <c r="D3449" i="69"/>
  <c r="E3449" i="69"/>
  <c r="A3450" i="69"/>
  <c r="B3450" i="69"/>
  <c r="C3450" i="69"/>
  <c r="D3450" i="69"/>
  <c r="E3450" i="69"/>
  <c r="A3451" i="69"/>
  <c r="B3451" i="69"/>
  <c r="C3451" i="69"/>
  <c r="D3451" i="69"/>
  <c r="E3451" i="69"/>
  <c r="A3452" i="69"/>
  <c r="B3452" i="69"/>
  <c r="C3452" i="69"/>
  <c r="D3452" i="69"/>
  <c r="E3452" i="69"/>
  <c r="A3453" i="69"/>
  <c r="B3453" i="69"/>
  <c r="C3453" i="69"/>
  <c r="D3453" i="69"/>
  <c r="E3453" i="69"/>
  <c r="A3454" i="69"/>
  <c r="B3454" i="69"/>
  <c r="C3454" i="69"/>
  <c r="D3454" i="69"/>
  <c r="E3454" i="69"/>
  <c r="A3455" i="69"/>
  <c r="B3455" i="69"/>
  <c r="C3455" i="69"/>
  <c r="D3455" i="69"/>
  <c r="E3455" i="69"/>
  <c r="A3456" i="69"/>
  <c r="B3456" i="69"/>
  <c r="C3456" i="69"/>
  <c r="D3456" i="69"/>
  <c r="E3456" i="69"/>
  <c r="A3457" i="69"/>
  <c r="B3457" i="69"/>
  <c r="C3457" i="69"/>
  <c r="D3457" i="69"/>
  <c r="E3457" i="69"/>
  <c r="A3458" i="69"/>
  <c r="B3458" i="69"/>
  <c r="C3458" i="69"/>
  <c r="D3458" i="69"/>
  <c r="E3458" i="69"/>
  <c r="A3459" i="69"/>
  <c r="B3459" i="69"/>
  <c r="C3459" i="69"/>
  <c r="D3459" i="69"/>
  <c r="E3459" i="69"/>
  <c r="A3460" i="69"/>
  <c r="B3460" i="69"/>
  <c r="C3460" i="69"/>
  <c r="D3460" i="69"/>
  <c r="E3460" i="69"/>
  <c r="A3461" i="69"/>
  <c r="B3461" i="69"/>
  <c r="C3461" i="69"/>
  <c r="D3461" i="69"/>
  <c r="E3461" i="69"/>
  <c r="A3462" i="69"/>
  <c r="B3462" i="69"/>
  <c r="C3462" i="69"/>
  <c r="D3462" i="69"/>
  <c r="E3462" i="69"/>
  <c r="A3463" i="69"/>
  <c r="B3463" i="69"/>
  <c r="C3463" i="69"/>
  <c r="D3463" i="69"/>
  <c r="E3463" i="69"/>
  <c r="A3464" i="69"/>
  <c r="B3464" i="69"/>
  <c r="C3464" i="69"/>
  <c r="D3464" i="69"/>
  <c r="E3464" i="69"/>
  <c r="A3465" i="69"/>
  <c r="B3465" i="69"/>
  <c r="C3465" i="69"/>
  <c r="D3465" i="69"/>
  <c r="E3465" i="69"/>
  <c r="A3466" i="69"/>
  <c r="B3466" i="69"/>
  <c r="C3466" i="69"/>
  <c r="D3466" i="69"/>
  <c r="E3466" i="69"/>
  <c r="A3467" i="69"/>
  <c r="B3467" i="69"/>
  <c r="C3467" i="69"/>
  <c r="D3467" i="69"/>
  <c r="E3467" i="69"/>
  <c r="A3468" i="69"/>
  <c r="B3468" i="69"/>
  <c r="C3468" i="69"/>
  <c r="D3468" i="69"/>
  <c r="E3468" i="69"/>
  <c r="A3469" i="69"/>
  <c r="B3469" i="69"/>
  <c r="C3469" i="69"/>
  <c r="D3469" i="69"/>
  <c r="E3469" i="69"/>
  <c r="A3470" i="69"/>
  <c r="B3470" i="69"/>
  <c r="C3470" i="69"/>
  <c r="D3470" i="69"/>
  <c r="E3470" i="69"/>
  <c r="A3471" i="69"/>
  <c r="B3471" i="69"/>
  <c r="C3471" i="69"/>
  <c r="D3471" i="69"/>
  <c r="E3471" i="69"/>
  <c r="A3472" i="69"/>
  <c r="B3472" i="69"/>
  <c r="C3472" i="69"/>
  <c r="D3472" i="69"/>
  <c r="E3472" i="69"/>
  <c r="A3473" i="69"/>
  <c r="B3473" i="69"/>
  <c r="C3473" i="69"/>
  <c r="D3473" i="69"/>
  <c r="E3473" i="69"/>
  <c r="A3474" i="69"/>
  <c r="B3474" i="69"/>
  <c r="C3474" i="69"/>
  <c r="D3474" i="69"/>
  <c r="E3474" i="69"/>
  <c r="A3475" i="69"/>
  <c r="B3475" i="69"/>
  <c r="C3475" i="69"/>
  <c r="D3475" i="69"/>
  <c r="E3475" i="69"/>
  <c r="A3476" i="69"/>
  <c r="B3476" i="69"/>
  <c r="C3476" i="69"/>
  <c r="D3476" i="69"/>
  <c r="E3476" i="69"/>
  <c r="A3477" i="69"/>
  <c r="B3477" i="69"/>
  <c r="C3477" i="69"/>
  <c r="D3477" i="69"/>
  <c r="E3477" i="69"/>
  <c r="A3478" i="69"/>
  <c r="B3478" i="69"/>
  <c r="C3478" i="69"/>
  <c r="D3478" i="69"/>
  <c r="E3478" i="69"/>
  <c r="A3479" i="69"/>
  <c r="B3479" i="69"/>
  <c r="C3479" i="69"/>
  <c r="D3479" i="69"/>
  <c r="E3479" i="69"/>
  <c r="A3480" i="69"/>
  <c r="B3480" i="69"/>
  <c r="C3480" i="69"/>
  <c r="D3480" i="69"/>
  <c r="E3480" i="69"/>
  <c r="A3481" i="69"/>
  <c r="B3481" i="69"/>
  <c r="C3481" i="69"/>
  <c r="D3481" i="69"/>
  <c r="E3481" i="69"/>
  <c r="A3482" i="69"/>
  <c r="B3482" i="69"/>
  <c r="C3482" i="69"/>
  <c r="D3482" i="69"/>
  <c r="E3482" i="69"/>
  <c r="A3483" i="69"/>
  <c r="B3483" i="69"/>
  <c r="C3483" i="69"/>
  <c r="D3483" i="69"/>
  <c r="E3483" i="69"/>
  <c r="A3484" i="69"/>
  <c r="B3484" i="69"/>
  <c r="C3484" i="69"/>
  <c r="D3484" i="69"/>
  <c r="E3484" i="69"/>
  <c r="A3485" i="69"/>
  <c r="B3485" i="69"/>
  <c r="C3485" i="69"/>
  <c r="D3485" i="69"/>
  <c r="E3485" i="69"/>
  <c r="A3486" i="69"/>
  <c r="B3486" i="69"/>
  <c r="C3486" i="69"/>
  <c r="D3486" i="69"/>
  <c r="E3486" i="69"/>
  <c r="A3487" i="69"/>
  <c r="B3487" i="69"/>
  <c r="C3487" i="69"/>
  <c r="D3487" i="69"/>
  <c r="E3487" i="69"/>
  <c r="A3488" i="69"/>
  <c r="B3488" i="69"/>
  <c r="C3488" i="69"/>
  <c r="D3488" i="69"/>
  <c r="E3488" i="69"/>
  <c r="A3489" i="69"/>
  <c r="B3489" i="69"/>
  <c r="C3489" i="69"/>
  <c r="D3489" i="69"/>
  <c r="E3489" i="69"/>
  <c r="A3490" i="69"/>
  <c r="B3490" i="69"/>
  <c r="C3490" i="69"/>
  <c r="D3490" i="69"/>
  <c r="E3490" i="69"/>
  <c r="A3491" i="69"/>
  <c r="B3491" i="69"/>
  <c r="C3491" i="69"/>
  <c r="D3491" i="69"/>
  <c r="E3491" i="69"/>
  <c r="A3492" i="69"/>
  <c r="B3492" i="69"/>
  <c r="C3492" i="69"/>
  <c r="D3492" i="69"/>
  <c r="E3492" i="69"/>
  <c r="A3493" i="69"/>
  <c r="B3493" i="69"/>
  <c r="C3493" i="69"/>
  <c r="D3493" i="69"/>
  <c r="E3493" i="69"/>
  <c r="A3494" i="69"/>
  <c r="B3494" i="69"/>
  <c r="C3494" i="69"/>
  <c r="D3494" i="69"/>
  <c r="E3494" i="69"/>
  <c r="A3495" i="69"/>
  <c r="B3495" i="69"/>
  <c r="C3495" i="69"/>
  <c r="D3495" i="69"/>
  <c r="E3495" i="69"/>
  <c r="A3496" i="69"/>
  <c r="B3496" i="69"/>
  <c r="C3496" i="69"/>
  <c r="D3496" i="69"/>
  <c r="E3496" i="69"/>
  <c r="A3497" i="69"/>
  <c r="B3497" i="69"/>
  <c r="C3497" i="69"/>
  <c r="D3497" i="69"/>
  <c r="E3497" i="69"/>
  <c r="A3498" i="69"/>
  <c r="B3498" i="69"/>
  <c r="C3498" i="69"/>
  <c r="D3498" i="69"/>
  <c r="E3498" i="69"/>
  <c r="A3499" i="69"/>
  <c r="B3499" i="69"/>
  <c r="C3499" i="69"/>
  <c r="D3499" i="69"/>
  <c r="E3499" i="69"/>
  <c r="A3500" i="69"/>
  <c r="B3500" i="69"/>
  <c r="C3500" i="69"/>
  <c r="D3500" i="69"/>
  <c r="E3500" i="69"/>
  <c r="A3501" i="69"/>
  <c r="B3501" i="69"/>
  <c r="C3501" i="69"/>
  <c r="D3501" i="69"/>
  <c r="E3501" i="69"/>
  <c r="A3502" i="69"/>
  <c r="B3502" i="69"/>
  <c r="C3502" i="69"/>
  <c r="D3502" i="69"/>
  <c r="E3502" i="69"/>
  <c r="A3503" i="69"/>
  <c r="B3503" i="69"/>
  <c r="C3503" i="69"/>
  <c r="D3503" i="69"/>
  <c r="E3503" i="69"/>
  <c r="A3504" i="69"/>
  <c r="B3504" i="69"/>
  <c r="C3504" i="69"/>
  <c r="D3504" i="69"/>
  <c r="E3504" i="69"/>
  <c r="A3505" i="69"/>
  <c r="B3505" i="69"/>
  <c r="C3505" i="69"/>
  <c r="D3505" i="69"/>
  <c r="E3505" i="69"/>
  <c r="A3506" i="69"/>
  <c r="B3506" i="69"/>
  <c r="C3506" i="69"/>
  <c r="D3506" i="69"/>
  <c r="E3506" i="69"/>
  <c r="A3507" i="69"/>
  <c r="B3507" i="69"/>
  <c r="C3507" i="69"/>
  <c r="D3507" i="69"/>
  <c r="E3507" i="69"/>
  <c r="A3508" i="69"/>
  <c r="B3508" i="69"/>
  <c r="C3508" i="69"/>
  <c r="D3508" i="69"/>
  <c r="E3508" i="69"/>
  <c r="A3509" i="69"/>
  <c r="B3509" i="69"/>
  <c r="C3509" i="69"/>
  <c r="D3509" i="69"/>
  <c r="E3509" i="69"/>
  <c r="A3510" i="69"/>
  <c r="B3510" i="69"/>
  <c r="C3510" i="69"/>
  <c r="D3510" i="69"/>
  <c r="E3510" i="69"/>
  <c r="A3511" i="69"/>
  <c r="B3511" i="69"/>
  <c r="C3511" i="69"/>
  <c r="D3511" i="69"/>
  <c r="E3511" i="69"/>
  <c r="A3512" i="69"/>
  <c r="B3512" i="69"/>
  <c r="C3512" i="69"/>
  <c r="D3512" i="69"/>
  <c r="E3512" i="69"/>
  <c r="A3513" i="69"/>
  <c r="B3513" i="69"/>
  <c r="C3513" i="69"/>
  <c r="D3513" i="69"/>
  <c r="E3513" i="69"/>
  <c r="A3514" i="69"/>
  <c r="B3514" i="69"/>
  <c r="C3514" i="69"/>
  <c r="D3514" i="69"/>
  <c r="E3514" i="69"/>
  <c r="A3515" i="69"/>
  <c r="B3515" i="69"/>
  <c r="C3515" i="69"/>
  <c r="D3515" i="69"/>
  <c r="E3515" i="69"/>
  <c r="A3516" i="69"/>
  <c r="B3516" i="69"/>
  <c r="C3516" i="69"/>
  <c r="D3516" i="69"/>
  <c r="E3516" i="69"/>
  <c r="A3517" i="69"/>
  <c r="B3517" i="69"/>
  <c r="C3517" i="69"/>
  <c r="D3517" i="69"/>
  <c r="E3517" i="69"/>
  <c r="A3518" i="69"/>
  <c r="B3518" i="69"/>
  <c r="C3518" i="69"/>
  <c r="D3518" i="69"/>
  <c r="E3518" i="69"/>
  <c r="A3519" i="69"/>
  <c r="B3519" i="69"/>
  <c r="C3519" i="69"/>
  <c r="D3519" i="69"/>
  <c r="E3519" i="69"/>
  <c r="A3520" i="69"/>
  <c r="B3520" i="69"/>
  <c r="C3520" i="69"/>
  <c r="D3520" i="69"/>
  <c r="E3520" i="69"/>
  <c r="A3521" i="69"/>
  <c r="B3521" i="69"/>
  <c r="C3521" i="69"/>
  <c r="D3521" i="69"/>
  <c r="E3521" i="69"/>
  <c r="A3522" i="69"/>
  <c r="B3522" i="69"/>
  <c r="C3522" i="69"/>
  <c r="D3522" i="69"/>
  <c r="E3522" i="69"/>
  <c r="A3523" i="69"/>
  <c r="B3523" i="69"/>
  <c r="C3523" i="69"/>
  <c r="D3523" i="69"/>
  <c r="E3523" i="69"/>
  <c r="A3524" i="69"/>
  <c r="B3524" i="69"/>
  <c r="C3524" i="69"/>
  <c r="D3524" i="69"/>
  <c r="E3524" i="69"/>
  <c r="A3525" i="69"/>
  <c r="B3525" i="69"/>
  <c r="C3525" i="69"/>
  <c r="D3525" i="69"/>
  <c r="E3525" i="69"/>
  <c r="A3526" i="69"/>
  <c r="B3526" i="69"/>
  <c r="C3526" i="69"/>
  <c r="D3526" i="69"/>
  <c r="E3526" i="69"/>
  <c r="A3527" i="69"/>
  <c r="B3527" i="69"/>
  <c r="C3527" i="69"/>
  <c r="D3527" i="69"/>
  <c r="E3527" i="69"/>
  <c r="A3528" i="69"/>
  <c r="B3528" i="69"/>
  <c r="C3528" i="69"/>
  <c r="D3528" i="69"/>
  <c r="E3528" i="69"/>
  <c r="A3529" i="69"/>
  <c r="B3529" i="69"/>
  <c r="C3529" i="69"/>
  <c r="D3529" i="69"/>
  <c r="E3529" i="69"/>
  <c r="A3530" i="69"/>
  <c r="B3530" i="69"/>
  <c r="C3530" i="69"/>
  <c r="D3530" i="69"/>
  <c r="E3530" i="69"/>
  <c r="A3531" i="69"/>
  <c r="B3531" i="69"/>
  <c r="C3531" i="69"/>
  <c r="D3531" i="69"/>
  <c r="E3531" i="69"/>
  <c r="A3532" i="69"/>
  <c r="B3532" i="69"/>
  <c r="C3532" i="69"/>
  <c r="D3532" i="69"/>
  <c r="E3532" i="69"/>
  <c r="A3533" i="69"/>
  <c r="B3533" i="69"/>
  <c r="C3533" i="69"/>
  <c r="D3533" i="69"/>
  <c r="E3533" i="69"/>
  <c r="A3534" i="69"/>
  <c r="B3534" i="69"/>
  <c r="C3534" i="69"/>
  <c r="D3534" i="69"/>
  <c r="E3534" i="69"/>
  <c r="A3535" i="69"/>
  <c r="B3535" i="69"/>
  <c r="C3535" i="69"/>
  <c r="D3535" i="69"/>
  <c r="E3535" i="69"/>
  <c r="A3536" i="69"/>
  <c r="B3536" i="69"/>
  <c r="C3536" i="69"/>
  <c r="D3536" i="69"/>
  <c r="E3536" i="69"/>
  <c r="A3537" i="69"/>
  <c r="B3537" i="69"/>
  <c r="C3537" i="69"/>
  <c r="D3537" i="69"/>
  <c r="E3537" i="69"/>
  <c r="A3538" i="69"/>
  <c r="B3538" i="69"/>
  <c r="C3538" i="69"/>
  <c r="D3538" i="69"/>
  <c r="E3538" i="69"/>
  <c r="A3539" i="69"/>
  <c r="B3539" i="69"/>
  <c r="C3539" i="69"/>
  <c r="D3539" i="69"/>
  <c r="E3539" i="69"/>
  <c r="A3540" i="69"/>
  <c r="B3540" i="69"/>
  <c r="C3540" i="69"/>
  <c r="D3540" i="69"/>
  <c r="E3540" i="69"/>
  <c r="A3541" i="69"/>
  <c r="B3541" i="69"/>
  <c r="C3541" i="69"/>
  <c r="D3541" i="69"/>
  <c r="E3541" i="69"/>
  <c r="A3542" i="69"/>
  <c r="B3542" i="69"/>
  <c r="C3542" i="69"/>
  <c r="D3542" i="69"/>
  <c r="E3542" i="69"/>
  <c r="A3543" i="69"/>
  <c r="B3543" i="69"/>
  <c r="C3543" i="69"/>
  <c r="D3543" i="69"/>
  <c r="E3543" i="69"/>
  <c r="A3544" i="69"/>
  <c r="B3544" i="69"/>
  <c r="C3544" i="69"/>
  <c r="D3544" i="69"/>
  <c r="E3544" i="69"/>
  <c r="A3545" i="69"/>
  <c r="B3545" i="69"/>
  <c r="C3545" i="69"/>
  <c r="D3545" i="69"/>
  <c r="E3545" i="69"/>
  <c r="A3546" i="69"/>
  <c r="B3546" i="69"/>
  <c r="C3546" i="69"/>
  <c r="D3546" i="69"/>
  <c r="E3546" i="69"/>
  <c r="A3547" i="69"/>
  <c r="B3547" i="69"/>
  <c r="C3547" i="69"/>
  <c r="D3547" i="69"/>
  <c r="E3547" i="69"/>
  <c r="A3548" i="69"/>
  <c r="B3548" i="69"/>
  <c r="C3548" i="69"/>
  <c r="D3548" i="69"/>
  <c r="E3548" i="69"/>
  <c r="A3549" i="69"/>
  <c r="B3549" i="69"/>
  <c r="C3549" i="69"/>
  <c r="D3549" i="69"/>
  <c r="E3549" i="69"/>
  <c r="A3550" i="69"/>
  <c r="B3550" i="69"/>
  <c r="C3550" i="69"/>
  <c r="D3550" i="69"/>
  <c r="E3550" i="69"/>
  <c r="A3551" i="69"/>
  <c r="B3551" i="69"/>
  <c r="C3551" i="69"/>
  <c r="D3551" i="69"/>
  <c r="E3551" i="69"/>
  <c r="A3552" i="69"/>
  <c r="B3552" i="69"/>
  <c r="C3552" i="69"/>
  <c r="D3552" i="69"/>
  <c r="E3552" i="69"/>
  <c r="A3553" i="69"/>
  <c r="B3553" i="69"/>
  <c r="C3553" i="69"/>
  <c r="D3553" i="69"/>
  <c r="E3553" i="69"/>
  <c r="A3554" i="69"/>
  <c r="B3554" i="69"/>
  <c r="C3554" i="69"/>
  <c r="D3554" i="69"/>
  <c r="E3554" i="69"/>
  <c r="A3555" i="69"/>
  <c r="B3555" i="69"/>
  <c r="C3555" i="69"/>
  <c r="D3555" i="69"/>
  <c r="E3555" i="69"/>
  <c r="A3556" i="69"/>
  <c r="B3556" i="69"/>
  <c r="C3556" i="69"/>
  <c r="D3556" i="69"/>
  <c r="E3556" i="69"/>
  <c r="A3557" i="69"/>
  <c r="B3557" i="69"/>
  <c r="C3557" i="69"/>
  <c r="D3557" i="69"/>
  <c r="E3557" i="69"/>
  <c r="A3558" i="69"/>
  <c r="B3558" i="69"/>
  <c r="C3558" i="69"/>
  <c r="D3558" i="69"/>
  <c r="E3558" i="69"/>
  <c r="A3559" i="69"/>
  <c r="B3559" i="69"/>
  <c r="C3559" i="69"/>
  <c r="D3559" i="69"/>
  <c r="E3559" i="69"/>
  <c r="A3560" i="69"/>
  <c r="B3560" i="69"/>
  <c r="C3560" i="69"/>
  <c r="D3560" i="69"/>
  <c r="E3560" i="69"/>
  <c r="A3561" i="69"/>
  <c r="B3561" i="69"/>
  <c r="C3561" i="69"/>
  <c r="D3561" i="69"/>
  <c r="E3561" i="69"/>
  <c r="A3562" i="69"/>
  <c r="B3562" i="69"/>
  <c r="C3562" i="69"/>
  <c r="D3562" i="69"/>
  <c r="E3562" i="69"/>
  <c r="A3563" i="69"/>
  <c r="B3563" i="69"/>
  <c r="C3563" i="69"/>
  <c r="D3563" i="69"/>
  <c r="E3563" i="69"/>
  <c r="A3564" i="69"/>
  <c r="B3564" i="69"/>
  <c r="C3564" i="69"/>
  <c r="D3564" i="69"/>
  <c r="E3564" i="69"/>
  <c r="A3565" i="69"/>
  <c r="B3565" i="69"/>
  <c r="C3565" i="69"/>
  <c r="D3565" i="69"/>
  <c r="E3565" i="69"/>
  <c r="A3566" i="69"/>
  <c r="B3566" i="69"/>
  <c r="C3566" i="69"/>
  <c r="D3566" i="69"/>
  <c r="E3566" i="69"/>
  <c r="A3567" i="69"/>
  <c r="B3567" i="69"/>
  <c r="C3567" i="69"/>
  <c r="D3567" i="69"/>
  <c r="E3567" i="69"/>
  <c r="A3568" i="69"/>
  <c r="B3568" i="69"/>
  <c r="C3568" i="69"/>
  <c r="D3568" i="69"/>
  <c r="E3568" i="69"/>
  <c r="A3569" i="69"/>
  <c r="B3569" i="69"/>
  <c r="C3569" i="69"/>
  <c r="D3569" i="69"/>
  <c r="E3569" i="69"/>
  <c r="A3570" i="69"/>
  <c r="B3570" i="69"/>
  <c r="C3570" i="69"/>
  <c r="D3570" i="69"/>
  <c r="E3570" i="69"/>
  <c r="A3571" i="69"/>
  <c r="B3571" i="69"/>
  <c r="C3571" i="69"/>
  <c r="D3571" i="69"/>
  <c r="E3571" i="69"/>
  <c r="A3572" i="69"/>
  <c r="B3572" i="69"/>
  <c r="C3572" i="69"/>
  <c r="D3572" i="69"/>
  <c r="E3572" i="69"/>
  <c r="A3573" i="69"/>
  <c r="B3573" i="69"/>
  <c r="C3573" i="69"/>
  <c r="D3573" i="69"/>
  <c r="E3573" i="69"/>
  <c r="A3574" i="69"/>
  <c r="B3574" i="69"/>
  <c r="C3574" i="69"/>
  <c r="D3574" i="69"/>
  <c r="E3574" i="69"/>
  <c r="A3575" i="69"/>
  <c r="B3575" i="69"/>
  <c r="C3575" i="69"/>
  <c r="D3575" i="69"/>
  <c r="E3575" i="69"/>
  <c r="A3576" i="69"/>
  <c r="B3576" i="69"/>
  <c r="C3576" i="69"/>
  <c r="D3576" i="69"/>
  <c r="E3576" i="69"/>
  <c r="A3577" i="69"/>
  <c r="B3577" i="69"/>
  <c r="C3577" i="69"/>
  <c r="D3577" i="69"/>
  <c r="E3577" i="69"/>
  <c r="A3578" i="69"/>
  <c r="B3578" i="69"/>
  <c r="C3578" i="69"/>
  <c r="D3578" i="69"/>
  <c r="E3578" i="69"/>
  <c r="A3579" i="69"/>
  <c r="B3579" i="69"/>
  <c r="C3579" i="69"/>
  <c r="D3579" i="69"/>
  <c r="E3579" i="69"/>
  <c r="A3580" i="69"/>
  <c r="B3580" i="69"/>
  <c r="C3580" i="69"/>
  <c r="D3580" i="69"/>
  <c r="E3580" i="69"/>
  <c r="A3581" i="69"/>
  <c r="B3581" i="69"/>
  <c r="C3581" i="69"/>
  <c r="D3581" i="69"/>
  <c r="E3581" i="69"/>
  <c r="A3582" i="69"/>
  <c r="B3582" i="69"/>
  <c r="C3582" i="69"/>
  <c r="D3582" i="69"/>
  <c r="E3582" i="69"/>
  <c r="A3583" i="69"/>
  <c r="B3583" i="69"/>
  <c r="C3583" i="69"/>
  <c r="D3583" i="69"/>
  <c r="E3583" i="69"/>
  <c r="A3584" i="69"/>
  <c r="B3584" i="69"/>
  <c r="C3584" i="69"/>
  <c r="D3584" i="69"/>
  <c r="E3584" i="69"/>
  <c r="A3585" i="69"/>
  <c r="B3585" i="69"/>
  <c r="C3585" i="69"/>
  <c r="D3585" i="69"/>
  <c r="E3585" i="69"/>
  <c r="A3586" i="69"/>
  <c r="B3586" i="69"/>
  <c r="C3586" i="69"/>
  <c r="D3586" i="69"/>
  <c r="E3586" i="69"/>
  <c r="A3587" i="69"/>
  <c r="B3587" i="69"/>
  <c r="C3587" i="69"/>
  <c r="D3587" i="69"/>
  <c r="E3587" i="69"/>
  <c r="A3588" i="69"/>
  <c r="B3588" i="69"/>
  <c r="C3588" i="69"/>
  <c r="D3588" i="69"/>
  <c r="E3588" i="69"/>
  <c r="A3589" i="69"/>
  <c r="B3589" i="69"/>
  <c r="C3589" i="69"/>
  <c r="D3589" i="69"/>
  <c r="E3589" i="69"/>
  <c r="A3590" i="69"/>
  <c r="B3590" i="69"/>
  <c r="C3590" i="69"/>
  <c r="D3590" i="69"/>
  <c r="E3590" i="69"/>
  <c r="A3591" i="69"/>
  <c r="B3591" i="69"/>
  <c r="C3591" i="69"/>
  <c r="D3591" i="69"/>
  <c r="E3591" i="69"/>
  <c r="A3592" i="69"/>
  <c r="B3592" i="69"/>
  <c r="C3592" i="69"/>
  <c r="D3592" i="69"/>
  <c r="E3592" i="69"/>
  <c r="A3593" i="69"/>
  <c r="B3593" i="69"/>
  <c r="C3593" i="69"/>
  <c r="D3593" i="69"/>
  <c r="E3593" i="69"/>
  <c r="A3594" i="69"/>
  <c r="B3594" i="69"/>
  <c r="C3594" i="69"/>
  <c r="D3594" i="69"/>
  <c r="E3594" i="69"/>
  <c r="A3595" i="69"/>
  <c r="B3595" i="69"/>
  <c r="C3595" i="69"/>
  <c r="D3595" i="69"/>
  <c r="E3595" i="69"/>
  <c r="A3596" i="69"/>
  <c r="B3596" i="69"/>
  <c r="C3596" i="69"/>
  <c r="D3596" i="69"/>
  <c r="E3596" i="69"/>
  <c r="A3597" i="69"/>
  <c r="B3597" i="69"/>
  <c r="C3597" i="69"/>
  <c r="D3597" i="69"/>
  <c r="E3597" i="69"/>
  <c r="A3598" i="69"/>
  <c r="B3598" i="69"/>
  <c r="C3598" i="69"/>
  <c r="D3598" i="69"/>
  <c r="E3598" i="69"/>
  <c r="A3599" i="69"/>
  <c r="B3599" i="69"/>
  <c r="C3599" i="69"/>
  <c r="D3599" i="69"/>
  <c r="E3599" i="69"/>
  <c r="A3600" i="69"/>
  <c r="B3600" i="69"/>
  <c r="C3600" i="69"/>
  <c r="D3600" i="69"/>
  <c r="E3600" i="69"/>
  <c r="A3601" i="69"/>
  <c r="B3601" i="69"/>
  <c r="C3601" i="69"/>
  <c r="D3601" i="69"/>
  <c r="E3601" i="69"/>
  <c r="A3602" i="69"/>
  <c r="B3602" i="69"/>
  <c r="C3602" i="69"/>
  <c r="D3602" i="69"/>
  <c r="E3602" i="69"/>
  <c r="A3603" i="69"/>
  <c r="B3603" i="69"/>
  <c r="C3603" i="69"/>
  <c r="D3603" i="69"/>
  <c r="E3603" i="69"/>
  <c r="A3604" i="69"/>
  <c r="B3604" i="69"/>
  <c r="C3604" i="69"/>
  <c r="D3604" i="69"/>
  <c r="E3604" i="69"/>
  <c r="A3605" i="69"/>
  <c r="B3605" i="69"/>
  <c r="C3605" i="69"/>
  <c r="D3605" i="69"/>
  <c r="E3605" i="69"/>
  <c r="A3606" i="69"/>
  <c r="B3606" i="69"/>
  <c r="C3606" i="69"/>
  <c r="D3606" i="69"/>
  <c r="E3606" i="69"/>
  <c r="A3607" i="69"/>
  <c r="B3607" i="69"/>
  <c r="C3607" i="69"/>
  <c r="D3607" i="69"/>
  <c r="E3607" i="69"/>
  <c r="A3608" i="69"/>
  <c r="B3608" i="69"/>
  <c r="C3608" i="69"/>
  <c r="D3608" i="69"/>
  <c r="E3608" i="69"/>
  <c r="A3609" i="69"/>
  <c r="B3609" i="69"/>
  <c r="C3609" i="69"/>
  <c r="D3609" i="69"/>
  <c r="E3609" i="69"/>
  <c r="A3610" i="69"/>
  <c r="B3610" i="69"/>
  <c r="C3610" i="69"/>
  <c r="D3610" i="69"/>
  <c r="E3610" i="69"/>
  <c r="A3611" i="69"/>
  <c r="B3611" i="69"/>
  <c r="C3611" i="69"/>
  <c r="D3611" i="69"/>
  <c r="E3611" i="69"/>
  <c r="A3612" i="69"/>
  <c r="B3612" i="69"/>
  <c r="C3612" i="69"/>
  <c r="D3612" i="69"/>
  <c r="E3612" i="69"/>
  <c r="A3613" i="69"/>
  <c r="B3613" i="69"/>
  <c r="C3613" i="69"/>
  <c r="D3613" i="69"/>
  <c r="E3613" i="69"/>
  <c r="A3614" i="69"/>
  <c r="B3614" i="69"/>
  <c r="C3614" i="69"/>
  <c r="D3614" i="69"/>
  <c r="E3614" i="69"/>
  <c r="A3615" i="69"/>
  <c r="B3615" i="69"/>
  <c r="C3615" i="69"/>
  <c r="D3615" i="69"/>
  <c r="E3615" i="69"/>
  <c r="A3616" i="69"/>
  <c r="B3616" i="69"/>
  <c r="C3616" i="69"/>
  <c r="D3616" i="69"/>
  <c r="E3616" i="69"/>
  <c r="A3617" i="69"/>
  <c r="B3617" i="69"/>
  <c r="C3617" i="69"/>
  <c r="D3617" i="69"/>
  <c r="E3617" i="69"/>
  <c r="A3618" i="69"/>
  <c r="B3618" i="69"/>
  <c r="C3618" i="69"/>
  <c r="D3618" i="69"/>
  <c r="E3618" i="69"/>
  <c r="A3619" i="69"/>
  <c r="B3619" i="69"/>
  <c r="C3619" i="69"/>
  <c r="D3619" i="69"/>
  <c r="E3619" i="69"/>
  <c r="A3620" i="69"/>
  <c r="B3620" i="69"/>
  <c r="C3620" i="69"/>
  <c r="D3620" i="69"/>
  <c r="E3620" i="69"/>
  <c r="A3621" i="69"/>
  <c r="B3621" i="69"/>
  <c r="C3621" i="69"/>
  <c r="D3621" i="69"/>
  <c r="E3621" i="69"/>
  <c r="A3622" i="69"/>
  <c r="B3622" i="69"/>
  <c r="C3622" i="69"/>
  <c r="D3622" i="69"/>
  <c r="E3622" i="69"/>
  <c r="A3623" i="69"/>
  <c r="B3623" i="69"/>
  <c r="C3623" i="69"/>
  <c r="D3623" i="69"/>
  <c r="E3623" i="69"/>
  <c r="A3624" i="69"/>
  <c r="B3624" i="69"/>
  <c r="C3624" i="69"/>
  <c r="D3624" i="69"/>
  <c r="E3624" i="69"/>
  <c r="A3625" i="69"/>
  <c r="B3625" i="69"/>
  <c r="C3625" i="69"/>
  <c r="D3625" i="69"/>
  <c r="E3625" i="69"/>
  <c r="A3626" i="69"/>
  <c r="B3626" i="69"/>
  <c r="C3626" i="69"/>
  <c r="D3626" i="69"/>
  <c r="E3626" i="69"/>
  <c r="A3627" i="69"/>
  <c r="B3627" i="69"/>
  <c r="C3627" i="69"/>
  <c r="D3627" i="69"/>
  <c r="E3627" i="69"/>
  <c r="A3628" i="69"/>
  <c r="B3628" i="69"/>
  <c r="C3628" i="69"/>
  <c r="D3628" i="69"/>
  <c r="E3628" i="69"/>
  <c r="A3629" i="69"/>
  <c r="B3629" i="69"/>
  <c r="C3629" i="69"/>
  <c r="D3629" i="69"/>
  <c r="E3629" i="69"/>
  <c r="A3630" i="69"/>
  <c r="B3630" i="69"/>
  <c r="C3630" i="69"/>
  <c r="D3630" i="69"/>
  <c r="E3630" i="69"/>
  <c r="A3631" i="69"/>
  <c r="B3631" i="69"/>
  <c r="C3631" i="69"/>
  <c r="D3631" i="69"/>
  <c r="E3631" i="69"/>
  <c r="A3632" i="69"/>
  <c r="B3632" i="69"/>
  <c r="C3632" i="69"/>
  <c r="D3632" i="69"/>
  <c r="E3632" i="69"/>
  <c r="A3633" i="69"/>
  <c r="B3633" i="69"/>
  <c r="C3633" i="69"/>
  <c r="D3633" i="69"/>
  <c r="E3633" i="69"/>
  <c r="A3634" i="69"/>
  <c r="B3634" i="69"/>
  <c r="C3634" i="69"/>
  <c r="D3634" i="69"/>
  <c r="E3634" i="69"/>
  <c r="A3635" i="69"/>
  <c r="B3635" i="69"/>
  <c r="C3635" i="69"/>
  <c r="D3635" i="69"/>
  <c r="E3635" i="69"/>
  <c r="A3636" i="69"/>
  <c r="B3636" i="69"/>
  <c r="C3636" i="69"/>
  <c r="D3636" i="69"/>
  <c r="E3636" i="69"/>
  <c r="A3637" i="69"/>
  <c r="B3637" i="69"/>
  <c r="C3637" i="69"/>
  <c r="D3637" i="69"/>
  <c r="E3637" i="69"/>
  <c r="A3638" i="69"/>
  <c r="B3638" i="69"/>
  <c r="C3638" i="69"/>
  <c r="D3638" i="69"/>
  <c r="E3638" i="69"/>
  <c r="A3639" i="69"/>
  <c r="B3639" i="69"/>
  <c r="C3639" i="69"/>
  <c r="D3639" i="69"/>
  <c r="E3639" i="69"/>
  <c r="A3640" i="69"/>
  <c r="B3640" i="69"/>
  <c r="C3640" i="69"/>
  <c r="D3640" i="69"/>
  <c r="E3640" i="69"/>
  <c r="A3641" i="69"/>
  <c r="B3641" i="69"/>
  <c r="C3641" i="69"/>
  <c r="D3641" i="69"/>
  <c r="E3641" i="69"/>
  <c r="A3642" i="69"/>
  <c r="B3642" i="69"/>
  <c r="C3642" i="69"/>
  <c r="D3642" i="69"/>
  <c r="E3642" i="69"/>
  <c r="A3643" i="69"/>
  <c r="B3643" i="69"/>
  <c r="C3643" i="69"/>
  <c r="D3643" i="69"/>
  <c r="E3643" i="69"/>
  <c r="A3644" i="69"/>
  <c r="B3644" i="69"/>
  <c r="C3644" i="69"/>
  <c r="D3644" i="69"/>
  <c r="E3644" i="69"/>
  <c r="A3645" i="69"/>
  <c r="B3645" i="69"/>
  <c r="C3645" i="69"/>
  <c r="D3645" i="69"/>
  <c r="E3645" i="69"/>
  <c r="A3646" i="69"/>
  <c r="B3646" i="69"/>
  <c r="C3646" i="69"/>
  <c r="D3646" i="69"/>
  <c r="E3646" i="69"/>
  <c r="A3647" i="69"/>
  <c r="B3647" i="69"/>
  <c r="C3647" i="69"/>
  <c r="D3647" i="69"/>
  <c r="E3647" i="69"/>
  <c r="A3648" i="69"/>
  <c r="B3648" i="69"/>
  <c r="C3648" i="69"/>
  <c r="D3648" i="69"/>
  <c r="E3648" i="69"/>
  <c r="A3649" i="69"/>
  <c r="B3649" i="69"/>
  <c r="C3649" i="69"/>
  <c r="D3649" i="69"/>
  <c r="E3649" i="69"/>
  <c r="A3650" i="69"/>
  <c r="B3650" i="69"/>
  <c r="C3650" i="69"/>
  <c r="D3650" i="69"/>
  <c r="E3650" i="69"/>
  <c r="A3651" i="69"/>
  <c r="B3651" i="69"/>
  <c r="C3651" i="69"/>
  <c r="D3651" i="69"/>
  <c r="E3651" i="69"/>
  <c r="A3652" i="69"/>
  <c r="B3652" i="69"/>
  <c r="C3652" i="69"/>
  <c r="D3652" i="69"/>
  <c r="E3652" i="69"/>
  <c r="A3653" i="69"/>
  <c r="B3653" i="69"/>
  <c r="C3653" i="69"/>
  <c r="D3653" i="69"/>
  <c r="E3653" i="69"/>
  <c r="A3654" i="69"/>
  <c r="B3654" i="69"/>
  <c r="C3654" i="69"/>
  <c r="D3654" i="69"/>
  <c r="E3654" i="69"/>
  <c r="A3655" i="69"/>
  <c r="B3655" i="69"/>
  <c r="C3655" i="69"/>
  <c r="D3655" i="69"/>
  <c r="E3655" i="69"/>
  <c r="A3656" i="69"/>
  <c r="B3656" i="69"/>
  <c r="C3656" i="69"/>
  <c r="D3656" i="69"/>
  <c r="E3656" i="69"/>
  <c r="A3657" i="69"/>
  <c r="B3657" i="69"/>
  <c r="C3657" i="69"/>
  <c r="D3657" i="69"/>
  <c r="E3657" i="69"/>
  <c r="A3658" i="69"/>
  <c r="B3658" i="69"/>
  <c r="C3658" i="69"/>
  <c r="D3658" i="69"/>
  <c r="E3658" i="69"/>
  <c r="A3659" i="69"/>
  <c r="B3659" i="69"/>
  <c r="C3659" i="69"/>
  <c r="D3659" i="69"/>
  <c r="E3659" i="69"/>
  <c r="A3660" i="69"/>
  <c r="B3660" i="69"/>
  <c r="C3660" i="69"/>
  <c r="D3660" i="69"/>
  <c r="E3660" i="69"/>
  <c r="A3661" i="69"/>
  <c r="B3661" i="69"/>
  <c r="C3661" i="69"/>
  <c r="D3661" i="69"/>
  <c r="E3661" i="69"/>
  <c r="A3662" i="69"/>
  <c r="B3662" i="69"/>
  <c r="C3662" i="69"/>
  <c r="D3662" i="69"/>
  <c r="E3662" i="69"/>
  <c r="A3663" i="69"/>
  <c r="B3663" i="69"/>
  <c r="C3663" i="69"/>
  <c r="D3663" i="69"/>
  <c r="E3663" i="69"/>
  <c r="A3664" i="69"/>
  <c r="B3664" i="69"/>
  <c r="C3664" i="69"/>
  <c r="D3664" i="69"/>
  <c r="E3664" i="69"/>
  <c r="A3665" i="69"/>
  <c r="B3665" i="69"/>
  <c r="C3665" i="69"/>
  <c r="D3665" i="69"/>
  <c r="E3665" i="69"/>
  <c r="A3666" i="69"/>
  <c r="B3666" i="69"/>
  <c r="C3666" i="69"/>
  <c r="D3666" i="69"/>
  <c r="E3666" i="69"/>
  <c r="A3667" i="69"/>
  <c r="B3667" i="69"/>
  <c r="C3667" i="69"/>
  <c r="D3667" i="69"/>
  <c r="E3667" i="69"/>
  <c r="A3668" i="69"/>
  <c r="B3668" i="69"/>
  <c r="C3668" i="69"/>
  <c r="D3668" i="69"/>
  <c r="E3668" i="69"/>
  <c r="A3669" i="69"/>
  <c r="B3669" i="69"/>
  <c r="C3669" i="69"/>
  <c r="D3669" i="69"/>
  <c r="E3669" i="69"/>
  <c r="A3670" i="69"/>
  <c r="B3670" i="69"/>
  <c r="C3670" i="69"/>
  <c r="D3670" i="69"/>
  <c r="E3670" i="69"/>
  <c r="A3671" i="69"/>
  <c r="B3671" i="69"/>
  <c r="C3671" i="69"/>
  <c r="D3671" i="69"/>
  <c r="E3671" i="69"/>
  <c r="A3672" i="69"/>
  <c r="B3672" i="69"/>
  <c r="C3672" i="69"/>
  <c r="D3672" i="69"/>
  <c r="E3672" i="69"/>
  <c r="A3673" i="69"/>
  <c r="B3673" i="69"/>
  <c r="C3673" i="69"/>
  <c r="D3673" i="69"/>
  <c r="E3673" i="69"/>
  <c r="A3674" i="69"/>
  <c r="B3674" i="69"/>
  <c r="C3674" i="69"/>
  <c r="D3674" i="69"/>
  <c r="E3674" i="69"/>
  <c r="A3675" i="69"/>
  <c r="B3675" i="69"/>
  <c r="C3675" i="69"/>
  <c r="D3675" i="69"/>
  <c r="E3675" i="69"/>
  <c r="A3676" i="69"/>
  <c r="B3676" i="69"/>
  <c r="C3676" i="69"/>
  <c r="D3676" i="69"/>
  <c r="E3676" i="69"/>
  <c r="A3677" i="69"/>
  <c r="B3677" i="69"/>
  <c r="C3677" i="69"/>
  <c r="D3677" i="69"/>
  <c r="E3677" i="69"/>
  <c r="A3678" i="69"/>
  <c r="B3678" i="69"/>
  <c r="C3678" i="69"/>
  <c r="D3678" i="69"/>
  <c r="E3678" i="69"/>
  <c r="A3679" i="69"/>
  <c r="B3679" i="69"/>
  <c r="C3679" i="69"/>
  <c r="D3679" i="69"/>
  <c r="E3679" i="69"/>
  <c r="A3680" i="69"/>
  <c r="B3680" i="69"/>
  <c r="C3680" i="69"/>
  <c r="D3680" i="69"/>
  <c r="E3680" i="69"/>
  <c r="A3681" i="69"/>
  <c r="B3681" i="69"/>
  <c r="C3681" i="69"/>
  <c r="D3681" i="69"/>
  <c r="E3681" i="69"/>
  <c r="A3682" i="69"/>
  <c r="B3682" i="69"/>
  <c r="C3682" i="69"/>
  <c r="D3682" i="69"/>
  <c r="E3682" i="69"/>
  <c r="A3683" i="69"/>
  <c r="B3683" i="69"/>
  <c r="C3683" i="69"/>
  <c r="D3683" i="69"/>
  <c r="E3683" i="69"/>
  <c r="A3684" i="69"/>
  <c r="B3684" i="69"/>
  <c r="C3684" i="69"/>
  <c r="D3684" i="69"/>
  <c r="E3684" i="69"/>
  <c r="A3685" i="69"/>
  <c r="B3685" i="69"/>
  <c r="C3685" i="69"/>
  <c r="D3685" i="69"/>
  <c r="E3685" i="69"/>
  <c r="A3686" i="69"/>
  <c r="B3686" i="69"/>
  <c r="C3686" i="69"/>
  <c r="D3686" i="69"/>
  <c r="E3686" i="69"/>
  <c r="A3687" i="69"/>
  <c r="B3687" i="69"/>
  <c r="C3687" i="69"/>
  <c r="D3687" i="69"/>
  <c r="E3687" i="69"/>
  <c r="A3688" i="69"/>
  <c r="B3688" i="69"/>
  <c r="C3688" i="69"/>
  <c r="D3688" i="69"/>
  <c r="E3688" i="69"/>
  <c r="A3689" i="69"/>
  <c r="B3689" i="69"/>
  <c r="C3689" i="69"/>
  <c r="D3689" i="69"/>
  <c r="E3689" i="69"/>
  <c r="A3690" i="69"/>
  <c r="B3690" i="69"/>
  <c r="C3690" i="69"/>
  <c r="D3690" i="69"/>
  <c r="E3690" i="69"/>
  <c r="A3691" i="69"/>
  <c r="B3691" i="69"/>
  <c r="C3691" i="69"/>
  <c r="D3691" i="69"/>
  <c r="E3691" i="69"/>
  <c r="A3692" i="69"/>
  <c r="B3692" i="69"/>
  <c r="C3692" i="69"/>
  <c r="D3692" i="69"/>
  <c r="E3692" i="69"/>
  <c r="A3693" i="69"/>
  <c r="B3693" i="69"/>
  <c r="C3693" i="69"/>
  <c r="D3693" i="69"/>
  <c r="E3693" i="69"/>
  <c r="A3694" i="69"/>
  <c r="B3694" i="69"/>
  <c r="C3694" i="69"/>
  <c r="D3694" i="69"/>
  <c r="E3694" i="69"/>
  <c r="A3695" i="69"/>
  <c r="B3695" i="69"/>
  <c r="C3695" i="69"/>
  <c r="D3695" i="69"/>
  <c r="E3695" i="69"/>
  <c r="A3696" i="69"/>
  <c r="B3696" i="69"/>
  <c r="C3696" i="69"/>
  <c r="D3696" i="69"/>
  <c r="E3696" i="69"/>
  <c r="A3697" i="69"/>
  <c r="B3697" i="69"/>
  <c r="C3697" i="69"/>
  <c r="D3697" i="69"/>
  <c r="E3697" i="69"/>
  <c r="A3698" i="69"/>
  <c r="B3698" i="69"/>
  <c r="C3698" i="69"/>
  <c r="D3698" i="69"/>
  <c r="E3698" i="69"/>
  <c r="A3699" i="69"/>
  <c r="B3699" i="69"/>
  <c r="C3699" i="69"/>
  <c r="D3699" i="69"/>
  <c r="E3699" i="69"/>
  <c r="A3700" i="69"/>
  <c r="B3700" i="69"/>
  <c r="C3700" i="69"/>
  <c r="D3700" i="69"/>
  <c r="E3700" i="69"/>
  <c r="A3701" i="69"/>
  <c r="B3701" i="69"/>
  <c r="C3701" i="69"/>
  <c r="D3701" i="69"/>
  <c r="E3701" i="69"/>
  <c r="A3702" i="69"/>
  <c r="B3702" i="69"/>
  <c r="C3702" i="69"/>
  <c r="D3702" i="69"/>
  <c r="E3702" i="69"/>
  <c r="A3703" i="69"/>
  <c r="B3703" i="69"/>
  <c r="C3703" i="69"/>
  <c r="D3703" i="69"/>
  <c r="E3703" i="69"/>
  <c r="A3704" i="69"/>
  <c r="B3704" i="69"/>
  <c r="C3704" i="69"/>
  <c r="D3704" i="69"/>
  <c r="E3704" i="69"/>
  <c r="A3705" i="69"/>
  <c r="B3705" i="69"/>
  <c r="C3705" i="69"/>
  <c r="D3705" i="69"/>
  <c r="E3705" i="69"/>
  <c r="A3706" i="69"/>
  <c r="B3706" i="69"/>
  <c r="C3706" i="69"/>
  <c r="D3706" i="69"/>
  <c r="E3706" i="69"/>
  <c r="A3707" i="69"/>
  <c r="B3707" i="69"/>
  <c r="C3707" i="69"/>
  <c r="D3707" i="69"/>
  <c r="E3707" i="69"/>
  <c r="A3708" i="69"/>
  <c r="B3708" i="69"/>
  <c r="C3708" i="69"/>
  <c r="D3708" i="69"/>
  <c r="E3708" i="69"/>
  <c r="A3709" i="69"/>
  <c r="B3709" i="69"/>
  <c r="C3709" i="69"/>
  <c r="D3709" i="69"/>
  <c r="E3709" i="69"/>
  <c r="A3710" i="69"/>
  <c r="B3710" i="69"/>
  <c r="C3710" i="69"/>
  <c r="D3710" i="69"/>
  <c r="E3710" i="69"/>
  <c r="A3711" i="69"/>
  <c r="B3711" i="69"/>
  <c r="C3711" i="69"/>
  <c r="D3711" i="69"/>
  <c r="E3711" i="69"/>
  <c r="A3712" i="69"/>
  <c r="B3712" i="69"/>
  <c r="C3712" i="69"/>
  <c r="D3712" i="69"/>
  <c r="E3712" i="69"/>
  <c r="A3713" i="69"/>
  <c r="B3713" i="69"/>
  <c r="C3713" i="69"/>
  <c r="D3713" i="69"/>
  <c r="E3713" i="69"/>
  <c r="A3714" i="69"/>
  <c r="B3714" i="69"/>
  <c r="C3714" i="69"/>
  <c r="D3714" i="69"/>
  <c r="E3714" i="69"/>
  <c r="A3715" i="69"/>
  <c r="B3715" i="69"/>
  <c r="C3715" i="69"/>
  <c r="D3715" i="69"/>
  <c r="E3715" i="69"/>
  <c r="A3716" i="69"/>
  <c r="B3716" i="69"/>
  <c r="C3716" i="69"/>
  <c r="D3716" i="69"/>
  <c r="E3716" i="69"/>
  <c r="A3717" i="69"/>
  <c r="B3717" i="69"/>
  <c r="C3717" i="69"/>
  <c r="D3717" i="69"/>
  <c r="E3717" i="69"/>
  <c r="A3718" i="69"/>
  <c r="B3718" i="69"/>
  <c r="C3718" i="69"/>
  <c r="D3718" i="69"/>
  <c r="E3718" i="69"/>
  <c r="A3719" i="69"/>
  <c r="B3719" i="69"/>
  <c r="C3719" i="69"/>
  <c r="D3719" i="69"/>
  <c r="E3719" i="69"/>
  <c r="A3720" i="69"/>
  <c r="B3720" i="69"/>
  <c r="C3720" i="69"/>
  <c r="D3720" i="69"/>
  <c r="E3720" i="69"/>
  <c r="A3721" i="69"/>
  <c r="B3721" i="69"/>
  <c r="C3721" i="69"/>
  <c r="D3721" i="69"/>
  <c r="E3721" i="69"/>
  <c r="A3722" i="69"/>
  <c r="B3722" i="69"/>
  <c r="C3722" i="69"/>
  <c r="D3722" i="69"/>
  <c r="E3722" i="69"/>
  <c r="A3723" i="69"/>
  <c r="B3723" i="69"/>
  <c r="C3723" i="69"/>
  <c r="D3723" i="69"/>
  <c r="E3723" i="69"/>
  <c r="A3724" i="69"/>
  <c r="B3724" i="69"/>
  <c r="C3724" i="69"/>
  <c r="D3724" i="69"/>
  <c r="E3724" i="69"/>
  <c r="A3725" i="69"/>
  <c r="B3725" i="69"/>
  <c r="C3725" i="69"/>
  <c r="D3725" i="69"/>
  <c r="E3725" i="69"/>
  <c r="A3726" i="69"/>
  <c r="B3726" i="69"/>
  <c r="C3726" i="69"/>
  <c r="D3726" i="69"/>
  <c r="E3726" i="69"/>
  <c r="A3727" i="69"/>
  <c r="B3727" i="69"/>
  <c r="C3727" i="69"/>
  <c r="D3727" i="69"/>
  <c r="E3727" i="69"/>
  <c r="A3728" i="69"/>
  <c r="B3728" i="69"/>
  <c r="C3728" i="69"/>
  <c r="D3728" i="69"/>
  <c r="E3728" i="69"/>
  <c r="A3729" i="69"/>
  <c r="B3729" i="69"/>
  <c r="C3729" i="69"/>
  <c r="D3729" i="69"/>
  <c r="E3729" i="69"/>
  <c r="A3730" i="69"/>
  <c r="B3730" i="69"/>
  <c r="C3730" i="69"/>
  <c r="D3730" i="69"/>
  <c r="E3730" i="69"/>
  <c r="A3731" i="69"/>
  <c r="B3731" i="69"/>
  <c r="C3731" i="69"/>
  <c r="D3731" i="69"/>
  <c r="E3731" i="69"/>
  <c r="A3732" i="69"/>
  <c r="B3732" i="69"/>
  <c r="C3732" i="69"/>
  <c r="D3732" i="69"/>
  <c r="E3732" i="69"/>
  <c r="A3733" i="69"/>
  <c r="B3733" i="69"/>
  <c r="C3733" i="69"/>
  <c r="D3733" i="69"/>
  <c r="E3733" i="69"/>
  <c r="A3734" i="69"/>
  <c r="B3734" i="69"/>
  <c r="C3734" i="69"/>
  <c r="D3734" i="69"/>
  <c r="E3734" i="69"/>
  <c r="A3735" i="69"/>
  <c r="B3735" i="69"/>
  <c r="C3735" i="69"/>
  <c r="D3735" i="69"/>
  <c r="E3735" i="69"/>
  <c r="A3736" i="69"/>
  <c r="B3736" i="69"/>
  <c r="C3736" i="69"/>
  <c r="D3736" i="69"/>
  <c r="E3736" i="69"/>
  <c r="A3737" i="69"/>
  <c r="B3737" i="69"/>
  <c r="C3737" i="69"/>
  <c r="D3737" i="69"/>
  <c r="E3737" i="69"/>
  <c r="A3738" i="69"/>
  <c r="B3738" i="69"/>
  <c r="C3738" i="69"/>
  <c r="D3738" i="69"/>
  <c r="E3738" i="69"/>
  <c r="A3739" i="69"/>
  <c r="B3739" i="69"/>
  <c r="C3739" i="69"/>
  <c r="D3739" i="69"/>
  <c r="E3739" i="69"/>
  <c r="A3740" i="69"/>
  <c r="B3740" i="69"/>
  <c r="C3740" i="69"/>
  <c r="D3740" i="69"/>
  <c r="E3740" i="69"/>
  <c r="A3741" i="69"/>
  <c r="B3741" i="69"/>
  <c r="C3741" i="69"/>
  <c r="D3741" i="69"/>
  <c r="E3741" i="69"/>
  <c r="A3742" i="69"/>
  <c r="B3742" i="69"/>
  <c r="C3742" i="69"/>
  <c r="D3742" i="69"/>
  <c r="E3742" i="69"/>
  <c r="A3743" i="69"/>
  <c r="B3743" i="69"/>
  <c r="C3743" i="69"/>
  <c r="D3743" i="69"/>
  <c r="E3743" i="69"/>
  <c r="A3744" i="69"/>
  <c r="B3744" i="69"/>
  <c r="C3744" i="69"/>
  <c r="D3744" i="69"/>
  <c r="E3744" i="69"/>
  <c r="A3745" i="69"/>
  <c r="B3745" i="69"/>
  <c r="C3745" i="69"/>
  <c r="D3745" i="69"/>
  <c r="E3745" i="69"/>
  <c r="A3746" i="69"/>
  <c r="B3746" i="69"/>
  <c r="C3746" i="69"/>
  <c r="D3746" i="69"/>
  <c r="E3746" i="69"/>
  <c r="A3747" i="69"/>
  <c r="B3747" i="69"/>
  <c r="C3747" i="69"/>
  <c r="D3747" i="69"/>
  <c r="E3747" i="69"/>
  <c r="A3748" i="69"/>
  <c r="B3748" i="69"/>
  <c r="C3748" i="69"/>
  <c r="D3748" i="69"/>
  <c r="E3748" i="69"/>
  <c r="A3749" i="69"/>
  <c r="B3749" i="69"/>
  <c r="C3749" i="69"/>
  <c r="D3749" i="69"/>
  <c r="E3749" i="69"/>
  <c r="A3750" i="69"/>
  <c r="B3750" i="69"/>
  <c r="C3750" i="69"/>
  <c r="D3750" i="69"/>
  <c r="E3750" i="69"/>
  <c r="A3751" i="69"/>
  <c r="B3751" i="69"/>
  <c r="C3751" i="69"/>
  <c r="D3751" i="69"/>
  <c r="E3751" i="69"/>
  <c r="A3752" i="69"/>
  <c r="B3752" i="69"/>
  <c r="C3752" i="69"/>
  <c r="D3752" i="69"/>
  <c r="E3752" i="69"/>
  <c r="A3753" i="69"/>
  <c r="B3753" i="69"/>
  <c r="C3753" i="69"/>
  <c r="D3753" i="69"/>
  <c r="E3753" i="69"/>
  <c r="A3754" i="69"/>
  <c r="B3754" i="69"/>
  <c r="C3754" i="69"/>
  <c r="D3754" i="69"/>
  <c r="E3754" i="69"/>
  <c r="A3755" i="69"/>
  <c r="B3755" i="69"/>
  <c r="C3755" i="69"/>
  <c r="D3755" i="69"/>
  <c r="E3755" i="69"/>
  <c r="A3756" i="69"/>
  <c r="B3756" i="69"/>
  <c r="C3756" i="69"/>
  <c r="D3756" i="69"/>
  <c r="E3756" i="69"/>
  <c r="A3757" i="69"/>
  <c r="B3757" i="69"/>
  <c r="C3757" i="69"/>
  <c r="D3757" i="69"/>
  <c r="E3757" i="69"/>
  <c r="A3758" i="69"/>
  <c r="B3758" i="69"/>
  <c r="C3758" i="69"/>
  <c r="D3758" i="69"/>
  <c r="E3758" i="69"/>
  <c r="A3759" i="69"/>
  <c r="B3759" i="69"/>
  <c r="C3759" i="69"/>
  <c r="D3759" i="69"/>
  <c r="E3759" i="69"/>
  <c r="A3760" i="69"/>
  <c r="B3760" i="69"/>
  <c r="C3760" i="69"/>
  <c r="D3760" i="69"/>
  <c r="E3760" i="69"/>
  <c r="A3761" i="69"/>
  <c r="B3761" i="69"/>
  <c r="C3761" i="69"/>
  <c r="D3761" i="69"/>
  <c r="E3761" i="69"/>
  <c r="A3762" i="69"/>
  <c r="B3762" i="69"/>
  <c r="C3762" i="69"/>
  <c r="D3762" i="69"/>
  <c r="E3762" i="69"/>
  <c r="A3763" i="69"/>
  <c r="B3763" i="69"/>
  <c r="C3763" i="69"/>
  <c r="D3763" i="69"/>
  <c r="E3763" i="69"/>
  <c r="A3764" i="69"/>
  <c r="B3764" i="69"/>
  <c r="C3764" i="69"/>
  <c r="D3764" i="69"/>
  <c r="E3764" i="69"/>
  <c r="A3765" i="69"/>
  <c r="B3765" i="69"/>
  <c r="C3765" i="69"/>
  <c r="D3765" i="69"/>
  <c r="E3765" i="69"/>
  <c r="A3766" i="69"/>
  <c r="B3766" i="69"/>
  <c r="C3766" i="69"/>
  <c r="D3766" i="69"/>
  <c r="E3766" i="69"/>
  <c r="A3767" i="69"/>
  <c r="B3767" i="69"/>
  <c r="C3767" i="69"/>
  <c r="D3767" i="69"/>
  <c r="E3767" i="69"/>
  <c r="A3768" i="69"/>
  <c r="B3768" i="69"/>
  <c r="C3768" i="69"/>
  <c r="D3768" i="69"/>
  <c r="E3768" i="69"/>
  <c r="A3769" i="69"/>
  <c r="B3769" i="69"/>
  <c r="C3769" i="69"/>
  <c r="D3769" i="69"/>
  <c r="E3769" i="69"/>
  <c r="A3770" i="69"/>
  <c r="B3770" i="69"/>
  <c r="C3770" i="69"/>
  <c r="D3770" i="69"/>
  <c r="E3770" i="69"/>
  <c r="A3771" i="69"/>
  <c r="B3771" i="69"/>
  <c r="C3771" i="69"/>
  <c r="D3771" i="69"/>
  <c r="E3771" i="69"/>
  <c r="A3772" i="69"/>
  <c r="B3772" i="69"/>
  <c r="C3772" i="69"/>
  <c r="D3772" i="69"/>
  <c r="E3772" i="69"/>
  <c r="A3773" i="69"/>
  <c r="B3773" i="69"/>
  <c r="C3773" i="69"/>
  <c r="D3773" i="69"/>
  <c r="E3773" i="69"/>
  <c r="A3774" i="69"/>
  <c r="B3774" i="69"/>
  <c r="C3774" i="69"/>
  <c r="D3774" i="69"/>
  <c r="E3774" i="69"/>
  <c r="A3775" i="69"/>
  <c r="B3775" i="69"/>
  <c r="C3775" i="69"/>
  <c r="D3775" i="69"/>
  <c r="E3775" i="69"/>
  <c r="A3776" i="69"/>
  <c r="B3776" i="69"/>
  <c r="C3776" i="69"/>
  <c r="D3776" i="69"/>
  <c r="E3776" i="69"/>
  <c r="A3777" i="69"/>
  <c r="B3777" i="69"/>
  <c r="C3777" i="69"/>
  <c r="D3777" i="69"/>
  <c r="E3777" i="69"/>
  <c r="A3778" i="69"/>
  <c r="B3778" i="69"/>
  <c r="C3778" i="69"/>
  <c r="D3778" i="69"/>
  <c r="E3778" i="69"/>
  <c r="A3779" i="69"/>
  <c r="B3779" i="69"/>
  <c r="C3779" i="69"/>
  <c r="D3779" i="69"/>
  <c r="E3779" i="69"/>
  <c r="A3780" i="69"/>
  <c r="B3780" i="69"/>
  <c r="C3780" i="69"/>
  <c r="D3780" i="69"/>
  <c r="E3780" i="69"/>
  <c r="A3781" i="69"/>
  <c r="B3781" i="69"/>
  <c r="C3781" i="69"/>
  <c r="D3781" i="69"/>
  <c r="E3781" i="69"/>
  <c r="A3782" i="69"/>
  <c r="B3782" i="69"/>
  <c r="C3782" i="69"/>
  <c r="D3782" i="69"/>
  <c r="E3782" i="69"/>
  <c r="A3783" i="69"/>
  <c r="B3783" i="69"/>
  <c r="C3783" i="69"/>
  <c r="D3783" i="69"/>
  <c r="E3783" i="69"/>
  <c r="A3784" i="69"/>
  <c r="B3784" i="69"/>
  <c r="C3784" i="69"/>
  <c r="D3784" i="69"/>
  <c r="E3784" i="69"/>
  <c r="A3785" i="69"/>
  <c r="B3785" i="69"/>
  <c r="C3785" i="69"/>
  <c r="D3785" i="69"/>
  <c r="E3785" i="69"/>
  <c r="A3786" i="69"/>
  <c r="B3786" i="69"/>
  <c r="C3786" i="69"/>
  <c r="D3786" i="69"/>
  <c r="E3786" i="69"/>
  <c r="A3787" i="69"/>
  <c r="B3787" i="69"/>
  <c r="C3787" i="69"/>
  <c r="D3787" i="69"/>
  <c r="E3787" i="69"/>
  <c r="A3788" i="69"/>
  <c r="B3788" i="69"/>
  <c r="C3788" i="69"/>
  <c r="D3788" i="69"/>
  <c r="E3788" i="69"/>
  <c r="A3789" i="69"/>
  <c r="B3789" i="69"/>
  <c r="C3789" i="69"/>
  <c r="D3789" i="69"/>
  <c r="E3789" i="69"/>
  <c r="A3790" i="69"/>
  <c r="B3790" i="69"/>
  <c r="C3790" i="69"/>
  <c r="D3790" i="69"/>
  <c r="E3790" i="69"/>
  <c r="A3791" i="69"/>
  <c r="B3791" i="69"/>
  <c r="C3791" i="69"/>
  <c r="D3791" i="69"/>
  <c r="E3791" i="69"/>
  <c r="A3792" i="69"/>
  <c r="B3792" i="69"/>
  <c r="C3792" i="69"/>
  <c r="D3792" i="69"/>
  <c r="E3792" i="69"/>
  <c r="A3793" i="69"/>
  <c r="B3793" i="69"/>
  <c r="C3793" i="69"/>
  <c r="D3793" i="69"/>
  <c r="E3793" i="69"/>
  <c r="A3794" i="69"/>
  <c r="B3794" i="69"/>
  <c r="C3794" i="69"/>
  <c r="D3794" i="69"/>
  <c r="E3794" i="69"/>
  <c r="A3795" i="69"/>
  <c r="B3795" i="69"/>
  <c r="C3795" i="69"/>
  <c r="D3795" i="69"/>
  <c r="E3795" i="69"/>
  <c r="A3796" i="69"/>
  <c r="B3796" i="69"/>
  <c r="C3796" i="69"/>
  <c r="D3796" i="69"/>
  <c r="E3796" i="69"/>
  <c r="A3797" i="69"/>
  <c r="B3797" i="69"/>
  <c r="C3797" i="69"/>
  <c r="D3797" i="69"/>
  <c r="E3797" i="69"/>
  <c r="A3798" i="69"/>
  <c r="B3798" i="69"/>
  <c r="C3798" i="69"/>
  <c r="D3798" i="69"/>
  <c r="E3798" i="69"/>
  <c r="A3799" i="69"/>
  <c r="B3799" i="69"/>
  <c r="C3799" i="69"/>
  <c r="D3799" i="69"/>
  <c r="E3799" i="69"/>
  <c r="A3800" i="69"/>
  <c r="B3800" i="69"/>
  <c r="C3800" i="69"/>
  <c r="D3800" i="69"/>
  <c r="E3800" i="69"/>
  <c r="A3801" i="69"/>
  <c r="B3801" i="69"/>
  <c r="C3801" i="69"/>
  <c r="D3801" i="69"/>
  <c r="E3801" i="69"/>
  <c r="A3802" i="69"/>
  <c r="B3802" i="69"/>
  <c r="C3802" i="69"/>
  <c r="D3802" i="69"/>
  <c r="E3802" i="69"/>
  <c r="A3803" i="69"/>
  <c r="B3803" i="69"/>
  <c r="C3803" i="69"/>
  <c r="D3803" i="69"/>
  <c r="E3803" i="69"/>
  <c r="A3804" i="69"/>
  <c r="B3804" i="69"/>
  <c r="C3804" i="69"/>
  <c r="D3804" i="69"/>
  <c r="E3804" i="69"/>
  <c r="A3805" i="69"/>
  <c r="B3805" i="69"/>
  <c r="C3805" i="69"/>
  <c r="D3805" i="69"/>
  <c r="E3805" i="69"/>
  <c r="A3806" i="69"/>
  <c r="B3806" i="69"/>
  <c r="C3806" i="69"/>
  <c r="D3806" i="69"/>
  <c r="E3806" i="69"/>
  <c r="A3807" i="69"/>
  <c r="B3807" i="69"/>
  <c r="C3807" i="69"/>
  <c r="D3807" i="69"/>
  <c r="E3807" i="69"/>
  <c r="A3808" i="69"/>
  <c r="B3808" i="69"/>
  <c r="C3808" i="69"/>
  <c r="D3808" i="69"/>
  <c r="E3808" i="69"/>
  <c r="A3809" i="69"/>
  <c r="B3809" i="69"/>
  <c r="C3809" i="69"/>
  <c r="D3809" i="69"/>
  <c r="E3809" i="69"/>
  <c r="A3810" i="69"/>
  <c r="B3810" i="69"/>
  <c r="C3810" i="69"/>
  <c r="D3810" i="69"/>
  <c r="E3810" i="69"/>
  <c r="A3811" i="69"/>
  <c r="B3811" i="69"/>
  <c r="C3811" i="69"/>
  <c r="D3811" i="69"/>
  <c r="E3811" i="69"/>
  <c r="A3812" i="69"/>
  <c r="B3812" i="69"/>
  <c r="C3812" i="69"/>
  <c r="D3812" i="69"/>
  <c r="E3812" i="69"/>
  <c r="A3813" i="69"/>
  <c r="B3813" i="69"/>
  <c r="C3813" i="69"/>
  <c r="D3813" i="69"/>
  <c r="E3813" i="69"/>
  <c r="A3814" i="69"/>
  <c r="B3814" i="69"/>
  <c r="C3814" i="69"/>
  <c r="D3814" i="69"/>
  <c r="E3814" i="69"/>
  <c r="A3815" i="69"/>
  <c r="B3815" i="69"/>
  <c r="C3815" i="69"/>
  <c r="D3815" i="69"/>
  <c r="E3815" i="69"/>
  <c r="A3816" i="69"/>
  <c r="B3816" i="69"/>
  <c r="C3816" i="69"/>
  <c r="D3816" i="69"/>
  <c r="E3816" i="69"/>
  <c r="A3817" i="69"/>
  <c r="B3817" i="69"/>
  <c r="C3817" i="69"/>
  <c r="D3817" i="69"/>
  <c r="E3817" i="69"/>
  <c r="A3818" i="69"/>
  <c r="B3818" i="69"/>
  <c r="C3818" i="69"/>
  <c r="D3818" i="69"/>
  <c r="E3818" i="69"/>
  <c r="A3819" i="69"/>
  <c r="B3819" i="69"/>
  <c r="C3819" i="69"/>
  <c r="D3819" i="69"/>
  <c r="E3819" i="69"/>
  <c r="A3820" i="69"/>
  <c r="B3820" i="69"/>
  <c r="C3820" i="69"/>
  <c r="D3820" i="69"/>
  <c r="E3820" i="69"/>
  <c r="A3821" i="69"/>
  <c r="B3821" i="69"/>
  <c r="C3821" i="69"/>
  <c r="D3821" i="69"/>
  <c r="E3821" i="69"/>
  <c r="A3822" i="69"/>
  <c r="B3822" i="69"/>
  <c r="C3822" i="69"/>
  <c r="D3822" i="69"/>
  <c r="E3822" i="69"/>
  <c r="A3823" i="69"/>
  <c r="B3823" i="69"/>
  <c r="C3823" i="69"/>
  <c r="D3823" i="69"/>
  <c r="E3823" i="69"/>
  <c r="A3824" i="69"/>
  <c r="B3824" i="69"/>
  <c r="C3824" i="69"/>
  <c r="D3824" i="69"/>
  <c r="E3824" i="69"/>
  <c r="A3825" i="69"/>
  <c r="B3825" i="69"/>
  <c r="C3825" i="69"/>
  <c r="D3825" i="69"/>
  <c r="E3825" i="69"/>
  <c r="A3826" i="69"/>
  <c r="B3826" i="69"/>
  <c r="C3826" i="69"/>
  <c r="D3826" i="69"/>
  <c r="E3826" i="69"/>
  <c r="A3827" i="69"/>
  <c r="B3827" i="69"/>
  <c r="C3827" i="69"/>
  <c r="D3827" i="69"/>
  <c r="E3827" i="69"/>
  <c r="A3828" i="69"/>
  <c r="B3828" i="69"/>
  <c r="C3828" i="69"/>
  <c r="D3828" i="69"/>
  <c r="E3828" i="69"/>
  <c r="A3829" i="69"/>
  <c r="B3829" i="69"/>
  <c r="C3829" i="69"/>
  <c r="D3829" i="69"/>
  <c r="E3829" i="69"/>
  <c r="A3830" i="69"/>
  <c r="B3830" i="69"/>
  <c r="C3830" i="69"/>
  <c r="D3830" i="69"/>
  <c r="E3830" i="69"/>
  <c r="A3831" i="69"/>
  <c r="B3831" i="69"/>
  <c r="C3831" i="69"/>
  <c r="D3831" i="69"/>
  <c r="E3831" i="69"/>
  <c r="A3832" i="69"/>
  <c r="B3832" i="69"/>
  <c r="C3832" i="69"/>
  <c r="D3832" i="69"/>
  <c r="E3832" i="69"/>
  <c r="A3833" i="69"/>
  <c r="B3833" i="69"/>
  <c r="C3833" i="69"/>
  <c r="D3833" i="69"/>
  <c r="E3833" i="69"/>
  <c r="A3834" i="69"/>
  <c r="B3834" i="69"/>
  <c r="C3834" i="69"/>
  <c r="D3834" i="69"/>
  <c r="E3834" i="69"/>
  <c r="A3835" i="69"/>
  <c r="B3835" i="69"/>
  <c r="C3835" i="69"/>
  <c r="D3835" i="69"/>
  <c r="E3835" i="69"/>
  <c r="A3836" i="69"/>
  <c r="B3836" i="69"/>
  <c r="C3836" i="69"/>
  <c r="D3836" i="69"/>
  <c r="E3836" i="69"/>
  <c r="A3837" i="69"/>
  <c r="B3837" i="69"/>
  <c r="C3837" i="69"/>
  <c r="D3837" i="69"/>
  <c r="E3837" i="69"/>
  <c r="A3838" i="69"/>
  <c r="B3838" i="69"/>
  <c r="C3838" i="69"/>
  <c r="D3838" i="69"/>
  <c r="E3838" i="69"/>
  <c r="A3839" i="69"/>
  <c r="B3839" i="69"/>
  <c r="C3839" i="69"/>
  <c r="D3839" i="69"/>
  <c r="E3839" i="69"/>
  <c r="A3840" i="69"/>
  <c r="B3840" i="69"/>
  <c r="C3840" i="69"/>
  <c r="D3840" i="69"/>
  <c r="E3840" i="69"/>
  <c r="A3841" i="69"/>
  <c r="B3841" i="69"/>
  <c r="C3841" i="69"/>
  <c r="D3841" i="69"/>
  <c r="E3841" i="69"/>
  <c r="A3842" i="69"/>
  <c r="B3842" i="69"/>
  <c r="C3842" i="69"/>
  <c r="D3842" i="69"/>
  <c r="E3842" i="69"/>
  <c r="A3843" i="69"/>
  <c r="B3843" i="69"/>
  <c r="C3843" i="69"/>
  <c r="D3843" i="69"/>
  <c r="E3843" i="69"/>
  <c r="A3844" i="69"/>
  <c r="B3844" i="69"/>
  <c r="C3844" i="69"/>
  <c r="D3844" i="69"/>
  <c r="E3844" i="69"/>
  <c r="A3845" i="69"/>
  <c r="B3845" i="69"/>
  <c r="C3845" i="69"/>
  <c r="D3845" i="69"/>
  <c r="E3845" i="69"/>
  <c r="A3846" i="69"/>
  <c r="B3846" i="69"/>
  <c r="C3846" i="69"/>
  <c r="D3846" i="69"/>
  <c r="E3846" i="69"/>
  <c r="A3847" i="69"/>
  <c r="B3847" i="69"/>
  <c r="C3847" i="69"/>
  <c r="D3847" i="69"/>
  <c r="E3847" i="69"/>
  <c r="A3848" i="69"/>
  <c r="B3848" i="69"/>
  <c r="C3848" i="69"/>
  <c r="D3848" i="69"/>
  <c r="E3848" i="69"/>
  <c r="A3849" i="69"/>
  <c r="B3849" i="69"/>
  <c r="C3849" i="69"/>
  <c r="D3849" i="69"/>
  <c r="E3849" i="69"/>
  <c r="A3850" i="69"/>
  <c r="B3850" i="69"/>
  <c r="C3850" i="69"/>
  <c r="D3850" i="69"/>
  <c r="E3850" i="69"/>
  <c r="A3851" i="69"/>
  <c r="B3851" i="69"/>
  <c r="C3851" i="69"/>
  <c r="D3851" i="69"/>
  <c r="E3851" i="69"/>
  <c r="A3852" i="69"/>
  <c r="B3852" i="69"/>
  <c r="C3852" i="69"/>
  <c r="D3852" i="69"/>
  <c r="E3852" i="69"/>
  <c r="A3853" i="69"/>
  <c r="B3853" i="69"/>
  <c r="C3853" i="69"/>
  <c r="D3853" i="69"/>
  <c r="E3853" i="69"/>
  <c r="A3854" i="69"/>
  <c r="B3854" i="69"/>
  <c r="C3854" i="69"/>
  <c r="D3854" i="69"/>
  <c r="E3854" i="69"/>
  <c r="A3855" i="69"/>
  <c r="B3855" i="69"/>
  <c r="C3855" i="69"/>
  <c r="D3855" i="69"/>
  <c r="E3855" i="69"/>
  <c r="A3856" i="69"/>
  <c r="B3856" i="69"/>
  <c r="C3856" i="69"/>
  <c r="D3856" i="69"/>
  <c r="E3856" i="69"/>
  <c r="A3857" i="69"/>
  <c r="B3857" i="69"/>
  <c r="C3857" i="69"/>
  <c r="D3857" i="69"/>
  <c r="E3857" i="69"/>
  <c r="A3858" i="69"/>
  <c r="B3858" i="69"/>
  <c r="C3858" i="69"/>
  <c r="D3858" i="69"/>
  <c r="E3858" i="69"/>
  <c r="A3859" i="69"/>
  <c r="B3859" i="69"/>
  <c r="C3859" i="69"/>
  <c r="D3859" i="69"/>
  <c r="E3859" i="69"/>
  <c r="A3860" i="69"/>
  <c r="B3860" i="69"/>
  <c r="C3860" i="69"/>
  <c r="D3860" i="69"/>
  <c r="E3860" i="69"/>
  <c r="A3861" i="69"/>
  <c r="B3861" i="69"/>
  <c r="C3861" i="69"/>
  <c r="D3861" i="69"/>
  <c r="E3861" i="69"/>
  <c r="A3862" i="69"/>
  <c r="B3862" i="69"/>
  <c r="C3862" i="69"/>
  <c r="D3862" i="69"/>
  <c r="E3862" i="69"/>
  <c r="A3863" i="69"/>
  <c r="B3863" i="69"/>
  <c r="C3863" i="69"/>
  <c r="D3863" i="69"/>
  <c r="E3863" i="69"/>
  <c r="A3864" i="69"/>
  <c r="B3864" i="69"/>
  <c r="C3864" i="69"/>
  <c r="D3864" i="69"/>
  <c r="E3864" i="69"/>
  <c r="A3865" i="69"/>
  <c r="B3865" i="69"/>
  <c r="C3865" i="69"/>
  <c r="D3865" i="69"/>
  <c r="E3865" i="69"/>
  <c r="A3866" i="69"/>
  <c r="B3866" i="69"/>
  <c r="C3866" i="69"/>
  <c r="D3866" i="69"/>
  <c r="E3866" i="69"/>
  <c r="A3867" i="69"/>
  <c r="B3867" i="69"/>
  <c r="C3867" i="69"/>
  <c r="D3867" i="69"/>
  <c r="E3867" i="69"/>
  <c r="A3868" i="69"/>
  <c r="B3868" i="69"/>
  <c r="C3868" i="69"/>
  <c r="D3868" i="69"/>
  <c r="E3868" i="69"/>
  <c r="A3869" i="69"/>
  <c r="B3869" i="69"/>
  <c r="C3869" i="69"/>
  <c r="D3869" i="69"/>
  <c r="E3869" i="69"/>
  <c r="A3870" i="69"/>
  <c r="B3870" i="69"/>
  <c r="C3870" i="69"/>
  <c r="D3870" i="69"/>
  <c r="E3870" i="69"/>
  <c r="A3871" i="69"/>
  <c r="B3871" i="69"/>
  <c r="C3871" i="69"/>
  <c r="D3871" i="69"/>
  <c r="E3871" i="69"/>
  <c r="A3872" i="69"/>
  <c r="B3872" i="69"/>
  <c r="C3872" i="69"/>
  <c r="D3872" i="69"/>
  <c r="E3872" i="69"/>
  <c r="A3873" i="69"/>
  <c r="B3873" i="69"/>
  <c r="C3873" i="69"/>
  <c r="D3873" i="69"/>
  <c r="E3873" i="69"/>
  <c r="A3874" i="69"/>
  <c r="B3874" i="69"/>
  <c r="C3874" i="69"/>
  <c r="D3874" i="69"/>
  <c r="E3874" i="69"/>
  <c r="A3875" i="69"/>
  <c r="B3875" i="69"/>
  <c r="C3875" i="69"/>
  <c r="D3875" i="69"/>
  <c r="E3875" i="69"/>
  <c r="A3876" i="69"/>
  <c r="B3876" i="69"/>
  <c r="C3876" i="69"/>
  <c r="D3876" i="69"/>
  <c r="E3876" i="69"/>
  <c r="A3877" i="69"/>
  <c r="B3877" i="69"/>
  <c r="C3877" i="69"/>
  <c r="D3877" i="69"/>
  <c r="E3877" i="69"/>
  <c r="A3878" i="69"/>
  <c r="B3878" i="69"/>
  <c r="C3878" i="69"/>
  <c r="D3878" i="69"/>
  <c r="E3878" i="69"/>
  <c r="A3879" i="69"/>
  <c r="B3879" i="69"/>
  <c r="C3879" i="69"/>
  <c r="D3879" i="69"/>
  <c r="E3879" i="69"/>
  <c r="A3880" i="69"/>
  <c r="B3880" i="69"/>
  <c r="C3880" i="69"/>
  <c r="D3880" i="69"/>
  <c r="E3880" i="69"/>
  <c r="A3881" i="69"/>
  <c r="B3881" i="69"/>
  <c r="C3881" i="69"/>
  <c r="D3881" i="69"/>
  <c r="E3881" i="69"/>
  <c r="A3882" i="69"/>
  <c r="B3882" i="69"/>
  <c r="C3882" i="69"/>
  <c r="D3882" i="69"/>
  <c r="E3882" i="69"/>
  <c r="A3883" i="69"/>
  <c r="B3883" i="69"/>
  <c r="C3883" i="69"/>
  <c r="D3883" i="69"/>
  <c r="E3883" i="69"/>
  <c r="A3884" i="69"/>
  <c r="B3884" i="69"/>
  <c r="C3884" i="69"/>
  <c r="D3884" i="69"/>
  <c r="E3884" i="69"/>
  <c r="A3885" i="69"/>
  <c r="B3885" i="69"/>
  <c r="C3885" i="69"/>
  <c r="D3885" i="69"/>
  <c r="E3885" i="69"/>
  <c r="A3886" i="69"/>
  <c r="B3886" i="69"/>
  <c r="C3886" i="69"/>
  <c r="D3886" i="69"/>
  <c r="E3886" i="69"/>
  <c r="A3887" i="69"/>
  <c r="B3887" i="69"/>
  <c r="C3887" i="69"/>
  <c r="D3887" i="69"/>
  <c r="E3887" i="69"/>
  <c r="A3888" i="69"/>
  <c r="B3888" i="69"/>
  <c r="C3888" i="69"/>
  <c r="D3888" i="69"/>
  <c r="E3888" i="69"/>
  <c r="A3889" i="69"/>
  <c r="B3889" i="69"/>
  <c r="C3889" i="69"/>
  <c r="D3889" i="69"/>
  <c r="E3889" i="69"/>
  <c r="A3890" i="69"/>
  <c r="B3890" i="69"/>
  <c r="C3890" i="69"/>
  <c r="D3890" i="69"/>
  <c r="E3890" i="69"/>
  <c r="A3891" i="69"/>
  <c r="B3891" i="69"/>
  <c r="C3891" i="69"/>
  <c r="D3891" i="69"/>
  <c r="E3891" i="69"/>
  <c r="A3892" i="69"/>
  <c r="B3892" i="69"/>
  <c r="C3892" i="69"/>
  <c r="D3892" i="69"/>
  <c r="E3892" i="69"/>
  <c r="A3893" i="69"/>
  <c r="B3893" i="69"/>
  <c r="C3893" i="69"/>
  <c r="D3893" i="69"/>
  <c r="E3893" i="69"/>
  <c r="A3894" i="69"/>
  <c r="B3894" i="69"/>
  <c r="C3894" i="69"/>
  <c r="D3894" i="69"/>
  <c r="E3894" i="69"/>
  <c r="A3895" i="69"/>
  <c r="B3895" i="69"/>
  <c r="C3895" i="69"/>
  <c r="D3895" i="69"/>
  <c r="E3895" i="69"/>
  <c r="A3896" i="69"/>
  <c r="B3896" i="69"/>
  <c r="C3896" i="69"/>
  <c r="D3896" i="69"/>
  <c r="E3896" i="69"/>
  <c r="A3897" i="69"/>
  <c r="B3897" i="69"/>
  <c r="C3897" i="69"/>
  <c r="D3897" i="69"/>
  <c r="E3897" i="69"/>
  <c r="A3898" i="69"/>
  <c r="B3898" i="69"/>
  <c r="C3898" i="69"/>
  <c r="D3898" i="69"/>
  <c r="E3898" i="69"/>
  <c r="A3899" i="69"/>
  <c r="B3899" i="69"/>
  <c r="C3899" i="69"/>
  <c r="D3899" i="69"/>
  <c r="E3899" i="69"/>
  <c r="A3900" i="69"/>
  <c r="B3900" i="69"/>
  <c r="C3900" i="69"/>
  <c r="D3900" i="69"/>
  <c r="E3900" i="69"/>
  <c r="A3901" i="69"/>
  <c r="B3901" i="69"/>
  <c r="C3901" i="69"/>
  <c r="D3901" i="69"/>
  <c r="E3901" i="69"/>
  <c r="A3902" i="69"/>
  <c r="B3902" i="69"/>
  <c r="C3902" i="69"/>
  <c r="D3902" i="69"/>
  <c r="E3902" i="69"/>
  <c r="A3903" i="69"/>
  <c r="B3903" i="69"/>
  <c r="C3903" i="69"/>
  <c r="D3903" i="69"/>
  <c r="E3903" i="69"/>
  <c r="A3904" i="69"/>
  <c r="B3904" i="69"/>
  <c r="C3904" i="69"/>
  <c r="D3904" i="69"/>
  <c r="E3904" i="69"/>
  <c r="A3905" i="69"/>
  <c r="B3905" i="69"/>
  <c r="C3905" i="69"/>
  <c r="D3905" i="69"/>
  <c r="E3905" i="69"/>
  <c r="A3906" i="69"/>
  <c r="B3906" i="69"/>
  <c r="C3906" i="69"/>
  <c r="D3906" i="69"/>
  <c r="E3906" i="69"/>
  <c r="A3907" i="69"/>
  <c r="B3907" i="69"/>
  <c r="C3907" i="69"/>
  <c r="D3907" i="69"/>
  <c r="E3907" i="69"/>
  <c r="A3908" i="69"/>
  <c r="B3908" i="69"/>
  <c r="C3908" i="69"/>
  <c r="D3908" i="69"/>
  <c r="E3908" i="69"/>
  <c r="A3909" i="69"/>
  <c r="B3909" i="69"/>
  <c r="C3909" i="69"/>
  <c r="D3909" i="69"/>
  <c r="E3909" i="69"/>
  <c r="A3910" i="69"/>
  <c r="B3910" i="69"/>
  <c r="C3910" i="69"/>
  <c r="D3910" i="69"/>
  <c r="E3910" i="69"/>
  <c r="A3911" i="69"/>
  <c r="B3911" i="69"/>
  <c r="C3911" i="69"/>
  <c r="D3911" i="69"/>
  <c r="E3911" i="69"/>
  <c r="A3912" i="69"/>
  <c r="B3912" i="69"/>
  <c r="C3912" i="69"/>
  <c r="D3912" i="69"/>
  <c r="E3912" i="69"/>
  <c r="A3913" i="69"/>
  <c r="B3913" i="69"/>
  <c r="C3913" i="69"/>
  <c r="D3913" i="69"/>
  <c r="E3913" i="69"/>
  <c r="A3914" i="69"/>
  <c r="B3914" i="69"/>
  <c r="C3914" i="69"/>
  <c r="D3914" i="69"/>
  <c r="E3914" i="69"/>
  <c r="A3915" i="69"/>
  <c r="B3915" i="69"/>
  <c r="C3915" i="69"/>
  <c r="D3915" i="69"/>
  <c r="E3915" i="69"/>
  <c r="A3916" i="69"/>
  <c r="B3916" i="69"/>
  <c r="C3916" i="69"/>
  <c r="D3916" i="69"/>
  <c r="E3916" i="69"/>
  <c r="A3917" i="69"/>
  <c r="B3917" i="69"/>
  <c r="C3917" i="69"/>
  <c r="D3917" i="69"/>
  <c r="E3917" i="69"/>
  <c r="A3918" i="69"/>
  <c r="B3918" i="69"/>
  <c r="C3918" i="69"/>
  <c r="D3918" i="69"/>
  <c r="E3918" i="69"/>
  <c r="A3919" i="69"/>
  <c r="B3919" i="69"/>
  <c r="C3919" i="69"/>
  <c r="D3919" i="69"/>
  <c r="E3919" i="69"/>
  <c r="A3920" i="69"/>
  <c r="B3920" i="69"/>
  <c r="C3920" i="69"/>
  <c r="D3920" i="69"/>
  <c r="E3920" i="69"/>
  <c r="A3921" i="69"/>
  <c r="B3921" i="69"/>
  <c r="C3921" i="69"/>
  <c r="D3921" i="69"/>
  <c r="E3921" i="69"/>
  <c r="A3922" i="69"/>
  <c r="B3922" i="69"/>
  <c r="C3922" i="69"/>
  <c r="D3922" i="69"/>
  <c r="E3922" i="69"/>
  <c r="A3923" i="69"/>
  <c r="B3923" i="69"/>
  <c r="C3923" i="69"/>
  <c r="D3923" i="69"/>
  <c r="E3923" i="69"/>
  <c r="A3924" i="69"/>
  <c r="B3924" i="69"/>
  <c r="C3924" i="69"/>
  <c r="D3924" i="69"/>
  <c r="E3924" i="69"/>
  <c r="A3925" i="69"/>
  <c r="B3925" i="69"/>
  <c r="C3925" i="69"/>
  <c r="D3925" i="69"/>
  <c r="E3925" i="69"/>
  <c r="A3926" i="69"/>
  <c r="B3926" i="69"/>
  <c r="C3926" i="69"/>
  <c r="D3926" i="69"/>
  <c r="E3926" i="69"/>
  <c r="A3927" i="69"/>
  <c r="B3927" i="69"/>
  <c r="C3927" i="69"/>
  <c r="D3927" i="69"/>
  <c r="E3927" i="69"/>
  <c r="A3928" i="69"/>
  <c r="B3928" i="69"/>
  <c r="C3928" i="69"/>
  <c r="D3928" i="69"/>
  <c r="E3928" i="69"/>
  <c r="A3929" i="69"/>
  <c r="B3929" i="69"/>
  <c r="C3929" i="69"/>
  <c r="D3929" i="69"/>
  <c r="E3929" i="69"/>
  <c r="A3930" i="69"/>
  <c r="B3930" i="69"/>
  <c r="C3930" i="69"/>
  <c r="D3930" i="69"/>
  <c r="E3930" i="69"/>
  <c r="A3931" i="69"/>
  <c r="B3931" i="69"/>
  <c r="C3931" i="69"/>
  <c r="D3931" i="69"/>
  <c r="E3931" i="69"/>
  <c r="A3932" i="69"/>
  <c r="B3932" i="69"/>
  <c r="C3932" i="69"/>
  <c r="D3932" i="69"/>
  <c r="E3932" i="69"/>
  <c r="A3933" i="69"/>
  <c r="B3933" i="69"/>
  <c r="C3933" i="69"/>
  <c r="D3933" i="69"/>
  <c r="E3933" i="69"/>
  <c r="A3934" i="69"/>
  <c r="B3934" i="69"/>
  <c r="C3934" i="69"/>
  <c r="D3934" i="69"/>
  <c r="E3934" i="69"/>
  <c r="A3935" i="69"/>
  <c r="B3935" i="69"/>
  <c r="C3935" i="69"/>
  <c r="D3935" i="69"/>
  <c r="E3935" i="69"/>
  <c r="A3936" i="69"/>
  <c r="B3936" i="69"/>
  <c r="C3936" i="69"/>
  <c r="D3936" i="69"/>
  <c r="E3936" i="69"/>
  <c r="A3937" i="69"/>
  <c r="B3937" i="69"/>
  <c r="C3937" i="69"/>
  <c r="D3937" i="69"/>
  <c r="E3937" i="69"/>
  <c r="A3938" i="69"/>
  <c r="B3938" i="69"/>
  <c r="C3938" i="69"/>
  <c r="D3938" i="69"/>
  <c r="E3938" i="69"/>
  <c r="A3939" i="69"/>
  <c r="B3939" i="69"/>
  <c r="C3939" i="69"/>
  <c r="D3939" i="69"/>
  <c r="E3939" i="69"/>
  <c r="A3940" i="69"/>
  <c r="B3940" i="69"/>
  <c r="C3940" i="69"/>
  <c r="D3940" i="69"/>
  <c r="E3940" i="69"/>
  <c r="A3941" i="69"/>
  <c r="B3941" i="69"/>
  <c r="C3941" i="69"/>
  <c r="D3941" i="69"/>
  <c r="E3941" i="69"/>
  <c r="A3942" i="69"/>
  <c r="B3942" i="69"/>
  <c r="C3942" i="69"/>
  <c r="D3942" i="69"/>
  <c r="E3942" i="69"/>
  <c r="A3943" i="69"/>
  <c r="B3943" i="69"/>
  <c r="C3943" i="69"/>
  <c r="D3943" i="69"/>
  <c r="E3943" i="69"/>
  <c r="A3944" i="69"/>
  <c r="B3944" i="69"/>
  <c r="C3944" i="69"/>
  <c r="D3944" i="69"/>
  <c r="E3944" i="69"/>
  <c r="A3945" i="69"/>
  <c r="B3945" i="69"/>
  <c r="C3945" i="69"/>
  <c r="D3945" i="69"/>
  <c r="E3945" i="69"/>
  <c r="A3946" i="69"/>
  <c r="B3946" i="69"/>
  <c r="C3946" i="69"/>
  <c r="D3946" i="69"/>
  <c r="E3946" i="69"/>
  <c r="A3947" i="69"/>
  <c r="B3947" i="69"/>
  <c r="C3947" i="69"/>
  <c r="D3947" i="69"/>
  <c r="E3947" i="69"/>
  <c r="A3948" i="69"/>
  <c r="B3948" i="69"/>
  <c r="C3948" i="69"/>
  <c r="D3948" i="69"/>
  <c r="E3948" i="69"/>
  <c r="A3949" i="69"/>
  <c r="B3949" i="69"/>
  <c r="C3949" i="69"/>
  <c r="D3949" i="69"/>
  <c r="E3949" i="69"/>
  <c r="A3950" i="69"/>
  <c r="B3950" i="69"/>
  <c r="C3950" i="69"/>
  <c r="D3950" i="69"/>
  <c r="E3950" i="69"/>
  <c r="A3951" i="69"/>
  <c r="B3951" i="69"/>
  <c r="C3951" i="69"/>
  <c r="D3951" i="69"/>
  <c r="E3951" i="69"/>
  <c r="A3952" i="69"/>
  <c r="B3952" i="69"/>
  <c r="C3952" i="69"/>
  <c r="D3952" i="69"/>
  <c r="E3952" i="69"/>
  <c r="A3953" i="69"/>
  <c r="B3953" i="69"/>
  <c r="C3953" i="69"/>
  <c r="D3953" i="69"/>
  <c r="E3953" i="69"/>
  <c r="A3954" i="69"/>
  <c r="B3954" i="69"/>
  <c r="C3954" i="69"/>
  <c r="D3954" i="69"/>
  <c r="E3954" i="69"/>
  <c r="A3955" i="69"/>
  <c r="B3955" i="69"/>
  <c r="C3955" i="69"/>
  <c r="D3955" i="69"/>
  <c r="E3955" i="69"/>
  <c r="A3956" i="69"/>
  <c r="B3956" i="69"/>
  <c r="C3956" i="69"/>
  <c r="D3956" i="69"/>
  <c r="E3956" i="69"/>
  <c r="A3957" i="69"/>
  <c r="B3957" i="69"/>
  <c r="C3957" i="69"/>
  <c r="D3957" i="69"/>
  <c r="E3957" i="69"/>
  <c r="A3958" i="69"/>
  <c r="B3958" i="69"/>
  <c r="C3958" i="69"/>
  <c r="D3958" i="69"/>
  <c r="E3958" i="69"/>
  <c r="A3959" i="69"/>
  <c r="B3959" i="69"/>
  <c r="C3959" i="69"/>
  <c r="D3959" i="69"/>
  <c r="E3959" i="69"/>
  <c r="A3960" i="69"/>
  <c r="B3960" i="69"/>
  <c r="C3960" i="69"/>
  <c r="D3960" i="69"/>
  <c r="E3960" i="69"/>
  <c r="A3961" i="69"/>
  <c r="B3961" i="69"/>
  <c r="C3961" i="69"/>
  <c r="D3961" i="69"/>
  <c r="E3961" i="69"/>
  <c r="A3962" i="69"/>
  <c r="B3962" i="69"/>
  <c r="C3962" i="69"/>
  <c r="D3962" i="69"/>
  <c r="E3962" i="69"/>
  <c r="A3963" i="69"/>
  <c r="B3963" i="69"/>
  <c r="C3963" i="69"/>
  <c r="D3963" i="69"/>
  <c r="E3963" i="69"/>
  <c r="A3964" i="69"/>
  <c r="B3964" i="69"/>
  <c r="C3964" i="69"/>
  <c r="D3964" i="69"/>
  <c r="E3964" i="69"/>
  <c r="A3965" i="69"/>
  <c r="B3965" i="69"/>
  <c r="C3965" i="69"/>
  <c r="D3965" i="69"/>
  <c r="E3965" i="69"/>
  <c r="A3966" i="69"/>
  <c r="B3966" i="69"/>
  <c r="C3966" i="69"/>
  <c r="D3966" i="69"/>
  <c r="E3966" i="69"/>
  <c r="A3967" i="69"/>
  <c r="B3967" i="69"/>
  <c r="C3967" i="69"/>
  <c r="D3967" i="69"/>
  <c r="E3967" i="69"/>
  <c r="A3968" i="69"/>
  <c r="B3968" i="69"/>
  <c r="C3968" i="69"/>
  <c r="D3968" i="69"/>
  <c r="E3968" i="69"/>
  <c r="A3969" i="69"/>
  <c r="B3969" i="69"/>
  <c r="C3969" i="69"/>
  <c r="D3969" i="69"/>
  <c r="E3969" i="69"/>
  <c r="A3970" i="69"/>
  <c r="B3970" i="69"/>
  <c r="C3970" i="69"/>
  <c r="D3970" i="69"/>
  <c r="E3970" i="69"/>
  <c r="A3971" i="69"/>
  <c r="B3971" i="69"/>
  <c r="C3971" i="69"/>
  <c r="D3971" i="69"/>
  <c r="E3971" i="69"/>
  <c r="A3972" i="69"/>
  <c r="B3972" i="69"/>
  <c r="C3972" i="69"/>
  <c r="D3972" i="69"/>
  <c r="E3972" i="69"/>
  <c r="A3973" i="69"/>
  <c r="B3973" i="69"/>
  <c r="C3973" i="69"/>
  <c r="D3973" i="69"/>
  <c r="E3973" i="69"/>
  <c r="A3974" i="69"/>
  <c r="B3974" i="69"/>
  <c r="C3974" i="69"/>
  <c r="D3974" i="69"/>
  <c r="E3974" i="69"/>
  <c r="A3975" i="69"/>
  <c r="B3975" i="69"/>
  <c r="C3975" i="69"/>
  <c r="D3975" i="69"/>
  <c r="E3975" i="69"/>
  <c r="A3976" i="69"/>
  <c r="B3976" i="69"/>
  <c r="C3976" i="69"/>
  <c r="D3976" i="69"/>
  <c r="E3976" i="69"/>
  <c r="A3977" i="69"/>
  <c r="B3977" i="69"/>
  <c r="C3977" i="69"/>
  <c r="D3977" i="69"/>
  <c r="E3977" i="69"/>
  <c r="A3978" i="69"/>
  <c r="B3978" i="69"/>
  <c r="C3978" i="69"/>
  <c r="D3978" i="69"/>
  <c r="E3978" i="69"/>
  <c r="A3979" i="69"/>
  <c r="B3979" i="69"/>
  <c r="C3979" i="69"/>
  <c r="D3979" i="69"/>
  <c r="E3979" i="69"/>
  <c r="A3980" i="69"/>
  <c r="B3980" i="69"/>
  <c r="C3980" i="69"/>
  <c r="D3980" i="69"/>
  <c r="E3980" i="69"/>
  <c r="A3981" i="69"/>
  <c r="B3981" i="69"/>
  <c r="C3981" i="69"/>
  <c r="D3981" i="69"/>
  <c r="E3981" i="69"/>
  <c r="A3982" i="69"/>
  <c r="B3982" i="69"/>
  <c r="C3982" i="69"/>
  <c r="D3982" i="69"/>
  <c r="E3982" i="69"/>
  <c r="A3983" i="69"/>
  <c r="B3983" i="69"/>
  <c r="C3983" i="69"/>
  <c r="D3983" i="69"/>
  <c r="E3983" i="69"/>
  <c r="A3984" i="69"/>
  <c r="B3984" i="69"/>
  <c r="C3984" i="69"/>
  <c r="D3984" i="69"/>
  <c r="E3984" i="69"/>
  <c r="A3985" i="69"/>
  <c r="B3985" i="69"/>
  <c r="C3985" i="69"/>
  <c r="D3985" i="69"/>
  <c r="E3985" i="69"/>
  <c r="A3986" i="69"/>
  <c r="B3986" i="69"/>
  <c r="C3986" i="69"/>
  <c r="D3986" i="69"/>
  <c r="E3986" i="69"/>
  <c r="A3987" i="69"/>
  <c r="B3987" i="69"/>
  <c r="C3987" i="69"/>
  <c r="D3987" i="69"/>
  <c r="E3987" i="69"/>
  <c r="A3988" i="69"/>
  <c r="B3988" i="69"/>
  <c r="C3988" i="69"/>
  <c r="D3988" i="69"/>
  <c r="E3988" i="69"/>
  <c r="A3989" i="69"/>
  <c r="B3989" i="69"/>
  <c r="C3989" i="69"/>
  <c r="D3989" i="69"/>
  <c r="E3989" i="69"/>
  <c r="A3990" i="69"/>
  <c r="B3990" i="69"/>
  <c r="C3990" i="69"/>
  <c r="D3990" i="69"/>
  <c r="E3990" i="69"/>
  <c r="A3991" i="69"/>
  <c r="B3991" i="69"/>
  <c r="C3991" i="69"/>
  <c r="D3991" i="69"/>
  <c r="E3991" i="69"/>
  <c r="A3992" i="69"/>
  <c r="B3992" i="69"/>
  <c r="C3992" i="69"/>
  <c r="D3992" i="69"/>
  <c r="E3992" i="69"/>
  <c r="A3993" i="69"/>
  <c r="B3993" i="69"/>
  <c r="C3993" i="69"/>
  <c r="D3993" i="69"/>
  <c r="E3993" i="69"/>
  <c r="A3994" i="69"/>
  <c r="B3994" i="69"/>
  <c r="C3994" i="69"/>
  <c r="D3994" i="69"/>
  <c r="E3994" i="69"/>
  <c r="A3995" i="69"/>
  <c r="B3995" i="69"/>
  <c r="C3995" i="69"/>
  <c r="D3995" i="69"/>
  <c r="E3995" i="69"/>
  <c r="A3996" i="69"/>
  <c r="B3996" i="69"/>
  <c r="C3996" i="69"/>
  <c r="D3996" i="69"/>
  <c r="E3996" i="69"/>
  <c r="A3997" i="69"/>
  <c r="B3997" i="69"/>
  <c r="C3997" i="69"/>
  <c r="D3997" i="69"/>
  <c r="E3997" i="69"/>
  <c r="A3998" i="69"/>
  <c r="B3998" i="69"/>
  <c r="C3998" i="69"/>
  <c r="D3998" i="69"/>
  <c r="E3998" i="69"/>
  <c r="A3999" i="69"/>
  <c r="B3999" i="69"/>
  <c r="C3999" i="69"/>
  <c r="D3999" i="69"/>
  <c r="E3999" i="69"/>
  <c r="A4000" i="69"/>
  <c r="B4000" i="69"/>
  <c r="C4000" i="69"/>
  <c r="D4000" i="69"/>
  <c r="E4000" i="69"/>
  <c r="A4001" i="69"/>
  <c r="B4001" i="69"/>
  <c r="C4001" i="69"/>
  <c r="D4001" i="69"/>
  <c r="E4001" i="69"/>
  <c r="A4002" i="69"/>
  <c r="B4002" i="69"/>
  <c r="C4002" i="69"/>
  <c r="D4002" i="69"/>
  <c r="E4002" i="69"/>
  <c r="A4003" i="69"/>
  <c r="B4003" i="69"/>
  <c r="C4003" i="69"/>
  <c r="D4003" i="69"/>
  <c r="E4003" i="69"/>
  <c r="A4004" i="69"/>
  <c r="B4004" i="69"/>
  <c r="C4004" i="69"/>
  <c r="D4004" i="69"/>
  <c r="E4004" i="69"/>
  <c r="A4005" i="69"/>
  <c r="B4005" i="69"/>
  <c r="C4005" i="69"/>
  <c r="D4005" i="69"/>
  <c r="E4005" i="69"/>
  <c r="A4006" i="69"/>
  <c r="B4006" i="69"/>
  <c r="C4006" i="69"/>
  <c r="D4006" i="69"/>
  <c r="E4006" i="69"/>
  <c r="A4007" i="69"/>
  <c r="B4007" i="69"/>
  <c r="C4007" i="69"/>
  <c r="D4007" i="69"/>
  <c r="E4007" i="69"/>
  <c r="A4008" i="69"/>
  <c r="B4008" i="69"/>
  <c r="C4008" i="69"/>
  <c r="D4008" i="69"/>
  <c r="E4008" i="69"/>
  <c r="A4009" i="69"/>
  <c r="B4009" i="69"/>
  <c r="C4009" i="69"/>
  <c r="D4009" i="69"/>
  <c r="E4009" i="69"/>
  <c r="A4010" i="69"/>
  <c r="B4010" i="69"/>
  <c r="C4010" i="69"/>
  <c r="D4010" i="69"/>
  <c r="E4010" i="69"/>
  <c r="A4011" i="69"/>
  <c r="B4011" i="69"/>
  <c r="C4011" i="69"/>
  <c r="D4011" i="69"/>
  <c r="E4011" i="69"/>
  <c r="A4012" i="69"/>
  <c r="B4012" i="69"/>
  <c r="C4012" i="69"/>
  <c r="D4012" i="69"/>
  <c r="E4012" i="69"/>
  <c r="A4013" i="69"/>
  <c r="B4013" i="69"/>
  <c r="C4013" i="69"/>
  <c r="D4013" i="69"/>
  <c r="E4013" i="69"/>
  <c r="A4014" i="69"/>
  <c r="B4014" i="69"/>
  <c r="C4014" i="69"/>
  <c r="D4014" i="69"/>
  <c r="E4014" i="69"/>
  <c r="A4015" i="69"/>
  <c r="B4015" i="69"/>
  <c r="C4015" i="69"/>
  <c r="D4015" i="69"/>
  <c r="E4015" i="69"/>
  <c r="A4016" i="69"/>
  <c r="B4016" i="69"/>
  <c r="C4016" i="69"/>
  <c r="D4016" i="69"/>
  <c r="E4016" i="69"/>
  <c r="A4017" i="69"/>
  <c r="B4017" i="69"/>
  <c r="C4017" i="69"/>
  <c r="D4017" i="69"/>
  <c r="E4017" i="69"/>
  <c r="A4018" i="69"/>
  <c r="B4018" i="69"/>
  <c r="C4018" i="69"/>
  <c r="D4018" i="69"/>
  <c r="E4018" i="69"/>
  <c r="A4019" i="69"/>
  <c r="B4019" i="69"/>
  <c r="C4019" i="69"/>
  <c r="D4019" i="69"/>
  <c r="E4019" i="69"/>
  <c r="A4020" i="69"/>
  <c r="B4020" i="69"/>
  <c r="C4020" i="69"/>
  <c r="D4020" i="69"/>
  <c r="E4020" i="69"/>
  <c r="A4021" i="69"/>
  <c r="B4021" i="69"/>
  <c r="C4021" i="69"/>
  <c r="D4021" i="69"/>
  <c r="E4021" i="69"/>
  <c r="A4022" i="69"/>
  <c r="B4022" i="69"/>
  <c r="C4022" i="69"/>
  <c r="D4022" i="69"/>
  <c r="E4022" i="69"/>
  <c r="A4023" i="69"/>
  <c r="B4023" i="69"/>
  <c r="C4023" i="69"/>
  <c r="D4023" i="69"/>
  <c r="E4023" i="69"/>
  <c r="A4024" i="69"/>
  <c r="B4024" i="69"/>
  <c r="C4024" i="69"/>
  <c r="D4024" i="69"/>
  <c r="E4024" i="69"/>
  <c r="A4025" i="69"/>
  <c r="B4025" i="69"/>
  <c r="C4025" i="69"/>
  <c r="D4025" i="69"/>
  <c r="E4025" i="69"/>
  <c r="A4026" i="69"/>
  <c r="B4026" i="69"/>
  <c r="C4026" i="69"/>
  <c r="D4026" i="69"/>
  <c r="E4026" i="69"/>
  <c r="A4027" i="69"/>
  <c r="B4027" i="69"/>
  <c r="C4027" i="69"/>
  <c r="D4027" i="69"/>
  <c r="E4027" i="69"/>
  <c r="A4028" i="69"/>
  <c r="B4028" i="69"/>
  <c r="C4028" i="69"/>
  <c r="D4028" i="69"/>
  <c r="E4028" i="69"/>
  <c r="A4029" i="69"/>
  <c r="B4029" i="69"/>
  <c r="C4029" i="69"/>
  <c r="D4029" i="69"/>
  <c r="E4029" i="69"/>
  <c r="A4030" i="69"/>
  <c r="B4030" i="69"/>
  <c r="C4030" i="69"/>
  <c r="D4030" i="69"/>
  <c r="E4030" i="69"/>
  <c r="A4031" i="69"/>
  <c r="B4031" i="69"/>
  <c r="C4031" i="69"/>
  <c r="D4031" i="69"/>
  <c r="E4031" i="69"/>
  <c r="A4032" i="69"/>
  <c r="B4032" i="69"/>
  <c r="C4032" i="69"/>
  <c r="D4032" i="69"/>
  <c r="E4032" i="69"/>
  <c r="A4033" i="69"/>
  <c r="B4033" i="69"/>
  <c r="C4033" i="69"/>
  <c r="D4033" i="69"/>
  <c r="E4033" i="69"/>
  <c r="A4034" i="69"/>
  <c r="B4034" i="69"/>
  <c r="C4034" i="69"/>
  <c r="D4034" i="69"/>
  <c r="E4034" i="69"/>
  <c r="A4035" i="69"/>
  <c r="B4035" i="69"/>
  <c r="C4035" i="69"/>
  <c r="D4035" i="69"/>
  <c r="E4035" i="69"/>
  <c r="A4036" i="69"/>
  <c r="B4036" i="69"/>
  <c r="C4036" i="69"/>
  <c r="D4036" i="69"/>
  <c r="E4036" i="69"/>
  <c r="A4037" i="69"/>
  <c r="B4037" i="69"/>
  <c r="C4037" i="69"/>
  <c r="D4037" i="69"/>
  <c r="E4037" i="69"/>
  <c r="A4038" i="69"/>
  <c r="B4038" i="69"/>
  <c r="C4038" i="69"/>
  <c r="D4038" i="69"/>
  <c r="E4038" i="69"/>
  <c r="A4039" i="69"/>
  <c r="B4039" i="69"/>
  <c r="C4039" i="69"/>
  <c r="D4039" i="69"/>
  <c r="E4039" i="69"/>
  <c r="A4040" i="69"/>
  <c r="B4040" i="69"/>
  <c r="C4040" i="69"/>
  <c r="D4040" i="69"/>
  <c r="E4040" i="69"/>
  <c r="A4041" i="69"/>
  <c r="B4041" i="69"/>
  <c r="C4041" i="69"/>
  <c r="D4041" i="69"/>
  <c r="E4041" i="69"/>
  <c r="A4042" i="69"/>
  <c r="B4042" i="69"/>
  <c r="C4042" i="69"/>
  <c r="D4042" i="69"/>
  <c r="E4042" i="69"/>
  <c r="A4043" i="69"/>
  <c r="B4043" i="69"/>
  <c r="C4043" i="69"/>
  <c r="D4043" i="69"/>
  <c r="E4043" i="69"/>
  <c r="A4044" i="69"/>
  <c r="B4044" i="69"/>
  <c r="C4044" i="69"/>
  <c r="D4044" i="69"/>
  <c r="E4044" i="69"/>
  <c r="A4045" i="69"/>
  <c r="B4045" i="69"/>
  <c r="C4045" i="69"/>
  <c r="D4045" i="69"/>
  <c r="E4045" i="69"/>
  <c r="A4046" i="69"/>
  <c r="B4046" i="69"/>
  <c r="C4046" i="69"/>
  <c r="D4046" i="69"/>
  <c r="E4046" i="69"/>
  <c r="A4047" i="69"/>
  <c r="B4047" i="69"/>
  <c r="C4047" i="69"/>
  <c r="D4047" i="69"/>
  <c r="E4047" i="69"/>
  <c r="A4048" i="69"/>
  <c r="B4048" i="69"/>
  <c r="C4048" i="69"/>
  <c r="D4048" i="69"/>
  <c r="E4048" i="69"/>
  <c r="A4049" i="69"/>
  <c r="B4049" i="69"/>
  <c r="C4049" i="69"/>
  <c r="D4049" i="69"/>
  <c r="E4049" i="69"/>
  <c r="A4050" i="69"/>
  <c r="B4050" i="69"/>
  <c r="C4050" i="69"/>
  <c r="D4050" i="69"/>
  <c r="E4050" i="69"/>
  <c r="A4051" i="69"/>
  <c r="B4051" i="69"/>
  <c r="C4051" i="69"/>
  <c r="D4051" i="69"/>
  <c r="E4051" i="69"/>
  <c r="A4052" i="69"/>
  <c r="B4052" i="69"/>
  <c r="C4052" i="69"/>
  <c r="D4052" i="69"/>
  <c r="E4052" i="69"/>
  <c r="A4053" i="69"/>
  <c r="B4053" i="69"/>
  <c r="C4053" i="69"/>
  <c r="D4053" i="69"/>
  <c r="E4053" i="69"/>
  <c r="A4054" i="69"/>
  <c r="B4054" i="69"/>
  <c r="C4054" i="69"/>
  <c r="D4054" i="69"/>
  <c r="E4054" i="69"/>
  <c r="A4055" i="69"/>
  <c r="B4055" i="69"/>
  <c r="C4055" i="69"/>
  <c r="D4055" i="69"/>
  <c r="E4055" i="69"/>
  <c r="A4056" i="69"/>
  <c r="B4056" i="69"/>
  <c r="C4056" i="69"/>
  <c r="D4056" i="69"/>
  <c r="E4056" i="69"/>
  <c r="A4057" i="69"/>
  <c r="B4057" i="69"/>
  <c r="C4057" i="69"/>
  <c r="D4057" i="69"/>
  <c r="E4057" i="69"/>
  <c r="A4058" i="69"/>
  <c r="B4058" i="69"/>
  <c r="C4058" i="69"/>
  <c r="D4058" i="69"/>
  <c r="E4058" i="69"/>
  <c r="A4059" i="69"/>
  <c r="B4059" i="69"/>
  <c r="C4059" i="69"/>
  <c r="D4059" i="69"/>
  <c r="E4059" i="69"/>
  <c r="A4060" i="69"/>
  <c r="B4060" i="69"/>
  <c r="C4060" i="69"/>
  <c r="D4060" i="69"/>
  <c r="E4060" i="69"/>
  <c r="A4061" i="69"/>
  <c r="B4061" i="69"/>
  <c r="C4061" i="69"/>
  <c r="D4061" i="69"/>
  <c r="E4061" i="69"/>
  <c r="A4062" i="69"/>
  <c r="B4062" i="69"/>
  <c r="C4062" i="69"/>
  <c r="D4062" i="69"/>
  <c r="E4062" i="69"/>
  <c r="A4063" i="69"/>
  <c r="B4063" i="69"/>
  <c r="C4063" i="69"/>
  <c r="D4063" i="69"/>
  <c r="E4063" i="69"/>
  <c r="A4064" i="69"/>
  <c r="B4064" i="69"/>
  <c r="C4064" i="69"/>
  <c r="D4064" i="69"/>
  <c r="E4064" i="69"/>
  <c r="A4065" i="69"/>
  <c r="B4065" i="69"/>
  <c r="C4065" i="69"/>
  <c r="D4065" i="69"/>
  <c r="E4065" i="69"/>
  <c r="A4066" i="69"/>
  <c r="B4066" i="69"/>
  <c r="C4066" i="69"/>
  <c r="D4066" i="69"/>
  <c r="E4066" i="69"/>
  <c r="A4067" i="69"/>
  <c r="B4067" i="69"/>
  <c r="C4067" i="69"/>
  <c r="D4067" i="69"/>
  <c r="E4067" i="69"/>
  <c r="A4068" i="69"/>
  <c r="B4068" i="69"/>
  <c r="C4068" i="69"/>
  <c r="D4068" i="69"/>
  <c r="E4068" i="69"/>
  <c r="A4069" i="69"/>
  <c r="B4069" i="69"/>
  <c r="C4069" i="69"/>
  <c r="D4069" i="69"/>
  <c r="E4069" i="69"/>
  <c r="A4070" i="69"/>
  <c r="B4070" i="69"/>
  <c r="C4070" i="69"/>
  <c r="D4070" i="69"/>
  <c r="E4070" i="69"/>
  <c r="A4071" i="69"/>
  <c r="B4071" i="69"/>
  <c r="C4071" i="69"/>
  <c r="D4071" i="69"/>
  <c r="E4071" i="69"/>
  <c r="A4072" i="69"/>
  <c r="B4072" i="69"/>
  <c r="C4072" i="69"/>
  <c r="D4072" i="69"/>
  <c r="E4072" i="69"/>
  <c r="A4073" i="69"/>
  <c r="B4073" i="69"/>
  <c r="C4073" i="69"/>
  <c r="D4073" i="69"/>
  <c r="E4073" i="69"/>
  <c r="A4074" i="69"/>
  <c r="B4074" i="69"/>
  <c r="C4074" i="69"/>
  <c r="D4074" i="69"/>
  <c r="E4074" i="69"/>
  <c r="A4075" i="69"/>
  <c r="B4075" i="69"/>
  <c r="C4075" i="69"/>
  <c r="D4075" i="69"/>
  <c r="E4075" i="69"/>
  <c r="A4076" i="69"/>
  <c r="B4076" i="69"/>
  <c r="C4076" i="69"/>
  <c r="D4076" i="69"/>
  <c r="E4076" i="69"/>
  <c r="A4077" i="69"/>
  <c r="B4077" i="69"/>
  <c r="C4077" i="69"/>
  <c r="D4077" i="69"/>
  <c r="E4077" i="69"/>
  <c r="A4078" i="69"/>
  <c r="B4078" i="69"/>
  <c r="C4078" i="69"/>
  <c r="D4078" i="69"/>
  <c r="E4078" i="69"/>
  <c r="A4079" i="69"/>
  <c r="B4079" i="69"/>
  <c r="C4079" i="69"/>
  <c r="D4079" i="69"/>
  <c r="E4079" i="69"/>
  <c r="A4080" i="69"/>
  <c r="B4080" i="69"/>
  <c r="C4080" i="69"/>
  <c r="D4080" i="69"/>
  <c r="E4080" i="69"/>
  <c r="A4081" i="69"/>
  <c r="B4081" i="69"/>
  <c r="C4081" i="69"/>
  <c r="D4081" i="69"/>
  <c r="E4081" i="69"/>
  <c r="A4082" i="69"/>
  <c r="B4082" i="69"/>
  <c r="C4082" i="69"/>
  <c r="D4082" i="69"/>
  <c r="E4082" i="69"/>
  <c r="A4083" i="69"/>
  <c r="B4083" i="69"/>
  <c r="C4083" i="69"/>
  <c r="D4083" i="69"/>
  <c r="E4083" i="69"/>
  <c r="A4084" i="69"/>
  <c r="B4084" i="69"/>
  <c r="C4084" i="69"/>
  <c r="D4084" i="69"/>
  <c r="E4084" i="69"/>
  <c r="A4085" i="69"/>
  <c r="B4085" i="69"/>
  <c r="C4085" i="69"/>
  <c r="D4085" i="69"/>
  <c r="E4085" i="69"/>
  <c r="A4086" i="69"/>
  <c r="B4086" i="69"/>
  <c r="C4086" i="69"/>
  <c r="D4086" i="69"/>
  <c r="E4086" i="69"/>
  <c r="A4087" i="69"/>
  <c r="B4087" i="69"/>
  <c r="C4087" i="69"/>
  <c r="D4087" i="69"/>
  <c r="E4087" i="69"/>
  <c r="A4088" i="69"/>
  <c r="B4088" i="69"/>
  <c r="C4088" i="69"/>
  <c r="D4088" i="69"/>
  <c r="E4088" i="69"/>
  <c r="A4089" i="69"/>
  <c r="B4089" i="69"/>
  <c r="C4089" i="69"/>
  <c r="D4089" i="69"/>
  <c r="E4089" i="69"/>
  <c r="A4090" i="69"/>
  <c r="B4090" i="69"/>
  <c r="C4090" i="69"/>
  <c r="D4090" i="69"/>
  <c r="E4090" i="69"/>
  <c r="A4091" i="69"/>
  <c r="B4091" i="69"/>
  <c r="C4091" i="69"/>
  <c r="D4091" i="69"/>
  <c r="E4091" i="69"/>
  <c r="A4092" i="69"/>
  <c r="B4092" i="69"/>
  <c r="C4092" i="69"/>
  <c r="D4092" i="69"/>
  <c r="E4092" i="69"/>
  <c r="A4093" i="69"/>
  <c r="B4093" i="69"/>
  <c r="C4093" i="69"/>
  <c r="D4093" i="69"/>
  <c r="E4093" i="69"/>
  <c r="A4094" i="69"/>
  <c r="B4094" i="69"/>
  <c r="C4094" i="69"/>
  <c r="D4094" i="69"/>
  <c r="E4094" i="69"/>
  <c r="A4095" i="69"/>
  <c r="B4095" i="69"/>
  <c r="C4095" i="69"/>
  <c r="D4095" i="69"/>
  <c r="E4095" i="69"/>
  <c r="A4096" i="69"/>
  <c r="B4096" i="69"/>
  <c r="C4096" i="69"/>
  <c r="D4096" i="69"/>
  <c r="E4096" i="69"/>
  <c r="A4097" i="69"/>
  <c r="B4097" i="69"/>
  <c r="C4097" i="69"/>
  <c r="D4097" i="69"/>
  <c r="E4097" i="69"/>
  <c r="A4098" i="69"/>
  <c r="B4098" i="69"/>
  <c r="C4098" i="69"/>
  <c r="D4098" i="69"/>
  <c r="E4098" i="69"/>
  <c r="A4099" i="69"/>
  <c r="B4099" i="69"/>
  <c r="C4099" i="69"/>
  <c r="D4099" i="69"/>
  <c r="E4099" i="69"/>
  <c r="A4100" i="69"/>
  <c r="B4100" i="69"/>
  <c r="C4100" i="69"/>
  <c r="D4100" i="69"/>
  <c r="E4100" i="69"/>
  <c r="A4101" i="69"/>
  <c r="B4101" i="69"/>
  <c r="C4101" i="69"/>
  <c r="D4101" i="69"/>
  <c r="E4101" i="69"/>
  <c r="A4102" i="69"/>
  <c r="B4102" i="69"/>
  <c r="C4102" i="69"/>
  <c r="D4102" i="69"/>
  <c r="E4102" i="69"/>
  <c r="A4103" i="69"/>
  <c r="B4103" i="69"/>
  <c r="C4103" i="69"/>
  <c r="D4103" i="69"/>
  <c r="E4103" i="69"/>
  <c r="A4104" i="69"/>
  <c r="B4104" i="69"/>
  <c r="C4104" i="69"/>
  <c r="D4104" i="69"/>
  <c r="E4104" i="69"/>
  <c r="A4105" i="69"/>
  <c r="B4105" i="69"/>
  <c r="C4105" i="69"/>
  <c r="D4105" i="69"/>
  <c r="E4105" i="69"/>
  <c r="A4106" i="69"/>
  <c r="B4106" i="69"/>
  <c r="C4106" i="69"/>
  <c r="D4106" i="69"/>
  <c r="E4106" i="69"/>
  <c r="A4107" i="69"/>
  <c r="B4107" i="69"/>
  <c r="C4107" i="69"/>
  <c r="D4107" i="69"/>
  <c r="E4107" i="69"/>
  <c r="A4108" i="69"/>
  <c r="B4108" i="69"/>
  <c r="C4108" i="69"/>
  <c r="D4108" i="69"/>
  <c r="E4108" i="69"/>
  <c r="A4109" i="69"/>
  <c r="B4109" i="69"/>
  <c r="C4109" i="69"/>
  <c r="D4109" i="69"/>
  <c r="E4109" i="69"/>
  <c r="A4110" i="69"/>
  <c r="B4110" i="69"/>
  <c r="C4110" i="69"/>
  <c r="D4110" i="69"/>
  <c r="E4110" i="69"/>
  <c r="A4111" i="69"/>
  <c r="B4111" i="69"/>
  <c r="C4111" i="69"/>
  <c r="D4111" i="69"/>
  <c r="E4111" i="69"/>
  <c r="A4112" i="69"/>
  <c r="B4112" i="69"/>
  <c r="C4112" i="69"/>
  <c r="D4112" i="69"/>
  <c r="E4112" i="69"/>
  <c r="A4113" i="69"/>
  <c r="B4113" i="69"/>
  <c r="C4113" i="69"/>
  <c r="D4113" i="69"/>
  <c r="E4113" i="69"/>
  <c r="A4114" i="69"/>
  <c r="B4114" i="69"/>
  <c r="C4114" i="69"/>
  <c r="D4114" i="69"/>
  <c r="E4114" i="69"/>
  <c r="A4115" i="69"/>
  <c r="B4115" i="69"/>
  <c r="C4115" i="69"/>
  <c r="D4115" i="69"/>
  <c r="E4115" i="69"/>
  <c r="A4116" i="69"/>
  <c r="B4116" i="69"/>
  <c r="C4116" i="69"/>
  <c r="D4116" i="69"/>
  <c r="E4116" i="69"/>
  <c r="A4117" i="69"/>
  <c r="B4117" i="69"/>
  <c r="C4117" i="69"/>
  <c r="D4117" i="69"/>
  <c r="E4117" i="69"/>
  <c r="A4118" i="69"/>
  <c r="B4118" i="69"/>
  <c r="C4118" i="69"/>
  <c r="D4118" i="69"/>
  <c r="E4118" i="69"/>
  <c r="A4119" i="69"/>
  <c r="B4119" i="69"/>
  <c r="C4119" i="69"/>
  <c r="D4119" i="69"/>
  <c r="E4119" i="69"/>
  <c r="A4120" i="69"/>
  <c r="B4120" i="69"/>
  <c r="C4120" i="69"/>
  <c r="D4120" i="69"/>
  <c r="E4120" i="69"/>
  <c r="A4121" i="69"/>
  <c r="B4121" i="69"/>
  <c r="C4121" i="69"/>
  <c r="D4121" i="69"/>
  <c r="E4121" i="69"/>
  <c r="A4122" i="69"/>
  <c r="B4122" i="69"/>
  <c r="C4122" i="69"/>
  <c r="D4122" i="69"/>
  <c r="E4122" i="69"/>
  <c r="A4123" i="69"/>
  <c r="B4123" i="69"/>
  <c r="C4123" i="69"/>
  <c r="D4123" i="69"/>
  <c r="E4123" i="69"/>
  <c r="A4124" i="69"/>
  <c r="B4124" i="69"/>
  <c r="C4124" i="69"/>
  <c r="D4124" i="69"/>
  <c r="E4124" i="69"/>
  <c r="A4125" i="69"/>
  <c r="B4125" i="69"/>
  <c r="C4125" i="69"/>
  <c r="D4125" i="69"/>
  <c r="E4125" i="69"/>
  <c r="A4126" i="69"/>
  <c r="B4126" i="69"/>
  <c r="C4126" i="69"/>
  <c r="D4126" i="69"/>
  <c r="E4126" i="69"/>
  <c r="A4127" i="69"/>
  <c r="B4127" i="69"/>
  <c r="C4127" i="69"/>
  <c r="D4127" i="69"/>
  <c r="E4127" i="69"/>
  <c r="A4128" i="69"/>
  <c r="B4128" i="69"/>
  <c r="C4128" i="69"/>
  <c r="D4128" i="69"/>
  <c r="E4128" i="69"/>
  <c r="A4129" i="69"/>
  <c r="B4129" i="69"/>
  <c r="C4129" i="69"/>
  <c r="D4129" i="69"/>
  <c r="E4129" i="69"/>
  <c r="A4130" i="69"/>
  <c r="B4130" i="69"/>
  <c r="C4130" i="69"/>
  <c r="D4130" i="69"/>
  <c r="E4130" i="69"/>
  <c r="A4131" i="69"/>
  <c r="B4131" i="69"/>
  <c r="C4131" i="69"/>
  <c r="D4131" i="69"/>
  <c r="E4131" i="69"/>
  <c r="A4132" i="69"/>
  <c r="B4132" i="69"/>
  <c r="C4132" i="69"/>
  <c r="D4132" i="69"/>
  <c r="E4132" i="69"/>
  <c r="A4133" i="69"/>
  <c r="B4133" i="69"/>
  <c r="C4133" i="69"/>
  <c r="D4133" i="69"/>
  <c r="E4133" i="69"/>
  <c r="A4134" i="69"/>
  <c r="B4134" i="69"/>
  <c r="C4134" i="69"/>
  <c r="D4134" i="69"/>
  <c r="E4134" i="69"/>
  <c r="A4135" i="69"/>
  <c r="B4135" i="69"/>
  <c r="C4135" i="69"/>
  <c r="D4135" i="69"/>
  <c r="E4135" i="69"/>
  <c r="A4136" i="69"/>
  <c r="B4136" i="69"/>
  <c r="C4136" i="69"/>
  <c r="D4136" i="69"/>
  <c r="E4136" i="69"/>
  <c r="A4137" i="69"/>
  <c r="B4137" i="69"/>
  <c r="C4137" i="69"/>
  <c r="D4137" i="69"/>
  <c r="E4137" i="69"/>
  <c r="A4138" i="69"/>
  <c r="B4138" i="69"/>
  <c r="C4138" i="69"/>
  <c r="D4138" i="69"/>
  <c r="E4138" i="69"/>
  <c r="A4139" i="69"/>
  <c r="B4139" i="69"/>
  <c r="C4139" i="69"/>
  <c r="D4139" i="69"/>
  <c r="E4139" i="69"/>
  <c r="A4140" i="69"/>
  <c r="B4140" i="69"/>
  <c r="C4140" i="69"/>
  <c r="D4140" i="69"/>
  <c r="E4140" i="69"/>
  <c r="A4141" i="69"/>
  <c r="B4141" i="69"/>
  <c r="C4141" i="69"/>
  <c r="D4141" i="69"/>
  <c r="E4141" i="69"/>
  <c r="A4142" i="69"/>
  <c r="B4142" i="69"/>
  <c r="C4142" i="69"/>
  <c r="D4142" i="69"/>
  <c r="E4142" i="69"/>
  <c r="A4143" i="69"/>
  <c r="B4143" i="69"/>
  <c r="C4143" i="69"/>
  <c r="D4143" i="69"/>
  <c r="E4143" i="69"/>
  <c r="A4144" i="69"/>
  <c r="B4144" i="69"/>
  <c r="C4144" i="69"/>
  <c r="D4144" i="69"/>
  <c r="E4144" i="69"/>
  <c r="A4145" i="69"/>
  <c r="B4145" i="69"/>
  <c r="C4145" i="69"/>
  <c r="D4145" i="69"/>
  <c r="E4145" i="69"/>
  <c r="A4146" i="69"/>
  <c r="B4146" i="69"/>
  <c r="C4146" i="69"/>
  <c r="D4146" i="69"/>
  <c r="E4146" i="69"/>
  <c r="A4147" i="69"/>
  <c r="B4147" i="69"/>
  <c r="C4147" i="69"/>
  <c r="D4147" i="69"/>
  <c r="E4147" i="69"/>
  <c r="A4148" i="69"/>
  <c r="B4148" i="69"/>
  <c r="C4148" i="69"/>
  <c r="D4148" i="69"/>
  <c r="E4148" i="69"/>
  <c r="A4149" i="69"/>
  <c r="B4149" i="69"/>
  <c r="C4149" i="69"/>
  <c r="D4149" i="69"/>
  <c r="E4149" i="69"/>
  <c r="A4150" i="69"/>
  <c r="B4150" i="69"/>
  <c r="C4150" i="69"/>
  <c r="D4150" i="69"/>
  <c r="E4150" i="69"/>
  <c r="A4151" i="69"/>
  <c r="B4151" i="69"/>
  <c r="C4151" i="69"/>
  <c r="D4151" i="69"/>
  <c r="E4151" i="69"/>
  <c r="A4152" i="69"/>
  <c r="B4152" i="69"/>
  <c r="C4152" i="69"/>
  <c r="D4152" i="69"/>
  <c r="E4152" i="69"/>
  <c r="A4153" i="69"/>
  <c r="B4153" i="69"/>
  <c r="C4153" i="69"/>
  <c r="D4153" i="69"/>
  <c r="E4153" i="69"/>
  <c r="A4154" i="69"/>
  <c r="B4154" i="69"/>
  <c r="C4154" i="69"/>
  <c r="D4154" i="69"/>
  <c r="E4154" i="69"/>
  <c r="A4155" i="69"/>
  <c r="B4155" i="69"/>
  <c r="C4155" i="69"/>
  <c r="D4155" i="69"/>
  <c r="E4155" i="69"/>
  <c r="A4156" i="69"/>
  <c r="B4156" i="69"/>
  <c r="C4156" i="69"/>
  <c r="D4156" i="69"/>
  <c r="E4156" i="69"/>
  <c r="A4157" i="69"/>
  <c r="B4157" i="69"/>
  <c r="C4157" i="69"/>
  <c r="D4157" i="69"/>
  <c r="E4157" i="69"/>
  <c r="A4158" i="69"/>
  <c r="B4158" i="69"/>
  <c r="C4158" i="69"/>
  <c r="D4158" i="69"/>
  <c r="E4158" i="69"/>
  <c r="A4159" i="69"/>
  <c r="B4159" i="69"/>
  <c r="C4159" i="69"/>
  <c r="D4159" i="69"/>
  <c r="E4159" i="69"/>
  <c r="A4160" i="69"/>
  <c r="B4160" i="69"/>
  <c r="C4160" i="69"/>
  <c r="D4160" i="69"/>
  <c r="E4160" i="69"/>
  <c r="A4161" i="69"/>
  <c r="B4161" i="69"/>
  <c r="C4161" i="69"/>
  <c r="D4161" i="69"/>
  <c r="E4161" i="69"/>
  <c r="A4162" i="69"/>
  <c r="B4162" i="69"/>
  <c r="C4162" i="69"/>
  <c r="D4162" i="69"/>
  <c r="E4162" i="69"/>
  <c r="A4163" i="69"/>
  <c r="B4163" i="69"/>
  <c r="C4163" i="69"/>
  <c r="D4163" i="69"/>
  <c r="E4163" i="69"/>
  <c r="A4164" i="69"/>
  <c r="B4164" i="69"/>
  <c r="C4164" i="69"/>
  <c r="D4164" i="69"/>
  <c r="E4164" i="69"/>
  <c r="A4165" i="69"/>
  <c r="B4165" i="69"/>
  <c r="C4165" i="69"/>
  <c r="D4165" i="69"/>
  <c r="E4165" i="69"/>
  <c r="A4166" i="69"/>
  <c r="B4166" i="69"/>
  <c r="C4166" i="69"/>
  <c r="D4166" i="69"/>
  <c r="E4166" i="69"/>
  <c r="A4167" i="69"/>
  <c r="B4167" i="69"/>
  <c r="C4167" i="69"/>
  <c r="D4167" i="69"/>
  <c r="E4167" i="69"/>
  <c r="A4168" i="69"/>
  <c r="B4168" i="69"/>
  <c r="C4168" i="69"/>
  <c r="D4168" i="69"/>
  <c r="E4168" i="69"/>
  <c r="A4169" i="69"/>
  <c r="B4169" i="69"/>
  <c r="C4169" i="69"/>
  <c r="D4169" i="69"/>
  <c r="E4169" i="69"/>
  <c r="A4170" i="69"/>
  <c r="B4170" i="69"/>
  <c r="C4170" i="69"/>
  <c r="D4170" i="69"/>
  <c r="E4170" i="69"/>
  <c r="A4171" i="69"/>
  <c r="B4171" i="69"/>
  <c r="C4171" i="69"/>
  <c r="D4171" i="69"/>
  <c r="E4171" i="69"/>
  <c r="A4172" i="69"/>
  <c r="B4172" i="69"/>
  <c r="C4172" i="69"/>
  <c r="D4172" i="69"/>
  <c r="E4172" i="69"/>
  <c r="A4173" i="69"/>
  <c r="B4173" i="69"/>
  <c r="C4173" i="69"/>
  <c r="D4173" i="69"/>
  <c r="E4173" i="69"/>
  <c r="A4174" i="69"/>
  <c r="B4174" i="69"/>
  <c r="C4174" i="69"/>
  <c r="D4174" i="69"/>
  <c r="E4174" i="69"/>
  <c r="A4175" i="69"/>
  <c r="B4175" i="69"/>
  <c r="C4175" i="69"/>
  <c r="D4175" i="69"/>
  <c r="E4175" i="69"/>
  <c r="A4176" i="69"/>
  <c r="B4176" i="69"/>
  <c r="C4176" i="69"/>
  <c r="D4176" i="69"/>
  <c r="E4176" i="69"/>
  <c r="A4177" i="69"/>
  <c r="B4177" i="69"/>
  <c r="C4177" i="69"/>
  <c r="D4177" i="69"/>
  <c r="E4177" i="69"/>
  <c r="A4178" i="69"/>
  <c r="B4178" i="69"/>
  <c r="C4178" i="69"/>
  <c r="D4178" i="69"/>
  <c r="E4178" i="69"/>
  <c r="A4179" i="69"/>
  <c r="B4179" i="69"/>
  <c r="C4179" i="69"/>
  <c r="D4179" i="69"/>
  <c r="E4179" i="69"/>
  <c r="A4180" i="69"/>
  <c r="B4180" i="69"/>
  <c r="C4180" i="69"/>
  <c r="D4180" i="69"/>
  <c r="E4180" i="69"/>
  <c r="A4181" i="69"/>
  <c r="B4181" i="69"/>
  <c r="C4181" i="69"/>
  <c r="D4181" i="69"/>
  <c r="E4181" i="69"/>
  <c r="A4182" i="69"/>
  <c r="B4182" i="69"/>
  <c r="C4182" i="69"/>
  <c r="D4182" i="69"/>
  <c r="E4182" i="69"/>
  <c r="A4183" i="69"/>
  <c r="B4183" i="69"/>
  <c r="C4183" i="69"/>
  <c r="D4183" i="69"/>
  <c r="E4183" i="69"/>
  <c r="A4184" i="69"/>
  <c r="B4184" i="69"/>
  <c r="C4184" i="69"/>
  <c r="D4184" i="69"/>
  <c r="E4184" i="69"/>
  <c r="A4185" i="69"/>
  <c r="B4185" i="69"/>
  <c r="C4185" i="69"/>
  <c r="D4185" i="69"/>
  <c r="E4185" i="69"/>
  <c r="A4186" i="69"/>
  <c r="B4186" i="69"/>
  <c r="C4186" i="69"/>
  <c r="D4186" i="69"/>
  <c r="E4186" i="69"/>
  <c r="A4187" i="69"/>
  <c r="B4187" i="69"/>
  <c r="C4187" i="69"/>
  <c r="D4187" i="69"/>
  <c r="E4187" i="69"/>
  <c r="A4188" i="69"/>
  <c r="B4188" i="69"/>
  <c r="C4188" i="69"/>
  <c r="D4188" i="69"/>
  <c r="E4188" i="69"/>
  <c r="A4189" i="69"/>
  <c r="B4189" i="69"/>
  <c r="C4189" i="69"/>
  <c r="D4189" i="69"/>
  <c r="E4189" i="69"/>
  <c r="A4190" i="69"/>
  <c r="B4190" i="69"/>
  <c r="C4190" i="69"/>
  <c r="D4190" i="69"/>
  <c r="E4190" i="69"/>
  <c r="A4191" i="69"/>
  <c r="B4191" i="69"/>
  <c r="C4191" i="69"/>
  <c r="D4191" i="69"/>
  <c r="E4191" i="69"/>
  <c r="A4192" i="69"/>
  <c r="B4192" i="69"/>
  <c r="C4192" i="69"/>
  <c r="D4192" i="69"/>
  <c r="E4192" i="69"/>
  <c r="A4193" i="69"/>
  <c r="B4193" i="69"/>
  <c r="C4193" i="69"/>
  <c r="D4193" i="69"/>
  <c r="E4193" i="69"/>
  <c r="A4194" i="69"/>
  <c r="B4194" i="69"/>
  <c r="C4194" i="69"/>
  <c r="D4194" i="69"/>
  <c r="E4194" i="69"/>
  <c r="A4195" i="69"/>
  <c r="B4195" i="69"/>
  <c r="C4195" i="69"/>
  <c r="D4195" i="69"/>
  <c r="E4195" i="69"/>
  <c r="A4196" i="69"/>
  <c r="B4196" i="69"/>
  <c r="C4196" i="69"/>
  <c r="D4196" i="69"/>
  <c r="E4196" i="69"/>
  <c r="A4197" i="69"/>
  <c r="B4197" i="69"/>
  <c r="C4197" i="69"/>
  <c r="D4197" i="69"/>
  <c r="E4197" i="69"/>
  <c r="A4198" i="69"/>
  <c r="B4198" i="69"/>
  <c r="C4198" i="69"/>
  <c r="D4198" i="69"/>
  <c r="E4198" i="69"/>
  <c r="A4199" i="69"/>
  <c r="B4199" i="69"/>
  <c r="C4199" i="69"/>
  <c r="D4199" i="69"/>
  <c r="E4199" i="69"/>
  <c r="A4200" i="69"/>
  <c r="B4200" i="69"/>
  <c r="C4200" i="69"/>
  <c r="D4200" i="69"/>
  <c r="E4200" i="69"/>
  <c r="A4201" i="69"/>
  <c r="B4201" i="69"/>
  <c r="C4201" i="69"/>
  <c r="D4201" i="69"/>
  <c r="E4201" i="69"/>
  <c r="A4202" i="69"/>
  <c r="B4202" i="69"/>
  <c r="C4202" i="69"/>
  <c r="D4202" i="69"/>
  <c r="E4202" i="69"/>
  <c r="A4203" i="69"/>
  <c r="B4203" i="69"/>
  <c r="C4203" i="69"/>
  <c r="D4203" i="69"/>
  <c r="E4203" i="69"/>
  <c r="A4204" i="69"/>
  <c r="B4204" i="69"/>
  <c r="C4204" i="69"/>
  <c r="D4204" i="69"/>
  <c r="E4204" i="69"/>
  <c r="A4205" i="69"/>
  <c r="B4205" i="69"/>
  <c r="C4205" i="69"/>
  <c r="D4205" i="69"/>
  <c r="E4205" i="69"/>
  <c r="A4206" i="69"/>
  <c r="B4206" i="69"/>
  <c r="C4206" i="69"/>
  <c r="D4206" i="69"/>
  <c r="E4206" i="69"/>
  <c r="A4207" i="69"/>
  <c r="B4207" i="69"/>
  <c r="C4207" i="69"/>
  <c r="D4207" i="69"/>
  <c r="E4207" i="69"/>
  <c r="A4208" i="69"/>
  <c r="B4208" i="69"/>
  <c r="C4208" i="69"/>
  <c r="D4208" i="69"/>
  <c r="E4208" i="69"/>
  <c r="A4209" i="69"/>
  <c r="B4209" i="69"/>
  <c r="C4209" i="69"/>
  <c r="D4209" i="69"/>
  <c r="E4209" i="69"/>
  <c r="A4210" i="69"/>
  <c r="B4210" i="69"/>
  <c r="C4210" i="69"/>
  <c r="D4210" i="69"/>
  <c r="E4210" i="69"/>
  <c r="A4211" i="69"/>
  <c r="B4211" i="69"/>
  <c r="C4211" i="69"/>
  <c r="D4211" i="69"/>
  <c r="E4211" i="69"/>
  <c r="A4212" i="69"/>
  <c r="B4212" i="69"/>
  <c r="C4212" i="69"/>
  <c r="D4212" i="69"/>
  <c r="E4212" i="69"/>
  <c r="A4213" i="69"/>
  <c r="B4213" i="69"/>
  <c r="C4213" i="69"/>
  <c r="D4213" i="69"/>
  <c r="E4213" i="69"/>
  <c r="A4214" i="69"/>
  <c r="B4214" i="69"/>
  <c r="C4214" i="69"/>
  <c r="D4214" i="69"/>
  <c r="E4214" i="69"/>
  <c r="A4215" i="69"/>
  <c r="B4215" i="69"/>
  <c r="C4215" i="69"/>
  <c r="D4215" i="69"/>
  <c r="E4215" i="69"/>
  <c r="A4216" i="69"/>
  <c r="B4216" i="69"/>
  <c r="C4216" i="69"/>
  <c r="D4216" i="69"/>
  <c r="E4216" i="69"/>
  <c r="A4217" i="69"/>
  <c r="B4217" i="69"/>
  <c r="C4217" i="69"/>
  <c r="D4217" i="69"/>
  <c r="E4217" i="69"/>
  <c r="A4218" i="69"/>
  <c r="B4218" i="69"/>
  <c r="C4218" i="69"/>
  <c r="D4218" i="69"/>
  <c r="E4218" i="69"/>
  <c r="A4219" i="69"/>
  <c r="B4219" i="69"/>
  <c r="C4219" i="69"/>
  <c r="D4219" i="69"/>
  <c r="E4219" i="69"/>
  <c r="A4220" i="69"/>
  <c r="B4220" i="69"/>
  <c r="C4220" i="69"/>
  <c r="D4220" i="69"/>
  <c r="E4220" i="69"/>
  <c r="A4221" i="69"/>
  <c r="B4221" i="69"/>
  <c r="C4221" i="69"/>
  <c r="D4221" i="69"/>
  <c r="E4221" i="69"/>
  <c r="A4222" i="69"/>
  <c r="B4222" i="69"/>
  <c r="C4222" i="69"/>
  <c r="D4222" i="69"/>
  <c r="E4222" i="69"/>
  <c r="A4223" i="69"/>
  <c r="B4223" i="69"/>
  <c r="C4223" i="69"/>
  <c r="D4223" i="69"/>
  <c r="E4223" i="69"/>
  <c r="A4224" i="69"/>
  <c r="B4224" i="69"/>
  <c r="C4224" i="69"/>
  <c r="D4224" i="69"/>
  <c r="E4224" i="69"/>
  <c r="A4225" i="69"/>
  <c r="B4225" i="69"/>
  <c r="C4225" i="69"/>
  <c r="D4225" i="69"/>
  <c r="E4225" i="69"/>
  <c r="A4226" i="69"/>
  <c r="B4226" i="69"/>
  <c r="C4226" i="69"/>
  <c r="D4226" i="69"/>
  <c r="E4226" i="69"/>
  <c r="A4227" i="69"/>
  <c r="B4227" i="69"/>
  <c r="C4227" i="69"/>
  <c r="D4227" i="69"/>
  <c r="E4227" i="69"/>
  <c r="A4228" i="69"/>
  <c r="B4228" i="69"/>
  <c r="C4228" i="69"/>
  <c r="D4228" i="69"/>
  <c r="E4228" i="69"/>
  <c r="A4229" i="69"/>
  <c r="B4229" i="69"/>
  <c r="C4229" i="69"/>
  <c r="D4229" i="69"/>
  <c r="E4229" i="69"/>
  <c r="A4230" i="69"/>
  <c r="B4230" i="69"/>
  <c r="C4230" i="69"/>
  <c r="D4230" i="69"/>
  <c r="E4230" i="69"/>
  <c r="A4231" i="69"/>
  <c r="B4231" i="69"/>
  <c r="C4231" i="69"/>
  <c r="D4231" i="69"/>
  <c r="E4231" i="69"/>
  <c r="A4232" i="69"/>
  <c r="B4232" i="69"/>
  <c r="C4232" i="69"/>
  <c r="D4232" i="69"/>
  <c r="E4232" i="69"/>
  <c r="A4233" i="69"/>
  <c r="B4233" i="69"/>
  <c r="C4233" i="69"/>
  <c r="D4233" i="69"/>
  <c r="E4233" i="69"/>
  <c r="A4234" i="69"/>
  <c r="B4234" i="69"/>
  <c r="C4234" i="69"/>
  <c r="D4234" i="69"/>
  <c r="E4234" i="69"/>
  <c r="A4235" i="69"/>
  <c r="B4235" i="69"/>
  <c r="C4235" i="69"/>
  <c r="D4235" i="69"/>
  <c r="E4235" i="69"/>
  <c r="A4236" i="69"/>
  <c r="B4236" i="69"/>
  <c r="C4236" i="69"/>
  <c r="D4236" i="69"/>
  <c r="E4236" i="69"/>
  <c r="A4237" i="69"/>
  <c r="B4237" i="69"/>
  <c r="C4237" i="69"/>
  <c r="D4237" i="69"/>
  <c r="E4237" i="69"/>
  <c r="A4238" i="69"/>
  <c r="B4238" i="69"/>
  <c r="C4238" i="69"/>
  <c r="D4238" i="69"/>
  <c r="E4238" i="69"/>
  <c r="A4239" i="69"/>
  <c r="B4239" i="69"/>
  <c r="C4239" i="69"/>
  <c r="D4239" i="69"/>
  <c r="E4239" i="69"/>
  <c r="A4240" i="69"/>
  <c r="B4240" i="69"/>
  <c r="C4240" i="69"/>
  <c r="D4240" i="69"/>
  <c r="E4240" i="69"/>
  <c r="A4241" i="69"/>
  <c r="B4241" i="69"/>
  <c r="C4241" i="69"/>
  <c r="D4241" i="69"/>
  <c r="E4241" i="69"/>
  <c r="A4242" i="69"/>
  <c r="B4242" i="69"/>
  <c r="C4242" i="69"/>
  <c r="D4242" i="69"/>
  <c r="E4242" i="69"/>
  <c r="A4243" i="69"/>
  <c r="B4243" i="69"/>
  <c r="C4243" i="69"/>
  <c r="D4243" i="69"/>
  <c r="E4243" i="69"/>
  <c r="A4244" i="69"/>
  <c r="B4244" i="69"/>
  <c r="C4244" i="69"/>
  <c r="D4244" i="69"/>
  <c r="E4244" i="69"/>
  <c r="A4245" i="69"/>
  <c r="B4245" i="69"/>
  <c r="C4245" i="69"/>
  <c r="D4245" i="69"/>
  <c r="E4245" i="69"/>
  <c r="A4246" i="69"/>
  <c r="B4246" i="69"/>
  <c r="C4246" i="69"/>
  <c r="D4246" i="69"/>
  <c r="E4246" i="69"/>
  <c r="A4247" i="69"/>
  <c r="B4247" i="69"/>
  <c r="C4247" i="69"/>
  <c r="D4247" i="69"/>
  <c r="E4247" i="69"/>
  <c r="A4248" i="69"/>
  <c r="B4248" i="69"/>
  <c r="C4248" i="69"/>
  <c r="D4248" i="69"/>
  <c r="E4248" i="69"/>
  <c r="A4249" i="69"/>
  <c r="B4249" i="69"/>
  <c r="C4249" i="69"/>
  <c r="D4249" i="69"/>
  <c r="E4249" i="69"/>
  <c r="A4250" i="69"/>
  <c r="B4250" i="69"/>
  <c r="C4250" i="69"/>
  <c r="D4250" i="69"/>
  <c r="E4250" i="69"/>
  <c r="A4251" i="69"/>
  <c r="B4251" i="69"/>
  <c r="C4251" i="69"/>
  <c r="D4251" i="69"/>
  <c r="E4251" i="69"/>
  <c r="A4252" i="69"/>
  <c r="B4252" i="69"/>
  <c r="C4252" i="69"/>
  <c r="D4252" i="69"/>
  <c r="E4252" i="69"/>
  <c r="A4253" i="69"/>
  <c r="B4253" i="69"/>
  <c r="C4253" i="69"/>
  <c r="D4253" i="69"/>
  <c r="E4253" i="69"/>
  <c r="A4254" i="69"/>
  <c r="B4254" i="69"/>
  <c r="C4254" i="69"/>
  <c r="D4254" i="69"/>
  <c r="E4254" i="69"/>
  <c r="A4255" i="69"/>
  <c r="B4255" i="69"/>
  <c r="C4255" i="69"/>
  <c r="D4255" i="69"/>
  <c r="E4255" i="69"/>
  <c r="A4256" i="69"/>
  <c r="B4256" i="69"/>
  <c r="C4256" i="69"/>
  <c r="D4256" i="69"/>
  <c r="E4256" i="69"/>
  <c r="A4257" i="69"/>
  <c r="B4257" i="69"/>
  <c r="C4257" i="69"/>
  <c r="D4257" i="69"/>
  <c r="E4257" i="69"/>
  <c r="A4258" i="69"/>
  <c r="B4258" i="69"/>
  <c r="C4258" i="69"/>
  <c r="D4258" i="69"/>
  <c r="E4258" i="69"/>
  <c r="A4259" i="69"/>
  <c r="B4259" i="69"/>
  <c r="C4259" i="69"/>
  <c r="D4259" i="69"/>
  <c r="E4259" i="69"/>
  <c r="A4260" i="69"/>
  <c r="B4260" i="69"/>
  <c r="C4260" i="69"/>
  <c r="D4260" i="69"/>
  <c r="E4260" i="69"/>
  <c r="A4261" i="69"/>
  <c r="B4261" i="69"/>
  <c r="C4261" i="69"/>
  <c r="D4261" i="69"/>
  <c r="E4261" i="69"/>
  <c r="A4262" i="69"/>
  <c r="B4262" i="69"/>
  <c r="C4262" i="69"/>
  <c r="D4262" i="69"/>
  <c r="E4262" i="69"/>
  <c r="A4263" i="69"/>
  <c r="B4263" i="69"/>
  <c r="C4263" i="69"/>
  <c r="D4263" i="69"/>
  <c r="E4263" i="69"/>
  <c r="A4264" i="69"/>
  <c r="B4264" i="69"/>
  <c r="C4264" i="69"/>
  <c r="D4264" i="69"/>
  <c r="E4264" i="69"/>
  <c r="A4265" i="69"/>
  <c r="B4265" i="69"/>
  <c r="C4265" i="69"/>
  <c r="D4265" i="69"/>
  <c r="E4265" i="69"/>
  <c r="A4266" i="69"/>
  <c r="B4266" i="69"/>
  <c r="C4266" i="69"/>
  <c r="D4266" i="69"/>
  <c r="E4266" i="69"/>
  <c r="A4267" i="69"/>
  <c r="B4267" i="69"/>
  <c r="C4267" i="69"/>
  <c r="D4267" i="69"/>
  <c r="E4267" i="69"/>
  <c r="A4268" i="69"/>
  <c r="B4268" i="69"/>
  <c r="C4268" i="69"/>
  <c r="D4268" i="69"/>
  <c r="E4268" i="69"/>
  <c r="A4269" i="69"/>
  <c r="B4269" i="69"/>
  <c r="C4269" i="69"/>
  <c r="D4269" i="69"/>
  <c r="E4269" i="69"/>
  <c r="A4270" i="69"/>
  <c r="B4270" i="69"/>
  <c r="C4270" i="69"/>
  <c r="D4270" i="69"/>
  <c r="E4270" i="69"/>
  <c r="A4271" i="69"/>
  <c r="B4271" i="69"/>
  <c r="C4271" i="69"/>
  <c r="D4271" i="69"/>
  <c r="E4271" i="69"/>
  <c r="A4272" i="69"/>
  <c r="B4272" i="69"/>
  <c r="C4272" i="69"/>
  <c r="D4272" i="69"/>
  <c r="E4272" i="69"/>
  <c r="A4273" i="69"/>
  <c r="B4273" i="69"/>
  <c r="C4273" i="69"/>
  <c r="D4273" i="69"/>
  <c r="E4273" i="69"/>
  <c r="A4274" i="69"/>
  <c r="B4274" i="69"/>
  <c r="C4274" i="69"/>
  <c r="D4274" i="69"/>
  <c r="E4274" i="69"/>
  <c r="A4275" i="69"/>
  <c r="B4275" i="69"/>
  <c r="C4275" i="69"/>
  <c r="D4275" i="69"/>
  <c r="E4275" i="69"/>
  <c r="A4276" i="69"/>
  <c r="B4276" i="69"/>
  <c r="C4276" i="69"/>
  <c r="D4276" i="69"/>
  <c r="E4276" i="69"/>
  <c r="A4277" i="69"/>
  <c r="B4277" i="69"/>
  <c r="C4277" i="69"/>
  <c r="D4277" i="69"/>
  <c r="E4277" i="69"/>
  <c r="A4278" i="69"/>
  <c r="B4278" i="69"/>
  <c r="C4278" i="69"/>
  <c r="D4278" i="69"/>
  <c r="E4278" i="69"/>
  <c r="A4279" i="69"/>
  <c r="B4279" i="69"/>
  <c r="C4279" i="69"/>
  <c r="D4279" i="69"/>
  <c r="E4279" i="69"/>
  <c r="A4280" i="69"/>
  <c r="B4280" i="69"/>
  <c r="C4280" i="69"/>
  <c r="D4280" i="69"/>
  <c r="E4280" i="69"/>
  <c r="A4281" i="69"/>
  <c r="B4281" i="69"/>
  <c r="C4281" i="69"/>
  <c r="D4281" i="69"/>
  <c r="E4281" i="69"/>
  <c r="A4282" i="69"/>
  <c r="B4282" i="69"/>
  <c r="C4282" i="69"/>
  <c r="D4282" i="69"/>
  <c r="E4282" i="69"/>
  <c r="A4283" i="69"/>
  <c r="B4283" i="69"/>
  <c r="C4283" i="69"/>
  <c r="D4283" i="69"/>
  <c r="E4283" i="69"/>
  <c r="A4284" i="69"/>
  <c r="B4284" i="69"/>
  <c r="C4284" i="69"/>
  <c r="D4284" i="69"/>
  <c r="E4284" i="69"/>
  <c r="A4285" i="69"/>
  <c r="B4285" i="69"/>
  <c r="C4285" i="69"/>
  <c r="D4285" i="69"/>
  <c r="E4285" i="69"/>
  <c r="A4286" i="69"/>
  <c r="B4286" i="69"/>
  <c r="C4286" i="69"/>
  <c r="D4286" i="69"/>
  <c r="E4286" i="69"/>
  <c r="A4287" i="69"/>
  <c r="B4287" i="69"/>
  <c r="C4287" i="69"/>
  <c r="D4287" i="69"/>
  <c r="E4287" i="69"/>
  <c r="A4288" i="69"/>
  <c r="B4288" i="69"/>
  <c r="C4288" i="69"/>
  <c r="D4288" i="69"/>
  <c r="E4288" i="69"/>
  <c r="A4289" i="69"/>
  <c r="B4289" i="69"/>
  <c r="C4289" i="69"/>
  <c r="D4289" i="69"/>
  <c r="E4289" i="69"/>
  <c r="A4290" i="69"/>
  <c r="B4290" i="69"/>
  <c r="C4290" i="69"/>
  <c r="D4290" i="69"/>
  <c r="E4290" i="69"/>
  <c r="A4291" i="69"/>
  <c r="B4291" i="69"/>
  <c r="C4291" i="69"/>
  <c r="D4291" i="69"/>
  <c r="E4291" i="69"/>
  <c r="A4292" i="69"/>
  <c r="B4292" i="69"/>
  <c r="C4292" i="69"/>
  <c r="D4292" i="69"/>
  <c r="E4292" i="69"/>
  <c r="A4293" i="69"/>
  <c r="B4293" i="69"/>
  <c r="C4293" i="69"/>
  <c r="D4293" i="69"/>
  <c r="E4293" i="69"/>
  <c r="A4294" i="69"/>
  <c r="B4294" i="69"/>
  <c r="C4294" i="69"/>
  <c r="D4294" i="69"/>
  <c r="E4294" i="69"/>
  <c r="A4295" i="69"/>
  <c r="B4295" i="69"/>
  <c r="C4295" i="69"/>
  <c r="D4295" i="69"/>
  <c r="E4295" i="69"/>
  <c r="A4296" i="69"/>
  <c r="B4296" i="69"/>
  <c r="C4296" i="69"/>
  <c r="D4296" i="69"/>
  <c r="E4296" i="69"/>
  <c r="A4297" i="69"/>
  <c r="B4297" i="69"/>
  <c r="C4297" i="69"/>
  <c r="D4297" i="69"/>
  <c r="E4297" i="69"/>
  <c r="A4298" i="69"/>
  <c r="B4298" i="69"/>
  <c r="C4298" i="69"/>
  <c r="D4298" i="69"/>
  <c r="E4298" i="69"/>
  <c r="A4299" i="69"/>
  <c r="B4299" i="69"/>
  <c r="C4299" i="69"/>
  <c r="D4299" i="69"/>
  <c r="E4299" i="69"/>
  <c r="A4300" i="69"/>
  <c r="B4300" i="69"/>
  <c r="C4300" i="69"/>
  <c r="D4300" i="69"/>
  <c r="E4300" i="69"/>
  <c r="A4301" i="69"/>
  <c r="B4301" i="69"/>
  <c r="C4301" i="69"/>
  <c r="D4301" i="69"/>
  <c r="E4301" i="69"/>
  <c r="A4302" i="69"/>
  <c r="B4302" i="69"/>
  <c r="C4302" i="69"/>
  <c r="D4302" i="69"/>
  <c r="E4302" i="69"/>
  <c r="A4303" i="69"/>
  <c r="B4303" i="69"/>
  <c r="C4303" i="69"/>
  <c r="D4303" i="69"/>
  <c r="E4303" i="69"/>
  <c r="A4304" i="69"/>
  <c r="B4304" i="69"/>
  <c r="C4304" i="69"/>
  <c r="D4304" i="69"/>
  <c r="E4304" i="69"/>
  <c r="A4305" i="69"/>
  <c r="B4305" i="69"/>
  <c r="C4305" i="69"/>
  <c r="D4305" i="69"/>
  <c r="E4305" i="69"/>
  <c r="A4306" i="69"/>
  <c r="B4306" i="69"/>
  <c r="C4306" i="69"/>
  <c r="D4306" i="69"/>
  <c r="E4306" i="69"/>
  <c r="A4307" i="69"/>
  <c r="B4307" i="69"/>
  <c r="C4307" i="69"/>
  <c r="D4307" i="69"/>
  <c r="E4307" i="69"/>
  <c r="A4308" i="69"/>
  <c r="B4308" i="69"/>
  <c r="C4308" i="69"/>
  <c r="D4308" i="69"/>
  <c r="E4308" i="69"/>
  <c r="A4309" i="69"/>
  <c r="B4309" i="69"/>
  <c r="C4309" i="69"/>
  <c r="D4309" i="69"/>
  <c r="E4309" i="69"/>
  <c r="A4310" i="69"/>
  <c r="B4310" i="69"/>
  <c r="C4310" i="69"/>
  <c r="D4310" i="69"/>
  <c r="E4310" i="69"/>
  <c r="A4311" i="69"/>
  <c r="B4311" i="69"/>
  <c r="C4311" i="69"/>
  <c r="D4311" i="69"/>
  <c r="E4311" i="69"/>
  <c r="A4312" i="69"/>
  <c r="B4312" i="69"/>
  <c r="C4312" i="69"/>
  <c r="D4312" i="69"/>
  <c r="E4312" i="69"/>
  <c r="A4313" i="69"/>
  <c r="B4313" i="69"/>
  <c r="C4313" i="69"/>
  <c r="D4313" i="69"/>
  <c r="E4313" i="69"/>
  <c r="A4314" i="69"/>
  <c r="B4314" i="69"/>
  <c r="C4314" i="69"/>
  <c r="D4314" i="69"/>
  <c r="E4314" i="69"/>
  <c r="A4315" i="69"/>
  <c r="B4315" i="69"/>
  <c r="C4315" i="69"/>
  <c r="D4315" i="69"/>
  <c r="E4315" i="69"/>
  <c r="A4316" i="69"/>
  <c r="B4316" i="69"/>
  <c r="C4316" i="69"/>
  <c r="D4316" i="69"/>
  <c r="E4316" i="69"/>
  <c r="A4317" i="69"/>
  <c r="B4317" i="69"/>
  <c r="C4317" i="69"/>
  <c r="D4317" i="69"/>
  <c r="E4317" i="69"/>
  <c r="A4318" i="69"/>
  <c r="B4318" i="69"/>
  <c r="C4318" i="69"/>
  <c r="D4318" i="69"/>
  <c r="E4318" i="69"/>
  <c r="A4319" i="69"/>
  <c r="B4319" i="69"/>
  <c r="C4319" i="69"/>
  <c r="D4319" i="69"/>
  <c r="E4319" i="69"/>
  <c r="A4320" i="69"/>
  <c r="B4320" i="69"/>
  <c r="C4320" i="69"/>
  <c r="D4320" i="69"/>
  <c r="E4320" i="69"/>
  <c r="A4321" i="69"/>
  <c r="B4321" i="69"/>
  <c r="C4321" i="69"/>
  <c r="D4321" i="69"/>
  <c r="E4321" i="69"/>
  <c r="A4322" i="69"/>
  <c r="B4322" i="69"/>
  <c r="C4322" i="69"/>
  <c r="D4322" i="69"/>
  <c r="E4322" i="69"/>
  <c r="A4323" i="69"/>
  <c r="B4323" i="69"/>
  <c r="C4323" i="69"/>
  <c r="D4323" i="69"/>
  <c r="E4323" i="69"/>
  <c r="A4324" i="69"/>
  <c r="B4324" i="69"/>
  <c r="C4324" i="69"/>
  <c r="D4324" i="69"/>
  <c r="E4324" i="69"/>
  <c r="A4325" i="69"/>
  <c r="B4325" i="69"/>
  <c r="C4325" i="69"/>
  <c r="D4325" i="69"/>
  <c r="E4325" i="69"/>
  <c r="A4326" i="69"/>
  <c r="B4326" i="69"/>
  <c r="C4326" i="69"/>
  <c r="D4326" i="69"/>
  <c r="E4326" i="69"/>
  <c r="A4327" i="69"/>
  <c r="B4327" i="69"/>
  <c r="C4327" i="69"/>
  <c r="D4327" i="69"/>
  <c r="E4327" i="69"/>
  <c r="A4328" i="69"/>
  <c r="B4328" i="69"/>
  <c r="C4328" i="69"/>
  <c r="D4328" i="69"/>
  <c r="E4328" i="69"/>
  <c r="A4329" i="69"/>
  <c r="B4329" i="69"/>
  <c r="C4329" i="69"/>
  <c r="D4329" i="69"/>
  <c r="E4329" i="69"/>
  <c r="A4330" i="69"/>
  <c r="B4330" i="69"/>
  <c r="C4330" i="69"/>
  <c r="D4330" i="69"/>
  <c r="E4330" i="69"/>
  <c r="A4331" i="69"/>
  <c r="B4331" i="69"/>
  <c r="C4331" i="69"/>
  <c r="D4331" i="69"/>
  <c r="E4331" i="69"/>
  <c r="A4332" i="69"/>
  <c r="B4332" i="69"/>
  <c r="C4332" i="69"/>
  <c r="D4332" i="69"/>
  <c r="E4332" i="69"/>
  <c r="A4333" i="69"/>
  <c r="B4333" i="69"/>
  <c r="C4333" i="69"/>
  <c r="D4333" i="69"/>
  <c r="E4333" i="69"/>
  <c r="A4334" i="69"/>
  <c r="B4334" i="69"/>
  <c r="C4334" i="69"/>
  <c r="D4334" i="69"/>
  <c r="E4334" i="69"/>
  <c r="A4335" i="69"/>
  <c r="B4335" i="69"/>
  <c r="C4335" i="69"/>
  <c r="D4335" i="69"/>
  <c r="E4335" i="69"/>
  <c r="A4336" i="69"/>
  <c r="B4336" i="69"/>
  <c r="C4336" i="69"/>
  <c r="D4336" i="69"/>
  <c r="E4336" i="69"/>
  <c r="A4337" i="69"/>
  <c r="B4337" i="69"/>
  <c r="C4337" i="69"/>
  <c r="D4337" i="69"/>
  <c r="E4337" i="69"/>
  <c r="A4338" i="69"/>
  <c r="B4338" i="69"/>
  <c r="C4338" i="69"/>
  <c r="D4338" i="69"/>
  <c r="E4338" i="69"/>
  <c r="A4339" i="69"/>
  <c r="B4339" i="69"/>
  <c r="C4339" i="69"/>
  <c r="D4339" i="69"/>
  <c r="E4339" i="69"/>
  <c r="A4340" i="69"/>
  <c r="B4340" i="69"/>
  <c r="C4340" i="69"/>
  <c r="D4340" i="69"/>
  <c r="E4340" i="69"/>
  <c r="A4341" i="69"/>
  <c r="B4341" i="69"/>
  <c r="C4341" i="69"/>
  <c r="D4341" i="69"/>
  <c r="E4341" i="69"/>
  <c r="A4342" i="69"/>
  <c r="B4342" i="69"/>
  <c r="C4342" i="69"/>
  <c r="D4342" i="69"/>
  <c r="E4342" i="69"/>
  <c r="A4343" i="69"/>
  <c r="B4343" i="69"/>
  <c r="C4343" i="69"/>
  <c r="D4343" i="69"/>
  <c r="E4343" i="69"/>
  <c r="A4344" i="69"/>
  <c r="B4344" i="69"/>
  <c r="C4344" i="69"/>
  <c r="D4344" i="69"/>
  <c r="E4344" i="69"/>
  <c r="A4345" i="69"/>
  <c r="B4345" i="69"/>
  <c r="C4345" i="69"/>
  <c r="D4345" i="69"/>
  <c r="E4345" i="69"/>
  <c r="A4346" i="69"/>
  <c r="B4346" i="69"/>
  <c r="C4346" i="69"/>
  <c r="D4346" i="69"/>
  <c r="E4346" i="69"/>
  <c r="A4347" i="69"/>
  <c r="B4347" i="69"/>
  <c r="C4347" i="69"/>
  <c r="D4347" i="69"/>
  <c r="E4347" i="69"/>
  <c r="A4348" i="69"/>
  <c r="B4348" i="69"/>
  <c r="C4348" i="69"/>
  <c r="D4348" i="69"/>
  <c r="E4348" i="69"/>
  <c r="A4349" i="69"/>
  <c r="B4349" i="69"/>
  <c r="C4349" i="69"/>
  <c r="D4349" i="69"/>
  <c r="E4349" i="69"/>
  <c r="A4350" i="69"/>
  <c r="B4350" i="69"/>
  <c r="C4350" i="69"/>
  <c r="D4350" i="69"/>
  <c r="E4350" i="69"/>
  <c r="A4351" i="69"/>
  <c r="B4351" i="69"/>
  <c r="C4351" i="69"/>
  <c r="D4351" i="69"/>
  <c r="E4351" i="69"/>
  <c r="A4352" i="69"/>
  <c r="B4352" i="69"/>
  <c r="C4352" i="69"/>
  <c r="D4352" i="69"/>
  <c r="E4352" i="69"/>
  <c r="A4353" i="69"/>
  <c r="B4353" i="69"/>
  <c r="C4353" i="69"/>
  <c r="D4353" i="69"/>
  <c r="E4353" i="69"/>
  <c r="A4354" i="69"/>
  <c r="B4354" i="69"/>
  <c r="C4354" i="69"/>
  <c r="D4354" i="69"/>
  <c r="E4354" i="69"/>
  <c r="A4355" i="69"/>
  <c r="B4355" i="69"/>
  <c r="C4355" i="69"/>
  <c r="D4355" i="69"/>
  <c r="E4355" i="69"/>
  <c r="A4356" i="69"/>
  <c r="B4356" i="69"/>
  <c r="C4356" i="69"/>
  <c r="D4356" i="69"/>
  <c r="E4356" i="69"/>
  <c r="A4357" i="69"/>
  <c r="B4357" i="69"/>
  <c r="C4357" i="69"/>
  <c r="D4357" i="69"/>
  <c r="E4357" i="69"/>
  <c r="A4358" i="69"/>
  <c r="B4358" i="69"/>
  <c r="C4358" i="69"/>
  <c r="D4358" i="69"/>
  <c r="E4358" i="69"/>
  <c r="A4359" i="69"/>
  <c r="B4359" i="69"/>
  <c r="C4359" i="69"/>
  <c r="D4359" i="69"/>
  <c r="E4359" i="69"/>
  <c r="A4360" i="69"/>
  <c r="B4360" i="69"/>
  <c r="C4360" i="69"/>
  <c r="D4360" i="69"/>
  <c r="E4360" i="69"/>
  <c r="A4361" i="69"/>
  <c r="B4361" i="69"/>
  <c r="C4361" i="69"/>
  <c r="D4361" i="69"/>
  <c r="E4361" i="69"/>
  <c r="A4362" i="69"/>
  <c r="B4362" i="69"/>
  <c r="C4362" i="69"/>
  <c r="D4362" i="69"/>
  <c r="E4362" i="69"/>
  <c r="A4363" i="69"/>
  <c r="B4363" i="69"/>
  <c r="C4363" i="69"/>
  <c r="D4363" i="69"/>
  <c r="E4363" i="69"/>
  <c r="A4364" i="69"/>
  <c r="B4364" i="69"/>
  <c r="C4364" i="69"/>
  <c r="D4364" i="69"/>
  <c r="E4364" i="69"/>
  <c r="A4365" i="69"/>
  <c r="B4365" i="69"/>
  <c r="C4365" i="69"/>
  <c r="D4365" i="69"/>
  <c r="E4365" i="69"/>
  <c r="A4366" i="69"/>
  <c r="B4366" i="69"/>
  <c r="C4366" i="69"/>
  <c r="D4366" i="69"/>
  <c r="E4366" i="69"/>
  <c r="A4367" i="69"/>
  <c r="B4367" i="69"/>
  <c r="C4367" i="69"/>
  <c r="D4367" i="69"/>
  <c r="E4367" i="69"/>
  <c r="A4368" i="69"/>
  <c r="B4368" i="69"/>
  <c r="C4368" i="69"/>
  <c r="D4368" i="69"/>
  <c r="E4368" i="69"/>
  <c r="A4369" i="69"/>
  <c r="B4369" i="69"/>
  <c r="C4369" i="69"/>
  <c r="D4369" i="69"/>
  <c r="E4369" i="69"/>
  <c r="A4370" i="69"/>
  <c r="B4370" i="69"/>
  <c r="C4370" i="69"/>
  <c r="D4370" i="69"/>
  <c r="E4370" i="69"/>
  <c r="A4371" i="69"/>
  <c r="B4371" i="69"/>
  <c r="C4371" i="69"/>
  <c r="D4371" i="69"/>
  <c r="E4371" i="69"/>
  <c r="A4372" i="69"/>
  <c r="B4372" i="69"/>
  <c r="C4372" i="69"/>
  <c r="D4372" i="69"/>
  <c r="E4372" i="69"/>
  <c r="A4373" i="69"/>
  <c r="B4373" i="69"/>
  <c r="C4373" i="69"/>
  <c r="D4373" i="69"/>
  <c r="E4373" i="69"/>
  <c r="A4374" i="69"/>
  <c r="B4374" i="69"/>
  <c r="C4374" i="69"/>
  <c r="D4374" i="69"/>
  <c r="E4374" i="69"/>
  <c r="A4375" i="69"/>
  <c r="B4375" i="69"/>
  <c r="C4375" i="69"/>
  <c r="D4375" i="69"/>
  <c r="E4375" i="69"/>
  <c r="A4376" i="69"/>
  <c r="B4376" i="69"/>
  <c r="C4376" i="69"/>
  <c r="D4376" i="69"/>
  <c r="E4376" i="69"/>
  <c r="A4377" i="69"/>
  <c r="B4377" i="69"/>
  <c r="C4377" i="69"/>
  <c r="D4377" i="69"/>
  <c r="E4377" i="69"/>
  <c r="A4378" i="69"/>
  <c r="B4378" i="69"/>
  <c r="C4378" i="69"/>
  <c r="D4378" i="69"/>
  <c r="E4378" i="69"/>
  <c r="A4379" i="69"/>
  <c r="B4379" i="69"/>
  <c r="C4379" i="69"/>
  <c r="D4379" i="69"/>
  <c r="E4379" i="69"/>
  <c r="A4380" i="69"/>
  <c r="B4380" i="69"/>
  <c r="C4380" i="69"/>
  <c r="D4380" i="69"/>
  <c r="E4380" i="69"/>
  <c r="A4381" i="69"/>
  <c r="B4381" i="69"/>
  <c r="C4381" i="69"/>
  <c r="D4381" i="69"/>
  <c r="E4381" i="69"/>
  <c r="A4382" i="69"/>
  <c r="B4382" i="69"/>
  <c r="C4382" i="69"/>
  <c r="D4382" i="69"/>
  <c r="E4382" i="69"/>
  <c r="A4383" i="69"/>
  <c r="B4383" i="69"/>
  <c r="C4383" i="69"/>
  <c r="D4383" i="69"/>
  <c r="E4383" i="69"/>
  <c r="A4384" i="69"/>
  <c r="B4384" i="69"/>
  <c r="C4384" i="69"/>
  <c r="D4384" i="69"/>
  <c r="E4384" i="69"/>
  <c r="A4385" i="69"/>
  <c r="B4385" i="69"/>
  <c r="C4385" i="69"/>
  <c r="D4385" i="69"/>
  <c r="E4385" i="69"/>
  <c r="A4386" i="69"/>
  <c r="B4386" i="69"/>
  <c r="C4386" i="69"/>
  <c r="D4386" i="69"/>
  <c r="E4386" i="69"/>
  <c r="A4387" i="69"/>
  <c r="B4387" i="69"/>
  <c r="C4387" i="69"/>
  <c r="D4387" i="69"/>
  <c r="E4387" i="69"/>
  <c r="A4388" i="69"/>
  <c r="B4388" i="69"/>
  <c r="C4388" i="69"/>
  <c r="D4388" i="69"/>
  <c r="E4388" i="69"/>
  <c r="A4389" i="69"/>
  <c r="B4389" i="69"/>
  <c r="C4389" i="69"/>
  <c r="D4389" i="69"/>
  <c r="E4389" i="69"/>
  <c r="A4390" i="69"/>
  <c r="B4390" i="69"/>
  <c r="C4390" i="69"/>
  <c r="D4390" i="69"/>
  <c r="E4390" i="69"/>
  <c r="A4391" i="69"/>
  <c r="B4391" i="69"/>
  <c r="C4391" i="69"/>
  <c r="D4391" i="69"/>
  <c r="E4391" i="69"/>
  <c r="A4392" i="69"/>
  <c r="B4392" i="69"/>
  <c r="C4392" i="69"/>
  <c r="D4392" i="69"/>
  <c r="E4392" i="69"/>
  <c r="A4393" i="69"/>
  <c r="B4393" i="69"/>
  <c r="C4393" i="69"/>
  <c r="D4393" i="69"/>
  <c r="E4393" i="69"/>
  <c r="A4394" i="69"/>
  <c r="B4394" i="69"/>
  <c r="C4394" i="69"/>
  <c r="D4394" i="69"/>
  <c r="E4394" i="69"/>
  <c r="A4395" i="69"/>
  <c r="B4395" i="69"/>
  <c r="C4395" i="69"/>
  <c r="D4395" i="69"/>
  <c r="E4395" i="69"/>
  <c r="A4396" i="69"/>
  <c r="B4396" i="69"/>
  <c r="C4396" i="69"/>
  <c r="D4396" i="69"/>
  <c r="E4396" i="69"/>
  <c r="A4397" i="69"/>
  <c r="B4397" i="69"/>
  <c r="C4397" i="69"/>
  <c r="D4397" i="69"/>
  <c r="E4397" i="69"/>
  <c r="A4398" i="69"/>
  <c r="B4398" i="69"/>
  <c r="C4398" i="69"/>
  <c r="D4398" i="69"/>
  <c r="E4398" i="69"/>
  <c r="A4399" i="69"/>
  <c r="B4399" i="69"/>
  <c r="C4399" i="69"/>
  <c r="D4399" i="69"/>
  <c r="E4399" i="69"/>
  <c r="A4400" i="69"/>
  <c r="B4400" i="69"/>
  <c r="C4400" i="69"/>
  <c r="D4400" i="69"/>
  <c r="E4400" i="69"/>
  <c r="A4401" i="69"/>
  <c r="B4401" i="69"/>
  <c r="C4401" i="69"/>
  <c r="D4401" i="69"/>
  <c r="E4401" i="69"/>
  <c r="A4402" i="69"/>
  <c r="B4402" i="69"/>
  <c r="C4402" i="69"/>
  <c r="D4402" i="69"/>
  <c r="E4402" i="69"/>
  <c r="A4403" i="69"/>
  <c r="B4403" i="69"/>
  <c r="C4403" i="69"/>
  <c r="D4403" i="69"/>
  <c r="E4403" i="69"/>
  <c r="A4404" i="69"/>
  <c r="B4404" i="69"/>
  <c r="C4404" i="69"/>
  <c r="D4404" i="69"/>
  <c r="E4404" i="69"/>
  <c r="A4405" i="69"/>
  <c r="B4405" i="69"/>
  <c r="C4405" i="69"/>
  <c r="D4405" i="69"/>
  <c r="E4405" i="69"/>
  <c r="A4406" i="69"/>
  <c r="B4406" i="69"/>
  <c r="C4406" i="69"/>
  <c r="D4406" i="69"/>
  <c r="E4406" i="69"/>
  <c r="A4407" i="69"/>
  <c r="B4407" i="69"/>
  <c r="C4407" i="69"/>
  <c r="D4407" i="69"/>
  <c r="E4407" i="69"/>
  <c r="A4408" i="69"/>
  <c r="B4408" i="69"/>
  <c r="C4408" i="69"/>
  <c r="D4408" i="69"/>
  <c r="E4408" i="69"/>
  <c r="A4409" i="69"/>
  <c r="B4409" i="69"/>
  <c r="C4409" i="69"/>
  <c r="D4409" i="69"/>
  <c r="E4409" i="69"/>
  <c r="A4410" i="69"/>
  <c r="B4410" i="69"/>
  <c r="C4410" i="69"/>
  <c r="D4410" i="69"/>
  <c r="E4410" i="69"/>
  <c r="A4411" i="69"/>
  <c r="B4411" i="69"/>
  <c r="C4411" i="69"/>
  <c r="D4411" i="69"/>
  <c r="E4411" i="69"/>
  <c r="A4412" i="69"/>
  <c r="B4412" i="69"/>
  <c r="C4412" i="69"/>
  <c r="D4412" i="69"/>
  <c r="E4412" i="69"/>
  <c r="A4413" i="69"/>
  <c r="B4413" i="69"/>
  <c r="C4413" i="69"/>
  <c r="D4413" i="69"/>
  <c r="E4413" i="69"/>
  <c r="A4414" i="69"/>
  <c r="B4414" i="69"/>
  <c r="C4414" i="69"/>
  <c r="D4414" i="69"/>
  <c r="E4414" i="69"/>
  <c r="A4415" i="69"/>
  <c r="B4415" i="69"/>
  <c r="C4415" i="69"/>
  <c r="D4415" i="69"/>
  <c r="E4415" i="69"/>
  <c r="A4416" i="69"/>
  <c r="B4416" i="69"/>
  <c r="C4416" i="69"/>
  <c r="D4416" i="69"/>
  <c r="E4416" i="69"/>
  <c r="A4417" i="69"/>
  <c r="B4417" i="69"/>
  <c r="C4417" i="69"/>
  <c r="D4417" i="69"/>
  <c r="E4417" i="69"/>
  <c r="A4418" i="69"/>
  <c r="B4418" i="69"/>
  <c r="C4418" i="69"/>
  <c r="D4418" i="69"/>
  <c r="E4418" i="69"/>
  <c r="A4419" i="69"/>
  <c r="B4419" i="69"/>
  <c r="C4419" i="69"/>
  <c r="D4419" i="69"/>
  <c r="E4419" i="69"/>
  <c r="A4420" i="69"/>
  <c r="B4420" i="69"/>
  <c r="C4420" i="69"/>
  <c r="D4420" i="69"/>
  <c r="E4420" i="69"/>
  <c r="A4421" i="69"/>
  <c r="B4421" i="69"/>
  <c r="C4421" i="69"/>
  <c r="D4421" i="69"/>
  <c r="E4421" i="69"/>
  <c r="A4422" i="69"/>
  <c r="B4422" i="69"/>
  <c r="C4422" i="69"/>
  <c r="D4422" i="69"/>
  <c r="E4422" i="69"/>
  <c r="A4423" i="69"/>
  <c r="B4423" i="69"/>
  <c r="C4423" i="69"/>
  <c r="D4423" i="69"/>
  <c r="E4423" i="69"/>
  <c r="A4424" i="69"/>
  <c r="B4424" i="69"/>
  <c r="C4424" i="69"/>
  <c r="D4424" i="69"/>
  <c r="E4424" i="69"/>
  <c r="A4425" i="69"/>
  <c r="B4425" i="69"/>
  <c r="C4425" i="69"/>
  <c r="D4425" i="69"/>
  <c r="E4425" i="69"/>
  <c r="A4426" i="69"/>
  <c r="B4426" i="69"/>
  <c r="C4426" i="69"/>
  <c r="D4426" i="69"/>
  <c r="E4426" i="69"/>
  <c r="A4427" i="69"/>
  <c r="B4427" i="69"/>
  <c r="C4427" i="69"/>
  <c r="D4427" i="69"/>
  <c r="E4427" i="69"/>
  <c r="A4428" i="69"/>
  <c r="B4428" i="69"/>
  <c r="C4428" i="69"/>
  <c r="D4428" i="69"/>
  <c r="E4428" i="69"/>
  <c r="A4429" i="69"/>
  <c r="B4429" i="69"/>
  <c r="C4429" i="69"/>
  <c r="D4429" i="69"/>
  <c r="E4429" i="69"/>
  <c r="A4430" i="69"/>
  <c r="B4430" i="69"/>
  <c r="C4430" i="69"/>
  <c r="D4430" i="69"/>
  <c r="E4430" i="69"/>
  <c r="A4431" i="69"/>
  <c r="B4431" i="69"/>
  <c r="C4431" i="69"/>
  <c r="D4431" i="69"/>
  <c r="E4431" i="69"/>
  <c r="A4432" i="69"/>
  <c r="B4432" i="69"/>
  <c r="C4432" i="69"/>
  <c r="D4432" i="69"/>
  <c r="E4432" i="69"/>
  <c r="A4433" i="69"/>
  <c r="B4433" i="69"/>
  <c r="C4433" i="69"/>
  <c r="D4433" i="69"/>
  <c r="E4433" i="69"/>
  <c r="A4434" i="69"/>
  <c r="B4434" i="69"/>
  <c r="C4434" i="69"/>
  <c r="D4434" i="69"/>
  <c r="E4434" i="69"/>
  <c r="A4435" i="69"/>
  <c r="B4435" i="69"/>
  <c r="C4435" i="69"/>
  <c r="D4435" i="69"/>
  <c r="E4435" i="69"/>
  <c r="A4436" i="69"/>
  <c r="B4436" i="69"/>
  <c r="C4436" i="69"/>
  <c r="D4436" i="69"/>
  <c r="E4436" i="69"/>
  <c r="A4437" i="69"/>
  <c r="B4437" i="69"/>
  <c r="C4437" i="69"/>
  <c r="D4437" i="69"/>
  <c r="E4437" i="69"/>
  <c r="A4438" i="69"/>
  <c r="B4438" i="69"/>
  <c r="C4438" i="69"/>
  <c r="D4438" i="69"/>
  <c r="E4438" i="69"/>
  <c r="A4439" i="69"/>
  <c r="B4439" i="69"/>
  <c r="C4439" i="69"/>
  <c r="D4439" i="69"/>
  <c r="E4439" i="69"/>
  <c r="A4440" i="69"/>
  <c r="B4440" i="69"/>
  <c r="C4440" i="69"/>
  <c r="D4440" i="69"/>
  <c r="E4440" i="69"/>
  <c r="A4441" i="69"/>
  <c r="B4441" i="69"/>
  <c r="C4441" i="69"/>
  <c r="D4441" i="69"/>
  <c r="E4441" i="69"/>
  <c r="A4442" i="69"/>
  <c r="B4442" i="69"/>
  <c r="C4442" i="69"/>
  <c r="D4442" i="69"/>
  <c r="E4442" i="69"/>
  <c r="A4443" i="69"/>
  <c r="B4443" i="69"/>
  <c r="C4443" i="69"/>
  <c r="D4443" i="69"/>
  <c r="E4443" i="69"/>
  <c r="A4444" i="69"/>
  <c r="B4444" i="69"/>
  <c r="C4444" i="69"/>
  <c r="D4444" i="69"/>
  <c r="E4444" i="69"/>
  <c r="A4445" i="69"/>
  <c r="B4445" i="69"/>
  <c r="C4445" i="69"/>
  <c r="D4445" i="69"/>
  <c r="E4445" i="69"/>
  <c r="A4446" i="69"/>
  <c r="B4446" i="69"/>
  <c r="C4446" i="69"/>
  <c r="D4446" i="69"/>
  <c r="E4446" i="69"/>
  <c r="A4447" i="69"/>
  <c r="B4447" i="69"/>
  <c r="C4447" i="69"/>
  <c r="D4447" i="69"/>
  <c r="E4447" i="69"/>
  <c r="A4448" i="69"/>
  <c r="B4448" i="69"/>
  <c r="C4448" i="69"/>
  <c r="D4448" i="69"/>
  <c r="E4448" i="69"/>
  <c r="A4449" i="69"/>
  <c r="B4449" i="69"/>
  <c r="C4449" i="69"/>
  <c r="D4449" i="69"/>
  <c r="E4449" i="69"/>
  <c r="A4450" i="69"/>
  <c r="B4450" i="69"/>
  <c r="C4450" i="69"/>
  <c r="D4450" i="69"/>
  <c r="E4450" i="69"/>
  <c r="A4451" i="69"/>
  <c r="B4451" i="69"/>
  <c r="C4451" i="69"/>
  <c r="D4451" i="69"/>
  <c r="E4451" i="69"/>
  <c r="A4452" i="69"/>
  <c r="B4452" i="69"/>
  <c r="C4452" i="69"/>
  <c r="D4452" i="69"/>
  <c r="E4452" i="69"/>
  <c r="A4453" i="69"/>
  <c r="B4453" i="69"/>
  <c r="C4453" i="69"/>
  <c r="D4453" i="69"/>
  <c r="E4453" i="69"/>
  <c r="A4454" i="69"/>
  <c r="B4454" i="69"/>
  <c r="C4454" i="69"/>
  <c r="D4454" i="69"/>
  <c r="E4454" i="69"/>
  <c r="A4455" i="69"/>
  <c r="B4455" i="69"/>
  <c r="C4455" i="69"/>
  <c r="D4455" i="69"/>
  <c r="E4455" i="69"/>
  <c r="A4456" i="69"/>
  <c r="B4456" i="69"/>
  <c r="C4456" i="69"/>
  <c r="D4456" i="69"/>
  <c r="E4456" i="69"/>
  <c r="A4457" i="69"/>
  <c r="B4457" i="69"/>
  <c r="C4457" i="69"/>
  <c r="D4457" i="69"/>
  <c r="E4457" i="69"/>
  <c r="A4458" i="69"/>
  <c r="B4458" i="69"/>
  <c r="C4458" i="69"/>
  <c r="D4458" i="69"/>
  <c r="E4458" i="69"/>
  <c r="A4459" i="69"/>
  <c r="B4459" i="69"/>
  <c r="C4459" i="69"/>
  <c r="D4459" i="69"/>
  <c r="E4459" i="69"/>
  <c r="A4460" i="69"/>
  <c r="B4460" i="69"/>
  <c r="C4460" i="69"/>
  <c r="D4460" i="69"/>
  <c r="E4460" i="69"/>
  <c r="A4461" i="69"/>
  <c r="B4461" i="69"/>
  <c r="C4461" i="69"/>
  <c r="D4461" i="69"/>
  <c r="E4461" i="69"/>
  <c r="A4462" i="69"/>
  <c r="B4462" i="69"/>
  <c r="C4462" i="69"/>
  <c r="D4462" i="69"/>
  <c r="E4462" i="69"/>
  <c r="A4463" i="69"/>
  <c r="B4463" i="69"/>
  <c r="C4463" i="69"/>
  <c r="D4463" i="69"/>
  <c r="E4463" i="69"/>
  <c r="A4464" i="69"/>
  <c r="B4464" i="69"/>
  <c r="C4464" i="69"/>
  <c r="D4464" i="69"/>
  <c r="E4464" i="69"/>
  <c r="A4465" i="69"/>
  <c r="B4465" i="69"/>
  <c r="C4465" i="69"/>
  <c r="D4465" i="69"/>
  <c r="E4465" i="69"/>
  <c r="A4466" i="69"/>
  <c r="B4466" i="69"/>
  <c r="C4466" i="69"/>
  <c r="D4466" i="69"/>
  <c r="E4466" i="69"/>
  <c r="A4467" i="69"/>
  <c r="B4467" i="69"/>
  <c r="C4467" i="69"/>
  <c r="D4467" i="69"/>
  <c r="E4467" i="69"/>
  <c r="A4468" i="69"/>
  <c r="B4468" i="69"/>
  <c r="C4468" i="69"/>
  <c r="D4468" i="69"/>
  <c r="E4468" i="69"/>
  <c r="A4469" i="69"/>
  <c r="B4469" i="69"/>
  <c r="C4469" i="69"/>
  <c r="D4469" i="69"/>
  <c r="E4469" i="69"/>
  <c r="A4470" i="69"/>
  <c r="B4470" i="69"/>
  <c r="C4470" i="69"/>
  <c r="D4470" i="69"/>
  <c r="E4470" i="69"/>
  <c r="A4471" i="69"/>
  <c r="B4471" i="69"/>
  <c r="C4471" i="69"/>
  <c r="D4471" i="69"/>
  <c r="E4471" i="69"/>
  <c r="A4472" i="69"/>
  <c r="B4472" i="69"/>
  <c r="C4472" i="69"/>
  <c r="D4472" i="69"/>
  <c r="E4472" i="69"/>
  <c r="A4473" i="69"/>
  <c r="B4473" i="69"/>
  <c r="C4473" i="69"/>
  <c r="D4473" i="69"/>
  <c r="E4473" i="69"/>
  <c r="A4474" i="69"/>
  <c r="B4474" i="69"/>
  <c r="C4474" i="69"/>
  <c r="D4474" i="69"/>
  <c r="E4474" i="69"/>
  <c r="A4475" i="69"/>
  <c r="B4475" i="69"/>
  <c r="C4475" i="69"/>
  <c r="D4475" i="69"/>
  <c r="E4475" i="69"/>
  <c r="A4476" i="69"/>
  <c r="B4476" i="69"/>
  <c r="C4476" i="69"/>
  <c r="D4476" i="69"/>
  <c r="E4476" i="69"/>
  <c r="A4477" i="69"/>
  <c r="B4477" i="69"/>
  <c r="C4477" i="69"/>
  <c r="D4477" i="69"/>
  <c r="E4477" i="69"/>
  <c r="A4478" i="69"/>
  <c r="B4478" i="69"/>
  <c r="C4478" i="69"/>
  <c r="D4478" i="69"/>
  <c r="E4478" i="69"/>
  <c r="A4479" i="69"/>
  <c r="B4479" i="69"/>
  <c r="C4479" i="69"/>
  <c r="D4479" i="69"/>
  <c r="E4479" i="69"/>
  <c r="A4480" i="69"/>
  <c r="B4480" i="69"/>
  <c r="C4480" i="69"/>
  <c r="D4480" i="69"/>
  <c r="E4480" i="69"/>
  <c r="A4481" i="69"/>
  <c r="B4481" i="69"/>
  <c r="C4481" i="69"/>
  <c r="D4481" i="69"/>
  <c r="E4481" i="69"/>
  <c r="A4482" i="69"/>
  <c r="B4482" i="69"/>
  <c r="C4482" i="69"/>
  <c r="D4482" i="69"/>
  <c r="E4482" i="69"/>
  <c r="A4483" i="69"/>
  <c r="B4483" i="69"/>
  <c r="C4483" i="69"/>
  <c r="D4483" i="69"/>
  <c r="E4483" i="69"/>
  <c r="A4484" i="69"/>
  <c r="B4484" i="69"/>
  <c r="C4484" i="69"/>
  <c r="D4484" i="69"/>
  <c r="E4484" i="69"/>
  <c r="A4485" i="69"/>
  <c r="B4485" i="69"/>
  <c r="C4485" i="69"/>
  <c r="D4485" i="69"/>
  <c r="E4485" i="69"/>
  <c r="A4486" i="69"/>
  <c r="B4486" i="69"/>
  <c r="C4486" i="69"/>
  <c r="D4486" i="69"/>
  <c r="E4486" i="69"/>
  <c r="A4487" i="69"/>
  <c r="B4487" i="69"/>
  <c r="C4487" i="69"/>
  <c r="D4487" i="69"/>
  <c r="E4487" i="69"/>
  <c r="A4488" i="69"/>
  <c r="B4488" i="69"/>
  <c r="C4488" i="69"/>
  <c r="D4488" i="69"/>
  <c r="E4488" i="69"/>
  <c r="A4489" i="69"/>
  <c r="B4489" i="69"/>
  <c r="C4489" i="69"/>
  <c r="D4489" i="69"/>
  <c r="E4489" i="69"/>
  <c r="A4490" i="69"/>
  <c r="B4490" i="69"/>
  <c r="C4490" i="69"/>
  <c r="D4490" i="69"/>
  <c r="E4490" i="69"/>
  <c r="A4491" i="69"/>
  <c r="B4491" i="69"/>
  <c r="C4491" i="69"/>
  <c r="D4491" i="69"/>
  <c r="E4491" i="69"/>
  <c r="A4492" i="69"/>
  <c r="B4492" i="69"/>
  <c r="C4492" i="69"/>
  <c r="D4492" i="69"/>
  <c r="E4492" i="69"/>
  <c r="A4493" i="69"/>
  <c r="B4493" i="69"/>
  <c r="C4493" i="69"/>
  <c r="D4493" i="69"/>
  <c r="E4493" i="69"/>
  <c r="A4494" i="69"/>
  <c r="B4494" i="69"/>
  <c r="C4494" i="69"/>
  <c r="D4494" i="69"/>
  <c r="E4494" i="69"/>
  <c r="A4495" i="69"/>
  <c r="B4495" i="69"/>
  <c r="C4495" i="69"/>
  <c r="D4495" i="69"/>
  <c r="E4495" i="69"/>
  <c r="A4496" i="69"/>
  <c r="B4496" i="69"/>
  <c r="C4496" i="69"/>
  <c r="D4496" i="69"/>
  <c r="E4496" i="69"/>
  <c r="A4497" i="69"/>
  <c r="B4497" i="69"/>
  <c r="C4497" i="69"/>
  <c r="D4497" i="69"/>
  <c r="E4497" i="69"/>
  <c r="A4498" i="69"/>
  <c r="B4498" i="69"/>
  <c r="C4498" i="69"/>
  <c r="D4498" i="69"/>
  <c r="E4498" i="69"/>
  <c r="A4499" i="69"/>
  <c r="B4499" i="69"/>
  <c r="C4499" i="69"/>
  <c r="D4499" i="69"/>
  <c r="E4499" i="69"/>
  <c r="A4500" i="69"/>
  <c r="B4500" i="69"/>
  <c r="C4500" i="69"/>
  <c r="D4500" i="69"/>
  <c r="E4500" i="69"/>
  <c r="A4501" i="69"/>
  <c r="B4501" i="69"/>
  <c r="C4501" i="69"/>
  <c r="D4501" i="69"/>
  <c r="E4501" i="69"/>
  <c r="A4502" i="69"/>
  <c r="B4502" i="69"/>
  <c r="C4502" i="69"/>
  <c r="D4502" i="69"/>
  <c r="E4502" i="69"/>
  <c r="A4503" i="69"/>
  <c r="B4503" i="69"/>
  <c r="C4503" i="69"/>
  <c r="D4503" i="69"/>
  <c r="E4503" i="69"/>
  <c r="A4504" i="69"/>
  <c r="B4504" i="69"/>
  <c r="C4504" i="69"/>
  <c r="D4504" i="69"/>
  <c r="E4504" i="69"/>
  <c r="A4505" i="69"/>
  <c r="B4505" i="69"/>
  <c r="C4505" i="69"/>
  <c r="D4505" i="69"/>
  <c r="E4505" i="69"/>
  <c r="A4506" i="69"/>
  <c r="B4506" i="69"/>
  <c r="C4506" i="69"/>
  <c r="D4506" i="69"/>
  <c r="E4506" i="69"/>
  <c r="A4507" i="69"/>
  <c r="B4507" i="69"/>
  <c r="C4507" i="69"/>
  <c r="D4507" i="69"/>
  <c r="E4507" i="69"/>
  <c r="A4508" i="69"/>
  <c r="B4508" i="69"/>
  <c r="C4508" i="69"/>
  <c r="D4508" i="69"/>
  <c r="E4508" i="69"/>
  <c r="A4509" i="69"/>
  <c r="B4509" i="69"/>
  <c r="C4509" i="69"/>
  <c r="D4509" i="69"/>
  <c r="E4509" i="69"/>
  <c r="A4510" i="69"/>
  <c r="B4510" i="69"/>
  <c r="C4510" i="69"/>
  <c r="D4510" i="69"/>
  <c r="E4510" i="69"/>
  <c r="A4511" i="69"/>
  <c r="B4511" i="69"/>
  <c r="C4511" i="69"/>
  <c r="D4511" i="69"/>
  <c r="E4511" i="69"/>
  <c r="A4512" i="69"/>
  <c r="B4512" i="69"/>
  <c r="C4512" i="69"/>
  <c r="D4512" i="69"/>
  <c r="E4512" i="69"/>
  <c r="A4513" i="69"/>
  <c r="B4513" i="69"/>
  <c r="C4513" i="69"/>
  <c r="D4513" i="69"/>
  <c r="E4513" i="69"/>
  <c r="A4514" i="69"/>
  <c r="B4514" i="69"/>
  <c r="C4514" i="69"/>
  <c r="D4514" i="69"/>
  <c r="E4514" i="69"/>
  <c r="A4515" i="69"/>
  <c r="B4515" i="69"/>
  <c r="C4515" i="69"/>
  <c r="D4515" i="69"/>
  <c r="E4515" i="69"/>
  <c r="A4516" i="69"/>
  <c r="B4516" i="69"/>
  <c r="C4516" i="69"/>
  <c r="D4516" i="69"/>
  <c r="E4516" i="69"/>
  <c r="A4517" i="69"/>
  <c r="B4517" i="69"/>
  <c r="C4517" i="69"/>
  <c r="D4517" i="69"/>
  <c r="E4517" i="69"/>
  <c r="A4518" i="69"/>
  <c r="B4518" i="69"/>
  <c r="C4518" i="69"/>
  <c r="D4518" i="69"/>
  <c r="E4518" i="69"/>
  <c r="A4519" i="69"/>
  <c r="B4519" i="69"/>
  <c r="C4519" i="69"/>
  <c r="D4519" i="69"/>
  <c r="E4519" i="69"/>
  <c r="A4520" i="69"/>
  <c r="B4520" i="69"/>
  <c r="C4520" i="69"/>
  <c r="D4520" i="69"/>
  <c r="E4520" i="69"/>
  <c r="A4521" i="69"/>
  <c r="B4521" i="69"/>
  <c r="C4521" i="69"/>
  <c r="D4521" i="69"/>
  <c r="E4521" i="69"/>
  <c r="A4522" i="69"/>
  <c r="B4522" i="69"/>
  <c r="C4522" i="69"/>
  <c r="D4522" i="69"/>
  <c r="E4522" i="69"/>
  <c r="A4523" i="69"/>
  <c r="B4523" i="69"/>
  <c r="C4523" i="69"/>
  <c r="D4523" i="69"/>
  <c r="E4523" i="69"/>
  <c r="A4524" i="69"/>
  <c r="B4524" i="69"/>
  <c r="C4524" i="69"/>
  <c r="D4524" i="69"/>
  <c r="E4524" i="69"/>
  <c r="A4525" i="69"/>
  <c r="B4525" i="69"/>
  <c r="C4525" i="69"/>
  <c r="D4525" i="69"/>
  <c r="E4525" i="69"/>
  <c r="A4526" i="69"/>
  <c r="B4526" i="69"/>
  <c r="C4526" i="69"/>
  <c r="D4526" i="69"/>
  <c r="E4526" i="69"/>
  <c r="A4527" i="69"/>
  <c r="B4527" i="69"/>
  <c r="C4527" i="69"/>
  <c r="D4527" i="69"/>
  <c r="E4527" i="69"/>
  <c r="A4528" i="69"/>
  <c r="B4528" i="69"/>
  <c r="C4528" i="69"/>
  <c r="D4528" i="69"/>
  <c r="E4528" i="69"/>
  <c r="A4529" i="69"/>
  <c r="B4529" i="69"/>
  <c r="C4529" i="69"/>
  <c r="D4529" i="69"/>
  <c r="E4529" i="69"/>
  <c r="A4530" i="69"/>
  <c r="B4530" i="69"/>
  <c r="C4530" i="69"/>
  <c r="D4530" i="69"/>
  <c r="E4530" i="69"/>
  <c r="A4531" i="69"/>
  <c r="B4531" i="69"/>
  <c r="C4531" i="69"/>
  <c r="D4531" i="69"/>
  <c r="E4531" i="69"/>
  <c r="A4532" i="69"/>
  <c r="B4532" i="69"/>
  <c r="C4532" i="69"/>
  <c r="D4532" i="69"/>
  <c r="E4532" i="69"/>
  <c r="A4533" i="69"/>
  <c r="B4533" i="69"/>
  <c r="C4533" i="69"/>
  <c r="D4533" i="69"/>
  <c r="E4533" i="69"/>
  <c r="A4534" i="69"/>
  <c r="B4534" i="69"/>
  <c r="C4534" i="69"/>
  <c r="D4534" i="69"/>
  <c r="E4534" i="69"/>
  <c r="A4535" i="69"/>
  <c r="B4535" i="69"/>
  <c r="C4535" i="69"/>
  <c r="D4535" i="69"/>
  <c r="E4535" i="69"/>
  <c r="A4536" i="69"/>
  <c r="B4536" i="69"/>
  <c r="C4536" i="69"/>
  <c r="D4536" i="69"/>
  <c r="E4536" i="69"/>
  <c r="A4537" i="69"/>
  <c r="B4537" i="69"/>
  <c r="C4537" i="69"/>
  <c r="D4537" i="69"/>
  <c r="E4537" i="69"/>
  <c r="A4538" i="69"/>
  <c r="B4538" i="69"/>
  <c r="C4538" i="69"/>
  <c r="D4538" i="69"/>
  <c r="E4538" i="69"/>
  <c r="A4539" i="69"/>
  <c r="B4539" i="69"/>
  <c r="C4539" i="69"/>
  <c r="D4539" i="69"/>
  <c r="E4539" i="69"/>
  <c r="A4540" i="69"/>
  <c r="B4540" i="69"/>
  <c r="C4540" i="69"/>
  <c r="D4540" i="69"/>
  <c r="E4540" i="69"/>
  <c r="A4541" i="69"/>
  <c r="B4541" i="69"/>
  <c r="C4541" i="69"/>
  <c r="D4541" i="69"/>
  <c r="E4541" i="69"/>
  <c r="A4542" i="69"/>
  <c r="B4542" i="69"/>
  <c r="C4542" i="69"/>
  <c r="D4542" i="69"/>
  <c r="E4542" i="69"/>
  <c r="A4543" i="69"/>
  <c r="B4543" i="69"/>
  <c r="C4543" i="69"/>
  <c r="D4543" i="69"/>
  <c r="E4543" i="69"/>
  <c r="A4544" i="69"/>
  <c r="B4544" i="69"/>
  <c r="C4544" i="69"/>
  <c r="D4544" i="69"/>
  <c r="E4544" i="69"/>
  <c r="A4545" i="69"/>
  <c r="B4545" i="69"/>
  <c r="C4545" i="69"/>
  <c r="D4545" i="69"/>
  <c r="E4545" i="69"/>
  <c r="A4546" i="69"/>
  <c r="B4546" i="69"/>
  <c r="C4546" i="69"/>
  <c r="D4546" i="69"/>
  <c r="E4546" i="69"/>
  <c r="A4547" i="69"/>
  <c r="B4547" i="69"/>
  <c r="C4547" i="69"/>
  <c r="D4547" i="69"/>
  <c r="E4547" i="69"/>
  <c r="A4548" i="69"/>
  <c r="B4548" i="69"/>
  <c r="C4548" i="69"/>
  <c r="D4548" i="69"/>
  <c r="E4548" i="69"/>
  <c r="A4549" i="69"/>
  <c r="B4549" i="69"/>
  <c r="C4549" i="69"/>
  <c r="D4549" i="69"/>
  <c r="E4549" i="69"/>
  <c r="A4550" i="69"/>
  <c r="B4550" i="69"/>
  <c r="C4550" i="69"/>
  <c r="D4550" i="69"/>
  <c r="E4550" i="69"/>
  <c r="A4551" i="69"/>
  <c r="B4551" i="69"/>
  <c r="C4551" i="69"/>
  <c r="D4551" i="69"/>
  <c r="E4551" i="69"/>
  <c r="A4552" i="69"/>
  <c r="B4552" i="69"/>
  <c r="C4552" i="69"/>
  <c r="D4552" i="69"/>
  <c r="E4552" i="69"/>
  <c r="A4553" i="69"/>
  <c r="B4553" i="69"/>
  <c r="C4553" i="69"/>
  <c r="D4553" i="69"/>
  <c r="E4553" i="69"/>
  <c r="A4554" i="69"/>
  <c r="B4554" i="69"/>
  <c r="C4554" i="69"/>
  <c r="D4554" i="69"/>
  <c r="E4554" i="69"/>
  <c r="A4555" i="69"/>
  <c r="B4555" i="69"/>
  <c r="C4555" i="69"/>
  <c r="D4555" i="69"/>
  <c r="E4555" i="69"/>
  <c r="A4556" i="69"/>
  <c r="B4556" i="69"/>
  <c r="C4556" i="69"/>
  <c r="D4556" i="69"/>
  <c r="E4556" i="69"/>
  <c r="A4557" i="69"/>
  <c r="B4557" i="69"/>
  <c r="C4557" i="69"/>
  <c r="D4557" i="69"/>
  <c r="E4557" i="69"/>
  <c r="A4558" i="69"/>
  <c r="B4558" i="69"/>
  <c r="C4558" i="69"/>
  <c r="D4558" i="69"/>
  <c r="E4558" i="69"/>
  <c r="A4559" i="69"/>
  <c r="B4559" i="69"/>
  <c r="C4559" i="69"/>
  <c r="D4559" i="69"/>
  <c r="E4559" i="69"/>
  <c r="A4560" i="69"/>
  <c r="B4560" i="69"/>
  <c r="C4560" i="69"/>
  <c r="D4560" i="69"/>
  <c r="E4560" i="69"/>
  <c r="A4561" i="69"/>
  <c r="B4561" i="69"/>
  <c r="C4561" i="69"/>
  <c r="D4561" i="69"/>
  <c r="E4561" i="69"/>
  <c r="A4562" i="69"/>
  <c r="B4562" i="69"/>
  <c r="C4562" i="69"/>
  <c r="D4562" i="69"/>
  <c r="E4562" i="69"/>
  <c r="A4563" i="69"/>
  <c r="B4563" i="69"/>
  <c r="C4563" i="69"/>
  <c r="D4563" i="69"/>
  <c r="E4563" i="69"/>
  <c r="A4564" i="69"/>
  <c r="B4564" i="69"/>
  <c r="C4564" i="69"/>
  <c r="D4564" i="69"/>
  <c r="E4564" i="69"/>
  <c r="A4565" i="69"/>
  <c r="B4565" i="69"/>
  <c r="C4565" i="69"/>
  <c r="D4565" i="69"/>
  <c r="E4565" i="69"/>
  <c r="A4566" i="69"/>
  <c r="B4566" i="69"/>
  <c r="C4566" i="69"/>
  <c r="D4566" i="69"/>
  <c r="E4566" i="69"/>
  <c r="A4567" i="69"/>
  <c r="B4567" i="69"/>
  <c r="C4567" i="69"/>
  <c r="D4567" i="69"/>
  <c r="E4567" i="69"/>
  <c r="A4568" i="69"/>
  <c r="B4568" i="69"/>
  <c r="C4568" i="69"/>
  <c r="D4568" i="69"/>
  <c r="E4568" i="69"/>
  <c r="A4569" i="69"/>
  <c r="B4569" i="69"/>
  <c r="C4569" i="69"/>
  <c r="D4569" i="69"/>
  <c r="E4569" i="69"/>
  <c r="A4570" i="69"/>
  <c r="B4570" i="69"/>
  <c r="C4570" i="69"/>
  <c r="D4570" i="69"/>
  <c r="E4570" i="69"/>
  <c r="A4571" i="69"/>
  <c r="B4571" i="69"/>
  <c r="C4571" i="69"/>
  <c r="D4571" i="69"/>
  <c r="E4571" i="69"/>
  <c r="A4572" i="69"/>
  <c r="B4572" i="69"/>
  <c r="C4572" i="69"/>
  <c r="D4572" i="69"/>
  <c r="E4572" i="69"/>
  <c r="A4573" i="69"/>
  <c r="B4573" i="69"/>
  <c r="C4573" i="69"/>
  <c r="D4573" i="69"/>
  <c r="E4573" i="69"/>
  <c r="A4574" i="69"/>
  <c r="B4574" i="69"/>
  <c r="C4574" i="69"/>
  <c r="D4574" i="69"/>
  <c r="E4574" i="69"/>
  <c r="A4575" i="69"/>
  <c r="B4575" i="69"/>
  <c r="C4575" i="69"/>
  <c r="D4575" i="69"/>
  <c r="E4575" i="69"/>
  <c r="A4576" i="69"/>
  <c r="B4576" i="69"/>
  <c r="C4576" i="69"/>
  <c r="D4576" i="69"/>
  <c r="E4576" i="69"/>
  <c r="A4577" i="69"/>
  <c r="B4577" i="69"/>
  <c r="C4577" i="69"/>
  <c r="D4577" i="69"/>
  <c r="E4577" i="69"/>
  <c r="A4578" i="69"/>
  <c r="B4578" i="69"/>
  <c r="C4578" i="69"/>
  <c r="D4578" i="69"/>
  <c r="E4578" i="69"/>
  <c r="A4579" i="69"/>
  <c r="B4579" i="69"/>
  <c r="C4579" i="69"/>
  <c r="D4579" i="69"/>
  <c r="E4579" i="69"/>
  <c r="A4580" i="69"/>
  <c r="B4580" i="69"/>
  <c r="C4580" i="69"/>
  <c r="D4580" i="69"/>
  <c r="E4580" i="69"/>
  <c r="A4581" i="69"/>
  <c r="B4581" i="69"/>
  <c r="C4581" i="69"/>
  <c r="D4581" i="69"/>
  <c r="E4581" i="69"/>
  <c r="A4582" i="69"/>
  <c r="B4582" i="69"/>
  <c r="C4582" i="69"/>
  <c r="D4582" i="69"/>
  <c r="E4582" i="69"/>
  <c r="A4583" i="69"/>
  <c r="B4583" i="69"/>
  <c r="C4583" i="69"/>
  <c r="D4583" i="69"/>
  <c r="E4583" i="69"/>
  <c r="A4584" i="69"/>
  <c r="B4584" i="69"/>
  <c r="C4584" i="69"/>
  <c r="D4584" i="69"/>
  <c r="E4584" i="69"/>
  <c r="A4585" i="69"/>
  <c r="B4585" i="69"/>
  <c r="C4585" i="69"/>
  <c r="D4585" i="69"/>
  <c r="E4585" i="69"/>
  <c r="A4586" i="69"/>
  <c r="B4586" i="69"/>
  <c r="C4586" i="69"/>
  <c r="D4586" i="69"/>
  <c r="E4586" i="69"/>
  <c r="A4587" i="69"/>
  <c r="B4587" i="69"/>
  <c r="C4587" i="69"/>
  <c r="D4587" i="69"/>
  <c r="E4587" i="69"/>
  <c r="A4588" i="69"/>
  <c r="B4588" i="69"/>
  <c r="C4588" i="69"/>
  <c r="D4588" i="69"/>
  <c r="E4588" i="69"/>
  <c r="A4589" i="69"/>
  <c r="B4589" i="69"/>
  <c r="C4589" i="69"/>
  <c r="D4589" i="69"/>
  <c r="E4589" i="69"/>
  <c r="A4590" i="69"/>
  <c r="B4590" i="69"/>
  <c r="C4590" i="69"/>
  <c r="D4590" i="69"/>
  <c r="E4590" i="69"/>
  <c r="A4591" i="69"/>
  <c r="B4591" i="69"/>
  <c r="C4591" i="69"/>
  <c r="D4591" i="69"/>
  <c r="E4591" i="69"/>
  <c r="A4592" i="69"/>
  <c r="B4592" i="69"/>
  <c r="C4592" i="69"/>
  <c r="D4592" i="69"/>
  <c r="E4592" i="69"/>
  <c r="A4593" i="69"/>
  <c r="B4593" i="69"/>
  <c r="C4593" i="69"/>
  <c r="D4593" i="69"/>
  <c r="E4593" i="69"/>
  <c r="A4594" i="69"/>
  <c r="B4594" i="69"/>
  <c r="C4594" i="69"/>
  <c r="D4594" i="69"/>
  <c r="E4594" i="69"/>
  <c r="A4595" i="69"/>
  <c r="B4595" i="69"/>
  <c r="C4595" i="69"/>
  <c r="D4595" i="69"/>
  <c r="E4595" i="69"/>
  <c r="A4596" i="69"/>
  <c r="B4596" i="69"/>
  <c r="C4596" i="69"/>
  <c r="D4596" i="69"/>
  <c r="E4596" i="69"/>
  <c r="A4597" i="69"/>
  <c r="B4597" i="69"/>
  <c r="C4597" i="69"/>
  <c r="D4597" i="69"/>
  <c r="E4597" i="69"/>
  <c r="A4598" i="69"/>
  <c r="B4598" i="69"/>
  <c r="C4598" i="69"/>
  <c r="D4598" i="69"/>
  <c r="E4598" i="69"/>
  <c r="A4599" i="69"/>
  <c r="B4599" i="69"/>
  <c r="C4599" i="69"/>
  <c r="D4599" i="69"/>
  <c r="E4599" i="69"/>
  <c r="A4600" i="69"/>
  <c r="B4600" i="69"/>
  <c r="C4600" i="69"/>
  <c r="D4600" i="69"/>
  <c r="E4600" i="69"/>
  <c r="A4601" i="69"/>
  <c r="B4601" i="69"/>
  <c r="C4601" i="69"/>
  <c r="D4601" i="69"/>
  <c r="E4601" i="69"/>
  <c r="A4602" i="69"/>
  <c r="B4602" i="69"/>
  <c r="C4602" i="69"/>
  <c r="D4602" i="69"/>
  <c r="E4602" i="69"/>
  <c r="A4603" i="69"/>
  <c r="B4603" i="69"/>
  <c r="C4603" i="69"/>
  <c r="D4603" i="69"/>
  <c r="E4603" i="69"/>
  <c r="A4604" i="69"/>
  <c r="B4604" i="69"/>
  <c r="C4604" i="69"/>
  <c r="D4604" i="69"/>
  <c r="E4604" i="69"/>
  <c r="A4605" i="69"/>
  <c r="B4605" i="69"/>
  <c r="C4605" i="69"/>
  <c r="D4605" i="69"/>
  <c r="E4605" i="69"/>
  <c r="A4606" i="69"/>
  <c r="B4606" i="69"/>
  <c r="C4606" i="69"/>
  <c r="D4606" i="69"/>
  <c r="E4606" i="69"/>
  <c r="A4607" i="69"/>
  <c r="B4607" i="69"/>
  <c r="C4607" i="69"/>
  <c r="D4607" i="69"/>
  <c r="E4607" i="69"/>
  <c r="A4608" i="69"/>
  <c r="B4608" i="69"/>
  <c r="C4608" i="69"/>
  <c r="D4608" i="69"/>
  <c r="E4608" i="69"/>
  <c r="A4609" i="69"/>
  <c r="B4609" i="69"/>
  <c r="C4609" i="69"/>
  <c r="D4609" i="69"/>
  <c r="E4609" i="69"/>
  <c r="A4610" i="69"/>
  <c r="B4610" i="69"/>
  <c r="C4610" i="69"/>
  <c r="D4610" i="69"/>
  <c r="E4610" i="69"/>
  <c r="A4611" i="69"/>
  <c r="B4611" i="69"/>
  <c r="C4611" i="69"/>
  <c r="D4611" i="69"/>
  <c r="E4611" i="69"/>
  <c r="A4612" i="69"/>
  <c r="B4612" i="69"/>
  <c r="C4612" i="69"/>
  <c r="D4612" i="69"/>
  <c r="E4612" i="69"/>
  <c r="A4613" i="69"/>
  <c r="B4613" i="69"/>
  <c r="C4613" i="69"/>
  <c r="D4613" i="69"/>
  <c r="E4613" i="69"/>
  <c r="A4614" i="69"/>
  <c r="B4614" i="69"/>
  <c r="C4614" i="69"/>
  <c r="D4614" i="69"/>
  <c r="E4614" i="69"/>
  <c r="A4615" i="69"/>
  <c r="B4615" i="69"/>
  <c r="C4615" i="69"/>
  <c r="D4615" i="69"/>
  <c r="E4615" i="69"/>
  <c r="A4616" i="69"/>
  <c r="B4616" i="69"/>
  <c r="C4616" i="69"/>
  <c r="D4616" i="69"/>
  <c r="E4616" i="69"/>
  <c r="A4617" i="69"/>
  <c r="B4617" i="69"/>
  <c r="C4617" i="69"/>
  <c r="D4617" i="69"/>
  <c r="E4617" i="69"/>
  <c r="A4618" i="69"/>
  <c r="B4618" i="69"/>
  <c r="C4618" i="69"/>
  <c r="D4618" i="69"/>
  <c r="E4618" i="69"/>
  <c r="A4619" i="69"/>
  <c r="B4619" i="69"/>
  <c r="C4619" i="69"/>
  <c r="D4619" i="69"/>
  <c r="E4619" i="69"/>
  <c r="A4620" i="69"/>
  <c r="B4620" i="69"/>
  <c r="C4620" i="69"/>
  <c r="D4620" i="69"/>
  <c r="E4620" i="69"/>
  <c r="A4621" i="69"/>
  <c r="B4621" i="69"/>
  <c r="C4621" i="69"/>
  <c r="D4621" i="69"/>
  <c r="E4621" i="69"/>
  <c r="A4622" i="69"/>
  <c r="B4622" i="69"/>
  <c r="C4622" i="69"/>
  <c r="D4622" i="69"/>
  <c r="E4622" i="69"/>
  <c r="A4623" i="69"/>
  <c r="B4623" i="69"/>
  <c r="C4623" i="69"/>
  <c r="D4623" i="69"/>
  <c r="E4623" i="69"/>
  <c r="A4624" i="69"/>
  <c r="B4624" i="69"/>
  <c r="C4624" i="69"/>
  <c r="D4624" i="69"/>
  <c r="E4624" i="69"/>
  <c r="A4625" i="69"/>
  <c r="B4625" i="69"/>
  <c r="C4625" i="69"/>
  <c r="D4625" i="69"/>
  <c r="E4625" i="69"/>
  <c r="A4626" i="69"/>
  <c r="B4626" i="69"/>
  <c r="C4626" i="69"/>
  <c r="D4626" i="69"/>
  <c r="E4626" i="69"/>
  <c r="A4627" i="69"/>
  <c r="B4627" i="69"/>
  <c r="C4627" i="69"/>
  <c r="D4627" i="69"/>
  <c r="E4627" i="69"/>
  <c r="A4628" i="69"/>
  <c r="B4628" i="69"/>
  <c r="C4628" i="69"/>
  <c r="D4628" i="69"/>
  <c r="E4628" i="69"/>
  <c r="A4629" i="69"/>
  <c r="B4629" i="69"/>
  <c r="C4629" i="69"/>
  <c r="D4629" i="69"/>
  <c r="E4629" i="69"/>
  <c r="A4630" i="69"/>
  <c r="B4630" i="69"/>
  <c r="C4630" i="69"/>
  <c r="D4630" i="69"/>
  <c r="E4630" i="69"/>
  <c r="A4631" i="69"/>
  <c r="B4631" i="69"/>
  <c r="C4631" i="69"/>
  <c r="D4631" i="69"/>
  <c r="E4631" i="69"/>
  <c r="A4632" i="69"/>
  <c r="B4632" i="69"/>
  <c r="C4632" i="69"/>
  <c r="D4632" i="69"/>
  <c r="E4632" i="69"/>
  <c r="A4633" i="69"/>
  <c r="B4633" i="69"/>
  <c r="C4633" i="69"/>
  <c r="D4633" i="69"/>
  <c r="E4633" i="69"/>
  <c r="A4634" i="69"/>
  <c r="B4634" i="69"/>
  <c r="C4634" i="69"/>
  <c r="D4634" i="69"/>
  <c r="E4634" i="69"/>
  <c r="A4635" i="69"/>
  <c r="B4635" i="69"/>
  <c r="C4635" i="69"/>
  <c r="D4635" i="69"/>
  <c r="E4635" i="69"/>
  <c r="A4636" i="69"/>
  <c r="B4636" i="69"/>
  <c r="C4636" i="69"/>
  <c r="D4636" i="69"/>
  <c r="E4636" i="69"/>
  <c r="A4637" i="69"/>
  <c r="B4637" i="69"/>
  <c r="C4637" i="69"/>
  <c r="D4637" i="69"/>
  <c r="E4637" i="69"/>
  <c r="A4638" i="69"/>
  <c r="B4638" i="69"/>
  <c r="C4638" i="69"/>
  <c r="D4638" i="69"/>
  <c r="E4638" i="69"/>
  <c r="A4639" i="69"/>
  <c r="B4639" i="69"/>
  <c r="C4639" i="69"/>
  <c r="D4639" i="69"/>
  <c r="E4639" i="69"/>
  <c r="A4640" i="69"/>
  <c r="B4640" i="69"/>
  <c r="C4640" i="69"/>
  <c r="D4640" i="69"/>
  <c r="E4640" i="69"/>
  <c r="A4641" i="69"/>
  <c r="B4641" i="69"/>
  <c r="C4641" i="69"/>
  <c r="D4641" i="69"/>
  <c r="E4641" i="69"/>
  <c r="A4642" i="69"/>
  <c r="B4642" i="69"/>
  <c r="C4642" i="69"/>
  <c r="D4642" i="69"/>
  <c r="E4642" i="69"/>
  <c r="A4643" i="69"/>
  <c r="B4643" i="69"/>
  <c r="C4643" i="69"/>
  <c r="D4643" i="69"/>
  <c r="E4643" i="69"/>
  <c r="A4644" i="69"/>
  <c r="B4644" i="69"/>
  <c r="C4644" i="69"/>
  <c r="D4644" i="69"/>
  <c r="E4644" i="69"/>
  <c r="A4645" i="69"/>
  <c r="B4645" i="69"/>
  <c r="C4645" i="69"/>
  <c r="D4645" i="69"/>
  <c r="E4645" i="69"/>
  <c r="A4646" i="69"/>
  <c r="B4646" i="69"/>
  <c r="C4646" i="69"/>
  <c r="D4646" i="69"/>
  <c r="E4646" i="69"/>
  <c r="A4647" i="69"/>
  <c r="B4647" i="69"/>
  <c r="C4647" i="69"/>
  <c r="D4647" i="69"/>
  <c r="E4647" i="69"/>
  <c r="A4648" i="69"/>
  <c r="B4648" i="69"/>
  <c r="C4648" i="69"/>
  <c r="D4648" i="69"/>
  <c r="E4648" i="69"/>
  <c r="A4649" i="69"/>
  <c r="B4649" i="69"/>
  <c r="C4649" i="69"/>
  <c r="D4649" i="69"/>
  <c r="E4649" i="69"/>
  <c r="A4650" i="69"/>
  <c r="B4650" i="69"/>
  <c r="C4650" i="69"/>
  <c r="D4650" i="69"/>
  <c r="E4650" i="69"/>
  <c r="A4651" i="69"/>
  <c r="B4651" i="69"/>
  <c r="C4651" i="69"/>
  <c r="D4651" i="69"/>
  <c r="E4651" i="69"/>
  <c r="A4652" i="69"/>
  <c r="B4652" i="69"/>
  <c r="C4652" i="69"/>
  <c r="D4652" i="69"/>
  <c r="E4652" i="69"/>
  <c r="A4653" i="69"/>
  <c r="B4653" i="69"/>
  <c r="C4653" i="69"/>
  <c r="D4653" i="69"/>
  <c r="E4653" i="69"/>
  <c r="A4654" i="69"/>
  <c r="B4654" i="69"/>
  <c r="C4654" i="69"/>
  <c r="D4654" i="69"/>
  <c r="E4654" i="69"/>
  <c r="A4655" i="69"/>
  <c r="B4655" i="69"/>
  <c r="C4655" i="69"/>
  <c r="D4655" i="69"/>
  <c r="E4655" i="69"/>
  <c r="A4656" i="69"/>
  <c r="B4656" i="69"/>
  <c r="C4656" i="69"/>
  <c r="D4656" i="69"/>
  <c r="E4656" i="69"/>
  <c r="A4657" i="69"/>
  <c r="B4657" i="69"/>
  <c r="C4657" i="69"/>
  <c r="D4657" i="69"/>
  <c r="E4657" i="69"/>
  <c r="A4658" i="69"/>
  <c r="B4658" i="69"/>
  <c r="C4658" i="69"/>
  <c r="D4658" i="69"/>
  <c r="E4658" i="69"/>
  <c r="A4659" i="69"/>
  <c r="B4659" i="69"/>
  <c r="C4659" i="69"/>
  <c r="D4659" i="69"/>
  <c r="E4659" i="69"/>
  <c r="A4660" i="69"/>
  <c r="B4660" i="69"/>
  <c r="C4660" i="69"/>
  <c r="D4660" i="69"/>
  <c r="E4660" i="69"/>
  <c r="A4661" i="69"/>
  <c r="B4661" i="69"/>
  <c r="C4661" i="69"/>
  <c r="D4661" i="69"/>
  <c r="E4661" i="69"/>
  <c r="A4662" i="69"/>
  <c r="B4662" i="69"/>
  <c r="C4662" i="69"/>
  <c r="D4662" i="69"/>
  <c r="E4662" i="69"/>
  <c r="A4663" i="69"/>
  <c r="B4663" i="69"/>
  <c r="C4663" i="69"/>
  <c r="D4663" i="69"/>
  <c r="E4663" i="69"/>
  <c r="A4664" i="69"/>
  <c r="B4664" i="69"/>
  <c r="C4664" i="69"/>
  <c r="D4664" i="69"/>
  <c r="E4664" i="69"/>
  <c r="A4665" i="69"/>
  <c r="B4665" i="69"/>
  <c r="C4665" i="69"/>
  <c r="D4665" i="69"/>
  <c r="E4665" i="69"/>
  <c r="A4666" i="69"/>
  <c r="B4666" i="69"/>
  <c r="C4666" i="69"/>
  <c r="D4666" i="69"/>
  <c r="E4666" i="69"/>
  <c r="A4667" i="69"/>
  <c r="B4667" i="69"/>
  <c r="C4667" i="69"/>
  <c r="D4667" i="69"/>
  <c r="E4667" i="69"/>
  <c r="A4668" i="69"/>
  <c r="B4668" i="69"/>
  <c r="C4668" i="69"/>
  <c r="D4668" i="69"/>
  <c r="E4668" i="69"/>
  <c r="A4669" i="69"/>
  <c r="B4669" i="69"/>
  <c r="C4669" i="69"/>
  <c r="D4669" i="69"/>
  <c r="E4669" i="69"/>
  <c r="A4670" i="69"/>
  <c r="B4670" i="69"/>
  <c r="C4670" i="69"/>
  <c r="D4670" i="69"/>
  <c r="E4670" i="69"/>
  <c r="A4671" i="69"/>
  <c r="B4671" i="69"/>
  <c r="C4671" i="69"/>
  <c r="D4671" i="69"/>
  <c r="E4671" i="69"/>
  <c r="A4672" i="69"/>
  <c r="B4672" i="69"/>
  <c r="C4672" i="69"/>
  <c r="D4672" i="69"/>
  <c r="E4672" i="69"/>
  <c r="A4673" i="69"/>
  <c r="B4673" i="69"/>
  <c r="C4673" i="69"/>
  <c r="D4673" i="69"/>
  <c r="E4673" i="69"/>
  <c r="A4674" i="69"/>
  <c r="B4674" i="69"/>
  <c r="C4674" i="69"/>
  <c r="D4674" i="69"/>
  <c r="E4674" i="69"/>
  <c r="A4675" i="69"/>
  <c r="B4675" i="69"/>
  <c r="C4675" i="69"/>
  <c r="D4675" i="69"/>
  <c r="E4675" i="69"/>
  <c r="A4676" i="69"/>
  <c r="B4676" i="69"/>
  <c r="C4676" i="69"/>
  <c r="D4676" i="69"/>
  <c r="E4676" i="69"/>
  <c r="A4677" i="69"/>
  <c r="B4677" i="69"/>
  <c r="C4677" i="69"/>
  <c r="D4677" i="69"/>
  <c r="E4677" i="69"/>
  <c r="A4678" i="69"/>
  <c r="B4678" i="69"/>
  <c r="C4678" i="69"/>
  <c r="D4678" i="69"/>
  <c r="E4678" i="69"/>
  <c r="A4679" i="69"/>
  <c r="B4679" i="69"/>
  <c r="C4679" i="69"/>
  <c r="D4679" i="69"/>
  <c r="E4679" i="69"/>
  <c r="A4680" i="69"/>
  <c r="B4680" i="69"/>
  <c r="C4680" i="69"/>
  <c r="D4680" i="69"/>
  <c r="E4680" i="69"/>
  <c r="A4681" i="69"/>
  <c r="B4681" i="69"/>
  <c r="C4681" i="69"/>
  <c r="D4681" i="69"/>
  <c r="E4681" i="69"/>
  <c r="A4682" i="69"/>
  <c r="B4682" i="69"/>
  <c r="C4682" i="69"/>
  <c r="D4682" i="69"/>
  <c r="E4682" i="69"/>
  <c r="A4683" i="69"/>
  <c r="B4683" i="69"/>
  <c r="C4683" i="69"/>
  <c r="D4683" i="69"/>
  <c r="E4683" i="69"/>
  <c r="A4684" i="69"/>
  <c r="B4684" i="69"/>
  <c r="C4684" i="69"/>
  <c r="D4684" i="69"/>
  <c r="E4684" i="69"/>
  <c r="A4685" i="69"/>
  <c r="B4685" i="69"/>
  <c r="C4685" i="69"/>
  <c r="D4685" i="69"/>
  <c r="E4685" i="69"/>
  <c r="A4686" i="69"/>
  <c r="B4686" i="69"/>
  <c r="C4686" i="69"/>
  <c r="D4686" i="69"/>
  <c r="E4686" i="69"/>
  <c r="A4687" i="69"/>
  <c r="B4687" i="69"/>
  <c r="C4687" i="69"/>
  <c r="D4687" i="69"/>
  <c r="E4687" i="69"/>
  <c r="A4688" i="69"/>
  <c r="B4688" i="69"/>
  <c r="C4688" i="69"/>
  <c r="D4688" i="69"/>
  <c r="E4688" i="69"/>
  <c r="A4689" i="69"/>
  <c r="B4689" i="69"/>
  <c r="C4689" i="69"/>
  <c r="D4689" i="69"/>
  <c r="E4689" i="69"/>
  <c r="A4690" i="69"/>
  <c r="B4690" i="69"/>
  <c r="C4690" i="69"/>
  <c r="D4690" i="69"/>
  <c r="E4690" i="69"/>
  <c r="A4691" i="69"/>
  <c r="B4691" i="69"/>
  <c r="C4691" i="69"/>
  <c r="D4691" i="69"/>
  <c r="E4691" i="69"/>
  <c r="A4692" i="69"/>
  <c r="B4692" i="69"/>
  <c r="C4692" i="69"/>
  <c r="D4692" i="69"/>
  <c r="E4692" i="69"/>
  <c r="A4693" i="69"/>
  <c r="B4693" i="69"/>
  <c r="C4693" i="69"/>
  <c r="D4693" i="69"/>
  <c r="E4693" i="69"/>
  <c r="A4694" i="69"/>
  <c r="B4694" i="69"/>
  <c r="C4694" i="69"/>
  <c r="D4694" i="69"/>
  <c r="E4694" i="69"/>
  <c r="A4695" i="69"/>
  <c r="B4695" i="69"/>
  <c r="C4695" i="69"/>
  <c r="D4695" i="69"/>
  <c r="E4695" i="69"/>
  <c r="A4696" i="69"/>
  <c r="B4696" i="69"/>
  <c r="C4696" i="69"/>
  <c r="D4696" i="69"/>
  <c r="E4696" i="69"/>
  <c r="A4697" i="69"/>
  <c r="B4697" i="69"/>
  <c r="C4697" i="69"/>
  <c r="D4697" i="69"/>
  <c r="E4697" i="69"/>
  <c r="A4698" i="69"/>
  <c r="B4698" i="69"/>
  <c r="C4698" i="69"/>
  <c r="D4698" i="69"/>
  <c r="E4698" i="69"/>
  <c r="A4699" i="69"/>
  <c r="B4699" i="69"/>
  <c r="C4699" i="69"/>
  <c r="D4699" i="69"/>
  <c r="E4699" i="69"/>
  <c r="A4700" i="69"/>
  <c r="B4700" i="69"/>
  <c r="C4700" i="69"/>
  <c r="D4700" i="69"/>
  <c r="E4700" i="69"/>
  <c r="A4701" i="69"/>
  <c r="B4701" i="69"/>
  <c r="C4701" i="69"/>
  <c r="D4701" i="69"/>
  <c r="E4701" i="69"/>
  <c r="A4702" i="69"/>
  <c r="B4702" i="69"/>
  <c r="C4702" i="69"/>
  <c r="D4702" i="69"/>
  <c r="E4702" i="69"/>
  <c r="A4703" i="69"/>
  <c r="B4703" i="69"/>
  <c r="C4703" i="69"/>
  <c r="D4703" i="69"/>
  <c r="E4703" i="69"/>
  <c r="A4704" i="69"/>
  <c r="B4704" i="69"/>
  <c r="C4704" i="69"/>
  <c r="D4704" i="69"/>
  <c r="E4704" i="69"/>
  <c r="A4705" i="69"/>
  <c r="B4705" i="69"/>
  <c r="C4705" i="69"/>
  <c r="D4705" i="69"/>
  <c r="E4705" i="69"/>
  <c r="A4706" i="69"/>
  <c r="B4706" i="69"/>
  <c r="C4706" i="69"/>
  <c r="D4706" i="69"/>
  <c r="E4706" i="69"/>
  <c r="A4707" i="69"/>
  <c r="B4707" i="69"/>
  <c r="C4707" i="69"/>
  <c r="D4707" i="69"/>
  <c r="E4707" i="69"/>
  <c r="A4708" i="69"/>
  <c r="B4708" i="69"/>
  <c r="C4708" i="69"/>
  <c r="D4708" i="69"/>
  <c r="E4708" i="69"/>
  <c r="A4709" i="69"/>
  <c r="B4709" i="69"/>
  <c r="C4709" i="69"/>
  <c r="D4709" i="69"/>
  <c r="E4709" i="69"/>
  <c r="A4710" i="69"/>
  <c r="B4710" i="69"/>
  <c r="C4710" i="69"/>
  <c r="D4710" i="69"/>
  <c r="E4710" i="69"/>
  <c r="A4711" i="69"/>
  <c r="B4711" i="69"/>
  <c r="C4711" i="69"/>
  <c r="D4711" i="69"/>
  <c r="E4711" i="69"/>
  <c r="A4712" i="69"/>
  <c r="B4712" i="69"/>
  <c r="C4712" i="69"/>
  <c r="D4712" i="69"/>
  <c r="E4712" i="69"/>
  <c r="A4713" i="69"/>
  <c r="B4713" i="69"/>
  <c r="C4713" i="69"/>
  <c r="D4713" i="69"/>
  <c r="E4713" i="69"/>
  <c r="A4714" i="69"/>
  <c r="B4714" i="69"/>
  <c r="C4714" i="69"/>
  <c r="D4714" i="69"/>
  <c r="E4714" i="69"/>
  <c r="A4715" i="69"/>
  <c r="B4715" i="69"/>
  <c r="C4715" i="69"/>
  <c r="D4715" i="69"/>
  <c r="E4715" i="69"/>
  <c r="A4716" i="69"/>
  <c r="B4716" i="69"/>
  <c r="C4716" i="69"/>
  <c r="D4716" i="69"/>
  <c r="E4716" i="69"/>
  <c r="A4717" i="69"/>
  <c r="B4717" i="69"/>
  <c r="C4717" i="69"/>
  <c r="D4717" i="69"/>
  <c r="E4717" i="69"/>
  <c r="A4718" i="69"/>
  <c r="B4718" i="69"/>
  <c r="C4718" i="69"/>
  <c r="D4718" i="69"/>
  <c r="E4718" i="69"/>
  <c r="A4719" i="69"/>
  <c r="B4719" i="69"/>
  <c r="C4719" i="69"/>
  <c r="D4719" i="69"/>
  <c r="E4719" i="69"/>
  <c r="A4720" i="69"/>
  <c r="B4720" i="69"/>
  <c r="C4720" i="69"/>
  <c r="D4720" i="69"/>
  <c r="E4720" i="69"/>
  <c r="A4721" i="69"/>
  <c r="B4721" i="69"/>
  <c r="C4721" i="69"/>
  <c r="D4721" i="69"/>
  <c r="E4721" i="69"/>
  <c r="A4722" i="69"/>
  <c r="B4722" i="69"/>
  <c r="C4722" i="69"/>
  <c r="D4722" i="69"/>
  <c r="E4722" i="69"/>
  <c r="A4723" i="69"/>
  <c r="B4723" i="69"/>
  <c r="C4723" i="69"/>
  <c r="D4723" i="69"/>
  <c r="E4723" i="69"/>
  <c r="A4724" i="69"/>
  <c r="B4724" i="69"/>
  <c r="C4724" i="69"/>
  <c r="D4724" i="69"/>
  <c r="E4724" i="69"/>
  <c r="A4725" i="69"/>
  <c r="B4725" i="69"/>
  <c r="C4725" i="69"/>
  <c r="D4725" i="69"/>
  <c r="E4725" i="69"/>
  <c r="A4726" i="69"/>
  <c r="B4726" i="69"/>
  <c r="C4726" i="69"/>
  <c r="D4726" i="69"/>
  <c r="E4726" i="69"/>
  <c r="A4727" i="69"/>
  <c r="B4727" i="69"/>
  <c r="C4727" i="69"/>
  <c r="D4727" i="69"/>
  <c r="E4727" i="69"/>
  <c r="A4728" i="69"/>
  <c r="B4728" i="69"/>
  <c r="C4728" i="69"/>
  <c r="D4728" i="69"/>
  <c r="E4728" i="69"/>
  <c r="A4729" i="69"/>
  <c r="B4729" i="69"/>
  <c r="C4729" i="69"/>
  <c r="D4729" i="69"/>
  <c r="E4729" i="69"/>
  <c r="A4730" i="69"/>
  <c r="B4730" i="69"/>
  <c r="C4730" i="69"/>
  <c r="D4730" i="69"/>
  <c r="E4730" i="69"/>
  <c r="A4731" i="69"/>
  <c r="B4731" i="69"/>
  <c r="C4731" i="69"/>
  <c r="D4731" i="69"/>
  <c r="E4731" i="69"/>
  <c r="A4732" i="69"/>
  <c r="B4732" i="69"/>
  <c r="C4732" i="69"/>
  <c r="D4732" i="69"/>
  <c r="E4732" i="69"/>
  <c r="A4733" i="69"/>
  <c r="B4733" i="69"/>
  <c r="C4733" i="69"/>
  <c r="D4733" i="69"/>
  <c r="E4733" i="69"/>
  <c r="A4734" i="69"/>
  <c r="B4734" i="69"/>
  <c r="C4734" i="69"/>
  <c r="D4734" i="69"/>
  <c r="E4734" i="69"/>
  <c r="A4735" i="69"/>
  <c r="B4735" i="69"/>
  <c r="C4735" i="69"/>
  <c r="D4735" i="69"/>
  <c r="E4735" i="69"/>
  <c r="A4736" i="69"/>
  <c r="B4736" i="69"/>
  <c r="C4736" i="69"/>
  <c r="D4736" i="69"/>
  <c r="E4736" i="69"/>
  <c r="A4737" i="69"/>
  <c r="B4737" i="69"/>
  <c r="C4737" i="69"/>
  <c r="D4737" i="69"/>
  <c r="E4737" i="69"/>
  <c r="A4738" i="69"/>
  <c r="B4738" i="69"/>
  <c r="C4738" i="69"/>
  <c r="D4738" i="69"/>
  <c r="E4738" i="69"/>
  <c r="A4739" i="69"/>
  <c r="B4739" i="69"/>
  <c r="C4739" i="69"/>
  <c r="D4739" i="69"/>
  <c r="E4739" i="69"/>
  <c r="A4740" i="69"/>
  <c r="B4740" i="69"/>
  <c r="C4740" i="69"/>
  <c r="D4740" i="69"/>
  <c r="E4740" i="69"/>
  <c r="A4741" i="69"/>
  <c r="B4741" i="69"/>
  <c r="C4741" i="69"/>
  <c r="D4741" i="69"/>
  <c r="E4741" i="69"/>
  <c r="A4742" i="69"/>
  <c r="B4742" i="69"/>
  <c r="C4742" i="69"/>
  <c r="D4742" i="69"/>
  <c r="E4742" i="69"/>
  <c r="A4743" i="69"/>
  <c r="B4743" i="69"/>
  <c r="C4743" i="69"/>
  <c r="D4743" i="69"/>
  <c r="E4743" i="69"/>
  <c r="A4744" i="69"/>
  <c r="B4744" i="69"/>
  <c r="C4744" i="69"/>
  <c r="D4744" i="69"/>
  <c r="E4744" i="69"/>
  <c r="A4745" i="69"/>
  <c r="B4745" i="69"/>
  <c r="C4745" i="69"/>
  <c r="D4745" i="69"/>
  <c r="E4745" i="69"/>
  <c r="A4746" i="69"/>
  <c r="B4746" i="69"/>
  <c r="C4746" i="69"/>
  <c r="D4746" i="69"/>
  <c r="E4746" i="69"/>
  <c r="A4747" i="69"/>
  <c r="B4747" i="69"/>
  <c r="C4747" i="69"/>
  <c r="D4747" i="69"/>
  <c r="E4747" i="69"/>
  <c r="A4748" i="69"/>
  <c r="B4748" i="69"/>
  <c r="C4748" i="69"/>
  <c r="D4748" i="69"/>
  <c r="E4748" i="69"/>
  <c r="A4749" i="69"/>
  <c r="B4749" i="69"/>
  <c r="C4749" i="69"/>
  <c r="D4749" i="69"/>
  <c r="E4749" i="69"/>
  <c r="A4750" i="69"/>
  <c r="B4750" i="69"/>
  <c r="C4750" i="69"/>
  <c r="D4750" i="69"/>
  <c r="E4750" i="69"/>
  <c r="A4751" i="69"/>
  <c r="B4751" i="69"/>
  <c r="C4751" i="69"/>
  <c r="D4751" i="69"/>
  <c r="E4751" i="69"/>
  <c r="A4752" i="69"/>
  <c r="B4752" i="69"/>
  <c r="C4752" i="69"/>
  <c r="D4752" i="69"/>
  <c r="E4752" i="69"/>
  <c r="A4753" i="69"/>
  <c r="B4753" i="69"/>
  <c r="C4753" i="69"/>
  <c r="D4753" i="69"/>
  <c r="E4753" i="69"/>
  <c r="A4754" i="69"/>
  <c r="B4754" i="69"/>
  <c r="C4754" i="69"/>
  <c r="D4754" i="69"/>
  <c r="E4754" i="69"/>
  <c r="A4755" i="69"/>
  <c r="B4755" i="69"/>
  <c r="C4755" i="69"/>
  <c r="D4755" i="69"/>
  <c r="E4755" i="69"/>
  <c r="A4756" i="69"/>
  <c r="B4756" i="69"/>
  <c r="C4756" i="69"/>
  <c r="D4756" i="69"/>
  <c r="E4756" i="69"/>
  <c r="A4757" i="69"/>
  <c r="B4757" i="69"/>
  <c r="C4757" i="69"/>
  <c r="D4757" i="69"/>
  <c r="E4757" i="69"/>
  <c r="A4758" i="69"/>
  <c r="B4758" i="69"/>
  <c r="C4758" i="69"/>
  <c r="D4758" i="69"/>
  <c r="E4758" i="69"/>
  <c r="A4759" i="69"/>
  <c r="B4759" i="69"/>
  <c r="C4759" i="69"/>
  <c r="D4759" i="69"/>
  <c r="E4759" i="69"/>
  <c r="A4760" i="69"/>
  <c r="B4760" i="69"/>
  <c r="C4760" i="69"/>
  <c r="D4760" i="69"/>
  <c r="E4760" i="69"/>
  <c r="A4761" i="69"/>
  <c r="B4761" i="69"/>
  <c r="C4761" i="69"/>
  <c r="D4761" i="69"/>
  <c r="E4761" i="69"/>
  <c r="A4762" i="69"/>
  <c r="B4762" i="69"/>
  <c r="C4762" i="69"/>
  <c r="D4762" i="69"/>
  <c r="E4762" i="69"/>
  <c r="A4763" i="69"/>
  <c r="B4763" i="69"/>
  <c r="C4763" i="69"/>
  <c r="D4763" i="69"/>
  <c r="E4763" i="69"/>
  <c r="A4764" i="69"/>
  <c r="B4764" i="69"/>
  <c r="C4764" i="69"/>
  <c r="D4764" i="69"/>
  <c r="E4764" i="69"/>
  <c r="A4765" i="69"/>
  <c r="B4765" i="69"/>
  <c r="C4765" i="69"/>
  <c r="D4765" i="69"/>
  <c r="E4765" i="69"/>
  <c r="A4766" i="69"/>
  <c r="B4766" i="69"/>
  <c r="C4766" i="69"/>
  <c r="D4766" i="69"/>
  <c r="E4766" i="69"/>
  <c r="A4767" i="69"/>
  <c r="B4767" i="69"/>
  <c r="C4767" i="69"/>
  <c r="D4767" i="69"/>
  <c r="E4767" i="69"/>
  <c r="A4768" i="69"/>
  <c r="B4768" i="69"/>
  <c r="C4768" i="69"/>
  <c r="D4768" i="69"/>
  <c r="E4768" i="69"/>
  <c r="A4769" i="69"/>
  <c r="B4769" i="69"/>
  <c r="C4769" i="69"/>
  <c r="D4769" i="69"/>
  <c r="E4769" i="69"/>
  <c r="A4770" i="69"/>
  <c r="B4770" i="69"/>
  <c r="C4770" i="69"/>
  <c r="D4770" i="69"/>
  <c r="E4770" i="69"/>
  <c r="A4771" i="69"/>
  <c r="B4771" i="69"/>
  <c r="C4771" i="69"/>
  <c r="D4771" i="69"/>
  <c r="E4771" i="69"/>
  <c r="A4772" i="69"/>
  <c r="B4772" i="69"/>
  <c r="C4772" i="69"/>
  <c r="D4772" i="69"/>
  <c r="E4772" i="69"/>
  <c r="A4773" i="69"/>
  <c r="B4773" i="69"/>
  <c r="C4773" i="69"/>
  <c r="D4773" i="69"/>
  <c r="E4773" i="69"/>
  <c r="A4774" i="69"/>
  <c r="B4774" i="69"/>
  <c r="C4774" i="69"/>
  <c r="D4774" i="69"/>
  <c r="E4774" i="69"/>
  <c r="A4775" i="69"/>
  <c r="B4775" i="69"/>
  <c r="C4775" i="69"/>
  <c r="D4775" i="69"/>
  <c r="E4775" i="69"/>
  <c r="A4776" i="69"/>
  <c r="B4776" i="69"/>
  <c r="C4776" i="69"/>
  <c r="D4776" i="69"/>
  <c r="E4776" i="69"/>
  <c r="A4777" i="69"/>
  <c r="B4777" i="69"/>
  <c r="C4777" i="69"/>
  <c r="D4777" i="69"/>
  <c r="E4777" i="69"/>
  <c r="A4778" i="69"/>
  <c r="B4778" i="69"/>
  <c r="C4778" i="69"/>
  <c r="D4778" i="69"/>
  <c r="E4778" i="69"/>
  <c r="A4779" i="69"/>
  <c r="B4779" i="69"/>
  <c r="C4779" i="69"/>
  <c r="D4779" i="69"/>
  <c r="E4779" i="69"/>
  <c r="A4780" i="69"/>
  <c r="B4780" i="69"/>
  <c r="C4780" i="69"/>
  <c r="D4780" i="69"/>
  <c r="E4780" i="69"/>
  <c r="A4781" i="69"/>
  <c r="B4781" i="69"/>
  <c r="C4781" i="69"/>
  <c r="D4781" i="69"/>
  <c r="E4781" i="69"/>
  <c r="A4782" i="69"/>
  <c r="B4782" i="69"/>
  <c r="C4782" i="69"/>
  <c r="D4782" i="69"/>
  <c r="E4782" i="69"/>
  <c r="A4783" i="69"/>
  <c r="B4783" i="69"/>
  <c r="C4783" i="69"/>
  <c r="D4783" i="69"/>
  <c r="E4783" i="69"/>
  <c r="A4784" i="69"/>
  <c r="B4784" i="69"/>
  <c r="C4784" i="69"/>
  <c r="D4784" i="69"/>
  <c r="E4784" i="69"/>
  <c r="A4785" i="69"/>
  <c r="B4785" i="69"/>
  <c r="C4785" i="69"/>
  <c r="D4785" i="69"/>
  <c r="E4785" i="69"/>
  <c r="A4786" i="69"/>
  <c r="B4786" i="69"/>
  <c r="C4786" i="69"/>
  <c r="D4786" i="69"/>
  <c r="E4786" i="69"/>
  <c r="A4787" i="69"/>
  <c r="B4787" i="69"/>
  <c r="C4787" i="69"/>
  <c r="D4787" i="69"/>
  <c r="E4787" i="69"/>
  <c r="A4788" i="69"/>
  <c r="B4788" i="69"/>
  <c r="C4788" i="69"/>
  <c r="D4788" i="69"/>
  <c r="E4788" i="69"/>
  <c r="A4789" i="69"/>
  <c r="B4789" i="69"/>
  <c r="C4789" i="69"/>
  <c r="D4789" i="69"/>
  <c r="E4789" i="69"/>
  <c r="A4790" i="69"/>
  <c r="B4790" i="69"/>
  <c r="C4790" i="69"/>
  <c r="D4790" i="69"/>
  <c r="E4790" i="69"/>
  <c r="A4791" i="69"/>
  <c r="B4791" i="69"/>
  <c r="C4791" i="69"/>
  <c r="D4791" i="69"/>
  <c r="E4791" i="69"/>
  <c r="A4792" i="69"/>
  <c r="B4792" i="69"/>
  <c r="C4792" i="69"/>
  <c r="D4792" i="69"/>
  <c r="E4792" i="69"/>
  <c r="A4793" i="69"/>
  <c r="B4793" i="69"/>
  <c r="C4793" i="69"/>
  <c r="D4793" i="69"/>
  <c r="E4793" i="69"/>
  <c r="A4794" i="69"/>
  <c r="B4794" i="69"/>
  <c r="C4794" i="69"/>
  <c r="D4794" i="69"/>
  <c r="E4794" i="69"/>
  <c r="A4795" i="69"/>
  <c r="B4795" i="69"/>
  <c r="C4795" i="69"/>
  <c r="D4795" i="69"/>
  <c r="E4795" i="69"/>
  <c r="A4796" i="69"/>
  <c r="B4796" i="69"/>
  <c r="C4796" i="69"/>
  <c r="D4796" i="69"/>
  <c r="E4796" i="69"/>
  <c r="A4797" i="69"/>
  <c r="B4797" i="69"/>
  <c r="C4797" i="69"/>
  <c r="D4797" i="69"/>
  <c r="E4797" i="69"/>
  <c r="A4798" i="69"/>
  <c r="B4798" i="69"/>
  <c r="C4798" i="69"/>
  <c r="D4798" i="69"/>
  <c r="E4798" i="69"/>
  <c r="A4799" i="69"/>
  <c r="B4799" i="69"/>
  <c r="C4799" i="69"/>
  <c r="D4799" i="69"/>
  <c r="E4799" i="69"/>
  <c r="A4800" i="69"/>
  <c r="B4800" i="69"/>
  <c r="C4800" i="69"/>
  <c r="D4800" i="69"/>
  <c r="E4800" i="69"/>
  <c r="A4801" i="69"/>
  <c r="B4801" i="69"/>
  <c r="C4801" i="69"/>
  <c r="D4801" i="69"/>
  <c r="E4801" i="69"/>
  <c r="A4802" i="69"/>
  <c r="B4802" i="69"/>
  <c r="C4802" i="69"/>
  <c r="D4802" i="69"/>
  <c r="E4802" i="69"/>
  <c r="A4803" i="69"/>
  <c r="B4803" i="69"/>
  <c r="C4803" i="69"/>
  <c r="D4803" i="69"/>
  <c r="E4803" i="69"/>
  <c r="A4804" i="69"/>
  <c r="B4804" i="69"/>
  <c r="C4804" i="69"/>
  <c r="D4804" i="69"/>
  <c r="E4804" i="69"/>
  <c r="A4805" i="69"/>
  <c r="B4805" i="69"/>
  <c r="C4805" i="69"/>
  <c r="D4805" i="69"/>
  <c r="E4805" i="69"/>
  <c r="A4806" i="69"/>
  <c r="B4806" i="69"/>
  <c r="C4806" i="69"/>
  <c r="D4806" i="69"/>
  <c r="E4806" i="69"/>
  <c r="A4807" i="69"/>
  <c r="B4807" i="69"/>
  <c r="C4807" i="69"/>
  <c r="D4807" i="69"/>
  <c r="E4807" i="69"/>
  <c r="A4808" i="69"/>
  <c r="B4808" i="69"/>
  <c r="C4808" i="69"/>
  <c r="D4808" i="69"/>
  <c r="E4808" i="69"/>
  <c r="A4809" i="69"/>
  <c r="B4809" i="69"/>
  <c r="C4809" i="69"/>
  <c r="D4809" i="69"/>
  <c r="E4809" i="69"/>
  <c r="A4810" i="69"/>
  <c r="B4810" i="69"/>
  <c r="C4810" i="69"/>
  <c r="D4810" i="69"/>
  <c r="E4810" i="69"/>
  <c r="A4811" i="69"/>
  <c r="B4811" i="69"/>
  <c r="C4811" i="69"/>
  <c r="D4811" i="69"/>
  <c r="E4811" i="69"/>
  <c r="A4812" i="69"/>
  <c r="B4812" i="69"/>
  <c r="C4812" i="69"/>
  <c r="D4812" i="69"/>
  <c r="E4812" i="69"/>
  <c r="A4813" i="69"/>
  <c r="B4813" i="69"/>
  <c r="C4813" i="69"/>
  <c r="D4813" i="69"/>
  <c r="E4813" i="69"/>
  <c r="A4814" i="69"/>
  <c r="B4814" i="69"/>
  <c r="C4814" i="69"/>
  <c r="D4814" i="69"/>
  <c r="E4814" i="69"/>
  <c r="A4815" i="69"/>
  <c r="B4815" i="69"/>
  <c r="C4815" i="69"/>
  <c r="D4815" i="69"/>
  <c r="E4815" i="69"/>
  <c r="A4816" i="69"/>
  <c r="B4816" i="69"/>
  <c r="C4816" i="69"/>
  <c r="D4816" i="69"/>
  <c r="E4816" i="69"/>
  <c r="A4817" i="69"/>
  <c r="B4817" i="69"/>
  <c r="C4817" i="69"/>
  <c r="D4817" i="69"/>
  <c r="E4817" i="69"/>
  <c r="A4818" i="69"/>
  <c r="B4818" i="69"/>
  <c r="C4818" i="69"/>
  <c r="D4818" i="69"/>
  <c r="E4818" i="69"/>
  <c r="A4819" i="69"/>
  <c r="B4819" i="69"/>
  <c r="C4819" i="69"/>
  <c r="D4819" i="69"/>
  <c r="E4819" i="69"/>
  <c r="A4820" i="69"/>
  <c r="B4820" i="69"/>
  <c r="C4820" i="69"/>
  <c r="D4820" i="69"/>
  <c r="E4820" i="69"/>
  <c r="A4821" i="69"/>
  <c r="B4821" i="69"/>
  <c r="C4821" i="69"/>
  <c r="D4821" i="69"/>
  <c r="E4821" i="69"/>
  <c r="A4822" i="69"/>
  <c r="B4822" i="69"/>
  <c r="C4822" i="69"/>
  <c r="D4822" i="69"/>
  <c r="E4822" i="69"/>
  <c r="A4823" i="69"/>
  <c r="B4823" i="69"/>
  <c r="C4823" i="69"/>
  <c r="D4823" i="69"/>
  <c r="E4823" i="69"/>
  <c r="A4824" i="69"/>
  <c r="B4824" i="69"/>
  <c r="C4824" i="69"/>
  <c r="D4824" i="69"/>
  <c r="E4824" i="69"/>
  <c r="A4825" i="69"/>
  <c r="B4825" i="69"/>
  <c r="C4825" i="69"/>
  <c r="D4825" i="69"/>
  <c r="E4825" i="69"/>
  <c r="A4826" i="69"/>
  <c r="B4826" i="69"/>
  <c r="C4826" i="69"/>
  <c r="D4826" i="69"/>
  <c r="E4826" i="69"/>
  <c r="A4827" i="69"/>
  <c r="B4827" i="69"/>
  <c r="C4827" i="69"/>
  <c r="D4827" i="69"/>
  <c r="E4827" i="69"/>
  <c r="A4828" i="69"/>
  <c r="B4828" i="69"/>
  <c r="C4828" i="69"/>
  <c r="D4828" i="69"/>
  <c r="E4828" i="69"/>
  <c r="A4829" i="69"/>
  <c r="B4829" i="69"/>
  <c r="C4829" i="69"/>
  <c r="D4829" i="69"/>
  <c r="E4829" i="69"/>
  <c r="A4830" i="69"/>
  <c r="B4830" i="69"/>
  <c r="C4830" i="69"/>
  <c r="D4830" i="69"/>
  <c r="E4830" i="69"/>
  <c r="A4831" i="69"/>
  <c r="B4831" i="69"/>
  <c r="C4831" i="69"/>
  <c r="D4831" i="69"/>
  <c r="E4831" i="69"/>
  <c r="A4832" i="69"/>
  <c r="B4832" i="69"/>
  <c r="C4832" i="69"/>
  <c r="D4832" i="69"/>
  <c r="E4832" i="69"/>
  <c r="A4833" i="69"/>
  <c r="B4833" i="69"/>
  <c r="C4833" i="69"/>
  <c r="D4833" i="69"/>
  <c r="E4833" i="69"/>
  <c r="A4834" i="69"/>
  <c r="B4834" i="69"/>
  <c r="C4834" i="69"/>
  <c r="D4834" i="69"/>
  <c r="E4834" i="69"/>
  <c r="A4835" i="69"/>
  <c r="B4835" i="69"/>
  <c r="C4835" i="69"/>
  <c r="D4835" i="69"/>
  <c r="E4835" i="69"/>
  <c r="A4836" i="69"/>
  <c r="B4836" i="69"/>
  <c r="C4836" i="69"/>
  <c r="D4836" i="69"/>
  <c r="E4836" i="69"/>
  <c r="A4837" i="69"/>
  <c r="B4837" i="69"/>
  <c r="C4837" i="69"/>
  <c r="D4837" i="69"/>
  <c r="E4837" i="69"/>
  <c r="A4838" i="69"/>
  <c r="B4838" i="69"/>
  <c r="C4838" i="69"/>
  <c r="D4838" i="69"/>
  <c r="E4838" i="69"/>
  <c r="A4839" i="69"/>
  <c r="B4839" i="69"/>
  <c r="C4839" i="69"/>
  <c r="D4839" i="69"/>
  <c r="E4839" i="69"/>
  <c r="A4840" i="69"/>
  <c r="B4840" i="69"/>
  <c r="C4840" i="69"/>
  <c r="D4840" i="69"/>
  <c r="E4840" i="69"/>
  <c r="A4841" i="69"/>
  <c r="B4841" i="69"/>
  <c r="C4841" i="69"/>
  <c r="D4841" i="69"/>
  <c r="E4841" i="69"/>
  <c r="A4842" i="69"/>
  <c r="B4842" i="69"/>
  <c r="C4842" i="69"/>
  <c r="D4842" i="69"/>
  <c r="E4842" i="69"/>
  <c r="A4843" i="69"/>
  <c r="B4843" i="69"/>
  <c r="C4843" i="69"/>
  <c r="D4843" i="69"/>
  <c r="E4843" i="69"/>
  <c r="A4844" i="69"/>
  <c r="B4844" i="69"/>
  <c r="C4844" i="69"/>
  <c r="D4844" i="69"/>
  <c r="E4844" i="69"/>
  <c r="A4845" i="69"/>
  <c r="B4845" i="69"/>
  <c r="C4845" i="69"/>
  <c r="D4845" i="69"/>
  <c r="E4845" i="69"/>
  <c r="A4846" i="69"/>
  <c r="B4846" i="69"/>
  <c r="C4846" i="69"/>
  <c r="D4846" i="69"/>
  <c r="E4846" i="69"/>
  <c r="A4847" i="69"/>
  <c r="B4847" i="69"/>
  <c r="C4847" i="69"/>
  <c r="D4847" i="69"/>
  <c r="E4847" i="69"/>
  <c r="A4848" i="69"/>
  <c r="B4848" i="69"/>
  <c r="C4848" i="69"/>
  <c r="D4848" i="69"/>
  <c r="E4848" i="69"/>
  <c r="A4849" i="69"/>
  <c r="B4849" i="69"/>
  <c r="C4849" i="69"/>
  <c r="D4849" i="69"/>
  <c r="E4849" i="69"/>
  <c r="A4850" i="69"/>
  <c r="B4850" i="69"/>
  <c r="C4850" i="69"/>
  <c r="D4850" i="69"/>
  <c r="E4850" i="69"/>
  <c r="A4851" i="69"/>
  <c r="B4851" i="69"/>
  <c r="C4851" i="69"/>
  <c r="D4851" i="69"/>
  <c r="E4851" i="69"/>
  <c r="A4852" i="69"/>
  <c r="B4852" i="69"/>
  <c r="C4852" i="69"/>
  <c r="D4852" i="69"/>
  <c r="E4852" i="69"/>
  <c r="A4853" i="69"/>
  <c r="B4853" i="69"/>
  <c r="C4853" i="69"/>
  <c r="D4853" i="69"/>
  <c r="E4853" i="69"/>
  <c r="A4854" i="69"/>
  <c r="B4854" i="69"/>
  <c r="C4854" i="69"/>
  <c r="D4854" i="69"/>
  <c r="E4854" i="69"/>
  <c r="A4855" i="69"/>
  <c r="B4855" i="69"/>
  <c r="C4855" i="69"/>
  <c r="D4855" i="69"/>
  <c r="E4855" i="69"/>
  <c r="A4856" i="69"/>
  <c r="B4856" i="69"/>
  <c r="C4856" i="69"/>
  <c r="D4856" i="69"/>
  <c r="E4856" i="69"/>
  <c r="A4857" i="69"/>
  <c r="B4857" i="69"/>
  <c r="C4857" i="69"/>
  <c r="D4857" i="69"/>
  <c r="E4857" i="69"/>
  <c r="A4858" i="69"/>
  <c r="B4858" i="69"/>
  <c r="C4858" i="69"/>
  <c r="D4858" i="69"/>
  <c r="E4858" i="69"/>
  <c r="A4859" i="69"/>
  <c r="B4859" i="69"/>
  <c r="C4859" i="69"/>
  <c r="D4859" i="69"/>
  <c r="E4859" i="69"/>
  <c r="A4860" i="69"/>
  <c r="B4860" i="69"/>
  <c r="C4860" i="69"/>
  <c r="D4860" i="69"/>
  <c r="E4860" i="69"/>
  <c r="A4861" i="69"/>
  <c r="B4861" i="69"/>
  <c r="C4861" i="69"/>
  <c r="D4861" i="69"/>
  <c r="E4861" i="69"/>
  <c r="A4862" i="69"/>
  <c r="B4862" i="69"/>
  <c r="C4862" i="69"/>
  <c r="D4862" i="69"/>
  <c r="E4862" i="69"/>
  <c r="A4863" i="69"/>
  <c r="B4863" i="69"/>
  <c r="C4863" i="69"/>
  <c r="D4863" i="69"/>
  <c r="E4863" i="69"/>
  <c r="A4864" i="69"/>
  <c r="B4864" i="69"/>
  <c r="C4864" i="69"/>
  <c r="D4864" i="69"/>
  <c r="E4864" i="69"/>
  <c r="A4865" i="69"/>
  <c r="B4865" i="69"/>
  <c r="C4865" i="69"/>
  <c r="D4865" i="69"/>
  <c r="E4865" i="69"/>
  <c r="A4866" i="69"/>
  <c r="B4866" i="69"/>
  <c r="C4866" i="69"/>
  <c r="D4866" i="69"/>
  <c r="E4866" i="69"/>
  <c r="A4867" i="69"/>
  <c r="B4867" i="69"/>
  <c r="C4867" i="69"/>
  <c r="D4867" i="69"/>
  <c r="E4867" i="69"/>
  <c r="A4868" i="69"/>
  <c r="B4868" i="69"/>
  <c r="C4868" i="69"/>
  <c r="D4868" i="69"/>
  <c r="E4868" i="69"/>
  <c r="A4869" i="69"/>
  <c r="B4869" i="69"/>
  <c r="C4869" i="69"/>
  <c r="D4869" i="69"/>
  <c r="E4869" i="69"/>
  <c r="A4870" i="69"/>
  <c r="B4870" i="69"/>
  <c r="C4870" i="69"/>
  <c r="D4870" i="69"/>
  <c r="E4870" i="69"/>
  <c r="A4871" i="69"/>
  <c r="B4871" i="69"/>
  <c r="C4871" i="69"/>
  <c r="D4871" i="69"/>
  <c r="E4871" i="69"/>
  <c r="A4872" i="69"/>
  <c r="B4872" i="69"/>
  <c r="C4872" i="69"/>
  <c r="D4872" i="69"/>
  <c r="E4872" i="69"/>
  <c r="A4873" i="69"/>
  <c r="B4873" i="69"/>
  <c r="C4873" i="69"/>
  <c r="D4873" i="69"/>
  <c r="E4873" i="69"/>
  <c r="A4874" i="69"/>
  <c r="B4874" i="69"/>
  <c r="C4874" i="69"/>
  <c r="D4874" i="69"/>
  <c r="E4874" i="69"/>
  <c r="A4875" i="69"/>
  <c r="B4875" i="69"/>
  <c r="C4875" i="69"/>
  <c r="D4875" i="69"/>
  <c r="E4875" i="69"/>
  <c r="A4876" i="69"/>
  <c r="B4876" i="69"/>
  <c r="C4876" i="69"/>
  <c r="D4876" i="69"/>
  <c r="E4876" i="69"/>
  <c r="A4877" i="69"/>
  <c r="B4877" i="69"/>
  <c r="C4877" i="69"/>
  <c r="D4877" i="69"/>
  <c r="E4877" i="69"/>
  <c r="A4878" i="69"/>
  <c r="B4878" i="69"/>
  <c r="C4878" i="69"/>
  <c r="D4878" i="69"/>
  <c r="E4878" i="69"/>
  <c r="A4879" i="69"/>
  <c r="B4879" i="69"/>
  <c r="C4879" i="69"/>
  <c r="D4879" i="69"/>
  <c r="E4879" i="69"/>
  <c r="A4880" i="69"/>
  <c r="B4880" i="69"/>
  <c r="C4880" i="69"/>
  <c r="D4880" i="69"/>
  <c r="E4880" i="69"/>
  <c r="A4881" i="69"/>
  <c r="B4881" i="69"/>
  <c r="C4881" i="69"/>
  <c r="D4881" i="69"/>
  <c r="E4881" i="69"/>
  <c r="A4882" i="69"/>
  <c r="B4882" i="69"/>
  <c r="C4882" i="69"/>
  <c r="D4882" i="69"/>
  <c r="E4882" i="69"/>
  <c r="A4883" i="69"/>
  <c r="B4883" i="69"/>
  <c r="C4883" i="69"/>
  <c r="D4883" i="69"/>
  <c r="E4883" i="69"/>
  <c r="A4884" i="69"/>
  <c r="B4884" i="69"/>
  <c r="C4884" i="69"/>
  <c r="D4884" i="69"/>
  <c r="E4884" i="69"/>
  <c r="A4885" i="69"/>
  <c r="B4885" i="69"/>
  <c r="C4885" i="69"/>
  <c r="D4885" i="69"/>
  <c r="E4885" i="69"/>
  <c r="A4886" i="69"/>
  <c r="B4886" i="69"/>
  <c r="C4886" i="69"/>
  <c r="D4886" i="69"/>
  <c r="E4886" i="69"/>
  <c r="A4887" i="69"/>
  <c r="B4887" i="69"/>
  <c r="C4887" i="69"/>
  <c r="D4887" i="69"/>
  <c r="E4887" i="69"/>
  <c r="A4888" i="69"/>
  <c r="B4888" i="69"/>
  <c r="C4888" i="69"/>
  <c r="D4888" i="69"/>
  <c r="E4888" i="69"/>
  <c r="A4889" i="69"/>
  <c r="B4889" i="69"/>
  <c r="C4889" i="69"/>
  <c r="D4889" i="69"/>
  <c r="E4889" i="69"/>
  <c r="A4890" i="69"/>
  <c r="B4890" i="69"/>
  <c r="C4890" i="69"/>
  <c r="D4890" i="69"/>
  <c r="E4890" i="69"/>
  <c r="A4891" i="69"/>
  <c r="B4891" i="69"/>
  <c r="C4891" i="69"/>
  <c r="D4891" i="69"/>
  <c r="E4891" i="69"/>
  <c r="A4892" i="69"/>
  <c r="B4892" i="69"/>
  <c r="C4892" i="69"/>
  <c r="D4892" i="69"/>
  <c r="E4892" i="69"/>
  <c r="A4893" i="69"/>
  <c r="B4893" i="69"/>
  <c r="C4893" i="69"/>
  <c r="D4893" i="69"/>
  <c r="E4893" i="69"/>
  <c r="A4894" i="69"/>
  <c r="B4894" i="69"/>
  <c r="C4894" i="69"/>
  <c r="D4894" i="69"/>
  <c r="E4894" i="69"/>
  <c r="A4895" i="69"/>
  <c r="B4895" i="69"/>
  <c r="C4895" i="69"/>
  <c r="D4895" i="69"/>
  <c r="E4895" i="69"/>
  <c r="A4896" i="69"/>
  <c r="B4896" i="69"/>
  <c r="C4896" i="69"/>
  <c r="D4896" i="69"/>
  <c r="E4896" i="69"/>
  <c r="A4897" i="69"/>
  <c r="B4897" i="69"/>
  <c r="C4897" i="69"/>
  <c r="D4897" i="69"/>
  <c r="E4897" i="69"/>
  <c r="A4898" i="69"/>
  <c r="B4898" i="69"/>
  <c r="C4898" i="69"/>
  <c r="D4898" i="69"/>
  <c r="E4898" i="69"/>
  <c r="A4899" i="69"/>
  <c r="B4899" i="69"/>
  <c r="C4899" i="69"/>
  <c r="D4899" i="69"/>
  <c r="E4899" i="69"/>
  <c r="A4900" i="69"/>
  <c r="B4900" i="69"/>
  <c r="C4900" i="69"/>
  <c r="D4900" i="69"/>
  <c r="E4900" i="69"/>
  <c r="A4901" i="69"/>
  <c r="B4901" i="69"/>
  <c r="C4901" i="69"/>
  <c r="D4901" i="69"/>
  <c r="E4901" i="69"/>
  <c r="A4902" i="69"/>
  <c r="B4902" i="69"/>
  <c r="C4902" i="69"/>
  <c r="D4902" i="69"/>
  <c r="E4902" i="69"/>
  <c r="A4903" i="69"/>
  <c r="B4903" i="69"/>
  <c r="C4903" i="69"/>
  <c r="D4903" i="69"/>
  <c r="E4903" i="69"/>
  <c r="A4904" i="69"/>
  <c r="B4904" i="69"/>
  <c r="C4904" i="69"/>
  <c r="D4904" i="69"/>
  <c r="E4904" i="69"/>
  <c r="A4905" i="69"/>
  <c r="B4905" i="69"/>
  <c r="C4905" i="69"/>
  <c r="D4905" i="69"/>
  <c r="E4905" i="69"/>
  <c r="A4906" i="69"/>
  <c r="B4906" i="69"/>
  <c r="C4906" i="69"/>
  <c r="D4906" i="69"/>
  <c r="E4906" i="69"/>
  <c r="A4907" i="69"/>
  <c r="B4907" i="69"/>
  <c r="C4907" i="69"/>
  <c r="D4907" i="69"/>
  <c r="E4907" i="69"/>
  <c r="A4908" i="69"/>
  <c r="B4908" i="69"/>
  <c r="C4908" i="69"/>
  <c r="D4908" i="69"/>
  <c r="E4908" i="69"/>
  <c r="A4909" i="69"/>
  <c r="B4909" i="69"/>
  <c r="C4909" i="69"/>
  <c r="D4909" i="69"/>
  <c r="E4909" i="69"/>
  <c r="A4910" i="69"/>
  <c r="B4910" i="69"/>
  <c r="C4910" i="69"/>
  <c r="D4910" i="69"/>
  <c r="E4910" i="69"/>
  <c r="A4911" i="69"/>
  <c r="B4911" i="69"/>
  <c r="C4911" i="69"/>
  <c r="D4911" i="69"/>
  <c r="E4911" i="69"/>
  <c r="A4912" i="69"/>
  <c r="B4912" i="69"/>
  <c r="C4912" i="69"/>
  <c r="D4912" i="69"/>
  <c r="E4912" i="69"/>
  <c r="A4913" i="69"/>
  <c r="B4913" i="69"/>
  <c r="C4913" i="69"/>
  <c r="D4913" i="69"/>
  <c r="E4913" i="69"/>
  <c r="A4914" i="69"/>
  <c r="B4914" i="69"/>
  <c r="C4914" i="69"/>
  <c r="D4914" i="69"/>
  <c r="E4914" i="69"/>
  <c r="A4915" i="69"/>
  <c r="B4915" i="69"/>
  <c r="C4915" i="69"/>
  <c r="D4915" i="69"/>
  <c r="E4915" i="69"/>
  <c r="A4916" i="69"/>
  <c r="B4916" i="69"/>
  <c r="C4916" i="69"/>
  <c r="D4916" i="69"/>
  <c r="E4916" i="69"/>
  <c r="A4917" i="69"/>
  <c r="B4917" i="69"/>
  <c r="C4917" i="69"/>
  <c r="D4917" i="69"/>
  <c r="E4917" i="69"/>
  <c r="A4918" i="69"/>
  <c r="B4918" i="69"/>
  <c r="C4918" i="69"/>
  <c r="D4918" i="69"/>
  <c r="E4918" i="69"/>
  <c r="A4919" i="69"/>
  <c r="B4919" i="69"/>
  <c r="C4919" i="69"/>
  <c r="D4919" i="69"/>
  <c r="E4919" i="69"/>
  <c r="A4920" i="69"/>
  <c r="B4920" i="69"/>
  <c r="C4920" i="69"/>
  <c r="D4920" i="69"/>
  <c r="E4920" i="69"/>
  <c r="A4921" i="69"/>
  <c r="B4921" i="69"/>
  <c r="C4921" i="69"/>
  <c r="D4921" i="69"/>
  <c r="E4921" i="69"/>
  <c r="A4922" i="69"/>
  <c r="B4922" i="69"/>
  <c r="C4922" i="69"/>
  <c r="D4922" i="69"/>
  <c r="E4922" i="69"/>
  <c r="A4923" i="69"/>
  <c r="B4923" i="69"/>
  <c r="C4923" i="69"/>
  <c r="D4923" i="69"/>
  <c r="E4923" i="69"/>
  <c r="A4924" i="69"/>
  <c r="B4924" i="69"/>
  <c r="C4924" i="69"/>
  <c r="D4924" i="69"/>
  <c r="E4924" i="69"/>
  <c r="A4925" i="69"/>
  <c r="B4925" i="69"/>
  <c r="C4925" i="69"/>
  <c r="D4925" i="69"/>
  <c r="E4925" i="69"/>
  <c r="A4926" i="69"/>
  <c r="B4926" i="69"/>
  <c r="C4926" i="69"/>
  <c r="D4926" i="69"/>
  <c r="E4926" i="69"/>
  <c r="A4927" i="69"/>
  <c r="B4927" i="69"/>
  <c r="C4927" i="69"/>
  <c r="D4927" i="69"/>
  <c r="E4927" i="69"/>
  <c r="A4928" i="69"/>
  <c r="B4928" i="69"/>
  <c r="C4928" i="69"/>
  <c r="D4928" i="69"/>
  <c r="E4928" i="69"/>
  <c r="A4929" i="69"/>
  <c r="B4929" i="69"/>
  <c r="C4929" i="69"/>
  <c r="D4929" i="69"/>
  <c r="E4929" i="69"/>
  <c r="A4930" i="69"/>
  <c r="B4930" i="69"/>
  <c r="C4930" i="69"/>
  <c r="D4930" i="69"/>
  <c r="E4930" i="69"/>
  <c r="A4931" i="69"/>
  <c r="B4931" i="69"/>
  <c r="C4931" i="69"/>
  <c r="D4931" i="69"/>
  <c r="E4931" i="69"/>
  <c r="A4932" i="69"/>
  <c r="B4932" i="69"/>
  <c r="C4932" i="69"/>
  <c r="D4932" i="69"/>
  <c r="E4932" i="69"/>
  <c r="A4933" i="69"/>
  <c r="B4933" i="69"/>
  <c r="C4933" i="69"/>
  <c r="D4933" i="69"/>
  <c r="E4933" i="69"/>
  <c r="A4934" i="69"/>
  <c r="B4934" i="69"/>
  <c r="C4934" i="69"/>
  <c r="D4934" i="69"/>
  <c r="E4934" i="69"/>
  <c r="A4935" i="69"/>
  <c r="B4935" i="69"/>
  <c r="C4935" i="69"/>
  <c r="D4935" i="69"/>
  <c r="E4935" i="69"/>
  <c r="A4936" i="69"/>
  <c r="B4936" i="69"/>
  <c r="C4936" i="69"/>
  <c r="D4936" i="69"/>
  <c r="E4936" i="69"/>
  <c r="A4937" i="69"/>
  <c r="B4937" i="69"/>
  <c r="C4937" i="69"/>
  <c r="D4937" i="69"/>
  <c r="E4937" i="69"/>
  <c r="A4938" i="69"/>
  <c r="B4938" i="69"/>
  <c r="C4938" i="69"/>
  <c r="D4938" i="69"/>
  <c r="E4938" i="69"/>
  <c r="A4939" i="69"/>
  <c r="B4939" i="69"/>
  <c r="C4939" i="69"/>
  <c r="D4939" i="69"/>
  <c r="E4939" i="69"/>
  <c r="A4940" i="69"/>
  <c r="B4940" i="69"/>
  <c r="C4940" i="69"/>
  <c r="D4940" i="69"/>
  <c r="E4940" i="69"/>
  <c r="A4941" i="69"/>
  <c r="B4941" i="69"/>
  <c r="C4941" i="69"/>
  <c r="D4941" i="69"/>
  <c r="E4941" i="69"/>
  <c r="A4942" i="69"/>
  <c r="B4942" i="69"/>
  <c r="C4942" i="69"/>
  <c r="D4942" i="69"/>
  <c r="E4942" i="69"/>
  <c r="A4943" i="69"/>
  <c r="B4943" i="69"/>
  <c r="C4943" i="69"/>
  <c r="D4943" i="69"/>
  <c r="E4943" i="69"/>
  <c r="A4944" i="69"/>
  <c r="B4944" i="69"/>
  <c r="C4944" i="69"/>
  <c r="D4944" i="69"/>
  <c r="E4944" i="69"/>
  <c r="A4945" i="69"/>
  <c r="B4945" i="69"/>
  <c r="C4945" i="69"/>
  <c r="D4945" i="69"/>
  <c r="E4945" i="69"/>
  <c r="A4946" i="69"/>
  <c r="B4946" i="69"/>
  <c r="C4946" i="69"/>
  <c r="D4946" i="69"/>
  <c r="E4946" i="69"/>
  <c r="A4947" i="69"/>
  <c r="B4947" i="69"/>
  <c r="C4947" i="69"/>
  <c r="D4947" i="69"/>
  <c r="E4947" i="69"/>
  <c r="A4948" i="69"/>
  <c r="B4948" i="69"/>
  <c r="C4948" i="69"/>
  <c r="D4948" i="69"/>
  <c r="E4948" i="69"/>
  <c r="A4949" i="69"/>
  <c r="B4949" i="69"/>
  <c r="C4949" i="69"/>
  <c r="D4949" i="69"/>
  <c r="E4949" i="69"/>
  <c r="A4950" i="69"/>
  <c r="B4950" i="69"/>
  <c r="C4950" i="69"/>
  <c r="D4950" i="69"/>
  <c r="E4950" i="69"/>
  <c r="A4951" i="69"/>
  <c r="B4951" i="69"/>
  <c r="C4951" i="69"/>
  <c r="D4951" i="69"/>
  <c r="E4951" i="69"/>
  <c r="A4952" i="69"/>
  <c r="B4952" i="69"/>
  <c r="C4952" i="69"/>
  <c r="D4952" i="69"/>
  <c r="E4952" i="69"/>
  <c r="A4953" i="69"/>
  <c r="B4953" i="69"/>
  <c r="C4953" i="69"/>
  <c r="D4953" i="69"/>
  <c r="E4953" i="69"/>
  <c r="A4954" i="69"/>
  <c r="B4954" i="69"/>
  <c r="C4954" i="69"/>
  <c r="D4954" i="69"/>
  <c r="E4954" i="69"/>
  <c r="A4955" i="69"/>
  <c r="B4955" i="69"/>
  <c r="C4955" i="69"/>
  <c r="D4955" i="69"/>
  <c r="E4955" i="69"/>
  <c r="A4956" i="69"/>
  <c r="B4956" i="69"/>
  <c r="C4956" i="69"/>
  <c r="D4956" i="69"/>
  <c r="E4956" i="69"/>
  <c r="A4957" i="69"/>
  <c r="B4957" i="69"/>
  <c r="C4957" i="69"/>
  <c r="D4957" i="69"/>
  <c r="E4957" i="69"/>
  <c r="A4958" i="69"/>
  <c r="B4958" i="69"/>
  <c r="C4958" i="69"/>
  <c r="D4958" i="69"/>
  <c r="E4958" i="69"/>
  <c r="A4959" i="69"/>
  <c r="B4959" i="69"/>
  <c r="C4959" i="69"/>
  <c r="D4959" i="69"/>
  <c r="E4959" i="69"/>
  <c r="A4960" i="69"/>
  <c r="B4960" i="69"/>
  <c r="C4960" i="69"/>
  <c r="D4960" i="69"/>
  <c r="E4960" i="69"/>
  <c r="A4961" i="69"/>
  <c r="B4961" i="69"/>
  <c r="C4961" i="69"/>
  <c r="D4961" i="69"/>
  <c r="E4961" i="69"/>
  <c r="A4962" i="69"/>
  <c r="B4962" i="69"/>
  <c r="C4962" i="69"/>
  <c r="D4962" i="69"/>
  <c r="E4962" i="69"/>
  <c r="A4963" i="69"/>
  <c r="B4963" i="69"/>
  <c r="C4963" i="69"/>
  <c r="D4963" i="69"/>
  <c r="E4963" i="69"/>
  <c r="A4964" i="69"/>
  <c r="B4964" i="69"/>
  <c r="C4964" i="69"/>
  <c r="D4964" i="69"/>
  <c r="E4964" i="69"/>
  <c r="A4965" i="69"/>
  <c r="B4965" i="69"/>
  <c r="C4965" i="69"/>
  <c r="D4965" i="69"/>
  <c r="E4965" i="69"/>
  <c r="A4966" i="69"/>
  <c r="B4966" i="69"/>
  <c r="C4966" i="69"/>
  <c r="D4966" i="69"/>
  <c r="E4966" i="69"/>
  <c r="A4967" i="69"/>
  <c r="B4967" i="69"/>
  <c r="C4967" i="69"/>
  <c r="D4967" i="69"/>
  <c r="E4967" i="69"/>
  <c r="A4968" i="69"/>
  <c r="B4968" i="69"/>
  <c r="C4968" i="69"/>
  <c r="D4968" i="69"/>
  <c r="E4968" i="69"/>
  <c r="A4969" i="69"/>
  <c r="B4969" i="69"/>
  <c r="C4969" i="69"/>
  <c r="D4969" i="69"/>
  <c r="E4969" i="69"/>
  <c r="A4970" i="69"/>
  <c r="B4970" i="69"/>
  <c r="C4970" i="69"/>
  <c r="D4970" i="69"/>
  <c r="E4970" i="69"/>
  <c r="A4971" i="69"/>
  <c r="B4971" i="69"/>
  <c r="C4971" i="69"/>
  <c r="D4971" i="69"/>
  <c r="E4971" i="69"/>
  <c r="A4972" i="69"/>
  <c r="B4972" i="69"/>
  <c r="C4972" i="69"/>
  <c r="D4972" i="69"/>
  <c r="E4972" i="69"/>
  <c r="A4973" i="69"/>
  <c r="B4973" i="69"/>
  <c r="C4973" i="69"/>
  <c r="D4973" i="69"/>
  <c r="E4973" i="69"/>
  <c r="A4974" i="69"/>
  <c r="B4974" i="69"/>
  <c r="C4974" i="69"/>
  <c r="D4974" i="69"/>
  <c r="E4974" i="69"/>
  <c r="A4975" i="69"/>
  <c r="B4975" i="69"/>
  <c r="C4975" i="69"/>
  <c r="D4975" i="69"/>
  <c r="E4975" i="69"/>
  <c r="A4976" i="69"/>
  <c r="B4976" i="69"/>
  <c r="C4976" i="69"/>
  <c r="D4976" i="69"/>
  <c r="E4976" i="69"/>
  <c r="A4977" i="69"/>
  <c r="B4977" i="69"/>
  <c r="C4977" i="69"/>
  <c r="D4977" i="69"/>
  <c r="E4977" i="69"/>
  <c r="A4978" i="69"/>
  <c r="B4978" i="69"/>
  <c r="C4978" i="69"/>
  <c r="D4978" i="69"/>
  <c r="E4978" i="69"/>
  <c r="A4979" i="69"/>
  <c r="B4979" i="69"/>
  <c r="C4979" i="69"/>
  <c r="D4979" i="69"/>
  <c r="E4979" i="69"/>
  <c r="A4980" i="69"/>
  <c r="B4980" i="69"/>
  <c r="C4980" i="69"/>
  <c r="D4980" i="69"/>
  <c r="E4980" i="69"/>
  <c r="A4981" i="69"/>
  <c r="B4981" i="69"/>
  <c r="C4981" i="69"/>
  <c r="D4981" i="69"/>
  <c r="E4981" i="69"/>
  <c r="A4982" i="69"/>
  <c r="B4982" i="69"/>
  <c r="C4982" i="69"/>
  <c r="D4982" i="69"/>
  <c r="E4982" i="69"/>
  <c r="A4983" i="69"/>
  <c r="B4983" i="69"/>
  <c r="C4983" i="69"/>
  <c r="D4983" i="69"/>
  <c r="E4983" i="69"/>
  <c r="A4984" i="69"/>
  <c r="B4984" i="69"/>
  <c r="C4984" i="69"/>
  <c r="D4984" i="69"/>
  <c r="E4984" i="69"/>
  <c r="B1" i="69"/>
  <c r="C1" i="69"/>
  <c r="D1" i="69"/>
  <c r="E1" i="69"/>
  <c r="A1" i="69"/>
  <c r="C6" i="63"/>
  <c r="D6" i="63"/>
  <c r="E6" i="63"/>
  <c r="F6" i="63"/>
  <c r="G6" i="63"/>
  <c r="H6" i="63"/>
  <c r="I6" i="63"/>
  <c r="J6" i="63"/>
  <c r="K6" i="63"/>
  <c r="L6" i="63"/>
  <c r="M6" i="63"/>
  <c r="N6" i="63"/>
  <c r="O6" i="63"/>
  <c r="P6" i="63"/>
  <c r="Q6" i="63"/>
  <c r="R6" i="63"/>
  <c r="S6" i="63"/>
  <c r="T6" i="63"/>
  <c r="U6" i="63"/>
  <c r="V6" i="63"/>
  <c r="W6" i="63"/>
  <c r="X6" i="63"/>
  <c r="Y6" i="63"/>
  <c r="Z6" i="63"/>
  <c r="AA6" i="63"/>
  <c r="AB6" i="63"/>
  <c r="AC6" i="63"/>
  <c r="AD6" i="63"/>
  <c r="AE6" i="63"/>
  <c r="AF6" i="63"/>
  <c r="AG6" i="63"/>
  <c r="AH6" i="63"/>
  <c r="AI6" i="63"/>
  <c r="AJ6" i="63"/>
  <c r="AK6" i="63"/>
  <c r="AL6" i="63"/>
  <c r="AM6" i="63"/>
  <c r="AN6" i="63"/>
  <c r="AO6" i="63"/>
  <c r="AP6" i="63"/>
  <c r="AQ6" i="63"/>
  <c r="AR6" i="63"/>
  <c r="AS6" i="63"/>
  <c r="AT6" i="63"/>
  <c r="AU6" i="63"/>
  <c r="AV6" i="63"/>
  <c r="AW6" i="63"/>
  <c r="AX6" i="63"/>
  <c r="AY6" i="63"/>
  <c r="AZ6" i="63"/>
  <c r="BA6" i="63"/>
  <c r="BB6" i="63"/>
  <c r="BC6" i="63"/>
  <c r="BD6" i="63"/>
  <c r="BE6" i="63"/>
  <c r="BF6" i="63"/>
  <c r="BG6" i="63"/>
  <c r="BH6" i="63"/>
  <c r="BI6" i="63"/>
  <c r="BJ6" i="63"/>
  <c r="BK6" i="63"/>
  <c r="BL6" i="63"/>
  <c r="BM6" i="63"/>
  <c r="BN6" i="63"/>
  <c r="BO6" i="63"/>
  <c r="BP6" i="63"/>
  <c r="BQ6" i="63"/>
  <c r="BR6" i="63"/>
  <c r="BS6" i="63"/>
  <c r="BT6" i="63"/>
  <c r="BU6" i="63"/>
  <c r="BV6" i="63"/>
  <c r="BW6" i="63"/>
  <c r="BX6" i="63"/>
  <c r="BY6" i="63"/>
  <c r="BZ6" i="63"/>
  <c r="CA6" i="63"/>
  <c r="CB6" i="63"/>
  <c r="CC6" i="63"/>
  <c r="CD6" i="63"/>
  <c r="CE6" i="63"/>
  <c r="CF6" i="63"/>
  <c r="CG6" i="63"/>
  <c r="CH6" i="63"/>
  <c r="CI6" i="63"/>
  <c r="CJ6" i="63"/>
  <c r="CK6" i="63"/>
  <c r="CL6" i="63"/>
  <c r="CM6" i="63"/>
  <c r="CN6" i="63"/>
  <c r="CO6" i="63"/>
  <c r="CP6" i="63"/>
  <c r="CQ6" i="63"/>
  <c r="CR6" i="63"/>
  <c r="CS6" i="63"/>
  <c r="CT6" i="63"/>
  <c r="CU6" i="63"/>
  <c r="CV6" i="63"/>
  <c r="CW6" i="63"/>
  <c r="CX6" i="63"/>
  <c r="CY6" i="63"/>
  <c r="CZ6" i="63"/>
  <c r="DA6" i="63"/>
  <c r="DB6" i="63"/>
  <c r="DC6" i="63"/>
  <c r="DD6" i="63"/>
  <c r="DE6" i="63"/>
  <c r="DF6" i="63"/>
  <c r="DG6" i="63"/>
  <c r="DH6" i="63"/>
  <c r="DI6" i="63"/>
  <c r="DJ6" i="63"/>
  <c r="DK6" i="63"/>
  <c r="DL6" i="63"/>
  <c r="DM6" i="63"/>
  <c r="DN6" i="63"/>
  <c r="DO6" i="63"/>
  <c r="DP6" i="63"/>
  <c r="DQ6" i="63"/>
  <c r="DR6" i="63"/>
  <c r="DS6" i="63"/>
  <c r="DT6" i="63"/>
  <c r="DU6" i="63"/>
  <c r="DV6" i="63"/>
  <c r="DW6" i="63"/>
  <c r="DX6" i="63"/>
  <c r="DY6" i="63"/>
  <c r="DZ6" i="63"/>
  <c r="EA6" i="63"/>
  <c r="EB6" i="63"/>
  <c r="EC6" i="63"/>
  <c r="ED6" i="63"/>
  <c r="EE6" i="63"/>
  <c r="EF6" i="63"/>
  <c r="EG6" i="63"/>
  <c r="EH6" i="63"/>
  <c r="EI6" i="63"/>
  <c r="EJ6" i="63"/>
  <c r="EK6" i="63"/>
  <c r="EL6" i="63"/>
  <c r="EM6" i="63"/>
  <c r="EN6" i="63"/>
  <c r="EO6" i="63"/>
  <c r="EP6" i="63"/>
  <c r="EQ6" i="63"/>
  <c r="ER6" i="63"/>
  <c r="ES6" i="63"/>
  <c r="ET6" i="63"/>
  <c r="EU6" i="63"/>
  <c r="EV6" i="63"/>
  <c r="EW6" i="63"/>
  <c r="EX6" i="63"/>
  <c r="EY6" i="63"/>
  <c r="EZ6" i="63"/>
  <c r="FA6" i="63"/>
  <c r="FB6" i="63"/>
  <c r="FC6" i="63"/>
  <c r="FD6" i="63"/>
  <c r="FE6" i="63"/>
  <c r="FF6" i="63"/>
  <c r="FG6" i="63"/>
  <c r="FH6" i="63"/>
  <c r="FI6" i="63"/>
  <c r="FJ6" i="63"/>
  <c r="FK6" i="63"/>
  <c r="FL6" i="63"/>
  <c r="FM6" i="63"/>
  <c r="FN6" i="63"/>
  <c r="FO6" i="63"/>
  <c r="FP6" i="63"/>
  <c r="FQ6" i="63"/>
  <c r="FR6" i="63"/>
  <c r="FS6" i="63"/>
  <c r="FT6" i="63"/>
  <c r="FU6" i="63"/>
  <c r="FV6" i="63"/>
  <c r="FW6" i="63"/>
  <c r="FX6" i="63"/>
  <c r="FY6" i="63"/>
  <c r="FZ6" i="63"/>
  <c r="GA6" i="63"/>
  <c r="GB6" i="63"/>
  <c r="GC6" i="63"/>
  <c r="GD6" i="63"/>
  <c r="GE6" i="63"/>
  <c r="GF6" i="63"/>
  <c r="GG6" i="63"/>
  <c r="GH6" i="63"/>
  <c r="GI6" i="63"/>
  <c r="GJ6" i="63"/>
  <c r="GK6" i="63"/>
  <c r="GL6" i="63"/>
  <c r="GM6" i="63"/>
  <c r="GN6" i="63"/>
  <c r="GO6" i="63"/>
  <c r="GP6" i="63"/>
  <c r="GQ6" i="63"/>
  <c r="GR6" i="63"/>
  <c r="GS6" i="63"/>
  <c r="GT6" i="63"/>
  <c r="GU6" i="63"/>
  <c r="GV6" i="63"/>
  <c r="GW6" i="63"/>
  <c r="GX6" i="63"/>
  <c r="GY6" i="63"/>
  <c r="GZ6" i="63"/>
  <c r="HA6" i="63"/>
  <c r="HB6" i="63"/>
  <c r="HC6" i="63"/>
  <c r="HD6" i="63"/>
  <c r="HE6" i="63"/>
  <c r="HF6" i="63"/>
  <c r="HG6" i="63"/>
  <c r="HH6" i="63"/>
  <c r="HI6" i="63"/>
  <c r="HJ6" i="63"/>
  <c r="HK6" i="63"/>
  <c r="HL6" i="63"/>
  <c r="HM6" i="63"/>
  <c r="HN6" i="63"/>
  <c r="HO6" i="63"/>
  <c r="HP6" i="63"/>
  <c r="HQ6" i="63"/>
  <c r="HR6" i="63"/>
  <c r="HS6" i="63"/>
  <c r="HT6" i="63"/>
  <c r="HU6" i="63"/>
  <c r="HV6" i="63"/>
  <c r="HW6" i="63"/>
  <c r="HX6" i="63"/>
  <c r="HY6" i="63"/>
  <c r="HZ6" i="63"/>
  <c r="IA6" i="63"/>
  <c r="IB6" i="63"/>
  <c r="IC6" i="63"/>
  <c r="ID6" i="63"/>
  <c r="IE6" i="63"/>
  <c r="IF6" i="63"/>
  <c r="IG6" i="63"/>
  <c r="IH6" i="63"/>
  <c r="II6" i="63"/>
  <c r="IJ6" i="63"/>
  <c r="IK6" i="63"/>
  <c r="IL6" i="63"/>
  <c r="IM6" i="63"/>
  <c r="IN6" i="63"/>
  <c r="IO6" i="63"/>
  <c r="IP6" i="63"/>
  <c r="IQ6" i="63"/>
  <c r="IR6" i="63"/>
  <c r="IS6" i="63"/>
  <c r="IT6" i="63"/>
  <c r="IU6" i="63"/>
  <c r="IV6" i="63"/>
  <c r="IW6" i="63"/>
  <c r="IX6" i="63"/>
  <c r="IY6" i="63"/>
  <c r="IZ6" i="63"/>
  <c r="JA6" i="63"/>
  <c r="JB6" i="63"/>
  <c r="JC6" i="63"/>
  <c r="JD6" i="63"/>
  <c r="JE6" i="63"/>
  <c r="JF6" i="63"/>
  <c r="JG6" i="63"/>
  <c r="JH6" i="63"/>
  <c r="JI6" i="63"/>
  <c r="JJ6" i="63"/>
  <c r="JK6" i="63"/>
  <c r="JL6" i="63"/>
  <c r="JM6" i="63"/>
  <c r="JN6" i="63"/>
  <c r="JO6" i="63"/>
  <c r="JP6" i="63"/>
  <c r="JQ6" i="63"/>
  <c r="JR6" i="63"/>
  <c r="JS6" i="63"/>
  <c r="JT6" i="63"/>
  <c r="JU6" i="63"/>
  <c r="JV6" i="63"/>
  <c r="JW6" i="63"/>
  <c r="JX6" i="63"/>
  <c r="JY6" i="63"/>
  <c r="JZ6" i="63"/>
  <c r="KA6" i="63"/>
  <c r="KB6" i="63"/>
  <c r="KC6" i="63"/>
  <c r="KD6" i="63"/>
  <c r="KE6" i="63"/>
  <c r="KF6" i="63"/>
  <c r="KG6" i="63"/>
  <c r="KH6" i="63"/>
  <c r="KI6" i="63"/>
  <c r="KJ6" i="63"/>
  <c r="KK6" i="63"/>
  <c r="KL6" i="63"/>
  <c r="KM6" i="63"/>
  <c r="KN6" i="63"/>
  <c r="KO6" i="63"/>
  <c r="KP6" i="63"/>
  <c r="KQ6" i="63"/>
  <c r="KR6" i="63"/>
  <c r="KS6" i="63"/>
  <c r="KT6" i="63"/>
  <c r="KU6" i="63"/>
  <c r="KV6" i="63"/>
  <c r="KW6" i="63"/>
  <c r="B6" i="63"/>
  <c r="B5" i="63"/>
  <c r="AOX5" i="68"/>
  <c r="AOW5" i="68"/>
  <c r="AOV5" i="68"/>
  <c r="AOU5" i="68"/>
  <c r="AOT5" i="68"/>
  <c r="AOS5" i="68"/>
  <c r="AOR5" i="68"/>
  <c r="AOO5" i="68"/>
  <c r="AON5" i="68"/>
  <c r="AOM5" i="68"/>
  <c r="AOL5" i="68"/>
  <c r="AOK5" i="68"/>
  <c r="AOJ5" i="68"/>
  <c r="AOI5" i="68"/>
  <c r="AOH5" i="68"/>
  <c r="AOG5" i="68"/>
  <c r="AOF5" i="68"/>
  <c r="AOE5" i="68"/>
  <c r="AOD5" i="68"/>
  <c r="AOC5" i="68"/>
  <c r="AOB5" i="68"/>
  <c r="AOA5" i="68"/>
  <c r="ANZ5" i="68"/>
  <c r="ANY5" i="68"/>
  <c r="ANX5" i="68"/>
  <c r="ANW5" i="68"/>
  <c r="ANV5" i="68"/>
  <c r="ANU5" i="68"/>
  <c r="ANT5" i="68"/>
  <c r="ANS5" i="68"/>
  <c r="ANR5" i="68"/>
  <c r="ANQ5" i="68"/>
  <c r="ANP5" i="68"/>
  <c r="ANO5" i="68"/>
  <c r="ANN5" i="68"/>
  <c r="ANM5" i="68"/>
  <c r="ANL5" i="68"/>
  <c r="ANK5" i="68"/>
  <c r="ANJ5" i="68"/>
  <c r="ANI5" i="68"/>
  <c r="ANH5" i="68"/>
  <c r="ANG5" i="68"/>
  <c r="ANF5" i="68"/>
  <c r="ANE5" i="68"/>
  <c r="AND5" i="68"/>
  <c r="ANC5" i="68"/>
  <c r="ANB5" i="68"/>
  <c r="ANA5" i="68"/>
  <c r="AMZ5" i="68"/>
  <c r="AMY5" i="68"/>
  <c r="AMX5" i="68"/>
  <c r="AMW5" i="68"/>
  <c r="AMV5" i="68"/>
  <c r="AMU5" i="68"/>
  <c r="AMT5" i="68"/>
  <c r="AMS5" i="68"/>
  <c r="AMR5" i="68"/>
  <c r="AMQ5" i="68"/>
  <c r="AMP5" i="68"/>
  <c r="AMO5" i="68"/>
  <c r="AMN5" i="68"/>
  <c r="AMM5" i="68"/>
  <c r="AML5" i="68"/>
  <c r="AMK5" i="68"/>
  <c r="AMJ5" i="68"/>
  <c r="AMI5" i="68"/>
  <c r="AMH5" i="68"/>
  <c r="AMG5" i="68"/>
  <c r="AMF5" i="68"/>
  <c r="AME5" i="68"/>
  <c r="AMD5" i="68"/>
  <c r="AMC5" i="68"/>
  <c r="AMB5" i="68"/>
  <c r="AMA5" i="68"/>
  <c r="ALZ5" i="68"/>
  <c r="ALY5" i="68"/>
  <c r="ALX5" i="68"/>
  <c r="ALW5" i="68"/>
  <c r="ALV5" i="68"/>
  <c r="ALU5" i="68"/>
  <c r="ALT5" i="68"/>
  <c r="ALS5" i="68"/>
  <c r="ALR5" i="68"/>
  <c r="ALQ5" i="68"/>
  <c r="ALP5" i="68"/>
  <c r="ALO5" i="68"/>
  <c r="ALN5" i="68"/>
  <c r="ALM5" i="68"/>
  <c r="ALL5" i="68"/>
  <c r="ALK5" i="68"/>
  <c r="ALJ5" i="68"/>
  <c r="ALI5" i="68"/>
  <c r="ALH5" i="68"/>
  <c r="ALG5" i="68"/>
  <c r="ALF5" i="68"/>
  <c r="ALE5" i="68"/>
  <c r="ALD5" i="68"/>
  <c r="ALC5" i="68"/>
  <c r="ALB5" i="68"/>
  <c r="ALA5" i="68"/>
  <c r="AKZ5" i="68"/>
  <c r="AKY5" i="68"/>
  <c r="AKX5" i="68"/>
  <c r="AKW5" i="68"/>
  <c r="AKV5" i="68"/>
  <c r="AKU5" i="68"/>
  <c r="AKT5" i="68"/>
  <c r="AKS5" i="68"/>
  <c r="AKR5" i="68"/>
  <c r="AKQ5" i="68"/>
  <c r="AKP5" i="68"/>
  <c r="AKO5" i="68"/>
  <c r="AKN5" i="68"/>
  <c r="AKM5" i="68"/>
  <c r="AKL5" i="68"/>
  <c r="AKK5" i="68"/>
  <c r="AKJ5" i="68"/>
  <c r="AKI5" i="68"/>
  <c r="AKH5" i="68"/>
  <c r="AKG5" i="68"/>
  <c r="AKF5" i="68"/>
  <c r="AKE5" i="68"/>
  <c r="AKD5" i="68"/>
  <c r="AKC5" i="68"/>
  <c r="AKB5" i="68"/>
  <c r="AKA5" i="68"/>
  <c r="AJZ5" i="68"/>
  <c r="AJY5" i="68"/>
  <c r="AJX5" i="68"/>
  <c r="AJW5" i="68"/>
  <c r="AJV5" i="68"/>
  <c r="AJU5" i="68"/>
  <c r="AJT5" i="68"/>
  <c r="AJS5" i="68"/>
  <c r="AJR5" i="68"/>
  <c r="AJQ5" i="68"/>
  <c r="AJP5" i="68"/>
  <c r="AJO5" i="68"/>
  <c r="AJN5" i="68"/>
  <c r="AJM5" i="68"/>
  <c r="AJL5" i="68"/>
  <c r="AJK5" i="68"/>
  <c r="AJJ5" i="68"/>
  <c r="AJI5" i="68"/>
  <c r="AJH5" i="68"/>
  <c r="AJG5" i="68"/>
  <c r="AJF5" i="68"/>
  <c r="AJE5" i="68"/>
  <c r="AJD5" i="68"/>
  <c r="AJC5" i="68"/>
  <c r="AJB5" i="68"/>
  <c r="AJA5" i="68"/>
  <c r="AIZ5" i="68"/>
  <c r="AIY5" i="68"/>
  <c r="AIX5" i="68"/>
  <c r="AIW5" i="68"/>
  <c r="AIV5" i="68"/>
  <c r="AIU5" i="68"/>
  <c r="AIT5" i="68"/>
  <c r="AIS5" i="68"/>
  <c r="AIR5" i="68"/>
  <c r="AIQ5" i="68"/>
  <c r="AIP5" i="68"/>
  <c r="AIO5" i="68"/>
  <c r="AIN5" i="68"/>
  <c r="AIM5" i="68"/>
  <c r="AIL5" i="68"/>
  <c r="AIK5" i="68"/>
  <c r="AIJ5" i="68"/>
  <c r="AII5" i="68"/>
  <c r="AIH5" i="68"/>
  <c r="AIG5" i="68"/>
  <c r="AIF5" i="68"/>
  <c r="AIE5" i="68"/>
  <c r="AID5" i="68"/>
  <c r="AIC5" i="68"/>
  <c r="AIB5" i="68"/>
  <c r="AIA5" i="68"/>
  <c r="AHZ5" i="68"/>
  <c r="AHY5" i="68"/>
  <c r="AHX5" i="68"/>
  <c r="AHW5" i="68"/>
  <c r="AHV5" i="68"/>
  <c r="AHU5" i="68"/>
  <c r="AHT5" i="68"/>
  <c r="AHS5" i="68"/>
  <c r="AHR5" i="68"/>
  <c r="AHQ5" i="68"/>
  <c r="AHP5" i="68"/>
  <c r="AHO5" i="68"/>
  <c r="AHN5" i="68"/>
  <c r="AHM5" i="68"/>
  <c r="AHL5" i="68"/>
  <c r="AHK5" i="68"/>
  <c r="AHJ5" i="68"/>
  <c r="AHI5" i="68"/>
  <c r="AHH5" i="68"/>
  <c r="AHG5" i="68"/>
  <c r="AHF5" i="68"/>
  <c r="AHE5" i="68"/>
  <c r="AHD5" i="68"/>
  <c r="AHC5" i="68"/>
  <c r="AHB5" i="68"/>
  <c r="AHA5" i="68"/>
  <c r="AGZ5" i="68"/>
  <c r="AGY5" i="68"/>
  <c r="AGX5" i="68"/>
  <c r="AGW5" i="68"/>
  <c r="AGV5" i="68"/>
  <c r="AGU5" i="68"/>
  <c r="AGT5" i="68"/>
  <c r="AGS5" i="68"/>
  <c r="AGR5" i="68"/>
  <c r="AGQ5" i="68"/>
  <c r="AGP5" i="68"/>
  <c r="AGO5" i="68"/>
  <c r="AGN5" i="68"/>
  <c r="AGM5" i="68"/>
  <c r="AGL5" i="68"/>
  <c r="AGK5" i="68"/>
  <c r="AGJ5" i="68"/>
  <c r="AGI5" i="68"/>
  <c r="AGH5" i="68"/>
  <c r="AGG5" i="68"/>
  <c r="AGF5" i="68"/>
  <c r="AGE5" i="68"/>
  <c r="AGD5" i="68"/>
  <c r="AGC5" i="68"/>
  <c r="AGB5" i="68"/>
  <c r="AGA5" i="68"/>
  <c r="AFZ5" i="68"/>
  <c r="AFY5" i="68"/>
  <c r="AFX5" i="68"/>
  <c r="AFW5" i="68"/>
  <c r="AFV5" i="68"/>
  <c r="AFU5" i="68"/>
  <c r="AFT5" i="68"/>
  <c r="AFS5" i="68"/>
  <c r="AFR5" i="68"/>
  <c r="AFQ5" i="68"/>
  <c r="AFP5" i="68"/>
  <c r="AFO5" i="68"/>
  <c r="AFN5" i="68"/>
  <c r="AFM5" i="68"/>
  <c r="AFL5" i="68"/>
  <c r="AFK5" i="68"/>
  <c r="AFJ5" i="68"/>
  <c r="AFI5" i="68"/>
  <c r="AFH5" i="68"/>
  <c r="AFG5" i="68"/>
  <c r="AFF5" i="68"/>
  <c r="AFE5" i="68"/>
  <c r="AFD5" i="68"/>
  <c r="AFC5" i="68"/>
  <c r="AFB5" i="68"/>
  <c r="AFA5" i="68"/>
  <c r="AEZ5" i="68"/>
  <c r="AEY5" i="68"/>
  <c r="AEX5" i="68"/>
  <c r="AEW5" i="68"/>
  <c r="AEV5" i="68"/>
  <c r="AEU5" i="68"/>
  <c r="AET5" i="68"/>
  <c r="AES5" i="68"/>
  <c r="AER5" i="68"/>
  <c r="AEQ5" i="68"/>
  <c r="AEP5" i="68"/>
  <c r="AEO5" i="68"/>
  <c r="AEN5" i="68"/>
  <c r="AEM5" i="68"/>
  <c r="AEL5" i="68"/>
  <c r="AEK5" i="68"/>
  <c r="AEJ5" i="68"/>
  <c r="AEI5" i="68"/>
  <c r="AEH5" i="68"/>
  <c r="AEG5" i="68"/>
  <c r="AEF5" i="68"/>
  <c r="AEE5" i="68"/>
  <c r="AED5" i="68"/>
  <c r="AEC5" i="68"/>
  <c r="AEB5" i="68"/>
  <c r="AEA5" i="68"/>
  <c r="ADZ5" i="68"/>
  <c r="ADY5" i="68"/>
  <c r="ADX5" i="68"/>
  <c r="ADW5" i="68"/>
  <c r="ADV5" i="68"/>
  <c r="ADU5" i="68"/>
  <c r="ADT5" i="68"/>
  <c r="ADS5" i="68"/>
  <c r="ADR5" i="68"/>
  <c r="ADQ5" i="68"/>
  <c r="ADP5" i="68"/>
  <c r="ADO5" i="68"/>
  <c r="ADN5" i="68"/>
  <c r="ADM5" i="68"/>
  <c r="ADL5" i="68"/>
  <c r="ADK5" i="68"/>
  <c r="ADJ5" i="68"/>
  <c r="ADI5" i="68"/>
  <c r="ADH5" i="68"/>
  <c r="ADG5" i="68"/>
  <c r="ADF5" i="68"/>
  <c r="ADE5" i="68"/>
  <c r="ADD5" i="68"/>
  <c r="ADC5" i="68"/>
  <c r="ADB5" i="68"/>
  <c r="ADA5" i="68"/>
  <c r="ACZ5" i="68"/>
  <c r="ACY5" i="68"/>
  <c r="ACX5" i="68"/>
  <c r="ACW5" i="68"/>
  <c r="ACV5" i="68"/>
  <c r="ACU5" i="68"/>
  <c r="ACT5" i="68"/>
  <c r="ACS5" i="68"/>
  <c r="ACR5" i="68"/>
  <c r="ACQ5" i="68"/>
  <c r="ACP5" i="68"/>
  <c r="ACO5" i="68"/>
  <c r="ACN5" i="68"/>
  <c r="ACM5" i="68"/>
  <c r="ACL5" i="68"/>
  <c r="ACK5" i="68"/>
  <c r="ACJ5" i="68"/>
  <c r="ACI5" i="68"/>
  <c r="ACH5" i="68"/>
  <c r="ACG5" i="68"/>
  <c r="ACF5" i="68"/>
  <c r="ACE5" i="68"/>
  <c r="ACD5" i="68"/>
  <c r="ACC5" i="68"/>
  <c r="ACB5" i="68"/>
  <c r="ACA5" i="68"/>
  <c r="ABZ5" i="68"/>
  <c r="ABY5" i="68"/>
  <c r="ABX5" i="68"/>
  <c r="ABW5" i="68"/>
  <c r="ABV5" i="68"/>
  <c r="ABU5" i="68"/>
  <c r="ABT5" i="68"/>
  <c r="ABS5" i="68"/>
  <c r="ABR5" i="68"/>
  <c r="ABQ5" i="68"/>
  <c r="ABP5" i="68"/>
  <c r="ABO5" i="68"/>
  <c r="ABN5" i="68"/>
  <c r="ABM5" i="68"/>
  <c r="ABL5" i="68"/>
  <c r="ABK5" i="68"/>
  <c r="ABJ5" i="68"/>
  <c r="ABI5" i="68"/>
  <c r="ABH5" i="68"/>
  <c r="ABG5" i="68"/>
  <c r="ABF5" i="68"/>
  <c r="ABE5" i="68"/>
  <c r="ABD5" i="68"/>
  <c r="ABC5" i="68"/>
  <c r="ABB5" i="68"/>
  <c r="ABA5" i="68"/>
  <c r="AAZ5" i="68"/>
  <c r="AAY5" i="68"/>
  <c r="AAX5" i="68"/>
  <c r="AAW5" i="68"/>
  <c r="AAV5" i="68"/>
  <c r="AAU5" i="68"/>
  <c r="AAT5" i="68"/>
  <c r="AAS5" i="68"/>
  <c r="AAR5" i="68"/>
  <c r="AAQ5" i="68"/>
  <c r="AAP5" i="68"/>
  <c r="AAO5" i="68"/>
  <c r="AAN5" i="68"/>
  <c r="AAM5" i="68"/>
  <c r="AAL5" i="68"/>
  <c r="AAK5" i="68"/>
  <c r="AAJ5" i="68"/>
  <c r="AAI5" i="68"/>
  <c r="AAH5" i="68"/>
  <c r="AAG5" i="68"/>
  <c r="AAF5" i="68"/>
  <c r="AAE5" i="68"/>
  <c r="AAD5" i="68"/>
  <c r="AAC5" i="68"/>
  <c r="AAB5" i="68"/>
  <c r="AAA5" i="68"/>
  <c r="ZZ5" i="68"/>
  <c r="ZY5" i="68"/>
  <c r="ZX5" i="68"/>
  <c r="ZW5" i="68"/>
  <c r="ZV5" i="68"/>
  <c r="ZU5" i="68"/>
  <c r="ZT5" i="68"/>
  <c r="ZS5" i="68"/>
  <c r="ZR5" i="68"/>
  <c r="ZQ5" i="68"/>
  <c r="ZP5" i="68"/>
  <c r="ZO5" i="68"/>
  <c r="ZN5" i="68"/>
  <c r="ZM5" i="68"/>
  <c r="ZL5" i="68"/>
  <c r="ZK5" i="68"/>
  <c r="ZJ5" i="68"/>
  <c r="ZI5" i="68"/>
  <c r="ZH5" i="68"/>
  <c r="ZG5" i="68"/>
  <c r="ZF5" i="68"/>
  <c r="ZE5" i="68"/>
  <c r="ZD5" i="68"/>
  <c r="ZC5" i="68"/>
  <c r="ZB5" i="68"/>
  <c r="ZA5" i="68"/>
  <c r="YZ5" i="68"/>
  <c r="YY5" i="68"/>
  <c r="YX5" i="68"/>
  <c r="YW5" i="68"/>
  <c r="YV5" i="68"/>
  <c r="YU5" i="68"/>
  <c r="YT5" i="68"/>
  <c r="YS5" i="68"/>
  <c r="YR5" i="68"/>
  <c r="YQ5" i="68"/>
  <c r="YP5" i="68"/>
  <c r="YO5" i="68"/>
  <c r="YN5" i="68"/>
  <c r="YM5" i="68"/>
  <c r="YL5" i="68"/>
  <c r="YK5" i="68"/>
  <c r="YJ5" i="68"/>
  <c r="YI5" i="68"/>
  <c r="YH5" i="68"/>
  <c r="YG5" i="68"/>
  <c r="YF5" i="68"/>
  <c r="YE5" i="68"/>
  <c r="YD5" i="68"/>
  <c r="YC5" i="68"/>
  <c r="YB5" i="68"/>
  <c r="YA5" i="68"/>
  <c r="XZ5" i="68"/>
  <c r="XY5" i="68"/>
  <c r="XX5" i="68"/>
  <c r="XW5" i="68"/>
  <c r="XV5" i="68"/>
  <c r="XU5" i="68"/>
  <c r="XT5" i="68"/>
  <c r="XS5" i="68"/>
  <c r="XR5" i="68"/>
  <c r="XQ5" i="68"/>
  <c r="XP5" i="68"/>
  <c r="XO5" i="68"/>
  <c r="XN5" i="68"/>
  <c r="XM5" i="68"/>
  <c r="XL5" i="68"/>
  <c r="XK5" i="68"/>
  <c r="XJ5" i="68"/>
  <c r="XI5" i="68"/>
  <c r="XH5" i="68"/>
  <c r="XG5" i="68"/>
  <c r="XF5" i="68"/>
  <c r="XE5" i="68"/>
  <c r="XD5" i="68"/>
  <c r="XC5" i="68"/>
  <c r="XB5" i="68"/>
  <c r="XA5" i="68"/>
  <c r="WZ5" i="68"/>
  <c r="WY5" i="68"/>
  <c r="WX5" i="68"/>
  <c r="WW5" i="68"/>
  <c r="WV5" i="68"/>
  <c r="WU5" i="68"/>
  <c r="WT5" i="68"/>
  <c r="WS5" i="68"/>
  <c r="WR5" i="68"/>
  <c r="WQ5" i="68"/>
  <c r="WP5" i="68"/>
  <c r="WO5" i="68"/>
  <c r="WN5" i="68"/>
  <c r="WM5" i="68"/>
  <c r="WL5" i="68"/>
  <c r="WK5" i="68"/>
  <c r="WJ5" i="68"/>
  <c r="WI5" i="68"/>
  <c r="WH5" i="68"/>
  <c r="WG5" i="68"/>
  <c r="WF5" i="68"/>
  <c r="WE5" i="68"/>
  <c r="WD5" i="68"/>
  <c r="WC5" i="68"/>
  <c r="WB5" i="68"/>
  <c r="WA5" i="68"/>
  <c r="VZ5" i="68"/>
  <c r="VY5" i="68"/>
  <c r="VX5" i="68"/>
  <c r="VW5" i="68"/>
  <c r="VV5" i="68"/>
  <c r="VU5" i="68"/>
  <c r="VT5" i="68"/>
  <c r="VS5" i="68"/>
  <c r="VR5" i="68"/>
  <c r="VQ5" i="68"/>
  <c r="VP5" i="68"/>
  <c r="VO5" i="68"/>
  <c r="VN5" i="68"/>
  <c r="VM5" i="68"/>
  <c r="VL5" i="68"/>
  <c r="VK5" i="68"/>
  <c r="VJ5" i="68"/>
  <c r="VI5" i="68"/>
  <c r="VH5" i="68"/>
  <c r="VG5" i="68"/>
  <c r="VF5" i="68"/>
  <c r="VE5" i="68"/>
  <c r="VD5" i="68"/>
  <c r="VC5" i="68"/>
  <c r="VB5" i="68"/>
  <c r="VA5" i="68"/>
  <c r="UZ5" i="68"/>
  <c r="UY5" i="68"/>
  <c r="UX5" i="68"/>
  <c r="UW5" i="68"/>
  <c r="UV5" i="68"/>
  <c r="UU5" i="68"/>
  <c r="UT5" i="68"/>
  <c r="US5" i="68"/>
  <c r="UR5" i="68"/>
  <c r="UQ5" i="68"/>
  <c r="UP5" i="68"/>
  <c r="UO5" i="68"/>
  <c r="UN5" i="68"/>
  <c r="UM5" i="68"/>
  <c r="UL5" i="68"/>
  <c r="UK5" i="68"/>
  <c r="UJ5" i="68"/>
  <c r="UI5" i="68"/>
  <c r="UH5" i="68"/>
  <c r="UG5" i="68"/>
  <c r="UF5" i="68"/>
  <c r="UE5" i="68"/>
  <c r="UD5" i="68"/>
  <c r="UC5" i="68"/>
  <c r="UB5" i="68"/>
  <c r="UA5" i="68"/>
  <c r="TZ5" i="68"/>
  <c r="TY5" i="68"/>
  <c r="TX5" i="68"/>
  <c r="TW5" i="68"/>
  <c r="TV5" i="68"/>
  <c r="TU5" i="68"/>
  <c r="TT5" i="68"/>
  <c r="TS5" i="68"/>
  <c r="TR5" i="68"/>
  <c r="TQ5" i="68"/>
  <c r="TP5" i="68"/>
  <c r="TO5" i="68"/>
  <c r="TN5" i="68"/>
  <c r="TM5" i="68"/>
  <c r="TL5" i="68"/>
  <c r="TK5" i="68"/>
  <c r="TJ5" i="68"/>
  <c r="TI5" i="68"/>
  <c r="TH5" i="68"/>
  <c r="TG5" i="68"/>
  <c r="TF5" i="68"/>
  <c r="TE5" i="68"/>
  <c r="TD5" i="68"/>
  <c r="TC5" i="68"/>
  <c r="TB5" i="68"/>
  <c r="TA5" i="68"/>
  <c r="SZ5" i="68"/>
  <c r="SY5" i="68"/>
  <c r="SX5" i="68"/>
  <c r="SW5" i="68"/>
  <c r="SV5" i="68"/>
  <c r="SU5" i="68"/>
  <c r="ST5" i="68"/>
  <c r="SS5" i="68"/>
  <c r="SR5" i="68"/>
  <c r="SQ5" i="68"/>
  <c r="SP5" i="68"/>
  <c r="SO5" i="68"/>
  <c r="SN5" i="68"/>
  <c r="SM5" i="68"/>
  <c r="SL5" i="68"/>
  <c r="SK5" i="68"/>
  <c r="SJ5" i="68"/>
  <c r="SI5" i="68"/>
  <c r="SH5" i="68"/>
  <c r="SG5" i="68"/>
  <c r="SF5" i="68"/>
  <c r="SE5" i="68"/>
  <c r="SD5" i="68"/>
  <c r="SC5" i="68"/>
  <c r="SB5" i="68"/>
  <c r="SA5" i="68"/>
  <c r="RZ5" i="68"/>
  <c r="RY5" i="68"/>
  <c r="RX5" i="68"/>
  <c r="RW5" i="68"/>
  <c r="RV5" i="68"/>
  <c r="RU5" i="68"/>
  <c r="RT5" i="68"/>
  <c r="RS5" i="68"/>
  <c r="RR5" i="68"/>
  <c r="RQ5" i="68"/>
  <c r="RP5" i="68"/>
  <c r="RO5" i="68"/>
  <c r="RN5" i="68"/>
  <c r="RM5" i="68"/>
  <c r="RL5" i="68"/>
  <c r="RK5" i="68"/>
  <c r="RJ5" i="68"/>
  <c r="RI5" i="68"/>
  <c r="RH5" i="68"/>
  <c r="RG5" i="68"/>
  <c r="RF5" i="68"/>
  <c r="RE5" i="68"/>
  <c r="RD5" i="68"/>
  <c r="RC5" i="68"/>
  <c r="RB5" i="68"/>
  <c r="RA5" i="68"/>
  <c r="QZ5" i="68"/>
  <c r="QY5" i="68"/>
  <c r="QX5" i="68"/>
  <c r="QW5" i="68"/>
  <c r="QV5" i="68"/>
  <c r="QU5" i="68"/>
  <c r="QT5" i="68"/>
  <c r="QS5" i="68"/>
  <c r="QR5" i="68"/>
  <c r="QQ5" i="68"/>
  <c r="QP5" i="68"/>
  <c r="QO5" i="68"/>
  <c r="QN5" i="68"/>
  <c r="QM5" i="68"/>
  <c r="QL5" i="68"/>
  <c r="QK5" i="68"/>
  <c r="QJ5" i="68"/>
  <c r="QI5" i="68"/>
  <c r="QH5" i="68"/>
  <c r="QG5" i="68"/>
  <c r="QF5" i="68"/>
  <c r="QE5" i="68"/>
  <c r="QD5" i="68"/>
  <c r="QC5" i="68"/>
  <c r="QB5" i="68"/>
  <c r="QA5" i="68"/>
  <c r="PZ5" i="68"/>
  <c r="PY5" i="68"/>
  <c r="PX5" i="68"/>
  <c r="PW5" i="68"/>
  <c r="PV5" i="68"/>
  <c r="PU5" i="68"/>
  <c r="PT5" i="68"/>
  <c r="PS5" i="68"/>
  <c r="PR5" i="68"/>
  <c r="PQ5" i="68"/>
  <c r="PP5" i="68"/>
  <c r="PO5" i="68"/>
  <c r="PN5" i="68"/>
  <c r="PM5" i="68"/>
  <c r="PL5" i="68"/>
  <c r="PK5" i="68"/>
  <c r="PJ5" i="68"/>
  <c r="PI5" i="68"/>
  <c r="PH5" i="68"/>
  <c r="PG5" i="68"/>
  <c r="PF5" i="68"/>
  <c r="PE5" i="68"/>
  <c r="PD5" i="68"/>
  <c r="PC5" i="68"/>
  <c r="PB5" i="68"/>
  <c r="PA5" i="68"/>
  <c r="OZ5" i="68"/>
  <c r="OY5" i="68"/>
  <c r="OX5" i="68"/>
  <c r="OW5" i="68"/>
  <c r="OV5" i="68"/>
  <c r="OU5" i="68"/>
  <c r="OT5" i="68"/>
  <c r="OS5" i="68"/>
  <c r="OR5" i="68"/>
  <c r="OQ5" i="68"/>
  <c r="OP5" i="68"/>
  <c r="OO5" i="68"/>
  <c r="ON5" i="68"/>
  <c r="OM5" i="68"/>
  <c r="OL5" i="68"/>
  <c r="OK5" i="68"/>
  <c r="OJ5" i="68"/>
  <c r="OI5" i="68"/>
  <c r="OH5" i="68"/>
  <c r="OG5" i="68"/>
  <c r="OF5" i="68"/>
  <c r="OE5" i="68"/>
  <c r="OD5" i="68"/>
  <c r="OC5" i="68"/>
  <c r="OB5" i="68"/>
  <c r="OA5" i="68"/>
  <c r="NZ5" i="68"/>
  <c r="NY5" i="68"/>
  <c r="NX5" i="68"/>
  <c r="NW5" i="68"/>
  <c r="NV5" i="68"/>
  <c r="NU5" i="68"/>
  <c r="NT5" i="68"/>
  <c r="NS5" i="68"/>
  <c r="NR5" i="68"/>
  <c r="NQ5" i="68"/>
  <c r="NP5" i="68"/>
  <c r="NO5" i="68"/>
  <c r="NN5" i="68"/>
  <c r="NM5" i="68"/>
  <c r="NL5" i="68"/>
  <c r="NK5" i="68"/>
  <c r="NJ5" i="68"/>
  <c r="NI5" i="68"/>
  <c r="NH5" i="68"/>
  <c r="NG5" i="68"/>
  <c r="NF5" i="68"/>
  <c r="NE5" i="68"/>
  <c r="ND5" i="68"/>
  <c r="NC5" i="68"/>
  <c r="NB5" i="68"/>
  <c r="NA5" i="68"/>
  <c r="MZ5" i="68"/>
  <c r="MY5" i="68"/>
  <c r="MX5" i="68"/>
  <c r="MW5" i="68"/>
  <c r="MV5" i="68"/>
  <c r="MU5" i="68"/>
  <c r="MT5" i="68"/>
  <c r="MS5" i="68"/>
  <c r="MR5" i="68"/>
  <c r="MQ5" i="68"/>
  <c r="MP5" i="68"/>
  <c r="MO5" i="68"/>
  <c r="MN5" i="68"/>
  <c r="MM5" i="68"/>
  <c r="ML5" i="68"/>
  <c r="MK5" i="68"/>
  <c r="MJ5" i="68"/>
  <c r="MI5" i="68"/>
  <c r="MH5" i="68"/>
  <c r="MG5" i="68"/>
  <c r="MF5" i="68"/>
  <c r="ME5" i="68"/>
  <c r="MD5" i="68"/>
  <c r="MC5" i="68"/>
  <c r="MB5" i="68"/>
  <c r="MA5" i="68"/>
  <c r="LZ5" i="68"/>
  <c r="LY5" i="68"/>
  <c r="LX5" i="68"/>
  <c r="LW5" i="68"/>
  <c r="LV5" i="68"/>
  <c r="LU5" i="68"/>
  <c r="LT5" i="68"/>
  <c r="LS5" i="68"/>
  <c r="LR5" i="68"/>
  <c r="LQ5" i="68"/>
  <c r="LP5" i="68"/>
  <c r="LO5" i="68"/>
  <c r="LN5" i="68"/>
  <c r="LM5" i="68"/>
  <c r="LL5" i="68"/>
  <c r="LK5" i="68"/>
  <c r="LJ5" i="68"/>
  <c r="LI5" i="68"/>
  <c r="LH5" i="68"/>
  <c r="LG5" i="68"/>
  <c r="LF5" i="68"/>
  <c r="LE5" i="68"/>
  <c r="LD5" i="68"/>
  <c r="LC5" i="68"/>
  <c r="LB5" i="68"/>
  <c r="LA5" i="68"/>
  <c r="KZ5" i="68"/>
  <c r="KY5" i="68"/>
  <c r="KX5" i="68"/>
  <c r="KW5" i="68"/>
  <c r="KV5" i="68"/>
  <c r="KU5" i="68"/>
  <c r="KT5" i="68"/>
  <c r="KS5" i="68"/>
  <c r="KR5" i="68"/>
  <c r="KQ5" i="68"/>
  <c r="KP5" i="68"/>
  <c r="KO5" i="68"/>
  <c r="KN5" i="68"/>
  <c r="KM5" i="68"/>
  <c r="KL5" i="68"/>
  <c r="KK5" i="68"/>
  <c r="KJ5" i="68"/>
  <c r="KI5" i="68"/>
  <c r="KH5" i="68"/>
  <c r="KG5" i="68"/>
  <c r="KF5" i="68"/>
  <c r="KE5" i="68"/>
  <c r="KD5" i="68"/>
  <c r="KC5" i="68"/>
  <c r="KB5" i="68"/>
  <c r="KA5" i="68"/>
  <c r="JZ5" i="68"/>
  <c r="JY5" i="68"/>
  <c r="JX5" i="68"/>
  <c r="JW5" i="68"/>
  <c r="JV5" i="68"/>
  <c r="JU5" i="68"/>
  <c r="JT5" i="68"/>
  <c r="JS5" i="68"/>
  <c r="JR5" i="68"/>
  <c r="JQ5" i="68"/>
  <c r="JP5" i="68"/>
  <c r="JO5" i="68"/>
  <c r="JN5" i="68"/>
  <c r="JM5" i="68"/>
  <c r="JL5" i="68"/>
  <c r="JK5" i="68"/>
  <c r="JJ5" i="68"/>
  <c r="JI5" i="68"/>
  <c r="JH5" i="68"/>
  <c r="JG5" i="68"/>
  <c r="JF5" i="68"/>
  <c r="JE5" i="68"/>
  <c r="JD5" i="68"/>
  <c r="JC5" i="68"/>
  <c r="JB5" i="68"/>
  <c r="JA5" i="68"/>
  <c r="IZ5" i="68"/>
  <c r="IY5" i="68"/>
  <c r="IX5" i="68"/>
  <c r="IW5" i="68"/>
  <c r="IV5" i="68"/>
  <c r="IU5" i="68"/>
  <c r="IT5" i="68"/>
  <c r="IS5" i="68"/>
  <c r="IR5" i="68"/>
  <c r="IQ5" i="68"/>
  <c r="IP5" i="68"/>
  <c r="IO5" i="68"/>
  <c r="IN5" i="68"/>
  <c r="IM5" i="68"/>
  <c r="IL5" i="68"/>
  <c r="IK5" i="68"/>
  <c r="IJ5" i="68"/>
  <c r="II5" i="68"/>
  <c r="IH5" i="68"/>
  <c r="IG5" i="68"/>
  <c r="IF5" i="68"/>
  <c r="IE5" i="68"/>
  <c r="ID5" i="68"/>
  <c r="IC5" i="68"/>
  <c r="IB5" i="68"/>
  <c r="IA5" i="68"/>
  <c r="HZ5" i="68"/>
  <c r="HY5" i="68"/>
  <c r="HX5" i="68"/>
  <c r="HW5" i="68"/>
  <c r="HV5" i="68"/>
  <c r="HU5" i="68"/>
  <c r="HT5" i="68"/>
  <c r="HS5" i="68"/>
  <c r="HR5" i="68"/>
  <c r="HQ5" i="68"/>
  <c r="HP5" i="68"/>
  <c r="HO5" i="68"/>
  <c r="HN5" i="68"/>
  <c r="HM5" i="68"/>
  <c r="HL5" i="68"/>
  <c r="HK5" i="68"/>
  <c r="HJ5" i="68"/>
  <c r="HI5" i="68"/>
  <c r="HH5" i="68"/>
  <c r="HG5" i="68"/>
  <c r="HF5" i="68"/>
  <c r="HE5" i="68"/>
  <c r="HD5" i="68"/>
  <c r="HC5" i="68"/>
  <c r="HB5" i="68"/>
  <c r="HA5" i="68"/>
  <c r="GZ5" i="68"/>
  <c r="GY5" i="68"/>
  <c r="GX5" i="68"/>
  <c r="GW5" i="68"/>
  <c r="GV5" i="68"/>
  <c r="GU5" i="68"/>
  <c r="GT5" i="68"/>
  <c r="GS5" i="68"/>
  <c r="GR5" i="68"/>
  <c r="GQ5" i="68"/>
  <c r="GP5" i="68"/>
  <c r="GO5" i="68"/>
  <c r="GN5" i="68"/>
  <c r="GM5" i="68"/>
  <c r="GL5" i="68"/>
  <c r="GK5" i="68"/>
  <c r="GJ5" i="68"/>
  <c r="GI5" i="68"/>
  <c r="GH5" i="68"/>
  <c r="GG5" i="68"/>
  <c r="GF5" i="68"/>
  <c r="GE5" i="68"/>
  <c r="GD5" i="68"/>
  <c r="GC5" i="68"/>
  <c r="GB5" i="68"/>
  <c r="GA5" i="68"/>
  <c r="FZ5" i="68"/>
  <c r="FY5" i="68"/>
  <c r="FX5" i="68"/>
  <c r="FW5" i="68"/>
  <c r="FV5" i="68"/>
  <c r="FU5" i="68"/>
  <c r="FT5" i="68"/>
  <c r="FS5" i="68"/>
  <c r="FR5" i="68"/>
  <c r="FQ5" i="68"/>
  <c r="FP5" i="68"/>
  <c r="FO5" i="68"/>
  <c r="FN5" i="68"/>
  <c r="FM5" i="68"/>
  <c r="FL5" i="68"/>
  <c r="FK5" i="68"/>
  <c r="FJ5" i="68"/>
  <c r="FI5" i="68"/>
  <c r="FH5" i="68"/>
  <c r="FG5" i="68"/>
  <c r="FF5" i="68"/>
  <c r="FE5" i="68"/>
  <c r="FD5" i="68"/>
  <c r="FC5" i="68"/>
  <c r="FB5" i="68"/>
  <c r="FA5" i="68"/>
  <c r="EZ5" i="68"/>
  <c r="EY5" i="68"/>
  <c r="EX5" i="68"/>
  <c r="EW5" i="68"/>
  <c r="EV5" i="68"/>
  <c r="EU5" i="68"/>
  <c r="ET5" i="68"/>
  <c r="ES5" i="68"/>
  <c r="ER5" i="68"/>
  <c r="EQ5" i="68"/>
  <c r="EP5" i="68"/>
  <c r="EO5" i="68"/>
  <c r="EN5" i="68"/>
  <c r="EM5" i="68"/>
  <c r="EL5" i="68"/>
  <c r="EK5" i="68"/>
  <c r="EJ5" i="68"/>
  <c r="EI5" i="68"/>
  <c r="EH5" i="68"/>
  <c r="EG5" i="68"/>
  <c r="EF5" i="68"/>
  <c r="EE5" i="68"/>
  <c r="ED5" i="68"/>
  <c r="EC5" i="68"/>
  <c r="EB5" i="68"/>
  <c r="EA5" i="68"/>
  <c r="DZ5" i="68"/>
  <c r="DY5" i="68"/>
  <c r="DX5" i="68"/>
  <c r="DW5" i="68"/>
  <c r="DV5" i="68"/>
  <c r="DU5" i="68"/>
  <c r="DT5" i="68"/>
  <c r="DS5" i="68"/>
  <c r="DR5" i="68"/>
  <c r="DQ5" i="68"/>
  <c r="DP5" i="68"/>
  <c r="DO5" i="68"/>
  <c r="DN5" i="68"/>
  <c r="DM5" i="68"/>
  <c r="DL5" i="68"/>
  <c r="DK5" i="68"/>
  <c r="DJ5" i="68"/>
  <c r="DI5" i="68"/>
  <c r="DH5" i="68"/>
  <c r="DG5" i="68"/>
  <c r="DF5" i="68"/>
  <c r="DE5" i="68"/>
  <c r="DD5" i="68"/>
  <c r="DC5" i="68"/>
  <c r="DB5" i="68"/>
  <c r="DA5" i="68"/>
  <c r="CZ5" i="68"/>
  <c r="CY5" i="68"/>
  <c r="CX5" i="68"/>
  <c r="CW5" i="68"/>
  <c r="CV5" i="68"/>
  <c r="CU5" i="68"/>
  <c r="CT5" i="68"/>
  <c r="CS5" i="68"/>
  <c r="CR5" i="68"/>
  <c r="CQ5" i="68"/>
  <c r="CP5" i="68"/>
  <c r="CO5" i="68"/>
  <c r="CN5" i="68"/>
  <c r="CM5" i="68"/>
  <c r="CL5" i="68"/>
  <c r="CK5" i="68"/>
  <c r="CJ5" i="68"/>
  <c r="CI5" i="68"/>
  <c r="CH5" i="68"/>
  <c r="CG5" i="68"/>
  <c r="CF5" i="68"/>
  <c r="CE5" i="68"/>
  <c r="CD5" i="68"/>
  <c r="CC5" i="68"/>
  <c r="CB5" i="68"/>
  <c r="CA5" i="68"/>
  <c r="BZ5" i="68"/>
  <c r="BY5" i="68"/>
  <c r="BX5" i="68"/>
  <c r="BW5" i="68"/>
  <c r="BV5" i="68"/>
  <c r="BU5" i="68"/>
  <c r="BT5" i="68"/>
  <c r="BS5" i="68"/>
  <c r="BR5" i="68"/>
  <c r="BQ5" i="68"/>
  <c r="BP5" i="68"/>
  <c r="BO5" i="68"/>
  <c r="BN5" i="68"/>
  <c r="BM5" i="68"/>
  <c r="BL5" i="68"/>
  <c r="BK5" i="68"/>
  <c r="BJ5" i="68"/>
  <c r="BI5" i="68"/>
  <c r="BH5" i="68"/>
  <c r="BG5" i="68"/>
  <c r="BF5" i="68"/>
  <c r="BE5" i="68"/>
  <c r="BD5" i="68"/>
  <c r="BC5" i="68"/>
  <c r="BB5" i="68"/>
  <c r="BA5" i="68"/>
  <c r="AZ5" i="68"/>
  <c r="AY5" i="68"/>
  <c r="AX5" i="68"/>
  <c r="AW5" i="68"/>
  <c r="AV5" i="68"/>
  <c r="AU5" i="68"/>
  <c r="AT5" i="68"/>
  <c r="AS5" i="68"/>
  <c r="AR5" i="68"/>
  <c r="AQ5" i="68"/>
  <c r="AP5" i="68"/>
  <c r="AO5" i="68"/>
  <c r="AN5" i="68"/>
  <c r="AM5" i="68"/>
  <c r="AL5" i="68"/>
  <c r="AK5" i="68"/>
  <c r="AJ5" i="68"/>
  <c r="AI5" i="68"/>
  <c r="AH5" i="68"/>
  <c r="AG5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OX4" i="68"/>
  <c r="AOW4" i="68"/>
  <c r="AOV4" i="68"/>
  <c r="AOU4" i="68"/>
  <c r="AOT4" i="68"/>
  <c r="AOS4" i="68"/>
  <c r="AOR4" i="68"/>
  <c r="AOQ4" i="68"/>
  <c r="AOP4" i="68"/>
  <c r="AOO4" i="68"/>
  <c r="AON4" i="68"/>
  <c r="AOM4" i="68"/>
  <c r="AOL4" i="68"/>
  <c r="AOK4" i="68"/>
  <c r="AOJ4" i="68"/>
  <c r="AOI4" i="68"/>
  <c r="AOH4" i="68"/>
  <c r="AOG4" i="68"/>
  <c r="AOF4" i="68"/>
  <c r="AOE4" i="68"/>
  <c r="AOD4" i="68"/>
  <c r="AOC4" i="68"/>
  <c r="AOB4" i="68"/>
  <c r="AOA4" i="68"/>
  <c r="ANZ4" i="68"/>
  <c r="ANY4" i="68"/>
  <c r="ANX4" i="68"/>
  <c r="ANW4" i="68"/>
  <c r="ANV4" i="68"/>
  <c r="ANU4" i="68"/>
  <c r="ANT4" i="68"/>
  <c r="ANS4" i="68"/>
  <c r="ANR4" i="68"/>
  <c r="ANQ4" i="68"/>
  <c r="ANP4" i="68"/>
  <c r="ANO4" i="68"/>
  <c r="ANN4" i="68"/>
  <c r="ANM4" i="68"/>
  <c r="ANL4" i="68"/>
  <c r="ANK4" i="68"/>
  <c r="ANJ4" i="68"/>
  <c r="ANI4" i="68"/>
  <c r="ANH4" i="68"/>
  <c r="ANG4" i="68"/>
  <c r="ANF4" i="68"/>
  <c r="ANE4" i="68"/>
  <c r="AND4" i="68"/>
  <c r="ANC4" i="68"/>
  <c r="ANB4" i="68"/>
  <c r="ANA4" i="68"/>
  <c r="AMZ4" i="68"/>
  <c r="AMY4" i="68"/>
  <c r="AMX4" i="68"/>
  <c r="AMW4" i="68"/>
  <c r="AMV4" i="68"/>
  <c r="AMU4" i="68"/>
  <c r="AMT4" i="68"/>
  <c r="AMS4" i="68"/>
  <c r="AMR4" i="68"/>
  <c r="AMQ4" i="68"/>
  <c r="AMP4" i="68"/>
  <c r="AMO4" i="68"/>
  <c r="AMN4" i="68"/>
  <c r="AMM4" i="68"/>
  <c r="AML4" i="68"/>
  <c r="AMK4" i="68"/>
  <c r="AMJ4" i="68"/>
  <c r="AMI4" i="68"/>
  <c r="AMH4" i="68"/>
  <c r="AMG4" i="68"/>
  <c r="AMF4" i="68"/>
  <c r="AME4" i="68"/>
  <c r="AMD4" i="68"/>
  <c r="AMC4" i="68"/>
  <c r="AMB4" i="68"/>
  <c r="AMA4" i="68"/>
  <c r="ALZ4" i="68"/>
  <c r="ALY4" i="68"/>
  <c r="ALX4" i="68"/>
  <c r="ALW4" i="68"/>
  <c r="ALV4" i="68"/>
  <c r="ALU4" i="68"/>
  <c r="ALT4" i="68"/>
  <c r="ALS4" i="68"/>
  <c r="ALR4" i="68"/>
  <c r="ALQ4" i="68"/>
  <c r="ALP4" i="68"/>
  <c r="ALO4" i="68"/>
  <c r="ALN4" i="68"/>
  <c r="ALM4" i="68"/>
  <c r="ALL4" i="68"/>
  <c r="ALK4" i="68"/>
  <c r="ALJ4" i="68"/>
  <c r="ALI4" i="68"/>
  <c r="ALH4" i="68"/>
  <c r="ALG4" i="68"/>
  <c r="ALF4" i="68"/>
  <c r="ALE4" i="68"/>
  <c r="ALD4" i="68"/>
  <c r="ALC4" i="68"/>
  <c r="ALB4" i="68"/>
  <c r="ALA4" i="68"/>
  <c r="AKZ4" i="68"/>
  <c r="AKY4" i="68"/>
  <c r="AKX4" i="68"/>
  <c r="AKW4" i="68"/>
  <c r="AKV4" i="68"/>
  <c r="AKU4" i="68"/>
  <c r="AKT4" i="68"/>
  <c r="AKS4" i="68"/>
  <c r="AKR4" i="68"/>
  <c r="AKQ4" i="68"/>
  <c r="AKP4" i="68"/>
  <c r="AKO4" i="68"/>
  <c r="AKN4" i="68"/>
  <c r="AKM4" i="68"/>
  <c r="AKL4" i="68"/>
  <c r="AKK4" i="68"/>
  <c r="AKJ4" i="68"/>
  <c r="AKI4" i="68"/>
  <c r="AKH4" i="68"/>
  <c r="AKG4" i="68"/>
  <c r="AKF4" i="68"/>
  <c r="AKE4" i="68"/>
  <c r="AKD4" i="68"/>
  <c r="AKC4" i="68"/>
  <c r="AKB4" i="68"/>
  <c r="AKA4" i="68"/>
  <c r="AJZ4" i="68"/>
  <c r="AJY4" i="68"/>
  <c r="AJX4" i="68"/>
  <c r="AJW4" i="68"/>
  <c r="AJV4" i="68"/>
  <c r="AJU4" i="68"/>
  <c r="AJT4" i="68"/>
  <c r="AJS4" i="68"/>
  <c r="AJR4" i="68"/>
  <c r="AJQ4" i="68"/>
  <c r="AJP4" i="68"/>
  <c r="AJO4" i="68"/>
  <c r="AJN4" i="68"/>
  <c r="AJM4" i="68"/>
  <c r="AJL4" i="68"/>
  <c r="AJK4" i="68"/>
  <c r="AJJ4" i="68"/>
  <c r="AJI4" i="68"/>
  <c r="AJH4" i="68"/>
  <c r="AJG4" i="68"/>
  <c r="AJF4" i="68"/>
  <c r="AJE4" i="68"/>
  <c r="AJD4" i="68"/>
  <c r="AJC4" i="68"/>
  <c r="AJB4" i="68"/>
  <c r="AJA4" i="68"/>
  <c r="AIZ4" i="68"/>
  <c r="AIY4" i="68"/>
  <c r="AIX4" i="68"/>
  <c r="AIW4" i="68"/>
  <c r="AIV4" i="68"/>
  <c r="AIU4" i="68"/>
  <c r="AIT4" i="68"/>
  <c r="AIS4" i="68"/>
  <c r="AIR4" i="68"/>
  <c r="AIQ4" i="68"/>
  <c r="AIP4" i="68"/>
  <c r="AIO4" i="68"/>
  <c r="AIN4" i="68"/>
  <c r="AIM4" i="68"/>
  <c r="AIL4" i="68"/>
  <c r="AIK4" i="68"/>
  <c r="AIJ4" i="68"/>
  <c r="AII4" i="68"/>
  <c r="AIH4" i="68"/>
  <c r="AIG4" i="68"/>
  <c r="AIF4" i="68"/>
  <c r="AIE4" i="68"/>
  <c r="AID4" i="68"/>
  <c r="AIC4" i="68"/>
  <c r="AIB4" i="68"/>
  <c r="AIA4" i="68"/>
  <c r="AHZ4" i="68"/>
  <c r="AHY4" i="68"/>
  <c r="AHX4" i="68"/>
  <c r="AHW4" i="68"/>
  <c r="AHV4" i="68"/>
  <c r="AHU4" i="68"/>
  <c r="AHT4" i="68"/>
  <c r="AHS4" i="68"/>
  <c r="AHR4" i="68"/>
  <c r="AHQ4" i="68"/>
  <c r="AHP4" i="68"/>
  <c r="AHO4" i="68"/>
  <c r="AHN4" i="68"/>
  <c r="AHM4" i="68"/>
  <c r="AHL4" i="68"/>
  <c r="AHK4" i="68"/>
  <c r="AHJ4" i="68"/>
  <c r="AHI4" i="68"/>
  <c r="AHH4" i="68"/>
  <c r="AHG4" i="68"/>
  <c r="AHF4" i="68"/>
  <c r="AHE4" i="68"/>
  <c r="AHD4" i="68"/>
  <c r="AHC4" i="68"/>
  <c r="AHB4" i="68"/>
  <c r="AHA4" i="68"/>
  <c r="AGZ4" i="68"/>
  <c r="AGY4" i="68"/>
  <c r="AGX4" i="68"/>
  <c r="AGW4" i="68"/>
  <c r="AGV4" i="68"/>
  <c r="AGU4" i="68"/>
  <c r="AGT4" i="68"/>
  <c r="AGS4" i="68"/>
  <c r="AGR4" i="68"/>
  <c r="AGQ4" i="68"/>
  <c r="AGP4" i="68"/>
  <c r="AGO4" i="68"/>
  <c r="AGN4" i="68"/>
  <c r="AGM4" i="68"/>
  <c r="AGL4" i="68"/>
  <c r="AGK4" i="68"/>
  <c r="AGJ4" i="68"/>
  <c r="AGI4" i="68"/>
  <c r="AGH4" i="68"/>
  <c r="AGG4" i="68"/>
  <c r="AGF4" i="68"/>
  <c r="AGE4" i="68"/>
  <c r="AGD4" i="68"/>
  <c r="AGC4" i="68"/>
  <c r="AGB4" i="68"/>
  <c r="AGA4" i="68"/>
  <c r="AFZ4" i="68"/>
  <c r="AFY4" i="68"/>
  <c r="AFX4" i="68"/>
  <c r="AFW4" i="68"/>
  <c r="AFV4" i="68"/>
  <c r="AFU4" i="68"/>
  <c r="AFT4" i="68"/>
  <c r="AFS4" i="68"/>
  <c r="AFR4" i="68"/>
  <c r="AFQ4" i="68"/>
  <c r="AFP4" i="68"/>
  <c r="AFO4" i="68"/>
  <c r="AFN4" i="68"/>
  <c r="AFM4" i="68"/>
  <c r="AFL4" i="68"/>
  <c r="AFK4" i="68"/>
  <c r="AFJ4" i="68"/>
  <c r="AFI4" i="68"/>
  <c r="AFH4" i="68"/>
  <c r="AFG4" i="68"/>
  <c r="AFF4" i="68"/>
  <c r="AFE4" i="68"/>
  <c r="AFD4" i="68"/>
  <c r="AFC4" i="68"/>
  <c r="AFB4" i="68"/>
  <c r="AFA4" i="68"/>
  <c r="AEZ4" i="68"/>
  <c r="AEY4" i="68"/>
  <c r="AEX4" i="68"/>
  <c r="AEW4" i="68"/>
  <c r="AEV4" i="68"/>
  <c r="AEU4" i="68"/>
  <c r="AET4" i="68"/>
  <c r="AES4" i="68"/>
  <c r="AER4" i="68"/>
  <c r="AEQ4" i="68"/>
  <c r="AEP4" i="68"/>
  <c r="AEO4" i="68"/>
  <c r="AEN4" i="68"/>
  <c r="AEM4" i="68"/>
  <c r="AEL4" i="68"/>
  <c r="AEK4" i="68"/>
  <c r="AEJ4" i="68"/>
  <c r="AEI4" i="68"/>
  <c r="AEH4" i="68"/>
  <c r="AEG4" i="68"/>
  <c r="AEF4" i="68"/>
  <c r="AEE4" i="68"/>
  <c r="AED4" i="68"/>
  <c r="AEC4" i="68"/>
  <c r="AEB4" i="68"/>
  <c r="AEA4" i="68"/>
  <c r="ADZ4" i="68"/>
  <c r="ADY4" i="68"/>
  <c r="ADX4" i="68"/>
  <c r="ADW4" i="68"/>
  <c r="ADV4" i="68"/>
  <c r="ADU4" i="68"/>
  <c r="ADT4" i="68"/>
  <c r="ADS4" i="68"/>
  <c r="ADR4" i="68"/>
  <c r="ADQ4" i="68"/>
  <c r="ADP4" i="68"/>
  <c r="ADO4" i="68"/>
  <c r="ADN4" i="68"/>
  <c r="ADM4" i="68"/>
  <c r="ADL4" i="68"/>
  <c r="ADK4" i="68"/>
  <c r="ADJ4" i="68"/>
  <c r="ADI4" i="68"/>
  <c r="ADH4" i="68"/>
  <c r="ADG4" i="68"/>
  <c r="ADF4" i="68"/>
  <c r="ADE4" i="68"/>
  <c r="ADD4" i="68"/>
  <c r="ADC4" i="68"/>
  <c r="ADB4" i="68"/>
  <c r="ADA4" i="68"/>
  <c r="ACZ4" i="68"/>
  <c r="ACY4" i="68"/>
  <c r="ACX4" i="68"/>
  <c r="ACW4" i="68"/>
  <c r="ACV4" i="68"/>
  <c r="ACU4" i="68"/>
  <c r="ACT4" i="68"/>
  <c r="ACS4" i="68"/>
  <c r="ACR4" i="68"/>
  <c r="ACQ4" i="68"/>
  <c r="ACP4" i="68"/>
  <c r="ACO4" i="68"/>
  <c r="ACN4" i="68"/>
  <c r="ACM4" i="68"/>
  <c r="ACL4" i="68"/>
  <c r="ACK4" i="68"/>
  <c r="ACJ4" i="68"/>
  <c r="ACI4" i="68"/>
  <c r="ACH4" i="68"/>
  <c r="ACG4" i="68"/>
  <c r="ACF4" i="68"/>
  <c r="ACE4" i="68"/>
  <c r="ACD4" i="68"/>
  <c r="ACC4" i="68"/>
  <c r="ACB4" i="68"/>
  <c r="ACA4" i="68"/>
  <c r="ABZ4" i="68"/>
  <c r="ABY4" i="68"/>
  <c r="ABX4" i="68"/>
  <c r="ABW4" i="68"/>
  <c r="ABV4" i="68"/>
  <c r="ABU4" i="68"/>
  <c r="ABT4" i="68"/>
  <c r="ABS4" i="68"/>
  <c r="ABR4" i="68"/>
  <c r="ABQ4" i="68"/>
  <c r="ABP4" i="68"/>
  <c r="ABO4" i="68"/>
  <c r="ABN4" i="68"/>
  <c r="ABM4" i="68"/>
  <c r="ABL4" i="68"/>
  <c r="ABK4" i="68"/>
  <c r="ABJ4" i="68"/>
  <c r="ABI4" i="68"/>
  <c r="ABH4" i="68"/>
  <c r="ABG4" i="68"/>
  <c r="ABF4" i="68"/>
  <c r="ABE4" i="68"/>
  <c r="ABD4" i="68"/>
  <c r="ABC4" i="68"/>
  <c r="ABB4" i="68"/>
  <c r="ABA4" i="68"/>
  <c r="AAZ4" i="68"/>
  <c r="AAY4" i="68"/>
  <c r="AAX4" i="68"/>
  <c r="AAW4" i="68"/>
  <c r="AAV4" i="68"/>
  <c r="AAU4" i="68"/>
  <c r="AAT4" i="68"/>
  <c r="AAS4" i="68"/>
  <c r="AAR4" i="68"/>
  <c r="AAQ4" i="68"/>
  <c r="AAP4" i="68"/>
  <c r="AAO4" i="68"/>
  <c r="AAN4" i="68"/>
  <c r="AAM4" i="68"/>
  <c r="AAL4" i="68"/>
  <c r="AAK4" i="68"/>
  <c r="AAJ4" i="68"/>
  <c r="AAI4" i="68"/>
  <c r="AAH4" i="68"/>
  <c r="AAG4" i="68"/>
  <c r="AAF4" i="68"/>
  <c r="AAE4" i="68"/>
  <c r="AAD4" i="68"/>
  <c r="AAC4" i="68"/>
  <c r="AAB4" i="68"/>
  <c r="AAA4" i="68"/>
  <c r="ZZ4" i="68"/>
  <c r="ZY4" i="68"/>
  <c r="ZX4" i="68"/>
  <c r="ZW4" i="68"/>
  <c r="ZV4" i="68"/>
  <c r="ZU4" i="68"/>
  <c r="ZT4" i="68"/>
  <c r="ZS4" i="68"/>
  <c r="ZR4" i="68"/>
  <c r="ZQ4" i="68"/>
  <c r="ZP4" i="68"/>
  <c r="ZO4" i="68"/>
  <c r="ZN4" i="68"/>
  <c r="ZM4" i="68"/>
  <c r="ZL4" i="68"/>
  <c r="ZK4" i="68"/>
  <c r="ZJ4" i="68"/>
  <c r="ZI4" i="68"/>
  <c r="ZH4" i="68"/>
  <c r="ZG4" i="68"/>
  <c r="ZF4" i="68"/>
  <c r="ZE4" i="68"/>
  <c r="ZD4" i="68"/>
  <c r="ZC4" i="68"/>
  <c r="ZB4" i="68"/>
  <c r="ZA4" i="68"/>
  <c r="YZ4" i="68"/>
  <c r="YY4" i="68"/>
  <c r="YX4" i="68"/>
  <c r="YW4" i="68"/>
  <c r="YV4" i="68"/>
  <c r="YU4" i="68"/>
  <c r="YT4" i="68"/>
  <c r="YS4" i="68"/>
  <c r="YR4" i="68"/>
  <c r="YQ4" i="68"/>
  <c r="YP4" i="68"/>
  <c r="YO4" i="68"/>
  <c r="YN4" i="68"/>
  <c r="YM4" i="68"/>
  <c r="YL4" i="68"/>
  <c r="YK4" i="68"/>
  <c r="YJ4" i="68"/>
  <c r="YI4" i="68"/>
  <c r="YH4" i="68"/>
  <c r="YG4" i="68"/>
  <c r="YF4" i="68"/>
  <c r="YE4" i="68"/>
  <c r="YD4" i="68"/>
  <c r="YC4" i="68"/>
  <c r="YB4" i="68"/>
  <c r="YA4" i="68"/>
  <c r="XZ4" i="68"/>
  <c r="XY4" i="68"/>
  <c r="XX4" i="68"/>
  <c r="XW4" i="68"/>
  <c r="XV4" i="68"/>
  <c r="XU4" i="68"/>
  <c r="XT4" i="68"/>
  <c r="XS4" i="68"/>
  <c r="XR4" i="68"/>
  <c r="XQ4" i="68"/>
  <c r="XP4" i="68"/>
  <c r="XO4" i="68"/>
  <c r="XN4" i="68"/>
  <c r="XM4" i="68"/>
  <c r="XL4" i="68"/>
  <c r="XK4" i="68"/>
  <c r="XJ4" i="68"/>
  <c r="XI4" i="68"/>
  <c r="XH4" i="68"/>
  <c r="XG4" i="68"/>
  <c r="XF4" i="68"/>
  <c r="XE4" i="68"/>
  <c r="XD4" i="68"/>
  <c r="XC4" i="68"/>
  <c r="XB4" i="68"/>
  <c r="XA4" i="68"/>
  <c r="WZ4" i="68"/>
  <c r="WY4" i="68"/>
  <c r="WX4" i="68"/>
  <c r="WW4" i="68"/>
  <c r="WV4" i="68"/>
  <c r="WU4" i="68"/>
  <c r="WT4" i="68"/>
  <c r="WS4" i="68"/>
  <c r="WR4" i="68"/>
  <c r="WQ4" i="68"/>
  <c r="WP4" i="68"/>
  <c r="WO4" i="68"/>
  <c r="WN4" i="68"/>
  <c r="WM4" i="68"/>
  <c r="WL4" i="68"/>
  <c r="WK4" i="68"/>
  <c r="WJ4" i="68"/>
  <c r="WI4" i="68"/>
  <c r="WH4" i="68"/>
  <c r="WG4" i="68"/>
  <c r="WF4" i="68"/>
  <c r="WE4" i="68"/>
  <c r="WD4" i="68"/>
  <c r="WC4" i="68"/>
  <c r="WB4" i="68"/>
  <c r="WA4" i="68"/>
  <c r="VZ4" i="68"/>
  <c r="VY4" i="68"/>
  <c r="VX4" i="68"/>
  <c r="VW4" i="68"/>
  <c r="VV4" i="68"/>
  <c r="VU4" i="68"/>
  <c r="VT4" i="68"/>
  <c r="VS4" i="68"/>
  <c r="VR4" i="68"/>
  <c r="VQ4" i="68"/>
  <c r="VP4" i="68"/>
  <c r="VO4" i="68"/>
  <c r="VN4" i="68"/>
  <c r="VM4" i="68"/>
  <c r="VL4" i="68"/>
  <c r="VK4" i="68"/>
  <c r="VJ4" i="68"/>
  <c r="VI4" i="68"/>
  <c r="VH4" i="68"/>
  <c r="VG4" i="68"/>
  <c r="VF4" i="68"/>
  <c r="VE4" i="68"/>
  <c r="VD4" i="68"/>
  <c r="VC4" i="68"/>
  <c r="VB4" i="68"/>
  <c r="VA4" i="68"/>
  <c r="UZ4" i="68"/>
  <c r="UY4" i="68"/>
  <c r="UX4" i="68"/>
  <c r="UW4" i="68"/>
  <c r="UV4" i="68"/>
  <c r="UU4" i="68"/>
  <c r="UT4" i="68"/>
  <c r="US4" i="68"/>
  <c r="UR4" i="68"/>
  <c r="UQ4" i="68"/>
  <c r="UP4" i="68"/>
  <c r="UO4" i="68"/>
  <c r="UN4" i="68"/>
  <c r="UM4" i="68"/>
  <c r="UL4" i="68"/>
  <c r="UK4" i="68"/>
  <c r="UJ4" i="68"/>
  <c r="UI4" i="68"/>
  <c r="UH4" i="68"/>
  <c r="UG4" i="68"/>
  <c r="UF4" i="68"/>
  <c r="UE4" i="68"/>
  <c r="UD4" i="68"/>
  <c r="UC4" i="68"/>
  <c r="UB4" i="68"/>
  <c r="UA4" i="68"/>
  <c r="TZ4" i="68"/>
  <c r="TY4" i="68"/>
  <c r="TX4" i="68"/>
  <c r="TW4" i="68"/>
  <c r="TV4" i="68"/>
  <c r="TU4" i="68"/>
  <c r="TT4" i="68"/>
  <c r="TS4" i="68"/>
  <c r="TR4" i="68"/>
  <c r="TQ4" i="68"/>
  <c r="TP4" i="68"/>
  <c r="TO4" i="68"/>
  <c r="TN4" i="68"/>
  <c r="TM4" i="68"/>
  <c r="TL4" i="68"/>
  <c r="TK4" i="68"/>
  <c r="TJ4" i="68"/>
  <c r="TI4" i="68"/>
  <c r="TH4" i="68"/>
  <c r="TG4" i="68"/>
  <c r="TF4" i="68"/>
  <c r="TE4" i="68"/>
  <c r="TD4" i="68"/>
  <c r="TC4" i="68"/>
  <c r="TB4" i="68"/>
  <c r="TA4" i="68"/>
  <c r="SZ4" i="68"/>
  <c r="SY4" i="68"/>
  <c r="SX4" i="68"/>
  <c r="SW4" i="68"/>
  <c r="SV4" i="68"/>
  <c r="SU4" i="68"/>
  <c r="ST4" i="68"/>
  <c r="SS4" i="68"/>
  <c r="SR4" i="68"/>
  <c r="SQ4" i="68"/>
  <c r="SP4" i="68"/>
  <c r="SO4" i="68"/>
  <c r="SN4" i="68"/>
  <c r="SM4" i="68"/>
  <c r="SL4" i="68"/>
  <c r="SK4" i="68"/>
  <c r="SJ4" i="68"/>
  <c r="SI4" i="68"/>
  <c r="SH4" i="68"/>
  <c r="SG4" i="68"/>
  <c r="SF4" i="68"/>
  <c r="SE4" i="68"/>
  <c r="SD4" i="68"/>
  <c r="SC4" i="68"/>
  <c r="SB4" i="68"/>
  <c r="SA4" i="68"/>
  <c r="RZ4" i="68"/>
  <c r="RY4" i="68"/>
  <c r="RX4" i="68"/>
  <c r="RW4" i="68"/>
  <c r="RV4" i="68"/>
  <c r="RU4" i="68"/>
  <c r="RT4" i="68"/>
  <c r="RS4" i="68"/>
  <c r="RR4" i="68"/>
  <c r="RQ4" i="68"/>
  <c r="RP4" i="68"/>
  <c r="RO4" i="68"/>
  <c r="RN4" i="68"/>
  <c r="RM4" i="68"/>
  <c r="RL4" i="68"/>
  <c r="RK4" i="68"/>
  <c r="RJ4" i="68"/>
  <c r="RI4" i="68"/>
  <c r="RH4" i="68"/>
  <c r="RG4" i="68"/>
  <c r="RF4" i="68"/>
  <c r="RE4" i="68"/>
  <c r="RD4" i="68"/>
  <c r="RC4" i="68"/>
  <c r="RB4" i="68"/>
  <c r="RA4" i="68"/>
  <c r="QZ4" i="68"/>
  <c r="QY4" i="68"/>
  <c r="QX4" i="68"/>
  <c r="QW4" i="68"/>
  <c r="QV4" i="68"/>
  <c r="QU4" i="68"/>
  <c r="QT4" i="68"/>
  <c r="QS4" i="68"/>
  <c r="QR4" i="68"/>
  <c r="QQ4" i="68"/>
  <c r="QP4" i="68"/>
  <c r="QO4" i="68"/>
  <c r="QN4" i="68"/>
  <c r="QM4" i="68"/>
  <c r="QL4" i="68"/>
  <c r="QK4" i="68"/>
  <c r="QJ4" i="68"/>
  <c r="QI4" i="68"/>
  <c r="QH4" i="68"/>
  <c r="QG4" i="68"/>
  <c r="QF4" i="68"/>
  <c r="QE4" i="68"/>
  <c r="QD4" i="68"/>
  <c r="QC4" i="68"/>
  <c r="QB4" i="68"/>
  <c r="QA4" i="68"/>
  <c r="PZ4" i="68"/>
  <c r="PY4" i="68"/>
  <c r="PX4" i="68"/>
  <c r="PW4" i="68"/>
  <c r="PV4" i="68"/>
  <c r="PU4" i="68"/>
  <c r="PT4" i="68"/>
  <c r="PS4" i="68"/>
  <c r="PR4" i="68"/>
  <c r="PQ4" i="68"/>
  <c r="PP4" i="68"/>
  <c r="PO4" i="68"/>
  <c r="PN4" i="68"/>
  <c r="PM4" i="68"/>
  <c r="PL4" i="68"/>
  <c r="PK4" i="68"/>
  <c r="PJ4" i="68"/>
  <c r="PI4" i="68"/>
  <c r="PH4" i="68"/>
  <c r="PG4" i="68"/>
  <c r="PF4" i="68"/>
  <c r="PE4" i="68"/>
  <c r="PD4" i="68"/>
  <c r="PC4" i="68"/>
  <c r="PB4" i="68"/>
  <c r="PA4" i="68"/>
  <c r="OZ4" i="68"/>
  <c r="OY4" i="68"/>
  <c r="OX4" i="68"/>
  <c r="OW4" i="68"/>
  <c r="OV4" i="68"/>
  <c r="OU4" i="68"/>
  <c r="OT4" i="68"/>
  <c r="OS4" i="68"/>
  <c r="OR4" i="68"/>
  <c r="OQ4" i="68"/>
  <c r="OP4" i="68"/>
  <c r="OO4" i="68"/>
  <c r="ON4" i="68"/>
  <c r="OM4" i="68"/>
  <c r="OL4" i="68"/>
  <c r="OK4" i="68"/>
  <c r="OJ4" i="68"/>
  <c r="OI4" i="68"/>
  <c r="OH4" i="68"/>
  <c r="OG4" i="68"/>
  <c r="OF4" i="68"/>
  <c r="OE4" i="68"/>
  <c r="OD4" i="68"/>
  <c r="OC4" i="68"/>
  <c r="OB4" i="68"/>
  <c r="OA4" i="68"/>
  <c r="NZ4" i="68"/>
  <c r="NY4" i="68"/>
  <c r="NX4" i="68"/>
  <c r="NW4" i="68"/>
  <c r="NV4" i="68"/>
  <c r="NU4" i="68"/>
  <c r="NT4" i="68"/>
  <c r="NS4" i="68"/>
  <c r="NR4" i="68"/>
  <c r="NQ4" i="68"/>
  <c r="NP4" i="68"/>
  <c r="NO4" i="68"/>
  <c r="NN4" i="68"/>
  <c r="NM4" i="68"/>
  <c r="NL4" i="68"/>
  <c r="NK4" i="68"/>
  <c r="NJ4" i="68"/>
  <c r="NI4" i="68"/>
  <c r="NH4" i="68"/>
  <c r="NG4" i="68"/>
  <c r="NF4" i="68"/>
  <c r="NE4" i="68"/>
  <c r="ND4" i="68"/>
  <c r="NC4" i="68"/>
  <c r="NB4" i="68"/>
  <c r="NA4" i="68"/>
  <c r="MZ4" i="68"/>
  <c r="MY4" i="68"/>
  <c r="MX4" i="68"/>
  <c r="MW4" i="68"/>
  <c r="MV4" i="68"/>
  <c r="MU4" i="68"/>
  <c r="MT4" i="68"/>
  <c r="MS4" i="68"/>
  <c r="MR4" i="68"/>
  <c r="MQ4" i="68"/>
  <c r="MP4" i="68"/>
  <c r="MO4" i="68"/>
  <c r="MN4" i="68"/>
  <c r="MM4" i="68"/>
  <c r="ML4" i="68"/>
  <c r="MK4" i="68"/>
  <c r="MJ4" i="68"/>
  <c r="MI4" i="68"/>
  <c r="MH4" i="68"/>
  <c r="MG4" i="68"/>
  <c r="MF4" i="68"/>
  <c r="ME4" i="68"/>
  <c r="MD4" i="68"/>
  <c r="MC4" i="68"/>
  <c r="MB4" i="68"/>
  <c r="MA4" i="68"/>
  <c r="LZ4" i="68"/>
  <c r="LY4" i="68"/>
  <c r="LX4" i="68"/>
  <c r="LW4" i="68"/>
  <c r="LV4" i="68"/>
  <c r="LU4" i="68"/>
  <c r="LT4" i="68"/>
  <c r="LS4" i="68"/>
  <c r="LR4" i="68"/>
  <c r="LQ4" i="68"/>
  <c r="LP4" i="68"/>
  <c r="LO4" i="68"/>
  <c r="LN4" i="68"/>
  <c r="LM4" i="68"/>
  <c r="LL4" i="68"/>
  <c r="LK4" i="68"/>
  <c r="LJ4" i="68"/>
  <c r="LI4" i="68"/>
  <c r="LH4" i="68"/>
  <c r="LG4" i="68"/>
  <c r="LF4" i="68"/>
  <c r="LE4" i="68"/>
  <c r="LD4" i="68"/>
  <c r="LC4" i="68"/>
  <c r="LB4" i="68"/>
  <c r="LA4" i="68"/>
  <c r="KZ4" i="68"/>
  <c r="KY4" i="68"/>
  <c r="KX4" i="68"/>
  <c r="KW4" i="68"/>
  <c r="KV4" i="68"/>
  <c r="KU4" i="68"/>
  <c r="KT4" i="68"/>
  <c r="KS4" i="68"/>
  <c r="KR4" i="68"/>
  <c r="KQ4" i="68"/>
  <c r="KP4" i="68"/>
  <c r="KO4" i="68"/>
  <c r="KN4" i="68"/>
  <c r="KM4" i="68"/>
  <c r="KL4" i="68"/>
  <c r="KK4" i="68"/>
  <c r="KJ4" i="68"/>
  <c r="KI4" i="68"/>
  <c r="KH4" i="68"/>
  <c r="KG4" i="68"/>
  <c r="KF4" i="68"/>
  <c r="KE4" i="68"/>
  <c r="KD4" i="68"/>
  <c r="KC4" i="68"/>
  <c r="KB4" i="68"/>
  <c r="KA4" i="68"/>
  <c r="JZ4" i="68"/>
  <c r="JY4" i="68"/>
  <c r="JX4" i="68"/>
  <c r="JW4" i="68"/>
  <c r="JV4" i="68"/>
  <c r="JU4" i="68"/>
  <c r="JT4" i="68"/>
  <c r="JS4" i="68"/>
  <c r="JR4" i="68"/>
  <c r="JQ4" i="68"/>
  <c r="JP4" i="68"/>
  <c r="JO4" i="68"/>
  <c r="JN4" i="68"/>
  <c r="JM4" i="68"/>
  <c r="JL4" i="68"/>
  <c r="JK4" i="68"/>
  <c r="JJ4" i="68"/>
  <c r="JI4" i="68"/>
  <c r="JH4" i="68"/>
  <c r="JG4" i="68"/>
  <c r="JF4" i="68"/>
  <c r="JE4" i="68"/>
  <c r="JD4" i="68"/>
  <c r="JC4" i="68"/>
  <c r="JB4" i="68"/>
  <c r="JA4" i="68"/>
  <c r="IZ4" i="68"/>
  <c r="IY4" i="68"/>
  <c r="IX4" i="68"/>
  <c r="IW4" i="68"/>
  <c r="IV4" i="68"/>
  <c r="IU4" i="68"/>
  <c r="IT4" i="68"/>
  <c r="IS4" i="68"/>
  <c r="IR4" i="68"/>
  <c r="IQ4" i="68"/>
  <c r="IP4" i="68"/>
  <c r="IO4" i="68"/>
  <c r="IN4" i="68"/>
  <c r="IM4" i="68"/>
  <c r="IL4" i="68"/>
  <c r="IK4" i="68"/>
  <c r="IJ4" i="68"/>
  <c r="II4" i="68"/>
  <c r="IH4" i="68"/>
  <c r="IG4" i="68"/>
  <c r="IF4" i="68"/>
  <c r="IE4" i="68"/>
  <c r="ID4" i="68"/>
  <c r="IC4" i="68"/>
  <c r="IB4" i="68"/>
  <c r="IA4" i="68"/>
  <c r="HZ4" i="68"/>
  <c r="HY4" i="68"/>
  <c r="HX4" i="68"/>
  <c r="HW4" i="68"/>
  <c r="HV4" i="68"/>
  <c r="HU4" i="68"/>
  <c r="HT4" i="68"/>
  <c r="HS4" i="68"/>
  <c r="HR4" i="68"/>
  <c r="HQ4" i="68"/>
  <c r="HP4" i="68"/>
  <c r="HO4" i="68"/>
  <c r="HN4" i="68"/>
  <c r="HM4" i="68"/>
  <c r="HL4" i="68"/>
  <c r="HK4" i="68"/>
  <c r="HJ4" i="68"/>
  <c r="HI4" i="68"/>
  <c r="HH4" i="68"/>
  <c r="HG4" i="68"/>
  <c r="HF4" i="68"/>
  <c r="HE4" i="68"/>
  <c r="HD4" i="68"/>
  <c r="HC4" i="68"/>
  <c r="HB4" i="68"/>
  <c r="HA4" i="68"/>
  <c r="GZ4" i="68"/>
  <c r="GY4" i="68"/>
  <c r="GX4" i="68"/>
  <c r="GW4" i="68"/>
  <c r="GV4" i="68"/>
  <c r="GU4" i="68"/>
  <c r="GT4" i="68"/>
  <c r="GS4" i="68"/>
  <c r="GR4" i="68"/>
  <c r="GQ4" i="68"/>
  <c r="GP4" i="68"/>
  <c r="GO4" i="68"/>
  <c r="GN4" i="68"/>
  <c r="GM4" i="68"/>
  <c r="GL4" i="68"/>
  <c r="GK4" i="68"/>
  <c r="GJ4" i="68"/>
  <c r="GI4" i="68"/>
  <c r="GH4" i="68"/>
  <c r="GG4" i="68"/>
  <c r="GF4" i="68"/>
  <c r="GE4" i="68"/>
  <c r="GD4" i="68"/>
  <c r="GC4" i="68"/>
  <c r="GB4" i="68"/>
  <c r="GA4" i="68"/>
  <c r="FZ4" i="68"/>
  <c r="FY4" i="68"/>
  <c r="FX4" i="68"/>
  <c r="FW4" i="68"/>
  <c r="FV4" i="68"/>
  <c r="FU4" i="68"/>
  <c r="FT4" i="68"/>
  <c r="FS4" i="68"/>
  <c r="FR4" i="68"/>
  <c r="FQ4" i="68"/>
  <c r="FP4" i="68"/>
  <c r="FO4" i="68"/>
  <c r="FN4" i="68"/>
  <c r="FM4" i="68"/>
  <c r="FL4" i="68"/>
  <c r="FK4" i="68"/>
  <c r="FJ4" i="68"/>
  <c r="FI4" i="68"/>
  <c r="FH4" i="68"/>
  <c r="FG4" i="68"/>
  <c r="FF4" i="68"/>
  <c r="FE4" i="68"/>
  <c r="FD4" i="68"/>
  <c r="FC4" i="68"/>
  <c r="FB4" i="68"/>
  <c r="FA4" i="68"/>
  <c r="EZ4" i="68"/>
  <c r="EY4" i="68"/>
  <c r="EX4" i="68"/>
  <c r="EW4" i="68"/>
  <c r="EV4" i="68"/>
  <c r="EU4" i="68"/>
  <c r="ET4" i="68"/>
  <c r="ES4" i="68"/>
  <c r="ER4" i="68"/>
  <c r="EQ4" i="68"/>
  <c r="EP4" i="68"/>
  <c r="EO4" i="68"/>
  <c r="EN4" i="68"/>
  <c r="EM4" i="68"/>
  <c r="EL4" i="68"/>
  <c r="EK4" i="68"/>
  <c r="EJ4" i="68"/>
  <c r="EI4" i="68"/>
  <c r="EH4" i="68"/>
  <c r="EG4" i="68"/>
  <c r="EF4" i="68"/>
  <c r="EE4" i="68"/>
  <c r="ED4" i="68"/>
  <c r="EC4" i="68"/>
  <c r="EB4" i="68"/>
  <c r="EA4" i="68"/>
  <c r="DZ4" i="68"/>
  <c r="DY4" i="68"/>
  <c r="DX4" i="68"/>
  <c r="DW4" i="68"/>
  <c r="DV4" i="68"/>
  <c r="DU4" i="68"/>
  <c r="DT4" i="68"/>
  <c r="DS4" i="68"/>
  <c r="DR4" i="68"/>
  <c r="DQ4" i="68"/>
  <c r="DP4" i="68"/>
  <c r="DO4" i="68"/>
  <c r="DN4" i="68"/>
  <c r="DM4" i="68"/>
  <c r="DL4" i="68"/>
  <c r="DK4" i="68"/>
  <c r="DJ4" i="68"/>
  <c r="DI4" i="68"/>
  <c r="DH4" i="68"/>
  <c r="DG4" i="68"/>
  <c r="DF4" i="68"/>
  <c r="DE4" i="68"/>
  <c r="DD4" i="68"/>
  <c r="DC4" i="68"/>
  <c r="DB4" i="68"/>
  <c r="DA4" i="68"/>
  <c r="CZ4" i="68"/>
  <c r="CY4" i="68"/>
  <c r="CX4" i="68"/>
  <c r="CW4" i="68"/>
  <c r="CV4" i="68"/>
  <c r="CU4" i="68"/>
  <c r="CT4" i="68"/>
  <c r="CS4" i="68"/>
  <c r="CR4" i="68"/>
  <c r="CQ4" i="68"/>
  <c r="CP4" i="68"/>
  <c r="CO4" i="68"/>
  <c r="CN4" i="68"/>
  <c r="CM4" i="68"/>
  <c r="CL4" i="68"/>
  <c r="CK4" i="68"/>
  <c r="CJ4" i="68"/>
  <c r="CI4" i="68"/>
  <c r="CH4" i="68"/>
  <c r="CG4" i="68"/>
  <c r="CF4" i="68"/>
  <c r="CE4" i="68"/>
  <c r="CD4" i="68"/>
  <c r="CC4" i="68"/>
  <c r="CB4" i="68"/>
  <c r="CA4" i="68"/>
  <c r="BZ4" i="68"/>
  <c r="BY4" i="68"/>
  <c r="BX4" i="68"/>
  <c r="BW4" i="68"/>
  <c r="BV4" i="68"/>
  <c r="BU4" i="68"/>
  <c r="BT4" i="68"/>
  <c r="BS4" i="68"/>
  <c r="BR4" i="68"/>
  <c r="BQ4" i="68"/>
  <c r="BP4" i="68"/>
  <c r="BO4" i="68"/>
  <c r="BN4" i="68"/>
  <c r="BM4" i="68"/>
  <c r="BL4" i="68"/>
  <c r="BK4" i="68"/>
  <c r="BJ4" i="68"/>
  <c r="BI4" i="68"/>
  <c r="BH4" i="68"/>
  <c r="BG4" i="68"/>
  <c r="BF4" i="68"/>
  <c r="BE4" i="68"/>
  <c r="BD4" i="68"/>
  <c r="BC4" i="68"/>
  <c r="BB4" i="68"/>
  <c r="BA4" i="68"/>
  <c r="AZ4" i="68"/>
  <c r="AY4" i="68"/>
  <c r="AX4" i="68"/>
  <c r="AW4" i="68"/>
  <c r="AV4" i="68"/>
  <c r="AU4" i="68"/>
  <c r="AT4" i="68"/>
  <c r="AS4" i="68"/>
  <c r="AR4" i="68"/>
  <c r="AQ4" i="68"/>
  <c r="AP4" i="68"/>
  <c r="AO4" i="68"/>
  <c r="AN4" i="68"/>
  <c r="AM4" i="68"/>
  <c r="AL4" i="68"/>
  <c r="AK4" i="68"/>
  <c r="AJ4" i="68"/>
  <c r="AI4" i="68"/>
  <c r="AH4" i="68"/>
  <c r="AG4" i="68"/>
  <c r="AF4" i="68"/>
  <c r="AE4" i="68"/>
  <c r="AD4" i="68"/>
  <c r="AC4" i="68"/>
  <c r="AB4" i="68"/>
  <c r="AA4" i="68"/>
  <c r="Z4" i="68"/>
  <c r="Y4" i="68"/>
  <c r="X4" i="68"/>
  <c r="W4" i="68"/>
  <c r="V4" i="68"/>
  <c r="U4" i="68"/>
  <c r="T4" i="68"/>
  <c r="S4" i="68"/>
  <c r="R4" i="68"/>
  <c r="Q4" i="68"/>
  <c r="P4" i="68"/>
  <c r="O4" i="68"/>
  <c r="N4" i="68"/>
  <c r="M4" i="68"/>
  <c r="L4" i="68"/>
  <c r="K4" i="68"/>
  <c r="J4" i="68"/>
  <c r="I4" i="68"/>
  <c r="H4" i="68"/>
  <c r="G4" i="68"/>
  <c r="F4" i="68"/>
  <c r="E4" i="68"/>
  <c r="D4" i="68"/>
  <c r="C4" i="68"/>
  <c r="B4" i="68"/>
  <c r="AOX3" i="68"/>
  <c r="AOW3" i="68"/>
  <c r="AOV3" i="68"/>
  <c r="AOU3" i="68"/>
  <c r="AOT3" i="68"/>
  <c r="AOS3" i="68"/>
  <c r="AOR3" i="68"/>
  <c r="AOQ3" i="68"/>
  <c r="AOP3" i="68"/>
  <c r="AOO3" i="68"/>
  <c r="AON3" i="68"/>
  <c r="AOM3" i="68"/>
  <c r="AOL3" i="68"/>
  <c r="AOK3" i="68"/>
  <c r="AOJ3" i="68"/>
  <c r="AOI3" i="68"/>
  <c r="AOH3" i="68"/>
  <c r="AOG3" i="68"/>
  <c r="AOF3" i="68"/>
  <c r="AOE3" i="68"/>
  <c r="AOD3" i="68"/>
  <c r="AOC3" i="68"/>
  <c r="AOB3" i="68"/>
  <c r="AOA3" i="68"/>
  <c r="ANZ3" i="68"/>
  <c r="ANY3" i="68"/>
  <c r="ANX3" i="68"/>
  <c r="ANW3" i="68"/>
  <c r="ANV3" i="68"/>
  <c r="ANU3" i="68"/>
  <c r="ANT3" i="68"/>
  <c r="ANS3" i="68"/>
  <c r="ANR3" i="68"/>
  <c r="ANQ3" i="68"/>
  <c r="ANP3" i="68"/>
  <c r="ANO3" i="68"/>
  <c r="ANN3" i="68"/>
  <c r="ANM3" i="68"/>
  <c r="ANL3" i="68"/>
  <c r="ANK3" i="68"/>
  <c r="ANJ3" i="68"/>
  <c r="ANI3" i="68"/>
  <c r="ANH3" i="68"/>
  <c r="ANG3" i="68"/>
  <c r="ANF3" i="68"/>
  <c r="ANE3" i="68"/>
  <c r="AND3" i="68"/>
  <c r="ANC3" i="68"/>
  <c r="ANB3" i="68"/>
  <c r="ANA3" i="68"/>
  <c r="AMZ3" i="68"/>
  <c r="AMY3" i="68"/>
  <c r="AMX3" i="68"/>
  <c r="AMW3" i="68"/>
  <c r="AMV3" i="68"/>
  <c r="AMU3" i="68"/>
  <c r="AMT3" i="68"/>
  <c r="AMS3" i="68"/>
  <c r="AMR3" i="68"/>
  <c r="AMQ3" i="68"/>
  <c r="AMP3" i="68"/>
  <c r="AMO3" i="68"/>
  <c r="AMN3" i="68"/>
  <c r="AMM3" i="68"/>
  <c r="AML3" i="68"/>
  <c r="AMK3" i="68"/>
  <c r="AMJ3" i="68"/>
  <c r="AMI3" i="68"/>
  <c r="AMH3" i="68"/>
  <c r="AMG3" i="68"/>
  <c r="AMF3" i="68"/>
  <c r="AME3" i="68"/>
  <c r="AMD3" i="68"/>
  <c r="AMC3" i="68"/>
  <c r="AMB3" i="68"/>
  <c r="AMA3" i="68"/>
  <c r="ALZ3" i="68"/>
  <c r="ALY3" i="68"/>
  <c r="ALX3" i="68"/>
  <c r="ALW3" i="68"/>
  <c r="ALV3" i="68"/>
  <c r="ALU3" i="68"/>
  <c r="ALT3" i="68"/>
  <c r="ALS3" i="68"/>
  <c r="ALR3" i="68"/>
  <c r="ALQ3" i="68"/>
  <c r="ALP3" i="68"/>
  <c r="ALO3" i="68"/>
  <c r="ALN3" i="68"/>
  <c r="ALM3" i="68"/>
  <c r="ALL3" i="68"/>
  <c r="ALK3" i="68"/>
  <c r="ALJ3" i="68"/>
  <c r="ALI3" i="68"/>
  <c r="ALH3" i="68"/>
  <c r="ALG3" i="68"/>
  <c r="ALF3" i="68"/>
  <c r="ALE3" i="68"/>
  <c r="ALD3" i="68"/>
  <c r="ALC3" i="68"/>
  <c r="ALB3" i="68"/>
  <c r="ALA3" i="68"/>
  <c r="AKZ3" i="68"/>
  <c r="AKY3" i="68"/>
  <c r="AKX3" i="68"/>
  <c r="AKW3" i="68"/>
  <c r="AKV3" i="68"/>
  <c r="AKU3" i="68"/>
  <c r="AKT3" i="68"/>
  <c r="AKS3" i="68"/>
  <c r="AKR3" i="68"/>
  <c r="AKQ3" i="68"/>
  <c r="AKP3" i="68"/>
  <c r="AKO3" i="68"/>
  <c r="AKN3" i="68"/>
  <c r="AKM3" i="68"/>
  <c r="AKL3" i="68"/>
  <c r="AKK3" i="68"/>
  <c r="AKJ3" i="68"/>
  <c r="AKI3" i="68"/>
  <c r="AKH3" i="68"/>
  <c r="AKG3" i="68"/>
  <c r="AKF3" i="68"/>
  <c r="AKE3" i="68"/>
  <c r="AKD3" i="68"/>
  <c r="AKC3" i="68"/>
  <c r="AKB3" i="68"/>
  <c r="AKA3" i="68"/>
  <c r="AJZ3" i="68"/>
  <c r="AJY3" i="68"/>
  <c r="AJX3" i="68"/>
  <c r="AJW3" i="68"/>
  <c r="AJV3" i="68"/>
  <c r="AJU3" i="68"/>
  <c r="AJT3" i="68"/>
  <c r="AJS3" i="68"/>
  <c r="AJR3" i="68"/>
  <c r="AJQ3" i="68"/>
  <c r="AJP3" i="68"/>
  <c r="AJO3" i="68"/>
  <c r="AJN3" i="68"/>
  <c r="AJM3" i="68"/>
  <c r="AJL3" i="68"/>
  <c r="AJK3" i="68"/>
  <c r="AJJ3" i="68"/>
  <c r="AJI3" i="68"/>
  <c r="AJH3" i="68"/>
  <c r="AJG3" i="68"/>
  <c r="AJF3" i="68"/>
  <c r="AJE3" i="68"/>
  <c r="AJD3" i="68"/>
  <c r="AJC3" i="68"/>
  <c r="AJB3" i="68"/>
  <c r="AJA3" i="68"/>
  <c r="AIZ3" i="68"/>
  <c r="AIY3" i="68"/>
  <c r="AIX3" i="68"/>
  <c r="AIW3" i="68"/>
  <c r="AIV3" i="68"/>
  <c r="AIU3" i="68"/>
  <c r="AIT3" i="68"/>
  <c r="AIS3" i="68"/>
  <c r="AIR3" i="68"/>
  <c r="AIQ3" i="68"/>
  <c r="AIP3" i="68"/>
  <c r="AIO3" i="68"/>
  <c r="AIN3" i="68"/>
  <c r="AIM3" i="68"/>
  <c r="AIL3" i="68"/>
  <c r="AIK3" i="68"/>
  <c r="AIJ3" i="68"/>
  <c r="AII3" i="68"/>
  <c r="AIH3" i="68"/>
  <c r="AIG3" i="68"/>
  <c r="AIF3" i="68"/>
  <c r="AIE3" i="68"/>
  <c r="AID3" i="68"/>
  <c r="AIC3" i="68"/>
  <c r="AIB3" i="68"/>
  <c r="AIA3" i="68"/>
  <c r="AHZ3" i="68"/>
  <c r="AHY3" i="68"/>
  <c r="AHX3" i="68"/>
  <c r="AHW3" i="68"/>
  <c r="AHV3" i="68"/>
  <c r="AHU3" i="68"/>
  <c r="AHT3" i="68"/>
  <c r="AHS3" i="68"/>
  <c r="AHR3" i="68"/>
  <c r="AHQ3" i="68"/>
  <c r="AHP3" i="68"/>
  <c r="AHO3" i="68"/>
  <c r="AHN3" i="68"/>
  <c r="AHM3" i="68"/>
  <c r="AHL3" i="68"/>
  <c r="AHK3" i="68"/>
  <c r="AHJ3" i="68"/>
  <c r="AHI3" i="68"/>
  <c r="AHH3" i="68"/>
  <c r="AHG3" i="68"/>
  <c r="AHF3" i="68"/>
  <c r="AHE3" i="68"/>
  <c r="AHD3" i="68"/>
  <c r="AHC3" i="68"/>
  <c r="AHB3" i="68"/>
  <c r="AHA3" i="68"/>
  <c r="AGZ3" i="68"/>
  <c r="AGY3" i="68"/>
  <c r="AGX3" i="68"/>
  <c r="AGW3" i="68"/>
  <c r="AGV3" i="68"/>
  <c r="AGU3" i="68"/>
  <c r="AGT3" i="68"/>
  <c r="AGS3" i="68"/>
  <c r="AGR3" i="68"/>
  <c r="AGQ3" i="68"/>
  <c r="AGP3" i="68"/>
  <c r="AGO3" i="68"/>
  <c r="AGN3" i="68"/>
  <c r="AGM3" i="68"/>
  <c r="AGL3" i="68"/>
  <c r="AGK3" i="68"/>
  <c r="AGJ3" i="68"/>
  <c r="AGI3" i="68"/>
  <c r="AGH3" i="68"/>
  <c r="AGG3" i="68"/>
  <c r="AGF3" i="68"/>
  <c r="AGE3" i="68"/>
  <c r="AGD3" i="68"/>
  <c r="AGC3" i="68"/>
  <c r="AGB3" i="68"/>
  <c r="AGA3" i="68"/>
  <c r="AFZ3" i="68"/>
  <c r="AFY3" i="68"/>
  <c r="AFX3" i="68"/>
  <c r="AFW3" i="68"/>
  <c r="AFV3" i="68"/>
  <c r="AFU3" i="68"/>
  <c r="AFT3" i="68"/>
  <c r="AFS3" i="68"/>
  <c r="AFR3" i="68"/>
  <c r="AFQ3" i="68"/>
  <c r="AFP3" i="68"/>
  <c r="AFO3" i="68"/>
  <c r="AFN3" i="68"/>
  <c r="AFM3" i="68"/>
  <c r="AFL3" i="68"/>
  <c r="AFK3" i="68"/>
  <c r="AFJ3" i="68"/>
  <c r="AFI3" i="68"/>
  <c r="AFH3" i="68"/>
  <c r="AFG3" i="68"/>
  <c r="AFF3" i="68"/>
  <c r="AFE3" i="68"/>
  <c r="AFD3" i="68"/>
  <c r="AFC3" i="68"/>
  <c r="AFB3" i="68"/>
  <c r="AFA3" i="68"/>
  <c r="AEZ3" i="68"/>
  <c r="AEY3" i="68"/>
  <c r="AEX3" i="68"/>
  <c r="AEW3" i="68"/>
  <c r="AEV3" i="68"/>
  <c r="AEU3" i="68"/>
  <c r="AET3" i="68"/>
  <c r="AES3" i="68"/>
  <c r="AER3" i="68"/>
  <c r="AEQ3" i="68"/>
  <c r="AEP3" i="68"/>
  <c r="AEO3" i="68"/>
  <c r="AEN3" i="68"/>
  <c r="AEM3" i="68"/>
  <c r="AEL3" i="68"/>
  <c r="AEK3" i="68"/>
  <c r="AEJ3" i="68"/>
  <c r="AEI3" i="68"/>
  <c r="AEH3" i="68"/>
  <c r="AEG3" i="68"/>
  <c r="AEF3" i="68"/>
  <c r="AEE3" i="68"/>
  <c r="AED3" i="68"/>
  <c r="AEC3" i="68"/>
  <c r="AEB3" i="68"/>
  <c r="AEA3" i="68"/>
  <c r="ADZ3" i="68"/>
  <c r="ADY3" i="68"/>
  <c r="ADX3" i="68"/>
  <c r="ADW3" i="68"/>
  <c r="ADV3" i="68"/>
  <c r="ADU3" i="68"/>
  <c r="ADT3" i="68"/>
  <c r="ADS3" i="68"/>
  <c r="ADR3" i="68"/>
  <c r="ADQ3" i="68"/>
  <c r="ADP3" i="68"/>
  <c r="ADO3" i="68"/>
  <c r="ADN3" i="68"/>
  <c r="ADM3" i="68"/>
  <c r="ADL3" i="68"/>
  <c r="ADK3" i="68"/>
  <c r="ADJ3" i="68"/>
  <c r="ADI3" i="68"/>
  <c r="ADH3" i="68"/>
  <c r="ADG3" i="68"/>
  <c r="ADF3" i="68"/>
  <c r="ADE3" i="68"/>
  <c r="ADD3" i="68"/>
  <c r="ADC3" i="68"/>
  <c r="ADB3" i="68"/>
  <c r="ADA3" i="68"/>
  <c r="ACZ3" i="68"/>
  <c r="ACY3" i="68"/>
  <c r="ACX3" i="68"/>
  <c r="ACW3" i="68"/>
  <c r="ACV3" i="68"/>
  <c r="ACU3" i="68"/>
  <c r="ACT3" i="68"/>
  <c r="ACS3" i="68"/>
  <c r="ACR3" i="68"/>
  <c r="ACQ3" i="68"/>
  <c r="ACP3" i="68"/>
  <c r="ACO3" i="68"/>
  <c r="ACN3" i="68"/>
  <c r="ACM3" i="68"/>
  <c r="ACL3" i="68"/>
  <c r="ACK3" i="68"/>
  <c r="ACJ3" i="68"/>
  <c r="ACI3" i="68"/>
  <c r="ACH3" i="68"/>
  <c r="ACG3" i="68"/>
  <c r="ACF3" i="68"/>
  <c r="ACE3" i="68"/>
  <c r="ACD3" i="68"/>
  <c r="ACC3" i="68"/>
  <c r="ACB3" i="68"/>
  <c r="ACA3" i="68"/>
  <c r="ABZ3" i="68"/>
  <c r="ABY3" i="68"/>
  <c r="ABX3" i="68"/>
  <c r="ABW3" i="68"/>
  <c r="ABV3" i="68"/>
  <c r="ABU3" i="68"/>
  <c r="ABT3" i="68"/>
  <c r="ABS3" i="68"/>
  <c r="ABR3" i="68"/>
  <c r="ABQ3" i="68"/>
  <c r="ABP3" i="68"/>
  <c r="ABO3" i="68"/>
  <c r="ABN3" i="68"/>
  <c r="ABM3" i="68"/>
  <c r="ABL3" i="68"/>
  <c r="ABK3" i="68"/>
  <c r="ABJ3" i="68"/>
  <c r="ABI3" i="68"/>
  <c r="ABH3" i="68"/>
  <c r="ABG3" i="68"/>
  <c r="ABF3" i="68"/>
  <c r="ABE3" i="68"/>
  <c r="ABD3" i="68"/>
  <c r="ABC3" i="68"/>
  <c r="ABB3" i="68"/>
  <c r="ABA3" i="68"/>
  <c r="AAZ3" i="68"/>
  <c r="AAY3" i="68"/>
  <c r="AAX3" i="68"/>
  <c r="AAW3" i="68"/>
  <c r="AAV3" i="68"/>
  <c r="AAU3" i="68"/>
  <c r="AAT3" i="68"/>
  <c r="AAS3" i="68"/>
  <c r="AAR3" i="68"/>
  <c r="AAQ3" i="68"/>
  <c r="AAP3" i="68"/>
  <c r="AAO3" i="68"/>
  <c r="AAN3" i="68"/>
  <c r="AAM3" i="68"/>
  <c r="AAL3" i="68"/>
  <c r="AAK3" i="68"/>
  <c r="AAJ3" i="68"/>
  <c r="AAI3" i="68"/>
  <c r="AAH3" i="68"/>
  <c r="AAG3" i="68"/>
  <c r="AAF3" i="68"/>
  <c r="AAE3" i="68"/>
  <c r="AAD3" i="68"/>
  <c r="AAC3" i="68"/>
  <c r="AAB3" i="68"/>
  <c r="AAA3" i="68"/>
  <c r="ZZ3" i="68"/>
  <c r="ZY3" i="68"/>
  <c r="ZX3" i="68"/>
  <c r="ZW3" i="68"/>
  <c r="ZV3" i="68"/>
  <c r="ZU3" i="68"/>
  <c r="ZT3" i="68"/>
  <c r="ZS3" i="68"/>
  <c r="ZR3" i="68"/>
  <c r="ZQ3" i="68"/>
  <c r="ZP3" i="68"/>
  <c r="ZO3" i="68"/>
  <c r="ZN3" i="68"/>
  <c r="ZM3" i="68"/>
  <c r="ZL3" i="68"/>
  <c r="ZK3" i="68"/>
  <c r="ZJ3" i="68"/>
  <c r="ZI3" i="68"/>
  <c r="ZH3" i="68"/>
  <c r="ZG3" i="68"/>
  <c r="ZF3" i="68"/>
  <c r="ZE3" i="68"/>
  <c r="ZD3" i="68"/>
  <c r="ZC3" i="68"/>
  <c r="ZB3" i="68"/>
  <c r="ZA3" i="68"/>
  <c r="YZ3" i="68"/>
  <c r="YY3" i="68"/>
  <c r="YX3" i="68"/>
  <c r="YW3" i="68"/>
  <c r="YV3" i="68"/>
  <c r="YU3" i="68"/>
  <c r="YT3" i="68"/>
  <c r="YS3" i="68"/>
  <c r="YR3" i="68"/>
  <c r="YQ3" i="68"/>
  <c r="YP3" i="68"/>
  <c r="YO3" i="68"/>
  <c r="YN3" i="68"/>
  <c r="YM3" i="68"/>
  <c r="YL3" i="68"/>
  <c r="YK3" i="68"/>
  <c r="YJ3" i="68"/>
  <c r="YI3" i="68"/>
  <c r="YH3" i="68"/>
  <c r="YG3" i="68"/>
  <c r="YF3" i="68"/>
  <c r="YE3" i="68"/>
  <c r="YD3" i="68"/>
  <c r="YC3" i="68"/>
  <c r="YB3" i="68"/>
  <c r="YA3" i="68"/>
  <c r="XZ3" i="68"/>
  <c r="XY3" i="68"/>
  <c r="XX3" i="68"/>
  <c r="XW3" i="68"/>
  <c r="XV3" i="68"/>
  <c r="XU3" i="68"/>
  <c r="XT3" i="68"/>
  <c r="XS3" i="68"/>
  <c r="XR3" i="68"/>
  <c r="XQ3" i="68"/>
  <c r="XP3" i="68"/>
  <c r="XO3" i="68"/>
  <c r="XN3" i="68"/>
  <c r="XM3" i="68"/>
  <c r="XL3" i="68"/>
  <c r="XK3" i="68"/>
  <c r="XJ3" i="68"/>
  <c r="XI3" i="68"/>
  <c r="XH3" i="68"/>
  <c r="XG3" i="68"/>
  <c r="XF3" i="68"/>
  <c r="XE3" i="68"/>
  <c r="XD3" i="68"/>
  <c r="XC3" i="68"/>
  <c r="XB3" i="68"/>
  <c r="XA3" i="68"/>
  <c r="WZ3" i="68"/>
  <c r="WY3" i="68"/>
  <c r="WX3" i="68"/>
  <c r="WW3" i="68"/>
  <c r="WV3" i="68"/>
  <c r="WU3" i="68"/>
  <c r="WT3" i="68"/>
  <c r="WS3" i="68"/>
  <c r="WR3" i="68"/>
  <c r="WQ3" i="68"/>
  <c r="WP3" i="68"/>
  <c r="WO3" i="68"/>
  <c r="WN3" i="68"/>
  <c r="WM3" i="68"/>
  <c r="WL3" i="68"/>
  <c r="WK3" i="68"/>
  <c r="WJ3" i="68"/>
  <c r="WI3" i="68"/>
  <c r="WH3" i="68"/>
  <c r="WG3" i="68"/>
  <c r="WF3" i="68"/>
  <c r="WE3" i="68"/>
  <c r="WD3" i="68"/>
  <c r="WC3" i="68"/>
  <c r="WB3" i="68"/>
  <c r="WA3" i="68"/>
  <c r="VZ3" i="68"/>
  <c r="VY3" i="68"/>
  <c r="VX3" i="68"/>
  <c r="VW3" i="68"/>
  <c r="VV3" i="68"/>
  <c r="VU3" i="68"/>
  <c r="VT3" i="68"/>
  <c r="VS3" i="68"/>
  <c r="VR3" i="68"/>
  <c r="VQ3" i="68"/>
  <c r="VP3" i="68"/>
  <c r="VO3" i="68"/>
  <c r="VN3" i="68"/>
  <c r="VM3" i="68"/>
  <c r="VL3" i="68"/>
  <c r="VK3" i="68"/>
  <c r="VJ3" i="68"/>
  <c r="VI3" i="68"/>
  <c r="VH3" i="68"/>
  <c r="VG3" i="68"/>
  <c r="VF3" i="68"/>
  <c r="VE3" i="68"/>
  <c r="VD3" i="68"/>
  <c r="VC3" i="68"/>
  <c r="VB3" i="68"/>
  <c r="VA3" i="68"/>
  <c r="UZ3" i="68"/>
  <c r="UY3" i="68"/>
  <c r="UX3" i="68"/>
  <c r="UW3" i="68"/>
  <c r="UV3" i="68"/>
  <c r="UU3" i="68"/>
  <c r="UT3" i="68"/>
  <c r="US3" i="68"/>
  <c r="UR3" i="68"/>
  <c r="UQ3" i="68"/>
  <c r="UP3" i="68"/>
  <c r="UO3" i="68"/>
  <c r="UN3" i="68"/>
  <c r="UM3" i="68"/>
  <c r="UL3" i="68"/>
  <c r="UK3" i="68"/>
  <c r="UJ3" i="68"/>
  <c r="UI3" i="68"/>
  <c r="UH3" i="68"/>
  <c r="UG3" i="68"/>
  <c r="UF3" i="68"/>
  <c r="UE3" i="68"/>
  <c r="UD3" i="68"/>
  <c r="UC3" i="68"/>
  <c r="UB3" i="68"/>
  <c r="UA3" i="68"/>
  <c r="TZ3" i="68"/>
  <c r="TY3" i="68"/>
  <c r="TX3" i="68"/>
  <c r="TW3" i="68"/>
  <c r="TV3" i="68"/>
  <c r="TU3" i="68"/>
  <c r="TT3" i="68"/>
  <c r="TS3" i="68"/>
  <c r="TR3" i="68"/>
  <c r="TQ3" i="68"/>
  <c r="TP3" i="68"/>
  <c r="TO3" i="68"/>
  <c r="TN3" i="68"/>
  <c r="TM3" i="68"/>
  <c r="TL3" i="68"/>
  <c r="TK3" i="68"/>
  <c r="TJ3" i="68"/>
  <c r="TI3" i="68"/>
  <c r="TH3" i="68"/>
  <c r="TG3" i="68"/>
  <c r="TF3" i="68"/>
  <c r="TE3" i="68"/>
  <c r="TD3" i="68"/>
  <c r="TC3" i="68"/>
  <c r="TB3" i="68"/>
  <c r="TA3" i="68"/>
  <c r="SZ3" i="68"/>
  <c r="SY3" i="68"/>
  <c r="SX3" i="68"/>
  <c r="SW3" i="68"/>
  <c r="SV3" i="68"/>
  <c r="SU3" i="68"/>
  <c r="ST3" i="68"/>
  <c r="SS3" i="68"/>
  <c r="SR3" i="68"/>
  <c r="SQ3" i="68"/>
  <c r="SP3" i="68"/>
  <c r="SO3" i="68"/>
  <c r="SN3" i="68"/>
  <c r="SM3" i="68"/>
  <c r="SL3" i="68"/>
  <c r="SK3" i="68"/>
  <c r="SJ3" i="68"/>
  <c r="SI3" i="68"/>
  <c r="SH3" i="68"/>
  <c r="SG3" i="68"/>
  <c r="SF3" i="68"/>
  <c r="SE3" i="68"/>
  <c r="SD3" i="68"/>
  <c r="SC3" i="68"/>
  <c r="SB3" i="68"/>
  <c r="SA3" i="68"/>
  <c r="RZ3" i="68"/>
  <c r="RY3" i="68"/>
  <c r="RX3" i="68"/>
  <c r="RW3" i="68"/>
  <c r="RV3" i="68"/>
  <c r="RU3" i="68"/>
  <c r="RT3" i="68"/>
  <c r="RS3" i="68"/>
  <c r="RR3" i="68"/>
  <c r="RQ3" i="68"/>
  <c r="RP3" i="68"/>
  <c r="RO3" i="68"/>
  <c r="RN3" i="68"/>
  <c r="RM3" i="68"/>
  <c r="RL3" i="68"/>
  <c r="RK3" i="68"/>
  <c r="RJ3" i="68"/>
  <c r="RI3" i="68"/>
  <c r="RH3" i="68"/>
  <c r="RG3" i="68"/>
  <c r="RF3" i="68"/>
  <c r="RE3" i="68"/>
  <c r="RD3" i="68"/>
  <c r="RC3" i="68"/>
  <c r="RB3" i="68"/>
  <c r="RA3" i="68"/>
  <c r="QZ3" i="68"/>
  <c r="QY3" i="68"/>
  <c r="QX3" i="68"/>
  <c r="QW3" i="68"/>
  <c r="QV3" i="68"/>
  <c r="QU3" i="68"/>
  <c r="QT3" i="68"/>
  <c r="QS3" i="68"/>
  <c r="QR3" i="68"/>
  <c r="QQ3" i="68"/>
  <c r="QP3" i="68"/>
  <c r="QO3" i="68"/>
  <c r="QN3" i="68"/>
  <c r="QM3" i="68"/>
  <c r="QL3" i="68"/>
  <c r="QK3" i="68"/>
  <c r="QJ3" i="68"/>
  <c r="QI3" i="68"/>
  <c r="QH3" i="68"/>
  <c r="QG3" i="68"/>
  <c r="QF3" i="68"/>
  <c r="QE3" i="68"/>
  <c r="QD3" i="68"/>
  <c r="QC3" i="68"/>
  <c r="QB3" i="68"/>
  <c r="QA3" i="68"/>
  <c r="PZ3" i="68"/>
  <c r="PY3" i="68"/>
  <c r="PX3" i="68"/>
  <c r="PW3" i="68"/>
  <c r="PV3" i="68"/>
  <c r="PU3" i="68"/>
  <c r="PT3" i="68"/>
  <c r="PS3" i="68"/>
  <c r="PR3" i="68"/>
  <c r="PQ3" i="68"/>
  <c r="PP3" i="68"/>
  <c r="PO3" i="68"/>
  <c r="PN3" i="68"/>
  <c r="PM3" i="68"/>
  <c r="PL3" i="68"/>
  <c r="PK3" i="68"/>
  <c r="PJ3" i="68"/>
  <c r="PI3" i="68"/>
  <c r="PH3" i="68"/>
  <c r="PG3" i="68"/>
  <c r="PF3" i="68"/>
  <c r="PE3" i="68"/>
  <c r="PD3" i="68"/>
  <c r="PC3" i="68"/>
  <c r="PB3" i="68"/>
  <c r="PA3" i="68"/>
  <c r="OZ3" i="68"/>
  <c r="OY3" i="68"/>
  <c r="OX3" i="68"/>
  <c r="OW3" i="68"/>
  <c r="OV3" i="68"/>
  <c r="OU3" i="68"/>
  <c r="OT3" i="68"/>
  <c r="OS3" i="68"/>
  <c r="OR3" i="68"/>
  <c r="OQ3" i="68"/>
  <c r="OP3" i="68"/>
  <c r="OO3" i="68"/>
  <c r="ON3" i="68"/>
  <c r="OM3" i="68"/>
  <c r="OL3" i="68"/>
  <c r="OK3" i="68"/>
  <c r="OJ3" i="68"/>
  <c r="OI3" i="68"/>
  <c r="OH3" i="68"/>
  <c r="OG3" i="68"/>
  <c r="OF3" i="68"/>
  <c r="OE3" i="68"/>
  <c r="OD3" i="68"/>
  <c r="OC3" i="68"/>
  <c r="OB3" i="68"/>
  <c r="OA3" i="68"/>
  <c r="NZ3" i="68"/>
  <c r="NY3" i="68"/>
  <c r="NX3" i="68"/>
  <c r="NW3" i="68"/>
  <c r="NV3" i="68"/>
  <c r="NU3" i="68"/>
  <c r="NT3" i="68"/>
  <c r="NS3" i="68"/>
  <c r="NR3" i="68"/>
  <c r="NQ3" i="68"/>
  <c r="NP3" i="68"/>
  <c r="NO3" i="68"/>
  <c r="NN3" i="68"/>
  <c r="NM3" i="68"/>
  <c r="NL3" i="68"/>
  <c r="NK3" i="68"/>
  <c r="NJ3" i="68"/>
  <c r="NI3" i="68"/>
  <c r="NH3" i="68"/>
  <c r="NG3" i="68"/>
  <c r="NF3" i="68"/>
  <c r="NE3" i="68"/>
  <c r="ND3" i="68"/>
  <c r="NC3" i="68"/>
  <c r="NB3" i="68"/>
  <c r="NA3" i="68"/>
  <c r="MZ3" i="68"/>
  <c r="MY3" i="68"/>
  <c r="MX3" i="68"/>
  <c r="MW3" i="68"/>
  <c r="MV3" i="68"/>
  <c r="MU3" i="68"/>
  <c r="MT3" i="68"/>
  <c r="MS3" i="68"/>
  <c r="MR3" i="68"/>
  <c r="MQ3" i="68"/>
  <c r="MP3" i="68"/>
  <c r="MO3" i="68"/>
  <c r="MN3" i="68"/>
  <c r="MM3" i="68"/>
  <c r="ML3" i="68"/>
  <c r="MK3" i="68"/>
  <c r="MJ3" i="68"/>
  <c r="MI3" i="68"/>
  <c r="MH3" i="68"/>
  <c r="MG3" i="68"/>
  <c r="MF3" i="68"/>
  <c r="ME3" i="68"/>
  <c r="MD3" i="68"/>
  <c r="MC3" i="68"/>
  <c r="MB3" i="68"/>
  <c r="MA3" i="68"/>
  <c r="LZ3" i="68"/>
  <c r="LY3" i="68"/>
  <c r="LX3" i="68"/>
  <c r="LW3" i="68"/>
  <c r="LV3" i="68"/>
  <c r="LU3" i="68"/>
  <c r="LT3" i="68"/>
  <c r="LS3" i="68"/>
  <c r="LR3" i="68"/>
  <c r="LQ3" i="68"/>
  <c r="LP3" i="68"/>
  <c r="LO3" i="68"/>
  <c r="LN3" i="68"/>
  <c r="LM3" i="68"/>
  <c r="LL3" i="68"/>
  <c r="LK3" i="68"/>
  <c r="LJ3" i="68"/>
  <c r="LI3" i="68"/>
  <c r="LH3" i="68"/>
  <c r="LG3" i="68"/>
  <c r="LF3" i="68"/>
  <c r="LE3" i="68"/>
  <c r="LD3" i="68"/>
  <c r="LC3" i="68"/>
  <c r="LB3" i="68"/>
  <c r="LA3" i="68"/>
  <c r="KZ3" i="68"/>
  <c r="KY3" i="68"/>
  <c r="KX3" i="68"/>
  <c r="KW3" i="68"/>
  <c r="KV3" i="68"/>
  <c r="KU3" i="68"/>
  <c r="KT3" i="68"/>
  <c r="KS3" i="68"/>
  <c r="KR3" i="68"/>
  <c r="KQ3" i="68"/>
  <c r="KP3" i="68"/>
  <c r="KO3" i="68"/>
  <c r="KN3" i="68"/>
  <c r="KM3" i="68"/>
  <c r="KL3" i="68"/>
  <c r="KK3" i="68"/>
  <c r="KJ3" i="68"/>
  <c r="KI3" i="68"/>
  <c r="KH3" i="68"/>
  <c r="KG3" i="68"/>
  <c r="KF3" i="68"/>
  <c r="KE3" i="68"/>
  <c r="KD3" i="68"/>
  <c r="KC3" i="68"/>
  <c r="KB3" i="68"/>
  <c r="KA3" i="68"/>
  <c r="JZ3" i="68"/>
  <c r="JY3" i="68"/>
  <c r="JX3" i="68"/>
  <c r="JW3" i="68"/>
  <c r="JV3" i="68"/>
  <c r="JU3" i="68"/>
  <c r="JT3" i="68"/>
  <c r="JS3" i="68"/>
  <c r="JR3" i="68"/>
  <c r="JQ3" i="68"/>
  <c r="JP3" i="68"/>
  <c r="JO3" i="68"/>
  <c r="JN3" i="68"/>
  <c r="JM3" i="68"/>
  <c r="JL3" i="68"/>
  <c r="JK3" i="68"/>
  <c r="JJ3" i="68"/>
  <c r="JI3" i="68"/>
  <c r="JH3" i="68"/>
  <c r="JG3" i="68"/>
  <c r="JF3" i="68"/>
  <c r="JE3" i="68"/>
  <c r="JD3" i="68"/>
  <c r="JC3" i="68"/>
  <c r="JB3" i="68"/>
  <c r="JA3" i="68"/>
  <c r="IZ3" i="68"/>
  <c r="IY3" i="68"/>
  <c r="IX3" i="68"/>
  <c r="IW3" i="68"/>
  <c r="IV3" i="68"/>
  <c r="IU3" i="68"/>
  <c r="IT3" i="68"/>
  <c r="IS3" i="68"/>
  <c r="IR3" i="68"/>
  <c r="IQ3" i="68"/>
  <c r="IP3" i="68"/>
  <c r="IO3" i="68"/>
  <c r="IN3" i="68"/>
  <c r="IM3" i="68"/>
  <c r="IL3" i="68"/>
  <c r="IK3" i="68"/>
  <c r="IJ3" i="68"/>
  <c r="II3" i="68"/>
  <c r="IH3" i="68"/>
  <c r="IG3" i="68"/>
  <c r="IF3" i="68"/>
  <c r="IE3" i="68"/>
  <c r="ID3" i="68"/>
  <c r="IC3" i="68"/>
  <c r="IB3" i="68"/>
  <c r="IA3" i="68"/>
  <c r="HZ3" i="68"/>
  <c r="HY3" i="68"/>
  <c r="HX3" i="68"/>
  <c r="HW3" i="68"/>
  <c r="HV3" i="68"/>
  <c r="HU3" i="68"/>
  <c r="HT3" i="68"/>
  <c r="HS3" i="68"/>
  <c r="HR3" i="68"/>
  <c r="HQ3" i="68"/>
  <c r="HP3" i="68"/>
  <c r="HO3" i="68"/>
  <c r="HN3" i="68"/>
  <c r="HM3" i="68"/>
  <c r="HL3" i="68"/>
  <c r="HK3" i="68"/>
  <c r="HJ3" i="68"/>
  <c r="HI3" i="68"/>
  <c r="HH3" i="68"/>
  <c r="HG3" i="68"/>
  <c r="HF3" i="68"/>
  <c r="HE3" i="68"/>
  <c r="HD3" i="68"/>
  <c r="HC3" i="68"/>
  <c r="HB3" i="68"/>
  <c r="HA3" i="68"/>
  <c r="GZ3" i="68"/>
  <c r="GY3" i="68"/>
  <c r="GX3" i="68"/>
  <c r="GW3" i="68"/>
  <c r="GV3" i="68"/>
  <c r="GU3" i="68"/>
  <c r="GT3" i="68"/>
  <c r="GS3" i="68"/>
  <c r="GR3" i="68"/>
  <c r="GQ3" i="68"/>
  <c r="GP3" i="68"/>
  <c r="GO3" i="68"/>
  <c r="GN3" i="68"/>
  <c r="GM3" i="68"/>
  <c r="GL3" i="68"/>
  <c r="GK3" i="68"/>
  <c r="GJ3" i="68"/>
  <c r="GI3" i="68"/>
  <c r="GH3" i="68"/>
  <c r="GG3" i="68"/>
  <c r="GF3" i="68"/>
  <c r="GE3" i="68"/>
  <c r="GD3" i="68"/>
  <c r="GC3" i="68"/>
  <c r="GB3" i="68"/>
  <c r="GA3" i="68"/>
  <c r="FZ3" i="68"/>
  <c r="FY3" i="68"/>
  <c r="FX3" i="68"/>
  <c r="FW3" i="68"/>
  <c r="FV3" i="68"/>
  <c r="FU3" i="68"/>
  <c r="FT3" i="68"/>
  <c r="FS3" i="68"/>
  <c r="FR3" i="68"/>
  <c r="FQ3" i="68"/>
  <c r="FP3" i="68"/>
  <c r="FO3" i="68"/>
  <c r="FN3" i="68"/>
  <c r="FM3" i="68"/>
  <c r="FL3" i="68"/>
  <c r="FK3" i="68"/>
  <c r="FJ3" i="68"/>
  <c r="FI3" i="68"/>
  <c r="FH3" i="68"/>
  <c r="FG3" i="68"/>
  <c r="FF3" i="68"/>
  <c r="FE3" i="68"/>
  <c r="FD3" i="68"/>
  <c r="FC3" i="68"/>
  <c r="FB3" i="68"/>
  <c r="FA3" i="68"/>
  <c r="EZ3" i="68"/>
  <c r="EY3" i="68"/>
  <c r="EX3" i="68"/>
  <c r="EW3" i="68"/>
  <c r="EV3" i="68"/>
  <c r="EU3" i="68"/>
  <c r="ET3" i="68"/>
  <c r="ES3" i="68"/>
  <c r="ER3" i="68"/>
  <c r="EQ3" i="68"/>
  <c r="EP3" i="68"/>
  <c r="EO3" i="68"/>
  <c r="EN3" i="68"/>
  <c r="EM3" i="68"/>
  <c r="EL3" i="68"/>
  <c r="EK3" i="68"/>
  <c r="EJ3" i="68"/>
  <c r="EI3" i="68"/>
  <c r="EH3" i="68"/>
  <c r="EG3" i="68"/>
  <c r="EF3" i="68"/>
  <c r="EE3" i="68"/>
  <c r="ED3" i="68"/>
  <c r="EC3" i="68"/>
  <c r="EB3" i="68"/>
  <c r="EA3" i="68"/>
  <c r="DZ3" i="68"/>
  <c r="DY3" i="68"/>
  <c r="DX3" i="68"/>
  <c r="DW3" i="68"/>
  <c r="DV3" i="68"/>
  <c r="DU3" i="68"/>
  <c r="DT3" i="68"/>
  <c r="DS3" i="68"/>
  <c r="DR3" i="68"/>
  <c r="DQ3" i="68"/>
  <c r="DP3" i="68"/>
  <c r="DO3" i="68"/>
  <c r="DN3" i="68"/>
  <c r="DM3" i="68"/>
  <c r="DL3" i="68"/>
  <c r="DK3" i="68"/>
  <c r="DJ3" i="68"/>
  <c r="DI3" i="68"/>
  <c r="DH3" i="68"/>
  <c r="DG3" i="68"/>
  <c r="DF3" i="68"/>
  <c r="DE3" i="68"/>
  <c r="DD3" i="68"/>
  <c r="DC3" i="68"/>
  <c r="DB3" i="68"/>
  <c r="DA3" i="68"/>
  <c r="CZ3" i="68"/>
  <c r="CY3" i="68"/>
  <c r="CX3" i="68"/>
  <c r="CW3" i="68"/>
  <c r="CV3" i="68"/>
  <c r="CU3" i="68"/>
  <c r="CT3" i="68"/>
  <c r="CS3" i="68"/>
  <c r="CR3" i="68"/>
  <c r="CQ3" i="68"/>
  <c r="CP3" i="68"/>
  <c r="CO3" i="68"/>
  <c r="CN3" i="68"/>
  <c r="CM3" i="68"/>
  <c r="CL3" i="68"/>
  <c r="CK3" i="68"/>
  <c r="CJ3" i="68"/>
  <c r="CI3" i="68"/>
  <c r="CH3" i="68"/>
  <c r="CG3" i="68"/>
  <c r="CF3" i="68"/>
  <c r="CE3" i="68"/>
  <c r="CD3" i="68"/>
  <c r="CC3" i="68"/>
  <c r="CB3" i="68"/>
  <c r="CA3" i="68"/>
  <c r="BZ3" i="68"/>
  <c r="BY3" i="68"/>
  <c r="BX3" i="68"/>
  <c r="BW3" i="68"/>
  <c r="BV3" i="68"/>
  <c r="BU3" i="68"/>
  <c r="BT3" i="68"/>
  <c r="BS3" i="68"/>
  <c r="BR3" i="68"/>
  <c r="BQ3" i="68"/>
  <c r="BP3" i="68"/>
  <c r="BO3" i="68"/>
  <c r="BN3" i="68"/>
  <c r="BM3" i="68"/>
  <c r="BL3" i="68"/>
  <c r="BK3" i="68"/>
  <c r="BJ3" i="68"/>
  <c r="BI3" i="68"/>
  <c r="BH3" i="68"/>
  <c r="BG3" i="68"/>
  <c r="BF3" i="68"/>
  <c r="BE3" i="68"/>
  <c r="BD3" i="68"/>
  <c r="BC3" i="68"/>
  <c r="BB3" i="68"/>
  <c r="BA3" i="68"/>
  <c r="AZ3" i="68"/>
  <c r="AY3" i="68"/>
  <c r="AX3" i="68"/>
  <c r="AW3" i="68"/>
  <c r="AV3" i="68"/>
  <c r="AU3" i="68"/>
  <c r="AT3" i="68"/>
  <c r="AS3" i="68"/>
  <c r="AR3" i="68"/>
  <c r="AQ3" i="68"/>
  <c r="AP3" i="68"/>
  <c r="AO3" i="68"/>
  <c r="AN3" i="68"/>
  <c r="AM3" i="68"/>
  <c r="AL3" i="68"/>
  <c r="AK3" i="68"/>
  <c r="AJ3" i="68"/>
  <c r="AI3" i="68"/>
  <c r="AH3" i="68"/>
  <c r="AG3" i="68"/>
  <c r="AF3" i="68"/>
  <c r="AE3" i="68"/>
  <c r="AD3" i="68"/>
  <c r="AC3" i="68"/>
  <c r="AB3" i="68"/>
  <c r="AA3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A3" i="68"/>
  <c r="AOX2" i="68"/>
  <c r="AOW2" i="68"/>
  <c r="AOV2" i="68"/>
  <c r="AOU2" i="68"/>
  <c r="AOT2" i="68"/>
  <c r="AOS2" i="68"/>
  <c r="AOR2" i="68"/>
  <c r="AOQ2" i="68"/>
  <c r="AOP2" i="68"/>
  <c r="AOO2" i="68"/>
  <c r="AON2" i="68"/>
  <c r="AOM2" i="68"/>
  <c r="AOL2" i="68"/>
  <c r="AOK2" i="68"/>
  <c r="AOJ2" i="68"/>
  <c r="AOI2" i="68"/>
  <c r="AOH2" i="68"/>
  <c r="AOG2" i="68"/>
  <c r="AOF2" i="68"/>
  <c r="AOE2" i="68"/>
  <c r="AOD2" i="68"/>
  <c r="AOC2" i="68"/>
  <c r="AOB2" i="68"/>
  <c r="AOA2" i="68"/>
  <c r="ANZ2" i="68"/>
  <c r="ANY2" i="68"/>
  <c r="ANX2" i="68"/>
  <c r="ANW2" i="68"/>
  <c r="ANV2" i="68"/>
  <c r="ANU2" i="68"/>
  <c r="ANT2" i="68"/>
  <c r="ANS2" i="68"/>
  <c r="ANR2" i="68"/>
  <c r="ANQ2" i="68"/>
  <c r="ANP2" i="68"/>
  <c r="ANO2" i="68"/>
  <c r="ANN2" i="68"/>
  <c r="ANM2" i="68"/>
  <c r="ANL2" i="68"/>
  <c r="ANK2" i="68"/>
  <c r="ANJ2" i="68"/>
  <c r="ANI2" i="68"/>
  <c r="ANH2" i="68"/>
  <c r="ANG2" i="68"/>
  <c r="ANF2" i="68"/>
  <c r="ANE2" i="68"/>
  <c r="AND2" i="68"/>
  <c r="ANC2" i="68"/>
  <c r="ANB2" i="68"/>
  <c r="ANA2" i="68"/>
  <c r="AMZ2" i="68"/>
  <c r="AMY2" i="68"/>
  <c r="AMX2" i="68"/>
  <c r="AMW2" i="68"/>
  <c r="AMV2" i="68"/>
  <c r="AMU2" i="68"/>
  <c r="AMT2" i="68"/>
  <c r="AMS2" i="68"/>
  <c r="AMR2" i="68"/>
  <c r="AMQ2" i="68"/>
  <c r="AMP2" i="68"/>
  <c r="AMO2" i="68"/>
  <c r="AMN2" i="68"/>
  <c r="AMM2" i="68"/>
  <c r="AML2" i="68"/>
  <c r="AMK2" i="68"/>
  <c r="AMJ2" i="68"/>
  <c r="AMI2" i="68"/>
  <c r="AMH2" i="68"/>
  <c r="AMG2" i="68"/>
  <c r="AMF2" i="68"/>
  <c r="AME2" i="68"/>
  <c r="AMD2" i="68"/>
  <c r="AMC2" i="68"/>
  <c r="AMB2" i="68"/>
  <c r="AMA2" i="68"/>
  <c r="ALZ2" i="68"/>
  <c r="ALY2" i="68"/>
  <c r="ALX2" i="68"/>
  <c r="ALW2" i="68"/>
  <c r="ALV2" i="68"/>
  <c r="ALU2" i="68"/>
  <c r="ALT2" i="68"/>
  <c r="ALS2" i="68"/>
  <c r="ALR2" i="68"/>
  <c r="ALQ2" i="68"/>
  <c r="ALP2" i="68"/>
  <c r="ALO2" i="68"/>
  <c r="ALN2" i="68"/>
  <c r="ALM2" i="68"/>
  <c r="ALL2" i="68"/>
  <c r="ALK2" i="68"/>
  <c r="ALJ2" i="68"/>
  <c r="ALI2" i="68"/>
  <c r="ALH2" i="68"/>
  <c r="ALG2" i="68"/>
  <c r="ALF2" i="68"/>
  <c r="ALE2" i="68"/>
  <c r="ALD2" i="68"/>
  <c r="ALC2" i="68"/>
  <c r="ALB2" i="68"/>
  <c r="ALA2" i="68"/>
  <c r="AKZ2" i="68"/>
  <c r="AKY2" i="68"/>
  <c r="AKX2" i="68"/>
  <c r="AKW2" i="68"/>
  <c r="AKV2" i="68"/>
  <c r="AKU2" i="68"/>
  <c r="AKT2" i="68"/>
  <c r="AKS2" i="68"/>
  <c r="AKR2" i="68"/>
  <c r="AKQ2" i="68"/>
  <c r="AKP2" i="68"/>
  <c r="AKO2" i="68"/>
  <c r="AKN2" i="68"/>
  <c r="AKM2" i="68"/>
  <c r="AKL2" i="68"/>
  <c r="AKK2" i="68"/>
  <c r="AKJ2" i="68"/>
  <c r="AKI2" i="68"/>
  <c r="AKH2" i="68"/>
  <c r="AKG2" i="68"/>
  <c r="AKF2" i="68"/>
  <c r="AKE2" i="68"/>
  <c r="AKD2" i="68"/>
  <c r="AKC2" i="68"/>
  <c r="AKB2" i="68"/>
  <c r="AKA2" i="68"/>
  <c r="AJZ2" i="68"/>
  <c r="AJY2" i="68"/>
  <c r="AJX2" i="68"/>
  <c r="AJW2" i="68"/>
  <c r="AJV2" i="68"/>
  <c r="AJU2" i="68"/>
  <c r="AJT2" i="68"/>
  <c r="AJS2" i="68"/>
  <c r="AJR2" i="68"/>
  <c r="AJQ2" i="68"/>
  <c r="AJP2" i="68"/>
  <c r="AJO2" i="68"/>
  <c r="AJN2" i="68"/>
  <c r="AJM2" i="68"/>
  <c r="AJL2" i="68"/>
  <c r="AJK2" i="68"/>
  <c r="AJJ2" i="68"/>
  <c r="AJI2" i="68"/>
  <c r="AJH2" i="68"/>
  <c r="AJG2" i="68"/>
  <c r="AJF2" i="68"/>
  <c r="AJE2" i="68"/>
  <c r="AJD2" i="68"/>
  <c r="AJC2" i="68"/>
  <c r="AJB2" i="68"/>
  <c r="AJA2" i="68"/>
  <c r="AIZ2" i="68"/>
  <c r="AIY2" i="68"/>
  <c r="AIX2" i="68"/>
  <c r="AIW2" i="68"/>
  <c r="AIV2" i="68"/>
  <c r="AIU2" i="68"/>
  <c r="AIT2" i="68"/>
  <c r="AIS2" i="68"/>
  <c r="AIR2" i="68"/>
  <c r="AIQ2" i="68"/>
  <c r="AIP2" i="68"/>
  <c r="AIO2" i="68"/>
  <c r="AIN2" i="68"/>
  <c r="AIM2" i="68"/>
  <c r="AIL2" i="68"/>
  <c r="AIK2" i="68"/>
  <c r="AIJ2" i="68"/>
  <c r="AII2" i="68"/>
  <c r="AIH2" i="68"/>
  <c r="AIG2" i="68"/>
  <c r="AIF2" i="68"/>
  <c r="AIE2" i="68"/>
  <c r="AID2" i="68"/>
  <c r="AIC2" i="68"/>
  <c r="AIB2" i="68"/>
  <c r="AIA2" i="68"/>
  <c r="AHZ2" i="68"/>
  <c r="AHY2" i="68"/>
  <c r="AHX2" i="68"/>
  <c r="AHW2" i="68"/>
  <c r="AHV2" i="68"/>
  <c r="AHU2" i="68"/>
  <c r="AHT2" i="68"/>
  <c r="AHS2" i="68"/>
  <c r="AHR2" i="68"/>
  <c r="AHQ2" i="68"/>
  <c r="AHP2" i="68"/>
  <c r="AHO2" i="68"/>
  <c r="AHN2" i="68"/>
  <c r="AHM2" i="68"/>
  <c r="AHL2" i="68"/>
  <c r="AHK2" i="68"/>
  <c r="AHJ2" i="68"/>
  <c r="AHI2" i="68"/>
  <c r="AHH2" i="68"/>
  <c r="AHG2" i="68"/>
  <c r="AHF2" i="68"/>
  <c r="AHE2" i="68"/>
  <c r="AHD2" i="68"/>
  <c r="AHC2" i="68"/>
  <c r="AHB2" i="68"/>
  <c r="AHA2" i="68"/>
  <c r="AGZ2" i="68"/>
  <c r="AGY2" i="68"/>
  <c r="AGX2" i="68"/>
  <c r="AGW2" i="68"/>
  <c r="AGV2" i="68"/>
  <c r="AGU2" i="68"/>
  <c r="AGT2" i="68"/>
  <c r="AGS2" i="68"/>
  <c r="AGR2" i="68"/>
  <c r="AGQ2" i="68"/>
  <c r="AGP2" i="68"/>
  <c r="AGO2" i="68"/>
  <c r="AGN2" i="68"/>
  <c r="AGM2" i="68"/>
  <c r="AGL2" i="68"/>
  <c r="AGK2" i="68"/>
  <c r="AGJ2" i="68"/>
  <c r="AGI2" i="68"/>
  <c r="AGH2" i="68"/>
  <c r="AGG2" i="68"/>
  <c r="AGF2" i="68"/>
  <c r="AGE2" i="68"/>
  <c r="AGD2" i="68"/>
  <c r="AGC2" i="68"/>
  <c r="AGB2" i="68"/>
  <c r="AGA2" i="68"/>
  <c r="AFZ2" i="68"/>
  <c r="AFY2" i="68"/>
  <c r="AFX2" i="68"/>
  <c r="AFW2" i="68"/>
  <c r="AFV2" i="68"/>
  <c r="AFU2" i="68"/>
  <c r="AFT2" i="68"/>
  <c r="AFS2" i="68"/>
  <c r="AFR2" i="68"/>
  <c r="AFQ2" i="68"/>
  <c r="AFP2" i="68"/>
  <c r="AFO2" i="68"/>
  <c r="AFN2" i="68"/>
  <c r="AFM2" i="68"/>
  <c r="AFL2" i="68"/>
  <c r="AFK2" i="68"/>
  <c r="AFJ2" i="68"/>
  <c r="AFI2" i="68"/>
  <c r="AFH2" i="68"/>
  <c r="AFG2" i="68"/>
  <c r="AFF2" i="68"/>
  <c r="AFE2" i="68"/>
  <c r="AFD2" i="68"/>
  <c r="AFC2" i="68"/>
  <c r="AFB2" i="68"/>
  <c r="AFA2" i="68"/>
  <c r="AEZ2" i="68"/>
  <c r="AEY2" i="68"/>
  <c r="AEX2" i="68"/>
  <c r="AEW2" i="68"/>
  <c r="AEV2" i="68"/>
  <c r="AEU2" i="68"/>
  <c r="AET2" i="68"/>
  <c r="AES2" i="68"/>
  <c r="AER2" i="68"/>
  <c r="AEQ2" i="68"/>
  <c r="AEP2" i="68"/>
  <c r="AEO2" i="68"/>
  <c r="AEN2" i="68"/>
  <c r="AEM2" i="68"/>
  <c r="AEL2" i="68"/>
  <c r="AEK2" i="68"/>
  <c r="AEJ2" i="68"/>
  <c r="AEI2" i="68"/>
  <c r="AEH2" i="68"/>
  <c r="AEG2" i="68"/>
  <c r="AEF2" i="68"/>
  <c r="AEE2" i="68"/>
  <c r="AED2" i="68"/>
  <c r="AEC2" i="68"/>
  <c r="AEB2" i="68"/>
  <c r="AEA2" i="68"/>
  <c r="ADZ2" i="68"/>
  <c r="ADY2" i="68"/>
  <c r="ADX2" i="68"/>
  <c r="ADW2" i="68"/>
  <c r="ADV2" i="68"/>
  <c r="ADU2" i="68"/>
  <c r="ADT2" i="68"/>
  <c r="ADS2" i="68"/>
  <c r="ADR2" i="68"/>
  <c r="ADQ2" i="68"/>
  <c r="ADP2" i="68"/>
  <c r="ADO2" i="68"/>
  <c r="ADN2" i="68"/>
  <c r="ADM2" i="68"/>
  <c r="ADL2" i="68"/>
  <c r="ADK2" i="68"/>
  <c r="ADJ2" i="68"/>
  <c r="ADI2" i="68"/>
  <c r="ADH2" i="68"/>
  <c r="ADG2" i="68"/>
  <c r="ADF2" i="68"/>
  <c r="ADE2" i="68"/>
  <c r="ADD2" i="68"/>
  <c r="ADC2" i="68"/>
  <c r="ADB2" i="68"/>
  <c r="ADA2" i="68"/>
  <c r="ACZ2" i="68"/>
  <c r="ACY2" i="68"/>
  <c r="ACX2" i="68"/>
  <c r="ACW2" i="68"/>
  <c r="ACV2" i="68"/>
  <c r="ACU2" i="68"/>
  <c r="ACT2" i="68"/>
  <c r="ACS2" i="68"/>
  <c r="ACR2" i="68"/>
  <c r="ACQ2" i="68"/>
  <c r="ACP2" i="68"/>
  <c r="ACO2" i="68"/>
  <c r="ACN2" i="68"/>
  <c r="ACM2" i="68"/>
  <c r="ACL2" i="68"/>
  <c r="ACK2" i="68"/>
  <c r="ACJ2" i="68"/>
  <c r="ACI2" i="68"/>
  <c r="ACH2" i="68"/>
  <c r="ACG2" i="68"/>
  <c r="ACF2" i="68"/>
  <c r="ACE2" i="68"/>
  <c r="ACD2" i="68"/>
  <c r="ACC2" i="68"/>
  <c r="ACB2" i="68"/>
  <c r="ACA2" i="68"/>
  <c r="ABZ2" i="68"/>
  <c r="ABY2" i="68"/>
  <c r="ABX2" i="68"/>
  <c r="ABW2" i="68"/>
  <c r="ABV2" i="68"/>
  <c r="ABU2" i="68"/>
  <c r="ABT2" i="68"/>
  <c r="ABS2" i="68"/>
  <c r="ABR2" i="68"/>
  <c r="ABQ2" i="68"/>
  <c r="ABP2" i="68"/>
  <c r="ABO2" i="68"/>
  <c r="ABN2" i="68"/>
  <c r="ABM2" i="68"/>
  <c r="ABL2" i="68"/>
  <c r="ABK2" i="68"/>
  <c r="ABJ2" i="68"/>
  <c r="ABI2" i="68"/>
  <c r="ABH2" i="68"/>
  <c r="ABG2" i="68"/>
  <c r="ABF2" i="68"/>
  <c r="ABE2" i="68"/>
  <c r="ABD2" i="68"/>
  <c r="ABC2" i="68"/>
  <c r="ABB2" i="68"/>
  <c r="ABA2" i="68"/>
  <c r="AAZ2" i="68"/>
  <c r="AAY2" i="68"/>
  <c r="AAX2" i="68"/>
  <c r="AAW2" i="68"/>
  <c r="AAV2" i="68"/>
  <c r="AAU2" i="68"/>
  <c r="AAT2" i="68"/>
  <c r="AAS2" i="68"/>
  <c r="AAR2" i="68"/>
  <c r="AAQ2" i="68"/>
  <c r="AAP2" i="68"/>
  <c r="AAO2" i="68"/>
  <c r="AAN2" i="68"/>
  <c r="AAM2" i="68"/>
  <c r="AAL2" i="68"/>
  <c r="AAK2" i="68"/>
  <c r="AAJ2" i="68"/>
  <c r="AAI2" i="68"/>
  <c r="AAH2" i="68"/>
  <c r="AAG2" i="68"/>
  <c r="AAF2" i="68"/>
  <c r="AAE2" i="68"/>
  <c r="AAD2" i="68"/>
  <c r="AAC2" i="68"/>
  <c r="AAB2" i="68"/>
  <c r="AAA2" i="68"/>
  <c r="ZZ2" i="68"/>
  <c r="ZY2" i="68"/>
  <c r="ZX2" i="68"/>
  <c r="ZW2" i="68"/>
  <c r="ZV2" i="68"/>
  <c r="ZU2" i="68"/>
  <c r="ZT2" i="68"/>
  <c r="ZS2" i="68"/>
  <c r="ZR2" i="68"/>
  <c r="ZQ2" i="68"/>
  <c r="ZP2" i="68"/>
  <c r="ZO2" i="68"/>
  <c r="ZN2" i="68"/>
  <c r="ZM2" i="68"/>
  <c r="ZL2" i="68"/>
  <c r="ZK2" i="68"/>
  <c r="ZJ2" i="68"/>
  <c r="ZI2" i="68"/>
  <c r="ZH2" i="68"/>
  <c r="ZG2" i="68"/>
  <c r="ZF2" i="68"/>
  <c r="ZE2" i="68"/>
  <c r="ZD2" i="68"/>
  <c r="ZC2" i="68"/>
  <c r="ZB2" i="68"/>
  <c r="ZA2" i="68"/>
  <c r="YZ2" i="68"/>
  <c r="YY2" i="68"/>
  <c r="YX2" i="68"/>
  <c r="YW2" i="68"/>
  <c r="YV2" i="68"/>
  <c r="YU2" i="68"/>
  <c r="YT2" i="68"/>
  <c r="YS2" i="68"/>
  <c r="YR2" i="68"/>
  <c r="YQ2" i="68"/>
  <c r="YP2" i="68"/>
  <c r="YO2" i="68"/>
  <c r="YN2" i="68"/>
  <c r="YM2" i="68"/>
  <c r="YL2" i="68"/>
  <c r="YK2" i="68"/>
  <c r="YJ2" i="68"/>
  <c r="YI2" i="68"/>
  <c r="YH2" i="68"/>
  <c r="YG2" i="68"/>
  <c r="YF2" i="68"/>
  <c r="YE2" i="68"/>
  <c r="YD2" i="68"/>
  <c r="YC2" i="68"/>
  <c r="YB2" i="68"/>
  <c r="YA2" i="68"/>
  <c r="XZ2" i="68"/>
  <c r="XY2" i="68"/>
  <c r="XX2" i="68"/>
  <c r="XW2" i="68"/>
  <c r="XV2" i="68"/>
  <c r="XU2" i="68"/>
  <c r="XT2" i="68"/>
  <c r="XS2" i="68"/>
  <c r="XR2" i="68"/>
  <c r="XQ2" i="68"/>
  <c r="XP2" i="68"/>
  <c r="XO2" i="68"/>
  <c r="XN2" i="68"/>
  <c r="XM2" i="68"/>
  <c r="XL2" i="68"/>
  <c r="XK2" i="68"/>
  <c r="XJ2" i="68"/>
  <c r="XI2" i="68"/>
  <c r="XH2" i="68"/>
  <c r="XG2" i="68"/>
  <c r="XF2" i="68"/>
  <c r="XE2" i="68"/>
  <c r="XD2" i="68"/>
  <c r="XC2" i="68"/>
  <c r="XB2" i="68"/>
  <c r="XA2" i="68"/>
  <c r="WZ2" i="68"/>
  <c r="WY2" i="68"/>
  <c r="WX2" i="68"/>
  <c r="WW2" i="68"/>
  <c r="WV2" i="68"/>
  <c r="WU2" i="68"/>
  <c r="WT2" i="68"/>
  <c r="WS2" i="68"/>
  <c r="WR2" i="68"/>
  <c r="WQ2" i="68"/>
  <c r="WP2" i="68"/>
  <c r="WO2" i="68"/>
  <c r="WN2" i="68"/>
  <c r="WM2" i="68"/>
  <c r="WL2" i="68"/>
  <c r="WK2" i="68"/>
  <c r="WJ2" i="68"/>
  <c r="WI2" i="68"/>
  <c r="WH2" i="68"/>
  <c r="WG2" i="68"/>
  <c r="WF2" i="68"/>
  <c r="WE2" i="68"/>
  <c r="WD2" i="68"/>
  <c r="WC2" i="68"/>
  <c r="WB2" i="68"/>
  <c r="WA2" i="68"/>
  <c r="VZ2" i="68"/>
  <c r="VY2" i="68"/>
  <c r="VX2" i="68"/>
  <c r="VW2" i="68"/>
  <c r="VV2" i="68"/>
  <c r="VU2" i="68"/>
  <c r="VT2" i="68"/>
  <c r="VS2" i="68"/>
  <c r="VR2" i="68"/>
  <c r="VQ2" i="68"/>
  <c r="VP2" i="68"/>
  <c r="VO2" i="68"/>
  <c r="VN2" i="68"/>
  <c r="VM2" i="68"/>
  <c r="VL2" i="68"/>
  <c r="VK2" i="68"/>
  <c r="VJ2" i="68"/>
  <c r="VI2" i="68"/>
  <c r="VH2" i="68"/>
  <c r="VG2" i="68"/>
  <c r="VF2" i="68"/>
  <c r="VE2" i="68"/>
  <c r="VD2" i="68"/>
  <c r="VC2" i="68"/>
  <c r="VB2" i="68"/>
  <c r="VA2" i="68"/>
  <c r="UZ2" i="68"/>
  <c r="UY2" i="68"/>
  <c r="UX2" i="68"/>
  <c r="UW2" i="68"/>
  <c r="UV2" i="68"/>
  <c r="UU2" i="68"/>
  <c r="UT2" i="68"/>
  <c r="US2" i="68"/>
  <c r="UR2" i="68"/>
  <c r="UQ2" i="68"/>
  <c r="UP2" i="68"/>
  <c r="UO2" i="68"/>
  <c r="UN2" i="68"/>
  <c r="UM2" i="68"/>
  <c r="UL2" i="68"/>
  <c r="UK2" i="68"/>
  <c r="UJ2" i="68"/>
  <c r="UI2" i="68"/>
  <c r="UH2" i="68"/>
  <c r="UG2" i="68"/>
  <c r="UF2" i="68"/>
  <c r="UE2" i="68"/>
  <c r="UD2" i="68"/>
  <c r="UC2" i="68"/>
  <c r="UB2" i="68"/>
  <c r="UA2" i="68"/>
  <c r="TZ2" i="68"/>
  <c r="TY2" i="68"/>
  <c r="TX2" i="68"/>
  <c r="TW2" i="68"/>
  <c r="TV2" i="68"/>
  <c r="TU2" i="68"/>
  <c r="TT2" i="68"/>
  <c r="TS2" i="68"/>
  <c r="TR2" i="68"/>
  <c r="TQ2" i="68"/>
  <c r="TP2" i="68"/>
  <c r="TO2" i="68"/>
  <c r="TN2" i="68"/>
  <c r="TM2" i="68"/>
  <c r="TL2" i="68"/>
  <c r="TK2" i="68"/>
  <c r="TJ2" i="68"/>
  <c r="TI2" i="68"/>
  <c r="TH2" i="68"/>
  <c r="TG2" i="68"/>
  <c r="TF2" i="68"/>
  <c r="TE2" i="68"/>
  <c r="TD2" i="68"/>
  <c r="TC2" i="68"/>
  <c r="TB2" i="68"/>
  <c r="TA2" i="68"/>
  <c r="SZ2" i="68"/>
  <c r="SY2" i="68"/>
  <c r="SX2" i="68"/>
  <c r="SW2" i="68"/>
  <c r="SV2" i="68"/>
  <c r="SU2" i="68"/>
  <c r="ST2" i="68"/>
  <c r="SS2" i="68"/>
  <c r="SR2" i="68"/>
  <c r="SQ2" i="68"/>
  <c r="SP2" i="68"/>
  <c r="SO2" i="68"/>
  <c r="SN2" i="68"/>
  <c r="SM2" i="68"/>
  <c r="SL2" i="68"/>
  <c r="SK2" i="68"/>
  <c r="SJ2" i="68"/>
  <c r="SI2" i="68"/>
  <c r="SH2" i="68"/>
  <c r="SG2" i="68"/>
  <c r="SF2" i="68"/>
  <c r="SE2" i="68"/>
  <c r="SD2" i="68"/>
  <c r="SC2" i="68"/>
  <c r="SB2" i="68"/>
  <c r="SA2" i="68"/>
  <c r="RZ2" i="68"/>
  <c r="RY2" i="68"/>
  <c r="RX2" i="68"/>
  <c r="RW2" i="68"/>
  <c r="RV2" i="68"/>
  <c r="RU2" i="68"/>
  <c r="RT2" i="68"/>
  <c r="RS2" i="68"/>
  <c r="RR2" i="68"/>
  <c r="RQ2" i="68"/>
  <c r="RP2" i="68"/>
  <c r="RO2" i="68"/>
  <c r="RN2" i="68"/>
  <c r="RM2" i="68"/>
  <c r="RL2" i="68"/>
  <c r="RK2" i="68"/>
  <c r="RJ2" i="68"/>
  <c r="RI2" i="68"/>
  <c r="RH2" i="68"/>
  <c r="RG2" i="68"/>
  <c r="RF2" i="68"/>
  <c r="RE2" i="68"/>
  <c r="RD2" i="68"/>
  <c r="RC2" i="68"/>
  <c r="RB2" i="68"/>
  <c r="RA2" i="68"/>
  <c r="QZ2" i="68"/>
  <c r="QY2" i="68"/>
  <c r="QX2" i="68"/>
  <c r="QW2" i="68"/>
  <c r="QV2" i="68"/>
  <c r="QU2" i="68"/>
  <c r="QT2" i="68"/>
  <c r="QS2" i="68"/>
  <c r="QR2" i="68"/>
  <c r="QQ2" i="68"/>
  <c r="QP2" i="68"/>
  <c r="QO2" i="68"/>
  <c r="QN2" i="68"/>
  <c r="QM2" i="68"/>
  <c r="QL2" i="68"/>
  <c r="QK2" i="68"/>
  <c r="QJ2" i="68"/>
  <c r="QI2" i="68"/>
  <c r="QH2" i="68"/>
  <c r="QG2" i="68"/>
  <c r="QF2" i="68"/>
  <c r="QE2" i="68"/>
  <c r="QD2" i="68"/>
  <c r="QC2" i="68"/>
  <c r="QB2" i="68"/>
  <c r="QA2" i="68"/>
  <c r="PZ2" i="68"/>
  <c r="PY2" i="68"/>
  <c r="PX2" i="68"/>
  <c r="PW2" i="68"/>
  <c r="PV2" i="68"/>
  <c r="PU2" i="68"/>
  <c r="PT2" i="68"/>
  <c r="PS2" i="68"/>
  <c r="PR2" i="68"/>
  <c r="PQ2" i="68"/>
  <c r="PP2" i="68"/>
  <c r="PO2" i="68"/>
  <c r="PN2" i="68"/>
  <c r="PM2" i="68"/>
  <c r="PL2" i="68"/>
  <c r="PK2" i="68"/>
  <c r="PJ2" i="68"/>
  <c r="PI2" i="68"/>
  <c r="PH2" i="68"/>
  <c r="PG2" i="68"/>
  <c r="PF2" i="68"/>
  <c r="PE2" i="68"/>
  <c r="PD2" i="68"/>
  <c r="PC2" i="68"/>
  <c r="PB2" i="68"/>
  <c r="PA2" i="68"/>
  <c r="OZ2" i="68"/>
  <c r="OY2" i="68"/>
  <c r="OX2" i="68"/>
  <c r="OW2" i="68"/>
  <c r="OV2" i="68"/>
  <c r="OU2" i="68"/>
  <c r="OT2" i="68"/>
  <c r="OS2" i="68"/>
  <c r="OR2" i="68"/>
  <c r="OQ2" i="68"/>
  <c r="OP2" i="68"/>
  <c r="OO2" i="68"/>
  <c r="ON2" i="68"/>
  <c r="OM2" i="68"/>
  <c r="OL2" i="68"/>
  <c r="OK2" i="68"/>
  <c r="OJ2" i="68"/>
  <c r="OI2" i="68"/>
  <c r="OH2" i="68"/>
  <c r="OG2" i="68"/>
  <c r="OF2" i="68"/>
  <c r="OE2" i="68"/>
  <c r="OD2" i="68"/>
  <c r="OC2" i="68"/>
  <c r="OB2" i="68"/>
  <c r="OA2" i="68"/>
  <c r="NZ2" i="68"/>
  <c r="NY2" i="68"/>
  <c r="NX2" i="68"/>
  <c r="NW2" i="68"/>
  <c r="NV2" i="68"/>
  <c r="NU2" i="68"/>
  <c r="NT2" i="68"/>
  <c r="NS2" i="68"/>
  <c r="NR2" i="68"/>
  <c r="NQ2" i="68"/>
  <c r="NP2" i="68"/>
  <c r="NO2" i="68"/>
  <c r="NN2" i="68"/>
  <c r="NM2" i="68"/>
  <c r="NL2" i="68"/>
  <c r="NK2" i="68"/>
  <c r="NJ2" i="68"/>
  <c r="NI2" i="68"/>
  <c r="NH2" i="68"/>
  <c r="NG2" i="68"/>
  <c r="NF2" i="68"/>
  <c r="NE2" i="68"/>
  <c r="ND2" i="68"/>
  <c r="NC2" i="68"/>
  <c r="NB2" i="68"/>
  <c r="NA2" i="68"/>
  <c r="MZ2" i="68"/>
  <c r="MY2" i="68"/>
  <c r="MX2" i="68"/>
  <c r="MW2" i="68"/>
  <c r="MV2" i="68"/>
  <c r="MU2" i="68"/>
  <c r="MT2" i="68"/>
  <c r="MS2" i="68"/>
  <c r="MR2" i="68"/>
  <c r="MQ2" i="68"/>
  <c r="MP2" i="68"/>
  <c r="MO2" i="68"/>
  <c r="MN2" i="68"/>
  <c r="MM2" i="68"/>
  <c r="ML2" i="68"/>
  <c r="MK2" i="68"/>
  <c r="MJ2" i="68"/>
  <c r="MI2" i="68"/>
  <c r="MH2" i="68"/>
  <c r="MG2" i="68"/>
  <c r="MF2" i="68"/>
  <c r="ME2" i="68"/>
  <c r="MD2" i="68"/>
  <c r="MC2" i="68"/>
  <c r="MB2" i="68"/>
  <c r="MA2" i="68"/>
  <c r="LZ2" i="68"/>
  <c r="LY2" i="68"/>
  <c r="LX2" i="68"/>
  <c r="LW2" i="68"/>
  <c r="LV2" i="68"/>
  <c r="LU2" i="68"/>
  <c r="LT2" i="68"/>
  <c r="LS2" i="68"/>
  <c r="LR2" i="68"/>
  <c r="LQ2" i="68"/>
  <c r="LP2" i="68"/>
  <c r="LO2" i="68"/>
  <c r="LN2" i="68"/>
  <c r="LM2" i="68"/>
  <c r="LL2" i="68"/>
  <c r="LK2" i="68"/>
  <c r="LJ2" i="68"/>
  <c r="LI2" i="68"/>
  <c r="LH2" i="68"/>
  <c r="LG2" i="68"/>
  <c r="LF2" i="68"/>
  <c r="LE2" i="68"/>
  <c r="LD2" i="68"/>
  <c r="LC2" i="68"/>
  <c r="LB2" i="68"/>
  <c r="LA2" i="68"/>
  <c r="KZ2" i="68"/>
  <c r="KY2" i="68"/>
  <c r="KX2" i="68"/>
  <c r="KW2" i="68"/>
  <c r="KV2" i="68"/>
  <c r="KU2" i="68"/>
  <c r="KT2" i="68"/>
  <c r="KS2" i="68"/>
  <c r="KR2" i="68"/>
  <c r="KQ2" i="68"/>
  <c r="KP2" i="68"/>
  <c r="KO2" i="68"/>
  <c r="KN2" i="68"/>
  <c r="KM2" i="68"/>
  <c r="KL2" i="68"/>
  <c r="KK2" i="68"/>
  <c r="KJ2" i="68"/>
  <c r="KI2" i="68"/>
  <c r="KH2" i="68"/>
  <c r="KG2" i="68"/>
  <c r="KF2" i="68"/>
  <c r="KE2" i="68"/>
  <c r="KD2" i="68"/>
  <c r="KC2" i="68"/>
  <c r="KB2" i="68"/>
  <c r="KA2" i="68"/>
  <c r="JZ2" i="68"/>
  <c r="JY2" i="68"/>
  <c r="JX2" i="68"/>
  <c r="JW2" i="68"/>
  <c r="JV2" i="68"/>
  <c r="JU2" i="68"/>
  <c r="JT2" i="68"/>
  <c r="JS2" i="68"/>
  <c r="JR2" i="68"/>
  <c r="JQ2" i="68"/>
  <c r="JP2" i="68"/>
  <c r="JO2" i="68"/>
  <c r="JN2" i="68"/>
  <c r="JM2" i="68"/>
  <c r="JL2" i="68"/>
  <c r="JK2" i="68"/>
  <c r="JJ2" i="68"/>
  <c r="JI2" i="68"/>
  <c r="JH2" i="68"/>
  <c r="JG2" i="68"/>
  <c r="JF2" i="68"/>
  <c r="JE2" i="68"/>
  <c r="JD2" i="68"/>
  <c r="JC2" i="68"/>
  <c r="JB2" i="68"/>
  <c r="JA2" i="68"/>
  <c r="IZ2" i="68"/>
  <c r="IY2" i="68"/>
  <c r="IX2" i="68"/>
  <c r="IW2" i="68"/>
  <c r="IV2" i="68"/>
  <c r="IU2" i="68"/>
  <c r="IT2" i="68"/>
  <c r="IS2" i="68"/>
  <c r="IR2" i="68"/>
  <c r="IQ2" i="68"/>
  <c r="IP2" i="68"/>
  <c r="IO2" i="68"/>
  <c r="IN2" i="68"/>
  <c r="IM2" i="68"/>
  <c r="IL2" i="68"/>
  <c r="IK2" i="68"/>
  <c r="IJ2" i="68"/>
  <c r="II2" i="68"/>
  <c r="IH2" i="68"/>
  <c r="IG2" i="68"/>
  <c r="IF2" i="68"/>
  <c r="IE2" i="68"/>
  <c r="ID2" i="68"/>
  <c r="IC2" i="68"/>
  <c r="IB2" i="68"/>
  <c r="IA2" i="68"/>
  <c r="HZ2" i="68"/>
  <c r="HY2" i="68"/>
  <c r="HX2" i="68"/>
  <c r="HW2" i="68"/>
  <c r="HV2" i="68"/>
  <c r="HU2" i="68"/>
  <c r="HT2" i="68"/>
  <c r="HS2" i="68"/>
  <c r="HR2" i="68"/>
  <c r="HQ2" i="68"/>
  <c r="HP2" i="68"/>
  <c r="HO2" i="68"/>
  <c r="HN2" i="68"/>
  <c r="HM2" i="68"/>
  <c r="HL2" i="68"/>
  <c r="HK2" i="68"/>
  <c r="HJ2" i="68"/>
  <c r="HI2" i="68"/>
  <c r="HH2" i="68"/>
  <c r="HG2" i="68"/>
  <c r="HF2" i="68"/>
  <c r="HE2" i="68"/>
  <c r="HD2" i="68"/>
  <c r="HC2" i="68"/>
  <c r="HB2" i="68"/>
  <c r="HA2" i="68"/>
  <c r="GZ2" i="68"/>
  <c r="GY2" i="68"/>
  <c r="GX2" i="68"/>
  <c r="GW2" i="68"/>
  <c r="GV2" i="68"/>
  <c r="GU2" i="68"/>
  <c r="GT2" i="68"/>
  <c r="GS2" i="68"/>
  <c r="GR2" i="68"/>
  <c r="GQ2" i="68"/>
  <c r="GP2" i="68"/>
  <c r="GO2" i="68"/>
  <c r="GN2" i="68"/>
  <c r="GM2" i="68"/>
  <c r="GL2" i="68"/>
  <c r="GK2" i="68"/>
  <c r="GJ2" i="68"/>
  <c r="GI2" i="68"/>
  <c r="GH2" i="68"/>
  <c r="GG2" i="68"/>
  <c r="GF2" i="68"/>
  <c r="GE2" i="68"/>
  <c r="GD2" i="68"/>
  <c r="GC2" i="68"/>
  <c r="GB2" i="68"/>
  <c r="GA2" i="68"/>
  <c r="FZ2" i="68"/>
  <c r="FY2" i="68"/>
  <c r="FX2" i="68"/>
  <c r="FW2" i="68"/>
  <c r="FV2" i="68"/>
  <c r="FU2" i="68"/>
  <c r="FT2" i="68"/>
  <c r="FS2" i="68"/>
  <c r="FR2" i="68"/>
  <c r="FQ2" i="68"/>
  <c r="FP2" i="68"/>
  <c r="FO2" i="68"/>
  <c r="FN2" i="68"/>
  <c r="FM2" i="68"/>
  <c r="FL2" i="68"/>
  <c r="FK2" i="68"/>
  <c r="FJ2" i="68"/>
  <c r="FI2" i="68"/>
  <c r="FH2" i="68"/>
  <c r="FG2" i="68"/>
  <c r="FF2" i="68"/>
  <c r="FE2" i="68"/>
  <c r="FD2" i="68"/>
  <c r="FC2" i="68"/>
  <c r="FB2" i="68"/>
  <c r="FA2" i="68"/>
  <c r="EZ2" i="68"/>
  <c r="EY2" i="68"/>
  <c r="EX2" i="68"/>
  <c r="EW2" i="68"/>
  <c r="EV2" i="68"/>
  <c r="EU2" i="68"/>
  <c r="ET2" i="68"/>
  <c r="ES2" i="68"/>
  <c r="ER2" i="68"/>
  <c r="EQ2" i="68"/>
  <c r="EP2" i="68"/>
  <c r="EO2" i="68"/>
  <c r="EN2" i="68"/>
  <c r="EM2" i="68"/>
  <c r="EL2" i="68"/>
  <c r="EK2" i="68"/>
  <c r="EJ2" i="68"/>
  <c r="EI2" i="68"/>
  <c r="EH2" i="68"/>
  <c r="EG2" i="68"/>
  <c r="EF2" i="68"/>
  <c r="EE2" i="68"/>
  <c r="ED2" i="68"/>
  <c r="EC2" i="68"/>
  <c r="EB2" i="68"/>
  <c r="EA2" i="68"/>
  <c r="DZ2" i="68"/>
  <c r="DY2" i="68"/>
  <c r="DX2" i="68"/>
  <c r="DW2" i="68"/>
  <c r="DV2" i="68"/>
  <c r="DU2" i="68"/>
  <c r="DT2" i="68"/>
  <c r="DS2" i="68"/>
  <c r="DR2" i="68"/>
  <c r="DQ2" i="68"/>
  <c r="DP2" i="68"/>
  <c r="DO2" i="68"/>
  <c r="DN2" i="68"/>
  <c r="DM2" i="68"/>
  <c r="DL2" i="68"/>
  <c r="DK2" i="68"/>
  <c r="DJ2" i="68"/>
  <c r="DI2" i="68"/>
  <c r="DH2" i="68"/>
  <c r="DG2" i="68"/>
  <c r="DF2" i="68"/>
  <c r="DE2" i="68"/>
  <c r="DD2" i="68"/>
  <c r="DC2" i="68"/>
  <c r="DB2" i="68"/>
  <c r="DA2" i="68"/>
  <c r="CZ2" i="68"/>
  <c r="CY2" i="68"/>
  <c r="CX2" i="68"/>
  <c r="CW2" i="68"/>
  <c r="CV2" i="68"/>
  <c r="CU2" i="68"/>
  <c r="CT2" i="68"/>
  <c r="CS2" i="68"/>
  <c r="CR2" i="68"/>
  <c r="CQ2" i="68"/>
  <c r="CP2" i="68"/>
  <c r="CO2" i="68"/>
  <c r="CN2" i="68"/>
  <c r="CM2" i="68"/>
  <c r="CL2" i="68"/>
  <c r="CK2" i="68"/>
  <c r="CJ2" i="68"/>
  <c r="CI2" i="68"/>
  <c r="CH2" i="68"/>
  <c r="CG2" i="68"/>
  <c r="CF2" i="68"/>
  <c r="CE2" i="68"/>
  <c r="CD2" i="68"/>
  <c r="CC2" i="68"/>
  <c r="CB2" i="68"/>
  <c r="CA2" i="68"/>
  <c r="BZ2" i="68"/>
  <c r="BY2" i="68"/>
  <c r="BX2" i="68"/>
  <c r="BW2" i="68"/>
  <c r="BV2" i="68"/>
  <c r="BU2" i="68"/>
  <c r="BT2" i="68"/>
  <c r="BS2" i="68"/>
  <c r="BR2" i="68"/>
  <c r="BQ2" i="68"/>
  <c r="BP2" i="68"/>
  <c r="BO2" i="68"/>
  <c r="BN2" i="68"/>
  <c r="BM2" i="68"/>
  <c r="BL2" i="68"/>
  <c r="BK2" i="68"/>
  <c r="BJ2" i="68"/>
  <c r="BI2" i="68"/>
  <c r="BH2" i="68"/>
  <c r="BG2" i="68"/>
  <c r="BF2" i="68"/>
  <c r="BE2" i="68"/>
  <c r="BD2" i="68"/>
  <c r="BC2" i="68"/>
  <c r="BB2" i="68"/>
  <c r="BA2" i="68"/>
  <c r="AZ2" i="68"/>
  <c r="AY2" i="68"/>
  <c r="AX2" i="68"/>
  <c r="AW2" i="68"/>
  <c r="AV2" i="68"/>
  <c r="AU2" i="68"/>
  <c r="AT2" i="68"/>
  <c r="AS2" i="68"/>
  <c r="AR2" i="68"/>
  <c r="AQ2" i="68"/>
  <c r="AP2" i="68"/>
  <c r="AO2" i="68"/>
  <c r="AN2" i="68"/>
  <c r="AM2" i="68"/>
  <c r="AL2" i="68"/>
  <c r="AK2" i="68"/>
  <c r="AJ2" i="68"/>
  <c r="AI2" i="68"/>
  <c r="AH2" i="68"/>
  <c r="AG2" i="68"/>
  <c r="AF2" i="68"/>
  <c r="AE2" i="68"/>
  <c r="AD2" i="68"/>
  <c r="AC2" i="68"/>
  <c r="AB2" i="68"/>
  <c r="AA2" i="68"/>
  <c r="Z2" i="68"/>
  <c r="Y2" i="68"/>
  <c r="X2" i="68"/>
  <c r="W2" i="68"/>
  <c r="V2" i="68"/>
  <c r="U2" i="68"/>
  <c r="T2" i="68"/>
  <c r="S2" i="68"/>
  <c r="R2" i="68"/>
  <c r="Q2" i="68"/>
  <c r="P2" i="68"/>
  <c r="O2" i="68"/>
  <c r="N2" i="68"/>
  <c r="M2" i="68"/>
  <c r="L2" i="68"/>
  <c r="K2" i="68"/>
  <c r="J2" i="68"/>
  <c r="I2" i="68"/>
  <c r="H2" i="68"/>
  <c r="G2" i="68"/>
  <c r="F2" i="68"/>
  <c r="E2" i="68"/>
  <c r="D2" i="68"/>
  <c r="C2" i="68"/>
  <c r="B2" i="68"/>
  <c r="A2" i="68"/>
  <c r="AOX1" i="68"/>
  <c r="AOW1" i="68"/>
  <c r="AOV1" i="68"/>
  <c r="AOU1" i="68"/>
  <c r="AOT1" i="68"/>
  <c r="AOS1" i="68"/>
  <c r="AOR1" i="68"/>
  <c r="AOQ1" i="68"/>
  <c r="AOP1" i="68"/>
  <c r="AOO1" i="68"/>
  <c r="AON1" i="68"/>
  <c r="AOM1" i="68"/>
  <c r="AOL1" i="68"/>
  <c r="AOK1" i="68"/>
  <c r="AOJ1" i="68"/>
  <c r="AOI1" i="68"/>
  <c r="AOH1" i="68"/>
  <c r="AOG1" i="68"/>
  <c r="AOF1" i="68"/>
  <c r="AOE1" i="68"/>
  <c r="AOD1" i="68"/>
  <c r="AOC1" i="68"/>
  <c r="AOB1" i="68"/>
  <c r="AOA1" i="68"/>
  <c r="ANZ1" i="68"/>
  <c r="ANY1" i="68"/>
  <c r="ANX1" i="68"/>
  <c r="ANW1" i="68"/>
  <c r="ANV1" i="68"/>
  <c r="ANU1" i="68"/>
  <c r="ANT1" i="68"/>
  <c r="ANS1" i="68"/>
  <c r="ANR1" i="68"/>
  <c r="ANQ1" i="68"/>
  <c r="ANP1" i="68"/>
  <c r="ANO1" i="68"/>
  <c r="ANN1" i="68"/>
  <c r="ANM1" i="68"/>
  <c r="ANL1" i="68"/>
  <c r="ANK1" i="68"/>
  <c r="ANJ1" i="68"/>
  <c r="ANI1" i="68"/>
  <c r="ANH1" i="68"/>
  <c r="ANG1" i="68"/>
  <c r="ANF1" i="68"/>
  <c r="ANE1" i="68"/>
  <c r="AND1" i="68"/>
  <c r="ANC1" i="68"/>
  <c r="ANB1" i="68"/>
  <c r="ANA1" i="68"/>
  <c r="AMZ1" i="68"/>
  <c r="AMY1" i="68"/>
  <c r="AMX1" i="68"/>
  <c r="AMW1" i="68"/>
  <c r="AMV1" i="68"/>
  <c r="AMU1" i="68"/>
  <c r="AMT1" i="68"/>
  <c r="AMS1" i="68"/>
  <c r="AMR1" i="68"/>
  <c r="AMQ1" i="68"/>
  <c r="AMP1" i="68"/>
  <c r="AMO1" i="68"/>
  <c r="AMN1" i="68"/>
  <c r="AMM1" i="68"/>
  <c r="AML1" i="68"/>
  <c r="AMK1" i="68"/>
  <c r="AMJ1" i="68"/>
  <c r="AMI1" i="68"/>
  <c r="AMH1" i="68"/>
  <c r="AMG1" i="68"/>
  <c r="AMF1" i="68"/>
  <c r="AME1" i="68"/>
  <c r="AMD1" i="68"/>
  <c r="AMC1" i="68"/>
  <c r="AMB1" i="68"/>
  <c r="AMA1" i="68"/>
  <c r="ALZ1" i="68"/>
  <c r="ALY1" i="68"/>
  <c r="ALX1" i="68"/>
  <c r="ALW1" i="68"/>
  <c r="ALV1" i="68"/>
  <c r="ALU1" i="68"/>
  <c r="ALT1" i="68"/>
  <c r="ALS1" i="68"/>
  <c r="ALR1" i="68"/>
  <c r="ALQ1" i="68"/>
  <c r="ALP1" i="68"/>
  <c r="ALO1" i="68"/>
  <c r="ALN1" i="68"/>
  <c r="ALM1" i="68"/>
  <c r="ALL1" i="68"/>
  <c r="ALK1" i="68"/>
  <c r="ALJ1" i="68"/>
  <c r="ALI1" i="68"/>
  <c r="ALH1" i="68"/>
  <c r="ALG1" i="68"/>
  <c r="ALF1" i="68"/>
  <c r="ALE1" i="68"/>
  <c r="ALD1" i="68"/>
  <c r="ALC1" i="68"/>
  <c r="ALB1" i="68"/>
  <c r="ALA1" i="68"/>
  <c r="AKZ1" i="68"/>
  <c r="AKY1" i="68"/>
  <c r="AKX1" i="68"/>
  <c r="AKW1" i="68"/>
  <c r="AKV1" i="68"/>
  <c r="AKU1" i="68"/>
  <c r="AKT1" i="68"/>
  <c r="AKS1" i="68"/>
  <c r="AKR1" i="68"/>
  <c r="AKQ1" i="68"/>
  <c r="AKP1" i="68"/>
  <c r="AKO1" i="68"/>
  <c r="AKN1" i="68"/>
  <c r="AKM1" i="68"/>
  <c r="AKL1" i="68"/>
  <c r="AKK1" i="68"/>
  <c r="AKJ1" i="68"/>
  <c r="AKI1" i="68"/>
  <c r="AKH1" i="68"/>
  <c r="AKG1" i="68"/>
  <c r="AKF1" i="68"/>
  <c r="AKE1" i="68"/>
  <c r="AKD1" i="68"/>
  <c r="AKC1" i="68"/>
  <c r="AKB1" i="68"/>
  <c r="AKA1" i="68"/>
  <c r="AJZ1" i="68"/>
  <c r="AJY1" i="68"/>
  <c r="AJX1" i="68"/>
  <c r="AJW1" i="68"/>
  <c r="AJV1" i="68"/>
  <c r="AJU1" i="68"/>
  <c r="AJT1" i="68"/>
  <c r="AJS1" i="68"/>
  <c r="AJR1" i="68"/>
  <c r="AJQ1" i="68"/>
  <c r="AJP1" i="68"/>
  <c r="AJO1" i="68"/>
  <c r="AJN1" i="68"/>
  <c r="AJM1" i="68"/>
  <c r="AJL1" i="68"/>
  <c r="AJK1" i="68"/>
  <c r="AJJ1" i="68"/>
  <c r="AJI1" i="68"/>
  <c r="AJH1" i="68"/>
  <c r="AJG1" i="68"/>
  <c r="AJF1" i="68"/>
  <c r="AJE1" i="68"/>
  <c r="AJD1" i="68"/>
  <c r="AJC1" i="68"/>
  <c r="AJB1" i="68"/>
  <c r="AJA1" i="68"/>
  <c r="AIZ1" i="68"/>
  <c r="AIY1" i="68"/>
  <c r="AIX1" i="68"/>
  <c r="AIW1" i="68"/>
  <c r="AIV1" i="68"/>
  <c r="AIU1" i="68"/>
  <c r="AIT1" i="68"/>
  <c r="AIS1" i="68"/>
  <c r="AIR1" i="68"/>
  <c r="AIQ1" i="68"/>
  <c r="AIP1" i="68"/>
  <c r="AIO1" i="68"/>
  <c r="AIN1" i="68"/>
  <c r="AIM1" i="68"/>
  <c r="AIL1" i="68"/>
  <c r="AIK1" i="68"/>
  <c r="AIJ1" i="68"/>
  <c r="AII1" i="68"/>
  <c r="AIH1" i="68"/>
  <c r="AIG1" i="68"/>
  <c r="AIF1" i="68"/>
  <c r="AIE1" i="68"/>
  <c r="AID1" i="68"/>
  <c r="AIC1" i="68"/>
  <c r="AIB1" i="68"/>
  <c r="AIA1" i="68"/>
  <c r="AHZ1" i="68"/>
  <c r="AHY1" i="68"/>
  <c r="AHX1" i="68"/>
  <c r="AHW1" i="68"/>
  <c r="AHV1" i="68"/>
  <c r="AHU1" i="68"/>
  <c r="AHT1" i="68"/>
  <c r="AHS1" i="68"/>
  <c r="AHR1" i="68"/>
  <c r="AHQ1" i="68"/>
  <c r="AHP1" i="68"/>
  <c r="AHO1" i="68"/>
  <c r="AHN1" i="68"/>
  <c r="AHM1" i="68"/>
  <c r="AHL1" i="68"/>
  <c r="AHK1" i="68"/>
  <c r="AHJ1" i="68"/>
  <c r="AHI1" i="68"/>
  <c r="AHH1" i="68"/>
  <c r="AHG1" i="68"/>
  <c r="AHF1" i="68"/>
  <c r="AHE1" i="68"/>
  <c r="AHD1" i="68"/>
  <c r="AHC1" i="68"/>
  <c r="AHB1" i="68"/>
  <c r="AHA1" i="68"/>
  <c r="AGZ1" i="68"/>
  <c r="AGY1" i="68"/>
  <c r="AGX1" i="68"/>
  <c r="AGW1" i="68"/>
  <c r="AGV1" i="68"/>
  <c r="AGU1" i="68"/>
  <c r="AGT1" i="68"/>
  <c r="AGS1" i="68"/>
  <c r="AGR1" i="68"/>
  <c r="AGQ1" i="68"/>
  <c r="AGP1" i="68"/>
  <c r="AGO1" i="68"/>
  <c r="AGN1" i="68"/>
  <c r="AGM1" i="68"/>
  <c r="AGL1" i="68"/>
  <c r="AGK1" i="68"/>
  <c r="AGJ1" i="68"/>
  <c r="AGI1" i="68"/>
  <c r="AGH1" i="68"/>
  <c r="AGG1" i="68"/>
  <c r="AGF1" i="68"/>
  <c r="AGE1" i="68"/>
  <c r="AGD1" i="68"/>
  <c r="AGC1" i="68"/>
  <c r="AGB1" i="68"/>
  <c r="AGA1" i="68"/>
  <c r="AFZ1" i="68"/>
  <c r="AFY1" i="68"/>
  <c r="AFX1" i="68"/>
  <c r="AFW1" i="68"/>
  <c r="AFV1" i="68"/>
  <c r="AFU1" i="68"/>
  <c r="AFT1" i="68"/>
  <c r="AFS1" i="68"/>
  <c r="AFR1" i="68"/>
  <c r="AFQ1" i="68"/>
  <c r="AFP1" i="68"/>
  <c r="AFO1" i="68"/>
  <c r="AFN1" i="68"/>
  <c r="AFM1" i="68"/>
  <c r="AFL1" i="68"/>
  <c r="AFK1" i="68"/>
  <c r="AFJ1" i="68"/>
  <c r="AFI1" i="68"/>
  <c r="AFH1" i="68"/>
  <c r="AFG1" i="68"/>
  <c r="AFF1" i="68"/>
  <c r="AFE1" i="68"/>
  <c r="AFD1" i="68"/>
  <c r="AFC1" i="68"/>
  <c r="AFB1" i="68"/>
  <c r="AFA1" i="68"/>
  <c r="AEZ1" i="68"/>
  <c r="AEY1" i="68"/>
  <c r="AEX1" i="68"/>
  <c r="AEW1" i="68"/>
  <c r="AEV1" i="68"/>
  <c r="AEU1" i="68"/>
  <c r="AET1" i="68"/>
  <c r="AES1" i="68"/>
  <c r="AER1" i="68"/>
  <c r="AEQ1" i="68"/>
  <c r="AEP1" i="68"/>
  <c r="AEO1" i="68"/>
  <c r="AEN1" i="68"/>
  <c r="AEM1" i="68"/>
  <c r="AEL1" i="68"/>
  <c r="AEK1" i="68"/>
  <c r="AEJ1" i="68"/>
  <c r="AEI1" i="68"/>
  <c r="AEH1" i="68"/>
  <c r="AEG1" i="68"/>
  <c r="AEF1" i="68"/>
  <c r="AEE1" i="68"/>
  <c r="AED1" i="68"/>
  <c r="AEC1" i="68"/>
  <c r="AEB1" i="68"/>
  <c r="AEA1" i="68"/>
  <c r="ADZ1" i="68"/>
  <c r="ADY1" i="68"/>
  <c r="ADX1" i="68"/>
  <c r="ADW1" i="68"/>
  <c r="ADV1" i="68"/>
  <c r="ADU1" i="68"/>
  <c r="ADT1" i="68"/>
  <c r="ADS1" i="68"/>
  <c r="ADR1" i="68"/>
  <c r="ADQ1" i="68"/>
  <c r="ADP1" i="68"/>
  <c r="ADO1" i="68"/>
  <c r="ADN1" i="68"/>
  <c r="ADM1" i="68"/>
  <c r="ADL1" i="68"/>
  <c r="ADK1" i="68"/>
  <c r="ADJ1" i="68"/>
  <c r="ADI1" i="68"/>
  <c r="ADH1" i="68"/>
  <c r="ADG1" i="68"/>
  <c r="ADF1" i="68"/>
  <c r="ADE1" i="68"/>
  <c r="ADD1" i="68"/>
  <c r="ADC1" i="68"/>
  <c r="ADB1" i="68"/>
  <c r="ADA1" i="68"/>
  <c r="ACZ1" i="68"/>
  <c r="ACY1" i="68"/>
  <c r="ACX1" i="68"/>
  <c r="ACW1" i="68"/>
  <c r="ACV1" i="68"/>
  <c r="ACU1" i="68"/>
  <c r="ACT1" i="68"/>
  <c r="ACS1" i="68"/>
  <c r="ACR1" i="68"/>
  <c r="ACQ1" i="68"/>
  <c r="ACP1" i="68"/>
  <c r="ACO1" i="68"/>
  <c r="ACN1" i="68"/>
  <c r="ACM1" i="68"/>
  <c r="ACL1" i="68"/>
  <c r="ACK1" i="68"/>
  <c r="ACJ1" i="68"/>
  <c r="ACI1" i="68"/>
  <c r="ACH1" i="68"/>
  <c r="ACG1" i="68"/>
  <c r="ACF1" i="68"/>
  <c r="ACE1" i="68"/>
  <c r="ACD1" i="68"/>
  <c r="ACC1" i="68"/>
  <c r="ACB1" i="68"/>
  <c r="ACA1" i="68"/>
  <c r="ABZ1" i="68"/>
  <c r="ABY1" i="68"/>
  <c r="ABX1" i="68"/>
  <c r="ABW1" i="68"/>
  <c r="ABV1" i="68"/>
  <c r="ABU1" i="68"/>
  <c r="ABT1" i="68"/>
  <c r="ABS1" i="68"/>
  <c r="ABR1" i="68"/>
  <c r="ABQ1" i="68"/>
  <c r="ABP1" i="68"/>
  <c r="ABO1" i="68"/>
  <c r="ABN1" i="68"/>
  <c r="ABM1" i="68"/>
  <c r="ABL1" i="68"/>
  <c r="ABK1" i="68"/>
  <c r="ABJ1" i="68"/>
  <c r="ABI1" i="68"/>
  <c r="ABH1" i="68"/>
  <c r="ABG1" i="68"/>
  <c r="ABF1" i="68"/>
  <c r="ABE1" i="68"/>
  <c r="ABD1" i="68"/>
  <c r="ABC1" i="68"/>
  <c r="ABB1" i="68"/>
  <c r="ABA1" i="68"/>
  <c r="AAZ1" i="68"/>
  <c r="AAY1" i="68"/>
  <c r="AAX1" i="68"/>
  <c r="AAW1" i="68"/>
  <c r="AAV1" i="68"/>
  <c r="AAU1" i="68"/>
  <c r="AAT1" i="68"/>
  <c r="AAS1" i="68"/>
  <c r="AAR1" i="68"/>
  <c r="AAQ1" i="68"/>
  <c r="AAP1" i="68"/>
  <c r="AAO1" i="68"/>
  <c r="AAN1" i="68"/>
  <c r="AAM1" i="68"/>
  <c r="AAL1" i="68"/>
  <c r="AAK1" i="68"/>
  <c r="AAJ1" i="68"/>
  <c r="AAI1" i="68"/>
  <c r="AAH1" i="68"/>
  <c r="AAG1" i="68"/>
  <c r="AAF1" i="68"/>
  <c r="AAE1" i="68"/>
  <c r="AAD1" i="68"/>
  <c r="AAC1" i="68"/>
  <c r="AAB1" i="68"/>
  <c r="AAA1" i="68"/>
  <c r="ZZ1" i="68"/>
  <c r="ZY1" i="68"/>
  <c r="ZX1" i="68"/>
  <c r="ZW1" i="68"/>
  <c r="ZV1" i="68"/>
  <c r="ZU1" i="68"/>
  <c r="ZT1" i="68"/>
  <c r="ZS1" i="68"/>
  <c r="ZR1" i="68"/>
  <c r="ZQ1" i="68"/>
  <c r="ZP1" i="68"/>
  <c r="ZO1" i="68"/>
  <c r="ZN1" i="68"/>
  <c r="ZM1" i="68"/>
  <c r="ZL1" i="68"/>
  <c r="ZK1" i="68"/>
  <c r="ZJ1" i="68"/>
  <c r="ZI1" i="68"/>
  <c r="ZH1" i="68"/>
  <c r="ZG1" i="68"/>
  <c r="ZF1" i="68"/>
  <c r="ZE1" i="68"/>
  <c r="ZD1" i="68"/>
  <c r="ZC1" i="68"/>
  <c r="ZB1" i="68"/>
  <c r="ZA1" i="68"/>
  <c r="YZ1" i="68"/>
  <c r="YY1" i="68"/>
  <c r="YX1" i="68"/>
  <c r="YW1" i="68"/>
  <c r="YV1" i="68"/>
  <c r="YU1" i="68"/>
  <c r="YT1" i="68"/>
  <c r="YS1" i="68"/>
  <c r="YR1" i="68"/>
  <c r="YQ1" i="68"/>
  <c r="YP1" i="68"/>
  <c r="YO1" i="68"/>
  <c r="YN1" i="68"/>
  <c r="YM1" i="68"/>
  <c r="YL1" i="68"/>
  <c r="YK1" i="68"/>
  <c r="YJ1" i="68"/>
  <c r="YI1" i="68"/>
  <c r="YH1" i="68"/>
  <c r="YG1" i="68"/>
  <c r="YF1" i="68"/>
  <c r="YE1" i="68"/>
  <c r="YD1" i="68"/>
  <c r="YC1" i="68"/>
  <c r="YB1" i="68"/>
  <c r="YA1" i="68"/>
  <c r="XZ1" i="68"/>
  <c r="XY1" i="68"/>
  <c r="XX1" i="68"/>
  <c r="XW1" i="68"/>
  <c r="XV1" i="68"/>
  <c r="XU1" i="68"/>
  <c r="XT1" i="68"/>
  <c r="XS1" i="68"/>
  <c r="XR1" i="68"/>
  <c r="XQ1" i="68"/>
  <c r="XP1" i="68"/>
  <c r="XO1" i="68"/>
  <c r="XN1" i="68"/>
  <c r="XM1" i="68"/>
  <c r="XL1" i="68"/>
  <c r="XK1" i="68"/>
  <c r="XJ1" i="68"/>
  <c r="XI1" i="68"/>
  <c r="XH1" i="68"/>
  <c r="XG1" i="68"/>
  <c r="XF1" i="68"/>
  <c r="XE1" i="68"/>
  <c r="XD1" i="68"/>
  <c r="XC1" i="68"/>
  <c r="XB1" i="68"/>
  <c r="XA1" i="68"/>
  <c r="WZ1" i="68"/>
  <c r="WY1" i="68"/>
  <c r="WX1" i="68"/>
  <c r="WW1" i="68"/>
  <c r="WV1" i="68"/>
  <c r="WU1" i="68"/>
  <c r="WT1" i="68"/>
  <c r="WS1" i="68"/>
  <c r="WR1" i="68"/>
  <c r="WQ1" i="68"/>
  <c r="WP1" i="68"/>
  <c r="WO1" i="68"/>
  <c r="WN1" i="68"/>
  <c r="WM1" i="68"/>
  <c r="WL1" i="68"/>
  <c r="WK1" i="68"/>
  <c r="WJ1" i="68"/>
  <c r="WI1" i="68"/>
  <c r="WH1" i="68"/>
  <c r="WG1" i="68"/>
  <c r="WF1" i="68"/>
  <c r="WE1" i="68"/>
  <c r="WD1" i="68"/>
  <c r="WC1" i="68"/>
  <c r="WB1" i="68"/>
  <c r="WA1" i="68"/>
  <c r="VZ1" i="68"/>
  <c r="VY1" i="68"/>
  <c r="VX1" i="68"/>
  <c r="VW1" i="68"/>
  <c r="VV1" i="68"/>
  <c r="VU1" i="68"/>
  <c r="VT1" i="68"/>
  <c r="VS1" i="68"/>
  <c r="VR1" i="68"/>
  <c r="VQ1" i="68"/>
  <c r="VP1" i="68"/>
  <c r="VO1" i="68"/>
  <c r="VN1" i="68"/>
  <c r="VM1" i="68"/>
  <c r="VL1" i="68"/>
  <c r="VK1" i="68"/>
  <c r="VJ1" i="68"/>
  <c r="VI1" i="68"/>
  <c r="VH1" i="68"/>
  <c r="VG1" i="68"/>
  <c r="VF1" i="68"/>
  <c r="VE1" i="68"/>
  <c r="VD1" i="68"/>
  <c r="VC1" i="68"/>
  <c r="VB1" i="68"/>
  <c r="VA1" i="68"/>
  <c r="UZ1" i="68"/>
  <c r="UY1" i="68"/>
  <c r="UX1" i="68"/>
  <c r="UW1" i="68"/>
  <c r="UV1" i="68"/>
  <c r="UU1" i="68"/>
  <c r="UT1" i="68"/>
  <c r="US1" i="68"/>
  <c r="UR1" i="68"/>
  <c r="UQ1" i="68"/>
  <c r="UP1" i="68"/>
  <c r="UO1" i="68"/>
  <c r="UN1" i="68"/>
  <c r="UM1" i="68"/>
  <c r="UL1" i="68"/>
  <c r="UK1" i="68"/>
  <c r="UJ1" i="68"/>
  <c r="UI1" i="68"/>
  <c r="UH1" i="68"/>
  <c r="UG1" i="68"/>
  <c r="UF1" i="68"/>
  <c r="UE1" i="68"/>
  <c r="UD1" i="68"/>
  <c r="UC1" i="68"/>
  <c r="UB1" i="68"/>
  <c r="UA1" i="68"/>
  <c r="TZ1" i="68"/>
  <c r="TY1" i="68"/>
  <c r="TX1" i="68"/>
  <c r="TW1" i="68"/>
  <c r="TV1" i="68"/>
  <c r="TU1" i="68"/>
  <c r="TT1" i="68"/>
  <c r="TS1" i="68"/>
  <c r="TR1" i="68"/>
  <c r="TQ1" i="68"/>
  <c r="TP1" i="68"/>
  <c r="TO1" i="68"/>
  <c r="TN1" i="68"/>
  <c r="TM1" i="68"/>
  <c r="TL1" i="68"/>
  <c r="TK1" i="68"/>
  <c r="TJ1" i="68"/>
  <c r="TI1" i="68"/>
  <c r="TH1" i="68"/>
  <c r="TG1" i="68"/>
  <c r="TF1" i="68"/>
  <c r="TE1" i="68"/>
  <c r="TD1" i="68"/>
  <c r="TC1" i="68"/>
  <c r="TB1" i="68"/>
  <c r="TA1" i="68"/>
  <c r="SZ1" i="68"/>
  <c r="SY1" i="68"/>
  <c r="SX1" i="68"/>
  <c r="SW1" i="68"/>
  <c r="SV1" i="68"/>
  <c r="SU1" i="68"/>
  <c r="ST1" i="68"/>
  <c r="SS1" i="68"/>
  <c r="SR1" i="68"/>
  <c r="SQ1" i="68"/>
  <c r="SP1" i="68"/>
  <c r="SO1" i="68"/>
  <c r="SN1" i="68"/>
  <c r="SM1" i="68"/>
  <c r="SL1" i="68"/>
  <c r="SK1" i="68"/>
  <c r="SJ1" i="68"/>
  <c r="SI1" i="68"/>
  <c r="SH1" i="68"/>
  <c r="SG1" i="68"/>
  <c r="SF1" i="68"/>
  <c r="SE1" i="68"/>
  <c r="SD1" i="68"/>
  <c r="SC1" i="68"/>
  <c r="SB1" i="68"/>
  <c r="SA1" i="68"/>
  <c r="RZ1" i="68"/>
  <c r="RY1" i="68"/>
  <c r="RX1" i="68"/>
  <c r="RW1" i="68"/>
  <c r="RV1" i="68"/>
  <c r="RU1" i="68"/>
  <c r="RT1" i="68"/>
  <c r="RS1" i="68"/>
  <c r="RR1" i="68"/>
  <c r="RQ1" i="68"/>
  <c r="RP1" i="68"/>
  <c r="RO1" i="68"/>
  <c r="RN1" i="68"/>
  <c r="RM1" i="68"/>
  <c r="RL1" i="68"/>
  <c r="RK1" i="68"/>
  <c r="RJ1" i="68"/>
  <c r="RI1" i="68"/>
  <c r="RH1" i="68"/>
  <c r="RG1" i="68"/>
  <c r="RF1" i="68"/>
  <c r="RE1" i="68"/>
  <c r="RD1" i="68"/>
  <c r="RC1" i="68"/>
  <c r="RB1" i="68"/>
  <c r="RA1" i="68"/>
  <c r="QZ1" i="68"/>
  <c r="QY1" i="68"/>
  <c r="QX1" i="68"/>
  <c r="QW1" i="68"/>
  <c r="QV1" i="68"/>
  <c r="QU1" i="68"/>
  <c r="QT1" i="68"/>
  <c r="QS1" i="68"/>
  <c r="QR1" i="68"/>
  <c r="QQ1" i="68"/>
  <c r="QP1" i="68"/>
  <c r="QO1" i="68"/>
  <c r="QN1" i="68"/>
  <c r="QM1" i="68"/>
  <c r="QL1" i="68"/>
  <c r="QK1" i="68"/>
  <c r="QJ1" i="68"/>
  <c r="QI1" i="68"/>
  <c r="QH1" i="68"/>
  <c r="QG1" i="68"/>
  <c r="QF1" i="68"/>
  <c r="QE1" i="68"/>
  <c r="QD1" i="68"/>
  <c r="QC1" i="68"/>
  <c r="QB1" i="68"/>
  <c r="QA1" i="68"/>
  <c r="PZ1" i="68"/>
  <c r="PY1" i="68"/>
  <c r="PX1" i="68"/>
  <c r="PW1" i="68"/>
  <c r="PV1" i="68"/>
  <c r="PU1" i="68"/>
  <c r="PT1" i="68"/>
  <c r="PS1" i="68"/>
  <c r="PR1" i="68"/>
  <c r="PQ1" i="68"/>
  <c r="PP1" i="68"/>
  <c r="PO1" i="68"/>
  <c r="PN1" i="68"/>
  <c r="PM1" i="68"/>
  <c r="PL1" i="68"/>
  <c r="PK1" i="68"/>
  <c r="PJ1" i="68"/>
  <c r="PI1" i="68"/>
  <c r="PH1" i="68"/>
  <c r="PG1" i="68"/>
  <c r="PF1" i="68"/>
  <c r="PE1" i="68"/>
  <c r="PD1" i="68"/>
  <c r="PC1" i="68"/>
  <c r="PB1" i="68"/>
  <c r="PA1" i="68"/>
  <c r="OZ1" i="68"/>
  <c r="OY1" i="68"/>
  <c r="OX1" i="68"/>
  <c r="OW1" i="68"/>
  <c r="OV1" i="68"/>
  <c r="OU1" i="68"/>
  <c r="OT1" i="68"/>
  <c r="OS1" i="68"/>
  <c r="OR1" i="68"/>
  <c r="OQ1" i="68"/>
  <c r="OP1" i="68"/>
  <c r="OO1" i="68"/>
  <c r="ON1" i="68"/>
  <c r="OM1" i="68"/>
  <c r="OL1" i="68"/>
  <c r="OK1" i="68"/>
  <c r="OJ1" i="68"/>
  <c r="OI1" i="68"/>
  <c r="OH1" i="68"/>
  <c r="OG1" i="68"/>
  <c r="OF1" i="68"/>
  <c r="OE1" i="68"/>
  <c r="OD1" i="68"/>
  <c r="OC1" i="68"/>
  <c r="OB1" i="68"/>
  <c r="OA1" i="68"/>
  <c r="NZ1" i="68"/>
  <c r="NY1" i="68"/>
  <c r="NX1" i="68"/>
  <c r="NW1" i="68"/>
  <c r="NV1" i="68"/>
  <c r="NU1" i="68"/>
  <c r="NT1" i="68"/>
  <c r="NS1" i="68"/>
  <c r="NR1" i="68"/>
  <c r="NQ1" i="68"/>
  <c r="NP1" i="68"/>
  <c r="NO1" i="68"/>
  <c r="NN1" i="68"/>
  <c r="NM1" i="68"/>
  <c r="NL1" i="68"/>
  <c r="NK1" i="68"/>
  <c r="NJ1" i="68"/>
  <c r="NI1" i="68"/>
  <c r="NH1" i="68"/>
  <c r="NG1" i="68"/>
  <c r="NF1" i="68"/>
  <c r="NE1" i="68"/>
  <c r="ND1" i="68"/>
  <c r="NC1" i="68"/>
  <c r="NB1" i="68"/>
  <c r="NA1" i="68"/>
  <c r="MZ1" i="68"/>
  <c r="MY1" i="68"/>
  <c r="MX1" i="68"/>
  <c r="MW1" i="68"/>
  <c r="MV1" i="68"/>
  <c r="MU1" i="68"/>
  <c r="MT1" i="68"/>
  <c r="MS1" i="68"/>
  <c r="MR1" i="68"/>
  <c r="MQ1" i="68"/>
  <c r="MP1" i="68"/>
  <c r="MO1" i="68"/>
  <c r="MN1" i="68"/>
  <c r="MM1" i="68"/>
  <c r="ML1" i="68"/>
  <c r="MK1" i="68"/>
  <c r="MJ1" i="68"/>
  <c r="MI1" i="68"/>
  <c r="MH1" i="68"/>
  <c r="MG1" i="68"/>
  <c r="MF1" i="68"/>
  <c r="ME1" i="68"/>
  <c r="MD1" i="68"/>
  <c r="MC1" i="68"/>
  <c r="MB1" i="68"/>
  <c r="MA1" i="68"/>
  <c r="LZ1" i="68"/>
  <c r="LY1" i="68"/>
  <c r="LX1" i="68"/>
  <c r="LW1" i="68"/>
  <c r="LV1" i="68"/>
  <c r="LU1" i="68"/>
  <c r="LT1" i="68"/>
  <c r="LS1" i="68"/>
  <c r="LR1" i="68"/>
  <c r="LQ1" i="68"/>
  <c r="LP1" i="68"/>
  <c r="LO1" i="68"/>
  <c r="LN1" i="68"/>
  <c r="LM1" i="68"/>
  <c r="LL1" i="68"/>
  <c r="LK1" i="68"/>
  <c r="LJ1" i="68"/>
  <c r="LI1" i="68"/>
  <c r="LH1" i="68"/>
  <c r="LG1" i="68"/>
  <c r="LF1" i="68"/>
  <c r="LE1" i="68"/>
  <c r="LD1" i="68"/>
  <c r="LC1" i="68"/>
  <c r="LB1" i="68"/>
  <c r="LA1" i="68"/>
  <c r="KZ1" i="68"/>
  <c r="KY1" i="68"/>
  <c r="KX1" i="68"/>
  <c r="KW1" i="68"/>
  <c r="KV1" i="68"/>
  <c r="KU1" i="68"/>
  <c r="KT1" i="68"/>
  <c r="KS1" i="68"/>
  <c r="KR1" i="68"/>
  <c r="KQ1" i="68"/>
  <c r="KP1" i="68"/>
  <c r="KO1" i="68"/>
  <c r="KN1" i="68"/>
  <c r="KM1" i="68"/>
  <c r="KL1" i="68"/>
  <c r="KK1" i="68"/>
  <c r="KJ1" i="68"/>
  <c r="KI1" i="68"/>
  <c r="KH1" i="68"/>
  <c r="KG1" i="68"/>
  <c r="KF1" i="68"/>
  <c r="KE1" i="68"/>
  <c r="KD1" i="68"/>
  <c r="KC1" i="68"/>
  <c r="KB1" i="68"/>
  <c r="KA1" i="68"/>
  <c r="JZ1" i="68"/>
  <c r="JY1" i="68"/>
  <c r="JX1" i="68"/>
  <c r="JW1" i="68"/>
  <c r="JV1" i="68"/>
  <c r="JU1" i="68"/>
  <c r="JT1" i="68"/>
  <c r="JS1" i="68"/>
  <c r="JR1" i="68"/>
  <c r="JQ1" i="68"/>
  <c r="JP1" i="68"/>
  <c r="JO1" i="68"/>
  <c r="JN1" i="68"/>
  <c r="JM1" i="68"/>
  <c r="JL1" i="68"/>
  <c r="JK1" i="68"/>
  <c r="JJ1" i="68"/>
  <c r="JI1" i="68"/>
  <c r="JH1" i="68"/>
  <c r="JG1" i="68"/>
  <c r="JF1" i="68"/>
  <c r="JE1" i="68"/>
  <c r="JD1" i="68"/>
  <c r="JC1" i="68"/>
  <c r="JB1" i="68"/>
  <c r="JA1" i="68"/>
  <c r="IZ1" i="68"/>
  <c r="IY1" i="68"/>
  <c r="IX1" i="68"/>
  <c r="IW1" i="68"/>
  <c r="IV1" i="68"/>
  <c r="IU1" i="68"/>
  <c r="IT1" i="68"/>
  <c r="IS1" i="68"/>
  <c r="IR1" i="68"/>
  <c r="IQ1" i="68"/>
  <c r="IP1" i="68"/>
  <c r="IO1" i="68"/>
  <c r="IN1" i="68"/>
  <c r="IM1" i="68"/>
  <c r="IL1" i="68"/>
  <c r="IK1" i="68"/>
  <c r="IJ1" i="68"/>
  <c r="II1" i="68"/>
  <c r="IH1" i="68"/>
  <c r="IG1" i="68"/>
  <c r="IF1" i="68"/>
  <c r="IE1" i="68"/>
  <c r="ID1" i="68"/>
  <c r="IC1" i="68"/>
  <c r="IB1" i="68"/>
  <c r="IA1" i="68"/>
  <c r="HZ1" i="68"/>
  <c r="HY1" i="68"/>
  <c r="HX1" i="68"/>
  <c r="HW1" i="68"/>
  <c r="HV1" i="68"/>
  <c r="HU1" i="68"/>
  <c r="HT1" i="68"/>
  <c r="HS1" i="68"/>
  <c r="HR1" i="68"/>
  <c r="HQ1" i="68"/>
  <c r="HP1" i="68"/>
  <c r="HO1" i="68"/>
  <c r="HN1" i="68"/>
  <c r="HM1" i="68"/>
  <c r="HL1" i="68"/>
  <c r="HK1" i="68"/>
  <c r="HJ1" i="68"/>
  <c r="HI1" i="68"/>
  <c r="HH1" i="68"/>
  <c r="HG1" i="68"/>
  <c r="HF1" i="68"/>
  <c r="HE1" i="68"/>
  <c r="HD1" i="68"/>
  <c r="HC1" i="68"/>
  <c r="HB1" i="68"/>
  <c r="HA1" i="68"/>
  <c r="GZ1" i="68"/>
  <c r="GY1" i="68"/>
  <c r="GX1" i="68"/>
  <c r="GW1" i="68"/>
  <c r="GV1" i="68"/>
  <c r="GU1" i="68"/>
  <c r="GT1" i="68"/>
  <c r="GS1" i="68"/>
  <c r="GR1" i="68"/>
  <c r="GQ1" i="68"/>
  <c r="GP1" i="68"/>
  <c r="GO1" i="68"/>
  <c r="GN1" i="68"/>
  <c r="GM1" i="68"/>
  <c r="GL1" i="68"/>
  <c r="GK1" i="68"/>
  <c r="GJ1" i="68"/>
  <c r="GI1" i="68"/>
  <c r="GH1" i="68"/>
  <c r="GG1" i="68"/>
  <c r="GF1" i="68"/>
  <c r="GE1" i="68"/>
  <c r="GD1" i="68"/>
  <c r="GC1" i="68"/>
  <c r="GB1" i="68"/>
  <c r="GA1" i="68"/>
  <c r="FZ1" i="68"/>
  <c r="FY1" i="68"/>
  <c r="FX1" i="68"/>
  <c r="FW1" i="68"/>
  <c r="FV1" i="68"/>
  <c r="FU1" i="68"/>
  <c r="FT1" i="68"/>
  <c r="FS1" i="68"/>
  <c r="FR1" i="68"/>
  <c r="FQ1" i="68"/>
  <c r="FP1" i="68"/>
  <c r="FO1" i="68"/>
  <c r="FN1" i="68"/>
  <c r="FM1" i="68"/>
  <c r="FL1" i="68"/>
  <c r="FK1" i="68"/>
  <c r="FJ1" i="68"/>
  <c r="FI1" i="68"/>
  <c r="FH1" i="68"/>
  <c r="FG1" i="68"/>
  <c r="FF1" i="68"/>
  <c r="FE1" i="68"/>
  <c r="FD1" i="68"/>
  <c r="FC1" i="68"/>
  <c r="FB1" i="68"/>
  <c r="FA1" i="68"/>
  <c r="EZ1" i="68"/>
  <c r="EY1" i="68"/>
  <c r="EX1" i="68"/>
  <c r="EW1" i="68"/>
  <c r="EV1" i="68"/>
  <c r="EU1" i="68"/>
  <c r="ET1" i="68"/>
  <c r="ES1" i="68"/>
  <c r="ER1" i="68"/>
  <c r="EQ1" i="68"/>
  <c r="EP1" i="68"/>
  <c r="EO1" i="68"/>
  <c r="EN1" i="68"/>
  <c r="EM1" i="68"/>
  <c r="EL1" i="68"/>
  <c r="EK1" i="68"/>
  <c r="EJ1" i="68"/>
  <c r="EI1" i="68"/>
  <c r="EH1" i="68"/>
  <c r="EG1" i="68"/>
  <c r="EF1" i="68"/>
  <c r="EE1" i="68"/>
  <c r="ED1" i="68"/>
  <c r="EC1" i="68"/>
  <c r="EB1" i="68"/>
  <c r="EA1" i="68"/>
  <c r="DZ1" i="68"/>
  <c r="DY1" i="68"/>
  <c r="DX1" i="68"/>
  <c r="DW1" i="68"/>
  <c r="DV1" i="68"/>
  <c r="DU1" i="68"/>
  <c r="DT1" i="68"/>
  <c r="DS1" i="68"/>
  <c r="DR1" i="68"/>
  <c r="DQ1" i="68"/>
  <c r="DP1" i="68"/>
  <c r="DO1" i="68"/>
  <c r="DN1" i="68"/>
  <c r="DM1" i="68"/>
  <c r="DL1" i="68"/>
  <c r="DK1" i="68"/>
  <c r="DJ1" i="68"/>
  <c r="DI1" i="68"/>
  <c r="DH1" i="68"/>
  <c r="DG1" i="68"/>
  <c r="DF1" i="68"/>
  <c r="DE1" i="68"/>
  <c r="DD1" i="68"/>
  <c r="DC1" i="68"/>
  <c r="DB1" i="68"/>
  <c r="DA1" i="68"/>
  <c r="CZ1" i="68"/>
  <c r="CY1" i="68"/>
  <c r="CX1" i="68"/>
  <c r="CW1" i="68"/>
  <c r="CV1" i="68"/>
  <c r="CU1" i="68"/>
  <c r="CT1" i="68"/>
  <c r="CS1" i="68"/>
  <c r="CR1" i="68"/>
  <c r="CQ1" i="68"/>
  <c r="CP1" i="68"/>
  <c r="CO1" i="68"/>
  <c r="CN1" i="68"/>
  <c r="CM1" i="68"/>
  <c r="CL1" i="68"/>
  <c r="CK1" i="68"/>
  <c r="CJ1" i="68"/>
  <c r="CI1" i="68"/>
  <c r="CH1" i="68"/>
  <c r="CG1" i="68"/>
  <c r="CF1" i="68"/>
  <c r="CE1" i="68"/>
  <c r="CD1" i="68"/>
  <c r="CC1" i="68"/>
  <c r="CB1" i="68"/>
  <c r="CA1" i="68"/>
  <c r="BZ1" i="68"/>
  <c r="BY1" i="68"/>
  <c r="BX1" i="68"/>
  <c r="BW1" i="68"/>
  <c r="BV1" i="68"/>
  <c r="BU1" i="68"/>
  <c r="BT1" i="68"/>
  <c r="BS1" i="68"/>
  <c r="BR1" i="68"/>
  <c r="BQ1" i="68"/>
  <c r="BP1" i="68"/>
  <c r="BO1" i="68"/>
  <c r="BN1" i="68"/>
  <c r="BM1" i="68"/>
  <c r="BL1" i="68"/>
  <c r="BK1" i="68"/>
  <c r="BJ1" i="68"/>
  <c r="BI1" i="68"/>
  <c r="BH1" i="68"/>
  <c r="BG1" i="68"/>
  <c r="BF1" i="68"/>
  <c r="BE1" i="68"/>
  <c r="BD1" i="68"/>
  <c r="BC1" i="68"/>
  <c r="BB1" i="68"/>
  <c r="BA1" i="68"/>
  <c r="AZ1" i="68"/>
  <c r="AY1" i="68"/>
  <c r="AX1" i="68"/>
  <c r="AW1" i="68"/>
  <c r="AV1" i="68"/>
  <c r="AU1" i="68"/>
  <c r="AT1" i="68"/>
  <c r="AS1" i="68"/>
  <c r="AR1" i="68"/>
  <c r="AQ1" i="68"/>
  <c r="AP1" i="68"/>
  <c r="AO1" i="68"/>
  <c r="AN1" i="68"/>
  <c r="AM1" i="68"/>
  <c r="AL1" i="68"/>
  <c r="AK1" i="68"/>
  <c r="AJ1" i="68"/>
  <c r="AI1" i="68"/>
  <c r="AH1" i="68"/>
  <c r="AG1" i="68"/>
  <c r="AF1" i="68"/>
  <c r="AE1" i="68"/>
  <c r="AD1" i="68"/>
  <c r="AC1" i="68"/>
  <c r="AB1" i="68"/>
  <c r="AA1" i="68"/>
  <c r="Z1" i="68"/>
  <c r="Y1" i="68"/>
  <c r="X1" i="68"/>
  <c r="W1" i="68"/>
  <c r="V1" i="68"/>
  <c r="U1" i="68"/>
  <c r="T1" i="68"/>
  <c r="S1" i="68"/>
  <c r="R1" i="68"/>
  <c r="Q1" i="68"/>
  <c r="P1" i="68"/>
  <c r="O1" i="68"/>
  <c r="N1" i="68"/>
  <c r="M1" i="68"/>
  <c r="L1" i="68"/>
  <c r="K1" i="68"/>
  <c r="J1" i="68"/>
  <c r="I1" i="68"/>
  <c r="H1" i="68"/>
  <c r="G1" i="68"/>
  <c r="F1" i="68"/>
  <c r="E1" i="68"/>
  <c r="D1" i="68"/>
  <c r="C1" i="68"/>
  <c r="B1" i="68"/>
  <c r="A1" i="68"/>
  <c r="AOS5" i="39"/>
  <c r="AOS6" i="39" s="1"/>
  <c r="AOQ9" i="39"/>
  <c r="AOR9" i="39"/>
  <c r="AOQ10" i="39"/>
  <c r="AOP5" i="68" s="1"/>
  <c r="AOR10" i="39"/>
  <c r="AOQ5" i="68" s="1"/>
  <c r="AOQ12" i="39"/>
  <c r="AOR12" i="39"/>
  <c r="AOQ14" i="39"/>
  <c r="AOR14" i="39"/>
  <c r="AOQ15" i="39"/>
  <c r="AOR15" i="39"/>
  <c r="AOQ17" i="39"/>
  <c r="AOR17" i="39"/>
  <c r="AOQ18" i="39"/>
  <c r="AOR18" i="39"/>
  <c r="AOQ19" i="39"/>
  <c r="AOR19" i="39"/>
  <c r="AOQ22" i="39"/>
  <c r="AOQ30" i="39" s="1"/>
  <c r="AOR22" i="39"/>
  <c r="AOR30" i="39" s="1"/>
  <c r="AOQ23" i="39"/>
  <c r="AOR23" i="39"/>
  <c r="C4967" i="43"/>
  <c r="D4967" i="43" s="1"/>
  <c r="CL47" i="61"/>
  <c r="CM47" i="61"/>
  <c r="CN47" i="61"/>
  <c r="CO47" i="61"/>
  <c r="CP47" i="61"/>
  <c r="CQ47" i="61"/>
  <c r="CR47" i="61"/>
  <c r="CS47" i="61"/>
  <c r="CT47" i="61"/>
  <c r="CU47" i="61"/>
  <c r="CV47" i="61"/>
  <c r="CW47" i="61"/>
  <c r="CX47" i="61"/>
  <c r="CY47" i="61"/>
  <c r="CZ47" i="61"/>
  <c r="DA47" i="61"/>
  <c r="DB47" i="61"/>
  <c r="DC47" i="61"/>
  <c r="DD47" i="61"/>
  <c r="DE47" i="61"/>
  <c r="DF47" i="61"/>
  <c r="DG47" i="61"/>
  <c r="DH47" i="61"/>
  <c r="DI47" i="61"/>
  <c r="DJ47" i="61"/>
  <c r="DK47" i="61"/>
  <c r="DL47" i="61"/>
  <c r="DM47" i="61"/>
  <c r="DN47" i="61"/>
  <c r="DO47" i="61"/>
  <c r="DP47" i="61"/>
  <c r="DQ47" i="61"/>
  <c r="DR47" i="61"/>
  <c r="DS47" i="61"/>
  <c r="DT47" i="61"/>
  <c r="DU47" i="61"/>
  <c r="DV47" i="61"/>
  <c r="DW47" i="61"/>
  <c r="DX47" i="61"/>
  <c r="DY47" i="61"/>
  <c r="DZ47" i="61"/>
  <c r="EA47" i="61"/>
  <c r="EB47" i="61"/>
  <c r="EC47" i="61"/>
  <c r="ED47" i="61"/>
  <c r="EE47" i="61"/>
  <c r="EF47" i="61"/>
  <c r="EG47" i="61"/>
  <c r="EH47" i="61"/>
  <c r="EI47" i="61"/>
  <c r="EJ47" i="61"/>
  <c r="EK47" i="61"/>
  <c r="EL47" i="61"/>
  <c r="EM47" i="61"/>
  <c r="EN47" i="61"/>
  <c r="EO47" i="61"/>
  <c r="EP47" i="61"/>
  <c r="EQ47" i="61"/>
  <c r="ER47" i="61"/>
  <c r="ES47" i="61"/>
  <c r="ET47" i="61"/>
  <c r="EU47" i="61"/>
  <c r="EV47" i="61"/>
  <c r="EW47" i="61"/>
  <c r="EX47" i="61"/>
  <c r="EY47" i="61"/>
  <c r="EZ47" i="61"/>
  <c r="FA47" i="61"/>
  <c r="FB47" i="61"/>
  <c r="FC47" i="61"/>
  <c r="FD47" i="61"/>
  <c r="FE47" i="61"/>
  <c r="FF47" i="61"/>
  <c r="FG47" i="61"/>
  <c r="FH47" i="61"/>
  <c r="FI47" i="61"/>
  <c r="FJ47" i="61"/>
  <c r="FK47" i="61"/>
  <c r="FL47" i="61"/>
  <c r="FM47" i="61"/>
  <c r="FN47" i="61"/>
  <c r="FO47" i="61"/>
  <c r="FP47" i="61"/>
  <c r="FQ47" i="61"/>
  <c r="FR47" i="61"/>
  <c r="FS47" i="61"/>
  <c r="FT47" i="61"/>
  <c r="FU47" i="61"/>
  <c r="FV47" i="61"/>
  <c r="FW47" i="61"/>
  <c r="FX47" i="61"/>
  <c r="FY47" i="61"/>
  <c r="FZ47" i="61"/>
  <c r="GA47" i="61"/>
  <c r="GB47" i="61"/>
  <c r="GC47" i="61"/>
  <c r="GD47" i="61"/>
  <c r="GE47" i="61"/>
  <c r="GF47" i="61"/>
  <c r="GG47" i="61"/>
  <c r="GH47" i="61"/>
  <c r="GI47" i="61"/>
  <c r="GJ47" i="61"/>
  <c r="GK47" i="61"/>
  <c r="GL47" i="61"/>
  <c r="GM47" i="61"/>
  <c r="GN47" i="61"/>
  <c r="GO47" i="61"/>
  <c r="GP47" i="61"/>
  <c r="GQ47" i="61"/>
  <c r="GR47" i="61"/>
  <c r="GS47" i="61"/>
  <c r="GT47" i="61"/>
  <c r="GU47" i="61"/>
  <c r="GV47" i="61"/>
  <c r="GW47" i="61"/>
  <c r="GX47" i="61"/>
  <c r="GY47" i="61"/>
  <c r="GZ47" i="61"/>
  <c r="HA47" i="61"/>
  <c r="HB47" i="61"/>
  <c r="HC47" i="61"/>
  <c r="HD47" i="61"/>
  <c r="HE47" i="61"/>
  <c r="HF47" i="61"/>
  <c r="HG47" i="61"/>
  <c r="HH47" i="61"/>
  <c r="HI47" i="61"/>
  <c r="HJ47" i="61"/>
  <c r="HK47" i="61"/>
  <c r="HL47" i="61"/>
  <c r="HM47" i="61"/>
  <c r="HN47" i="61"/>
  <c r="HO47" i="61"/>
  <c r="HP47" i="61"/>
  <c r="HQ47" i="61"/>
  <c r="HR47" i="61"/>
  <c r="HS47" i="61"/>
  <c r="HT47" i="61"/>
  <c r="HU47" i="61"/>
  <c r="HV47" i="61"/>
  <c r="HW47" i="61"/>
  <c r="HX47" i="61"/>
  <c r="HY47" i="61"/>
  <c r="HZ47" i="61"/>
  <c r="IA47" i="61"/>
  <c r="IB47" i="61"/>
  <c r="IC47" i="61"/>
  <c r="ID47" i="61"/>
  <c r="IE47" i="61"/>
  <c r="IF47" i="61"/>
  <c r="IG47" i="61"/>
  <c r="IH47" i="61"/>
  <c r="II47" i="61"/>
  <c r="IJ47" i="61"/>
  <c r="IK47" i="61"/>
  <c r="IL47" i="61"/>
  <c r="IM47" i="61"/>
  <c r="IN47" i="61"/>
  <c r="IO47" i="61"/>
  <c r="IP47" i="61"/>
  <c r="IQ47" i="61"/>
  <c r="IR47" i="61"/>
  <c r="IS47" i="61"/>
  <c r="IT47" i="61"/>
  <c r="IU47" i="61"/>
  <c r="IV47" i="61"/>
  <c r="IW47" i="61"/>
  <c r="IX47" i="61"/>
  <c r="IY47" i="61"/>
  <c r="IZ47" i="61"/>
  <c r="JA47" i="61"/>
  <c r="JB47" i="61"/>
  <c r="JC47" i="61"/>
  <c r="JD47" i="61"/>
  <c r="JE47" i="61"/>
  <c r="JF47" i="61"/>
  <c r="JG47" i="61"/>
  <c r="JH47" i="61"/>
  <c r="JI47" i="61"/>
  <c r="JJ47" i="61"/>
  <c r="JK47" i="61"/>
  <c r="JL47" i="61"/>
  <c r="JM47" i="61"/>
  <c r="JN47" i="61"/>
  <c r="JO47" i="61"/>
  <c r="JP47" i="61"/>
  <c r="JQ47" i="61"/>
  <c r="JR47" i="61"/>
  <c r="JS47" i="61"/>
  <c r="JT47" i="61"/>
  <c r="JU47" i="61"/>
  <c r="JV47" i="61"/>
  <c r="JW47" i="61"/>
  <c r="JX47" i="61"/>
  <c r="JY47" i="61"/>
  <c r="JZ47" i="61"/>
  <c r="KA47" i="61"/>
  <c r="KB47" i="61"/>
  <c r="KC47" i="61"/>
  <c r="KD47" i="61"/>
  <c r="KE47" i="61"/>
  <c r="KF47" i="61"/>
  <c r="KG47" i="61"/>
  <c r="KH47" i="61"/>
  <c r="KI47" i="61"/>
  <c r="KJ47" i="61"/>
  <c r="KK47" i="61"/>
  <c r="KL47" i="61"/>
  <c r="KM47" i="61"/>
  <c r="KN47" i="61"/>
  <c r="KO47" i="61"/>
  <c r="KP47" i="61"/>
  <c r="KQ47" i="61"/>
  <c r="KR47" i="61"/>
  <c r="KS47" i="61"/>
  <c r="KT47" i="61"/>
  <c r="KU47" i="61"/>
  <c r="KV47" i="61"/>
  <c r="KW47" i="61"/>
  <c r="KX47" i="61"/>
  <c r="CK47" i="61"/>
  <c r="CK46" i="61"/>
  <c r="CL14" i="61"/>
  <c r="CM14" i="61" s="1"/>
  <c r="CN14" i="61" s="1"/>
  <c r="CO14" i="61" s="1"/>
  <c r="CP14" i="61" s="1"/>
  <c r="CQ14" i="61" s="1"/>
  <c r="CR14" i="61" s="1"/>
  <c r="CS14" i="61" s="1"/>
  <c r="CT14" i="61" s="1"/>
  <c r="CU14" i="61" s="1"/>
  <c r="CV14" i="61" s="1"/>
  <c r="CW14" i="61" s="1"/>
  <c r="CX14" i="61" s="1"/>
  <c r="CY14" i="61" s="1"/>
  <c r="CZ14" i="61" s="1"/>
  <c r="DA14" i="61" s="1"/>
  <c r="DB14" i="61" s="1"/>
  <c r="DC14" i="61" s="1"/>
  <c r="DD14" i="61" s="1"/>
  <c r="DE14" i="61" s="1"/>
  <c r="DF14" i="61" s="1"/>
  <c r="DG14" i="61" s="1"/>
  <c r="DH14" i="61" s="1"/>
  <c r="DI14" i="61" s="1"/>
  <c r="DJ14" i="61" s="1"/>
  <c r="DK14" i="61" s="1"/>
  <c r="DL14" i="61" s="1"/>
  <c r="DM14" i="61" s="1"/>
  <c r="DN14" i="61" s="1"/>
  <c r="DO14" i="61" s="1"/>
  <c r="DP14" i="61" s="1"/>
  <c r="DQ14" i="61" s="1"/>
  <c r="DR14" i="61" s="1"/>
  <c r="DS14" i="61" s="1"/>
  <c r="DT14" i="61" s="1"/>
  <c r="DU14" i="61" s="1"/>
  <c r="DV14" i="61" s="1"/>
  <c r="DW14" i="61" s="1"/>
  <c r="DX14" i="61" s="1"/>
  <c r="DY14" i="61" s="1"/>
  <c r="DZ14" i="61" s="1"/>
  <c r="EA14" i="61" s="1"/>
  <c r="EB14" i="61" s="1"/>
  <c r="EC14" i="61" s="1"/>
  <c r="ED14" i="61" s="1"/>
  <c r="EE14" i="61" s="1"/>
  <c r="EF14" i="61" s="1"/>
  <c r="EG14" i="61" s="1"/>
  <c r="EH14" i="61" s="1"/>
  <c r="EI14" i="61" s="1"/>
  <c r="EJ14" i="61" s="1"/>
  <c r="EK14" i="61" s="1"/>
  <c r="EL14" i="61" s="1"/>
  <c r="EM14" i="61" s="1"/>
  <c r="EN14" i="61" s="1"/>
  <c r="EO14" i="61" s="1"/>
  <c r="EP14" i="61" s="1"/>
  <c r="EQ14" i="61" s="1"/>
  <c r="ER14" i="61" s="1"/>
  <c r="ES14" i="61" s="1"/>
  <c r="ET14" i="61" s="1"/>
  <c r="EU14" i="61" s="1"/>
  <c r="EV14" i="61" s="1"/>
  <c r="EW14" i="61" s="1"/>
  <c r="EX14" i="61" s="1"/>
  <c r="EY14" i="61" s="1"/>
  <c r="EZ14" i="61" s="1"/>
  <c r="FA14" i="61" s="1"/>
  <c r="FB14" i="61" s="1"/>
  <c r="FC14" i="61" s="1"/>
  <c r="FD14" i="61" s="1"/>
  <c r="FE14" i="61" s="1"/>
  <c r="FF14" i="61" s="1"/>
  <c r="FG14" i="61" s="1"/>
  <c r="FH14" i="61" s="1"/>
  <c r="FI14" i="61" s="1"/>
  <c r="FJ14" i="61" s="1"/>
  <c r="FK14" i="61" s="1"/>
  <c r="FL14" i="61" s="1"/>
  <c r="FM14" i="61" s="1"/>
  <c r="FN14" i="61" s="1"/>
  <c r="FO14" i="61" s="1"/>
  <c r="FP14" i="61" s="1"/>
  <c r="FQ14" i="61" s="1"/>
  <c r="FR14" i="61" s="1"/>
  <c r="FS14" i="61" s="1"/>
  <c r="FT14" i="61" s="1"/>
  <c r="FU14" i="61" s="1"/>
  <c r="FV14" i="61" s="1"/>
  <c r="FW14" i="61" s="1"/>
  <c r="FX14" i="61" s="1"/>
  <c r="FY14" i="61" s="1"/>
  <c r="FZ14" i="61" s="1"/>
  <c r="GA14" i="61" s="1"/>
  <c r="GB14" i="61" s="1"/>
  <c r="GC14" i="61" s="1"/>
  <c r="GD14" i="61" s="1"/>
  <c r="GE14" i="61" s="1"/>
  <c r="GF14" i="61" s="1"/>
  <c r="GG14" i="61" s="1"/>
  <c r="GH14" i="61" s="1"/>
  <c r="GI14" i="61" s="1"/>
  <c r="GJ14" i="61" s="1"/>
  <c r="GK14" i="61" s="1"/>
  <c r="GL14" i="61" s="1"/>
  <c r="GM14" i="61" s="1"/>
  <c r="GN14" i="61" s="1"/>
  <c r="GO14" i="61" s="1"/>
  <c r="GP14" i="61" s="1"/>
  <c r="GQ14" i="61" s="1"/>
  <c r="GR14" i="61" s="1"/>
  <c r="GS14" i="61" s="1"/>
  <c r="GT14" i="61" s="1"/>
  <c r="GU14" i="61" s="1"/>
  <c r="GV14" i="61" s="1"/>
  <c r="GW14" i="61" s="1"/>
  <c r="GX14" i="61" s="1"/>
  <c r="GY14" i="61" s="1"/>
  <c r="GZ14" i="61" s="1"/>
  <c r="HA14" i="61" s="1"/>
  <c r="HB14" i="61" s="1"/>
  <c r="HC14" i="61" s="1"/>
  <c r="HD14" i="61" s="1"/>
  <c r="HE14" i="61" s="1"/>
  <c r="HF14" i="61" s="1"/>
  <c r="HG14" i="61" s="1"/>
  <c r="HH14" i="61" s="1"/>
  <c r="HI14" i="61" s="1"/>
  <c r="HJ14" i="61" s="1"/>
  <c r="HK14" i="61" s="1"/>
  <c r="HL14" i="61" s="1"/>
  <c r="HM14" i="61" s="1"/>
  <c r="HN14" i="61" s="1"/>
  <c r="HO14" i="61" s="1"/>
  <c r="HP14" i="61" s="1"/>
  <c r="HQ14" i="61" s="1"/>
  <c r="HR14" i="61" s="1"/>
  <c r="HS14" i="61" s="1"/>
  <c r="HT14" i="61" s="1"/>
  <c r="HU14" i="61" s="1"/>
  <c r="HV14" i="61" s="1"/>
  <c r="HW14" i="61" s="1"/>
  <c r="HX14" i="61" s="1"/>
  <c r="HY14" i="61" s="1"/>
  <c r="HZ14" i="61" s="1"/>
  <c r="IA14" i="61" s="1"/>
  <c r="IB14" i="61" s="1"/>
  <c r="IC14" i="61" s="1"/>
  <c r="ID14" i="61" s="1"/>
  <c r="IE14" i="61" s="1"/>
  <c r="IF14" i="61" s="1"/>
  <c r="IG14" i="61" s="1"/>
  <c r="IH14" i="61" s="1"/>
  <c r="II14" i="61" s="1"/>
  <c r="IJ14" i="61" s="1"/>
  <c r="IK14" i="61" s="1"/>
  <c r="IL14" i="61" s="1"/>
  <c r="IM14" i="61" s="1"/>
  <c r="IN14" i="61" s="1"/>
  <c r="IO14" i="61" s="1"/>
  <c r="IP14" i="61" s="1"/>
  <c r="IQ14" i="61" s="1"/>
  <c r="IR14" i="61" s="1"/>
  <c r="IS14" i="61" s="1"/>
  <c r="IT14" i="61" s="1"/>
  <c r="IU14" i="61" s="1"/>
  <c r="IV14" i="61" s="1"/>
  <c r="IW14" i="61" s="1"/>
  <c r="IX14" i="61" s="1"/>
  <c r="IY14" i="61" s="1"/>
  <c r="IZ14" i="61" s="1"/>
  <c r="JA14" i="61" s="1"/>
  <c r="JB14" i="61" s="1"/>
  <c r="JC14" i="61" s="1"/>
  <c r="JD14" i="61" s="1"/>
  <c r="JE14" i="61" s="1"/>
  <c r="JF14" i="61" s="1"/>
  <c r="JG14" i="61" s="1"/>
  <c r="JH14" i="61" s="1"/>
  <c r="JI14" i="61" s="1"/>
  <c r="JJ14" i="61" s="1"/>
  <c r="JK14" i="61" s="1"/>
  <c r="JL14" i="61" s="1"/>
  <c r="JM14" i="61" s="1"/>
  <c r="JN14" i="61" s="1"/>
  <c r="JO14" i="61" s="1"/>
  <c r="JP14" i="61" s="1"/>
  <c r="JQ14" i="61" s="1"/>
  <c r="JR14" i="61" s="1"/>
  <c r="JS14" i="61" s="1"/>
  <c r="JT14" i="61" s="1"/>
  <c r="JU14" i="61" s="1"/>
  <c r="JV14" i="61" s="1"/>
  <c r="JW14" i="61" s="1"/>
  <c r="JX14" i="61" s="1"/>
  <c r="JY14" i="61" s="1"/>
  <c r="JZ14" i="61" s="1"/>
  <c r="KA14" i="61" s="1"/>
  <c r="KB14" i="61" s="1"/>
  <c r="KC14" i="61" s="1"/>
  <c r="KD14" i="61" s="1"/>
  <c r="KE14" i="61" s="1"/>
  <c r="KF14" i="61" s="1"/>
  <c r="KG14" i="61" s="1"/>
  <c r="KH14" i="61" s="1"/>
  <c r="KI14" i="61" s="1"/>
  <c r="KJ14" i="61" s="1"/>
  <c r="KK14" i="61" s="1"/>
  <c r="KL14" i="61" s="1"/>
  <c r="KM14" i="61" s="1"/>
  <c r="KN14" i="61" s="1"/>
  <c r="KO14" i="61" s="1"/>
  <c r="KP14" i="61" s="1"/>
  <c r="KQ14" i="61" s="1"/>
  <c r="KR14" i="61" s="1"/>
  <c r="KS14" i="61" s="1"/>
  <c r="KT14" i="61" s="1"/>
  <c r="KU14" i="61" s="1"/>
  <c r="KV14" i="61" s="1"/>
  <c r="KW14" i="61" s="1"/>
  <c r="KX14" i="61" s="1"/>
  <c r="KY14" i="61" s="1"/>
  <c r="KY12" i="61"/>
  <c r="L4927" i="43"/>
  <c r="K4927" i="43"/>
  <c r="C4938" i="43"/>
  <c r="D4938" i="43" s="1"/>
  <c r="C4939" i="43"/>
  <c r="D4939" i="43"/>
  <c r="E4939" i="43"/>
  <c r="C4940" i="43"/>
  <c r="E4940" i="43" s="1"/>
  <c r="D4940" i="43"/>
  <c r="C4929" i="43"/>
  <c r="D4929" i="43" s="1"/>
  <c r="KY9" i="61"/>
  <c r="KY6" i="61"/>
  <c r="JZ2" i="56"/>
  <c r="KA2" i="56"/>
  <c r="KB2" i="56"/>
  <c r="KC2" i="56"/>
  <c r="KD2" i="56"/>
  <c r="KE2" i="56"/>
  <c r="KF2" i="56"/>
  <c r="KG2" i="56"/>
  <c r="JZ3" i="56"/>
  <c r="KA3" i="56"/>
  <c r="KB3" i="56"/>
  <c r="KC3" i="56"/>
  <c r="KD3" i="56"/>
  <c r="KE3" i="56"/>
  <c r="KE4" i="56" s="1"/>
  <c r="KE5" i="56" s="1"/>
  <c r="KF3" i="56"/>
  <c r="KG3" i="56"/>
  <c r="JZ4" i="56"/>
  <c r="JZ5" i="56" s="1"/>
  <c r="KT31" i="61" s="1"/>
  <c r="KT32" i="61" s="1"/>
  <c r="KA4" i="56"/>
  <c r="KB4" i="56"/>
  <c r="KC4" i="56"/>
  <c r="KD4" i="56"/>
  <c r="KF4" i="56"/>
  <c r="KG4" i="56"/>
  <c r="KA5" i="56"/>
  <c r="KU31" i="61" s="1"/>
  <c r="KU32" i="61" s="1"/>
  <c r="KB5" i="56"/>
  <c r="KV31" i="61" s="1"/>
  <c r="KV32" i="61" s="1"/>
  <c r="KC5" i="56"/>
  <c r="KD5" i="56"/>
  <c r="KF5" i="56"/>
  <c r="KG5" i="56"/>
  <c r="KW31" i="61"/>
  <c r="KW32" i="61" s="1"/>
  <c r="KX31" i="61"/>
  <c r="KX32" i="61" s="1"/>
  <c r="D95" i="56"/>
  <c r="D96" i="56" s="1"/>
  <c r="A96" i="56"/>
  <c r="B96" i="56"/>
  <c r="C96" i="56"/>
  <c r="A97" i="56"/>
  <c r="C97" i="56" s="1"/>
  <c r="B97" i="56"/>
  <c r="A98" i="56"/>
  <c r="B98" i="56"/>
  <c r="C98" i="56"/>
  <c r="A99" i="56"/>
  <c r="C99" i="56" s="1"/>
  <c r="B99" i="56"/>
  <c r="A100" i="56"/>
  <c r="B100" i="56"/>
  <c r="C100" i="56"/>
  <c r="A101" i="56"/>
  <c r="C101" i="56" s="1"/>
  <c r="B101" i="56"/>
  <c r="A102" i="56"/>
  <c r="B102" i="56"/>
  <c r="C102" i="56"/>
  <c r="A103" i="56"/>
  <c r="C103" i="56" s="1"/>
  <c r="B103" i="56"/>
  <c r="AOS7" i="39" l="1"/>
  <c r="AOR27" i="39"/>
  <c r="AOR42" i="39"/>
  <c r="AOR41" i="39"/>
  <c r="AOR16" i="39"/>
  <c r="AOQ26" i="39"/>
  <c r="AOQ27" i="39"/>
  <c r="AOR26" i="39"/>
  <c r="AOQ16" i="39"/>
  <c r="C4968" i="43"/>
  <c r="E4967" i="43"/>
  <c r="E4938" i="43"/>
  <c r="C4941" i="43"/>
  <c r="C4930" i="43"/>
  <c r="E4929" i="43"/>
  <c r="E4968" i="43" l="1"/>
  <c r="D4968" i="43"/>
  <c r="C4969" i="43"/>
  <c r="C4942" i="43"/>
  <c r="E4941" i="43"/>
  <c r="D4941" i="43"/>
  <c r="D4930" i="43"/>
  <c r="E4930" i="43"/>
  <c r="C4931" i="43"/>
  <c r="C4970" i="43" l="1"/>
  <c r="E4969" i="43"/>
  <c r="D4969" i="43"/>
  <c r="D4942" i="43"/>
  <c r="C4943" i="43"/>
  <c r="E4942" i="43"/>
  <c r="E4931" i="43"/>
  <c r="C4932" i="43"/>
  <c r="D4931" i="43"/>
  <c r="D4970" i="43" l="1"/>
  <c r="C4971" i="43"/>
  <c r="E4970" i="43"/>
  <c r="D4943" i="43"/>
  <c r="E4943" i="43"/>
  <c r="C4944" i="43"/>
  <c r="D4932" i="43"/>
  <c r="E4932" i="43"/>
  <c r="C4933" i="43"/>
  <c r="D4971" i="43" l="1"/>
  <c r="E4971" i="43"/>
  <c r="C4972" i="43"/>
  <c r="D4944" i="43"/>
  <c r="E4944" i="43"/>
  <c r="C4945" i="43"/>
  <c r="D4933" i="43"/>
  <c r="E4933" i="43"/>
  <c r="C4934" i="43"/>
  <c r="E4972" i="43" l="1"/>
  <c r="C4973" i="43"/>
  <c r="D4972" i="43"/>
  <c r="C4946" i="43"/>
  <c r="E4945" i="43"/>
  <c r="D4945" i="43"/>
  <c r="E4934" i="43"/>
  <c r="C4935" i="43"/>
  <c r="D4934" i="43"/>
  <c r="E4973" i="43" l="1"/>
  <c r="D4973" i="43"/>
  <c r="C4974" i="43"/>
  <c r="D4946" i="43"/>
  <c r="C4947" i="43"/>
  <c r="E4946" i="43"/>
  <c r="C4936" i="43"/>
  <c r="D4935" i="43"/>
  <c r="E4935" i="43"/>
  <c r="C4975" i="43" l="1"/>
  <c r="D4974" i="43"/>
  <c r="E4974" i="43"/>
  <c r="D4947" i="43"/>
  <c r="E4947" i="43"/>
  <c r="C4948" i="43"/>
  <c r="D4936" i="43"/>
  <c r="E4936" i="43"/>
  <c r="C4937" i="43"/>
  <c r="D4975" i="43" l="1"/>
  <c r="E4975" i="43"/>
  <c r="C4976" i="43"/>
  <c r="E4948" i="43"/>
  <c r="C4949" i="43"/>
  <c r="D4948" i="43"/>
  <c r="D4937" i="43"/>
  <c r="E4937" i="43"/>
  <c r="D4976" i="43" l="1"/>
  <c r="E4976" i="43"/>
  <c r="C4977" i="43"/>
  <c r="E4949" i="43"/>
  <c r="C4950" i="43"/>
  <c r="D4949" i="43"/>
  <c r="C4978" i="43" l="1"/>
  <c r="D4977" i="43"/>
  <c r="E4977" i="43"/>
  <c r="D4950" i="43"/>
  <c r="C4951" i="43"/>
  <c r="E4950" i="43"/>
  <c r="D4978" i="43" l="1"/>
  <c r="C4979" i="43"/>
  <c r="E4978" i="43"/>
  <c r="D4951" i="43"/>
  <c r="E4951" i="43"/>
  <c r="C4952" i="43"/>
  <c r="D4979" i="43" l="1"/>
  <c r="E4979" i="43"/>
  <c r="C4980" i="43"/>
  <c r="D4952" i="43"/>
  <c r="E4952" i="43"/>
  <c r="C4953" i="43"/>
  <c r="E4980" i="43" l="1"/>
  <c r="C4981" i="43"/>
  <c r="D4980" i="43"/>
  <c r="C4954" i="43"/>
  <c r="E4953" i="43"/>
  <c r="D4953" i="43"/>
  <c r="E4981" i="43" l="1"/>
  <c r="C4982" i="43"/>
  <c r="D4981" i="43"/>
  <c r="D4954" i="43"/>
  <c r="E4954" i="43"/>
  <c r="C4955" i="43"/>
  <c r="C4983" i="43" l="1"/>
  <c r="D4982" i="43"/>
  <c r="E4982" i="43"/>
  <c r="D4955" i="43"/>
  <c r="E4955" i="43"/>
  <c r="C4956" i="43"/>
  <c r="D4983" i="43" l="1"/>
  <c r="E4983" i="43"/>
  <c r="C4984" i="43"/>
  <c r="E4956" i="43"/>
  <c r="C4957" i="43"/>
  <c r="D4956" i="43"/>
  <c r="D4984" i="43" l="1"/>
  <c r="E4984" i="43"/>
  <c r="C4985" i="43"/>
  <c r="E4957" i="43"/>
  <c r="C4958" i="43"/>
  <c r="D4957" i="43"/>
  <c r="C4986" i="43" l="1"/>
  <c r="E4985" i="43"/>
  <c r="D4985" i="43"/>
  <c r="D4958" i="43"/>
  <c r="C4959" i="43"/>
  <c r="E4958" i="43"/>
  <c r="D4986" i="43" l="1"/>
  <c r="E4986" i="43"/>
  <c r="D4959" i="43"/>
  <c r="E4959" i="43"/>
  <c r="C4960" i="43"/>
  <c r="E4960" i="43" l="1"/>
  <c r="D4960" i="43"/>
  <c r="C4961" i="43"/>
  <c r="C4962" i="43" l="1"/>
  <c r="E4961" i="43"/>
  <c r="D4961" i="43"/>
  <c r="D4962" i="43" l="1"/>
  <c r="E4962" i="43"/>
  <c r="C4963" i="43"/>
  <c r="D4963" i="43" l="1"/>
  <c r="E4963" i="43"/>
  <c r="C4964" i="43"/>
  <c r="E4964" i="43" l="1"/>
  <c r="C4965" i="43"/>
  <c r="D4964" i="43"/>
  <c r="C4966" i="43" l="1"/>
  <c r="E4965" i="43"/>
  <c r="D4965" i="43"/>
  <c r="D4966" i="43" l="1"/>
  <c r="E4966" i="43"/>
  <c r="D6" i="61" l="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W6" i="61"/>
  <c r="X6" i="61"/>
  <c r="Y6" i="61"/>
  <c r="Z6" i="61"/>
  <c r="AA6" i="61"/>
  <c r="AB6" i="61"/>
  <c r="AC6" i="61"/>
  <c r="AD6" i="61"/>
  <c r="AE6" i="61"/>
  <c r="AF6" i="61"/>
  <c r="AG6" i="61"/>
  <c r="AH6" i="61"/>
  <c r="AI6" i="61"/>
  <c r="AJ6" i="61"/>
  <c r="AK6" i="61"/>
  <c r="AL6" i="61"/>
  <c r="AM6" i="61"/>
  <c r="AN6" i="61"/>
  <c r="AO6" i="61"/>
  <c r="AP6" i="61"/>
  <c r="AQ6" i="61"/>
  <c r="AR6" i="61"/>
  <c r="AS6" i="61"/>
  <c r="AT6" i="61"/>
  <c r="AU6" i="61"/>
  <c r="AV6" i="61"/>
  <c r="AW6" i="61"/>
  <c r="AX6" i="61"/>
  <c r="AY6" i="61"/>
  <c r="AZ6" i="61"/>
  <c r="BA6" i="61"/>
  <c r="BB6" i="61"/>
  <c r="BC6" i="61"/>
  <c r="BD6" i="61"/>
  <c r="BE6" i="61"/>
  <c r="BF6" i="61"/>
  <c r="BG6" i="61"/>
  <c r="BH6" i="61"/>
  <c r="BI6" i="61"/>
  <c r="BJ6" i="61"/>
  <c r="BK6" i="61"/>
  <c r="BL6" i="61"/>
  <c r="BM6" i="61"/>
  <c r="BN6" i="61"/>
  <c r="BO6" i="61"/>
  <c r="BP6" i="61"/>
  <c r="BQ6" i="61"/>
  <c r="BR6" i="61"/>
  <c r="BS6" i="61"/>
  <c r="BT6" i="61"/>
  <c r="BU6" i="61"/>
  <c r="BV6" i="61"/>
  <c r="BW6" i="61"/>
  <c r="BX6" i="61"/>
  <c r="BY6" i="61"/>
  <c r="BZ6" i="61"/>
  <c r="CA6" i="61"/>
  <c r="CB6" i="61"/>
  <c r="CC6" i="61"/>
  <c r="CD6" i="61"/>
  <c r="CE6" i="61"/>
  <c r="CF6" i="61"/>
  <c r="CG6" i="61"/>
  <c r="CH6" i="61"/>
  <c r="CI6" i="61"/>
  <c r="CJ6" i="61"/>
  <c r="CK6" i="61"/>
  <c r="CL6" i="61"/>
  <c r="CM6" i="61"/>
  <c r="CN6" i="61"/>
  <c r="CO6" i="61"/>
  <c r="CP6" i="61"/>
  <c r="CQ6" i="61"/>
  <c r="CR6" i="61"/>
  <c r="CS6" i="61"/>
  <c r="CT6" i="61"/>
  <c r="CU6" i="61"/>
  <c r="CV6" i="61"/>
  <c r="CW6" i="61"/>
  <c r="CX6" i="61"/>
  <c r="CY6" i="61"/>
  <c r="CZ6" i="61"/>
  <c r="DA6" i="61"/>
  <c r="DB6" i="61"/>
  <c r="DC6" i="61"/>
  <c r="DD6" i="61"/>
  <c r="DE6" i="61"/>
  <c r="DF6" i="61"/>
  <c r="DG6" i="61"/>
  <c r="DH6" i="61"/>
  <c r="DI6" i="61"/>
  <c r="DJ6" i="61"/>
  <c r="DK6" i="61"/>
  <c r="DL6" i="61"/>
  <c r="DM6" i="61"/>
  <c r="DN6" i="61"/>
  <c r="DO6" i="61"/>
  <c r="DP6" i="61"/>
  <c r="DQ6" i="61"/>
  <c r="DR6" i="61"/>
  <c r="DS6" i="61"/>
  <c r="DT6" i="61"/>
  <c r="DU6" i="61"/>
  <c r="DV6" i="61"/>
  <c r="DW6" i="61"/>
  <c r="DX6" i="61"/>
  <c r="DY6" i="61"/>
  <c r="DZ6" i="61"/>
  <c r="EA6" i="61"/>
  <c r="EB6" i="61"/>
  <c r="EC6" i="61"/>
  <c r="ED6" i="61"/>
  <c r="EE6" i="61"/>
  <c r="EF6" i="61"/>
  <c r="EG6" i="61"/>
  <c r="EH6" i="61"/>
  <c r="EI6" i="61"/>
  <c r="EJ6" i="61"/>
  <c r="EK6" i="61"/>
  <c r="EL6" i="61"/>
  <c r="EM6" i="61"/>
  <c r="EN6" i="61"/>
  <c r="EO6" i="61"/>
  <c r="EP6" i="61"/>
  <c r="EQ6" i="61"/>
  <c r="ER6" i="61"/>
  <c r="ES6" i="61"/>
  <c r="ET6" i="61"/>
  <c r="EU6" i="61"/>
  <c r="EV6" i="61"/>
  <c r="EW6" i="61"/>
  <c r="EX6" i="61"/>
  <c r="EY6" i="61"/>
  <c r="EZ6" i="61"/>
  <c r="FA6" i="61"/>
  <c r="FB6" i="61"/>
  <c r="FC6" i="61"/>
  <c r="FD6" i="61"/>
  <c r="FE6" i="61"/>
  <c r="FF6" i="61"/>
  <c r="FG6" i="61"/>
  <c r="FH6" i="61"/>
  <c r="FI6" i="61"/>
  <c r="FJ6" i="61"/>
  <c r="FK6" i="61"/>
  <c r="FL6" i="61"/>
  <c r="FM6" i="61"/>
  <c r="FN6" i="61"/>
  <c r="FO6" i="61"/>
  <c r="FP6" i="61"/>
  <c r="FQ6" i="61"/>
  <c r="FR6" i="61"/>
  <c r="FS6" i="61"/>
  <c r="FT6" i="61"/>
  <c r="FU6" i="61"/>
  <c r="FV6" i="61"/>
  <c r="FW6" i="61"/>
  <c r="FX6" i="61"/>
  <c r="FY6" i="61"/>
  <c r="FZ6" i="61"/>
  <c r="GA6" i="61"/>
  <c r="GB6" i="61"/>
  <c r="GC6" i="61"/>
  <c r="GD6" i="61"/>
  <c r="GE6" i="61"/>
  <c r="GF6" i="61"/>
  <c r="GG6" i="61"/>
  <c r="GH6" i="61"/>
  <c r="GI6" i="61"/>
  <c r="GJ6" i="61"/>
  <c r="GK6" i="61"/>
  <c r="GL6" i="61"/>
  <c r="GM6" i="61"/>
  <c r="GN6" i="61"/>
  <c r="GO6" i="61"/>
  <c r="GP6" i="61"/>
  <c r="GQ6" i="61"/>
  <c r="GR6" i="61"/>
  <c r="GS6" i="61"/>
  <c r="GT6" i="61"/>
  <c r="GU6" i="61"/>
  <c r="GV6" i="61"/>
  <c r="GW6" i="61"/>
  <c r="GX6" i="61"/>
  <c r="GY6" i="61"/>
  <c r="GZ6" i="61"/>
  <c r="HA6" i="61"/>
  <c r="HB6" i="61"/>
  <c r="HC6" i="61"/>
  <c r="HD6" i="61"/>
  <c r="HE6" i="61"/>
  <c r="HF6" i="61"/>
  <c r="HG6" i="61"/>
  <c r="HH6" i="61"/>
  <c r="HI6" i="61"/>
  <c r="HJ6" i="61"/>
  <c r="HK6" i="61"/>
  <c r="HL6" i="61"/>
  <c r="HM6" i="61"/>
  <c r="HN6" i="61"/>
  <c r="HO6" i="61"/>
  <c r="HP6" i="61"/>
  <c r="HQ6" i="61"/>
  <c r="HR6" i="61"/>
  <c r="HS6" i="61"/>
  <c r="HT6" i="61"/>
  <c r="HU6" i="61"/>
  <c r="HV6" i="61"/>
  <c r="HW6" i="61"/>
  <c r="HX6" i="61"/>
  <c r="HY6" i="61"/>
  <c r="HZ6" i="61"/>
  <c r="IA6" i="61"/>
  <c r="IB6" i="61"/>
  <c r="IC6" i="61"/>
  <c r="ID6" i="61"/>
  <c r="IE6" i="61"/>
  <c r="IF6" i="61"/>
  <c r="IG6" i="61"/>
  <c r="IH6" i="61"/>
  <c r="II6" i="61"/>
  <c r="IJ6" i="61"/>
  <c r="IK6" i="61"/>
  <c r="IL6" i="61"/>
  <c r="IM6" i="61"/>
  <c r="IN6" i="61"/>
  <c r="IO6" i="61"/>
  <c r="IP6" i="61"/>
  <c r="IQ6" i="61"/>
  <c r="IR6" i="61"/>
  <c r="IS6" i="61"/>
  <c r="IT6" i="61"/>
  <c r="IU6" i="61"/>
  <c r="IV6" i="61"/>
  <c r="IW6" i="61"/>
  <c r="IX6" i="61"/>
  <c r="IY6" i="61"/>
  <c r="IZ6" i="61"/>
  <c r="JA6" i="61"/>
  <c r="JB6" i="61"/>
  <c r="JC6" i="61"/>
  <c r="JD6" i="61"/>
  <c r="JE6" i="61"/>
  <c r="JF6" i="61"/>
  <c r="JG6" i="61"/>
  <c r="JH6" i="61"/>
  <c r="JI6" i="61"/>
  <c r="JJ6" i="61"/>
  <c r="JK6" i="61"/>
  <c r="JL6" i="61"/>
  <c r="JM6" i="61"/>
  <c r="JN6" i="61"/>
  <c r="JO6" i="61"/>
  <c r="JP6" i="61"/>
  <c r="JQ6" i="61"/>
  <c r="JR6" i="61"/>
  <c r="JS6" i="61"/>
  <c r="JT6" i="61"/>
  <c r="JU6" i="61"/>
  <c r="JV6" i="61"/>
  <c r="JW6" i="61"/>
  <c r="JX6" i="61"/>
  <c r="JY6" i="61"/>
  <c r="JZ6" i="61"/>
  <c r="KA6" i="61"/>
  <c r="KB6" i="61"/>
  <c r="KC6" i="61"/>
  <c r="KD6" i="61"/>
  <c r="KE6" i="61"/>
  <c r="KF6" i="61"/>
  <c r="KG6" i="61"/>
  <c r="KH6" i="61"/>
  <c r="KI6" i="61"/>
  <c r="KJ6" i="61"/>
  <c r="KK6" i="61"/>
  <c r="KL6" i="61"/>
  <c r="KM6" i="61"/>
  <c r="KN6" i="61"/>
  <c r="KO6" i="61"/>
  <c r="KP6" i="61"/>
  <c r="KQ6" i="61"/>
  <c r="KR6" i="61"/>
  <c r="KS6" i="61"/>
  <c r="KT6" i="61"/>
  <c r="KU6" i="61"/>
  <c r="KV6" i="61"/>
  <c r="KW6" i="61"/>
  <c r="KX6" i="61"/>
  <c r="C6" i="61"/>
  <c r="C2" i="67" l="1"/>
  <c r="KW12" i="61"/>
  <c r="KX12" i="61"/>
  <c r="KW45" i="61"/>
  <c r="KU5" i="63"/>
  <c r="KV5" i="63"/>
  <c r="KW5" i="63"/>
  <c r="KV35" i="61"/>
  <c r="KU7" i="63" s="1"/>
  <c r="KW35" i="61"/>
  <c r="KV7" i="63" s="1"/>
  <c r="KX35" i="61"/>
  <c r="KW7" i="63" s="1"/>
  <c r="KX23" i="61"/>
  <c r="KX45" i="61" s="1"/>
  <c r="KX22" i="61"/>
  <c r="L4926" i="43"/>
  <c r="L4925" i="43"/>
  <c r="L4924" i="43"/>
  <c r="K4926" i="43"/>
  <c r="K4925" i="43"/>
  <c r="KV9" i="61"/>
  <c r="KW9" i="61"/>
  <c r="KX9" i="61"/>
  <c r="KS24" i="61"/>
  <c r="KW22" i="61"/>
  <c r="KV22" i="61"/>
  <c r="KV36" i="61" s="1"/>
  <c r="KU22" i="61"/>
  <c r="KU38" i="61" s="1"/>
  <c r="KT22" i="61"/>
  <c r="KT24" i="61" s="1"/>
  <c r="KS22" i="61"/>
  <c r="KR22" i="61"/>
  <c r="KR36" i="61" s="1"/>
  <c r="KQ22" i="61"/>
  <c r="C4839" i="43"/>
  <c r="D4839" i="43" s="1"/>
  <c r="ANP9" i="39"/>
  <c r="ANQ9" i="39"/>
  <c r="ANR9" i="39"/>
  <c r="ANS9" i="39"/>
  <c r="ANT9" i="39"/>
  <c r="ANU9" i="39"/>
  <c r="ANV9" i="39"/>
  <c r="ANW9" i="39"/>
  <c r="ANX9" i="39"/>
  <c r="ANY9" i="39"/>
  <c r="ANZ9" i="39"/>
  <c r="AOA9" i="39"/>
  <c r="AOB9" i="39"/>
  <c r="AOC9" i="39"/>
  <c r="AOD9" i="39"/>
  <c r="AOE9" i="39"/>
  <c r="AOF9" i="39"/>
  <c r="AOG9" i="39"/>
  <c r="AOH9" i="39"/>
  <c r="AOI9" i="39"/>
  <c r="AOJ9" i="39"/>
  <c r="AOK9" i="39"/>
  <c r="AOL9" i="39"/>
  <c r="AOM9" i="39"/>
  <c r="AON9" i="39"/>
  <c r="AOO9" i="39"/>
  <c r="AOP9" i="39"/>
  <c r="ANP10" i="39"/>
  <c r="ANQ10" i="39"/>
  <c r="ANR10" i="39"/>
  <c r="ANS10" i="39"/>
  <c r="ANT10" i="39"/>
  <c r="ANU10" i="39"/>
  <c r="ANV10" i="39"/>
  <c r="ANW10" i="39"/>
  <c r="ANX10" i="39"/>
  <c r="ANY10" i="39"/>
  <c r="ANZ10" i="39"/>
  <c r="AOA10" i="39"/>
  <c r="AOB10" i="39"/>
  <c r="AOC10" i="39"/>
  <c r="AOD10" i="39"/>
  <c r="AOE10" i="39"/>
  <c r="AOF10" i="39"/>
  <c r="AOG10" i="39"/>
  <c r="AOH10" i="39"/>
  <c r="AOI10" i="39"/>
  <c r="AOJ10" i="39"/>
  <c r="AOK10" i="39"/>
  <c r="AOL10" i="39"/>
  <c r="AOM10" i="39"/>
  <c r="AON10" i="39"/>
  <c r="AOO10" i="39"/>
  <c r="AOP10" i="39"/>
  <c r="ANP12" i="39"/>
  <c r="ANQ12" i="39"/>
  <c r="ANR12" i="39"/>
  <c r="ANS12" i="39"/>
  <c r="ANT12" i="39"/>
  <c r="ANU12" i="39"/>
  <c r="ANV12" i="39"/>
  <c r="ANW12" i="39"/>
  <c r="ANX12" i="39"/>
  <c r="ANY12" i="39"/>
  <c r="ANZ12" i="39"/>
  <c r="AOA12" i="39"/>
  <c r="AOB12" i="39"/>
  <c r="AOC12" i="39"/>
  <c r="AOD12" i="39"/>
  <c r="AOE12" i="39"/>
  <c r="AOF12" i="39"/>
  <c r="AOG12" i="39"/>
  <c r="AOH12" i="39"/>
  <c r="AOI12" i="39"/>
  <c r="AOJ12" i="39"/>
  <c r="AOK12" i="39"/>
  <c r="AOL12" i="39"/>
  <c r="AOM12" i="39"/>
  <c r="AON12" i="39"/>
  <c r="AOO12" i="39"/>
  <c r="AOP12" i="39"/>
  <c r="ANP14" i="39"/>
  <c r="ANQ14" i="39"/>
  <c r="ANR14" i="39"/>
  <c r="ANS14" i="39"/>
  <c r="ANT14" i="39"/>
  <c r="ANU14" i="39"/>
  <c r="ANV14" i="39"/>
  <c r="ANW14" i="39"/>
  <c r="ANX14" i="39"/>
  <c r="ANY14" i="39"/>
  <c r="ANZ14" i="39"/>
  <c r="AOA14" i="39"/>
  <c r="AOB14" i="39"/>
  <c r="AOC14" i="39"/>
  <c r="AOD14" i="39"/>
  <c r="AOE14" i="39"/>
  <c r="AOF14" i="39"/>
  <c r="AOG14" i="39"/>
  <c r="AOH14" i="39"/>
  <c r="AOI14" i="39"/>
  <c r="AOJ14" i="39"/>
  <c r="AOK14" i="39"/>
  <c r="AOL14" i="39"/>
  <c r="AOM14" i="39"/>
  <c r="AON14" i="39"/>
  <c r="AOO14" i="39"/>
  <c r="AOP14" i="39"/>
  <c r="ANP15" i="39"/>
  <c r="ANQ15" i="39"/>
  <c r="ANR15" i="39"/>
  <c r="ANS15" i="39"/>
  <c r="ANT15" i="39"/>
  <c r="ANU15" i="39"/>
  <c r="ANV15" i="39"/>
  <c r="ANW15" i="39"/>
  <c r="ANX15" i="39"/>
  <c r="ANY15" i="39"/>
  <c r="ANZ15" i="39"/>
  <c r="AOA15" i="39"/>
  <c r="AOB15" i="39"/>
  <c r="AOC15" i="39"/>
  <c r="AOD15" i="39"/>
  <c r="AOE15" i="39"/>
  <c r="AOF15" i="39"/>
  <c r="AOG15" i="39"/>
  <c r="AOH15" i="39"/>
  <c r="AOI15" i="39"/>
  <c r="AOJ15" i="39"/>
  <c r="AOK15" i="39"/>
  <c r="AOL15" i="39"/>
  <c r="AOM15" i="39"/>
  <c r="AON15" i="39"/>
  <c r="AOO15" i="39"/>
  <c r="AOP15" i="39"/>
  <c r="ANP17" i="39"/>
  <c r="ANQ17" i="39"/>
  <c r="ANR17" i="39"/>
  <c r="ANS17" i="39"/>
  <c r="ANT17" i="39"/>
  <c r="ANU17" i="39"/>
  <c r="ANV17" i="39"/>
  <c r="ANW17" i="39"/>
  <c r="ANX17" i="39"/>
  <c r="ANY17" i="39"/>
  <c r="ANZ17" i="39"/>
  <c r="AOA17" i="39"/>
  <c r="AOB17" i="39"/>
  <c r="AOC17" i="39"/>
  <c r="AOD17" i="39"/>
  <c r="AOE17" i="39"/>
  <c r="AOF17" i="39"/>
  <c r="AOG17" i="39"/>
  <c r="AOH17" i="39"/>
  <c r="AOI17" i="39"/>
  <c r="AOJ17" i="39"/>
  <c r="AOK17" i="39"/>
  <c r="AOL17" i="39"/>
  <c r="AOM17" i="39"/>
  <c r="AON17" i="39"/>
  <c r="AOO17" i="39"/>
  <c r="AOP17" i="39"/>
  <c r="ANP18" i="39"/>
  <c r="ANQ18" i="39"/>
  <c r="ANR18" i="39"/>
  <c r="ANS18" i="39"/>
  <c r="ANT18" i="39"/>
  <c r="ANU18" i="39"/>
  <c r="ANV18" i="39"/>
  <c r="ANW18" i="39"/>
  <c r="ANX18" i="39"/>
  <c r="ANY18" i="39"/>
  <c r="ANZ18" i="39"/>
  <c r="AOA18" i="39"/>
  <c r="AOB18" i="39"/>
  <c r="AOC18" i="39"/>
  <c r="AOD18" i="39"/>
  <c r="AOE18" i="39"/>
  <c r="AOF18" i="39"/>
  <c r="AOG18" i="39"/>
  <c r="AOH18" i="39"/>
  <c r="AOI18" i="39"/>
  <c r="AOJ18" i="39"/>
  <c r="AOK18" i="39"/>
  <c r="AOL18" i="39"/>
  <c r="AOM18" i="39"/>
  <c r="AON18" i="39"/>
  <c r="AOO18" i="39"/>
  <c r="AOP18" i="39"/>
  <c r="ANP19" i="39"/>
  <c r="ANQ19" i="39"/>
  <c r="ANR19" i="39"/>
  <c r="ANS19" i="39"/>
  <c r="ANT19" i="39"/>
  <c r="ANU19" i="39"/>
  <c r="ANV19" i="39"/>
  <c r="ANW19" i="39"/>
  <c r="ANX19" i="39"/>
  <c r="ANY19" i="39"/>
  <c r="ANZ19" i="39"/>
  <c r="AOA19" i="39"/>
  <c r="AOB19" i="39"/>
  <c r="AOC19" i="39"/>
  <c r="AOD19" i="39"/>
  <c r="AOE19" i="39"/>
  <c r="AOF19" i="39"/>
  <c r="AOG19" i="39"/>
  <c r="AOH19" i="39"/>
  <c r="AOI19" i="39"/>
  <c r="AOJ19" i="39"/>
  <c r="AOK19" i="39"/>
  <c r="AOL19" i="39"/>
  <c r="AOM19" i="39"/>
  <c r="AON19" i="39"/>
  <c r="AOO19" i="39"/>
  <c r="AOP19" i="39"/>
  <c r="ANP22" i="39"/>
  <c r="ANP30" i="39" s="1"/>
  <c r="ANQ22" i="39"/>
  <c r="ANR22" i="39"/>
  <c r="ANR30" i="39" s="1"/>
  <c r="ANS22" i="39"/>
  <c r="ANT22" i="39"/>
  <c r="ANU22" i="39"/>
  <c r="ANV22" i="39"/>
  <c r="ANV30" i="39" s="1"/>
  <c r="ANW22" i="39"/>
  <c r="ANX22" i="39"/>
  <c r="ANX30" i="39" s="1"/>
  <c r="ANY22" i="39"/>
  <c r="ANZ22" i="39"/>
  <c r="ANZ30" i="39" s="1"/>
  <c r="AOA22" i="39"/>
  <c r="AOB22" i="39"/>
  <c r="AOC22" i="39"/>
  <c r="AOD22" i="39"/>
  <c r="AOD30" i="39" s="1"/>
  <c r="AOE22" i="39"/>
  <c r="AOE30" i="39" s="1"/>
  <c r="AOF22" i="39"/>
  <c r="AOF30" i="39" s="1"/>
  <c r="AOG22" i="39"/>
  <c r="AOH22" i="39"/>
  <c r="AOH30" i="39" s="1"/>
  <c r="AOI22" i="39"/>
  <c r="AOJ22" i="39"/>
  <c r="AOK22" i="39"/>
  <c r="AOK30" i="39" s="1"/>
  <c r="AOL22" i="39"/>
  <c r="AOL30" i="39" s="1"/>
  <c r="AOM22" i="39"/>
  <c r="AON22" i="39"/>
  <c r="AON30" i="39" s="1"/>
  <c r="AOO22" i="39"/>
  <c r="AOP22" i="39"/>
  <c r="AOP30" i="39" s="1"/>
  <c r="ANP23" i="39"/>
  <c r="ANQ23" i="39"/>
  <c r="ANR23" i="39"/>
  <c r="ANS23" i="39"/>
  <c r="ANT23" i="39"/>
  <c r="ANU23" i="39"/>
  <c r="ANV23" i="39"/>
  <c r="ANW23" i="39"/>
  <c r="ANX23" i="39"/>
  <c r="ANY23" i="39"/>
  <c r="ANZ23" i="39"/>
  <c r="AOA23" i="39"/>
  <c r="AOB23" i="39"/>
  <c r="AOC23" i="39"/>
  <c r="AOD23" i="39"/>
  <c r="AOE23" i="39"/>
  <c r="AOF23" i="39"/>
  <c r="AOG23" i="39"/>
  <c r="AOH23" i="39"/>
  <c r="AOI23" i="39"/>
  <c r="AOJ23" i="39"/>
  <c r="AOK23" i="39"/>
  <c r="AOL23" i="39"/>
  <c r="AOM23" i="39"/>
  <c r="AON23" i="39"/>
  <c r="AOO23" i="39"/>
  <c r="AOP23" i="39"/>
  <c r="KB9" i="61"/>
  <c r="KC9" i="61"/>
  <c r="KB5" i="63" s="1"/>
  <c r="KD9" i="61"/>
  <c r="KE9" i="61"/>
  <c r="KF9" i="61"/>
  <c r="KG9" i="61"/>
  <c r="KH9" i="61"/>
  <c r="KG5" i="63" s="1"/>
  <c r="KI9" i="61"/>
  <c r="KJ9" i="61"/>
  <c r="KK9" i="61"/>
  <c r="KJ5" i="63" s="1"/>
  <c r="KL9" i="61"/>
  <c r="KM9" i="61"/>
  <c r="KN9" i="61"/>
  <c r="KO9" i="61"/>
  <c r="KP9" i="61"/>
  <c r="KO5" i="63" s="1"/>
  <c r="KQ9" i="61"/>
  <c r="KP5" i="63" s="1"/>
  <c r="KR9" i="61"/>
  <c r="KS9" i="61"/>
  <c r="KR5" i="63" s="1"/>
  <c r="KT9" i="61"/>
  <c r="KU9" i="61"/>
  <c r="KT5" i="63" s="1"/>
  <c r="KC5" i="63"/>
  <c r="KD5" i="63"/>
  <c r="KK5" i="63"/>
  <c r="KL5" i="63"/>
  <c r="KN5" i="63"/>
  <c r="KQ5" i="63"/>
  <c r="F9" i="61"/>
  <c r="E9" i="61"/>
  <c r="D9" i="61"/>
  <c r="C9" i="61"/>
  <c r="H9" i="61"/>
  <c r="I9" i="61"/>
  <c r="J9" i="61"/>
  <c r="K9" i="61"/>
  <c r="L9" i="61"/>
  <c r="M9" i="61"/>
  <c r="N9" i="61"/>
  <c r="O9" i="61"/>
  <c r="P9" i="61"/>
  <c r="Q9" i="61"/>
  <c r="R9" i="61"/>
  <c r="S9" i="61"/>
  <c r="T9" i="61"/>
  <c r="U9" i="61"/>
  <c r="V9" i="61"/>
  <c r="W9" i="61"/>
  <c r="X9" i="61"/>
  <c r="Y9" i="61"/>
  <c r="Z9" i="61"/>
  <c r="AA9" i="61"/>
  <c r="AB9" i="61"/>
  <c r="AC9" i="61"/>
  <c r="AD9" i="61"/>
  <c r="AE9" i="61"/>
  <c r="AF9" i="61"/>
  <c r="AG9" i="61"/>
  <c r="AH9" i="61"/>
  <c r="AI9" i="61"/>
  <c r="AJ9" i="61"/>
  <c r="AK9" i="61"/>
  <c r="AL9" i="61"/>
  <c r="AM9" i="61"/>
  <c r="AN9" i="61"/>
  <c r="AO9" i="61"/>
  <c r="AP9" i="61"/>
  <c r="AQ9" i="61"/>
  <c r="AR9" i="61"/>
  <c r="AS9" i="61"/>
  <c r="AT9" i="61"/>
  <c r="AU9" i="61"/>
  <c r="AV9" i="61"/>
  <c r="AW9" i="61"/>
  <c r="AX9" i="61"/>
  <c r="AY9" i="61"/>
  <c r="AZ9" i="61"/>
  <c r="BA9" i="61"/>
  <c r="BB9" i="61"/>
  <c r="BC9" i="61"/>
  <c r="BD9" i="61"/>
  <c r="BE9" i="61"/>
  <c r="BF9" i="61"/>
  <c r="BG9" i="61"/>
  <c r="BH9" i="61"/>
  <c r="BI9" i="61"/>
  <c r="BJ9" i="61"/>
  <c r="BK9" i="61"/>
  <c r="BL9" i="61"/>
  <c r="BM9" i="61"/>
  <c r="BN9" i="61"/>
  <c r="BO9" i="61"/>
  <c r="BP9" i="61"/>
  <c r="BQ9" i="61"/>
  <c r="BR9" i="61"/>
  <c r="BS9" i="61"/>
  <c r="BT9" i="61"/>
  <c r="BU9" i="61"/>
  <c r="BV9" i="61"/>
  <c r="BW9" i="61"/>
  <c r="BX9" i="61"/>
  <c r="BY9" i="61"/>
  <c r="BZ9" i="61"/>
  <c r="CA9" i="61"/>
  <c r="CB9" i="61"/>
  <c r="CC9" i="61"/>
  <c r="CD9" i="61"/>
  <c r="CE9" i="61"/>
  <c r="CF9" i="61"/>
  <c r="CG9" i="61"/>
  <c r="CH9" i="61"/>
  <c r="CI9" i="61"/>
  <c r="CJ9" i="61"/>
  <c r="CK9" i="61"/>
  <c r="CL9" i="61"/>
  <c r="CM9" i="61"/>
  <c r="CN9" i="61"/>
  <c r="CO9" i="61"/>
  <c r="CP9" i="61"/>
  <c r="CQ9" i="61"/>
  <c r="CR9" i="61"/>
  <c r="CS9" i="61"/>
  <c r="CT9" i="61"/>
  <c r="CU9" i="61"/>
  <c r="CV9" i="61"/>
  <c r="CW9" i="61"/>
  <c r="CX9" i="61"/>
  <c r="CY9" i="61"/>
  <c r="CZ9" i="61"/>
  <c r="DA9" i="61"/>
  <c r="DB9" i="61"/>
  <c r="DC9" i="61"/>
  <c r="DD9" i="61"/>
  <c r="DE9" i="61"/>
  <c r="DF9" i="61"/>
  <c r="DG9" i="61"/>
  <c r="DH9" i="61"/>
  <c r="DI9" i="61"/>
  <c r="DJ9" i="61"/>
  <c r="DK9" i="61"/>
  <c r="DL9" i="61"/>
  <c r="DM9" i="61"/>
  <c r="DN9" i="61"/>
  <c r="DO9" i="61"/>
  <c r="DP9" i="61"/>
  <c r="DQ9" i="61"/>
  <c r="DR9" i="61"/>
  <c r="DS9" i="61"/>
  <c r="DT9" i="61"/>
  <c r="DU9" i="61"/>
  <c r="DV9" i="61"/>
  <c r="DW9" i="61"/>
  <c r="DX9" i="61"/>
  <c r="DY9" i="61"/>
  <c r="DZ9" i="61"/>
  <c r="EA9" i="61"/>
  <c r="EB9" i="61"/>
  <c r="EC9" i="61"/>
  <c r="ED9" i="61"/>
  <c r="EE9" i="61"/>
  <c r="EF9" i="61"/>
  <c r="EG9" i="61"/>
  <c r="EH9" i="61"/>
  <c r="EI9" i="61"/>
  <c r="EJ9" i="61"/>
  <c r="EK9" i="61"/>
  <c r="EL9" i="61"/>
  <c r="EM9" i="61"/>
  <c r="EN9" i="61"/>
  <c r="EO9" i="61"/>
  <c r="EP9" i="61"/>
  <c r="EQ9" i="61"/>
  <c r="ER9" i="61"/>
  <c r="ES9" i="61"/>
  <c r="ET9" i="61"/>
  <c r="EU9" i="61"/>
  <c r="EV9" i="61"/>
  <c r="EW9" i="61"/>
  <c r="EX9" i="61"/>
  <c r="EY9" i="61"/>
  <c r="EZ9" i="61"/>
  <c r="FA9" i="61"/>
  <c r="FB9" i="61"/>
  <c r="FC9" i="61"/>
  <c r="FD9" i="61"/>
  <c r="FE9" i="61"/>
  <c r="FF9" i="61"/>
  <c r="FG9" i="61"/>
  <c r="FH9" i="61"/>
  <c r="FI9" i="61"/>
  <c r="FJ9" i="61"/>
  <c r="FK9" i="61"/>
  <c r="FL9" i="61"/>
  <c r="FM9" i="61"/>
  <c r="FN9" i="61"/>
  <c r="FO9" i="61"/>
  <c r="FP9" i="61"/>
  <c r="FQ9" i="61"/>
  <c r="FR9" i="61"/>
  <c r="FS9" i="61"/>
  <c r="FT9" i="61"/>
  <c r="FU9" i="61"/>
  <c r="FV9" i="61"/>
  <c r="FW9" i="61"/>
  <c r="FX9" i="61"/>
  <c r="FY9" i="61"/>
  <c r="FZ9" i="61"/>
  <c r="GA9" i="61"/>
  <c r="GB9" i="61"/>
  <c r="GC9" i="61"/>
  <c r="GD9" i="61"/>
  <c r="GE9" i="61"/>
  <c r="GF9" i="61"/>
  <c r="GG9" i="61"/>
  <c r="GH9" i="61"/>
  <c r="GI9" i="61"/>
  <c r="GJ9" i="61"/>
  <c r="GK9" i="61"/>
  <c r="GL9" i="61"/>
  <c r="GM9" i="61"/>
  <c r="GN9" i="61"/>
  <c r="GO9" i="61"/>
  <c r="GP9" i="61"/>
  <c r="GQ9" i="61"/>
  <c r="GR9" i="61"/>
  <c r="GS9" i="61"/>
  <c r="GT9" i="61"/>
  <c r="GU9" i="61"/>
  <c r="GV9" i="61"/>
  <c r="GW9" i="61"/>
  <c r="GX9" i="61"/>
  <c r="GY9" i="61"/>
  <c r="GZ9" i="61"/>
  <c r="HA9" i="61"/>
  <c r="HB9" i="61"/>
  <c r="HC9" i="61"/>
  <c r="HD9" i="61"/>
  <c r="HE9" i="61"/>
  <c r="HF9" i="61"/>
  <c r="HG9" i="61"/>
  <c r="HH9" i="61"/>
  <c r="HI9" i="61"/>
  <c r="HJ9" i="61"/>
  <c r="HK9" i="61"/>
  <c r="HL9" i="61"/>
  <c r="HM9" i="61"/>
  <c r="HN9" i="61"/>
  <c r="HO9" i="61"/>
  <c r="HP9" i="61"/>
  <c r="HQ9" i="61"/>
  <c r="HR9" i="61"/>
  <c r="HS9" i="61"/>
  <c r="HT9" i="61"/>
  <c r="HU9" i="61"/>
  <c r="HV9" i="61"/>
  <c r="HW9" i="61"/>
  <c r="HX9" i="61"/>
  <c r="HY9" i="61"/>
  <c r="HZ9" i="61"/>
  <c r="IA9" i="61"/>
  <c r="IB9" i="61"/>
  <c r="IC9" i="61"/>
  <c r="ID9" i="61"/>
  <c r="IE9" i="61"/>
  <c r="IF9" i="61"/>
  <c r="IG9" i="61"/>
  <c r="IH9" i="61"/>
  <c r="II9" i="61"/>
  <c r="IJ9" i="61"/>
  <c r="IK9" i="61"/>
  <c r="IL9" i="61"/>
  <c r="IM9" i="61"/>
  <c r="IN9" i="61"/>
  <c r="IO9" i="61"/>
  <c r="IP9" i="61"/>
  <c r="IQ9" i="61"/>
  <c r="IR9" i="61"/>
  <c r="IS9" i="61"/>
  <c r="IT9" i="61"/>
  <c r="IU9" i="61"/>
  <c r="IV9" i="61"/>
  <c r="IW9" i="61"/>
  <c r="IX9" i="61"/>
  <c r="IY9" i="61"/>
  <c r="IZ9" i="61"/>
  <c r="JA9" i="61"/>
  <c r="JB9" i="61"/>
  <c r="JC9" i="61"/>
  <c r="JD9" i="61"/>
  <c r="JE9" i="61"/>
  <c r="JF9" i="61"/>
  <c r="JG9" i="61"/>
  <c r="JH9" i="61"/>
  <c r="JI9" i="61"/>
  <c r="JJ9" i="61"/>
  <c r="JK9" i="61"/>
  <c r="JL9" i="61"/>
  <c r="JM9" i="61"/>
  <c r="JN9" i="61"/>
  <c r="JO9" i="61"/>
  <c r="JP9" i="61"/>
  <c r="JQ9" i="61"/>
  <c r="JR9" i="61"/>
  <c r="JS9" i="61"/>
  <c r="JR5" i="63" s="1"/>
  <c r="JT9" i="61"/>
  <c r="JS5" i="63" s="1"/>
  <c r="JU9" i="61"/>
  <c r="JT5" i="63" s="1"/>
  <c r="JV9" i="61"/>
  <c r="JU5" i="63" s="1"/>
  <c r="JW9" i="61"/>
  <c r="JV5" i="63" s="1"/>
  <c r="JX9" i="61"/>
  <c r="JW5" i="63" s="1"/>
  <c r="JY9" i="61"/>
  <c r="JX5" i="63" s="1"/>
  <c r="JZ9" i="61"/>
  <c r="JY5" i="63" s="1"/>
  <c r="KA9" i="61"/>
  <c r="JZ5" i="63" s="1"/>
  <c r="G9" i="61"/>
  <c r="KA5" i="63"/>
  <c r="KM5" i="63"/>
  <c r="KS38" i="61"/>
  <c r="KT40" i="61"/>
  <c r="KU40" i="61"/>
  <c r="KV40" i="61"/>
  <c r="KS44" i="61"/>
  <c r="KT44" i="61"/>
  <c r="KU44" i="61"/>
  <c r="KR45" i="61"/>
  <c r="KS45" i="61"/>
  <c r="KT45" i="61"/>
  <c r="KU45" i="61"/>
  <c r="KV45" i="61"/>
  <c r="KR54" i="61"/>
  <c r="KS54" i="61"/>
  <c r="KT54" i="61"/>
  <c r="KU54" i="61"/>
  <c r="KE5" i="63"/>
  <c r="KF5" i="63"/>
  <c r="KH5" i="63"/>
  <c r="KI5" i="63"/>
  <c r="KS5" i="63"/>
  <c r="KQ7" i="63"/>
  <c r="KR7" i="63"/>
  <c r="KS7" i="63"/>
  <c r="KT7" i="63"/>
  <c r="KR12" i="61"/>
  <c r="KS12" i="61"/>
  <c r="KT12" i="61"/>
  <c r="KU12" i="61"/>
  <c r="KV12" i="61"/>
  <c r="L4923" i="43"/>
  <c r="L4922" i="43"/>
  <c r="L4921" i="43"/>
  <c r="L4920" i="43"/>
  <c r="K4924" i="43"/>
  <c r="K4923" i="43"/>
  <c r="K4922" i="43"/>
  <c r="K4921" i="43"/>
  <c r="K4920" i="43"/>
  <c r="C4739" i="43"/>
  <c r="C4740" i="43" s="1"/>
  <c r="D4739" i="43"/>
  <c r="E4739" i="43"/>
  <c r="KG7" i="63"/>
  <c r="ANG9" i="39"/>
  <c r="ANH9" i="39"/>
  <c r="ANI9" i="39"/>
  <c r="ANJ9" i="39"/>
  <c r="ANK9" i="39"/>
  <c r="ANL9" i="39"/>
  <c r="ANM9" i="39"/>
  <c r="ANN9" i="39"/>
  <c r="ANO9" i="39"/>
  <c r="ANG10" i="39"/>
  <c r="ANH10" i="39"/>
  <c r="ANI10" i="39"/>
  <c r="ANJ10" i="39"/>
  <c r="ANK10" i="39"/>
  <c r="ANL10" i="39"/>
  <c r="ANM10" i="39"/>
  <c r="ANN10" i="39"/>
  <c r="ANO10" i="39"/>
  <c r="ANG12" i="39"/>
  <c r="ANH12" i="39"/>
  <c r="ANI12" i="39"/>
  <c r="ANJ12" i="39"/>
  <c r="ANK12" i="39"/>
  <c r="ANL12" i="39"/>
  <c r="ANM12" i="39"/>
  <c r="ANN12" i="39"/>
  <c r="ANO12" i="39"/>
  <c r="ANG14" i="39"/>
  <c r="ANH14" i="39"/>
  <c r="ANI14" i="39"/>
  <c r="ANJ14" i="39"/>
  <c r="ANK14" i="39"/>
  <c r="ANL14" i="39"/>
  <c r="ANM14" i="39"/>
  <c r="ANN14" i="39"/>
  <c r="ANO14" i="39"/>
  <c r="ANG15" i="39"/>
  <c r="ANH15" i="39"/>
  <c r="ANI15" i="39"/>
  <c r="ANJ15" i="39"/>
  <c r="ANK15" i="39"/>
  <c r="ANL15" i="39"/>
  <c r="ANM15" i="39"/>
  <c r="ANN15" i="39"/>
  <c r="ANO15" i="39"/>
  <c r="ANG17" i="39"/>
  <c r="ANH17" i="39"/>
  <c r="ANI17" i="39"/>
  <c r="ANJ17" i="39"/>
  <c r="ANK17" i="39"/>
  <c r="ANL17" i="39"/>
  <c r="ANM17" i="39"/>
  <c r="ANN17" i="39"/>
  <c r="ANO17" i="39"/>
  <c r="ANG18" i="39"/>
  <c r="ANH18" i="39"/>
  <c r="ANI18" i="39"/>
  <c r="ANJ18" i="39"/>
  <c r="ANK18" i="39"/>
  <c r="ANL18" i="39"/>
  <c r="ANM18" i="39"/>
  <c r="ANN18" i="39"/>
  <c r="ANO18" i="39"/>
  <c r="ANG19" i="39"/>
  <c r="ANH19" i="39"/>
  <c r="ANI19" i="39"/>
  <c r="ANJ19" i="39"/>
  <c r="ANK19" i="39"/>
  <c r="ANL19" i="39"/>
  <c r="ANM19" i="39"/>
  <c r="ANN19" i="39"/>
  <c r="ANO19" i="39"/>
  <c r="ANG22" i="39"/>
  <c r="ANG30" i="39" s="1"/>
  <c r="ANH22" i="39"/>
  <c r="ANH30" i="39" s="1"/>
  <c r="ANI22" i="39"/>
  <c r="ANI30" i="39" s="1"/>
  <c r="ANJ22" i="39"/>
  <c r="ANK22" i="39"/>
  <c r="ANL22" i="39"/>
  <c r="ANM22" i="39"/>
  <c r="ANN22" i="39"/>
  <c r="ANO22" i="39"/>
  <c r="ANO30" i="39" s="1"/>
  <c r="ANG23" i="39"/>
  <c r="ANH23" i="39"/>
  <c r="ANI23" i="39"/>
  <c r="ANJ23" i="39"/>
  <c r="ANK23" i="39"/>
  <c r="ANL23" i="39"/>
  <c r="ANM23" i="39"/>
  <c r="ANN23" i="39"/>
  <c r="ANO23" i="39"/>
  <c r="KQ54" i="61"/>
  <c r="KM55" i="61"/>
  <c r="KN55" i="61"/>
  <c r="KO55" i="61"/>
  <c r="KP55" i="61"/>
  <c r="KQ55" i="61"/>
  <c r="KQ38" i="61"/>
  <c r="KM36" i="61"/>
  <c r="KN36" i="61"/>
  <c r="KO36" i="61"/>
  <c r="KP36" i="61"/>
  <c r="KQ36" i="61"/>
  <c r="KQ35" i="61"/>
  <c r="KP7" i="63" s="1"/>
  <c r="KP35" i="61"/>
  <c r="KP38" i="61" s="1"/>
  <c r="KO35" i="61"/>
  <c r="KN7" i="63" s="1"/>
  <c r="KN35" i="61"/>
  <c r="KM35" i="61"/>
  <c r="KM54" i="61" s="1"/>
  <c r="JP35" i="61"/>
  <c r="JN35" i="61"/>
  <c r="KA23" i="61"/>
  <c r="JZ23" i="61"/>
  <c r="KA22" i="61"/>
  <c r="JZ22" i="61"/>
  <c r="JQ22" i="61"/>
  <c r="JN10" i="61"/>
  <c r="KM44" i="61"/>
  <c r="KN44" i="61"/>
  <c r="KO44" i="61"/>
  <c r="KP44" i="61"/>
  <c r="KQ44" i="61"/>
  <c r="KM45" i="61"/>
  <c r="KN45" i="61"/>
  <c r="KO45" i="61"/>
  <c r="KP45" i="61"/>
  <c r="KQ45" i="61"/>
  <c r="KM12" i="61"/>
  <c r="KN12" i="61"/>
  <c r="KO12" i="61"/>
  <c r="KP12" i="61"/>
  <c r="KQ12" i="61"/>
  <c r="R244" i="43"/>
  <c r="T244" i="43" s="1"/>
  <c r="S244" i="43"/>
  <c r="R233" i="43"/>
  <c r="T233" i="43" s="1"/>
  <c r="S233" i="43"/>
  <c r="R234" i="43"/>
  <c r="S234" i="43"/>
  <c r="T234" i="43"/>
  <c r="R235" i="43"/>
  <c r="S235" i="43"/>
  <c r="T235" i="43" s="1"/>
  <c r="R236" i="43"/>
  <c r="T236" i="43" s="1"/>
  <c r="S236" i="43"/>
  <c r="R237" i="43"/>
  <c r="S237" i="43"/>
  <c r="T237" i="43" s="1"/>
  <c r="R238" i="43"/>
  <c r="S238" i="43"/>
  <c r="T238" i="43"/>
  <c r="R239" i="43"/>
  <c r="T239" i="43" s="1"/>
  <c r="S239" i="43"/>
  <c r="R240" i="43"/>
  <c r="S240" i="43"/>
  <c r="T240" i="43"/>
  <c r="R241" i="43"/>
  <c r="T241" i="43" s="1"/>
  <c r="S241" i="43"/>
  <c r="R242" i="43"/>
  <c r="S242" i="43"/>
  <c r="T242" i="43"/>
  <c r="R243" i="43"/>
  <c r="S243" i="43"/>
  <c r="T243" i="43" s="1"/>
  <c r="KM24" i="61"/>
  <c r="KN24" i="61"/>
  <c r="KO24" i="61"/>
  <c r="KP24" i="61"/>
  <c r="KQ24" i="61"/>
  <c r="JS2" i="56"/>
  <c r="JT2" i="56"/>
  <c r="JU2" i="56"/>
  <c r="JV2" i="56"/>
  <c r="JW2" i="56"/>
  <c r="JX2" i="56"/>
  <c r="JY2" i="56"/>
  <c r="JS3" i="56"/>
  <c r="JT3" i="56"/>
  <c r="JU3" i="56"/>
  <c r="JV3" i="56"/>
  <c r="JW3" i="56"/>
  <c r="JX3" i="56"/>
  <c r="JY3" i="56"/>
  <c r="JS4" i="56"/>
  <c r="JT4" i="56"/>
  <c r="JU4" i="56"/>
  <c r="JV4" i="56"/>
  <c r="JW4" i="56"/>
  <c r="JX4" i="56"/>
  <c r="JY4" i="56"/>
  <c r="JS5" i="56"/>
  <c r="KM31" i="61" s="1"/>
  <c r="KM32" i="61" s="1"/>
  <c r="JT5" i="56"/>
  <c r="KN31" i="61" s="1"/>
  <c r="JU5" i="56"/>
  <c r="KO31" i="61" s="1"/>
  <c r="JV5" i="56"/>
  <c r="KP31" i="61" s="1"/>
  <c r="JW5" i="56"/>
  <c r="KQ31" i="61" s="1"/>
  <c r="KQ40" i="61" s="1"/>
  <c r="JX5" i="56"/>
  <c r="KR31" i="61" s="1"/>
  <c r="KR32" i="61" s="1"/>
  <c r="JY5" i="56"/>
  <c r="KS31" i="61" s="1"/>
  <c r="KS32" i="61" s="1"/>
  <c r="D93" i="56"/>
  <c r="D94" i="56" s="1"/>
  <c r="D92" i="56"/>
  <c r="D91" i="56"/>
  <c r="C89" i="56"/>
  <c r="C90" i="56"/>
  <c r="C91" i="56"/>
  <c r="C92" i="56"/>
  <c r="C93" i="56"/>
  <c r="C94" i="56"/>
  <c r="C95" i="56"/>
  <c r="A93" i="56"/>
  <c r="B93" i="56"/>
  <c r="A94" i="56"/>
  <c r="B94" i="56"/>
  <c r="A95" i="56"/>
  <c r="B95" i="56"/>
  <c r="B89" i="56"/>
  <c r="B90" i="56"/>
  <c r="B91" i="56"/>
  <c r="B92" i="56"/>
  <c r="A89" i="56"/>
  <c r="A90" i="56"/>
  <c r="A91" i="56"/>
  <c r="A92" i="56"/>
  <c r="C4679" i="43"/>
  <c r="D4679" i="43"/>
  <c r="E4679" i="43"/>
  <c r="C4680" i="43"/>
  <c r="D4680" i="43" s="1"/>
  <c r="E4680" i="43"/>
  <c r="C4681" i="43"/>
  <c r="E4681" i="43" s="1"/>
  <c r="D4681" i="43"/>
  <c r="C4682" i="43"/>
  <c r="E4682" i="43" s="1"/>
  <c r="D4682" i="43"/>
  <c r="C4564" i="43"/>
  <c r="C4565" i="43" s="1"/>
  <c r="AMQ9" i="39"/>
  <c r="AMR9" i="39"/>
  <c r="AMS9" i="39"/>
  <c r="AMT9" i="39"/>
  <c r="AMU9" i="39"/>
  <c r="AMV9" i="39"/>
  <c r="AMW9" i="39"/>
  <c r="AMX9" i="39"/>
  <c r="AMY9" i="39"/>
  <c r="AMZ9" i="39"/>
  <c r="ANA9" i="39"/>
  <c r="ANB9" i="39"/>
  <c r="ANC9" i="39"/>
  <c r="AND9" i="39"/>
  <c r="ANE9" i="39"/>
  <c r="ANF9" i="39"/>
  <c r="AMQ10" i="39"/>
  <c r="AMR10" i="39"/>
  <c r="AMR26" i="39" s="1"/>
  <c r="AMS10" i="39"/>
  <c r="AMT10" i="39"/>
  <c r="AMU10" i="39"/>
  <c r="AMV10" i="39"/>
  <c r="AMW10" i="39"/>
  <c r="AMX10" i="39"/>
  <c r="AMY10" i="39"/>
  <c r="AMZ10" i="39"/>
  <c r="ANA10" i="39"/>
  <c r="ANB10" i="39"/>
  <c r="ANC10" i="39"/>
  <c r="AND10" i="39"/>
  <c r="ANE10" i="39"/>
  <c r="ANF10" i="39"/>
  <c r="AMQ12" i="39"/>
  <c r="AMR12" i="39"/>
  <c r="AMS12" i="39"/>
  <c r="AMT12" i="39"/>
  <c r="AMU12" i="39"/>
  <c r="AMV12" i="39"/>
  <c r="AMW12" i="39"/>
  <c r="AMX12" i="39"/>
  <c r="AMY12" i="39"/>
  <c r="AMZ12" i="39"/>
  <c r="ANA12" i="39"/>
  <c r="ANB12" i="39"/>
  <c r="ANC12" i="39"/>
  <c r="AND12" i="39"/>
  <c r="ANE12" i="39"/>
  <c r="ANF12" i="39"/>
  <c r="AMQ14" i="39"/>
  <c r="AMQ27" i="39" s="1"/>
  <c r="AMR14" i="39"/>
  <c r="AMS14" i="39"/>
  <c r="AMS27" i="39" s="1"/>
  <c r="AMT14" i="39"/>
  <c r="AMT27" i="39" s="1"/>
  <c r="AMU14" i="39"/>
  <c r="AMU27" i="39" s="1"/>
  <c r="AMV14" i="39"/>
  <c r="AMW14" i="39"/>
  <c r="AMX14" i="39"/>
  <c r="AMX27" i="39" s="1"/>
  <c r="AMY14" i="39"/>
  <c r="AMY27" i="39" s="1"/>
  <c r="AMZ14" i="39"/>
  <c r="ANA14" i="39"/>
  <c r="ANB14" i="39"/>
  <c r="ANC14" i="39"/>
  <c r="AND14" i="39"/>
  <c r="ANE14" i="39"/>
  <c r="ANF14" i="39"/>
  <c r="ANF27" i="39" s="1"/>
  <c r="AMQ15" i="39"/>
  <c r="AMR15" i="39"/>
  <c r="AMR16" i="39" s="1"/>
  <c r="AMS15" i="39"/>
  <c r="AMT15" i="39"/>
  <c r="AMU15" i="39"/>
  <c r="AMU16" i="39" s="1"/>
  <c r="AMV15" i="39"/>
  <c r="AMW15" i="39"/>
  <c r="AMX15" i="39"/>
  <c r="AMY15" i="39"/>
  <c r="AMZ15" i="39"/>
  <c r="ANA15" i="39"/>
  <c r="ANB15" i="39"/>
  <c r="ANC15" i="39"/>
  <c r="AND15" i="39"/>
  <c r="ANE15" i="39"/>
  <c r="ANF15" i="39"/>
  <c r="AMQ17" i="39"/>
  <c r="AMR17" i="39"/>
  <c r="AMS17" i="39"/>
  <c r="AMT17" i="39"/>
  <c r="AMU17" i="39"/>
  <c r="AMV17" i="39"/>
  <c r="AMW17" i="39"/>
  <c r="AMX17" i="39"/>
  <c r="AMY17" i="39"/>
  <c r="AMZ17" i="39"/>
  <c r="ANA17" i="39"/>
  <c r="ANB17" i="39"/>
  <c r="ANC17" i="39"/>
  <c r="AND17" i="39"/>
  <c r="ANE17" i="39"/>
  <c r="ANF17" i="39"/>
  <c r="AMQ18" i="39"/>
  <c r="AMR18" i="39"/>
  <c r="AMS18" i="39"/>
  <c r="AMT18" i="39"/>
  <c r="AMU18" i="39"/>
  <c r="AMV18" i="39"/>
  <c r="AMW18" i="39"/>
  <c r="AMX18" i="39"/>
  <c r="AMY18" i="39"/>
  <c r="AMZ18" i="39"/>
  <c r="ANA18" i="39"/>
  <c r="ANB18" i="39"/>
  <c r="ANC18" i="39"/>
  <c r="AND18" i="39"/>
  <c r="ANE18" i="39"/>
  <c r="ANF18" i="39"/>
  <c r="AMQ19" i="39"/>
  <c r="AMR19" i="39"/>
  <c r="AMS19" i="39"/>
  <c r="AMT19" i="39"/>
  <c r="AMU19" i="39"/>
  <c r="AMV19" i="39"/>
  <c r="AMW19" i="39"/>
  <c r="AMX19" i="39"/>
  <c r="AMY19" i="39"/>
  <c r="AMZ19" i="39"/>
  <c r="ANA19" i="39"/>
  <c r="ANB19" i="39"/>
  <c r="ANC19" i="39"/>
  <c r="AND19" i="39"/>
  <c r="ANE19" i="39"/>
  <c r="ANF19" i="39"/>
  <c r="AMQ22" i="39"/>
  <c r="AMR22" i="39"/>
  <c r="AMR30" i="39" s="1"/>
  <c r="AMS22" i="39"/>
  <c r="AMT22" i="39"/>
  <c r="AMU22" i="39"/>
  <c r="AMV22" i="39"/>
  <c r="AMW22" i="39"/>
  <c r="AMX22" i="39"/>
  <c r="AMY22" i="39"/>
  <c r="AMZ22" i="39"/>
  <c r="AMZ30" i="39" s="1"/>
  <c r="ANA22" i="39"/>
  <c r="ANB22" i="39"/>
  <c r="ANB30" i="39" s="1"/>
  <c r="ANC22" i="39"/>
  <c r="ANC30" i="39" s="1"/>
  <c r="AND22" i="39"/>
  <c r="ANE22" i="39"/>
  <c r="ANF22" i="39"/>
  <c r="AMQ23" i="39"/>
  <c r="AMR23" i="39"/>
  <c r="AMS23" i="39"/>
  <c r="AMT23" i="39"/>
  <c r="AMU23" i="39"/>
  <c r="AMV23" i="39"/>
  <c r="AMW23" i="39"/>
  <c r="AMX23" i="39"/>
  <c r="AMY23" i="39"/>
  <c r="AMZ23" i="39"/>
  <c r="ANA23" i="39"/>
  <c r="ANB23" i="39"/>
  <c r="ANC23" i="39"/>
  <c r="AND23" i="39"/>
  <c r="ANE23" i="39"/>
  <c r="ANF23" i="39"/>
  <c r="D4564" i="43"/>
  <c r="E4564" i="43"/>
  <c r="AMR27" i="39" l="1"/>
  <c r="ANR44" i="39"/>
  <c r="AOM48" i="39"/>
  <c r="ANC27" i="39"/>
  <c r="AOB27" i="39"/>
  <c r="ANT27" i="39"/>
  <c r="AON47" i="39"/>
  <c r="ANX44" i="39"/>
  <c r="AOD47" i="39"/>
  <c r="AOD44" i="39"/>
  <c r="AOL44" i="39"/>
  <c r="AOE48" i="39"/>
  <c r="AOP47" i="39"/>
  <c r="AOC16" i="39"/>
  <c r="ANV44" i="39"/>
  <c r="AOM41" i="39"/>
  <c r="AOI27" i="39"/>
  <c r="ANI41" i="39"/>
  <c r="ANZ44" i="39"/>
  <c r="ANW41" i="39"/>
  <c r="AOL45" i="39"/>
  <c r="ANS42" i="39"/>
  <c r="AOC44" i="39"/>
  <c r="ANY41" i="39"/>
  <c r="AOB44" i="39"/>
  <c r="AOK42" i="39"/>
  <c r="AOC27" i="39"/>
  <c r="AOK47" i="39"/>
  <c r="ANU45" i="39"/>
  <c r="AOF47" i="39"/>
  <c r="AOD27" i="39"/>
  <c r="AOO48" i="39"/>
  <c r="AOH41" i="39"/>
  <c r="AOB47" i="39"/>
  <c r="AOF26" i="39"/>
  <c r="AOK48" i="39"/>
  <c r="AOG48" i="39"/>
  <c r="AOC45" i="39"/>
  <c r="AOF41" i="39"/>
  <c r="AOH42" i="39"/>
  <c r="AOO26" i="39"/>
  <c r="AON41" i="39"/>
  <c r="AOJ47" i="39"/>
  <c r="AOC42" i="39"/>
  <c r="AOJ26" i="39"/>
  <c r="ANV42" i="39"/>
  <c r="AOP42" i="39"/>
  <c r="ANB27" i="39"/>
  <c r="AMZ27" i="39"/>
  <c r="AND26" i="39"/>
  <c r="AND48" i="39"/>
  <c r="AOD26" i="39"/>
  <c r="AMZ45" i="39"/>
  <c r="ANW26" i="39"/>
  <c r="AOO47" i="39"/>
  <c r="ANQ26" i="39"/>
  <c r="AND44" i="39"/>
  <c r="AMZ44" i="39"/>
  <c r="AMV44" i="39"/>
  <c r="ANA26" i="39"/>
  <c r="ANA42" i="39"/>
  <c r="AMS26" i="39"/>
  <c r="AMS42" i="39"/>
  <c r="ANA41" i="39"/>
  <c r="AMS41" i="39"/>
  <c r="ANL44" i="39"/>
  <c r="AOJ45" i="39"/>
  <c r="AOK27" i="39"/>
  <c r="AOO16" i="39"/>
  <c r="AOG16" i="39"/>
  <c r="ANY16" i="39"/>
  <c r="ANQ16" i="39"/>
  <c r="AMT30" i="39"/>
  <c r="AMT26" i="39"/>
  <c r="AOI47" i="39"/>
  <c r="ANT45" i="39"/>
  <c r="AMU42" i="39"/>
  <c r="AOM44" i="39"/>
  <c r="ANN16" i="39"/>
  <c r="AOA41" i="39"/>
  <c r="AOJ16" i="39"/>
  <c r="AMX45" i="39"/>
  <c r="ANB26" i="39"/>
  <c r="ANC45" i="39"/>
  <c r="AOD48" i="39"/>
  <c r="AOH47" i="39"/>
  <c r="AOA45" i="39"/>
  <c r="AOH44" i="39"/>
  <c r="AOM42" i="39"/>
  <c r="ANR41" i="39"/>
  <c r="AOL27" i="39"/>
  <c r="AOG26" i="39"/>
  <c r="ANB45" i="39"/>
  <c r="AND42" i="39"/>
  <c r="AOG47" i="39"/>
  <c r="ANZ45" i="39"/>
  <c r="AOG44" i="39"/>
  <c r="ANQ41" i="39"/>
  <c r="ANF30" i="39"/>
  <c r="AMX30" i="39"/>
  <c r="ANC26" i="39"/>
  <c r="AND30" i="39"/>
  <c r="AMV30" i="39"/>
  <c r="ANN44" i="39"/>
  <c r="AOL48" i="39"/>
  <c r="AOL47" i="39"/>
  <c r="AOP44" i="39"/>
  <c r="AOA42" i="39"/>
  <c r="AOC41" i="39"/>
  <c r="ANS27" i="39"/>
  <c r="ANU26" i="39"/>
  <c r="ANF48" i="39"/>
  <c r="ANB44" i="39"/>
  <c r="AND41" i="39"/>
  <c r="AMU30" i="39"/>
  <c r="AOP26" i="39"/>
  <c r="ANU16" i="39"/>
  <c r="ANM42" i="39"/>
  <c r="ANF45" i="39"/>
  <c r="AMX44" i="39"/>
  <c r="AMU41" i="39"/>
  <c r="AMX26" i="39"/>
  <c r="AOK44" i="39"/>
  <c r="AOP41" i="39"/>
  <c r="AMV26" i="39"/>
  <c r="ANO41" i="39"/>
  <c r="AOI42" i="39"/>
  <c r="ANU27" i="39"/>
  <c r="AOC26" i="39"/>
  <c r="AOM16" i="39"/>
  <c r="AOE16" i="39"/>
  <c r="ANW16" i="39"/>
  <c r="ANA16" i="39"/>
  <c r="AMS16" i="39"/>
  <c r="AND47" i="39"/>
  <c r="ANK27" i="39"/>
  <c r="ANO16" i="39"/>
  <c r="AOK16" i="39"/>
  <c r="ANO26" i="39"/>
  <c r="AOI45" i="39"/>
  <c r="ANW42" i="39"/>
  <c r="AOD41" i="39"/>
  <c r="AOC30" i="39"/>
  <c r="ANU30" i="39"/>
  <c r="AOI16" i="39"/>
  <c r="AOD16" i="39"/>
  <c r="ANV27" i="39"/>
  <c r="AOM26" i="39"/>
  <c r="AOE41" i="39"/>
  <c r="ANE16" i="39"/>
  <c r="AMW16" i="39"/>
  <c r="AON16" i="39"/>
  <c r="AOF16" i="39"/>
  <c r="ANX16" i="39"/>
  <c r="ANP16" i="39"/>
  <c r="AOA27" i="39"/>
  <c r="AMV45" i="39"/>
  <c r="ANC42" i="39"/>
  <c r="ANC41" i="39"/>
  <c r="AMU26" i="39"/>
  <c r="ANM41" i="39"/>
  <c r="ANG26" i="39"/>
  <c r="ANN27" i="39"/>
  <c r="AOJ48" i="39"/>
  <c r="AOH45" i="39"/>
  <c r="AOF44" i="39"/>
  <c r="ANU44" i="39"/>
  <c r="AOE42" i="39"/>
  <c r="ANU42" i="39"/>
  <c r="AOL41" i="39"/>
  <c r="AOM30" i="39"/>
  <c r="AOP27" i="39"/>
  <c r="ANY27" i="39"/>
  <c r="AOB26" i="39"/>
  <c r="AOB30" i="39"/>
  <c r="AOP16" i="39"/>
  <c r="AOH27" i="39"/>
  <c r="ANZ27" i="39"/>
  <c r="ANR16" i="39"/>
  <c r="AON45" i="39"/>
  <c r="AOF45" i="39"/>
  <c r="ANC47" i="39"/>
  <c r="AMU45" i="39"/>
  <c r="ANB42" i="39"/>
  <c r="ANB41" i="39"/>
  <c r="ANA30" i="39"/>
  <c r="ANA27" i="39"/>
  <c r="ANG41" i="39"/>
  <c r="ANJ41" i="39"/>
  <c r="ANL16" i="39"/>
  <c r="AOH48" i="39"/>
  <c r="AOC47" i="39"/>
  <c r="AOG45" i="39"/>
  <c r="AON44" i="39"/>
  <c r="ANT44" i="39"/>
  <c r="AOD42" i="39"/>
  <c r="ANT42" i="39"/>
  <c r="AOK41" i="39"/>
  <c r="ANZ41" i="39"/>
  <c r="AOO27" i="39"/>
  <c r="AOL26" i="39"/>
  <c r="ANY26" i="39"/>
  <c r="AOL16" i="39"/>
  <c r="ANV16" i="39"/>
  <c r="AOB16" i="39"/>
  <c r="AND45" i="39"/>
  <c r="AMV42" i="39"/>
  <c r="AMV41" i="39"/>
  <c r="ANH41" i="39"/>
  <c r="ANK16" i="39"/>
  <c r="AOP48" i="39"/>
  <c r="AOO45" i="39"/>
  <c r="AOL42" i="39"/>
  <c r="AOB42" i="39"/>
  <c r="ANR42" i="39"/>
  <c r="AOG41" i="39"/>
  <c r="ANX41" i="39"/>
  <c r="AOJ30" i="39"/>
  <c r="ANW30" i="39"/>
  <c r="AOH26" i="39"/>
  <c r="ANV26" i="39"/>
  <c r="AOO30" i="39"/>
  <c r="AOG30" i="39"/>
  <c r="ANY30" i="39"/>
  <c r="ANQ30" i="39"/>
  <c r="AOA16" i="39"/>
  <c r="ANO42" i="39"/>
  <c r="AMT42" i="39"/>
  <c r="AMT41" i="39"/>
  <c r="AMS30" i="39"/>
  <c r="AMZ26" i="39"/>
  <c r="ANE30" i="39"/>
  <c r="AMW30" i="39"/>
  <c r="ANN42" i="39"/>
  <c r="ANM27" i="39"/>
  <c r="AOC48" i="39"/>
  <c r="AOK45" i="39"/>
  <c r="ANY45" i="39"/>
  <c r="AOJ44" i="39"/>
  <c r="ANY44" i="39"/>
  <c r="AOJ42" i="39"/>
  <c r="ANZ42" i="39"/>
  <c r="AOO41" i="39"/>
  <c r="ANU41" i="39"/>
  <c r="ANT30" i="39"/>
  <c r="AOG27" i="39"/>
  <c r="ANQ27" i="39"/>
  <c r="ANT26" i="39"/>
  <c r="ANK41" i="39"/>
  <c r="ANM48" i="39"/>
  <c r="ANG16" i="39"/>
  <c r="ANZ48" i="39"/>
  <c r="ANZ47" i="39"/>
  <c r="ANS45" i="39"/>
  <c r="AND16" i="39"/>
  <c r="AMV16" i="39"/>
  <c r="ANK48" i="39"/>
  <c r="ANY48" i="39"/>
  <c r="ANT47" i="39"/>
  <c r="ANR45" i="39"/>
  <c r="ANC16" i="39"/>
  <c r="ANM16" i="39"/>
  <c r="ANS48" i="39"/>
  <c r="ANR47" i="39"/>
  <c r="ANQ45" i="39"/>
  <c r="ANZ16" i="39"/>
  <c r="ANB16" i="39"/>
  <c r="AMT16" i="39"/>
  <c r="ANP41" i="39"/>
  <c r="ANH16" i="39"/>
  <c r="ANI16" i="39"/>
  <c r="ANT16" i="39"/>
  <c r="AOA48" i="39"/>
  <c r="ANS16" i="39"/>
  <c r="ANI47" i="39"/>
  <c r="ANA45" i="39"/>
  <c r="AMZ42" i="39"/>
  <c r="AMR42" i="39"/>
  <c r="AMY41" i="39"/>
  <c r="ANE27" i="39"/>
  <c r="AMW27" i="39"/>
  <c r="ANH48" i="39"/>
  <c r="ANG47" i="39"/>
  <c r="ANJ44" i="39"/>
  <c r="ANJ42" i="39"/>
  <c r="AON48" i="39"/>
  <c r="ANW48" i="39"/>
  <c r="ANX47" i="39"/>
  <c r="ANP47" i="39"/>
  <c r="ANP45" i="39"/>
  <c r="ANP44" i="39"/>
  <c r="ANY42" i="39"/>
  <c r="ANP42" i="39"/>
  <c r="AON27" i="39"/>
  <c r="AMY44" i="39"/>
  <c r="AMY42" i="39"/>
  <c r="AMX41" i="39"/>
  <c r="AND27" i="39"/>
  <c r="AMV27" i="39"/>
  <c r="ANG48" i="39"/>
  <c r="ANO45" i="39"/>
  <c r="ANI44" i="39"/>
  <c r="ANH42" i="39"/>
  <c r="ANV48" i="39"/>
  <c r="ANW47" i="39"/>
  <c r="AOP45" i="39"/>
  <c r="ANX45" i="39"/>
  <c r="AOG42" i="39"/>
  <c r="ANR26" i="39"/>
  <c r="AOH16" i="39"/>
  <c r="AOR44" i="39"/>
  <c r="AOR47" i="39"/>
  <c r="AMY45" i="39"/>
  <c r="ANF42" i="39"/>
  <c r="AMX42" i="39"/>
  <c r="ANE41" i="39"/>
  <c r="AMW41" i="39"/>
  <c r="AMZ16" i="39"/>
  <c r="ANO48" i="39"/>
  <c r="ANO47" i="39"/>
  <c r="ANM45" i="39"/>
  <c r="ANH44" i="39"/>
  <c r="ANG42" i="39"/>
  <c r="ANJ30" i="39"/>
  <c r="ANL26" i="39"/>
  <c r="ANU48" i="39"/>
  <c r="ANV47" i="39"/>
  <c r="ANV45" i="39"/>
  <c r="AOO44" i="39"/>
  <c r="ANW44" i="39"/>
  <c r="AOO42" i="39"/>
  <c r="ANR27" i="39"/>
  <c r="AOK26" i="39"/>
  <c r="ANZ26" i="39"/>
  <c r="AOQ44" i="39"/>
  <c r="AOQ47" i="39"/>
  <c r="ANE44" i="39"/>
  <c r="AMW44" i="39"/>
  <c r="ANE42" i="39"/>
  <c r="AMW42" i="39"/>
  <c r="AMY16" i="39"/>
  <c r="AMQ16" i="39"/>
  <c r="AOR51" i="39"/>
  <c r="AOR50" i="39"/>
  <c r="ANN48" i="39"/>
  <c r="ANL47" i="39"/>
  <c r="ANK45" i="39"/>
  <c r="ANG44" i="39"/>
  <c r="ANI26" i="39"/>
  <c r="ANJ16" i="39"/>
  <c r="ANN26" i="39"/>
  <c r="AOB48" i="39"/>
  <c r="ANT48" i="39"/>
  <c r="ANU47" i="39"/>
  <c r="AOD45" i="39"/>
  <c r="AOE44" i="39"/>
  <c r="ANV41" i="39"/>
  <c r="AOJ27" i="39"/>
  <c r="ANP26" i="39"/>
  <c r="AMW45" i="39"/>
  <c r="AOQ51" i="39"/>
  <c r="AOQ50" i="39"/>
  <c r="ANK47" i="39"/>
  <c r="ANI45" i="39"/>
  <c r="ANP27" i="39"/>
  <c r="ANX26" i="39"/>
  <c r="AOQ42" i="39"/>
  <c r="ANE47" i="39"/>
  <c r="ANE45" i="39"/>
  <c r="ANE48" i="39"/>
  <c r="ANC44" i="39"/>
  <c r="AMU44" i="39"/>
  <c r="AMY26" i="39"/>
  <c r="AMQ26" i="39"/>
  <c r="AMX16" i="39"/>
  <c r="ANF41" i="39"/>
  <c r="ANL48" i="39"/>
  <c r="ANJ47" i="39"/>
  <c r="ANG45" i="39"/>
  <c r="ANR48" i="39"/>
  <c r="AOA47" i="39"/>
  <c r="ANS47" i="39"/>
  <c r="AOB45" i="39"/>
  <c r="ANS41" i="39"/>
  <c r="ANX27" i="39"/>
  <c r="ANK30" i="39"/>
  <c r="ANQ48" i="39"/>
  <c r="AOR45" i="39"/>
  <c r="AOR48" i="39"/>
  <c r="ANC48" i="39"/>
  <c r="ANA44" i="39"/>
  <c r="AMZ41" i="39"/>
  <c r="AMR41" i="39"/>
  <c r="AMY30" i="39"/>
  <c r="AMQ30" i="39"/>
  <c r="ANE26" i="39"/>
  <c r="AMW26" i="39"/>
  <c r="ANI48" i="39"/>
  <c r="ANH47" i="39"/>
  <c r="ANL42" i="39"/>
  <c r="ANL27" i="39"/>
  <c r="AOF48" i="39"/>
  <c r="ANX48" i="39"/>
  <c r="ANP48" i="39"/>
  <c r="ANY47" i="39"/>
  <c r="ANQ47" i="39"/>
  <c r="ANQ44" i="39"/>
  <c r="ANQ42" i="39"/>
  <c r="AOI41" i="39"/>
  <c r="AOF27" i="39"/>
  <c r="AON26" i="39"/>
  <c r="AOQ45" i="39"/>
  <c r="AOQ48" i="39"/>
  <c r="AOQ41" i="39"/>
  <c r="KV55" i="61"/>
  <c r="KU24" i="61"/>
  <c r="KW38" i="61"/>
  <c r="KV54" i="61"/>
  <c r="KV38" i="61"/>
  <c r="KX38" i="61"/>
  <c r="KO39" i="61"/>
  <c r="KV44" i="61"/>
  <c r="KS36" i="61"/>
  <c r="KS39" i="61" s="1"/>
  <c r="KX24" i="61"/>
  <c r="KV39" i="61"/>
  <c r="KV41" i="61"/>
  <c r="KR39" i="61"/>
  <c r="KR24" i="61"/>
  <c r="KU36" i="61"/>
  <c r="KT55" i="61"/>
  <c r="KR55" i="61"/>
  <c r="KT36" i="61"/>
  <c r="KX44" i="61"/>
  <c r="KM39" i="61"/>
  <c r="KT38" i="61"/>
  <c r="KW24" i="61"/>
  <c r="KX36" i="61"/>
  <c r="KW44" i="61"/>
  <c r="KP39" i="61"/>
  <c r="KV24" i="61"/>
  <c r="KW36" i="61"/>
  <c r="KP54" i="61"/>
  <c r="KM38" i="61"/>
  <c r="KO54" i="61"/>
  <c r="KP40" i="61"/>
  <c r="KP32" i="61"/>
  <c r="KO40" i="61"/>
  <c r="KO32" i="61"/>
  <c r="KN32" i="61"/>
  <c r="KN41" i="61"/>
  <c r="KP41" i="61"/>
  <c r="KN40" i="61"/>
  <c r="KS40" i="61"/>
  <c r="KR40" i="61"/>
  <c r="KQ41" i="61"/>
  <c r="KR41" i="61"/>
  <c r="KS41" i="61"/>
  <c r="KR38" i="61"/>
  <c r="KU55" i="61"/>
  <c r="KS55" i="61"/>
  <c r="KR44" i="61"/>
  <c r="C4840" i="43"/>
  <c r="E4839" i="43"/>
  <c r="AON42" i="39"/>
  <c r="AOM27" i="39"/>
  <c r="AOM45" i="39"/>
  <c r="AOF42" i="39"/>
  <c r="AOE27" i="39"/>
  <c r="AOE45" i="39"/>
  <c r="ANX42" i="39"/>
  <c r="ANW27" i="39"/>
  <c r="ANW45" i="39"/>
  <c r="AOI48" i="39"/>
  <c r="AOJ41" i="39"/>
  <c r="AOI26" i="39"/>
  <c r="AOI30" i="39"/>
  <c r="AOI44" i="39"/>
  <c r="AOB41" i="39"/>
  <c r="AOA26" i="39"/>
  <c r="AOA30" i="39"/>
  <c r="AOA44" i="39"/>
  <c r="AOM47" i="39"/>
  <c r="ANT41" i="39"/>
  <c r="ANS26" i="39"/>
  <c r="ANS30" i="39"/>
  <c r="ANS44" i="39"/>
  <c r="AOE47" i="39"/>
  <c r="AOE26" i="39"/>
  <c r="ANN47" i="39"/>
  <c r="ANN30" i="39"/>
  <c r="KM40" i="61"/>
  <c r="KO38" i="61"/>
  <c r="KO7" i="63"/>
  <c r="KO41" i="61"/>
  <c r="KQ39" i="61"/>
  <c r="KN38" i="61"/>
  <c r="KM7" i="63"/>
  <c r="KQ32" i="61"/>
  <c r="KM41" i="61"/>
  <c r="KL7" i="63"/>
  <c r="KN39" i="61"/>
  <c r="KN54" i="61"/>
  <c r="D4740" i="43"/>
  <c r="E4740" i="43"/>
  <c r="C4741" i="43"/>
  <c r="ANH45" i="39"/>
  <c r="ANK44" i="39"/>
  <c r="ANI42" i="39"/>
  <c r="ANL41" i="39"/>
  <c r="ANJ27" i="39"/>
  <c r="ANM26" i="39"/>
  <c r="ANN45" i="39"/>
  <c r="ANH27" i="39"/>
  <c r="ANK26" i="39"/>
  <c r="ANI27" i="39"/>
  <c r="ANO27" i="39"/>
  <c r="ANG27" i="39"/>
  <c r="ANJ26" i="39"/>
  <c r="ANL45" i="39"/>
  <c r="ANO44" i="39"/>
  <c r="ANM30" i="39"/>
  <c r="ANJ48" i="39"/>
  <c r="ANM47" i="39"/>
  <c r="ANL30" i="39"/>
  <c r="ANH26" i="39"/>
  <c r="ANJ45" i="39"/>
  <c r="ANM44" i="39"/>
  <c r="ANK42" i="39"/>
  <c r="ANN41" i="39"/>
  <c r="C4683" i="43"/>
  <c r="ANF16" i="39"/>
  <c r="ANF44" i="39"/>
  <c r="ANF26" i="39"/>
  <c r="ANF47" i="39"/>
  <c r="C4566" i="43"/>
  <c r="D4565" i="43"/>
  <c r="E4565" i="43"/>
  <c r="KF54" i="61"/>
  <c r="KG54" i="61"/>
  <c r="KS57" i="61" s="1"/>
  <c r="KH54" i="61"/>
  <c r="KF55" i="61"/>
  <c r="KG55" i="61"/>
  <c r="KH55" i="61"/>
  <c r="KI55" i="61"/>
  <c r="KJ55" i="61"/>
  <c r="KK55" i="61"/>
  <c r="KL55" i="61"/>
  <c r="KK44" i="61"/>
  <c r="KL44" i="61"/>
  <c r="KK45" i="61"/>
  <c r="KL45" i="61"/>
  <c r="KF38" i="61"/>
  <c r="KG38" i="61"/>
  <c r="KH38" i="61"/>
  <c r="KF36" i="61"/>
  <c r="KG36" i="61"/>
  <c r="KG39" i="61" s="1"/>
  <c r="KH36" i="61"/>
  <c r="KI36" i="61"/>
  <c r="KJ36" i="61"/>
  <c r="KK36" i="61"/>
  <c r="KL36" i="61"/>
  <c r="KC35" i="61"/>
  <c r="KL35" i="61"/>
  <c r="KK35" i="61"/>
  <c r="KJ7" i="63" s="1"/>
  <c r="KJ35" i="61"/>
  <c r="KI7" i="63" s="1"/>
  <c r="KI35" i="61"/>
  <c r="KH7" i="63" s="1"/>
  <c r="KK24" i="61"/>
  <c r="KL24" i="61"/>
  <c r="KK12" i="61"/>
  <c r="KL12" i="61"/>
  <c r="AMI9" i="39"/>
  <c r="AMJ9" i="39"/>
  <c r="AMK9" i="39"/>
  <c r="AMW47" i="39" s="1"/>
  <c r="AML9" i="39"/>
  <c r="AMM9" i="39"/>
  <c r="AMY47" i="39" s="1"/>
  <c r="AMN9" i="39"/>
  <c r="AMO9" i="39"/>
  <c r="AMP9" i="39"/>
  <c r="AMI10" i="39"/>
  <c r="AMI26" i="39" s="1"/>
  <c r="AMJ10" i="39"/>
  <c r="AMK10" i="39"/>
  <c r="AML10" i="39"/>
  <c r="AMM10" i="39"/>
  <c r="AMN10" i="39"/>
  <c r="AMO10" i="39"/>
  <c r="AMO26" i="39" s="1"/>
  <c r="AMP10" i="39"/>
  <c r="AMI12" i="39"/>
  <c r="AMJ12" i="39"/>
  <c r="AMK12" i="39"/>
  <c r="AML12" i="39"/>
  <c r="AMM12" i="39"/>
  <c r="AMN12" i="39"/>
  <c r="AMO12" i="39"/>
  <c r="AMP12" i="39"/>
  <c r="AMI14" i="39"/>
  <c r="AMI27" i="39" s="1"/>
  <c r="AMJ14" i="39"/>
  <c r="AMK14" i="39"/>
  <c r="AML14" i="39"/>
  <c r="AML27" i="39" s="1"/>
  <c r="AMM14" i="39"/>
  <c r="AMN14" i="39"/>
  <c r="AMO14" i="39"/>
  <c r="AMP14" i="39"/>
  <c r="AMP27" i="39" s="1"/>
  <c r="AMI15" i="39"/>
  <c r="AMJ15" i="39"/>
  <c r="AMK15" i="39"/>
  <c r="AML15" i="39"/>
  <c r="AMM15" i="39"/>
  <c r="AMN15" i="39"/>
  <c r="AMO15" i="39"/>
  <c r="AMP15" i="39"/>
  <c r="AMI17" i="39"/>
  <c r="AMJ17" i="39"/>
  <c r="AMK17" i="39"/>
  <c r="AML17" i="39"/>
  <c r="AMM17" i="39"/>
  <c r="AMN17" i="39"/>
  <c r="AMO17" i="39"/>
  <c r="AMP17" i="39"/>
  <c r="AMI18" i="39"/>
  <c r="AMJ18" i="39"/>
  <c r="AMK18" i="39"/>
  <c r="AML18" i="39"/>
  <c r="AMM18" i="39"/>
  <c r="AMN18" i="39"/>
  <c r="AMO18" i="39"/>
  <c r="AMP18" i="39"/>
  <c r="AMI19" i="39"/>
  <c r="AMJ19" i="39"/>
  <c r="AMK19" i="39"/>
  <c r="AML19" i="39"/>
  <c r="AMM19" i="39"/>
  <c r="AMN19" i="39"/>
  <c r="AMO19" i="39"/>
  <c r="AMP19" i="39"/>
  <c r="AMI22" i="39"/>
  <c r="AMI30" i="39" s="1"/>
  <c r="AMJ22" i="39"/>
  <c r="AMJ30" i="39" s="1"/>
  <c r="AMK22" i="39"/>
  <c r="AML22" i="39"/>
  <c r="AMM22" i="39"/>
  <c r="AMN22" i="39"/>
  <c r="AMN30" i="39" s="1"/>
  <c r="AMO22" i="39"/>
  <c r="AMO30" i="39" s="1"/>
  <c r="AMP22" i="39"/>
  <c r="AMI23" i="39"/>
  <c r="AMJ23" i="39"/>
  <c r="AMK23" i="39"/>
  <c r="AML23" i="39"/>
  <c r="AMM23" i="39"/>
  <c r="AMN23" i="39"/>
  <c r="AMO23" i="39"/>
  <c r="AMP23" i="39"/>
  <c r="AMJ26" i="39" l="1"/>
  <c r="AMN27" i="39"/>
  <c r="AMP26" i="39"/>
  <c r="AMO27" i="39"/>
  <c r="AMN26" i="39"/>
  <c r="AMJ16" i="39"/>
  <c r="AMO41" i="39"/>
  <c r="AMM26" i="39"/>
  <c r="AMO42" i="39"/>
  <c r="AML42" i="39"/>
  <c r="AMO45" i="39"/>
  <c r="AMJ27" i="39"/>
  <c r="AMJ41" i="39"/>
  <c r="AMO16" i="39"/>
  <c r="AMJ42" i="39"/>
  <c r="AMI16" i="39"/>
  <c r="AMM42" i="39"/>
  <c r="AMM30" i="39"/>
  <c r="AMN16" i="39"/>
  <c r="AMP45" i="39"/>
  <c r="AMP30" i="39"/>
  <c r="AMX48" i="39"/>
  <c r="AOL51" i="39"/>
  <c r="AMK42" i="39"/>
  <c r="AOK51" i="39"/>
  <c r="AMY48" i="39"/>
  <c r="AMO44" i="39"/>
  <c r="AMU48" i="39"/>
  <c r="AOI51" i="39"/>
  <c r="AMU47" i="39"/>
  <c r="AMW48" i="39"/>
  <c r="AMP44" i="39"/>
  <c r="AMX47" i="39"/>
  <c r="AOL50" i="39"/>
  <c r="AMT45" i="39"/>
  <c r="AOP51" i="39"/>
  <c r="ANB48" i="39"/>
  <c r="AMP42" i="39"/>
  <c r="AML30" i="39"/>
  <c r="AOO51" i="39"/>
  <c r="ANA48" i="39"/>
  <c r="AMS45" i="39"/>
  <c r="AMP41" i="39"/>
  <c r="AOO50" i="39"/>
  <c r="AMS44" i="39"/>
  <c r="ANA47" i="39"/>
  <c r="AOM50" i="39"/>
  <c r="AMM44" i="39"/>
  <c r="ANB47" i="39"/>
  <c r="AMT44" i="39"/>
  <c r="AOP50" i="39"/>
  <c r="AMN42" i="39"/>
  <c r="AMZ48" i="39"/>
  <c r="AMR45" i="39"/>
  <c r="AON51" i="39"/>
  <c r="AMZ47" i="39"/>
  <c r="AON50" i="39"/>
  <c r="AMR44" i="39"/>
  <c r="AOM51" i="39"/>
  <c r="AMQ45" i="39"/>
  <c r="AMQ42" i="39"/>
  <c r="AMM16" i="39"/>
  <c r="AMK41" i="39"/>
  <c r="AOK50" i="39"/>
  <c r="AMK16" i="39"/>
  <c r="AMM45" i="39"/>
  <c r="AMV48" i="39"/>
  <c r="AOJ51" i="39"/>
  <c r="AMV47" i="39"/>
  <c r="AOJ50" i="39"/>
  <c r="AOI50" i="39"/>
  <c r="AMQ44" i="39"/>
  <c r="AMQ41" i="39"/>
  <c r="KK39" i="61"/>
  <c r="KU62" i="61"/>
  <c r="KX39" i="61"/>
  <c r="KR62" i="61"/>
  <c r="KT39" i="61"/>
  <c r="KT41" i="61"/>
  <c r="KW39" i="61"/>
  <c r="KU41" i="61"/>
  <c r="KU39" i="61"/>
  <c r="KJ38" i="61"/>
  <c r="KV62" i="61"/>
  <c r="D4840" i="43"/>
  <c r="E4840" i="43"/>
  <c r="C4841" i="43"/>
  <c r="KL54" i="61"/>
  <c r="KK7" i="63"/>
  <c r="KH39" i="61"/>
  <c r="KT62" i="61"/>
  <c r="KS62" i="61"/>
  <c r="KR57" i="61"/>
  <c r="KQ62" i="61"/>
  <c r="KI39" i="61"/>
  <c r="KT57" i="61"/>
  <c r="E4741" i="43"/>
  <c r="C4742" i="43"/>
  <c r="D4741" i="43"/>
  <c r="D4683" i="43"/>
  <c r="E4683" i="43"/>
  <c r="C4684" i="43"/>
  <c r="D4566" i="43"/>
  <c r="E4566" i="43"/>
  <c r="C4567" i="43"/>
  <c r="AMM41" i="39"/>
  <c r="AML41" i="39"/>
  <c r="AML16" i="39"/>
  <c r="AML26" i="39"/>
  <c r="AMK30" i="39"/>
  <c r="AMK27" i="39"/>
  <c r="AMK26" i="39"/>
  <c r="AMN41" i="39"/>
  <c r="AMP16" i="39"/>
  <c r="KF39" i="61"/>
  <c r="KK54" i="61"/>
  <c r="KL38" i="61"/>
  <c r="KJ54" i="61"/>
  <c r="KL39" i="61"/>
  <c r="KK38" i="61"/>
  <c r="KI54" i="61"/>
  <c r="AMN45" i="39"/>
  <c r="AMM27" i="39"/>
  <c r="KJ39" i="61"/>
  <c r="KI38" i="61"/>
  <c r="AMN44" i="39"/>
  <c r="KV61" i="61" l="1"/>
  <c r="KQ61" i="61"/>
  <c r="E4841" i="43"/>
  <c r="C4842" i="43"/>
  <c r="D4841" i="43"/>
  <c r="KS61" i="61"/>
  <c r="KU61" i="61"/>
  <c r="KV57" i="61"/>
  <c r="KR61" i="61"/>
  <c r="KT61" i="61"/>
  <c r="KU57" i="61"/>
  <c r="D4742" i="43"/>
  <c r="E4742" i="43"/>
  <c r="C4743" i="43"/>
  <c r="D4684" i="43"/>
  <c r="E4684" i="43"/>
  <c r="C4685" i="43"/>
  <c r="D4567" i="43"/>
  <c r="C4568" i="43"/>
  <c r="E4567" i="43"/>
  <c r="KF44" i="61"/>
  <c r="KG44" i="61"/>
  <c r="KH44" i="61"/>
  <c r="KI44" i="61"/>
  <c r="KJ44" i="61"/>
  <c r="KF45" i="61"/>
  <c r="KG45" i="61"/>
  <c r="KH45" i="61"/>
  <c r="KI45" i="61"/>
  <c r="KJ45" i="61"/>
  <c r="KH24" i="61"/>
  <c r="KI24" i="61"/>
  <c r="KJ24" i="61"/>
  <c r="AMB9" i="39"/>
  <c r="AMC9" i="39"/>
  <c r="AMD9" i="39"/>
  <c r="AME9" i="39"/>
  <c r="AMF9" i="39"/>
  <c r="AMG9" i="39"/>
  <c r="AMH9" i="39"/>
  <c r="AMB10" i="39"/>
  <c r="AMC10" i="39"/>
  <c r="AMD10" i="39"/>
  <c r="AME10" i="39"/>
  <c r="AMF10" i="39"/>
  <c r="AMG10" i="39"/>
  <c r="AMH10" i="39"/>
  <c r="AMB12" i="39"/>
  <c r="AMC12" i="39"/>
  <c r="AMD12" i="39"/>
  <c r="AME12" i="39"/>
  <c r="AMF12" i="39"/>
  <c r="AMG12" i="39"/>
  <c r="AMH12" i="39"/>
  <c r="AMB14" i="39"/>
  <c r="AMC14" i="39"/>
  <c r="AMD14" i="39"/>
  <c r="AME14" i="39"/>
  <c r="AMF14" i="39"/>
  <c r="AMG14" i="39"/>
  <c r="AMH14" i="39"/>
  <c r="AMB15" i="39"/>
  <c r="AMC15" i="39"/>
  <c r="AMD15" i="39"/>
  <c r="AME15" i="39"/>
  <c r="AMF15" i="39"/>
  <c r="AMG15" i="39"/>
  <c r="AMH15" i="39"/>
  <c r="AMB17" i="39"/>
  <c r="AMC17" i="39"/>
  <c r="AMD17" i="39"/>
  <c r="AME17" i="39"/>
  <c r="AMF17" i="39"/>
  <c r="AMG17" i="39"/>
  <c r="AMH17" i="39"/>
  <c r="AMB18" i="39"/>
  <c r="AMC18" i="39"/>
  <c r="AMD18" i="39"/>
  <c r="AME18" i="39"/>
  <c r="AMF18" i="39"/>
  <c r="AMG18" i="39"/>
  <c r="AMH18" i="39"/>
  <c r="AMB19" i="39"/>
  <c r="AMC19" i="39"/>
  <c r="AMD19" i="39"/>
  <c r="AME19" i="39"/>
  <c r="AMF19" i="39"/>
  <c r="AMG19" i="39"/>
  <c r="AMH19" i="39"/>
  <c r="AMB22" i="39"/>
  <c r="AMB30" i="39" s="1"/>
  <c r="AMC22" i="39"/>
  <c r="AMC30" i="39" s="1"/>
  <c r="AMD22" i="39"/>
  <c r="AME22" i="39"/>
  <c r="AME30" i="39" s="1"/>
  <c r="AMF22" i="39"/>
  <c r="AMG22" i="39"/>
  <c r="AMG30" i="39" s="1"/>
  <c r="AMH22" i="39"/>
  <c r="AMB23" i="39"/>
  <c r="AMC23" i="39"/>
  <c r="AMD23" i="39"/>
  <c r="AME23" i="39"/>
  <c r="AMF23" i="39"/>
  <c r="AMG23" i="39"/>
  <c r="AMH23" i="39"/>
  <c r="AMH26" i="39"/>
  <c r="KH12" i="61"/>
  <c r="KI12" i="61"/>
  <c r="KJ12" i="61"/>
  <c r="AMF44" i="39" l="1"/>
  <c r="AMC41" i="39"/>
  <c r="AMB27" i="39"/>
  <c r="AMH41" i="39"/>
  <c r="AMC16" i="39"/>
  <c r="AMP48" i="39"/>
  <c r="AOD51" i="39"/>
  <c r="AMD42" i="39"/>
  <c r="AMF16" i="39"/>
  <c r="AMO48" i="39"/>
  <c r="AOC51" i="39"/>
  <c r="AOH51" i="39"/>
  <c r="AMT48" i="39"/>
  <c r="AMK44" i="39"/>
  <c r="AOG50" i="39"/>
  <c r="AMS47" i="39"/>
  <c r="AMO47" i="39"/>
  <c r="AOC50" i="39"/>
  <c r="AMK45" i="39"/>
  <c r="AOG51" i="39"/>
  <c r="AMS48" i="39"/>
  <c r="AMJ44" i="39"/>
  <c r="AOF50" i="39"/>
  <c r="AMR47" i="39"/>
  <c r="AMH45" i="39"/>
  <c r="AMD27" i="39"/>
  <c r="AMJ45" i="39"/>
  <c r="AOF51" i="39"/>
  <c r="AMR48" i="39"/>
  <c r="AMI44" i="39"/>
  <c r="AOE50" i="39"/>
  <c r="AMQ47" i="39"/>
  <c r="AMG44" i="39"/>
  <c r="AMC27" i="39"/>
  <c r="AMG16" i="39"/>
  <c r="AMI45" i="39"/>
  <c r="AOE51" i="39"/>
  <c r="AMQ48" i="39"/>
  <c r="AMP47" i="39"/>
  <c r="AOD50" i="39"/>
  <c r="AMN47" i="39"/>
  <c r="AOB50" i="39"/>
  <c r="AMC26" i="39"/>
  <c r="AMN48" i="39"/>
  <c r="AOB51" i="39"/>
  <c r="AME41" i="39"/>
  <c r="AMB26" i="39"/>
  <c r="AMT47" i="39"/>
  <c r="AOH50" i="39"/>
  <c r="D4842" i="43"/>
  <c r="E4842" i="43"/>
  <c r="C4843" i="43"/>
  <c r="D4743" i="43"/>
  <c r="E4743" i="43"/>
  <c r="C4744" i="43"/>
  <c r="D4685" i="43"/>
  <c r="E4685" i="43"/>
  <c r="C4686" i="43"/>
  <c r="C4569" i="43"/>
  <c r="E4568" i="43"/>
  <c r="D4568" i="43"/>
  <c r="AMH44" i="39"/>
  <c r="AMD41" i="39"/>
  <c r="AMF42" i="39"/>
  <c r="AMI41" i="39"/>
  <c r="AML44" i="39"/>
  <c r="AME42" i="39"/>
  <c r="AMI42" i="39"/>
  <c r="AML45" i="39"/>
  <c r="AMB16" i="39"/>
  <c r="AMF30" i="39"/>
  <c r="AMF26" i="39"/>
  <c r="AMH16" i="39"/>
  <c r="AMG42" i="39"/>
  <c r="AMF41" i="39"/>
  <c r="AMG45" i="39"/>
  <c r="AMG41" i="39"/>
  <c r="AMG27" i="39"/>
  <c r="AMH42" i="39"/>
  <c r="AME16" i="39"/>
  <c r="AMG26" i="39"/>
  <c r="AMD16" i="39"/>
  <c r="AMD30" i="39"/>
  <c r="AMF45" i="39"/>
  <c r="AMC42" i="39"/>
  <c r="AMH27" i="39"/>
  <c r="AMF27" i="39"/>
  <c r="AME26" i="39"/>
  <c r="AMH30" i="39"/>
  <c r="AME27" i="39"/>
  <c r="AMD26" i="39"/>
  <c r="AKT22" i="39"/>
  <c r="AKS22" i="39"/>
  <c r="AKS23" i="39"/>
  <c r="AKT23" i="39"/>
  <c r="D4843" i="43" l="1"/>
  <c r="C4844" i="43"/>
  <c r="E4843" i="43"/>
  <c r="D4744" i="43"/>
  <c r="E4744" i="43"/>
  <c r="C4745" i="43"/>
  <c r="C4687" i="43"/>
  <c r="D4686" i="43"/>
  <c r="E4686" i="43"/>
  <c r="C4570" i="43"/>
  <c r="D4569" i="43"/>
  <c r="E4569" i="43"/>
  <c r="ALZ9" i="39"/>
  <c r="AMA9" i="39"/>
  <c r="ALZ10" i="39"/>
  <c r="AMA10" i="39"/>
  <c r="AMA12" i="39"/>
  <c r="ALZ14" i="39"/>
  <c r="AMA14" i="39"/>
  <c r="ALZ15" i="39"/>
  <c r="AMA15" i="39"/>
  <c r="ALZ17" i="39"/>
  <c r="AMA17" i="39"/>
  <c r="ALZ18" i="39"/>
  <c r="AMA18" i="39"/>
  <c r="ALZ19" i="39"/>
  <c r="AMA19" i="39"/>
  <c r="ALZ22" i="39"/>
  <c r="AMA22" i="39"/>
  <c r="ALZ23" i="39"/>
  <c r="AMA23" i="39"/>
  <c r="ALZ30" i="39" l="1"/>
  <c r="AMA30" i="39"/>
  <c r="AML48" i="39"/>
  <c r="ANZ51" i="39"/>
  <c r="AMM47" i="39"/>
  <c r="AOA50" i="39"/>
  <c r="AMM48" i="39"/>
  <c r="AOA51" i="39"/>
  <c r="ANZ50" i="39"/>
  <c r="D4844" i="43"/>
  <c r="E4844" i="43"/>
  <c r="C4845" i="43"/>
  <c r="D4745" i="43"/>
  <c r="E4745" i="43"/>
  <c r="C4746" i="43"/>
  <c r="D4687" i="43"/>
  <c r="C4688" i="43"/>
  <c r="E4687" i="43"/>
  <c r="D4570" i="43"/>
  <c r="E4570" i="43"/>
  <c r="C4571" i="43"/>
  <c r="AMD44" i="39"/>
  <c r="AML47" i="39"/>
  <c r="AMA42" i="39"/>
  <c r="AMD45" i="39"/>
  <c r="AMA16" i="39"/>
  <c r="AMB42" i="39"/>
  <c r="AME45" i="39"/>
  <c r="AMB41" i="39"/>
  <c r="AME44" i="39"/>
  <c r="ALZ16" i="39"/>
  <c r="ALZ26" i="39"/>
  <c r="AMA41" i="39"/>
  <c r="AMA26" i="39"/>
  <c r="AMA27" i="39"/>
  <c r="ALZ27" i="39"/>
  <c r="KF7" i="63"/>
  <c r="KG12" i="61"/>
  <c r="KF24" i="61"/>
  <c r="KG24" i="61"/>
  <c r="D4845" i="43" l="1"/>
  <c r="E4845" i="43"/>
  <c r="C4846" i="43"/>
  <c r="C4747" i="43"/>
  <c r="D4746" i="43"/>
  <c r="E4746" i="43"/>
  <c r="D4688" i="43"/>
  <c r="E4688" i="43"/>
  <c r="C4689" i="43"/>
  <c r="C4572" i="43"/>
  <c r="D4571" i="43"/>
  <c r="E4571" i="43"/>
  <c r="ALU9" i="39"/>
  <c r="ALV9" i="39"/>
  <c r="ALW9" i="39"/>
  <c r="ALX9" i="39"/>
  <c r="ALY9" i="39"/>
  <c r="ANY50" i="39" s="1"/>
  <c r="ALU10" i="39"/>
  <c r="ANU51" i="39" s="1"/>
  <c r="ALV10" i="39"/>
  <c r="ANV51" i="39" s="1"/>
  <c r="ALW10" i="39"/>
  <c r="ALX10" i="39"/>
  <c r="ALY10" i="39"/>
  <c r="ALU14" i="39"/>
  <c r="ALV14" i="39"/>
  <c r="ALW14" i="39"/>
  <c r="ALX14" i="39"/>
  <c r="ALY14" i="39"/>
  <c r="ALU15" i="39"/>
  <c r="ALV15" i="39"/>
  <c r="ALW15" i="39"/>
  <c r="ALX15" i="39"/>
  <c r="ALY15" i="39"/>
  <c r="ALU17" i="39"/>
  <c r="ALV17" i="39"/>
  <c r="ALW17" i="39"/>
  <c r="ALX17" i="39"/>
  <c r="ALY17" i="39"/>
  <c r="ALU18" i="39"/>
  <c r="ALV18" i="39"/>
  <c r="ALW18" i="39"/>
  <c r="ALX18" i="39"/>
  <c r="ALY18" i="39"/>
  <c r="ALU19" i="39"/>
  <c r="ALV19" i="39"/>
  <c r="ALW19" i="39"/>
  <c r="ALX19" i="39"/>
  <c r="ALY19" i="39"/>
  <c r="ALU22" i="39"/>
  <c r="ALV22" i="39"/>
  <c r="ALW22" i="39"/>
  <c r="ALX22" i="39"/>
  <c r="ALY22" i="39"/>
  <c r="ALU23" i="39"/>
  <c r="ALV23" i="39"/>
  <c r="ALW23" i="39"/>
  <c r="ALX23" i="39"/>
  <c r="ALY23" i="39"/>
  <c r="ALY27" i="39" l="1"/>
  <c r="ALX30" i="39"/>
  <c r="ALV41" i="39"/>
  <c r="ALU30" i="39"/>
  <c r="ALV26" i="39"/>
  <c r="ALY30" i="39"/>
  <c r="ALW42" i="39"/>
  <c r="ALX41" i="39"/>
  <c r="ALV27" i="39"/>
  <c r="ALY44" i="39"/>
  <c r="ALX42" i="39"/>
  <c r="AMJ47" i="39"/>
  <c r="ANX50" i="39"/>
  <c r="AMK48" i="39"/>
  <c r="ANY51" i="39"/>
  <c r="AMH47" i="39"/>
  <c r="ANV50" i="39"/>
  <c r="AMJ48" i="39"/>
  <c r="ANX51" i="39"/>
  <c r="AMG47" i="39"/>
  <c r="ANU50" i="39"/>
  <c r="AMI48" i="39"/>
  <c r="ANW51" i="39"/>
  <c r="AMI47" i="39"/>
  <c r="ANW50" i="39"/>
  <c r="ALX27" i="39"/>
  <c r="ALW27" i="39"/>
  <c r="C4847" i="43"/>
  <c r="E4846" i="43"/>
  <c r="D4846" i="43"/>
  <c r="D4747" i="43"/>
  <c r="E4747" i="43"/>
  <c r="C4748" i="43"/>
  <c r="E4689" i="43"/>
  <c r="C4690" i="43"/>
  <c r="D4689" i="43"/>
  <c r="C4573" i="43"/>
  <c r="E4572" i="43"/>
  <c r="D4572" i="43"/>
  <c r="ALW41" i="39"/>
  <c r="ALX16" i="39"/>
  <c r="ALW16" i="39"/>
  <c r="ALY42" i="39"/>
  <c r="ALV16" i="39"/>
  <c r="ALU27" i="39"/>
  <c r="AMC44" i="39"/>
  <c r="AMK47" i="39"/>
  <c r="ALW26" i="39"/>
  <c r="ALY16" i="39"/>
  <c r="AMA45" i="39"/>
  <c r="AMG48" i="39"/>
  <c r="AMH48" i="39"/>
  <c r="ALZ45" i="39"/>
  <c r="ALU26" i="39"/>
  <c r="ALU16" i="39"/>
  <c r="ALY45" i="39"/>
  <c r="AMB44" i="39"/>
  <c r="AMC45" i="39"/>
  <c r="ALZ42" i="39"/>
  <c r="ALV42" i="39"/>
  <c r="AMB45" i="39"/>
  <c r="ALZ41" i="39"/>
  <c r="ALY41" i="39"/>
  <c r="AMA44" i="39"/>
  <c r="ALY26" i="39"/>
  <c r="ALZ44" i="39"/>
  <c r="ALX26" i="39"/>
  <c r="ALW30" i="39"/>
  <c r="ALV30" i="39"/>
  <c r="ALS9" i="39"/>
  <c r="ALT9" i="39"/>
  <c r="ALS10" i="39"/>
  <c r="ANS51" i="39" s="1"/>
  <c r="ALT10" i="39"/>
  <c r="ANT51" i="39" s="1"/>
  <c r="ALS14" i="39"/>
  <c r="ALT14" i="39"/>
  <c r="ALS15" i="39"/>
  <c r="ALT15" i="39"/>
  <c r="ALS17" i="39"/>
  <c r="ALT17" i="39"/>
  <c r="ALS18" i="39"/>
  <c r="ALT18" i="39"/>
  <c r="ALS19" i="39"/>
  <c r="ALT19" i="39"/>
  <c r="ALS22" i="39"/>
  <c r="ALT22" i="39"/>
  <c r="ALS23" i="39"/>
  <c r="ALT23" i="39"/>
  <c r="ALP9" i="39"/>
  <c r="ALQ9" i="39"/>
  <c r="ANQ50" i="39" s="1"/>
  <c r="ALR9" i="39"/>
  <c r="ANR50" i="39" s="1"/>
  <c r="ALP10" i="39"/>
  <c r="ALQ10" i="39"/>
  <c r="ALR10" i="39"/>
  <c r="ANR51" i="39" s="1"/>
  <c r="ALP14" i="39"/>
  <c r="ALQ14" i="39"/>
  <c r="ALR14" i="39"/>
  <c r="ALP15" i="39"/>
  <c r="ALQ15" i="39"/>
  <c r="ALR15" i="39"/>
  <c r="ALP17" i="39"/>
  <c r="ALQ17" i="39"/>
  <c r="ALR17" i="39"/>
  <c r="ALP18" i="39"/>
  <c r="ALQ18" i="39"/>
  <c r="ALR18" i="39"/>
  <c r="ALP19" i="39"/>
  <c r="ALQ19" i="39"/>
  <c r="ALR19" i="39"/>
  <c r="ALP22" i="39"/>
  <c r="ALQ22" i="39"/>
  <c r="ALR22" i="39"/>
  <c r="ALP23" i="39"/>
  <c r="ALQ23" i="39"/>
  <c r="ALR23" i="39"/>
  <c r="ALO9" i="39"/>
  <c r="ANO50" i="39" s="1"/>
  <c r="ALO10" i="39"/>
  <c r="ANO51" i="39" s="1"/>
  <c r="ALO14" i="39"/>
  <c r="ALO15" i="39"/>
  <c r="ALO17" i="39"/>
  <c r="ALO18" i="39"/>
  <c r="ALO19" i="39"/>
  <c r="ALO22" i="39"/>
  <c r="ALO23" i="39"/>
  <c r="AKT14" i="39"/>
  <c r="AKS14" i="39"/>
  <c r="ALM9" i="39"/>
  <c r="ALN9" i="39"/>
  <c r="ALM10" i="39"/>
  <c r="ALN10" i="39"/>
  <c r="ALM14" i="39"/>
  <c r="ALN14" i="39"/>
  <c r="ALM15" i="39"/>
  <c r="ALN15" i="39"/>
  <c r="ALM17" i="39"/>
  <c r="ALN17" i="39"/>
  <c r="ALM18" i="39"/>
  <c r="ALN18" i="39"/>
  <c r="ALM19" i="39"/>
  <c r="ALN19" i="39"/>
  <c r="ALM22" i="39"/>
  <c r="ALN22" i="39"/>
  <c r="ALM23" i="39"/>
  <c r="ALN23" i="39"/>
  <c r="ALK9" i="39"/>
  <c r="ALL9" i="39"/>
  <c r="ALK10" i="39"/>
  <c r="ALL10" i="39"/>
  <c r="ANL51" i="39" s="1"/>
  <c r="ALK14" i="39"/>
  <c r="ALL14" i="39"/>
  <c r="ALK15" i="39"/>
  <c r="ALL15" i="39"/>
  <c r="ALK17" i="39"/>
  <c r="ALL17" i="39"/>
  <c r="ALK18" i="39"/>
  <c r="ALL18" i="39"/>
  <c r="ALK19" i="39"/>
  <c r="ALL19" i="39"/>
  <c r="ALK22" i="39"/>
  <c r="ALL22" i="39"/>
  <c r="ALK23" i="39"/>
  <c r="ALL23" i="39"/>
  <c r="JY7" i="63"/>
  <c r="KD7" i="63"/>
  <c r="KE7" i="63"/>
  <c r="KE38" i="61"/>
  <c r="KE44" i="61"/>
  <c r="KE45" i="61"/>
  <c r="KE36" i="61"/>
  <c r="KE39" i="61" s="1"/>
  <c r="KB7" i="63"/>
  <c r="KE24" i="61"/>
  <c r="KE11" i="61"/>
  <c r="KF12" i="61" s="1"/>
  <c r="KE10" i="61"/>
  <c r="KE55" i="61" s="1"/>
  <c r="KP62" i="61" s="1"/>
  <c r="KD24" i="61"/>
  <c r="ALJ9" i="39"/>
  <c r="ALJ10" i="39"/>
  <c r="ALJ14" i="39"/>
  <c r="ALJ15" i="39"/>
  <c r="ALJ17" i="39"/>
  <c r="ALJ18" i="39"/>
  <c r="ALJ19" i="39"/>
  <c r="ALJ22" i="39"/>
  <c r="ALJ23" i="39"/>
  <c r="ALH9" i="39"/>
  <c r="ALI9" i="39"/>
  <c r="ALH10" i="39"/>
  <c r="ANH51" i="39" s="1"/>
  <c r="ALI10" i="39"/>
  <c r="ALH14" i="39"/>
  <c r="ALI14" i="39"/>
  <c r="ALH15" i="39"/>
  <c r="ALI15" i="39"/>
  <c r="ALH17" i="39"/>
  <c r="ALI17" i="39"/>
  <c r="ALH18" i="39"/>
  <c r="ALI18" i="39"/>
  <c r="ALH19" i="39"/>
  <c r="ALI19" i="39"/>
  <c r="ALH22" i="39"/>
  <c r="ALI22" i="39"/>
  <c r="ALH23" i="39"/>
  <c r="ALI23" i="39"/>
  <c r="ALE9" i="39"/>
  <c r="ANE50" i="39" s="1"/>
  <c r="ALF9" i="39"/>
  <c r="ALG9" i="39"/>
  <c r="ANG50" i="39" s="1"/>
  <c r="ALE10" i="39"/>
  <c r="ANE51" i="39" s="1"/>
  <c r="ALF10" i="39"/>
  <c r="ALG10" i="39"/>
  <c r="ALE14" i="39"/>
  <c r="ALF14" i="39"/>
  <c r="ALG14" i="39"/>
  <c r="ALE15" i="39"/>
  <c r="ALF15" i="39"/>
  <c r="ALG15" i="39"/>
  <c r="ALE17" i="39"/>
  <c r="ALF17" i="39"/>
  <c r="ALG17" i="39"/>
  <c r="ALE18" i="39"/>
  <c r="ALF18" i="39"/>
  <c r="ALG18" i="39"/>
  <c r="ALE19" i="39"/>
  <c r="ALF19" i="39"/>
  <c r="ALG19" i="39"/>
  <c r="ALE22" i="39"/>
  <c r="ALF22" i="39"/>
  <c r="ALG22" i="39"/>
  <c r="ALE23" i="39"/>
  <c r="ALF23" i="39"/>
  <c r="ALG23" i="39"/>
  <c r="F5" i="63"/>
  <c r="N5" i="63"/>
  <c r="V5" i="63"/>
  <c r="AD5" i="63"/>
  <c r="AL5" i="63"/>
  <c r="AT5" i="63"/>
  <c r="BB5" i="63"/>
  <c r="BJ5" i="63"/>
  <c r="BR5" i="63"/>
  <c r="BZ5" i="63"/>
  <c r="CH5" i="63"/>
  <c r="CL13" i="61"/>
  <c r="CL72" i="61" s="1"/>
  <c r="CP5" i="63"/>
  <c r="CX5" i="63"/>
  <c r="DF5" i="63"/>
  <c r="DN5" i="63"/>
  <c r="DV5" i="63"/>
  <c r="EL5" i="63"/>
  <c r="ET5" i="63"/>
  <c r="FB5" i="63"/>
  <c r="FJ5" i="63"/>
  <c r="FR5" i="63"/>
  <c r="FZ5" i="63"/>
  <c r="GH5" i="63"/>
  <c r="GP5" i="63"/>
  <c r="GX5" i="63"/>
  <c r="HF5" i="63"/>
  <c r="HN5" i="63"/>
  <c r="HV5" i="63"/>
  <c r="ID5" i="63"/>
  <c r="IL5" i="63"/>
  <c r="IT5" i="63"/>
  <c r="JB5" i="63"/>
  <c r="KB12" i="61"/>
  <c r="KC12" i="61"/>
  <c r="KD12" i="61"/>
  <c r="KC54" i="61"/>
  <c r="KB44" i="61"/>
  <c r="KC44" i="61"/>
  <c r="KD44" i="61"/>
  <c r="KB45" i="61"/>
  <c r="KC45" i="61"/>
  <c r="KD45" i="61"/>
  <c r="KB55" i="61"/>
  <c r="KC55" i="61"/>
  <c r="KD55" i="61"/>
  <c r="KO62" i="61" s="1"/>
  <c r="KC38" i="61"/>
  <c r="KC36" i="61"/>
  <c r="KC39" i="61" s="1"/>
  <c r="KD36" i="61"/>
  <c r="KB24" i="61"/>
  <c r="KC24" i="61"/>
  <c r="KD35" i="61"/>
  <c r="KC7" i="63" s="1"/>
  <c r="F4245" i="43"/>
  <c r="ALC9" i="39"/>
  <c r="ANC50" i="39" s="1"/>
  <c r="ALD9" i="39"/>
  <c r="ALC10" i="39"/>
  <c r="ALD10" i="39"/>
  <c r="ALC14" i="39"/>
  <c r="ALD14" i="39"/>
  <c r="ALC15" i="39"/>
  <c r="ALD15" i="39"/>
  <c r="ALC17" i="39"/>
  <c r="ALD17" i="39"/>
  <c r="ALC18" i="39"/>
  <c r="ALD18" i="39"/>
  <c r="ALC19" i="39"/>
  <c r="ALD19" i="39"/>
  <c r="ALC22" i="39"/>
  <c r="ALD22" i="39"/>
  <c r="ALC23" i="39"/>
  <c r="ALD23" i="39"/>
  <c r="KD39" i="61"/>
  <c r="AKT9" i="39"/>
  <c r="AMT50" i="39" s="1"/>
  <c r="AKS9" i="39"/>
  <c r="AMS50" i="39" s="1"/>
  <c r="AKV9" i="39"/>
  <c r="AMV50" i="39" s="1"/>
  <c r="AKW9" i="39"/>
  <c r="AMW50" i="39" s="1"/>
  <c r="AKX9" i="39"/>
  <c r="AMX50" i="39" s="1"/>
  <c r="AKY9" i="39"/>
  <c r="AKZ9" i="39"/>
  <c r="ALA9" i="39"/>
  <c r="ANA50" i="39" s="1"/>
  <c r="ALB9" i="39"/>
  <c r="ANB50" i="39" s="1"/>
  <c r="AKV10" i="39"/>
  <c r="AMV51" i="39" s="1"/>
  <c r="AKW10" i="39"/>
  <c r="AMW51" i="39" s="1"/>
  <c r="AKX10" i="39"/>
  <c r="AMX51" i="39" s="1"/>
  <c r="AKY10" i="39"/>
  <c r="AKZ10" i="39"/>
  <c r="ALA10" i="39"/>
  <c r="ANA51" i="39" s="1"/>
  <c r="ALB10" i="39"/>
  <c r="ANB51" i="39" s="1"/>
  <c r="AKV14" i="39"/>
  <c r="AKW14" i="39"/>
  <c r="AKX14" i="39"/>
  <c r="AKY14" i="39"/>
  <c r="AKZ14" i="39"/>
  <c r="ALA14" i="39"/>
  <c r="ALB14" i="39"/>
  <c r="AKV15" i="39"/>
  <c r="AKW15" i="39"/>
  <c r="AKX15" i="39"/>
  <c r="AKY15" i="39"/>
  <c r="AKZ15" i="39"/>
  <c r="ALA15" i="39"/>
  <c r="ALB15" i="39"/>
  <c r="AKV17" i="39"/>
  <c r="AKW17" i="39"/>
  <c r="AKX17" i="39"/>
  <c r="AKY17" i="39"/>
  <c r="AKZ17" i="39"/>
  <c r="ALA17" i="39"/>
  <c r="ALB17" i="39"/>
  <c r="AKV18" i="39"/>
  <c r="AKW18" i="39"/>
  <c r="AKX18" i="39"/>
  <c r="AKY18" i="39"/>
  <c r="AKZ18" i="39"/>
  <c r="ALA18" i="39"/>
  <c r="ALB18" i="39"/>
  <c r="AKV19" i="39"/>
  <c r="AKW19" i="39"/>
  <c r="AKX19" i="39"/>
  <c r="AKY19" i="39"/>
  <c r="AKZ19" i="39"/>
  <c r="ALA19" i="39"/>
  <c r="ALB19" i="39"/>
  <c r="AKV22" i="39"/>
  <c r="AKW22" i="39"/>
  <c r="AKX22" i="39"/>
  <c r="AKY22" i="39"/>
  <c r="AKZ22" i="39"/>
  <c r="ALA22" i="39"/>
  <c r="ALB22" i="39"/>
  <c r="AKV23" i="39"/>
  <c r="AKW23" i="39"/>
  <c r="AKX23" i="39"/>
  <c r="AKY23" i="39"/>
  <c r="AKZ23" i="39"/>
  <c r="ALA23" i="39"/>
  <c r="ALB23" i="39"/>
  <c r="F911" i="43"/>
  <c r="JZ44" i="61"/>
  <c r="JZ45" i="61"/>
  <c r="JZ54" i="61"/>
  <c r="KB36" i="61"/>
  <c r="JZ24" i="61"/>
  <c r="KA24" i="61"/>
  <c r="KA45" i="61"/>
  <c r="JZ38" i="61"/>
  <c r="JZ12" i="61"/>
  <c r="KA12" i="61"/>
  <c r="KB35" i="61"/>
  <c r="KB38" i="61" s="1"/>
  <c r="KA35" i="61"/>
  <c r="KA54" i="61" s="1"/>
  <c r="KA44" i="61"/>
  <c r="KA36" i="61"/>
  <c r="KA55" i="61"/>
  <c r="JZ36" i="61"/>
  <c r="JZ55" i="61"/>
  <c r="AKU23" i="39"/>
  <c r="AKU22" i="39"/>
  <c r="AKU19" i="39"/>
  <c r="AKU15" i="39"/>
  <c r="AKU14" i="39"/>
  <c r="AKU10" i="39"/>
  <c r="AKU9" i="39"/>
  <c r="AKU17" i="39"/>
  <c r="AKU18" i="39"/>
  <c r="AKT10" i="39"/>
  <c r="AMT51" i="39" s="1"/>
  <c r="AKT15" i="39"/>
  <c r="AKT17" i="39"/>
  <c r="AKT18" i="39"/>
  <c r="AKT19" i="39"/>
  <c r="GX45" i="61"/>
  <c r="GW45" i="61"/>
  <c r="GV45" i="61"/>
  <c r="GU45" i="61"/>
  <c r="GT45" i="61"/>
  <c r="GS45" i="61"/>
  <c r="GR45" i="61"/>
  <c r="GQ45" i="61"/>
  <c r="GP45" i="61"/>
  <c r="GO45" i="61"/>
  <c r="GN45" i="61"/>
  <c r="GM45" i="61"/>
  <c r="GL45" i="61"/>
  <c r="GK45" i="61"/>
  <c r="GJ45" i="61"/>
  <c r="GI45" i="61"/>
  <c r="GH45" i="61"/>
  <c r="GG45" i="61"/>
  <c r="GF45" i="61"/>
  <c r="GE45" i="61"/>
  <c r="GD45" i="61"/>
  <c r="GC45" i="61"/>
  <c r="GB45" i="61"/>
  <c r="GA45" i="61"/>
  <c r="FZ45" i="61"/>
  <c r="FY45" i="61"/>
  <c r="FX45" i="61"/>
  <c r="FW45" i="61"/>
  <c r="FV45" i="61"/>
  <c r="FU45" i="61"/>
  <c r="FT45" i="61"/>
  <c r="FS45" i="61"/>
  <c r="FR45" i="61"/>
  <c r="FQ45" i="61"/>
  <c r="FP45" i="61"/>
  <c r="FO45" i="61"/>
  <c r="FN45" i="61"/>
  <c r="FM45" i="61"/>
  <c r="FL45" i="61"/>
  <c r="FK45" i="61"/>
  <c r="FJ45" i="61"/>
  <c r="FI45" i="61"/>
  <c r="FH45" i="61"/>
  <c r="FG45" i="61"/>
  <c r="FF45" i="61"/>
  <c r="FE45" i="61"/>
  <c r="FD45" i="61"/>
  <c r="FC45" i="61"/>
  <c r="FB45" i="61"/>
  <c r="FA45" i="61"/>
  <c r="EZ45" i="61"/>
  <c r="EY45" i="61"/>
  <c r="EX45" i="61"/>
  <c r="EW45" i="61"/>
  <c r="EV45" i="61"/>
  <c r="EU45" i="61"/>
  <c r="ET45" i="61"/>
  <c r="ES45" i="61"/>
  <c r="ER45" i="61"/>
  <c r="EQ45" i="61"/>
  <c r="EP45" i="61"/>
  <c r="EO45" i="61"/>
  <c r="EN45" i="61"/>
  <c r="EM45" i="61"/>
  <c r="EL45" i="61"/>
  <c r="EK45" i="61"/>
  <c r="EJ45" i="61"/>
  <c r="EI45" i="61"/>
  <c r="EH45" i="61"/>
  <c r="EG45" i="61"/>
  <c r="EF45" i="61"/>
  <c r="EE45" i="61"/>
  <c r="ED45" i="61"/>
  <c r="EC45" i="61"/>
  <c r="EB45" i="61"/>
  <c r="EA45" i="61"/>
  <c r="DZ45" i="61"/>
  <c r="DY45" i="61"/>
  <c r="DX45" i="61"/>
  <c r="DW45" i="61"/>
  <c r="DV45" i="61"/>
  <c r="DU45" i="61"/>
  <c r="DT45" i="61"/>
  <c r="DS45" i="61"/>
  <c r="DR45" i="61"/>
  <c r="DQ45" i="61"/>
  <c r="DP45" i="61"/>
  <c r="DO45" i="61"/>
  <c r="DN45" i="61"/>
  <c r="DM45" i="61"/>
  <c r="DL45" i="61"/>
  <c r="DK45" i="61"/>
  <c r="DJ45" i="61"/>
  <c r="DI45" i="61"/>
  <c r="DH45" i="61"/>
  <c r="DG45" i="61"/>
  <c r="DF45" i="61"/>
  <c r="DE45" i="61"/>
  <c r="DD45" i="61"/>
  <c r="DC45" i="61"/>
  <c r="DB45" i="61"/>
  <c r="DA45" i="61"/>
  <c r="CZ45" i="61"/>
  <c r="CY45" i="61"/>
  <c r="CX45" i="61"/>
  <c r="CW45" i="61"/>
  <c r="CV45" i="61"/>
  <c r="CU45" i="61"/>
  <c r="CT45" i="61"/>
  <c r="CS45" i="61"/>
  <c r="CR45" i="61"/>
  <c r="CQ45" i="61"/>
  <c r="CP45" i="61"/>
  <c r="CO45" i="61"/>
  <c r="CN45" i="61"/>
  <c r="CM45" i="61"/>
  <c r="CL45" i="61"/>
  <c r="CK45" i="61"/>
  <c r="GX44" i="61"/>
  <c r="GW44" i="61"/>
  <c r="GV44" i="61"/>
  <c r="GU44" i="61"/>
  <c r="GT44" i="61"/>
  <c r="GS44" i="61"/>
  <c r="GR44" i="61"/>
  <c r="GQ44" i="61"/>
  <c r="GP44" i="61"/>
  <c r="GO44" i="61"/>
  <c r="GN44" i="61"/>
  <c r="GM44" i="61"/>
  <c r="GL44" i="61"/>
  <c r="GK44" i="61"/>
  <c r="GJ44" i="61"/>
  <c r="GI44" i="61"/>
  <c r="GH44" i="61"/>
  <c r="GG44" i="61"/>
  <c r="GF44" i="61"/>
  <c r="GE44" i="61"/>
  <c r="GD44" i="61"/>
  <c r="GC44" i="61"/>
  <c r="GB44" i="61"/>
  <c r="GA44" i="61"/>
  <c r="FZ44" i="61"/>
  <c r="FY44" i="61"/>
  <c r="FX44" i="61"/>
  <c r="FW44" i="61"/>
  <c r="FV44" i="61"/>
  <c r="FU44" i="61"/>
  <c r="FT44" i="61"/>
  <c r="FS44" i="61"/>
  <c r="FR44" i="61"/>
  <c r="FQ44" i="61"/>
  <c r="FP44" i="61"/>
  <c r="FO44" i="61"/>
  <c r="FN44" i="61"/>
  <c r="FM44" i="61"/>
  <c r="FL44" i="61"/>
  <c r="FK44" i="61"/>
  <c r="FJ44" i="61"/>
  <c r="FI44" i="61"/>
  <c r="FH44" i="61"/>
  <c r="FG44" i="61"/>
  <c r="FF44" i="61"/>
  <c r="FE44" i="61"/>
  <c r="FD44" i="61"/>
  <c r="FC44" i="61"/>
  <c r="FB44" i="61"/>
  <c r="FA44" i="61"/>
  <c r="EZ44" i="61"/>
  <c r="EY44" i="61"/>
  <c r="EX44" i="61"/>
  <c r="EW44" i="61"/>
  <c r="EV44" i="61"/>
  <c r="EU44" i="61"/>
  <c r="ET44" i="61"/>
  <c r="ES44" i="61"/>
  <c r="ER44" i="61"/>
  <c r="EQ44" i="61"/>
  <c r="EP44" i="61"/>
  <c r="EO44" i="61"/>
  <c r="EN44" i="61"/>
  <c r="EM44" i="61"/>
  <c r="EL44" i="61"/>
  <c r="EK44" i="61"/>
  <c r="EJ44" i="61"/>
  <c r="EI44" i="61"/>
  <c r="EH44" i="61"/>
  <c r="EG44" i="61"/>
  <c r="EF44" i="61"/>
  <c r="EE44" i="61"/>
  <c r="ED44" i="61"/>
  <c r="EC44" i="61"/>
  <c r="EB44" i="61"/>
  <c r="EA44" i="61"/>
  <c r="DZ44" i="61"/>
  <c r="DY44" i="61"/>
  <c r="DX44" i="61"/>
  <c r="DW44" i="61"/>
  <c r="DV44" i="61"/>
  <c r="DU44" i="61"/>
  <c r="DT44" i="61"/>
  <c r="DS44" i="61"/>
  <c r="DR44" i="61"/>
  <c r="DQ44" i="61"/>
  <c r="DP44" i="61"/>
  <c r="DO44" i="61"/>
  <c r="DN44" i="61"/>
  <c r="DM44" i="61"/>
  <c r="DL44" i="61"/>
  <c r="DK44" i="61"/>
  <c r="DJ44" i="61"/>
  <c r="DI44" i="61"/>
  <c r="DH44" i="61"/>
  <c r="DG44" i="61"/>
  <c r="DF44" i="61"/>
  <c r="DE44" i="61"/>
  <c r="DD44" i="61"/>
  <c r="DC44" i="61"/>
  <c r="DB44" i="61"/>
  <c r="DA44" i="61"/>
  <c r="CZ44" i="61"/>
  <c r="CY44" i="61"/>
  <c r="CX44" i="61"/>
  <c r="CW44" i="61"/>
  <c r="CV44" i="61"/>
  <c r="CU44" i="61"/>
  <c r="CT44" i="61"/>
  <c r="CS44" i="61"/>
  <c r="CR44" i="61"/>
  <c r="CQ44" i="61"/>
  <c r="CP44" i="61"/>
  <c r="CO44" i="61"/>
  <c r="CN44" i="61"/>
  <c r="CM44" i="61"/>
  <c r="CL44" i="61"/>
  <c r="CK44" i="61"/>
  <c r="JY45" i="61"/>
  <c r="JX45" i="61"/>
  <c r="JW45" i="61"/>
  <c r="JV45" i="61"/>
  <c r="JU45" i="61"/>
  <c r="JT45" i="61"/>
  <c r="JS45" i="61"/>
  <c r="JR45" i="61"/>
  <c r="JP45" i="61"/>
  <c r="JO45" i="61"/>
  <c r="JN45" i="61"/>
  <c r="JM45" i="61"/>
  <c r="JL45" i="61"/>
  <c r="JK45" i="61"/>
  <c r="JJ45" i="61"/>
  <c r="JI45" i="61"/>
  <c r="JH45" i="61"/>
  <c r="JG45" i="61"/>
  <c r="JF45" i="61"/>
  <c r="JE45" i="61"/>
  <c r="JD45" i="61"/>
  <c r="JC45" i="61"/>
  <c r="JB45" i="61"/>
  <c r="JA45" i="61"/>
  <c r="IZ45" i="61"/>
  <c r="IY45" i="61"/>
  <c r="IX45" i="61"/>
  <c r="IW45" i="61"/>
  <c r="IV45" i="61"/>
  <c r="IU45" i="61"/>
  <c r="IT45" i="61"/>
  <c r="IS45" i="61"/>
  <c r="IR45" i="61"/>
  <c r="IQ45" i="61"/>
  <c r="IP45" i="61"/>
  <c r="IO45" i="61"/>
  <c r="IN45" i="61"/>
  <c r="IM45" i="61"/>
  <c r="IL45" i="61"/>
  <c r="IK45" i="61"/>
  <c r="IJ45" i="61"/>
  <c r="II45" i="61"/>
  <c r="IH45" i="61"/>
  <c r="IG45" i="61"/>
  <c r="IF45" i="61"/>
  <c r="IE45" i="61"/>
  <c r="ID45" i="61"/>
  <c r="IC45" i="61"/>
  <c r="IB45" i="61"/>
  <c r="IA45" i="61"/>
  <c r="HZ45" i="61"/>
  <c r="HY45" i="61"/>
  <c r="HX45" i="61"/>
  <c r="HW45" i="61"/>
  <c r="HV45" i="61"/>
  <c r="HU45" i="61"/>
  <c r="HT45" i="61"/>
  <c r="HS45" i="61"/>
  <c r="HR45" i="61"/>
  <c r="HQ45" i="61"/>
  <c r="HP45" i="61"/>
  <c r="HO45" i="61"/>
  <c r="HN45" i="61"/>
  <c r="HM45" i="61"/>
  <c r="HL45" i="61"/>
  <c r="HK45" i="61"/>
  <c r="HJ45" i="61"/>
  <c r="HI45" i="61"/>
  <c r="HH45" i="61"/>
  <c r="HG45" i="61"/>
  <c r="HF45" i="61"/>
  <c r="HE45" i="61"/>
  <c r="HD45" i="61"/>
  <c r="HC45" i="61"/>
  <c r="HB45" i="61"/>
  <c r="HA45" i="61"/>
  <c r="GZ45" i="61"/>
  <c r="JY44" i="61"/>
  <c r="JX44" i="61"/>
  <c r="JW44" i="61"/>
  <c r="JV44" i="61"/>
  <c r="JU44" i="61"/>
  <c r="JT44" i="61"/>
  <c r="JS44" i="61"/>
  <c r="JR44" i="61"/>
  <c r="JP44" i="61"/>
  <c r="JO44" i="61"/>
  <c r="JN44" i="61"/>
  <c r="JM44" i="61"/>
  <c r="JL44" i="61"/>
  <c r="JK44" i="61"/>
  <c r="JJ44" i="61"/>
  <c r="JI44" i="61"/>
  <c r="JH44" i="61"/>
  <c r="JG44" i="61"/>
  <c r="JF44" i="61"/>
  <c r="JE44" i="61"/>
  <c r="JD44" i="61"/>
  <c r="JC44" i="61"/>
  <c r="JB44" i="61"/>
  <c r="JA44" i="61"/>
  <c r="IZ44" i="61"/>
  <c r="IY44" i="61"/>
  <c r="IX44" i="61"/>
  <c r="IW44" i="61"/>
  <c r="IV44" i="61"/>
  <c r="IU44" i="61"/>
  <c r="IT44" i="61"/>
  <c r="IS44" i="61"/>
  <c r="IR44" i="61"/>
  <c r="IQ44" i="61"/>
  <c r="IP44" i="61"/>
  <c r="IO44" i="61"/>
  <c r="IN44" i="61"/>
  <c r="IM44" i="61"/>
  <c r="IL44" i="61"/>
  <c r="IK44" i="61"/>
  <c r="IJ44" i="61"/>
  <c r="II44" i="61"/>
  <c r="IH44" i="61"/>
  <c r="IG44" i="61"/>
  <c r="IF44" i="61"/>
  <c r="IE44" i="61"/>
  <c r="ID44" i="61"/>
  <c r="IC44" i="61"/>
  <c r="IB44" i="61"/>
  <c r="IA44" i="61"/>
  <c r="HZ44" i="61"/>
  <c r="HY44" i="61"/>
  <c r="HX44" i="61"/>
  <c r="HW44" i="61"/>
  <c r="HV44" i="61"/>
  <c r="HU44" i="61"/>
  <c r="HT44" i="61"/>
  <c r="HS44" i="61"/>
  <c r="HR44" i="61"/>
  <c r="HQ44" i="61"/>
  <c r="HP44" i="61"/>
  <c r="HO44" i="61"/>
  <c r="HN44" i="61"/>
  <c r="HM44" i="61"/>
  <c r="HL44" i="61"/>
  <c r="HK44" i="61"/>
  <c r="HJ44" i="61"/>
  <c r="HI44" i="61"/>
  <c r="HH44" i="61"/>
  <c r="HG44" i="61"/>
  <c r="HF44" i="61"/>
  <c r="HE44" i="61"/>
  <c r="HD44" i="61"/>
  <c r="HC44" i="61"/>
  <c r="HB44" i="61"/>
  <c r="HA44" i="61"/>
  <c r="GZ44" i="61"/>
  <c r="GY45" i="61"/>
  <c r="GY44" i="61"/>
  <c r="AKR9" i="39"/>
  <c r="AMR50" i="39" s="1"/>
  <c r="AKR10" i="39"/>
  <c r="AMR51" i="39" s="1"/>
  <c r="AKS10" i="39"/>
  <c r="AMS51" i="39" s="1"/>
  <c r="AKR14" i="39"/>
  <c r="AKR15" i="39"/>
  <c r="AKS15" i="39"/>
  <c r="AKS16" i="39" s="1"/>
  <c r="AKR17" i="39"/>
  <c r="AKS17" i="39"/>
  <c r="AKR18" i="39"/>
  <c r="AKS18" i="39"/>
  <c r="AKR19" i="39"/>
  <c r="AKS19" i="39"/>
  <c r="AKR22" i="39"/>
  <c r="AKR23" i="39"/>
  <c r="LE22" i="39"/>
  <c r="LF22" i="39"/>
  <c r="LG22" i="39"/>
  <c r="LH22" i="39"/>
  <c r="LI22" i="39"/>
  <c r="LJ22" i="39"/>
  <c r="LK22" i="39"/>
  <c r="LL22" i="39"/>
  <c r="LL30" i="39" s="1"/>
  <c r="LM22" i="39"/>
  <c r="LN22" i="39"/>
  <c r="LO22" i="39"/>
  <c r="LP22" i="39"/>
  <c r="LQ22" i="39"/>
  <c r="LR22" i="39"/>
  <c r="LS22" i="39"/>
  <c r="LT22" i="39"/>
  <c r="LT30" i="39" s="1"/>
  <c r="LU22" i="39"/>
  <c r="LV22" i="39"/>
  <c r="LW22" i="39"/>
  <c r="LX22" i="39"/>
  <c r="LY22" i="39"/>
  <c r="LZ22" i="39"/>
  <c r="MA22" i="39"/>
  <c r="MB22" i="39"/>
  <c r="MB30" i="39" s="1"/>
  <c r="MC22" i="39"/>
  <c r="MD22" i="39"/>
  <c r="ME22" i="39"/>
  <c r="MF22" i="39"/>
  <c r="MG22" i="39"/>
  <c r="MH22" i="39"/>
  <c r="MI22" i="39"/>
  <c r="MJ22" i="39"/>
  <c r="MJ30" i="39" s="1"/>
  <c r="MK22" i="39"/>
  <c r="ML22" i="39"/>
  <c r="MM22" i="39"/>
  <c r="MN22" i="39"/>
  <c r="MO22" i="39"/>
  <c r="MP22" i="39"/>
  <c r="MQ22" i="39"/>
  <c r="MR22" i="39"/>
  <c r="MR30" i="39" s="1"/>
  <c r="MS22" i="39"/>
  <c r="MT22" i="39"/>
  <c r="MU22" i="39"/>
  <c r="MV22" i="39"/>
  <c r="MW22" i="39"/>
  <c r="MX22" i="39"/>
  <c r="MY22" i="39"/>
  <c r="MZ22" i="39"/>
  <c r="MZ30" i="39" s="1"/>
  <c r="NA22" i="39"/>
  <c r="NB22" i="39"/>
  <c r="NC22" i="39"/>
  <c r="ND22" i="39"/>
  <c r="NE22" i="39"/>
  <c r="NF22" i="39"/>
  <c r="NG22" i="39"/>
  <c r="NH22" i="39"/>
  <c r="NH30" i="39" s="1"/>
  <c r="NI22" i="39"/>
  <c r="NJ22" i="39"/>
  <c r="NK22" i="39"/>
  <c r="NL22" i="39"/>
  <c r="NM22" i="39"/>
  <c r="NN22" i="39"/>
  <c r="NO22" i="39"/>
  <c r="NP22" i="39"/>
  <c r="NP30" i="39" s="1"/>
  <c r="NQ22" i="39"/>
  <c r="NR22" i="39"/>
  <c r="NS22" i="39"/>
  <c r="NT22" i="39"/>
  <c r="NU22" i="39"/>
  <c r="NV22" i="39"/>
  <c r="NW22" i="39"/>
  <c r="NX22" i="39"/>
  <c r="NX30" i="39" s="1"/>
  <c r="NY22" i="39"/>
  <c r="NZ22" i="39"/>
  <c r="OA22" i="39"/>
  <c r="OB22" i="39"/>
  <c r="OC22" i="39"/>
  <c r="OD22" i="39"/>
  <c r="OE22" i="39"/>
  <c r="OF22" i="39"/>
  <c r="OF30" i="39" s="1"/>
  <c r="OG22" i="39"/>
  <c r="OH22" i="39"/>
  <c r="OI22" i="39"/>
  <c r="OJ22" i="39"/>
  <c r="OK22" i="39"/>
  <c r="OL22" i="39"/>
  <c r="OM22" i="39"/>
  <c r="ON22" i="39"/>
  <c r="ON30" i="39" s="1"/>
  <c r="OO22" i="39"/>
  <c r="OP22" i="39"/>
  <c r="OQ22" i="39"/>
  <c r="OR22" i="39"/>
  <c r="OS22" i="39"/>
  <c r="OT22" i="39"/>
  <c r="OU22" i="39"/>
  <c r="OV22" i="39"/>
  <c r="OW22" i="39"/>
  <c r="OX22" i="39"/>
  <c r="OY22" i="39"/>
  <c r="OZ22" i="39"/>
  <c r="PA22" i="39"/>
  <c r="PB22" i="39"/>
  <c r="PC22" i="39"/>
  <c r="PD22" i="39"/>
  <c r="PD30" i="39" s="1"/>
  <c r="PE22" i="39"/>
  <c r="PF22" i="39"/>
  <c r="PG22" i="39"/>
  <c r="PH22" i="39"/>
  <c r="PI22" i="39"/>
  <c r="PJ22" i="39"/>
  <c r="PK22" i="39"/>
  <c r="PL22" i="39"/>
  <c r="PL30" i="39" s="1"/>
  <c r="PM22" i="39"/>
  <c r="PN22" i="39"/>
  <c r="PO22" i="39"/>
  <c r="PP22" i="39"/>
  <c r="PQ22" i="39"/>
  <c r="PR22" i="39"/>
  <c r="PS22" i="39"/>
  <c r="PT22" i="39"/>
  <c r="PT30" i="39" s="1"/>
  <c r="PU22" i="39"/>
  <c r="PV22" i="39"/>
  <c r="PW22" i="39"/>
  <c r="PX22" i="39"/>
  <c r="PY22" i="39"/>
  <c r="PZ22" i="39"/>
  <c r="QA22" i="39"/>
  <c r="QB22" i="39"/>
  <c r="QC22" i="39"/>
  <c r="QD22" i="39"/>
  <c r="QE22" i="39"/>
  <c r="QF22" i="39"/>
  <c r="QG22" i="39"/>
  <c r="QH22" i="39"/>
  <c r="QI22" i="39"/>
  <c r="QJ22" i="39"/>
  <c r="QJ30" i="39" s="1"/>
  <c r="QK22" i="39"/>
  <c r="QL22" i="39"/>
  <c r="QM22" i="39"/>
  <c r="QN22" i="39"/>
  <c r="QO22" i="39"/>
  <c r="QP22" i="39"/>
  <c r="QQ22" i="39"/>
  <c r="QR22" i="39"/>
  <c r="QR30" i="39" s="1"/>
  <c r="QS22" i="39"/>
  <c r="QT22" i="39"/>
  <c r="QU22" i="39"/>
  <c r="QV22" i="39"/>
  <c r="QW22" i="39"/>
  <c r="QX22" i="39"/>
  <c r="QY22" i="39"/>
  <c r="QZ22" i="39"/>
  <c r="QZ30" i="39" s="1"/>
  <c r="RA22" i="39"/>
  <c r="RB22" i="39"/>
  <c r="RC22" i="39"/>
  <c r="RD22" i="39"/>
  <c r="RE22" i="39"/>
  <c r="RF22" i="39"/>
  <c r="RG22" i="39"/>
  <c r="RH22" i="39"/>
  <c r="RI22" i="39"/>
  <c r="RJ22" i="39"/>
  <c r="RK22" i="39"/>
  <c r="RL22" i="39"/>
  <c r="RM22" i="39"/>
  <c r="RN22" i="39"/>
  <c r="RO22" i="39"/>
  <c r="RP22" i="39"/>
  <c r="RP30" i="39" s="1"/>
  <c r="RQ22" i="39"/>
  <c r="RR22" i="39"/>
  <c r="RS22" i="39"/>
  <c r="RT22" i="39"/>
  <c r="RU22" i="39"/>
  <c r="RV22" i="39"/>
  <c r="RW22" i="39"/>
  <c r="RX22" i="39"/>
  <c r="RX30" i="39" s="1"/>
  <c r="RY22" i="39"/>
  <c r="RZ22" i="39"/>
  <c r="SA22" i="39"/>
  <c r="SB22" i="39"/>
  <c r="SC22" i="39"/>
  <c r="SD22" i="39"/>
  <c r="SE22" i="39"/>
  <c r="SF22" i="39"/>
  <c r="SF30" i="39" s="1"/>
  <c r="SG22" i="39"/>
  <c r="SH22" i="39"/>
  <c r="SI22" i="39"/>
  <c r="SJ22" i="39"/>
  <c r="SK22" i="39"/>
  <c r="SL22" i="39"/>
  <c r="SM22" i="39"/>
  <c r="SN22" i="39"/>
  <c r="SN30" i="39" s="1"/>
  <c r="SO22" i="39"/>
  <c r="SP22" i="39"/>
  <c r="SQ22" i="39"/>
  <c r="SR22" i="39"/>
  <c r="SS22" i="39"/>
  <c r="ST22" i="39"/>
  <c r="SU22" i="39"/>
  <c r="SV22" i="39"/>
  <c r="SV30" i="39" s="1"/>
  <c r="SW22" i="39"/>
  <c r="SX22" i="39"/>
  <c r="SY22" i="39"/>
  <c r="SZ22" i="39"/>
  <c r="TA22" i="39"/>
  <c r="TB22" i="39"/>
  <c r="TC22" i="39"/>
  <c r="TD22" i="39"/>
  <c r="TD30" i="39" s="1"/>
  <c r="TE22" i="39"/>
  <c r="TF22" i="39"/>
  <c r="TG22" i="39"/>
  <c r="TH22" i="39"/>
  <c r="TI22" i="39"/>
  <c r="TJ22" i="39"/>
  <c r="TK22" i="39"/>
  <c r="TL22" i="39"/>
  <c r="TL30" i="39" s="1"/>
  <c r="TM22" i="39"/>
  <c r="TN22" i="39"/>
  <c r="TO22" i="39"/>
  <c r="TP22" i="39"/>
  <c r="TQ22" i="39"/>
  <c r="TR22" i="39"/>
  <c r="TS22" i="39"/>
  <c r="TT22" i="39"/>
  <c r="TT30" i="39" s="1"/>
  <c r="TU22" i="39"/>
  <c r="TV22" i="39"/>
  <c r="TW22" i="39"/>
  <c r="TX22" i="39"/>
  <c r="TY22" i="39"/>
  <c r="TZ22" i="39"/>
  <c r="UA22" i="39"/>
  <c r="UB22" i="39"/>
  <c r="UB30" i="39" s="1"/>
  <c r="UC22" i="39"/>
  <c r="LD22" i="39"/>
  <c r="AKQ9" i="39"/>
  <c r="AMQ50" i="39" s="1"/>
  <c r="AKQ10" i="39"/>
  <c r="AMQ51" i="39" s="1"/>
  <c r="AKQ14" i="39"/>
  <c r="AKQ15" i="39"/>
  <c r="AKQ17" i="39"/>
  <c r="AKQ18" i="39"/>
  <c r="AKQ19" i="39"/>
  <c r="AKQ22" i="39"/>
  <c r="AKQ23" i="39"/>
  <c r="AKP9" i="39"/>
  <c r="AMP50" i="39" s="1"/>
  <c r="AKP10" i="39"/>
  <c r="AKP14" i="39"/>
  <c r="AKP15" i="39"/>
  <c r="AKP17" i="39"/>
  <c r="AKP18" i="39"/>
  <c r="AKP19" i="39"/>
  <c r="AKP22" i="39"/>
  <c r="AKP23" i="39"/>
  <c r="AKO9" i="39"/>
  <c r="AKO10" i="39"/>
  <c r="AMO51" i="39" s="1"/>
  <c r="AKO14" i="39"/>
  <c r="AKO15" i="39"/>
  <c r="AKO16" i="39" s="1"/>
  <c r="AKO17" i="39"/>
  <c r="AKO18" i="39"/>
  <c r="AKO19" i="39"/>
  <c r="AKO22" i="39"/>
  <c r="AKO23" i="39"/>
  <c r="AKN9" i="39"/>
  <c r="AMN50" i="39" s="1"/>
  <c r="AKN10" i="39"/>
  <c r="AMN51" i="39" s="1"/>
  <c r="AKN14" i="39"/>
  <c r="AKN27" i="39" s="1"/>
  <c r="AKN15" i="39"/>
  <c r="AKN17" i="39"/>
  <c r="AKN18" i="39"/>
  <c r="AKN19" i="39"/>
  <c r="AKN22" i="39"/>
  <c r="AKN23" i="39"/>
  <c r="AKM9" i="39"/>
  <c r="AMM50" i="39" s="1"/>
  <c r="AKM10" i="39"/>
  <c r="AMM51" i="39" s="1"/>
  <c r="AKM14" i="39"/>
  <c r="AKM15" i="39"/>
  <c r="AKM17" i="39"/>
  <c r="AKM18" i="39"/>
  <c r="AKM19" i="39"/>
  <c r="AKM22" i="39"/>
  <c r="AKM23" i="39"/>
  <c r="AKD22" i="39"/>
  <c r="AKD30" i="39" s="1"/>
  <c r="C5" i="39"/>
  <c r="D5" i="39" s="1"/>
  <c r="E5" i="39" s="1"/>
  <c r="F5" i="39" s="1"/>
  <c r="G5" i="39" s="1"/>
  <c r="H5" i="39" s="1"/>
  <c r="I5" i="39" s="1"/>
  <c r="J5" i="39" s="1"/>
  <c r="K5" i="39" s="1"/>
  <c r="L5" i="39" s="1"/>
  <c r="M5" i="39" s="1"/>
  <c r="N5" i="39" s="1"/>
  <c r="O5" i="39" s="1"/>
  <c r="P5" i="39" s="1"/>
  <c r="Q5" i="39" s="1"/>
  <c r="R5" i="39" s="1"/>
  <c r="S5" i="39" s="1"/>
  <c r="T5" i="39" s="1"/>
  <c r="U5" i="39" s="1"/>
  <c r="V5" i="39" s="1"/>
  <c r="W5" i="39" s="1"/>
  <c r="X5" i="39" s="1"/>
  <c r="Y5" i="39" s="1"/>
  <c r="Z5" i="39" s="1"/>
  <c r="AA5" i="39" s="1"/>
  <c r="AB5" i="39" s="1"/>
  <c r="AC5" i="39" s="1"/>
  <c r="AD5" i="39" s="1"/>
  <c r="AE5" i="39" s="1"/>
  <c r="AF5" i="39" s="1"/>
  <c r="AG5" i="39" s="1"/>
  <c r="AH5" i="39" s="1"/>
  <c r="AI5" i="39" s="1"/>
  <c r="AJ5" i="39" s="1"/>
  <c r="AK5" i="39" s="1"/>
  <c r="AL5" i="39" s="1"/>
  <c r="AM5" i="39" s="1"/>
  <c r="AN5" i="39" s="1"/>
  <c r="AO5" i="39" s="1"/>
  <c r="AP5" i="39" s="1"/>
  <c r="AQ5" i="39" s="1"/>
  <c r="AR5" i="39" s="1"/>
  <c r="AS5" i="39" s="1"/>
  <c r="AT5" i="39" s="1"/>
  <c r="AU5" i="39" s="1"/>
  <c r="AV5" i="39" s="1"/>
  <c r="AW5" i="39" s="1"/>
  <c r="AX5" i="39" s="1"/>
  <c r="AY5" i="39" s="1"/>
  <c r="AZ5" i="39" s="1"/>
  <c r="BA5" i="39" s="1"/>
  <c r="BB5" i="39" s="1"/>
  <c r="BC5" i="39" s="1"/>
  <c r="BD5" i="39" s="1"/>
  <c r="BE5" i="39" s="1"/>
  <c r="BF5" i="39" s="1"/>
  <c r="BG5" i="39" s="1"/>
  <c r="BH5" i="39" s="1"/>
  <c r="BI5" i="39" s="1"/>
  <c r="BJ5" i="39" s="1"/>
  <c r="BK5" i="39" s="1"/>
  <c r="BL5" i="39" s="1"/>
  <c r="BM5" i="39" s="1"/>
  <c r="BN5" i="39" s="1"/>
  <c r="BO5" i="39" s="1"/>
  <c r="BP5" i="39" s="1"/>
  <c r="BQ5" i="39" s="1"/>
  <c r="BR5" i="39" s="1"/>
  <c r="BS5" i="39" s="1"/>
  <c r="BT5" i="39" s="1"/>
  <c r="BU5" i="39" s="1"/>
  <c r="BV5" i="39" s="1"/>
  <c r="BW5" i="39" s="1"/>
  <c r="BX5" i="39" s="1"/>
  <c r="BY5" i="39" s="1"/>
  <c r="BZ5" i="39" s="1"/>
  <c r="CA5" i="39" s="1"/>
  <c r="CB5" i="39" s="1"/>
  <c r="CC5" i="39" s="1"/>
  <c r="CD5" i="39" s="1"/>
  <c r="CE5" i="39" s="1"/>
  <c r="CF5" i="39" s="1"/>
  <c r="CG5" i="39" s="1"/>
  <c r="CH5" i="39" s="1"/>
  <c r="CI5" i="39" s="1"/>
  <c r="CJ5" i="39" s="1"/>
  <c r="CK5" i="39" s="1"/>
  <c r="CL5" i="39" s="1"/>
  <c r="CM5" i="39" s="1"/>
  <c r="CN5" i="39" s="1"/>
  <c r="CO5" i="39" s="1"/>
  <c r="CP5" i="39" s="1"/>
  <c r="CQ5" i="39" s="1"/>
  <c r="CR5" i="39" s="1"/>
  <c r="CS5" i="39" s="1"/>
  <c r="CT5" i="39" s="1"/>
  <c r="CU5" i="39" s="1"/>
  <c r="CV5" i="39" s="1"/>
  <c r="CW5" i="39" s="1"/>
  <c r="CX5" i="39" s="1"/>
  <c r="CY5" i="39" s="1"/>
  <c r="CZ5" i="39" s="1"/>
  <c r="DA5" i="39" s="1"/>
  <c r="DB5" i="39" s="1"/>
  <c r="DC5" i="39" s="1"/>
  <c r="DD5" i="39" s="1"/>
  <c r="DE5" i="39" s="1"/>
  <c r="DF5" i="39" s="1"/>
  <c r="DG5" i="39" s="1"/>
  <c r="DH5" i="39" s="1"/>
  <c r="AKC22" i="39"/>
  <c r="JV7" i="63"/>
  <c r="JW7" i="63"/>
  <c r="JX7" i="63"/>
  <c r="UD22" i="39"/>
  <c r="UD30" i="39" s="1"/>
  <c r="UE22" i="39"/>
  <c r="UF22" i="39"/>
  <c r="UG22" i="39"/>
  <c r="UH22" i="39"/>
  <c r="UI22" i="39"/>
  <c r="UJ22" i="39"/>
  <c r="UK22" i="39"/>
  <c r="UL22" i="39"/>
  <c r="UL30" i="39" s="1"/>
  <c r="UM22" i="39"/>
  <c r="UN22" i="39"/>
  <c r="UO22" i="39"/>
  <c r="UP22" i="39"/>
  <c r="UQ22" i="39"/>
  <c r="UR22" i="39"/>
  <c r="US22" i="39"/>
  <c r="UT22" i="39"/>
  <c r="UT30" i="39" s="1"/>
  <c r="UU22" i="39"/>
  <c r="UV22" i="39"/>
  <c r="UW22" i="39"/>
  <c r="UX22" i="39"/>
  <c r="UY22" i="39"/>
  <c r="UZ22" i="39"/>
  <c r="VA22" i="39"/>
  <c r="VB22" i="39"/>
  <c r="VB30" i="39" s="1"/>
  <c r="VC22" i="39"/>
  <c r="VD22" i="39"/>
  <c r="VE22" i="39"/>
  <c r="VF22" i="39"/>
  <c r="VG22" i="39"/>
  <c r="VH22" i="39"/>
  <c r="VI22" i="39"/>
  <c r="VJ22" i="39"/>
  <c r="VJ30" i="39" s="1"/>
  <c r="VK22" i="39"/>
  <c r="VL22" i="39"/>
  <c r="VM22" i="39"/>
  <c r="VN22" i="39"/>
  <c r="VO22" i="39"/>
  <c r="VP22" i="39"/>
  <c r="VQ22" i="39"/>
  <c r="VR22" i="39"/>
  <c r="VR30" i="39" s="1"/>
  <c r="VS22" i="39"/>
  <c r="VT22" i="39"/>
  <c r="VU22" i="39"/>
  <c r="VV22" i="39"/>
  <c r="VW22" i="39"/>
  <c r="VX22" i="39"/>
  <c r="VY22" i="39"/>
  <c r="VZ22" i="39"/>
  <c r="VZ30" i="39" s="1"/>
  <c r="WA22" i="39"/>
  <c r="WB22" i="39"/>
  <c r="WC22" i="39"/>
  <c r="WD22" i="39"/>
  <c r="WE22" i="39"/>
  <c r="WF22" i="39"/>
  <c r="WG22" i="39"/>
  <c r="WH22" i="39"/>
  <c r="WH30" i="39" s="1"/>
  <c r="WI22" i="39"/>
  <c r="WJ22" i="39"/>
  <c r="WK22" i="39"/>
  <c r="WL22" i="39"/>
  <c r="WM22" i="39"/>
  <c r="WN22" i="39"/>
  <c r="WO22" i="39"/>
  <c r="WP22" i="39"/>
  <c r="WP30" i="39" s="1"/>
  <c r="WQ22" i="39"/>
  <c r="WR22" i="39"/>
  <c r="WS22" i="39"/>
  <c r="WT22" i="39"/>
  <c r="WU22" i="39"/>
  <c r="WV22" i="39"/>
  <c r="WW22" i="39"/>
  <c r="WX22" i="39"/>
  <c r="WX30" i="39" s="1"/>
  <c r="WY22" i="39"/>
  <c r="WZ22" i="39"/>
  <c r="XA22" i="39"/>
  <c r="XB22" i="39"/>
  <c r="XC22" i="39"/>
  <c r="XD22" i="39"/>
  <c r="XE22" i="39"/>
  <c r="XF22" i="39"/>
  <c r="XF30" i="39" s="1"/>
  <c r="XG22" i="39"/>
  <c r="XH22" i="39"/>
  <c r="XI22" i="39"/>
  <c r="XJ22" i="39"/>
  <c r="XK22" i="39"/>
  <c r="XL22" i="39"/>
  <c r="XM22" i="39"/>
  <c r="XN22" i="39"/>
  <c r="XN30" i="39" s="1"/>
  <c r="XO22" i="39"/>
  <c r="XP22" i="39"/>
  <c r="XQ22" i="39"/>
  <c r="XR22" i="39"/>
  <c r="XS22" i="39"/>
  <c r="XT22" i="39"/>
  <c r="XU22" i="39"/>
  <c r="XV22" i="39"/>
  <c r="XV30" i="39" s="1"/>
  <c r="XW22" i="39"/>
  <c r="XX22" i="39"/>
  <c r="XY22" i="39"/>
  <c r="XZ22" i="39"/>
  <c r="YA22" i="39"/>
  <c r="YB22" i="39"/>
  <c r="YC22" i="39"/>
  <c r="YD22" i="39"/>
  <c r="YD30" i="39" s="1"/>
  <c r="YE22" i="39"/>
  <c r="YF22" i="39"/>
  <c r="YG22" i="39"/>
  <c r="YH22" i="39"/>
  <c r="YI22" i="39"/>
  <c r="YJ22" i="39"/>
  <c r="YK22" i="39"/>
  <c r="YL22" i="39"/>
  <c r="YL30" i="39" s="1"/>
  <c r="YM22" i="39"/>
  <c r="YN22" i="39"/>
  <c r="YO22" i="39"/>
  <c r="YP22" i="39"/>
  <c r="YQ22" i="39"/>
  <c r="YR22" i="39"/>
  <c r="YS22" i="39"/>
  <c r="YT22" i="39"/>
  <c r="YT30" i="39" s="1"/>
  <c r="YU22" i="39"/>
  <c r="YV22" i="39"/>
  <c r="YW22" i="39"/>
  <c r="YX22" i="39"/>
  <c r="YY22" i="39"/>
  <c r="YZ22" i="39"/>
  <c r="ZA22" i="39"/>
  <c r="ZB22" i="39"/>
  <c r="ZB30" i="39" s="1"/>
  <c r="ZC22" i="39"/>
  <c r="ZD22" i="39"/>
  <c r="ZE22" i="39"/>
  <c r="ZF22" i="39"/>
  <c r="ZG22" i="39"/>
  <c r="ZH22" i="39"/>
  <c r="ZI22" i="39"/>
  <c r="ZJ22" i="39"/>
  <c r="ZJ30" i="39" s="1"/>
  <c r="ZK22" i="39"/>
  <c r="ZL22" i="39"/>
  <c r="ZM22" i="39"/>
  <c r="ZN22" i="39"/>
  <c r="ZO22" i="39"/>
  <c r="ZP22" i="39"/>
  <c r="ZQ22" i="39"/>
  <c r="ZR22" i="39"/>
  <c r="ZR30" i="39" s="1"/>
  <c r="ZS22" i="39"/>
  <c r="ZT22" i="39"/>
  <c r="ZU22" i="39"/>
  <c r="ZV22" i="39"/>
  <c r="ZW22" i="39"/>
  <c r="ZX22" i="39"/>
  <c r="ZY22" i="39"/>
  <c r="ZZ22" i="39"/>
  <c r="ZZ30" i="39" s="1"/>
  <c r="AAA22" i="39"/>
  <c r="AAB22" i="39"/>
  <c r="AAC22" i="39"/>
  <c r="AAD22" i="39"/>
  <c r="AAE22" i="39"/>
  <c r="AAF22" i="39"/>
  <c r="AAG22" i="39"/>
  <c r="AAH22" i="39"/>
  <c r="AAH30" i="39" s="1"/>
  <c r="AAI22" i="39"/>
  <c r="AAJ22" i="39"/>
  <c r="AAK22" i="39"/>
  <c r="AAL22" i="39"/>
  <c r="AAM22" i="39"/>
  <c r="AAN22" i="39"/>
  <c r="AAO22" i="39"/>
  <c r="AAP22" i="39"/>
  <c r="AAP30" i="39" s="1"/>
  <c r="AAQ22" i="39"/>
  <c r="AAR22" i="39"/>
  <c r="AAS22" i="39"/>
  <c r="AAT22" i="39"/>
  <c r="AAU22" i="39"/>
  <c r="AAV22" i="39"/>
  <c r="AAW22" i="39"/>
  <c r="AAX22" i="39"/>
  <c r="AAX30" i="39" s="1"/>
  <c r="AAY22" i="39"/>
  <c r="AAZ22" i="39"/>
  <c r="ABA22" i="39"/>
  <c r="ABB22" i="39"/>
  <c r="ABC22" i="39"/>
  <c r="ABD22" i="39"/>
  <c r="ABE22" i="39"/>
  <c r="ABF22" i="39"/>
  <c r="ABF30" i="39" s="1"/>
  <c r="ABG22" i="39"/>
  <c r="ABH22" i="39"/>
  <c r="ABI22" i="39"/>
  <c r="ABJ22" i="39"/>
  <c r="ABK22" i="39"/>
  <c r="ABL22" i="39"/>
  <c r="ABM22" i="39"/>
  <c r="ABN22" i="39"/>
  <c r="ABN30" i="39" s="1"/>
  <c r="ABO22" i="39"/>
  <c r="ABP22" i="39"/>
  <c r="ABQ22" i="39"/>
  <c r="ABR22" i="39"/>
  <c r="ABS22" i="39"/>
  <c r="ABT22" i="39"/>
  <c r="ABU22" i="39"/>
  <c r="ABV22" i="39"/>
  <c r="ABV30" i="39" s="1"/>
  <c r="ABW22" i="39"/>
  <c r="ABX22" i="39"/>
  <c r="ABY22" i="39"/>
  <c r="ABZ22" i="39"/>
  <c r="ACA22" i="39"/>
  <c r="ACB22" i="39"/>
  <c r="ACC22" i="39"/>
  <c r="ACD22" i="39"/>
  <c r="ACD30" i="39" s="1"/>
  <c r="ACE22" i="39"/>
  <c r="ACF22" i="39"/>
  <c r="ACG22" i="39"/>
  <c r="ACH22" i="39"/>
  <c r="ACI22" i="39"/>
  <c r="ACJ22" i="39"/>
  <c r="ACK22" i="39"/>
  <c r="ACL22" i="39"/>
  <c r="ACL30" i="39" s="1"/>
  <c r="ACM22" i="39"/>
  <c r="ACN22" i="39"/>
  <c r="ACO22" i="39"/>
  <c r="ACP22" i="39"/>
  <c r="ACQ22" i="39"/>
  <c r="ACR22" i="39"/>
  <c r="ACS22" i="39"/>
  <c r="ACT22" i="39"/>
  <c r="ACT30" i="39" s="1"/>
  <c r="ACU22" i="39"/>
  <c r="ACV22" i="39"/>
  <c r="ACW22" i="39"/>
  <c r="ACX22" i="39"/>
  <c r="ACY22" i="39"/>
  <c r="ACZ22" i="39"/>
  <c r="ADA22" i="39"/>
  <c r="ADB22" i="39"/>
  <c r="ADB30" i="39" s="1"/>
  <c r="ADC22" i="39"/>
  <c r="ADD22" i="39"/>
  <c r="ADE22" i="39"/>
  <c r="ADF22" i="39"/>
  <c r="ADG22" i="39"/>
  <c r="ADH22" i="39"/>
  <c r="ADI22" i="39"/>
  <c r="ADJ22" i="39"/>
  <c r="ADJ30" i="39" s="1"/>
  <c r="ADK22" i="39"/>
  <c r="ADL22" i="39"/>
  <c r="ADM22" i="39"/>
  <c r="ADN22" i="39"/>
  <c r="ADO22" i="39"/>
  <c r="ADP22" i="39"/>
  <c r="ADQ22" i="39"/>
  <c r="ADR22" i="39"/>
  <c r="ADR30" i="39" s="1"/>
  <c r="ADS22" i="39"/>
  <c r="ADT22" i="39"/>
  <c r="ADU22" i="39"/>
  <c r="ADV22" i="39"/>
  <c r="ADW22" i="39"/>
  <c r="ADX22" i="39"/>
  <c r="ADY22" i="39"/>
  <c r="ADZ22" i="39"/>
  <c r="ADZ30" i="39" s="1"/>
  <c r="AEA22" i="39"/>
  <c r="AEB22" i="39"/>
  <c r="AEC22" i="39"/>
  <c r="AED22" i="39"/>
  <c r="AEE22" i="39"/>
  <c r="AEF22" i="39"/>
  <c r="AEG22" i="39"/>
  <c r="AEH22" i="39"/>
  <c r="AEH30" i="39" s="1"/>
  <c r="AEI22" i="39"/>
  <c r="AEJ22" i="39"/>
  <c r="AEK22" i="39"/>
  <c r="AEL22" i="39"/>
  <c r="AEM22" i="39"/>
  <c r="AEN22" i="39"/>
  <c r="AEO22" i="39"/>
  <c r="AEP22" i="39"/>
  <c r="AEP30" i="39" s="1"/>
  <c r="AEQ22" i="39"/>
  <c r="AER22" i="39"/>
  <c r="AES22" i="39"/>
  <c r="AET22" i="39"/>
  <c r="AEU22" i="39"/>
  <c r="AEV22" i="39"/>
  <c r="AEW22" i="39"/>
  <c r="AEX22" i="39"/>
  <c r="AEY22" i="39"/>
  <c r="AEZ22" i="39"/>
  <c r="AFA22" i="39"/>
  <c r="AFB22" i="39"/>
  <c r="AFC22" i="39"/>
  <c r="AFD22" i="39"/>
  <c r="AFE22" i="39"/>
  <c r="AFF22" i="39"/>
  <c r="AFG22" i="39"/>
  <c r="AFH22" i="39"/>
  <c r="AFI22" i="39"/>
  <c r="AFJ22" i="39"/>
  <c r="AFK22" i="39"/>
  <c r="AFL22" i="39"/>
  <c r="AFM22" i="39"/>
  <c r="AFN22" i="39"/>
  <c r="AFN30" i="39" s="1"/>
  <c r="AFO22" i="39"/>
  <c r="AFP22" i="39"/>
  <c r="AFQ22" i="39"/>
  <c r="AFR22" i="39"/>
  <c r="AFS22" i="39"/>
  <c r="AFT22" i="39"/>
  <c r="AFU22" i="39"/>
  <c r="AFV22" i="39"/>
  <c r="AFV30" i="39" s="1"/>
  <c r="AFW22" i="39"/>
  <c r="AFX22" i="39"/>
  <c r="AFY22" i="39"/>
  <c r="AFZ22" i="39"/>
  <c r="AGA22" i="39"/>
  <c r="AGB22" i="39"/>
  <c r="AGC22" i="39"/>
  <c r="AGD22" i="39"/>
  <c r="AGD30" i="39" s="1"/>
  <c r="AGE22" i="39"/>
  <c r="AGF22" i="39"/>
  <c r="AGG22" i="39"/>
  <c r="AGH22" i="39"/>
  <c r="AGI22" i="39"/>
  <c r="AGJ22" i="39"/>
  <c r="AGK22" i="39"/>
  <c r="AGL22" i="39"/>
  <c r="AGL30" i="39" s="1"/>
  <c r="AGM22" i="39"/>
  <c r="AGN22" i="39"/>
  <c r="AGO22" i="39"/>
  <c r="AGP22" i="39"/>
  <c r="AGQ22" i="39"/>
  <c r="AGR22" i="39"/>
  <c r="AGS22" i="39"/>
  <c r="AGT22" i="39"/>
  <c r="AGT30" i="39" s="1"/>
  <c r="AGU22" i="39"/>
  <c r="AGV22" i="39"/>
  <c r="AGW22" i="39"/>
  <c r="AGX22" i="39"/>
  <c r="AGY22" i="39"/>
  <c r="AGZ22" i="39"/>
  <c r="AHA22" i="39"/>
  <c r="AHB22" i="39"/>
  <c r="AHB30" i="39" s="1"/>
  <c r="AHC22" i="39"/>
  <c r="AHD22" i="39"/>
  <c r="AHE22" i="39"/>
  <c r="AHF22" i="39"/>
  <c r="AHG22" i="39"/>
  <c r="AHH22" i="39"/>
  <c r="AHI22" i="39"/>
  <c r="AHJ22" i="39"/>
  <c r="AHJ30" i="39" s="1"/>
  <c r="AHK22" i="39"/>
  <c r="AHL22" i="39"/>
  <c r="AHM22" i="39"/>
  <c r="AHN22" i="39"/>
  <c r="AHO22" i="39"/>
  <c r="AHP22" i="39"/>
  <c r="AHQ22" i="39"/>
  <c r="AHR22" i="39"/>
  <c r="AHR30" i="39" s="1"/>
  <c r="AHS22" i="39"/>
  <c r="AHT22" i="39"/>
  <c r="AHU22" i="39"/>
  <c r="AHV22" i="39"/>
  <c r="AHW22" i="39"/>
  <c r="AHX22" i="39"/>
  <c r="AHY22" i="39"/>
  <c r="AHZ22" i="39"/>
  <c r="AHZ30" i="39" s="1"/>
  <c r="AIA22" i="39"/>
  <c r="AIB22" i="39"/>
  <c r="AIC22" i="39"/>
  <c r="AID22" i="39"/>
  <c r="AIE22" i="39"/>
  <c r="AIF22" i="39"/>
  <c r="AIG22" i="39"/>
  <c r="AIH22" i="39"/>
  <c r="AIH30" i="39" s="1"/>
  <c r="AII22" i="39"/>
  <c r="AIJ22" i="39"/>
  <c r="AIK22" i="39"/>
  <c r="AIL22" i="39"/>
  <c r="AIM22" i="39"/>
  <c r="AIN22" i="39"/>
  <c r="AIO22" i="39"/>
  <c r="AIP22" i="39"/>
  <c r="AIP30" i="39" s="1"/>
  <c r="AIQ22" i="39"/>
  <c r="AIR22" i="39"/>
  <c r="AIS22" i="39"/>
  <c r="AIT22" i="39"/>
  <c r="AIU22" i="39"/>
  <c r="AIV22" i="39"/>
  <c r="AIW22" i="39"/>
  <c r="AIX22" i="39"/>
  <c r="AIX30" i="39" s="1"/>
  <c r="AIY22" i="39"/>
  <c r="AIZ22" i="39"/>
  <c r="AJA22" i="39"/>
  <c r="AJB22" i="39"/>
  <c r="AJC22" i="39"/>
  <c r="AJD22" i="39"/>
  <c r="AJE22" i="39"/>
  <c r="AJF22" i="39"/>
  <c r="AJF30" i="39" s="1"/>
  <c r="AJG22" i="39"/>
  <c r="AJH22" i="39"/>
  <c r="AJI22" i="39"/>
  <c r="AJJ22" i="39"/>
  <c r="AJK22" i="39"/>
  <c r="AJL22" i="39"/>
  <c r="AJM22" i="39"/>
  <c r="AJN22" i="39"/>
  <c r="AJN30" i="39" s="1"/>
  <c r="AJO22" i="39"/>
  <c r="AJP22" i="39"/>
  <c r="AJQ22" i="39"/>
  <c r="AJR22" i="39"/>
  <c r="AJS22" i="39"/>
  <c r="AJT22" i="39"/>
  <c r="AJU22" i="39"/>
  <c r="AJV22" i="39"/>
  <c r="AJV30" i="39" s="1"/>
  <c r="AJW22" i="39"/>
  <c r="AJX22" i="39"/>
  <c r="AJY22" i="39"/>
  <c r="AJZ22" i="39"/>
  <c r="AKA22" i="39"/>
  <c r="AKB22" i="39"/>
  <c r="AKE22" i="39"/>
  <c r="AKF22" i="39"/>
  <c r="AKF30" i="39" s="1"/>
  <c r="AKG22" i="39"/>
  <c r="AKH22" i="39"/>
  <c r="AKI22" i="39"/>
  <c r="AKJ22" i="39"/>
  <c r="AKK22" i="39"/>
  <c r="AKL22" i="39"/>
  <c r="AKJ9" i="39"/>
  <c r="AMJ50" i="39" s="1"/>
  <c r="AKL10" i="39"/>
  <c r="AKL42" i="39" s="1"/>
  <c r="AJZ10" i="39"/>
  <c r="ALZ51" i="39" s="1"/>
  <c r="AKL9" i="39"/>
  <c r="AML50" i="39" s="1"/>
  <c r="AKL14" i="39"/>
  <c r="AKL16" i="39" s="1"/>
  <c r="AKL15" i="39"/>
  <c r="AKL23" i="39"/>
  <c r="AKL17" i="39"/>
  <c r="AKL18" i="39"/>
  <c r="AKL19" i="39"/>
  <c r="CL66" i="61"/>
  <c r="CM66" i="61"/>
  <c r="CN66" i="61"/>
  <c r="CO66" i="61"/>
  <c r="CP66" i="61"/>
  <c r="CQ66" i="61"/>
  <c r="CR66" i="61"/>
  <c r="CS66" i="61"/>
  <c r="CT66" i="61"/>
  <c r="CU66" i="61"/>
  <c r="CV66" i="61"/>
  <c r="CW66" i="61"/>
  <c r="CX66" i="61"/>
  <c r="CY66" i="61"/>
  <c r="CZ66" i="61"/>
  <c r="DA66" i="61"/>
  <c r="DB66" i="61"/>
  <c r="DC66" i="61"/>
  <c r="DD66" i="61"/>
  <c r="DE66" i="61"/>
  <c r="DF66" i="61"/>
  <c r="DG66" i="61"/>
  <c r="DH66" i="61"/>
  <c r="DI66" i="61"/>
  <c r="DJ66" i="61"/>
  <c r="DK66" i="61"/>
  <c r="DL66" i="61"/>
  <c r="DM66" i="61"/>
  <c r="DN66" i="61"/>
  <c r="DO66" i="61"/>
  <c r="DP66" i="61"/>
  <c r="DQ66" i="61"/>
  <c r="DR66" i="61"/>
  <c r="DS66" i="61"/>
  <c r="DT66" i="61"/>
  <c r="DU66" i="61"/>
  <c r="DV66" i="61"/>
  <c r="DW66" i="61"/>
  <c r="DX66" i="61"/>
  <c r="DY66" i="61"/>
  <c r="DZ66" i="61"/>
  <c r="EA66" i="61"/>
  <c r="EB66" i="61"/>
  <c r="EC66" i="61"/>
  <c r="ED66" i="61"/>
  <c r="EE66" i="61"/>
  <c r="EF66" i="61"/>
  <c r="EG66" i="61"/>
  <c r="EH66" i="61"/>
  <c r="EI66" i="61"/>
  <c r="EJ66" i="61"/>
  <c r="EK66" i="61"/>
  <c r="EL66" i="61"/>
  <c r="EM66" i="61"/>
  <c r="EN66" i="61"/>
  <c r="EO66" i="61"/>
  <c r="EP66" i="61"/>
  <c r="EQ66" i="61"/>
  <c r="ER66" i="61"/>
  <c r="ES66" i="61"/>
  <c r="ET66" i="61"/>
  <c r="EU66" i="61"/>
  <c r="EV66" i="61"/>
  <c r="EW66" i="61"/>
  <c r="EX66" i="61"/>
  <c r="EY66" i="61"/>
  <c r="EZ66" i="61"/>
  <c r="FA66" i="61"/>
  <c r="FB66" i="61"/>
  <c r="FC66" i="61"/>
  <c r="FD66" i="61"/>
  <c r="FE66" i="61"/>
  <c r="FF66" i="61"/>
  <c r="FG66" i="61"/>
  <c r="FH66" i="61"/>
  <c r="FI66" i="61"/>
  <c r="FJ66" i="61"/>
  <c r="FK66" i="61"/>
  <c r="FL66" i="61"/>
  <c r="FM66" i="61"/>
  <c r="FN66" i="61"/>
  <c r="FO66" i="61"/>
  <c r="FP66" i="61"/>
  <c r="FQ66" i="61"/>
  <c r="FR66" i="61"/>
  <c r="FS66" i="61"/>
  <c r="FT66" i="61"/>
  <c r="FU66" i="61"/>
  <c r="FV66" i="61"/>
  <c r="FW66" i="61"/>
  <c r="FX66" i="61"/>
  <c r="FY66" i="61"/>
  <c r="FZ66" i="61"/>
  <c r="GA66" i="61"/>
  <c r="GB66" i="61"/>
  <c r="GC66" i="61"/>
  <c r="GD66" i="61"/>
  <c r="GE66" i="61"/>
  <c r="GF66" i="61"/>
  <c r="GG66" i="61"/>
  <c r="GH66" i="61"/>
  <c r="GI66" i="61"/>
  <c r="GJ66" i="61"/>
  <c r="GK66" i="61"/>
  <c r="GL66" i="61"/>
  <c r="GM66" i="61"/>
  <c r="GN66" i="61"/>
  <c r="GO66" i="61"/>
  <c r="GP66" i="61"/>
  <c r="GQ66" i="61"/>
  <c r="GR66" i="61"/>
  <c r="GS66" i="61"/>
  <c r="GT66" i="61"/>
  <c r="GU66" i="61"/>
  <c r="GV66" i="61"/>
  <c r="GW66" i="61"/>
  <c r="GX66" i="61"/>
  <c r="GY66" i="61"/>
  <c r="GZ66" i="61"/>
  <c r="HA66" i="61"/>
  <c r="HB66" i="61"/>
  <c r="HC66" i="61"/>
  <c r="HD66" i="61"/>
  <c r="HE66" i="61"/>
  <c r="HF66" i="61"/>
  <c r="HG66" i="61"/>
  <c r="HH66" i="61"/>
  <c r="HI66" i="61"/>
  <c r="HJ66" i="61"/>
  <c r="HK66" i="61"/>
  <c r="HL66" i="61"/>
  <c r="HM66" i="61"/>
  <c r="HN66" i="61"/>
  <c r="HO66" i="61"/>
  <c r="HP66" i="61"/>
  <c r="HQ66" i="61"/>
  <c r="HR66" i="61"/>
  <c r="HS66" i="61"/>
  <c r="HT66" i="61"/>
  <c r="HU66" i="61"/>
  <c r="HV66" i="61"/>
  <c r="HW66" i="61"/>
  <c r="HX66" i="61"/>
  <c r="HY66" i="61"/>
  <c r="HZ66" i="61"/>
  <c r="IA66" i="61"/>
  <c r="IB66" i="61"/>
  <c r="IC66" i="61"/>
  <c r="ID66" i="61"/>
  <c r="IE66" i="61"/>
  <c r="IF66" i="61"/>
  <c r="IG66" i="61"/>
  <c r="IH66" i="61"/>
  <c r="II66" i="61"/>
  <c r="IJ66" i="61"/>
  <c r="IK66" i="61"/>
  <c r="IL66" i="61"/>
  <c r="IM66" i="61"/>
  <c r="IN66" i="61"/>
  <c r="IO66" i="61"/>
  <c r="IP66" i="61"/>
  <c r="IQ66" i="61"/>
  <c r="IR66" i="61"/>
  <c r="IS66" i="61"/>
  <c r="IT66" i="61"/>
  <c r="IU66" i="61"/>
  <c r="IV66" i="61"/>
  <c r="IW66" i="61"/>
  <c r="IX66" i="61"/>
  <c r="IY66" i="61"/>
  <c r="IZ66" i="61"/>
  <c r="JA66" i="61"/>
  <c r="JB66" i="61"/>
  <c r="JC66" i="61"/>
  <c r="JD66" i="61"/>
  <c r="JE66" i="61"/>
  <c r="JF66" i="61"/>
  <c r="JG66" i="61"/>
  <c r="JH66" i="61"/>
  <c r="JI66" i="61"/>
  <c r="JJ66" i="61"/>
  <c r="JK66" i="61"/>
  <c r="JL66" i="61"/>
  <c r="JM66" i="61"/>
  <c r="JO66" i="61"/>
  <c r="JP66" i="61"/>
  <c r="JQ66" i="61"/>
  <c r="JR66" i="61"/>
  <c r="JS66" i="61"/>
  <c r="JT66" i="61"/>
  <c r="JU66" i="61"/>
  <c r="JV66" i="61"/>
  <c r="JW66" i="61"/>
  <c r="CL67" i="61"/>
  <c r="CM67" i="61"/>
  <c r="CN67" i="61"/>
  <c r="CO67" i="61"/>
  <c r="CP67" i="61"/>
  <c r="CQ67" i="61"/>
  <c r="CR67" i="61"/>
  <c r="CS67" i="61"/>
  <c r="CT67" i="61"/>
  <c r="CU67" i="61"/>
  <c r="CV67" i="61"/>
  <c r="CW67" i="61"/>
  <c r="CX67" i="61"/>
  <c r="CY67" i="61"/>
  <c r="CZ67" i="61"/>
  <c r="DA67" i="61"/>
  <c r="DB67" i="61"/>
  <c r="DC67" i="61"/>
  <c r="DD67" i="61"/>
  <c r="DE67" i="61"/>
  <c r="DF67" i="61"/>
  <c r="DG67" i="61"/>
  <c r="DH67" i="61"/>
  <c r="DI67" i="61"/>
  <c r="DJ67" i="61"/>
  <c r="DK67" i="61"/>
  <c r="DL67" i="61"/>
  <c r="DM67" i="61"/>
  <c r="DN67" i="61"/>
  <c r="DO67" i="61"/>
  <c r="DP67" i="61"/>
  <c r="DQ67" i="61"/>
  <c r="DR67" i="61"/>
  <c r="DS67" i="61"/>
  <c r="DT67" i="61"/>
  <c r="DU67" i="61"/>
  <c r="DV67" i="61"/>
  <c r="DW67" i="61"/>
  <c r="DX67" i="61"/>
  <c r="DY67" i="61"/>
  <c r="DZ67" i="61"/>
  <c r="EA67" i="61"/>
  <c r="EB67" i="61"/>
  <c r="EC67" i="61"/>
  <c r="ED67" i="61"/>
  <c r="EE67" i="61"/>
  <c r="EF67" i="61"/>
  <c r="EG67" i="61"/>
  <c r="EH67" i="61"/>
  <c r="EI67" i="61"/>
  <c r="EJ67" i="61"/>
  <c r="EK67" i="61"/>
  <c r="EL67" i="61"/>
  <c r="EM67" i="61"/>
  <c r="EN67" i="61"/>
  <c r="EO67" i="61"/>
  <c r="EP67" i="61"/>
  <c r="EQ67" i="61"/>
  <c r="ER67" i="61"/>
  <c r="ES67" i="61"/>
  <c r="ET67" i="61"/>
  <c r="EU67" i="61"/>
  <c r="EV67" i="61"/>
  <c r="EW67" i="61"/>
  <c r="EX67" i="61"/>
  <c r="EY67" i="61"/>
  <c r="EZ67" i="61"/>
  <c r="FA67" i="61"/>
  <c r="FB67" i="61"/>
  <c r="FC67" i="61"/>
  <c r="FD67" i="61"/>
  <c r="FE67" i="61"/>
  <c r="FF67" i="61"/>
  <c r="FG67" i="61"/>
  <c r="FH67" i="61"/>
  <c r="FI67" i="61"/>
  <c r="FJ67" i="61"/>
  <c r="FK67" i="61"/>
  <c r="FL67" i="61"/>
  <c r="FM67" i="61"/>
  <c r="FN67" i="61"/>
  <c r="FO67" i="61"/>
  <c r="FP67" i="61"/>
  <c r="FQ67" i="61"/>
  <c r="FR67" i="61"/>
  <c r="FS67" i="61"/>
  <c r="FT67" i="61"/>
  <c r="FU67" i="61"/>
  <c r="FV67" i="61"/>
  <c r="FW67" i="61"/>
  <c r="FX67" i="61"/>
  <c r="FY67" i="61"/>
  <c r="FZ67" i="61"/>
  <c r="GA67" i="61"/>
  <c r="GB67" i="61"/>
  <c r="GC67" i="61"/>
  <c r="GD67" i="61"/>
  <c r="GE67" i="61"/>
  <c r="GF67" i="61"/>
  <c r="GG67" i="61"/>
  <c r="GH67" i="61"/>
  <c r="GI67" i="61"/>
  <c r="GJ67" i="61"/>
  <c r="GK67" i="61"/>
  <c r="GL67" i="61"/>
  <c r="GM67" i="61"/>
  <c r="GN67" i="61"/>
  <c r="GO67" i="61"/>
  <c r="GP67" i="61"/>
  <c r="GQ67" i="61"/>
  <c r="GR67" i="61"/>
  <c r="GS67" i="61"/>
  <c r="GT67" i="61"/>
  <c r="GU67" i="61"/>
  <c r="GV67" i="61"/>
  <c r="GW67" i="61"/>
  <c r="GX67" i="61"/>
  <c r="GY67" i="61"/>
  <c r="GZ67" i="61"/>
  <c r="HA67" i="61"/>
  <c r="HB67" i="61"/>
  <c r="HC67" i="61"/>
  <c r="HD67" i="61"/>
  <c r="HE67" i="61"/>
  <c r="HF67" i="61"/>
  <c r="HG67" i="61"/>
  <c r="HH67" i="61"/>
  <c r="HI67" i="61"/>
  <c r="HJ67" i="61"/>
  <c r="HK67" i="61"/>
  <c r="HL67" i="61"/>
  <c r="HM67" i="61"/>
  <c r="HN67" i="61"/>
  <c r="HO67" i="61"/>
  <c r="HP67" i="61"/>
  <c r="HQ67" i="61"/>
  <c r="HR67" i="61"/>
  <c r="HS67" i="61"/>
  <c r="HT67" i="61"/>
  <c r="HU67" i="61"/>
  <c r="HV67" i="61"/>
  <c r="HW67" i="61"/>
  <c r="HX67" i="61"/>
  <c r="HY67" i="61"/>
  <c r="HZ67" i="61"/>
  <c r="IA67" i="61"/>
  <c r="IB67" i="61"/>
  <c r="IC67" i="61"/>
  <c r="ID67" i="61"/>
  <c r="IE67" i="61"/>
  <c r="IF67" i="61"/>
  <c r="IG67" i="61"/>
  <c r="IH67" i="61"/>
  <c r="II67" i="61"/>
  <c r="IJ67" i="61"/>
  <c r="IK67" i="61"/>
  <c r="IL67" i="61"/>
  <c r="IM67" i="61"/>
  <c r="IN67" i="61"/>
  <c r="IO67" i="61"/>
  <c r="IP67" i="61"/>
  <c r="IQ67" i="61"/>
  <c r="IR67" i="61"/>
  <c r="IS67" i="61"/>
  <c r="IT67" i="61"/>
  <c r="IU67" i="61"/>
  <c r="IV67" i="61"/>
  <c r="IW67" i="61"/>
  <c r="IX67" i="61"/>
  <c r="IY67" i="61"/>
  <c r="IZ67" i="61"/>
  <c r="JA67" i="61"/>
  <c r="JB67" i="61"/>
  <c r="JC67" i="61"/>
  <c r="JD67" i="61"/>
  <c r="JE67" i="61"/>
  <c r="JF67" i="61"/>
  <c r="JG67" i="61"/>
  <c r="JH67" i="61"/>
  <c r="JI67" i="61"/>
  <c r="JJ67" i="61"/>
  <c r="JK67" i="61"/>
  <c r="JL67" i="61"/>
  <c r="JM67" i="61"/>
  <c r="JO67" i="61"/>
  <c r="JP67" i="61"/>
  <c r="JQ67" i="61"/>
  <c r="JR67" i="61"/>
  <c r="JS67" i="61"/>
  <c r="JT67" i="61"/>
  <c r="JU67" i="61"/>
  <c r="JV67" i="61"/>
  <c r="JW67" i="61"/>
  <c r="CK67" i="61"/>
  <c r="CK66" i="61"/>
  <c r="A79" i="56"/>
  <c r="C79" i="56" s="1"/>
  <c r="B79" i="56"/>
  <c r="A80" i="56"/>
  <c r="B80" i="56"/>
  <c r="B70" i="56"/>
  <c r="B82" i="56" s="1"/>
  <c r="B71" i="56"/>
  <c r="B83" i="56" s="1"/>
  <c r="B72" i="56"/>
  <c r="B84" i="56" s="1"/>
  <c r="C84" i="56" s="1"/>
  <c r="B73" i="56"/>
  <c r="B85" i="56" s="1"/>
  <c r="B74" i="56"/>
  <c r="B86" i="56" s="1"/>
  <c r="B75" i="56"/>
  <c r="B87" i="56" s="1"/>
  <c r="B76" i="56"/>
  <c r="B88" i="56" s="1"/>
  <c r="B77" i="56"/>
  <c r="B78" i="56"/>
  <c r="C78" i="56" s="1"/>
  <c r="B69" i="56"/>
  <c r="A70" i="56"/>
  <c r="A82" i="56" s="1"/>
  <c r="A71" i="56"/>
  <c r="A83" i="56" s="1"/>
  <c r="A72" i="56"/>
  <c r="A84" i="56" s="1"/>
  <c r="A73" i="56"/>
  <c r="A85" i="56" s="1"/>
  <c r="A74" i="56"/>
  <c r="A86" i="56" s="1"/>
  <c r="C86" i="56" s="1"/>
  <c r="A75" i="56"/>
  <c r="A87" i="56" s="1"/>
  <c r="C87" i="56" s="1"/>
  <c r="A76" i="56"/>
  <c r="A88" i="56" s="1"/>
  <c r="C88" i="56" s="1"/>
  <c r="A77" i="56"/>
  <c r="A78" i="56"/>
  <c r="A69" i="56"/>
  <c r="A81" i="56" s="1"/>
  <c r="JX38" i="61"/>
  <c r="JY38" i="61"/>
  <c r="JX54" i="61"/>
  <c r="JY54" i="61"/>
  <c r="JX55" i="61"/>
  <c r="KB62" i="61" s="1"/>
  <c r="JY55" i="61"/>
  <c r="JX36" i="61"/>
  <c r="JY36" i="61"/>
  <c r="JX24" i="61"/>
  <c r="JY24" i="61"/>
  <c r="JX12" i="61"/>
  <c r="JY12" i="61"/>
  <c r="AKK9" i="39"/>
  <c r="AMK50" i="39" s="1"/>
  <c r="AKK10" i="39"/>
  <c r="AMK51" i="39" s="1"/>
  <c r="AKK14" i="39"/>
  <c r="AKK27" i="39" s="1"/>
  <c r="AKK15" i="39"/>
  <c r="AKK23" i="39"/>
  <c r="AKK17" i="39"/>
  <c r="AKK18" i="39"/>
  <c r="AKK19" i="39"/>
  <c r="AKJ10" i="39"/>
  <c r="AMJ51" i="39" s="1"/>
  <c r="AKJ14" i="39"/>
  <c r="AKJ15" i="39"/>
  <c r="AKJ23" i="39"/>
  <c r="AKJ17" i="39"/>
  <c r="AKJ18" i="39"/>
  <c r="AKJ19" i="39"/>
  <c r="AKI9" i="39"/>
  <c r="AMI50" i="39" s="1"/>
  <c r="AKI10" i="39"/>
  <c r="AKI14" i="39"/>
  <c r="AKI15" i="39"/>
  <c r="AKI16" i="39" s="1"/>
  <c r="AKI23" i="39"/>
  <c r="AKI17" i="39"/>
  <c r="AKI18" i="39"/>
  <c r="AKI19" i="39"/>
  <c r="AKH9" i="39"/>
  <c r="AKH10" i="39"/>
  <c r="AMH51" i="39" s="1"/>
  <c r="AKH14" i="39"/>
  <c r="AKH15" i="39"/>
  <c r="AKH16" i="39" s="1"/>
  <c r="AKH23" i="39"/>
  <c r="AKH17" i="39"/>
  <c r="AKH18" i="39"/>
  <c r="AKH19" i="39"/>
  <c r="AKF9" i="39"/>
  <c r="AMF50" i="39" s="1"/>
  <c r="AKG9" i="39"/>
  <c r="AMG50" i="39" s="1"/>
  <c r="AKF10" i="39"/>
  <c r="AMF51" i="39" s="1"/>
  <c r="AKG10" i="39"/>
  <c r="AKG48" i="39" s="1"/>
  <c r="AKF14" i="39"/>
  <c r="AKG14" i="39"/>
  <c r="AKF15" i="39"/>
  <c r="AKG15" i="39"/>
  <c r="AKF23" i="39"/>
  <c r="AKG23" i="39"/>
  <c r="AKF17" i="39"/>
  <c r="AKG17" i="39"/>
  <c r="AKF18" i="39"/>
  <c r="AKG18" i="39"/>
  <c r="AKF19" i="39"/>
  <c r="AKG19" i="39"/>
  <c r="JS7" i="63"/>
  <c r="JT7" i="63"/>
  <c r="JU7" i="63"/>
  <c r="AKD9" i="39"/>
  <c r="AMD50" i="39" s="1"/>
  <c r="AKE9" i="39"/>
  <c r="AME50" i="39" s="1"/>
  <c r="AKD10" i="39"/>
  <c r="AMD51" i="39" s="1"/>
  <c r="AKE10" i="39"/>
  <c r="AME51" i="39" s="1"/>
  <c r="AKD14" i="39"/>
  <c r="AKE14" i="39"/>
  <c r="AKD15" i="39"/>
  <c r="AKE15" i="39"/>
  <c r="AKE16" i="39" s="1"/>
  <c r="AKD23" i="39"/>
  <c r="AKE23" i="39"/>
  <c r="AKD17" i="39"/>
  <c r="AKE17" i="39"/>
  <c r="AKD18" i="39"/>
  <c r="AKE18" i="39"/>
  <c r="AKD19" i="39"/>
  <c r="AKE19" i="39"/>
  <c r="JU38" i="61"/>
  <c r="JV38" i="61"/>
  <c r="JW38" i="61"/>
  <c r="JU54" i="61"/>
  <c r="JV54" i="61"/>
  <c r="JV57" i="61" s="1"/>
  <c r="JW54" i="61"/>
  <c r="JU55" i="61"/>
  <c r="JV55" i="61"/>
  <c r="JW55" i="61"/>
  <c r="JU36" i="61"/>
  <c r="JV36" i="61"/>
  <c r="JV39" i="61" s="1"/>
  <c r="JW36" i="61"/>
  <c r="JU24" i="61"/>
  <c r="JV24" i="61"/>
  <c r="JW24" i="61"/>
  <c r="JU12" i="61"/>
  <c r="JV12" i="61"/>
  <c r="JW12" i="61"/>
  <c r="AKB9" i="39"/>
  <c r="AMB50" i="39" s="1"/>
  <c r="AKC9" i="39"/>
  <c r="AKB10" i="39"/>
  <c r="AMB51" i="39" s="1"/>
  <c r="AKC10" i="39"/>
  <c r="AMC51" i="39" s="1"/>
  <c r="AKB14" i="39"/>
  <c r="AKC14" i="39"/>
  <c r="AKC16" i="39" s="1"/>
  <c r="AKB15" i="39"/>
  <c r="AKC15" i="39"/>
  <c r="AKB23" i="39"/>
  <c r="AKC23" i="39"/>
  <c r="AKB17" i="39"/>
  <c r="AKC17" i="39"/>
  <c r="AKB18" i="39"/>
  <c r="AKC18" i="39"/>
  <c r="AKB19" i="39"/>
  <c r="AKC19" i="39"/>
  <c r="AKA9" i="39"/>
  <c r="AMA50" i="39" s="1"/>
  <c r="AKA10" i="39"/>
  <c r="AMA51" i="39" s="1"/>
  <c r="AKA14" i="39"/>
  <c r="AKA15" i="39"/>
  <c r="AKA23" i="39"/>
  <c r="AKA17" i="39"/>
  <c r="AKA18" i="39"/>
  <c r="AKA19" i="39"/>
  <c r="AJZ9" i="39"/>
  <c r="ALZ50" i="39" s="1"/>
  <c r="AJZ14" i="39"/>
  <c r="AJZ15" i="39"/>
  <c r="AJZ23" i="39"/>
  <c r="AJZ17" i="39"/>
  <c r="AJZ18" i="39"/>
  <c r="AJZ19" i="39"/>
  <c r="AJX9" i="39"/>
  <c r="ALX50" i="39" s="1"/>
  <c r="AJY9" i="39"/>
  <c r="ALY50" i="39" s="1"/>
  <c r="AJX10" i="39"/>
  <c r="ALX51" i="39" s="1"/>
  <c r="AJY10" i="39"/>
  <c r="AJX14" i="39"/>
  <c r="AJY14" i="39"/>
  <c r="AJX15" i="39"/>
  <c r="AJX16" i="39" s="1"/>
  <c r="AJY15" i="39"/>
  <c r="AJX23" i="39"/>
  <c r="AJY23" i="39"/>
  <c r="AJX17" i="39"/>
  <c r="AJY17" i="39"/>
  <c r="AJX18" i="39"/>
  <c r="AJY18" i="39"/>
  <c r="AJX19" i="39"/>
  <c r="AJY19" i="39"/>
  <c r="AJW9" i="39"/>
  <c r="ALW50" i="39" s="1"/>
  <c r="AJW10" i="39"/>
  <c r="AJW14" i="39"/>
  <c r="AJW15" i="39"/>
  <c r="AJW23" i="39"/>
  <c r="AJW17" i="39"/>
  <c r="AJW18" i="39"/>
  <c r="AJW19" i="39"/>
  <c r="AJU9" i="39"/>
  <c r="AJV9" i="39"/>
  <c r="ALV50" i="39" s="1"/>
  <c r="AJU10" i="39"/>
  <c r="ALU51" i="39" s="1"/>
  <c r="AJV10" i="39"/>
  <c r="ALV51" i="39" s="1"/>
  <c r="AJU14" i="39"/>
  <c r="AJV14" i="39"/>
  <c r="AJU15" i="39"/>
  <c r="AJU16" i="39" s="1"/>
  <c r="AJV15" i="39"/>
  <c r="AJU23" i="39"/>
  <c r="AJV23" i="39"/>
  <c r="AJU17" i="39"/>
  <c r="AJV17" i="39"/>
  <c r="AJU18" i="39"/>
  <c r="AJV18" i="39"/>
  <c r="AJU19" i="39"/>
  <c r="AJV19" i="39"/>
  <c r="AJT9" i="39"/>
  <c r="AJT10" i="39"/>
  <c r="AJT14" i="39"/>
  <c r="AJT15" i="39"/>
  <c r="AJT23" i="39"/>
  <c r="AJT17" i="39"/>
  <c r="AJT18" i="39"/>
  <c r="AJT19" i="39"/>
  <c r="AJS9" i="39"/>
  <c r="AJS10" i="39"/>
  <c r="AJS14" i="39"/>
  <c r="AJS15" i="39"/>
  <c r="AJS23" i="39"/>
  <c r="AJS17" i="39"/>
  <c r="AJS18" i="39"/>
  <c r="AJS19" i="39"/>
  <c r="AJQ9" i="39"/>
  <c r="AJR9" i="39"/>
  <c r="AJQ10" i="39"/>
  <c r="AJR10" i="39"/>
  <c r="AJQ14" i="39"/>
  <c r="AJR14" i="39"/>
  <c r="AJQ15" i="39"/>
  <c r="AJR15" i="39"/>
  <c r="AJR16" i="39" s="1"/>
  <c r="AJQ23" i="39"/>
  <c r="AJR23" i="39"/>
  <c r="AJQ17" i="39"/>
  <c r="AJR17" i="39"/>
  <c r="AJQ18" i="39"/>
  <c r="AJR18" i="39"/>
  <c r="AJQ19" i="39"/>
  <c r="AJR19" i="39"/>
  <c r="JT54" i="61"/>
  <c r="KF57" i="61" s="1"/>
  <c r="JT55" i="61"/>
  <c r="JT38" i="61"/>
  <c r="JT36" i="61"/>
  <c r="JT24" i="61"/>
  <c r="AJN9" i="39"/>
  <c r="AJO9" i="39"/>
  <c r="AJP9" i="39"/>
  <c r="AJP41" i="39" s="1"/>
  <c r="AJN10" i="39"/>
  <c r="ALN51" i="39" s="1"/>
  <c r="AJO10" i="39"/>
  <c r="ALO51" i="39" s="1"/>
  <c r="AJP10" i="39"/>
  <c r="AJN14" i="39"/>
  <c r="AJO14" i="39"/>
  <c r="AJP14" i="39"/>
  <c r="AJN15" i="39"/>
  <c r="AJO15" i="39"/>
  <c r="AJO16" i="39" s="1"/>
  <c r="AJP15" i="39"/>
  <c r="AJN23" i="39"/>
  <c r="AJO23" i="39"/>
  <c r="AJP23" i="39"/>
  <c r="AJN17" i="39"/>
  <c r="AJO17" i="39"/>
  <c r="AJP17" i="39"/>
  <c r="AJN18" i="39"/>
  <c r="AJO18" i="39"/>
  <c r="AJP18" i="39"/>
  <c r="AJN19" i="39"/>
  <c r="AJO19" i="39"/>
  <c r="AJP19" i="39"/>
  <c r="JT12" i="61"/>
  <c r="AJM9" i="39"/>
  <c r="AJM10" i="39"/>
  <c r="AJY48" i="39" s="1"/>
  <c r="AJM14" i="39"/>
  <c r="AJM15" i="39"/>
  <c r="AJM23" i="39"/>
  <c r="AJM17" i="39"/>
  <c r="AJM18" i="39"/>
  <c r="AJM19" i="39"/>
  <c r="AJL9" i="39"/>
  <c r="AJL10" i="39"/>
  <c r="AJL14" i="39"/>
  <c r="AJL15" i="39"/>
  <c r="AJL23" i="39"/>
  <c r="AJL17" i="39"/>
  <c r="AJL18" i="39"/>
  <c r="AJL19" i="39"/>
  <c r="JS38" i="61"/>
  <c r="JS54" i="61"/>
  <c r="JS55" i="61"/>
  <c r="AJK9" i="39"/>
  <c r="AJK10" i="39"/>
  <c r="AJK14" i="39"/>
  <c r="AJK15" i="39"/>
  <c r="AJK23" i="39"/>
  <c r="AJK17" i="39"/>
  <c r="AJK18" i="39"/>
  <c r="AJK19" i="39"/>
  <c r="JS36" i="61"/>
  <c r="JS39" i="61" s="1"/>
  <c r="JS24" i="61"/>
  <c r="JS12" i="61"/>
  <c r="AJJ9" i="39"/>
  <c r="AJJ10" i="39"/>
  <c r="AJJ14" i="39"/>
  <c r="AJJ15" i="39"/>
  <c r="AJJ16" i="39" s="1"/>
  <c r="AJJ23" i="39"/>
  <c r="AJJ17" i="39"/>
  <c r="AJJ18" i="39"/>
  <c r="AJJ19" i="39"/>
  <c r="JP5" i="63"/>
  <c r="JO5" i="63"/>
  <c r="JN5" i="63"/>
  <c r="JM5" i="63"/>
  <c r="JL5" i="63"/>
  <c r="JK5" i="63"/>
  <c r="JJ5" i="63"/>
  <c r="JI5" i="63"/>
  <c r="JH5" i="63"/>
  <c r="JG5" i="63"/>
  <c r="JF5" i="63"/>
  <c r="JE5" i="63"/>
  <c r="JD5" i="63"/>
  <c r="JC5" i="63"/>
  <c r="JA5" i="63"/>
  <c r="IZ5" i="63"/>
  <c r="IY5" i="63"/>
  <c r="IX5" i="63"/>
  <c r="IW5" i="63"/>
  <c r="IV5" i="63"/>
  <c r="IU5" i="63"/>
  <c r="IS5" i="63"/>
  <c r="IR5" i="63"/>
  <c r="IQ5" i="63"/>
  <c r="IP5" i="63"/>
  <c r="IO5" i="63"/>
  <c r="IN5" i="63"/>
  <c r="IM5" i="63"/>
  <c r="IK5" i="63"/>
  <c r="IJ5" i="63"/>
  <c r="II5" i="63"/>
  <c r="IH5" i="63"/>
  <c r="IG5" i="63"/>
  <c r="IF5" i="63"/>
  <c r="IE5" i="63"/>
  <c r="IC5" i="63"/>
  <c r="IB5" i="63"/>
  <c r="IA5" i="63"/>
  <c r="HZ5" i="63"/>
  <c r="HY5" i="63"/>
  <c r="HX5" i="63"/>
  <c r="HW5" i="63"/>
  <c r="HU5" i="63"/>
  <c r="HT5" i="63"/>
  <c r="HS5" i="63"/>
  <c r="HR5" i="63"/>
  <c r="HQ5" i="63"/>
  <c r="HP5" i="63"/>
  <c r="HO5" i="63"/>
  <c r="HM5" i="63"/>
  <c r="HL5" i="63"/>
  <c r="HK5" i="63"/>
  <c r="HJ5" i="63"/>
  <c r="HI5" i="63"/>
  <c r="HH5" i="63"/>
  <c r="HG5" i="63"/>
  <c r="HE5" i="63"/>
  <c r="HD5" i="63"/>
  <c r="HC5" i="63"/>
  <c r="HB5" i="63"/>
  <c r="HA5" i="63"/>
  <c r="GZ5" i="63"/>
  <c r="GY5" i="63"/>
  <c r="GW5" i="63"/>
  <c r="GV5" i="63"/>
  <c r="GU5" i="63"/>
  <c r="GT5" i="63"/>
  <c r="GS5" i="63"/>
  <c r="GR5" i="63"/>
  <c r="GQ5" i="63"/>
  <c r="GO5" i="63"/>
  <c r="GN5" i="63"/>
  <c r="GM5" i="63"/>
  <c r="GL5" i="63"/>
  <c r="GK5" i="63"/>
  <c r="GJ5" i="63"/>
  <c r="GI5" i="63"/>
  <c r="GG5" i="63"/>
  <c r="GF5" i="63"/>
  <c r="GE5" i="63"/>
  <c r="GD5" i="63"/>
  <c r="GC5" i="63"/>
  <c r="GB5" i="63"/>
  <c r="GA5" i="63"/>
  <c r="FY5" i="63"/>
  <c r="FX5" i="63"/>
  <c r="FW5" i="63"/>
  <c r="FV5" i="63"/>
  <c r="FU5" i="63"/>
  <c r="FT5" i="63"/>
  <c r="FS5" i="63"/>
  <c r="FQ5" i="63"/>
  <c r="FP5" i="63"/>
  <c r="FO5" i="63"/>
  <c r="FN5" i="63"/>
  <c r="FM5" i="63"/>
  <c r="FL5" i="63"/>
  <c r="FK5" i="63"/>
  <c r="FI5" i="63"/>
  <c r="FH5" i="63"/>
  <c r="FG5" i="63"/>
  <c r="FF5" i="63"/>
  <c r="FE5" i="63"/>
  <c r="FD5" i="63"/>
  <c r="FC5" i="63"/>
  <c r="FA5" i="63"/>
  <c r="EZ5" i="63"/>
  <c r="EY5" i="63"/>
  <c r="EX5" i="63"/>
  <c r="EW5" i="63"/>
  <c r="EV5" i="63"/>
  <c r="EU5" i="63"/>
  <c r="ES5" i="63"/>
  <c r="ER5" i="63"/>
  <c r="EQ5" i="63"/>
  <c r="EP5" i="63"/>
  <c r="EO5" i="63"/>
  <c r="EN5" i="63"/>
  <c r="EM5" i="63"/>
  <c r="EK5" i="63"/>
  <c r="EJ5" i="63"/>
  <c r="EI5" i="63"/>
  <c r="EH5" i="63"/>
  <c r="EG5" i="63"/>
  <c r="EF5" i="63"/>
  <c r="EE5" i="63"/>
  <c r="ED5" i="63"/>
  <c r="EC5" i="63"/>
  <c r="EB5" i="63"/>
  <c r="EA5" i="63"/>
  <c r="DZ5" i="63"/>
  <c r="DY5" i="63"/>
  <c r="DX5" i="63"/>
  <c r="DW5" i="63"/>
  <c r="DU5" i="63"/>
  <c r="DT5" i="63"/>
  <c r="DS5" i="63"/>
  <c r="DR5" i="63"/>
  <c r="DQ5" i="63"/>
  <c r="DP5" i="63"/>
  <c r="DO5" i="63"/>
  <c r="DM5" i="63"/>
  <c r="DL5" i="63"/>
  <c r="DK5" i="63"/>
  <c r="DJ5" i="63"/>
  <c r="DI5" i="63"/>
  <c r="DH5" i="63"/>
  <c r="DG5" i="63"/>
  <c r="DE5" i="63"/>
  <c r="DD5" i="63"/>
  <c r="DC5" i="63"/>
  <c r="DB5" i="63"/>
  <c r="DA5" i="63"/>
  <c r="CZ5" i="63"/>
  <c r="CY5" i="63"/>
  <c r="CW5" i="63"/>
  <c r="CV5" i="63"/>
  <c r="CU5" i="63"/>
  <c r="CT5" i="63"/>
  <c r="CS5" i="63"/>
  <c r="CR5" i="63"/>
  <c r="CQ5" i="63"/>
  <c r="CO5" i="63"/>
  <c r="CN5" i="63"/>
  <c r="CM5" i="63"/>
  <c r="CL5" i="63"/>
  <c r="CK5" i="63"/>
  <c r="CJ5" i="63"/>
  <c r="CI5" i="63"/>
  <c r="CG5" i="63"/>
  <c r="CF5" i="63"/>
  <c r="CE5" i="63"/>
  <c r="CD5" i="63"/>
  <c r="CC5" i="63"/>
  <c r="CB5" i="63"/>
  <c r="CA5" i="63"/>
  <c r="BY5" i="63"/>
  <c r="BX5" i="63"/>
  <c r="BW5" i="63"/>
  <c r="BV5" i="63"/>
  <c r="BU5" i="63"/>
  <c r="BT5" i="63"/>
  <c r="BS5" i="63"/>
  <c r="BQ5" i="63"/>
  <c r="BP5" i="63"/>
  <c r="BO5" i="63"/>
  <c r="BN5" i="63"/>
  <c r="BM5" i="63"/>
  <c r="BL5" i="63"/>
  <c r="BK5" i="63"/>
  <c r="BI5" i="63"/>
  <c r="BH5" i="63"/>
  <c r="BG5" i="63"/>
  <c r="BF5" i="63"/>
  <c r="BE5" i="63"/>
  <c r="BD5" i="63"/>
  <c r="BC5" i="63"/>
  <c r="BA5" i="63"/>
  <c r="AZ5" i="63"/>
  <c r="AY5" i="63"/>
  <c r="AX5" i="63"/>
  <c r="AW5" i="63"/>
  <c r="AV5" i="63"/>
  <c r="AU5" i="63"/>
  <c r="AS5" i="63"/>
  <c r="AR5" i="63"/>
  <c r="AQ5" i="63"/>
  <c r="AP5" i="63"/>
  <c r="AO5" i="63"/>
  <c r="AN5" i="63"/>
  <c r="AM5" i="63"/>
  <c r="AK5" i="63"/>
  <c r="AJ5" i="63"/>
  <c r="AI5" i="63"/>
  <c r="AH5" i="63"/>
  <c r="AG5" i="63"/>
  <c r="AF5" i="63"/>
  <c r="AE5" i="63"/>
  <c r="AC5" i="63"/>
  <c r="AB5" i="63"/>
  <c r="AA5" i="63"/>
  <c r="Z5" i="63"/>
  <c r="Y5" i="63"/>
  <c r="X5" i="63"/>
  <c r="W5" i="63"/>
  <c r="U5" i="63"/>
  <c r="T5" i="63"/>
  <c r="S5" i="63"/>
  <c r="R5" i="63"/>
  <c r="Q5" i="63"/>
  <c r="P5" i="63"/>
  <c r="O5" i="63"/>
  <c r="M5" i="63"/>
  <c r="L5" i="63"/>
  <c r="K5" i="63"/>
  <c r="J5" i="63"/>
  <c r="I5" i="63"/>
  <c r="H5" i="63"/>
  <c r="G5" i="63"/>
  <c r="E5" i="63"/>
  <c r="D5" i="63"/>
  <c r="C5" i="63"/>
  <c r="JQ5" i="63"/>
  <c r="JP7" i="63"/>
  <c r="JQ7" i="63"/>
  <c r="JR7" i="63"/>
  <c r="AJI9" i="39"/>
  <c r="AJI10" i="39"/>
  <c r="AJI14" i="39"/>
  <c r="AJI15" i="39"/>
  <c r="AJI23" i="39"/>
  <c r="AJI17" i="39"/>
  <c r="AJI18" i="39"/>
  <c r="AJI19" i="39"/>
  <c r="AJH9" i="39"/>
  <c r="AJH10" i="39"/>
  <c r="AJH14" i="39"/>
  <c r="AJH15" i="39"/>
  <c r="AJH23" i="39"/>
  <c r="AJH17" i="39"/>
  <c r="AJH18" i="39"/>
  <c r="AJH19" i="39"/>
  <c r="AFK17" i="39"/>
  <c r="AFL17" i="39"/>
  <c r="AFM17" i="39"/>
  <c r="AFN17" i="39"/>
  <c r="AFO17" i="39"/>
  <c r="AFP17" i="39"/>
  <c r="AFQ17" i="39"/>
  <c r="AFR17" i="39"/>
  <c r="AFS17" i="39"/>
  <c r="AFT17" i="39"/>
  <c r="AFU17" i="39"/>
  <c r="AFV17" i="39"/>
  <c r="AFW17" i="39"/>
  <c r="AFX17" i="39"/>
  <c r="AFY17" i="39"/>
  <c r="AFZ17" i="39"/>
  <c r="AGA17" i="39"/>
  <c r="AGB17" i="39"/>
  <c r="AGC17" i="39"/>
  <c r="AGD17" i="39"/>
  <c r="AGE17" i="39"/>
  <c r="AGF17" i="39"/>
  <c r="AGG17" i="39"/>
  <c r="AGH17" i="39"/>
  <c r="AGI17" i="39"/>
  <c r="AGJ17" i="39"/>
  <c r="AGK17" i="39"/>
  <c r="AGL17" i="39"/>
  <c r="AGM17" i="39"/>
  <c r="AGN17" i="39"/>
  <c r="AGO17" i="39"/>
  <c r="AGP17" i="39"/>
  <c r="AGQ17" i="39"/>
  <c r="AGR17" i="39"/>
  <c r="AGS17" i="39"/>
  <c r="AGT17" i="39"/>
  <c r="AGU17" i="39"/>
  <c r="AGV17" i="39"/>
  <c r="AGW17" i="39"/>
  <c r="AGX17" i="39"/>
  <c r="AGY17" i="39"/>
  <c r="AGZ17" i="39"/>
  <c r="AHA17" i="39"/>
  <c r="AHB17" i="39"/>
  <c r="AHC17" i="39"/>
  <c r="AHD17" i="39"/>
  <c r="AHE17" i="39"/>
  <c r="AHF17" i="39"/>
  <c r="AHG17" i="39"/>
  <c r="AHH17" i="39"/>
  <c r="AHI17" i="39"/>
  <c r="AHJ17" i="39"/>
  <c r="AHK17" i="39"/>
  <c r="AHL17" i="39"/>
  <c r="AHM17" i="39"/>
  <c r="AHN17" i="39"/>
  <c r="AHO17" i="39"/>
  <c r="AHP17" i="39"/>
  <c r="AHQ17" i="39"/>
  <c r="AHR17" i="39"/>
  <c r="AHS17" i="39"/>
  <c r="AHT17" i="39"/>
  <c r="AHU17" i="39"/>
  <c r="AHV17" i="39"/>
  <c r="AHW17" i="39"/>
  <c r="AHX17" i="39"/>
  <c r="AHY17" i="39"/>
  <c r="AHZ17" i="39"/>
  <c r="AIA17" i="39"/>
  <c r="AIB17" i="39"/>
  <c r="AIC17" i="39"/>
  <c r="AID17" i="39"/>
  <c r="AIE17" i="39"/>
  <c r="AIF17" i="39"/>
  <c r="AIG17" i="39"/>
  <c r="AIH17" i="39"/>
  <c r="AII17" i="39"/>
  <c r="AIJ17" i="39"/>
  <c r="AIK17" i="39"/>
  <c r="AIL17" i="39"/>
  <c r="AIM17" i="39"/>
  <c r="AIN17" i="39"/>
  <c r="AIO17" i="39"/>
  <c r="AIP17" i="39"/>
  <c r="AIQ17" i="39"/>
  <c r="AIR17" i="39"/>
  <c r="AIS17" i="39"/>
  <c r="AIT17" i="39"/>
  <c r="AIU17" i="39"/>
  <c r="AIV17" i="39"/>
  <c r="AIW17" i="39"/>
  <c r="AIX17" i="39"/>
  <c r="AIY17" i="39"/>
  <c r="AIZ17" i="39"/>
  <c r="AJA17" i="39"/>
  <c r="AJB17" i="39"/>
  <c r="AJC17" i="39"/>
  <c r="AJD17" i="39"/>
  <c r="AJE17" i="39"/>
  <c r="AJF17" i="39"/>
  <c r="AJG17" i="39"/>
  <c r="AFK18" i="39"/>
  <c r="AFL18" i="39"/>
  <c r="AFM18" i="39"/>
  <c r="AFN18" i="39"/>
  <c r="AFO18" i="39"/>
  <c r="AFP18" i="39"/>
  <c r="AFQ18" i="39"/>
  <c r="AFR18" i="39"/>
  <c r="AFS18" i="39"/>
  <c r="AFT18" i="39"/>
  <c r="AFU18" i="39"/>
  <c r="AFV18" i="39"/>
  <c r="AFW18" i="39"/>
  <c r="AFX18" i="39"/>
  <c r="AFY18" i="39"/>
  <c r="AFZ18" i="39"/>
  <c r="AGA18" i="39"/>
  <c r="AGB18" i="39"/>
  <c r="AGC18" i="39"/>
  <c r="AGD18" i="39"/>
  <c r="AGE18" i="39"/>
  <c r="AGF18" i="39"/>
  <c r="AGG18" i="39"/>
  <c r="AGH18" i="39"/>
  <c r="AGI18" i="39"/>
  <c r="AGJ18" i="39"/>
  <c r="AGK18" i="39"/>
  <c r="AGL18" i="39"/>
  <c r="AGM18" i="39"/>
  <c r="AGN18" i="39"/>
  <c r="AGO18" i="39"/>
  <c r="AGP18" i="39"/>
  <c r="AGQ18" i="39"/>
  <c r="AGR18" i="39"/>
  <c r="AGS18" i="39"/>
  <c r="AGT18" i="39"/>
  <c r="AGU18" i="39"/>
  <c r="AGV18" i="39"/>
  <c r="AGW18" i="39"/>
  <c r="AGX18" i="39"/>
  <c r="AGY18" i="39"/>
  <c r="AGZ18" i="39"/>
  <c r="AHA18" i="39"/>
  <c r="AHB18" i="39"/>
  <c r="AHC18" i="39"/>
  <c r="AHD18" i="39"/>
  <c r="AHE18" i="39"/>
  <c r="AHF18" i="39"/>
  <c r="AHG18" i="39"/>
  <c r="AHH18" i="39"/>
  <c r="AHI18" i="39"/>
  <c r="AHJ18" i="39"/>
  <c r="AHK18" i="39"/>
  <c r="AHL18" i="39"/>
  <c r="AHM18" i="39"/>
  <c r="AHN18" i="39"/>
  <c r="AHO18" i="39"/>
  <c r="AHP18" i="39"/>
  <c r="AHQ18" i="39"/>
  <c r="AHR18" i="39"/>
  <c r="AHS18" i="39"/>
  <c r="AHT18" i="39"/>
  <c r="AHU18" i="39"/>
  <c r="AHV18" i="39"/>
  <c r="AHW18" i="39"/>
  <c r="AHX18" i="39"/>
  <c r="AHY18" i="39"/>
  <c r="AHZ18" i="39"/>
  <c r="AIA18" i="39"/>
  <c r="AIB18" i="39"/>
  <c r="AIC18" i="39"/>
  <c r="AID18" i="39"/>
  <c r="AIE18" i="39"/>
  <c r="AIF18" i="39"/>
  <c r="AIG18" i="39"/>
  <c r="AIH18" i="39"/>
  <c r="AII18" i="39"/>
  <c r="AIJ18" i="39"/>
  <c r="AIK18" i="39"/>
  <c r="AIL18" i="39"/>
  <c r="AIM18" i="39"/>
  <c r="AIN18" i="39"/>
  <c r="AIO18" i="39"/>
  <c r="AIP18" i="39"/>
  <c r="AIQ18" i="39"/>
  <c r="AIR18" i="39"/>
  <c r="AIS18" i="39"/>
  <c r="AIT18" i="39"/>
  <c r="AIU18" i="39"/>
  <c r="AIV18" i="39"/>
  <c r="AIW18" i="39"/>
  <c r="AIX18" i="39"/>
  <c r="AIY18" i="39"/>
  <c r="AIZ18" i="39"/>
  <c r="AJA18" i="39"/>
  <c r="AJB18" i="39"/>
  <c r="AJC18" i="39"/>
  <c r="AJD18" i="39"/>
  <c r="AJE18" i="39"/>
  <c r="AJF18" i="39"/>
  <c r="AJG18" i="39"/>
  <c r="AFK19" i="39"/>
  <c r="AFL19" i="39"/>
  <c r="AFM19" i="39"/>
  <c r="AFN19" i="39"/>
  <c r="AFO19" i="39"/>
  <c r="AFP19" i="39"/>
  <c r="AFQ19" i="39"/>
  <c r="AFR19" i="39"/>
  <c r="AFS19" i="39"/>
  <c r="AFT19" i="39"/>
  <c r="AFU19" i="39"/>
  <c r="AFV19" i="39"/>
  <c r="AFW19" i="39"/>
  <c r="AFX19" i="39"/>
  <c r="AFY19" i="39"/>
  <c r="AFZ19" i="39"/>
  <c r="AGA19" i="39"/>
  <c r="AGB19" i="39"/>
  <c r="AGC19" i="39"/>
  <c r="AGD19" i="39"/>
  <c r="AGE19" i="39"/>
  <c r="AGF19" i="39"/>
  <c r="AGG19" i="39"/>
  <c r="AGH19" i="39"/>
  <c r="AGI19" i="39"/>
  <c r="AGJ19" i="39"/>
  <c r="AGK19" i="39"/>
  <c r="AGL19" i="39"/>
  <c r="AGM19" i="39"/>
  <c r="AGN19" i="39"/>
  <c r="AGO19" i="39"/>
  <c r="AGP19" i="39"/>
  <c r="AGQ19" i="39"/>
  <c r="AGR19" i="39"/>
  <c r="AGS19" i="39"/>
  <c r="AGT19" i="39"/>
  <c r="AGU19" i="39"/>
  <c r="AGV19" i="39"/>
  <c r="AGW19" i="39"/>
  <c r="AGX19" i="39"/>
  <c r="AGY19" i="39"/>
  <c r="AGZ19" i="39"/>
  <c r="AHA19" i="39"/>
  <c r="AHB19" i="39"/>
  <c r="AHC19" i="39"/>
  <c r="AHD19" i="39"/>
  <c r="AHE19" i="39"/>
  <c r="AHF19" i="39"/>
  <c r="AHG19" i="39"/>
  <c r="AHH19" i="39"/>
  <c r="AHI19" i="39"/>
  <c r="AHJ19" i="39"/>
  <c r="AHK19" i="39"/>
  <c r="AHL19" i="39"/>
  <c r="AHM19" i="39"/>
  <c r="AHN19" i="39"/>
  <c r="AHO19" i="39"/>
  <c r="AHP19" i="39"/>
  <c r="AHQ19" i="39"/>
  <c r="AHR19" i="39"/>
  <c r="AHS19" i="39"/>
  <c r="AHT19" i="39"/>
  <c r="AHU19" i="39"/>
  <c r="AHV19" i="39"/>
  <c r="AHW19" i="39"/>
  <c r="AHX19" i="39"/>
  <c r="AHY19" i="39"/>
  <c r="AHZ19" i="39"/>
  <c r="AIA19" i="39"/>
  <c r="AIB19" i="39"/>
  <c r="AIC19" i="39"/>
  <c r="AID19" i="39"/>
  <c r="AIE19" i="39"/>
  <c r="AIF19" i="39"/>
  <c r="AIG19" i="39"/>
  <c r="AIH19" i="39"/>
  <c r="AII19" i="39"/>
  <c r="AIJ19" i="39"/>
  <c r="AIK19" i="39"/>
  <c r="AIL19" i="39"/>
  <c r="AIM19" i="39"/>
  <c r="AIN19" i="39"/>
  <c r="AIO19" i="39"/>
  <c r="AIP19" i="39"/>
  <c r="AIQ19" i="39"/>
  <c r="AIR19" i="39"/>
  <c r="AIS19" i="39"/>
  <c r="AIT19" i="39"/>
  <c r="AIU19" i="39"/>
  <c r="AIV19" i="39"/>
  <c r="AIW19" i="39"/>
  <c r="AIX19" i="39"/>
  <c r="AIY19" i="39"/>
  <c r="AIZ19" i="39"/>
  <c r="AJA19" i="39"/>
  <c r="AJB19" i="39"/>
  <c r="AJC19" i="39"/>
  <c r="AJD19" i="39"/>
  <c r="AJE19" i="39"/>
  <c r="AJF19" i="39"/>
  <c r="AJG19" i="39"/>
  <c r="AFJ18" i="39"/>
  <c r="AFJ19" i="39"/>
  <c r="AFJ17" i="39"/>
  <c r="AJF9" i="39"/>
  <c r="AJG9" i="39"/>
  <c r="ALG50" i="39" s="1"/>
  <c r="AJF10" i="39"/>
  <c r="ALF51" i="39" s="1"/>
  <c r="AJG10" i="39"/>
  <c r="AJS48" i="39" s="1"/>
  <c r="AJF14" i="39"/>
  <c r="AJG14" i="39"/>
  <c r="AJF15" i="39"/>
  <c r="AJG15" i="39"/>
  <c r="AJF23" i="39"/>
  <c r="AJG23" i="39"/>
  <c r="JR38" i="61"/>
  <c r="JR54" i="61"/>
  <c r="JR55" i="61"/>
  <c r="JR24" i="61"/>
  <c r="AJE9" i="39"/>
  <c r="AJE10" i="39"/>
  <c r="AJQ48" i="39" s="1"/>
  <c r="AJE14" i="39"/>
  <c r="AJE15" i="39"/>
  <c r="AJE23" i="39"/>
  <c r="JR12" i="61"/>
  <c r="AJD9" i="39"/>
  <c r="AJD10" i="39"/>
  <c r="AJD14" i="39"/>
  <c r="AJD15" i="39"/>
  <c r="AJD16" i="39" s="1"/>
  <c r="AJD23" i="39"/>
  <c r="AJB9" i="39"/>
  <c r="AJC9" i="39"/>
  <c r="AJB10" i="39"/>
  <c r="AJC10" i="39"/>
  <c r="AJB14" i="39"/>
  <c r="AJC14" i="39"/>
  <c r="AJB15" i="39"/>
  <c r="AJB16" i="39" s="1"/>
  <c r="AJC15" i="39"/>
  <c r="AJB23" i="39"/>
  <c r="AJC23" i="39"/>
  <c r="JQ38" i="61"/>
  <c r="JQ54" i="61"/>
  <c r="JQ55" i="61"/>
  <c r="JQ23" i="61"/>
  <c r="JQ44" i="61"/>
  <c r="JQ36" i="61"/>
  <c r="JQ39" i="61" s="1"/>
  <c r="JQ12" i="61"/>
  <c r="AJA9" i="39"/>
  <c r="AJA10" i="39"/>
  <c r="AJA14" i="39"/>
  <c r="AJA15" i="39"/>
  <c r="AJA23" i="39"/>
  <c r="EG36" i="61"/>
  <c r="EG39" i="61" s="1"/>
  <c r="EH36" i="61"/>
  <c r="EH39" i="61" s="1"/>
  <c r="EI36" i="61"/>
  <c r="EI39" i="61" s="1"/>
  <c r="EJ36" i="61"/>
  <c r="EJ39" i="61" s="1"/>
  <c r="EK36" i="61"/>
  <c r="EK39" i="61" s="1"/>
  <c r="EL36" i="61"/>
  <c r="EL39" i="61" s="1"/>
  <c r="EM36" i="61"/>
  <c r="EM39" i="61" s="1"/>
  <c r="EN36" i="61"/>
  <c r="EN39" i="61" s="1"/>
  <c r="EO36" i="61"/>
  <c r="EO39" i="61" s="1"/>
  <c r="EP36" i="61"/>
  <c r="EQ36" i="61"/>
  <c r="EQ39" i="61" s="1"/>
  <c r="ER36" i="61"/>
  <c r="ER39" i="61" s="1"/>
  <c r="ES36" i="61"/>
  <c r="ES39" i="61" s="1"/>
  <c r="ET36" i="61"/>
  <c r="ET39" i="61" s="1"/>
  <c r="EU36" i="61"/>
  <c r="EU39" i="61" s="1"/>
  <c r="EV36" i="61"/>
  <c r="EV39" i="61" s="1"/>
  <c r="EW36" i="61"/>
  <c r="EX36" i="61"/>
  <c r="EX39" i="61" s="1"/>
  <c r="EY36" i="61"/>
  <c r="EY39" i="61" s="1"/>
  <c r="EZ36" i="61"/>
  <c r="FA36" i="61"/>
  <c r="FA39" i="61" s="1"/>
  <c r="FB36" i="61"/>
  <c r="FB39" i="61" s="1"/>
  <c r="FC36" i="61"/>
  <c r="FC39" i="61" s="1"/>
  <c r="FD36" i="61"/>
  <c r="FD39" i="61" s="1"/>
  <c r="FE36" i="61"/>
  <c r="FE39" i="61" s="1"/>
  <c r="FF36" i="61"/>
  <c r="FF39" i="61" s="1"/>
  <c r="FG36" i="61"/>
  <c r="FG39" i="61" s="1"/>
  <c r="FH36" i="61"/>
  <c r="FH39" i="61" s="1"/>
  <c r="FI36" i="61"/>
  <c r="FI39" i="61" s="1"/>
  <c r="FJ36" i="61"/>
  <c r="FJ39" i="61" s="1"/>
  <c r="FK36" i="61"/>
  <c r="FK39" i="61" s="1"/>
  <c r="FL36" i="61"/>
  <c r="FL39" i="61" s="1"/>
  <c r="FM36" i="61"/>
  <c r="FM39" i="61" s="1"/>
  <c r="FN36" i="61"/>
  <c r="FN39" i="61" s="1"/>
  <c r="FO36" i="61"/>
  <c r="FP36" i="61"/>
  <c r="FP39" i="61" s="1"/>
  <c r="FQ36" i="61"/>
  <c r="FQ39" i="61" s="1"/>
  <c r="FR36" i="61"/>
  <c r="FR39" i="61" s="1"/>
  <c r="FS36" i="61"/>
  <c r="FS39" i="61" s="1"/>
  <c r="FT36" i="61"/>
  <c r="FT39" i="61" s="1"/>
  <c r="FU36" i="61"/>
  <c r="FU39" i="61" s="1"/>
  <c r="FV36" i="61"/>
  <c r="FV39" i="61" s="1"/>
  <c r="FW36" i="61"/>
  <c r="FW39" i="61" s="1"/>
  <c r="FX36" i="61"/>
  <c r="FX39" i="61" s="1"/>
  <c r="FY36" i="61"/>
  <c r="FY39" i="61" s="1"/>
  <c r="FZ36" i="61"/>
  <c r="FZ39" i="61" s="1"/>
  <c r="GA36" i="61"/>
  <c r="GA39" i="61" s="1"/>
  <c r="GB36" i="61"/>
  <c r="GB39" i="61" s="1"/>
  <c r="GC36" i="61"/>
  <c r="GC39" i="61" s="1"/>
  <c r="GD36" i="61"/>
  <c r="GD39" i="61" s="1"/>
  <c r="GE36" i="61"/>
  <c r="GE39" i="61" s="1"/>
  <c r="GF36" i="61"/>
  <c r="GF39" i="61" s="1"/>
  <c r="GG36" i="61"/>
  <c r="GG39" i="61" s="1"/>
  <c r="GH36" i="61"/>
  <c r="GH39" i="61" s="1"/>
  <c r="GI36" i="61"/>
  <c r="GI39" i="61" s="1"/>
  <c r="GJ36" i="61"/>
  <c r="GJ39" i="61" s="1"/>
  <c r="GK36" i="61"/>
  <c r="GK39" i="61" s="1"/>
  <c r="GL36" i="61"/>
  <c r="GL39" i="61" s="1"/>
  <c r="GM36" i="61"/>
  <c r="GM39" i="61" s="1"/>
  <c r="GN36" i="61"/>
  <c r="GN39" i="61" s="1"/>
  <c r="GO36" i="61"/>
  <c r="GO39" i="61" s="1"/>
  <c r="GP36" i="61"/>
  <c r="GP39" i="61" s="1"/>
  <c r="GQ36" i="61"/>
  <c r="GQ39" i="61" s="1"/>
  <c r="GR36" i="61"/>
  <c r="GR39" i="61" s="1"/>
  <c r="GS36" i="61"/>
  <c r="GS39" i="61" s="1"/>
  <c r="GT36" i="61"/>
  <c r="GT39" i="61" s="1"/>
  <c r="GU36" i="61"/>
  <c r="GU39" i="61" s="1"/>
  <c r="GV36" i="61"/>
  <c r="GV39" i="61" s="1"/>
  <c r="GW36" i="61"/>
  <c r="GW39" i="61" s="1"/>
  <c r="GX36" i="61"/>
  <c r="GX39" i="61" s="1"/>
  <c r="GY36" i="61"/>
  <c r="GY39" i="61" s="1"/>
  <c r="GZ36" i="61"/>
  <c r="GZ39" i="61" s="1"/>
  <c r="HA36" i="61"/>
  <c r="HA39" i="61" s="1"/>
  <c r="HB36" i="61"/>
  <c r="HB39" i="61" s="1"/>
  <c r="HC36" i="61"/>
  <c r="HC39" i="61" s="1"/>
  <c r="HD36" i="61"/>
  <c r="HD39" i="61" s="1"/>
  <c r="HE36" i="61"/>
  <c r="HE39" i="61" s="1"/>
  <c r="HF36" i="61"/>
  <c r="HF39" i="61" s="1"/>
  <c r="HG36" i="61"/>
  <c r="HG39" i="61" s="1"/>
  <c r="HH36" i="61"/>
  <c r="HH39" i="61" s="1"/>
  <c r="HI36" i="61"/>
  <c r="HI39" i="61" s="1"/>
  <c r="HJ36" i="61"/>
  <c r="HJ39" i="61" s="1"/>
  <c r="HK36" i="61"/>
  <c r="HK39" i="61" s="1"/>
  <c r="HL36" i="61"/>
  <c r="HL39" i="61" s="1"/>
  <c r="HM36" i="61"/>
  <c r="HM39" i="61" s="1"/>
  <c r="HN36" i="61"/>
  <c r="HN39" i="61" s="1"/>
  <c r="HO36" i="61"/>
  <c r="HO39" i="61" s="1"/>
  <c r="HP36" i="61"/>
  <c r="HP39" i="61" s="1"/>
  <c r="HQ36" i="61"/>
  <c r="HQ39" i="61" s="1"/>
  <c r="HR36" i="61"/>
  <c r="HR39" i="61" s="1"/>
  <c r="HS36" i="61"/>
  <c r="HS39" i="61" s="1"/>
  <c r="HT36" i="61"/>
  <c r="HT39" i="61" s="1"/>
  <c r="HU36" i="61"/>
  <c r="HU39" i="61" s="1"/>
  <c r="HV36" i="61"/>
  <c r="HV39" i="61" s="1"/>
  <c r="HW36" i="61"/>
  <c r="HX36" i="61"/>
  <c r="HX39" i="61" s="1"/>
  <c r="HY36" i="61"/>
  <c r="HY39" i="61" s="1"/>
  <c r="HZ36" i="61"/>
  <c r="HZ39" i="61" s="1"/>
  <c r="IA36" i="61"/>
  <c r="IB36" i="61"/>
  <c r="IB39" i="61" s="1"/>
  <c r="IC36" i="61"/>
  <c r="IC39" i="61" s="1"/>
  <c r="ID36" i="61"/>
  <c r="ID39" i="61" s="1"/>
  <c r="IE36" i="61"/>
  <c r="IE39" i="61" s="1"/>
  <c r="IF36" i="61"/>
  <c r="IF39" i="61" s="1"/>
  <c r="IG36" i="61"/>
  <c r="IH36" i="61"/>
  <c r="II36" i="61"/>
  <c r="II39" i="61" s="1"/>
  <c r="IJ36" i="61"/>
  <c r="IJ39" i="61" s="1"/>
  <c r="IK36" i="61"/>
  <c r="IK39" i="61" s="1"/>
  <c r="IL36" i="61"/>
  <c r="IL39" i="61" s="1"/>
  <c r="IM36" i="61"/>
  <c r="IM39" i="61" s="1"/>
  <c r="IN36" i="61"/>
  <c r="IN39" i="61" s="1"/>
  <c r="IO36" i="61"/>
  <c r="IO39" i="61" s="1"/>
  <c r="IP36" i="61"/>
  <c r="IP39" i="61" s="1"/>
  <c r="IQ36" i="61"/>
  <c r="IQ39" i="61" s="1"/>
  <c r="IR36" i="61"/>
  <c r="IS36" i="61"/>
  <c r="IT36" i="61"/>
  <c r="IU36" i="61"/>
  <c r="IV36" i="61"/>
  <c r="IW36" i="61"/>
  <c r="IX36" i="61"/>
  <c r="IY36" i="61"/>
  <c r="IZ36" i="61"/>
  <c r="JA36" i="61"/>
  <c r="JB36" i="61"/>
  <c r="JC36" i="61"/>
  <c r="JC39" i="61" s="1"/>
  <c r="JD36" i="61"/>
  <c r="JE36" i="61"/>
  <c r="JF36" i="61"/>
  <c r="JG36" i="61"/>
  <c r="JH36" i="61"/>
  <c r="JI36" i="61"/>
  <c r="JJ36" i="61"/>
  <c r="JK36" i="61"/>
  <c r="JK39" i="61" s="1"/>
  <c r="JL36" i="61"/>
  <c r="JM36" i="61"/>
  <c r="JN36" i="61"/>
  <c r="JO36" i="61"/>
  <c r="JP36" i="61"/>
  <c r="EW39" i="61"/>
  <c r="EZ39" i="61"/>
  <c r="IA39" i="61"/>
  <c r="C68" i="56"/>
  <c r="C66" i="56"/>
  <c r="C67" i="56"/>
  <c r="AIZ9" i="39"/>
  <c r="AIZ10" i="39"/>
  <c r="AKZ51" i="39" s="1"/>
  <c r="AIZ14" i="39"/>
  <c r="AIZ15" i="39"/>
  <c r="AIZ23" i="39"/>
  <c r="AIY9" i="39"/>
  <c r="AKY50" i="39" s="1"/>
  <c r="AIY10" i="39"/>
  <c r="AJK48" i="39" s="1"/>
  <c r="AIY14" i="39"/>
  <c r="AIY15" i="39"/>
  <c r="AIY23" i="39"/>
  <c r="AIW9" i="39"/>
  <c r="AIX9" i="39"/>
  <c r="AIW10" i="39"/>
  <c r="AIX10" i="39"/>
  <c r="AIW14" i="39"/>
  <c r="AIW16" i="39" s="1"/>
  <c r="AIX14" i="39"/>
  <c r="AIW15" i="39"/>
  <c r="AIX15" i="39"/>
  <c r="AIW23" i="39"/>
  <c r="AIX23" i="39"/>
  <c r="JO7" i="63"/>
  <c r="JP12" i="61"/>
  <c r="JP24" i="61"/>
  <c r="JP29" i="61"/>
  <c r="JP54" i="61"/>
  <c r="JP57" i="61" s="1"/>
  <c r="JP55" i="61"/>
  <c r="AIV9" i="39"/>
  <c r="AIV10" i="39"/>
  <c r="AIV14" i="39"/>
  <c r="AIV15" i="39"/>
  <c r="AIV23" i="39"/>
  <c r="C3855" i="43"/>
  <c r="C3856" i="43"/>
  <c r="AIU9" i="39"/>
  <c r="AIU10" i="39"/>
  <c r="AIU14" i="39"/>
  <c r="AIU15" i="39"/>
  <c r="AIU23" i="39"/>
  <c r="AIT9" i="39"/>
  <c r="AIX44" i="39" s="1"/>
  <c r="AIT10" i="39"/>
  <c r="AIT14" i="39"/>
  <c r="AIT15" i="39"/>
  <c r="AIT23" i="39"/>
  <c r="T3" i="56"/>
  <c r="U3" i="56"/>
  <c r="AG3" i="56" s="1"/>
  <c r="V3" i="56"/>
  <c r="W3" i="56"/>
  <c r="AI3" i="56" s="1"/>
  <c r="X3" i="56"/>
  <c r="AJ3" i="56" s="1"/>
  <c r="Y3" i="56"/>
  <c r="AK3" i="56" s="1"/>
  <c r="AW3" i="56" s="1"/>
  <c r="BI3" i="56" s="1"/>
  <c r="BU3" i="56" s="1"/>
  <c r="Z3" i="56"/>
  <c r="AL3" i="56"/>
  <c r="AA3" i="56"/>
  <c r="AM3" i="56"/>
  <c r="AY3" i="56" s="1"/>
  <c r="BK3" i="56" s="1"/>
  <c r="AB3" i="56"/>
  <c r="AN3" i="56"/>
  <c r="AC3" i="56"/>
  <c r="AD3" i="56"/>
  <c r="AP3" i="56" s="1"/>
  <c r="AH3" i="56"/>
  <c r="AT3" i="56" s="1"/>
  <c r="BF3" i="56" s="1"/>
  <c r="S3" i="56"/>
  <c r="AE3" i="56"/>
  <c r="L4" i="56"/>
  <c r="M4" i="56"/>
  <c r="N4" i="56"/>
  <c r="O4" i="56"/>
  <c r="P4" i="56"/>
  <c r="Q4" i="56"/>
  <c r="R4" i="56"/>
  <c r="H4" i="56"/>
  <c r="I4" i="56"/>
  <c r="J4" i="56"/>
  <c r="K4" i="56"/>
  <c r="G4" i="56"/>
  <c r="T2" i="56"/>
  <c r="AF2" i="56"/>
  <c r="AR2" i="56"/>
  <c r="BD2" i="56" s="1"/>
  <c r="BP2" i="56" s="1"/>
  <c r="CB2" i="56" s="1"/>
  <c r="CN2" i="56" s="1"/>
  <c r="CZ2" i="56" s="1"/>
  <c r="DL2" i="56" s="1"/>
  <c r="DX2" i="56" s="1"/>
  <c r="EJ2" i="56" s="1"/>
  <c r="EV2" i="56" s="1"/>
  <c r="FH2" i="56" s="1"/>
  <c r="FT2" i="56" s="1"/>
  <c r="GF2" i="56" s="1"/>
  <c r="GR2" i="56" s="1"/>
  <c r="HD2" i="56" s="1"/>
  <c r="HP2" i="56" s="1"/>
  <c r="IB2" i="56" s="1"/>
  <c r="IN2" i="56" s="1"/>
  <c r="IZ2" i="56" s="1"/>
  <c r="JL2" i="56" s="1"/>
  <c r="U2" i="56"/>
  <c r="U4" i="56" s="1"/>
  <c r="V2" i="56"/>
  <c r="W2" i="56"/>
  <c r="X2" i="56"/>
  <c r="Y2" i="56"/>
  <c r="AK2" i="56"/>
  <c r="Z2" i="56"/>
  <c r="AL2" i="56" s="1"/>
  <c r="AX2" i="56" s="1"/>
  <c r="BJ2" i="56" s="1"/>
  <c r="BV2" i="56" s="1"/>
  <c r="CH2" i="56" s="1"/>
  <c r="CT2" i="56" s="1"/>
  <c r="DF2" i="56" s="1"/>
  <c r="DR2" i="56" s="1"/>
  <c r="ED2" i="56" s="1"/>
  <c r="EP2" i="56" s="1"/>
  <c r="FB2" i="56" s="1"/>
  <c r="FN2" i="56" s="1"/>
  <c r="FZ2" i="56" s="1"/>
  <c r="GL2" i="56" s="1"/>
  <c r="GX2" i="56" s="1"/>
  <c r="HJ2" i="56" s="1"/>
  <c r="HV2" i="56" s="1"/>
  <c r="IH2" i="56" s="1"/>
  <c r="IT2" i="56" s="1"/>
  <c r="JF2" i="56" s="1"/>
  <c r="JR2" i="56" s="1"/>
  <c r="AA2" i="56"/>
  <c r="AM2" i="56"/>
  <c r="AB2" i="56"/>
  <c r="AN2" i="56"/>
  <c r="AZ2" i="56" s="1"/>
  <c r="BL2" i="56" s="1"/>
  <c r="BX2" i="56" s="1"/>
  <c r="CJ2" i="56" s="1"/>
  <c r="CV2" i="56" s="1"/>
  <c r="DH2" i="56" s="1"/>
  <c r="DT2" i="56" s="1"/>
  <c r="EF2" i="56" s="1"/>
  <c r="ER2" i="56" s="1"/>
  <c r="FD2" i="56" s="1"/>
  <c r="FP2" i="56" s="1"/>
  <c r="GB2" i="56" s="1"/>
  <c r="GN2" i="56" s="1"/>
  <c r="GZ2" i="56" s="1"/>
  <c r="HL2" i="56" s="1"/>
  <c r="HX2" i="56" s="1"/>
  <c r="IJ2" i="56" s="1"/>
  <c r="IV2" i="56" s="1"/>
  <c r="JH2" i="56" s="1"/>
  <c r="AC2" i="56"/>
  <c r="AD2" i="56"/>
  <c r="AJ2" i="56"/>
  <c r="AV2" i="56" s="1"/>
  <c r="BH2" i="56" s="1"/>
  <c r="BT2" i="56" s="1"/>
  <c r="CF2" i="56" s="1"/>
  <c r="CR2" i="56" s="1"/>
  <c r="DD2" i="56" s="1"/>
  <c r="DP2" i="56" s="1"/>
  <c r="EB2" i="56" s="1"/>
  <c r="EN2" i="56" s="1"/>
  <c r="EZ2" i="56" s="1"/>
  <c r="FL2" i="56" s="1"/>
  <c r="FX2" i="56" s="1"/>
  <c r="GJ2" i="56" s="1"/>
  <c r="GV2" i="56" s="1"/>
  <c r="HH2" i="56" s="1"/>
  <c r="HT2" i="56" s="1"/>
  <c r="IF2" i="56" s="1"/>
  <c r="IR2" i="56" s="1"/>
  <c r="JD2" i="56" s="1"/>
  <c r="JP2" i="56" s="1"/>
  <c r="S2" i="56"/>
  <c r="AE2" i="56"/>
  <c r="AQ2" i="56"/>
  <c r="BC2" i="56" s="1"/>
  <c r="BO2" i="56" s="1"/>
  <c r="CA2" i="56" s="1"/>
  <c r="CM2" i="56" s="1"/>
  <c r="CY2" i="56" s="1"/>
  <c r="DK2" i="56" s="1"/>
  <c r="DW2" i="56" s="1"/>
  <c r="EI2" i="56" s="1"/>
  <c r="EU2" i="56" s="1"/>
  <c r="FG2" i="56" s="1"/>
  <c r="FS2" i="56" s="1"/>
  <c r="GE2" i="56" s="1"/>
  <c r="GQ2" i="56" s="1"/>
  <c r="HC2" i="56" s="1"/>
  <c r="HO2" i="56" s="1"/>
  <c r="IA2" i="56" s="1"/>
  <c r="IM2" i="56" s="1"/>
  <c r="IY2" i="56" s="1"/>
  <c r="JK2" i="56" s="1"/>
  <c r="C3" i="56"/>
  <c r="C4" i="56"/>
  <c r="C5" i="56"/>
  <c r="C6" i="56"/>
  <c r="C7" i="56"/>
  <c r="C8" i="56"/>
  <c r="C9" i="56"/>
  <c r="C10" i="56"/>
  <c r="C11" i="56"/>
  <c r="C12" i="56"/>
  <c r="C13" i="56"/>
  <c r="C14" i="56"/>
  <c r="C15" i="56"/>
  <c r="C16" i="56"/>
  <c r="C17" i="56"/>
  <c r="C18" i="56"/>
  <c r="C19" i="56"/>
  <c r="C20" i="56"/>
  <c r="C21" i="56"/>
  <c r="C22" i="56"/>
  <c r="C23" i="56"/>
  <c r="C24" i="56"/>
  <c r="C25" i="56"/>
  <c r="C62" i="56"/>
  <c r="C63" i="56"/>
  <c r="C64" i="56"/>
  <c r="C6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AA4" i="56"/>
  <c r="AI2" i="56"/>
  <c r="AU2" i="56" s="1"/>
  <c r="BG2" i="56" s="1"/>
  <c r="BS2" i="56" s="1"/>
  <c r="CE2" i="56" s="1"/>
  <c r="CQ2" i="56" s="1"/>
  <c r="DC2" i="56" s="1"/>
  <c r="DO2" i="56" s="1"/>
  <c r="EA2" i="56" s="1"/>
  <c r="EM2" i="56" s="1"/>
  <c r="EY2" i="56" s="1"/>
  <c r="FK2" i="56" s="1"/>
  <c r="FW2" i="56" s="1"/>
  <c r="GI2" i="56" s="1"/>
  <c r="GU2" i="56" s="1"/>
  <c r="Y4" i="56"/>
  <c r="AP2" i="56"/>
  <c r="BB2" i="56" s="1"/>
  <c r="BN2" i="56" s="1"/>
  <c r="BZ2" i="56" s="1"/>
  <c r="AO2" i="56"/>
  <c r="BA2" i="56" s="1"/>
  <c r="AB4" i="56"/>
  <c r="JO55" i="61"/>
  <c r="JN29" i="61"/>
  <c r="JO29" i="61"/>
  <c r="JN24" i="61"/>
  <c r="JO24" i="61"/>
  <c r="JN12" i="61"/>
  <c r="JO12" i="61"/>
  <c r="D3837" i="43"/>
  <c r="E3837" i="43"/>
  <c r="D3838" i="43"/>
  <c r="E3838" i="43"/>
  <c r="D3839" i="43"/>
  <c r="E3839" i="43"/>
  <c r="D3840" i="43"/>
  <c r="E3840" i="43"/>
  <c r="D3841" i="43"/>
  <c r="E3841" i="43"/>
  <c r="D3842" i="43"/>
  <c r="E3842" i="43"/>
  <c r="D3843" i="43"/>
  <c r="E3843" i="43"/>
  <c r="D3844" i="43"/>
  <c r="E3844" i="43"/>
  <c r="D3845" i="43"/>
  <c r="E3845" i="43"/>
  <c r="D3846" i="43"/>
  <c r="E3846" i="43"/>
  <c r="D3847" i="43"/>
  <c r="E3847" i="43"/>
  <c r="D3848" i="43"/>
  <c r="E3848" i="43"/>
  <c r="D3849" i="43"/>
  <c r="E3849" i="43"/>
  <c r="D3850" i="43"/>
  <c r="E3850" i="43"/>
  <c r="D3851" i="43"/>
  <c r="E3851" i="43"/>
  <c r="D3852" i="43"/>
  <c r="E3852" i="43"/>
  <c r="D3853" i="43"/>
  <c r="E3853" i="43"/>
  <c r="D3854" i="43"/>
  <c r="E3854" i="43"/>
  <c r="AIS9" i="39"/>
  <c r="AIS10" i="39"/>
  <c r="AIS14" i="39"/>
  <c r="AIS16" i="39" s="1"/>
  <c r="AIS15" i="39"/>
  <c r="AIS23" i="39"/>
  <c r="AIR9" i="39"/>
  <c r="AIR10" i="39"/>
  <c r="AKR51" i="39" s="1"/>
  <c r="AGR10" i="39"/>
  <c r="AIR14" i="39"/>
  <c r="AIR15" i="39"/>
  <c r="AIR23" i="39"/>
  <c r="AIQ9" i="39"/>
  <c r="AIQ10" i="39"/>
  <c r="AIQ14" i="39"/>
  <c r="AIQ15" i="39"/>
  <c r="AIQ23" i="39"/>
  <c r="F3617" i="43"/>
  <c r="F3465" i="43"/>
  <c r="AES9" i="39"/>
  <c r="AES30" i="39" s="1"/>
  <c r="AET9" i="39"/>
  <c r="AEU9" i="39"/>
  <c r="D3819" i="43"/>
  <c r="E3819" i="43"/>
  <c r="D3820" i="43"/>
  <c r="E3820" i="43"/>
  <c r="D3821" i="43"/>
  <c r="E3821" i="43"/>
  <c r="D3822" i="43"/>
  <c r="E3822" i="43"/>
  <c r="D3823" i="43"/>
  <c r="E3823" i="43"/>
  <c r="D3824" i="43"/>
  <c r="E3824" i="43"/>
  <c r="D3825" i="43"/>
  <c r="E3825" i="43"/>
  <c r="D3826" i="43"/>
  <c r="E3826" i="43"/>
  <c r="D3827" i="43"/>
  <c r="E3827" i="43"/>
  <c r="D3828" i="43"/>
  <c r="E3828" i="43"/>
  <c r="D3829" i="43"/>
  <c r="E3829" i="43"/>
  <c r="D3830" i="43"/>
  <c r="E3830" i="43"/>
  <c r="D3831" i="43"/>
  <c r="E3831" i="43"/>
  <c r="D3832" i="43"/>
  <c r="E3832" i="43"/>
  <c r="D3833" i="43"/>
  <c r="E3833" i="43"/>
  <c r="D3834" i="43"/>
  <c r="E3834" i="43"/>
  <c r="D3835" i="43"/>
  <c r="E3835" i="43"/>
  <c r="D3836" i="43"/>
  <c r="E3836" i="43"/>
  <c r="AIP9" i="39"/>
  <c r="AIP10" i="39"/>
  <c r="AKP51" i="39" s="1"/>
  <c r="AIP14" i="39"/>
  <c r="AIP15" i="39"/>
  <c r="AIP23" i="39"/>
  <c r="JO35" i="61"/>
  <c r="JO54" i="61" s="1"/>
  <c r="C7" i="63"/>
  <c r="D7" i="63"/>
  <c r="E7" i="63"/>
  <c r="F7" i="63"/>
  <c r="G7" i="63"/>
  <c r="H7" i="63"/>
  <c r="I7" i="63"/>
  <c r="J7" i="63"/>
  <c r="K7" i="63"/>
  <c r="L7" i="63"/>
  <c r="M7" i="63"/>
  <c r="N7" i="63"/>
  <c r="O7" i="63"/>
  <c r="P7" i="63"/>
  <c r="Q7" i="63"/>
  <c r="R7" i="63"/>
  <c r="S7" i="63"/>
  <c r="T7" i="63"/>
  <c r="U7" i="63"/>
  <c r="V7" i="63"/>
  <c r="W7" i="63"/>
  <c r="X7" i="63"/>
  <c r="Y7" i="63"/>
  <c r="Z7" i="63"/>
  <c r="AA7" i="63"/>
  <c r="AB7" i="63"/>
  <c r="AC7" i="63"/>
  <c r="AD7" i="63"/>
  <c r="AE7" i="63"/>
  <c r="AF7" i="63"/>
  <c r="AG7" i="63"/>
  <c r="AH7" i="63"/>
  <c r="AI7" i="63"/>
  <c r="AJ7" i="63"/>
  <c r="AK7" i="63"/>
  <c r="AL7" i="63"/>
  <c r="AM7" i="63"/>
  <c r="AN7" i="63"/>
  <c r="AO7" i="63"/>
  <c r="AP7" i="63"/>
  <c r="AQ7" i="63"/>
  <c r="AR7" i="63"/>
  <c r="AS7" i="63"/>
  <c r="AT7" i="63"/>
  <c r="AU7" i="63"/>
  <c r="AV7" i="63"/>
  <c r="AW7" i="63"/>
  <c r="AX7" i="63"/>
  <c r="AY7" i="63"/>
  <c r="AZ7" i="63"/>
  <c r="BA7" i="63"/>
  <c r="BB7" i="63"/>
  <c r="BC7" i="63"/>
  <c r="BD7" i="63"/>
  <c r="BE7" i="63"/>
  <c r="BF7" i="63"/>
  <c r="BG7" i="63"/>
  <c r="BH7" i="63"/>
  <c r="BI7" i="63"/>
  <c r="BJ7" i="63"/>
  <c r="BK7" i="63"/>
  <c r="BL7" i="63"/>
  <c r="BM7" i="63"/>
  <c r="BN7" i="63"/>
  <c r="BO7" i="63"/>
  <c r="BP7" i="63"/>
  <c r="BQ7" i="63"/>
  <c r="BR7" i="63"/>
  <c r="BS7" i="63"/>
  <c r="BT7" i="63"/>
  <c r="BU7" i="63"/>
  <c r="BV7" i="63"/>
  <c r="BW7" i="63"/>
  <c r="BX7" i="63"/>
  <c r="BY7" i="63"/>
  <c r="BZ7" i="63"/>
  <c r="CA7" i="63"/>
  <c r="CB7" i="63"/>
  <c r="CC7" i="63"/>
  <c r="CD7" i="63"/>
  <c r="CE7" i="63"/>
  <c r="CF7" i="63"/>
  <c r="CG7" i="63"/>
  <c r="CH7" i="63"/>
  <c r="CI7" i="63"/>
  <c r="CJ7" i="63"/>
  <c r="CK7" i="63"/>
  <c r="CL7" i="63"/>
  <c r="CM7" i="63"/>
  <c r="CN7" i="63"/>
  <c r="CO7" i="63"/>
  <c r="CP7" i="63"/>
  <c r="CQ7" i="63"/>
  <c r="CR7" i="63"/>
  <c r="CS7" i="63"/>
  <c r="CT7" i="63"/>
  <c r="CU7" i="63"/>
  <c r="CV7" i="63"/>
  <c r="CW7" i="63"/>
  <c r="CX7" i="63"/>
  <c r="CY7" i="63"/>
  <c r="CZ7" i="63"/>
  <c r="DA7" i="63"/>
  <c r="DB7" i="63"/>
  <c r="DC7" i="63"/>
  <c r="DD7" i="63"/>
  <c r="DE7" i="63"/>
  <c r="DF7" i="63"/>
  <c r="DG7" i="63"/>
  <c r="DH7" i="63"/>
  <c r="DI7" i="63"/>
  <c r="DJ7" i="63"/>
  <c r="DK7" i="63"/>
  <c r="DL7" i="63"/>
  <c r="DM7" i="63"/>
  <c r="DN7" i="63"/>
  <c r="DO7" i="63"/>
  <c r="DP7" i="63"/>
  <c r="DQ7" i="63"/>
  <c r="DR7" i="63"/>
  <c r="DS7" i="63"/>
  <c r="DT7" i="63"/>
  <c r="DU7" i="63"/>
  <c r="DV7" i="63"/>
  <c r="DW7" i="63"/>
  <c r="DX7" i="63"/>
  <c r="DY7" i="63"/>
  <c r="DZ7" i="63"/>
  <c r="EA7" i="63"/>
  <c r="EB7" i="63"/>
  <c r="EC7" i="63"/>
  <c r="ED7" i="63"/>
  <c r="EE7" i="63"/>
  <c r="EF7" i="63"/>
  <c r="EG7" i="63"/>
  <c r="EH7" i="63"/>
  <c r="EI7" i="63"/>
  <c r="EJ7" i="63"/>
  <c r="EK7" i="63"/>
  <c r="EL7" i="63"/>
  <c r="EM7" i="63"/>
  <c r="EN7" i="63"/>
  <c r="EO7" i="63"/>
  <c r="EP7" i="63"/>
  <c r="EQ7" i="63"/>
  <c r="ER7" i="63"/>
  <c r="ES7" i="63"/>
  <c r="ET7" i="63"/>
  <c r="EU7" i="63"/>
  <c r="EV7" i="63"/>
  <c r="EW7" i="63"/>
  <c r="EX7" i="63"/>
  <c r="EY7" i="63"/>
  <c r="EZ7" i="63"/>
  <c r="FA7" i="63"/>
  <c r="FB7" i="63"/>
  <c r="FC7" i="63"/>
  <c r="FD7" i="63"/>
  <c r="FE7" i="63"/>
  <c r="FF7" i="63"/>
  <c r="FG7" i="63"/>
  <c r="FH7" i="63"/>
  <c r="FI7" i="63"/>
  <c r="FJ7" i="63"/>
  <c r="FK7" i="63"/>
  <c r="FL7" i="63"/>
  <c r="FM7" i="63"/>
  <c r="FN7" i="63"/>
  <c r="FO7" i="63"/>
  <c r="FP7" i="63"/>
  <c r="FQ7" i="63"/>
  <c r="FR7" i="63"/>
  <c r="FS7" i="63"/>
  <c r="FT7" i="63"/>
  <c r="FU7" i="63"/>
  <c r="FV7" i="63"/>
  <c r="FW7" i="63"/>
  <c r="FX7" i="63"/>
  <c r="FY7" i="63"/>
  <c r="FZ7" i="63"/>
  <c r="GA7" i="63"/>
  <c r="GB7" i="63"/>
  <c r="GC7" i="63"/>
  <c r="GD7" i="63"/>
  <c r="GE7" i="63"/>
  <c r="GF7" i="63"/>
  <c r="GG7" i="63"/>
  <c r="GH7" i="63"/>
  <c r="GI7" i="63"/>
  <c r="GJ7" i="63"/>
  <c r="GK7" i="63"/>
  <c r="GL7" i="63"/>
  <c r="GM7" i="63"/>
  <c r="GN7" i="63"/>
  <c r="GO7" i="63"/>
  <c r="GP7" i="63"/>
  <c r="GQ7" i="63"/>
  <c r="GR7" i="63"/>
  <c r="GS7" i="63"/>
  <c r="GT7" i="63"/>
  <c r="GU7" i="63"/>
  <c r="GV7" i="63"/>
  <c r="GW7" i="63"/>
  <c r="GX7" i="63"/>
  <c r="GY7" i="63"/>
  <c r="GZ7" i="63"/>
  <c r="HA7" i="63"/>
  <c r="HB7" i="63"/>
  <c r="HC7" i="63"/>
  <c r="HD7" i="63"/>
  <c r="HE7" i="63"/>
  <c r="HF7" i="63"/>
  <c r="HG7" i="63"/>
  <c r="HH7" i="63"/>
  <c r="HI7" i="63"/>
  <c r="HJ7" i="63"/>
  <c r="HK7" i="63"/>
  <c r="HL7" i="63"/>
  <c r="HM7" i="63"/>
  <c r="HN7" i="63"/>
  <c r="HO7" i="63"/>
  <c r="HP7" i="63"/>
  <c r="HQ7" i="63"/>
  <c r="HR7" i="63"/>
  <c r="HS7" i="63"/>
  <c r="HT7" i="63"/>
  <c r="HU7" i="63"/>
  <c r="HV7" i="63"/>
  <c r="HW7" i="63"/>
  <c r="HX7" i="63"/>
  <c r="HY7" i="63"/>
  <c r="HZ7" i="63"/>
  <c r="IA7" i="63"/>
  <c r="IB7" i="63"/>
  <c r="IC7" i="63"/>
  <c r="ID7" i="63"/>
  <c r="IE7" i="63"/>
  <c r="IF7" i="63"/>
  <c r="IG7" i="63"/>
  <c r="IH7" i="63"/>
  <c r="II7" i="63"/>
  <c r="IJ7" i="63"/>
  <c r="IK7" i="63"/>
  <c r="IL7" i="63"/>
  <c r="IM7" i="63"/>
  <c r="IN7" i="63"/>
  <c r="IO7" i="63"/>
  <c r="IP7" i="63"/>
  <c r="IQ7" i="63"/>
  <c r="IR7" i="63"/>
  <c r="IS7" i="63"/>
  <c r="IT7" i="63"/>
  <c r="IU7" i="63"/>
  <c r="IV7" i="63"/>
  <c r="IW7" i="63"/>
  <c r="IX7" i="63"/>
  <c r="IY7" i="63"/>
  <c r="IZ7" i="63"/>
  <c r="JA7" i="63"/>
  <c r="JB7" i="63"/>
  <c r="JC7" i="63"/>
  <c r="JD7" i="63"/>
  <c r="JE7" i="63"/>
  <c r="JF7" i="63"/>
  <c r="JG7" i="63"/>
  <c r="JH7" i="63"/>
  <c r="JI7" i="63"/>
  <c r="JJ7" i="63"/>
  <c r="JK7" i="63"/>
  <c r="JL7" i="63"/>
  <c r="B7" i="63"/>
  <c r="B1" i="63"/>
  <c r="C1" i="63"/>
  <c r="D1" i="63"/>
  <c r="E1" i="63"/>
  <c r="F1" i="63"/>
  <c r="G1" i="63"/>
  <c r="H1" i="63"/>
  <c r="I1" i="63"/>
  <c r="J1" i="63"/>
  <c r="K1" i="63"/>
  <c r="L1" i="63"/>
  <c r="M1" i="63"/>
  <c r="N1" i="63"/>
  <c r="B2" i="63"/>
  <c r="C2" i="63"/>
  <c r="D2" i="63"/>
  <c r="E2" i="63"/>
  <c r="F2" i="63"/>
  <c r="G2" i="63"/>
  <c r="H2" i="63"/>
  <c r="I2" i="63"/>
  <c r="J2" i="63"/>
  <c r="K2" i="63"/>
  <c r="L2" i="63"/>
  <c r="M2" i="63"/>
  <c r="N2" i="63"/>
  <c r="B3" i="63"/>
  <c r="C3" i="63"/>
  <c r="D3" i="63"/>
  <c r="E3" i="63"/>
  <c r="F3" i="63"/>
  <c r="G3" i="63"/>
  <c r="H3" i="63"/>
  <c r="I3" i="63"/>
  <c r="J3" i="63"/>
  <c r="K3" i="63"/>
  <c r="L3" i="63"/>
  <c r="M3" i="63"/>
  <c r="N3" i="63"/>
  <c r="A2" i="63"/>
  <c r="A3" i="63"/>
  <c r="A1" i="63"/>
  <c r="JM7" i="63"/>
  <c r="JN54" i="61"/>
  <c r="JZ57" i="61" s="1"/>
  <c r="JN55" i="61"/>
  <c r="AIO9" i="39"/>
  <c r="AIO10" i="39"/>
  <c r="AJA48" i="39" s="1"/>
  <c r="AIO14" i="39"/>
  <c r="AIO15" i="39"/>
  <c r="AIO23" i="39"/>
  <c r="D3800" i="43"/>
  <c r="E3800" i="43"/>
  <c r="D3801" i="43"/>
  <c r="E3801" i="43"/>
  <c r="D3802" i="43"/>
  <c r="E3802" i="43"/>
  <c r="D3803" i="43"/>
  <c r="E3803" i="43"/>
  <c r="D3804" i="43"/>
  <c r="E3804" i="43"/>
  <c r="D3805" i="43"/>
  <c r="E3805" i="43"/>
  <c r="D3806" i="43"/>
  <c r="E3806" i="43"/>
  <c r="D3807" i="43"/>
  <c r="E3807" i="43"/>
  <c r="D3808" i="43"/>
  <c r="E3808" i="43"/>
  <c r="D3809" i="43"/>
  <c r="E3809" i="43"/>
  <c r="D3810" i="43"/>
  <c r="E3810" i="43"/>
  <c r="D3811" i="43"/>
  <c r="E3811" i="43"/>
  <c r="D3812" i="43"/>
  <c r="E3812" i="43"/>
  <c r="D3813" i="43"/>
  <c r="E3813" i="43"/>
  <c r="D3814" i="43"/>
  <c r="E3814" i="43"/>
  <c r="D3815" i="43"/>
  <c r="E3815" i="43"/>
  <c r="D3816" i="43"/>
  <c r="E3816" i="43"/>
  <c r="D3817" i="43"/>
  <c r="E3817" i="43"/>
  <c r="D3818" i="43"/>
  <c r="E3818" i="43"/>
  <c r="F907" i="43"/>
  <c r="D3796" i="43"/>
  <c r="E3796" i="43"/>
  <c r="D3797" i="43"/>
  <c r="E3797" i="43"/>
  <c r="D3798" i="43"/>
  <c r="E3798" i="43"/>
  <c r="D3799" i="43"/>
  <c r="E3799" i="43"/>
  <c r="AIM9" i="39"/>
  <c r="AIN9" i="39"/>
  <c r="AIN10" i="39"/>
  <c r="AIM10" i="39"/>
  <c r="AIM15" i="39"/>
  <c r="AIN15" i="39"/>
  <c r="AIM14" i="39"/>
  <c r="AIN14" i="39"/>
  <c r="AIM23" i="39"/>
  <c r="AIN23" i="39"/>
  <c r="AFK23" i="39"/>
  <c r="AFL23" i="39"/>
  <c r="AFM23" i="39"/>
  <c r="AFN23" i="39"/>
  <c r="AFO23" i="39"/>
  <c r="AFP23" i="39"/>
  <c r="AFQ23" i="39"/>
  <c r="AFR23" i="39"/>
  <c r="AFS23" i="39"/>
  <c r="AFT23" i="39"/>
  <c r="AFU23" i="39"/>
  <c r="AFV23" i="39"/>
  <c r="AFW23" i="39"/>
  <c r="AFX23" i="39"/>
  <c r="AFY23" i="39"/>
  <c r="AFZ23" i="39"/>
  <c r="AGA23" i="39"/>
  <c r="AGB23" i="39"/>
  <c r="AGC23" i="39"/>
  <c r="AGD23" i="39"/>
  <c r="AGE23" i="39"/>
  <c r="AGF23" i="39"/>
  <c r="AGG23" i="39"/>
  <c r="AGH23" i="39"/>
  <c r="AGI23" i="39"/>
  <c r="AGJ23" i="39"/>
  <c r="AGK23" i="39"/>
  <c r="AGL23" i="39"/>
  <c r="AGM23" i="39"/>
  <c r="AGN23" i="39"/>
  <c r="AGO23" i="39"/>
  <c r="AGP23" i="39"/>
  <c r="AGQ23" i="39"/>
  <c r="AGR23" i="39"/>
  <c r="AGS23" i="39"/>
  <c r="AGT23" i="39"/>
  <c r="AGU23" i="39"/>
  <c r="AGV23" i="39"/>
  <c r="AGW23" i="39"/>
  <c r="AGX23" i="39"/>
  <c r="AGY23" i="39"/>
  <c r="AGZ23" i="39"/>
  <c r="AHA23" i="39"/>
  <c r="AHB23" i="39"/>
  <c r="AHC23" i="39"/>
  <c r="AHD23" i="39"/>
  <c r="AHE23" i="39"/>
  <c r="AHF23" i="39"/>
  <c r="AHG23" i="39"/>
  <c r="AHH23" i="39"/>
  <c r="AHI23" i="39"/>
  <c r="AHJ23" i="39"/>
  <c r="AHK23" i="39"/>
  <c r="AHL23" i="39"/>
  <c r="AHM23" i="39"/>
  <c r="AHN23" i="39"/>
  <c r="AHO23" i="39"/>
  <c r="AHP23" i="39"/>
  <c r="AHQ23" i="39"/>
  <c r="AHR23" i="39"/>
  <c r="AHS23" i="39"/>
  <c r="AHT23" i="39"/>
  <c r="AHU23" i="39"/>
  <c r="AHV23" i="39"/>
  <c r="AHW23" i="39"/>
  <c r="AHX23" i="39"/>
  <c r="AHY23" i="39"/>
  <c r="AHZ23" i="39"/>
  <c r="AIA23" i="39"/>
  <c r="AIB23" i="39"/>
  <c r="AIC23" i="39"/>
  <c r="AID23" i="39"/>
  <c r="AIE23" i="39"/>
  <c r="AIF23" i="39"/>
  <c r="AIG23" i="39"/>
  <c r="AIH23" i="39"/>
  <c r="AII23" i="39"/>
  <c r="AIJ23" i="39"/>
  <c r="AIK23" i="39"/>
  <c r="AIL23" i="39"/>
  <c r="AFJ23" i="39"/>
  <c r="AFK14" i="39"/>
  <c r="AFL14" i="39"/>
  <c r="AFM14" i="39"/>
  <c r="AFM16" i="39" s="1"/>
  <c r="AFN14" i="39"/>
  <c r="AFO14" i="39"/>
  <c r="AFP14" i="39"/>
  <c r="AFQ14" i="39"/>
  <c r="AFR14" i="39"/>
  <c r="AFS14" i="39"/>
  <c r="AFT14" i="39"/>
  <c r="AFU14" i="39"/>
  <c r="AFV14" i="39"/>
  <c r="AFW14" i="39"/>
  <c r="AFX14" i="39"/>
  <c r="AFY14" i="39"/>
  <c r="AFZ14" i="39"/>
  <c r="AGA14" i="39"/>
  <c r="AGB14" i="39"/>
  <c r="AGC14" i="39"/>
  <c r="AGD14" i="39"/>
  <c r="AGE14" i="39"/>
  <c r="AGF14" i="39"/>
  <c r="AGG14" i="39"/>
  <c r="AGH14" i="39"/>
  <c r="AGI14" i="39"/>
  <c r="AGJ14" i="39"/>
  <c r="AGK14" i="39"/>
  <c r="AGK16" i="39" s="1"/>
  <c r="AGL14" i="39"/>
  <c r="AGM14" i="39"/>
  <c r="AGN14" i="39"/>
  <c r="AGO14" i="39"/>
  <c r="AGP14" i="39"/>
  <c r="AGQ14" i="39"/>
  <c r="AGR14" i="39"/>
  <c r="AGS14" i="39"/>
  <c r="AGT14" i="39"/>
  <c r="AGU14" i="39"/>
  <c r="AGV14" i="39"/>
  <c r="AGW14" i="39"/>
  <c r="AGX14" i="39"/>
  <c r="AGY14" i="39"/>
  <c r="AGZ14" i="39"/>
  <c r="AHA14" i="39"/>
  <c r="AHB14" i="39"/>
  <c r="AHC14" i="39"/>
  <c r="AHD14" i="39"/>
  <c r="AHE14" i="39"/>
  <c r="AHF14" i="39"/>
  <c r="AHG14" i="39"/>
  <c r="AHH14" i="39"/>
  <c r="AHI14" i="39"/>
  <c r="AHI16" i="39" s="1"/>
  <c r="AHJ14" i="39"/>
  <c r="AHK14" i="39"/>
  <c r="AHL14" i="39"/>
  <c r="AHM14" i="39"/>
  <c r="AHN14" i="39"/>
  <c r="AHO14" i="39"/>
  <c r="AHP14" i="39"/>
  <c r="AHQ14" i="39"/>
  <c r="AHR14" i="39"/>
  <c r="AHS14" i="39"/>
  <c r="AHT14" i="39"/>
  <c r="AHU14" i="39"/>
  <c r="AHV14" i="39"/>
  <c r="AHW14" i="39"/>
  <c r="AHX14" i="39"/>
  <c r="AHY14" i="39"/>
  <c r="AHZ14" i="39"/>
  <c r="AIA14" i="39"/>
  <c r="AIB14" i="39"/>
  <c r="AIC14" i="39"/>
  <c r="AID14" i="39"/>
  <c r="AIE14" i="39"/>
  <c r="AIF14" i="39"/>
  <c r="AIG14" i="39"/>
  <c r="AIG16" i="39" s="1"/>
  <c r="AIH14" i="39"/>
  <c r="AII14" i="39"/>
  <c r="AIJ14" i="39"/>
  <c r="AIK14" i="39"/>
  <c r="AIK15" i="39"/>
  <c r="AIL14" i="39"/>
  <c r="AFJ14" i="39"/>
  <c r="D15" i="39"/>
  <c r="D16" i="39" s="1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T16" i="39" s="1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AH15" i="39"/>
  <c r="AI15" i="39"/>
  <c r="AJ15" i="39"/>
  <c r="AJ16" i="39" s="1"/>
  <c r="AK15" i="39"/>
  <c r="AL15" i="39"/>
  <c r="AM15" i="39"/>
  <c r="AN15" i="39"/>
  <c r="AO15" i="39"/>
  <c r="AP15" i="39"/>
  <c r="AQ15" i="39"/>
  <c r="AR15" i="39"/>
  <c r="AS15" i="39"/>
  <c r="AT15" i="39"/>
  <c r="AU15" i="39"/>
  <c r="AV15" i="39"/>
  <c r="AW15" i="39"/>
  <c r="AX15" i="39"/>
  <c r="AY15" i="39"/>
  <c r="AZ15" i="39"/>
  <c r="AZ16" i="39" s="1"/>
  <c r="BA15" i="39"/>
  <c r="BB15" i="39"/>
  <c r="BC15" i="39"/>
  <c r="BD15" i="39"/>
  <c r="BE15" i="39"/>
  <c r="BF15" i="39"/>
  <c r="BG15" i="39"/>
  <c r="BH15" i="39"/>
  <c r="BI15" i="39"/>
  <c r="BJ15" i="39"/>
  <c r="BK15" i="39"/>
  <c r="BL15" i="39"/>
  <c r="BM15" i="39"/>
  <c r="BN15" i="39"/>
  <c r="BO15" i="39"/>
  <c r="BP15" i="39"/>
  <c r="BP16" i="39" s="1"/>
  <c r="BQ15" i="39"/>
  <c r="BR15" i="39"/>
  <c r="BS15" i="39"/>
  <c r="BT15" i="39"/>
  <c r="BU15" i="39"/>
  <c r="BV15" i="39"/>
  <c r="BW15" i="39"/>
  <c r="BX15" i="39"/>
  <c r="BY15" i="39"/>
  <c r="BZ15" i="39"/>
  <c r="CA15" i="39"/>
  <c r="CB15" i="39"/>
  <c r="CC15" i="39"/>
  <c r="CD15" i="39"/>
  <c r="CE15" i="39"/>
  <c r="CF15" i="39"/>
  <c r="CG15" i="39"/>
  <c r="CH15" i="39"/>
  <c r="CI15" i="39"/>
  <c r="CJ15" i="39"/>
  <c r="CK15" i="39"/>
  <c r="CL15" i="39"/>
  <c r="CM15" i="39"/>
  <c r="CN15" i="39"/>
  <c r="CO15" i="39"/>
  <c r="CP15" i="39"/>
  <c r="CQ15" i="39"/>
  <c r="CR15" i="39"/>
  <c r="CS15" i="39"/>
  <c r="CT15" i="39"/>
  <c r="CU15" i="39"/>
  <c r="CV15" i="39"/>
  <c r="CW15" i="39"/>
  <c r="CX15" i="39"/>
  <c r="CY15" i="39"/>
  <c r="CZ15" i="39"/>
  <c r="DA15" i="39"/>
  <c r="DB15" i="39"/>
  <c r="DC15" i="39"/>
  <c r="DD15" i="39"/>
  <c r="DE15" i="39"/>
  <c r="DF15" i="39"/>
  <c r="DG15" i="39"/>
  <c r="DH15" i="39"/>
  <c r="DI15" i="39"/>
  <c r="DJ15" i="39"/>
  <c r="DK15" i="39"/>
  <c r="DL15" i="39"/>
  <c r="DL16" i="39" s="1"/>
  <c r="DM15" i="39"/>
  <c r="DN15" i="39"/>
  <c r="DO15" i="39"/>
  <c r="DP15" i="39"/>
  <c r="DQ15" i="39"/>
  <c r="DR15" i="39"/>
  <c r="DS15" i="39"/>
  <c r="DT15" i="39"/>
  <c r="DU15" i="39"/>
  <c r="DV15" i="39"/>
  <c r="DW15" i="39"/>
  <c r="DX15" i="39"/>
  <c r="DY15" i="39"/>
  <c r="DZ15" i="39"/>
  <c r="EA15" i="39"/>
  <c r="EB15" i="39"/>
  <c r="EC15" i="39"/>
  <c r="ED15" i="39"/>
  <c r="EE15" i="39"/>
  <c r="EF15" i="39"/>
  <c r="EG15" i="39"/>
  <c r="EH15" i="39"/>
  <c r="EI15" i="39"/>
  <c r="EJ15" i="39"/>
  <c r="EK15" i="39"/>
  <c r="EL15" i="39"/>
  <c r="EM15" i="39"/>
  <c r="EN15" i="39"/>
  <c r="EO15" i="39"/>
  <c r="EP15" i="39"/>
  <c r="EQ15" i="39"/>
  <c r="ER15" i="39"/>
  <c r="ES15" i="39"/>
  <c r="ET15" i="39"/>
  <c r="EU15" i="39"/>
  <c r="EV15" i="39"/>
  <c r="EW15" i="39"/>
  <c r="EX15" i="39"/>
  <c r="EY15" i="39"/>
  <c r="EZ15" i="39"/>
  <c r="FA15" i="39"/>
  <c r="FB15" i="39"/>
  <c r="FC15" i="39"/>
  <c r="FD15" i="39"/>
  <c r="FE15" i="39"/>
  <c r="FF15" i="39"/>
  <c r="FG15" i="39"/>
  <c r="FH15" i="39"/>
  <c r="FI15" i="39"/>
  <c r="FJ15" i="39"/>
  <c r="FK15" i="39"/>
  <c r="FL15" i="39"/>
  <c r="FM15" i="39"/>
  <c r="FN15" i="39"/>
  <c r="FO15" i="39"/>
  <c r="FP15" i="39"/>
  <c r="FQ15" i="39"/>
  <c r="FR15" i="39"/>
  <c r="FS15" i="39"/>
  <c r="FT15" i="39"/>
  <c r="FU15" i="39"/>
  <c r="FV15" i="39"/>
  <c r="FW15" i="39"/>
  <c r="FX15" i="39"/>
  <c r="FX16" i="39" s="1"/>
  <c r="FY15" i="39"/>
  <c r="FZ15" i="39"/>
  <c r="GA15" i="39"/>
  <c r="GB15" i="39"/>
  <c r="GC15" i="39"/>
  <c r="GD15" i="39"/>
  <c r="GE15" i="39"/>
  <c r="GF15" i="39"/>
  <c r="GG15" i="39"/>
  <c r="GH15" i="39"/>
  <c r="GI15" i="39"/>
  <c r="GJ15" i="39"/>
  <c r="GK15" i="39"/>
  <c r="GL15" i="39"/>
  <c r="GM15" i="39"/>
  <c r="GN15" i="39"/>
  <c r="GN16" i="39" s="1"/>
  <c r="GO15" i="39"/>
  <c r="GP15" i="39"/>
  <c r="GQ15" i="39"/>
  <c r="GR15" i="39"/>
  <c r="GS15" i="39"/>
  <c r="GT15" i="39"/>
  <c r="GU15" i="39"/>
  <c r="GV15" i="39"/>
  <c r="GW15" i="39"/>
  <c r="GX15" i="39"/>
  <c r="GY15" i="39"/>
  <c r="GZ15" i="39"/>
  <c r="HA15" i="39"/>
  <c r="HB15" i="39"/>
  <c r="HC15" i="39"/>
  <c r="HD15" i="39"/>
  <c r="HE15" i="39"/>
  <c r="HF15" i="39"/>
  <c r="HG15" i="39"/>
  <c r="HH15" i="39"/>
  <c r="HI15" i="39"/>
  <c r="HJ15" i="39"/>
  <c r="HK15" i="39"/>
  <c r="HL15" i="39"/>
  <c r="HM15" i="39"/>
  <c r="HN15" i="39"/>
  <c r="HO15" i="39"/>
  <c r="HP15" i="39"/>
  <c r="HQ15" i="39"/>
  <c r="HR15" i="39"/>
  <c r="HS15" i="39"/>
  <c r="HT15" i="39"/>
  <c r="HT16" i="39" s="1"/>
  <c r="HU15" i="39"/>
  <c r="HV15" i="39"/>
  <c r="HW15" i="39"/>
  <c r="HX15" i="39"/>
  <c r="HY15" i="39"/>
  <c r="HZ15" i="39"/>
  <c r="IA15" i="39"/>
  <c r="IB15" i="39"/>
  <c r="IC15" i="39"/>
  <c r="ID15" i="39"/>
  <c r="IE15" i="39"/>
  <c r="IF15" i="39"/>
  <c r="IG15" i="39"/>
  <c r="IH15" i="39"/>
  <c r="II15" i="39"/>
  <c r="IJ15" i="39"/>
  <c r="IJ16" i="39" s="1"/>
  <c r="IK15" i="39"/>
  <c r="IL15" i="39"/>
  <c r="IM15" i="39"/>
  <c r="IN15" i="39"/>
  <c r="IO15" i="39"/>
  <c r="IP15" i="39"/>
  <c r="IQ15" i="39"/>
  <c r="IR15" i="39"/>
  <c r="IS15" i="39"/>
  <c r="IT15" i="39"/>
  <c r="IU15" i="39"/>
  <c r="IV15" i="39"/>
  <c r="IW15" i="39"/>
  <c r="IX15" i="39"/>
  <c r="IY15" i="39"/>
  <c r="IZ15" i="39"/>
  <c r="IZ16" i="39" s="1"/>
  <c r="JA15" i="39"/>
  <c r="JB15" i="39"/>
  <c r="JC15" i="39"/>
  <c r="JD15" i="39"/>
  <c r="JE15" i="39"/>
  <c r="JF15" i="39"/>
  <c r="JG15" i="39"/>
  <c r="JH15" i="39"/>
  <c r="JI15" i="39"/>
  <c r="JJ15" i="39"/>
  <c r="JK15" i="39"/>
  <c r="JL15" i="39"/>
  <c r="JM15" i="39"/>
  <c r="JN15" i="39"/>
  <c r="JO15" i="39"/>
  <c r="JP15" i="39"/>
  <c r="JP16" i="39" s="1"/>
  <c r="JQ15" i="39"/>
  <c r="JR15" i="39"/>
  <c r="JS15" i="39"/>
  <c r="JT15" i="39"/>
  <c r="JU15" i="39"/>
  <c r="JV15" i="39"/>
  <c r="JW15" i="39"/>
  <c r="JX15" i="39"/>
  <c r="JY15" i="39"/>
  <c r="JZ15" i="39"/>
  <c r="KA15" i="39"/>
  <c r="KB15" i="39"/>
  <c r="KC15" i="39"/>
  <c r="KD15" i="39"/>
  <c r="KE15" i="39"/>
  <c r="KF15" i="39"/>
  <c r="KG15" i="39"/>
  <c r="KH15" i="39"/>
  <c r="KI15" i="39"/>
  <c r="KJ15" i="39"/>
  <c r="KK15" i="39"/>
  <c r="KL15" i="39"/>
  <c r="KM15" i="39"/>
  <c r="KN15" i="39"/>
  <c r="KO15" i="39"/>
  <c r="KP15" i="39"/>
  <c r="KQ15" i="39"/>
  <c r="KR15" i="39"/>
  <c r="KS15" i="39"/>
  <c r="KT15" i="39"/>
  <c r="KU15" i="39"/>
  <c r="KV15" i="39"/>
  <c r="KV16" i="39" s="1"/>
  <c r="KW15" i="39"/>
  <c r="KX15" i="39"/>
  <c r="KY15" i="39"/>
  <c r="KZ15" i="39"/>
  <c r="LA15" i="39"/>
  <c r="LB15" i="39"/>
  <c r="LC15" i="39"/>
  <c r="LD15" i="39"/>
  <c r="LE15" i="39"/>
  <c r="LF15" i="39"/>
  <c r="LG15" i="39"/>
  <c r="LH15" i="39"/>
  <c r="LI15" i="39"/>
  <c r="LJ15" i="39"/>
  <c r="LK15" i="39"/>
  <c r="LL15" i="39"/>
  <c r="LL16" i="39" s="1"/>
  <c r="LM15" i="39"/>
  <c r="LN15" i="39"/>
  <c r="LO15" i="39"/>
  <c r="LP15" i="39"/>
  <c r="LQ15" i="39"/>
  <c r="LR15" i="39"/>
  <c r="LS15" i="39"/>
  <c r="LT15" i="39"/>
  <c r="LU15" i="39"/>
  <c r="LV15" i="39"/>
  <c r="LW15" i="39"/>
  <c r="LX15" i="39"/>
  <c r="LY15" i="39"/>
  <c r="LZ15" i="39"/>
  <c r="MA15" i="39"/>
  <c r="MB15" i="39"/>
  <c r="MB16" i="39" s="1"/>
  <c r="MC15" i="39"/>
  <c r="MD15" i="39"/>
  <c r="ME15" i="39"/>
  <c r="MF15" i="39"/>
  <c r="MG15" i="39"/>
  <c r="MH15" i="39"/>
  <c r="MI15" i="39"/>
  <c r="MJ15" i="39"/>
  <c r="MK15" i="39"/>
  <c r="ML15" i="39"/>
  <c r="MM15" i="39"/>
  <c r="MN15" i="39"/>
  <c r="MO15" i="39"/>
  <c r="MP15" i="39"/>
  <c r="MQ15" i="39"/>
  <c r="MR15" i="39"/>
  <c r="MR16" i="39" s="1"/>
  <c r="MS15" i="39"/>
  <c r="MT15" i="39"/>
  <c r="MU15" i="39"/>
  <c r="MV15" i="39"/>
  <c r="MW15" i="39"/>
  <c r="MX15" i="39"/>
  <c r="MY15" i="39"/>
  <c r="MZ15" i="39"/>
  <c r="NA15" i="39"/>
  <c r="NB15" i="39"/>
  <c r="NC15" i="39"/>
  <c r="ND15" i="39"/>
  <c r="NE15" i="39"/>
  <c r="NF15" i="39"/>
  <c r="NG15" i="39"/>
  <c r="NH15" i="39"/>
  <c r="NI15" i="39"/>
  <c r="NJ15" i="39"/>
  <c r="NK15" i="39"/>
  <c r="NL15" i="39"/>
  <c r="NM15" i="39"/>
  <c r="NN15" i="39"/>
  <c r="NO15" i="39"/>
  <c r="NP15" i="39"/>
  <c r="NQ15" i="39"/>
  <c r="NR15" i="39"/>
  <c r="NS15" i="39"/>
  <c r="NT15" i="39"/>
  <c r="NU15" i="39"/>
  <c r="NV15" i="39"/>
  <c r="NW15" i="39"/>
  <c r="NX15" i="39"/>
  <c r="NX16" i="39" s="1"/>
  <c r="NY15" i="39"/>
  <c r="NZ15" i="39"/>
  <c r="OA15" i="39"/>
  <c r="OB15" i="39"/>
  <c r="OC15" i="39"/>
  <c r="OD15" i="39"/>
  <c r="OE15" i="39"/>
  <c r="OF15" i="39"/>
  <c r="OG15" i="39"/>
  <c r="OH15" i="39"/>
  <c r="OI15" i="39"/>
  <c r="OJ15" i="39"/>
  <c r="OK15" i="39"/>
  <c r="OL15" i="39"/>
  <c r="OM15" i="39"/>
  <c r="ON15" i="39"/>
  <c r="ON16" i="39" s="1"/>
  <c r="OO15" i="39"/>
  <c r="OP15" i="39"/>
  <c r="OQ15" i="39"/>
  <c r="OR15" i="39"/>
  <c r="OS15" i="39"/>
  <c r="OT15" i="39"/>
  <c r="OU15" i="39"/>
  <c r="OV15" i="39"/>
  <c r="OW15" i="39"/>
  <c r="OX15" i="39"/>
  <c r="OY15" i="39"/>
  <c r="OZ15" i="39"/>
  <c r="PA15" i="39"/>
  <c r="PB15" i="39"/>
  <c r="PC15" i="39"/>
  <c r="PD15" i="39"/>
  <c r="PD16" i="39" s="1"/>
  <c r="PE15" i="39"/>
  <c r="PF15" i="39"/>
  <c r="PG15" i="39"/>
  <c r="PH15" i="39"/>
  <c r="PI15" i="39"/>
  <c r="PJ15" i="39"/>
  <c r="PK15" i="39"/>
  <c r="PL15" i="39"/>
  <c r="PM15" i="39"/>
  <c r="PN15" i="39"/>
  <c r="PO15" i="39"/>
  <c r="PP15" i="39"/>
  <c r="PQ15" i="39"/>
  <c r="PR15" i="39"/>
  <c r="PS15" i="39"/>
  <c r="PT15" i="39"/>
  <c r="PT16" i="39" s="1"/>
  <c r="PU15" i="39"/>
  <c r="PV15" i="39"/>
  <c r="PW15" i="39"/>
  <c r="PX15" i="39"/>
  <c r="PY15" i="39"/>
  <c r="PZ15" i="39"/>
  <c r="QA15" i="39"/>
  <c r="QB15" i="39"/>
  <c r="QC15" i="39"/>
  <c r="QD15" i="39"/>
  <c r="QE15" i="39"/>
  <c r="QF15" i="39"/>
  <c r="QG15" i="39"/>
  <c r="QH15" i="39"/>
  <c r="QI15" i="39"/>
  <c r="QJ15" i="39"/>
  <c r="QK15" i="39"/>
  <c r="QL15" i="39"/>
  <c r="QM15" i="39"/>
  <c r="QN15" i="39"/>
  <c r="QO15" i="39"/>
  <c r="QP15" i="39"/>
  <c r="QQ15" i="39"/>
  <c r="QR15" i="39"/>
  <c r="QS15" i="39"/>
  <c r="QT15" i="39"/>
  <c r="QU15" i="39"/>
  <c r="QV15" i="39"/>
  <c r="QW15" i="39"/>
  <c r="QX15" i="39"/>
  <c r="QY15" i="39"/>
  <c r="QZ15" i="39"/>
  <c r="QZ16" i="39" s="1"/>
  <c r="RA15" i="39"/>
  <c r="RB15" i="39"/>
  <c r="RC15" i="39"/>
  <c r="RD15" i="39"/>
  <c r="RE15" i="39"/>
  <c r="RF15" i="39"/>
  <c r="RG15" i="39"/>
  <c r="RH15" i="39"/>
  <c r="RI15" i="39"/>
  <c r="RJ15" i="39"/>
  <c r="RK15" i="39"/>
  <c r="RL15" i="39"/>
  <c r="RM15" i="39"/>
  <c r="RN15" i="39"/>
  <c r="RO15" i="39"/>
  <c r="RP15" i="39"/>
  <c r="RP16" i="39" s="1"/>
  <c r="RQ15" i="39"/>
  <c r="RR15" i="39"/>
  <c r="RS15" i="39"/>
  <c r="RT15" i="39"/>
  <c r="RU15" i="39"/>
  <c r="RV15" i="39"/>
  <c r="RW15" i="39"/>
  <c r="RX15" i="39"/>
  <c r="RY15" i="39"/>
  <c r="RZ15" i="39"/>
  <c r="SA15" i="39"/>
  <c r="SB15" i="39"/>
  <c r="SB14" i="39"/>
  <c r="SC15" i="39"/>
  <c r="SD15" i="39"/>
  <c r="SE15" i="39"/>
  <c r="SF15" i="39"/>
  <c r="SG15" i="39"/>
  <c r="SH15" i="39"/>
  <c r="SI15" i="39"/>
  <c r="SJ15" i="39"/>
  <c r="SK15" i="39"/>
  <c r="SL15" i="39"/>
  <c r="SM15" i="39"/>
  <c r="SN15" i="39"/>
  <c r="SO15" i="39"/>
  <c r="SP15" i="39"/>
  <c r="SQ15" i="39"/>
  <c r="SR15" i="39"/>
  <c r="SS15" i="39"/>
  <c r="ST15" i="39"/>
  <c r="SU15" i="39"/>
  <c r="SV15" i="39"/>
  <c r="SW15" i="39"/>
  <c r="SX15" i="39"/>
  <c r="SY15" i="39"/>
  <c r="SZ15" i="39"/>
  <c r="TA15" i="39"/>
  <c r="TB15" i="39"/>
  <c r="TC15" i="39"/>
  <c r="TD15" i="39"/>
  <c r="TE15" i="39"/>
  <c r="TF15" i="39"/>
  <c r="TG15" i="39"/>
  <c r="TH15" i="39"/>
  <c r="TI15" i="39"/>
  <c r="TJ15" i="39"/>
  <c r="TK15" i="39"/>
  <c r="TL15" i="39"/>
  <c r="TM15" i="39"/>
  <c r="TN15" i="39"/>
  <c r="TO15" i="39"/>
  <c r="TP15" i="39"/>
  <c r="TQ15" i="39"/>
  <c r="TR15" i="39"/>
  <c r="TS15" i="39"/>
  <c r="TT15" i="39"/>
  <c r="TU15" i="39"/>
  <c r="TV15" i="39"/>
  <c r="TW15" i="39"/>
  <c r="TX15" i="39"/>
  <c r="TY15" i="39"/>
  <c r="TZ15" i="39"/>
  <c r="UA15" i="39"/>
  <c r="UB15" i="39"/>
  <c r="UC15" i="39"/>
  <c r="UD15" i="39"/>
  <c r="UE15" i="39"/>
  <c r="UF15" i="39"/>
  <c r="UG15" i="39"/>
  <c r="UH15" i="39"/>
  <c r="UI15" i="39"/>
  <c r="UJ15" i="39"/>
  <c r="UK15" i="39"/>
  <c r="UL15" i="39"/>
  <c r="UM15" i="39"/>
  <c r="UN15" i="39"/>
  <c r="UO15" i="39"/>
  <c r="UP15" i="39"/>
  <c r="UQ15" i="39"/>
  <c r="UR15" i="39"/>
  <c r="US15" i="39"/>
  <c r="UT15" i="39"/>
  <c r="UU15" i="39"/>
  <c r="UV15" i="39"/>
  <c r="UW15" i="39"/>
  <c r="UX15" i="39"/>
  <c r="UY15" i="39"/>
  <c r="UZ15" i="39"/>
  <c r="VA15" i="39"/>
  <c r="VB15" i="39"/>
  <c r="VC15" i="39"/>
  <c r="VD15" i="39"/>
  <c r="VE15" i="39"/>
  <c r="VF15" i="39"/>
  <c r="VG15" i="39"/>
  <c r="VH15" i="39"/>
  <c r="VI15" i="39"/>
  <c r="VJ15" i="39"/>
  <c r="VK15" i="39"/>
  <c r="VL15" i="39"/>
  <c r="VM15" i="39"/>
  <c r="VN15" i="39"/>
  <c r="VO15" i="39"/>
  <c r="VP15" i="39"/>
  <c r="VQ15" i="39"/>
  <c r="VR15" i="39"/>
  <c r="VS15" i="39"/>
  <c r="VT15" i="39"/>
  <c r="VU15" i="39"/>
  <c r="VV15" i="39"/>
  <c r="VW15" i="39"/>
  <c r="VX15" i="39"/>
  <c r="VY15" i="39"/>
  <c r="VZ15" i="39"/>
  <c r="WA15" i="39"/>
  <c r="WB15" i="39"/>
  <c r="WC15" i="39"/>
  <c r="WD15" i="39"/>
  <c r="WE15" i="39"/>
  <c r="WF15" i="39"/>
  <c r="WG15" i="39"/>
  <c r="WH15" i="39"/>
  <c r="WI15" i="39"/>
  <c r="WJ15" i="39"/>
  <c r="WK15" i="39"/>
  <c r="WL15" i="39"/>
  <c r="WM15" i="39"/>
  <c r="WN15" i="39"/>
  <c r="WO15" i="39"/>
  <c r="WP15" i="39"/>
  <c r="WQ15" i="39"/>
  <c r="WR15" i="39"/>
  <c r="WS15" i="39"/>
  <c r="WT15" i="39"/>
  <c r="WU15" i="39"/>
  <c r="WV15" i="39"/>
  <c r="WW15" i="39"/>
  <c r="WX15" i="39"/>
  <c r="WY15" i="39"/>
  <c r="WZ15" i="39"/>
  <c r="XA15" i="39"/>
  <c r="XB15" i="39"/>
  <c r="XC15" i="39"/>
  <c r="XD15" i="39"/>
  <c r="XE15" i="39"/>
  <c r="XF15" i="39"/>
  <c r="XG15" i="39"/>
  <c r="XH15" i="39"/>
  <c r="XI15" i="39"/>
  <c r="XJ15" i="39"/>
  <c r="XK15" i="39"/>
  <c r="XL15" i="39"/>
  <c r="XM15" i="39"/>
  <c r="XN15" i="39"/>
  <c r="XO15" i="39"/>
  <c r="XP15" i="39"/>
  <c r="XQ15" i="39"/>
  <c r="XR15" i="39"/>
  <c r="XS15" i="39"/>
  <c r="XT15" i="39"/>
  <c r="XU15" i="39"/>
  <c r="XV15" i="39"/>
  <c r="XW15" i="39"/>
  <c r="XX15" i="39"/>
  <c r="XY15" i="39"/>
  <c r="XZ15" i="39"/>
  <c r="YA15" i="39"/>
  <c r="YA16" i="39" s="1"/>
  <c r="YB15" i="39"/>
  <c r="YC15" i="39"/>
  <c r="YD15" i="39"/>
  <c r="YE15" i="39"/>
  <c r="YF15" i="39"/>
  <c r="YG15" i="39"/>
  <c r="YH15" i="39"/>
  <c r="YI15" i="39"/>
  <c r="YJ15" i="39"/>
  <c r="YK15" i="39"/>
  <c r="YL15" i="39"/>
  <c r="YM15" i="39"/>
  <c r="YN15" i="39"/>
  <c r="YO15" i="39"/>
  <c r="YP15" i="39"/>
  <c r="YQ15" i="39"/>
  <c r="YR15" i="39"/>
  <c r="YS15" i="39"/>
  <c r="YT15" i="39"/>
  <c r="YU15" i="39"/>
  <c r="YV15" i="39"/>
  <c r="YW15" i="39"/>
  <c r="YX15" i="39"/>
  <c r="YY15" i="39"/>
  <c r="YZ15" i="39"/>
  <c r="ZA15" i="39"/>
  <c r="ZB15" i="39"/>
  <c r="ZC15" i="39"/>
  <c r="ZD15" i="39"/>
  <c r="ZE15" i="39"/>
  <c r="ZF15" i="39"/>
  <c r="ZG15" i="39"/>
  <c r="ZH15" i="39"/>
  <c r="ZI15" i="39"/>
  <c r="ZJ15" i="39"/>
  <c r="ZK15" i="39"/>
  <c r="ZL15" i="39"/>
  <c r="ZM15" i="39"/>
  <c r="ZN15" i="39"/>
  <c r="ZO15" i="39"/>
  <c r="ZP15" i="39"/>
  <c r="ZQ15" i="39"/>
  <c r="ZR15" i="39"/>
  <c r="ZS15" i="39"/>
  <c r="ZT15" i="39"/>
  <c r="ZU15" i="39"/>
  <c r="ZV15" i="39"/>
  <c r="ZW15" i="39"/>
  <c r="ZX15" i="39"/>
  <c r="ZY15" i="39"/>
  <c r="ZZ15" i="39"/>
  <c r="AAA15" i="39"/>
  <c r="AAB15" i="39"/>
  <c r="AAC15" i="39"/>
  <c r="AAD15" i="39"/>
  <c r="AAE15" i="39"/>
  <c r="AAF15" i="39"/>
  <c r="AAG15" i="39"/>
  <c r="AAH15" i="39"/>
  <c r="AAI15" i="39"/>
  <c r="AAJ15" i="39"/>
  <c r="AAK15" i="39"/>
  <c r="AAL15" i="39"/>
  <c r="AAM15" i="39"/>
  <c r="AAM16" i="39" s="1"/>
  <c r="AAN15" i="39"/>
  <c r="AAO15" i="39"/>
  <c r="AAP15" i="39"/>
  <c r="AAQ15" i="39"/>
  <c r="AAR15" i="39"/>
  <c r="AAS15" i="39"/>
  <c r="AAT15" i="39"/>
  <c r="AAU15" i="39"/>
  <c r="AAV15" i="39"/>
  <c r="AAW15" i="39"/>
  <c r="AAX15" i="39"/>
  <c r="AAY15" i="39"/>
  <c r="AAZ15" i="39"/>
  <c r="ABA15" i="39"/>
  <c r="ABB15" i="39"/>
  <c r="ABC15" i="39"/>
  <c r="ABD15" i="39"/>
  <c r="ABE15" i="39"/>
  <c r="ABF15" i="39"/>
  <c r="ABG15" i="39"/>
  <c r="ABH15" i="39"/>
  <c r="ABI15" i="39"/>
  <c r="ABJ15" i="39"/>
  <c r="ABK15" i="39"/>
  <c r="ABL15" i="39"/>
  <c r="ABM15" i="39"/>
  <c r="ABN15" i="39"/>
  <c r="ABO15" i="39"/>
  <c r="ABP15" i="39"/>
  <c r="ABQ15" i="39"/>
  <c r="ABR15" i="39"/>
  <c r="ABS15" i="39"/>
  <c r="ABT15" i="39"/>
  <c r="ABU15" i="39"/>
  <c r="ABV15" i="39"/>
  <c r="ABW15" i="39"/>
  <c r="ABX15" i="39"/>
  <c r="ABY15" i="39"/>
  <c r="ABZ15" i="39"/>
  <c r="ACA15" i="39"/>
  <c r="ACB15" i="39"/>
  <c r="ACC15" i="39"/>
  <c r="ACD15" i="39"/>
  <c r="ACE15" i="39"/>
  <c r="ACF15" i="39"/>
  <c r="ACG15" i="39"/>
  <c r="ACH15" i="39"/>
  <c r="ACI15" i="39"/>
  <c r="ACJ15" i="39"/>
  <c r="ACK15" i="39"/>
  <c r="ACL15" i="39"/>
  <c r="ACM15" i="39"/>
  <c r="ACN15" i="39"/>
  <c r="ACO15" i="39"/>
  <c r="ACP15" i="39"/>
  <c r="ACQ15" i="39"/>
  <c r="ACQ16" i="39" s="1"/>
  <c r="ACR15" i="39"/>
  <c r="ACS15" i="39"/>
  <c r="ACT15" i="39"/>
  <c r="ACU15" i="39"/>
  <c r="ACV15" i="39"/>
  <c r="ACW15" i="39"/>
  <c r="ACX15" i="39"/>
  <c r="ACY15" i="39"/>
  <c r="ACZ15" i="39"/>
  <c r="ADA15" i="39"/>
  <c r="ADB15" i="39"/>
  <c r="ADC15" i="39"/>
  <c r="ADD15" i="39"/>
  <c r="ADE15" i="39"/>
  <c r="ADF15" i="39"/>
  <c r="ADG15" i="39"/>
  <c r="ADH15" i="39"/>
  <c r="ADI15" i="39"/>
  <c r="ADJ15" i="39"/>
  <c r="ADK15" i="39"/>
  <c r="ADL15" i="39"/>
  <c r="ADM15" i="39"/>
  <c r="ADN15" i="39"/>
  <c r="ADO15" i="39"/>
  <c r="ADP15" i="39"/>
  <c r="ADQ15" i="39"/>
  <c r="ADR15" i="39"/>
  <c r="ADS15" i="39"/>
  <c r="ADT15" i="39"/>
  <c r="ADU15" i="39"/>
  <c r="ADV15" i="39"/>
  <c r="ADW15" i="39"/>
  <c r="ADX15" i="39"/>
  <c r="ADY15" i="39"/>
  <c r="ADZ15" i="39"/>
  <c r="AEA15" i="39"/>
  <c r="AEB15" i="39"/>
  <c r="AEC15" i="39"/>
  <c r="AED15" i="39"/>
  <c r="AEE15" i="39"/>
  <c r="AEF15" i="39"/>
  <c r="AEG15" i="39"/>
  <c r="AEH15" i="39"/>
  <c r="AEI15" i="39"/>
  <c r="AEJ15" i="39"/>
  <c r="AEK15" i="39"/>
  <c r="AEL15" i="39"/>
  <c r="AEM15" i="39"/>
  <c r="AEN15" i="39"/>
  <c r="AEO15" i="39"/>
  <c r="AEP15" i="39"/>
  <c r="AEQ15" i="39"/>
  <c r="AER15" i="39"/>
  <c r="AES15" i="39"/>
  <c r="AET15" i="39"/>
  <c r="AEU15" i="39"/>
  <c r="AEV15" i="39"/>
  <c r="AEW15" i="39"/>
  <c r="AEX15" i="39"/>
  <c r="AEY15" i="39"/>
  <c r="AEZ15" i="39"/>
  <c r="AFA15" i="39"/>
  <c r="AFB15" i="39"/>
  <c r="AFC15" i="39"/>
  <c r="AFC16" i="39" s="1"/>
  <c r="AFD15" i="39"/>
  <c r="AFE15" i="39"/>
  <c r="AFF15" i="39"/>
  <c r="AFG15" i="39"/>
  <c r="AFH15" i="39"/>
  <c r="AFI15" i="39"/>
  <c r="AFJ15" i="39"/>
  <c r="AFK15" i="39"/>
  <c r="AFL15" i="39"/>
  <c r="AFM15" i="39"/>
  <c r="AFN15" i="39"/>
  <c r="AFO15" i="39"/>
  <c r="AFP15" i="39"/>
  <c r="AFQ15" i="39"/>
  <c r="AFR15" i="39"/>
  <c r="AFS15" i="39"/>
  <c r="AFS16" i="39" s="1"/>
  <c r="AFT15" i="39"/>
  <c r="AFU15" i="39"/>
  <c r="AFV15" i="39"/>
  <c r="AFW15" i="39"/>
  <c r="AFX15" i="39"/>
  <c r="AFY15" i="39"/>
  <c r="AFZ15" i="39"/>
  <c r="AGA15" i="39"/>
  <c r="AGB15" i="39"/>
  <c r="AGC15" i="39"/>
  <c r="AGD15" i="39"/>
  <c r="AGE15" i="39"/>
  <c r="AGF15" i="39"/>
  <c r="AGG15" i="39"/>
  <c r="AGH15" i="39"/>
  <c r="AGI15" i="39"/>
  <c r="AGI16" i="39" s="1"/>
  <c r="AGJ15" i="39"/>
  <c r="AGK15" i="39"/>
  <c r="AGL15" i="39"/>
  <c r="AGM15" i="39"/>
  <c r="AGN15" i="39"/>
  <c r="AGO15" i="39"/>
  <c r="AGP15" i="39"/>
  <c r="AGQ15" i="39"/>
  <c r="AGQ16" i="39" s="1"/>
  <c r="AGR15" i="39"/>
  <c r="AGS15" i="39"/>
  <c r="AGT15" i="39"/>
  <c r="AGU15" i="39"/>
  <c r="AGV15" i="39"/>
  <c r="AGW15" i="39"/>
  <c r="AGX15" i="39"/>
  <c r="AGY15" i="39"/>
  <c r="AGY16" i="39" s="1"/>
  <c r="AGZ15" i="39"/>
  <c r="AHA15" i="39"/>
  <c r="AHB15" i="39"/>
  <c r="AHC15" i="39"/>
  <c r="AHD15" i="39"/>
  <c r="AHE15" i="39"/>
  <c r="AHF15" i="39"/>
  <c r="AHG15" i="39"/>
  <c r="AHG16" i="39" s="1"/>
  <c r="AHH15" i="39"/>
  <c r="AHI15" i="39"/>
  <c r="AHJ15" i="39"/>
  <c r="AHK15" i="39"/>
  <c r="AHL15" i="39"/>
  <c r="AHM15" i="39"/>
  <c r="AHN15" i="39"/>
  <c r="AHO15" i="39"/>
  <c r="AHP15" i="39"/>
  <c r="AHQ15" i="39"/>
  <c r="AHR15" i="39"/>
  <c r="AHS15" i="39"/>
  <c r="AHT15" i="39"/>
  <c r="AHU15" i="39"/>
  <c r="AHV15" i="39"/>
  <c r="AHW15" i="39"/>
  <c r="AHW16" i="39" s="1"/>
  <c r="AHX15" i="39"/>
  <c r="AHY15" i="39"/>
  <c r="AHZ15" i="39"/>
  <c r="AIA15" i="39"/>
  <c r="AIB15" i="39"/>
  <c r="AIC15" i="39"/>
  <c r="AID15" i="39"/>
  <c r="AIE15" i="39"/>
  <c r="AIE16" i="39" s="1"/>
  <c r="AIF15" i="39"/>
  <c r="AIG15" i="39"/>
  <c r="AIH15" i="39"/>
  <c r="AII15" i="39"/>
  <c r="AIJ15" i="39"/>
  <c r="AIL15" i="39"/>
  <c r="C15" i="39"/>
  <c r="D10" i="39"/>
  <c r="P48" i="39" s="1"/>
  <c r="E10" i="39"/>
  <c r="F42" i="39" s="1"/>
  <c r="F10" i="39"/>
  <c r="G10" i="39"/>
  <c r="H10" i="39"/>
  <c r="I10" i="39"/>
  <c r="J10" i="39"/>
  <c r="K10" i="39"/>
  <c r="L10" i="39"/>
  <c r="M10" i="39"/>
  <c r="M45" i="39" s="1"/>
  <c r="N10" i="39"/>
  <c r="O10" i="39"/>
  <c r="P10" i="39"/>
  <c r="Q10" i="39"/>
  <c r="R10" i="39"/>
  <c r="S10" i="39"/>
  <c r="T10" i="39"/>
  <c r="AF48" i="39" s="1"/>
  <c r="U10" i="39"/>
  <c r="V42" i="39" s="1"/>
  <c r="V10" i="39"/>
  <c r="W10" i="39"/>
  <c r="X10" i="39"/>
  <c r="Y10" i="39"/>
  <c r="Z10" i="39"/>
  <c r="AA10" i="39"/>
  <c r="AB10" i="39"/>
  <c r="AC10" i="39"/>
  <c r="AC45" i="39" s="1"/>
  <c r="AD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42" i="39" s="1"/>
  <c r="AT10" i="39"/>
  <c r="AU10" i="39"/>
  <c r="AV10" i="39"/>
  <c r="AW10" i="39"/>
  <c r="AX10" i="39"/>
  <c r="AY10" i="39"/>
  <c r="AZ10" i="39"/>
  <c r="BA10" i="39"/>
  <c r="BB42" i="39" s="1"/>
  <c r="BB10" i="39"/>
  <c r="BC10" i="39"/>
  <c r="BD10" i="39"/>
  <c r="BE10" i="39"/>
  <c r="BF10" i="39"/>
  <c r="BG10" i="39"/>
  <c r="BH10" i="39"/>
  <c r="BI10" i="39"/>
  <c r="BJ42" i="39" s="1"/>
  <c r="BJ10" i="39"/>
  <c r="BK10" i="39"/>
  <c r="BL10" i="39"/>
  <c r="BM10" i="39"/>
  <c r="BN10" i="39"/>
  <c r="BO10" i="39"/>
  <c r="BP10" i="39"/>
  <c r="CB48" i="39" s="1"/>
  <c r="BQ10" i="39"/>
  <c r="BR42" i="39" s="1"/>
  <c r="BR10" i="39"/>
  <c r="BS10" i="39"/>
  <c r="BT10" i="39"/>
  <c r="BU10" i="39"/>
  <c r="BV10" i="39"/>
  <c r="BW10" i="39"/>
  <c r="BX10" i="39"/>
  <c r="BY10" i="39"/>
  <c r="BY26" i="39" s="1"/>
  <c r="BZ10" i="39"/>
  <c r="CA10" i="39"/>
  <c r="CB10" i="39"/>
  <c r="CC10" i="39"/>
  <c r="CD10" i="39"/>
  <c r="CE10" i="39"/>
  <c r="CF10" i="39"/>
  <c r="CR48" i="39" s="1"/>
  <c r="CG10" i="39"/>
  <c r="CG45" i="39" s="1"/>
  <c r="CH10" i="39"/>
  <c r="CI10" i="39"/>
  <c r="CJ10" i="39"/>
  <c r="CK10" i="39"/>
  <c r="CL10" i="39"/>
  <c r="CM10" i="39"/>
  <c r="CN10" i="39"/>
  <c r="CO10" i="39"/>
  <c r="CP10" i="39"/>
  <c r="CQ10" i="39"/>
  <c r="CR10" i="39"/>
  <c r="CS10" i="39"/>
  <c r="CT10" i="39"/>
  <c r="CU10" i="39"/>
  <c r="CV10" i="39"/>
  <c r="CW10" i="39"/>
  <c r="CX42" i="39" s="1"/>
  <c r="CX10" i="39"/>
  <c r="CY10" i="39"/>
  <c r="CZ10" i="39"/>
  <c r="DA10" i="39"/>
  <c r="DB10" i="39"/>
  <c r="DC10" i="39"/>
  <c r="DD10" i="39"/>
  <c r="DE10" i="39"/>
  <c r="DF10" i="39"/>
  <c r="DG10" i="39"/>
  <c r="DH10" i="39"/>
  <c r="DI10" i="39"/>
  <c r="DJ10" i="39"/>
  <c r="DK10" i="39"/>
  <c r="DL10" i="39"/>
  <c r="DM10" i="39"/>
  <c r="DN10" i="39"/>
  <c r="DO10" i="39"/>
  <c r="DP10" i="39"/>
  <c r="DQ10" i="39"/>
  <c r="DR10" i="39"/>
  <c r="DS10" i="39"/>
  <c r="DT10" i="39"/>
  <c r="DT48" i="39" s="1"/>
  <c r="DU10" i="39"/>
  <c r="FU51" i="39" s="1"/>
  <c r="DV10" i="39"/>
  <c r="DW10" i="39"/>
  <c r="DX10" i="39"/>
  <c r="DY10" i="39"/>
  <c r="DZ10" i="39"/>
  <c r="EA10" i="39"/>
  <c r="EB10" i="39"/>
  <c r="EN48" i="39" s="1"/>
  <c r="EC10" i="39"/>
  <c r="ED42" i="39" s="1"/>
  <c r="ED10" i="39"/>
  <c r="EE10" i="39"/>
  <c r="EF10" i="39"/>
  <c r="EG10" i="39"/>
  <c r="EH10" i="39"/>
  <c r="EI10" i="39"/>
  <c r="EJ10" i="39"/>
  <c r="EK10" i="39"/>
  <c r="EL42" i="39" s="1"/>
  <c r="EL10" i="39"/>
  <c r="EM10" i="39"/>
  <c r="EN10" i="39"/>
  <c r="EO10" i="39"/>
  <c r="EP10" i="39"/>
  <c r="EQ10" i="39"/>
  <c r="ER10" i="39"/>
  <c r="ER27" i="39" s="1"/>
  <c r="ES10" i="39"/>
  <c r="ES51" i="39" s="1"/>
  <c r="ET10" i="39"/>
  <c r="EU10" i="39"/>
  <c r="EV10" i="39"/>
  <c r="EW10" i="39"/>
  <c r="EX10" i="39"/>
  <c r="EY10" i="39"/>
  <c r="EZ10" i="39"/>
  <c r="FA10" i="39"/>
  <c r="FB10" i="39"/>
  <c r="FC10" i="39"/>
  <c r="FD10" i="39"/>
  <c r="FE10" i="39"/>
  <c r="FF10" i="39"/>
  <c r="FG10" i="39"/>
  <c r="FH10" i="39"/>
  <c r="FI10" i="39"/>
  <c r="FJ10" i="39"/>
  <c r="FK10" i="39"/>
  <c r="FL10" i="39"/>
  <c r="FM10" i="39"/>
  <c r="FN10" i="39"/>
  <c r="FO10" i="39"/>
  <c r="FP10" i="39"/>
  <c r="FQ10" i="39"/>
  <c r="FQ51" i="39" s="1"/>
  <c r="FR10" i="39"/>
  <c r="FS10" i="39"/>
  <c r="FT10" i="39"/>
  <c r="FU10" i="39"/>
  <c r="FV10" i="39"/>
  <c r="FW10" i="39"/>
  <c r="FX10" i="39"/>
  <c r="FY10" i="39"/>
  <c r="FZ42" i="39" s="1"/>
  <c r="FZ10" i="39"/>
  <c r="GA10" i="39"/>
  <c r="GB10" i="39"/>
  <c r="GC10" i="39"/>
  <c r="GD10" i="39"/>
  <c r="GE10" i="39"/>
  <c r="GF10" i="39"/>
  <c r="GG10" i="39"/>
  <c r="GG45" i="39" s="1"/>
  <c r="GH10" i="39"/>
  <c r="GI10" i="39"/>
  <c r="GJ10" i="39"/>
  <c r="GK10" i="39"/>
  <c r="GL10" i="39"/>
  <c r="GM10" i="39"/>
  <c r="GN10" i="39"/>
  <c r="GO10" i="39"/>
  <c r="IO51" i="39" s="1"/>
  <c r="GP10" i="39"/>
  <c r="GQ10" i="39"/>
  <c r="GR10" i="39"/>
  <c r="GS10" i="39"/>
  <c r="GT10" i="39"/>
  <c r="GU10" i="39"/>
  <c r="GV10" i="39"/>
  <c r="GW10" i="39"/>
  <c r="HI48" i="39" s="1"/>
  <c r="GX10" i="39"/>
  <c r="GY10" i="39"/>
  <c r="GZ10" i="39"/>
  <c r="HA10" i="39"/>
  <c r="HB10" i="39"/>
  <c r="HC10" i="39"/>
  <c r="HD10" i="39"/>
  <c r="HE10" i="39"/>
  <c r="HF10" i="39"/>
  <c r="HG10" i="39"/>
  <c r="HH10" i="39"/>
  <c r="HI10" i="39"/>
  <c r="HJ10" i="39"/>
  <c r="HK10" i="39"/>
  <c r="HL10" i="39"/>
  <c r="HM10" i="39"/>
  <c r="HM45" i="39" s="1"/>
  <c r="HN10" i="39"/>
  <c r="HO10" i="39"/>
  <c r="HP10" i="39"/>
  <c r="HQ10" i="39"/>
  <c r="HR10" i="39"/>
  <c r="HS10" i="39"/>
  <c r="HT10" i="39"/>
  <c r="HU10" i="39"/>
  <c r="HU26" i="39" s="1"/>
  <c r="HV10" i="39"/>
  <c r="HW10" i="39"/>
  <c r="HX10" i="39"/>
  <c r="HY10" i="39"/>
  <c r="HZ10" i="39"/>
  <c r="IA10" i="39"/>
  <c r="IB10" i="39"/>
  <c r="IC10" i="39"/>
  <c r="ID10" i="39"/>
  <c r="IE10" i="39"/>
  <c r="IF10" i="39"/>
  <c r="IG10" i="39"/>
  <c r="IH10" i="39"/>
  <c r="II10" i="39"/>
  <c r="IJ10" i="39"/>
  <c r="IK10" i="39"/>
  <c r="IL10" i="39"/>
  <c r="IM10" i="39"/>
  <c r="IN10" i="39"/>
  <c r="IO10" i="39"/>
  <c r="IP10" i="39"/>
  <c r="IQ10" i="39"/>
  <c r="IR10" i="39"/>
  <c r="IS10" i="39"/>
  <c r="IS51" i="39" s="1"/>
  <c r="IT10" i="39"/>
  <c r="IU10" i="39"/>
  <c r="IV10" i="39"/>
  <c r="IW10" i="39"/>
  <c r="IX10" i="39"/>
  <c r="IY10" i="39"/>
  <c r="IZ10" i="39"/>
  <c r="JA10" i="39"/>
  <c r="JB10" i="39"/>
  <c r="JC10" i="39"/>
  <c r="JD10" i="39"/>
  <c r="JE10" i="39"/>
  <c r="JF10" i="39"/>
  <c r="JG10" i="39"/>
  <c r="JH10" i="39"/>
  <c r="JI10" i="39"/>
  <c r="JJ10" i="39"/>
  <c r="JK10" i="39"/>
  <c r="JL10" i="39"/>
  <c r="JM10" i="39"/>
  <c r="JN10" i="39"/>
  <c r="JO10" i="39"/>
  <c r="JP10" i="39"/>
  <c r="JP48" i="39" s="1"/>
  <c r="JQ10" i="39"/>
  <c r="JR42" i="39" s="1"/>
  <c r="JR10" i="39"/>
  <c r="JS10" i="39"/>
  <c r="JT10" i="39"/>
  <c r="JU10" i="39"/>
  <c r="JV10" i="39"/>
  <c r="JW10" i="39"/>
  <c r="JX10" i="39"/>
  <c r="JY10" i="39"/>
  <c r="KC45" i="39" s="1"/>
  <c r="JZ10" i="39"/>
  <c r="KA10" i="39"/>
  <c r="KB10" i="39"/>
  <c r="KC10" i="39"/>
  <c r="KD10" i="39"/>
  <c r="KE10" i="39"/>
  <c r="KF10" i="39"/>
  <c r="KG10" i="39"/>
  <c r="KG26" i="39" s="1"/>
  <c r="KH10" i="39"/>
  <c r="KI10" i="39"/>
  <c r="KJ10" i="39"/>
  <c r="KK10" i="39"/>
  <c r="KL10" i="39"/>
  <c r="KM10" i="39"/>
  <c r="KN10" i="39"/>
  <c r="KO10" i="39"/>
  <c r="KO51" i="39" s="1"/>
  <c r="KP10" i="39"/>
  <c r="KQ10" i="39"/>
  <c r="KR10" i="39"/>
  <c r="KS10" i="39"/>
  <c r="KT10" i="39"/>
  <c r="KU10" i="39"/>
  <c r="KV10" i="39"/>
  <c r="KW10" i="39"/>
  <c r="MW51" i="39" s="1"/>
  <c r="KX10" i="39"/>
  <c r="KY10" i="39"/>
  <c r="KZ10" i="39"/>
  <c r="LA10" i="39"/>
  <c r="LB10" i="39"/>
  <c r="LC10" i="39"/>
  <c r="LD10" i="39"/>
  <c r="LE10" i="39"/>
  <c r="LF42" i="39" s="1"/>
  <c r="LF10" i="39"/>
  <c r="LG10" i="39"/>
  <c r="LH10" i="39"/>
  <c r="LI10" i="39"/>
  <c r="LJ10" i="39"/>
  <c r="LK10" i="39"/>
  <c r="LL10" i="39"/>
  <c r="LM10" i="39"/>
  <c r="LQ45" i="39" s="1"/>
  <c r="LN10" i="39"/>
  <c r="LO10" i="39"/>
  <c r="LP10" i="39"/>
  <c r="LQ10" i="39"/>
  <c r="LR10" i="39"/>
  <c r="LS10" i="39"/>
  <c r="LT10" i="39"/>
  <c r="LU10" i="39"/>
  <c r="LV10" i="39"/>
  <c r="LW10" i="39"/>
  <c r="LX10" i="39"/>
  <c r="LY10" i="39"/>
  <c r="LZ10" i="39"/>
  <c r="MA10" i="39"/>
  <c r="MB10" i="39"/>
  <c r="MC10" i="39"/>
  <c r="MG45" i="39" s="1"/>
  <c r="MD10" i="39"/>
  <c r="ME10" i="39"/>
  <c r="MF10" i="39"/>
  <c r="MG10" i="39"/>
  <c r="MH10" i="39"/>
  <c r="MI10" i="39"/>
  <c r="MJ10" i="39"/>
  <c r="MK10" i="39"/>
  <c r="ML10" i="39"/>
  <c r="MM10" i="39"/>
  <c r="MN10" i="39"/>
  <c r="MO10" i="39"/>
  <c r="MP10" i="39"/>
  <c r="MQ10" i="39"/>
  <c r="MR10" i="39"/>
  <c r="MS10" i="39"/>
  <c r="MT10" i="39"/>
  <c r="MU10" i="39"/>
  <c r="MV10" i="39"/>
  <c r="MW10" i="39"/>
  <c r="MX10" i="39"/>
  <c r="MY10" i="39"/>
  <c r="MZ10" i="39"/>
  <c r="NA10" i="39"/>
  <c r="NE45" i="39" s="1"/>
  <c r="NB10" i="39"/>
  <c r="NC10" i="39"/>
  <c r="ND10" i="39"/>
  <c r="NE10" i="39"/>
  <c r="NF10" i="39"/>
  <c r="NG10" i="39"/>
  <c r="NH10" i="39"/>
  <c r="NI10" i="39"/>
  <c r="NJ10" i="39"/>
  <c r="NK10" i="39"/>
  <c r="NL10" i="39"/>
  <c r="NM10" i="39"/>
  <c r="NN10" i="39"/>
  <c r="NO10" i="39"/>
  <c r="NP10" i="39"/>
  <c r="NQ10" i="39"/>
  <c r="NQ45" i="39" s="1"/>
  <c r="NR10" i="39"/>
  <c r="NS10" i="39"/>
  <c r="NT10" i="39"/>
  <c r="NU10" i="39"/>
  <c r="NV10" i="39"/>
  <c r="NW10" i="39"/>
  <c r="NX10" i="39"/>
  <c r="NY10" i="39"/>
  <c r="NY45" i="39" s="1"/>
  <c r="NZ10" i="39"/>
  <c r="OA10" i="39"/>
  <c r="OB10" i="39"/>
  <c r="OC10" i="39"/>
  <c r="OD10" i="39"/>
  <c r="OE10" i="39"/>
  <c r="OF10" i="39"/>
  <c r="OG10" i="39"/>
  <c r="OH42" i="39" s="1"/>
  <c r="OH10" i="39"/>
  <c r="OI10" i="39"/>
  <c r="OJ10" i="39"/>
  <c r="OK10" i="39"/>
  <c r="OL10" i="39"/>
  <c r="OM10" i="39"/>
  <c r="ON10" i="39"/>
  <c r="ON26" i="39" s="1"/>
  <c r="OO10" i="39"/>
  <c r="QO51" i="39" s="1"/>
  <c r="OP10" i="39"/>
  <c r="OQ10" i="39"/>
  <c r="OR10" i="39"/>
  <c r="OS10" i="39"/>
  <c r="OT10" i="39"/>
  <c r="OU10" i="39"/>
  <c r="OV10" i="39"/>
  <c r="OW10" i="39"/>
  <c r="OW45" i="39" s="1"/>
  <c r="OX10" i="39"/>
  <c r="OY10" i="39"/>
  <c r="OZ10" i="39"/>
  <c r="PA10" i="39"/>
  <c r="PB10" i="39"/>
  <c r="PC10" i="39"/>
  <c r="PD10" i="39"/>
  <c r="PE10" i="39"/>
  <c r="PE51" i="39" s="1"/>
  <c r="PF10" i="39"/>
  <c r="PG10" i="39"/>
  <c r="PH10" i="39"/>
  <c r="PI10" i="39"/>
  <c r="PJ10" i="39"/>
  <c r="PK10" i="39"/>
  <c r="PL10" i="39"/>
  <c r="PM10" i="39"/>
  <c r="PN42" i="39" s="1"/>
  <c r="PN10" i="39"/>
  <c r="PO10" i="39"/>
  <c r="PP10" i="39"/>
  <c r="PQ10" i="39"/>
  <c r="PR10" i="39"/>
  <c r="PS10" i="39"/>
  <c r="PT10" i="39"/>
  <c r="PU10" i="39"/>
  <c r="PU45" i="39" s="1"/>
  <c r="PV10" i="39"/>
  <c r="PW10" i="39"/>
  <c r="PX10" i="39"/>
  <c r="PY10" i="39"/>
  <c r="PZ10" i="39"/>
  <c r="QA10" i="39"/>
  <c r="QB10" i="39"/>
  <c r="QC10" i="39"/>
  <c r="QD10" i="39"/>
  <c r="QE10" i="39"/>
  <c r="QF10" i="39"/>
  <c r="QG10" i="39"/>
  <c r="QH10" i="39"/>
  <c r="QI10" i="39"/>
  <c r="QJ10" i="39"/>
  <c r="QJ48" i="39" s="1"/>
  <c r="QK10" i="39"/>
  <c r="QL10" i="39"/>
  <c r="QM10" i="39"/>
  <c r="QN10" i="39"/>
  <c r="QO10" i="39"/>
  <c r="QP10" i="39"/>
  <c r="QQ10" i="39"/>
  <c r="QR10" i="39"/>
  <c r="QS10" i="39"/>
  <c r="QS45" i="39" s="1"/>
  <c r="QT10" i="39"/>
  <c r="QU10" i="39"/>
  <c r="QV10" i="39"/>
  <c r="QW10" i="39"/>
  <c r="QX10" i="39"/>
  <c r="QY10" i="39"/>
  <c r="QZ10" i="39"/>
  <c r="RL48" i="39" s="1"/>
  <c r="RA10" i="39"/>
  <c r="RA45" i="39" s="1"/>
  <c r="RB10" i="39"/>
  <c r="RC10" i="39"/>
  <c r="RD10" i="39"/>
  <c r="RE10" i="39"/>
  <c r="RF10" i="39"/>
  <c r="RG10" i="39"/>
  <c r="RH10" i="39"/>
  <c r="RI10" i="39"/>
  <c r="RI51" i="39" s="1"/>
  <c r="RJ10" i="39"/>
  <c r="RK10" i="39"/>
  <c r="RL10" i="39"/>
  <c r="RM10" i="39"/>
  <c r="RN10" i="39"/>
  <c r="RO10" i="39"/>
  <c r="RP10" i="39"/>
  <c r="RP27" i="39" s="1"/>
  <c r="RQ10" i="39"/>
  <c r="RR10" i="39"/>
  <c r="RS10" i="39"/>
  <c r="RT10" i="39"/>
  <c r="RU10" i="39"/>
  <c r="RV10" i="39"/>
  <c r="RW10" i="39"/>
  <c r="RX10" i="39"/>
  <c r="RY10" i="39"/>
  <c r="RY45" i="39" s="1"/>
  <c r="RZ10" i="39"/>
  <c r="SA10" i="39"/>
  <c r="SB10" i="39"/>
  <c r="SC10" i="39"/>
  <c r="SD10" i="39"/>
  <c r="SE10" i="39"/>
  <c r="SF10" i="39"/>
  <c r="SG10" i="39"/>
  <c r="SH10" i="39"/>
  <c r="SI10" i="39"/>
  <c r="SJ10" i="39"/>
  <c r="SK10" i="39"/>
  <c r="SL10" i="39"/>
  <c r="SM10" i="39"/>
  <c r="SN10" i="39"/>
  <c r="SO10" i="39"/>
  <c r="SO51" i="39" s="1"/>
  <c r="SP10" i="39"/>
  <c r="SQ10" i="39"/>
  <c r="SR10" i="39"/>
  <c r="SS10" i="39"/>
  <c r="ST10" i="39"/>
  <c r="SU10" i="39"/>
  <c r="SV10" i="39"/>
  <c r="SW10" i="39"/>
  <c r="SX10" i="39"/>
  <c r="SY10" i="39"/>
  <c r="SZ10" i="39"/>
  <c r="TA10" i="39"/>
  <c r="TB10" i="39"/>
  <c r="TC10" i="39"/>
  <c r="TD10" i="39"/>
  <c r="TE10" i="39"/>
  <c r="TI45" i="39" s="1"/>
  <c r="TF10" i="39"/>
  <c r="TG10" i="39"/>
  <c r="TH10" i="39"/>
  <c r="TI10" i="39"/>
  <c r="TJ10" i="39"/>
  <c r="TK10" i="39"/>
  <c r="TL10" i="39"/>
  <c r="TM10" i="39"/>
  <c r="TN42" i="39" s="1"/>
  <c r="TN10" i="39"/>
  <c r="TO10" i="39"/>
  <c r="TP10" i="39"/>
  <c r="TQ10" i="39"/>
  <c r="TR10" i="39"/>
  <c r="TS10" i="39"/>
  <c r="TT10" i="39"/>
  <c r="TU10" i="39"/>
  <c r="TV10" i="39"/>
  <c r="TW10" i="39"/>
  <c r="TX10" i="39"/>
  <c r="TY10" i="39"/>
  <c r="TZ10" i="39"/>
  <c r="UA10" i="39"/>
  <c r="UB10" i="39"/>
  <c r="UB48" i="39" s="1"/>
  <c r="UC10" i="39"/>
  <c r="UD10" i="39"/>
  <c r="UE10" i="39"/>
  <c r="UF10" i="39"/>
  <c r="UG10" i="39"/>
  <c r="UH10" i="39"/>
  <c r="UI10" i="39"/>
  <c r="UJ10" i="39"/>
  <c r="UK10" i="39"/>
  <c r="UK51" i="39" s="1"/>
  <c r="UL10" i="39"/>
  <c r="UM10" i="39"/>
  <c r="UN10" i="39"/>
  <c r="UO10" i="39"/>
  <c r="UP10" i="39"/>
  <c r="UQ10" i="39"/>
  <c r="UR10" i="39"/>
  <c r="VD48" i="39" s="1"/>
  <c r="US10" i="39"/>
  <c r="US51" i="39" s="1"/>
  <c r="UT10" i="39"/>
  <c r="UU10" i="39"/>
  <c r="UV10" i="39"/>
  <c r="UW10" i="39"/>
  <c r="UX10" i="39"/>
  <c r="UY10" i="39"/>
  <c r="UZ10" i="39"/>
  <c r="VA10" i="39"/>
  <c r="VB42" i="39" s="1"/>
  <c r="VB10" i="39"/>
  <c r="VC10" i="39"/>
  <c r="VD10" i="39"/>
  <c r="VE10" i="39"/>
  <c r="VF10" i="39"/>
  <c r="VG10" i="39"/>
  <c r="VH10" i="39"/>
  <c r="VI10" i="39"/>
  <c r="VJ42" i="39" s="1"/>
  <c r="VJ10" i="39"/>
  <c r="VK10" i="39"/>
  <c r="VL10" i="39"/>
  <c r="VM10" i="39"/>
  <c r="VN10" i="39"/>
  <c r="VO10" i="39"/>
  <c r="VP10" i="39"/>
  <c r="VP48" i="39" s="1"/>
  <c r="VQ10" i="39"/>
  <c r="XQ51" i="39" s="1"/>
  <c r="VR10" i="39"/>
  <c r="VS10" i="39"/>
  <c r="VT10" i="39"/>
  <c r="VU10" i="39"/>
  <c r="VV10" i="39"/>
  <c r="VW10" i="39"/>
  <c r="VX10" i="39"/>
  <c r="WJ48" i="39" s="1"/>
  <c r="VY10" i="39"/>
  <c r="VY45" i="39" s="1"/>
  <c r="VZ10" i="39"/>
  <c r="WA10" i="39"/>
  <c r="WB10" i="39"/>
  <c r="WC10" i="39"/>
  <c r="WD10" i="39"/>
  <c r="WE10" i="39"/>
  <c r="WF10" i="39"/>
  <c r="WG10" i="39"/>
  <c r="WK45" i="39" s="1"/>
  <c r="WH10" i="39"/>
  <c r="WI10" i="39"/>
  <c r="WJ10" i="39"/>
  <c r="WK10" i="39"/>
  <c r="WL10" i="39"/>
  <c r="WM10" i="39"/>
  <c r="WN10" i="39"/>
  <c r="WO10" i="39"/>
  <c r="WO26" i="39" s="1"/>
  <c r="WP10" i="39"/>
  <c r="WQ10" i="39"/>
  <c r="WR10" i="39"/>
  <c r="WS10" i="39"/>
  <c r="WT10" i="39"/>
  <c r="WU10" i="39"/>
  <c r="WV10" i="39"/>
  <c r="WW10" i="39"/>
  <c r="WX10" i="39"/>
  <c r="WY10" i="39"/>
  <c r="WZ10" i="39"/>
  <c r="XA10" i="39"/>
  <c r="XB10" i="39"/>
  <c r="XC10" i="39"/>
  <c r="XD10" i="39"/>
  <c r="XE10" i="39"/>
  <c r="XF10" i="39"/>
  <c r="XG10" i="39"/>
  <c r="XH10" i="39"/>
  <c r="XI10" i="39"/>
  <c r="XJ10" i="39"/>
  <c r="XK10" i="39"/>
  <c r="XL10" i="39"/>
  <c r="XL48" i="39" s="1"/>
  <c r="XM10" i="39"/>
  <c r="XM27" i="39" s="1"/>
  <c r="XN10" i="39"/>
  <c r="XO10" i="39"/>
  <c r="XP10" i="39"/>
  <c r="XQ10" i="39"/>
  <c r="XR10" i="39"/>
  <c r="XS10" i="39"/>
  <c r="XT10" i="39"/>
  <c r="XU10" i="39"/>
  <c r="XU51" i="39" s="1"/>
  <c r="XV10" i="39"/>
  <c r="XW10" i="39"/>
  <c r="XX10" i="39"/>
  <c r="XY10" i="39"/>
  <c r="XZ10" i="39"/>
  <c r="YA10" i="39"/>
  <c r="YB10" i="39"/>
  <c r="YB48" i="39" s="1"/>
  <c r="YC10" i="39"/>
  <c r="YG45" i="39" s="1"/>
  <c r="YD10" i="39"/>
  <c r="YE10" i="39"/>
  <c r="YF10" i="39"/>
  <c r="YG10" i="39"/>
  <c r="YH10" i="39"/>
  <c r="YI10" i="39"/>
  <c r="YJ10" i="39"/>
  <c r="YK10" i="39"/>
  <c r="YL10" i="39"/>
  <c r="YM10" i="39"/>
  <c r="YN10" i="39"/>
  <c r="YO10" i="39"/>
  <c r="YP10" i="39"/>
  <c r="YQ10" i="39"/>
  <c r="YR10" i="39"/>
  <c r="YS10" i="39"/>
  <c r="YT10" i="39"/>
  <c r="YU10" i="39"/>
  <c r="YV10" i="39"/>
  <c r="YW10" i="39"/>
  <c r="YX10" i="39"/>
  <c r="YY10" i="39"/>
  <c r="YZ10" i="39"/>
  <c r="ZA10" i="39"/>
  <c r="ZA26" i="39" s="1"/>
  <c r="ZB10" i="39"/>
  <c r="ZC10" i="39"/>
  <c r="ZD10" i="39"/>
  <c r="ZE10" i="39"/>
  <c r="ZF10" i="39"/>
  <c r="ZG10" i="39"/>
  <c r="ZH10" i="39"/>
  <c r="ZI10" i="39"/>
  <c r="ZI45" i="39" s="1"/>
  <c r="ZJ10" i="39"/>
  <c r="ZK10" i="39"/>
  <c r="ZL10" i="39"/>
  <c r="ZM10" i="39"/>
  <c r="ZN10" i="39"/>
  <c r="ZO10" i="39"/>
  <c r="ZP10" i="39"/>
  <c r="ZQ10" i="39"/>
  <c r="ZR10" i="39"/>
  <c r="ZS10" i="39"/>
  <c r="ZT10" i="39"/>
  <c r="ZU10" i="39"/>
  <c r="ZV10" i="39"/>
  <c r="ZW10" i="39"/>
  <c r="ZX10" i="39"/>
  <c r="AAJ48" i="39" s="1"/>
  <c r="ZY10" i="39"/>
  <c r="ZY51" i="39" s="1"/>
  <c r="ZZ10" i="39"/>
  <c r="AAA10" i="39"/>
  <c r="AAB10" i="39"/>
  <c r="AAC10" i="39"/>
  <c r="AAD10" i="39"/>
  <c r="AAE10" i="39"/>
  <c r="AAF10" i="39"/>
  <c r="AAG10" i="39"/>
  <c r="AAK45" i="39" s="1"/>
  <c r="AAH10" i="39"/>
  <c r="AAI10" i="39"/>
  <c r="AAJ10" i="39"/>
  <c r="AAK10" i="39"/>
  <c r="AAL10" i="39"/>
  <c r="AAM10" i="39"/>
  <c r="AAN10" i="39"/>
  <c r="AAZ48" i="39" s="1"/>
  <c r="AAO10" i="39"/>
  <c r="AAP42" i="39" s="1"/>
  <c r="AAP10" i="39"/>
  <c r="AAQ10" i="39"/>
  <c r="AAR10" i="39"/>
  <c r="AAS10" i="39"/>
  <c r="AAT10" i="39"/>
  <c r="AAU10" i="39"/>
  <c r="AAV10" i="39"/>
  <c r="AAW10" i="39"/>
  <c r="AAW26" i="39" s="1"/>
  <c r="AAX10" i="39"/>
  <c r="AAY10" i="39"/>
  <c r="AAZ10" i="39"/>
  <c r="ABA10" i="39"/>
  <c r="ABB10" i="39"/>
  <c r="ABC10" i="39"/>
  <c r="ABD10" i="39"/>
  <c r="ABE10" i="39"/>
  <c r="ABE26" i="39" s="1"/>
  <c r="ABF10" i="39"/>
  <c r="ABG10" i="39"/>
  <c r="ABH10" i="39"/>
  <c r="ABI10" i="39"/>
  <c r="ABJ10" i="39"/>
  <c r="ABK10" i="39"/>
  <c r="ABL10" i="39"/>
  <c r="ABM10" i="39"/>
  <c r="ABM51" i="39" s="1"/>
  <c r="ABN10" i="39"/>
  <c r="ABO10" i="39"/>
  <c r="ABP10" i="39"/>
  <c r="ABQ10" i="39"/>
  <c r="ABR10" i="39"/>
  <c r="ABS10" i="39"/>
  <c r="ABT10" i="39"/>
  <c r="ABU10" i="39"/>
  <c r="ABY45" i="39" s="1"/>
  <c r="ABV10" i="39"/>
  <c r="ABW10" i="39"/>
  <c r="ABX10" i="39"/>
  <c r="ABY10" i="39"/>
  <c r="ABZ10" i="39"/>
  <c r="ACA10" i="39"/>
  <c r="ACB10" i="39"/>
  <c r="ACC10" i="39"/>
  <c r="ACD10" i="39"/>
  <c r="ACE10" i="39"/>
  <c r="ACF10" i="39"/>
  <c r="ACG10" i="39"/>
  <c r="ACH10" i="39"/>
  <c r="ACI10" i="39"/>
  <c r="ACJ10" i="39"/>
  <c r="ACV48" i="39" s="1"/>
  <c r="ACK10" i="39"/>
  <c r="ACL42" i="39" s="1"/>
  <c r="ACL10" i="39"/>
  <c r="ACM10" i="39"/>
  <c r="ACN10" i="39"/>
  <c r="ACO10" i="39"/>
  <c r="ACP10" i="39"/>
  <c r="ACQ10" i="39"/>
  <c r="ACR10" i="39"/>
  <c r="ACS10" i="39"/>
  <c r="ACW45" i="39" s="1"/>
  <c r="ACT10" i="39"/>
  <c r="ACU10" i="39"/>
  <c r="ACV10" i="39"/>
  <c r="ACW10" i="39"/>
  <c r="ACX10" i="39"/>
  <c r="ACY10" i="39"/>
  <c r="ACZ10" i="39"/>
  <c r="ACZ48" i="39" s="1"/>
  <c r="ADA10" i="39"/>
  <c r="ADB10" i="39"/>
  <c r="ADC10" i="39"/>
  <c r="ADD10" i="39"/>
  <c r="ADE10" i="39"/>
  <c r="ADF10" i="39"/>
  <c r="ADG10" i="39"/>
  <c r="ADH10" i="39"/>
  <c r="ADI10" i="39"/>
  <c r="ADJ10" i="39"/>
  <c r="ADK10" i="39"/>
  <c r="ADL10" i="39"/>
  <c r="ADM10" i="39"/>
  <c r="ADN10" i="39"/>
  <c r="ADO10" i="39"/>
  <c r="ADP10" i="39"/>
  <c r="ADQ10" i="39"/>
  <c r="ADQ27" i="39" s="1"/>
  <c r="ADR10" i="39"/>
  <c r="ADS10" i="39"/>
  <c r="ADT10" i="39"/>
  <c r="ADU10" i="39"/>
  <c r="ADV10" i="39"/>
  <c r="ADW10" i="39"/>
  <c r="ADX10" i="39"/>
  <c r="ADY10" i="39"/>
  <c r="AEC45" i="39" s="1"/>
  <c r="ADZ10" i="39"/>
  <c r="AEA10" i="39"/>
  <c r="AEB10" i="39"/>
  <c r="AEC10" i="39"/>
  <c r="AED10" i="39"/>
  <c r="AEE10" i="39"/>
  <c r="AEF10" i="39"/>
  <c r="AEG10" i="39"/>
  <c r="AEG26" i="39" s="1"/>
  <c r="AEH10" i="39"/>
  <c r="AEI10" i="39"/>
  <c r="AEJ10" i="39"/>
  <c r="AEK10" i="39"/>
  <c r="AEL10" i="39"/>
  <c r="AEM10" i="39"/>
  <c r="AEN10" i="39"/>
  <c r="AEO10" i="39"/>
  <c r="AES45" i="39" s="1"/>
  <c r="AEP10" i="39"/>
  <c r="AEQ10" i="39"/>
  <c r="AER10" i="39"/>
  <c r="AES10" i="39"/>
  <c r="AET10" i="39"/>
  <c r="AEU10" i="39"/>
  <c r="AEV10" i="39"/>
  <c r="AEV26" i="39" s="1"/>
  <c r="AEW10" i="39"/>
  <c r="AEW27" i="39" s="1"/>
  <c r="AEX10" i="39"/>
  <c r="AEY10" i="39"/>
  <c r="AEZ10" i="39"/>
  <c r="AFA10" i="39"/>
  <c r="AFB10" i="39"/>
  <c r="AFC10" i="39"/>
  <c r="AFD10" i="39"/>
  <c r="AFE10" i="39"/>
  <c r="AFF10" i="39"/>
  <c r="AFG10" i="39"/>
  <c r="AFH10" i="39"/>
  <c r="AFI10" i="39"/>
  <c r="AFJ10" i="39"/>
  <c r="AFK10" i="39"/>
  <c r="AFL10" i="39"/>
  <c r="AFM10" i="39"/>
  <c r="AFM45" i="39" s="1"/>
  <c r="AFN10" i="39"/>
  <c r="AFO10" i="39"/>
  <c r="AFP10" i="39"/>
  <c r="AFQ10" i="39"/>
  <c r="AFR10" i="39"/>
  <c r="AFS10" i="39"/>
  <c r="AFT10" i="39"/>
  <c r="AFU10" i="39"/>
  <c r="AFU51" i="39" s="1"/>
  <c r="AFV10" i="39"/>
  <c r="AFW10" i="39"/>
  <c r="AFX10" i="39"/>
  <c r="AFY10" i="39"/>
  <c r="AFZ10" i="39"/>
  <c r="AGA10" i="39"/>
  <c r="AGB10" i="39"/>
  <c r="AGC10" i="39"/>
  <c r="AGD10" i="39"/>
  <c r="AGE10" i="39"/>
  <c r="AGF10" i="39"/>
  <c r="AGG10" i="39"/>
  <c r="AGH10" i="39"/>
  <c r="AGI10" i="39"/>
  <c r="AGJ10" i="39"/>
  <c r="AGK10" i="39"/>
  <c r="AGO45" i="39" s="1"/>
  <c r="AGL10" i="39"/>
  <c r="AGM10" i="39"/>
  <c r="AGN10" i="39"/>
  <c r="AGO10" i="39"/>
  <c r="AGP10" i="39"/>
  <c r="AGQ10" i="39"/>
  <c r="AGS10" i="39"/>
  <c r="AGT10" i="39"/>
  <c r="AGU10" i="39"/>
  <c r="AGV10" i="39"/>
  <c r="AGW10" i="39"/>
  <c r="AGX10" i="39"/>
  <c r="AGY10" i="39"/>
  <c r="AGZ10" i="39"/>
  <c r="AHA10" i="39"/>
  <c r="AHA26" i="39" s="1"/>
  <c r="AHB10" i="39"/>
  <c r="AHF45" i="39" s="1"/>
  <c r="AHC10" i="39"/>
  <c r="AHD10" i="39"/>
  <c r="AHE10" i="39"/>
  <c r="AHF10" i="39"/>
  <c r="AHG10" i="39"/>
  <c r="AHH10" i="39"/>
  <c r="AHI10" i="39"/>
  <c r="AHI48" i="39" s="1"/>
  <c r="AHJ10" i="39"/>
  <c r="AHJ26" i="39" s="1"/>
  <c r="AHK10" i="39"/>
  <c r="AHL10" i="39"/>
  <c r="AHM10" i="39"/>
  <c r="AHN10" i="39"/>
  <c r="AHO10" i="39"/>
  <c r="AHP10" i="39"/>
  <c r="AHQ10" i="39"/>
  <c r="AJQ51" i="39" s="1"/>
  <c r="AHR10" i="39"/>
  <c r="AHS10" i="39"/>
  <c r="AHT10" i="39"/>
  <c r="AHU10" i="39"/>
  <c r="AHV10" i="39"/>
  <c r="AHW10" i="39"/>
  <c r="AHX10" i="39"/>
  <c r="AHY10" i="39"/>
  <c r="AHZ10" i="39"/>
  <c r="AIA10" i="39"/>
  <c r="AIB10" i="39"/>
  <c r="AIC10" i="39"/>
  <c r="AID10" i="39"/>
  <c r="AIE10" i="39"/>
  <c r="AIF10" i="39"/>
  <c r="AIG10" i="39"/>
  <c r="AIH10" i="39"/>
  <c r="AII10" i="39"/>
  <c r="AIJ10" i="39"/>
  <c r="AIK10" i="39"/>
  <c r="AIL10" i="39"/>
  <c r="C10" i="39"/>
  <c r="AFK9" i="39"/>
  <c r="AFL9" i="39"/>
  <c r="AHL50" i="39" s="1"/>
  <c r="AFM9" i="39"/>
  <c r="AHM50" i="39" s="1"/>
  <c r="AFN9" i="39"/>
  <c r="AFO9" i="39"/>
  <c r="AFP9" i="39"/>
  <c r="AFQ9" i="39"/>
  <c r="AFR9" i="39"/>
  <c r="AFS9" i="39"/>
  <c r="AFT9" i="39"/>
  <c r="AFT30" i="39" s="1"/>
  <c r="AFU9" i="39"/>
  <c r="AFV9" i="39"/>
  <c r="AFW9" i="39"/>
  <c r="AFX9" i="39"/>
  <c r="AFY9" i="39"/>
  <c r="AFZ9" i="39"/>
  <c r="AGA9" i="39"/>
  <c r="AGB9" i="39"/>
  <c r="AGF44" i="39" s="1"/>
  <c r="AGC9" i="39"/>
  <c r="AGD9" i="39"/>
  <c r="AGE9" i="39"/>
  <c r="AGF9" i="39"/>
  <c r="AGG9" i="39"/>
  <c r="AGH9" i="39"/>
  <c r="AGI9" i="39"/>
  <c r="AGJ9" i="39"/>
  <c r="AGJ30" i="39" s="1"/>
  <c r="AGK9" i="39"/>
  <c r="AGK44" i="39" s="1"/>
  <c r="AGL9" i="39"/>
  <c r="AGM9" i="39"/>
  <c r="AGN9" i="39"/>
  <c r="AGO9" i="39"/>
  <c r="AGP9" i="39"/>
  <c r="AGQ9" i="39"/>
  <c r="AGR9" i="39"/>
  <c r="AGR47" i="39" s="1"/>
  <c r="AGS9" i="39"/>
  <c r="AGT41" i="39" s="1"/>
  <c r="AGT9" i="39"/>
  <c r="AGU9" i="39"/>
  <c r="AGV9" i="39"/>
  <c r="AGW9" i="39"/>
  <c r="AGX9" i="39"/>
  <c r="AGY9" i="39"/>
  <c r="AGZ9" i="39"/>
  <c r="AHA41" i="39" s="1"/>
  <c r="AHA9" i="39"/>
  <c r="AHB41" i="39" s="1"/>
  <c r="AHB9" i="39"/>
  <c r="AHC9" i="39"/>
  <c r="AHD9" i="39"/>
  <c r="AHE9" i="39"/>
  <c r="AHE30" i="39" s="1"/>
  <c r="AHF9" i="39"/>
  <c r="AHG9" i="39"/>
  <c r="AHH9" i="39"/>
  <c r="AHH30" i="39" s="1"/>
  <c r="AHI9" i="39"/>
  <c r="AHM44" i="39" s="1"/>
  <c r="AHJ9" i="39"/>
  <c r="AHK9" i="39"/>
  <c r="AHL9" i="39"/>
  <c r="AHM9" i="39"/>
  <c r="AHN9" i="39"/>
  <c r="AHO9" i="39"/>
  <c r="AHP9" i="39"/>
  <c r="AHQ41" i="39" s="1"/>
  <c r="AHQ9" i="39"/>
  <c r="AHQ44" i="39" s="1"/>
  <c r="AHR9" i="39"/>
  <c r="AHS9" i="39"/>
  <c r="AHT9" i="39"/>
  <c r="AHU9" i="39"/>
  <c r="AHU30" i="39" s="1"/>
  <c r="AHV9" i="39"/>
  <c r="AHW9" i="39"/>
  <c r="AHX9" i="39"/>
  <c r="AHX50" i="39" s="1"/>
  <c r="AHY9" i="39"/>
  <c r="AHZ9" i="39"/>
  <c r="AIA9" i="39"/>
  <c r="AIB9" i="39"/>
  <c r="AIC9" i="39"/>
  <c r="AID9" i="39"/>
  <c r="AIE9" i="39"/>
  <c r="AIF9" i="39"/>
  <c r="AIF30" i="39" s="1"/>
  <c r="AIG9" i="39"/>
  <c r="AIG44" i="39" s="1"/>
  <c r="AIH9" i="39"/>
  <c r="AII9" i="39"/>
  <c r="AIJ9" i="39"/>
  <c r="AIK9" i="39"/>
  <c r="AIL9" i="39"/>
  <c r="AFJ9" i="39"/>
  <c r="C9" i="39"/>
  <c r="D9" i="39"/>
  <c r="E9" i="39"/>
  <c r="F9" i="39"/>
  <c r="G9" i="39"/>
  <c r="H9" i="39"/>
  <c r="I9" i="39"/>
  <c r="J9" i="39"/>
  <c r="K9" i="39"/>
  <c r="L9" i="39"/>
  <c r="M9" i="39"/>
  <c r="N9" i="39"/>
  <c r="O9" i="39"/>
  <c r="P9" i="39"/>
  <c r="Q9" i="39"/>
  <c r="R9" i="39"/>
  <c r="S9" i="39"/>
  <c r="T9" i="39"/>
  <c r="U9" i="39"/>
  <c r="V9" i="39"/>
  <c r="W9" i="39"/>
  <c r="X9" i="39"/>
  <c r="Y9" i="39"/>
  <c r="Z9" i="39"/>
  <c r="AA9" i="39"/>
  <c r="AM47" i="39" s="1"/>
  <c r="AB9" i="39"/>
  <c r="AC9" i="39"/>
  <c r="AD9" i="39"/>
  <c r="AE9" i="39"/>
  <c r="AF9" i="39"/>
  <c r="AG9" i="39"/>
  <c r="AH9" i="39"/>
  <c r="AI9" i="39"/>
  <c r="AU47" i="39" s="1"/>
  <c r="AJ9" i="39"/>
  <c r="AK9" i="39"/>
  <c r="AL9" i="39"/>
  <c r="AM9" i="39"/>
  <c r="AN9" i="39"/>
  <c r="AO9" i="39"/>
  <c r="AP9" i="39"/>
  <c r="AQ9" i="39"/>
  <c r="AR9" i="39"/>
  <c r="AR44" i="39" s="1"/>
  <c r="AS9" i="39"/>
  <c r="AT9" i="39"/>
  <c r="AU9" i="39"/>
  <c r="AV9" i="39"/>
  <c r="AW9" i="39"/>
  <c r="AX9" i="39"/>
  <c r="AY9" i="39"/>
  <c r="AZ9" i="39"/>
  <c r="BA9" i="39"/>
  <c r="BB9" i="39"/>
  <c r="BC9" i="39"/>
  <c r="BD9" i="39"/>
  <c r="BE9" i="39"/>
  <c r="BF9" i="39"/>
  <c r="BG9" i="39"/>
  <c r="BG26" i="39" s="1"/>
  <c r="BH9" i="39"/>
  <c r="BI9" i="39"/>
  <c r="BJ9" i="39"/>
  <c r="BK9" i="39"/>
  <c r="BL9" i="39"/>
  <c r="BM9" i="39"/>
  <c r="BN9" i="39"/>
  <c r="BN26" i="39" s="1"/>
  <c r="BO9" i="39"/>
  <c r="BP9" i="39"/>
  <c r="BQ9" i="39"/>
  <c r="BR9" i="39"/>
  <c r="BS9" i="39"/>
  <c r="BT9" i="39"/>
  <c r="BU9" i="39"/>
  <c r="BV9" i="39"/>
  <c r="BW9" i="39"/>
  <c r="BX9" i="39"/>
  <c r="BY9" i="39"/>
  <c r="BZ9" i="39"/>
  <c r="CA9" i="39"/>
  <c r="CB9" i="39"/>
  <c r="CC9" i="39"/>
  <c r="CD9" i="39"/>
  <c r="CE9" i="39"/>
  <c r="CQ47" i="39" s="1"/>
  <c r="CF9" i="39"/>
  <c r="CG9" i="39"/>
  <c r="CH9" i="39"/>
  <c r="CI9" i="39"/>
  <c r="CJ9" i="39"/>
  <c r="CK9" i="39"/>
  <c r="CL9" i="39"/>
  <c r="CM9" i="39"/>
  <c r="CN9" i="39"/>
  <c r="CO9" i="39"/>
  <c r="CP9" i="39"/>
  <c r="CQ9" i="39"/>
  <c r="CR9" i="39"/>
  <c r="CS9" i="39"/>
  <c r="CT9" i="39"/>
  <c r="CU9" i="39"/>
  <c r="CV9" i="39"/>
  <c r="CW9" i="39"/>
  <c r="CX9" i="39"/>
  <c r="CY9" i="39"/>
  <c r="CZ9" i="39"/>
  <c r="DA9" i="39"/>
  <c r="DB9" i="39"/>
  <c r="DC9" i="39"/>
  <c r="DD9" i="39"/>
  <c r="DE9" i="39"/>
  <c r="DF9" i="39"/>
  <c r="DG9" i="39"/>
  <c r="DH9" i="39"/>
  <c r="DI9" i="39"/>
  <c r="DJ9" i="39"/>
  <c r="DK9" i="39"/>
  <c r="DL9" i="39"/>
  <c r="DL50" i="39" s="1"/>
  <c r="DM9" i="39"/>
  <c r="DN9" i="39"/>
  <c r="DO9" i="39"/>
  <c r="DP9" i="39"/>
  <c r="DQ9" i="39"/>
  <c r="DR9" i="39"/>
  <c r="DS9" i="39"/>
  <c r="DT9" i="39"/>
  <c r="DT47" i="39" s="1"/>
  <c r="DU9" i="39"/>
  <c r="DV9" i="39"/>
  <c r="DW9" i="39"/>
  <c r="DX9" i="39"/>
  <c r="DY9" i="39"/>
  <c r="DZ9" i="39"/>
  <c r="EA9" i="39"/>
  <c r="EB9" i="39"/>
  <c r="GB50" i="39" s="1"/>
  <c r="EC9" i="39"/>
  <c r="ED9" i="39"/>
  <c r="EE9" i="39"/>
  <c r="EF9" i="39"/>
  <c r="EG9" i="39"/>
  <c r="EH9" i="39"/>
  <c r="EI9" i="39"/>
  <c r="EJ9" i="39"/>
  <c r="EK9" i="39"/>
  <c r="EL9" i="39"/>
  <c r="EM9" i="39"/>
  <c r="EN9" i="39"/>
  <c r="EO9" i="39"/>
  <c r="EP9" i="39"/>
  <c r="EQ9" i="39"/>
  <c r="ER9" i="39"/>
  <c r="ES9" i="39"/>
  <c r="ET9" i="39"/>
  <c r="EU9" i="39"/>
  <c r="EV9" i="39"/>
  <c r="EW9" i="39"/>
  <c r="EX9" i="39"/>
  <c r="EY9" i="39"/>
  <c r="EY47" i="39" s="1"/>
  <c r="EZ9" i="39"/>
  <c r="FA9" i="39"/>
  <c r="FB9" i="39"/>
  <c r="FC9" i="39"/>
  <c r="FD9" i="39"/>
  <c r="FE9" i="39"/>
  <c r="FF9" i="39"/>
  <c r="FG9" i="39"/>
  <c r="FH9" i="39"/>
  <c r="FI9" i="39"/>
  <c r="FJ9" i="39"/>
  <c r="FK9" i="39"/>
  <c r="FL9" i="39"/>
  <c r="FM9" i="39"/>
  <c r="FN9" i="39"/>
  <c r="FO9" i="39"/>
  <c r="FO47" i="39" s="1"/>
  <c r="FP9" i="39"/>
  <c r="FQ9" i="39"/>
  <c r="FR9" i="39"/>
  <c r="FS9" i="39"/>
  <c r="FT9" i="39"/>
  <c r="FU9" i="39"/>
  <c r="FV9" i="39"/>
  <c r="FW9" i="39"/>
  <c r="FX9" i="39"/>
  <c r="FY9" i="39"/>
  <c r="FZ9" i="39"/>
  <c r="GA9" i="39"/>
  <c r="GB9" i="39"/>
  <c r="GC9" i="39"/>
  <c r="GD9" i="39"/>
  <c r="GE9" i="39"/>
  <c r="GF9" i="39"/>
  <c r="GG9" i="39"/>
  <c r="GH9" i="39"/>
  <c r="GI9" i="39"/>
  <c r="GJ9" i="39"/>
  <c r="GK9" i="39"/>
  <c r="GL9" i="39"/>
  <c r="GM9" i="39"/>
  <c r="GM47" i="39" s="1"/>
  <c r="GN9" i="39"/>
  <c r="GO9" i="39"/>
  <c r="GP9" i="39"/>
  <c r="GQ9" i="39"/>
  <c r="GR9" i="39"/>
  <c r="GS9" i="39"/>
  <c r="GT9" i="39"/>
  <c r="GU9" i="39"/>
  <c r="GV9" i="39"/>
  <c r="GW9" i="39"/>
  <c r="GX9" i="39"/>
  <c r="GY9" i="39"/>
  <c r="GZ9" i="39"/>
  <c r="HA9" i="39"/>
  <c r="HB9" i="39"/>
  <c r="HC9" i="39"/>
  <c r="HO47" i="39" s="1"/>
  <c r="HD9" i="39"/>
  <c r="HE41" i="39" s="1"/>
  <c r="HE9" i="39"/>
  <c r="HF9" i="39"/>
  <c r="HG9" i="39"/>
  <c r="HH9" i="39"/>
  <c r="HI9" i="39"/>
  <c r="HJ9" i="39"/>
  <c r="HK9" i="39"/>
  <c r="HL9" i="39"/>
  <c r="HM41" i="39" s="1"/>
  <c r="HM9" i="39"/>
  <c r="HN9" i="39"/>
  <c r="HO9" i="39"/>
  <c r="HP9" i="39"/>
  <c r="HQ9" i="39"/>
  <c r="HR9" i="39"/>
  <c r="HS9" i="39"/>
  <c r="HT9" i="39"/>
  <c r="HU9" i="39"/>
  <c r="HV9" i="39"/>
  <c r="HW9" i="39"/>
  <c r="HX9" i="39"/>
  <c r="HY9" i="39"/>
  <c r="HZ9" i="39"/>
  <c r="IA9" i="39"/>
  <c r="IB9" i="39"/>
  <c r="IC9" i="39"/>
  <c r="ID9" i="39"/>
  <c r="IE9" i="39"/>
  <c r="IF9" i="39"/>
  <c r="IG9" i="39"/>
  <c r="IH9" i="39"/>
  <c r="II9" i="39"/>
  <c r="IJ9" i="39"/>
  <c r="IK9" i="39"/>
  <c r="IL9" i="39"/>
  <c r="IM9" i="39"/>
  <c r="IN9" i="39"/>
  <c r="IO9" i="39"/>
  <c r="IP9" i="39"/>
  <c r="IQ9" i="39"/>
  <c r="IQ47" i="39" s="1"/>
  <c r="IR9" i="39"/>
  <c r="IS9" i="39"/>
  <c r="IT9" i="39"/>
  <c r="IU9" i="39"/>
  <c r="IV9" i="39"/>
  <c r="IW9" i="39"/>
  <c r="IX9" i="39"/>
  <c r="IY9" i="39"/>
  <c r="IZ9" i="39"/>
  <c r="IZ44" i="39" s="1"/>
  <c r="JA9" i="39"/>
  <c r="JB9" i="39"/>
  <c r="JC9" i="39"/>
  <c r="JD9" i="39"/>
  <c r="JE9" i="39"/>
  <c r="JF9" i="39"/>
  <c r="JG9" i="39"/>
  <c r="JH9" i="39"/>
  <c r="JI9" i="39"/>
  <c r="JJ9" i="39"/>
  <c r="JK9" i="39"/>
  <c r="JL9" i="39"/>
  <c r="JM9" i="39"/>
  <c r="JN9" i="39"/>
  <c r="JO9" i="39"/>
  <c r="JO47" i="39" s="1"/>
  <c r="JP9" i="39"/>
  <c r="JQ9" i="39"/>
  <c r="JR9" i="39"/>
  <c r="JS9" i="39"/>
  <c r="JT9" i="39"/>
  <c r="JU9" i="39"/>
  <c r="JV9" i="39"/>
  <c r="JW9" i="39"/>
  <c r="JX9" i="39"/>
  <c r="KB44" i="39" s="1"/>
  <c r="JY9" i="39"/>
  <c r="JZ9" i="39"/>
  <c r="KA9" i="39"/>
  <c r="KB9" i="39"/>
  <c r="KC9" i="39"/>
  <c r="KD9" i="39"/>
  <c r="KE9" i="39"/>
  <c r="KF9" i="39"/>
  <c r="KG41" i="39" s="1"/>
  <c r="KG9" i="39"/>
  <c r="KH9" i="39"/>
  <c r="KI9" i="39"/>
  <c r="KJ9" i="39"/>
  <c r="KK9" i="39"/>
  <c r="KL9" i="39"/>
  <c r="KM9" i="39"/>
  <c r="KY47" i="39" s="1"/>
  <c r="KN9" i="39"/>
  <c r="KO9" i="39"/>
  <c r="KP9" i="39"/>
  <c r="KQ9" i="39"/>
  <c r="KR9" i="39"/>
  <c r="KS9" i="39"/>
  <c r="KT9" i="39"/>
  <c r="KU9" i="39"/>
  <c r="KV9" i="39"/>
  <c r="KW9" i="39"/>
  <c r="KX9" i="39"/>
  <c r="KY9" i="39"/>
  <c r="KZ9" i="39"/>
  <c r="LA9" i="39"/>
  <c r="LB9" i="39"/>
  <c r="LC9" i="39"/>
  <c r="LD9" i="39"/>
  <c r="LE9" i="39"/>
  <c r="LF9" i="39"/>
  <c r="LG9" i="39"/>
  <c r="LH9" i="39"/>
  <c r="LI9" i="39"/>
  <c r="LJ9" i="39"/>
  <c r="LK9" i="39"/>
  <c r="LW47" i="39" s="1"/>
  <c r="LL9" i="39"/>
  <c r="LM9" i="39"/>
  <c r="LN9" i="39"/>
  <c r="LO9" i="39"/>
  <c r="LP9" i="39"/>
  <c r="LQ9" i="39"/>
  <c r="LR9" i="39"/>
  <c r="LS9" i="39"/>
  <c r="LT9" i="39"/>
  <c r="LT47" i="39" s="1"/>
  <c r="LU9" i="39"/>
  <c r="LV9" i="39"/>
  <c r="LW9" i="39"/>
  <c r="LX9" i="39"/>
  <c r="LX30" i="39" s="1"/>
  <c r="LY9" i="39"/>
  <c r="LZ9" i="39"/>
  <c r="MA9" i="39"/>
  <c r="MB9" i="39"/>
  <c r="MC9" i="39"/>
  <c r="MD9" i="39"/>
  <c r="ME9" i="39"/>
  <c r="MF9" i="39"/>
  <c r="MG9" i="39"/>
  <c r="MH9" i="39"/>
  <c r="MI9" i="39"/>
  <c r="MI30" i="39" s="1"/>
  <c r="MJ9" i="39"/>
  <c r="MK9" i="39"/>
  <c r="ML9" i="39"/>
  <c r="MM9" i="39"/>
  <c r="MN9" i="39"/>
  <c r="MO9" i="39"/>
  <c r="MP9" i="39"/>
  <c r="MQ9" i="39"/>
  <c r="MR9" i="39"/>
  <c r="MS41" i="39" s="1"/>
  <c r="MS9" i="39"/>
  <c r="MT9" i="39"/>
  <c r="MU9" i="39"/>
  <c r="MV9" i="39"/>
  <c r="MW9" i="39"/>
  <c r="MX9" i="39"/>
  <c r="MY9" i="39"/>
  <c r="MY30" i="39" s="1"/>
  <c r="MZ9" i="39"/>
  <c r="MZ47" i="39" s="1"/>
  <c r="NA9" i="39"/>
  <c r="NB9" i="39"/>
  <c r="NB30" i="39" s="1"/>
  <c r="NC9" i="39"/>
  <c r="ND9" i="39"/>
  <c r="NE9" i="39"/>
  <c r="NF9" i="39"/>
  <c r="NG9" i="39"/>
  <c r="NH9" i="39"/>
  <c r="NI9" i="39"/>
  <c r="NJ9" i="39"/>
  <c r="NJ30" i="39" s="1"/>
  <c r="NK9" i="39"/>
  <c r="NL9" i="39"/>
  <c r="NM9" i="39"/>
  <c r="NN9" i="39"/>
  <c r="NO9" i="39"/>
  <c r="NO47" i="39" s="1"/>
  <c r="NP9" i="39"/>
  <c r="NQ9" i="39"/>
  <c r="NR9" i="39"/>
  <c r="NS9" i="39"/>
  <c r="NT9" i="39"/>
  <c r="NU9" i="39"/>
  <c r="NV9" i="39"/>
  <c r="NW9" i="39"/>
  <c r="NX9" i="39"/>
  <c r="OB44" i="39" s="1"/>
  <c r="NY9" i="39"/>
  <c r="NZ9" i="39"/>
  <c r="OA9" i="39"/>
  <c r="OB9" i="39"/>
  <c r="OC9" i="39"/>
  <c r="OD9" i="39"/>
  <c r="OE9" i="39"/>
  <c r="OQ47" i="39" s="1"/>
  <c r="OF9" i="39"/>
  <c r="OJ44" i="39" s="1"/>
  <c r="OG9" i="39"/>
  <c r="OH9" i="39"/>
  <c r="OI9" i="39"/>
  <c r="OJ9" i="39"/>
  <c r="OK9" i="39"/>
  <c r="OL9" i="39"/>
  <c r="OM9" i="39"/>
  <c r="ON9" i="39"/>
  <c r="ON44" i="39" s="1"/>
  <c r="OO9" i="39"/>
  <c r="OP9" i="39"/>
  <c r="OQ9" i="39"/>
  <c r="OR9" i="39"/>
  <c r="OS9" i="39"/>
  <c r="OT9" i="39"/>
  <c r="OU9" i="39"/>
  <c r="OV9" i="39"/>
  <c r="OW9" i="39"/>
  <c r="OX9" i="39"/>
  <c r="OY9" i="39"/>
  <c r="OZ9" i="39"/>
  <c r="PA9" i="39"/>
  <c r="PB9" i="39"/>
  <c r="PC9" i="39"/>
  <c r="PC47" i="39" s="1"/>
  <c r="PD9" i="39"/>
  <c r="PE9" i="39"/>
  <c r="PF9" i="39"/>
  <c r="PF30" i="39" s="1"/>
  <c r="PG9" i="39"/>
  <c r="PH9" i="39"/>
  <c r="PI9" i="39"/>
  <c r="PJ9" i="39"/>
  <c r="PK9" i="39"/>
  <c r="PK47" i="39" s="1"/>
  <c r="PL9" i="39"/>
  <c r="PM9" i="39"/>
  <c r="PN9" i="39"/>
  <c r="PO9" i="39"/>
  <c r="PP9" i="39"/>
  <c r="PQ9" i="39"/>
  <c r="PR9" i="39"/>
  <c r="PS9" i="39"/>
  <c r="PT9" i="39"/>
  <c r="PU9" i="39"/>
  <c r="PV9" i="39"/>
  <c r="PW9" i="39"/>
  <c r="PX9" i="39"/>
  <c r="PY9" i="39"/>
  <c r="PZ9" i="39"/>
  <c r="QA9" i="39"/>
  <c r="QB9" i="39"/>
  <c r="QC9" i="39"/>
  <c r="QD9" i="39"/>
  <c r="QE9" i="39"/>
  <c r="QF9" i="39"/>
  <c r="QG9" i="39"/>
  <c r="QH9" i="39"/>
  <c r="QI9" i="39"/>
  <c r="QU47" i="39" s="1"/>
  <c r="QJ9" i="39"/>
  <c r="QK9" i="39"/>
  <c r="QL9" i="39"/>
  <c r="QL30" i="39" s="1"/>
  <c r="QM9" i="39"/>
  <c r="QN9" i="39"/>
  <c r="QO9" i="39"/>
  <c r="QP9" i="39"/>
  <c r="QQ9" i="39"/>
  <c r="QR9" i="39"/>
  <c r="RD47" i="39" s="1"/>
  <c r="QS9" i="39"/>
  <c r="QT9" i="39"/>
  <c r="QU9" i="39"/>
  <c r="QV9" i="39"/>
  <c r="QW9" i="39"/>
  <c r="QX9" i="39"/>
  <c r="QY9" i="39"/>
  <c r="QZ9" i="39"/>
  <c r="RA9" i="39"/>
  <c r="RB9" i="39"/>
  <c r="RC9" i="39"/>
  <c r="RD9" i="39"/>
  <c r="RE9" i="39"/>
  <c r="RF9" i="39"/>
  <c r="RG9" i="39"/>
  <c r="RG30" i="39" s="1"/>
  <c r="RH9" i="39"/>
  <c r="RL44" i="39" s="1"/>
  <c r="RI9" i="39"/>
  <c r="RJ9" i="39"/>
  <c r="RK9" i="39"/>
  <c r="RL9" i="39"/>
  <c r="RM9" i="39"/>
  <c r="RN9" i="39"/>
  <c r="RO9" i="39"/>
  <c r="RO47" i="39" s="1"/>
  <c r="RP9" i="39"/>
  <c r="RQ9" i="39"/>
  <c r="RR9" i="39"/>
  <c r="RS9" i="39"/>
  <c r="RT9" i="39"/>
  <c r="RU9" i="39"/>
  <c r="RV9" i="39"/>
  <c r="RW9" i="39"/>
  <c r="SI47" i="39" s="1"/>
  <c r="RX9" i="39"/>
  <c r="RY9" i="39"/>
  <c r="RZ9" i="39"/>
  <c r="SA9" i="39"/>
  <c r="SB9" i="39"/>
  <c r="SC9" i="39"/>
  <c r="SD9" i="39"/>
  <c r="SE9" i="39"/>
  <c r="SF9" i="39"/>
  <c r="SF44" i="39" s="1"/>
  <c r="SG9" i="39"/>
  <c r="SH9" i="39"/>
  <c r="SI9" i="39"/>
  <c r="SJ9" i="39"/>
  <c r="SK9" i="39"/>
  <c r="SL9" i="39"/>
  <c r="SM9" i="39"/>
  <c r="SN9" i="39"/>
  <c r="SO9" i="39"/>
  <c r="SP9" i="39"/>
  <c r="SQ9" i="39"/>
  <c r="SR9" i="39"/>
  <c r="SS9" i="39"/>
  <c r="ST9" i="39"/>
  <c r="SU9" i="39"/>
  <c r="SV9" i="39"/>
  <c r="SW9" i="39"/>
  <c r="SX9" i="39"/>
  <c r="SY9" i="39"/>
  <c r="SZ9" i="39"/>
  <c r="TA9" i="39"/>
  <c r="TB9" i="39"/>
  <c r="TC9" i="39"/>
  <c r="TC30" i="39" s="1"/>
  <c r="TD9" i="39"/>
  <c r="TH44" i="39" s="1"/>
  <c r="TE9" i="39"/>
  <c r="TF9" i="39"/>
  <c r="TG9" i="39"/>
  <c r="TH9" i="39"/>
  <c r="TI9" i="39"/>
  <c r="TJ9" i="39"/>
  <c r="TK9" i="39"/>
  <c r="TL9" i="39"/>
  <c r="TM9" i="39"/>
  <c r="TN9" i="39"/>
  <c r="TO9" i="39"/>
  <c r="TP9" i="39"/>
  <c r="TQ9" i="39"/>
  <c r="TR9" i="39"/>
  <c r="TS9" i="39"/>
  <c r="TS30" i="39" s="1"/>
  <c r="TT9" i="39"/>
  <c r="TU9" i="39"/>
  <c r="TV9" i="39"/>
  <c r="TW9" i="39"/>
  <c r="TX9" i="39"/>
  <c r="TY9" i="39"/>
  <c r="TZ9" i="39"/>
  <c r="UA9" i="39"/>
  <c r="UA47" i="39" s="1"/>
  <c r="UB9" i="39"/>
  <c r="UC9" i="39"/>
  <c r="UD9" i="39"/>
  <c r="UE9" i="39"/>
  <c r="UF9" i="39"/>
  <c r="UG9" i="39"/>
  <c r="UH9" i="39"/>
  <c r="UI9" i="39"/>
  <c r="UJ9" i="39"/>
  <c r="UJ47" i="39" s="1"/>
  <c r="UK9" i="39"/>
  <c r="UL9" i="39"/>
  <c r="UM9" i="39"/>
  <c r="UN9" i="39"/>
  <c r="UO9" i="39"/>
  <c r="UP9" i="39"/>
  <c r="UQ9" i="39"/>
  <c r="UQ30" i="39" s="1"/>
  <c r="UR9" i="39"/>
  <c r="US9" i="39"/>
  <c r="UT9" i="39"/>
  <c r="UU9" i="39"/>
  <c r="UV9" i="39"/>
  <c r="UW9" i="39"/>
  <c r="UX9" i="39"/>
  <c r="UY9" i="39"/>
  <c r="UZ9" i="39"/>
  <c r="VA9" i="39"/>
  <c r="VB9" i="39"/>
  <c r="VC9" i="39"/>
  <c r="VD9" i="39"/>
  <c r="VE9" i="39"/>
  <c r="VF9" i="39"/>
  <c r="VG9" i="39"/>
  <c r="VH9" i="39"/>
  <c r="VI9" i="39"/>
  <c r="VJ9" i="39"/>
  <c r="VK9" i="39"/>
  <c r="VL9" i="39"/>
  <c r="VM9" i="39"/>
  <c r="VN9" i="39"/>
  <c r="VO9" i="39"/>
  <c r="VP9" i="39"/>
  <c r="VP50" i="39" s="1"/>
  <c r="VQ9" i="39"/>
  <c r="VR9" i="39"/>
  <c r="VS9" i="39"/>
  <c r="VT9" i="39"/>
  <c r="VU9" i="39"/>
  <c r="VV9" i="39"/>
  <c r="VW9" i="39"/>
  <c r="VW47" i="39" s="1"/>
  <c r="VX9" i="39"/>
  <c r="VY9" i="39"/>
  <c r="VZ9" i="39"/>
  <c r="WA9" i="39"/>
  <c r="WB9" i="39"/>
  <c r="WC9" i="39"/>
  <c r="WD9" i="39"/>
  <c r="WE9" i="39"/>
  <c r="WF9" i="39"/>
  <c r="WG9" i="39"/>
  <c r="WH9" i="39"/>
  <c r="WI9" i="39"/>
  <c r="WJ9" i="39"/>
  <c r="WK9" i="39"/>
  <c r="WL9" i="39"/>
  <c r="WM9" i="39"/>
  <c r="WN9" i="39"/>
  <c r="WO9" i="39"/>
  <c r="WP9" i="39"/>
  <c r="WQ9" i="39"/>
  <c r="WR9" i="39"/>
  <c r="WS9" i="39"/>
  <c r="WT9" i="39"/>
  <c r="WU9" i="39"/>
  <c r="WV9" i="39"/>
  <c r="WW41" i="39" s="1"/>
  <c r="WW9" i="39"/>
  <c r="WX9" i="39"/>
  <c r="WY9" i="39"/>
  <c r="WZ9" i="39"/>
  <c r="XA9" i="39"/>
  <c r="XB9" i="39"/>
  <c r="XC9" i="39"/>
  <c r="XD9" i="39"/>
  <c r="XE9" i="39"/>
  <c r="XF9" i="39"/>
  <c r="XG9" i="39"/>
  <c r="XH9" i="39"/>
  <c r="XI9" i="39"/>
  <c r="XJ9" i="39"/>
  <c r="XK9" i="39"/>
  <c r="XK30" i="39" s="1"/>
  <c r="XL9" i="39"/>
  <c r="XM9" i="39"/>
  <c r="XN9" i="39"/>
  <c r="XO9" i="39"/>
  <c r="XP9" i="39"/>
  <c r="XQ9" i="39"/>
  <c r="XR9" i="39"/>
  <c r="XS9" i="39"/>
  <c r="XS47" i="39" s="1"/>
  <c r="XT9" i="39"/>
  <c r="XU41" i="39" s="1"/>
  <c r="XU9" i="39"/>
  <c r="XV9" i="39"/>
  <c r="XW9" i="39"/>
  <c r="XX9" i="39"/>
  <c r="XY9" i="39"/>
  <c r="XZ9" i="39"/>
  <c r="YA9" i="39"/>
  <c r="YB9" i="39"/>
  <c r="YC9" i="39"/>
  <c r="YD9" i="39"/>
  <c r="YE9" i="39"/>
  <c r="YF9" i="39"/>
  <c r="YG9" i="39"/>
  <c r="YH9" i="39"/>
  <c r="YI9" i="39"/>
  <c r="YJ9" i="39"/>
  <c r="YK9" i="39"/>
  <c r="YL9" i="39"/>
  <c r="YM9" i="39"/>
  <c r="YN9" i="39"/>
  <c r="YO9" i="39"/>
  <c r="YP9" i="39"/>
  <c r="YQ9" i="39"/>
  <c r="YQ47" i="39" s="1"/>
  <c r="YR9" i="39"/>
  <c r="YS9" i="39"/>
  <c r="YT9" i="39"/>
  <c r="YU9" i="39"/>
  <c r="YV9" i="39"/>
  <c r="YW9" i="39"/>
  <c r="YX9" i="39"/>
  <c r="YY9" i="39"/>
  <c r="YZ9" i="39"/>
  <c r="ZA9" i="39"/>
  <c r="ZB9" i="39"/>
  <c r="ZC9" i="39"/>
  <c r="ZD9" i="39"/>
  <c r="ZE9" i="39"/>
  <c r="ZF9" i="39"/>
  <c r="ZG9" i="39"/>
  <c r="ZH9" i="39"/>
  <c r="ZI41" i="39" s="1"/>
  <c r="ZI9" i="39"/>
  <c r="ZJ9" i="39"/>
  <c r="ZK9" i="39"/>
  <c r="ZL9" i="39"/>
  <c r="ZM9" i="39"/>
  <c r="ZN9" i="39"/>
  <c r="ZO9" i="39"/>
  <c r="ZP9" i="39"/>
  <c r="ZQ9" i="39"/>
  <c r="ZR9" i="39"/>
  <c r="ZS9" i="39"/>
  <c r="ZT9" i="39"/>
  <c r="ZU9" i="39"/>
  <c r="ZV9" i="39"/>
  <c r="ZW9" i="39"/>
  <c r="ZX9" i="39"/>
  <c r="ZY9" i="39"/>
  <c r="ZZ9" i="39"/>
  <c r="AAA9" i="39"/>
  <c r="AAB9" i="39"/>
  <c r="AAC9" i="39"/>
  <c r="AAD9" i="39"/>
  <c r="AAE9" i="39"/>
  <c r="AAF9" i="39"/>
  <c r="AAG9" i="39"/>
  <c r="AAH9" i="39"/>
  <c r="AAI9" i="39"/>
  <c r="AAJ9" i="39"/>
  <c r="AAK9" i="39"/>
  <c r="AAL9" i="39"/>
  <c r="AAM9" i="39"/>
  <c r="AAM50" i="39" s="1"/>
  <c r="AAN9" i="39"/>
  <c r="AAR44" i="39" s="1"/>
  <c r="AAO9" i="39"/>
  <c r="AAP9" i="39"/>
  <c r="AAQ9" i="39"/>
  <c r="AAR9" i="39"/>
  <c r="AAS9" i="39"/>
  <c r="AAT9" i="39"/>
  <c r="AAU9" i="39"/>
  <c r="AAV9" i="39"/>
  <c r="AAW9" i="39"/>
  <c r="AAX9" i="39"/>
  <c r="AAY9" i="39"/>
  <c r="AAZ9" i="39"/>
  <c r="ABA9" i="39"/>
  <c r="ABB9" i="39"/>
  <c r="ABC9" i="39"/>
  <c r="ABD9" i="39"/>
  <c r="ABE9" i="39"/>
  <c r="ABF9" i="39"/>
  <c r="ABG9" i="39"/>
  <c r="ABH9" i="39"/>
  <c r="ABI9" i="39"/>
  <c r="ABJ9" i="39"/>
  <c r="ABK9" i="39"/>
  <c r="ABL9" i="39"/>
  <c r="ABM9" i="39"/>
  <c r="ABN9" i="39"/>
  <c r="ABO9" i="39"/>
  <c r="ABP9" i="39"/>
  <c r="ABQ9" i="39"/>
  <c r="ABR9" i="39"/>
  <c r="ABS9" i="39"/>
  <c r="ABT9" i="39"/>
  <c r="ABU9" i="39"/>
  <c r="ABV9" i="39"/>
  <c r="ABW9" i="39"/>
  <c r="ABX9" i="39"/>
  <c r="ABY9" i="39"/>
  <c r="ABZ9" i="39"/>
  <c r="ACA9" i="39"/>
  <c r="ACB9" i="39"/>
  <c r="ACC9" i="39"/>
  <c r="ACD9" i="39"/>
  <c r="ACE9" i="39"/>
  <c r="ACF9" i="39"/>
  <c r="ACG9" i="39"/>
  <c r="ACH9" i="39"/>
  <c r="ACI9" i="39"/>
  <c r="ACJ9" i="39"/>
  <c r="ACK9" i="39"/>
  <c r="ACL9" i="39"/>
  <c r="ACM9" i="39"/>
  <c r="ACN9" i="39"/>
  <c r="ACO9" i="39"/>
  <c r="ACP9" i="39"/>
  <c r="ACQ9" i="39"/>
  <c r="ACR9" i="39"/>
  <c r="ACV44" i="39" s="1"/>
  <c r="ACS9" i="39"/>
  <c r="ACT9" i="39"/>
  <c r="ACU9" i="39"/>
  <c r="ACV9" i="39"/>
  <c r="ACW9" i="39"/>
  <c r="ACX9" i="39"/>
  <c r="ACY9" i="39"/>
  <c r="ACZ9" i="39"/>
  <c r="ADA9" i="39"/>
  <c r="ADB9" i="39"/>
  <c r="ADC9" i="39"/>
  <c r="ADD9" i="39"/>
  <c r="ADE9" i="39"/>
  <c r="ADF9" i="39"/>
  <c r="ADG9" i="39"/>
  <c r="ADH9" i="39"/>
  <c r="ADI9" i="39"/>
  <c r="ADJ9" i="39"/>
  <c r="ADK9" i="39"/>
  <c r="ADL9" i="39"/>
  <c r="ADM9" i="39"/>
  <c r="ADN9" i="39"/>
  <c r="ADO9" i="39"/>
  <c r="ADP9" i="39"/>
  <c r="ADQ9" i="39"/>
  <c r="ADR9" i="39"/>
  <c r="ADS9" i="39"/>
  <c r="ADT9" i="39"/>
  <c r="ADU9" i="39"/>
  <c r="ADV9" i="39"/>
  <c r="ADW9" i="39"/>
  <c r="ADX9" i="39"/>
  <c r="ADY9" i="39"/>
  <c r="ADZ9" i="39"/>
  <c r="AEA9" i="39"/>
  <c r="AEB9" i="39"/>
  <c r="AEC9" i="39"/>
  <c r="AED9" i="39"/>
  <c r="AEE9" i="39"/>
  <c r="AEF9" i="39"/>
  <c r="AEG9" i="39"/>
  <c r="AEH9" i="39"/>
  <c r="AEI9" i="39"/>
  <c r="AEJ9" i="39"/>
  <c r="AEK9" i="39"/>
  <c r="AEL9" i="39"/>
  <c r="AEM9" i="39"/>
  <c r="AEN9" i="39"/>
  <c r="AEO9" i="39"/>
  <c r="AEP9" i="39"/>
  <c r="AEQ9" i="39"/>
  <c r="AER9" i="39"/>
  <c r="AEV9" i="39"/>
  <c r="AEW9" i="39"/>
  <c r="AEX9" i="39"/>
  <c r="AEX47" i="39" s="1"/>
  <c r="AEY9" i="39"/>
  <c r="AFC44" i="39" s="1"/>
  <c r="AEZ9" i="39"/>
  <c r="AFA9" i="39"/>
  <c r="AFB9" i="39"/>
  <c r="AFC9" i="39"/>
  <c r="AFD9" i="39"/>
  <c r="AFE9" i="39"/>
  <c r="AFF9" i="39"/>
  <c r="AFG9" i="39"/>
  <c r="AFH9" i="39"/>
  <c r="AFI9" i="39"/>
  <c r="C14" i="39"/>
  <c r="D14" i="39"/>
  <c r="E14" i="39"/>
  <c r="F14" i="39"/>
  <c r="F27" i="39" s="1"/>
  <c r="G14" i="39"/>
  <c r="G16" i="39" s="1"/>
  <c r="H14" i="39"/>
  <c r="I14" i="39"/>
  <c r="J14" i="39"/>
  <c r="K14" i="39"/>
  <c r="L14" i="39"/>
  <c r="M14" i="39"/>
  <c r="N14" i="39"/>
  <c r="N27" i="39" s="1"/>
  <c r="O14" i="39"/>
  <c r="P14" i="39"/>
  <c r="Q14" i="39"/>
  <c r="R14" i="39"/>
  <c r="S14" i="39"/>
  <c r="T14" i="39"/>
  <c r="U14" i="39"/>
  <c r="V14" i="39"/>
  <c r="W14" i="39"/>
  <c r="X14" i="39"/>
  <c r="Y14" i="39"/>
  <c r="Y16" i="39" s="1"/>
  <c r="Z14" i="39"/>
  <c r="Z16" i="39" s="1"/>
  <c r="AA14" i="39"/>
  <c r="AB14" i="39"/>
  <c r="AC14" i="39"/>
  <c r="AD14" i="39"/>
  <c r="AE14" i="39"/>
  <c r="AE27" i="39" s="1"/>
  <c r="AF14" i="39"/>
  <c r="AG14" i="39"/>
  <c r="AH14" i="39"/>
  <c r="AI14" i="39"/>
  <c r="AJ14" i="39"/>
  <c r="AK14" i="39"/>
  <c r="AL14" i="39"/>
  <c r="AM14" i="39"/>
  <c r="AM27" i="39" s="1"/>
  <c r="AN14" i="39"/>
  <c r="AN27" i="39" s="1"/>
  <c r="AO14" i="39"/>
  <c r="AP14" i="39"/>
  <c r="AQ14" i="39"/>
  <c r="AR14" i="39"/>
  <c r="AS14" i="39"/>
  <c r="AT14" i="39"/>
  <c r="AT27" i="39" s="1"/>
  <c r="AU14" i="39"/>
  <c r="AU27" i="39" s="1"/>
  <c r="AV14" i="39"/>
  <c r="AV27" i="39" s="1"/>
  <c r="AW14" i="39"/>
  <c r="AX14" i="39"/>
  <c r="AY14" i="39"/>
  <c r="AZ14" i="39"/>
  <c r="BA14" i="39"/>
  <c r="BB14" i="39"/>
  <c r="BB27" i="39" s="1"/>
  <c r="BC14" i="39"/>
  <c r="BC27" i="39" s="1"/>
  <c r="BD14" i="39"/>
  <c r="BD27" i="39" s="1"/>
  <c r="BE14" i="39"/>
  <c r="BF14" i="39"/>
  <c r="BG14" i="39"/>
  <c r="BH14" i="39"/>
  <c r="BI14" i="39"/>
  <c r="BJ14" i="39"/>
  <c r="BJ27" i="39" s="1"/>
  <c r="BK14" i="39"/>
  <c r="BK27" i="39" s="1"/>
  <c r="BL14" i="39"/>
  <c r="BL27" i="39" s="1"/>
  <c r="BM14" i="39"/>
  <c r="BN14" i="39"/>
  <c r="BO14" i="39"/>
  <c r="BP14" i="39"/>
  <c r="BQ14" i="39"/>
  <c r="BR14" i="39"/>
  <c r="BS14" i="39"/>
  <c r="BS27" i="39" s="1"/>
  <c r="BT14" i="39"/>
  <c r="BT27" i="39" s="1"/>
  <c r="BU14" i="39"/>
  <c r="BV14" i="39"/>
  <c r="BW14" i="39"/>
  <c r="BX14" i="39"/>
  <c r="BY14" i="39"/>
  <c r="BZ14" i="39"/>
  <c r="BZ27" i="39" s="1"/>
  <c r="CA14" i="39"/>
  <c r="CB14" i="39"/>
  <c r="CC14" i="39"/>
  <c r="CD14" i="39"/>
  <c r="CE14" i="39"/>
  <c r="CF14" i="39"/>
  <c r="CG14" i="39"/>
  <c r="CH14" i="39"/>
  <c r="CH27" i="39" s="1"/>
  <c r="CI14" i="39"/>
  <c r="CI27" i="39" s="1"/>
  <c r="CJ14" i="39"/>
  <c r="CK14" i="39"/>
  <c r="CK16" i="39" s="1"/>
  <c r="CL14" i="39"/>
  <c r="CM14" i="39"/>
  <c r="CN14" i="39"/>
  <c r="CO14" i="39"/>
  <c r="CP14" i="39"/>
  <c r="CQ14" i="39"/>
  <c r="CQ27" i="39" s="1"/>
  <c r="CR14" i="39"/>
  <c r="CS14" i="39"/>
  <c r="CT14" i="39"/>
  <c r="CU14" i="39"/>
  <c r="CV14" i="39"/>
  <c r="CW14" i="39"/>
  <c r="CX14" i="39"/>
  <c r="CX27" i="39" s="1"/>
  <c r="CY14" i="39"/>
  <c r="CY27" i="39" s="1"/>
  <c r="CZ14" i="39"/>
  <c r="DA14" i="39"/>
  <c r="DB14" i="39"/>
  <c r="DC14" i="39"/>
  <c r="DD14" i="39"/>
  <c r="DE14" i="39"/>
  <c r="DF14" i="39"/>
  <c r="DF27" i="39" s="1"/>
  <c r="DG14" i="39"/>
  <c r="DG27" i="39" s="1"/>
  <c r="DH14" i="39"/>
  <c r="DI14" i="39"/>
  <c r="DJ14" i="39"/>
  <c r="DJ16" i="39" s="1"/>
  <c r="DK14" i="39"/>
  <c r="DL14" i="39"/>
  <c r="DM14" i="39"/>
  <c r="DN14" i="39"/>
  <c r="DN27" i="39" s="1"/>
  <c r="DO14" i="39"/>
  <c r="DO27" i="39" s="1"/>
  <c r="DP14" i="39"/>
  <c r="DQ14" i="39"/>
  <c r="DR14" i="39"/>
  <c r="DS14" i="39"/>
  <c r="DT14" i="39"/>
  <c r="DU14" i="39"/>
  <c r="DV14" i="39"/>
  <c r="DW14" i="39"/>
  <c r="DW27" i="39" s="1"/>
  <c r="DX14" i="39"/>
  <c r="DY14" i="39"/>
  <c r="DZ14" i="39"/>
  <c r="EA14" i="39"/>
  <c r="EB14" i="39"/>
  <c r="EC14" i="39"/>
  <c r="ED14" i="39"/>
  <c r="EE14" i="39"/>
  <c r="EE27" i="39" s="1"/>
  <c r="EF14" i="39"/>
  <c r="EF16" i="39" s="1"/>
  <c r="EG14" i="39"/>
  <c r="EH14" i="39"/>
  <c r="EH16" i="39" s="1"/>
  <c r="EI14" i="39"/>
  <c r="EJ14" i="39"/>
  <c r="EK14" i="39"/>
  <c r="EL14" i="39"/>
  <c r="EL27" i="39" s="1"/>
  <c r="EM14" i="39"/>
  <c r="EM27" i="39" s="1"/>
  <c r="EN14" i="39"/>
  <c r="EN27" i="39" s="1"/>
  <c r="EO14" i="39"/>
  <c r="EP14" i="39"/>
  <c r="EQ14" i="39"/>
  <c r="ER14" i="39"/>
  <c r="ES14" i="39"/>
  <c r="ET14" i="39"/>
  <c r="ET27" i="39" s="1"/>
  <c r="EU14" i="39"/>
  <c r="EU27" i="39" s="1"/>
  <c r="EV14" i="39"/>
  <c r="EW14" i="39"/>
  <c r="EX14" i="39"/>
  <c r="EY14" i="39"/>
  <c r="EZ14" i="39"/>
  <c r="FA14" i="39"/>
  <c r="FB14" i="39"/>
  <c r="FC14" i="39"/>
  <c r="FC27" i="39" s="1"/>
  <c r="FD14" i="39"/>
  <c r="FD27" i="39" s="1"/>
  <c r="FE14" i="39"/>
  <c r="FE16" i="39" s="1"/>
  <c r="FF14" i="39"/>
  <c r="FG14" i="39"/>
  <c r="FH14" i="39"/>
  <c r="FI14" i="39"/>
  <c r="FJ14" i="39"/>
  <c r="FJ27" i="39" s="1"/>
  <c r="FK14" i="39"/>
  <c r="FK27" i="39" s="1"/>
  <c r="FL14" i="39"/>
  <c r="FM14" i="39"/>
  <c r="FN14" i="39"/>
  <c r="FO14" i="39"/>
  <c r="FP14" i="39"/>
  <c r="FQ14" i="39"/>
  <c r="FR14" i="39"/>
  <c r="FR27" i="39" s="1"/>
  <c r="FS14" i="39"/>
  <c r="FS27" i="39" s="1"/>
  <c r="FT14" i="39"/>
  <c r="FU14" i="39"/>
  <c r="FV14" i="39"/>
  <c r="FW14" i="39"/>
  <c r="FX14" i="39"/>
  <c r="FY14" i="39"/>
  <c r="FZ14" i="39"/>
  <c r="GA14" i="39"/>
  <c r="GA27" i="39" s="1"/>
  <c r="GB14" i="39"/>
  <c r="GB27" i="39" s="1"/>
  <c r="GC14" i="39"/>
  <c r="GD14" i="39"/>
  <c r="GE14" i="39"/>
  <c r="GF14" i="39"/>
  <c r="GG14" i="39"/>
  <c r="GH14" i="39"/>
  <c r="GH27" i="39" s="1"/>
  <c r="GI14" i="39"/>
  <c r="GI27" i="39" s="1"/>
  <c r="GJ14" i="39"/>
  <c r="GK14" i="39"/>
  <c r="GL14" i="39"/>
  <c r="GM14" i="39"/>
  <c r="GN14" i="39"/>
  <c r="GO14" i="39"/>
  <c r="GP14" i="39"/>
  <c r="GP27" i="39" s="1"/>
  <c r="GQ14" i="39"/>
  <c r="GR14" i="39"/>
  <c r="GS14" i="39"/>
  <c r="GT14" i="39"/>
  <c r="GU14" i="39"/>
  <c r="GV14" i="39"/>
  <c r="GW14" i="39"/>
  <c r="GX14" i="39"/>
  <c r="GX27" i="39" s="1"/>
  <c r="GY14" i="39"/>
  <c r="GY27" i="39" s="1"/>
  <c r="GZ14" i="39"/>
  <c r="GZ27" i="39" s="1"/>
  <c r="HA14" i="39"/>
  <c r="HA16" i="39" s="1"/>
  <c r="HB14" i="39"/>
  <c r="HC14" i="39"/>
  <c r="HD14" i="39"/>
  <c r="HE14" i="39"/>
  <c r="HF14" i="39"/>
  <c r="HF27" i="39" s="1"/>
  <c r="HG14" i="39"/>
  <c r="HG27" i="39" s="1"/>
  <c r="HH14" i="39"/>
  <c r="HI14" i="39"/>
  <c r="HJ14" i="39"/>
  <c r="HK14" i="39"/>
  <c r="HL14" i="39"/>
  <c r="HM14" i="39"/>
  <c r="HN14" i="39"/>
  <c r="HO14" i="39"/>
  <c r="HO27" i="39" s="1"/>
  <c r="HP14" i="39"/>
  <c r="HQ14" i="39"/>
  <c r="HR14" i="39"/>
  <c r="HS14" i="39"/>
  <c r="HT14" i="39"/>
  <c r="HU14" i="39"/>
  <c r="HV14" i="39"/>
  <c r="HV27" i="39" s="1"/>
  <c r="HW14" i="39"/>
  <c r="HW27" i="39" s="1"/>
  <c r="HX14" i="39"/>
  <c r="HY14" i="39"/>
  <c r="HZ14" i="39"/>
  <c r="IA14" i="39"/>
  <c r="IB14" i="39"/>
  <c r="IC14" i="39"/>
  <c r="ID14" i="39"/>
  <c r="ID27" i="39" s="1"/>
  <c r="IE14" i="39"/>
  <c r="IE27" i="39" s="1"/>
  <c r="IF14" i="39"/>
  <c r="IF27" i="39" s="1"/>
  <c r="IG14" i="39"/>
  <c r="IH14" i="39"/>
  <c r="II14" i="39"/>
  <c r="IJ14" i="39"/>
  <c r="IK14" i="39"/>
  <c r="IL14" i="39"/>
  <c r="IL27" i="39" s="1"/>
  <c r="IM14" i="39"/>
  <c r="IM27" i="39" s="1"/>
  <c r="IN14" i="39"/>
  <c r="IO14" i="39"/>
  <c r="IP14" i="39"/>
  <c r="IQ14" i="39"/>
  <c r="IR14" i="39"/>
  <c r="IS14" i="39"/>
  <c r="IT14" i="39"/>
  <c r="IU14" i="39"/>
  <c r="IU27" i="39" s="1"/>
  <c r="IV14" i="39"/>
  <c r="IV16" i="39" s="1"/>
  <c r="IW14" i="39"/>
  <c r="IX14" i="39"/>
  <c r="IY14" i="39"/>
  <c r="IZ14" i="39"/>
  <c r="JA14" i="39"/>
  <c r="JB14" i="39"/>
  <c r="JB27" i="39" s="1"/>
  <c r="JC14" i="39"/>
  <c r="JC27" i="39" s="1"/>
  <c r="JD14" i="39"/>
  <c r="JE14" i="39"/>
  <c r="JF14" i="39"/>
  <c r="JG14" i="39"/>
  <c r="JH14" i="39"/>
  <c r="JI14" i="39"/>
  <c r="JJ14" i="39"/>
  <c r="JJ27" i="39" s="1"/>
  <c r="JK14" i="39"/>
  <c r="JK16" i="39" s="1"/>
  <c r="JL14" i="39"/>
  <c r="JM14" i="39"/>
  <c r="JN14" i="39"/>
  <c r="JO14" i="39"/>
  <c r="JP14" i="39"/>
  <c r="JQ14" i="39"/>
  <c r="JR14" i="39"/>
  <c r="JS14" i="39"/>
  <c r="JS27" i="39" s="1"/>
  <c r="JT14" i="39"/>
  <c r="JU14" i="39"/>
  <c r="JV14" i="39"/>
  <c r="JV16" i="39" s="1"/>
  <c r="JW14" i="39"/>
  <c r="JX14" i="39"/>
  <c r="JY14" i="39"/>
  <c r="JZ14" i="39"/>
  <c r="KA14" i="39"/>
  <c r="KB14" i="39"/>
  <c r="KC14" i="39"/>
  <c r="KC16" i="39" s="1"/>
  <c r="KD14" i="39"/>
  <c r="KE14" i="39"/>
  <c r="KF14" i="39"/>
  <c r="KG14" i="39"/>
  <c r="KH14" i="39"/>
  <c r="KH27" i="39" s="1"/>
  <c r="KI14" i="39"/>
  <c r="KI27" i="39" s="1"/>
  <c r="KJ14" i="39"/>
  <c r="KJ16" i="39" s="1"/>
  <c r="KK14" i="39"/>
  <c r="KL14" i="39"/>
  <c r="KM14" i="39"/>
  <c r="KN14" i="39"/>
  <c r="KO14" i="39"/>
  <c r="KP14" i="39"/>
  <c r="KP27" i="39" s="1"/>
  <c r="KQ14" i="39"/>
  <c r="KR14" i="39"/>
  <c r="KS14" i="39"/>
  <c r="KT14" i="39"/>
  <c r="KU14" i="39"/>
  <c r="KV14" i="39"/>
  <c r="KW14" i="39"/>
  <c r="KX14" i="39"/>
  <c r="KY14" i="39"/>
  <c r="KY27" i="39" s="1"/>
  <c r="KZ14" i="39"/>
  <c r="KZ27" i="39" s="1"/>
  <c r="LA14" i="39"/>
  <c r="LB14" i="39"/>
  <c r="LC14" i="39"/>
  <c r="LD14" i="39"/>
  <c r="LE14" i="39"/>
  <c r="LF14" i="39"/>
  <c r="LF27" i="39" s="1"/>
  <c r="LG14" i="39"/>
  <c r="LG16" i="39" s="1"/>
  <c r="LH14" i="39"/>
  <c r="LI14" i="39"/>
  <c r="LJ14" i="39"/>
  <c r="LK14" i="39"/>
  <c r="LL14" i="39"/>
  <c r="LM14" i="39"/>
  <c r="LN14" i="39"/>
  <c r="LN27" i="39" s="1"/>
  <c r="LO14" i="39"/>
  <c r="LP14" i="39"/>
  <c r="LQ14" i="39"/>
  <c r="LR14" i="39"/>
  <c r="LS14" i="39"/>
  <c r="LT14" i="39"/>
  <c r="LU14" i="39"/>
  <c r="LV14" i="39"/>
  <c r="LV27" i="39" s="1"/>
  <c r="LW14" i="39"/>
  <c r="LW27" i="39" s="1"/>
  <c r="LX14" i="39"/>
  <c r="LX27" i="39" s="1"/>
  <c r="LY14" i="39"/>
  <c r="LZ14" i="39"/>
  <c r="MA14" i="39"/>
  <c r="MB14" i="39"/>
  <c r="MC14" i="39"/>
  <c r="MD14" i="39"/>
  <c r="MD27" i="39" s="1"/>
  <c r="ME14" i="39"/>
  <c r="ME27" i="39" s="1"/>
  <c r="MF14" i="39"/>
  <c r="MG14" i="39"/>
  <c r="MH14" i="39"/>
  <c r="MI14" i="39"/>
  <c r="MJ14" i="39"/>
  <c r="MK14" i="39"/>
  <c r="ML14" i="39"/>
  <c r="ML16" i="39" s="1"/>
  <c r="MM14" i="39"/>
  <c r="MM27" i="39" s="1"/>
  <c r="MN14" i="39"/>
  <c r="MN27" i="39" s="1"/>
  <c r="MO14" i="39"/>
  <c r="MP14" i="39"/>
  <c r="MQ14" i="39"/>
  <c r="MR14" i="39"/>
  <c r="MS14" i="39"/>
  <c r="MT14" i="39"/>
  <c r="MT27" i="39" s="1"/>
  <c r="MU14" i="39"/>
  <c r="MU27" i="39" s="1"/>
  <c r="MV14" i="39"/>
  <c r="MW14" i="39"/>
  <c r="MX14" i="39"/>
  <c r="MY14" i="39"/>
  <c r="MZ14" i="39"/>
  <c r="NA14" i="39"/>
  <c r="NB14" i="39"/>
  <c r="NB27" i="39" s="1"/>
  <c r="NC14" i="39"/>
  <c r="NC27" i="39" s="1"/>
  <c r="ND14" i="39"/>
  <c r="NE14" i="39"/>
  <c r="NF14" i="39"/>
  <c r="NF16" i="39" s="1"/>
  <c r="NG14" i="39"/>
  <c r="NH14" i="39"/>
  <c r="NI14" i="39"/>
  <c r="NJ14" i="39"/>
  <c r="NK14" i="39"/>
  <c r="NK16" i="39" s="1"/>
  <c r="NL14" i="39"/>
  <c r="NM14" i="39"/>
  <c r="NN14" i="39"/>
  <c r="NO14" i="39"/>
  <c r="NP14" i="39"/>
  <c r="NQ14" i="39"/>
  <c r="NR14" i="39"/>
  <c r="NR16" i="39" s="1"/>
  <c r="NS14" i="39"/>
  <c r="NS16" i="39" s="1"/>
  <c r="NT14" i="39"/>
  <c r="NT16" i="39" s="1"/>
  <c r="NU14" i="39"/>
  <c r="NV14" i="39"/>
  <c r="NV16" i="39" s="1"/>
  <c r="NW14" i="39"/>
  <c r="NX14" i="39"/>
  <c r="NY14" i="39"/>
  <c r="NZ14" i="39"/>
  <c r="NZ27" i="39" s="1"/>
  <c r="OA14" i="39"/>
  <c r="OB14" i="39"/>
  <c r="OB27" i="39" s="1"/>
  <c r="OC14" i="39"/>
  <c r="OD14" i="39"/>
  <c r="OE14" i="39"/>
  <c r="OF14" i="39"/>
  <c r="OG14" i="39"/>
  <c r="OH14" i="39"/>
  <c r="OH27" i="39" s="1"/>
  <c r="OI14" i="39"/>
  <c r="OJ14" i="39"/>
  <c r="OK14" i="39"/>
  <c r="OL14" i="39"/>
  <c r="OM14" i="39"/>
  <c r="ON14" i="39"/>
  <c r="OO14" i="39"/>
  <c r="OP14" i="39"/>
  <c r="OP16" i="39" s="1"/>
  <c r="OQ14" i="39"/>
  <c r="OQ16" i="39" s="1"/>
  <c r="OR14" i="39"/>
  <c r="OR16" i="39" s="1"/>
  <c r="OS14" i="39"/>
  <c r="OT14" i="39"/>
  <c r="OT16" i="39" s="1"/>
  <c r="OU14" i="39"/>
  <c r="OV14" i="39"/>
  <c r="OW14" i="39"/>
  <c r="OX14" i="39"/>
  <c r="OX16" i="39" s="1"/>
  <c r="OY14" i="39"/>
  <c r="OY16" i="39" s="1"/>
  <c r="OZ14" i="39"/>
  <c r="PA14" i="39"/>
  <c r="PB14" i="39"/>
  <c r="PC14" i="39"/>
  <c r="PD14" i="39"/>
  <c r="PE14" i="39"/>
  <c r="PF14" i="39"/>
  <c r="PF16" i="39" s="1"/>
  <c r="PG14" i="39"/>
  <c r="PG16" i="39" s="1"/>
  <c r="PH14" i="39"/>
  <c r="PI14" i="39"/>
  <c r="PJ14" i="39"/>
  <c r="PK14" i="39"/>
  <c r="PL14" i="39"/>
  <c r="PM14" i="39"/>
  <c r="PN14" i="39"/>
  <c r="PN16" i="39" s="1"/>
  <c r="PO14" i="39"/>
  <c r="PP14" i="39"/>
  <c r="PQ14" i="39"/>
  <c r="PR14" i="39"/>
  <c r="PS14" i="39"/>
  <c r="PT14" i="39"/>
  <c r="PU14" i="39"/>
  <c r="PV14" i="39"/>
  <c r="PV16" i="39" s="1"/>
  <c r="PW14" i="39"/>
  <c r="PX14" i="39"/>
  <c r="PY14" i="39"/>
  <c r="PZ14" i="39"/>
  <c r="QA14" i="39"/>
  <c r="QB14" i="39"/>
  <c r="QC14" i="39"/>
  <c r="QD14" i="39"/>
  <c r="QD27" i="39" s="1"/>
  <c r="QE14" i="39"/>
  <c r="QF14" i="39"/>
  <c r="QF27" i="39" s="1"/>
  <c r="QG14" i="39"/>
  <c r="QH14" i="39"/>
  <c r="QH16" i="39" s="1"/>
  <c r="QI14" i="39"/>
  <c r="QJ14" i="39"/>
  <c r="QK14" i="39"/>
  <c r="QL14" i="39"/>
  <c r="QL27" i="39" s="1"/>
  <c r="QM14" i="39"/>
  <c r="QM16" i="39" s="1"/>
  <c r="QN14" i="39"/>
  <c r="QN27" i="39" s="1"/>
  <c r="QO14" i="39"/>
  <c r="QP14" i="39"/>
  <c r="QQ14" i="39"/>
  <c r="QR14" i="39"/>
  <c r="QS14" i="39"/>
  <c r="QT14" i="39"/>
  <c r="QT27" i="39" s="1"/>
  <c r="QU14" i="39"/>
  <c r="QV14" i="39"/>
  <c r="QW14" i="39"/>
  <c r="QX14" i="39"/>
  <c r="QY14" i="39"/>
  <c r="QZ14" i="39"/>
  <c r="RA14" i="39"/>
  <c r="RB14" i="39"/>
  <c r="RB27" i="39" s="1"/>
  <c r="RC14" i="39"/>
  <c r="RC27" i="39" s="1"/>
  <c r="RD14" i="39"/>
  <c r="RD27" i="39" s="1"/>
  <c r="RE14" i="39"/>
  <c r="RF14" i="39"/>
  <c r="RF16" i="39" s="1"/>
  <c r="RG14" i="39"/>
  <c r="RH14" i="39"/>
  <c r="RI14" i="39"/>
  <c r="RJ14" i="39"/>
  <c r="RJ27" i="39" s="1"/>
  <c r="RK14" i="39"/>
  <c r="RK27" i="39" s="1"/>
  <c r="RL14" i="39"/>
  <c r="RM14" i="39"/>
  <c r="RN14" i="39"/>
  <c r="RO14" i="39"/>
  <c r="RP14" i="39"/>
  <c r="RQ14" i="39"/>
  <c r="RR14" i="39"/>
  <c r="RR27" i="39" s="1"/>
  <c r="RS14" i="39"/>
  <c r="RS27" i="39" s="1"/>
  <c r="RT14" i="39"/>
  <c r="RU14" i="39"/>
  <c r="RV14" i="39"/>
  <c r="RW14" i="39"/>
  <c r="RX14" i="39"/>
  <c r="RY14" i="39"/>
  <c r="RZ14" i="39"/>
  <c r="RZ27" i="39" s="1"/>
  <c r="SA14" i="39"/>
  <c r="SA27" i="39" s="1"/>
  <c r="SC14" i="39"/>
  <c r="SC27" i="39" s="1"/>
  <c r="SD14" i="39"/>
  <c r="SE14" i="39"/>
  <c r="SF14" i="39"/>
  <c r="SG14" i="39"/>
  <c r="SH14" i="39"/>
  <c r="SI14" i="39"/>
  <c r="SI16" i="39" s="1"/>
  <c r="SJ14" i="39"/>
  <c r="SJ27" i="39" s="1"/>
  <c r="SK14" i="39"/>
  <c r="SK27" i="39" s="1"/>
  <c r="SL14" i="39"/>
  <c r="SM14" i="39"/>
  <c r="SN14" i="39"/>
  <c r="SO14" i="39"/>
  <c r="SP14" i="39"/>
  <c r="SQ14" i="39"/>
  <c r="SR14" i="39"/>
  <c r="SS14" i="39"/>
  <c r="ST14" i="39"/>
  <c r="SU14" i="39"/>
  <c r="SV14" i="39"/>
  <c r="SW14" i="39"/>
  <c r="SX14" i="39"/>
  <c r="SY14" i="39"/>
  <c r="SZ14" i="39"/>
  <c r="SZ16" i="39" s="1"/>
  <c r="TA14" i="39"/>
  <c r="TA27" i="39" s="1"/>
  <c r="TB14" i="39"/>
  <c r="TC14" i="39"/>
  <c r="TD14" i="39"/>
  <c r="TE14" i="39"/>
  <c r="TF14" i="39"/>
  <c r="TG14" i="39"/>
  <c r="TG16" i="39" s="1"/>
  <c r="TH14" i="39"/>
  <c r="TI14" i="39"/>
  <c r="TI27" i="39" s="1"/>
  <c r="TJ14" i="39"/>
  <c r="TK14" i="39"/>
  <c r="TL14" i="39"/>
  <c r="TM14" i="39"/>
  <c r="TN14" i="39"/>
  <c r="TO14" i="39"/>
  <c r="TO16" i="39" s="1"/>
  <c r="TP14" i="39"/>
  <c r="TP27" i="39" s="1"/>
  <c r="TQ14" i="39"/>
  <c r="TQ27" i="39" s="1"/>
  <c r="TR14" i="39"/>
  <c r="TS14" i="39"/>
  <c r="TT14" i="39"/>
  <c r="TU14" i="39"/>
  <c r="TV14" i="39"/>
  <c r="TW14" i="39"/>
  <c r="TW16" i="39" s="1"/>
  <c r="TX14" i="39"/>
  <c r="TY14" i="39"/>
  <c r="TY27" i="39" s="1"/>
  <c r="TZ14" i="39"/>
  <c r="UA14" i="39"/>
  <c r="UB14" i="39"/>
  <c r="UC14" i="39"/>
  <c r="UD14" i="39"/>
  <c r="UE14" i="39"/>
  <c r="UE16" i="39" s="1"/>
  <c r="UF14" i="39"/>
  <c r="UG14" i="39"/>
  <c r="UG27" i="39" s="1"/>
  <c r="UH14" i="39"/>
  <c r="UI14" i="39"/>
  <c r="UJ14" i="39"/>
  <c r="UK14" i="39"/>
  <c r="UL14" i="39"/>
  <c r="UM14" i="39"/>
  <c r="UM16" i="39" s="1"/>
  <c r="UN14" i="39"/>
  <c r="UO14" i="39"/>
  <c r="UO27" i="39" s="1"/>
  <c r="UP14" i="39"/>
  <c r="UQ14" i="39"/>
  <c r="UR14" i="39"/>
  <c r="US14" i="39"/>
  <c r="UT14" i="39"/>
  <c r="UU14" i="39"/>
  <c r="UU16" i="39" s="1"/>
  <c r="UV14" i="39"/>
  <c r="UW14" i="39"/>
  <c r="UW27" i="39" s="1"/>
  <c r="UX14" i="39"/>
  <c r="UY14" i="39"/>
  <c r="UZ14" i="39"/>
  <c r="VA14" i="39"/>
  <c r="VB14" i="39"/>
  <c r="VC14" i="39"/>
  <c r="VC16" i="39" s="1"/>
  <c r="VD14" i="39"/>
  <c r="VE14" i="39"/>
  <c r="VE27" i="39" s="1"/>
  <c r="VF14" i="39"/>
  <c r="VG14" i="39"/>
  <c r="VH14" i="39"/>
  <c r="VI14" i="39"/>
  <c r="VJ14" i="39"/>
  <c r="VK14" i="39"/>
  <c r="VL14" i="39"/>
  <c r="VL27" i="39" s="1"/>
  <c r="VM14" i="39"/>
  <c r="VM27" i="39" s="1"/>
  <c r="VN14" i="39"/>
  <c r="VO14" i="39"/>
  <c r="VP14" i="39"/>
  <c r="VQ14" i="39"/>
  <c r="VR14" i="39"/>
  <c r="VS14" i="39"/>
  <c r="VT14" i="39"/>
  <c r="VU14" i="39"/>
  <c r="VV14" i="39"/>
  <c r="VW14" i="39"/>
  <c r="VX14" i="39"/>
  <c r="VY14" i="39"/>
  <c r="VZ14" i="39"/>
  <c r="WA14" i="39"/>
  <c r="WA16" i="39" s="1"/>
  <c r="WB14" i="39"/>
  <c r="WC14" i="39"/>
  <c r="WC27" i="39" s="1"/>
  <c r="WD14" i="39"/>
  <c r="WE14" i="39"/>
  <c r="WF14" i="39"/>
  <c r="WG14" i="39"/>
  <c r="WH14" i="39"/>
  <c r="WI14" i="39"/>
  <c r="WI16" i="39" s="1"/>
  <c r="WJ14" i="39"/>
  <c r="WJ16" i="39" s="1"/>
  <c r="WK14" i="39"/>
  <c r="WL14" i="39"/>
  <c r="WM14" i="39"/>
  <c r="WN14" i="39"/>
  <c r="WO14" i="39"/>
  <c r="WP14" i="39"/>
  <c r="WQ14" i="39"/>
  <c r="WQ16" i="39" s="1"/>
  <c r="WR14" i="39"/>
  <c r="WR16" i="39" s="1"/>
  <c r="WS14" i="39"/>
  <c r="WT14" i="39"/>
  <c r="WU14" i="39"/>
  <c r="WV14" i="39"/>
  <c r="WW14" i="39"/>
  <c r="WX14" i="39"/>
  <c r="WY14" i="39"/>
  <c r="WY16" i="39" s="1"/>
  <c r="WZ14" i="39"/>
  <c r="XA14" i="39"/>
  <c r="XB14" i="39"/>
  <c r="XC14" i="39"/>
  <c r="XD14" i="39"/>
  <c r="XE14" i="39"/>
  <c r="XF14" i="39"/>
  <c r="XG14" i="39"/>
  <c r="XG16" i="39" s="1"/>
  <c r="XH14" i="39"/>
  <c r="XH27" i="39" s="1"/>
  <c r="XI14" i="39"/>
  <c r="XI16" i="39" s="1"/>
  <c r="XJ14" i="39"/>
  <c r="XK14" i="39"/>
  <c r="XL14" i="39"/>
  <c r="XM14" i="39"/>
  <c r="XN14" i="39"/>
  <c r="XO14" i="39"/>
  <c r="XO16" i="39" s="1"/>
  <c r="XP14" i="39"/>
  <c r="XQ14" i="39"/>
  <c r="XQ27" i="39" s="1"/>
  <c r="XR14" i="39"/>
  <c r="XS14" i="39"/>
  <c r="XT14" i="39"/>
  <c r="XU14" i="39"/>
  <c r="XV14" i="39"/>
  <c r="XW14" i="39"/>
  <c r="XX14" i="39"/>
  <c r="XX27" i="39" s="1"/>
  <c r="XY14" i="39"/>
  <c r="XZ14" i="39"/>
  <c r="YA14" i="39"/>
  <c r="YB14" i="39"/>
  <c r="YC14" i="39"/>
  <c r="YD14" i="39"/>
  <c r="YE14" i="39"/>
  <c r="YF14" i="39"/>
  <c r="YG14" i="39"/>
  <c r="YG27" i="39" s="1"/>
  <c r="YH14" i="39"/>
  <c r="YI14" i="39"/>
  <c r="YJ14" i="39"/>
  <c r="YK14" i="39"/>
  <c r="YL14" i="39"/>
  <c r="YM14" i="39"/>
  <c r="YN14" i="39"/>
  <c r="YN27" i="39" s="1"/>
  <c r="YO14" i="39"/>
  <c r="YO27" i="39" s="1"/>
  <c r="YP14" i="39"/>
  <c r="YQ14" i="39"/>
  <c r="YR14" i="39"/>
  <c r="YS14" i="39"/>
  <c r="YT14" i="39"/>
  <c r="YU14" i="39"/>
  <c r="YV14" i="39"/>
  <c r="YV27" i="39" s="1"/>
  <c r="YW14" i="39"/>
  <c r="YW27" i="39" s="1"/>
  <c r="YX14" i="39"/>
  <c r="YY14" i="39"/>
  <c r="YZ14" i="39"/>
  <c r="ZA14" i="39"/>
  <c r="ZB14" i="39"/>
  <c r="ZC14" i="39"/>
  <c r="ZC16" i="39" s="1"/>
  <c r="ZD14" i="39"/>
  <c r="ZE14" i="39"/>
  <c r="ZF14" i="39"/>
  <c r="ZG14" i="39"/>
  <c r="ZH14" i="39"/>
  <c r="ZI14" i="39"/>
  <c r="ZJ14" i="39"/>
  <c r="ZK14" i="39"/>
  <c r="ZK16" i="39" s="1"/>
  <c r="ZL14" i="39"/>
  <c r="ZL27" i="39" s="1"/>
  <c r="ZM14" i="39"/>
  <c r="ZM16" i="39" s="1"/>
  <c r="ZN14" i="39"/>
  <c r="ZO14" i="39"/>
  <c r="ZP14" i="39"/>
  <c r="ZQ14" i="39"/>
  <c r="ZR14" i="39"/>
  <c r="ZS14" i="39"/>
  <c r="ZS16" i="39" s="1"/>
  <c r="ZT14" i="39"/>
  <c r="ZU14" i="39"/>
  <c r="ZV14" i="39"/>
  <c r="ZW14" i="39"/>
  <c r="ZX14" i="39"/>
  <c r="ZY14" i="39"/>
  <c r="ZZ14" i="39"/>
  <c r="AAA14" i="39"/>
  <c r="AAA27" i="39" s="1"/>
  <c r="AAB14" i="39"/>
  <c r="AAC14" i="39"/>
  <c r="AAD14" i="39"/>
  <c r="AAE14" i="39"/>
  <c r="AAF14" i="39"/>
  <c r="AAG14" i="39"/>
  <c r="AAH14" i="39"/>
  <c r="AAI14" i="39"/>
  <c r="AAJ14" i="39"/>
  <c r="AAJ27" i="39" s="1"/>
  <c r="AAK14" i="39"/>
  <c r="AAL14" i="39"/>
  <c r="AAM14" i="39"/>
  <c r="AAN14" i="39"/>
  <c r="AAO14" i="39"/>
  <c r="AAP14" i="39"/>
  <c r="AAQ14" i="39"/>
  <c r="AAR14" i="39"/>
  <c r="AAR27" i="39" s="1"/>
  <c r="AAS14" i="39"/>
  <c r="AAT14" i="39"/>
  <c r="AAU14" i="39"/>
  <c r="AAV14" i="39"/>
  <c r="AAW14" i="39"/>
  <c r="AAX14" i="39"/>
  <c r="AAY14" i="39"/>
  <c r="AAY16" i="39" s="1"/>
  <c r="AAZ14" i="39"/>
  <c r="ABA14" i="39"/>
  <c r="ABA27" i="39" s="1"/>
  <c r="ABB14" i="39"/>
  <c r="ABC14" i="39"/>
  <c r="ABD14" i="39"/>
  <c r="ABE14" i="39"/>
  <c r="ABF14" i="39"/>
  <c r="ABG14" i="39"/>
  <c r="ABG16" i="39" s="1"/>
  <c r="ABH14" i="39"/>
  <c r="ABI14" i="39"/>
  <c r="ABJ14" i="39"/>
  <c r="ABK14" i="39"/>
  <c r="ABL14" i="39"/>
  <c r="ABM14" i="39"/>
  <c r="ABN14" i="39"/>
  <c r="ABO14" i="39"/>
  <c r="ABO16" i="39" s="1"/>
  <c r="ABP14" i="39"/>
  <c r="ABQ14" i="39"/>
  <c r="ABQ27" i="39" s="1"/>
  <c r="ABR14" i="39"/>
  <c r="ABS14" i="39"/>
  <c r="ABT14" i="39"/>
  <c r="ABU14" i="39"/>
  <c r="ABV14" i="39"/>
  <c r="ABW14" i="39"/>
  <c r="ABW16" i="39" s="1"/>
  <c r="ABX14" i="39"/>
  <c r="ABX16" i="39" s="1"/>
  <c r="ABY14" i="39"/>
  <c r="ABZ14" i="39"/>
  <c r="ACA14" i="39"/>
  <c r="ACB14" i="39"/>
  <c r="ACC14" i="39"/>
  <c r="ACD14" i="39"/>
  <c r="ACE14" i="39"/>
  <c r="ACE16" i="39" s="1"/>
  <c r="ACF14" i="39"/>
  <c r="ACG14" i="39"/>
  <c r="ACG27" i="39" s="1"/>
  <c r="ACH14" i="39"/>
  <c r="ACI14" i="39"/>
  <c r="ACJ14" i="39"/>
  <c r="ACK14" i="39"/>
  <c r="ACL14" i="39"/>
  <c r="ACM14" i="39"/>
  <c r="ACN14" i="39"/>
  <c r="ACO14" i="39"/>
  <c r="ACP14" i="39"/>
  <c r="ACQ14" i="39"/>
  <c r="ACR14" i="39"/>
  <c r="ACS14" i="39"/>
  <c r="ACT14" i="39"/>
  <c r="ACU14" i="39"/>
  <c r="ACU16" i="39" s="1"/>
  <c r="ACV14" i="39"/>
  <c r="ACV27" i="39" s="1"/>
  <c r="ACW14" i="39"/>
  <c r="ACW16" i="39" s="1"/>
  <c r="ACX14" i="39"/>
  <c r="ACY14" i="39"/>
  <c r="ACZ14" i="39"/>
  <c r="ADA14" i="39"/>
  <c r="ADB14" i="39"/>
  <c r="ADC14" i="39"/>
  <c r="ADC16" i="39" s="1"/>
  <c r="ADD14" i="39"/>
  <c r="ADD27" i="39" s="1"/>
  <c r="ADE14" i="39"/>
  <c r="ADE27" i="39" s="1"/>
  <c r="ADF14" i="39"/>
  <c r="ADG14" i="39"/>
  <c r="ADH14" i="39"/>
  <c r="ADI14" i="39"/>
  <c r="ADJ14" i="39"/>
  <c r="ADK14" i="39"/>
  <c r="ADK16" i="39" s="1"/>
  <c r="ADL14" i="39"/>
  <c r="ADL27" i="39" s="1"/>
  <c r="ADM14" i="39"/>
  <c r="ADM27" i="39" s="1"/>
  <c r="ADN14" i="39"/>
  <c r="ADO14" i="39"/>
  <c r="ADP14" i="39"/>
  <c r="ADQ14" i="39"/>
  <c r="ADR14" i="39"/>
  <c r="ADS14" i="39"/>
  <c r="ADS16" i="39" s="1"/>
  <c r="ADT14" i="39"/>
  <c r="ADU14" i="39"/>
  <c r="ADU27" i="39" s="1"/>
  <c r="ADV14" i="39"/>
  <c r="ADW14" i="39"/>
  <c r="ADX14" i="39"/>
  <c r="ADY14" i="39"/>
  <c r="ADZ14" i="39"/>
  <c r="AEA14" i="39"/>
  <c r="AEA16" i="39" s="1"/>
  <c r="AEB14" i="39"/>
  <c r="AEC14" i="39"/>
  <c r="AEC27" i="39" s="1"/>
  <c r="AED14" i="39"/>
  <c r="AEE14" i="39"/>
  <c r="AEF14" i="39"/>
  <c r="AEG14" i="39"/>
  <c r="AEH14" i="39"/>
  <c r="AEH16" i="39" s="1"/>
  <c r="AEI14" i="39"/>
  <c r="AEJ14" i="39"/>
  <c r="AEJ27" i="39" s="1"/>
  <c r="AEK14" i="39"/>
  <c r="AEK27" i="39" s="1"/>
  <c r="AEL14" i="39"/>
  <c r="AEM14" i="39"/>
  <c r="AEN14" i="39"/>
  <c r="AEO14" i="39"/>
  <c r="AEP14" i="39"/>
  <c r="AEQ14" i="39"/>
  <c r="AER14" i="39"/>
  <c r="AES14" i="39"/>
  <c r="AET14" i="39"/>
  <c r="AEU14" i="39"/>
  <c r="AEV14" i="39"/>
  <c r="AEW14" i="39"/>
  <c r="AEX14" i="39"/>
  <c r="AEY14" i="39"/>
  <c r="AEY16" i="39" s="1"/>
  <c r="AEZ14" i="39"/>
  <c r="AFA14" i="39"/>
  <c r="AFB14" i="39"/>
  <c r="AFC14" i="39"/>
  <c r="AFD14" i="39"/>
  <c r="AFE14" i="39"/>
  <c r="AFF14" i="39"/>
  <c r="AFG14" i="39"/>
  <c r="AFG16" i="39" s="1"/>
  <c r="AFH14" i="39"/>
  <c r="AFI14" i="39"/>
  <c r="AFW16" i="39"/>
  <c r="AFO16" i="39"/>
  <c r="AFY16" i="39"/>
  <c r="AIL16" i="39"/>
  <c r="AGV16" i="39"/>
  <c r="AIM26" i="39"/>
  <c r="AIN41" i="39"/>
  <c r="HG2" i="56"/>
  <c r="HS2" i="56"/>
  <c r="IE2" i="56" s="1"/>
  <c r="IQ2" i="56" s="1"/>
  <c r="JC2" i="56" s="1"/>
  <c r="JO2" i="56" s="1"/>
  <c r="JM38" i="61"/>
  <c r="JM54" i="61"/>
  <c r="JM55" i="61"/>
  <c r="JM12" i="61"/>
  <c r="JM29" i="61"/>
  <c r="JM24" i="61"/>
  <c r="D3758" i="43"/>
  <c r="E3758" i="43"/>
  <c r="D3759" i="43"/>
  <c r="E3759" i="43"/>
  <c r="D3760" i="43"/>
  <c r="E3760" i="43"/>
  <c r="D3761" i="43"/>
  <c r="E3761" i="43"/>
  <c r="D3762" i="43"/>
  <c r="E3762" i="43"/>
  <c r="D3763" i="43"/>
  <c r="E3763" i="43"/>
  <c r="D3764" i="43"/>
  <c r="E3764" i="43"/>
  <c r="D3765" i="43"/>
  <c r="E3765" i="43"/>
  <c r="D3766" i="43"/>
  <c r="E3766" i="43"/>
  <c r="D3767" i="43"/>
  <c r="E3767" i="43"/>
  <c r="D3768" i="43"/>
  <c r="E3768" i="43"/>
  <c r="D3769" i="43"/>
  <c r="E3769" i="43"/>
  <c r="D3770" i="43"/>
  <c r="E3770" i="43"/>
  <c r="D3771" i="43"/>
  <c r="E3771" i="43"/>
  <c r="D3772" i="43"/>
  <c r="E3772" i="43"/>
  <c r="D3773" i="43"/>
  <c r="E3773" i="43"/>
  <c r="D3774" i="43"/>
  <c r="E3774" i="43"/>
  <c r="D3775" i="43"/>
  <c r="E3775" i="43"/>
  <c r="D3776" i="43"/>
  <c r="E3776" i="43"/>
  <c r="D3777" i="43"/>
  <c r="E3777" i="43"/>
  <c r="D3778" i="43"/>
  <c r="E3778" i="43"/>
  <c r="D3779" i="43"/>
  <c r="E3779" i="43"/>
  <c r="D3780" i="43"/>
  <c r="E3780" i="43"/>
  <c r="D3781" i="43"/>
  <c r="E3781" i="43"/>
  <c r="D3782" i="43"/>
  <c r="E3782" i="43"/>
  <c r="D3783" i="43"/>
  <c r="E3783" i="43"/>
  <c r="D3784" i="43"/>
  <c r="E3784" i="43"/>
  <c r="D3785" i="43"/>
  <c r="E3785" i="43"/>
  <c r="D3786" i="43"/>
  <c r="E3786" i="43"/>
  <c r="D3787" i="43"/>
  <c r="E3787" i="43"/>
  <c r="D3788" i="43"/>
  <c r="E3788" i="43"/>
  <c r="D3789" i="43"/>
  <c r="E3789" i="43"/>
  <c r="D3790" i="43"/>
  <c r="E3790" i="43"/>
  <c r="D3791" i="43"/>
  <c r="E3791" i="43"/>
  <c r="D3792" i="43"/>
  <c r="E3792" i="43"/>
  <c r="D3793" i="43"/>
  <c r="E3793" i="43"/>
  <c r="D3794" i="43"/>
  <c r="E3794" i="43"/>
  <c r="D3795" i="43"/>
  <c r="E3795" i="43"/>
  <c r="JM39" i="61"/>
  <c r="JK55" i="61"/>
  <c r="JL38" i="61"/>
  <c r="JL54" i="61"/>
  <c r="JL55" i="61"/>
  <c r="CK12" i="61"/>
  <c r="JL39" i="61"/>
  <c r="JJ24" i="61"/>
  <c r="JK24" i="61"/>
  <c r="JL24" i="61"/>
  <c r="JL29" i="61"/>
  <c r="JL12" i="61"/>
  <c r="D3746" i="43"/>
  <c r="E3746" i="43"/>
  <c r="D3747" i="43"/>
  <c r="E3747" i="43"/>
  <c r="D3748" i="43"/>
  <c r="E3748" i="43"/>
  <c r="D3749" i="43"/>
  <c r="E3749" i="43"/>
  <c r="D3750" i="43"/>
  <c r="E3750" i="43"/>
  <c r="D3751" i="43"/>
  <c r="E3751" i="43"/>
  <c r="D3752" i="43"/>
  <c r="E3752" i="43"/>
  <c r="D3753" i="43"/>
  <c r="E3753" i="43"/>
  <c r="D3754" i="43"/>
  <c r="E3754" i="43"/>
  <c r="D3755" i="43"/>
  <c r="E3755" i="43"/>
  <c r="D3756" i="43"/>
  <c r="E3756" i="43"/>
  <c r="D3757" i="43"/>
  <c r="E3757" i="43"/>
  <c r="D3729" i="43"/>
  <c r="E3729" i="43"/>
  <c r="D3730" i="43"/>
  <c r="E3730" i="43"/>
  <c r="D3731" i="43"/>
  <c r="E3731" i="43"/>
  <c r="D3732" i="43"/>
  <c r="E3732" i="43"/>
  <c r="D3733" i="43"/>
  <c r="E3733" i="43"/>
  <c r="D3734" i="43"/>
  <c r="E3734" i="43"/>
  <c r="D3735" i="43"/>
  <c r="E3735" i="43"/>
  <c r="D3736" i="43"/>
  <c r="E3736" i="43"/>
  <c r="D3737" i="43"/>
  <c r="E3737" i="43"/>
  <c r="D3738" i="43"/>
  <c r="E3738" i="43"/>
  <c r="D3739" i="43"/>
  <c r="E3739" i="43"/>
  <c r="D3740" i="43"/>
  <c r="E3740" i="43"/>
  <c r="D3741" i="43"/>
  <c r="E3741" i="43"/>
  <c r="D3742" i="43"/>
  <c r="E3742" i="43"/>
  <c r="D3743" i="43"/>
  <c r="E3743" i="43"/>
  <c r="D3744" i="43"/>
  <c r="E3744" i="43"/>
  <c r="D3745" i="43"/>
  <c r="E3745" i="43"/>
  <c r="JK12" i="61"/>
  <c r="JJ54" i="61"/>
  <c r="JJ57" i="61" s="1"/>
  <c r="JK54" i="61"/>
  <c r="JW57" i="61" s="1"/>
  <c r="JJ55" i="61"/>
  <c r="JJ38" i="61"/>
  <c r="JK38" i="61"/>
  <c r="JK29" i="61"/>
  <c r="JJ12" i="61"/>
  <c r="JJ29" i="61"/>
  <c r="D3720" i="43"/>
  <c r="E3720" i="43"/>
  <c r="D3721" i="43"/>
  <c r="E3721" i="43"/>
  <c r="D3722" i="43"/>
  <c r="E3722" i="43"/>
  <c r="D3723" i="43"/>
  <c r="E3723" i="43"/>
  <c r="D3724" i="43"/>
  <c r="E3724" i="43"/>
  <c r="D3725" i="43"/>
  <c r="E3725" i="43"/>
  <c r="D3726" i="43"/>
  <c r="E3726" i="43"/>
  <c r="D3727" i="43"/>
  <c r="E3727" i="43"/>
  <c r="D3728" i="43"/>
  <c r="E3728" i="43"/>
  <c r="D3708" i="43"/>
  <c r="E3708" i="43"/>
  <c r="D3709" i="43"/>
  <c r="E3709" i="43"/>
  <c r="D3710" i="43"/>
  <c r="E3710" i="43"/>
  <c r="D3711" i="43"/>
  <c r="E3711" i="43"/>
  <c r="D3712" i="43"/>
  <c r="E3712" i="43"/>
  <c r="D3713" i="43"/>
  <c r="E3713" i="43"/>
  <c r="D3714" i="43"/>
  <c r="E3714" i="43"/>
  <c r="D3715" i="43"/>
  <c r="E3715" i="43"/>
  <c r="D3716" i="43"/>
  <c r="E3716" i="43"/>
  <c r="D3717" i="43"/>
  <c r="E3717" i="43"/>
  <c r="D3718" i="43"/>
  <c r="E3718" i="43"/>
  <c r="D3719" i="43"/>
  <c r="E3719" i="43"/>
  <c r="D3693" i="43"/>
  <c r="E3693" i="43"/>
  <c r="D3694" i="43"/>
  <c r="E3694" i="43"/>
  <c r="D3695" i="43"/>
  <c r="E3695" i="43"/>
  <c r="D3696" i="43"/>
  <c r="E3696" i="43"/>
  <c r="D3697" i="43"/>
  <c r="E3697" i="43"/>
  <c r="D3698" i="43"/>
  <c r="E3698" i="43"/>
  <c r="D3699" i="43"/>
  <c r="E3699" i="43"/>
  <c r="D3700" i="43"/>
  <c r="E3700" i="43"/>
  <c r="D3701" i="43"/>
  <c r="E3701" i="43"/>
  <c r="D3702" i="43"/>
  <c r="E3702" i="43"/>
  <c r="D3703" i="43"/>
  <c r="E3703" i="43"/>
  <c r="D3704" i="43"/>
  <c r="E3704" i="43"/>
  <c r="D3705" i="43"/>
  <c r="E3705" i="43"/>
  <c r="D3706" i="43"/>
  <c r="E3706" i="43"/>
  <c r="D3707" i="43"/>
  <c r="E3707" i="43"/>
  <c r="E3680" i="43"/>
  <c r="E3681" i="43"/>
  <c r="E3682" i="43"/>
  <c r="E3683" i="43"/>
  <c r="E3684" i="43"/>
  <c r="E3685" i="43"/>
  <c r="E3686" i="43"/>
  <c r="E3687" i="43"/>
  <c r="E3688" i="43"/>
  <c r="E3689" i="43"/>
  <c r="E3690" i="43"/>
  <c r="E3691" i="43"/>
  <c r="E3692" i="43"/>
  <c r="D3680" i="43"/>
  <c r="D3681" i="43"/>
  <c r="D3682" i="43"/>
  <c r="D3683" i="43"/>
  <c r="D3684" i="43"/>
  <c r="D3685" i="43"/>
  <c r="D3686" i="43"/>
  <c r="D3687" i="43"/>
  <c r="D3688" i="43"/>
  <c r="D3689" i="43"/>
  <c r="D3690" i="43"/>
  <c r="D3691" i="43"/>
  <c r="D3692" i="43"/>
  <c r="D3674" i="43"/>
  <c r="E3674" i="43"/>
  <c r="D3675" i="43"/>
  <c r="E3675" i="43"/>
  <c r="D3676" i="43"/>
  <c r="E3676" i="43"/>
  <c r="D3677" i="43"/>
  <c r="E3677" i="43"/>
  <c r="D3678" i="43"/>
  <c r="E3678" i="43"/>
  <c r="D3679" i="43"/>
  <c r="E3679" i="43"/>
  <c r="D3673" i="43"/>
  <c r="E3673" i="43"/>
  <c r="D3667" i="43"/>
  <c r="E3667" i="43"/>
  <c r="D3668" i="43"/>
  <c r="E3668" i="43"/>
  <c r="D3669" i="43"/>
  <c r="E3669" i="43"/>
  <c r="D3670" i="43"/>
  <c r="E3670" i="43"/>
  <c r="D3671" i="43"/>
  <c r="E3671" i="43"/>
  <c r="D3672" i="43"/>
  <c r="E3672" i="43"/>
  <c r="D3664" i="43"/>
  <c r="E3664" i="43"/>
  <c r="D3665" i="43"/>
  <c r="E3665" i="43"/>
  <c r="D3666" i="43"/>
  <c r="E3666" i="43"/>
  <c r="JH72" i="61"/>
  <c r="JH74" i="61" s="1"/>
  <c r="JI54" i="61"/>
  <c r="JI55" i="61"/>
  <c r="JI38" i="61"/>
  <c r="JI29" i="61"/>
  <c r="JI24" i="61"/>
  <c r="JI12" i="61"/>
  <c r="D3574" i="43"/>
  <c r="E3574" i="43"/>
  <c r="D3575" i="43"/>
  <c r="E3575" i="43"/>
  <c r="D3576" i="43"/>
  <c r="E3576" i="43"/>
  <c r="D3577" i="43"/>
  <c r="E3577" i="43"/>
  <c r="D3578" i="43"/>
  <c r="E3578" i="43"/>
  <c r="D3579" i="43"/>
  <c r="E3579" i="43"/>
  <c r="D3580" i="43"/>
  <c r="E3580" i="43"/>
  <c r="D3581" i="43"/>
  <c r="E3581" i="43"/>
  <c r="D3582" i="43"/>
  <c r="E3582" i="43"/>
  <c r="D3583" i="43"/>
  <c r="E3583" i="43"/>
  <c r="D3584" i="43"/>
  <c r="E3584" i="43"/>
  <c r="D3585" i="43"/>
  <c r="E3585" i="43"/>
  <c r="D3586" i="43"/>
  <c r="E3586" i="43"/>
  <c r="D3587" i="43"/>
  <c r="E3587" i="43"/>
  <c r="D3588" i="43"/>
  <c r="E3588" i="43"/>
  <c r="D3589" i="43"/>
  <c r="E3589" i="43"/>
  <c r="D3590" i="43"/>
  <c r="E3590" i="43"/>
  <c r="D3591" i="43"/>
  <c r="E3591" i="43"/>
  <c r="D3592" i="43"/>
  <c r="E3592" i="43"/>
  <c r="D3593" i="43"/>
  <c r="E3593" i="43"/>
  <c r="D3594" i="43"/>
  <c r="E3594" i="43"/>
  <c r="D3595" i="43"/>
  <c r="E3595" i="43"/>
  <c r="D3596" i="43"/>
  <c r="E3596" i="43"/>
  <c r="D3597" i="43"/>
  <c r="E3597" i="43"/>
  <c r="D3598" i="43"/>
  <c r="E3598" i="43"/>
  <c r="D3599" i="43"/>
  <c r="E3599" i="43"/>
  <c r="D3600" i="43"/>
  <c r="E3600" i="43"/>
  <c r="D3601" i="43"/>
  <c r="E3601" i="43"/>
  <c r="D3602" i="43"/>
  <c r="E3602" i="43"/>
  <c r="D3603" i="43"/>
  <c r="E3603" i="43"/>
  <c r="D3604" i="43"/>
  <c r="E3604" i="43"/>
  <c r="D3605" i="43"/>
  <c r="E3605" i="43"/>
  <c r="D3606" i="43"/>
  <c r="E3606" i="43"/>
  <c r="D3607" i="43"/>
  <c r="E3607" i="43"/>
  <c r="D3608" i="43"/>
  <c r="E3608" i="43"/>
  <c r="D3609" i="43"/>
  <c r="E3609" i="43"/>
  <c r="D3610" i="43"/>
  <c r="E3610" i="43"/>
  <c r="D3611" i="43"/>
  <c r="E3611" i="43"/>
  <c r="D3612" i="43"/>
  <c r="E3612" i="43"/>
  <c r="D3613" i="43"/>
  <c r="E3613" i="43"/>
  <c r="D3614" i="43"/>
  <c r="E3614" i="43"/>
  <c r="D3615" i="43"/>
  <c r="E3615" i="43"/>
  <c r="D3616" i="43"/>
  <c r="E3616" i="43"/>
  <c r="D3617" i="43"/>
  <c r="E3617" i="43"/>
  <c r="D3618" i="43"/>
  <c r="E3618" i="43"/>
  <c r="D3619" i="43"/>
  <c r="E3619" i="43"/>
  <c r="D3620" i="43"/>
  <c r="E3620" i="43"/>
  <c r="D3621" i="43"/>
  <c r="E3621" i="43"/>
  <c r="D3622" i="43"/>
  <c r="E3622" i="43"/>
  <c r="D3623" i="43"/>
  <c r="E3623" i="43"/>
  <c r="D3624" i="43"/>
  <c r="E3624" i="43"/>
  <c r="D3625" i="43"/>
  <c r="E3625" i="43"/>
  <c r="D3626" i="43"/>
  <c r="E3626" i="43"/>
  <c r="D3627" i="43"/>
  <c r="E3627" i="43"/>
  <c r="D3628" i="43"/>
  <c r="E3628" i="43"/>
  <c r="D3629" i="43"/>
  <c r="E3629" i="43"/>
  <c r="D3630" i="43"/>
  <c r="E3630" i="43"/>
  <c r="D3631" i="43"/>
  <c r="E3631" i="43"/>
  <c r="D3632" i="43"/>
  <c r="E3632" i="43"/>
  <c r="D3633" i="43"/>
  <c r="E3633" i="43"/>
  <c r="D3634" i="43"/>
  <c r="E3634" i="43"/>
  <c r="D3635" i="43"/>
  <c r="E3635" i="43"/>
  <c r="D3636" i="43"/>
  <c r="E3636" i="43"/>
  <c r="D3637" i="43"/>
  <c r="E3637" i="43"/>
  <c r="D3638" i="43"/>
  <c r="E3638" i="43"/>
  <c r="D3639" i="43"/>
  <c r="E3639" i="43"/>
  <c r="D3640" i="43"/>
  <c r="E3640" i="43"/>
  <c r="D3641" i="43"/>
  <c r="E3641" i="43"/>
  <c r="D3642" i="43"/>
  <c r="E3642" i="43"/>
  <c r="D3643" i="43"/>
  <c r="E3643" i="43"/>
  <c r="D3644" i="43"/>
  <c r="E3644" i="43"/>
  <c r="D3645" i="43"/>
  <c r="E3645" i="43"/>
  <c r="D3646" i="43"/>
  <c r="E3646" i="43"/>
  <c r="D3647" i="43"/>
  <c r="E3647" i="43"/>
  <c r="D3648" i="43"/>
  <c r="E3648" i="43"/>
  <c r="D3649" i="43"/>
  <c r="E3649" i="43"/>
  <c r="D3650" i="43"/>
  <c r="E3650" i="43"/>
  <c r="D3651" i="43"/>
  <c r="E3651" i="43"/>
  <c r="D3652" i="43"/>
  <c r="E3652" i="43"/>
  <c r="D3653" i="43"/>
  <c r="E3653" i="43"/>
  <c r="D3654" i="43"/>
  <c r="E3654" i="43"/>
  <c r="D3655" i="43"/>
  <c r="E3655" i="43"/>
  <c r="D3656" i="43"/>
  <c r="E3656" i="43"/>
  <c r="D3657" i="43"/>
  <c r="E3657" i="43"/>
  <c r="D3658" i="43"/>
  <c r="E3658" i="43"/>
  <c r="D3659" i="43"/>
  <c r="E3659" i="43"/>
  <c r="D3660" i="43"/>
  <c r="E3660" i="43"/>
  <c r="D3661" i="43"/>
  <c r="E3661" i="43"/>
  <c r="D3662" i="43"/>
  <c r="E3662" i="43"/>
  <c r="D3663" i="43"/>
  <c r="E3663" i="43"/>
  <c r="AF6" i="43"/>
  <c r="AF7" i="43"/>
  <c r="AF8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F62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F142" i="43"/>
  <c r="AF143" i="43"/>
  <c r="AF144" i="43"/>
  <c r="AF145" i="43"/>
  <c r="AF146" i="43"/>
  <c r="AF147" i="43"/>
  <c r="AF148" i="43"/>
  <c r="AF149" i="43"/>
  <c r="AF150" i="43"/>
  <c r="AF151" i="43"/>
  <c r="AF152" i="43"/>
  <c r="AF153" i="43"/>
  <c r="AF154" i="43"/>
  <c r="AF155" i="43"/>
  <c r="AF156" i="43"/>
  <c r="AF157" i="43"/>
  <c r="AF158" i="43"/>
  <c r="AF159" i="43"/>
  <c r="AF160" i="43"/>
  <c r="AF161" i="43"/>
  <c r="AF162" i="43"/>
  <c r="AF163" i="43"/>
  <c r="AF164" i="43"/>
  <c r="AF165" i="43"/>
  <c r="AF166" i="43"/>
  <c r="AF167" i="43"/>
  <c r="AF168" i="43"/>
  <c r="AF169" i="43"/>
  <c r="AF170" i="43"/>
  <c r="AF171" i="43"/>
  <c r="AF172" i="43"/>
  <c r="AF173" i="43"/>
  <c r="AF174" i="43"/>
  <c r="AF175" i="43"/>
  <c r="AF176" i="43"/>
  <c r="AF177" i="43"/>
  <c r="AF178" i="43"/>
  <c r="AF179" i="43"/>
  <c r="AF180" i="43"/>
  <c r="AF181" i="43"/>
  <c r="AF182" i="43"/>
  <c r="AF183" i="43"/>
  <c r="AF184" i="43"/>
  <c r="AF185" i="43"/>
  <c r="AF186" i="43"/>
  <c r="AF187" i="43"/>
  <c r="AF188" i="43"/>
  <c r="AF189" i="43"/>
  <c r="AF190" i="43"/>
  <c r="AF191" i="43"/>
  <c r="AF192" i="43"/>
  <c r="AF193" i="43"/>
  <c r="AF194" i="43"/>
  <c r="AF195" i="43"/>
  <c r="AF196" i="43"/>
  <c r="AF197" i="43"/>
  <c r="AF198" i="43"/>
  <c r="AF199" i="43"/>
  <c r="AF200" i="43"/>
  <c r="AF201" i="43"/>
  <c r="AF202" i="43"/>
  <c r="AF203" i="43"/>
  <c r="AF204" i="43"/>
  <c r="AF205" i="43"/>
  <c r="AF206" i="43"/>
  <c r="AF207" i="43"/>
  <c r="AF208" i="43"/>
  <c r="AF209" i="43"/>
  <c r="AF210" i="43"/>
  <c r="AF211" i="43"/>
  <c r="AF212" i="43"/>
  <c r="AF213" i="43"/>
  <c r="AF214" i="43"/>
  <c r="AF215" i="43"/>
  <c r="AF216" i="43"/>
  <c r="AF217" i="43"/>
  <c r="AF218" i="43"/>
  <c r="AF219" i="43"/>
  <c r="AF220" i="43"/>
  <c r="AF221" i="43"/>
  <c r="AF222" i="43"/>
  <c r="AF223" i="43"/>
  <c r="AF224" i="43"/>
  <c r="AF225" i="43"/>
  <c r="AF226" i="43"/>
  <c r="AF227" i="43"/>
  <c r="AF228" i="43"/>
  <c r="AF229" i="43"/>
  <c r="AF230" i="43"/>
  <c r="AF231" i="43"/>
  <c r="AF232" i="43"/>
  <c r="AF233" i="43"/>
  <c r="AF234" i="43"/>
  <c r="AF235" i="43"/>
  <c r="AF236" i="43"/>
  <c r="AF237" i="43"/>
  <c r="AF238" i="43"/>
  <c r="AF239" i="43"/>
  <c r="AF240" i="43"/>
  <c r="AF241" i="43"/>
  <c r="AF242" i="43"/>
  <c r="AF243" i="43"/>
  <c r="AF244" i="43"/>
  <c r="AF245" i="43"/>
  <c r="AF246" i="43"/>
  <c r="AF247" i="43"/>
  <c r="AF248" i="43"/>
  <c r="AF249" i="43"/>
  <c r="AF250" i="43"/>
  <c r="AF251" i="43"/>
  <c r="AF252" i="43"/>
  <c r="AF253" i="43"/>
  <c r="AF254" i="43"/>
  <c r="AF255" i="43"/>
  <c r="AF256" i="43"/>
  <c r="AF257" i="43"/>
  <c r="AF258" i="43"/>
  <c r="AF259" i="43"/>
  <c r="AF260" i="43"/>
  <c r="AF261" i="43"/>
  <c r="AF262" i="43"/>
  <c r="AF263" i="43"/>
  <c r="AF264" i="43"/>
  <c r="AF265" i="43"/>
  <c r="AF266" i="43"/>
  <c r="AF267" i="43"/>
  <c r="AF268" i="43"/>
  <c r="AF269" i="43"/>
  <c r="AF270" i="43"/>
  <c r="AF271" i="43"/>
  <c r="AF272" i="43"/>
  <c r="AF273" i="43"/>
  <c r="AF274" i="43"/>
  <c r="AF275" i="43"/>
  <c r="AF276" i="43"/>
  <c r="AF277" i="43"/>
  <c r="AF278" i="43"/>
  <c r="AF279" i="43"/>
  <c r="AF280" i="43"/>
  <c r="AF281" i="43"/>
  <c r="AF282" i="43"/>
  <c r="AF283" i="43"/>
  <c r="AF284" i="43"/>
  <c r="AF285" i="43"/>
  <c r="AF286" i="43"/>
  <c r="AF287" i="43"/>
  <c r="AF288" i="43"/>
  <c r="AF289" i="43"/>
  <c r="AF290" i="43"/>
  <c r="AF291" i="43"/>
  <c r="AF292" i="43"/>
  <c r="AF293" i="43"/>
  <c r="AF294" i="43"/>
  <c r="AF295" i="43"/>
  <c r="AF296" i="43"/>
  <c r="AF297" i="43"/>
  <c r="AF298" i="43"/>
  <c r="AF299" i="43"/>
  <c r="AF300" i="43"/>
  <c r="AF301" i="43"/>
  <c r="AF302" i="43"/>
  <c r="AF303" i="43"/>
  <c r="AF304" i="43"/>
  <c r="AF305" i="43"/>
  <c r="AF306" i="43"/>
  <c r="AF307" i="43"/>
  <c r="AF308" i="43"/>
  <c r="AF309" i="43"/>
  <c r="AF310" i="43"/>
  <c r="AF311" i="43"/>
  <c r="AF312" i="43"/>
  <c r="AF313" i="43"/>
  <c r="AF314" i="43"/>
  <c r="AF315" i="43"/>
  <c r="AF316" i="43"/>
  <c r="AF317" i="43"/>
  <c r="AF318" i="43"/>
  <c r="AF319" i="43"/>
  <c r="AF320" i="43"/>
  <c r="AF321" i="43"/>
  <c r="AF322" i="43"/>
  <c r="AF323" i="43"/>
  <c r="AF324" i="43"/>
  <c r="AF325" i="43"/>
  <c r="AF326" i="43"/>
  <c r="AF327" i="43"/>
  <c r="AF328" i="43"/>
  <c r="AF329" i="43"/>
  <c r="AF330" i="43"/>
  <c r="AF331" i="43"/>
  <c r="AF332" i="43"/>
  <c r="AF333" i="43"/>
  <c r="AF334" i="43"/>
  <c r="AF335" i="43"/>
  <c r="AF336" i="43"/>
  <c r="AF337" i="43"/>
  <c r="AF338" i="43"/>
  <c r="AF339" i="43"/>
  <c r="AF340" i="43"/>
  <c r="AF341" i="43"/>
  <c r="AF342" i="43"/>
  <c r="AF343" i="43"/>
  <c r="AF344" i="43"/>
  <c r="AF345" i="43"/>
  <c r="AF346" i="43"/>
  <c r="AF347" i="43"/>
  <c r="AF348" i="43"/>
  <c r="AF349" i="43"/>
  <c r="AF350" i="43"/>
  <c r="AF351" i="43"/>
  <c r="AF352" i="43"/>
  <c r="AF353" i="43"/>
  <c r="AF354" i="43"/>
  <c r="AF355" i="43"/>
  <c r="AF356" i="43"/>
  <c r="AF357" i="43"/>
  <c r="AF358" i="43"/>
  <c r="AF359" i="43"/>
  <c r="AF360" i="43"/>
  <c r="AF361" i="43"/>
  <c r="AF362" i="43"/>
  <c r="AF363" i="43"/>
  <c r="AF364" i="43"/>
  <c r="AF365" i="43"/>
  <c r="AF366" i="43"/>
  <c r="AF367" i="43"/>
  <c r="AF368" i="43"/>
  <c r="AF369" i="43"/>
  <c r="AF370" i="43"/>
  <c r="AF371" i="43"/>
  <c r="AF372" i="43"/>
  <c r="AF373" i="43"/>
  <c r="AF374" i="43"/>
  <c r="AF375" i="43"/>
  <c r="AF376" i="43"/>
  <c r="AF377" i="43"/>
  <c r="AF378" i="43"/>
  <c r="AF379" i="43"/>
  <c r="AF380" i="43"/>
  <c r="AF381" i="43"/>
  <c r="AF382" i="43"/>
  <c r="AF383" i="43"/>
  <c r="AF384" i="43"/>
  <c r="AF385" i="43"/>
  <c r="AF386" i="43"/>
  <c r="AF387" i="43"/>
  <c r="AF388" i="43"/>
  <c r="AF389" i="43"/>
  <c r="AF390" i="43"/>
  <c r="AF391" i="43"/>
  <c r="AF392" i="43"/>
  <c r="AF393" i="43"/>
  <c r="AF394" i="43"/>
  <c r="AF395" i="43"/>
  <c r="AF396" i="43"/>
  <c r="AF397" i="43"/>
  <c r="AF398" i="43"/>
  <c r="AF399" i="43"/>
  <c r="AF400" i="43"/>
  <c r="AF401" i="43"/>
  <c r="AF402" i="43"/>
  <c r="AF403" i="43"/>
  <c r="AF404" i="43"/>
  <c r="AF405" i="43"/>
  <c r="AF406" i="43"/>
  <c r="AF407" i="43"/>
  <c r="AF408" i="43"/>
  <c r="AF409" i="43"/>
  <c r="AF410" i="43"/>
  <c r="AF411" i="43"/>
  <c r="AF412" i="43"/>
  <c r="AF413" i="43"/>
  <c r="AF414" i="43"/>
  <c r="AF415" i="43"/>
  <c r="AF416" i="43"/>
  <c r="AF417" i="43"/>
  <c r="AF418" i="43"/>
  <c r="AF419" i="43"/>
  <c r="AF420" i="43"/>
  <c r="AF421" i="43"/>
  <c r="AF422" i="43"/>
  <c r="AF423" i="43"/>
  <c r="AF424" i="43"/>
  <c r="AF425" i="43"/>
  <c r="AF426" i="43"/>
  <c r="AF427" i="43"/>
  <c r="AF428" i="43"/>
  <c r="AF429" i="43"/>
  <c r="AF430" i="43"/>
  <c r="AF431" i="43"/>
  <c r="AF432" i="43"/>
  <c r="AF433" i="43"/>
  <c r="AF434" i="43"/>
  <c r="AF435" i="43"/>
  <c r="AF436" i="43"/>
  <c r="AF437" i="43"/>
  <c r="AF438" i="43"/>
  <c r="AF439" i="43"/>
  <c r="AF440" i="43"/>
  <c r="AF441" i="43"/>
  <c r="AF442" i="43"/>
  <c r="AF443" i="43"/>
  <c r="AF444" i="43"/>
  <c r="AF445" i="43"/>
  <c r="AF446" i="43"/>
  <c r="AF447" i="43"/>
  <c r="AF448" i="43"/>
  <c r="AF449" i="43"/>
  <c r="AF450" i="43"/>
  <c r="AF451" i="43"/>
  <c r="AF452" i="43"/>
  <c r="AF453" i="43"/>
  <c r="AF454" i="43"/>
  <c r="AF455" i="43"/>
  <c r="AF456" i="43"/>
  <c r="AF457" i="43"/>
  <c r="AF458" i="43"/>
  <c r="AF459" i="43"/>
  <c r="AF460" i="43"/>
  <c r="AF461" i="43"/>
  <c r="AF462" i="43"/>
  <c r="AF463" i="43"/>
  <c r="AF464" i="43"/>
  <c r="AF465" i="43"/>
  <c r="AF466" i="43"/>
  <c r="AF467" i="43"/>
  <c r="AF468" i="43"/>
  <c r="AF469" i="43"/>
  <c r="AF470" i="43"/>
  <c r="AF471" i="43"/>
  <c r="AF472" i="43"/>
  <c r="AF473" i="43"/>
  <c r="AF474" i="43"/>
  <c r="AF475" i="43"/>
  <c r="AF476" i="43"/>
  <c r="AF477" i="43"/>
  <c r="AF478" i="43"/>
  <c r="AF479" i="43"/>
  <c r="AF480" i="43"/>
  <c r="AF481" i="43"/>
  <c r="AF482" i="43"/>
  <c r="AF483" i="43"/>
  <c r="AF484" i="43"/>
  <c r="AF485" i="43"/>
  <c r="AF486" i="43"/>
  <c r="AF487" i="43"/>
  <c r="AF488" i="43"/>
  <c r="AF489" i="43"/>
  <c r="AF490" i="43"/>
  <c r="AF491" i="43"/>
  <c r="AF492" i="43"/>
  <c r="AF493" i="43"/>
  <c r="AF494" i="43"/>
  <c r="AF495" i="43"/>
  <c r="AF496" i="43"/>
  <c r="AF497" i="43"/>
  <c r="AF498" i="43"/>
  <c r="AF499" i="43"/>
  <c r="AF500" i="43"/>
  <c r="AF501" i="43"/>
  <c r="AF502" i="43"/>
  <c r="AF503" i="43"/>
  <c r="AF504" i="43"/>
  <c r="AF505" i="43"/>
  <c r="AF506" i="43"/>
  <c r="AF507" i="43"/>
  <c r="AF508" i="43"/>
  <c r="AF509" i="43"/>
  <c r="AF510" i="43"/>
  <c r="AF511" i="43"/>
  <c r="AF512" i="43"/>
  <c r="AF513" i="43"/>
  <c r="AF514" i="43"/>
  <c r="AF515" i="43"/>
  <c r="AF516" i="43"/>
  <c r="AF517" i="43"/>
  <c r="AF518" i="43"/>
  <c r="AF519" i="43"/>
  <c r="AF520" i="43"/>
  <c r="AF521" i="43"/>
  <c r="AF522" i="43"/>
  <c r="AF523" i="43"/>
  <c r="AF524" i="43"/>
  <c r="AF525" i="43"/>
  <c r="AF526" i="43"/>
  <c r="AF527" i="43"/>
  <c r="AF528" i="43"/>
  <c r="AF529" i="43"/>
  <c r="AF530" i="43"/>
  <c r="AF531" i="43"/>
  <c r="AF532" i="43"/>
  <c r="AF533" i="43"/>
  <c r="AF534" i="43"/>
  <c r="AF535" i="43"/>
  <c r="AF536" i="43"/>
  <c r="AF537" i="43"/>
  <c r="AF538" i="43"/>
  <c r="AF539" i="43"/>
  <c r="AF540" i="43"/>
  <c r="AF541" i="43"/>
  <c r="AF542" i="43"/>
  <c r="AF543" i="43"/>
  <c r="AF544" i="43"/>
  <c r="AF545" i="43"/>
  <c r="AF546" i="43"/>
  <c r="AF547" i="43"/>
  <c r="AF548" i="43"/>
  <c r="AF549" i="43"/>
  <c r="AF550" i="43"/>
  <c r="AF551" i="43"/>
  <c r="AF552" i="43"/>
  <c r="AF553" i="43"/>
  <c r="AF554" i="43"/>
  <c r="AF555" i="43"/>
  <c r="AF556" i="43"/>
  <c r="AF557" i="43"/>
  <c r="AF558" i="43"/>
  <c r="AF559" i="43"/>
  <c r="AF560" i="43"/>
  <c r="AF561" i="43"/>
  <c r="AF562" i="43"/>
  <c r="AF563" i="43"/>
  <c r="AF564" i="43"/>
  <c r="AF565" i="43"/>
  <c r="AF566" i="43"/>
  <c r="AF567" i="43"/>
  <c r="AF568" i="43"/>
  <c r="AF569" i="43"/>
  <c r="AF570" i="43"/>
  <c r="AF571" i="43"/>
  <c r="AF572" i="43"/>
  <c r="AF573" i="43"/>
  <c r="AF574" i="43"/>
  <c r="AF575" i="43"/>
  <c r="AF576" i="43"/>
  <c r="AF577" i="43"/>
  <c r="AF578" i="43"/>
  <c r="AF579" i="43"/>
  <c r="AF580" i="43"/>
  <c r="AF581" i="43"/>
  <c r="AF582" i="43"/>
  <c r="AF583" i="43"/>
  <c r="AF584" i="43"/>
  <c r="AF585" i="43"/>
  <c r="AF586" i="43"/>
  <c r="AF587" i="43"/>
  <c r="AF588" i="43"/>
  <c r="AF589" i="43"/>
  <c r="AF590" i="43"/>
  <c r="AF591" i="43"/>
  <c r="AF592" i="43"/>
  <c r="AF593" i="43"/>
  <c r="AF594" i="43"/>
  <c r="AF595" i="43"/>
  <c r="AF596" i="43"/>
  <c r="AF597" i="43"/>
  <c r="AF598" i="43"/>
  <c r="AF599" i="43"/>
  <c r="AF600" i="43"/>
  <c r="AF601" i="43"/>
  <c r="AF602" i="43"/>
  <c r="AF603" i="43"/>
  <c r="AF604" i="43"/>
  <c r="AF605" i="43"/>
  <c r="AF606" i="43"/>
  <c r="AF607" i="43"/>
  <c r="AF608" i="43"/>
  <c r="AF609" i="43"/>
  <c r="AF610" i="43"/>
  <c r="AF611" i="43"/>
  <c r="AF612" i="43"/>
  <c r="AF613" i="43"/>
  <c r="AF614" i="43"/>
  <c r="AF615" i="43"/>
  <c r="AF616" i="43"/>
  <c r="AF617" i="43"/>
  <c r="AF618" i="43"/>
  <c r="AF619" i="43"/>
  <c r="AF620" i="43"/>
  <c r="AF621" i="43"/>
  <c r="AF622" i="43"/>
  <c r="AF623" i="43"/>
  <c r="AF624" i="43"/>
  <c r="AF625" i="43"/>
  <c r="AF626" i="43"/>
  <c r="AF627" i="43"/>
  <c r="AF628" i="43"/>
  <c r="AF629" i="43"/>
  <c r="AF630" i="43"/>
  <c r="AF631" i="43"/>
  <c r="AF632" i="43"/>
  <c r="AF633" i="43"/>
  <c r="AF634" i="43"/>
  <c r="AF635" i="43"/>
  <c r="AF636" i="43"/>
  <c r="AF637" i="43"/>
  <c r="AF638" i="43"/>
  <c r="AF639" i="43"/>
  <c r="AF640" i="43"/>
  <c r="AF641" i="43"/>
  <c r="AF642" i="43"/>
  <c r="AF643" i="43"/>
  <c r="AF644" i="43"/>
  <c r="AF645" i="43"/>
  <c r="AF646" i="43"/>
  <c r="AF647" i="43"/>
  <c r="AF648" i="43"/>
  <c r="AF649" i="43"/>
  <c r="AF650" i="43"/>
  <c r="AF651" i="43"/>
  <c r="AF652" i="43"/>
  <c r="AF653" i="43"/>
  <c r="AF654" i="43"/>
  <c r="AF655" i="43"/>
  <c r="AF656" i="43"/>
  <c r="AF657" i="43"/>
  <c r="AF658" i="43"/>
  <c r="AF659" i="43"/>
  <c r="AF660" i="43"/>
  <c r="AF661" i="43"/>
  <c r="AF662" i="43"/>
  <c r="AF663" i="43"/>
  <c r="AF664" i="43"/>
  <c r="AF665" i="43"/>
  <c r="AF666" i="43"/>
  <c r="AF667" i="43"/>
  <c r="AF668" i="43"/>
  <c r="AF669" i="43"/>
  <c r="AF670" i="43"/>
  <c r="AF671" i="43"/>
  <c r="AF672" i="43"/>
  <c r="AF673" i="43"/>
  <c r="AF674" i="43"/>
  <c r="AF675" i="43"/>
  <c r="AF676" i="43"/>
  <c r="AF677" i="43"/>
  <c r="AF678" i="43"/>
  <c r="AF679" i="43"/>
  <c r="AF680" i="43"/>
  <c r="AF681" i="43"/>
  <c r="AF682" i="43"/>
  <c r="AF683" i="43"/>
  <c r="AF684" i="43"/>
  <c r="AF685" i="43"/>
  <c r="AF686" i="43"/>
  <c r="AF687" i="43"/>
  <c r="AF688" i="43"/>
  <c r="AF689" i="43"/>
  <c r="AF690" i="43"/>
  <c r="AF691" i="43"/>
  <c r="AF692" i="43"/>
  <c r="AF693" i="43"/>
  <c r="AF694" i="43"/>
  <c r="AF695" i="43"/>
  <c r="AF696" i="43"/>
  <c r="AF697" i="43"/>
  <c r="AF698" i="43"/>
  <c r="AF699" i="43"/>
  <c r="AF700" i="43"/>
  <c r="AF701" i="43"/>
  <c r="AF702" i="43"/>
  <c r="AF703" i="43"/>
  <c r="AF704" i="43"/>
  <c r="AF705" i="43"/>
  <c r="AF706" i="43"/>
  <c r="AF707" i="43"/>
  <c r="AF708" i="43"/>
  <c r="AF709" i="43"/>
  <c r="AF710" i="43"/>
  <c r="AF711" i="43"/>
  <c r="AF712" i="43"/>
  <c r="AF713" i="43"/>
  <c r="AF714" i="43"/>
  <c r="AF715" i="43"/>
  <c r="AF716" i="43"/>
  <c r="AF717" i="43"/>
  <c r="AF718" i="43"/>
  <c r="AF719" i="43"/>
  <c r="AF720" i="43"/>
  <c r="AF721" i="43"/>
  <c r="AF722" i="43"/>
  <c r="AF723" i="43"/>
  <c r="AF724" i="43"/>
  <c r="AF725" i="43"/>
  <c r="AF726" i="43"/>
  <c r="AF727" i="43"/>
  <c r="AF728" i="43"/>
  <c r="AF729" i="43"/>
  <c r="AF730" i="43"/>
  <c r="AF731" i="43"/>
  <c r="AF732" i="43"/>
  <c r="AF733" i="43"/>
  <c r="AF734" i="43"/>
  <c r="AF735" i="43"/>
  <c r="AF736" i="43"/>
  <c r="AF737" i="43"/>
  <c r="AF738" i="43"/>
  <c r="AF739" i="43"/>
  <c r="AF740" i="43"/>
  <c r="AF741" i="43"/>
  <c r="AF742" i="43"/>
  <c r="AF743" i="43"/>
  <c r="AF744" i="43"/>
  <c r="AF745" i="43"/>
  <c r="AF746" i="43"/>
  <c r="AF747" i="43"/>
  <c r="AF748" i="43"/>
  <c r="AF749" i="43"/>
  <c r="AF750" i="43"/>
  <c r="AF751" i="43"/>
  <c r="AF752" i="43"/>
  <c r="AF753" i="43"/>
  <c r="AF754" i="43"/>
  <c r="AF755" i="43"/>
  <c r="AF756" i="43"/>
  <c r="AF757" i="43"/>
  <c r="AF758" i="43"/>
  <c r="AF759" i="43"/>
  <c r="AF760" i="43"/>
  <c r="AF761" i="43"/>
  <c r="AF762" i="43"/>
  <c r="AF763" i="43"/>
  <c r="AF764" i="43"/>
  <c r="AF765" i="43"/>
  <c r="AF766" i="43"/>
  <c r="AF767" i="43"/>
  <c r="AF768" i="43"/>
  <c r="AF769" i="43"/>
  <c r="AF770" i="43"/>
  <c r="AF771" i="43"/>
  <c r="AF772" i="43"/>
  <c r="AF773" i="43"/>
  <c r="AF774" i="43"/>
  <c r="AF775" i="43"/>
  <c r="AF776" i="43"/>
  <c r="AF777" i="43"/>
  <c r="AF778" i="43"/>
  <c r="AF779" i="43"/>
  <c r="AF780" i="43"/>
  <c r="AF781" i="43"/>
  <c r="AF782" i="43"/>
  <c r="AF783" i="43"/>
  <c r="AF784" i="43"/>
  <c r="AF785" i="43"/>
  <c r="AF786" i="43"/>
  <c r="AF787" i="43"/>
  <c r="AF788" i="43"/>
  <c r="AF789" i="43"/>
  <c r="AF790" i="43"/>
  <c r="AF791" i="43"/>
  <c r="AF792" i="43"/>
  <c r="AF793" i="43"/>
  <c r="AF794" i="43"/>
  <c r="AF795" i="43"/>
  <c r="AF796" i="43"/>
  <c r="AF797" i="43"/>
  <c r="AF798" i="43"/>
  <c r="AF799" i="43"/>
  <c r="AF800" i="43"/>
  <c r="AF801" i="43"/>
  <c r="AF802" i="43"/>
  <c r="AF803" i="43"/>
  <c r="AF804" i="43"/>
  <c r="AF805" i="43"/>
  <c r="AF806" i="43"/>
  <c r="AF807" i="43"/>
  <c r="AF808" i="43"/>
  <c r="AF809" i="43"/>
  <c r="AF810" i="43"/>
  <c r="AF811" i="43"/>
  <c r="AF812" i="43"/>
  <c r="AF813" i="43"/>
  <c r="AF814" i="43"/>
  <c r="AF815" i="43"/>
  <c r="AF816" i="43"/>
  <c r="AF817" i="43"/>
  <c r="AF818" i="43"/>
  <c r="AF819" i="43"/>
  <c r="AF820" i="43"/>
  <c r="AF821" i="43"/>
  <c r="AF822" i="43"/>
  <c r="AF823" i="43"/>
  <c r="AF824" i="43"/>
  <c r="AF825" i="43"/>
  <c r="AF826" i="43"/>
  <c r="AF827" i="43"/>
  <c r="AF828" i="43"/>
  <c r="AF829" i="43"/>
  <c r="AF830" i="43"/>
  <c r="AF831" i="43"/>
  <c r="AF832" i="43"/>
  <c r="AF833" i="43"/>
  <c r="AF834" i="43"/>
  <c r="AF835" i="43"/>
  <c r="AF836" i="43"/>
  <c r="AF837" i="43"/>
  <c r="AF838" i="43"/>
  <c r="AF839" i="43"/>
  <c r="AF840" i="43"/>
  <c r="AF841" i="43"/>
  <c r="AF842" i="43"/>
  <c r="AF843" i="43"/>
  <c r="AF844" i="43"/>
  <c r="AF845" i="43"/>
  <c r="AF846" i="43"/>
  <c r="AF847" i="43"/>
  <c r="AF848" i="43"/>
  <c r="AF849" i="43"/>
  <c r="AF850" i="43"/>
  <c r="AF851" i="43"/>
  <c r="AF852" i="43"/>
  <c r="AF853" i="43"/>
  <c r="AF854" i="43"/>
  <c r="AF855" i="43"/>
  <c r="AF856" i="43"/>
  <c r="AF857" i="43"/>
  <c r="AF858" i="43"/>
  <c r="AF859" i="43"/>
  <c r="AF860" i="43"/>
  <c r="AF861" i="43"/>
  <c r="AF862" i="43"/>
  <c r="AF863" i="43"/>
  <c r="AF864" i="43"/>
  <c r="AF865" i="43"/>
  <c r="AF866" i="43"/>
  <c r="AF867" i="43"/>
  <c r="AF868" i="43"/>
  <c r="AF869" i="43"/>
  <c r="AF870" i="43"/>
  <c r="AF871" i="43"/>
  <c r="AF872" i="43"/>
  <c r="AF873" i="43"/>
  <c r="AF874" i="43"/>
  <c r="AF875" i="43"/>
  <c r="AF876" i="43"/>
  <c r="AF877" i="43"/>
  <c r="AF878" i="43"/>
  <c r="AF879" i="43"/>
  <c r="AF880" i="43"/>
  <c r="AF881" i="43"/>
  <c r="AF882" i="43"/>
  <c r="AF883" i="43"/>
  <c r="AF884" i="43"/>
  <c r="AF885" i="43"/>
  <c r="AF886" i="43"/>
  <c r="AF887" i="43"/>
  <c r="AF888" i="43"/>
  <c r="AF889" i="43"/>
  <c r="AF890" i="43"/>
  <c r="AF891" i="43"/>
  <c r="AF892" i="43"/>
  <c r="AF893" i="43"/>
  <c r="AF894" i="43"/>
  <c r="AF895" i="43"/>
  <c r="AF896" i="43"/>
  <c r="AF897" i="43"/>
  <c r="AF898" i="43"/>
  <c r="AF899" i="43"/>
  <c r="AF900" i="43"/>
  <c r="AF901" i="43"/>
  <c r="AF902" i="43"/>
  <c r="AF903" i="43"/>
  <c r="AF904" i="43"/>
  <c r="AF905" i="43"/>
  <c r="AF906" i="43"/>
  <c r="AF907" i="43"/>
  <c r="AF908" i="43"/>
  <c r="AF909" i="43"/>
  <c r="AF910" i="43"/>
  <c r="AF911" i="43"/>
  <c r="AF912" i="43"/>
  <c r="AF913" i="43"/>
  <c r="AF914" i="43"/>
  <c r="AF915" i="43"/>
  <c r="AF916" i="43"/>
  <c r="AF917" i="43"/>
  <c r="AF918" i="43"/>
  <c r="AF919" i="43"/>
  <c r="AF920" i="43"/>
  <c r="AF921" i="43"/>
  <c r="AF922" i="43"/>
  <c r="AF923" i="43"/>
  <c r="AF924" i="43"/>
  <c r="AF925" i="43"/>
  <c r="AF926" i="43"/>
  <c r="AF927" i="43"/>
  <c r="AF928" i="43"/>
  <c r="AF929" i="43"/>
  <c r="AF930" i="43"/>
  <c r="AF931" i="43"/>
  <c r="AF932" i="43"/>
  <c r="AF933" i="43"/>
  <c r="AF934" i="43"/>
  <c r="AF935" i="43"/>
  <c r="AF936" i="43"/>
  <c r="AF937" i="43"/>
  <c r="AF938" i="43"/>
  <c r="AF939" i="43"/>
  <c r="AF940" i="43"/>
  <c r="AF941" i="43"/>
  <c r="AF942" i="43"/>
  <c r="AF943" i="43"/>
  <c r="AF944" i="43"/>
  <c r="AF945" i="43"/>
  <c r="AF946" i="43"/>
  <c r="AF947" i="43"/>
  <c r="AF948" i="43"/>
  <c r="AF949" i="43"/>
  <c r="AF950" i="43"/>
  <c r="AF951" i="43"/>
  <c r="AF952" i="43"/>
  <c r="AF953" i="43"/>
  <c r="AF954" i="43"/>
  <c r="AF955" i="43"/>
  <c r="AF956" i="43"/>
  <c r="AF957" i="43"/>
  <c r="AF958" i="43"/>
  <c r="AF959" i="43"/>
  <c r="AF960" i="43"/>
  <c r="AF961" i="43"/>
  <c r="AF962" i="43"/>
  <c r="AF963" i="43"/>
  <c r="AF964" i="43"/>
  <c r="AF965" i="43"/>
  <c r="AF966" i="43"/>
  <c r="AF967" i="43"/>
  <c r="AF968" i="43"/>
  <c r="AF969" i="43"/>
  <c r="AF970" i="43"/>
  <c r="AF971" i="43"/>
  <c r="AF972" i="43"/>
  <c r="AF973" i="43"/>
  <c r="AF974" i="43"/>
  <c r="AF975" i="43"/>
  <c r="AF976" i="43"/>
  <c r="AF977" i="43"/>
  <c r="AF978" i="43"/>
  <c r="AF979" i="43"/>
  <c r="AF980" i="43"/>
  <c r="AF981" i="43"/>
  <c r="AF982" i="43"/>
  <c r="AF983" i="43"/>
  <c r="AF984" i="43"/>
  <c r="AF985" i="43"/>
  <c r="AF986" i="43"/>
  <c r="AF987" i="43"/>
  <c r="AF988" i="43"/>
  <c r="AF989" i="43"/>
  <c r="AF990" i="43"/>
  <c r="AF991" i="43"/>
  <c r="AF992" i="43"/>
  <c r="AF993" i="43"/>
  <c r="AF994" i="43"/>
  <c r="AF995" i="43"/>
  <c r="AF996" i="43"/>
  <c r="AF997" i="43"/>
  <c r="AF998" i="43"/>
  <c r="AF999" i="43"/>
  <c r="AF1000" i="43"/>
  <c r="AF1001" i="43"/>
  <c r="AF1002" i="43"/>
  <c r="AF1003" i="43"/>
  <c r="AF1004" i="43"/>
  <c r="AF1005" i="43"/>
  <c r="AF1006" i="43"/>
  <c r="AF1007" i="43"/>
  <c r="AF1008" i="43"/>
  <c r="AF1009" i="43"/>
  <c r="AF1010" i="43"/>
  <c r="AF1011" i="43"/>
  <c r="AF1012" i="43"/>
  <c r="AF1013" i="43"/>
  <c r="AF1014" i="43"/>
  <c r="AF1015" i="43"/>
  <c r="AF1016" i="43"/>
  <c r="AF1017" i="43"/>
  <c r="AF1018" i="43"/>
  <c r="AF1019" i="43"/>
  <c r="AF1020" i="43"/>
  <c r="AF1021" i="43"/>
  <c r="AF1022" i="43"/>
  <c r="AF1023" i="43"/>
  <c r="AF1024" i="43"/>
  <c r="AF1025" i="43"/>
  <c r="AF1026" i="43"/>
  <c r="AF1027" i="43"/>
  <c r="AF1028" i="43"/>
  <c r="AF1029" i="43"/>
  <c r="AF1030" i="43"/>
  <c r="AF1031" i="43"/>
  <c r="AF1032" i="43"/>
  <c r="AF1033" i="43"/>
  <c r="AF1034" i="43"/>
  <c r="AF1035" i="43"/>
  <c r="AF1036" i="43"/>
  <c r="AF1037" i="43"/>
  <c r="AF1038" i="43"/>
  <c r="AF1039" i="43"/>
  <c r="AF1040" i="43"/>
  <c r="AF1041" i="43"/>
  <c r="AF1042" i="43"/>
  <c r="AF1043" i="43"/>
  <c r="AF1044" i="43"/>
  <c r="AF1045" i="43"/>
  <c r="AF1046" i="43"/>
  <c r="AF1047" i="43"/>
  <c r="AF1048" i="43"/>
  <c r="AF1049" i="43"/>
  <c r="AF1050" i="43"/>
  <c r="AF1051" i="43"/>
  <c r="AF1052" i="43"/>
  <c r="AF1053" i="43"/>
  <c r="AF1054" i="43"/>
  <c r="AF1055" i="43"/>
  <c r="AF1056" i="43"/>
  <c r="AF1057" i="43"/>
  <c r="AF1058" i="43"/>
  <c r="AF1059" i="43"/>
  <c r="AF1060" i="43"/>
  <c r="AF1061" i="43"/>
  <c r="AF1062" i="43"/>
  <c r="AF1063" i="43"/>
  <c r="AF1064" i="43"/>
  <c r="AF1065" i="43"/>
  <c r="AF1066" i="43"/>
  <c r="AF1067" i="43"/>
  <c r="AF1068" i="43"/>
  <c r="AF1069" i="43"/>
  <c r="AF1070" i="43"/>
  <c r="AF1071" i="43"/>
  <c r="AF1072" i="43"/>
  <c r="AF1073" i="43"/>
  <c r="AF1074" i="43"/>
  <c r="AF1075" i="43"/>
  <c r="AF1076" i="43"/>
  <c r="AF1077" i="43"/>
  <c r="AF1078" i="43"/>
  <c r="AF1079" i="43"/>
  <c r="AF1080" i="43"/>
  <c r="AF1081" i="43"/>
  <c r="AF1082" i="43"/>
  <c r="AF1083" i="43"/>
  <c r="AF1084" i="43"/>
  <c r="AF1085" i="43"/>
  <c r="AF1086" i="43"/>
  <c r="AF1087" i="43"/>
  <c r="AF1088" i="43"/>
  <c r="AF1089" i="43"/>
  <c r="AF1090" i="43"/>
  <c r="AF1091" i="43"/>
  <c r="AF1092" i="43"/>
  <c r="AF1093" i="43"/>
  <c r="AF1094" i="43"/>
  <c r="AF1095" i="43"/>
  <c r="AF1096" i="43"/>
  <c r="AF1097" i="43"/>
  <c r="AF1098" i="43"/>
  <c r="AF1099" i="43"/>
  <c r="AF1100" i="43"/>
  <c r="AF1101" i="43"/>
  <c r="AF1102" i="43"/>
  <c r="AF1103" i="43"/>
  <c r="AF1104" i="43"/>
  <c r="AF1105" i="43"/>
  <c r="AF1106" i="43"/>
  <c r="AF1107" i="43"/>
  <c r="AF1108" i="43"/>
  <c r="AF1109" i="43"/>
  <c r="AF1110" i="43"/>
  <c r="AF1111" i="43"/>
  <c r="AF1112" i="43"/>
  <c r="AF1113" i="43"/>
  <c r="AF1114" i="43"/>
  <c r="AF1115" i="43"/>
  <c r="AF1116" i="43"/>
  <c r="AF1117" i="43"/>
  <c r="AF1118" i="43"/>
  <c r="AF1119" i="43"/>
  <c r="AF1120" i="43"/>
  <c r="AF1121" i="43"/>
  <c r="AF1122" i="43"/>
  <c r="AF1123" i="43"/>
  <c r="AF1124" i="43"/>
  <c r="AF1125" i="43"/>
  <c r="AF1126" i="43"/>
  <c r="AF1127" i="43"/>
  <c r="AF1128" i="43"/>
  <c r="AF1129" i="43"/>
  <c r="AF1130" i="43"/>
  <c r="AF1131" i="43"/>
  <c r="AF1132" i="43"/>
  <c r="AF1133" i="43"/>
  <c r="AF1134" i="43"/>
  <c r="AF1135" i="43"/>
  <c r="AF1136" i="43"/>
  <c r="AF1137" i="43"/>
  <c r="AF1138" i="43"/>
  <c r="AF1139" i="43"/>
  <c r="AF1140" i="43"/>
  <c r="AF1141" i="43"/>
  <c r="AF1142" i="43"/>
  <c r="AF1143" i="43"/>
  <c r="AF1144" i="43"/>
  <c r="AF1145" i="43"/>
  <c r="AF1146" i="43"/>
  <c r="AF1147" i="43"/>
  <c r="AF1148" i="43"/>
  <c r="AF1149" i="43"/>
  <c r="AF1150" i="43"/>
  <c r="AF1151" i="43"/>
  <c r="AF1152" i="43"/>
  <c r="AF1153" i="43"/>
  <c r="AF1154" i="43"/>
  <c r="AF1155" i="43"/>
  <c r="AF1156" i="43"/>
  <c r="AF1157" i="43"/>
  <c r="AF1158" i="43"/>
  <c r="AF1159" i="43"/>
  <c r="AF1160" i="43"/>
  <c r="AF1161" i="43"/>
  <c r="AF1162" i="43"/>
  <c r="AF1163" i="43"/>
  <c r="AF1164" i="43"/>
  <c r="AF1165" i="43"/>
  <c r="AF1166" i="43"/>
  <c r="AF1167" i="43"/>
  <c r="AF1168" i="43"/>
  <c r="AF1169" i="43"/>
  <c r="AF1170" i="43"/>
  <c r="AF1171" i="43"/>
  <c r="AF1172" i="43"/>
  <c r="AF1173" i="43"/>
  <c r="AF1174" i="43"/>
  <c r="AF1175" i="43"/>
  <c r="AF1176" i="43"/>
  <c r="AF1177" i="43"/>
  <c r="AF1178" i="43"/>
  <c r="AF1179" i="43"/>
  <c r="AF1180" i="43"/>
  <c r="AF1181" i="43"/>
  <c r="AF1182" i="43"/>
  <c r="AF1183" i="43"/>
  <c r="AF1184" i="43"/>
  <c r="AF1185" i="43"/>
  <c r="AF1186" i="43"/>
  <c r="AF1187" i="43"/>
  <c r="AF1188" i="43"/>
  <c r="AF1189" i="43"/>
  <c r="AF1190" i="43"/>
  <c r="AF1191" i="43"/>
  <c r="AF1192" i="43"/>
  <c r="AF1193" i="43"/>
  <c r="AF1194" i="43"/>
  <c r="AF1195" i="43"/>
  <c r="AF1196" i="43"/>
  <c r="AF1197" i="43"/>
  <c r="AF1198" i="43"/>
  <c r="AF1199" i="43"/>
  <c r="AF1200" i="43"/>
  <c r="AF1201" i="43"/>
  <c r="AF1202" i="43"/>
  <c r="AF1203" i="43"/>
  <c r="AF1204" i="43"/>
  <c r="AF1205" i="43"/>
  <c r="AF1206" i="43"/>
  <c r="AF1207" i="43"/>
  <c r="AF1208" i="43"/>
  <c r="AF1209" i="43"/>
  <c r="AF1210" i="43"/>
  <c r="AF1211" i="43"/>
  <c r="AF1212" i="43"/>
  <c r="AF1213" i="43"/>
  <c r="AF1214" i="43"/>
  <c r="AF1215" i="43"/>
  <c r="AF1216" i="43"/>
  <c r="AF1217" i="43"/>
  <c r="AF1218" i="43"/>
  <c r="AF1219" i="43"/>
  <c r="AF1220" i="43"/>
  <c r="AF1221" i="43"/>
  <c r="AF1222" i="43"/>
  <c r="AF1223" i="43"/>
  <c r="AF1224" i="43"/>
  <c r="AF1225" i="43"/>
  <c r="AF1226" i="43"/>
  <c r="AF1227" i="43"/>
  <c r="AF1228" i="43"/>
  <c r="AF1229" i="43"/>
  <c r="AF1230" i="43"/>
  <c r="AF1231" i="43"/>
  <c r="AF1232" i="43"/>
  <c r="AF1233" i="43"/>
  <c r="AF1234" i="43"/>
  <c r="AF1235" i="43"/>
  <c r="AF1236" i="43"/>
  <c r="AF1237" i="43"/>
  <c r="AF1238" i="43"/>
  <c r="AF1239" i="43"/>
  <c r="AF1240" i="43"/>
  <c r="AF1241" i="43"/>
  <c r="AF1242" i="43"/>
  <c r="AF1243" i="43"/>
  <c r="AF1244" i="43"/>
  <c r="AF1245" i="43"/>
  <c r="AF1246" i="43"/>
  <c r="AF1247" i="43"/>
  <c r="AF1248" i="43"/>
  <c r="AF1249" i="43"/>
  <c r="AF1250" i="43"/>
  <c r="AF1251" i="43"/>
  <c r="AF1252" i="43"/>
  <c r="AF1253" i="43"/>
  <c r="AF1254" i="43"/>
  <c r="AF1255" i="43"/>
  <c r="AF1256" i="43"/>
  <c r="AF1257" i="43"/>
  <c r="AF1258" i="43"/>
  <c r="AF1259" i="43"/>
  <c r="AF1260" i="43"/>
  <c r="AF1261" i="43"/>
  <c r="AF1262" i="43"/>
  <c r="AF1263" i="43"/>
  <c r="AF1264" i="43"/>
  <c r="AF1265" i="43"/>
  <c r="AF1266" i="43"/>
  <c r="AF1267" i="43"/>
  <c r="AF1268" i="43"/>
  <c r="AF1269" i="43"/>
  <c r="AF1270" i="43"/>
  <c r="AF1271" i="43"/>
  <c r="AF1272" i="43"/>
  <c r="AF1273" i="43"/>
  <c r="AF1274" i="43"/>
  <c r="AF1275" i="43"/>
  <c r="AF1276" i="43"/>
  <c r="AF1277" i="43"/>
  <c r="AF1278" i="43"/>
  <c r="AF1279" i="43"/>
  <c r="AF1280" i="43"/>
  <c r="AF1281" i="43"/>
  <c r="AF1282" i="43"/>
  <c r="AF1283" i="43"/>
  <c r="AF1284" i="43"/>
  <c r="AF1285" i="43"/>
  <c r="AF1286" i="43"/>
  <c r="AF1287" i="43"/>
  <c r="AF1288" i="43"/>
  <c r="AF1289" i="43"/>
  <c r="AF1290" i="43"/>
  <c r="AF1291" i="43"/>
  <c r="AF1292" i="43"/>
  <c r="AF1293" i="43"/>
  <c r="AF1294" i="43"/>
  <c r="AF1295" i="43"/>
  <c r="AF1296" i="43"/>
  <c r="AF1297" i="43"/>
  <c r="AF1298" i="43"/>
  <c r="AF1299" i="43"/>
  <c r="AF1300" i="43"/>
  <c r="AF1301" i="43"/>
  <c r="AF1302" i="43"/>
  <c r="AF1303" i="43"/>
  <c r="AF1304" i="43"/>
  <c r="AF1305" i="43"/>
  <c r="AF1306" i="43"/>
  <c r="AF1307" i="43"/>
  <c r="AF1308" i="43"/>
  <c r="AF1309" i="43"/>
  <c r="AF1310" i="43"/>
  <c r="AF1311" i="43"/>
  <c r="AF1312" i="43"/>
  <c r="AF1313" i="43"/>
  <c r="AF1314" i="43"/>
  <c r="AF1315" i="43"/>
  <c r="AF1316" i="43"/>
  <c r="AF1317" i="43"/>
  <c r="AF1318" i="43"/>
  <c r="AF1319" i="43"/>
  <c r="AF1320" i="43"/>
  <c r="AF1321" i="43"/>
  <c r="AF1322" i="43"/>
  <c r="AF1323" i="43"/>
  <c r="AF1324" i="43"/>
  <c r="AF1325" i="43"/>
  <c r="AF1326" i="43"/>
  <c r="AF1327" i="43"/>
  <c r="AF1328" i="43"/>
  <c r="AF1329" i="43"/>
  <c r="AF1330" i="43"/>
  <c r="AF1331" i="43"/>
  <c r="AF1332" i="43"/>
  <c r="AF1333" i="43"/>
  <c r="AF1334" i="43"/>
  <c r="AF1335" i="43"/>
  <c r="AF1336" i="43"/>
  <c r="AF1337" i="43"/>
  <c r="AF1338" i="43"/>
  <c r="AF1339" i="43"/>
  <c r="AF1340" i="43"/>
  <c r="AF1341" i="43"/>
  <c r="AF1342" i="43"/>
  <c r="AF1343" i="43"/>
  <c r="AF1344" i="43"/>
  <c r="AF1345" i="43"/>
  <c r="AF1346" i="43"/>
  <c r="AF1347" i="43"/>
  <c r="AF1348" i="43"/>
  <c r="AF1349" i="43"/>
  <c r="AF1350" i="43"/>
  <c r="AF1351" i="43"/>
  <c r="AF1352" i="43"/>
  <c r="AF1353" i="43"/>
  <c r="AF1354" i="43"/>
  <c r="AF1355" i="43"/>
  <c r="AF1356" i="43"/>
  <c r="AF1357" i="43"/>
  <c r="AF1358" i="43"/>
  <c r="AF1359" i="43"/>
  <c r="AF1360" i="43"/>
  <c r="AF1361" i="43"/>
  <c r="AF1362" i="43"/>
  <c r="AF1363" i="43"/>
  <c r="AF1364" i="43"/>
  <c r="AF1365" i="43"/>
  <c r="AF1366" i="43"/>
  <c r="AF1367" i="43"/>
  <c r="AF1368" i="43"/>
  <c r="AF1369" i="43"/>
  <c r="AF1370" i="43"/>
  <c r="AF1371" i="43"/>
  <c r="AF1372" i="43"/>
  <c r="AF1373" i="43"/>
  <c r="AF1374" i="43"/>
  <c r="AF1375" i="43"/>
  <c r="AF1376" i="43"/>
  <c r="AF1377" i="43"/>
  <c r="AF1378" i="43"/>
  <c r="AF1379" i="43"/>
  <c r="AF1380" i="43"/>
  <c r="AF1381" i="43"/>
  <c r="AF1382" i="43"/>
  <c r="AF1383" i="43"/>
  <c r="AF1384" i="43"/>
  <c r="AF1385" i="43"/>
  <c r="AF1386" i="43"/>
  <c r="AF1387" i="43"/>
  <c r="AF1388" i="43"/>
  <c r="AF1389" i="43"/>
  <c r="AF1390" i="43"/>
  <c r="AF1391" i="43"/>
  <c r="AF1392" i="43"/>
  <c r="AF1393" i="43"/>
  <c r="AF1394" i="43"/>
  <c r="AF1395" i="43"/>
  <c r="AF1396" i="43"/>
  <c r="AF1397" i="43"/>
  <c r="AF1398" i="43"/>
  <c r="AF1399" i="43"/>
  <c r="AF1400" i="43"/>
  <c r="AF1401" i="43"/>
  <c r="AF1402" i="43"/>
  <c r="AF1403" i="43"/>
  <c r="AF1404" i="43"/>
  <c r="AF1405" i="43"/>
  <c r="AF1406" i="43"/>
  <c r="AF1407" i="43"/>
  <c r="AF1408" i="43"/>
  <c r="AF1409" i="43"/>
  <c r="AF1410" i="43"/>
  <c r="AF1411" i="43"/>
  <c r="AF1412" i="43"/>
  <c r="AF1413" i="43"/>
  <c r="AF1414" i="43"/>
  <c r="AF1415" i="43"/>
  <c r="AF1416" i="43"/>
  <c r="AF1417" i="43"/>
  <c r="AF1418" i="43"/>
  <c r="AF1419" i="43"/>
  <c r="AF1420" i="43"/>
  <c r="AF1421" i="43"/>
  <c r="AF1422" i="43"/>
  <c r="AF1423" i="43"/>
  <c r="AF1424" i="43"/>
  <c r="AF1425" i="43"/>
  <c r="AF1426" i="43"/>
  <c r="AF1427" i="43"/>
  <c r="AF1428" i="43"/>
  <c r="AF1429" i="43"/>
  <c r="AF1430" i="43"/>
  <c r="AF1431" i="43"/>
  <c r="AF1432" i="43"/>
  <c r="AF1433" i="43"/>
  <c r="AF1434" i="43"/>
  <c r="AF1435" i="43"/>
  <c r="AF1436" i="43"/>
  <c r="AF1437" i="43"/>
  <c r="AF1438" i="43"/>
  <c r="AF1439" i="43"/>
  <c r="AF1440" i="43"/>
  <c r="AF1441" i="43"/>
  <c r="AF1442" i="43"/>
  <c r="AF1443" i="43"/>
  <c r="AF1444" i="43"/>
  <c r="AF1445" i="43"/>
  <c r="AF1446" i="43"/>
  <c r="AF1447" i="43"/>
  <c r="AF1448" i="43"/>
  <c r="AF1449" i="43"/>
  <c r="AF1450" i="43"/>
  <c r="AF1451" i="43"/>
  <c r="AF1452" i="43"/>
  <c r="AF1453" i="43"/>
  <c r="AF1454" i="43"/>
  <c r="AF1455" i="43"/>
  <c r="AF1456" i="43"/>
  <c r="AF1457" i="43"/>
  <c r="AF1458" i="43"/>
  <c r="AF1459" i="43"/>
  <c r="AF1460" i="43"/>
  <c r="AF1461" i="43"/>
  <c r="AF1462" i="43"/>
  <c r="AF1463" i="43"/>
  <c r="AF1464" i="43"/>
  <c r="AF1465" i="43"/>
  <c r="AF1466" i="43"/>
  <c r="AF1467" i="43"/>
  <c r="AF1468" i="43"/>
  <c r="AF1469" i="43"/>
  <c r="AF1470" i="43"/>
  <c r="AF1471" i="43"/>
  <c r="AF1472" i="43"/>
  <c r="AF1473" i="43"/>
  <c r="AF1474" i="43"/>
  <c r="AF1475" i="43"/>
  <c r="AF1476" i="43"/>
  <c r="AF1477" i="43"/>
  <c r="AF1478" i="43"/>
  <c r="AF1479" i="43"/>
  <c r="AF1480" i="43"/>
  <c r="AF1481" i="43"/>
  <c r="AF1482" i="43"/>
  <c r="AF1483" i="43"/>
  <c r="AF1484" i="43"/>
  <c r="AF1485" i="43"/>
  <c r="AF1486" i="43"/>
  <c r="AF1487" i="43"/>
  <c r="AF1488" i="43"/>
  <c r="AF1489" i="43"/>
  <c r="AF1490" i="43"/>
  <c r="AF1491" i="43"/>
  <c r="AF1492" i="43"/>
  <c r="AF1493" i="43"/>
  <c r="AF1494" i="43"/>
  <c r="AF1495" i="43"/>
  <c r="AF1496" i="43"/>
  <c r="AF1497" i="43"/>
  <c r="AF1498" i="43"/>
  <c r="AF1499" i="43"/>
  <c r="AF1500" i="43"/>
  <c r="AF1501" i="43"/>
  <c r="AF1502" i="43"/>
  <c r="AF1503" i="43"/>
  <c r="AF1504" i="43"/>
  <c r="AF1505" i="43"/>
  <c r="AF1506" i="43"/>
  <c r="AF1507" i="43"/>
  <c r="AF1508" i="43"/>
  <c r="AF1509" i="43"/>
  <c r="AF1510" i="43"/>
  <c r="AF1511" i="43"/>
  <c r="AF1512" i="43"/>
  <c r="AF1513" i="43"/>
  <c r="AF1514" i="43"/>
  <c r="AF1515" i="43"/>
  <c r="AF1516" i="43"/>
  <c r="AF1517" i="43"/>
  <c r="AF1518" i="43"/>
  <c r="AF1519" i="43"/>
  <c r="AF1520" i="43"/>
  <c r="AF1521" i="43"/>
  <c r="AF1522" i="43"/>
  <c r="AF1523" i="43"/>
  <c r="AF1524" i="43"/>
  <c r="AF1525" i="43"/>
  <c r="AF1526" i="43"/>
  <c r="AF1527" i="43"/>
  <c r="AF1528" i="43"/>
  <c r="AF1529" i="43"/>
  <c r="AF1530" i="43"/>
  <c r="AF1531" i="43"/>
  <c r="AF1532" i="43"/>
  <c r="AF1533" i="43"/>
  <c r="AF1534" i="43"/>
  <c r="AF1535" i="43"/>
  <c r="AF1536" i="43"/>
  <c r="AF1537" i="43"/>
  <c r="AF1538" i="43"/>
  <c r="AF1539" i="43"/>
  <c r="AF1540" i="43"/>
  <c r="AF1541" i="43"/>
  <c r="AF1542" i="43"/>
  <c r="AF1543" i="43"/>
  <c r="AF1544" i="43"/>
  <c r="AF1545" i="43"/>
  <c r="AF1546" i="43"/>
  <c r="AF1547" i="43"/>
  <c r="AF1548" i="43"/>
  <c r="AF1549" i="43"/>
  <c r="AF1550" i="43"/>
  <c r="AF1551" i="43"/>
  <c r="AF1552" i="43"/>
  <c r="AF1553" i="43"/>
  <c r="AF1554" i="43"/>
  <c r="AF1555" i="43"/>
  <c r="AF1556" i="43"/>
  <c r="AF1557" i="43"/>
  <c r="AF1558" i="43"/>
  <c r="AF1559" i="43"/>
  <c r="AF1560" i="43"/>
  <c r="AF1561" i="43"/>
  <c r="AF1562" i="43"/>
  <c r="AF1563" i="43"/>
  <c r="AF1564" i="43"/>
  <c r="AF1565" i="43"/>
  <c r="AF1566" i="43"/>
  <c r="AF1567" i="43"/>
  <c r="AF1568" i="43"/>
  <c r="AF1569" i="43"/>
  <c r="AF1570" i="43"/>
  <c r="AF1571" i="43"/>
  <c r="AF1572" i="43"/>
  <c r="AF1573" i="43"/>
  <c r="AF1574" i="43"/>
  <c r="AF1575" i="43"/>
  <c r="AF1576" i="43"/>
  <c r="AF1577" i="43"/>
  <c r="AF1578" i="43"/>
  <c r="AF1579" i="43"/>
  <c r="AF1580" i="43"/>
  <c r="AF1581" i="43"/>
  <c r="AF1582" i="43"/>
  <c r="AF1583" i="43"/>
  <c r="AF1584" i="43"/>
  <c r="AF1585" i="43"/>
  <c r="AF1586" i="43"/>
  <c r="AF1587" i="43"/>
  <c r="AF1588" i="43"/>
  <c r="AF1589" i="43"/>
  <c r="AF1590" i="43"/>
  <c r="AF1591" i="43"/>
  <c r="AF1592" i="43"/>
  <c r="AF1593" i="43"/>
  <c r="AF1594" i="43"/>
  <c r="AF1595" i="43"/>
  <c r="AF1596" i="43"/>
  <c r="AF1597" i="43"/>
  <c r="AF1598" i="43"/>
  <c r="AF1599" i="43"/>
  <c r="AF1600" i="43"/>
  <c r="AF1601" i="43"/>
  <c r="AF1602" i="43"/>
  <c r="AF1603" i="43"/>
  <c r="AF1604" i="43"/>
  <c r="AF1605" i="43"/>
  <c r="AF1606" i="43"/>
  <c r="AF1607" i="43"/>
  <c r="AF1608" i="43"/>
  <c r="AF1609" i="43"/>
  <c r="AF1610" i="43"/>
  <c r="AF1611" i="43"/>
  <c r="AF1612" i="43"/>
  <c r="AF1613" i="43"/>
  <c r="AF1614" i="43"/>
  <c r="AF1615" i="43"/>
  <c r="AF1616" i="43"/>
  <c r="AF1617" i="43"/>
  <c r="AF1618" i="43"/>
  <c r="AF1619" i="43"/>
  <c r="AF1620" i="43"/>
  <c r="AF1621" i="43"/>
  <c r="AF1622" i="43"/>
  <c r="AF1623" i="43"/>
  <c r="AF1624" i="43"/>
  <c r="AF1625" i="43"/>
  <c r="AF1626" i="43"/>
  <c r="AF1627" i="43"/>
  <c r="AF1628" i="43"/>
  <c r="AF1629" i="43"/>
  <c r="AF1630" i="43"/>
  <c r="AF1631" i="43"/>
  <c r="AF1632" i="43"/>
  <c r="AF1633" i="43"/>
  <c r="AF1634" i="43"/>
  <c r="AF1635" i="43"/>
  <c r="AF1636" i="43"/>
  <c r="AF1637" i="43"/>
  <c r="AF1638" i="43"/>
  <c r="AF1639" i="43"/>
  <c r="AF1640" i="43"/>
  <c r="AF1641" i="43"/>
  <c r="AF1642" i="43"/>
  <c r="AF1643" i="43"/>
  <c r="AF1644" i="43"/>
  <c r="AF1645" i="43"/>
  <c r="AF1646" i="43"/>
  <c r="AF1647" i="43"/>
  <c r="AF1648" i="43"/>
  <c r="AF1649" i="43"/>
  <c r="AF1650" i="43"/>
  <c r="AF1651" i="43"/>
  <c r="AF1652" i="43"/>
  <c r="AF1653" i="43"/>
  <c r="AF1654" i="43"/>
  <c r="AF5" i="43"/>
  <c r="JF29" i="61"/>
  <c r="JF70" i="61" s="1"/>
  <c r="JG29" i="61"/>
  <c r="JH29" i="61"/>
  <c r="JH12" i="61"/>
  <c r="CL12" i="61"/>
  <c r="CL15" i="61" s="1"/>
  <c r="CM12" i="61"/>
  <c r="CM15" i="61" s="1"/>
  <c r="CN15" i="61" s="1"/>
  <c r="CO15" i="61" s="1"/>
  <c r="CP15" i="61" s="1"/>
  <c r="CQ15" i="61" s="1"/>
  <c r="CR15" i="61" s="1"/>
  <c r="CS15" i="61" s="1"/>
  <c r="CT15" i="61" s="1"/>
  <c r="CU15" i="61" s="1"/>
  <c r="CV15" i="61" s="1"/>
  <c r="CW15" i="61" s="1"/>
  <c r="CX15" i="61" s="1"/>
  <c r="CX17" i="61" s="1"/>
  <c r="CN12" i="61"/>
  <c r="CO12" i="61"/>
  <c r="CP12" i="61"/>
  <c r="CQ12" i="61"/>
  <c r="CR12" i="61"/>
  <c r="CS12" i="61"/>
  <c r="CT12" i="61"/>
  <c r="CU12" i="61"/>
  <c r="CV12" i="61"/>
  <c r="CW12" i="61"/>
  <c r="CX12" i="61"/>
  <c r="CY12" i="61"/>
  <c r="CZ12" i="61"/>
  <c r="DA12" i="61"/>
  <c r="DB12" i="61"/>
  <c r="DC12" i="61"/>
  <c r="DD12" i="61"/>
  <c r="DE12" i="61"/>
  <c r="DF12" i="61"/>
  <c r="DG12" i="61"/>
  <c r="DH12" i="61"/>
  <c r="DI12" i="61"/>
  <c r="DJ12" i="61"/>
  <c r="DK12" i="61"/>
  <c r="DL12" i="61"/>
  <c r="DM12" i="61"/>
  <c r="DN12" i="61"/>
  <c r="DO12" i="61"/>
  <c r="DP12" i="61"/>
  <c r="DQ12" i="61"/>
  <c r="DR12" i="61"/>
  <c r="DS12" i="61"/>
  <c r="DT12" i="61"/>
  <c r="DU12" i="61"/>
  <c r="DV12" i="61"/>
  <c r="DW12" i="61"/>
  <c r="DX12" i="61"/>
  <c r="DY12" i="61"/>
  <c r="DZ12" i="61"/>
  <c r="EA12" i="61"/>
  <c r="EB12" i="61"/>
  <c r="EC12" i="61"/>
  <c r="ED12" i="61"/>
  <c r="EE12" i="61"/>
  <c r="EF12" i="61"/>
  <c r="EG12" i="61"/>
  <c r="EH12" i="61"/>
  <c r="EI12" i="61"/>
  <c r="EJ12" i="61"/>
  <c r="EK12" i="61"/>
  <c r="EL12" i="61"/>
  <c r="EM12" i="61"/>
  <c r="EN12" i="61"/>
  <c r="EO12" i="61"/>
  <c r="EP12" i="61"/>
  <c r="EQ12" i="61"/>
  <c r="ER12" i="61"/>
  <c r="ES12" i="61"/>
  <c r="ET12" i="61"/>
  <c r="EU12" i="61"/>
  <c r="EV12" i="61"/>
  <c r="EW12" i="61"/>
  <c r="EX12" i="61"/>
  <c r="EY12" i="61"/>
  <c r="EZ12" i="61"/>
  <c r="FA12" i="61"/>
  <c r="FB12" i="61"/>
  <c r="FC12" i="61"/>
  <c r="FD12" i="61"/>
  <c r="FE12" i="61"/>
  <c r="FF12" i="61"/>
  <c r="FG12" i="61"/>
  <c r="FH12" i="61"/>
  <c r="FI12" i="61"/>
  <c r="FJ12" i="61"/>
  <c r="FK12" i="61"/>
  <c r="FL12" i="61"/>
  <c r="FM12" i="61"/>
  <c r="FN12" i="61"/>
  <c r="FO12" i="61"/>
  <c r="FP12" i="61"/>
  <c r="FQ12" i="61"/>
  <c r="FR12" i="61"/>
  <c r="FS12" i="61"/>
  <c r="FT12" i="61"/>
  <c r="FU12" i="61"/>
  <c r="FV12" i="61"/>
  <c r="FW12" i="61"/>
  <c r="FX12" i="61"/>
  <c r="FY12" i="61"/>
  <c r="FZ12" i="61"/>
  <c r="GA12" i="61"/>
  <c r="GB12" i="61"/>
  <c r="GC12" i="61"/>
  <c r="GD12" i="61"/>
  <c r="GE12" i="61"/>
  <c r="GF12" i="61"/>
  <c r="GG12" i="61"/>
  <c r="GH12" i="61"/>
  <c r="GI12" i="61"/>
  <c r="GJ12" i="61"/>
  <c r="GK12" i="61"/>
  <c r="GL12" i="61"/>
  <c r="GM12" i="61"/>
  <c r="GN12" i="61"/>
  <c r="GO12" i="61"/>
  <c r="GP12" i="61"/>
  <c r="GQ12" i="61"/>
  <c r="GR12" i="61"/>
  <c r="GS12" i="61"/>
  <c r="GT12" i="61"/>
  <c r="GU12" i="61"/>
  <c r="GV12" i="61"/>
  <c r="GW12" i="61"/>
  <c r="GX12" i="61"/>
  <c r="GY12" i="61"/>
  <c r="GZ12" i="61"/>
  <c r="HA12" i="61"/>
  <c r="HB12" i="61"/>
  <c r="HC12" i="61"/>
  <c r="HD12" i="61"/>
  <c r="HE12" i="61"/>
  <c r="HF12" i="61"/>
  <c r="HG12" i="61"/>
  <c r="HH12" i="61"/>
  <c r="HI12" i="61"/>
  <c r="HJ12" i="61"/>
  <c r="HK12" i="61"/>
  <c r="HL12" i="61"/>
  <c r="HM12" i="61"/>
  <c r="HN12" i="61"/>
  <c r="HO12" i="61"/>
  <c r="HP12" i="61"/>
  <c r="HQ12" i="61"/>
  <c r="HR12" i="61"/>
  <c r="HS12" i="61"/>
  <c r="HT12" i="61"/>
  <c r="HU12" i="61"/>
  <c r="HV12" i="61"/>
  <c r="HW12" i="61"/>
  <c r="HX12" i="61"/>
  <c r="HY12" i="61"/>
  <c r="HZ12" i="61"/>
  <c r="IA12" i="61"/>
  <c r="IB12" i="61"/>
  <c r="IC12" i="61"/>
  <c r="ID12" i="61"/>
  <c r="IE12" i="61"/>
  <c r="IF12" i="61"/>
  <c r="IG12" i="61"/>
  <c r="IH12" i="61"/>
  <c r="II12" i="61"/>
  <c r="IJ12" i="61"/>
  <c r="IK12" i="61"/>
  <c r="IL12" i="61"/>
  <c r="IM12" i="61"/>
  <c r="IN12" i="61"/>
  <c r="IO12" i="61"/>
  <c r="IP12" i="61"/>
  <c r="IQ12" i="61"/>
  <c r="IR12" i="61"/>
  <c r="IS12" i="61"/>
  <c r="IT12" i="61"/>
  <c r="IU12" i="61"/>
  <c r="IV12" i="61"/>
  <c r="IW12" i="61"/>
  <c r="IX12" i="61"/>
  <c r="IY12" i="61"/>
  <c r="IZ12" i="61"/>
  <c r="JA12" i="61"/>
  <c r="JB12" i="61"/>
  <c r="JC12" i="61"/>
  <c r="JD12" i="61"/>
  <c r="JE12" i="61"/>
  <c r="JF12" i="61"/>
  <c r="JG12" i="61"/>
  <c r="CK17" i="61"/>
  <c r="C4" i="61"/>
  <c r="B4" i="63" s="1"/>
  <c r="D4" i="61"/>
  <c r="C4" i="63" s="1"/>
  <c r="E4" i="61"/>
  <c r="D4" i="63" s="1"/>
  <c r="F4" i="61"/>
  <c r="E4" i="63" s="1"/>
  <c r="G4" i="61"/>
  <c r="F4" i="63" s="1"/>
  <c r="H4" i="61"/>
  <c r="G4" i="63" s="1"/>
  <c r="I4" i="61"/>
  <c r="H4" i="63" s="1"/>
  <c r="J4" i="61"/>
  <c r="I4" i="63" s="1"/>
  <c r="K4" i="61"/>
  <c r="J4" i="63" s="1"/>
  <c r="L4" i="61"/>
  <c r="K4" i="63" s="1"/>
  <c r="M4" i="61"/>
  <c r="L4" i="63" s="1"/>
  <c r="N4" i="61"/>
  <c r="M4" i="63" s="1"/>
  <c r="T3" i="61"/>
  <c r="U3" i="61"/>
  <c r="T3" i="63" s="1"/>
  <c r="S3" i="61"/>
  <c r="AE3" i="61" s="1"/>
  <c r="AQ3" i="61" s="1"/>
  <c r="BC3" i="61" s="1"/>
  <c r="P3" i="61"/>
  <c r="Y3" i="61"/>
  <c r="X3" i="61"/>
  <c r="Q3" i="61"/>
  <c r="Z3" i="61"/>
  <c r="AL3" i="61" s="1"/>
  <c r="V3" i="61"/>
  <c r="W3" i="61"/>
  <c r="AA3" i="61"/>
  <c r="AM3" i="61" s="1"/>
  <c r="JF74" i="61"/>
  <c r="JE74" i="61"/>
  <c r="JD74" i="61"/>
  <c r="JC74" i="61"/>
  <c r="JB74" i="61"/>
  <c r="JA74" i="61"/>
  <c r="IZ74" i="61"/>
  <c r="IY74" i="61"/>
  <c r="IX74" i="61"/>
  <c r="IW74" i="61"/>
  <c r="IV74" i="61"/>
  <c r="IU74" i="61"/>
  <c r="IT74" i="61"/>
  <c r="IS74" i="61"/>
  <c r="IR74" i="61"/>
  <c r="IQ74" i="61"/>
  <c r="IP74" i="61"/>
  <c r="IO74" i="61"/>
  <c r="IN74" i="61"/>
  <c r="IM74" i="61"/>
  <c r="IL74" i="61"/>
  <c r="IK74" i="61"/>
  <c r="IJ74" i="61"/>
  <c r="II74" i="61"/>
  <c r="IH74" i="61"/>
  <c r="IG74" i="61"/>
  <c r="IF74" i="61"/>
  <c r="IE74" i="61"/>
  <c r="ID74" i="61"/>
  <c r="IC74" i="61"/>
  <c r="IB74" i="61"/>
  <c r="IA74" i="61"/>
  <c r="HZ74" i="61"/>
  <c r="HY74" i="61"/>
  <c r="HX74" i="61"/>
  <c r="HW74" i="61"/>
  <c r="HV74" i="61"/>
  <c r="HU74" i="61"/>
  <c r="HT74" i="61"/>
  <c r="HS74" i="61"/>
  <c r="HR74" i="61"/>
  <c r="HQ74" i="61"/>
  <c r="HP74" i="61"/>
  <c r="HO74" i="61"/>
  <c r="HN74" i="61"/>
  <c r="HM74" i="61"/>
  <c r="HL74" i="61"/>
  <c r="HK74" i="61"/>
  <c r="HJ74" i="61"/>
  <c r="HI74" i="61"/>
  <c r="HH74" i="61"/>
  <c r="HG74" i="61"/>
  <c r="HF74" i="61"/>
  <c r="HE74" i="61"/>
  <c r="HD74" i="61"/>
  <c r="HC74" i="61"/>
  <c r="HB74" i="61"/>
  <c r="HA74" i="61"/>
  <c r="GZ74" i="61"/>
  <c r="GY74" i="61"/>
  <c r="GX74" i="61"/>
  <c r="GW74" i="61"/>
  <c r="GV74" i="61"/>
  <c r="GU74" i="61"/>
  <c r="GT74" i="61"/>
  <c r="GS74" i="61"/>
  <c r="GR74" i="61"/>
  <c r="GQ74" i="61"/>
  <c r="GP74" i="61"/>
  <c r="GO74" i="61"/>
  <c r="GN74" i="61"/>
  <c r="GM74" i="61"/>
  <c r="GL74" i="61"/>
  <c r="GK74" i="61"/>
  <c r="GJ74" i="61"/>
  <c r="GI74" i="61"/>
  <c r="GH74" i="61"/>
  <c r="GG74" i="61"/>
  <c r="GF74" i="61"/>
  <c r="GE74" i="61"/>
  <c r="GD74" i="61"/>
  <c r="GC74" i="61"/>
  <c r="GB74" i="61"/>
  <c r="GA74" i="61"/>
  <c r="FZ74" i="61"/>
  <c r="FY74" i="61"/>
  <c r="FX74" i="61"/>
  <c r="FW74" i="61"/>
  <c r="FV74" i="61"/>
  <c r="FU74" i="61"/>
  <c r="FT74" i="61"/>
  <c r="FS74" i="61"/>
  <c r="FR74" i="61"/>
  <c r="FQ74" i="61"/>
  <c r="FP74" i="61"/>
  <c r="FO74" i="61"/>
  <c r="FN74" i="61"/>
  <c r="FM74" i="61"/>
  <c r="FL74" i="61"/>
  <c r="FK74" i="61"/>
  <c r="FJ74" i="61"/>
  <c r="FI74" i="61"/>
  <c r="FH74" i="61"/>
  <c r="FG74" i="61"/>
  <c r="FF74" i="61"/>
  <c r="FE74" i="61"/>
  <c r="FD74" i="61"/>
  <c r="FC74" i="61"/>
  <c r="FB74" i="61"/>
  <c r="FA74" i="61"/>
  <c r="EZ74" i="61"/>
  <c r="EY74" i="61"/>
  <c r="EX74" i="61"/>
  <c r="EW74" i="61"/>
  <c r="EV74" i="61"/>
  <c r="EU74" i="61"/>
  <c r="ET74" i="61"/>
  <c r="ES74" i="61"/>
  <c r="ER74" i="61"/>
  <c r="EQ74" i="61"/>
  <c r="EP74" i="61"/>
  <c r="EO74" i="61"/>
  <c r="EN74" i="61"/>
  <c r="EM74" i="61"/>
  <c r="EL74" i="61"/>
  <c r="EK74" i="61"/>
  <c r="EJ74" i="61"/>
  <c r="EI74" i="61"/>
  <c r="EH74" i="61"/>
  <c r="EG74" i="61"/>
  <c r="EF74" i="61"/>
  <c r="EE74" i="61"/>
  <c r="ED74" i="61"/>
  <c r="EC74" i="61"/>
  <c r="EB74" i="61"/>
  <c r="EA74" i="61"/>
  <c r="DZ74" i="61"/>
  <c r="DY74" i="61"/>
  <c r="DX74" i="61"/>
  <c r="DW74" i="61"/>
  <c r="DV74" i="61"/>
  <c r="DU74" i="61"/>
  <c r="DT74" i="61"/>
  <c r="DS74" i="61"/>
  <c r="DR74" i="61"/>
  <c r="DQ74" i="61"/>
  <c r="DP74" i="61"/>
  <c r="DO74" i="61"/>
  <c r="DN74" i="61"/>
  <c r="DM74" i="61"/>
  <c r="DL74" i="61"/>
  <c r="DK74" i="61"/>
  <c r="DJ74" i="61"/>
  <c r="DI74" i="61"/>
  <c r="DH74" i="61"/>
  <c r="DG74" i="61"/>
  <c r="DF74" i="61"/>
  <c r="DE74" i="61"/>
  <c r="DD74" i="61"/>
  <c r="DC74" i="61"/>
  <c r="DB74" i="61"/>
  <c r="DA74" i="61"/>
  <c r="CZ74" i="61"/>
  <c r="CY74" i="61"/>
  <c r="CX74" i="61"/>
  <c r="CW74" i="61"/>
  <c r="CV74" i="61"/>
  <c r="CU74" i="61"/>
  <c r="CT74" i="61"/>
  <c r="CS74" i="61"/>
  <c r="CR74" i="61"/>
  <c r="CQ74" i="61"/>
  <c r="CP74" i="61"/>
  <c r="CO74" i="61"/>
  <c r="CN74" i="61"/>
  <c r="CM74" i="61"/>
  <c r="CL74" i="61"/>
  <c r="CK74" i="61"/>
  <c r="JF73" i="61"/>
  <c r="JE73" i="61"/>
  <c r="JD73" i="61"/>
  <c r="JC73" i="61"/>
  <c r="JB73" i="61"/>
  <c r="JA73" i="61"/>
  <c r="IZ73" i="61"/>
  <c r="IY73" i="61"/>
  <c r="IX73" i="61"/>
  <c r="IW73" i="61"/>
  <c r="IV73" i="61"/>
  <c r="IU73" i="61"/>
  <c r="IT73" i="61"/>
  <c r="IS73" i="61"/>
  <c r="IR73" i="61"/>
  <c r="IQ73" i="61"/>
  <c r="IP73" i="61"/>
  <c r="IO73" i="61"/>
  <c r="IN73" i="61"/>
  <c r="IM73" i="61"/>
  <c r="IL73" i="61"/>
  <c r="IK73" i="61"/>
  <c r="IJ73" i="61"/>
  <c r="II73" i="61"/>
  <c r="IH73" i="61"/>
  <c r="IG73" i="61"/>
  <c r="IF73" i="61"/>
  <c r="IE73" i="61"/>
  <c r="ID73" i="61"/>
  <c r="IC73" i="61"/>
  <c r="IB73" i="61"/>
  <c r="IA73" i="61"/>
  <c r="HZ73" i="61"/>
  <c r="HY73" i="61"/>
  <c r="HX73" i="61"/>
  <c r="HW73" i="61"/>
  <c r="HV73" i="61"/>
  <c r="HU73" i="61"/>
  <c r="HT73" i="61"/>
  <c r="HS73" i="61"/>
  <c r="HR73" i="61"/>
  <c r="HQ73" i="61"/>
  <c r="HP73" i="61"/>
  <c r="HO73" i="61"/>
  <c r="HN73" i="61"/>
  <c r="HM73" i="61"/>
  <c r="HL73" i="61"/>
  <c r="HK73" i="61"/>
  <c r="HJ73" i="61"/>
  <c r="HI73" i="61"/>
  <c r="HH73" i="61"/>
  <c r="HG73" i="61"/>
  <c r="HF73" i="61"/>
  <c r="HE73" i="61"/>
  <c r="HD73" i="61"/>
  <c r="HC73" i="61"/>
  <c r="HB73" i="61"/>
  <c r="HA73" i="61"/>
  <c r="GZ73" i="61"/>
  <c r="GY73" i="61"/>
  <c r="GX73" i="61"/>
  <c r="GW73" i="61"/>
  <c r="GV73" i="61"/>
  <c r="GU73" i="61"/>
  <c r="GT73" i="61"/>
  <c r="GS73" i="61"/>
  <c r="GR73" i="61"/>
  <c r="GQ73" i="61"/>
  <c r="GP73" i="61"/>
  <c r="GO73" i="61"/>
  <c r="GN73" i="61"/>
  <c r="GM73" i="61"/>
  <c r="GL73" i="61"/>
  <c r="GK73" i="61"/>
  <c r="GJ73" i="61"/>
  <c r="GI73" i="61"/>
  <c r="GH73" i="61"/>
  <c r="GG73" i="61"/>
  <c r="GF73" i="61"/>
  <c r="GE73" i="61"/>
  <c r="GD73" i="61"/>
  <c r="GC73" i="61"/>
  <c r="GB73" i="61"/>
  <c r="GA73" i="61"/>
  <c r="FZ73" i="61"/>
  <c r="FY73" i="61"/>
  <c r="FX73" i="61"/>
  <c r="FW73" i="61"/>
  <c r="FV73" i="61"/>
  <c r="FU73" i="61"/>
  <c r="FT73" i="61"/>
  <c r="FS73" i="61"/>
  <c r="FR73" i="61"/>
  <c r="FQ73" i="61"/>
  <c r="FP73" i="61"/>
  <c r="FO73" i="61"/>
  <c r="FN73" i="61"/>
  <c r="FM73" i="61"/>
  <c r="FL73" i="61"/>
  <c r="FK73" i="61"/>
  <c r="FJ73" i="61"/>
  <c r="FI73" i="61"/>
  <c r="FH73" i="61"/>
  <c r="FG73" i="61"/>
  <c r="FF73" i="61"/>
  <c r="FE73" i="61"/>
  <c r="FD73" i="61"/>
  <c r="FC73" i="61"/>
  <c r="FB73" i="61"/>
  <c r="FA73" i="61"/>
  <c r="EZ73" i="61"/>
  <c r="EY73" i="61"/>
  <c r="EX73" i="61"/>
  <c r="EW73" i="61"/>
  <c r="EV73" i="61"/>
  <c r="EU73" i="61"/>
  <c r="ET73" i="61"/>
  <c r="ES73" i="61"/>
  <c r="ER73" i="61"/>
  <c r="EQ73" i="61"/>
  <c r="EP73" i="61"/>
  <c r="EO73" i="61"/>
  <c r="EN73" i="61"/>
  <c r="EM73" i="61"/>
  <c r="EL73" i="61"/>
  <c r="EK73" i="61"/>
  <c r="EJ73" i="61"/>
  <c r="EI73" i="61"/>
  <c r="EH73" i="61"/>
  <c r="EG73" i="61"/>
  <c r="EF73" i="61"/>
  <c r="EE73" i="61"/>
  <c r="ED73" i="61"/>
  <c r="EC73" i="61"/>
  <c r="EB73" i="61"/>
  <c r="EA73" i="61"/>
  <c r="DZ73" i="61"/>
  <c r="DY73" i="61"/>
  <c r="DX73" i="61"/>
  <c r="DW73" i="61"/>
  <c r="DV73" i="61"/>
  <c r="DU73" i="61"/>
  <c r="DT73" i="61"/>
  <c r="DS73" i="61"/>
  <c r="DR73" i="61"/>
  <c r="DQ73" i="61"/>
  <c r="DP73" i="61"/>
  <c r="DO73" i="61"/>
  <c r="DN73" i="61"/>
  <c r="DM73" i="61"/>
  <c r="DL73" i="61"/>
  <c r="DK73" i="61"/>
  <c r="DJ73" i="61"/>
  <c r="DI73" i="61"/>
  <c r="DH73" i="61"/>
  <c r="DG73" i="61"/>
  <c r="DF73" i="61"/>
  <c r="DE73" i="61"/>
  <c r="DD73" i="61"/>
  <c r="DC73" i="61"/>
  <c r="DB73" i="61"/>
  <c r="DA73" i="61"/>
  <c r="CZ73" i="61"/>
  <c r="CY73" i="61"/>
  <c r="CX73" i="61"/>
  <c r="CW73" i="61"/>
  <c r="CV73" i="61"/>
  <c r="CU73" i="61"/>
  <c r="CT73" i="61"/>
  <c r="CS73" i="61"/>
  <c r="CR73" i="61"/>
  <c r="CQ73" i="61"/>
  <c r="CP73" i="61"/>
  <c r="CO73" i="61"/>
  <c r="CN73" i="61"/>
  <c r="CM73" i="61"/>
  <c r="CL73" i="61"/>
  <c r="CK73" i="61"/>
  <c r="CK72" i="61"/>
  <c r="CK71" i="61"/>
  <c r="JE70" i="61"/>
  <c r="JD70" i="61"/>
  <c r="JC70" i="61"/>
  <c r="JB70" i="61"/>
  <c r="JA70" i="61"/>
  <c r="IZ70" i="61"/>
  <c r="IY70" i="61"/>
  <c r="IX70" i="61"/>
  <c r="IW70" i="61"/>
  <c r="IV70" i="61"/>
  <c r="IU70" i="61"/>
  <c r="IT70" i="61"/>
  <c r="IS70" i="61"/>
  <c r="IR70" i="61"/>
  <c r="IQ70" i="61"/>
  <c r="IP70" i="61"/>
  <c r="IO70" i="61"/>
  <c r="IN70" i="61"/>
  <c r="IM70" i="61"/>
  <c r="IL70" i="61"/>
  <c r="IK70" i="61"/>
  <c r="IJ70" i="61"/>
  <c r="II70" i="61"/>
  <c r="IH70" i="61"/>
  <c r="IG70" i="61"/>
  <c r="IF70" i="61"/>
  <c r="IE70" i="61"/>
  <c r="ID70" i="61"/>
  <c r="IC70" i="61"/>
  <c r="IB70" i="61"/>
  <c r="IA70" i="61"/>
  <c r="HZ70" i="61"/>
  <c r="HY70" i="61"/>
  <c r="HX70" i="61"/>
  <c r="HW70" i="61"/>
  <c r="HV70" i="61"/>
  <c r="HU70" i="61"/>
  <c r="HT70" i="61"/>
  <c r="HS70" i="61"/>
  <c r="HR70" i="61"/>
  <c r="HQ70" i="61"/>
  <c r="HP70" i="61"/>
  <c r="HO70" i="61"/>
  <c r="HN70" i="61"/>
  <c r="HM70" i="61"/>
  <c r="HL70" i="61"/>
  <c r="HK70" i="61"/>
  <c r="HJ70" i="61"/>
  <c r="HI70" i="61"/>
  <c r="HH70" i="61"/>
  <c r="HG70" i="61"/>
  <c r="HF70" i="61"/>
  <c r="HE70" i="61"/>
  <c r="HD70" i="61"/>
  <c r="HC70" i="61"/>
  <c r="HB70" i="61"/>
  <c r="HA70" i="61"/>
  <c r="GZ70" i="61"/>
  <c r="GY70" i="61"/>
  <c r="GX70" i="61"/>
  <c r="GW70" i="61"/>
  <c r="GV70" i="61"/>
  <c r="GU70" i="61"/>
  <c r="GT70" i="61"/>
  <c r="GS70" i="61"/>
  <c r="GR70" i="61"/>
  <c r="GQ70" i="61"/>
  <c r="GP70" i="61"/>
  <c r="GO70" i="61"/>
  <c r="GN70" i="61"/>
  <c r="GM70" i="61"/>
  <c r="GL70" i="61"/>
  <c r="GK70" i="61"/>
  <c r="GJ70" i="61"/>
  <c r="GI70" i="61"/>
  <c r="GH70" i="61"/>
  <c r="GG70" i="61"/>
  <c r="GF70" i="61"/>
  <c r="GE70" i="61"/>
  <c r="GD70" i="61"/>
  <c r="GC70" i="61"/>
  <c r="GB70" i="61"/>
  <c r="GA70" i="61"/>
  <c r="FZ70" i="61"/>
  <c r="FY70" i="61"/>
  <c r="FX70" i="61"/>
  <c r="FW70" i="61"/>
  <c r="FV70" i="61"/>
  <c r="FU70" i="61"/>
  <c r="FT70" i="61"/>
  <c r="FS70" i="61"/>
  <c r="FR70" i="61"/>
  <c r="FQ70" i="61"/>
  <c r="FP70" i="61"/>
  <c r="FO70" i="61"/>
  <c r="FN70" i="61"/>
  <c r="FM70" i="61"/>
  <c r="FL70" i="61"/>
  <c r="FK70" i="61"/>
  <c r="FJ70" i="61"/>
  <c r="FI70" i="61"/>
  <c r="FH70" i="61"/>
  <c r="FG70" i="61"/>
  <c r="FF70" i="61"/>
  <c r="FE70" i="61"/>
  <c r="FD70" i="61"/>
  <c r="FC70" i="61"/>
  <c r="FB70" i="61"/>
  <c r="FA70" i="61"/>
  <c r="EZ70" i="61"/>
  <c r="EY70" i="61"/>
  <c r="EX70" i="61"/>
  <c r="EW70" i="61"/>
  <c r="EV70" i="61"/>
  <c r="EU70" i="61"/>
  <c r="ET70" i="61"/>
  <c r="ES70" i="61"/>
  <c r="ER70" i="61"/>
  <c r="EQ70" i="61"/>
  <c r="EP70" i="61"/>
  <c r="EO70" i="61"/>
  <c r="EN70" i="61"/>
  <c r="EM70" i="61"/>
  <c r="EL70" i="61"/>
  <c r="EK70" i="61"/>
  <c r="EJ70" i="61"/>
  <c r="EI70" i="61"/>
  <c r="EH70" i="61"/>
  <c r="EG70" i="61"/>
  <c r="EF70" i="61"/>
  <c r="EE70" i="61"/>
  <c r="ED70" i="61"/>
  <c r="EC70" i="61"/>
  <c r="EB70" i="61"/>
  <c r="EA70" i="61"/>
  <c r="DZ70" i="61"/>
  <c r="DY70" i="61"/>
  <c r="DX70" i="61"/>
  <c r="DW70" i="61"/>
  <c r="DV70" i="61"/>
  <c r="DU70" i="61"/>
  <c r="DT70" i="61"/>
  <c r="DS70" i="61"/>
  <c r="DR70" i="61"/>
  <c r="DQ70" i="61"/>
  <c r="DP70" i="61"/>
  <c r="DO70" i="61"/>
  <c r="DN70" i="61"/>
  <c r="DM70" i="61"/>
  <c r="DL70" i="61"/>
  <c r="DK70" i="61"/>
  <c r="DJ70" i="61"/>
  <c r="DI70" i="61"/>
  <c r="DH70" i="61"/>
  <c r="DG70" i="61"/>
  <c r="DF70" i="61"/>
  <c r="DE70" i="61"/>
  <c r="DD70" i="61"/>
  <c r="DC70" i="61"/>
  <c r="DB70" i="61"/>
  <c r="DA70" i="61"/>
  <c r="CZ70" i="61"/>
  <c r="CY70" i="61"/>
  <c r="CX70" i="61"/>
  <c r="CW70" i="61"/>
  <c r="CV70" i="61"/>
  <c r="CU70" i="61"/>
  <c r="CT70" i="61"/>
  <c r="CS70" i="61"/>
  <c r="CR70" i="61"/>
  <c r="CQ70" i="61"/>
  <c r="CP70" i="61"/>
  <c r="CO70" i="61"/>
  <c r="CN70" i="61"/>
  <c r="CM70" i="61"/>
  <c r="CL70" i="61"/>
  <c r="CK70" i="61"/>
  <c r="CK69" i="61"/>
  <c r="CK65" i="61"/>
  <c r="CK64" i="61"/>
  <c r="JH55" i="61"/>
  <c r="JG55" i="61"/>
  <c r="JF55" i="61"/>
  <c r="JE55" i="61"/>
  <c r="JD55" i="61"/>
  <c r="JC55" i="61"/>
  <c r="JB55" i="61"/>
  <c r="JA55" i="61"/>
  <c r="IZ55" i="61"/>
  <c r="IY55" i="61"/>
  <c r="IX55" i="61"/>
  <c r="IW55" i="61"/>
  <c r="IV55" i="61"/>
  <c r="IU55" i="61"/>
  <c r="IZ62" i="61" s="1"/>
  <c r="IT55" i="61"/>
  <c r="IS55" i="61"/>
  <c r="IR55" i="61"/>
  <c r="IQ55" i="61"/>
  <c r="IP55" i="61"/>
  <c r="IO55" i="61"/>
  <c r="IN55" i="61"/>
  <c r="IM55" i="61"/>
  <c r="IL55" i="61"/>
  <c r="IK55" i="61"/>
  <c r="IJ55" i="61"/>
  <c r="II55" i="61"/>
  <c r="IH55" i="61"/>
  <c r="IG55" i="61"/>
  <c r="IF55" i="61"/>
  <c r="IE55" i="61"/>
  <c r="IJ62" i="61" s="1"/>
  <c r="ID55" i="61"/>
  <c r="IC55" i="61"/>
  <c r="IB55" i="61"/>
  <c r="IA55" i="61"/>
  <c r="HZ55" i="61"/>
  <c r="HY55" i="61"/>
  <c r="HX55" i="61"/>
  <c r="HW55" i="61"/>
  <c r="HV55" i="61"/>
  <c r="HU55" i="61"/>
  <c r="HT55" i="61"/>
  <c r="HS55" i="61"/>
  <c r="HR55" i="61"/>
  <c r="HQ55" i="61"/>
  <c r="HP55" i="61"/>
  <c r="HO55" i="61"/>
  <c r="HN55" i="61"/>
  <c r="HM55" i="61"/>
  <c r="HL55" i="61"/>
  <c r="HK55" i="61"/>
  <c r="HJ55" i="61"/>
  <c r="HI55" i="61"/>
  <c r="HH55" i="61"/>
  <c r="HG55" i="61"/>
  <c r="HF55" i="61"/>
  <c r="HE55" i="61"/>
  <c r="HD55" i="61"/>
  <c r="HC55" i="61"/>
  <c r="HB55" i="61"/>
  <c r="HA55" i="61"/>
  <c r="GZ55" i="61"/>
  <c r="GY55" i="61"/>
  <c r="GX55" i="61"/>
  <c r="GW55" i="61"/>
  <c r="GV55" i="61"/>
  <c r="GU55" i="61"/>
  <c r="GT55" i="61"/>
  <c r="GS55" i="61"/>
  <c r="GR55" i="61"/>
  <c r="GQ55" i="61"/>
  <c r="GY62" i="61" s="1"/>
  <c r="GP55" i="61"/>
  <c r="GO55" i="61"/>
  <c r="GN55" i="61"/>
  <c r="GM55" i="61"/>
  <c r="GL55" i="61"/>
  <c r="GK55" i="61"/>
  <c r="GJ55" i="61"/>
  <c r="GI55" i="61"/>
  <c r="GH55" i="61"/>
  <c r="GG55" i="61"/>
  <c r="GF55" i="61"/>
  <c r="GE55" i="61"/>
  <c r="GD55" i="61"/>
  <c r="GC55" i="61"/>
  <c r="GB55" i="61"/>
  <c r="GA55" i="61"/>
  <c r="GJ62" i="61" s="1"/>
  <c r="FZ55" i="61"/>
  <c r="FY55" i="61"/>
  <c r="FX55" i="61"/>
  <c r="FW55" i="61"/>
  <c r="FV55" i="61"/>
  <c r="FU55" i="61"/>
  <c r="FT55" i="61"/>
  <c r="FS55" i="61"/>
  <c r="FR55" i="61"/>
  <c r="FQ55" i="61"/>
  <c r="FP55" i="61"/>
  <c r="FO55" i="61"/>
  <c r="FN55" i="61"/>
  <c r="FM55" i="61"/>
  <c r="FL55" i="61"/>
  <c r="FK55" i="61"/>
  <c r="FJ55" i="61"/>
  <c r="FI55" i="61"/>
  <c r="FH55" i="61"/>
  <c r="FG55" i="61"/>
  <c r="FF55" i="61"/>
  <c r="FE55" i="61"/>
  <c r="FD55" i="61"/>
  <c r="FC55" i="61"/>
  <c r="FB55" i="61"/>
  <c r="FA55" i="61"/>
  <c r="EZ55" i="61"/>
  <c r="EY55" i="61"/>
  <c r="EX55" i="61"/>
  <c r="EW55" i="61"/>
  <c r="EV55" i="61"/>
  <c r="EU55" i="61"/>
  <c r="ET55" i="61"/>
  <c r="ES55" i="61"/>
  <c r="ER55" i="61"/>
  <c r="EQ55" i="61"/>
  <c r="EP55" i="61"/>
  <c r="EO55" i="61"/>
  <c r="EN55" i="61"/>
  <c r="EM55" i="61"/>
  <c r="EL55" i="61"/>
  <c r="EK55" i="61"/>
  <c r="EJ55" i="61"/>
  <c r="EI55" i="61"/>
  <c r="EH55" i="61"/>
  <c r="EG55" i="61"/>
  <c r="EF55" i="61"/>
  <c r="EE55" i="61"/>
  <c r="JH54" i="61"/>
  <c r="JG54" i="61"/>
  <c r="JS57" i="61" s="1"/>
  <c r="JF54" i="61"/>
  <c r="JR57" i="61" s="1"/>
  <c r="JE54" i="61"/>
  <c r="JQ57" i="61" s="1"/>
  <c r="JD54" i="61"/>
  <c r="JC54" i="61"/>
  <c r="JB54" i="61"/>
  <c r="JB57" i="61" s="1"/>
  <c r="JA54" i="61"/>
  <c r="IZ54" i="61"/>
  <c r="IY54" i="61"/>
  <c r="IX54" i="61"/>
  <c r="IW54" i="61"/>
  <c r="IV54" i="61"/>
  <c r="IU54" i="61"/>
  <c r="IT54" i="61"/>
  <c r="IT57" i="61" s="1"/>
  <c r="IS54" i="61"/>
  <c r="IR54" i="61"/>
  <c r="IQ54" i="61"/>
  <c r="IP54" i="61"/>
  <c r="IO54" i="61"/>
  <c r="IN54" i="61"/>
  <c r="IM54" i="61"/>
  <c r="IL54" i="61"/>
  <c r="IL57" i="61" s="1"/>
  <c r="IK54" i="61"/>
  <c r="IJ54" i="61"/>
  <c r="II54" i="61"/>
  <c r="IH54" i="61"/>
  <c r="IG54" i="61"/>
  <c r="IF54" i="61"/>
  <c r="IE54" i="61"/>
  <c r="ID54" i="61"/>
  <c r="II61" i="61" s="1"/>
  <c r="IC54" i="61"/>
  <c r="IB54" i="61"/>
  <c r="IA54" i="61"/>
  <c r="HZ54" i="61"/>
  <c r="HY54" i="61"/>
  <c r="HX54" i="61"/>
  <c r="HW54" i="61"/>
  <c r="HV54" i="61"/>
  <c r="IC61" i="61" s="1"/>
  <c r="HU54" i="61"/>
  <c r="HT54" i="61"/>
  <c r="HS54" i="61"/>
  <c r="HR54" i="61"/>
  <c r="HQ54" i="61"/>
  <c r="HP54" i="61"/>
  <c r="HO54" i="61"/>
  <c r="HN54" i="61"/>
  <c r="HN57" i="61" s="1"/>
  <c r="HM54" i="61"/>
  <c r="HL54" i="61"/>
  <c r="HK54" i="61"/>
  <c r="HJ54" i="61"/>
  <c r="HI54" i="61"/>
  <c r="HH54" i="61"/>
  <c r="HG54" i="61"/>
  <c r="HF54" i="61"/>
  <c r="HF57" i="61" s="1"/>
  <c r="HE54" i="61"/>
  <c r="HD54" i="61"/>
  <c r="HC54" i="61"/>
  <c r="HB54" i="61"/>
  <c r="HA54" i="61"/>
  <c r="GZ54" i="61"/>
  <c r="GY54" i="61"/>
  <c r="GX54" i="61"/>
  <c r="GX57" i="61" s="1"/>
  <c r="GW54" i="61"/>
  <c r="GV54" i="61"/>
  <c r="GU54" i="61"/>
  <c r="GT54" i="61"/>
  <c r="GS54" i="61"/>
  <c r="GR54" i="61"/>
  <c r="GQ54" i="61"/>
  <c r="GP54" i="61"/>
  <c r="HB57" i="61" s="1"/>
  <c r="GO54" i="61"/>
  <c r="GN54" i="61"/>
  <c r="GM54" i="61"/>
  <c r="GL54" i="61"/>
  <c r="GK54" i="61"/>
  <c r="GJ54" i="61"/>
  <c r="GI54" i="61"/>
  <c r="GH54" i="61"/>
  <c r="GS61" i="61" s="1"/>
  <c r="GG54" i="61"/>
  <c r="GF54" i="61"/>
  <c r="GE54" i="61"/>
  <c r="GD54" i="61"/>
  <c r="GC54" i="61"/>
  <c r="GB54" i="61"/>
  <c r="GA54" i="61"/>
  <c r="FZ54" i="61"/>
  <c r="GL57" i="61" s="1"/>
  <c r="FY54" i="61"/>
  <c r="FX54" i="61"/>
  <c r="FW54" i="61"/>
  <c r="FV54" i="61"/>
  <c r="FU54" i="61"/>
  <c r="FT54" i="61"/>
  <c r="FS54" i="61"/>
  <c r="FR54" i="61"/>
  <c r="GD57" i="61" s="1"/>
  <c r="FQ54" i="61"/>
  <c r="FP54" i="61"/>
  <c r="FO54" i="61"/>
  <c r="FN54" i="61"/>
  <c r="FM54" i="61"/>
  <c r="FL54" i="61"/>
  <c r="FK54" i="61"/>
  <c r="FJ54" i="61"/>
  <c r="FV57" i="61" s="1"/>
  <c r="FI54" i="61"/>
  <c r="FH54" i="61"/>
  <c r="FG54" i="61"/>
  <c r="FF54" i="61"/>
  <c r="FE54" i="61"/>
  <c r="FD54" i="61"/>
  <c r="FC54" i="61"/>
  <c r="FB54" i="61"/>
  <c r="FN57" i="61" s="1"/>
  <c r="FA54" i="61"/>
  <c r="EZ54" i="61"/>
  <c r="EY54" i="61"/>
  <c r="EX54" i="61"/>
  <c r="EW54" i="61"/>
  <c r="EV54" i="61"/>
  <c r="EU54" i="61"/>
  <c r="ET54" i="61"/>
  <c r="FE61" i="61" s="1"/>
  <c r="ES54" i="61"/>
  <c r="ER54" i="61"/>
  <c r="EQ54" i="61"/>
  <c r="EP54" i="61"/>
  <c r="EO54" i="61"/>
  <c r="EN54" i="61"/>
  <c r="EM54" i="61"/>
  <c r="EL54" i="61"/>
  <c r="EX57" i="61" s="1"/>
  <c r="EK54" i="61"/>
  <c r="EJ54" i="61"/>
  <c r="EI54" i="61"/>
  <c r="EH54" i="61"/>
  <c r="EG54" i="61"/>
  <c r="EF54" i="61"/>
  <c r="EE54" i="61"/>
  <c r="CL16" i="61"/>
  <c r="JH38" i="61"/>
  <c r="JG38" i="61"/>
  <c r="JF38" i="61"/>
  <c r="JE38" i="61"/>
  <c r="JD38" i="61"/>
  <c r="JC38" i="61"/>
  <c r="JB38" i="61"/>
  <c r="JA38" i="61"/>
  <c r="IZ38" i="61"/>
  <c r="IY38" i="61"/>
  <c r="IX38" i="61"/>
  <c r="IW38" i="61"/>
  <c r="IV38" i="61"/>
  <c r="IU38" i="61"/>
  <c r="IT38" i="61"/>
  <c r="IS38" i="61"/>
  <c r="IR38" i="61"/>
  <c r="IQ38" i="61"/>
  <c r="IP38" i="61"/>
  <c r="IO38" i="61"/>
  <c r="IN38" i="61"/>
  <c r="IM38" i="61"/>
  <c r="IL38" i="61"/>
  <c r="IK38" i="61"/>
  <c r="IJ38" i="61"/>
  <c r="II38" i="61"/>
  <c r="IH38" i="61"/>
  <c r="IG38" i="61"/>
  <c r="IF38" i="61"/>
  <c r="IE38" i="61"/>
  <c r="ID38" i="61"/>
  <c r="IC38" i="61"/>
  <c r="IB38" i="61"/>
  <c r="IA38" i="61"/>
  <c r="HZ38" i="61"/>
  <c r="HY38" i="61"/>
  <c r="HX38" i="61"/>
  <c r="HW38" i="61"/>
  <c r="HV38" i="61"/>
  <c r="HU38" i="61"/>
  <c r="HT38" i="61"/>
  <c r="HS38" i="61"/>
  <c r="HR38" i="61"/>
  <c r="HQ38" i="61"/>
  <c r="HP38" i="61"/>
  <c r="HO38" i="61"/>
  <c r="HN38" i="61"/>
  <c r="HM38" i="61"/>
  <c r="HL38" i="61"/>
  <c r="HK38" i="61"/>
  <c r="HJ38" i="61"/>
  <c r="HI38" i="61"/>
  <c r="HH38" i="61"/>
  <c r="HG38" i="61"/>
  <c r="HF38" i="61"/>
  <c r="HE38" i="61"/>
  <c r="HD38" i="61"/>
  <c r="HC38" i="61"/>
  <c r="HB38" i="61"/>
  <c r="HA38" i="61"/>
  <c r="GZ38" i="61"/>
  <c r="GY38" i="61"/>
  <c r="GX38" i="61"/>
  <c r="GW38" i="61"/>
  <c r="GV38" i="61"/>
  <c r="GU38" i="61"/>
  <c r="GT38" i="61"/>
  <c r="GS38" i="61"/>
  <c r="GR38" i="61"/>
  <c r="GQ38" i="61"/>
  <c r="GP38" i="61"/>
  <c r="GO38" i="61"/>
  <c r="GN38" i="61"/>
  <c r="GM38" i="61"/>
  <c r="GL38" i="61"/>
  <c r="GK38" i="61"/>
  <c r="GJ38" i="61"/>
  <c r="GI38" i="61"/>
  <c r="GH38" i="61"/>
  <c r="GG38" i="61"/>
  <c r="GF38" i="61"/>
  <c r="GE38" i="61"/>
  <c r="GD38" i="61"/>
  <c r="GC38" i="61"/>
  <c r="GB38" i="61"/>
  <c r="GA38" i="61"/>
  <c r="FZ38" i="61"/>
  <c r="FY38" i="61"/>
  <c r="FX38" i="61"/>
  <c r="FW38" i="61"/>
  <c r="FV38" i="61"/>
  <c r="FU38" i="61"/>
  <c r="FT38" i="61"/>
  <c r="FS38" i="61"/>
  <c r="FR38" i="61"/>
  <c r="FQ38" i="61"/>
  <c r="FP38" i="61"/>
  <c r="FO38" i="61"/>
  <c r="FN38" i="61"/>
  <c r="FM38" i="61"/>
  <c r="FL38" i="61"/>
  <c r="FK38" i="61"/>
  <c r="FJ38" i="61"/>
  <c r="FI38" i="61"/>
  <c r="FH38" i="61"/>
  <c r="FG38" i="61"/>
  <c r="FF38" i="61"/>
  <c r="FE38" i="61"/>
  <c r="FD38" i="61"/>
  <c r="FC38" i="61"/>
  <c r="FB38" i="61"/>
  <c r="FA38" i="61"/>
  <c r="EZ38" i="61"/>
  <c r="EY38" i="61"/>
  <c r="EX38" i="61"/>
  <c r="EW38" i="61"/>
  <c r="EV38" i="61"/>
  <c r="EU38" i="61"/>
  <c r="ET38" i="61"/>
  <c r="ES38" i="61"/>
  <c r="ER38" i="61"/>
  <c r="EQ38" i="61"/>
  <c r="EP38" i="61"/>
  <c r="EO38" i="61"/>
  <c r="EN38" i="61"/>
  <c r="EM38" i="61"/>
  <c r="EL38" i="61"/>
  <c r="EK38" i="61"/>
  <c r="EJ38" i="61"/>
  <c r="EI38" i="61"/>
  <c r="EH38" i="61"/>
  <c r="EG38" i="61"/>
  <c r="EF38" i="61"/>
  <c r="EE38" i="61"/>
  <c r="CK16" i="61"/>
  <c r="IW39" i="61"/>
  <c r="EF36" i="61"/>
  <c r="EF39" i="61" s="1"/>
  <c r="EE36" i="61"/>
  <c r="JE29" i="61"/>
  <c r="JD29" i="61"/>
  <c r="JC29" i="61"/>
  <c r="JB29" i="61"/>
  <c r="JA29" i="61"/>
  <c r="IZ29" i="61"/>
  <c r="IY29" i="61"/>
  <c r="IX29" i="61"/>
  <c r="IW29" i="61"/>
  <c r="IV29" i="61"/>
  <c r="IU29" i="61"/>
  <c r="IT29" i="61"/>
  <c r="IS29" i="61"/>
  <c r="IR29" i="61"/>
  <c r="IQ29" i="61"/>
  <c r="IP29" i="61"/>
  <c r="IO29" i="61"/>
  <c r="IN29" i="61"/>
  <c r="IM29" i="61"/>
  <c r="IL29" i="61"/>
  <c r="IK29" i="61"/>
  <c r="IJ29" i="61"/>
  <c r="II29" i="61"/>
  <c r="IH29" i="61"/>
  <c r="IG29" i="61"/>
  <c r="IF29" i="61"/>
  <c r="IE29" i="61"/>
  <c r="ID29" i="61"/>
  <c r="IC29" i="61"/>
  <c r="IB29" i="61"/>
  <c r="IA29" i="61"/>
  <c r="HZ29" i="61"/>
  <c r="HY29" i="61"/>
  <c r="HX29" i="61"/>
  <c r="HW29" i="61"/>
  <c r="HV29" i="61"/>
  <c r="HU29" i="61"/>
  <c r="HT29" i="61"/>
  <c r="HS29" i="61"/>
  <c r="HR29" i="61"/>
  <c r="HQ29" i="61"/>
  <c r="HP29" i="61"/>
  <c r="HO29" i="61"/>
  <c r="HN29" i="61"/>
  <c r="HM29" i="61"/>
  <c r="HL29" i="61"/>
  <c r="HK29" i="61"/>
  <c r="HJ29" i="61"/>
  <c r="HI29" i="61"/>
  <c r="HH29" i="61"/>
  <c r="HG29" i="61"/>
  <c r="HF29" i="61"/>
  <c r="HE29" i="61"/>
  <c r="HD29" i="61"/>
  <c r="HC29" i="61"/>
  <c r="HB29" i="61"/>
  <c r="HA29" i="61"/>
  <c r="GZ29" i="61"/>
  <c r="GY29" i="61"/>
  <c r="GX29" i="61"/>
  <c r="GW29" i="61"/>
  <c r="GV29" i="61"/>
  <c r="GU29" i="61"/>
  <c r="GT29" i="61"/>
  <c r="GS29" i="61"/>
  <c r="GR29" i="61"/>
  <c r="GQ29" i="61"/>
  <c r="GP29" i="61"/>
  <c r="GO29" i="61"/>
  <c r="GN29" i="61"/>
  <c r="GM29" i="61"/>
  <c r="GL29" i="61"/>
  <c r="GK29" i="61"/>
  <c r="GJ29" i="61"/>
  <c r="GI29" i="61"/>
  <c r="GH29" i="61"/>
  <c r="GG29" i="61"/>
  <c r="GF29" i="61"/>
  <c r="GE29" i="61"/>
  <c r="GD29" i="61"/>
  <c r="GC29" i="61"/>
  <c r="GB29" i="61"/>
  <c r="GA29" i="61"/>
  <c r="FZ29" i="61"/>
  <c r="FY29" i="61"/>
  <c r="FX29" i="61"/>
  <c r="FW29" i="61"/>
  <c r="FV29" i="61"/>
  <c r="FU29" i="61"/>
  <c r="FT29" i="61"/>
  <c r="FS29" i="61"/>
  <c r="FR29" i="61"/>
  <c r="FQ29" i="61"/>
  <c r="FP29" i="61"/>
  <c r="FO29" i="61"/>
  <c r="FN29" i="61"/>
  <c r="FM29" i="61"/>
  <c r="FL29" i="61"/>
  <c r="FK29" i="61"/>
  <c r="FJ29" i="61"/>
  <c r="FI29" i="61"/>
  <c r="FH29" i="61"/>
  <c r="FG29" i="61"/>
  <c r="FF29" i="61"/>
  <c r="FE29" i="61"/>
  <c r="FD29" i="61"/>
  <c r="FC29" i="61"/>
  <c r="FB29" i="61"/>
  <c r="FA29" i="61"/>
  <c r="EZ29" i="61"/>
  <c r="EY29" i="61"/>
  <c r="EX29" i="61"/>
  <c r="EW29" i="61"/>
  <c r="EV29" i="61"/>
  <c r="EU29" i="61"/>
  <c r="ET29" i="61"/>
  <c r="ES29" i="61"/>
  <c r="ER29" i="61"/>
  <c r="EQ29" i="61"/>
  <c r="EP29" i="61"/>
  <c r="EO29" i="61"/>
  <c r="EN29" i="61"/>
  <c r="EM29" i="61"/>
  <c r="EL29" i="61"/>
  <c r="EK29" i="61"/>
  <c r="EJ29" i="61"/>
  <c r="EI29" i="61"/>
  <c r="EH29" i="61"/>
  <c r="EG29" i="61"/>
  <c r="EF29" i="61"/>
  <c r="EE29" i="61"/>
  <c r="ED29" i="61"/>
  <c r="EC29" i="61"/>
  <c r="EB29" i="61"/>
  <c r="EA29" i="61"/>
  <c r="DZ29" i="61"/>
  <c r="DY29" i="61"/>
  <c r="DX29" i="61"/>
  <c r="DW29" i="61"/>
  <c r="DV29" i="61"/>
  <c r="DU29" i="61"/>
  <c r="DT29" i="61"/>
  <c r="DS29" i="61"/>
  <c r="DR29" i="61"/>
  <c r="DQ29" i="61"/>
  <c r="DP29" i="61"/>
  <c r="DO29" i="61"/>
  <c r="DN29" i="61"/>
  <c r="DM29" i="61"/>
  <c r="DL29" i="61"/>
  <c r="DK29" i="61"/>
  <c r="DJ29" i="61"/>
  <c r="DI29" i="61"/>
  <c r="DH29" i="61"/>
  <c r="DG29" i="61"/>
  <c r="DF29" i="61"/>
  <c r="DE29" i="61"/>
  <c r="DD29" i="61"/>
  <c r="DC29" i="61"/>
  <c r="DB29" i="61"/>
  <c r="DA29" i="61"/>
  <c r="CZ29" i="61"/>
  <c r="CY29" i="61"/>
  <c r="CX29" i="61"/>
  <c r="CW29" i="61"/>
  <c r="CV29" i="61"/>
  <c r="CU29" i="61"/>
  <c r="CT29" i="61"/>
  <c r="CS29" i="61"/>
  <c r="CR29" i="61"/>
  <c r="CQ29" i="61"/>
  <c r="CP29" i="61"/>
  <c r="CO29" i="61"/>
  <c r="CN29" i="61"/>
  <c r="CM29" i="61"/>
  <c r="CL29" i="61"/>
  <c r="CK29" i="61"/>
  <c r="CJ29" i="61"/>
  <c r="CI29" i="61"/>
  <c r="CH29" i="61"/>
  <c r="CG29" i="61"/>
  <c r="CF29" i="61"/>
  <c r="CE29" i="61"/>
  <c r="CD29" i="61"/>
  <c r="CC29" i="61"/>
  <c r="CB29" i="61"/>
  <c r="CA29" i="61"/>
  <c r="BZ29" i="61"/>
  <c r="BY29" i="61"/>
  <c r="BX29" i="61"/>
  <c r="BW29" i="61"/>
  <c r="BV29" i="61"/>
  <c r="BU29" i="61"/>
  <c r="BT29" i="61"/>
  <c r="BS29" i="61"/>
  <c r="BR29" i="61"/>
  <c r="BQ29" i="61"/>
  <c r="BP29" i="61"/>
  <c r="BO29" i="61"/>
  <c r="BN29" i="61"/>
  <c r="BM29" i="61"/>
  <c r="BL29" i="61"/>
  <c r="BK29" i="61"/>
  <c r="BJ29" i="61"/>
  <c r="BI29" i="61"/>
  <c r="BH29" i="61"/>
  <c r="BG29" i="61"/>
  <c r="BF29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CK25" i="61"/>
  <c r="CJ25" i="61"/>
  <c r="CI25" i="61"/>
  <c r="CH25" i="61"/>
  <c r="CG25" i="61"/>
  <c r="CF25" i="61"/>
  <c r="CE25" i="61"/>
  <c r="CD25" i="61"/>
  <c r="CC25" i="61"/>
  <c r="CB25" i="61"/>
  <c r="CA25" i="61"/>
  <c r="BZ25" i="61"/>
  <c r="BY25" i="61"/>
  <c r="BX25" i="61"/>
  <c r="BW25" i="61"/>
  <c r="BV25" i="61"/>
  <c r="BU25" i="61"/>
  <c r="BT25" i="61"/>
  <c r="BS25" i="61"/>
  <c r="BR25" i="61"/>
  <c r="BQ25" i="61"/>
  <c r="BP25" i="61"/>
  <c r="BO25" i="61"/>
  <c r="BN25" i="61"/>
  <c r="BM25" i="61"/>
  <c r="BL25" i="61"/>
  <c r="BK25" i="61"/>
  <c r="BJ25" i="61"/>
  <c r="BI25" i="61"/>
  <c r="BH25" i="61"/>
  <c r="BG25" i="61"/>
  <c r="BF25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JH24" i="61"/>
  <c r="JG24" i="61"/>
  <c r="JF24" i="61"/>
  <c r="JE24" i="61"/>
  <c r="JD24" i="61"/>
  <c r="JC24" i="61"/>
  <c r="JB24" i="61"/>
  <c r="JA24" i="61"/>
  <c r="IZ24" i="61"/>
  <c r="IY24" i="61"/>
  <c r="IX24" i="61"/>
  <c r="IW24" i="61"/>
  <c r="IV24" i="61"/>
  <c r="IU24" i="61"/>
  <c r="IT24" i="61"/>
  <c r="IS24" i="61"/>
  <c r="IR24" i="61"/>
  <c r="IQ24" i="61"/>
  <c r="IP24" i="61"/>
  <c r="IO24" i="61"/>
  <c r="IN24" i="61"/>
  <c r="IM24" i="61"/>
  <c r="IL24" i="61"/>
  <c r="IK24" i="61"/>
  <c r="IJ24" i="61"/>
  <c r="II24" i="61"/>
  <c r="IH24" i="61"/>
  <c r="IG24" i="61"/>
  <c r="IF24" i="61"/>
  <c r="IE24" i="61"/>
  <c r="ID24" i="61"/>
  <c r="IC24" i="61"/>
  <c r="IB24" i="61"/>
  <c r="IA24" i="61"/>
  <c r="HZ24" i="61"/>
  <c r="HY24" i="61"/>
  <c r="HX24" i="61"/>
  <c r="HW24" i="61"/>
  <c r="HV24" i="61"/>
  <c r="HU24" i="61"/>
  <c r="HT24" i="61"/>
  <c r="HS24" i="61"/>
  <c r="HR24" i="61"/>
  <c r="HQ24" i="61"/>
  <c r="HP24" i="61"/>
  <c r="HO24" i="61"/>
  <c r="HN24" i="61"/>
  <c r="HM24" i="61"/>
  <c r="HL24" i="61"/>
  <c r="HK24" i="61"/>
  <c r="HJ24" i="61"/>
  <c r="HI24" i="61"/>
  <c r="HH24" i="61"/>
  <c r="HG24" i="61"/>
  <c r="HF24" i="61"/>
  <c r="HE24" i="61"/>
  <c r="HD24" i="61"/>
  <c r="HC24" i="61"/>
  <c r="HB24" i="61"/>
  <c r="HA24" i="61"/>
  <c r="GZ24" i="61"/>
  <c r="GY24" i="61"/>
  <c r="GX24" i="61"/>
  <c r="GW24" i="61"/>
  <c r="GV24" i="61"/>
  <c r="GU24" i="61"/>
  <c r="GT24" i="61"/>
  <c r="GS24" i="61"/>
  <c r="GR24" i="61"/>
  <c r="GQ24" i="61"/>
  <c r="GP24" i="61"/>
  <c r="GO24" i="61"/>
  <c r="GN24" i="61"/>
  <c r="GM24" i="61"/>
  <c r="GL24" i="61"/>
  <c r="GK24" i="61"/>
  <c r="GJ24" i="61"/>
  <c r="GI24" i="61"/>
  <c r="GH24" i="61"/>
  <c r="GG24" i="61"/>
  <c r="GF24" i="61"/>
  <c r="GE24" i="61"/>
  <c r="GD24" i="61"/>
  <c r="GC24" i="61"/>
  <c r="GB24" i="61"/>
  <c r="GA24" i="61"/>
  <c r="FZ24" i="61"/>
  <c r="FY24" i="61"/>
  <c r="FX24" i="61"/>
  <c r="FW24" i="61"/>
  <c r="FV24" i="61"/>
  <c r="FU24" i="61"/>
  <c r="FT24" i="61"/>
  <c r="FS24" i="61"/>
  <c r="FR24" i="61"/>
  <c r="FQ24" i="61"/>
  <c r="FP24" i="61"/>
  <c r="FO24" i="61"/>
  <c r="FN24" i="61"/>
  <c r="FM24" i="61"/>
  <c r="FL24" i="61"/>
  <c r="FK24" i="61"/>
  <c r="FJ24" i="61"/>
  <c r="FI24" i="61"/>
  <c r="FH24" i="61"/>
  <c r="FG24" i="61"/>
  <c r="FF24" i="61"/>
  <c r="FE24" i="61"/>
  <c r="FD24" i="61"/>
  <c r="FC24" i="61"/>
  <c r="FB24" i="61"/>
  <c r="FA24" i="61"/>
  <c r="EZ24" i="61"/>
  <c r="EY24" i="61"/>
  <c r="EX24" i="61"/>
  <c r="EW24" i="61"/>
  <c r="EV24" i="61"/>
  <c r="EU24" i="61"/>
  <c r="ET24" i="61"/>
  <c r="ES24" i="61"/>
  <c r="ER24" i="61"/>
  <c r="EQ24" i="61"/>
  <c r="EP24" i="61"/>
  <c r="EO24" i="61"/>
  <c r="EN24" i="61"/>
  <c r="EM24" i="61"/>
  <c r="EL24" i="61"/>
  <c r="EK24" i="61"/>
  <c r="EJ24" i="61"/>
  <c r="EI24" i="61"/>
  <c r="EH24" i="61"/>
  <c r="EG24" i="61"/>
  <c r="EF24" i="61"/>
  <c r="EE24" i="61"/>
  <c r="ED24" i="61"/>
  <c r="EC24" i="61"/>
  <c r="EB24" i="61"/>
  <c r="EA24" i="61"/>
  <c r="DZ24" i="61"/>
  <c r="DY24" i="61"/>
  <c r="DX24" i="61"/>
  <c r="DW24" i="61"/>
  <c r="DV24" i="61"/>
  <c r="DU24" i="61"/>
  <c r="DT24" i="61"/>
  <c r="DS24" i="61"/>
  <c r="DR24" i="61"/>
  <c r="DQ24" i="61"/>
  <c r="DP24" i="61"/>
  <c r="DO24" i="61"/>
  <c r="DN24" i="61"/>
  <c r="DM24" i="61"/>
  <c r="DL24" i="61"/>
  <c r="DK24" i="61"/>
  <c r="DJ24" i="61"/>
  <c r="DI24" i="61"/>
  <c r="DH24" i="61"/>
  <c r="DG24" i="61"/>
  <c r="DF24" i="61"/>
  <c r="DE24" i="61"/>
  <c r="DD24" i="61"/>
  <c r="DC24" i="61"/>
  <c r="DB24" i="61"/>
  <c r="DA24" i="61"/>
  <c r="CZ24" i="61"/>
  <c r="CY24" i="61"/>
  <c r="CX24" i="61"/>
  <c r="CW24" i="61"/>
  <c r="CV24" i="61"/>
  <c r="CU24" i="61"/>
  <c r="CT24" i="61"/>
  <c r="CS24" i="61"/>
  <c r="CR24" i="61"/>
  <c r="CQ24" i="61"/>
  <c r="CP24" i="61"/>
  <c r="CO24" i="61"/>
  <c r="CN24" i="61"/>
  <c r="CM24" i="61"/>
  <c r="CL24" i="61"/>
  <c r="CK24" i="61"/>
  <c r="CJ24" i="61"/>
  <c r="CI24" i="61"/>
  <c r="CH24" i="61"/>
  <c r="CG24" i="61"/>
  <c r="CF24" i="61"/>
  <c r="CE24" i="61"/>
  <c r="CD24" i="61"/>
  <c r="CC24" i="61"/>
  <c r="CB24" i="61"/>
  <c r="CA24" i="61"/>
  <c r="BZ24" i="61"/>
  <c r="BY24" i="61"/>
  <c r="BX24" i="61"/>
  <c r="BW24" i="61"/>
  <c r="BV24" i="61"/>
  <c r="BU24" i="61"/>
  <c r="BT24" i="61"/>
  <c r="BS24" i="61"/>
  <c r="BR24" i="61"/>
  <c r="BQ24" i="61"/>
  <c r="BP24" i="61"/>
  <c r="BO24" i="61"/>
  <c r="BN24" i="61"/>
  <c r="BM24" i="61"/>
  <c r="BL24" i="61"/>
  <c r="BK24" i="61"/>
  <c r="BJ24" i="61"/>
  <c r="BI24" i="61"/>
  <c r="BH24" i="61"/>
  <c r="BG24" i="61"/>
  <c r="BF24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R3" i="61"/>
  <c r="Z1" i="61"/>
  <c r="X1" i="61"/>
  <c r="Y1" i="61"/>
  <c r="W1" i="61"/>
  <c r="U1" i="61"/>
  <c r="AA1" i="61"/>
  <c r="Z1" i="63" s="1"/>
  <c r="S1" i="61"/>
  <c r="P1" i="61"/>
  <c r="O1" i="63" s="1"/>
  <c r="IX39" i="61"/>
  <c r="JF39" i="61"/>
  <c r="JD39" i="61"/>
  <c r="IR39" i="61"/>
  <c r="IZ39" i="61"/>
  <c r="JH39" i="61"/>
  <c r="C3192" i="43"/>
  <c r="D4" i="43"/>
  <c r="E4" i="43"/>
  <c r="D5" i="43"/>
  <c r="E5" i="43"/>
  <c r="D6" i="43"/>
  <c r="E6" i="43"/>
  <c r="D7" i="43"/>
  <c r="E7" i="43"/>
  <c r="D8" i="43"/>
  <c r="E8" i="43"/>
  <c r="D9" i="43"/>
  <c r="E9" i="43"/>
  <c r="D10" i="43"/>
  <c r="E10" i="43"/>
  <c r="D11" i="43"/>
  <c r="E11" i="43"/>
  <c r="D12" i="43"/>
  <c r="E12" i="43"/>
  <c r="D13" i="43"/>
  <c r="E13" i="43"/>
  <c r="D14" i="43"/>
  <c r="E14" i="43"/>
  <c r="D15" i="43"/>
  <c r="E15" i="43"/>
  <c r="D16" i="43"/>
  <c r="E16" i="43"/>
  <c r="D17" i="43"/>
  <c r="E17" i="43"/>
  <c r="D18" i="43"/>
  <c r="E18" i="43"/>
  <c r="D19" i="43"/>
  <c r="E19" i="43"/>
  <c r="D20" i="43"/>
  <c r="E20" i="43"/>
  <c r="D21" i="43"/>
  <c r="E21" i="43"/>
  <c r="D22" i="43"/>
  <c r="E22" i="43"/>
  <c r="D23" i="43"/>
  <c r="E23" i="43"/>
  <c r="D24" i="43"/>
  <c r="E24" i="43"/>
  <c r="D25" i="43"/>
  <c r="E25" i="43"/>
  <c r="D26" i="43"/>
  <c r="E26" i="43"/>
  <c r="D27" i="43"/>
  <c r="E27" i="43"/>
  <c r="D28" i="43"/>
  <c r="E28" i="43"/>
  <c r="D29" i="43"/>
  <c r="E29" i="43"/>
  <c r="D30" i="43"/>
  <c r="E30" i="43"/>
  <c r="D31" i="43"/>
  <c r="E31" i="43"/>
  <c r="D32" i="43"/>
  <c r="E32" i="43"/>
  <c r="D33" i="43"/>
  <c r="E33" i="43"/>
  <c r="D34" i="43"/>
  <c r="E34" i="43"/>
  <c r="D35" i="43"/>
  <c r="E35" i="43"/>
  <c r="D36" i="43"/>
  <c r="E36" i="43"/>
  <c r="D37" i="43"/>
  <c r="E37" i="43"/>
  <c r="D38" i="43"/>
  <c r="E38" i="43"/>
  <c r="D39" i="43"/>
  <c r="E39" i="43"/>
  <c r="D40" i="43"/>
  <c r="E40" i="43"/>
  <c r="D41" i="43"/>
  <c r="E41" i="43"/>
  <c r="D42" i="43"/>
  <c r="E42" i="43"/>
  <c r="D43" i="43"/>
  <c r="E43" i="43"/>
  <c r="D44" i="43"/>
  <c r="E44" i="43"/>
  <c r="D45" i="43"/>
  <c r="E45" i="43"/>
  <c r="D46" i="43"/>
  <c r="E46" i="43"/>
  <c r="D47" i="43"/>
  <c r="E47" i="43"/>
  <c r="D48" i="43"/>
  <c r="E48" i="43"/>
  <c r="D49" i="43"/>
  <c r="E49" i="43"/>
  <c r="D50" i="43"/>
  <c r="E50" i="43"/>
  <c r="D51" i="43"/>
  <c r="E51" i="43"/>
  <c r="D52" i="43"/>
  <c r="E52" i="43"/>
  <c r="D53" i="43"/>
  <c r="E53" i="43"/>
  <c r="D54" i="43"/>
  <c r="E54" i="43"/>
  <c r="D55" i="43"/>
  <c r="E55" i="43"/>
  <c r="D56" i="43"/>
  <c r="E56" i="43"/>
  <c r="D57" i="43"/>
  <c r="E57" i="43"/>
  <c r="D58" i="43"/>
  <c r="E58" i="43"/>
  <c r="D59" i="43"/>
  <c r="E59" i="43"/>
  <c r="D60" i="43"/>
  <c r="E60" i="43"/>
  <c r="D61" i="43"/>
  <c r="E61" i="43"/>
  <c r="D62" i="43"/>
  <c r="E62" i="43"/>
  <c r="D63" i="43"/>
  <c r="E63" i="43"/>
  <c r="D64" i="43"/>
  <c r="E64" i="43"/>
  <c r="D65" i="43"/>
  <c r="E65" i="43"/>
  <c r="D66" i="43"/>
  <c r="E66" i="43"/>
  <c r="D67" i="43"/>
  <c r="E67" i="43"/>
  <c r="D68" i="43"/>
  <c r="E68" i="43"/>
  <c r="D69" i="43"/>
  <c r="E69" i="43"/>
  <c r="D70" i="43"/>
  <c r="E70" i="43"/>
  <c r="D71" i="43"/>
  <c r="E71" i="43"/>
  <c r="D72" i="43"/>
  <c r="E72" i="43"/>
  <c r="D73" i="43"/>
  <c r="E73" i="43"/>
  <c r="D74" i="43"/>
  <c r="E74" i="43"/>
  <c r="D75" i="43"/>
  <c r="E75" i="43"/>
  <c r="D76" i="43"/>
  <c r="E76" i="43"/>
  <c r="D77" i="43"/>
  <c r="E77" i="43"/>
  <c r="D78" i="43"/>
  <c r="E78" i="43"/>
  <c r="D79" i="43"/>
  <c r="E79" i="43"/>
  <c r="D80" i="43"/>
  <c r="E80" i="43"/>
  <c r="D81" i="43"/>
  <c r="E81" i="43"/>
  <c r="D82" i="43"/>
  <c r="E82" i="43"/>
  <c r="D83" i="43"/>
  <c r="E83" i="43"/>
  <c r="D84" i="43"/>
  <c r="E84" i="43"/>
  <c r="D85" i="43"/>
  <c r="E85" i="43"/>
  <c r="D86" i="43"/>
  <c r="E86" i="43"/>
  <c r="D87" i="43"/>
  <c r="E87" i="43"/>
  <c r="D88" i="43"/>
  <c r="E88" i="43"/>
  <c r="D89" i="43"/>
  <c r="E89" i="43"/>
  <c r="D90" i="43"/>
  <c r="E90" i="43"/>
  <c r="D91" i="43"/>
  <c r="E91" i="43"/>
  <c r="D92" i="43"/>
  <c r="E92" i="43"/>
  <c r="D93" i="43"/>
  <c r="E93" i="43"/>
  <c r="D94" i="43"/>
  <c r="E94" i="43"/>
  <c r="D95" i="43"/>
  <c r="E95" i="43"/>
  <c r="D96" i="43"/>
  <c r="E96" i="43"/>
  <c r="D97" i="43"/>
  <c r="E97" i="43"/>
  <c r="D98" i="43"/>
  <c r="E98" i="43"/>
  <c r="D99" i="43"/>
  <c r="E99" i="43"/>
  <c r="D100" i="43"/>
  <c r="E100" i="43"/>
  <c r="D101" i="43"/>
  <c r="E101" i="43"/>
  <c r="D102" i="43"/>
  <c r="E102" i="43"/>
  <c r="D103" i="43"/>
  <c r="E103" i="43"/>
  <c r="D104" i="43"/>
  <c r="E104" i="43"/>
  <c r="D105" i="43"/>
  <c r="E105" i="43"/>
  <c r="D106" i="43"/>
  <c r="E106" i="43"/>
  <c r="D107" i="43"/>
  <c r="E107" i="43"/>
  <c r="D108" i="43"/>
  <c r="E108" i="43"/>
  <c r="D109" i="43"/>
  <c r="E109" i="43"/>
  <c r="D110" i="43"/>
  <c r="E110" i="43"/>
  <c r="D111" i="43"/>
  <c r="E111" i="43"/>
  <c r="D112" i="43"/>
  <c r="E112" i="43"/>
  <c r="D113" i="43"/>
  <c r="E113" i="43"/>
  <c r="D114" i="43"/>
  <c r="E114" i="43"/>
  <c r="D115" i="43"/>
  <c r="E115" i="43"/>
  <c r="D116" i="43"/>
  <c r="E116" i="43"/>
  <c r="D117" i="43"/>
  <c r="E117" i="43"/>
  <c r="D118" i="43"/>
  <c r="E118" i="43"/>
  <c r="D119" i="43"/>
  <c r="E119" i="43"/>
  <c r="D120" i="43"/>
  <c r="E120" i="43"/>
  <c r="D121" i="43"/>
  <c r="E121" i="43"/>
  <c r="D122" i="43"/>
  <c r="E122" i="43"/>
  <c r="D123" i="43"/>
  <c r="E123" i="43"/>
  <c r="D124" i="43"/>
  <c r="E124" i="43"/>
  <c r="D125" i="43"/>
  <c r="E125" i="43"/>
  <c r="D126" i="43"/>
  <c r="E126" i="43"/>
  <c r="D127" i="43"/>
  <c r="E127" i="43"/>
  <c r="D128" i="43"/>
  <c r="E128" i="43"/>
  <c r="D129" i="43"/>
  <c r="E129" i="43"/>
  <c r="D130" i="43"/>
  <c r="E130" i="43"/>
  <c r="D131" i="43"/>
  <c r="E131" i="43"/>
  <c r="D132" i="43"/>
  <c r="E132" i="43"/>
  <c r="D133" i="43"/>
  <c r="E133" i="43"/>
  <c r="D134" i="43"/>
  <c r="E134" i="43"/>
  <c r="D135" i="43"/>
  <c r="E135" i="43"/>
  <c r="D136" i="43"/>
  <c r="E136" i="43"/>
  <c r="D137" i="43"/>
  <c r="E137" i="43"/>
  <c r="D138" i="43"/>
  <c r="E138" i="43"/>
  <c r="D139" i="43"/>
  <c r="E139" i="43"/>
  <c r="D140" i="43"/>
  <c r="E140" i="43"/>
  <c r="D141" i="43"/>
  <c r="E141" i="43"/>
  <c r="D142" i="43"/>
  <c r="E142" i="43"/>
  <c r="D143" i="43"/>
  <c r="E143" i="43"/>
  <c r="D144" i="43"/>
  <c r="E144" i="43"/>
  <c r="D145" i="43"/>
  <c r="E145" i="43"/>
  <c r="D146" i="43"/>
  <c r="E146" i="43"/>
  <c r="D147" i="43"/>
  <c r="E147" i="43"/>
  <c r="D148" i="43"/>
  <c r="E148" i="43"/>
  <c r="D149" i="43"/>
  <c r="E149" i="43"/>
  <c r="D150" i="43"/>
  <c r="E150" i="43"/>
  <c r="D151" i="43"/>
  <c r="E151" i="43"/>
  <c r="D152" i="43"/>
  <c r="E152" i="43"/>
  <c r="D153" i="43"/>
  <c r="E153" i="43"/>
  <c r="D154" i="43"/>
  <c r="E154" i="43"/>
  <c r="D155" i="43"/>
  <c r="E155" i="43"/>
  <c r="D156" i="43"/>
  <c r="E156" i="43"/>
  <c r="D157" i="43"/>
  <c r="E157" i="43"/>
  <c r="D158" i="43"/>
  <c r="E158" i="43"/>
  <c r="D159" i="43"/>
  <c r="E159" i="43"/>
  <c r="D160" i="43"/>
  <c r="E160" i="43"/>
  <c r="D161" i="43"/>
  <c r="E161" i="43"/>
  <c r="D162" i="43"/>
  <c r="E162" i="43"/>
  <c r="D163" i="43"/>
  <c r="E163" i="43"/>
  <c r="D164" i="43"/>
  <c r="E164" i="43"/>
  <c r="D165" i="43"/>
  <c r="E165" i="43"/>
  <c r="D166" i="43"/>
  <c r="E166" i="43"/>
  <c r="D167" i="43"/>
  <c r="E167" i="43"/>
  <c r="D168" i="43"/>
  <c r="E168" i="43"/>
  <c r="D169" i="43"/>
  <c r="E169" i="43"/>
  <c r="D170" i="43"/>
  <c r="E170" i="43"/>
  <c r="D171" i="43"/>
  <c r="E171" i="43"/>
  <c r="D172" i="43"/>
  <c r="E172" i="43"/>
  <c r="D173" i="43"/>
  <c r="E173" i="43"/>
  <c r="D174" i="43"/>
  <c r="E174" i="43"/>
  <c r="D175" i="43"/>
  <c r="E175" i="43"/>
  <c r="D176" i="43"/>
  <c r="E176" i="43"/>
  <c r="D177" i="43"/>
  <c r="E177" i="43"/>
  <c r="D178" i="43"/>
  <c r="E178" i="43"/>
  <c r="D179" i="43"/>
  <c r="E179" i="43"/>
  <c r="D180" i="43"/>
  <c r="E180" i="43"/>
  <c r="D181" i="43"/>
  <c r="E181" i="43"/>
  <c r="D182" i="43"/>
  <c r="E182" i="43"/>
  <c r="D183" i="43"/>
  <c r="E183" i="43"/>
  <c r="D184" i="43"/>
  <c r="E184" i="43"/>
  <c r="D185" i="43"/>
  <c r="E185" i="43"/>
  <c r="D186" i="43"/>
  <c r="E186" i="43"/>
  <c r="D187" i="43"/>
  <c r="E187" i="43"/>
  <c r="D188" i="43"/>
  <c r="E188" i="43"/>
  <c r="D189" i="43"/>
  <c r="E189" i="43"/>
  <c r="D190" i="43"/>
  <c r="E190" i="43"/>
  <c r="D191" i="43"/>
  <c r="E191" i="43"/>
  <c r="D192" i="43"/>
  <c r="E192" i="43"/>
  <c r="D193" i="43"/>
  <c r="E193" i="43"/>
  <c r="D194" i="43"/>
  <c r="E194" i="43"/>
  <c r="D195" i="43"/>
  <c r="E195" i="43"/>
  <c r="D196" i="43"/>
  <c r="E196" i="43"/>
  <c r="D197" i="43"/>
  <c r="E197" i="43"/>
  <c r="D198" i="43"/>
  <c r="E198" i="43"/>
  <c r="D199" i="43"/>
  <c r="E199" i="43"/>
  <c r="D200" i="43"/>
  <c r="E200" i="43"/>
  <c r="D201" i="43"/>
  <c r="E201" i="43"/>
  <c r="D202" i="43"/>
  <c r="E202" i="43"/>
  <c r="D203" i="43"/>
  <c r="E203" i="43"/>
  <c r="D204" i="43"/>
  <c r="E204" i="43"/>
  <c r="D205" i="43"/>
  <c r="E205" i="43"/>
  <c r="D206" i="43"/>
  <c r="E206" i="43"/>
  <c r="D207" i="43"/>
  <c r="E207" i="43"/>
  <c r="D208" i="43"/>
  <c r="E208" i="43"/>
  <c r="D209" i="43"/>
  <c r="E209" i="43"/>
  <c r="D210" i="43"/>
  <c r="E210" i="43"/>
  <c r="D211" i="43"/>
  <c r="E211" i="43"/>
  <c r="D212" i="43"/>
  <c r="E212" i="43"/>
  <c r="D213" i="43"/>
  <c r="E213" i="43"/>
  <c r="D214" i="43"/>
  <c r="E214" i="43"/>
  <c r="D215" i="43"/>
  <c r="E215" i="43"/>
  <c r="D216" i="43"/>
  <c r="E216" i="43"/>
  <c r="D217" i="43"/>
  <c r="E217" i="43"/>
  <c r="D218" i="43"/>
  <c r="E218" i="43"/>
  <c r="D219" i="43"/>
  <c r="E219" i="43"/>
  <c r="D220" i="43"/>
  <c r="E220" i="43"/>
  <c r="D221" i="43"/>
  <c r="E221" i="43"/>
  <c r="D222" i="43"/>
  <c r="E222" i="43"/>
  <c r="D223" i="43"/>
  <c r="E223" i="43"/>
  <c r="D224" i="43"/>
  <c r="E224" i="43"/>
  <c r="D225" i="43"/>
  <c r="E225" i="43"/>
  <c r="D226" i="43"/>
  <c r="E226" i="43"/>
  <c r="D227" i="43"/>
  <c r="E227" i="43"/>
  <c r="D228" i="43"/>
  <c r="E228" i="43"/>
  <c r="D229" i="43"/>
  <c r="E229" i="43"/>
  <c r="D230" i="43"/>
  <c r="E230" i="43"/>
  <c r="D231" i="43"/>
  <c r="E231" i="43"/>
  <c r="D232" i="43"/>
  <c r="E232" i="43"/>
  <c r="D233" i="43"/>
  <c r="E233" i="43"/>
  <c r="D234" i="43"/>
  <c r="E234" i="43"/>
  <c r="D235" i="43"/>
  <c r="E235" i="43"/>
  <c r="D236" i="43"/>
  <c r="E236" i="43"/>
  <c r="D237" i="43"/>
  <c r="E237" i="43"/>
  <c r="D238" i="43"/>
  <c r="E238" i="43"/>
  <c r="D239" i="43"/>
  <c r="E239" i="43"/>
  <c r="D240" i="43"/>
  <c r="E240" i="43"/>
  <c r="D241" i="43"/>
  <c r="E241" i="43"/>
  <c r="D242" i="43"/>
  <c r="E242" i="43"/>
  <c r="D243" i="43"/>
  <c r="E243" i="43"/>
  <c r="D244" i="43"/>
  <c r="E244" i="43"/>
  <c r="D245" i="43"/>
  <c r="E245" i="43"/>
  <c r="D246" i="43"/>
  <c r="E246" i="43"/>
  <c r="D247" i="43"/>
  <c r="E247" i="43"/>
  <c r="D248" i="43"/>
  <c r="E248" i="43"/>
  <c r="D249" i="43"/>
  <c r="E249" i="43"/>
  <c r="D250" i="43"/>
  <c r="E250" i="43"/>
  <c r="D251" i="43"/>
  <c r="E251" i="43"/>
  <c r="D252" i="43"/>
  <c r="E252" i="43"/>
  <c r="D253" i="43"/>
  <c r="E253" i="43"/>
  <c r="D254" i="43"/>
  <c r="E254" i="43"/>
  <c r="D255" i="43"/>
  <c r="E255" i="43"/>
  <c r="D256" i="43"/>
  <c r="E256" i="43"/>
  <c r="D257" i="43"/>
  <c r="E257" i="43"/>
  <c r="D258" i="43"/>
  <c r="E258" i="43"/>
  <c r="D259" i="43"/>
  <c r="E259" i="43"/>
  <c r="D260" i="43"/>
  <c r="E260" i="43"/>
  <c r="D261" i="43"/>
  <c r="E261" i="43"/>
  <c r="D262" i="43"/>
  <c r="E262" i="43"/>
  <c r="D263" i="43"/>
  <c r="E263" i="43"/>
  <c r="D264" i="43"/>
  <c r="E264" i="43"/>
  <c r="D265" i="43"/>
  <c r="E265" i="43"/>
  <c r="D266" i="43"/>
  <c r="E266" i="43"/>
  <c r="D267" i="43"/>
  <c r="E267" i="43"/>
  <c r="D268" i="43"/>
  <c r="E268" i="43"/>
  <c r="D269" i="43"/>
  <c r="E269" i="43"/>
  <c r="D270" i="43"/>
  <c r="E270" i="43"/>
  <c r="D271" i="43"/>
  <c r="E271" i="43"/>
  <c r="D272" i="43"/>
  <c r="E272" i="43"/>
  <c r="D273" i="43"/>
  <c r="E273" i="43"/>
  <c r="D274" i="43"/>
  <c r="E274" i="43"/>
  <c r="D275" i="43"/>
  <c r="E275" i="43"/>
  <c r="D276" i="43"/>
  <c r="E276" i="43"/>
  <c r="D277" i="43"/>
  <c r="E277" i="43"/>
  <c r="D278" i="43"/>
  <c r="E278" i="43"/>
  <c r="D279" i="43"/>
  <c r="E279" i="43"/>
  <c r="D280" i="43"/>
  <c r="E280" i="43"/>
  <c r="D281" i="43"/>
  <c r="E281" i="43"/>
  <c r="D282" i="43"/>
  <c r="E282" i="43"/>
  <c r="D283" i="43"/>
  <c r="E283" i="43"/>
  <c r="D284" i="43"/>
  <c r="E284" i="43"/>
  <c r="D285" i="43"/>
  <c r="E285" i="43"/>
  <c r="D286" i="43"/>
  <c r="E286" i="43"/>
  <c r="D287" i="43"/>
  <c r="E287" i="43"/>
  <c r="D288" i="43"/>
  <c r="E288" i="43"/>
  <c r="D289" i="43"/>
  <c r="E289" i="43"/>
  <c r="D290" i="43"/>
  <c r="E290" i="43"/>
  <c r="D291" i="43"/>
  <c r="E291" i="43"/>
  <c r="D292" i="43"/>
  <c r="E292" i="43"/>
  <c r="D293" i="43"/>
  <c r="E293" i="43"/>
  <c r="D294" i="43"/>
  <c r="E294" i="43"/>
  <c r="D295" i="43"/>
  <c r="E295" i="43"/>
  <c r="D296" i="43"/>
  <c r="E296" i="43"/>
  <c r="D297" i="43"/>
  <c r="E297" i="43"/>
  <c r="D298" i="43"/>
  <c r="E298" i="43"/>
  <c r="D299" i="43"/>
  <c r="E299" i="43"/>
  <c r="D300" i="43"/>
  <c r="E300" i="43"/>
  <c r="D301" i="43"/>
  <c r="E301" i="43"/>
  <c r="D302" i="43"/>
  <c r="E302" i="43"/>
  <c r="D303" i="43"/>
  <c r="E303" i="43"/>
  <c r="D304" i="43"/>
  <c r="E304" i="43"/>
  <c r="D305" i="43"/>
  <c r="E305" i="43"/>
  <c r="D306" i="43"/>
  <c r="E306" i="43"/>
  <c r="D307" i="43"/>
  <c r="E307" i="43"/>
  <c r="D308" i="43"/>
  <c r="E308" i="43"/>
  <c r="D309" i="43"/>
  <c r="E309" i="43"/>
  <c r="D310" i="43"/>
  <c r="E310" i="43"/>
  <c r="D311" i="43"/>
  <c r="E311" i="43"/>
  <c r="D312" i="43"/>
  <c r="E312" i="43"/>
  <c r="D313" i="43"/>
  <c r="E313" i="43"/>
  <c r="D314" i="43"/>
  <c r="E314" i="43"/>
  <c r="D315" i="43"/>
  <c r="E315" i="43"/>
  <c r="D316" i="43"/>
  <c r="E316" i="43"/>
  <c r="D317" i="43"/>
  <c r="E317" i="43"/>
  <c r="D318" i="43"/>
  <c r="E318" i="43"/>
  <c r="D319" i="43"/>
  <c r="E319" i="43"/>
  <c r="D320" i="43"/>
  <c r="E320" i="43"/>
  <c r="D321" i="43"/>
  <c r="E321" i="43"/>
  <c r="D322" i="43"/>
  <c r="E322" i="43"/>
  <c r="D323" i="43"/>
  <c r="E323" i="43"/>
  <c r="D324" i="43"/>
  <c r="E324" i="43"/>
  <c r="D325" i="43"/>
  <c r="E325" i="43"/>
  <c r="D326" i="43"/>
  <c r="E326" i="43"/>
  <c r="D327" i="43"/>
  <c r="E327" i="43"/>
  <c r="D328" i="43"/>
  <c r="E328" i="43"/>
  <c r="D329" i="43"/>
  <c r="E329" i="43"/>
  <c r="D330" i="43"/>
  <c r="E330" i="43"/>
  <c r="D331" i="43"/>
  <c r="E331" i="43"/>
  <c r="D332" i="43"/>
  <c r="E332" i="43"/>
  <c r="D333" i="43"/>
  <c r="E333" i="43"/>
  <c r="D334" i="43"/>
  <c r="E334" i="43"/>
  <c r="D335" i="43"/>
  <c r="E335" i="43"/>
  <c r="D336" i="43"/>
  <c r="E336" i="43"/>
  <c r="D337" i="43"/>
  <c r="E337" i="43"/>
  <c r="D338" i="43"/>
  <c r="E338" i="43"/>
  <c r="D339" i="43"/>
  <c r="E339" i="43"/>
  <c r="D340" i="43"/>
  <c r="E340" i="43"/>
  <c r="D341" i="43"/>
  <c r="E341" i="43"/>
  <c r="D342" i="43"/>
  <c r="E342" i="43"/>
  <c r="D343" i="43"/>
  <c r="E343" i="43"/>
  <c r="D344" i="43"/>
  <c r="E344" i="43"/>
  <c r="D345" i="43"/>
  <c r="E345" i="43"/>
  <c r="D346" i="43"/>
  <c r="E346" i="43"/>
  <c r="D347" i="43"/>
  <c r="E347" i="43"/>
  <c r="D348" i="43"/>
  <c r="E348" i="43"/>
  <c r="D349" i="43"/>
  <c r="E349" i="43"/>
  <c r="D350" i="43"/>
  <c r="E350" i="43"/>
  <c r="D351" i="43"/>
  <c r="E351" i="43"/>
  <c r="D352" i="43"/>
  <c r="E352" i="43"/>
  <c r="D353" i="43"/>
  <c r="E353" i="43"/>
  <c r="D354" i="43"/>
  <c r="E354" i="43"/>
  <c r="D355" i="43"/>
  <c r="E355" i="43"/>
  <c r="D356" i="43"/>
  <c r="E356" i="43"/>
  <c r="D357" i="43"/>
  <c r="E357" i="43"/>
  <c r="D358" i="43"/>
  <c r="E358" i="43"/>
  <c r="D359" i="43"/>
  <c r="E359" i="43"/>
  <c r="D360" i="43"/>
  <c r="E360" i="43"/>
  <c r="D361" i="43"/>
  <c r="E361" i="43"/>
  <c r="D362" i="43"/>
  <c r="E362" i="43"/>
  <c r="D363" i="43"/>
  <c r="E363" i="43"/>
  <c r="D364" i="43"/>
  <c r="E364" i="43"/>
  <c r="D365" i="43"/>
  <c r="E365" i="43"/>
  <c r="D366" i="43"/>
  <c r="E366" i="43"/>
  <c r="D367" i="43"/>
  <c r="E367" i="43"/>
  <c r="D368" i="43"/>
  <c r="E368" i="43"/>
  <c r="D369" i="43"/>
  <c r="E369" i="43"/>
  <c r="D370" i="43"/>
  <c r="E370" i="43"/>
  <c r="D371" i="43"/>
  <c r="E371" i="43"/>
  <c r="D372" i="43"/>
  <c r="E372" i="43"/>
  <c r="D373" i="43"/>
  <c r="E373" i="43"/>
  <c r="D374" i="43"/>
  <c r="E374" i="43"/>
  <c r="D375" i="43"/>
  <c r="E375" i="43"/>
  <c r="D376" i="43"/>
  <c r="E376" i="43"/>
  <c r="D377" i="43"/>
  <c r="E377" i="43"/>
  <c r="D378" i="43"/>
  <c r="E378" i="43"/>
  <c r="D379" i="43"/>
  <c r="E379" i="43"/>
  <c r="D380" i="43"/>
  <c r="E380" i="43"/>
  <c r="D381" i="43"/>
  <c r="E381" i="43"/>
  <c r="D382" i="43"/>
  <c r="E382" i="43"/>
  <c r="D383" i="43"/>
  <c r="E383" i="43"/>
  <c r="D384" i="43"/>
  <c r="E384" i="43"/>
  <c r="D385" i="43"/>
  <c r="E385" i="43"/>
  <c r="D386" i="43"/>
  <c r="E386" i="43"/>
  <c r="D387" i="43"/>
  <c r="E387" i="43"/>
  <c r="D388" i="43"/>
  <c r="E388" i="43"/>
  <c r="D389" i="43"/>
  <c r="E389" i="43"/>
  <c r="D390" i="43"/>
  <c r="E390" i="43"/>
  <c r="D391" i="43"/>
  <c r="E391" i="43"/>
  <c r="D392" i="43"/>
  <c r="E392" i="43"/>
  <c r="D393" i="43"/>
  <c r="E393" i="43"/>
  <c r="D394" i="43"/>
  <c r="E394" i="43"/>
  <c r="D395" i="43"/>
  <c r="E395" i="43"/>
  <c r="D396" i="43"/>
  <c r="E396" i="43"/>
  <c r="D397" i="43"/>
  <c r="E397" i="43"/>
  <c r="D398" i="43"/>
  <c r="E398" i="43"/>
  <c r="D399" i="43"/>
  <c r="E399" i="43"/>
  <c r="D400" i="43"/>
  <c r="E400" i="43"/>
  <c r="D401" i="43"/>
  <c r="E401" i="43"/>
  <c r="D402" i="43"/>
  <c r="E402" i="43"/>
  <c r="D403" i="43"/>
  <c r="E403" i="43"/>
  <c r="D404" i="43"/>
  <c r="E404" i="43"/>
  <c r="D405" i="43"/>
  <c r="E405" i="43"/>
  <c r="D406" i="43"/>
  <c r="E406" i="43"/>
  <c r="D407" i="43"/>
  <c r="E407" i="43"/>
  <c r="D408" i="43"/>
  <c r="E408" i="43"/>
  <c r="D409" i="43"/>
  <c r="E409" i="43"/>
  <c r="D410" i="43"/>
  <c r="E410" i="43"/>
  <c r="D411" i="43"/>
  <c r="E411" i="43"/>
  <c r="D412" i="43"/>
  <c r="E412" i="43"/>
  <c r="D413" i="43"/>
  <c r="E413" i="43"/>
  <c r="D414" i="43"/>
  <c r="E414" i="43"/>
  <c r="D415" i="43"/>
  <c r="E415" i="43"/>
  <c r="D416" i="43"/>
  <c r="E416" i="43"/>
  <c r="D417" i="43"/>
  <c r="E417" i="43"/>
  <c r="D418" i="43"/>
  <c r="E418" i="43"/>
  <c r="D419" i="43"/>
  <c r="E419" i="43"/>
  <c r="D420" i="43"/>
  <c r="E420" i="43"/>
  <c r="D421" i="43"/>
  <c r="E421" i="43"/>
  <c r="D422" i="43"/>
  <c r="E422" i="43"/>
  <c r="D423" i="43"/>
  <c r="E423" i="43"/>
  <c r="D424" i="43"/>
  <c r="E424" i="43"/>
  <c r="D425" i="43"/>
  <c r="E425" i="43"/>
  <c r="D426" i="43"/>
  <c r="E426" i="43"/>
  <c r="D427" i="43"/>
  <c r="E427" i="43"/>
  <c r="D428" i="43"/>
  <c r="E428" i="43"/>
  <c r="D429" i="43"/>
  <c r="E429" i="43"/>
  <c r="D430" i="43"/>
  <c r="E430" i="43"/>
  <c r="D431" i="43"/>
  <c r="E431" i="43"/>
  <c r="D432" i="43"/>
  <c r="E432" i="43"/>
  <c r="D433" i="43"/>
  <c r="E433" i="43"/>
  <c r="D434" i="43"/>
  <c r="E434" i="43"/>
  <c r="D435" i="43"/>
  <c r="E435" i="43"/>
  <c r="D436" i="43"/>
  <c r="E436" i="43"/>
  <c r="D437" i="43"/>
  <c r="E437" i="43"/>
  <c r="D438" i="43"/>
  <c r="E438" i="43"/>
  <c r="D439" i="43"/>
  <c r="E439" i="43"/>
  <c r="D440" i="43"/>
  <c r="E440" i="43"/>
  <c r="D441" i="43"/>
  <c r="E441" i="43"/>
  <c r="D442" i="43"/>
  <c r="E442" i="43"/>
  <c r="D443" i="43"/>
  <c r="E443" i="43"/>
  <c r="D444" i="43"/>
  <c r="E444" i="43"/>
  <c r="D445" i="43"/>
  <c r="E445" i="43"/>
  <c r="D446" i="43"/>
  <c r="E446" i="43"/>
  <c r="D447" i="43"/>
  <c r="E447" i="43"/>
  <c r="D448" i="43"/>
  <c r="E448" i="43"/>
  <c r="D449" i="43"/>
  <c r="E449" i="43"/>
  <c r="D450" i="43"/>
  <c r="E450" i="43"/>
  <c r="D451" i="43"/>
  <c r="E451" i="43"/>
  <c r="D452" i="43"/>
  <c r="E452" i="43"/>
  <c r="D453" i="43"/>
  <c r="E453" i="43"/>
  <c r="D454" i="43"/>
  <c r="E454" i="43"/>
  <c r="D455" i="43"/>
  <c r="E455" i="43"/>
  <c r="D456" i="43"/>
  <c r="E456" i="43"/>
  <c r="D457" i="43"/>
  <c r="E457" i="43"/>
  <c r="D458" i="43"/>
  <c r="E458" i="43"/>
  <c r="D459" i="43"/>
  <c r="E459" i="43"/>
  <c r="D460" i="43"/>
  <c r="E460" i="43"/>
  <c r="D461" i="43"/>
  <c r="E461" i="43"/>
  <c r="D462" i="43"/>
  <c r="E462" i="43"/>
  <c r="D463" i="43"/>
  <c r="E463" i="43"/>
  <c r="D464" i="43"/>
  <c r="E464" i="43"/>
  <c r="D465" i="43"/>
  <c r="E465" i="43"/>
  <c r="D466" i="43"/>
  <c r="E466" i="43"/>
  <c r="D467" i="43"/>
  <c r="E467" i="43"/>
  <c r="D468" i="43"/>
  <c r="E468" i="43"/>
  <c r="D469" i="43"/>
  <c r="E469" i="43"/>
  <c r="D470" i="43"/>
  <c r="E470" i="43"/>
  <c r="D471" i="43"/>
  <c r="E471" i="43"/>
  <c r="D472" i="43"/>
  <c r="E472" i="43"/>
  <c r="D473" i="43"/>
  <c r="E473" i="43"/>
  <c r="D474" i="43"/>
  <c r="E474" i="43"/>
  <c r="D475" i="43"/>
  <c r="E475" i="43"/>
  <c r="D476" i="43"/>
  <c r="E476" i="43"/>
  <c r="D477" i="43"/>
  <c r="E477" i="43"/>
  <c r="D478" i="43"/>
  <c r="E478" i="43"/>
  <c r="D479" i="43"/>
  <c r="E479" i="43"/>
  <c r="D480" i="43"/>
  <c r="E480" i="43"/>
  <c r="D481" i="43"/>
  <c r="E481" i="43"/>
  <c r="D482" i="43"/>
  <c r="E482" i="43"/>
  <c r="D483" i="43"/>
  <c r="E483" i="43"/>
  <c r="D484" i="43"/>
  <c r="E484" i="43"/>
  <c r="D485" i="43"/>
  <c r="E485" i="43"/>
  <c r="D486" i="43"/>
  <c r="E486" i="43"/>
  <c r="D487" i="43"/>
  <c r="E487" i="43"/>
  <c r="D488" i="43"/>
  <c r="E488" i="43"/>
  <c r="D489" i="43"/>
  <c r="E489" i="43"/>
  <c r="D490" i="43"/>
  <c r="E490" i="43"/>
  <c r="D491" i="43"/>
  <c r="E491" i="43"/>
  <c r="D492" i="43"/>
  <c r="E492" i="43"/>
  <c r="D493" i="43"/>
  <c r="E493" i="43"/>
  <c r="D494" i="43"/>
  <c r="E494" i="43"/>
  <c r="D495" i="43"/>
  <c r="E495" i="43"/>
  <c r="D496" i="43"/>
  <c r="E496" i="43"/>
  <c r="D497" i="43"/>
  <c r="E497" i="43"/>
  <c r="D498" i="43"/>
  <c r="E498" i="43"/>
  <c r="D499" i="43"/>
  <c r="E499" i="43"/>
  <c r="D500" i="43"/>
  <c r="E500" i="43"/>
  <c r="D501" i="43"/>
  <c r="E501" i="43"/>
  <c r="D502" i="43"/>
  <c r="E502" i="43"/>
  <c r="D503" i="43"/>
  <c r="E503" i="43"/>
  <c r="D504" i="43"/>
  <c r="E504" i="43"/>
  <c r="D505" i="43"/>
  <c r="E505" i="43"/>
  <c r="D506" i="43"/>
  <c r="E506" i="43"/>
  <c r="D507" i="43"/>
  <c r="E507" i="43"/>
  <c r="D508" i="43"/>
  <c r="E508" i="43"/>
  <c r="D509" i="43"/>
  <c r="E509" i="43"/>
  <c r="D510" i="43"/>
  <c r="E510" i="43"/>
  <c r="D511" i="43"/>
  <c r="E511" i="43"/>
  <c r="D512" i="43"/>
  <c r="E512" i="43"/>
  <c r="D513" i="43"/>
  <c r="E513" i="43"/>
  <c r="D514" i="43"/>
  <c r="E514" i="43"/>
  <c r="D515" i="43"/>
  <c r="E515" i="43"/>
  <c r="D516" i="43"/>
  <c r="E516" i="43"/>
  <c r="D517" i="43"/>
  <c r="E517" i="43"/>
  <c r="D518" i="43"/>
  <c r="E518" i="43"/>
  <c r="D519" i="43"/>
  <c r="E519" i="43"/>
  <c r="D520" i="43"/>
  <c r="E520" i="43"/>
  <c r="D521" i="43"/>
  <c r="E521" i="43"/>
  <c r="D522" i="43"/>
  <c r="E522" i="43"/>
  <c r="D523" i="43"/>
  <c r="E523" i="43"/>
  <c r="D524" i="43"/>
  <c r="E524" i="43"/>
  <c r="D525" i="43"/>
  <c r="E525" i="43"/>
  <c r="D526" i="43"/>
  <c r="E526" i="43"/>
  <c r="D527" i="43"/>
  <c r="E527" i="43"/>
  <c r="D528" i="43"/>
  <c r="E528" i="43"/>
  <c r="D529" i="43"/>
  <c r="E529" i="43"/>
  <c r="D530" i="43"/>
  <c r="E530" i="43"/>
  <c r="D531" i="43"/>
  <c r="E531" i="43"/>
  <c r="D532" i="43"/>
  <c r="E532" i="43"/>
  <c r="D533" i="43"/>
  <c r="E533" i="43"/>
  <c r="D534" i="43"/>
  <c r="E534" i="43"/>
  <c r="D535" i="43"/>
  <c r="E535" i="43"/>
  <c r="D536" i="43"/>
  <c r="E536" i="43"/>
  <c r="D537" i="43"/>
  <c r="E537" i="43"/>
  <c r="D538" i="43"/>
  <c r="E538" i="43"/>
  <c r="D539" i="43"/>
  <c r="E539" i="43"/>
  <c r="D540" i="43"/>
  <c r="E540" i="43"/>
  <c r="D541" i="43"/>
  <c r="E541" i="43"/>
  <c r="D542" i="43"/>
  <c r="E542" i="43"/>
  <c r="D543" i="43"/>
  <c r="E543" i="43"/>
  <c r="D544" i="43"/>
  <c r="E544" i="43"/>
  <c r="D545" i="43"/>
  <c r="E545" i="43"/>
  <c r="D546" i="43"/>
  <c r="E546" i="43"/>
  <c r="D547" i="43"/>
  <c r="E547" i="43"/>
  <c r="D548" i="43"/>
  <c r="E548" i="43"/>
  <c r="D549" i="43"/>
  <c r="E549" i="43"/>
  <c r="D550" i="43"/>
  <c r="E550" i="43"/>
  <c r="D551" i="43"/>
  <c r="E551" i="43"/>
  <c r="D552" i="43"/>
  <c r="E552" i="43"/>
  <c r="D553" i="43"/>
  <c r="E553" i="43"/>
  <c r="D554" i="43"/>
  <c r="E554" i="43"/>
  <c r="D555" i="43"/>
  <c r="E555" i="43"/>
  <c r="D556" i="43"/>
  <c r="E556" i="43"/>
  <c r="D557" i="43"/>
  <c r="E557" i="43"/>
  <c r="D558" i="43"/>
  <c r="E558" i="43"/>
  <c r="D559" i="43"/>
  <c r="E559" i="43"/>
  <c r="D560" i="43"/>
  <c r="E560" i="43"/>
  <c r="D561" i="43"/>
  <c r="E561" i="43"/>
  <c r="D562" i="43"/>
  <c r="E562" i="43"/>
  <c r="D563" i="43"/>
  <c r="E563" i="43"/>
  <c r="D564" i="43"/>
  <c r="E564" i="43"/>
  <c r="D565" i="43"/>
  <c r="E565" i="43"/>
  <c r="D566" i="43"/>
  <c r="E566" i="43"/>
  <c r="D567" i="43"/>
  <c r="E567" i="43"/>
  <c r="D568" i="43"/>
  <c r="E568" i="43"/>
  <c r="D569" i="43"/>
  <c r="E569" i="43"/>
  <c r="D570" i="43"/>
  <c r="E570" i="43"/>
  <c r="D571" i="43"/>
  <c r="E571" i="43"/>
  <c r="D572" i="43"/>
  <c r="E572" i="43"/>
  <c r="D573" i="43"/>
  <c r="E573" i="43"/>
  <c r="D574" i="43"/>
  <c r="E574" i="43"/>
  <c r="D575" i="43"/>
  <c r="E575" i="43"/>
  <c r="D576" i="43"/>
  <c r="E576" i="43"/>
  <c r="D577" i="43"/>
  <c r="E577" i="43"/>
  <c r="D578" i="43"/>
  <c r="E578" i="43"/>
  <c r="D579" i="43"/>
  <c r="E579" i="43"/>
  <c r="D580" i="43"/>
  <c r="E580" i="43"/>
  <c r="D581" i="43"/>
  <c r="E581" i="43"/>
  <c r="D582" i="43"/>
  <c r="E582" i="43"/>
  <c r="D583" i="43"/>
  <c r="E583" i="43"/>
  <c r="D584" i="43"/>
  <c r="E584" i="43"/>
  <c r="D585" i="43"/>
  <c r="E585" i="43"/>
  <c r="D586" i="43"/>
  <c r="E586" i="43"/>
  <c r="D587" i="43"/>
  <c r="E587" i="43"/>
  <c r="D588" i="43"/>
  <c r="E588" i="43"/>
  <c r="D589" i="43"/>
  <c r="E589" i="43"/>
  <c r="D590" i="43"/>
  <c r="E590" i="43"/>
  <c r="D591" i="43"/>
  <c r="E591" i="43"/>
  <c r="D592" i="43"/>
  <c r="E592" i="43"/>
  <c r="D593" i="43"/>
  <c r="E593" i="43"/>
  <c r="D594" i="43"/>
  <c r="E594" i="43"/>
  <c r="D595" i="43"/>
  <c r="E595" i="43"/>
  <c r="D596" i="43"/>
  <c r="E596" i="43"/>
  <c r="D597" i="43"/>
  <c r="E597" i="43"/>
  <c r="D598" i="43"/>
  <c r="E598" i="43"/>
  <c r="D599" i="43"/>
  <c r="E599" i="43"/>
  <c r="D600" i="43"/>
  <c r="E600" i="43"/>
  <c r="D601" i="43"/>
  <c r="E601" i="43"/>
  <c r="D602" i="43"/>
  <c r="E602" i="43"/>
  <c r="D603" i="43"/>
  <c r="E603" i="43"/>
  <c r="D604" i="43"/>
  <c r="E604" i="43"/>
  <c r="D605" i="43"/>
  <c r="E605" i="43"/>
  <c r="D606" i="43"/>
  <c r="E606" i="43"/>
  <c r="D607" i="43"/>
  <c r="E607" i="43"/>
  <c r="D608" i="43"/>
  <c r="E608" i="43"/>
  <c r="D609" i="43"/>
  <c r="E609" i="43"/>
  <c r="D610" i="43"/>
  <c r="E610" i="43"/>
  <c r="D611" i="43"/>
  <c r="E611" i="43"/>
  <c r="D612" i="43"/>
  <c r="E612" i="43"/>
  <c r="D613" i="43"/>
  <c r="E613" i="43"/>
  <c r="D614" i="43"/>
  <c r="E614" i="43"/>
  <c r="D615" i="43"/>
  <c r="E615" i="43"/>
  <c r="D616" i="43"/>
  <c r="E616" i="43"/>
  <c r="D617" i="43"/>
  <c r="E617" i="43"/>
  <c r="D618" i="43"/>
  <c r="E618" i="43"/>
  <c r="D619" i="43"/>
  <c r="E619" i="43"/>
  <c r="D620" i="43"/>
  <c r="E620" i="43"/>
  <c r="D621" i="43"/>
  <c r="E621" i="43"/>
  <c r="D622" i="43"/>
  <c r="E622" i="43"/>
  <c r="D623" i="43"/>
  <c r="E623" i="43"/>
  <c r="D624" i="43"/>
  <c r="E624" i="43"/>
  <c r="D625" i="43"/>
  <c r="E625" i="43"/>
  <c r="D626" i="43"/>
  <c r="E626" i="43"/>
  <c r="D627" i="43"/>
  <c r="E627" i="43"/>
  <c r="D628" i="43"/>
  <c r="E628" i="43"/>
  <c r="D629" i="43"/>
  <c r="E629" i="43"/>
  <c r="D630" i="43"/>
  <c r="E630" i="43"/>
  <c r="D631" i="43"/>
  <c r="E631" i="43"/>
  <c r="D632" i="43"/>
  <c r="E632" i="43"/>
  <c r="D633" i="43"/>
  <c r="E633" i="43"/>
  <c r="D634" i="43"/>
  <c r="E634" i="43"/>
  <c r="D635" i="43"/>
  <c r="E635" i="43"/>
  <c r="D636" i="43"/>
  <c r="E636" i="43"/>
  <c r="D637" i="43"/>
  <c r="E637" i="43"/>
  <c r="D638" i="43"/>
  <c r="E638" i="43"/>
  <c r="D639" i="43"/>
  <c r="E639" i="43"/>
  <c r="D640" i="43"/>
  <c r="E640" i="43"/>
  <c r="D641" i="43"/>
  <c r="E641" i="43"/>
  <c r="D642" i="43"/>
  <c r="E642" i="43"/>
  <c r="D643" i="43"/>
  <c r="E643" i="43"/>
  <c r="D644" i="43"/>
  <c r="E644" i="43"/>
  <c r="D645" i="43"/>
  <c r="E645" i="43"/>
  <c r="D646" i="43"/>
  <c r="E646" i="43"/>
  <c r="D647" i="43"/>
  <c r="E647" i="43"/>
  <c r="D648" i="43"/>
  <c r="E648" i="43"/>
  <c r="D649" i="43"/>
  <c r="E649" i="43"/>
  <c r="D650" i="43"/>
  <c r="E650" i="43"/>
  <c r="D651" i="43"/>
  <c r="E651" i="43"/>
  <c r="D652" i="43"/>
  <c r="E652" i="43"/>
  <c r="D653" i="43"/>
  <c r="E653" i="43"/>
  <c r="D654" i="43"/>
  <c r="E654" i="43"/>
  <c r="D655" i="43"/>
  <c r="E655" i="43"/>
  <c r="D656" i="43"/>
  <c r="E656" i="43"/>
  <c r="D657" i="43"/>
  <c r="E657" i="43"/>
  <c r="D658" i="43"/>
  <c r="E658" i="43"/>
  <c r="D659" i="43"/>
  <c r="E659" i="43"/>
  <c r="D660" i="43"/>
  <c r="E660" i="43"/>
  <c r="D661" i="43"/>
  <c r="E661" i="43"/>
  <c r="D662" i="43"/>
  <c r="E662" i="43"/>
  <c r="D663" i="43"/>
  <c r="E663" i="43"/>
  <c r="D664" i="43"/>
  <c r="E664" i="43"/>
  <c r="D665" i="43"/>
  <c r="E665" i="43"/>
  <c r="D666" i="43"/>
  <c r="E666" i="43"/>
  <c r="D667" i="43"/>
  <c r="E667" i="43"/>
  <c r="D668" i="43"/>
  <c r="E668" i="43"/>
  <c r="D669" i="43"/>
  <c r="E669" i="43"/>
  <c r="D670" i="43"/>
  <c r="E670" i="43"/>
  <c r="D671" i="43"/>
  <c r="E671" i="43"/>
  <c r="D672" i="43"/>
  <c r="E672" i="43"/>
  <c r="D673" i="43"/>
  <c r="E673" i="43"/>
  <c r="D674" i="43"/>
  <c r="E674" i="43"/>
  <c r="D675" i="43"/>
  <c r="E675" i="43"/>
  <c r="D676" i="43"/>
  <c r="E676" i="43"/>
  <c r="D677" i="43"/>
  <c r="E677" i="43"/>
  <c r="D678" i="43"/>
  <c r="E678" i="43"/>
  <c r="D679" i="43"/>
  <c r="E679" i="43"/>
  <c r="D680" i="43"/>
  <c r="E680" i="43"/>
  <c r="D681" i="43"/>
  <c r="E681" i="43"/>
  <c r="D682" i="43"/>
  <c r="E682" i="43"/>
  <c r="D683" i="43"/>
  <c r="E683" i="43"/>
  <c r="D684" i="43"/>
  <c r="E684" i="43"/>
  <c r="D685" i="43"/>
  <c r="E685" i="43"/>
  <c r="D686" i="43"/>
  <c r="E686" i="43"/>
  <c r="D687" i="43"/>
  <c r="E687" i="43"/>
  <c r="D688" i="43"/>
  <c r="E688" i="43"/>
  <c r="D689" i="43"/>
  <c r="E689" i="43"/>
  <c r="D690" i="43"/>
  <c r="E690" i="43"/>
  <c r="D691" i="43"/>
  <c r="E691" i="43"/>
  <c r="D692" i="43"/>
  <c r="E692" i="43"/>
  <c r="D693" i="43"/>
  <c r="E693" i="43"/>
  <c r="D694" i="43"/>
  <c r="E694" i="43"/>
  <c r="D695" i="43"/>
  <c r="E695" i="43"/>
  <c r="D696" i="43"/>
  <c r="E696" i="43"/>
  <c r="D697" i="43"/>
  <c r="E697" i="43"/>
  <c r="D698" i="43"/>
  <c r="E698" i="43"/>
  <c r="D699" i="43"/>
  <c r="E699" i="43"/>
  <c r="D700" i="43"/>
  <c r="E700" i="43"/>
  <c r="D701" i="43"/>
  <c r="E701" i="43"/>
  <c r="D702" i="43"/>
  <c r="E702" i="43"/>
  <c r="D703" i="43"/>
  <c r="E703" i="43"/>
  <c r="D704" i="43"/>
  <c r="E704" i="43"/>
  <c r="D705" i="43"/>
  <c r="E705" i="43"/>
  <c r="D706" i="43"/>
  <c r="E706" i="43"/>
  <c r="D707" i="43"/>
  <c r="E707" i="43"/>
  <c r="D708" i="43"/>
  <c r="E708" i="43"/>
  <c r="D709" i="43"/>
  <c r="E709" i="43"/>
  <c r="D710" i="43"/>
  <c r="E710" i="43"/>
  <c r="D711" i="43"/>
  <c r="E711" i="43"/>
  <c r="D712" i="43"/>
  <c r="E712" i="43"/>
  <c r="D713" i="43"/>
  <c r="E713" i="43"/>
  <c r="D714" i="43"/>
  <c r="E714" i="43"/>
  <c r="D715" i="43"/>
  <c r="E715" i="43"/>
  <c r="D716" i="43"/>
  <c r="E716" i="43"/>
  <c r="D717" i="43"/>
  <c r="E717" i="43"/>
  <c r="D718" i="43"/>
  <c r="E718" i="43"/>
  <c r="D719" i="43"/>
  <c r="E719" i="43"/>
  <c r="D720" i="43"/>
  <c r="E720" i="43"/>
  <c r="D721" i="43"/>
  <c r="E721" i="43"/>
  <c r="D722" i="43"/>
  <c r="E722" i="43"/>
  <c r="D723" i="43"/>
  <c r="E723" i="43"/>
  <c r="D724" i="43"/>
  <c r="E724" i="43"/>
  <c r="D725" i="43"/>
  <c r="E725" i="43"/>
  <c r="D726" i="43"/>
  <c r="E726" i="43"/>
  <c r="D727" i="43"/>
  <c r="E727" i="43"/>
  <c r="D728" i="43"/>
  <c r="E728" i="43"/>
  <c r="D729" i="43"/>
  <c r="E729" i="43"/>
  <c r="D730" i="43"/>
  <c r="E730" i="43"/>
  <c r="D731" i="43"/>
  <c r="E731" i="43"/>
  <c r="D732" i="43"/>
  <c r="E732" i="43"/>
  <c r="D733" i="43"/>
  <c r="E733" i="43"/>
  <c r="D734" i="43"/>
  <c r="E734" i="43"/>
  <c r="D735" i="43"/>
  <c r="E735" i="43"/>
  <c r="D736" i="43"/>
  <c r="E736" i="43"/>
  <c r="D737" i="43"/>
  <c r="E737" i="43"/>
  <c r="D738" i="43"/>
  <c r="E738" i="43"/>
  <c r="D739" i="43"/>
  <c r="E739" i="43"/>
  <c r="D740" i="43"/>
  <c r="E740" i="43"/>
  <c r="D741" i="43"/>
  <c r="E741" i="43"/>
  <c r="D742" i="43"/>
  <c r="E742" i="43"/>
  <c r="D743" i="43"/>
  <c r="E743" i="43"/>
  <c r="D744" i="43"/>
  <c r="E744" i="43"/>
  <c r="D745" i="43"/>
  <c r="E745" i="43"/>
  <c r="D746" i="43"/>
  <c r="E746" i="43"/>
  <c r="D747" i="43"/>
  <c r="E747" i="43"/>
  <c r="D748" i="43"/>
  <c r="E748" i="43"/>
  <c r="D749" i="43"/>
  <c r="E749" i="43"/>
  <c r="D750" i="43"/>
  <c r="E750" i="43"/>
  <c r="D751" i="43"/>
  <c r="E751" i="43"/>
  <c r="D752" i="43"/>
  <c r="E752" i="43"/>
  <c r="D753" i="43"/>
  <c r="E753" i="43"/>
  <c r="D754" i="43"/>
  <c r="E754" i="43"/>
  <c r="D755" i="43"/>
  <c r="E755" i="43"/>
  <c r="D756" i="43"/>
  <c r="E756" i="43"/>
  <c r="D757" i="43"/>
  <c r="E757" i="43"/>
  <c r="D758" i="43"/>
  <c r="E758" i="43"/>
  <c r="D759" i="43"/>
  <c r="E759" i="43"/>
  <c r="D760" i="43"/>
  <c r="E760" i="43"/>
  <c r="D761" i="43"/>
  <c r="E761" i="43"/>
  <c r="D762" i="43"/>
  <c r="E762" i="43"/>
  <c r="D763" i="43"/>
  <c r="E763" i="43"/>
  <c r="D764" i="43"/>
  <c r="E764" i="43"/>
  <c r="D765" i="43"/>
  <c r="E765" i="43"/>
  <c r="D766" i="43"/>
  <c r="E766" i="43"/>
  <c r="D767" i="43"/>
  <c r="E767" i="43"/>
  <c r="D768" i="43"/>
  <c r="E768" i="43"/>
  <c r="D769" i="43"/>
  <c r="E769" i="43"/>
  <c r="D770" i="43"/>
  <c r="E770" i="43"/>
  <c r="D771" i="43"/>
  <c r="E771" i="43"/>
  <c r="D772" i="43"/>
  <c r="E772" i="43"/>
  <c r="D773" i="43"/>
  <c r="E773" i="43"/>
  <c r="D774" i="43"/>
  <c r="E774" i="43"/>
  <c r="D775" i="43"/>
  <c r="E775" i="43"/>
  <c r="D776" i="43"/>
  <c r="E776" i="43"/>
  <c r="D777" i="43"/>
  <c r="E777" i="43"/>
  <c r="D778" i="43"/>
  <c r="E778" i="43"/>
  <c r="D779" i="43"/>
  <c r="E779" i="43"/>
  <c r="D780" i="43"/>
  <c r="E780" i="43"/>
  <c r="D781" i="43"/>
  <c r="E781" i="43"/>
  <c r="D782" i="43"/>
  <c r="E782" i="43"/>
  <c r="D783" i="43"/>
  <c r="E783" i="43"/>
  <c r="D784" i="43"/>
  <c r="E784" i="43"/>
  <c r="D785" i="43"/>
  <c r="E785" i="43"/>
  <c r="D786" i="43"/>
  <c r="E786" i="43"/>
  <c r="D787" i="43"/>
  <c r="E787" i="43"/>
  <c r="D788" i="43"/>
  <c r="E788" i="43"/>
  <c r="D789" i="43"/>
  <c r="E789" i="43"/>
  <c r="D790" i="43"/>
  <c r="E790" i="43"/>
  <c r="D791" i="43"/>
  <c r="E791" i="43"/>
  <c r="D792" i="43"/>
  <c r="E792" i="43"/>
  <c r="D793" i="43"/>
  <c r="E793" i="43"/>
  <c r="D794" i="43"/>
  <c r="E794" i="43"/>
  <c r="D795" i="43"/>
  <c r="E795" i="43"/>
  <c r="D796" i="43"/>
  <c r="E796" i="43"/>
  <c r="D797" i="43"/>
  <c r="E797" i="43"/>
  <c r="D798" i="43"/>
  <c r="E798" i="43"/>
  <c r="D799" i="43"/>
  <c r="E799" i="43"/>
  <c r="D800" i="43"/>
  <c r="E800" i="43"/>
  <c r="D801" i="43"/>
  <c r="E801" i="43"/>
  <c r="D802" i="43"/>
  <c r="E802" i="43"/>
  <c r="D803" i="43"/>
  <c r="E803" i="43"/>
  <c r="D804" i="43"/>
  <c r="E804" i="43"/>
  <c r="D805" i="43"/>
  <c r="E805" i="43"/>
  <c r="D806" i="43"/>
  <c r="E806" i="43"/>
  <c r="D807" i="43"/>
  <c r="E807" i="43"/>
  <c r="D808" i="43"/>
  <c r="E808" i="43"/>
  <c r="D809" i="43"/>
  <c r="E809" i="43"/>
  <c r="D810" i="43"/>
  <c r="E810" i="43"/>
  <c r="D811" i="43"/>
  <c r="E811" i="43"/>
  <c r="D812" i="43"/>
  <c r="E812" i="43"/>
  <c r="D813" i="43"/>
  <c r="E813" i="43"/>
  <c r="D814" i="43"/>
  <c r="E814" i="43"/>
  <c r="D815" i="43"/>
  <c r="E815" i="43"/>
  <c r="D816" i="43"/>
  <c r="E816" i="43"/>
  <c r="D817" i="43"/>
  <c r="E817" i="43"/>
  <c r="D818" i="43"/>
  <c r="E818" i="43"/>
  <c r="D819" i="43"/>
  <c r="E819" i="43"/>
  <c r="D820" i="43"/>
  <c r="E820" i="43"/>
  <c r="D821" i="43"/>
  <c r="E821" i="43"/>
  <c r="D822" i="43"/>
  <c r="E822" i="43"/>
  <c r="D823" i="43"/>
  <c r="E823" i="43"/>
  <c r="D824" i="43"/>
  <c r="E824" i="43"/>
  <c r="D825" i="43"/>
  <c r="E825" i="43"/>
  <c r="D826" i="43"/>
  <c r="E826" i="43"/>
  <c r="D827" i="43"/>
  <c r="E827" i="43"/>
  <c r="D828" i="43"/>
  <c r="E828" i="43"/>
  <c r="D829" i="43"/>
  <c r="E829" i="43"/>
  <c r="D830" i="43"/>
  <c r="E830" i="43"/>
  <c r="D831" i="43"/>
  <c r="E831" i="43"/>
  <c r="D832" i="43"/>
  <c r="E832" i="43"/>
  <c r="D833" i="43"/>
  <c r="E833" i="43"/>
  <c r="D834" i="43"/>
  <c r="E834" i="43"/>
  <c r="D835" i="43"/>
  <c r="E835" i="43"/>
  <c r="D836" i="43"/>
  <c r="E836" i="43"/>
  <c r="D837" i="43"/>
  <c r="E837" i="43"/>
  <c r="D838" i="43"/>
  <c r="E838" i="43"/>
  <c r="D839" i="43"/>
  <c r="E839" i="43"/>
  <c r="D840" i="43"/>
  <c r="E840" i="43"/>
  <c r="D841" i="43"/>
  <c r="E841" i="43"/>
  <c r="D842" i="43"/>
  <c r="E842" i="43"/>
  <c r="D843" i="43"/>
  <c r="E843" i="43"/>
  <c r="D844" i="43"/>
  <c r="E844" i="43"/>
  <c r="D845" i="43"/>
  <c r="E845" i="43"/>
  <c r="D846" i="43"/>
  <c r="E846" i="43"/>
  <c r="D847" i="43"/>
  <c r="E847" i="43"/>
  <c r="D848" i="43"/>
  <c r="E848" i="43"/>
  <c r="D849" i="43"/>
  <c r="E849" i="43"/>
  <c r="D850" i="43"/>
  <c r="E850" i="43"/>
  <c r="D851" i="43"/>
  <c r="E851" i="43"/>
  <c r="D852" i="43"/>
  <c r="E852" i="43"/>
  <c r="D853" i="43"/>
  <c r="E853" i="43"/>
  <c r="D854" i="43"/>
  <c r="E854" i="43"/>
  <c r="D855" i="43"/>
  <c r="E855" i="43"/>
  <c r="D856" i="43"/>
  <c r="E856" i="43"/>
  <c r="D857" i="43"/>
  <c r="E857" i="43"/>
  <c r="D858" i="43"/>
  <c r="E858" i="43"/>
  <c r="D859" i="43"/>
  <c r="E859" i="43"/>
  <c r="D860" i="43"/>
  <c r="E860" i="43"/>
  <c r="D861" i="43"/>
  <c r="E861" i="43"/>
  <c r="D862" i="43"/>
  <c r="E862" i="43"/>
  <c r="D863" i="43"/>
  <c r="E863" i="43"/>
  <c r="D864" i="43"/>
  <c r="E864" i="43"/>
  <c r="D865" i="43"/>
  <c r="E865" i="43"/>
  <c r="D866" i="43"/>
  <c r="E866" i="43"/>
  <c r="D867" i="43"/>
  <c r="E867" i="43"/>
  <c r="D868" i="43"/>
  <c r="E868" i="43"/>
  <c r="D869" i="43"/>
  <c r="E869" i="43"/>
  <c r="D870" i="43"/>
  <c r="E870" i="43"/>
  <c r="D871" i="43"/>
  <c r="E871" i="43"/>
  <c r="D872" i="43"/>
  <c r="E872" i="43"/>
  <c r="D873" i="43"/>
  <c r="E873" i="43"/>
  <c r="D874" i="43"/>
  <c r="E874" i="43"/>
  <c r="D875" i="43"/>
  <c r="E875" i="43"/>
  <c r="D876" i="43"/>
  <c r="E876" i="43"/>
  <c r="D877" i="43"/>
  <c r="E877" i="43"/>
  <c r="D878" i="43"/>
  <c r="E878" i="43"/>
  <c r="D879" i="43"/>
  <c r="E879" i="43"/>
  <c r="D880" i="43"/>
  <c r="E880" i="43"/>
  <c r="D881" i="43"/>
  <c r="E881" i="43"/>
  <c r="D882" i="43"/>
  <c r="E882" i="43"/>
  <c r="D883" i="43"/>
  <c r="E883" i="43"/>
  <c r="D884" i="43"/>
  <c r="E884" i="43"/>
  <c r="D885" i="43"/>
  <c r="E885" i="43"/>
  <c r="D886" i="43"/>
  <c r="E886" i="43"/>
  <c r="D887" i="43"/>
  <c r="E887" i="43"/>
  <c r="D888" i="43"/>
  <c r="E888" i="43"/>
  <c r="D889" i="43"/>
  <c r="E889" i="43"/>
  <c r="D890" i="43"/>
  <c r="E890" i="43"/>
  <c r="D891" i="43"/>
  <c r="E891" i="43"/>
  <c r="D892" i="43"/>
  <c r="E892" i="43"/>
  <c r="D893" i="43"/>
  <c r="E893" i="43"/>
  <c r="D894" i="43"/>
  <c r="E894" i="43"/>
  <c r="D895" i="43"/>
  <c r="E895" i="43"/>
  <c r="D896" i="43"/>
  <c r="E896" i="43"/>
  <c r="D897" i="43"/>
  <c r="E897" i="43"/>
  <c r="D898" i="43"/>
  <c r="E898" i="43"/>
  <c r="D899" i="43"/>
  <c r="E899" i="43"/>
  <c r="D900" i="43"/>
  <c r="E900" i="43"/>
  <c r="D901" i="43"/>
  <c r="E901" i="43"/>
  <c r="D902" i="43"/>
  <c r="E902" i="43"/>
  <c r="D903" i="43"/>
  <c r="E903" i="43"/>
  <c r="D904" i="43"/>
  <c r="E904" i="43"/>
  <c r="D905" i="43"/>
  <c r="E905" i="43"/>
  <c r="D906" i="43"/>
  <c r="E906" i="43"/>
  <c r="D907" i="43"/>
  <c r="E907" i="43"/>
  <c r="D908" i="43"/>
  <c r="E908" i="43"/>
  <c r="D909" i="43"/>
  <c r="E909" i="43"/>
  <c r="D910" i="43"/>
  <c r="E910" i="43"/>
  <c r="D911" i="43"/>
  <c r="E911" i="43"/>
  <c r="D912" i="43"/>
  <c r="E912" i="43"/>
  <c r="D913" i="43"/>
  <c r="E913" i="43"/>
  <c r="D914" i="43"/>
  <c r="E914" i="43"/>
  <c r="D915" i="43"/>
  <c r="E915" i="43"/>
  <c r="D916" i="43"/>
  <c r="E916" i="43"/>
  <c r="D917" i="43"/>
  <c r="E917" i="43"/>
  <c r="D918" i="43"/>
  <c r="E918" i="43"/>
  <c r="D919" i="43"/>
  <c r="E919" i="43"/>
  <c r="D920" i="43"/>
  <c r="E920" i="43"/>
  <c r="D921" i="43"/>
  <c r="E921" i="43"/>
  <c r="D922" i="43"/>
  <c r="E922" i="43"/>
  <c r="D923" i="43"/>
  <c r="E923" i="43"/>
  <c r="D924" i="43"/>
  <c r="E924" i="43"/>
  <c r="D925" i="43"/>
  <c r="E925" i="43"/>
  <c r="D926" i="43"/>
  <c r="E926" i="43"/>
  <c r="D927" i="43"/>
  <c r="E927" i="43"/>
  <c r="D928" i="43"/>
  <c r="E928" i="43"/>
  <c r="D929" i="43"/>
  <c r="E929" i="43"/>
  <c r="D930" i="43"/>
  <c r="E930" i="43"/>
  <c r="D931" i="43"/>
  <c r="E931" i="43"/>
  <c r="D932" i="43"/>
  <c r="E932" i="43"/>
  <c r="D933" i="43"/>
  <c r="E933" i="43"/>
  <c r="D934" i="43"/>
  <c r="E934" i="43"/>
  <c r="D935" i="43"/>
  <c r="E935" i="43"/>
  <c r="D936" i="43"/>
  <c r="E936" i="43"/>
  <c r="D937" i="43"/>
  <c r="E937" i="43"/>
  <c r="D938" i="43"/>
  <c r="E938" i="43"/>
  <c r="D939" i="43"/>
  <c r="E939" i="43"/>
  <c r="D940" i="43"/>
  <c r="E940" i="43"/>
  <c r="D941" i="43"/>
  <c r="E941" i="43"/>
  <c r="D942" i="43"/>
  <c r="E942" i="43"/>
  <c r="D943" i="43"/>
  <c r="E943" i="43"/>
  <c r="D944" i="43"/>
  <c r="E944" i="43"/>
  <c r="D945" i="43"/>
  <c r="E945" i="43"/>
  <c r="D946" i="43"/>
  <c r="E946" i="43"/>
  <c r="D947" i="43"/>
  <c r="E947" i="43"/>
  <c r="D948" i="43"/>
  <c r="E948" i="43"/>
  <c r="D949" i="43"/>
  <c r="E949" i="43"/>
  <c r="D950" i="43"/>
  <c r="E950" i="43"/>
  <c r="D951" i="43"/>
  <c r="E951" i="43"/>
  <c r="D952" i="43"/>
  <c r="E952" i="43"/>
  <c r="D953" i="43"/>
  <c r="E953" i="43"/>
  <c r="D954" i="43"/>
  <c r="E954" i="43"/>
  <c r="D955" i="43"/>
  <c r="E955" i="43"/>
  <c r="D956" i="43"/>
  <c r="E956" i="43"/>
  <c r="D957" i="43"/>
  <c r="E957" i="43"/>
  <c r="D958" i="43"/>
  <c r="E958" i="43"/>
  <c r="D959" i="43"/>
  <c r="E959" i="43"/>
  <c r="D960" i="43"/>
  <c r="E960" i="43"/>
  <c r="D961" i="43"/>
  <c r="E961" i="43"/>
  <c r="D962" i="43"/>
  <c r="E962" i="43"/>
  <c r="D963" i="43"/>
  <c r="E963" i="43"/>
  <c r="D964" i="43"/>
  <c r="E964" i="43"/>
  <c r="D965" i="43"/>
  <c r="E965" i="43"/>
  <c r="D966" i="43"/>
  <c r="E966" i="43"/>
  <c r="D967" i="43"/>
  <c r="E967" i="43"/>
  <c r="D968" i="43"/>
  <c r="E968" i="43"/>
  <c r="D969" i="43"/>
  <c r="E969" i="43"/>
  <c r="D970" i="43"/>
  <c r="E970" i="43"/>
  <c r="D971" i="43"/>
  <c r="E971" i="43"/>
  <c r="D972" i="43"/>
  <c r="E972" i="43"/>
  <c r="D973" i="43"/>
  <c r="E973" i="43"/>
  <c r="D974" i="43"/>
  <c r="E974" i="43"/>
  <c r="D975" i="43"/>
  <c r="E975" i="43"/>
  <c r="D976" i="43"/>
  <c r="E976" i="43"/>
  <c r="D977" i="43"/>
  <c r="E977" i="43"/>
  <c r="D978" i="43"/>
  <c r="E978" i="43"/>
  <c r="D979" i="43"/>
  <c r="E979" i="43"/>
  <c r="D980" i="43"/>
  <c r="E980" i="43"/>
  <c r="D981" i="43"/>
  <c r="E981" i="43"/>
  <c r="D982" i="43"/>
  <c r="E982" i="43"/>
  <c r="D983" i="43"/>
  <c r="E983" i="43"/>
  <c r="D984" i="43"/>
  <c r="E984" i="43"/>
  <c r="D985" i="43"/>
  <c r="E985" i="43"/>
  <c r="D986" i="43"/>
  <c r="E986" i="43"/>
  <c r="D987" i="43"/>
  <c r="E987" i="43"/>
  <c r="D988" i="43"/>
  <c r="E988" i="43"/>
  <c r="D989" i="43"/>
  <c r="E989" i="43"/>
  <c r="D990" i="43"/>
  <c r="E990" i="43"/>
  <c r="D991" i="43"/>
  <c r="E991" i="43"/>
  <c r="D992" i="43"/>
  <c r="E992" i="43"/>
  <c r="D993" i="43"/>
  <c r="E993" i="43"/>
  <c r="D994" i="43"/>
  <c r="E994" i="43"/>
  <c r="D995" i="43"/>
  <c r="E995" i="43"/>
  <c r="D996" i="43"/>
  <c r="E996" i="43"/>
  <c r="D997" i="43"/>
  <c r="E997" i="43"/>
  <c r="D998" i="43"/>
  <c r="E998" i="43"/>
  <c r="D999" i="43"/>
  <c r="E999" i="43"/>
  <c r="D1000" i="43"/>
  <c r="E1000" i="43"/>
  <c r="D1001" i="43"/>
  <c r="E1001" i="43"/>
  <c r="D1002" i="43"/>
  <c r="E1002" i="43"/>
  <c r="D1003" i="43"/>
  <c r="E1003" i="43"/>
  <c r="D1004" i="43"/>
  <c r="E1004" i="43"/>
  <c r="D1005" i="43"/>
  <c r="E1005" i="43"/>
  <c r="D1006" i="43"/>
  <c r="E1006" i="43"/>
  <c r="D1007" i="43"/>
  <c r="E1007" i="43"/>
  <c r="D1008" i="43"/>
  <c r="E1008" i="43"/>
  <c r="D1009" i="43"/>
  <c r="E1009" i="43"/>
  <c r="D1010" i="43"/>
  <c r="E1010" i="43"/>
  <c r="D1011" i="43"/>
  <c r="E1011" i="43"/>
  <c r="D1012" i="43"/>
  <c r="E1012" i="43"/>
  <c r="D1013" i="43"/>
  <c r="E1013" i="43"/>
  <c r="D1014" i="43"/>
  <c r="E1014" i="43"/>
  <c r="D1015" i="43"/>
  <c r="E1015" i="43"/>
  <c r="D1016" i="43"/>
  <c r="E1016" i="43"/>
  <c r="D1017" i="43"/>
  <c r="E1017" i="43"/>
  <c r="D1018" i="43"/>
  <c r="E1018" i="43"/>
  <c r="D1019" i="43"/>
  <c r="E1019" i="43"/>
  <c r="D1020" i="43"/>
  <c r="E1020" i="43"/>
  <c r="D1021" i="43"/>
  <c r="E1021" i="43"/>
  <c r="D1022" i="43"/>
  <c r="E1022" i="43"/>
  <c r="D1023" i="43"/>
  <c r="E1023" i="43"/>
  <c r="D1024" i="43"/>
  <c r="E1024" i="43"/>
  <c r="D1025" i="43"/>
  <c r="E1025" i="43"/>
  <c r="D1026" i="43"/>
  <c r="E1026" i="43"/>
  <c r="D1027" i="43"/>
  <c r="E1027" i="43"/>
  <c r="D1028" i="43"/>
  <c r="E1028" i="43"/>
  <c r="D1029" i="43"/>
  <c r="E1029" i="43"/>
  <c r="D1030" i="43"/>
  <c r="E1030" i="43"/>
  <c r="D1031" i="43"/>
  <c r="E1031" i="43"/>
  <c r="D1032" i="43"/>
  <c r="E1032" i="43"/>
  <c r="D1033" i="43"/>
  <c r="E1033" i="43"/>
  <c r="D1034" i="43"/>
  <c r="E1034" i="43"/>
  <c r="D1035" i="43"/>
  <c r="E1035" i="43"/>
  <c r="D1036" i="43"/>
  <c r="E1036" i="43"/>
  <c r="D1037" i="43"/>
  <c r="E1037" i="43"/>
  <c r="D1038" i="43"/>
  <c r="E1038" i="43"/>
  <c r="D1039" i="43"/>
  <c r="E1039" i="43"/>
  <c r="D1040" i="43"/>
  <c r="E1040" i="43"/>
  <c r="D1041" i="43"/>
  <c r="E1041" i="43"/>
  <c r="D1042" i="43"/>
  <c r="E1042" i="43"/>
  <c r="D1043" i="43"/>
  <c r="E1043" i="43"/>
  <c r="D1044" i="43"/>
  <c r="E1044" i="43"/>
  <c r="D1045" i="43"/>
  <c r="E1045" i="43"/>
  <c r="D1046" i="43"/>
  <c r="E1046" i="43"/>
  <c r="D1047" i="43"/>
  <c r="E1047" i="43"/>
  <c r="D1048" i="43"/>
  <c r="E1048" i="43"/>
  <c r="D1049" i="43"/>
  <c r="E1049" i="43"/>
  <c r="D1050" i="43"/>
  <c r="E1050" i="43"/>
  <c r="D1051" i="43"/>
  <c r="E1051" i="43"/>
  <c r="D1052" i="43"/>
  <c r="E1052" i="43"/>
  <c r="D1053" i="43"/>
  <c r="E1053" i="43"/>
  <c r="D1054" i="43"/>
  <c r="E1054" i="43"/>
  <c r="D1055" i="43"/>
  <c r="E1055" i="43"/>
  <c r="D1056" i="43"/>
  <c r="E1056" i="43"/>
  <c r="D1057" i="43"/>
  <c r="E1057" i="43"/>
  <c r="D1058" i="43"/>
  <c r="E1058" i="43"/>
  <c r="D1059" i="43"/>
  <c r="E1059" i="43"/>
  <c r="D1060" i="43"/>
  <c r="E1060" i="43"/>
  <c r="D1061" i="43"/>
  <c r="E1061" i="43"/>
  <c r="D1062" i="43"/>
  <c r="E1062" i="43"/>
  <c r="D1063" i="43"/>
  <c r="E1063" i="43"/>
  <c r="D1064" i="43"/>
  <c r="E1064" i="43"/>
  <c r="D1065" i="43"/>
  <c r="E1065" i="43"/>
  <c r="D1066" i="43"/>
  <c r="E1066" i="43"/>
  <c r="D1067" i="43"/>
  <c r="E1067" i="43"/>
  <c r="D1068" i="43"/>
  <c r="E1068" i="43"/>
  <c r="D1069" i="43"/>
  <c r="E1069" i="43"/>
  <c r="D1070" i="43"/>
  <c r="E1070" i="43"/>
  <c r="D1071" i="43"/>
  <c r="E1071" i="43"/>
  <c r="D1072" i="43"/>
  <c r="E1072" i="43"/>
  <c r="D1073" i="43"/>
  <c r="E1073" i="43"/>
  <c r="D1074" i="43"/>
  <c r="E1074" i="43"/>
  <c r="D1075" i="43"/>
  <c r="E1075" i="43"/>
  <c r="D1076" i="43"/>
  <c r="E1076" i="43"/>
  <c r="D1077" i="43"/>
  <c r="E1077" i="43"/>
  <c r="D1078" i="43"/>
  <c r="E1078" i="43"/>
  <c r="D1079" i="43"/>
  <c r="E1079" i="43"/>
  <c r="D1080" i="43"/>
  <c r="E1080" i="43"/>
  <c r="D1081" i="43"/>
  <c r="E1081" i="43"/>
  <c r="D1082" i="43"/>
  <c r="E1082" i="43"/>
  <c r="D1083" i="43"/>
  <c r="E1083" i="43"/>
  <c r="D1084" i="43"/>
  <c r="E1084" i="43"/>
  <c r="D1085" i="43"/>
  <c r="E1085" i="43"/>
  <c r="D1086" i="43"/>
  <c r="E1086" i="43"/>
  <c r="D1087" i="43"/>
  <c r="E1087" i="43"/>
  <c r="D1088" i="43"/>
  <c r="E1088" i="43"/>
  <c r="D1089" i="43"/>
  <c r="E1089" i="43"/>
  <c r="D1090" i="43"/>
  <c r="E1090" i="43"/>
  <c r="D1091" i="43"/>
  <c r="E1091" i="43"/>
  <c r="D1092" i="43"/>
  <c r="E1092" i="43"/>
  <c r="D1093" i="43"/>
  <c r="E1093" i="43"/>
  <c r="D1094" i="43"/>
  <c r="E1094" i="43"/>
  <c r="D1095" i="43"/>
  <c r="E1095" i="43"/>
  <c r="D1096" i="43"/>
  <c r="E1096" i="43"/>
  <c r="D1097" i="43"/>
  <c r="E1097" i="43"/>
  <c r="D1098" i="43"/>
  <c r="E1098" i="43"/>
  <c r="D1099" i="43"/>
  <c r="E1099" i="43"/>
  <c r="D1100" i="43"/>
  <c r="E1100" i="43"/>
  <c r="D1101" i="43"/>
  <c r="E1101" i="43"/>
  <c r="D1102" i="43"/>
  <c r="E1102" i="43"/>
  <c r="D1103" i="43"/>
  <c r="E1103" i="43"/>
  <c r="D1104" i="43"/>
  <c r="E1104" i="43"/>
  <c r="D1105" i="43"/>
  <c r="E1105" i="43"/>
  <c r="D1106" i="43"/>
  <c r="E1106" i="43"/>
  <c r="D1107" i="43"/>
  <c r="E1107" i="43"/>
  <c r="D1108" i="43"/>
  <c r="E1108" i="43"/>
  <c r="D1109" i="43"/>
  <c r="E1109" i="43"/>
  <c r="D1110" i="43"/>
  <c r="E1110" i="43"/>
  <c r="D1111" i="43"/>
  <c r="E1111" i="43"/>
  <c r="D1112" i="43"/>
  <c r="E1112" i="43"/>
  <c r="D1113" i="43"/>
  <c r="E1113" i="43"/>
  <c r="D1114" i="43"/>
  <c r="E1114" i="43"/>
  <c r="D1115" i="43"/>
  <c r="E1115" i="43"/>
  <c r="D1116" i="43"/>
  <c r="E1116" i="43"/>
  <c r="D1117" i="43"/>
  <c r="E1117" i="43"/>
  <c r="D1118" i="43"/>
  <c r="E1118" i="43"/>
  <c r="D1119" i="43"/>
  <c r="E1119" i="43"/>
  <c r="D1120" i="43"/>
  <c r="E1120" i="43"/>
  <c r="D1121" i="43"/>
  <c r="E1121" i="43"/>
  <c r="D1122" i="43"/>
  <c r="E1122" i="43"/>
  <c r="D1123" i="43"/>
  <c r="E1123" i="43"/>
  <c r="D1124" i="43"/>
  <c r="E1124" i="43"/>
  <c r="D1125" i="43"/>
  <c r="E1125" i="43"/>
  <c r="D1126" i="43"/>
  <c r="E1126" i="43"/>
  <c r="D1127" i="43"/>
  <c r="E1127" i="43"/>
  <c r="D1128" i="43"/>
  <c r="E1128" i="43"/>
  <c r="D1129" i="43"/>
  <c r="E1129" i="43"/>
  <c r="D1130" i="43"/>
  <c r="E1130" i="43"/>
  <c r="D1131" i="43"/>
  <c r="E1131" i="43"/>
  <c r="D1132" i="43"/>
  <c r="E1132" i="43"/>
  <c r="D1133" i="43"/>
  <c r="E1133" i="43"/>
  <c r="D1134" i="43"/>
  <c r="E1134" i="43"/>
  <c r="D1135" i="43"/>
  <c r="E1135" i="43"/>
  <c r="D1136" i="43"/>
  <c r="E1136" i="43"/>
  <c r="D1137" i="43"/>
  <c r="E1137" i="43"/>
  <c r="D1138" i="43"/>
  <c r="E1138" i="43"/>
  <c r="D1139" i="43"/>
  <c r="E1139" i="43"/>
  <c r="D1140" i="43"/>
  <c r="E1140" i="43"/>
  <c r="D1141" i="43"/>
  <c r="E1141" i="43"/>
  <c r="D1142" i="43"/>
  <c r="E1142" i="43"/>
  <c r="D1143" i="43"/>
  <c r="E1143" i="43"/>
  <c r="D1144" i="43"/>
  <c r="E1144" i="43"/>
  <c r="D1145" i="43"/>
  <c r="E1145" i="43"/>
  <c r="D1146" i="43"/>
  <c r="E1146" i="43"/>
  <c r="D1147" i="43"/>
  <c r="E1147" i="43"/>
  <c r="D1148" i="43"/>
  <c r="E1148" i="43"/>
  <c r="D1149" i="43"/>
  <c r="E1149" i="43"/>
  <c r="D1150" i="43"/>
  <c r="E1150" i="43"/>
  <c r="D1151" i="43"/>
  <c r="E1151" i="43"/>
  <c r="D1152" i="43"/>
  <c r="E1152" i="43"/>
  <c r="D1153" i="43"/>
  <c r="E1153" i="43"/>
  <c r="D1154" i="43"/>
  <c r="E1154" i="43"/>
  <c r="D1155" i="43"/>
  <c r="E1155" i="43"/>
  <c r="D1156" i="43"/>
  <c r="E1156" i="43"/>
  <c r="D1157" i="43"/>
  <c r="E1157" i="43"/>
  <c r="D1158" i="43"/>
  <c r="E1158" i="43"/>
  <c r="D1159" i="43"/>
  <c r="E1159" i="43"/>
  <c r="D1160" i="43"/>
  <c r="E1160" i="43"/>
  <c r="D1161" i="43"/>
  <c r="E1161" i="43"/>
  <c r="D1162" i="43"/>
  <c r="E1162" i="43"/>
  <c r="D1163" i="43"/>
  <c r="E1163" i="43"/>
  <c r="D1164" i="43"/>
  <c r="E1164" i="43"/>
  <c r="D1165" i="43"/>
  <c r="E1165" i="43"/>
  <c r="D1166" i="43"/>
  <c r="E1166" i="43"/>
  <c r="D1167" i="43"/>
  <c r="E1167" i="43"/>
  <c r="D1168" i="43"/>
  <c r="E1168" i="43"/>
  <c r="D1169" i="43"/>
  <c r="E1169" i="43"/>
  <c r="D1170" i="43"/>
  <c r="E1170" i="43"/>
  <c r="D1171" i="43"/>
  <c r="E1171" i="43"/>
  <c r="D1172" i="43"/>
  <c r="E1172" i="43"/>
  <c r="D1173" i="43"/>
  <c r="E1173" i="43"/>
  <c r="D1174" i="43"/>
  <c r="E1174" i="43"/>
  <c r="D1175" i="43"/>
  <c r="E1175" i="43"/>
  <c r="D1176" i="43"/>
  <c r="E1176" i="43"/>
  <c r="D1177" i="43"/>
  <c r="E1177" i="43"/>
  <c r="D1178" i="43"/>
  <c r="E1178" i="43"/>
  <c r="D1179" i="43"/>
  <c r="E1179" i="43"/>
  <c r="D1180" i="43"/>
  <c r="E1180" i="43"/>
  <c r="D1181" i="43"/>
  <c r="E1181" i="43"/>
  <c r="D1182" i="43"/>
  <c r="E1182" i="43"/>
  <c r="D1183" i="43"/>
  <c r="E1183" i="43"/>
  <c r="D1184" i="43"/>
  <c r="E1184" i="43"/>
  <c r="D1185" i="43"/>
  <c r="E1185" i="43"/>
  <c r="D1186" i="43"/>
  <c r="E1186" i="43"/>
  <c r="D1187" i="43"/>
  <c r="E1187" i="43"/>
  <c r="D1188" i="43"/>
  <c r="E1188" i="43"/>
  <c r="D1189" i="43"/>
  <c r="E1189" i="43"/>
  <c r="D1190" i="43"/>
  <c r="E1190" i="43"/>
  <c r="D1191" i="43"/>
  <c r="E1191" i="43"/>
  <c r="D1192" i="43"/>
  <c r="E1192" i="43"/>
  <c r="D1193" i="43"/>
  <c r="E1193" i="43"/>
  <c r="D1194" i="43"/>
  <c r="E1194" i="43"/>
  <c r="D1195" i="43"/>
  <c r="E1195" i="43"/>
  <c r="D1196" i="43"/>
  <c r="E1196" i="43"/>
  <c r="D1197" i="43"/>
  <c r="E1197" i="43"/>
  <c r="D1198" i="43"/>
  <c r="E1198" i="43"/>
  <c r="D1199" i="43"/>
  <c r="E1199" i="43"/>
  <c r="D1200" i="43"/>
  <c r="E1200" i="43"/>
  <c r="D1201" i="43"/>
  <c r="E1201" i="43"/>
  <c r="D1202" i="43"/>
  <c r="E1202" i="43"/>
  <c r="D1203" i="43"/>
  <c r="E1203" i="43"/>
  <c r="D1204" i="43"/>
  <c r="E1204" i="43"/>
  <c r="D1205" i="43"/>
  <c r="E1205" i="43"/>
  <c r="D1206" i="43"/>
  <c r="E1206" i="43"/>
  <c r="D1207" i="43"/>
  <c r="E1207" i="43"/>
  <c r="D1208" i="43"/>
  <c r="E1208" i="43"/>
  <c r="D1209" i="43"/>
  <c r="E1209" i="43"/>
  <c r="D1210" i="43"/>
  <c r="E1210" i="43"/>
  <c r="D1211" i="43"/>
  <c r="E1211" i="43"/>
  <c r="D1212" i="43"/>
  <c r="E1212" i="43"/>
  <c r="D1213" i="43"/>
  <c r="E1213" i="43"/>
  <c r="D1214" i="43"/>
  <c r="E1214" i="43"/>
  <c r="D1215" i="43"/>
  <c r="E1215" i="43"/>
  <c r="D1216" i="43"/>
  <c r="E1216" i="43"/>
  <c r="D1217" i="43"/>
  <c r="E1217" i="43"/>
  <c r="D1218" i="43"/>
  <c r="E1218" i="43"/>
  <c r="D1219" i="43"/>
  <c r="E1219" i="43"/>
  <c r="D1220" i="43"/>
  <c r="E1220" i="43"/>
  <c r="D1221" i="43"/>
  <c r="E1221" i="43"/>
  <c r="D1222" i="43"/>
  <c r="E1222" i="43"/>
  <c r="D1223" i="43"/>
  <c r="E1223" i="43"/>
  <c r="D1224" i="43"/>
  <c r="E1224" i="43"/>
  <c r="D1225" i="43"/>
  <c r="E1225" i="43"/>
  <c r="D1226" i="43"/>
  <c r="E1226" i="43"/>
  <c r="D1227" i="43"/>
  <c r="E1227" i="43"/>
  <c r="D1228" i="43"/>
  <c r="E1228" i="43"/>
  <c r="D1229" i="43"/>
  <c r="E1229" i="43"/>
  <c r="D1230" i="43"/>
  <c r="E1230" i="43"/>
  <c r="D1231" i="43"/>
  <c r="E1231" i="43"/>
  <c r="D1232" i="43"/>
  <c r="E1232" i="43"/>
  <c r="D1233" i="43"/>
  <c r="E1233" i="43"/>
  <c r="D1234" i="43"/>
  <c r="E1234" i="43"/>
  <c r="D1235" i="43"/>
  <c r="E1235" i="43"/>
  <c r="D1236" i="43"/>
  <c r="E1236" i="43"/>
  <c r="D1237" i="43"/>
  <c r="E1237" i="43"/>
  <c r="D1238" i="43"/>
  <c r="E1238" i="43"/>
  <c r="D1239" i="43"/>
  <c r="E1239" i="43"/>
  <c r="D1240" i="43"/>
  <c r="E1240" i="43"/>
  <c r="D1241" i="43"/>
  <c r="E1241" i="43"/>
  <c r="D1242" i="43"/>
  <c r="E1242" i="43"/>
  <c r="D1243" i="43"/>
  <c r="E1243" i="43"/>
  <c r="D1244" i="43"/>
  <c r="E1244" i="43"/>
  <c r="D1245" i="43"/>
  <c r="E1245" i="43"/>
  <c r="D1246" i="43"/>
  <c r="E1246" i="43"/>
  <c r="D1247" i="43"/>
  <c r="E1247" i="43"/>
  <c r="D1248" i="43"/>
  <c r="E1248" i="43"/>
  <c r="D1249" i="43"/>
  <c r="E1249" i="43"/>
  <c r="D1250" i="43"/>
  <c r="E1250" i="43"/>
  <c r="D1251" i="43"/>
  <c r="E1251" i="43"/>
  <c r="D1252" i="43"/>
  <c r="E1252" i="43"/>
  <c r="D1253" i="43"/>
  <c r="E1253" i="43"/>
  <c r="D1254" i="43"/>
  <c r="E1254" i="43"/>
  <c r="D1255" i="43"/>
  <c r="E1255" i="43"/>
  <c r="D1256" i="43"/>
  <c r="E1256" i="43"/>
  <c r="D1257" i="43"/>
  <c r="E1257" i="43"/>
  <c r="D1258" i="43"/>
  <c r="E1258" i="43"/>
  <c r="D1259" i="43"/>
  <c r="E1259" i="43"/>
  <c r="D1260" i="43"/>
  <c r="E1260" i="43"/>
  <c r="D1261" i="43"/>
  <c r="E1261" i="43"/>
  <c r="D1262" i="43"/>
  <c r="E1262" i="43"/>
  <c r="D1263" i="43"/>
  <c r="E1263" i="43"/>
  <c r="D1264" i="43"/>
  <c r="E1264" i="43"/>
  <c r="D1265" i="43"/>
  <c r="E1265" i="43"/>
  <c r="D1266" i="43"/>
  <c r="E1266" i="43"/>
  <c r="D1267" i="43"/>
  <c r="E1267" i="43"/>
  <c r="D1268" i="43"/>
  <c r="E1268" i="43"/>
  <c r="D1269" i="43"/>
  <c r="E1269" i="43"/>
  <c r="D1270" i="43"/>
  <c r="E1270" i="43"/>
  <c r="D1271" i="43"/>
  <c r="E1271" i="43"/>
  <c r="D1272" i="43"/>
  <c r="E1272" i="43"/>
  <c r="D1273" i="43"/>
  <c r="E1273" i="43"/>
  <c r="D1274" i="43"/>
  <c r="E1274" i="43"/>
  <c r="D1275" i="43"/>
  <c r="E1275" i="43"/>
  <c r="D1276" i="43"/>
  <c r="E1276" i="43"/>
  <c r="D1277" i="43"/>
  <c r="E1277" i="43"/>
  <c r="D1278" i="43"/>
  <c r="E1278" i="43"/>
  <c r="D1279" i="43"/>
  <c r="E1279" i="43"/>
  <c r="D1280" i="43"/>
  <c r="E1280" i="43"/>
  <c r="D1281" i="43"/>
  <c r="E1281" i="43"/>
  <c r="D1282" i="43"/>
  <c r="E1282" i="43"/>
  <c r="D1283" i="43"/>
  <c r="E1283" i="43"/>
  <c r="D1284" i="43"/>
  <c r="E1284" i="43"/>
  <c r="D1285" i="43"/>
  <c r="E1285" i="43"/>
  <c r="D1286" i="43"/>
  <c r="E1286" i="43"/>
  <c r="D1287" i="43"/>
  <c r="E1287" i="43"/>
  <c r="D1288" i="43"/>
  <c r="E1288" i="43"/>
  <c r="D1289" i="43"/>
  <c r="E1289" i="43"/>
  <c r="D1290" i="43"/>
  <c r="E1290" i="43"/>
  <c r="D1291" i="43"/>
  <c r="E1291" i="43"/>
  <c r="D1292" i="43"/>
  <c r="E1292" i="43"/>
  <c r="D1293" i="43"/>
  <c r="E1293" i="43"/>
  <c r="D1294" i="43"/>
  <c r="E1294" i="43"/>
  <c r="D1295" i="43"/>
  <c r="E1295" i="43"/>
  <c r="D1296" i="43"/>
  <c r="E1296" i="43"/>
  <c r="D1297" i="43"/>
  <c r="E1297" i="43"/>
  <c r="D1298" i="43"/>
  <c r="E1298" i="43"/>
  <c r="D1299" i="43"/>
  <c r="E1299" i="43"/>
  <c r="D1300" i="43"/>
  <c r="E1300" i="43"/>
  <c r="D1301" i="43"/>
  <c r="E1301" i="43"/>
  <c r="D1302" i="43"/>
  <c r="E1302" i="43"/>
  <c r="D1303" i="43"/>
  <c r="E1303" i="43"/>
  <c r="D1304" i="43"/>
  <c r="E1304" i="43"/>
  <c r="D1305" i="43"/>
  <c r="E1305" i="43"/>
  <c r="D1306" i="43"/>
  <c r="E1306" i="43"/>
  <c r="D1307" i="43"/>
  <c r="E1307" i="43"/>
  <c r="D1308" i="43"/>
  <c r="E1308" i="43"/>
  <c r="D1309" i="43"/>
  <c r="E1309" i="43"/>
  <c r="D1310" i="43"/>
  <c r="E1310" i="43"/>
  <c r="D1311" i="43"/>
  <c r="E1311" i="43"/>
  <c r="D1312" i="43"/>
  <c r="E1312" i="43"/>
  <c r="D1313" i="43"/>
  <c r="E1313" i="43"/>
  <c r="D1314" i="43"/>
  <c r="E1314" i="43"/>
  <c r="D1315" i="43"/>
  <c r="E1315" i="43"/>
  <c r="D1316" i="43"/>
  <c r="E1316" i="43"/>
  <c r="D1317" i="43"/>
  <c r="E1317" i="43"/>
  <c r="D1318" i="43"/>
  <c r="E1318" i="43"/>
  <c r="D1319" i="43"/>
  <c r="E1319" i="43"/>
  <c r="D1320" i="43"/>
  <c r="E1320" i="43"/>
  <c r="D1321" i="43"/>
  <c r="E1321" i="43"/>
  <c r="D1322" i="43"/>
  <c r="E1322" i="43"/>
  <c r="D1323" i="43"/>
  <c r="E1323" i="43"/>
  <c r="D1324" i="43"/>
  <c r="E1324" i="43"/>
  <c r="D1325" i="43"/>
  <c r="E1325" i="43"/>
  <c r="D1326" i="43"/>
  <c r="E1326" i="43"/>
  <c r="D1327" i="43"/>
  <c r="E1327" i="43"/>
  <c r="D1328" i="43"/>
  <c r="E1328" i="43"/>
  <c r="D1329" i="43"/>
  <c r="E1329" i="43"/>
  <c r="D1330" i="43"/>
  <c r="E1330" i="43"/>
  <c r="D1331" i="43"/>
  <c r="E1331" i="43"/>
  <c r="D1332" i="43"/>
  <c r="E1332" i="43"/>
  <c r="D1333" i="43"/>
  <c r="E1333" i="43"/>
  <c r="D1334" i="43"/>
  <c r="E1334" i="43"/>
  <c r="D1335" i="43"/>
  <c r="E1335" i="43"/>
  <c r="D1336" i="43"/>
  <c r="E1336" i="43"/>
  <c r="D1337" i="43"/>
  <c r="E1337" i="43"/>
  <c r="D1338" i="43"/>
  <c r="E1338" i="43"/>
  <c r="D1339" i="43"/>
  <c r="E1339" i="43"/>
  <c r="D1340" i="43"/>
  <c r="E1340" i="43"/>
  <c r="D1341" i="43"/>
  <c r="E1341" i="43"/>
  <c r="D1342" i="43"/>
  <c r="E1342" i="43"/>
  <c r="D1343" i="43"/>
  <c r="E1343" i="43"/>
  <c r="D1344" i="43"/>
  <c r="E1344" i="43"/>
  <c r="D1345" i="43"/>
  <c r="E1345" i="43"/>
  <c r="D1346" i="43"/>
  <c r="E1346" i="43"/>
  <c r="D1347" i="43"/>
  <c r="E1347" i="43"/>
  <c r="D1348" i="43"/>
  <c r="E1348" i="43"/>
  <c r="D1349" i="43"/>
  <c r="E1349" i="43"/>
  <c r="D1350" i="43"/>
  <c r="E1350" i="43"/>
  <c r="D1351" i="43"/>
  <c r="E1351" i="43"/>
  <c r="D1352" i="43"/>
  <c r="E1352" i="43"/>
  <c r="D1353" i="43"/>
  <c r="E1353" i="43"/>
  <c r="D1354" i="43"/>
  <c r="E1354" i="43"/>
  <c r="D1355" i="43"/>
  <c r="E1355" i="43"/>
  <c r="D1356" i="43"/>
  <c r="E1356" i="43"/>
  <c r="D1357" i="43"/>
  <c r="E1357" i="43"/>
  <c r="D1358" i="43"/>
  <c r="E1358" i="43"/>
  <c r="D1359" i="43"/>
  <c r="E1359" i="43"/>
  <c r="D1360" i="43"/>
  <c r="E1360" i="43"/>
  <c r="D1361" i="43"/>
  <c r="E1361" i="43"/>
  <c r="D1362" i="43"/>
  <c r="E1362" i="43"/>
  <c r="D1363" i="43"/>
  <c r="E1363" i="43"/>
  <c r="D1364" i="43"/>
  <c r="E1364" i="43"/>
  <c r="D1365" i="43"/>
  <c r="E1365" i="43"/>
  <c r="D1366" i="43"/>
  <c r="E1366" i="43"/>
  <c r="D1367" i="43"/>
  <c r="E1367" i="43"/>
  <c r="D1368" i="43"/>
  <c r="E1368" i="43"/>
  <c r="D1369" i="43"/>
  <c r="E1369" i="43"/>
  <c r="D1370" i="43"/>
  <c r="E1370" i="43"/>
  <c r="D1371" i="43"/>
  <c r="E1371" i="43"/>
  <c r="D1372" i="43"/>
  <c r="E1372" i="43"/>
  <c r="D1373" i="43"/>
  <c r="E1373" i="43"/>
  <c r="D1374" i="43"/>
  <c r="E1374" i="43"/>
  <c r="D1375" i="43"/>
  <c r="E1375" i="43"/>
  <c r="D1376" i="43"/>
  <c r="E1376" i="43"/>
  <c r="D1377" i="43"/>
  <c r="E1377" i="43"/>
  <c r="D1378" i="43"/>
  <c r="E1378" i="43"/>
  <c r="D1379" i="43"/>
  <c r="E1379" i="43"/>
  <c r="D1380" i="43"/>
  <c r="E1380" i="43"/>
  <c r="D1381" i="43"/>
  <c r="E1381" i="43"/>
  <c r="D1382" i="43"/>
  <c r="E1382" i="43"/>
  <c r="D1383" i="43"/>
  <c r="E1383" i="43"/>
  <c r="D1384" i="43"/>
  <c r="E1384" i="43"/>
  <c r="D1385" i="43"/>
  <c r="E1385" i="43"/>
  <c r="D1386" i="43"/>
  <c r="E1386" i="43"/>
  <c r="D1387" i="43"/>
  <c r="E1387" i="43"/>
  <c r="D1388" i="43"/>
  <c r="E1388" i="43"/>
  <c r="D1389" i="43"/>
  <c r="E1389" i="43"/>
  <c r="D1390" i="43"/>
  <c r="E1390" i="43"/>
  <c r="D1391" i="43"/>
  <c r="E1391" i="43"/>
  <c r="D1392" i="43"/>
  <c r="E1392" i="43"/>
  <c r="D1393" i="43"/>
  <c r="E1393" i="43"/>
  <c r="D1394" i="43"/>
  <c r="E1394" i="43"/>
  <c r="D1395" i="43"/>
  <c r="E1395" i="43"/>
  <c r="D1396" i="43"/>
  <c r="E1396" i="43"/>
  <c r="D1397" i="43"/>
  <c r="E1397" i="43"/>
  <c r="D1398" i="43"/>
  <c r="E1398" i="43"/>
  <c r="D1399" i="43"/>
  <c r="E1399" i="43"/>
  <c r="D1400" i="43"/>
  <c r="E1400" i="43"/>
  <c r="D1401" i="43"/>
  <c r="E1401" i="43"/>
  <c r="D1402" i="43"/>
  <c r="E1402" i="43"/>
  <c r="D1403" i="43"/>
  <c r="E1403" i="43"/>
  <c r="D1404" i="43"/>
  <c r="E1404" i="43"/>
  <c r="D1405" i="43"/>
  <c r="E1405" i="43"/>
  <c r="D1406" i="43"/>
  <c r="E1406" i="43"/>
  <c r="D1407" i="43"/>
  <c r="E1407" i="43"/>
  <c r="D1408" i="43"/>
  <c r="E1408" i="43"/>
  <c r="D1409" i="43"/>
  <c r="E1409" i="43"/>
  <c r="D1410" i="43"/>
  <c r="E1410" i="43"/>
  <c r="D1411" i="43"/>
  <c r="E1411" i="43"/>
  <c r="D1412" i="43"/>
  <c r="E1412" i="43"/>
  <c r="D1413" i="43"/>
  <c r="E1413" i="43"/>
  <c r="D1414" i="43"/>
  <c r="E1414" i="43"/>
  <c r="D1415" i="43"/>
  <c r="E1415" i="43"/>
  <c r="D1416" i="43"/>
  <c r="E1416" i="43"/>
  <c r="D1417" i="43"/>
  <c r="E1417" i="43"/>
  <c r="D1418" i="43"/>
  <c r="E1418" i="43"/>
  <c r="D1419" i="43"/>
  <c r="E1419" i="43"/>
  <c r="D1420" i="43"/>
  <c r="E1420" i="43"/>
  <c r="D1421" i="43"/>
  <c r="E1421" i="43"/>
  <c r="D1422" i="43"/>
  <c r="E1422" i="43"/>
  <c r="D1423" i="43"/>
  <c r="E1423" i="43"/>
  <c r="D1424" i="43"/>
  <c r="E1424" i="43"/>
  <c r="D1425" i="43"/>
  <c r="E1425" i="43"/>
  <c r="D1426" i="43"/>
  <c r="E1426" i="43"/>
  <c r="D1427" i="43"/>
  <c r="E1427" i="43"/>
  <c r="D1428" i="43"/>
  <c r="E1428" i="43"/>
  <c r="D1429" i="43"/>
  <c r="E1429" i="43"/>
  <c r="D1430" i="43"/>
  <c r="E1430" i="43"/>
  <c r="D1431" i="43"/>
  <c r="E1431" i="43"/>
  <c r="D1432" i="43"/>
  <c r="E1432" i="43"/>
  <c r="D1433" i="43"/>
  <c r="E1433" i="43"/>
  <c r="D1434" i="43"/>
  <c r="E1434" i="43"/>
  <c r="D1435" i="43"/>
  <c r="E1435" i="43"/>
  <c r="D1436" i="43"/>
  <c r="E1436" i="43"/>
  <c r="D1437" i="43"/>
  <c r="E1437" i="43"/>
  <c r="D1438" i="43"/>
  <c r="E1438" i="43"/>
  <c r="D1439" i="43"/>
  <c r="E1439" i="43"/>
  <c r="D1440" i="43"/>
  <c r="E1440" i="43"/>
  <c r="D1441" i="43"/>
  <c r="E1441" i="43"/>
  <c r="D1442" i="43"/>
  <c r="E1442" i="43"/>
  <c r="D1443" i="43"/>
  <c r="E1443" i="43"/>
  <c r="D1444" i="43"/>
  <c r="E1444" i="43"/>
  <c r="D1445" i="43"/>
  <c r="E1445" i="43"/>
  <c r="D1446" i="43"/>
  <c r="E1446" i="43"/>
  <c r="D1447" i="43"/>
  <c r="E1447" i="43"/>
  <c r="D1448" i="43"/>
  <c r="E1448" i="43"/>
  <c r="D1449" i="43"/>
  <c r="E1449" i="43"/>
  <c r="D1450" i="43"/>
  <c r="E1450" i="43"/>
  <c r="D1451" i="43"/>
  <c r="E1451" i="43"/>
  <c r="D1452" i="43"/>
  <c r="E1452" i="43"/>
  <c r="D1453" i="43"/>
  <c r="E1453" i="43"/>
  <c r="D1454" i="43"/>
  <c r="E1454" i="43"/>
  <c r="D1455" i="43"/>
  <c r="E1455" i="43"/>
  <c r="D1456" i="43"/>
  <c r="E1456" i="43"/>
  <c r="D1457" i="43"/>
  <c r="E1457" i="43"/>
  <c r="D1458" i="43"/>
  <c r="E1458" i="43"/>
  <c r="D1459" i="43"/>
  <c r="E1459" i="43"/>
  <c r="D1460" i="43"/>
  <c r="E1460" i="43"/>
  <c r="D1461" i="43"/>
  <c r="E1461" i="43"/>
  <c r="D1462" i="43"/>
  <c r="E1462" i="43"/>
  <c r="D1463" i="43"/>
  <c r="E1463" i="43"/>
  <c r="D1464" i="43"/>
  <c r="E1464" i="43"/>
  <c r="D1465" i="43"/>
  <c r="E1465" i="43"/>
  <c r="D1466" i="43"/>
  <c r="E1466" i="43"/>
  <c r="D1467" i="43"/>
  <c r="E1467" i="43"/>
  <c r="D1468" i="43"/>
  <c r="E1468" i="43"/>
  <c r="D1469" i="43"/>
  <c r="E1469" i="43"/>
  <c r="D1470" i="43"/>
  <c r="E1470" i="43"/>
  <c r="D1471" i="43"/>
  <c r="E1471" i="43"/>
  <c r="D1472" i="43"/>
  <c r="E1472" i="43"/>
  <c r="D1473" i="43"/>
  <c r="E1473" i="43"/>
  <c r="D1474" i="43"/>
  <c r="E1474" i="43"/>
  <c r="D1475" i="43"/>
  <c r="E1475" i="43"/>
  <c r="D1476" i="43"/>
  <c r="E1476" i="43"/>
  <c r="D1477" i="43"/>
  <c r="E1477" i="43"/>
  <c r="D1478" i="43"/>
  <c r="E1478" i="43"/>
  <c r="D1479" i="43"/>
  <c r="E1479" i="43"/>
  <c r="D1480" i="43"/>
  <c r="E1480" i="43"/>
  <c r="D1481" i="43"/>
  <c r="E1481" i="43"/>
  <c r="D1482" i="43"/>
  <c r="E1482" i="43"/>
  <c r="D1483" i="43"/>
  <c r="E1483" i="43"/>
  <c r="D1484" i="43"/>
  <c r="E1484" i="43"/>
  <c r="D1485" i="43"/>
  <c r="E1485" i="43"/>
  <c r="D1486" i="43"/>
  <c r="E1486" i="43"/>
  <c r="D1487" i="43"/>
  <c r="E1487" i="43"/>
  <c r="D1488" i="43"/>
  <c r="E1488" i="43"/>
  <c r="D1489" i="43"/>
  <c r="E1489" i="43"/>
  <c r="D1490" i="43"/>
  <c r="E1490" i="43"/>
  <c r="D1491" i="43"/>
  <c r="E1491" i="43"/>
  <c r="D1492" i="43"/>
  <c r="E1492" i="43"/>
  <c r="D1493" i="43"/>
  <c r="E1493" i="43"/>
  <c r="D1494" i="43"/>
  <c r="E1494" i="43"/>
  <c r="D1495" i="43"/>
  <c r="E1495" i="43"/>
  <c r="D1496" i="43"/>
  <c r="E1496" i="43"/>
  <c r="D1497" i="43"/>
  <c r="E1497" i="43"/>
  <c r="D1498" i="43"/>
  <c r="E1498" i="43"/>
  <c r="D1499" i="43"/>
  <c r="E1499" i="43"/>
  <c r="D1500" i="43"/>
  <c r="E1500" i="43"/>
  <c r="D1501" i="43"/>
  <c r="E1501" i="43"/>
  <c r="D1502" i="43"/>
  <c r="E1502" i="43"/>
  <c r="D1503" i="43"/>
  <c r="E1503" i="43"/>
  <c r="D1504" i="43"/>
  <c r="E1504" i="43"/>
  <c r="D1505" i="43"/>
  <c r="E1505" i="43"/>
  <c r="D1506" i="43"/>
  <c r="E1506" i="43"/>
  <c r="D1507" i="43"/>
  <c r="E1507" i="43"/>
  <c r="D1508" i="43"/>
  <c r="E1508" i="43"/>
  <c r="D1509" i="43"/>
  <c r="E1509" i="43"/>
  <c r="D1510" i="43"/>
  <c r="E1510" i="43"/>
  <c r="D1511" i="43"/>
  <c r="E1511" i="43"/>
  <c r="D1512" i="43"/>
  <c r="E1512" i="43"/>
  <c r="D1513" i="43"/>
  <c r="E1513" i="43"/>
  <c r="D1514" i="43"/>
  <c r="E1514" i="43"/>
  <c r="D1515" i="43"/>
  <c r="E1515" i="43"/>
  <c r="D1516" i="43"/>
  <c r="E1516" i="43"/>
  <c r="D1517" i="43"/>
  <c r="E1517" i="43"/>
  <c r="D1518" i="43"/>
  <c r="E1518" i="43"/>
  <c r="D1519" i="43"/>
  <c r="E1519" i="43"/>
  <c r="D1520" i="43"/>
  <c r="E1520" i="43"/>
  <c r="D1521" i="43"/>
  <c r="E1521" i="43"/>
  <c r="D1522" i="43"/>
  <c r="E1522" i="43"/>
  <c r="D1523" i="43"/>
  <c r="E1523" i="43"/>
  <c r="D1524" i="43"/>
  <c r="E1524" i="43"/>
  <c r="D1525" i="43"/>
  <c r="E1525" i="43"/>
  <c r="D1526" i="43"/>
  <c r="E1526" i="43"/>
  <c r="D1527" i="43"/>
  <c r="E1527" i="43"/>
  <c r="D1528" i="43"/>
  <c r="E1528" i="43"/>
  <c r="D1529" i="43"/>
  <c r="E1529" i="43"/>
  <c r="D1530" i="43"/>
  <c r="E1530" i="43"/>
  <c r="D1531" i="43"/>
  <c r="E1531" i="43"/>
  <c r="D1532" i="43"/>
  <c r="E1532" i="43"/>
  <c r="D1533" i="43"/>
  <c r="E1533" i="43"/>
  <c r="D1534" i="43"/>
  <c r="E1534" i="43"/>
  <c r="D1535" i="43"/>
  <c r="E1535" i="43"/>
  <c r="D1536" i="43"/>
  <c r="E1536" i="43"/>
  <c r="D1537" i="43"/>
  <c r="E1537" i="43"/>
  <c r="D1538" i="43"/>
  <c r="E1538" i="43"/>
  <c r="D1539" i="43"/>
  <c r="E1539" i="43"/>
  <c r="D1540" i="43"/>
  <c r="E1540" i="43"/>
  <c r="D1541" i="43"/>
  <c r="E1541" i="43"/>
  <c r="D1542" i="43"/>
  <c r="E1542" i="43"/>
  <c r="D1543" i="43"/>
  <c r="E1543" i="43"/>
  <c r="D1544" i="43"/>
  <c r="E1544" i="43"/>
  <c r="D1545" i="43"/>
  <c r="E1545" i="43"/>
  <c r="D1546" i="43"/>
  <c r="E1546" i="43"/>
  <c r="D1547" i="43"/>
  <c r="E1547" i="43"/>
  <c r="D1548" i="43"/>
  <c r="E1548" i="43"/>
  <c r="D1549" i="43"/>
  <c r="E1549" i="43"/>
  <c r="D1550" i="43"/>
  <c r="E1550" i="43"/>
  <c r="D1551" i="43"/>
  <c r="E1551" i="43"/>
  <c r="D1552" i="43"/>
  <c r="E1552" i="43"/>
  <c r="D1553" i="43"/>
  <c r="E1553" i="43"/>
  <c r="D1554" i="43"/>
  <c r="E1554" i="43"/>
  <c r="D1555" i="43"/>
  <c r="E1555" i="43"/>
  <c r="D1556" i="43"/>
  <c r="E1556" i="43"/>
  <c r="D1557" i="43"/>
  <c r="E1557" i="43"/>
  <c r="D1558" i="43"/>
  <c r="E1558" i="43"/>
  <c r="D1559" i="43"/>
  <c r="E1559" i="43"/>
  <c r="D1560" i="43"/>
  <c r="E1560" i="43"/>
  <c r="D1561" i="43"/>
  <c r="E1561" i="43"/>
  <c r="D1562" i="43"/>
  <c r="E1562" i="43"/>
  <c r="D1563" i="43"/>
  <c r="E1563" i="43"/>
  <c r="D1564" i="43"/>
  <c r="E1564" i="43"/>
  <c r="D1565" i="43"/>
  <c r="E1565" i="43"/>
  <c r="D1566" i="43"/>
  <c r="E1566" i="43"/>
  <c r="D1567" i="43"/>
  <c r="E1567" i="43"/>
  <c r="D1568" i="43"/>
  <c r="E1568" i="43"/>
  <c r="D1569" i="43"/>
  <c r="E1569" i="43"/>
  <c r="D1570" i="43"/>
  <c r="E1570" i="43"/>
  <c r="D1571" i="43"/>
  <c r="E1571" i="43"/>
  <c r="D1572" i="43"/>
  <c r="E1572" i="43"/>
  <c r="D1573" i="43"/>
  <c r="E1573" i="43"/>
  <c r="D1574" i="43"/>
  <c r="E1574" i="43"/>
  <c r="D1575" i="43"/>
  <c r="E1575" i="43"/>
  <c r="D1576" i="43"/>
  <c r="E1576" i="43"/>
  <c r="D1577" i="43"/>
  <c r="E1577" i="43"/>
  <c r="D1578" i="43"/>
  <c r="E1578" i="43"/>
  <c r="D1579" i="43"/>
  <c r="E1579" i="43"/>
  <c r="D1580" i="43"/>
  <c r="E1580" i="43"/>
  <c r="D1581" i="43"/>
  <c r="E1581" i="43"/>
  <c r="D1582" i="43"/>
  <c r="E1582" i="43"/>
  <c r="D1583" i="43"/>
  <c r="E1583" i="43"/>
  <c r="D1584" i="43"/>
  <c r="E1584" i="43"/>
  <c r="D1585" i="43"/>
  <c r="E1585" i="43"/>
  <c r="D1586" i="43"/>
  <c r="E1586" i="43"/>
  <c r="D1587" i="43"/>
  <c r="E1587" i="43"/>
  <c r="D1588" i="43"/>
  <c r="E1588" i="43"/>
  <c r="D1589" i="43"/>
  <c r="E1589" i="43"/>
  <c r="D1590" i="43"/>
  <c r="E1590" i="43"/>
  <c r="D1591" i="43"/>
  <c r="E1591" i="43"/>
  <c r="D1592" i="43"/>
  <c r="E1592" i="43"/>
  <c r="D1593" i="43"/>
  <c r="E1593" i="43"/>
  <c r="D1594" i="43"/>
  <c r="E1594" i="43"/>
  <c r="D1595" i="43"/>
  <c r="E1595" i="43"/>
  <c r="D1596" i="43"/>
  <c r="E1596" i="43"/>
  <c r="D1597" i="43"/>
  <c r="E1597" i="43"/>
  <c r="D1598" i="43"/>
  <c r="E1598" i="43"/>
  <c r="D1599" i="43"/>
  <c r="E1599" i="43"/>
  <c r="D1600" i="43"/>
  <c r="E1600" i="43"/>
  <c r="D1601" i="43"/>
  <c r="E1601" i="43"/>
  <c r="D1602" i="43"/>
  <c r="E1602" i="43"/>
  <c r="D1603" i="43"/>
  <c r="E1603" i="43"/>
  <c r="D1604" i="43"/>
  <c r="E1604" i="43"/>
  <c r="D1605" i="43"/>
  <c r="E1605" i="43"/>
  <c r="D1606" i="43"/>
  <c r="E1606" i="43"/>
  <c r="D1607" i="43"/>
  <c r="E1607" i="43"/>
  <c r="D1608" i="43"/>
  <c r="E1608" i="43"/>
  <c r="D1609" i="43"/>
  <c r="E1609" i="43"/>
  <c r="D1610" i="43"/>
  <c r="E1610" i="43"/>
  <c r="D1611" i="43"/>
  <c r="E1611" i="43"/>
  <c r="D1612" i="43"/>
  <c r="E1612" i="43"/>
  <c r="D1613" i="43"/>
  <c r="E1613" i="43"/>
  <c r="D1614" i="43"/>
  <c r="E1614" i="43"/>
  <c r="D1615" i="43"/>
  <c r="E1615" i="43"/>
  <c r="D1616" i="43"/>
  <c r="E1616" i="43"/>
  <c r="D1617" i="43"/>
  <c r="E1617" i="43"/>
  <c r="D1618" i="43"/>
  <c r="E1618" i="43"/>
  <c r="D1619" i="43"/>
  <c r="E1619" i="43"/>
  <c r="D1620" i="43"/>
  <c r="E1620" i="43"/>
  <c r="D1621" i="43"/>
  <c r="E1621" i="43"/>
  <c r="D1622" i="43"/>
  <c r="E1622" i="43"/>
  <c r="D1623" i="43"/>
  <c r="E1623" i="43"/>
  <c r="D1624" i="43"/>
  <c r="E1624" i="43"/>
  <c r="D1625" i="43"/>
  <c r="E1625" i="43"/>
  <c r="D1626" i="43"/>
  <c r="E1626" i="43"/>
  <c r="D1627" i="43"/>
  <c r="E1627" i="43"/>
  <c r="D1628" i="43"/>
  <c r="E1628" i="43"/>
  <c r="D1629" i="43"/>
  <c r="E1629" i="43"/>
  <c r="D1630" i="43"/>
  <c r="E1630" i="43"/>
  <c r="D1631" i="43"/>
  <c r="E1631" i="43"/>
  <c r="D1632" i="43"/>
  <c r="E1632" i="43"/>
  <c r="D1633" i="43"/>
  <c r="E1633" i="43"/>
  <c r="D1634" i="43"/>
  <c r="E1634" i="43"/>
  <c r="D1635" i="43"/>
  <c r="E1635" i="43"/>
  <c r="D1636" i="43"/>
  <c r="E1636" i="43"/>
  <c r="D1637" i="43"/>
  <c r="E1637" i="43"/>
  <c r="D1638" i="43"/>
  <c r="E1638" i="43"/>
  <c r="D1639" i="43"/>
  <c r="E1639" i="43"/>
  <c r="D1640" i="43"/>
  <c r="E1640" i="43"/>
  <c r="D1641" i="43"/>
  <c r="E1641" i="43"/>
  <c r="D1642" i="43"/>
  <c r="E1642" i="43"/>
  <c r="D1643" i="43"/>
  <c r="E1643" i="43"/>
  <c r="D1644" i="43"/>
  <c r="E1644" i="43"/>
  <c r="D1645" i="43"/>
  <c r="E1645" i="43"/>
  <c r="D1646" i="43"/>
  <c r="E1646" i="43"/>
  <c r="D1647" i="43"/>
  <c r="E1647" i="43"/>
  <c r="D1648" i="43"/>
  <c r="E1648" i="43"/>
  <c r="D1649" i="43"/>
  <c r="E1649" i="43"/>
  <c r="D1650" i="43"/>
  <c r="E1650" i="43"/>
  <c r="D1651" i="43"/>
  <c r="E1651" i="43"/>
  <c r="D1652" i="43"/>
  <c r="E1652" i="43"/>
  <c r="D1653" i="43"/>
  <c r="E1653" i="43"/>
  <c r="D1654" i="43"/>
  <c r="E1654" i="43"/>
  <c r="D1655" i="43"/>
  <c r="E1655" i="43"/>
  <c r="D1656" i="43"/>
  <c r="E1656" i="43"/>
  <c r="D1657" i="43"/>
  <c r="E1657" i="43"/>
  <c r="D1658" i="43"/>
  <c r="E1658" i="43"/>
  <c r="D1659" i="43"/>
  <c r="E1659" i="43"/>
  <c r="D1660" i="43"/>
  <c r="E1660" i="43"/>
  <c r="D1661" i="43"/>
  <c r="E1661" i="43"/>
  <c r="D1662" i="43"/>
  <c r="E1662" i="43"/>
  <c r="D1663" i="43"/>
  <c r="E1663" i="43"/>
  <c r="D1664" i="43"/>
  <c r="E1664" i="43"/>
  <c r="D1665" i="43"/>
  <c r="E1665" i="43"/>
  <c r="D1666" i="43"/>
  <c r="E1666" i="43"/>
  <c r="D1667" i="43"/>
  <c r="E1667" i="43"/>
  <c r="D1668" i="43"/>
  <c r="E1668" i="43"/>
  <c r="D1669" i="43"/>
  <c r="E1669" i="43"/>
  <c r="D1670" i="43"/>
  <c r="E1670" i="43"/>
  <c r="D1671" i="43"/>
  <c r="E1671" i="43"/>
  <c r="D1672" i="43"/>
  <c r="E1672" i="43"/>
  <c r="D1673" i="43"/>
  <c r="E1673" i="43"/>
  <c r="D1674" i="43"/>
  <c r="E1674" i="43"/>
  <c r="D1675" i="43"/>
  <c r="E1675" i="43"/>
  <c r="D1676" i="43"/>
  <c r="E1676" i="43"/>
  <c r="D1677" i="43"/>
  <c r="E1677" i="43"/>
  <c r="D1678" i="43"/>
  <c r="E1678" i="43"/>
  <c r="D1679" i="43"/>
  <c r="E1679" i="43"/>
  <c r="D1680" i="43"/>
  <c r="E1680" i="43"/>
  <c r="D1681" i="43"/>
  <c r="E1681" i="43"/>
  <c r="D1682" i="43"/>
  <c r="E1682" i="43"/>
  <c r="D1683" i="43"/>
  <c r="E1683" i="43"/>
  <c r="D1684" i="43"/>
  <c r="E1684" i="43"/>
  <c r="D1685" i="43"/>
  <c r="E1685" i="43"/>
  <c r="D1686" i="43"/>
  <c r="E1686" i="43"/>
  <c r="D1687" i="43"/>
  <c r="E1687" i="43"/>
  <c r="D1688" i="43"/>
  <c r="E1688" i="43"/>
  <c r="D1689" i="43"/>
  <c r="E1689" i="43"/>
  <c r="D1690" i="43"/>
  <c r="E1690" i="43"/>
  <c r="D1691" i="43"/>
  <c r="E1691" i="43"/>
  <c r="D1692" i="43"/>
  <c r="E1692" i="43"/>
  <c r="D1693" i="43"/>
  <c r="E1693" i="43"/>
  <c r="D1694" i="43"/>
  <c r="E1694" i="43"/>
  <c r="D1695" i="43"/>
  <c r="E1695" i="43"/>
  <c r="D1696" i="43"/>
  <c r="E1696" i="43"/>
  <c r="D1697" i="43"/>
  <c r="E1697" i="43"/>
  <c r="D1698" i="43"/>
  <c r="E1698" i="43"/>
  <c r="D1699" i="43"/>
  <c r="E1699" i="43"/>
  <c r="D1700" i="43"/>
  <c r="E1700" i="43"/>
  <c r="D1701" i="43"/>
  <c r="E1701" i="43"/>
  <c r="D1702" i="43"/>
  <c r="E1702" i="43"/>
  <c r="D1703" i="43"/>
  <c r="E1703" i="43"/>
  <c r="D1704" i="43"/>
  <c r="E1704" i="43"/>
  <c r="D1705" i="43"/>
  <c r="E1705" i="43"/>
  <c r="D1706" i="43"/>
  <c r="E1706" i="43"/>
  <c r="D1707" i="43"/>
  <c r="E1707" i="43"/>
  <c r="D1708" i="43"/>
  <c r="E1708" i="43"/>
  <c r="D1709" i="43"/>
  <c r="E1709" i="43"/>
  <c r="D1710" i="43"/>
  <c r="E1710" i="43"/>
  <c r="D1711" i="43"/>
  <c r="E1711" i="43"/>
  <c r="D1712" i="43"/>
  <c r="E1712" i="43"/>
  <c r="D1713" i="43"/>
  <c r="E1713" i="43"/>
  <c r="D1714" i="43"/>
  <c r="E1714" i="43"/>
  <c r="D1715" i="43"/>
  <c r="E1715" i="43"/>
  <c r="D1716" i="43"/>
  <c r="E1716" i="43"/>
  <c r="D1717" i="43"/>
  <c r="E1717" i="43"/>
  <c r="D1718" i="43"/>
  <c r="E1718" i="43"/>
  <c r="D1719" i="43"/>
  <c r="E1719" i="43"/>
  <c r="D1720" i="43"/>
  <c r="E1720" i="43"/>
  <c r="D1721" i="43"/>
  <c r="E1721" i="43"/>
  <c r="D1722" i="43"/>
  <c r="E1722" i="43"/>
  <c r="D1723" i="43"/>
  <c r="E1723" i="43"/>
  <c r="D1724" i="43"/>
  <c r="E1724" i="43"/>
  <c r="D1725" i="43"/>
  <c r="E1725" i="43"/>
  <c r="D1726" i="43"/>
  <c r="E1726" i="43"/>
  <c r="D1727" i="43"/>
  <c r="E1727" i="43"/>
  <c r="D1728" i="43"/>
  <c r="E1728" i="43"/>
  <c r="D1729" i="43"/>
  <c r="E1729" i="43"/>
  <c r="D1730" i="43"/>
  <c r="E1730" i="43"/>
  <c r="D1731" i="43"/>
  <c r="E1731" i="43"/>
  <c r="D1732" i="43"/>
  <c r="E1732" i="43"/>
  <c r="D1733" i="43"/>
  <c r="E1733" i="43"/>
  <c r="D1734" i="43"/>
  <c r="E1734" i="43"/>
  <c r="D1735" i="43"/>
  <c r="E1735" i="43"/>
  <c r="D1736" i="43"/>
  <c r="E1736" i="43"/>
  <c r="D1737" i="43"/>
  <c r="E1737" i="43"/>
  <c r="D1738" i="43"/>
  <c r="E1738" i="43"/>
  <c r="D1739" i="43"/>
  <c r="E1739" i="43"/>
  <c r="D1740" i="43"/>
  <c r="E1740" i="43"/>
  <c r="D1741" i="43"/>
  <c r="E1741" i="43"/>
  <c r="D1742" i="43"/>
  <c r="E1742" i="43"/>
  <c r="D1743" i="43"/>
  <c r="E1743" i="43"/>
  <c r="D1744" i="43"/>
  <c r="E1744" i="43"/>
  <c r="D1745" i="43"/>
  <c r="E1745" i="43"/>
  <c r="D1746" i="43"/>
  <c r="E1746" i="43"/>
  <c r="D1747" i="43"/>
  <c r="E1747" i="43"/>
  <c r="D1748" i="43"/>
  <c r="E1748" i="43"/>
  <c r="D1749" i="43"/>
  <c r="E1749" i="43"/>
  <c r="D1750" i="43"/>
  <c r="E1750" i="43"/>
  <c r="D1751" i="43"/>
  <c r="E1751" i="43"/>
  <c r="D1752" i="43"/>
  <c r="E1752" i="43"/>
  <c r="D1753" i="43"/>
  <c r="E1753" i="43"/>
  <c r="D1754" i="43"/>
  <c r="E1754" i="43"/>
  <c r="D1755" i="43"/>
  <c r="E1755" i="43"/>
  <c r="D1756" i="43"/>
  <c r="E1756" i="43"/>
  <c r="D1757" i="43"/>
  <c r="E1757" i="43"/>
  <c r="D1758" i="43"/>
  <c r="E1758" i="43"/>
  <c r="D1759" i="43"/>
  <c r="E1759" i="43"/>
  <c r="D1760" i="43"/>
  <c r="E1760" i="43"/>
  <c r="D1761" i="43"/>
  <c r="E1761" i="43"/>
  <c r="D1762" i="43"/>
  <c r="E1762" i="43"/>
  <c r="D1763" i="43"/>
  <c r="E1763" i="43"/>
  <c r="D1764" i="43"/>
  <c r="E1764" i="43"/>
  <c r="D1765" i="43"/>
  <c r="E1765" i="43"/>
  <c r="D1766" i="43"/>
  <c r="E1766" i="43"/>
  <c r="D1767" i="43"/>
  <c r="E1767" i="43"/>
  <c r="D1768" i="43"/>
  <c r="E1768" i="43"/>
  <c r="D1769" i="43"/>
  <c r="E1769" i="43"/>
  <c r="D1770" i="43"/>
  <c r="E1770" i="43"/>
  <c r="D1771" i="43"/>
  <c r="E1771" i="43"/>
  <c r="D1772" i="43"/>
  <c r="E1772" i="43"/>
  <c r="D1773" i="43"/>
  <c r="E1773" i="43"/>
  <c r="D1774" i="43"/>
  <c r="E1774" i="43"/>
  <c r="D1775" i="43"/>
  <c r="E1775" i="43"/>
  <c r="D1776" i="43"/>
  <c r="E1776" i="43"/>
  <c r="D1777" i="43"/>
  <c r="E1777" i="43"/>
  <c r="D1778" i="43"/>
  <c r="E1778" i="43"/>
  <c r="D1779" i="43"/>
  <c r="E1779" i="43"/>
  <c r="D1780" i="43"/>
  <c r="E1780" i="43"/>
  <c r="D1781" i="43"/>
  <c r="E1781" i="43"/>
  <c r="D1782" i="43"/>
  <c r="E1782" i="43"/>
  <c r="D1783" i="43"/>
  <c r="E1783" i="43"/>
  <c r="D1784" i="43"/>
  <c r="E1784" i="43"/>
  <c r="D1785" i="43"/>
  <c r="E1785" i="43"/>
  <c r="D1786" i="43"/>
  <c r="E1786" i="43"/>
  <c r="D1787" i="43"/>
  <c r="E1787" i="43"/>
  <c r="D1788" i="43"/>
  <c r="E1788" i="43"/>
  <c r="D1789" i="43"/>
  <c r="E1789" i="43"/>
  <c r="D1790" i="43"/>
  <c r="E1790" i="43"/>
  <c r="D1791" i="43"/>
  <c r="E1791" i="43"/>
  <c r="D1792" i="43"/>
  <c r="E1792" i="43"/>
  <c r="D1793" i="43"/>
  <c r="E1793" i="43"/>
  <c r="D1794" i="43"/>
  <c r="E1794" i="43"/>
  <c r="D1795" i="43"/>
  <c r="E1795" i="43"/>
  <c r="D1796" i="43"/>
  <c r="E1796" i="43"/>
  <c r="D1797" i="43"/>
  <c r="E1797" i="43"/>
  <c r="D1798" i="43"/>
  <c r="E1798" i="43"/>
  <c r="D1799" i="43"/>
  <c r="E1799" i="43"/>
  <c r="D1800" i="43"/>
  <c r="E1800" i="43"/>
  <c r="D1801" i="43"/>
  <c r="E1801" i="43"/>
  <c r="D1802" i="43"/>
  <c r="E1802" i="43"/>
  <c r="D1803" i="43"/>
  <c r="E1803" i="43"/>
  <c r="D1804" i="43"/>
  <c r="E1804" i="43"/>
  <c r="D1805" i="43"/>
  <c r="E1805" i="43"/>
  <c r="D1806" i="43"/>
  <c r="E1806" i="43"/>
  <c r="D1807" i="43"/>
  <c r="E1807" i="43"/>
  <c r="D1808" i="43"/>
  <c r="E1808" i="43"/>
  <c r="D1809" i="43"/>
  <c r="E1809" i="43"/>
  <c r="D1810" i="43"/>
  <c r="E1810" i="43"/>
  <c r="D1811" i="43"/>
  <c r="E1811" i="43"/>
  <c r="D1812" i="43"/>
  <c r="E1812" i="43"/>
  <c r="D1813" i="43"/>
  <c r="E1813" i="43"/>
  <c r="D1814" i="43"/>
  <c r="E1814" i="43"/>
  <c r="D1815" i="43"/>
  <c r="E1815" i="43"/>
  <c r="D1816" i="43"/>
  <c r="E1816" i="43"/>
  <c r="D1817" i="43"/>
  <c r="E1817" i="43"/>
  <c r="D1818" i="43"/>
  <c r="E1818" i="43"/>
  <c r="D1819" i="43"/>
  <c r="E1819" i="43"/>
  <c r="D1820" i="43"/>
  <c r="E1820" i="43"/>
  <c r="D1821" i="43"/>
  <c r="E1821" i="43"/>
  <c r="D1822" i="43"/>
  <c r="E1822" i="43"/>
  <c r="D1823" i="43"/>
  <c r="E1823" i="43"/>
  <c r="D1824" i="43"/>
  <c r="E1824" i="43"/>
  <c r="D1825" i="43"/>
  <c r="E1825" i="43"/>
  <c r="D1826" i="43"/>
  <c r="E1826" i="43"/>
  <c r="D1827" i="43"/>
  <c r="E1827" i="43"/>
  <c r="D1828" i="43"/>
  <c r="E1828" i="43"/>
  <c r="D1829" i="43"/>
  <c r="E1829" i="43"/>
  <c r="D1830" i="43"/>
  <c r="E1830" i="43"/>
  <c r="D1831" i="43"/>
  <c r="E1831" i="43"/>
  <c r="D1832" i="43"/>
  <c r="E1832" i="43"/>
  <c r="D1833" i="43"/>
  <c r="E1833" i="43"/>
  <c r="D1834" i="43"/>
  <c r="E1834" i="43"/>
  <c r="D1835" i="43"/>
  <c r="E1835" i="43"/>
  <c r="D1836" i="43"/>
  <c r="E1836" i="43"/>
  <c r="D1837" i="43"/>
  <c r="E1837" i="43"/>
  <c r="D1838" i="43"/>
  <c r="E1838" i="43"/>
  <c r="D1839" i="43"/>
  <c r="E1839" i="43"/>
  <c r="D1840" i="43"/>
  <c r="E1840" i="43"/>
  <c r="D1841" i="43"/>
  <c r="E1841" i="43"/>
  <c r="D1842" i="43"/>
  <c r="E1842" i="43"/>
  <c r="D1843" i="43"/>
  <c r="E1843" i="43"/>
  <c r="D1844" i="43"/>
  <c r="E1844" i="43"/>
  <c r="D1845" i="43"/>
  <c r="E1845" i="43"/>
  <c r="D1846" i="43"/>
  <c r="E1846" i="43"/>
  <c r="D1847" i="43"/>
  <c r="E1847" i="43"/>
  <c r="D1848" i="43"/>
  <c r="E1848" i="43"/>
  <c r="D1849" i="43"/>
  <c r="E1849" i="43"/>
  <c r="D1850" i="43"/>
  <c r="E1850" i="43"/>
  <c r="D1851" i="43"/>
  <c r="E1851" i="43"/>
  <c r="D1852" i="43"/>
  <c r="E1852" i="43"/>
  <c r="D1853" i="43"/>
  <c r="E1853" i="43"/>
  <c r="D1854" i="43"/>
  <c r="E1854" i="43"/>
  <c r="D1855" i="43"/>
  <c r="E1855" i="43"/>
  <c r="D1856" i="43"/>
  <c r="E1856" i="43"/>
  <c r="D1857" i="43"/>
  <c r="E1857" i="43"/>
  <c r="D1858" i="43"/>
  <c r="E1858" i="43"/>
  <c r="D1859" i="43"/>
  <c r="E1859" i="43"/>
  <c r="D1860" i="43"/>
  <c r="E1860" i="43"/>
  <c r="D1861" i="43"/>
  <c r="E1861" i="43"/>
  <c r="D1862" i="43"/>
  <c r="E1862" i="43"/>
  <c r="D1863" i="43"/>
  <c r="E1863" i="43"/>
  <c r="D1864" i="43"/>
  <c r="E1864" i="43"/>
  <c r="D1865" i="43"/>
  <c r="E1865" i="43"/>
  <c r="D1866" i="43"/>
  <c r="E1866" i="43"/>
  <c r="D1867" i="43"/>
  <c r="E1867" i="43"/>
  <c r="D1868" i="43"/>
  <c r="E1868" i="43"/>
  <c r="D1869" i="43"/>
  <c r="E1869" i="43"/>
  <c r="D1870" i="43"/>
  <c r="E1870" i="43"/>
  <c r="D1871" i="43"/>
  <c r="E1871" i="43"/>
  <c r="D1872" i="43"/>
  <c r="E1872" i="43"/>
  <c r="D1873" i="43"/>
  <c r="E1873" i="43"/>
  <c r="D1874" i="43"/>
  <c r="E1874" i="43"/>
  <c r="D1875" i="43"/>
  <c r="E1875" i="43"/>
  <c r="D1876" i="43"/>
  <c r="E1876" i="43"/>
  <c r="D1877" i="43"/>
  <c r="E1877" i="43"/>
  <c r="D1878" i="43"/>
  <c r="E1878" i="43"/>
  <c r="D1879" i="43"/>
  <c r="E1879" i="43"/>
  <c r="D1880" i="43"/>
  <c r="E1880" i="43"/>
  <c r="D1881" i="43"/>
  <c r="E1881" i="43"/>
  <c r="D1882" i="43"/>
  <c r="E1882" i="43"/>
  <c r="D1883" i="43"/>
  <c r="E1883" i="43"/>
  <c r="D1884" i="43"/>
  <c r="E1884" i="43"/>
  <c r="D1885" i="43"/>
  <c r="E1885" i="43"/>
  <c r="D1886" i="43"/>
  <c r="E1886" i="43"/>
  <c r="D1887" i="43"/>
  <c r="E1887" i="43"/>
  <c r="D1888" i="43"/>
  <c r="E1888" i="43"/>
  <c r="D1889" i="43"/>
  <c r="E1889" i="43"/>
  <c r="D1890" i="43"/>
  <c r="E1890" i="43"/>
  <c r="D1891" i="43"/>
  <c r="E1891" i="43"/>
  <c r="D1892" i="43"/>
  <c r="E1892" i="43"/>
  <c r="D1893" i="43"/>
  <c r="E1893" i="43"/>
  <c r="D1894" i="43"/>
  <c r="E1894" i="43"/>
  <c r="D1895" i="43"/>
  <c r="E1895" i="43"/>
  <c r="D1896" i="43"/>
  <c r="E1896" i="43"/>
  <c r="D1897" i="43"/>
  <c r="E1897" i="43"/>
  <c r="D1898" i="43"/>
  <c r="E1898" i="43"/>
  <c r="D1899" i="43"/>
  <c r="E1899" i="43"/>
  <c r="D1900" i="43"/>
  <c r="E1900" i="43"/>
  <c r="D1901" i="43"/>
  <c r="E1901" i="43"/>
  <c r="D1902" i="43"/>
  <c r="E1902" i="43"/>
  <c r="D1903" i="43"/>
  <c r="E1903" i="43"/>
  <c r="D1904" i="43"/>
  <c r="E1904" i="43"/>
  <c r="D1905" i="43"/>
  <c r="E1905" i="43"/>
  <c r="D1906" i="43"/>
  <c r="E1906" i="43"/>
  <c r="D1907" i="43"/>
  <c r="E1907" i="43"/>
  <c r="D1908" i="43"/>
  <c r="E1908" i="43"/>
  <c r="D1909" i="43"/>
  <c r="E1909" i="43"/>
  <c r="D1910" i="43"/>
  <c r="E1910" i="43"/>
  <c r="D1911" i="43"/>
  <c r="E1911" i="43"/>
  <c r="D1912" i="43"/>
  <c r="E1912" i="43"/>
  <c r="D1913" i="43"/>
  <c r="E1913" i="43"/>
  <c r="D1914" i="43"/>
  <c r="E1914" i="43"/>
  <c r="D1915" i="43"/>
  <c r="E1915" i="43"/>
  <c r="D1916" i="43"/>
  <c r="E1916" i="43"/>
  <c r="D1917" i="43"/>
  <c r="E1917" i="43"/>
  <c r="D1918" i="43"/>
  <c r="E1918" i="43"/>
  <c r="D1919" i="43"/>
  <c r="E1919" i="43"/>
  <c r="D1920" i="43"/>
  <c r="E1920" i="43"/>
  <c r="D1921" i="43"/>
  <c r="E1921" i="43"/>
  <c r="D1922" i="43"/>
  <c r="E1922" i="43"/>
  <c r="D1923" i="43"/>
  <c r="E1923" i="43"/>
  <c r="D1924" i="43"/>
  <c r="E1924" i="43"/>
  <c r="D1925" i="43"/>
  <c r="E1925" i="43"/>
  <c r="D1926" i="43"/>
  <c r="E1926" i="43"/>
  <c r="D1927" i="43"/>
  <c r="E1927" i="43"/>
  <c r="D1928" i="43"/>
  <c r="E1928" i="43"/>
  <c r="D1929" i="43"/>
  <c r="E1929" i="43"/>
  <c r="D1930" i="43"/>
  <c r="E1930" i="43"/>
  <c r="D1931" i="43"/>
  <c r="E1931" i="43"/>
  <c r="D1932" i="43"/>
  <c r="E1932" i="43"/>
  <c r="D1933" i="43"/>
  <c r="E1933" i="43"/>
  <c r="D1934" i="43"/>
  <c r="E1934" i="43"/>
  <c r="D1935" i="43"/>
  <c r="E1935" i="43"/>
  <c r="D1936" i="43"/>
  <c r="E1936" i="43"/>
  <c r="D1937" i="43"/>
  <c r="E1937" i="43"/>
  <c r="D1938" i="43"/>
  <c r="E1938" i="43"/>
  <c r="D1939" i="43"/>
  <c r="E1939" i="43"/>
  <c r="D1940" i="43"/>
  <c r="E1940" i="43"/>
  <c r="D1941" i="43"/>
  <c r="E1941" i="43"/>
  <c r="D1942" i="43"/>
  <c r="E1942" i="43"/>
  <c r="D1943" i="43"/>
  <c r="E1943" i="43"/>
  <c r="D1944" i="43"/>
  <c r="E1944" i="43"/>
  <c r="D1945" i="43"/>
  <c r="E1945" i="43"/>
  <c r="D1946" i="43"/>
  <c r="E1946" i="43"/>
  <c r="D1947" i="43"/>
  <c r="E1947" i="43"/>
  <c r="D1948" i="43"/>
  <c r="E1948" i="43"/>
  <c r="D1949" i="43"/>
  <c r="E1949" i="43"/>
  <c r="D1950" i="43"/>
  <c r="E1950" i="43"/>
  <c r="D1951" i="43"/>
  <c r="E1951" i="43"/>
  <c r="D1952" i="43"/>
  <c r="E1952" i="43"/>
  <c r="D1953" i="43"/>
  <c r="E1953" i="43"/>
  <c r="D1954" i="43"/>
  <c r="E1954" i="43"/>
  <c r="D1955" i="43"/>
  <c r="E1955" i="43"/>
  <c r="D1956" i="43"/>
  <c r="E1956" i="43"/>
  <c r="D1957" i="43"/>
  <c r="E1957" i="43"/>
  <c r="D1958" i="43"/>
  <c r="E1958" i="43"/>
  <c r="D1959" i="43"/>
  <c r="E1959" i="43"/>
  <c r="D1960" i="43"/>
  <c r="E1960" i="43"/>
  <c r="D1961" i="43"/>
  <c r="E1961" i="43"/>
  <c r="D1962" i="43"/>
  <c r="E1962" i="43"/>
  <c r="D1963" i="43"/>
  <c r="E1963" i="43"/>
  <c r="D1964" i="43"/>
  <c r="E1964" i="43"/>
  <c r="D1965" i="43"/>
  <c r="E1965" i="43"/>
  <c r="D1966" i="43"/>
  <c r="E1966" i="43"/>
  <c r="D1967" i="43"/>
  <c r="E1967" i="43"/>
  <c r="D1968" i="43"/>
  <c r="E1968" i="43"/>
  <c r="D1969" i="43"/>
  <c r="E1969" i="43"/>
  <c r="D1970" i="43"/>
  <c r="E1970" i="43"/>
  <c r="D1971" i="43"/>
  <c r="E1971" i="43"/>
  <c r="D1972" i="43"/>
  <c r="E1972" i="43"/>
  <c r="D1973" i="43"/>
  <c r="E1973" i="43"/>
  <c r="D1974" i="43"/>
  <c r="E1974" i="43"/>
  <c r="D1975" i="43"/>
  <c r="E1975" i="43"/>
  <c r="D1976" i="43"/>
  <c r="E1976" i="43"/>
  <c r="D1977" i="43"/>
  <c r="E1977" i="43"/>
  <c r="D1978" i="43"/>
  <c r="E1978" i="43"/>
  <c r="D1979" i="43"/>
  <c r="E1979" i="43"/>
  <c r="D1980" i="43"/>
  <c r="E1980" i="43"/>
  <c r="D1981" i="43"/>
  <c r="E1981" i="43"/>
  <c r="D1982" i="43"/>
  <c r="E1982" i="43"/>
  <c r="D1983" i="43"/>
  <c r="E1983" i="43"/>
  <c r="D1984" i="43"/>
  <c r="E1984" i="43"/>
  <c r="D1985" i="43"/>
  <c r="E1985" i="43"/>
  <c r="D1986" i="43"/>
  <c r="E1986" i="43"/>
  <c r="D1987" i="43"/>
  <c r="E1987" i="43"/>
  <c r="D1988" i="43"/>
  <c r="E1988" i="43"/>
  <c r="D1989" i="43"/>
  <c r="E1989" i="43"/>
  <c r="D1990" i="43"/>
  <c r="E1990" i="43"/>
  <c r="D1991" i="43"/>
  <c r="E1991" i="43"/>
  <c r="D1992" i="43"/>
  <c r="E1992" i="43"/>
  <c r="D1993" i="43"/>
  <c r="E1993" i="43"/>
  <c r="D1994" i="43"/>
  <c r="E1994" i="43"/>
  <c r="D1995" i="43"/>
  <c r="E1995" i="43"/>
  <c r="D1996" i="43"/>
  <c r="E1996" i="43"/>
  <c r="D1997" i="43"/>
  <c r="E1997" i="43"/>
  <c r="D1998" i="43"/>
  <c r="E1998" i="43"/>
  <c r="D1999" i="43"/>
  <c r="E1999" i="43"/>
  <c r="D2000" i="43"/>
  <c r="E2000" i="43"/>
  <c r="D2001" i="43"/>
  <c r="E2001" i="43"/>
  <c r="D2002" i="43"/>
  <c r="E2002" i="43"/>
  <c r="D2003" i="43"/>
  <c r="E2003" i="43"/>
  <c r="D2004" i="43"/>
  <c r="E2004" i="43"/>
  <c r="D2005" i="43"/>
  <c r="E2005" i="43"/>
  <c r="D2006" i="43"/>
  <c r="E2006" i="43"/>
  <c r="D2007" i="43"/>
  <c r="E2007" i="43"/>
  <c r="D2008" i="43"/>
  <c r="E2008" i="43"/>
  <c r="D2009" i="43"/>
  <c r="E2009" i="43"/>
  <c r="D2010" i="43"/>
  <c r="E2010" i="43"/>
  <c r="D2011" i="43"/>
  <c r="E2011" i="43"/>
  <c r="D2012" i="43"/>
  <c r="E2012" i="43"/>
  <c r="D2013" i="43"/>
  <c r="E2013" i="43"/>
  <c r="D2014" i="43"/>
  <c r="E2014" i="43"/>
  <c r="D2015" i="43"/>
  <c r="E2015" i="43"/>
  <c r="D2016" i="43"/>
  <c r="E2016" i="43"/>
  <c r="D2017" i="43"/>
  <c r="E2017" i="43"/>
  <c r="D2018" i="43"/>
  <c r="E2018" i="43"/>
  <c r="D2019" i="43"/>
  <c r="E2019" i="43"/>
  <c r="D2020" i="43"/>
  <c r="E2020" i="43"/>
  <c r="D2021" i="43"/>
  <c r="E2021" i="43"/>
  <c r="D2022" i="43"/>
  <c r="E2022" i="43"/>
  <c r="D2023" i="43"/>
  <c r="E2023" i="43"/>
  <c r="D2024" i="43"/>
  <c r="E2024" i="43"/>
  <c r="D2025" i="43"/>
  <c r="E2025" i="43"/>
  <c r="D2026" i="43"/>
  <c r="E2026" i="43"/>
  <c r="D2027" i="43"/>
  <c r="E2027" i="43"/>
  <c r="D2028" i="43"/>
  <c r="E2028" i="43"/>
  <c r="D2029" i="43"/>
  <c r="E2029" i="43"/>
  <c r="D2030" i="43"/>
  <c r="E2030" i="43"/>
  <c r="D2031" i="43"/>
  <c r="E2031" i="43"/>
  <c r="D2032" i="43"/>
  <c r="E2032" i="43"/>
  <c r="D2033" i="43"/>
  <c r="E2033" i="43"/>
  <c r="D2034" i="43"/>
  <c r="E2034" i="43"/>
  <c r="D2035" i="43"/>
  <c r="E2035" i="43"/>
  <c r="D2036" i="43"/>
  <c r="E2036" i="43"/>
  <c r="D2037" i="43"/>
  <c r="E2037" i="43"/>
  <c r="D2038" i="43"/>
  <c r="E2038" i="43"/>
  <c r="D2039" i="43"/>
  <c r="E2039" i="43"/>
  <c r="D2040" i="43"/>
  <c r="E2040" i="43"/>
  <c r="D2041" i="43"/>
  <c r="E2041" i="43"/>
  <c r="D2042" i="43"/>
  <c r="E2042" i="43"/>
  <c r="D2043" i="43"/>
  <c r="E2043" i="43"/>
  <c r="D2044" i="43"/>
  <c r="E2044" i="43"/>
  <c r="D2045" i="43"/>
  <c r="E2045" i="43"/>
  <c r="D2046" i="43"/>
  <c r="E2046" i="43"/>
  <c r="D2047" i="43"/>
  <c r="E2047" i="43"/>
  <c r="D2048" i="43"/>
  <c r="E2048" i="43"/>
  <c r="D2049" i="43"/>
  <c r="E2049" i="43"/>
  <c r="D2050" i="43"/>
  <c r="E2050" i="43"/>
  <c r="D2051" i="43"/>
  <c r="E2051" i="43"/>
  <c r="D2052" i="43"/>
  <c r="E2052" i="43"/>
  <c r="D2053" i="43"/>
  <c r="E2053" i="43"/>
  <c r="D2054" i="43"/>
  <c r="E2054" i="43"/>
  <c r="D2055" i="43"/>
  <c r="E2055" i="43"/>
  <c r="D2056" i="43"/>
  <c r="E2056" i="43"/>
  <c r="D2057" i="43"/>
  <c r="E2057" i="43"/>
  <c r="D2058" i="43"/>
  <c r="E2058" i="43"/>
  <c r="D2059" i="43"/>
  <c r="E2059" i="43"/>
  <c r="D2060" i="43"/>
  <c r="E2060" i="43"/>
  <c r="D2061" i="43"/>
  <c r="E2061" i="43"/>
  <c r="D2062" i="43"/>
  <c r="E2062" i="43"/>
  <c r="D2063" i="43"/>
  <c r="E2063" i="43"/>
  <c r="D2064" i="43"/>
  <c r="E2064" i="43"/>
  <c r="D2065" i="43"/>
  <c r="E2065" i="43"/>
  <c r="D2066" i="43"/>
  <c r="E2066" i="43"/>
  <c r="D2067" i="43"/>
  <c r="E2067" i="43"/>
  <c r="D2068" i="43"/>
  <c r="E2068" i="43"/>
  <c r="D2069" i="43"/>
  <c r="E2069" i="43"/>
  <c r="D2070" i="43"/>
  <c r="E2070" i="43"/>
  <c r="D2071" i="43"/>
  <c r="E2071" i="43"/>
  <c r="D2072" i="43"/>
  <c r="E2072" i="43"/>
  <c r="D2073" i="43"/>
  <c r="E2073" i="43"/>
  <c r="D2074" i="43"/>
  <c r="E2074" i="43"/>
  <c r="D2075" i="43"/>
  <c r="E2075" i="43"/>
  <c r="D2076" i="43"/>
  <c r="E2076" i="43"/>
  <c r="D2077" i="43"/>
  <c r="E2077" i="43"/>
  <c r="D2078" i="43"/>
  <c r="E2078" i="43"/>
  <c r="D2079" i="43"/>
  <c r="E2079" i="43"/>
  <c r="D2080" i="43"/>
  <c r="E2080" i="43"/>
  <c r="D2081" i="43"/>
  <c r="E2081" i="43"/>
  <c r="D2082" i="43"/>
  <c r="E2082" i="43"/>
  <c r="D2083" i="43"/>
  <c r="E2083" i="43"/>
  <c r="D2084" i="43"/>
  <c r="E2084" i="43"/>
  <c r="D2085" i="43"/>
  <c r="E2085" i="43"/>
  <c r="D2086" i="43"/>
  <c r="E2086" i="43"/>
  <c r="D2087" i="43"/>
  <c r="E2087" i="43"/>
  <c r="D2088" i="43"/>
  <c r="E2088" i="43"/>
  <c r="D2089" i="43"/>
  <c r="E2089" i="43"/>
  <c r="D2090" i="43"/>
  <c r="E2090" i="43"/>
  <c r="D2091" i="43"/>
  <c r="E2091" i="43"/>
  <c r="D2092" i="43"/>
  <c r="E2092" i="43"/>
  <c r="D2093" i="43"/>
  <c r="E2093" i="43"/>
  <c r="D2094" i="43"/>
  <c r="E2094" i="43"/>
  <c r="D2095" i="43"/>
  <c r="E2095" i="43"/>
  <c r="D2096" i="43"/>
  <c r="E2096" i="43"/>
  <c r="D2097" i="43"/>
  <c r="E2097" i="43"/>
  <c r="D2098" i="43"/>
  <c r="E2098" i="43"/>
  <c r="D2099" i="43"/>
  <c r="E2099" i="43"/>
  <c r="D2100" i="43"/>
  <c r="E2100" i="43"/>
  <c r="D2101" i="43"/>
  <c r="E2101" i="43"/>
  <c r="D2102" i="43"/>
  <c r="E2102" i="43"/>
  <c r="D2103" i="43"/>
  <c r="E2103" i="43"/>
  <c r="D2104" i="43"/>
  <c r="E2104" i="43"/>
  <c r="D2105" i="43"/>
  <c r="E2105" i="43"/>
  <c r="D2106" i="43"/>
  <c r="E2106" i="43"/>
  <c r="D2107" i="43"/>
  <c r="E2107" i="43"/>
  <c r="D2108" i="43"/>
  <c r="E2108" i="43"/>
  <c r="D2109" i="43"/>
  <c r="E2109" i="43"/>
  <c r="D2110" i="43"/>
  <c r="E2110" i="43"/>
  <c r="D2111" i="43"/>
  <c r="E2111" i="43"/>
  <c r="D2112" i="43"/>
  <c r="E2112" i="43"/>
  <c r="D2113" i="43"/>
  <c r="E2113" i="43"/>
  <c r="D2114" i="43"/>
  <c r="E2114" i="43"/>
  <c r="D2115" i="43"/>
  <c r="E2115" i="43"/>
  <c r="D2116" i="43"/>
  <c r="E2116" i="43"/>
  <c r="D2117" i="43"/>
  <c r="E2117" i="43"/>
  <c r="D2118" i="43"/>
  <c r="E2118" i="43"/>
  <c r="D2119" i="43"/>
  <c r="E2119" i="43"/>
  <c r="D2120" i="43"/>
  <c r="E2120" i="43"/>
  <c r="D2121" i="43"/>
  <c r="E2121" i="43"/>
  <c r="D2122" i="43"/>
  <c r="E2122" i="43"/>
  <c r="D2123" i="43"/>
  <c r="E2123" i="43"/>
  <c r="D2124" i="43"/>
  <c r="E2124" i="43"/>
  <c r="D2125" i="43"/>
  <c r="E2125" i="43"/>
  <c r="D2126" i="43"/>
  <c r="E2126" i="43"/>
  <c r="D2127" i="43"/>
  <c r="E2127" i="43"/>
  <c r="D2128" i="43"/>
  <c r="E2128" i="43"/>
  <c r="D2129" i="43"/>
  <c r="E2129" i="43"/>
  <c r="D2130" i="43"/>
  <c r="E2130" i="43"/>
  <c r="D2131" i="43"/>
  <c r="E2131" i="43"/>
  <c r="D2132" i="43"/>
  <c r="E2132" i="43"/>
  <c r="D2133" i="43"/>
  <c r="E2133" i="43"/>
  <c r="D2134" i="43"/>
  <c r="E2134" i="43"/>
  <c r="D2135" i="43"/>
  <c r="E2135" i="43"/>
  <c r="D2136" i="43"/>
  <c r="E2136" i="43"/>
  <c r="D2137" i="43"/>
  <c r="E2137" i="43"/>
  <c r="D2138" i="43"/>
  <c r="E2138" i="43"/>
  <c r="D2139" i="43"/>
  <c r="E2139" i="43"/>
  <c r="D2140" i="43"/>
  <c r="E2140" i="43"/>
  <c r="D2141" i="43"/>
  <c r="E2141" i="43"/>
  <c r="D2142" i="43"/>
  <c r="E2142" i="43"/>
  <c r="D2143" i="43"/>
  <c r="E2143" i="43"/>
  <c r="D2144" i="43"/>
  <c r="E2144" i="43"/>
  <c r="D2145" i="43"/>
  <c r="E2145" i="43"/>
  <c r="D2146" i="43"/>
  <c r="E2146" i="43"/>
  <c r="D2147" i="43"/>
  <c r="E2147" i="43"/>
  <c r="D2148" i="43"/>
  <c r="E2148" i="43"/>
  <c r="D2149" i="43"/>
  <c r="E2149" i="43"/>
  <c r="D2150" i="43"/>
  <c r="E2150" i="43"/>
  <c r="D2151" i="43"/>
  <c r="E2151" i="43"/>
  <c r="D2152" i="43"/>
  <c r="E2152" i="43"/>
  <c r="D2153" i="43"/>
  <c r="E2153" i="43"/>
  <c r="D2154" i="43"/>
  <c r="E2154" i="43"/>
  <c r="D2155" i="43"/>
  <c r="E2155" i="43"/>
  <c r="D2156" i="43"/>
  <c r="E2156" i="43"/>
  <c r="D2157" i="43"/>
  <c r="E2157" i="43"/>
  <c r="D2158" i="43"/>
  <c r="E2158" i="43"/>
  <c r="D2159" i="43"/>
  <c r="E2159" i="43"/>
  <c r="D2160" i="43"/>
  <c r="E2160" i="43"/>
  <c r="D2161" i="43"/>
  <c r="E2161" i="43"/>
  <c r="D2162" i="43"/>
  <c r="E2162" i="43"/>
  <c r="D2163" i="43"/>
  <c r="E2163" i="43"/>
  <c r="D2164" i="43"/>
  <c r="E2164" i="43"/>
  <c r="D2165" i="43"/>
  <c r="E2165" i="43"/>
  <c r="D2166" i="43"/>
  <c r="E2166" i="43"/>
  <c r="D2167" i="43"/>
  <c r="E2167" i="43"/>
  <c r="D2168" i="43"/>
  <c r="E2168" i="43"/>
  <c r="D2169" i="43"/>
  <c r="E2169" i="43"/>
  <c r="D2170" i="43"/>
  <c r="E2170" i="43"/>
  <c r="D2171" i="43"/>
  <c r="E2171" i="43"/>
  <c r="D2172" i="43"/>
  <c r="E2172" i="43"/>
  <c r="D2173" i="43"/>
  <c r="E2173" i="43"/>
  <c r="D2174" i="43"/>
  <c r="E2174" i="43"/>
  <c r="D2175" i="43"/>
  <c r="E2175" i="43"/>
  <c r="D2176" i="43"/>
  <c r="E2176" i="43"/>
  <c r="D2177" i="43"/>
  <c r="E2177" i="43"/>
  <c r="D2178" i="43"/>
  <c r="E2178" i="43"/>
  <c r="D2179" i="43"/>
  <c r="E2179" i="43"/>
  <c r="D2180" i="43"/>
  <c r="E2180" i="43"/>
  <c r="D2181" i="43"/>
  <c r="E2181" i="43"/>
  <c r="D2182" i="43"/>
  <c r="E2182" i="43"/>
  <c r="D2183" i="43"/>
  <c r="E2183" i="43"/>
  <c r="D2184" i="43"/>
  <c r="E2184" i="43"/>
  <c r="D2185" i="43"/>
  <c r="E2185" i="43"/>
  <c r="D2186" i="43"/>
  <c r="E2186" i="43"/>
  <c r="D2187" i="43"/>
  <c r="E2187" i="43"/>
  <c r="D2188" i="43"/>
  <c r="E2188" i="43"/>
  <c r="D2189" i="43"/>
  <c r="E2189" i="43"/>
  <c r="D2190" i="43"/>
  <c r="E2190" i="43"/>
  <c r="D2191" i="43"/>
  <c r="E2191" i="43"/>
  <c r="D2192" i="43"/>
  <c r="E2192" i="43"/>
  <c r="D2193" i="43"/>
  <c r="E2193" i="43"/>
  <c r="D2194" i="43"/>
  <c r="E2194" i="43"/>
  <c r="D2195" i="43"/>
  <c r="E2195" i="43"/>
  <c r="D2196" i="43"/>
  <c r="E2196" i="43"/>
  <c r="D2197" i="43"/>
  <c r="E2197" i="43"/>
  <c r="D2198" i="43"/>
  <c r="E2198" i="43"/>
  <c r="D2199" i="43"/>
  <c r="E2199" i="43"/>
  <c r="D2200" i="43"/>
  <c r="E2200" i="43"/>
  <c r="D2201" i="43"/>
  <c r="E2201" i="43"/>
  <c r="D2202" i="43"/>
  <c r="E2202" i="43"/>
  <c r="D2203" i="43"/>
  <c r="E2203" i="43"/>
  <c r="D2204" i="43"/>
  <c r="E2204" i="43"/>
  <c r="D2205" i="43"/>
  <c r="E2205" i="43"/>
  <c r="D2206" i="43"/>
  <c r="E2206" i="43"/>
  <c r="D2207" i="43"/>
  <c r="E2207" i="43"/>
  <c r="D2208" i="43"/>
  <c r="E2208" i="43"/>
  <c r="D2209" i="43"/>
  <c r="E2209" i="43"/>
  <c r="D2210" i="43"/>
  <c r="E2210" i="43"/>
  <c r="D2211" i="43"/>
  <c r="E2211" i="43"/>
  <c r="D2212" i="43"/>
  <c r="E2212" i="43"/>
  <c r="D2213" i="43"/>
  <c r="E2213" i="43"/>
  <c r="D2214" i="43"/>
  <c r="E2214" i="43"/>
  <c r="D2215" i="43"/>
  <c r="E2215" i="43"/>
  <c r="D2216" i="43"/>
  <c r="E2216" i="43"/>
  <c r="D2217" i="43"/>
  <c r="E2217" i="43"/>
  <c r="D2218" i="43"/>
  <c r="E2218" i="43"/>
  <c r="D2219" i="43"/>
  <c r="E2219" i="43"/>
  <c r="D2220" i="43"/>
  <c r="E2220" i="43"/>
  <c r="D2221" i="43"/>
  <c r="E2221" i="43"/>
  <c r="D2222" i="43"/>
  <c r="E2222" i="43"/>
  <c r="D2223" i="43"/>
  <c r="E2223" i="43"/>
  <c r="D2224" i="43"/>
  <c r="E2224" i="43"/>
  <c r="D2225" i="43"/>
  <c r="E2225" i="43"/>
  <c r="D2226" i="43"/>
  <c r="E2226" i="43"/>
  <c r="D2227" i="43"/>
  <c r="E2227" i="43"/>
  <c r="D2228" i="43"/>
  <c r="E2228" i="43"/>
  <c r="D2229" i="43"/>
  <c r="E2229" i="43"/>
  <c r="D2230" i="43"/>
  <c r="E2230" i="43"/>
  <c r="D2231" i="43"/>
  <c r="E2231" i="43"/>
  <c r="D2232" i="43"/>
  <c r="E2232" i="43"/>
  <c r="D2233" i="43"/>
  <c r="E2233" i="43"/>
  <c r="D2234" i="43"/>
  <c r="E2234" i="43"/>
  <c r="D2235" i="43"/>
  <c r="E2235" i="43"/>
  <c r="D2236" i="43"/>
  <c r="E2236" i="43"/>
  <c r="D2237" i="43"/>
  <c r="E2237" i="43"/>
  <c r="D2238" i="43"/>
  <c r="E2238" i="43"/>
  <c r="D2239" i="43"/>
  <c r="E2239" i="43"/>
  <c r="D2240" i="43"/>
  <c r="E2240" i="43"/>
  <c r="D2241" i="43"/>
  <c r="E2241" i="43"/>
  <c r="D2242" i="43"/>
  <c r="E2242" i="43"/>
  <c r="D2243" i="43"/>
  <c r="E2243" i="43"/>
  <c r="D2244" i="43"/>
  <c r="E2244" i="43"/>
  <c r="D2245" i="43"/>
  <c r="E2245" i="43"/>
  <c r="D2246" i="43"/>
  <c r="E2246" i="43"/>
  <c r="D2247" i="43"/>
  <c r="E2247" i="43"/>
  <c r="D2248" i="43"/>
  <c r="E2248" i="43"/>
  <c r="D2249" i="43"/>
  <c r="E2249" i="43"/>
  <c r="D2250" i="43"/>
  <c r="E2250" i="43"/>
  <c r="D2251" i="43"/>
  <c r="E2251" i="43"/>
  <c r="D2252" i="43"/>
  <c r="E2252" i="43"/>
  <c r="D2253" i="43"/>
  <c r="E2253" i="43"/>
  <c r="D2254" i="43"/>
  <c r="E2254" i="43"/>
  <c r="D2255" i="43"/>
  <c r="E2255" i="43"/>
  <c r="D2256" i="43"/>
  <c r="E2256" i="43"/>
  <c r="D2257" i="43"/>
  <c r="E2257" i="43"/>
  <c r="D2258" i="43"/>
  <c r="E2258" i="43"/>
  <c r="D2259" i="43"/>
  <c r="E2259" i="43"/>
  <c r="D2260" i="43"/>
  <c r="E2260" i="43"/>
  <c r="D2261" i="43"/>
  <c r="E2261" i="43"/>
  <c r="D2262" i="43"/>
  <c r="E2262" i="43"/>
  <c r="D2263" i="43"/>
  <c r="E2263" i="43"/>
  <c r="D2264" i="43"/>
  <c r="E2264" i="43"/>
  <c r="D2265" i="43"/>
  <c r="E2265" i="43"/>
  <c r="D2266" i="43"/>
  <c r="E2266" i="43"/>
  <c r="D2267" i="43"/>
  <c r="E2267" i="43"/>
  <c r="D2268" i="43"/>
  <c r="E2268" i="43"/>
  <c r="D2269" i="43"/>
  <c r="E2269" i="43"/>
  <c r="D2270" i="43"/>
  <c r="E2270" i="43"/>
  <c r="D2271" i="43"/>
  <c r="E2271" i="43"/>
  <c r="D2272" i="43"/>
  <c r="E2272" i="43"/>
  <c r="D2273" i="43"/>
  <c r="E2273" i="43"/>
  <c r="D2274" i="43"/>
  <c r="E2274" i="43"/>
  <c r="D2275" i="43"/>
  <c r="E2275" i="43"/>
  <c r="D2276" i="43"/>
  <c r="E2276" i="43"/>
  <c r="D2277" i="43"/>
  <c r="E2277" i="43"/>
  <c r="D2278" i="43"/>
  <c r="E2278" i="43"/>
  <c r="D2279" i="43"/>
  <c r="E2279" i="43"/>
  <c r="D2280" i="43"/>
  <c r="E2280" i="43"/>
  <c r="D2281" i="43"/>
  <c r="E2281" i="43"/>
  <c r="D2282" i="43"/>
  <c r="E2282" i="43"/>
  <c r="D2283" i="43"/>
  <c r="E2283" i="43"/>
  <c r="D2284" i="43"/>
  <c r="E2284" i="43"/>
  <c r="D2285" i="43"/>
  <c r="E2285" i="43"/>
  <c r="D2286" i="43"/>
  <c r="E2286" i="43"/>
  <c r="D2287" i="43"/>
  <c r="E2287" i="43"/>
  <c r="D2288" i="43"/>
  <c r="E2288" i="43"/>
  <c r="D2289" i="43"/>
  <c r="E2289" i="43"/>
  <c r="D2290" i="43"/>
  <c r="E2290" i="43"/>
  <c r="D2291" i="43"/>
  <c r="E2291" i="43"/>
  <c r="D2292" i="43"/>
  <c r="E2292" i="43"/>
  <c r="D2293" i="43"/>
  <c r="E2293" i="43"/>
  <c r="D2294" i="43"/>
  <c r="E2294" i="43"/>
  <c r="D2295" i="43"/>
  <c r="E2295" i="43"/>
  <c r="D2296" i="43"/>
  <c r="E2296" i="43"/>
  <c r="D2297" i="43"/>
  <c r="E2297" i="43"/>
  <c r="D2298" i="43"/>
  <c r="E2298" i="43"/>
  <c r="D2299" i="43"/>
  <c r="E2299" i="43"/>
  <c r="D2300" i="43"/>
  <c r="E2300" i="43"/>
  <c r="D2301" i="43"/>
  <c r="E2301" i="43"/>
  <c r="D2302" i="43"/>
  <c r="E2302" i="43"/>
  <c r="D2303" i="43"/>
  <c r="E2303" i="43"/>
  <c r="D2304" i="43"/>
  <c r="E2304" i="43"/>
  <c r="D2305" i="43"/>
  <c r="E2305" i="43"/>
  <c r="D2306" i="43"/>
  <c r="E2306" i="43"/>
  <c r="D2307" i="43"/>
  <c r="E2307" i="43"/>
  <c r="D2308" i="43"/>
  <c r="E2308" i="43"/>
  <c r="D2309" i="43"/>
  <c r="E2309" i="43"/>
  <c r="D2310" i="43"/>
  <c r="E2310" i="43"/>
  <c r="D2311" i="43"/>
  <c r="E2311" i="43"/>
  <c r="D2312" i="43"/>
  <c r="E2312" i="43"/>
  <c r="D2313" i="43"/>
  <c r="E2313" i="43"/>
  <c r="D2314" i="43"/>
  <c r="E2314" i="43"/>
  <c r="D2315" i="43"/>
  <c r="E2315" i="43"/>
  <c r="D2316" i="43"/>
  <c r="E2316" i="43"/>
  <c r="D2317" i="43"/>
  <c r="E2317" i="43"/>
  <c r="D2318" i="43"/>
  <c r="E2318" i="43"/>
  <c r="D2319" i="43"/>
  <c r="E2319" i="43"/>
  <c r="D2320" i="43"/>
  <c r="E2320" i="43"/>
  <c r="D2321" i="43"/>
  <c r="E2321" i="43"/>
  <c r="D2322" i="43"/>
  <c r="E2322" i="43"/>
  <c r="D2323" i="43"/>
  <c r="E2323" i="43"/>
  <c r="D2324" i="43"/>
  <c r="E2324" i="43"/>
  <c r="D2325" i="43"/>
  <c r="E2325" i="43"/>
  <c r="D2326" i="43"/>
  <c r="E2326" i="43"/>
  <c r="D2327" i="43"/>
  <c r="E2327" i="43"/>
  <c r="D2328" i="43"/>
  <c r="E2328" i="43"/>
  <c r="D2329" i="43"/>
  <c r="E2329" i="43"/>
  <c r="D2330" i="43"/>
  <c r="E2330" i="43"/>
  <c r="D2331" i="43"/>
  <c r="E2331" i="43"/>
  <c r="D2332" i="43"/>
  <c r="E2332" i="43"/>
  <c r="D2333" i="43"/>
  <c r="E2333" i="43"/>
  <c r="D2334" i="43"/>
  <c r="E2334" i="43"/>
  <c r="D2335" i="43"/>
  <c r="E2335" i="43"/>
  <c r="D2336" i="43"/>
  <c r="E2336" i="43"/>
  <c r="D2337" i="43"/>
  <c r="E2337" i="43"/>
  <c r="D2338" i="43"/>
  <c r="E2338" i="43"/>
  <c r="D2339" i="43"/>
  <c r="E2339" i="43"/>
  <c r="D2340" i="43"/>
  <c r="E2340" i="43"/>
  <c r="D2341" i="43"/>
  <c r="E2341" i="43"/>
  <c r="D2342" i="43"/>
  <c r="E2342" i="43"/>
  <c r="D2343" i="43"/>
  <c r="E2343" i="43"/>
  <c r="D2344" i="43"/>
  <c r="E2344" i="43"/>
  <c r="D2345" i="43"/>
  <c r="E2345" i="43"/>
  <c r="D2346" i="43"/>
  <c r="E2346" i="43"/>
  <c r="D2347" i="43"/>
  <c r="E2347" i="43"/>
  <c r="D2348" i="43"/>
  <c r="E2348" i="43"/>
  <c r="D2349" i="43"/>
  <c r="E2349" i="43"/>
  <c r="D2350" i="43"/>
  <c r="E2350" i="43"/>
  <c r="D2351" i="43"/>
  <c r="E2351" i="43"/>
  <c r="D2352" i="43"/>
  <c r="E2352" i="43"/>
  <c r="D2353" i="43"/>
  <c r="E2353" i="43"/>
  <c r="D2354" i="43"/>
  <c r="E2354" i="43"/>
  <c r="D2355" i="43"/>
  <c r="E2355" i="43"/>
  <c r="D2356" i="43"/>
  <c r="E2356" i="43"/>
  <c r="D2357" i="43"/>
  <c r="E2357" i="43"/>
  <c r="D2358" i="43"/>
  <c r="E2358" i="43"/>
  <c r="D2359" i="43"/>
  <c r="E2359" i="43"/>
  <c r="D2360" i="43"/>
  <c r="E2360" i="43"/>
  <c r="D2361" i="43"/>
  <c r="E2361" i="43"/>
  <c r="D2362" i="43"/>
  <c r="E2362" i="43"/>
  <c r="D2363" i="43"/>
  <c r="E2363" i="43"/>
  <c r="D2364" i="43"/>
  <c r="E2364" i="43"/>
  <c r="D2365" i="43"/>
  <c r="E2365" i="43"/>
  <c r="D2366" i="43"/>
  <c r="E2366" i="43"/>
  <c r="D2367" i="43"/>
  <c r="E2367" i="43"/>
  <c r="D2368" i="43"/>
  <c r="E2368" i="43"/>
  <c r="D2369" i="43"/>
  <c r="E2369" i="43"/>
  <c r="D2370" i="43"/>
  <c r="E2370" i="43"/>
  <c r="D2371" i="43"/>
  <c r="E2371" i="43"/>
  <c r="D2372" i="43"/>
  <c r="E2372" i="43"/>
  <c r="D2373" i="43"/>
  <c r="E2373" i="43"/>
  <c r="D2374" i="43"/>
  <c r="E2374" i="43"/>
  <c r="D2375" i="43"/>
  <c r="E2375" i="43"/>
  <c r="D2376" i="43"/>
  <c r="E2376" i="43"/>
  <c r="D2377" i="43"/>
  <c r="E2377" i="43"/>
  <c r="D2378" i="43"/>
  <c r="E2378" i="43"/>
  <c r="D2379" i="43"/>
  <c r="E2379" i="43"/>
  <c r="D2380" i="43"/>
  <c r="E2380" i="43"/>
  <c r="D2381" i="43"/>
  <c r="E2381" i="43"/>
  <c r="D2382" i="43"/>
  <c r="E2382" i="43"/>
  <c r="D2383" i="43"/>
  <c r="E2383" i="43"/>
  <c r="D2384" i="43"/>
  <c r="E2384" i="43"/>
  <c r="D2385" i="43"/>
  <c r="E2385" i="43"/>
  <c r="D2386" i="43"/>
  <c r="E2386" i="43"/>
  <c r="D2387" i="43"/>
  <c r="E2387" i="43"/>
  <c r="D2388" i="43"/>
  <c r="E2388" i="43"/>
  <c r="D2389" i="43"/>
  <c r="E2389" i="43"/>
  <c r="D2390" i="43"/>
  <c r="E2390" i="43"/>
  <c r="D2391" i="43"/>
  <c r="E2391" i="43"/>
  <c r="D2392" i="43"/>
  <c r="E2392" i="43"/>
  <c r="D2393" i="43"/>
  <c r="E2393" i="43"/>
  <c r="D2394" i="43"/>
  <c r="E2394" i="43"/>
  <c r="D2395" i="43"/>
  <c r="E2395" i="43"/>
  <c r="D2396" i="43"/>
  <c r="E2396" i="43"/>
  <c r="D2397" i="43"/>
  <c r="E2397" i="43"/>
  <c r="D2398" i="43"/>
  <c r="E2398" i="43"/>
  <c r="D2399" i="43"/>
  <c r="E2399" i="43"/>
  <c r="D2400" i="43"/>
  <c r="E2400" i="43"/>
  <c r="D2401" i="43"/>
  <c r="E2401" i="43"/>
  <c r="D2402" i="43"/>
  <c r="E2402" i="43"/>
  <c r="D2403" i="43"/>
  <c r="E2403" i="43"/>
  <c r="D2404" i="43"/>
  <c r="E2404" i="43"/>
  <c r="D2405" i="43"/>
  <c r="E2405" i="43"/>
  <c r="D2406" i="43"/>
  <c r="E2406" i="43"/>
  <c r="D2407" i="43"/>
  <c r="E2407" i="43"/>
  <c r="D2408" i="43"/>
  <c r="E2408" i="43"/>
  <c r="D2409" i="43"/>
  <c r="E2409" i="43"/>
  <c r="D2410" i="43"/>
  <c r="E2410" i="43"/>
  <c r="D2411" i="43"/>
  <c r="E2411" i="43"/>
  <c r="D2412" i="43"/>
  <c r="E2412" i="43"/>
  <c r="D2413" i="43"/>
  <c r="E2413" i="43"/>
  <c r="D2414" i="43"/>
  <c r="E2414" i="43"/>
  <c r="D2415" i="43"/>
  <c r="E2415" i="43"/>
  <c r="D2416" i="43"/>
  <c r="E2416" i="43"/>
  <c r="D2417" i="43"/>
  <c r="E2417" i="43"/>
  <c r="D2418" i="43"/>
  <c r="E2418" i="43"/>
  <c r="D2419" i="43"/>
  <c r="E2419" i="43"/>
  <c r="D2420" i="43"/>
  <c r="E2420" i="43"/>
  <c r="D2421" i="43"/>
  <c r="E2421" i="43"/>
  <c r="D2422" i="43"/>
  <c r="E2422" i="43"/>
  <c r="D2423" i="43"/>
  <c r="E2423" i="43"/>
  <c r="D2424" i="43"/>
  <c r="E2424" i="43"/>
  <c r="D2425" i="43"/>
  <c r="E2425" i="43"/>
  <c r="D2426" i="43"/>
  <c r="E2426" i="43"/>
  <c r="D2427" i="43"/>
  <c r="E2427" i="43"/>
  <c r="D2428" i="43"/>
  <c r="E2428" i="43"/>
  <c r="D2429" i="43"/>
  <c r="E2429" i="43"/>
  <c r="D2430" i="43"/>
  <c r="E2430" i="43"/>
  <c r="D2431" i="43"/>
  <c r="E2431" i="43"/>
  <c r="D2432" i="43"/>
  <c r="E2432" i="43"/>
  <c r="D2433" i="43"/>
  <c r="E2433" i="43"/>
  <c r="D2434" i="43"/>
  <c r="E2434" i="43"/>
  <c r="D2435" i="43"/>
  <c r="E2435" i="43"/>
  <c r="D2436" i="43"/>
  <c r="E2436" i="43"/>
  <c r="D2437" i="43"/>
  <c r="E2437" i="43"/>
  <c r="D2438" i="43"/>
  <c r="E2438" i="43"/>
  <c r="D2439" i="43"/>
  <c r="E2439" i="43"/>
  <c r="D2440" i="43"/>
  <c r="E2440" i="43"/>
  <c r="D2441" i="43"/>
  <c r="E2441" i="43"/>
  <c r="D2442" i="43"/>
  <c r="E2442" i="43"/>
  <c r="D2443" i="43"/>
  <c r="E2443" i="43"/>
  <c r="D2444" i="43"/>
  <c r="E2444" i="43"/>
  <c r="D2445" i="43"/>
  <c r="E2445" i="43"/>
  <c r="D2446" i="43"/>
  <c r="E2446" i="43"/>
  <c r="D2447" i="43"/>
  <c r="E2447" i="43"/>
  <c r="D2448" i="43"/>
  <c r="E2448" i="43"/>
  <c r="D2449" i="43"/>
  <c r="E2449" i="43"/>
  <c r="D2450" i="43"/>
  <c r="E2450" i="43"/>
  <c r="D2451" i="43"/>
  <c r="E2451" i="43"/>
  <c r="D2452" i="43"/>
  <c r="E2452" i="43"/>
  <c r="D2453" i="43"/>
  <c r="E2453" i="43"/>
  <c r="D2454" i="43"/>
  <c r="E2454" i="43"/>
  <c r="D2455" i="43"/>
  <c r="E2455" i="43"/>
  <c r="D2456" i="43"/>
  <c r="E2456" i="43"/>
  <c r="D2457" i="43"/>
  <c r="E2457" i="43"/>
  <c r="D2458" i="43"/>
  <c r="E2458" i="43"/>
  <c r="D2459" i="43"/>
  <c r="E2459" i="43"/>
  <c r="D2460" i="43"/>
  <c r="E2460" i="43"/>
  <c r="D2461" i="43"/>
  <c r="E2461" i="43"/>
  <c r="D2462" i="43"/>
  <c r="E2462" i="43"/>
  <c r="D2463" i="43"/>
  <c r="E2463" i="43"/>
  <c r="D2464" i="43"/>
  <c r="E2464" i="43"/>
  <c r="D2465" i="43"/>
  <c r="E2465" i="43"/>
  <c r="D2466" i="43"/>
  <c r="E2466" i="43"/>
  <c r="D2467" i="43"/>
  <c r="E2467" i="43"/>
  <c r="D2468" i="43"/>
  <c r="E2468" i="43"/>
  <c r="D2469" i="43"/>
  <c r="E2469" i="43"/>
  <c r="D2470" i="43"/>
  <c r="E2470" i="43"/>
  <c r="D2471" i="43"/>
  <c r="E2471" i="43"/>
  <c r="D2472" i="43"/>
  <c r="E2472" i="43"/>
  <c r="D2473" i="43"/>
  <c r="E2473" i="43"/>
  <c r="D2474" i="43"/>
  <c r="E2474" i="43"/>
  <c r="D2475" i="43"/>
  <c r="E2475" i="43"/>
  <c r="D2476" i="43"/>
  <c r="E2476" i="43"/>
  <c r="D2477" i="43"/>
  <c r="E2477" i="43"/>
  <c r="D2478" i="43"/>
  <c r="E2478" i="43"/>
  <c r="D2479" i="43"/>
  <c r="E2479" i="43"/>
  <c r="D2480" i="43"/>
  <c r="E2480" i="43"/>
  <c r="D2481" i="43"/>
  <c r="E2481" i="43"/>
  <c r="D2482" i="43"/>
  <c r="E2482" i="43"/>
  <c r="D2483" i="43"/>
  <c r="E2483" i="43"/>
  <c r="D2484" i="43"/>
  <c r="E2484" i="43"/>
  <c r="D2485" i="43"/>
  <c r="E2485" i="43"/>
  <c r="D2486" i="43"/>
  <c r="E2486" i="43"/>
  <c r="D2487" i="43"/>
  <c r="E2487" i="43"/>
  <c r="D2488" i="43"/>
  <c r="E2488" i="43"/>
  <c r="D2489" i="43"/>
  <c r="E2489" i="43"/>
  <c r="D2490" i="43"/>
  <c r="E2490" i="43"/>
  <c r="D2491" i="43"/>
  <c r="E2491" i="43"/>
  <c r="D2492" i="43"/>
  <c r="E2492" i="43"/>
  <c r="D2493" i="43"/>
  <c r="E2493" i="43"/>
  <c r="D2494" i="43"/>
  <c r="E2494" i="43"/>
  <c r="D2495" i="43"/>
  <c r="E2495" i="43"/>
  <c r="D2496" i="43"/>
  <c r="E2496" i="43"/>
  <c r="D2497" i="43"/>
  <c r="E2497" i="43"/>
  <c r="D2498" i="43"/>
  <c r="E2498" i="43"/>
  <c r="D2499" i="43"/>
  <c r="E2499" i="43"/>
  <c r="D2500" i="43"/>
  <c r="E2500" i="43"/>
  <c r="D2501" i="43"/>
  <c r="E2501" i="43"/>
  <c r="D2502" i="43"/>
  <c r="E2502" i="43"/>
  <c r="D2503" i="43"/>
  <c r="E2503" i="43"/>
  <c r="D2504" i="43"/>
  <c r="E2504" i="43"/>
  <c r="D2505" i="43"/>
  <c r="E2505" i="43"/>
  <c r="D2506" i="43"/>
  <c r="E2506" i="43"/>
  <c r="D2507" i="43"/>
  <c r="E2507" i="43"/>
  <c r="D2508" i="43"/>
  <c r="E2508" i="43"/>
  <c r="D2509" i="43"/>
  <c r="E2509" i="43"/>
  <c r="D2510" i="43"/>
  <c r="E2510" i="43"/>
  <c r="D2511" i="43"/>
  <c r="E2511" i="43"/>
  <c r="D2512" i="43"/>
  <c r="E2512" i="43"/>
  <c r="D2513" i="43"/>
  <c r="E2513" i="43"/>
  <c r="D2514" i="43"/>
  <c r="E2514" i="43"/>
  <c r="D2515" i="43"/>
  <c r="E2515" i="43"/>
  <c r="D2516" i="43"/>
  <c r="E2516" i="43"/>
  <c r="D2517" i="43"/>
  <c r="E2517" i="43"/>
  <c r="D2518" i="43"/>
  <c r="E2518" i="43"/>
  <c r="D2519" i="43"/>
  <c r="E2519" i="43"/>
  <c r="D2520" i="43"/>
  <c r="E2520" i="43"/>
  <c r="D2521" i="43"/>
  <c r="E2521" i="43"/>
  <c r="D2522" i="43"/>
  <c r="E2522" i="43"/>
  <c r="D2523" i="43"/>
  <c r="E2523" i="43"/>
  <c r="D2524" i="43"/>
  <c r="E2524" i="43"/>
  <c r="D2525" i="43"/>
  <c r="E2525" i="43"/>
  <c r="D2526" i="43"/>
  <c r="E2526" i="43"/>
  <c r="D2527" i="43"/>
  <c r="E2527" i="43"/>
  <c r="D2528" i="43"/>
  <c r="E2528" i="43"/>
  <c r="D2529" i="43"/>
  <c r="E2529" i="43"/>
  <c r="D2530" i="43"/>
  <c r="E2530" i="43"/>
  <c r="D2531" i="43"/>
  <c r="E2531" i="43"/>
  <c r="D2532" i="43"/>
  <c r="E2532" i="43"/>
  <c r="D2533" i="43"/>
  <c r="E2533" i="43"/>
  <c r="D2534" i="43"/>
  <c r="E2534" i="43"/>
  <c r="D2535" i="43"/>
  <c r="E2535" i="43"/>
  <c r="D2536" i="43"/>
  <c r="E2536" i="43"/>
  <c r="D2537" i="43"/>
  <c r="E2537" i="43"/>
  <c r="D2538" i="43"/>
  <c r="E2538" i="43"/>
  <c r="D2539" i="43"/>
  <c r="E2539" i="43"/>
  <c r="D2540" i="43"/>
  <c r="E2540" i="43"/>
  <c r="D2541" i="43"/>
  <c r="E2541" i="43"/>
  <c r="D2542" i="43"/>
  <c r="E2542" i="43"/>
  <c r="D2543" i="43"/>
  <c r="E2543" i="43"/>
  <c r="D2544" i="43"/>
  <c r="E2544" i="43"/>
  <c r="D2545" i="43"/>
  <c r="E2545" i="43"/>
  <c r="D2546" i="43"/>
  <c r="E2546" i="43"/>
  <c r="D2547" i="43"/>
  <c r="E2547" i="43"/>
  <c r="D2548" i="43"/>
  <c r="E2548" i="43"/>
  <c r="D2549" i="43"/>
  <c r="E2549" i="43"/>
  <c r="D2550" i="43"/>
  <c r="E2550" i="43"/>
  <c r="D2551" i="43"/>
  <c r="E2551" i="43"/>
  <c r="D2552" i="43"/>
  <c r="E2552" i="43"/>
  <c r="D2553" i="43"/>
  <c r="E2553" i="43"/>
  <c r="D2554" i="43"/>
  <c r="E2554" i="43"/>
  <c r="D2555" i="43"/>
  <c r="E2555" i="43"/>
  <c r="D2556" i="43"/>
  <c r="E2556" i="43"/>
  <c r="D2557" i="43"/>
  <c r="E2557" i="43"/>
  <c r="D2558" i="43"/>
  <c r="E2558" i="43"/>
  <c r="D2559" i="43"/>
  <c r="E2559" i="43"/>
  <c r="D2560" i="43"/>
  <c r="E2560" i="43"/>
  <c r="D2561" i="43"/>
  <c r="E2561" i="43"/>
  <c r="D2562" i="43"/>
  <c r="E2562" i="43"/>
  <c r="D2563" i="43"/>
  <c r="E2563" i="43"/>
  <c r="D2564" i="43"/>
  <c r="E2564" i="43"/>
  <c r="D2565" i="43"/>
  <c r="E2565" i="43"/>
  <c r="D2566" i="43"/>
  <c r="E2566" i="43"/>
  <c r="D2567" i="43"/>
  <c r="E2567" i="43"/>
  <c r="D2568" i="43"/>
  <c r="E2568" i="43"/>
  <c r="D2569" i="43"/>
  <c r="E2569" i="43"/>
  <c r="D2570" i="43"/>
  <c r="E2570" i="43"/>
  <c r="D2571" i="43"/>
  <c r="E2571" i="43"/>
  <c r="D2572" i="43"/>
  <c r="E2572" i="43"/>
  <c r="D2573" i="43"/>
  <c r="E2573" i="43"/>
  <c r="D2574" i="43"/>
  <c r="E2574" i="43"/>
  <c r="D2575" i="43"/>
  <c r="E2575" i="43"/>
  <c r="D2576" i="43"/>
  <c r="E2576" i="43"/>
  <c r="D2577" i="43"/>
  <c r="E2577" i="43"/>
  <c r="D2578" i="43"/>
  <c r="E2578" i="43"/>
  <c r="D2579" i="43"/>
  <c r="E2579" i="43"/>
  <c r="D2580" i="43"/>
  <c r="E2580" i="43"/>
  <c r="D2581" i="43"/>
  <c r="E2581" i="43"/>
  <c r="D2582" i="43"/>
  <c r="E2582" i="43"/>
  <c r="D2583" i="43"/>
  <c r="E2583" i="43"/>
  <c r="D2584" i="43"/>
  <c r="E2584" i="43"/>
  <c r="D2585" i="43"/>
  <c r="E2585" i="43"/>
  <c r="D2586" i="43"/>
  <c r="E2586" i="43"/>
  <c r="D2587" i="43"/>
  <c r="E2587" i="43"/>
  <c r="D2588" i="43"/>
  <c r="E2588" i="43"/>
  <c r="D2589" i="43"/>
  <c r="E2589" i="43"/>
  <c r="D2590" i="43"/>
  <c r="E2590" i="43"/>
  <c r="D2591" i="43"/>
  <c r="E2591" i="43"/>
  <c r="D2592" i="43"/>
  <c r="E2592" i="43"/>
  <c r="D2593" i="43"/>
  <c r="E2593" i="43"/>
  <c r="D2594" i="43"/>
  <c r="E2594" i="43"/>
  <c r="D2595" i="43"/>
  <c r="E2595" i="43"/>
  <c r="D2596" i="43"/>
  <c r="E2596" i="43"/>
  <c r="D2597" i="43"/>
  <c r="E2597" i="43"/>
  <c r="D2598" i="43"/>
  <c r="E2598" i="43"/>
  <c r="D2599" i="43"/>
  <c r="E2599" i="43"/>
  <c r="D2600" i="43"/>
  <c r="E2600" i="43"/>
  <c r="D2601" i="43"/>
  <c r="E2601" i="43"/>
  <c r="D2602" i="43"/>
  <c r="E2602" i="43"/>
  <c r="D2603" i="43"/>
  <c r="E2603" i="43"/>
  <c r="D2604" i="43"/>
  <c r="E2604" i="43"/>
  <c r="D2605" i="43"/>
  <c r="E2605" i="43"/>
  <c r="D2606" i="43"/>
  <c r="E2606" i="43"/>
  <c r="D2607" i="43"/>
  <c r="E2607" i="43"/>
  <c r="D2608" i="43"/>
  <c r="E2608" i="43"/>
  <c r="D2609" i="43"/>
  <c r="E2609" i="43"/>
  <c r="D2610" i="43"/>
  <c r="E2610" i="43"/>
  <c r="D2611" i="43"/>
  <c r="E2611" i="43"/>
  <c r="D2612" i="43"/>
  <c r="E2612" i="43"/>
  <c r="D2613" i="43"/>
  <c r="E2613" i="43"/>
  <c r="D2614" i="43"/>
  <c r="E2614" i="43"/>
  <c r="D2615" i="43"/>
  <c r="E2615" i="43"/>
  <c r="D2616" i="43"/>
  <c r="E2616" i="43"/>
  <c r="D2617" i="43"/>
  <c r="E2617" i="43"/>
  <c r="D2618" i="43"/>
  <c r="E2618" i="43"/>
  <c r="D2619" i="43"/>
  <c r="E2619" i="43"/>
  <c r="D2620" i="43"/>
  <c r="E2620" i="43"/>
  <c r="D2621" i="43"/>
  <c r="E2621" i="43"/>
  <c r="D2622" i="43"/>
  <c r="E2622" i="43"/>
  <c r="D2623" i="43"/>
  <c r="E2623" i="43"/>
  <c r="D2624" i="43"/>
  <c r="E2624" i="43"/>
  <c r="D2625" i="43"/>
  <c r="E2625" i="43"/>
  <c r="D2626" i="43"/>
  <c r="E2626" i="43"/>
  <c r="D2627" i="43"/>
  <c r="E2627" i="43"/>
  <c r="D2628" i="43"/>
  <c r="E2628" i="43"/>
  <c r="D2629" i="43"/>
  <c r="E2629" i="43"/>
  <c r="D2630" i="43"/>
  <c r="E2630" i="43"/>
  <c r="D2631" i="43"/>
  <c r="E2631" i="43"/>
  <c r="D2632" i="43"/>
  <c r="E2632" i="43"/>
  <c r="D2633" i="43"/>
  <c r="E2633" i="43"/>
  <c r="D2634" i="43"/>
  <c r="E2634" i="43"/>
  <c r="D2635" i="43"/>
  <c r="E2635" i="43"/>
  <c r="D2636" i="43"/>
  <c r="E2636" i="43"/>
  <c r="D2637" i="43"/>
  <c r="E2637" i="43"/>
  <c r="D2638" i="43"/>
  <c r="E2638" i="43"/>
  <c r="D2639" i="43"/>
  <c r="E2639" i="43"/>
  <c r="D2640" i="43"/>
  <c r="E2640" i="43"/>
  <c r="D2641" i="43"/>
  <c r="E2641" i="43"/>
  <c r="D2642" i="43"/>
  <c r="E2642" i="43"/>
  <c r="D2643" i="43"/>
  <c r="E2643" i="43"/>
  <c r="D2644" i="43"/>
  <c r="E2644" i="43"/>
  <c r="D2645" i="43"/>
  <c r="E2645" i="43"/>
  <c r="D2646" i="43"/>
  <c r="E2646" i="43"/>
  <c r="D2647" i="43"/>
  <c r="E2647" i="43"/>
  <c r="D2648" i="43"/>
  <c r="E2648" i="43"/>
  <c r="D2649" i="43"/>
  <c r="E2649" i="43"/>
  <c r="D2650" i="43"/>
  <c r="E2650" i="43"/>
  <c r="D2651" i="43"/>
  <c r="E2651" i="43"/>
  <c r="D2652" i="43"/>
  <c r="E2652" i="43"/>
  <c r="D2653" i="43"/>
  <c r="E2653" i="43"/>
  <c r="D2654" i="43"/>
  <c r="E2654" i="43"/>
  <c r="D2655" i="43"/>
  <c r="E2655" i="43"/>
  <c r="D2656" i="43"/>
  <c r="E2656" i="43"/>
  <c r="D2657" i="43"/>
  <c r="E2657" i="43"/>
  <c r="D2658" i="43"/>
  <c r="E2658" i="43"/>
  <c r="D2659" i="43"/>
  <c r="E2659" i="43"/>
  <c r="D2660" i="43"/>
  <c r="E2660" i="43"/>
  <c r="D2661" i="43"/>
  <c r="E2661" i="43"/>
  <c r="D2662" i="43"/>
  <c r="E2662" i="43"/>
  <c r="D2663" i="43"/>
  <c r="E2663" i="43"/>
  <c r="D2664" i="43"/>
  <c r="E2664" i="43"/>
  <c r="D2665" i="43"/>
  <c r="E2665" i="43"/>
  <c r="D2666" i="43"/>
  <c r="E2666" i="43"/>
  <c r="D2667" i="43"/>
  <c r="E2667" i="43"/>
  <c r="D2668" i="43"/>
  <c r="E2668" i="43"/>
  <c r="D2669" i="43"/>
  <c r="E2669" i="43"/>
  <c r="D2670" i="43"/>
  <c r="E2670" i="43"/>
  <c r="D2671" i="43"/>
  <c r="E2671" i="43"/>
  <c r="D2672" i="43"/>
  <c r="E2672" i="43"/>
  <c r="D2673" i="43"/>
  <c r="E2673" i="43"/>
  <c r="D2674" i="43"/>
  <c r="E2674" i="43"/>
  <c r="D2675" i="43"/>
  <c r="E2675" i="43"/>
  <c r="D2676" i="43"/>
  <c r="E2676" i="43"/>
  <c r="D2677" i="43"/>
  <c r="E2677" i="43"/>
  <c r="D2678" i="43"/>
  <c r="E2678" i="43"/>
  <c r="D2679" i="43"/>
  <c r="E2679" i="43"/>
  <c r="D2680" i="43"/>
  <c r="E2680" i="43"/>
  <c r="D2681" i="43"/>
  <c r="E2681" i="43"/>
  <c r="D2682" i="43"/>
  <c r="E2682" i="43"/>
  <c r="D2683" i="43"/>
  <c r="E2683" i="43"/>
  <c r="D2684" i="43"/>
  <c r="E2684" i="43"/>
  <c r="D2685" i="43"/>
  <c r="E2685" i="43"/>
  <c r="D2686" i="43"/>
  <c r="E2686" i="43"/>
  <c r="D2687" i="43"/>
  <c r="E2687" i="43"/>
  <c r="D2688" i="43"/>
  <c r="E2688" i="43"/>
  <c r="D2689" i="43"/>
  <c r="E2689" i="43"/>
  <c r="D2690" i="43"/>
  <c r="E2690" i="43"/>
  <c r="D2691" i="43"/>
  <c r="E2691" i="43"/>
  <c r="D2692" i="43"/>
  <c r="E2692" i="43"/>
  <c r="D2693" i="43"/>
  <c r="E2693" i="43"/>
  <c r="D2694" i="43"/>
  <c r="E2694" i="43"/>
  <c r="D2695" i="43"/>
  <c r="E2695" i="43"/>
  <c r="D2696" i="43"/>
  <c r="E2696" i="43"/>
  <c r="D2697" i="43"/>
  <c r="E2697" i="43"/>
  <c r="D2698" i="43"/>
  <c r="E2698" i="43"/>
  <c r="D2699" i="43"/>
  <c r="E2699" i="43"/>
  <c r="D2700" i="43"/>
  <c r="E2700" i="43"/>
  <c r="D2701" i="43"/>
  <c r="E2701" i="43"/>
  <c r="D2702" i="43"/>
  <c r="E2702" i="43"/>
  <c r="D2703" i="43"/>
  <c r="E2703" i="43"/>
  <c r="D2704" i="43"/>
  <c r="E2704" i="43"/>
  <c r="D2705" i="43"/>
  <c r="E2705" i="43"/>
  <c r="D2706" i="43"/>
  <c r="E2706" i="43"/>
  <c r="D2707" i="43"/>
  <c r="E2707" i="43"/>
  <c r="D2708" i="43"/>
  <c r="E2708" i="43"/>
  <c r="D2709" i="43"/>
  <c r="E2709" i="43"/>
  <c r="D2710" i="43"/>
  <c r="E2710" i="43"/>
  <c r="D2711" i="43"/>
  <c r="E2711" i="43"/>
  <c r="D2712" i="43"/>
  <c r="E2712" i="43"/>
  <c r="D2713" i="43"/>
  <c r="E2713" i="43"/>
  <c r="D2714" i="43"/>
  <c r="E2714" i="43"/>
  <c r="D2715" i="43"/>
  <c r="E2715" i="43"/>
  <c r="D2716" i="43"/>
  <c r="E2716" i="43"/>
  <c r="D2717" i="43"/>
  <c r="E2717" i="43"/>
  <c r="D2718" i="43"/>
  <c r="E2718" i="43"/>
  <c r="D2719" i="43"/>
  <c r="E2719" i="43"/>
  <c r="D2720" i="43"/>
  <c r="E2720" i="43"/>
  <c r="D2721" i="43"/>
  <c r="E2721" i="43"/>
  <c r="D2722" i="43"/>
  <c r="E2722" i="43"/>
  <c r="D2723" i="43"/>
  <c r="E2723" i="43"/>
  <c r="D2724" i="43"/>
  <c r="E2724" i="43"/>
  <c r="D2725" i="43"/>
  <c r="E2725" i="43"/>
  <c r="D2726" i="43"/>
  <c r="E2726" i="43"/>
  <c r="D2727" i="43"/>
  <c r="E2727" i="43"/>
  <c r="D2728" i="43"/>
  <c r="E2728" i="43"/>
  <c r="D2729" i="43"/>
  <c r="E2729" i="43"/>
  <c r="D2730" i="43"/>
  <c r="E2730" i="43"/>
  <c r="D2731" i="43"/>
  <c r="E2731" i="43"/>
  <c r="D2732" i="43"/>
  <c r="E2732" i="43"/>
  <c r="D2733" i="43"/>
  <c r="E2733" i="43"/>
  <c r="D2734" i="43"/>
  <c r="E2734" i="43"/>
  <c r="D2735" i="43"/>
  <c r="E2735" i="43"/>
  <c r="D2736" i="43"/>
  <c r="E2736" i="43"/>
  <c r="D2737" i="43"/>
  <c r="E2737" i="43"/>
  <c r="D2738" i="43"/>
  <c r="E2738" i="43"/>
  <c r="D2739" i="43"/>
  <c r="E2739" i="43"/>
  <c r="D2740" i="43"/>
  <c r="E2740" i="43"/>
  <c r="D2741" i="43"/>
  <c r="E2741" i="43"/>
  <c r="D2742" i="43"/>
  <c r="E2742" i="43"/>
  <c r="D2743" i="43"/>
  <c r="E2743" i="43"/>
  <c r="D2744" i="43"/>
  <c r="E2744" i="43"/>
  <c r="D2745" i="43"/>
  <c r="E2745" i="43"/>
  <c r="D2746" i="43"/>
  <c r="E2746" i="43"/>
  <c r="D2747" i="43"/>
  <c r="E2747" i="43"/>
  <c r="D2748" i="43"/>
  <c r="E2748" i="43"/>
  <c r="D2749" i="43"/>
  <c r="E2749" i="43"/>
  <c r="D2750" i="43"/>
  <c r="E2750" i="43"/>
  <c r="D2751" i="43"/>
  <c r="E2751" i="43"/>
  <c r="D2752" i="43"/>
  <c r="E2752" i="43"/>
  <c r="D2753" i="43"/>
  <c r="E2753" i="43"/>
  <c r="D2754" i="43"/>
  <c r="E2754" i="43"/>
  <c r="D2755" i="43"/>
  <c r="E2755" i="43"/>
  <c r="D2756" i="43"/>
  <c r="E2756" i="43"/>
  <c r="D2757" i="43"/>
  <c r="E2757" i="43"/>
  <c r="D2758" i="43"/>
  <c r="E2758" i="43"/>
  <c r="D2759" i="43"/>
  <c r="E2759" i="43"/>
  <c r="D2760" i="43"/>
  <c r="E2760" i="43"/>
  <c r="D2761" i="43"/>
  <c r="E2761" i="43"/>
  <c r="D2762" i="43"/>
  <c r="E2762" i="43"/>
  <c r="D2763" i="43"/>
  <c r="E2763" i="43"/>
  <c r="D2764" i="43"/>
  <c r="E2764" i="43"/>
  <c r="D2765" i="43"/>
  <c r="E2765" i="43"/>
  <c r="D2766" i="43"/>
  <c r="E2766" i="43"/>
  <c r="D2767" i="43"/>
  <c r="E2767" i="43"/>
  <c r="D2768" i="43"/>
  <c r="E2768" i="43"/>
  <c r="D2769" i="43"/>
  <c r="E2769" i="43"/>
  <c r="D2770" i="43"/>
  <c r="E2770" i="43"/>
  <c r="D2771" i="43"/>
  <c r="E2771" i="43"/>
  <c r="D2772" i="43"/>
  <c r="E2772" i="43"/>
  <c r="D2773" i="43"/>
  <c r="E2773" i="43"/>
  <c r="D2774" i="43"/>
  <c r="E2774" i="43"/>
  <c r="D2775" i="43"/>
  <c r="E2775" i="43"/>
  <c r="D2776" i="43"/>
  <c r="E2776" i="43"/>
  <c r="D2777" i="43"/>
  <c r="E2777" i="43"/>
  <c r="D2778" i="43"/>
  <c r="E2778" i="43"/>
  <c r="D2779" i="43"/>
  <c r="E2779" i="43"/>
  <c r="D2780" i="43"/>
  <c r="E2780" i="43"/>
  <c r="D2781" i="43"/>
  <c r="E2781" i="43"/>
  <c r="D2782" i="43"/>
  <c r="E2782" i="43"/>
  <c r="D2783" i="43"/>
  <c r="E2783" i="43"/>
  <c r="D2784" i="43"/>
  <c r="E2784" i="43"/>
  <c r="D2785" i="43"/>
  <c r="E2785" i="43"/>
  <c r="D2786" i="43"/>
  <c r="E2786" i="43"/>
  <c r="D2787" i="43"/>
  <c r="E2787" i="43"/>
  <c r="D2788" i="43"/>
  <c r="E2788" i="43"/>
  <c r="D2789" i="43"/>
  <c r="E2789" i="43"/>
  <c r="D2790" i="43"/>
  <c r="E2790" i="43"/>
  <c r="D2791" i="43"/>
  <c r="E2791" i="43"/>
  <c r="D2792" i="43"/>
  <c r="E2792" i="43"/>
  <c r="D2793" i="43"/>
  <c r="E2793" i="43"/>
  <c r="D2794" i="43"/>
  <c r="E2794" i="43"/>
  <c r="D2795" i="43"/>
  <c r="E2795" i="43"/>
  <c r="D2796" i="43"/>
  <c r="E2796" i="43"/>
  <c r="D2797" i="43"/>
  <c r="E2797" i="43"/>
  <c r="D2798" i="43"/>
  <c r="E2798" i="43"/>
  <c r="D2799" i="43"/>
  <c r="E2799" i="43"/>
  <c r="D2800" i="43"/>
  <c r="E2800" i="43"/>
  <c r="D2801" i="43"/>
  <c r="E2801" i="43"/>
  <c r="D2802" i="43"/>
  <c r="E2802" i="43"/>
  <c r="D2803" i="43"/>
  <c r="E2803" i="43"/>
  <c r="D2804" i="43"/>
  <c r="E2804" i="43"/>
  <c r="D2805" i="43"/>
  <c r="E2805" i="43"/>
  <c r="D2806" i="43"/>
  <c r="E2806" i="43"/>
  <c r="D2807" i="43"/>
  <c r="E2807" i="43"/>
  <c r="D2808" i="43"/>
  <c r="E2808" i="43"/>
  <c r="D2809" i="43"/>
  <c r="E2809" i="43"/>
  <c r="D2810" i="43"/>
  <c r="E2810" i="43"/>
  <c r="D2811" i="43"/>
  <c r="E2811" i="43"/>
  <c r="D2812" i="43"/>
  <c r="E2812" i="43"/>
  <c r="D2813" i="43"/>
  <c r="E2813" i="43"/>
  <c r="D2814" i="43"/>
  <c r="E2814" i="43"/>
  <c r="D2815" i="43"/>
  <c r="E2815" i="43"/>
  <c r="D2816" i="43"/>
  <c r="E2816" i="43"/>
  <c r="D2817" i="43"/>
  <c r="E2817" i="43"/>
  <c r="D2818" i="43"/>
  <c r="E2818" i="43"/>
  <c r="D2819" i="43"/>
  <c r="E2819" i="43"/>
  <c r="D2820" i="43"/>
  <c r="E2820" i="43"/>
  <c r="D2821" i="43"/>
  <c r="E2821" i="43"/>
  <c r="D2822" i="43"/>
  <c r="E2822" i="43"/>
  <c r="D2823" i="43"/>
  <c r="E2823" i="43"/>
  <c r="D2824" i="43"/>
  <c r="E2824" i="43"/>
  <c r="D2825" i="43"/>
  <c r="E2825" i="43"/>
  <c r="D2826" i="43"/>
  <c r="E2826" i="43"/>
  <c r="D2827" i="43"/>
  <c r="E2827" i="43"/>
  <c r="D2828" i="43"/>
  <c r="E2828" i="43"/>
  <c r="D2829" i="43"/>
  <c r="E2829" i="43"/>
  <c r="D2830" i="43"/>
  <c r="E2830" i="43"/>
  <c r="D2831" i="43"/>
  <c r="E2831" i="43"/>
  <c r="D2832" i="43"/>
  <c r="E2832" i="43"/>
  <c r="D2833" i="43"/>
  <c r="E2833" i="43"/>
  <c r="D2834" i="43"/>
  <c r="E2834" i="43"/>
  <c r="D2835" i="43"/>
  <c r="E2835" i="43"/>
  <c r="D2836" i="43"/>
  <c r="E2836" i="43"/>
  <c r="D2837" i="43"/>
  <c r="E2837" i="43"/>
  <c r="D2838" i="43"/>
  <c r="E2838" i="43"/>
  <c r="D2839" i="43"/>
  <c r="E2839" i="43"/>
  <c r="D2840" i="43"/>
  <c r="E2840" i="43"/>
  <c r="D2841" i="43"/>
  <c r="E2841" i="43"/>
  <c r="D2842" i="43"/>
  <c r="E2842" i="43"/>
  <c r="D2843" i="43"/>
  <c r="E2843" i="43"/>
  <c r="D2844" i="43"/>
  <c r="E2844" i="43"/>
  <c r="D2845" i="43"/>
  <c r="E2845" i="43"/>
  <c r="D2846" i="43"/>
  <c r="E2846" i="43"/>
  <c r="D2847" i="43"/>
  <c r="E2847" i="43"/>
  <c r="D2848" i="43"/>
  <c r="E2848" i="43"/>
  <c r="D2849" i="43"/>
  <c r="E2849" i="43"/>
  <c r="D2850" i="43"/>
  <c r="E2850" i="43"/>
  <c r="D2851" i="43"/>
  <c r="E2851" i="43"/>
  <c r="D2852" i="43"/>
  <c r="E2852" i="43"/>
  <c r="D2853" i="43"/>
  <c r="E2853" i="43"/>
  <c r="D2854" i="43"/>
  <c r="E2854" i="43"/>
  <c r="D2855" i="43"/>
  <c r="E2855" i="43"/>
  <c r="D2856" i="43"/>
  <c r="E2856" i="43"/>
  <c r="D2857" i="43"/>
  <c r="E2857" i="43"/>
  <c r="D2858" i="43"/>
  <c r="E2858" i="43"/>
  <c r="D2859" i="43"/>
  <c r="E2859" i="43"/>
  <c r="D2860" i="43"/>
  <c r="E2860" i="43"/>
  <c r="D2861" i="43"/>
  <c r="E2861" i="43"/>
  <c r="D2862" i="43"/>
  <c r="E2862" i="43"/>
  <c r="D2863" i="43"/>
  <c r="E2863" i="43"/>
  <c r="D2864" i="43"/>
  <c r="E2864" i="43"/>
  <c r="D2865" i="43"/>
  <c r="E2865" i="43"/>
  <c r="D2866" i="43"/>
  <c r="E2866" i="43"/>
  <c r="D2867" i="43"/>
  <c r="E2867" i="43"/>
  <c r="D2868" i="43"/>
  <c r="E2868" i="43"/>
  <c r="D2869" i="43"/>
  <c r="E2869" i="43"/>
  <c r="D2870" i="43"/>
  <c r="E2870" i="43"/>
  <c r="D2871" i="43"/>
  <c r="E2871" i="43"/>
  <c r="D2872" i="43"/>
  <c r="E2872" i="43"/>
  <c r="D2873" i="43"/>
  <c r="E2873" i="43"/>
  <c r="D2874" i="43"/>
  <c r="E2874" i="43"/>
  <c r="D2875" i="43"/>
  <c r="E2875" i="43"/>
  <c r="D2876" i="43"/>
  <c r="E2876" i="43"/>
  <c r="D2877" i="43"/>
  <c r="E2877" i="43"/>
  <c r="D2878" i="43"/>
  <c r="E2878" i="43"/>
  <c r="D2879" i="43"/>
  <c r="E2879" i="43"/>
  <c r="D2880" i="43"/>
  <c r="E2880" i="43"/>
  <c r="D2881" i="43"/>
  <c r="E2881" i="43"/>
  <c r="D2882" i="43"/>
  <c r="E2882" i="43"/>
  <c r="D2883" i="43"/>
  <c r="E2883" i="43"/>
  <c r="D2884" i="43"/>
  <c r="E2884" i="43"/>
  <c r="D2885" i="43"/>
  <c r="E2885" i="43"/>
  <c r="D2886" i="43"/>
  <c r="E2886" i="43"/>
  <c r="D2887" i="43"/>
  <c r="E2887" i="43"/>
  <c r="D2888" i="43"/>
  <c r="E2888" i="43"/>
  <c r="D2889" i="43"/>
  <c r="E2889" i="43"/>
  <c r="D2890" i="43"/>
  <c r="E2890" i="43"/>
  <c r="D2891" i="43"/>
  <c r="E2891" i="43"/>
  <c r="D2892" i="43"/>
  <c r="E2892" i="43"/>
  <c r="D2893" i="43"/>
  <c r="E2893" i="43"/>
  <c r="D2894" i="43"/>
  <c r="E2894" i="43"/>
  <c r="D2895" i="43"/>
  <c r="E2895" i="43"/>
  <c r="D2896" i="43"/>
  <c r="E2896" i="43"/>
  <c r="D2897" i="43"/>
  <c r="E2897" i="43"/>
  <c r="D2898" i="43"/>
  <c r="E2898" i="43"/>
  <c r="D2899" i="43"/>
  <c r="E2899" i="43"/>
  <c r="D2900" i="43"/>
  <c r="E2900" i="43"/>
  <c r="D2901" i="43"/>
  <c r="E2901" i="43"/>
  <c r="D2902" i="43"/>
  <c r="E2902" i="43"/>
  <c r="D2903" i="43"/>
  <c r="E2903" i="43"/>
  <c r="D2904" i="43"/>
  <c r="E2904" i="43"/>
  <c r="D2905" i="43"/>
  <c r="E2905" i="43"/>
  <c r="D2906" i="43"/>
  <c r="E2906" i="43"/>
  <c r="D2907" i="43"/>
  <c r="E2907" i="43"/>
  <c r="D2908" i="43"/>
  <c r="E2908" i="43"/>
  <c r="D2909" i="43"/>
  <c r="E2909" i="43"/>
  <c r="D2910" i="43"/>
  <c r="E2910" i="43"/>
  <c r="D2911" i="43"/>
  <c r="E2911" i="43"/>
  <c r="D2912" i="43"/>
  <c r="E2912" i="43"/>
  <c r="D2913" i="43"/>
  <c r="E2913" i="43"/>
  <c r="D2914" i="43"/>
  <c r="E2914" i="43"/>
  <c r="D2915" i="43"/>
  <c r="E2915" i="43"/>
  <c r="D2916" i="43"/>
  <c r="E2916" i="43"/>
  <c r="D2917" i="43"/>
  <c r="E2917" i="43"/>
  <c r="D2918" i="43"/>
  <c r="E2918" i="43"/>
  <c r="D2919" i="43"/>
  <c r="E2919" i="43"/>
  <c r="D2920" i="43"/>
  <c r="E2920" i="43"/>
  <c r="D2921" i="43"/>
  <c r="E2921" i="43"/>
  <c r="D2922" i="43"/>
  <c r="E2922" i="43"/>
  <c r="D2923" i="43"/>
  <c r="E2923" i="43"/>
  <c r="D2924" i="43"/>
  <c r="E2924" i="43"/>
  <c r="D2925" i="43"/>
  <c r="E2925" i="43"/>
  <c r="D2926" i="43"/>
  <c r="E2926" i="43"/>
  <c r="D2927" i="43"/>
  <c r="E2927" i="43"/>
  <c r="D2928" i="43"/>
  <c r="E2928" i="43"/>
  <c r="D2929" i="43"/>
  <c r="E2929" i="43"/>
  <c r="D2930" i="43"/>
  <c r="E2930" i="43"/>
  <c r="D2931" i="43"/>
  <c r="E2931" i="43"/>
  <c r="D2932" i="43"/>
  <c r="E2932" i="43"/>
  <c r="D2933" i="43"/>
  <c r="E2933" i="43"/>
  <c r="D2934" i="43"/>
  <c r="E2934" i="43"/>
  <c r="D2935" i="43"/>
  <c r="E2935" i="43"/>
  <c r="D2936" i="43"/>
  <c r="E2936" i="43"/>
  <c r="D2937" i="43"/>
  <c r="E2937" i="43"/>
  <c r="D2938" i="43"/>
  <c r="E2938" i="43"/>
  <c r="D2939" i="43"/>
  <c r="E2939" i="43"/>
  <c r="D2940" i="43"/>
  <c r="E2940" i="43"/>
  <c r="D2941" i="43"/>
  <c r="E2941" i="43"/>
  <c r="D2942" i="43"/>
  <c r="E2942" i="43"/>
  <c r="D2943" i="43"/>
  <c r="E2943" i="43"/>
  <c r="D2944" i="43"/>
  <c r="E2944" i="43"/>
  <c r="D2945" i="43"/>
  <c r="E2945" i="43"/>
  <c r="D2946" i="43"/>
  <c r="E2946" i="43"/>
  <c r="D2947" i="43"/>
  <c r="E2947" i="43"/>
  <c r="D2948" i="43"/>
  <c r="E2948" i="43"/>
  <c r="D2949" i="43"/>
  <c r="E2949" i="43"/>
  <c r="D2950" i="43"/>
  <c r="E2950" i="43"/>
  <c r="D2951" i="43"/>
  <c r="E2951" i="43"/>
  <c r="D2952" i="43"/>
  <c r="E2952" i="43"/>
  <c r="D2953" i="43"/>
  <c r="E2953" i="43"/>
  <c r="D2954" i="43"/>
  <c r="E2954" i="43"/>
  <c r="D2955" i="43"/>
  <c r="E2955" i="43"/>
  <c r="D2956" i="43"/>
  <c r="E2956" i="43"/>
  <c r="D2957" i="43"/>
  <c r="E2957" i="43"/>
  <c r="D2958" i="43"/>
  <c r="E2958" i="43"/>
  <c r="D2959" i="43"/>
  <c r="E2959" i="43"/>
  <c r="D2960" i="43"/>
  <c r="E2960" i="43"/>
  <c r="D2961" i="43"/>
  <c r="E2961" i="43"/>
  <c r="D2962" i="43"/>
  <c r="E2962" i="43"/>
  <c r="D2963" i="43"/>
  <c r="E2963" i="43"/>
  <c r="D2964" i="43"/>
  <c r="E2964" i="43"/>
  <c r="D2965" i="43"/>
  <c r="E2965" i="43"/>
  <c r="D2966" i="43"/>
  <c r="E2966" i="43"/>
  <c r="D2967" i="43"/>
  <c r="E2967" i="43"/>
  <c r="D2968" i="43"/>
  <c r="E2968" i="43"/>
  <c r="D2969" i="43"/>
  <c r="E2969" i="43"/>
  <c r="D2970" i="43"/>
  <c r="E2970" i="43"/>
  <c r="D2971" i="43"/>
  <c r="E2971" i="43"/>
  <c r="D2972" i="43"/>
  <c r="E2972" i="43"/>
  <c r="D2973" i="43"/>
  <c r="E2973" i="43"/>
  <c r="D2974" i="43"/>
  <c r="E2974" i="43"/>
  <c r="D2975" i="43"/>
  <c r="E2975" i="43"/>
  <c r="D2976" i="43"/>
  <c r="E2976" i="43"/>
  <c r="D2977" i="43"/>
  <c r="E2977" i="43"/>
  <c r="D2978" i="43"/>
  <c r="E2978" i="43"/>
  <c r="D2979" i="43"/>
  <c r="E2979" i="43"/>
  <c r="D2980" i="43"/>
  <c r="E2980" i="43"/>
  <c r="D2981" i="43"/>
  <c r="E2981" i="43"/>
  <c r="D2982" i="43"/>
  <c r="E2982" i="43"/>
  <c r="D2983" i="43"/>
  <c r="E2983" i="43"/>
  <c r="D2984" i="43"/>
  <c r="E2984" i="43"/>
  <c r="D2985" i="43"/>
  <c r="E2985" i="43"/>
  <c r="D2986" i="43"/>
  <c r="E2986" i="43"/>
  <c r="D2987" i="43"/>
  <c r="E2987" i="43"/>
  <c r="D2988" i="43"/>
  <c r="E2988" i="43"/>
  <c r="D2989" i="43"/>
  <c r="E2989" i="43"/>
  <c r="D2990" i="43"/>
  <c r="E2990" i="43"/>
  <c r="D2991" i="43"/>
  <c r="E2991" i="43"/>
  <c r="D2992" i="43"/>
  <c r="E2992" i="43"/>
  <c r="D2993" i="43"/>
  <c r="E2993" i="43"/>
  <c r="D2994" i="43"/>
  <c r="E2994" i="43"/>
  <c r="D2995" i="43"/>
  <c r="E2995" i="43"/>
  <c r="D2996" i="43"/>
  <c r="E2996" i="43"/>
  <c r="D2997" i="43"/>
  <c r="E2997" i="43"/>
  <c r="D2998" i="43"/>
  <c r="E2998" i="43"/>
  <c r="D2999" i="43"/>
  <c r="E2999" i="43"/>
  <c r="D3000" i="43"/>
  <c r="E3000" i="43"/>
  <c r="D3001" i="43"/>
  <c r="E3001" i="43"/>
  <c r="D3002" i="43"/>
  <c r="E3002" i="43"/>
  <c r="D3003" i="43"/>
  <c r="E3003" i="43"/>
  <c r="D3004" i="43"/>
  <c r="E3004" i="43"/>
  <c r="D3005" i="43"/>
  <c r="E3005" i="43"/>
  <c r="D3006" i="43"/>
  <c r="E3006" i="43"/>
  <c r="D3007" i="43"/>
  <c r="E3007" i="43"/>
  <c r="D3008" i="43"/>
  <c r="E3008" i="43"/>
  <c r="D3009" i="43"/>
  <c r="E3009" i="43"/>
  <c r="D3010" i="43"/>
  <c r="E3010" i="43"/>
  <c r="D3011" i="43"/>
  <c r="E3011" i="43"/>
  <c r="D3012" i="43"/>
  <c r="E3012" i="43"/>
  <c r="D3013" i="43"/>
  <c r="E3013" i="43"/>
  <c r="D3014" i="43"/>
  <c r="E3014" i="43"/>
  <c r="D3015" i="43"/>
  <c r="E3015" i="43"/>
  <c r="D3016" i="43"/>
  <c r="E3016" i="43"/>
  <c r="D3017" i="43"/>
  <c r="E3017" i="43"/>
  <c r="D3018" i="43"/>
  <c r="E3018" i="43"/>
  <c r="D3019" i="43"/>
  <c r="E3019" i="43"/>
  <c r="D3020" i="43"/>
  <c r="E3020" i="43"/>
  <c r="D3021" i="43"/>
  <c r="E3021" i="43"/>
  <c r="D3022" i="43"/>
  <c r="E3022" i="43"/>
  <c r="D3023" i="43"/>
  <c r="E3023" i="43"/>
  <c r="D3024" i="43"/>
  <c r="E3024" i="43"/>
  <c r="D3025" i="43"/>
  <c r="E3025" i="43"/>
  <c r="D3026" i="43"/>
  <c r="E3026" i="43"/>
  <c r="D3027" i="43"/>
  <c r="E3027" i="43"/>
  <c r="D3028" i="43"/>
  <c r="E3028" i="43"/>
  <c r="D3029" i="43"/>
  <c r="E3029" i="43"/>
  <c r="D3030" i="43"/>
  <c r="E3030" i="43"/>
  <c r="D3031" i="43"/>
  <c r="E3031" i="43"/>
  <c r="D3032" i="43"/>
  <c r="E3032" i="43"/>
  <c r="D3033" i="43"/>
  <c r="E3033" i="43"/>
  <c r="D3034" i="43"/>
  <c r="E3034" i="43"/>
  <c r="D3035" i="43"/>
  <c r="E3035" i="43"/>
  <c r="D3036" i="43"/>
  <c r="E3036" i="43"/>
  <c r="D3037" i="43"/>
  <c r="E3037" i="43"/>
  <c r="D3038" i="43"/>
  <c r="E3038" i="43"/>
  <c r="D3039" i="43"/>
  <c r="E3039" i="43"/>
  <c r="D3040" i="43"/>
  <c r="E3040" i="43"/>
  <c r="D3041" i="43"/>
  <c r="E3041" i="43"/>
  <c r="D3042" i="43"/>
  <c r="E3042" i="43"/>
  <c r="D3043" i="43"/>
  <c r="E3043" i="43"/>
  <c r="D3044" i="43"/>
  <c r="E3044" i="43"/>
  <c r="D3045" i="43"/>
  <c r="E3045" i="43"/>
  <c r="D3046" i="43"/>
  <c r="E3046" i="43"/>
  <c r="D3047" i="43"/>
  <c r="E3047" i="43"/>
  <c r="D3048" i="43"/>
  <c r="E3048" i="43"/>
  <c r="D3049" i="43"/>
  <c r="E3049" i="43"/>
  <c r="D3050" i="43"/>
  <c r="E3050" i="43"/>
  <c r="D3051" i="43"/>
  <c r="E3051" i="43"/>
  <c r="D3052" i="43"/>
  <c r="E3052" i="43"/>
  <c r="D3053" i="43"/>
  <c r="E3053" i="43"/>
  <c r="D3054" i="43"/>
  <c r="E3054" i="43"/>
  <c r="D3055" i="43"/>
  <c r="E3055" i="43"/>
  <c r="D3056" i="43"/>
  <c r="E3056" i="43"/>
  <c r="D3057" i="43"/>
  <c r="E3057" i="43"/>
  <c r="D3058" i="43"/>
  <c r="E3058" i="43"/>
  <c r="D3059" i="43"/>
  <c r="E3059" i="43"/>
  <c r="D3060" i="43"/>
  <c r="E3060" i="43"/>
  <c r="D3061" i="43"/>
  <c r="E3061" i="43"/>
  <c r="D3062" i="43"/>
  <c r="E3062" i="43"/>
  <c r="D3063" i="43"/>
  <c r="E3063" i="43"/>
  <c r="D3064" i="43"/>
  <c r="E3064" i="43"/>
  <c r="D3065" i="43"/>
  <c r="E3065" i="43"/>
  <c r="D3066" i="43"/>
  <c r="E3066" i="43"/>
  <c r="D3067" i="43"/>
  <c r="E3067" i="43"/>
  <c r="D3068" i="43"/>
  <c r="E3068" i="43"/>
  <c r="D3069" i="43"/>
  <c r="E3069" i="43"/>
  <c r="D3070" i="43"/>
  <c r="E3070" i="43"/>
  <c r="D3071" i="43"/>
  <c r="E3071" i="43"/>
  <c r="D3072" i="43"/>
  <c r="E3072" i="43"/>
  <c r="D3073" i="43"/>
  <c r="E3073" i="43"/>
  <c r="D3074" i="43"/>
  <c r="E3074" i="43"/>
  <c r="D3075" i="43"/>
  <c r="E3075" i="43"/>
  <c r="D3076" i="43"/>
  <c r="E3076" i="43"/>
  <c r="D3077" i="43"/>
  <c r="E3077" i="43"/>
  <c r="D3078" i="43"/>
  <c r="E3078" i="43"/>
  <c r="D3079" i="43"/>
  <c r="E3079" i="43"/>
  <c r="D3080" i="43"/>
  <c r="E3080" i="43"/>
  <c r="D3081" i="43"/>
  <c r="E3081" i="43"/>
  <c r="D3082" i="43"/>
  <c r="E3082" i="43"/>
  <c r="D3083" i="43"/>
  <c r="E3083" i="43"/>
  <c r="D3084" i="43"/>
  <c r="E3084" i="43"/>
  <c r="D3085" i="43"/>
  <c r="E3085" i="43"/>
  <c r="D3086" i="43"/>
  <c r="E3086" i="43"/>
  <c r="D3087" i="43"/>
  <c r="E3087" i="43"/>
  <c r="D3088" i="43"/>
  <c r="E3088" i="43"/>
  <c r="D3089" i="43"/>
  <c r="E3089" i="43"/>
  <c r="D3090" i="43"/>
  <c r="E3090" i="43"/>
  <c r="D3091" i="43"/>
  <c r="E3091" i="43"/>
  <c r="D3092" i="43"/>
  <c r="E3092" i="43"/>
  <c r="D3093" i="43"/>
  <c r="E3093" i="43"/>
  <c r="D3094" i="43"/>
  <c r="E3094" i="43"/>
  <c r="D3095" i="43"/>
  <c r="E3095" i="43"/>
  <c r="D3096" i="43"/>
  <c r="E3096" i="43"/>
  <c r="D3097" i="43"/>
  <c r="E3097" i="43"/>
  <c r="D3098" i="43"/>
  <c r="E3098" i="43"/>
  <c r="D3099" i="43"/>
  <c r="E3099" i="43"/>
  <c r="D3100" i="43"/>
  <c r="E3100" i="43"/>
  <c r="D3101" i="43"/>
  <c r="E3101" i="43"/>
  <c r="D3102" i="43"/>
  <c r="E3102" i="43"/>
  <c r="D3103" i="43"/>
  <c r="E3103" i="43"/>
  <c r="D3104" i="43"/>
  <c r="E3104" i="43"/>
  <c r="D3105" i="43"/>
  <c r="E3105" i="43"/>
  <c r="D3106" i="43"/>
  <c r="E3106" i="43"/>
  <c r="D3107" i="43"/>
  <c r="E3107" i="43"/>
  <c r="D3108" i="43"/>
  <c r="E3108" i="43"/>
  <c r="D3109" i="43"/>
  <c r="E3109" i="43"/>
  <c r="D3110" i="43"/>
  <c r="E3110" i="43"/>
  <c r="D3111" i="43"/>
  <c r="E3111" i="43"/>
  <c r="D3112" i="43"/>
  <c r="E3112" i="43"/>
  <c r="D3113" i="43"/>
  <c r="E3113" i="43"/>
  <c r="D3114" i="43"/>
  <c r="E3114" i="43"/>
  <c r="D3115" i="43"/>
  <c r="E3115" i="43"/>
  <c r="D3116" i="43"/>
  <c r="E3116" i="43"/>
  <c r="D3117" i="43"/>
  <c r="E3117" i="43"/>
  <c r="D3118" i="43"/>
  <c r="E3118" i="43"/>
  <c r="D3119" i="43"/>
  <c r="E3119" i="43"/>
  <c r="D3120" i="43"/>
  <c r="E3120" i="43"/>
  <c r="D3121" i="43"/>
  <c r="E3121" i="43"/>
  <c r="D3122" i="43"/>
  <c r="E3122" i="43"/>
  <c r="D3123" i="43"/>
  <c r="E3123" i="43"/>
  <c r="D3124" i="43"/>
  <c r="E3124" i="43"/>
  <c r="D3125" i="43"/>
  <c r="E3125" i="43"/>
  <c r="D3126" i="43"/>
  <c r="E3126" i="43"/>
  <c r="D3127" i="43"/>
  <c r="E3127" i="43"/>
  <c r="D3128" i="43"/>
  <c r="E3128" i="43"/>
  <c r="D3129" i="43"/>
  <c r="E3129" i="43"/>
  <c r="D3130" i="43"/>
  <c r="E3130" i="43"/>
  <c r="D3131" i="43"/>
  <c r="E3131" i="43"/>
  <c r="D3132" i="43"/>
  <c r="E3132" i="43"/>
  <c r="D3133" i="43"/>
  <c r="E3133" i="43"/>
  <c r="D3134" i="43"/>
  <c r="E3134" i="43"/>
  <c r="D3135" i="43"/>
  <c r="E3135" i="43"/>
  <c r="D3136" i="43"/>
  <c r="E3136" i="43"/>
  <c r="D3137" i="43"/>
  <c r="E3137" i="43"/>
  <c r="D3138" i="43"/>
  <c r="E3138" i="43"/>
  <c r="D3139" i="43"/>
  <c r="E3139" i="43"/>
  <c r="D3140" i="43"/>
  <c r="E3140" i="43"/>
  <c r="D3141" i="43"/>
  <c r="E3141" i="43"/>
  <c r="D3142" i="43"/>
  <c r="E3142" i="43"/>
  <c r="D3143" i="43"/>
  <c r="E3143" i="43"/>
  <c r="D3144" i="43"/>
  <c r="E3144" i="43"/>
  <c r="D3145" i="43"/>
  <c r="E3145" i="43"/>
  <c r="D3146" i="43"/>
  <c r="E3146" i="43"/>
  <c r="D3147" i="43"/>
  <c r="E3147" i="43"/>
  <c r="D3148" i="43"/>
  <c r="E3148" i="43"/>
  <c r="D3149" i="43"/>
  <c r="E3149" i="43"/>
  <c r="D3150" i="43"/>
  <c r="E3150" i="43"/>
  <c r="D3151" i="43"/>
  <c r="E3151" i="43"/>
  <c r="D3152" i="43"/>
  <c r="E3152" i="43"/>
  <c r="D3153" i="43"/>
  <c r="E3153" i="43"/>
  <c r="D3154" i="43"/>
  <c r="E3154" i="43"/>
  <c r="D3155" i="43"/>
  <c r="E3155" i="43"/>
  <c r="D3156" i="43"/>
  <c r="E3156" i="43"/>
  <c r="D3157" i="43"/>
  <c r="E3157" i="43"/>
  <c r="D3158" i="43"/>
  <c r="E3158" i="43"/>
  <c r="D3159" i="43"/>
  <c r="E3159" i="43"/>
  <c r="D3160" i="43"/>
  <c r="E3160" i="43"/>
  <c r="D3161" i="43"/>
  <c r="E3161" i="43"/>
  <c r="D3162" i="43"/>
  <c r="E3162" i="43"/>
  <c r="D3163" i="43"/>
  <c r="E3163" i="43"/>
  <c r="D3164" i="43"/>
  <c r="E3164" i="43"/>
  <c r="D3165" i="43"/>
  <c r="E3165" i="43"/>
  <c r="D3166" i="43"/>
  <c r="E3166" i="43"/>
  <c r="D3167" i="43"/>
  <c r="E3167" i="43"/>
  <c r="D3168" i="43"/>
  <c r="E3168" i="43"/>
  <c r="D3169" i="43"/>
  <c r="E3169" i="43"/>
  <c r="D3170" i="43"/>
  <c r="E3170" i="43"/>
  <c r="D3171" i="43"/>
  <c r="E3171" i="43"/>
  <c r="D3172" i="43"/>
  <c r="E3172" i="43"/>
  <c r="D3173" i="43"/>
  <c r="E3173" i="43"/>
  <c r="D3174" i="43"/>
  <c r="E3174" i="43"/>
  <c r="D3175" i="43"/>
  <c r="E3175" i="43"/>
  <c r="D3176" i="43"/>
  <c r="E3176" i="43"/>
  <c r="D3177" i="43"/>
  <c r="E3177" i="43"/>
  <c r="D3178" i="43"/>
  <c r="E3178" i="43"/>
  <c r="D3179" i="43"/>
  <c r="E3179" i="43"/>
  <c r="D3180" i="43"/>
  <c r="E3180" i="43"/>
  <c r="D3181" i="43"/>
  <c r="E3181" i="43"/>
  <c r="D3182" i="43"/>
  <c r="E3182" i="43"/>
  <c r="D3183" i="43"/>
  <c r="E3183" i="43"/>
  <c r="D3184" i="43"/>
  <c r="E3184" i="43"/>
  <c r="D3185" i="43"/>
  <c r="E3185" i="43"/>
  <c r="D3186" i="43"/>
  <c r="E3186" i="43"/>
  <c r="D3187" i="43"/>
  <c r="E3187" i="43"/>
  <c r="D3188" i="43"/>
  <c r="E3188" i="43"/>
  <c r="D3189" i="43"/>
  <c r="E3189" i="43"/>
  <c r="D3190" i="43"/>
  <c r="E3190" i="43"/>
  <c r="D3191" i="43"/>
  <c r="E3191" i="43"/>
  <c r="AHL27" i="39"/>
  <c r="C12" i="39"/>
  <c r="AHE42" i="39"/>
  <c r="AHD41" i="39"/>
  <c r="AHC50" i="39"/>
  <c r="AGV41" i="39"/>
  <c r="AGN26" i="39"/>
  <c r="O41" i="39"/>
  <c r="AD26" i="39"/>
  <c r="AIE51" i="39"/>
  <c r="J45" i="39"/>
  <c r="Q42" i="39"/>
  <c r="AD45" i="39"/>
  <c r="CR26" i="39"/>
  <c r="FZ26" i="39"/>
  <c r="HH26" i="39"/>
  <c r="KR26" i="39"/>
  <c r="LG42" i="39"/>
  <c r="LW42" i="39"/>
  <c r="TB45" i="39"/>
  <c r="TW45" i="39"/>
  <c r="VD26" i="39"/>
  <c r="VL26" i="39"/>
  <c r="WR26" i="39"/>
  <c r="XP26" i="39"/>
  <c r="ACV26" i="39"/>
  <c r="AHO51" i="39"/>
  <c r="AEZ42" i="39"/>
  <c r="S5" i="43"/>
  <c r="T5" i="43" s="1"/>
  <c r="R16" i="43"/>
  <c r="S16" i="43"/>
  <c r="R17" i="43"/>
  <c r="R29" i="43"/>
  <c r="R41" i="43" s="1"/>
  <c r="R53" i="43" s="1"/>
  <c r="R65" i="43" s="1"/>
  <c r="R77" i="43" s="1"/>
  <c r="R89" i="43" s="1"/>
  <c r="R18" i="43"/>
  <c r="R30" i="43"/>
  <c r="R19" i="43"/>
  <c r="R31" i="43" s="1"/>
  <c r="R43" i="43" s="1"/>
  <c r="R55" i="43" s="1"/>
  <c r="R67" i="43" s="1"/>
  <c r="R79" i="43" s="1"/>
  <c r="R91" i="43" s="1"/>
  <c r="R103" i="43" s="1"/>
  <c r="R115" i="43"/>
  <c r="R127" i="43" s="1"/>
  <c r="R139" i="43" s="1"/>
  <c r="R151" i="43" s="1"/>
  <c r="R163" i="43" s="1"/>
  <c r="R175" i="43" s="1"/>
  <c r="R20" i="43"/>
  <c r="R32" i="43"/>
  <c r="R44" i="43"/>
  <c r="R56" i="43" s="1"/>
  <c r="R68" i="43" s="1"/>
  <c r="R80" i="43" s="1"/>
  <c r="R92" i="43" s="1"/>
  <c r="R104" i="43" s="1"/>
  <c r="R116" i="43" s="1"/>
  <c r="R128" i="43" s="1"/>
  <c r="R140" i="43" s="1"/>
  <c r="R152" i="43" s="1"/>
  <c r="R21" i="43"/>
  <c r="R33" i="43" s="1"/>
  <c r="R22" i="43"/>
  <c r="R34" i="43" s="1"/>
  <c r="R46" i="43" s="1"/>
  <c r="R58" i="43" s="1"/>
  <c r="R70" i="43" s="1"/>
  <c r="R82" i="43"/>
  <c r="R94" i="43" s="1"/>
  <c r="R106" i="43" s="1"/>
  <c r="R118" i="43" s="1"/>
  <c r="R130" i="43" s="1"/>
  <c r="R142" i="43" s="1"/>
  <c r="R154" i="43" s="1"/>
  <c r="R23" i="43"/>
  <c r="R35" i="43"/>
  <c r="R47" i="43" s="1"/>
  <c r="R59" i="43" s="1"/>
  <c r="R71" i="43" s="1"/>
  <c r="R83" i="43" s="1"/>
  <c r="R95" i="43" s="1"/>
  <c r="R107" i="43" s="1"/>
  <c r="R119" i="43" s="1"/>
  <c r="R131" i="43" s="1"/>
  <c r="R143" i="43" s="1"/>
  <c r="R155" i="43" s="1"/>
  <c r="R167" i="43" s="1"/>
  <c r="R179" i="43" s="1"/>
  <c r="R191" i="43" s="1"/>
  <c r="R203" i="43" s="1"/>
  <c r="R215" i="43" s="1"/>
  <c r="R24" i="43"/>
  <c r="R36" i="43" s="1"/>
  <c r="R48" i="43" s="1"/>
  <c r="R60" i="43" s="1"/>
  <c r="R72" i="43" s="1"/>
  <c r="R84" i="43" s="1"/>
  <c r="R96" i="43" s="1"/>
  <c r="R108" i="43" s="1"/>
  <c r="R120" i="43" s="1"/>
  <c r="R132" i="43" s="1"/>
  <c r="R144" i="43" s="1"/>
  <c r="R156" i="43" s="1"/>
  <c r="R168" i="43" s="1"/>
  <c r="R180" i="43" s="1"/>
  <c r="R192" i="43" s="1"/>
  <c r="R204" i="43" s="1"/>
  <c r="R25" i="43"/>
  <c r="R37" i="43"/>
  <c r="R49" i="43"/>
  <c r="R61" i="43" s="1"/>
  <c r="R73" i="43" s="1"/>
  <c r="R85" i="43" s="1"/>
  <c r="R97" i="43" s="1"/>
  <c r="R109" i="43" s="1"/>
  <c r="R121" i="43" s="1"/>
  <c r="R133" i="43" s="1"/>
  <c r="R145" i="43" s="1"/>
  <c r="R26" i="43"/>
  <c r="R38" i="43" s="1"/>
  <c r="R27" i="43"/>
  <c r="R39" i="43" s="1"/>
  <c r="R51" i="43" s="1"/>
  <c r="R63" i="43" s="1"/>
  <c r="R75" i="43" s="1"/>
  <c r="R87" i="43"/>
  <c r="R99" i="43" s="1"/>
  <c r="R111" i="43" s="1"/>
  <c r="R123" i="43" s="1"/>
  <c r="R135" i="43" s="1"/>
  <c r="R147" i="43" s="1"/>
  <c r="R159" i="43" s="1"/>
  <c r="R171" i="43" s="1"/>
  <c r="R183" i="43" s="1"/>
  <c r="R195" i="43" s="1"/>
  <c r="R207" i="43" s="1"/>
  <c r="R219" i="43" s="1"/>
  <c r="T4" i="43"/>
  <c r="UE17" i="39"/>
  <c r="UF17" i="39"/>
  <c r="UG17" i="39"/>
  <c r="UH17" i="39"/>
  <c r="UI17" i="39"/>
  <c r="UJ17" i="39"/>
  <c r="UK17" i="39"/>
  <c r="UL17" i="39"/>
  <c r="UM17" i="39"/>
  <c r="UN17" i="39"/>
  <c r="UO17" i="39"/>
  <c r="UP17" i="39"/>
  <c r="UQ17" i="39"/>
  <c r="UR17" i="39"/>
  <c r="US17" i="39"/>
  <c r="UT17" i="39"/>
  <c r="UU17" i="39"/>
  <c r="UV17" i="39"/>
  <c r="UW17" i="39"/>
  <c r="UX17" i="39"/>
  <c r="UY17" i="39"/>
  <c r="UZ17" i="39"/>
  <c r="VA17" i="39"/>
  <c r="VB17" i="39"/>
  <c r="VC17" i="39"/>
  <c r="VD17" i="39"/>
  <c r="VE17" i="39"/>
  <c r="VF17" i="39"/>
  <c r="VG17" i="39"/>
  <c r="VH17" i="39"/>
  <c r="VI17" i="39"/>
  <c r="VJ17" i="39"/>
  <c r="VK17" i="39"/>
  <c r="VL17" i="39"/>
  <c r="VM17" i="39"/>
  <c r="VN17" i="39"/>
  <c r="VO17" i="39"/>
  <c r="VP17" i="39"/>
  <c r="VQ17" i="39"/>
  <c r="VR17" i="39"/>
  <c r="VS17" i="39"/>
  <c r="VT17" i="39"/>
  <c r="VU17" i="39"/>
  <c r="VV17" i="39"/>
  <c r="VW17" i="39"/>
  <c r="VX17" i="39"/>
  <c r="VY17" i="39"/>
  <c r="VZ17" i="39"/>
  <c r="WA17" i="39"/>
  <c r="WB17" i="39"/>
  <c r="WC17" i="39"/>
  <c r="WD17" i="39"/>
  <c r="WE17" i="39"/>
  <c r="WF17" i="39"/>
  <c r="WG17" i="39"/>
  <c r="WH17" i="39"/>
  <c r="WI17" i="39"/>
  <c r="WJ17" i="39"/>
  <c r="WK17" i="39"/>
  <c r="WL17" i="39"/>
  <c r="WM17" i="39"/>
  <c r="WN17" i="39"/>
  <c r="WO17" i="39"/>
  <c r="WP17" i="39"/>
  <c r="WQ17" i="39"/>
  <c r="WR17" i="39"/>
  <c r="WS17" i="39"/>
  <c r="WT17" i="39"/>
  <c r="WU17" i="39"/>
  <c r="WV17" i="39"/>
  <c r="WW17" i="39"/>
  <c r="WX17" i="39"/>
  <c r="WY17" i="39"/>
  <c r="WZ17" i="39"/>
  <c r="XA17" i="39"/>
  <c r="XB17" i="39"/>
  <c r="XC17" i="39"/>
  <c r="XD17" i="39"/>
  <c r="XE17" i="39"/>
  <c r="XF17" i="39"/>
  <c r="XG17" i="39"/>
  <c r="XH17" i="39"/>
  <c r="XI17" i="39"/>
  <c r="XJ17" i="39"/>
  <c r="XK17" i="39"/>
  <c r="XL17" i="39"/>
  <c r="XM17" i="39"/>
  <c r="XN17" i="39"/>
  <c r="XO17" i="39"/>
  <c r="XP17" i="39"/>
  <c r="XQ17" i="39"/>
  <c r="XR17" i="39"/>
  <c r="XS17" i="39"/>
  <c r="XT17" i="39"/>
  <c r="XU17" i="39"/>
  <c r="XV17" i="39"/>
  <c r="XW17" i="39"/>
  <c r="XX17" i="39"/>
  <c r="XY17" i="39"/>
  <c r="XZ17" i="39"/>
  <c r="YA17" i="39"/>
  <c r="YB17" i="39"/>
  <c r="YC17" i="39"/>
  <c r="YD17" i="39"/>
  <c r="YE17" i="39"/>
  <c r="YF17" i="39"/>
  <c r="YG17" i="39"/>
  <c r="YH17" i="39"/>
  <c r="YI17" i="39"/>
  <c r="YJ17" i="39"/>
  <c r="YK17" i="39"/>
  <c r="YK18" i="39"/>
  <c r="YK19" i="39"/>
  <c r="YL17" i="39"/>
  <c r="YM17" i="39"/>
  <c r="YN17" i="39"/>
  <c r="YO17" i="39"/>
  <c r="YP17" i="39"/>
  <c r="YQ17" i="39"/>
  <c r="YR17" i="39"/>
  <c r="YS17" i="39"/>
  <c r="YT17" i="39"/>
  <c r="YU17" i="39"/>
  <c r="YV17" i="39"/>
  <c r="YW17" i="39"/>
  <c r="YX17" i="39"/>
  <c r="YY17" i="39"/>
  <c r="YZ17" i="39"/>
  <c r="ZA17" i="39"/>
  <c r="ZB17" i="39"/>
  <c r="ZC17" i="39"/>
  <c r="ZD17" i="39"/>
  <c r="ZE17" i="39"/>
  <c r="ZF17" i="39"/>
  <c r="ZG17" i="39"/>
  <c r="ZH17" i="39"/>
  <c r="ZI17" i="39"/>
  <c r="ZJ17" i="39"/>
  <c r="ZK17" i="39"/>
  <c r="ZL17" i="39"/>
  <c r="ZM17" i="39"/>
  <c r="ZN17" i="39"/>
  <c r="ZO17" i="39"/>
  <c r="ZP17" i="39"/>
  <c r="ZQ17" i="39"/>
  <c r="ZR17" i="39"/>
  <c r="ZS17" i="39"/>
  <c r="ZS18" i="39"/>
  <c r="ZS19" i="39"/>
  <c r="ZT17" i="39"/>
  <c r="ZU17" i="39"/>
  <c r="ZV17" i="39"/>
  <c r="ZW17" i="39"/>
  <c r="ZX17" i="39"/>
  <c r="ZY17" i="39"/>
  <c r="ZZ17" i="39"/>
  <c r="AAA17" i="39"/>
  <c r="AAB17" i="39"/>
  <c r="AAC17" i="39"/>
  <c r="AAD17" i="39"/>
  <c r="AAE17" i="39"/>
  <c r="AAF17" i="39"/>
  <c r="AAG17" i="39"/>
  <c r="AAH17" i="39"/>
  <c r="AAI17" i="39"/>
  <c r="AAJ17" i="39"/>
  <c r="AAK17" i="39"/>
  <c r="AAL17" i="39"/>
  <c r="AAM17" i="39"/>
  <c r="AAN17" i="39"/>
  <c r="AAO17" i="39"/>
  <c r="AAP17" i="39"/>
  <c r="AAQ17" i="39"/>
  <c r="AAR17" i="39"/>
  <c r="AAS17" i="39"/>
  <c r="AAT17" i="39"/>
  <c r="AAU17" i="39"/>
  <c r="AAV17" i="39"/>
  <c r="AAW17" i="39"/>
  <c r="AAX17" i="39"/>
  <c r="AAY17" i="39"/>
  <c r="AAZ17" i="39"/>
  <c r="ABA17" i="39"/>
  <c r="ABB17" i="39"/>
  <c r="ABC17" i="39"/>
  <c r="ABD17" i="39"/>
  <c r="ABE17" i="39"/>
  <c r="ABF17" i="39"/>
  <c r="ABG17" i="39"/>
  <c r="ABH17" i="39"/>
  <c r="ABI17" i="39"/>
  <c r="ABJ17" i="39"/>
  <c r="ABK17" i="39"/>
  <c r="ABL17" i="39"/>
  <c r="ABM17" i="39"/>
  <c r="ABN17" i="39"/>
  <c r="ABO17" i="39"/>
  <c r="ABP17" i="39"/>
  <c r="ABQ17" i="39"/>
  <c r="ABR17" i="39"/>
  <c r="ABS17" i="39"/>
  <c r="ABT17" i="39"/>
  <c r="ABU17" i="39"/>
  <c r="ABV17" i="39"/>
  <c r="ABW17" i="39"/>
  <c r="ABX17" i="39"/>
  <c r="ABY17" i="39"/>
  <c r="ABZ17" i="39"/>
  <c r="ACA17" i="39"/>
  <c r="ACB17" i="39"/>
  <c r="ACC17" i="39"/>
  <c r="ACD17" i="39"/>
  <c r="ACE17" i="39"/>
  <c r="ACF17" i="39"/>
  <c r="ACG17" i="39"/>
  <c r="ACH17" i="39"/>
  <c r="ACI17" i="39"/>
  <c r="ACJ17" i="39"/>
  <c r="ACK17" i="39"/>
  <c r="ACL17" i="39"/>
  <c r="ACM17" i="39"/>
  <c r="ACN17" i="39"/>
  <c r="ACO17" i="39"/>
  <c r="ACP17" i="39"/>
  <c r="ACQ17" i="39"/>
  <c r="ACR17" i="39"/>
  <c r="ACS17" i="39"/>
  <c r="ACT17" i="39"/>
  <c r="ACU17" i="39"/>
  <c r="ACV17" i="39"/>
  <c r="ACW17" i="39"/>
  <c r="ACX17" i="39"/>
  <c r="ACY17" i="39"/>
  <c r="ACZ17" i="39"/>
  <c r="ADA17" i="39"/>
  <c r="ADB17" i="39"/>
  <c r="ADC17" i="39"/>
  <c r="ADD17" i="39"/>
  <c r="ADE17" i="39"/>
  <c r="ADF17" i="39"/>
  <c r="ADG17" i="39"/>
  <c r="ADH17" i="39"/>
  <c r="ADI17" i="39"/>
  <c r="ADJ17" i="39"/>
  <c r="ADK17" i="39"/>
  <c r="ADL17" i="39"/>
  <c r="ADM17" i="39"/>
  <c r="ADN17" i="39"/>
  <c r="ADO17" i="39"/>
  <c r="ADP17" i="39"/>
  <c r="ADQ17" i="39"/>
  <c r="ADR17" i="39"/>
  <c r="ADS17" i="39"/>
  <c r="ADT17" i="39"/>
  <c r="ADU17" i="39"/>
  <c r="ADV17" i="39"/>
  <c r="ADW17" i="39"/>
  <c r="ADX17" i="39"/>
  <c r="ADY17" i="39"/>
  <c r="ADZ17" i="39"/>
  <c r="AEA17" i="39"/>
  <c r="AEB17" i="39"/>
  <c r="AEC17" i="39"/>
  <c r="AED17" i="39"/>
  <c r="AEE17" i="39"/>
  <c r="AEF17" i="39"/>
  <c r="AEG17" i="39"/>
  <c r="AEH17" i="39"/>
  <c r="AEI17" i="39"/>
  <c r="AEJ17" i="39"/>
  <c r="AEK17" i="39"/>
  <c r="AEL17" i="39"/>
  <c r="AEM17" i="39"/>
  <c r="AEN17" i="39"/>
  <c r="AEO17" i="39"/>
  <c r="AEP17" i="39"/>
  <c r="AEQ17" i="39"/>
  <c r="AER17" i="39"/>
  <c r="AES17" i="39"/>
  <c r="AET17" i="39"/>
  <c r="AEU17" i="39"/>
  <c r="AEV17" i="39"/>
  <c r="AEW17" i="39"/>
  <c r="AEX17" i="39"/>
  <c r="AEY17" i="39"/>
  <c r="AEZ17" i="39"/>
  <c r="AFA17" i="39"/>
  <c r="AFB17" i="39"/>
  <c r="AFC17" i="39"/>
  <c r="AFD17" i="39"/>
  <c r="AFE17" i="39"/>
  <c r="AFF17" i="39"/>
  <c r="AFG17" i="39"/>
  <c r="AFH17" i="39"/>
  <c r="AFI17" i="39"/>
  <c r="UE18" i="39"/>
  <c r="UF18" i="39"/>
  <c r="UG18" i="39"/>
  <c r="UH18" i="39"/>
  <c r="UI18" i="39"/>
  <c r="UJ18" i="39"/>
  <c r="UK18" i="39"/>
  <c r="UL18" i="39"/>
  <c r="UM18" i="39"/>
  <c r="UN18" i="39"/>
  <c r="UO18" i="39"/>
  <c r="UP18" i="39"/>
  <c r="UQ18" i="39"/>
  <c r="UR18" i="39"/>
  <c r="US18" i="39"/>
  <c r="UT18" i="39"/>
  <c r="UU18" i="39"/>
  <c r="UV18" i="39"/>
  <c r="UW18" i="39"/>
  <c r="UX18" i="39"/>
  <c r="UY18" i="39"/>
  <c r="UZ18" i="39"/>
  <c r="VA18" i="39"/>
  <c r="VB18" i="39"/>
  <c r="VC18" i="39"/>
  <c r="VD18" i="39"/>
  <c r="VE18" i="39"/>
  <c r="VF18" i="39"/>
  <c r="VG18" i="39"/>
  <c r="VH18" i="39"/>
  <c r="VI18" i="39"/>
  <c r="VJ18" i="39"/>
  <c r="VK18" i="39"/>
  <c r="VL18" i="39"/>
  <c r="VM18" i="39"/>
  <c r="VN18" i="39"/>
  <c r="VO18" i="39"/>
  <c r="VP18" i="39"/>
  <c r="VQ18" i="39"/>
  <c r="VR18" i="39"/>
  <c r="VS18" i="39"/>
  <c r="VT18" i="39"/>
  <c r="VU18" i="39"/>
  <c r="VV18" i="39"/>
  <c r="VW18" i="39"/>
  <c r="VX18" i="39"/>
  <c r="VY18" i="39"/>
  <c r="VZ18" i="39"/>
  <c r="WA18" i="39"/>
  <c r="WB18" i="39"/>
  <c r="WC18" i="39"/>
  <c r="WD18" i="39"/>
  <c r="WE18" i="39"/>
  <c r="WF18" i="39"/>
  <c r="WG18" i="39"/>
  <c r="WH18" i="39"/>
  <c r="WI18" i="39"/>
  <c r="WJ18" i="39"/>
  <c r="WK18" i="39"/>
  <c r="WL18" i="39"/>
  <c r="WM18" i="39"/>
  <c r="WN18" i="39"/>
  <c r="WO18" i="39"/>
  <c r="WP18" i="39"/>
  <c r="WQ18" i="39"/>
  <c r="WR18" i="39"/>
  <c r="WS18" i="39"/>
  <c r="WT18" i="39"/>
  <c r="WU18" i="39"/>
  <c r="WV18" i="39"/>
  <c r="WW18" i="39"/>
  <c r="WX18" i="39"/>
  <c r="WY18" i="39"/>
  <c r="WZ18" i="39"/>
  <c r="XA18" i="39"/>
  <c r="XB18" i="39"/>
  <c r="XC18" i="39"/>
  <c r="XD18" i="39"/>
  <c r="XE18" i="39"/>
  <c r="XF18" i="39"/>
  <c r="XG18" i="39"/>
  <c r="XH18" i="39"/>
  <c r="XI18" i="39"/>
  <c r="XJ18" i="39"/>
  <c r="XK18" i="39"/>
  <c r="XL18" i="39"/>
  <c r="XM18" i="39"/>
  <c r="XN18" i="39"/>
  <c r="XO18" i="39"/>
  <c r="XP18" i="39"/>
  <c r="XQ18" i="39"/>
  <c r="XR18" i="39"/>
  <c r="XS18" i="39"/>
  <c r="XT18" i="39"/>
  <c r="XU18" i="39"/>
  <c r="XV18" i="39"/>
  <c r="XW18" i="39"/>
  <c r="XX18" i="39"/>
  <c r="XY18" i="39"/>
  <c r="XZ18" i="39"/>
  <c r="YA18" i="39"/>
  <c r="YB18" i="39"/>
  <c r="YB19" i="39"/>
  <c r="YC18" i="39"/>
  <c r="YD18" i="39"/>
  <c r="YE18" i="39"/>
  <c r="YF18" i="39"/>
  <c r="YG18" i="39"/>
  <c r="YH18" i="39"/>
  <c r="YI18" i="39"/>
  <c r="YJ18" i="39"/>
  <c r="YL18" i="39"/>
  <c r="YM18" i="39"/>
  <c r="YN18" i="39"/>
  <c r="YO18" i="39"/>
  <c r="YP18" i="39"/>
  <c r="YQ18" i="39"/>
  <c r="YR18" i="39"/>
  <c r="YS18" i="39"/>
  <c r="YT18" i="39"/>
  <c r="YU18" i="39"/>
  <c r="YV18" i="39"/>
  <c r="YW18" i="39"/>
  <c r="YX18" i="39"/>
  <c r="YY18" i="39"/>
  <c r="YZ18" i="39"/>
  <c r="YZ19" i="39"/>
  <c r="ZA18" i="39"/>
  <c r="ZB18" i="39"/>
  <c r="ZC18" i="39"/>
  <c r="ZD18" i="39"/>
  <c r="ZE18" i="39"/>
  <c r="ZF18" i="39"/>
  <c r="ZG18" i="39"/>
  <c r="ZH18" i="39"/>
  <c r="ZI18" i="39"/>
  <c r="ZJ18" i="39"/>
  <c r="ZK18" i="39"/>
  <c r="ZL18" i="39"/>
  <c r="ZM18" i="39"/>
  <c r="ZN18" i="39"/>
  <c r="ZO18" i="39"/>
  <c r="ZP18" i="39"/>
  <c r="ZQ18" i="39"/>
  <c r="ZR18" i="39"/>
  <c r="ZT18" i="39"/>
  <c r="ZU18" i="39"/>
  <c r="ZV18" i="39"/>
  <c r="ZW18" i="39"/>
  <c r="ZX18" i="39"/>
  <c r="ZY18" i="39"/>
  <c r="ZZ18" i="39"/>
  <c r="AAA18" i="39"/>
  <c r="AAB18" i="39"/>
  <c r="AAC18" i="39"/>
  <c r="AAD18" i="39"/>
  <c r="AAE18" i="39"/>
  <c r="AAF18" i="39"/>
  <c r="AAG18" i="39"/>
  <c r="AAH18" i="39"/>
  <c r="AAI18" i="39"/>
  <c r="AAJ18" i="39"/>
  <c r="AAK18" i="39"/>
  <c r="AAL18" i="39"/>
  <c r="AAM18" i="39"/>
  <c r="AAN18" i="39"/>
  <c r="AAO18" i="39"/>
  <c r="AAP18" i="39"/>
  <c r="AAQ18" i="39"/>
  <c r="AAR18" i="39"/>
  <c r="AAS18" i="39"/>
  <c r="AAT18" i="39"/>
  <c r="AAU18" i="39"/>
  <c r="AAV18" i="39"/>
  <c r="AAW18" i="39"/>
  <c r="AAX18" i="39"/>
  <c r="AAY18" i="39"/>
  <c r="AAZ18" i="39"/>
  <c r="ABA18" i="39"/>
  <c r="ABB18" i="39"/>
  <c r="ABC18" i="39"/>
  <c r="ABD18" i="39"/>
  <c r="ABE18" i="39"/>
  <c r="ABF18" i="39"/>
  <c r="ABG18" i="39"/>
  <c r="ABH18" i="39"/>
  <c r="ABI18" i="39"/>
  <c r="ABJ18" i="39"/>
  <c r="ABK18" i="39"/>
  <c r="ABL18" i="39"/>
  <c r="ABM18" i="39"/>
  <c r="ABN18" i="39"/>
  <c r="ABO18" i="39"/>
  <c r="ABP18" i="39"/>
  <c r="ABQ18" i="39"/>
  <c r="ABR18" i="39"/>
  <c r="ABS18" i="39"/>
  <c r="ABT18" i="39"/>
  <c r="ABU18" i="39"/>
  <c r="ABV18" i="39"/>
  <c r="ABW18" i="39"/>
  <c r="ABX18" i="39"/>
  <c r="ABY18" i="39"/>
  <c r="ABZ18" i="39"/>
  <c r="ACA18" i="39"/>
  <c r="ACB18" i="39"/>
  <c r="ACC18" i="39"/>
  <c r="ACD18" i="39"/>
  <c r="ACE18" i="39"/>
  <c r="ACF18" i="39"/>
  <c r="ACG18" i="39"/>
  <c r="ACH18" i="39"/>
  <c r="ACI18" i="39"/>
  <c r="ACJ18" i="39"/>
  <c r="ACK18" i="39"/>
  <c r="ACL18" i="39"/>
  <c r="ACM18" i="39"/>
  <c r="ACN18" i="39"/>
  <c r="ACO18" i="39"/>
  <c r="ACP18" i="39"/>
  <c r="ACQ18" i="39"/>
  <c r="ACR18" i="39"/>
  <c r="ACS18" i="39"/>
  <c r="ACT18" i="39"/>
  <c r="ACU18" i="39"/>
  <c r="ACV18" i="39"/>
  <c r="ACW18" i="39"/>
  <c r="ACX18" i="39"/>
  <c r="ACY18" i="39"/>
  <c r="ACZ18" i="39"/>
  <c r="ADA18" i="39"/>
  <c r="ADB18" i="39"/>
  <c r="ADC18" i="39"/>
  <c r="ADD18" i="39"/>
  <c r="ADE18" i="39"/>
  <c r="ADF18" i="39"/>
  <c r="ADG18" i="39"/>
  <c r="ADH18" i="39"/>
  <c r="ADI18" i="39"/>
  <c r="ADJ18" i="39"/>
  <c r="ADK18" i="39"/>
  <c r="ADL18" i="39"/>
  <c r="ADM18" i="39"/>
  <c r="ADN18" i="39"/>
  <c r="ADO18" i="39"/>
  <c r="ADP18" i="39"/>
  <c r="ADQ18" i="39"/>
  <c r="ADR18" i="39"/>
  <c r="ADS18" i="39"/>
  <c r="ADT18" i="39"/>
  <c r="ADU18" i="39"/>
  <c r="ADV18" i="39"/>
  <c r="ADW18" i="39"/>
  <c r="ADX18" i="39"/>
  <c r="ADY18" i="39"/>
  <c r="ADZ18" i="39"/>
  <c r="AEA18" i="39"/>
  <c r="AEB18" i="39"/>
  <c r="AEC18" i="39"/>
  <c r="AED18" i="39"/>
  <c r="AEE18" i="39"/>
  <c r="AEF18" i="39"/>
  <c r="AEG18" i="39"/>
  <c r="AEH18" i="39"/>
  <c r="AEI18" i="39"/>
  <c r="AEJ18" i="39"/>
  <c r="AEK18" i="39"/>
  <c r="AEL18" i="39"/>
  <c r="AEM18" i="39"/>
  <c r="AEN18" i="39"/>
  <c r="AEO18" i="39"/>
  <c r="AEP18" i="39"/>
  <c r="AEQ18" i="39"/>
  <c r="AER18" i="39"/>
  <c r="AES18" i="39"/>
  <c r="AET18" i="39"/>
  <c r="AEU18" i="39"/>
  <c r="AEV18" i="39"/>
  <c r="AEW18" i="39"/>
  <c r="AEX18" i="39"/>
  <c r="AEY18" i="39"/>
  <c r="AEZ18" i="39"/>
  <c r="AFA18" i="39"/>
  <c r="AFB18" i="39"/>
  <c r="AFC18" i="39"/>
  <c r="AFD18" i="39"/>
  <c r="AFE18" i="39"/>
  <c r="AFF18" i="39"/>
  <c r="AFG18" i="39"/>
  <c r="AFH18" i="39"/>
  <c r="AFI18" i="39"/>
  <c r="UE19" i="39"/>
  <c r="UF19" i="39"/>
  <c r="UG19" i="39"/>
  <c r="UH19" i="39"/>
  <c r="UI19" i="39"/>
  <c r="UJ19" i="39"/>
  <c r="UK19" i="39"/>
  <c r="UL19" i="39"/>
  <c r="UM19" i="39"/>
  <c r="UN19" i="39"/>
  <c r="UO19" i="39"/>
  <c r="UP19" i="39"/>
  <c r="UQ19" i="39"/>
  <c r="UR19" i="39"/>
  <c r="US19" i="39"/>
  <c r="UT19" i="39"/>
  <c r="UU19" i="39"/>
  <c r="UV19" i="39"/>
  <c r="UW19" i="39"/>
  <c r="UX19" i="39"/>
  <c r="UY19" i="39"/>
  <c r="UZ19" i="39"/>
  <c r="VA19" i="39"/>
  <c r="VB19" i="39"/>
  <c r="VC19" i="39"/>
  <c r="VD19" i="39"/>
  <c r="VE19" i="39"/>
  <c r="VF19" i="39"/>
  <c r="VG19" i="39"/>
  <c r="VH19" i="39"/>
  <c r="VI19" i="39"/>
  <c r="VJ19" i="39"/>
  <c r="VK19" i="39"/>
  <c r="VL19" i="39"/>
  <c r="VM19" i="39"/>
  <c r="VN19" i="39"/>
  <c r="VO19" i="39"/>
  <c r="VP19" i="39"/>
  <c r="VQ19" i="39"/>
  <c r="VR19" i="39"/>
  <c r="VS19" i="39"/>
  <c r="VT19" i="39"/>
  <c r="VU19" i="39"/>
  <c r="VV19" i="39"/>
  <c r="VW19" i="39"/>
  <c r="VX19" i="39"/>
  <c r="VY19" i="39"/>
  <c r="VZ19" i="39"/>
  <c r="WA19" i="39"/>
  <c r="WB19" i="39"/>
  <c r="WC19" i="39"/>
  <c r="WD19" i="39"/>
  <c r="WE19" i="39"/>
  <c r="WF19" i="39"/>
  <c r="WG19" i="39"/>
  <c r="WH19" i="39"/>
  <c r="WI19" i="39"/>
  <c r="WJ19" i="39"/>
  <c r="WK19" i="39"/>
  <c r="WL19" i="39"/>
  <c r="WM19" i="39"/>
  <c r="WN19" i="39"/>
  <c r="WO19" i="39"/>
  <c r="WP19" i="39"/>
  <c r="WQ19" i="39"/>
  <c r="WR19" i="39"/>
  <c r="WS19" i="39"/>
  <c r="WT19" i="39"/>
  <c r="WU19" i="39"/>
  <c r="WV19" i="39"/>
  <c r="WW19" i="39"/>
  <c r="WX19" i="39"/>
  <c r="WY19" i="39"/>
  <c r="WZ19" i="39"/>
  <c r="XA19" i="39"/>
  <c r="XB19" i="39"/>
  <c r="XC19" i="39"/>
  <c r="XD19" i="39"/>
  <c r="XE19" i="39"/>
  <c r="XF19" i="39"/>
  <c r="XG19" i="39"/>
  <c r="XH19" i="39"/>
  <c r="XI19" i="39"/>
  <c r="XJ19" i="39"/>
  <c r="XK19" i="39"/>
  <c r="XL19" i="39"/>
  <c r="XM19" i="39"/>
  <c r="XN19" i="39"/>
  <c r="XO19" i="39"/>
  <c r="XP19" i="39"/>
  <c r="XQ19" i="39"/>
  <c r="XR19" i="39"/>
  <c r="XS19" i="39"/>
  <c r="XT19" i="39"/>
  <c r="XU19" i="39"/>
  <c r="XV19" i="39"/>
  <c r="XW19" i="39"/>
  <c r="XX19" i="39"/>
  <c r="XY19" i="39"/>
  <c r="XZ19" i="39"/>
  <c r="YA19" i="39"/>
  <c r="YC19" i="39"/>
  <c r="YD19" i="39"/>
  <c r="YE19" i="39"/>
  <c r="YF19" i="39"/>
  <c r="YG19" i="39"/>
  <c r="YH19" i="39"/>
  <c r="YI19" i="39"/>
  <c r="YJ19" i="39"/>
  <c r="YL19" i="39"/>
  <c r="YM19" i="39"/>
  <c r="YN19" i="39"/>
  <c r="YO19" i="39"/>
  <c r="YP19" i="39"/>
  <c r="YQ19" i="39"/>
  <c r="YR19" i="39"/>
  <c r="YS19" i="39"/>
  <c r="YT19" i="39"/>
  <c r="YU19" i="39"/>
  <c r="YV19" i="39"/>
  <c r="YW19" i="39"/>
  <c r="YX19" i="39"/>
  <c r="YY19" i="39"/>
  <c r="ZA19" i="39"/>
  <c r="ZB19" i="39"/>
  <c r="ZC19" i="39"/>
  <c r="ZD19" i="39"/>
  <c r="ZE19" i="39"/>
  <c r="ZF19" i="39"/>
  <c r="ZG19" i="39"/>
  <c r="ZH19" i="39"/>
  <c r="ZI19" i="39"/>
  <c r="ZJ19" i="39"/>
  <c r="ZK19" i="39"/>
  <c r="ZL19" i="39"/>
  <c r="ZM19" i="39"/>
  <c r="ZN19" i="39"/>
  <c r="ZO19" i="39"/>
  <c r="ZP19" i="39"/>
  <c r="ZQ19" i="39"/>
  <c r="ZR19" i="39"/>
  <c r="ZT19" i="39"/>
  <c r="ZU19" i="39"/>
  <c r="ZV19" i="39"/>
  <c r="ZW19" i="39"/>
  <c r="ZX19" i="39"/>
  <c r="ZY19" i="39"/>
  <c r="ZZ19" i="39"/>
  <c r="AAA19" i="39"/>
  <c r="AAB19" i="39"/>
  <c r="AAC19" i="39"/>
  <c r="AAD19" i="39"/>
  <c r="AAE19" i="39"/>
  <c r="AAF19" i="39"/>
  <c r="AAG19" i="39"/>
  <c r="AAH19" i="39"/>
  <c r="AAI19" i="39"/>
  <c r="AAJ19" i="39"/>
  <c r="AAK19" i="39"/>
  <c r="AAL19" i="39"/>
  <c r="AAM19" i="39"/>
  <c r="AAN19" i="39"/>
  <c r="AAO19" i="39"/>
  <c r="AAP19" i="39"/>
  <c r="AAQ19" i="39"/>
  <c r="AAR19" i="39"/>
  <c r="AAS19" i="39"/>
  <c r="AAT19" i="39"/>
  <c r="AAU19" i="39"/>
  <c r="AAV19" i="39"/>
  <c r="AAW19" i="39"/>
  <c r="AAX19" i="39"/>
  <c r="AAY19" i="39"/>
  <c r="AAZ19" i="39"/>
  <c r="ABA19" i="39"/>
  <c r="ABB19" i="39"/>
  <c r="ABC19" i="39"/>
  <c r="ABD19" i="39"/>
  <c r="ABE19" i="39"/>
  <c r="ABF19" i="39"/>
  <c r="ABG19" i="39"/>
  <c r="ABH19" i="39"/>
  <c r="ABI19" i="39"/>
  <c r="ABJ19" i="39"/>
  <c r="ABK19" i="39"/>
  <c r="ABL19" i="39"/>
  <c r="ABM19" i="39"/>
  <c r="ABN19" i="39"/>
  <c r="ABO19" i="39"/>
  <c r="ABP19" i="39"/>
  <c r="ABQ19" i="39"/>
  <c r="ABR19" i="39"/>
  <c r="ABS19" i="39"/>
  <c r="ABT19" i="39"/>
  <c r="ABU19" i="39"/>
  <c r="ABV19" i="39"/>
  <c r="ABW19" i="39"/>
  <c r="ABX19" i="39"/>
  <c r="ABY19" i="39"/>
  <c r="ABZ19" i="39"/>
  <c r="ACA19" i="39"/>
  <c r="ACB19" i="39"/>
  <c r="ACC19" i="39"/>
  <c r="ACD19" i="39"/>
  <c r="ACE19" i="39"/>
  <c r="ACF19" i="39"/>
  <c r="ACG19" i="39"/>
  <c r="ACH19" i="39"/>
  <c r="ACI19" i="39"/>
  <c r="ACJ19" i="39"/>
  <c r="ACK19" i="39"/>
  <c r="ACL19" i="39"/>
  <c r="ACM19" i="39"/>
  <c r="ACN19" i="39"/>
  <c r="ACO19" i="39"/>
  <c r="ACP19" i="39"/>
  <c r="ACQ19" i="39"/>
  <c r="ACR19" i="39"/>
  <c r="ACS19" i="39"/>
  <c r="ACT19" i="39"/>
  <c r="ACU19" i="39"/>
  <c r="ACV19" i="39"/>
  <c r="ACW19" i="39"/>
  <c r="ACX19" i="39"/>
  <c r="ACY19" i="39"/>
  <c r="ACZ19" i="39"/>
  <c r="ADA19" i="39"/>
  <c r="ADB19" i="39"/>
  <c r="ADC19" i="39"/>
  <c r="ADD19" i="39"/>
  <c r="ADE19" i="39"/>
  <c r="ADF19" i="39"/>
  <c r="ADG19" i="39"/>
  <c r="ADH19" i="39"/>
  <c r="ADI19" i="39"/>
  <c r="ADJ19" i="39"/>
  <c r="ADK19" i="39"/>
  <c r="ADL19" i="39"/>
  <c r="ADM19" i="39"/>
  <c r="ADN19" i="39"/>
  <c r="ADO19" i="39"/>
  <c r="ADP19" i="39"/>
  <c r="ADQ19" i="39"/>
  <c r="ADR19" i="39"/>
  <c r="ADS19" i="39"/>
  <c r="ADT19" i="39"/>
  <c r="ADU19" i="39"/>
  <c r="ADV19" i="39"/>
  <c r="ADW19" i="39"/>
  <c r="ADX19" i="39"/>
  <c r="ADY19" i="39"/>
  <c r="ADZ19" i="39"/>
  <c r="AEA19" i="39"/>
  <c r="AEB19" i="39"/>
  <c r="AEC19" i="39"/>
  <c r="AED19" i="39"/>
  <c r="AEE19" i="39"/>
  <c r="AEF19" i="39"/>
  <c r="AEG19" i="39"/>
  <c r="AEH19" i="39"/>
  <c r="AEI19" i="39"/>
  <c r="AEJ19" i="39"/>
  <c r="AEK19" i="39"/>
  <c r="AEL19" i="39"/>
  <c r="AEM19" i="39"/>
  <c r="AEN19" i="39"/>
  <c r="AEO19" i="39"/>
  <c r="AEP19" i="39"/>
  <c r="AEQ19" i="39"/>
  <c r="AER19" i="39"/>
  <c r="AES19" i="39"/>
  <c r="AET19" i="39"/>
  <c r="AEU19" i="39"/>
  <c r="AEV19" i="39"/>
  <c r="AEW19" i="39"/>
  <c r="AEX19" i="39"/>
  <c r="AEY19" i="39"/>
  <c r="AEZ19" i="39"/>
  <c r="AFA19" i="39"/>
  <c r="AFB19" i="39"/>
  <c r="AFC19" i="39"/>
  <c r="AFD19" i="39"/>
  <c r="AFE19" i="39"/>
  <c r="AFF19" i="39"/>
  <c r="AFG19" i="39"/>
  <c r="AFH19" i="39"/>
  <c r="AFI19" i="39"/>
  <c r="UD18" i="39"/>
  <c r="UD19" i="39"/>
  <c r="UD17" i="39"/>
  <c r="LE17" i="39"/>
  <c r="LF17" i="39"/>
  <c r="LG17" i="39"/>
  <c r="LH17" i="39"/>
  <c r="LI17" i="39"/>
  <c r="LJ17" i="39"/>
  <c r="LJ18" i="39"/>
  <c r="LJ19" i="39"/>
  <c r="LK17" i="39"/>
  <c r="LL17" i="39"/>
  <c r="LM17" i="39"/>
  <c r="LN17" i="39"/>
  <c r="LO17" i="39"/>
  <c r="LP17" i="39"/>
  <c r="LQ17" i="39"/>
  <c r="LR17" i="39"/>
  <c r="LS17" i="39"/>
  <c r="LT17" i="39"/>
  <c r="LU17" i="39"/>
  <c r="LV17" i="39"/>
  <c r="LW17" i="39"/>
  <c r="LX17" i="39"/>
  <c r="LY17" i="39"/>
  <c r="LZ17" i="39"/>
  <c r="MA17" i="39"/>
  <c r="MB17" i="39"/>
  <c r="MC17" i="39"/>
  <c r="MD17" i="39"/>
  <c r="ME17" i="39"/>
  <c r="MF17" i="39"/>
  <c r="MG17" i="39"/>
  <c r="MH17" i="39"/>
  <c r="MI17" i="39"/>
  <c r="MJ17" i="39"/>
  <c r="MK17" i="39"/>
  <c r="ML17" i="39"/>
  <c r="MM17" i="39"/>
  <c r="MN17" i="39"/>
  <c r="MO17" i="39"/>
  <c r="MP17" i="39"/>
  <c r="MQ17" i="39"/>
  <c r="MR17" i="39"/>
  <c r="MS17" i="39"/>
  <c r="MT17" i="39"/>
  <c r="MU17" i="39"/>
  <c r="MV17" i="39"/>
  <c r="MW17" i="39"/>
  <c r="MX17" i="39"/>
  <c r="MY17" i="39"/>
  <c r="MZ17" i="39"/>
  <c r="NA17" i="39"/>
  <c r="NB17" i="39"/>
  <c r="NC17" i="39"/>
  <c r="ND17" i="39"/>
  <c r="NE17" i="39"/>
  <c r="NF17" i="39"/>
  <c r="NG17" i="39"/>
  <c r="NH17" i="39"/>
  <c r="NI17" i="39"/>
  <c r="NJ17" i="39"/>
  <c r="NK17" i="39"/>
  <c r="NL17" i="39"/>
  <c r="NM17" i="39"/>
  <c r="NN17" i="39"/>
  <c r="NO17" i="39"/>
  <c r="NP17" i="39"/>
  <c r="NQ17" i="39"/>
  <c r="NR17" i="39"/>
  <c r="NS17" i="39"/>
  <c r="NT17" i="39"/>
  <c r="NU17" i="39"/>
  <c r="NV17" i="39"/>
  <c r="NW17" i="39"/>
  <c r="NX17" i="39"/>
  <c r="NY17" i="39"/>
  <c r="NZ17" i="39"/>
  <c r="OA17" i="39"/>
  <c r="OB17" i="39"/>
  <c r="OC17" i="39"/>
  <c r="OD17" i="39"/>
  <c r="OE17" i="39"/>
  <c r="OF17" i="39"/>
  <c r="OG17" i="39"/>
  <c r="OH17" i="39"/>
  <c r="OI17" i="39"/>
  <c r="OJ17" i="39"/>
  <c r="OK17" i="39"/>
  <c r="OL17" i="39"/>
  <c r="OM17" i="39"/>
  <c r="ON17" i="39"/>
  <c r="OO17" i="39"/>
  <c r="OO18" i="39"/>
  <c r="OO19" i="39"/>
  <c r="OP17" i="39"/>
  <c r="OQ17" i="39"/>
  <c r="OR17" i="39"/>
  <c r="OS17" i="39"/>
  <c r="OT17" i="39"/>
  <c r="OU17" i="39"/>
  <c r="OV17" i="39"/>
  <c r="OW17" i="39"/>
  <c r="OX17" i="39"/>
  <c r="OY17" i="39"/>
  <c r="OZ17" i="39"/>
  <c r="PA17" i="39"/>
  <c r="PB17" i="39"/>
  <c r="PC17" i="39"/>
  <c r="PD17" i="39"/>
  <c r="PE17" i="39"/>
  <c r="PF17" i="39"/>
  <c r="PG17" i="39"/>
  <c r="PH17" i="39"/>
  <c r="PI17" i="39"/>
  <c r="PJ17" i="39"/>
  <c r="PK17" i="39"/>
  <c r="PL17" i="39"/>
  <c r="PM17" i="39"/>
  <c r="PN17" i="39"/>
  <c r="PO17" i="39"/>
  <c r="PP17" i="39"/>
  <c r="PQ17" i="39"/>
  <c r="PR17" i="39"/>
  <c r="PS17" i="39"/>
  <c r="PT17" i="39"/>
  <c r="PU17" i="39"/>
  <c r="PV17" i="39"/>
  <c r="PW17" i="39"/>
  <c r="PX17" i="39"/>
  <c r="PY17" i="39"/>
  <c r="PZ17" i="39"/>
  <c r="QA17" i="39"/>
  <c r="QB17" i="39"/>
  <c r="QC17" i="39"/>
  <c r="QD17" i="39"/>
  <c r="QE17" i="39"/>
  <c r="QF17" i="39"/>
  <c r="QG17" i="39"/>
  <c r="QH17" i="39"/>
  <c r="QI17" i="39"/>
  <c r="QJ17" i="39"/>
  <c r="QK17" i="39"/>
  <c r="QL17" i="39"/>
  <c r="QM17" i="39"/>
  <c r="QN17" i="39"/>
  <c r="QO17" i="39"/>
  <c r="QP17" i="39"/>
  <c r="QQ17" i="39"/>
  <c r="QR17" i="39"/>
  <c r="QS17" i="39"/>
  <c r="QT17" i="39"/>
  <c r="QU17" i="39"/>
  <c r="QV17" i="39"/>
  <c r="QW17" i="39"/>
  <c r="QX17" i="39"/>
  <c r="QY17" i="39"/>
  <c r="QZ17" i="39"/>
  <c r="RA17" i="39"/>
  <c r="RB17" i="39"/>
  <c r="RC17" i="39"/>
  <c r="RD17" i="39"/>
  <c r="RE17" i="39"/>
  <c r="RF17" i="39"/>
  <c r="RG17" i="39"/>
  <c r="RH17" i="39"/>
  <c r="RI17" i="39"/>
  <c r="RJ17" i="39"/>
  <c r="RK17" i="39"/>
  <c r="RL17" i="39"/>
  <c r="RM17" i="39"/>
  <c r="RN17" i="39"/>
  <c r="RO17" i="39"/>
  <c r="RP17" i="39"/>
  <c r="RQ17" i="39"/>
  <c r="RR17" i="39"/>
  <c r="RS17" i="39"/>
  <c r="RT17" i="39"/>
  <c r="RU17" i="39"/>
  <c r="RV17" i="39"/>
  <c r="RW17" i="39"/>
  <c r="RX17" i="39"/>
  <c r="RY17" i="39"/>
  <c r="RZ17" i="39"/>
  <c r="SA17" i="39"/>
  <c r="SB17" i="39"/>
  <c r="SC17" i="39"/>
  <c r="SD17" i="39"/>
  <c r="SE17" i="39"/>
  <c r="SF17" i="39"/>
  <c r="SG17" i="39"/>
  <c r="SH17" i="39"/>
  <c r="SI17" i="39"/>
  <c r="SJ17" i="39"/>
  <c r="SK17" i="39"/>
  <c r="SL17" i="39"/>
  <c r="SM17" i="39"/>
  <c r="SN17" i="39"/>
  <c r="SO17" i="39"/>
  <c r="SP17" i="39"/>
  <c r="SQ17" i="39"/>
  <c r="SR17" i="39"/>
  <c r="SS17" i="39"/>
  <c r="ST17" i="39"/>
  <c r="SU17" i="39"/>
  <c r="SV17" i="39"/>
  <c r="SW17" i="39"/>
  <c r="SX17" i="39"/>
  <c r="SY17" i="39"/>
  <c r="SZ17" i="39"/>
  <c r="TA17" i="39"/>
  <c r="TB17" i="39"/>
  <c r="TC17" i="39"/>
  <c r="TD17" i="39"/>
  <c r="TE17" i="39"/>
  <c r="TF17" i="39"/>
  <c r="TG17" i="39"/>
  <c r="TH17" i="39"/>
  <c r="TI17" i="39"/>
  <c r="TJ17" i="39"/>
  <c r="TK17" i="39"/>
  <c r="TL17" i="39"/>
  <c r="TM17" i="39"/>
  <c r="TM18" i="39"/>
  <c r="TM19" i="39"/>
  <c r="TN17" i="39"/>
  <c r="TN18" i="39"/>
  <c r="TN19" i="39"/>
  <c r="TO17" i="39"/>
  <c r="TP17" i="39"/>
  <c r="TQ17" i="39"/>
  <c r="TR17" i="39"/>
  <c r="TS17" i="39"/>
  <c r="TT17" i="39"/>
  <c r="TU17" i="39"/>
  <c r="TV17" i="39"/>
  <c r="TW17" i="39"/>
  <c r="TX17" i="39"/>
  <c r="TY17" i="39"/>
  <c r="TZ17" i="39"/>
  <c r="UA17" i="39"/>
  <c r="UB17" i="39"/>
  <c r="UC17" i="39"/>
  <c r="LE18" i="39"/>
  <c r="LF18" i="39"/>
  <c r="LG18" i="39"/>
  <c r="LH18" i="39"/>
  <c r="LI18" i="39"/>
  <c r="LK18" i="39"/>
  <c r="LL18" i="39"/>
  <c r="LM18" i="39"/>
  <c r="LM19" i="39"/>
  <c r="LN18" i="39"/>
  <c r="LO18" i="39"/>
  <c r="LP18" i="39"/>
  <c r="LQ18" i="39"/>
  <c r="LR18" i="39"/>
  <c r="LS18" i="39"/>
  <c r="LT18" i="39"/>
  <c r="LU18" i="39"/>
  <c r="LU19" i="39"/>
  <c r="LV18" i="39"/>
  <c r="LW18" i="39"/>
  <c r="LX18" i="39"/>
  <c r="LY18" i="39"/>
  <c r="LZ18" i="39"/>
  <c r="MA18" i="39"/>
  <c r="MB18" i="39"/>
  <c r="MB19" i="39"/>
  <c r="MC18" i="39"/>
  <c r="MD18" i="39"/>
  <c r="ME18" i="39"/>
  <c r="MF18" i="39"/>
  <c r="MG18" i="39"/>
  <c r="MH18" i="39"/>
  <c r="MI18" i="39"/>
  <c r="MJ18" i="39"/>
  <c r="MK18" i="39"/>
  <c r="ML18" i="39"/>
  <c r="MM18" i="39"/>
  <c r="MN18" i="39"/>
  <c r="MO18" i="39"/>
  <c r="MP18" i="39"/>
  <c r="MQ18" i="39"/>
  <c r="MR18" i="39"/>
  <c r="MS18" i="39"/>
  <c r="MT18" i="39"/>
  <c r="MU18" i="39"/>
  <c r="MV18" i="39"/>
  <c r="MW18" i="39"/>
  <c r="MX18" i="39"/>
  <c r="MY18" i="39"/>
  <c r="MZ18" i="39"/>
  <c r="NA18" i="39"/>
  <c r="NB18" i="39"/>
  <c r="NC18" i="39"/>
  <c r="ND18" i="39"/>
  <c r="NE18" i="39"/>
  <c r="NF18" i="39"/>
  <c r="NG18" i="39"/>
  <c r="NH18" i="39"/>
  <c r="NI18" i="39"/>
  <c r="NJ18" i="39"/>
  <c r="NK18" i="39"/>
  <c r="NL18" i="39"/>
  <c r="NM18" i="39"/>
  <c r="NN18" i="39"/>
  <c r="NO18" i="39"/>
  <c r="NP18" i="39"/>
  <c r="NQ18" i="39"/>
  <c r="NR18" i="39"/>
  <c r="NS18" i="39"/>
  <c r="NT18" i="39"/>
  <c r="NU18" i="39"/>
  <c r="NV18" i="39"/>
  <c r="NW18" i="39"/>
  <c r="NX18" i="39"/>
  <c r="NY18" i="39"/>
  <c r="NZ18" i="39"/>
  <c r="OA18" i="39"/>
  <c r="OB18" i="39"/>
  <c r="OC18" i="39"/>
  <c r="OD18" i="39"/>
  <c r="OE18" i="39"/>
  <c r="OF18" i="39"/>
  <c r="OG18" i="39"/>
  <c r="OH18" i="39"/>
  <c r="OI18" i="39"/>
  <c r="OJ18" i="39"/>
  <c r="OK18" i="39"/>
  <c r="OL18" i="39"/>
  <c r="OM18" i="39"/>
  <c r="ON18" i="39"/>
  <c r="OP18" i="39"/>
  <c r="OQ18" i="39"/>
  <c r="OR18" i="39"/>
  <c r="OS18" i="39"/>
  <c r="OT18" i="39"/>
  <c r="OU18" i="39"/>
  <c r="OV18" i="39"/>
  <c r="OW18" i="39"/>
  <c r="OX18" i="39"/>
  <c r="OY18" i="39"/>
  <c r="OZ18" i="39"/>
  <c r="PA18" i="39"/>
  <c r="PB18" i="39"/>
  <c r="PC18" i="39"/>
  <c r="PD18" i="39"/>
  <c r="PE18" i="39"/>
  <c r="PF18" i="39"/>
  <c r="PG18" i="39"/>
  <c r="PH18" i="39"/>
  <c r="PI18" i="39"/>
  <c r="PJ18" i="39"/>
  <c r="PK18" i="39"/>
  <c r="PL18" i="39"/>
  <c r="PM18" i="39"/>
  <c r="PN18" i="39"/>
  <c r="PO18" i="39"/>
  <c r="PP18" i="39"/>
  <c r="PQ18" i="39"/>
  <c r="PR18" i="39"/>
  <c r="PS18" i="39"/>
  <c r="PT18" i="39"/>
  <c r="PU18" i="39"/>
  <c r="PV18" i="39"/>
  <c r="PW18" i="39"/>
  <c r="PX18" i="39"/>
  <c r="PY18" i="39"/>
  <c r="PZ18" i="39"/>
  <c r="QA18" i="39"/>
  <c r="QB18" i="39"/>
  <c r="QC18" i="39"/>
  <c r="QD18" i="39"/>
  <c r="QE18" i="39"/>
  <c r="QF18" i="39"/>
  <c r="QG18" i="39"/>
  <c r="QH18" i="39"/>
  <c r="QI18" i="39"/>
  <c r="QJ18" i="39"/>
  <c r="QK18" i="39"/>
  <c r="QL18" i="39"/>
  <c r="QM18" i="39"/>
  <c r="QN18" i="39"/>
  <c r="QO18" i="39"/>
  <c r="QP18" i="39"/>
  <c r="QQ18" i="39"/>
  <c r="QR18" i="39"/>
  <c r="QS18" i="39"/>
  <c r="QT18" i="39"/>
  <c r="QU18" i="39"/>
  <c r="QV18" i="39"/>
  <c r="QW18" i="39"/>
  <c r="QX18" i="39"/>
  <c r="QY18" i="39"/>
  <c r="QZ18" i="39"/>
  <c r="RA18" i="39"/>
  <c r="RB18" i="39"/>
  <c r="RC18" i="39"/>
  <c r="RD18" i="39"/>
  <c r="RE18" i="39"/>
  <c r="RF18" i="39"/>
  <c r="RG18" i="39"/>
  <c r="RH18" i="39"/>
  <c r="RI18" i="39"/>
  <c r="RJ18" i="39"/>
  <c r="RK18" i="39"/>
  <c r="RL18" i="39"/>
  <c r="RM18" i="39"/>
  <c r="RN18" i="39"/>
  <c r="RO18" i="39"/>
  <c r="RP18" i="39"/>
  <c r="RQ18" i="39"/>
  <c r="RR18" i="39"/>
  <c r="RS18" i="39"/>
  <c r="RT18" i="39"/>
  <c r="RU18" i="39"/>
  <c r="RV18" i="39"/>
  <c r="RW18" i="39"/>
  <c r="RX18" i="39"/>
  <c r="RY18" i="39"/>
  <c r="RZ18" i="39"/>
  <c r="SA18" i="39"/>
  <c r="SB18" i="39"/>
  <c r="SC18" i="39"/>
  <c r="SD18" i="39"/>
  <c r="SE18" i="39"/>
  <c r="SF18" i="39"/>
  <c r="SG18" i="39"/>
  <c r="SH18" i="39"/>
  <c r="SI18" i="39"/>
  <c r="SJ18" i="39"/>
  <c r="SK18" i="39"/>
  <c r="SL18" i="39"/>
  <c r="SM18" i="39"/>
  <c r="SN18" i="39"/>
  <c r="SO18" i="39"/>
  <c r="SP18" i="39"/>
  <c r="SQ18" i="39"/>
  <c r="SR18" i="39"/>
  <c r="SS18" i="39"/>
  <c r="ST18" i="39"/>
  <c r="SU18" i="39"/>
  <c r="SV18" i="39"/>
  <c r="SW18" i="39"/>
  <c r="SX18" i="39"/>
  <c r="SY18" i="39"/>
  <c r="SZ18" i="39"/>
  <c r="TA18" i="39"/>
  <c r="TB18" i="39"/>
  <c r="TC18" i="39"/>
  <c r="TD18" i="39"/>
  <c r="TE18" i="39"/>
  <c r="TF18" i="39"/>
  <c r="TG18" i="39"/>
  <c r="TH18" i="39"/>
  <c r="TI18" i="39"/>
  <c r="TJ18" i="39"/>
  <c r="TK18" i="39"/>
  <c r="TL18" i="39"/>
  <c r="TO18" i="39"/>
  <c r="TP18" i="39"/>
  <c r="TQ18" i="39"/>
  <c r="TR18" i="39"/>
  <c r="TS18" i="39"/>
  <c r="TT18" i="39"/>
  <c r="TU18" i="39"/>
  <c r="TV18" i="39"/>
  <c r="TW18" i="39"/>
  <c r="TX18" i="39"/>
  <c r="TY18" i="39"/>
  <c r="TZ18" i="39"/>
  <c r="UA18" i="39"/>
  <c r="UB18" i="39"/>
  <c r="UC18" i="39"/>
  <c r="LE19" i="39"/>
  <c r="LF19" i="39"/>
  <c r="LG19" i="39"/>
  <c r="LH19" i="39"/>
  <c r="LI19" i="39"/>
  <c r="LK19" i="39"/>
  <c r="LL19" i="39"/>
  <c r="LN19" i="39"/>
  <c r="LO19" i="39"/>
  <c r="LP19" i="39"/>
  <c r="LQ19" i="39"/>
  <c r="LR19" i="39"/>
  <c r="LS19" i="39"/>
  <c r="LT19" i="39"/>
  <c r="LV19" i="39"/>
  <c r="LW19" i="39"/>
  <c r="LX19" i="39"/>
  <c r="LY19" i="39"/>
  <c r="LZ19" i="39"/>
  <c r="MA19" i="39"/>
  <c r="MC19" i="39"/>
  <c r="MD19" i="39"/>
  <c r="ME19" i="39"/>
  <c r="MF19" i="39"/>
  <c r="MG19" i="39"/>
  <c r="MH19" i="39"/>
  <c r="MI19" i="39"/>
  <c r="MJ19" i="39"/>
  <c r="MK19" i="39"/>
  <c r="ML19" i="39"/>
  <c r="MM19" i="39"/>
  <c r="MN19" i="39"/>
  <c r="MO19" i="39"/>
  <c r="MP19" i="39"/>
  <c r="MQ19" i="39"/>
  <c r="MR19" i="39"/>
  <c r="MS19" i="39"/>
  <c r="MT19" i="39"/>
  <c r="MU19" i="39"/>
  <c r="MV19" i="39"/>
  <c r="MW19" i="39"/>
  <c r="MX19" i="39"/>
  <c r="MY19" i="39"/>
  <c r="MZ19" i="39"/>
  <c r="NA19" i="39"/>
  <c r="NB19" i="39"/>
  <c r="NC19" i="39"/>
  <c r="ND19" i="39"/>
  <c r="NE19" i="39"/>
  <c r="NF19" i="39"/>
  <c r="NG19" i="39"/>
  <c r="NH19" i="39"/>
  <c r="NI19" i="39"/>
  <c r="NJ19" i="39"/>
  <c r="NK19" i="39"/>
  <c r="NL19" i="39"/>
  <c r="NM19" i="39"/>
  <c r="NN19" i="39"/>
  <c r="NO19" i="39"/>
  <c r="NP19" i="39"/>
  <c r="NQ19" i="39"/>
  <c r="NR19" i="39"/>
  <c r="NS19" i="39"/>
  <c r="NT19" i="39"/>
  <c r="NU19" i="39"/>
  <c r="NV19" i="39"/>
  <c r="NW19" i="39"/>
  <c r="NX19" i="39"/>
  <c r="NY19" i="39"/>
  <c r="NZ19" i="39"/>
  <c r="OA19" i="39"/>
  <c r="OB19" i="39"/>
  <c r="OC19" i="39"/>
  <c r="OD19" i="39"/>
  <c r="OE19" i="39"/>
  <c r="OF19" i="39"/>
  <c r="OG19" i="39"/>
  <c r="OH19" i="39"/>
  <c r="OI19" i="39"/>
  <c r="OJ19" i="39"/>
  <c r="OK19" i="39"/>
  <c r="OL19" i="39"/>
  <c r="OM19" i="39"/>
  <c r="ON19" i="39"/>
  <c r="OP19" i="39"/>
  <c r="OQ19" i="39"/>
  <c r="OR19" i="39"/>
  <c r="OS19" i="39"/>
  <c r="OT19" i="39"/>
  <c r="OU19" i="39"/>
  <c r="OV19" i="39"/>
  <c r="OW19" i="39"/>
  <c r="OX19" i="39"/>
  <c r="OY19" i="39"/>
  <c r="OZ19" i="39"/>
  <c r="PA19" i="39"/>
  <c r="PB19" i="39"/>
  <c r="PC19" i="39"/>
  <c r="PD19" i="39"/>
  <c r="PE19" i="39"/>
  <c r="PF19" i="39"/>
  <c r="PG19" i="39"/>
  <c r="PH19" i="39"/>
  <c r="PI19" i="39"/>
  <c r="PJ19" i="39"/>
  <c r="PK19" i="39"/>
  <c r="PL19" i="39"/>
  <c r="PM19" i="39"/>
  <c r="PN19" i="39"/>
  <c r="PO19" i="39"/>
  <c r="PP19" i="39"/>
  <c r="PQ19" i="39"/>
  <c r="PR19" i="39"/>
  <c r="PS19" i="39"/>
  <c r="PT19" i="39"/>
  <c r="PU19" i="39"/>
  <c r="PV19" i="39"/>
  <c r="PW19" i="39"/>
  <c r="PX19" i="39"/>
  <c r="PY19" i="39"/>
  <c r="PZ19" i="39"/>
  <c r="QA19" i="39"/>
  <c r="QB19" i="39"/>
  <c r="QC19" i="39"/>
  <c r="QD19" i="39"/>
  <c r="QE19" i="39"/>
  <c r="QF19" i="39"/>
  <c r="QG19" i="39"/>
  <c r="QH19" i="39"/>
  <c r="QI19" i="39"/>
  <c r="QJ19" i="39"/>
  <c r="QK19" i="39"/>
  <c r="QL19" i="39"/>
  <c r="QM19" i="39"/>
  <c r="QN19" i="39"/>
  <c r="QO19" i="39"/>
  <c r="QP19" i="39"/>
  <c r="QQ19" i="39"/>
  <c r="QR19" i="39"/>
  <c r="QS19" i="39"/>
  <c r="QT19" i="39"/>
  <c r="QU19" i="39"/>
  <c r="QV19" i="39"/>
  <c r="QW19" i="39"/>
  <c r="QX19" i="39"/>
  <c r="QY19" i="39"/>
  <c r="QZ19" i="39"/>
  <c r="RA19" i="39"/>
  <c r="RB19" i="39"/>
  <c r="RC19" i="39"/>
  <c r="RD19" i="39"/>
  <c r="RE19" i="39"/>
  <c r="RF19" i="39"/>
  <c r="RG19" i="39"/>
  <c r="RH19" i="39"/>
  <c r="RI19" i="39"/>
  <c r="RJ19" i="39"/>
  <c r="RK19" i="39"/>
  <c r="RL19" i="39"/>
  <c r="RM19" i="39"/>
  <c r="RN19" i="39"/>
  <c r="RO19" i="39"/>
  <c r="RP19" i="39"/>
  <c r="RQ19" i="39"/>
  <c r="RR19" i="39"/>
  <c r="RS19" i="39"/>
  <c r="RT19" i="39"/>
  <c r="RU19" i="39"/>
  <c r="RV19" i="39"/>
  <c r="RW19" i="39"/>
  <c r="RX19" i="39"/>
  <c r="RY19" i="39"/>
  <c r="RZ19" i="39"/>
  <c r="SA19" i="39"/>
  <c r="SB19" i="39"/>
  <c r="SC19" i="39"/>
  <c r="SD19" i="39"/>
  <c r="SE19" i="39"/>
  <c r="SF19" i="39"/>
  <c r="SG19" i="39"/>
  <c r="SH19" i="39"/>
  <c r="SI19" i="39"/>
  <c r="SJ19" i="39"/>
  <c r="SK19" i="39"/>
  <c r="SL19" i="39"/>
  <c r="SM19" i="39"/>
  <c r="SN19" i="39"/>
  <c r="SO19" i="39"/>
  <c r="SP19" i="39"/>
  <c r="SQ19" i="39"/>
  <c r="SR19" i="39"/>
  <c r="SS19" i="39"/>
  <c r="ST19" i="39"/>
  <c r="SU19" i="39"/>
  <c r="SV19" i="39"/>
  <c r="SW19" i="39"/>
  <c r="SX19" i="39"/>
  <c r="SY19" i="39"/>
  <c r="SZ19" i="39"/>
  <c r="TA19" i="39"/>
  <c r="TB19" i="39"/>
  <c r="TC19" i="39"/>
  <c r="TD19" i="39"/>
  <c r="TE19" i="39"/>
  <c r="TF19" i="39"/>
  <c r="TG19" i="39"/>
  <c r="TH19" i="39"/>
  <c r="TI19" i="39"/>
  <c r="TJ19" i="39"/>
  <c r="TK19" i="39"/>
  <c r="TL19" i="39"/>
  <c r="TO19" i="39"/>
  <c r="TP19" i="39"/>
  <c r="TQ19" i="39"/>
  <c r="TR19" i="39"/>
  <c r="TS19" i="39"/>
  <c r="TT19" i="39"/>
  <c r="TU19" i="39"/>
  <c r="TV19" i="39"/>
  <c r="TW19" i="39"/>
  <c r="TX19" i="39"/>
  <c r="TY19" i="39"/>
  <c r="TZ19" i="39"/>
  <c r="UA19" i="39"/>
  <c r="UB19" i="39"/>
  <c r="UC19" i="39"/>
  <c r="LD18" i="39"/>
  <c r="LD19" i="39"/>
  <c r="LD17" i="39"/>
  <c r="HE17" i="39"/>
  <c r="HF17" i="39"/>
  <c r="HG17" i="39"/>
  <c r="HH17" i="39"/>
  <c r="HI17" i="39"/>
  <c r="HJ17" i="39"/>
  <c r="HK17" i="39"/>
  <c r="HL17" i="39"/>
  <c r="HL18" i="39"/>
  <c r="HL19" i="39"/>
  <c r="HM17" i="39"/>
  <c r="HN17" i="39"/>
  <c r="HO17" i="39"/>
  <c r="HP17" i="39"/>
  <c r="HQ17" i="39"/>
  <c r="HR17" i="39"/>
  <c r="HS17" i="39"/>
  <c r="HT17" i="39"/>
  <c r="HT18" i="39"/>
  <c r="HT19" i="39"/>
  <c r="HU17" i="39"/>
  <c r="HV17" i="39"/>
  <c r="HW17" i="39"/>
  <c r="HX17" i="39"/>
  <c r="HY17" i="39"/>
  <c r="HZ17" i="39"/>
  <c r="IA17" i="39"/>
  <c r="IB17" i="39"/>
  <c r="IB18" i="39"/>
  <c r="IB19" i="39"/>
  <c r="IC17" i="39"/>
  <c r="ID17" i="39"/>
  <c r="IE17" i="39"/>
  <c r="IF17" i="39"/>
  <c r="IG17" i="39"/>
  <c r="IH17" i="39"/>
  <c r="II17" i="39"/>
  <c r="IJ17" i="39"/>
  <c r="IJ18" i="39"/>
  <c r="IJ19" i="39"/>
  <c r="IK17" i="39"/>
  <c r="IL17" i="39"/>
  <c r="IM17" i="39"/>
  <c r="IN17" i="39"/>
  <c r="IO17" i="39"/>
  <c r="IP17" i="39"/>
  <c r="IQ17" i="39"/>
  <c r="IR17" i="39"/>
  <c r="IR18" i="39"/>
  <c r="IR19" i="39"/>
  <c r="IS17" i="39"/>
  <c r="IT17" i="39"/>
  <c r="IU17" i="39"/>
  <c r="IV17" i="39"/>
  <c r="IW17" i="39"/>
  <c r="IX17" i="39"/>
  <c r="IY17" i="39"/>
  <c r="IZ17" i="39"/>
  <c r="IZ18" i="39"/>
  <c r="IZ19" i="39"/>
  <c r="JA17" i="39"/>
  <c r="JB17" i="39"/>
  <c r="JC17" i="39"/>
  <c r="JD17" i="39"/>
  <c r="JE17" i="39"/>
  <c r="JF17" i="39"/>
  <c r="JG17" i="39"/>
  <c r="JH17" i="39"/>
  <c r="JI17" i="39"/>
  <c r="JJ17" i="39"/>
  <c r="JK17" i="39"/>
  <c r="JL17" i="39"/>
  <c r="JM17" i="39"/>
  <c r="JN17" i="39"/>
  <c r="JO17" i="39"/>
  <c r="JP17" i="39"/>
  <c r="JP18" i="39"/>
  <c r="JP19" i="39"/>
  <c r="JQ17" i="39"/>
  <c r="JR17" i="39"/>
  <c r="JR18" i="39"/>
  <c r="JR19" i="39"/>
  <c r="JS17" i="39"/>
  <c r="JT17" i="39"/>
  <c r="JU17" i="39"/>
  <c r="JV17" i="39"/>
  <c r="JW17" i="39"/>
  <c r="JW18" i="39"/>
  <c r="JW19" i="39"/>
  <c r="JX17" i="39"/>
  <c r="JY17" i="39"/>
  <c r="JZ17" i="39"/>
  <c r="KA17" i="39"/>
  <c r="KB17" i="39"/>
  <c r="KC17" i="39"/>
  <c r="KD17" i="39"/>
  <c r="KE17" i="39"/>
  <c r="KE18" i="39"/>
  <c r="KE19" i="39"/>
  <c r="KF17" i="39"/>
  <c r="KG17" i="39"/>
  <c r="KH17" i="39"/>
  <c r="KI17" i="39"/>
  <c r="KJ17" i="39"/>
  <c r="KK17" i="39"/>
  <c r="KL17" i="39"/>
  <c r="KM17" i="39"/>
  <c r="KN17" i="39"/>
  <c r="KO17" i="39"/>
  <c r="KP17" i="39"/>
  <c r="KQ17" i="39"/>
  <c r="KQ18" i="39"/>
  <c r="KQ19" i="39"/>
  <c r="KR17" i="39"/>
  <c r="KS17" i="39"/>
  <c r="KT17" i="39"/>
  <c r="KU17" i="39"/>
  <c r="KV17" i="39"/>
  <c r="KW17" i="39"/>
  <c r="KX17" i="39"/>
  <c r="KY17" i="39"/>
  <c r="KZ17" i="39"/>
  <c r="LA17" i="39"/>
  <c r="LB17" i="39"/>
  <c r="LC17" i="39"/>
  <c r="HE18" i="39"/>
  <c r="HF18" i="39"/>
  <c r="HG18" i="39"/>
  <c r="HH18" i="39"/>
  <c r="HI18" i="39"/>
  <c r="HJ18" i="39"/>
  <c r="HK18" i="39"/>
  <c r="HM18" i="39"/>
  <c r="HN18" i="39"/>
  <c r="HO18" i="39"/>
  <c r="HP18" i="39"/>
  <c r="HQ18" i="39"/>
  <c r="HR18" i="39"/>
  <c r="HS18" i="39"/>
  <c r="HU18" i="39"/>
  <c r="HV18" i="39"/>
  <c r="HW18" i="39"/>
  <c r="HX18" i="39"/>
  <c r="HY18" i="39"/>
  <c r="HZ18" i="39"/>
  <c r="IA18" i="39"/>
  <c r="IC18" i="39"/>
  <c r="ID18" i="39"/>
  <c r="IE18" i="39"/>
  <c r="IF18" i="39"/>
  <c r="IG18" i="39"/>
  <c r="IH18" i="39"/>
  <c r="II18" i="39"/>
  <c r="IK18" i="39"/>
  <c r="IL18" i="39"/>
  <c r="IM18" i="39"/>
  <c r="IN18" i="39"/>
  <c r="IO18" i="39"/>
  <c r="IP18" i="39"/>
  <c r="IQ18" i="39"/>
  <c r="IS18" i="39"/>
  <c r="IT18" i="39"/>
  <c r="IU18" i="39"/>
  <c r="IV18" i="39"/>
  <c r="IW18" i="39"/>
  <c r="IX18" i="39"/>
  <c r="IY18" i="39"/>
  <c r="JA18" i="39"/>
  <c r="JB18" i="39"/>
  <c r="JC18" i="39"/>
  <c r="JD18" i="39"/>
  <c r="JE18" i="39"/>
  <c r="JF18" i="39"/>
  <c r="JG18" i="39"/>
  <c r="JH18" i="39"/>
  <c r="JI18" i="39"/>
  <c r="JJ18" i="39"/>
  <c r="JK18" i="39"/>
  <c r="JL18" i="39"/>
  <c r="JM18" i="39"/>
  <c r="JN18" i="39"/>
  <c r="JO18" i="39"/>
  <c r="JQ18" i="39"/>
  <c r="JS18" i="39"/>
  <c r="JT18" i="39"/>
  <c r="JU18" i="39"/>
  <c r="JV18" i="39"/>
  <c r="JX18" i="39"/>
  <c r="JY18" i="39"/>
  <c r="JZ18" i="39"/>
  <c r="KA18" i="39"/>
  <c r="KB18" i="39"/>
  <c r="KC18" i="39"/>
  <c r="KD18" i="39"/>
  <c r="KF18" i="39"/>
  <c r="KG18" i="39"/>
  <c r="KH18" i="39"/>
  <c r="KI18" i="39"/>
  <c r="KJ18" i="39"/>
  <c r="KK18" i="39"/>
  <c r="KL18" i="39"/>
  <c r="KM18" i="39"/>
  <c r="KN18" i="39"/>
  <c r="KO18" i="39"/>
  <c r="KP18" i="39"/>
  <c r="KR18" i="39"/>
  <c r="KS18" i="39"/>
  <c r="KT18" i="39"/>
  <c r="KU18" i="39"/>
  <c r="KV18" i="39"/>
  <c r="KW18" i="39"/>
  <c r="KX18" i="39"/>
  <c r="KY18" i="39"/>
  <c r="KZ18" i="39"/>
  <c r="LA18" i="39"/>
  <c r="LB18" i="39"/>
  <c r="LC18" i="39"/>
  <c r="HE19" i="39"/>
  <c r="HF19" i="39"/>
  <c r="HG19" i="39"/>
  <c r="HH19" i="39"/>
  <c r="HI19" i="39"/>
  <c r="HJ19" i="39"/>
  <c r="HK19" i="39"/>
  <c r="HM19" i="39"/>
  <c r="HN19" i="39"/>
  <c r="HO19" i="39"/>
  <c r="HP19" i="39"/>
  <c r="HQ19" i="39"/>
  <c r="HR19" i="39"/>
  <c r="HS19" i="39"/>
  <c r="HU19" i="39"/>
  <c r="HV19" i="39"/>
  <c r="HW19" i="39"/>
  <c r="HX19" i="39"/>
  <c r="HY19" i="39"/>
  <c r="HZ19" i="39"/>
  <c r="IA19" i="39"/>
  <c r="IC19" i="39"/>
  <c r="ID19" i="39"/>
  <c r="IE19" i="39"/>
  <c r="IF19" i="39"/>
  <c r="IG19" i="39"/>
  <c r="IH19" i="39"/>
  <c r="II19" i="39"/>
  <c r="IK19" i="39"/>
  <c r="IL19" i="39"/>
  <c r="IM19" i="39"/>
  <c r="IN19" i="39"/>
  <c r="IO19" i="39"/>
  <c r="IP19" i="39"/>
  <c r="IQ19" i="39"/>
  <c r="IS19" i="39"/>
  <c r="IT19" i="39"/>
  <c r="IU19" i="39"/>
  <c r="IV19" i="39"/>
  <c r="IW19" i="39"/>
  <c r="IX19" i="39"/>
  <c r="IY19" i="39"/>
  <c r="JA19" i="39"/>
  <c r="JB19" i="39"/>
  <c r="JC19" i="39"/>
  <c r="JD19" i="39"/>
  <c r="JE19" i="39"/>
  <c r="JF19" i="39"/>
  <c r="JG19" i="39"/>
  <c r="JH19" i="39"/>
  <c r="JI19" i="39"/>
  <c r="JJ19" i="39"/>
  <c r="JK19" i="39"/>
  <c r="JL19" i="39"/>
  <c r="JM19" i="39"/>
  <c r="JN19" i="39"/>
  <c r="JO19" i="39"/>
  <c r="JQ19" i="39"/>
  <c r="JS19" i="39"/>
  <c r="JT19" i="39"/>
  <c r="JU19" i="39"/>
  <c r="JV19" i="39"/>
  <c r="JX19" i="39"/>
  <c r="JY19" i="39"/>
  <c r="JZ19" i="39"/>
  <c r="KA19" i="39"/>
  <c r="KB19" i="39"/>
  <c r="KC19" i="39"/>
  <c r="KD19" i="39"/>
  <c r="KF19" i="39"/>
  <c r="KG19" i="39"/>
  <c r="KH19" i="39"/>
  <c r="KI19" i="39"/>
  <c r="KJ19" i="39"/>
  <c r="KK19" i="39"/>
  <c r="KL19" i="39"/>
  <c r="KM19" i="39"/>
  <c r="KN19" i="39"/>
  <c r="KO19" i="39"/>
  <c r="KP19" i="39"/>
  <c r="KR19" i="39"/>
  <c r="KS19" i="39"/>
  <c r="KT19" i="39"/>
  <c r="KU19" i="39"/>
  <c r="KV19" i="39"/>
  <c r="KW19" i="39"/>
  <c r="KX19" i="39"/>
  <c r="KY19" i="39"/>
  <c r="KZ19" i="39"/>
  <c r="LA19" i="39"/>
  <c r="LB19" i="39"/>
  <c r="LC19" i="39"/>
  <c r="HD18" i="39"/>
  <c r="HD19" i="39"/>
  <c r="HD17" i="39"/>
  <c r="D17" i="39"/>
  <c r="E17" i="39"/>
  <c r="F17" i="39"/>
  <c r="G17" i="39"/>
  <c r="H17" i="39"/>
  <c r="H18" i="39"/>
  <c r="H19" i="39"/>
  <c r="I17" i="39"/>
  <c r="J17" i="39"/>
  <c r="K17" i="39"/>
  <c r="L17" i="39"/>
  <c r="M17" i="39"/>
  <c r="N17" i="39"/>
  <c r="O17" i="39"/>
  <c r="O18" i="39"/>
  <c r="O19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E18" i="39"/>
  <c r="AE19" i="39"/>
  <c r="AF17" i="39"/>
  <c r="AG17" i="39"/>
  <c r="AH17" i="39"/>
  <c r="AI17" i="39"/>
  <c r="AJ17" i="39"/>
  <c r="AK17" i="39"/>
  <c r="AL17" i="39"/>
  <c r="AM17" i="39"/>
  <c r="AN17" i="39"/>
  <c r="AO17" i="39"/>
  <c r="AO18" i="39"/>
  <c r="AO19" i="39"/>
  <c r="AP17" i="39"/>
  <c r="AQ17" i="39"/>
  <c r="AR17" i="39"/>
  <c r="AS17" i="39"/>
  <c r="AT17" i="39"/>
  <c r="AU17" i="39"/>
  <c r="AV17" i="39"/>
  <c r="AV18" i="39"/>
  <c r="AV19" i="39"/>
  <c r="AW17" i="39"/>
  <c r="AX17" i="39"/>
  <c r="AY17" i="39"/>
  <c r="AZ17" i="39"/>
  <c r="BA17" i="39"/>
  <c r="BB17" i="39"/>
  <c r="BC17" i="39"/>
  <c r="BD17" i="39"/>
  <c r="BE17" i="39"/>
  <c r="BF17" i="39"/>
  <c r="BG17" i="39"/>
  <c r="BH17" i="39"/>
  <c r="BI17" i="39"/>
  <c r="BJ17" i="39"/>
  <c r="BK17" i="39"/>
  <c r="BL17" i="39"/>
  <c r="BM17" i="39"/>
  <c r="BN17" i="39"/>
  <c r="BO17" i="39"/>
  <c r="BP17" i="39"/>
  <c r="BQ17" i="39"/>
  <c r="BR17" i="39"/>
  <c r="BS17" i="39"/>
  <c r="BT17" i="39"/>
  <c r="BU17" i="39"/>
  <c r="BV17" i="39"/>
  <c r="BW17" i="39"/>
  <c r="BX17" i="39"/>
  <c r="BY17" i="39"/>
  <c r="BZ17" i="39"/>
  <c r="CA17" i="39"/>
  <c r="CA18" i="39"/>
  <c r="CA19" i="39"/>
  <c r="CB17" i="39"/>
  <c r="CC17" i="39"/>
  <c r="CC18" i="39"/>
  <c r="CC19" i="39"/>
  <c r="CD17" i="39"/>
  <c r="CE17" i="39"/>
  <c r="CF17" i="39"/>
  <c r="CG17" i="39"/>
  <c r="CH17" i="39"/>
  <c r="CI17" i="39"/>
  <c r="CI18" i="39"/>
  <c r="CI19" i="39"/>
  <c r="CJ17" i="39"/>
  <c r="CK17" i="39"/>
  <c r="CL17" i="39"/>
  <c r="CM17" i="39"/>
  <c r="CN17" i="39"/>
  <c r="CO17" i="39"/>
  <c r="CP17" i="39"/>
  <c r="CQ17" i="39"/>
  <c r="CR17" i="39"/>
  <c r="CR18" i="39"/>
  <c r="CR19" i="39"/>
  <c r="CS17" i="39"/>
  <c r="CT17" i="39"/>
  <c r="CU17" i="39"/>
  <c r="CV17" i="39"/>
  <c r="CW17" i="39"/>
  <c r="CX17" i="39"/>
  <c r="CY17" i="39"/>
  <c r="CZ17" i="39"/>
  <c r="DA17" i="39"/>
  <c r="DB17" i="39"/>
  <c r="DC17" i="39"/>
  <c r="DD17" i="39"/>
  <c r="DE17" i="39"/>
  <c r="DF17" i="39"/>
  <c r="DG17" i="39"/>
  <c r="DH17" i="39"/>
  <c r="DI17" i="39"/>
  <c r="DJ17" i="39"/>
  <c r="DK17" i="39"/>
  <c r="DL17" i="39"/>
  <c r="DM17" i="39"/>
  <c r="DN17" i="39"/>
  <c r="DO17" i="39"/>
  <c r="DP17" i="39"/>
  <c r="DP18" i="39"/>
  <c r="DP19" i="39"/>
  <c r="DQ17" i="39"/>
  <c r="DR17" i="39"/>
  <c r="DS17" i="39"/>
  <c r="DT17" i="39"/>
  <c r="DU17" i="39"/>
  <c r="DV17" i="39"/>
  <c r="DW17" i="39"/>
  <c r="DW18" i="39"/>
  <c r="DW19" i="39"/>
  <c r="DX17" i="39"/>
  <c r="DY17" i="39"/>
  <c r="DZ17" i="39"/>
  <c r="EA17" i="39"/>
  <c r="EB17" i="39"/>
  <c r="EC17" i="39"/>
  <c r="ED17" i="39"/>
  <c r="EE17" i="39"/>
  <c r="EF17" i="39"/>
  <c r="EG17" i="39"/>
  <c r="EH17" i="39"/>
  <c r="EI17" i="39"/>
  <c r="EJ17" i="39"/>
  <c r="EK17" i="39"/>
  <c r="EL17" i="39"/>
  <c r="EM17" i="39"/>
  <c r="EN17" i="39"/>
  <c r="EO17" i="39"/>
  <c r="EP17" i="39"/>
  <c r="EQ17" i="39"/>
  <c r="ER17" i="39"/>
  <c r="ES17" i="39"/>
  <c r="ET17" i="39"/>
  <c r="EU17" i="39"/>
  <c r="EV17" i="39"/>
  <c r="EW17" i="39"/>
  <c r="EX17" i="39"/>
  <c r="EY17" i="39"/>
  <c r="EZ17" i="39"/>
  <c r="FA17" i="39"/>
  <c r="FB17" i="39"/>
  <c r="FC17" i="39"/>
  <c r="FD17" i="39"/>
  <c r="FE17" i="39"/>
  <c r="FF17" i="39"/>
  <c r="FG17" i="39"/>
  <c r="FH17" i="39"/>
  <c r="FI17" i="39"/>
  <c r="FJ17" i="39"/>
  <c r="FK17" i="39"/>
  <c r="FL17" i="39"/>
  <c r="FM17" i="39"/>
  <c r="FN17" i="39"/>
  <c r="FO17" i="39"/>
  <c r="FP17" i="39"/>
  <c r="FQ17" i="39"/>
  <c r="FR17" i="39"/>
  <c r="FS17" i="39"/>
  <c r="FS18" i="39"/>
  <c r="FS19" i="39"/>
  <c r="FT17" i="39"/>
  <c r="FU17" i="39"/>
  <c r="FV17" i="39"/>
  <c r="FW17" i="39"/>
  <c r="FW18" i="39"/>
  <c r="FW19" i="39"/>
  <c r="FX17" i="39"/>
  <c r="FY17" i="39"/>
  <c r="FZ17" i="39"/>
  <c r="GA17" i="39"/>
  <c r="GB17" i="39"/>
  <c r="GC17" i="39"/>
  <c r="GD17" i="39"/>
  <c r="GE17" i="39"/>
  <c r="GE18" i="39"/>
  <c r="GE19" i="39"/>
  <c r="GF17" i="39"/>
  <c r="GG17" i="39"/>
  <c r="GH17" i="39"/>
  <c r="GI17" i="39"/>
  <c r="GJ17" i="39"/>
  <c r="GK17" i="39"/>
  <c r="GL17" i="39"/>
  <c r="GM17" i="39"/>
  <c r="GM18" i="39"/>
  <c r="GM19" i="39"/>
  <c r="GN17" i="39"/>
  <c r="GO17" i="39"/>
  <c r="GP17" i="39"/>
  <c r="GQ17" i="39"/>
  <c r="GR17" i="39"/>
  <c r="GS17" i="39"/>
  <c r="GT17" i="39"/>
  <c r="GU17" i="39"/>
  <c r="GU18" i="39"/>
  <c r="GU19" i="39"/>
  <c r="GV17" i="39"/>
  <c r="GW17" i="39"/>
  <c r="GX17" i="39"/>
  <c r="GY17" i="39"/>
  <c r="GY18" i="39"/>
  <c r="GY19" i="39"/>
  <c r="GZ17" i="39"/>
  <c r="HA17" i="39"/>
  <c r="HA18" i="39"/>
  <c r="HA19" i="39"/>
  <c r="HB17" i="39"/>
  <c r="HC17" i="39"/>
  <c r="D18" i="39"/>
  <c r="E18" i="39"/>
  <c r="F18" i="39"/>
  <c r="G18" i="39"/>
  <c r="I18" i="39"/>
  <c r="J18" i="39"/>
  <c r="K18" i="39"/>
  <c r="K19" i="39"/>
  <c r="L18" i="39"/>
  <c r="M18" i="39"/>
  <c r="N18" i="39"/>
  <c r="P18" i="39"/>
  <c r="Q18" i="39"/>
  <c r="R18" i="39"/>
  <c r="S18" i="39"/>
  <c r="T18" i="39"/>
  <c r="T19" i="39"/>
  <c r="U18" i="39"/>
  <c r="V18" i="39"/>
  <c r="W18" i="39"/>
  <c r="X18" i="39"/>
  <c r="Y18" i="39"/>
  <c r="Z18" i="39"/>
  <c r="AA18" i="39"/>
  <c r="AB18" i="39"/>
  <c r="AB19" i="39"/>
  <c r="AC18" i="39"/>
  <c r="AD18" i="39"/>
  <c r="AF18" i="39"/>
  <c r="AG18" i="39"/>
  <c r="AH18" i="39"/>
  <c r="AI18" i="39"/>
  <c r="AJ18" i="39"/>
  <c r="AK18" i="39"/>
  <c r="AK19" i="39"/>
  <c r="AL18" i="39"/>
  <c r="AM18" i="39"/>
  <c r="AN18" i="39"/>
  <c r="AP18" i="39"/>
  <c r="AQ18" i="39"/>
  <c r="AR18" i="39"/>
  <c r="AS18" i="39"/>
  <c r="AT18" i="39"/>
  <c r="AT19" i="39"/>
  <c r="AU18" i="39"/>
  <c r="AW18" i="39"/>
  <c r="AX18" i="39"/>
  <c r="AY18" i="39"/>
  <c r="AY19" i="39"/>
  <c r="AZ18" i="39"/>
  <c r="BA18" i="39"/>
  <c r="BB18" i="39"/>
  <c r="BC18" i="39"/>
  <c r="BC19" i="39"/>
  <c r="BD18" i="39"/>
  <c r="BE18" i="39"/>
  <c r="BF18" i="39"/>
  <c r="BG18" i="39"/>
  <c r="BH18" i="39"/>
  <c r="BI18" i="39"/>
  <c r="BJ18" i="39"/>
  <c r="BK18" i="39"/>
  <c r="BL18" i="39"/>
  <c r="BM18" i="39"/>
  <c r="BN18" i="39"/>
  <c r="BO18" i="39"/>
  <c r="BP18" i="39"/>
  <c r="BQ18" i="39"/>
  <c r="BR18" i="39"/>
  <c r="BS18" i="39"/>
  <c r="BT18" i="39"/>
  <c r="BU18" i="39"/>
  <c r="BV18" i="39"/>
  <c r="BW18" i="39"/>
  <c r="BX18" i="39"/>
  <c r="BY18" i="39"/>
  <c r="BZ18" i="39"/>
  <c r="CB18" i="39"/>
  <c r="CB19" i="39"/>
  <c r="CD18" i="39"/>
  <c r="CE18" i="39"/>
  <c r="CF18" i="39"/>
  <c r="CG18" i="39"/>
  <c r="CH18" i="39"/>
  <c r="CJ18" i="39"/>
  <c r="CJ19" i="39"/>
  <c r="CK18" i="39"/>
  <c r="CL18" i="39"/>
  <c r="CM18" i="39"/>
  <c r="CN18" i="39"/>
  <c r="CO18" i="39"/>
  <c r="CP18" i="39"/>
  <c r="CQ18" i="39"/>
  <c r="CS18" i="39"/>
  <c r="CS19" i="39"/>
  <c r="CT18" i="39"/>
  <c r="CU18" i="39"/>
  <c r="CV18" i="39"/>
  <c r="CW18" i="39"/>
  <c r="CX18" i="39"/>
  <c r="CY18" i="39"/>
  <c r="CZ18" i="39"/>
  <c r="DA18" i="39"/>
  <c r="DA19" i="39"/>
  <c r="DB18" i="39"/>
  <c r="DC18" i="39"/>
  <c r="DD18" i="39"/>
  <c r="DE18" i="39"/>
  <c r="DF18" i="39"/>
  <c r="DG18" i="39"/>
  <c r="DH18" i="39"/>
  <c r="DI18" i="39"/>
  <c r="DI19" i="39"/>
  <c r="DJ18" i="39"/>
  <c r="DK18" i="39"/>
  <c r="DL18" i="39"/>
  <c r="DM18" i="39"/>
  <c r="DN18" i="39"/>
  <c r="DO18" i="39"/>
  <c r="DQ18" i="39"/>
  <c r="DR18" i="39"/>
  <c r="DS18" i="39"/>
  <c r="DT18" i="39"/>
  <c r="DU18" i="39"/>
  <c r="DV18" i="39"/>
  <c r="DX18" i="39"/>
  <c r="DY18" i="39"/>
  <c r="DY19" i="39"/>
  <c r="DZ18" i="39"/>
  <c r="EA18" i="39"/>
  <c r="EB18" i="39"/>
  <c r="EC18" i="39"/>
  <c r="ED18" i="39"/>
  <c r="EE18" i="39"/>
  <c r="EF18" i="39"/>
  <c r="EG18" i="39"/>
  <c r="EH18" i="39"/>
  <c r="EI18" i="39"/>
  <c r="EJ18" i="39"/>
  <c r="EK18" i="39"/>
  <c r="EL18" i="39"/>
  <c r="EM18" i="39"/>
  <c r="EN18" i="39"/>
  <c r="EO18" i="39"/>
  <c r="EP18" i="39"/>
  <c r="EQ18" i="39"/>
  <c r="ER18" i="39"/>
  <c r="ES18" i="39"/>
  <c r="ET18" i="39"/>
  <c r="EU18" i="39"/>
  <c r="EV18" i="39"/>
  <c r="EW18" i="39"/>
  <c r="EX18" i="39"/>
  <c r="EY18" i="39"/>
  <c r="EZ18" i="39"/>
  <c r="FA18" i="39"/>
  <c r="FB18" i="39"/>
  <c r="FC18" i="39"/>
  <c r="FD18" i="39"/>
  <c r="FE18" i="39"/>
  <c r="FF18" i="39"/>
  <c r="FG18" i="39"/>
  <c r="FH18" i="39"/>
  <c r="FI18" i="39"/>
  <c r="FJ18" i="39"/>
  <c r="FK18" i="39"/>
  <c r="FL18" i="39"/>
  <c r="FM18" i="39"/>
  <c r="FN18" i="39"/>
  <c r="FO18" i="39"/>
  <c r="FP18" i="39"/>
  <c r="FQ18" i="39"/>
  <c r="FR18" i="39"/>
  <c r="FT18" i="39"/>
  <c r="FU18" i="39"/>
  <c r="FV18" i="39"/>
  <c r="FX18" i="39"/>
  <c r="FY18" i="39"/>
  <c r="FZ18" i="39"/>
  <c r="GA18" i="39"/>
  <c r="GB18" i="39"/>
  <c r="GC18" i="39"/>
  <c r="GD18" i="39"/>
  <c r="GF18" i="39"/>
  <c r="GG18" i="39"/>
  <c r="GH18" i="39"/>
  <c r="GI18" i="39"/>
  <c r="GJ18" i="39"/>
  <c r="GK18" i="39"/>
  <c r="GL18" i="39"/>
  <c r="GN18" i="39"/>
  <c r="GO18" i="39"/>
  <c r="GP18" i="39"/>
  <c r="GQ18" i="39"/>
  <c r="GR18" i="39"/>
  <c r="GS18" i="39"/>
  <c r="GT18" i="39"/>
  <c r="GV18" i="39"/>
  <c r="GW18" i="39"/>
  <c r="GX18" i="39"/>
  <c r="GZ18" i="39"/>
  <c r="HB18" i="39"/>
  <c r="HC18" i="39"/>
  <c r="D19" i="39"/>
  <c r="E19" i="39"/>
  <c r="F19" i="39"/>
  <c r="G19" i="39"/>
  <c r="I19" i="39"/>
  <c r="J19" i="39"/>
  <c r="L19" i="39"/>
  <c r="M19" i="39"/>
  <c r="N19" i="39"/>
  <c r="P19" i="39"/>
  <c r="Q19" i="39"/>
  <c r="R19" i="39"/>
  <c r="S19" i="39"/>
  <c r="U19" i="39"/>
  <c r="V19" i="39"/>
  <c r="W19" i="39"/>
  <c r="X19" i="39"/>
  <c r="Y19" i="39"/>
  <c r="Z19" i="39"/>
  <c r="AA19" i="39"/>
  <c r="AC19" i="39"/>
  <c r="AD19" i="39"/>
  <c r="AF19" i="39"/>
  <c r="AG19" i="39"/>
  <c r="AH19" i="39"/>
  <c r="AI19" i="39"/>
  <c r="AJ19" i="39"/>
  <c r="AL19" i="39"/>
  <c r="AM19" i="39"/>
  <c r="AN19" i="39"/>
  <c r="AP19" i="39"/>
  <c r="AQ19" i="39"/>
  <c r="AR19" i="39"/>
  <c r="AS19" i="39"/>
  <c r="AU19" i="39"/>
  <c r="AW19" i="39"/>
  <c r="AX19" i="39"/>
  <c r="AZ19" i="39"/>
  <c r="BA19" i="39"/>
  <c r="BB19" i="39"/>
  <c r="BD19" i="39"/>
  <c r="BE19" i="39"/>
  <c r="BF19" i="39"/>
  <c r="BG19" i="39"/>
  <c r="BH19" i="39"/>
  <c r="BI19" i="39"/>
  <c r="BJ19" i="39"/>
  <c r="BK19" i="39"/>
  <c r="BL19" i="39"/>
  <c r="BM19" i="39"/>
  <c r="BN19" i="39"/>
  <c r="BO19" i="39"/>
  <c r="BP19" i="39"/>
  <c r="BQ19" i="39"/>
  <c r="BR19" i="39"/>
  <c r="BS19" i="39"/>
  <c r="BT19" i="39"/>
  <c r="BU19" i="39"/>
  <c r="BV19" i="39"/>
  <c r="BW19" i="39"/>
  <c r="BX19" i="39"/>
  <c r="BY19" i="39"/>
  <c r="BZ19" i="39"/>
  <c r="CD19" i="39"/>
  <c r="CE19" i="39"/>
  <c r="CF19" i="39"/>
  <c r="CG19" i="39"/>
  <c r="CH19" i="39"/>
  <c r="CK19" i="39"/>
  <c r="CL19" i="39"/>
  <c r="CM19" i="39"/>
  <c r="CN19" i="39"/>
  <c r="CO19" i="39"/>
  <c r="CP19" i="39"/>
  <c r="CQ19" i="39"/>
  <c r="CT19" i="39"/>
  <c r="CU19" i="39"/>
  <c r="CV19" i="39"/>
  <c r="CW19" i="39"/>
  <c r="CX19" i="39"/>
  <c r="CY19" i="39"/>
  <c r="CZ19" i="39"/>
  <c r="DB19" i="39"/>
  <c r="DC19" i="39"/>
  <c r="DD19" i="39"/>
  <c r="DE19" i="39"/>
  <c r="DF19" i="39"/>
  <c r="DG19" i="39"/>
  <c r="DH19" i="39"/>
  <c r="DJ19" i="39"/>
  <c r="DK19" i="39"/>
  <c r="DL19" i="39"/>
  <c r="DM19" i="39"/>
  <c r="DN19" i="39"/>
  <c r="DO19" i="39"/>
  <c r="DQ19" i="39"/>
  <c r="DR19" i="39"/>
  <c r="DS19" i="39"/>
  <c r="DT19" i="39"/>
  <c r="DU19" i="39"/>
  <c r="DV19" i="39"/>
  <c r="DX19" i="39"/>
  <c r="DZ19" i="39"/>
  <c r="EA19" i="39"/>
  <c r="EB19" i="39"/>
  <c r="EC19" i="39"/>
  <c r="ED19" i="39"/>
  <c r="EE19" i="39"/>
  <c r="EF19" i="39"/>
  <c r="EG19" i="39"/>
  <c r="EH19" i="39"/>
  <c r="EI19" i="39"/>
  <c r="EJ19" i="39"/>
  <c r="EK19" i="39"/>
  <c r="EL19" i="39"/>
  <c r="EM19" i="39"/>
  <c r="EN19" i="39"/>
  <c r="EO19" i="39"/>
  <c r="EP19" i="39"/>
  <c r="EQ19" i="39"/>
  <c r="ER19" i="39"/>
  <c r="ES19" i="39"/>
  <c r="ET19" i="39"/>
  <c r="EU19" i="39"/>
  <c r="EV19" i="39"/>
  <c r="EW19" i="39"/>
  <c r="EX19" i="39"/>
  <c r="EY19" i="39"/>
  <c r="EZ19" i="39"/>
  <c r="FA19" i="39"/>
  <c r="FB19" i="39"/>
  <c r="FC19" i="39"/>
  <c r="FD19" i="39"/>
  <c r="FE19" i="39"/>
  <c r="FF19" i="39"/>
  <c r="FG19" i="39"/>
  <c r="FH19" i="39"/>
  <c r="FI19" i="39"/>
  <c r="FJ19" i="39"/>
  <c r="FK19" i="39"/>
  <c r="FL19" i="39"/>
  <c r="FM19" i="39"/>
  <c r="FN19" i="39"/>
  <c r="FO19" i="39"/>
  <c r="FP19" i="39"/>
  <c r="FQ19" i="39"/>
  <c r="FR19" i="39"/>
  <c r="FT19" i="39"/>
  <c r="FU19" i="39"/>
  <c r="FV19" i="39"/>
  <c r="FX19" i="39"/>
  <c r="FY19" i="39"/>
  <c r="FZ19" i="39"/>
  <c r="GA19" i="39"/>
  <c r="GB19" i="39"/>
  <c r="GC19" i="39"/>
  <c r="GD19" i="39"/>
  <c r="GF19" i="39"/>
  <c r="GG19" i="39"/>
  <c r="GH19" i="39"/>
  <c r="GI19" i="39"/>
  <c r="GJ19" i="39"/>
  <c r="GK19" i="39"/>
  <c r="GL19" i="39"/>
  <c r="GN19" i="39"/>
  <c r="GO19" i="39"/>
  <c r="GP19" i="39"/>
  <c r="GQ19" i="39"/>
  <c r="GR19" i="39"/>
  <c r="GS19" i="39"/>
  <c r="GT19" i="39"/>
  <c r="GV19" i="39"/>
  <c r="GW19" i="39"/>
  <c r="GX19" i="39"/>
  <c r="GZ19" i="39"/>
  <c r="HB19" i="39"/>
  <c r="HC19" i="39"/>
  <c r="C18" i="39"/>
  <c r="C19" i="39"/>
  <c r="C17" i="39"/>
  <c r="CP23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AB23" i="39"/>
  <c r="AC23" i="39"/>
  <c r="AD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AU23" i="39"/>
  <c r="AV23" i="39"/>
  <c r="AW23" i="39"/>
  <c r="AX23" i="39"/>
  <c r="AY23" i="39"/>
  <c r="AZ23" i="39"/>
  <c r="BA23" i="39"/>
  <c r="BB23" i="39"/>
  <c r="BC23" i="39"/>
  <c r="BD23" i="39"/>
  <c r="BE23" i="39"/>
  <c r="BF23" i="39"/>
  <c r="BG23" i="39"/>
  <c r="BH23" i="39"/>
  <c r="BI23" i="39"/>
  <c r="BJ23" i="39"/>
  <c r="BK23" i="39"/>
  <c r="BL23" i="39"/>
  <c r="BM23" i="39"/>
  <c r="BN23" i="39"/>
  <c r="BO23" i="39"/>
  <c r="BP23" i="39"/>
  <c r="BQ23" i="39"/>
  <c r="BR23" i="39"/>
  <c r="BS23" i="39"/>
  <c r="BT23" i="39"/>
  <c r="BU23" i="39"/>
  <c r="BV23" i="39"/>
  <c r="BW23" i="39"/>
  <c r="BX23" i="39"/>
  <c r="BY23" i="39"/>
  <c r="BZ23" i="39"/>
  <c r="CA23" i="39"/>
  <c r="CB23" i="39"/>
  <c r="CC23" i="39"/>
  <c r="CD23" i="39"/>
  <c r="CE23" i="39"/>
  <c r="CF23" i="39"/>
  <c r="CG23" i="39"/>
  <c r="CH23" i="39"/>
  <c r="CI23" i="39"/>
  <c r="CJ23" i="39"/>
  <c r="CK23" i="39"/>
  <c r="CL23" i="39"/>
  <c r="CM23" i="39"/>
  <c r="CN23" i="39"/>
  <c r="CO23" i="39"/>
  <c r="CQ23" i="39"/>
  <c r="CR23" i="39"/>
  <c r="CS23" i="39"/>
  <c r="CT23" i="39"/>
  <c r="CU23" i="39"/>
  <c r="CV23" i="39"/>
  <c r="CW23" i="39"/>
  <c r="CX23" i="39"/>
  <c r="CY23" i="39"/>
  <c r="CZ23" i="39"/>
  <c r="DA23" i="39"/>
  <c r="DB23" i="39"/>
  <c r="DC23" i="39"/>
  <c r="DD23" i="39"/>
  <c r="DE23" i="39"/>
  <c r="DF23" i="39"/>
  <c r="DG23" i="39"/>
  <c r="DH23" i="39"/>
  <c r="DI23" i="39"/>
  <c r="DJ23" i="39"/>
  <c r="DK23" i="39"/>
  <c r="DL23" i="39"/>
  <c r="DM23" i="39"/>
  <c r="DN23" i="39"/>
  <c r="DO23" i="39"/>
  <c r="DP23" i="39"/>
  <c r="DQ23" i="39"/>
  <c r="DR23" i="39"/>
  <c r="DS23" i="39"/>
  <c r="DT23" i="39"/>
  <c r="DU23" i="39"/>
  <c r="DV23" i="39"/>
  <c r="DW23" i="39"/>
  <c r="DX23" i="39"/>
  <c r="DY23" i="39"/>
  <c r="DZ23" i="39"/>
  <c r="EA23" i="39"/>
  <c r="EB23" i="39"/>
  <c r="EC23" i="39"/>
  <c r="ED23" i="39"/>
  <c r="EE23" i="39"/>
  <c r="EF23" i="39"/>
  <c r="EG23" i="39"/>
  <c r="EH23" i="39"/>
  <c r="EI23" i="39"/>
  <c r="EJ23" i="39"/>
  <c r="EK23" i="39"/>
  <c r="EL23" i="39"/>
  <c r="EM23" i="39"/>
  <c r="EN23" i="39"/>
  <c r="EO23" i="39"/>
  <c r="EP23" i="39"/>
  <c r="EQ23" i="39"/>
  <c r="ER23" i="39"/>
  <c r="ES23" i="39"/>
  <c r="ET23" i="39"/>
  <c r="EU23" i="39"/>
  <c r="EV23" i="39"/>
  <c r="EW23" i="39"/>
  <c r="EX23" i="39"/>
  <c r="EY23" i="39"/>
  <c r="EZ23" i="39"/>
  <c r="FA23" i="39"/>
  <c r="FB23" i="39"/>
  <c r="FC23" i="39"/>
  <c r="FD23" i="39"/>
  <c r="FE23" i="39"/>
  <c r="FF23" i="39"/>
  <c r="FG23" i="39"/>
  <c r="FH23" i="39"/>
  <c r="FI23" i="39"/>
  <c r="FJ23" i="39"/>
  <c r="FK23" i="39"/>
  <c r="FL23" i="39"/>
  <c r="FM23" i="39"/>
  <c r="FN23" i="39"/>
  <c r="FO23" i="39"/>
  <c r="FP23" i="39"/>
  <c r="FQ23" i="39"/>
  <c r="FR23" i="39"/>
  <c r="FS23" i="39"/>
  <c r="FT23" i="39"/>
  <c r="FU23" i="39"/>
  <c r="FV23" i="39"/>
  <c r="FW23" i="39"/>
  <c r="FX23" i="39"/>
  <c r="FY23" i="39"/>
  <c r="FZ23" i="39"/>
  <c r="GA23" i="39"/>
  <c r="GB23" i="39"/>
  <c r="GC23" i="39"/>
  <c r="GD23" i="39"/>
  <c r="GE23" i="39"/>
  <c r="GF23" i="39"/>
  <c r="GG23" i="39"/>
  <c r="GH23" i="39"/>
  <c r="GI23" i="39"/>
  <c r="GJ23" i="39"/>
  <c r="GK23" i="39"/>
  <c r="GL23" i="39"/>
  <c r="GM23" i="39"/>
  <c r="GN23" i="39"/>
  <c r="GO23" i="39"/>
  <c r="GP23" i="39"/>
  <c r="GQ23" i="39"/>
  <c r="GR23" i="39"/>
  <c r="GS23" i="39"/>
  <c r="GT23" i="39"/>
  <c r="GU23" i="39"/>
  <c r="GV23" i="39"/>
  <c r="GW23" i="39"/>
  <c r="GX23" i="39"/>
  <c r="GY23" i="39"/>
  <c r="GZ23" i="39"/>
  <c r="HA23" i="39"/>
  <c r="HB23" i="39"/>
  <c r="HC23" i="39"/>
  <c r="HD23" i="39"/>
  <c r="HE23" i="39"/>
  <c r="HF23" i="39"/>
  <c r="HG23" i="39"/>
  <c r="HH23" i="39"/>
  <c r="HI23" i="39"/>
  <c r="HJ23" i="39"/>
  <c r="HK23" i="39"/>
  <c r="HL23" i="39"/>
  <c r="HM23" i="39"/>
  <c r="HN23" i="39"/>
  <c r="HO23" i="39"/>
  <c r="HP23" i="39"/>
  <c r="HQ23" i="39"/>
  <c r="HR23" i="39"/>
  <c r="HS23" i="39"/>
  <c r="HT23" i="39"/>
  <c r="HU23" i="39"/>
  <c r="HV23" i="39"/>
  <c r="HW23" i="39"/>
  <c r="HX23" i="39"/>
  <c r="HY23" i="39"/>
  <c r="HZ23" i="39"/>
  <c r="IA23" i="39"/>
  <c r="IB23" i="39"/>
  <c r="IC23" i="39"/>
  <c r="ID23" i="39"/>
  <c r="IE23" i="39"/>
  <c r="IF23" i="39"/>
  <c r="IG23" i="39"/>
  <c r="IH23" i="39"/>
  <c r="II23" i="39"/>
  <c r="IJ23" i="39"/>
  <c r="IK23" i="39"/>
  <c r="IL23" i="39"/>
  <c r="IM23" i="39"/>
  <c r="IN23" i="39"/>
  <c r="IO23" i="39"/>
  <c r="IP23" i="39"/>
  <c r="IQ23" i="39"/>
  <c r="IR23" i="39"/>
  <c r="IS23" i="39"/>
  <c r="IT23" i="39"/>
  <c r="IU23" i="39"/>
  <c r="IV23" i="39"/>
  <c r="IW23" i="39"/>
  <c r="IX23" i="39"/>
  <c r="IY23" i="39"/>
  <c r="IZ23" i="39"/>
  <c r="JA23" i="39"/>
  <c r="JB23" i="39"/>
  <c r="JC23" i="39"/>
  <c r="JD23" i="39"/>
  <c r="JE23" i="39"/>
  <c r="JF23" i="39"/>
  <c r="JG23" i="39"/>
  <c r="JH23" i="39"/>
  <c r="JI23" i="39"/>
  <c r="JJ23" i="39"/>
  <c r="JK23" i="39"/>
  <c r="JL23" i="39"/>
  <c r="JM23" i="39"/>
  <c r="JN23" i="39"/>
  <c r="JO23" i="39"/>
  <c r="JP23" i="39"/>
  <c r="JQ23" i="39"/>
  <c r="JR23" i="39"/>
  <c r="JS23" i="39"/>
  <c r="JT23" i="39"/>
  <c r="JU23" i="39"/>
  <c r="JV23" i="39"/>
  <c r="JW23" i="39"/>
  <c r="JX23" i="39"/>
  <c r="JY23" i="39"/>
  <c r="JZ23" i="39"/>
  <c r="KA23" i="39"/>
  <c r="KB23" i="39"/>
  <c r="KC23" i="39"/>
  <c r="KD23" i="39"/>
  <c r="KE23" i="39"/>
  <c r="KF23" i="39"/>
  <c r="KG23" i="39"/>
  <c r="KH23" i="39"/>
  <c r="KI23" i="39"/>
  <c r="KJ23" i="39"/>
  <c r="KK23" i="39"/>
  <c r="KL23" i="39"/>
  <c r="KM23" i="39"/>
  <c r="KN23" i="39"/>
  <c r="KO23" i="39"/>
  <c r="KP23" i="39"/>
  <c r="KQ23" i="39"/>
  <c r="KR23" i="39"/>
  <c r="KS23" i="39"/>
  <c r="KT23" i="39"/>
  <c r="KU23" i="39"/>
  <c r="KV23" i="39"/>
  <c r="KW23" i="39"/>
  <c r="KX23" i="39"/>
  <c r="KY23" i="39"/>
  <c r="KZ23" i="39"/>
  <c r="LA23" i="39"/>
  <c r="LB23" i="39"/>
  <c r="LC23" i="39"/>
  <c r="LD23" i="39"/>
  <c r="LE23" i="39"/>
  <c r="LF23" i="39"/>
  <c r="LG23" i="39"/>
  <c r="LH23" i="39"/>
  <c r="LI23" i="39"/>
  <c r="LJ23" i="39"/>
  <c r="LK23" i="39"/>
  <c r="LL23" i="39"/>
  <c r="LM23" i="39"/>
  <c r="LN23" i="39"/>
  <c r="LO23" i="39"/>
  <c r="LP23" i="39"/>
  <c r="LQ23" i="39"/>
  <c r="LR23" i="39"/>
  <c r="LS23" i="39"/>
  <c r="LT23" i="39"/>
  <c r="LU23" i="39"/>
  <c r="LV23" i="39"/>
  <c r="LW23" i="39"/>
  <c r="LX23" i="39"/>
  <c r="LY23" i="39"/>
  <c r="LZ23" i="39"/>
  <c r="MA23" i="39"/>
  <c r="MB23" i="39"/>
  <c r="MC23" i="39"/>
  <c r="MD23" i="39"/>
  <c r="ME23" i="39"/>
  <c r="MF23" i="39"/>
  <c r="MG23" i="39"/>
  <c r="MH23" i="39"/>
  <c r="MI23" i="39"/>
  <c r="MJ23" i="39"/>
  <c r="MK23" i="39"/>
  <c r="ML23" i="39"/>
  <c r="MM23" i="39"/>
  <c r="MN23" i="39"/>
  <c r="MO23" i="39"/>
  <c r="MP23" i="39"/>
  <c r="MQ23" i="39"/>
  <c r="MR23" i="39"/>
  <c r="MS23" i="39"/>
  <c r="MT23" i="39"/>
  <c r="MU23" i="39"/>
  <c r="MV23" i="39"/>
  <c r="MW23" i="39"/>
  <c r="MX23" i="39"/>
  <c r="MY23" i="39"/>
  <c r="MZ23" i="39"/>
  <c r="NA23" i="39"/>
  <c r="NB23" i="39"/>
  <c r="NC23" i="39"/>
  <c r="ND23" i="39"/>
  <c r="NE23" i="39"/>
  <c r="NF23" i="39"/>
  <c r="NG23" i="39"/>
  <c r="NH23" i="39"/>
  <c r="NI23" i="39"/>
  <c r="NJ23" i="39"/>
  <c r="NK23" i="39"/>
  <c r="NL23" i="39"/>
  <c r="NM23" i="39"/>
  <c r="NN23" i="39"/>
  <c r="NO23" i="39"/>
  <c r="NP23" i="39"/>
  <c r="NQ23" i="39"/>
  <c r="NR23" i="39"/>
  <c r="NS23" i="39"/>
  <c r="NT23" i="39"/>
  <c r="NU23" i="39"/>
  <c r="NV23" i="39"/>
  <c r="NW23" i="39"/>
  <c r="NX23" i="39"/>
  <c r="NY23" i="39"/>
  <c r="NZ23" i="39"/>
  <c r="OA23" i="39"/>
  <c r="OB23" i="39"/>
  <c r="OC23" i="39"/>
  <c r="OD23" i="39"/>
  <c r="OE23" i="39"/>
  <c r="OF23" i="39"/>
  <c r="OG23" i="39"/>
  <c r="OH23" i="39"/>
  <c r="OI23" i="39"/>
  <c r="OJ23" i="39"/>
  <c r="OK23" i="39"/>
  <c r="OL23" i="39"/>
  <c r="OM23" i="39"/>
  <c r="ON23" i="39"/>
  <c r="OO23" i="39"/>
  <c r="OP23" i="39"/>
  <c r="OQ23" i="39"/>
  <c r="OR23" i="39"/>
  <c r="OS23" i="39"/>
  <c r="OT23" i="39"/>
  <c r="OU23" i="39"/>
  <c r="OV23" i="39"/>
  <c r="OW23" i="39"/>
  <c r="OX23" i="39"/>
  <c r="OY23" i="39"/>
  <c r="OZ23" i="39"/>
  <c r="PA23" i="39"/>
  <c r="PB23" i="39"/>
  <c r="PC23" i="39"/>
  <c r="PD23" i="39"/>
  <c r="PE23" i="39"/>
  <c r="PF23" i="39"/>
  <c r="PG23" i="39"/>
  <c r="PH23" i="39"/>
  <c r="PI23" i="39"/>
  <c r="PJ23" i="39"/>
  <c r="PK23" i="39"/>
  <c r="PL23" i="39"/>
  <c r="PM23" i="39"/>
  <c r="PN23" i="39"/>
  <c r="PO23" i="39"/>
  <c r="PP23" i="39"/>
  <c r="PQ23" i="39"/>
  <c r="PR23" i="39"/>
  <c r="PS23" i="39"/>
  <c r="PT23" i="39"/>
  <c r="PU23" i="39"/>
  <c r="PV23" i="39"/>
  <c r="PW23" i="39"/>
  <c r="PX23" i="39"/>
  <c r="PY23" i="39"/>
  <c r="PZ23" i="39"/>
  <c r="QA23" i="39"/>
  <c r="QB23" i="39"/>
  <c r="QC23" i="39"/>
  <c r="QD23" i="39"/>
  <c r="QE23" i="39"/>
  <c r="QF23" i="39"/>
  <c r="QG23" i="39"/>
  <c r="QH23" i="39"/>
  <c r="QI23" i="39"/>
  <c r="QJ23" i="39"/>
  <c r="QK23" i="39"/>
  <c r="QL23" i="39"/>
  <c r="QM23" i="39"/>
  <c r="QN23" i="39"/>
  <c r="QO23" i="39"/>
  <c r="QP23" i="39"/>
  <c r="QQ23" i="39"/>
  <c r="QR23" i="39"/>
  <c r="QS23" i="39"/>
  <c r="QT23" i="39"/>
  <c r="QU23" i="39"/>
  <c r="QV23" i="39"/>
  <c r="QW23" i="39"/>
  <c r="QX23" i="39"/>
  <c r="QY23" i="39"/>
  <c r="QZ23" i="39"/>
  <c r="RA23" i="39"/>
  <c r="RB23" i="39"/>
  <c r="RC23" i="39"/>
  <c r="RD23" i="39"/>
  <c r="RE23" i="39"/>
  <c r="RF23" i="39"/>
  <c r="RG23" i="39"/>
  <c r="RH23" i="39"/>
  <c r="RI23" i="39"/>
  <c r="RJ23" i="39"/>
  <c r="RK23" i="39"/>
  <c r="RL23" i="39"/>
  <c r="RM23" i="39"/>
  <c r="RN23" i="39"/>
  <c r="RO23" i="39"/>
  <c r="RP23" i="39"/>
  <c r="RQ23" i="39"/>
  <c r="RR23" i="39"/>
  <c r="RS23" i="39"/>
  <c r="RT23" i="39"/>
  <c r="RU23" i="39"/>
  <c r="RV23" i="39"/>
  <c r="RW23" i="39"/>
  <c r="RX23" i="39"/>
  <c r="RY23" i="39"/>
  <c r="RZ23" i="39"/>
  <c r="SA23" i="39"/>
  <c r="SB23" i="39"/>
  <c r="SC23" i="39"/>
  <c r="SD23" i="39"/>
  <c r="SE23" i="39"/>
  <c r="SF23" i="39"/>
  <c r="SG23" i="39"/>
  <c r="SH23" i="39"/>
  <c r="SI23" i="39"/>
  <c r="SJ23" i="39"/>
  <c r="SK23" i="39"/>
  <c r="SL23" i="39"/>
  <c r="SM23" i="39"/>
  <c r="SN23" i="39"/>
  <c r="SO23" i="39"/>
  <c r="SP23" i="39"/>
  <c r="SQ23" i="39"/>
  <c r="SR23" i="39"/>
  <c r="SS23" i="39"/>
  <c r="ST23" i="39"/>
  <c r="SU23" i="39"/>
  <c r="SV23" i="39"/>
  <c r="SW23" i="39"/>
  <c r="SX23" i="39"/>
  <c r="SY23" i="39"/>
  <c r="SZ23" i="39"/>
  <c r="TA23" i="39"/>
  <c r="TB23" i="39"/>
  <c r="TC23" i="39"/>
  <c r="TD23" i="39"/>
  <c r="TE23" i="39"/>
  <c r="TF23" i="39"/>
  <c r="TG23" i="39"/>
  <c r="TH23" i="39"/>
  <c r="TI23" i="39"/>
  <c r="TJ23" i="39"/>
  <c r="TK23" i="39"/>
  <c r="TL23" i="39"/>
  <c r="TM23" i="39"/>
  <c r="TN23" i="39"/>
  <c r="TO23" i="39"/>
  <c r="TP23" i="39"/>
  <c r="TQ23" i="39"/>
  <c r="TR23" i="39"/>
  <c r="TS23" i="39"/>
  <c r="TT23" i="39"/>
  <c r="TU23" i="39"/>
  <c r="TV23" i="39"/>
  <c r="TW23" i="39"/>
  <c r="TX23" i="39"/>
  <c r="TY23" i="39"/>
  <c r="TZ23" i="39"/>
  <c r="UA23" i="39"/>
  <c r="UB23" i="39"/>
  <c r="UC23" i="39"/>
  <c r="UD23" i="39"/>
  <c r="UE23" i="39"/>
  <c r="UF23" i="39"/>
  <c r="UG23" i="39"/>
  <c r="UH23" i="39"/>
  <c r="UI23" i="39"/>
  <c r="UJ23" i="39"/>
  <c r="UK23" i="39"/>
  <c r="UL23" i="39"/>
  <c r="UM23" i="39"/>
  <c r="UN23" i="39"/>
  <c r="UO23" i="39"/>
  <c r="UP23" i="39"/>
  <c r="UQ23" i="39"/>
  <c r="UR23" i="39"/>
  <c r="US23" i="39"/>
  <c r="UT23" i="39"/>
  <c r="UU23" i="39"/>
  <c r="UV23" i="39"/>
  <c r="UW23" i="39"/>
  <c r="UX23" i="39"/>
  <c r="UY23" i="39"/>
  <c r="UZ23" i="39"/>
  <c r="VA23" i="39"/>
  <c r="VB23" i="39"/>
  <c r="VC23" i="39"/>
  <c r="VD23" i="39"/>
  <c r="VE23" i="39"/>
  <c r="VF23" i="39"/>
  <c r="VG23" i="39"/>
  <c r="VH23" i="39"/>
  <c r="VI23" i="39"/>
  <c r="VJ23" i="39"/>
  <c r="VK23" i="39"/>
  <c r="VL23" i="39"/>
  <c r="VM23" i="39"/>
  <c r="VN23" i="39"/>
  <c r="VO23" i="39"/>
  <c r="VP23" i="39"/>
  <c r="VQ23" i="39"/>
  <c r="VR23" i="39"/>
  <c r="VS23" i="39"/>
  <c r="VT23" i="39"/>
  <c r="VU23" i="39"/>
  <c r="VV23" i="39"/>
  <c r="VW23" i="39"/>
  <c r="VX23" i="39"/>
  <c r="VY23" i="39"/>
  <c r="VZ23" i="39"/>
  <c r="WA23" i="39"/>
  <c r="WB23" i="39"/>
  <c r="WC23" i="39"/>
  <c r="WD23" i="39"/>
  <c r="WE23" i="39"/>
  <c r="WF23" i="39"/>
  <c r="WG23" i="39"/>
  <c r="WH23" i="39"/>
  <c r="WI23" i="39"/>
  <c r="WJ23" i="39"/>
  <c r="WK23" i="39"/>
  <c r="WL23" i="39"/>
  <c r="WM23" i="39"/>
  <c r="WN23" i="39"/>
  <c r="WO23" i="39"/>
  <c r="WP23" i="39"/>
  <c r="WQ23" i="39"/>
  <c r="WR23" i="39"/>
  <c r="WS23" i="39"/>
  <c r="WT23" i="39"/>
  <c r="WU23" i="39"/>
  <c r="WV23" i="39"/>
  <c r="WW23" i="39"/>
  <c r="WX23" i="39"/>
  <c r="WY23" i="39"/>
  <c r="WZ23" i="39"/>
  <c r="XA23" i="39"/>
  <c r="XB23" i="39"/>
  <c r="XC23" i="39"/>
  <c r="XD23" i="39"/>
  <c r="XE23" i="39"/>
  <c r="XF23" i="39"/>
  <c r="XG23" i="39"/>
  <c r="XH23" i="39"/>
  <c r="XI23" i="39"/>
  <c r="XJ23" i="39"/>
  <c r="XK23" i="39"/>
  <c r="XL23" i="39"/>
  <c r="XM23" i="39"/>
  <c r="XN23" i="39"/>
  <c r="XO23" i="39"/>
  <c r="XP23" i="39"/>
  <c r="XQ23" i="39"/>
  <c r="XR23" i="39"/>
  <c r="XS23" i="39"/>
  <c r="XT23" i="39"/>
  <c r="XU23" i="39"/>
  <c r="XV23" i="39"/>
  <c r="XW23" i="39"/>
  <c r="XX23" i="39"/>
  <c r="XY23" i="39"/>
  <c r="XZ23" i="39"/>
  <c r="YA23" i="39"/>
  <c r="YB23" i="39"/>
  <c r="YC23" i="39"/>
  <c r="YD23" i="39"/>
  <c r="YE23" i="39"/>
  <c r="YF23" i="39"/>
  <c r="YG23" i="39"/>
  <c r="YH23" i="39"/>
  <c r="YI23" i="39"/>
  <c r="YJ23" i="39"/>
  <c r="YK23" i="39"/>
  <c r="YL23" i="39"/>
  <c r="YM23" i="39"/>
  <c r="YN23" i="39"/>
  <c r="YO23" i="39"/>
  <c r="YP23" i="39"/>
  <c r="YQ23" i="39"/>
  <c r="YR23" i="39"/>
  <c r="YS23" i="39"/>
  <c r="YT23" i="39"/>
  <c r="YU23" i="39"/>
  <c r="YV23" i="39"/>
  <c r="YW23" i="39"/>
  <c r="YX23" i="39"/>
  <c r="YY23" i="39"/>
  <c r="YZ23" i="39"/>
  <c r="ZA23" i="39"/>
  <c r="ZB23" i="39"/>
  <c r="ZC23" i="39"/>
  <c r="ZD23" i="39"/>
  <c r="ZE23" i="39"/>
  <c r="ZF23" i="39"/>
  <c r="ZG23" i="39"/>
  <c r="ZH23" i="39"/>
  <c r="ZI23" i="39"/>
  <c r="ZJ23" i="39"/>
  <c r="ZK23" i="39"/>
  <c r="ZL23" i="39"/>
  <c r="ZM23" i="39"/>
  <c r="ZN23" i="39"/>
  <c r="ZO23" i="39"/>
  <c r="ZP23" i="39"/>
  <c r="ZQ23" i="39"/>
  <c r="ZR23" i="39"/>
  <c r="ZS23" i="39"/>
  <c r="ZT23" i="39"/>
  <c r="ZU23" i="39"/>
  <c r="ZV23" i="39"/>
  <c r="ZW23" i="39"/>
  <c r="ZX23" i="39"/>
  <c r="ZY23" i="39"/>
  <c r="ZZ23" i="39"/>
  <c r="AAA23" i="39"/>
  <c r="AAB23" i="39"/>
  <c r="AAC23" i="39"/>
  <c r="AAD23" i="39"/>
  <c r="AAE23" i="39"/>
  <c r="AAF23" i="39"/>
  <c r="AAG23" i="39"/>
  <c r="AAH23" i="39"/>
  <c r="AAI23" i="39"/>
  <c r="AAJ23" i="39"/>
  <c r="AAK23" i="39"/>
  <c r="AAL23" i="39"/>
  <c r="AAM23" i="39"/>
  <c r="AAN23" i="39"/>
  <c r="AAO23" i="39"/>
  <c r="AAP23" i="39"/>
  <c r="AAQ23" i="39"/>
  <c r="AAR23" i="39"/>
  <c r="AAS23" i="39"/>
  <c r="AAT23" i="39"/>
  <c r="AAU23" i="39"/>
  <c r="AAV23" i="39"/>
  <c r="AAW23" i="39"/>
  <c r="AAX23" i="39"/>
  <c r="AAY23" i="39"/>
  <c r="AAZ23" i="39"/>
  <c r="ABA23" i="39"/>
  <c r="ABB23" i="39"/>
  <c r="ABC23" i="39"/>
  <c r="ABD23" i="39"/>
  <c r="ABE23" i="39"/>
  <c r="ABF23" i="39"/>
  <c r="ABG23" i="39"/>
  <c r="ABH23" i="39"/>
  <c r="ABI23" i="39"/>
  <c r="ABJ23" i="39"/>
  <c r="ABK23" i="39"/>
  <c r="ABL23" i="39"/>
  <c r="ABM23" i="39"/>
  <c r="ABN23" i="39"/>
  <c r="ABO23" i="39"/>
  <c r="ABP23" i="39"/>
  <c r="ABQ23" i="39"/>
  <c r="ABR23" i="39"/>
  <c r="ABS23" i="39"/>
  <c r="ABT23" i="39"/>
  <c r="ABU23" i="39"/>
  <c r="ABV23" i="39"/>
  <c r="ABW23" i="39"/>
  <c r="ABX23" i="39"/>
  <c r="ABY23" i="39"/>
  <c r="ABZ23" i="39"/>
  <c r="ACA23" i="39"/>
  <c r="ACB23" i="39"/>
  <c r="ACC23" i="39"/>
  <c r="ACD23" i="39"/>
  <c r="ACE23" i="39"/>
  <c r="ACF23" i="39"/>
  <c r="ACG23" i="39"/>
  <c r="ACH23" i="39"/>
  <c r="ACI23" i="39"/>
  <c r="ACJ23" i="39"/>
  <c r="ACK23" i="39"/>
  <c r="ACL23" i="39"/>
  <c r="ACM23" i="39"/>
  <c r="ACN23" i="39"/>
  <c r="ACO23" i="39"/>
  <c r="ACP23" i="39"/>
  <c r="ACQ23" i="39"/>
  <c r="ACR23" i="39"/>
  <c r="ACS23" i="39"/>
  <c r="ACT23" i="39"/>
  <c r="ACU23" i="39"/>
  <c r="ACV23" i="39"/>
  <c r="ACW23" i="39"/>
  <c r="ACX23" i="39"/>
  <c r="ACY23" i="39"/>
  <c r="ACZ23" i="39"/>
  <c r="ADA23" i="39"/>
  <c r="ADB23" i="39"/>
  <c r="ADC23" i="39"/>
  <c r="ADD23" i="39"/>
  <c r="ADE23" i="39"/>
  <c r="ADF23" i="39"/>
  <c r="ADG23" i="39"/>
  <c r="ADH23" i="39"/>
  <c r="ADI23" i="39"/>
  <c r="ADJ23" i="39"/>
  <c r="ADK23" i="39"/>
  <c r="ADL23" i="39"/>
  <c r="ADM23" i="39"/>
  <c r="ADN23" i="39"/>
  <c r="ADO23" i="39"/>
  <c r="ADP23" i="39"/>
  <c r="ADQ23" i="39"/>
  <c r="ADR23" i="39"/>
  <c r="ADS23" i="39"/>
  <c r="ADT23" i="39"/>
  <c r="ADU23" i="39"/>
  <c r="ADV23" i="39"/>
  <c r="ADW23" i="39"/>
  <c r="ADX23" i="39"/>
  <c r="ADY23" i="39"/>
  <c r="ADZ23" i="39"/>
  <c r="AEA23" i="39"/>
  <c r="AEB23" i="39"/>
  <c r="AEC23" i="39"/>
  <c r="AED23" i="39"/>
  <c r="AEE23" i="39"/>
  <c r="AEF23" i="39"/>
  <c r="AEG23" i="39"/>
  <c r="AEH23" i="39"/>
  <c r="AEI23" i="39"/>
  <c r="AEJ23" i="39"/>
  <c r="AEK23" i="39"/>
  <c r="AEL23" i="39"/>
  <c r="AEM23" i="39"/>
  <c r="AEN23" i="39"/>
  <c r="AEO23" i="39"/>
  <c r="AEP23" i="39"/>
  <c r="AEQ23" i="39"/>
  <c r="AER23" i="39"/>
  <c r="AES23" i="39"/>
  <c r="AET23" i="39"/>
  <c r="AEU23" i="39"/>
  <c r="AEV23" i="39"/>
  <c r="AEW23" i="39"/>
  <c r="AEX23" i="39"/>
  <c r="AEY23" i="39"/>
  <c r="AEZ23" i="39"/>
  <c r="AFA23" i="39"/>
  <c r="AFB23" i="39"/>
  <c r="AFC23" i="39"/>
  <c r="AFD23" i="39"/>
  <c r="AFE23" i="39"/>
  <c r="AFF23" i="39"/>
  <c r="AFG23" i="39"/>
  <c r="AFH23" i="39"/>
  <c r="AFI23" i="39"/>
  <c r="C23" i="39"/>
  <c r="AG44" i="39"/>
  <c r="I44" i="39"/>
  <c r="DV45" i="39"/>
  <c r="ABF45" i="39"/>
  <c r="GP51" i="39"/>
  <c r="OD45" i="39"/>
  <c r="N45" i="39"/>
  <c r="SD42" i="39"/>
  <c r="NF42" i="39"/>
  <c r="SX51" i="39"/>
  <c r="LB51" i="39"/>
  <c r="GQ42" i="39"/>
  <c r="DA42" i="39"/>
  <c r="PV51" i="39"/>
  <c r="GH41" i="39"/>
  <c r="MK50" i="39"/>
  <c r="AG26" i="39"/>
  <c r="ADR41" i="39"/>
  <c r="QD41" i="39"/>
  <c r="IM45" i="39"/>
  <c r="DV26" i="39"/>
  <c r="AEC50" i="39"/>
  <c r="ACD41" i="39"/>
  <c r="ZZ41" i="39"/>
  <c r="TE50" i="39"/>
  <c r="SO44" i="39"/>
  <c r="PM50" i="39"/>
  <c r="NJ41" i="39"/>
  <c r="OS50" i="39"/>
  <c r="JI44" i="39"/>
  <c r="JA50" i="39"/>
  <c r="GC44" i="39"/>
  <c r="FY26" i="39"/>
  <c r="BQ50" i="39"/>
  <c r="AC44" i="39"/>
  <c r="U44" i="39"/>
  <c r="Y44" i="39"/>
  <c r="PQ50" i="39"/>
  <c r="AN26" i="39"/>
  <c r="Y41" i="39"/>
  <c r="YU41" i="39"/>
  <c r="AF26" i="39"/>
  <c r="AG41" i="39"/>
  <c r="ACL41" i="39"/>
  <c r="BZ41" i="39"/>
  <c r="AFD44" i="39"/>
  <c r="AGL44" i="39"/>
  <c r="R42" i="39"/>
  <c r="AGD51" i="39"/>
  <c r="FU44" i="39"/>
  <c r="P42" i="39"/>
  <c r="AG42" i="39"/>
  <c r="OD42" i="39"/>
  <c r="PQ41" i="39"/>
  <c r="PQ44" i="39"/>
  <c r="UO42" i="39"/>
  <c r="AGE41" i="39"/>
  <c r="P26" i="39"/>
  <c r="AV41" i="39"/>
  <c r="AGH51" i="39"/>
  <c r="RE50" i="39"/>
  <c r="PU44" i="39"/>
  <c r="AGL45" i="39"/>
  <c r="AGH42" i="39"/>
  <c r="JU50" i="39"/>
  <c r="RI44" i="39"/>
  <c r="QW44" i="39"/>
  <c r="ADB41" i="39"/>
  <c r="IC50" i="39"/>
  <c r="NR41" i="39"/>
  <c r="RM42" i="39"/>
  <c r="KL42" i="39"/>
  <c r="DW42" i="39"/>
  <c r="CY42" i="39"/>
  <c r="UW42" i="39"/>
  <c r="PQ26" i="39"/>
  <c r="FC42" i="39"/>
  <c r="AGH26" i="39"/>
  <c r="GP41" i="39"/>
  <c r="FZ41" i="39"/>
  <c r="PY41" i="39"/>
  <c r="NB41" i="39"/>
  <c r="EF26" i="39"/>
  <c r="II51" i="39"/>
  <c r="IY45" i="39"/>
  <c r="SK50" i="39"/>
  <c r="JC42" i="39"/>
  <c r="GI42" i="39"/>
  <c r="ABZ45" i="39"/>
  <c r="AO42" i="39"/>
  <c r="IS50" i="39"/>
  <c r="NY50" i="39"/>
  <c r="BC51" i="39"/>
  <c r="AGH44" i="39"/>
  <c r="AFR50" i="39"/>
  <c r="DP41" i="39"/>
  <c r="NB26" i="39"/>
  <c r="AU26" i="39"/>
  <c r="AGD44" i="39"/>
  <c r="LQ26" i="39"/>
  <c r="YF26" i="39"/>
  <c r="UX42" i="39"/>
  <c r="FE42" i="39"/>
  <c r="AFZ44" i="39"/>
  <c r="AEI42" i="39"/>
  <c r="BE50" i="39"/>
  <c r="QN42" i="39"/>
  <c r="MF42" i="39"/>
  <c r="JY44" i="39"/>
  <c r="SW50" i="39"/>
  <c r="OY42" i="39"/>
  <c r="AFW41" i="39"/>
  <c r="AFX41" i="39"/>
  <c r="AFO41" i="39"/>
  <c r="AER41" i="39"/>
  <c r="SP41" i="39"/>
  <c r="PW42" i="39"/>
  <c r="SW44" i="39"/>
  <c r="AFB26" i="39"/>
  <c r="TN45" i="39"/>
  <c r="PG45" i="39"/>
  <c r="SS44" i="39"/>
  <c r="PP41" i="39"/>
  <c r="AFX26" i="39"/>
  <c r="RL42" i="39"/>
  <c r="HF26" i="39"/>
  <c r="HF51" i="39"/>
  <c r="OS41" i="39"/>
  <c r="DI44" i="39"/>
  <c r="Q44" i="39"/>
  <c r="M44" i="39"/>
  <c r="ADN51" i="39"/>
  <c r="AF41" i="39"/>
  <c r="I41" i="39"/>
  <c r="TJ42" i="39"/>
  <c r="CX26" i="39"/>
  <c r="CH26" i="39"/>
  <c r="C27" i="39"/>
  <c r="ACF26" i="39"/>
  <c r="KC44" i="39"/>
  <c r="KX26" i="39"/>
  <c r="TA42" i="39"/>
  <c r="AFI42" i="39"/>
  <c r="AFO26" i="39"/>
  <c r="ABR27" i="39"/>
  <c r="YU51" i="39"/>
  <c r="SH41" i="39"/>
  <c r="AFX27" i="39"/>
  <c r="AAP45" i="39"/>
  <c r="YG42" i="39"/>
  <c r="CD51" i="39"/>
  <c r="AFI50" i="39"/>
  <c r="LQ50" i="39"/>
  <c r="IL41" i="39"/>
  <c r="GZ26" i="39"/>
  <c r="ZM42" i="39"/>
  <c r="VZ26" i="39"/>
  <c r="PV41" i="39"/>
  <c r="LR51" i="39"/>
  <c r="ABJ27" i="39"/>
  <c r="WH45" i="39"/>
  <c r="WD45" i="39"/>
  <c r="WD51" i="39"/>
  <c r="RE41" i="39"/>
  <c r="QO41" i="39"/>
  <c r="SO50" i="39"/>
  <c r="QH45" i="39"/>
  <c r="OC41" i="39"/>
  <c r="XV51" i="39"/>
  <c r="OK41" i="39"/>
  <c r="MN26" i="39"/>
  <c r="OS44" i="39"/>
  <c r="OO50" i="39"/>
  <c r="OG44" i="39"/>
  <c r="OG50" i="39"/>
  <c r="NZ41" i="39"/>
  <c r="HN50" i="39"/>
  <c r="PJ44" i="39"/>
  <c r="MC44" i="39"/>
  <c r="LY41" i="39"/>
  <c r="LY50" i="39"/>
  <c r="PF41" i="39"/>
  <c r="QO50" i="39"/>
  <c r="VR26" i="39"/>
  <c r="PN41" i="39"/>
  <c r="PF26" i="39"/>
  <c r="KK26" i="39"/>
  <c r="QS44" i="39"/>
  <c r="QX42" i="39"/>
  <c r="AFJ42" i="39"/>
  <c r="XF27" i="39"/>
  <c r="PN45" i="39"/>
  <c r="MF26" i="39"/>
  <c r="AFB50" i="39"/>
  <c r="ACT26" i="39"/>
  <c r="UN26" i="39"/>
  <c r="DF41" i="39"/>
  <c r="CP41" i="39"/>
  <c r="CO50" i="39"/>
  <c r="CZ26" i="39"/>
  <c r="BL26" i="39"/>
  <c r="CO44" i="39"/>
  <c r="QT26" i="39"/>
  <c r="MO41" i="39"/>
  <c r="DF26" i="39"/>
  <c r="BN51" i="39"/>
  <c r="EG42" i="39"/>
  <c r="TV27" i="39"/>
  <c r="TN27" i="39"/>
  <c r="TF27" i="39"/>
  <c r="TB27" i="39"/>
  <c r="RF27" i="39"/>
  <c r="LC51" i="39"/>
  <c r="IH27" i="39"/>
  <c r="HZ27" i="39"/>
  <c r="HR27" i="39"/>
  <c r="DA27" i="39"/>
  <c r="CS27" i="39"/>
  <c r="CK27" i="39"/>
  <c r="CC27" i="39"/>
  <c r="BM27" i="39"/>
  <c r="LP42" i="39"/>
  <c r="KK50" i="39"/>
  <c r="ADD26" i="39"/>
  <c r="YL26" i="39"/>
  <c r="EX27" i="39"/>
  <c r="EH27" i="39"/>
  <c r="CP26" i="39"/>
  <c r="BN27" i="39"/>
  <c r="AGE26" i="39"/>
  <c r="MT44" i="39"/>
  <c r="JU44" i="39"/>
  <c r="AEP51" i="39"/>
  <c r="NN51" i="39"/>
  <c r="Q41" i="39"/>
  <c r="ACA51" i="39"/>
  <c r="IT41" i="39"/>
  <c r="PR42" i="39"/>
  <c r="AGR51" i="39"/>
  <c r="FM41" i="39"/>
  <c r="SP44" i="39"/>
  <c r="LN26" i="39"/>
  <c r="FD26" i="39"/>
  <c r="AER26" i="39"/>
  <c r="ACN26" i="39"/>
  <c r="ABH26" i="39"/>
  <c r="TH26" i="39"/>
  <c r="SZ26" i="39"/>
  <c r="SK26" i="39"/>
  <c r="QV42" i="39"/>
  <c r="PZ51" i="39"/>
  <c r="NS26" i="39"/>
  <c r="LJ45" i="39"/>
  <c r="KC26" i="39"/>
  <c r="FC45" i="39"/>
  <c r="EV42" i="39"/>
  <c r="I42" i="39"/>
  <c r="AFO44" i="39"/>
  <c r="ZM50" i="39"/>
  <c r="VJ41" i="39"/>
  <c r="TI44" i="39"/>
  <c r="TE44" i="39"/>
  <c r="TQ50" i="39"/>
  <c r="TJ50" i="39"/>
  <c r="RJ41" i="39"/>
  <c r="QN41" i="39"/>
  <c r="NZ45" i="39"/>
  <c r="NT26" i="39"/>
  <c r="MW41" i="39"/>
  <c r="MO44" i="39"/>
  <c r="MK44" i="39"/>
  <c r="MG50" i="39"/>
  <c r="MG41" i="39"/>
  <c r="LQ44" i="39"/>
  <c r="JU41" i="39"/>
  <c r="HA50" i="39"/>
  <c r="GS50" i="39"/>
  <c r="GK50" i="39"/>
  <c r="GC50" i="39"/>
  <c r="ED41" i="39"/>
  <c r="DM44" i="39"/>
  <c r="DI41" i="39"/>
  <c r="DH26" i="39"/>
  <c r="AN41" i="39"/>
  <c r="LZ26" i="39"/>
  <c r="VR44" i="39"/>
  <c r="ZM26" i="39"/>
  <c r="FL26" i="39"/>
  <c r="AGF42" i="39"/>
  <c r="RD26" i="39"/>
  <c r="AFN45" i="39"/>
  <c r="AFO42" i="39"/>
  <c r="AFQ42" i="39"/>
  <c r="AFA42" i="39"/>
  <c r="AEB42" i="39"/>
  <c r="ZB26" i="39"/>
  <c r="UL45" i="39"/>
  <c r="YH44" i="39"/>
  <c r="PQ45" i="39"/>
  <c r="DW26" i="39"/>
  <c r="ACF42" i="39"/>
  <c r="ACD51" i="39"/>
  <c r="VZ51" i="39"/>
  <c r="VZ45" i="39"/>
  <c r="LG45" i="39"/>
  <c r="MY51" i="39"/>
  <c r="FM26" i="39"/>
  <c r="Y26" i="39"/>
  <c r="ADZ41" i="39"/>
  <c r="JI50" i="39"/>
  <c r="KC50" i="39"/>
  <c r="HU50" i="39"/>
  <c r="AFV45" i="39"/>
  <c r="HA44" i="39"/>
  <c r="GS44" i="39"/>
  <c r="GK44" i="39"/>
  <c r="KP45" i="39"/>
  <c r="KK41" i="39"/>
  <c r="GO44" i="39"/>
  <c r="AFO27" i="39"/>
  <c r="YD26" i="39"/>
  <c r="WH27" i="39"/>
  <c r="WD27" i="39"/>
  <c r="UP27" i="39"/>
  <c r="UD27" i="39"/>
  <c r="TZ27" i="39"/>
  <c r="SP27" i="39"/>
  <c r="QO27" i="39"/>
  <c r="JE27" i="39"/>
  <c r="HI27" i="39"/>
  <c r="GS27" i="39"/>
  <c r="GK27" i="39"/>
  <c r="GC27" i="39"/>
  <c r="FU27" i="39"/>
  <c r="FM27" i="39"/>
  <c r="FE27" i="39"/>
  <c r="AG27" i="39"/>
  <c r="Y27" i="39"/>
  <c r="Q27" i="39"/>
  <c r="AEP27" i="39"/>
  <c r="PQ27" i="39"/>
  <c r="PI27" i="39"/>
  <c r="LR27" i="39"/>
  <c r="KC27" i="39"/>
  <c r="DC27" i="39"/>
  <c r="WZ26" i="39"/>
  <c r="YD27" i="39"/>
  <c r="XV26" i="39"/>
  <c r="VU42" i="39"/>
  <c r="SH27" i="39"/>
  <c r="MV26" i="39"/>
  <c r="MX51" i="39"/>
  <c r="KD27" i="39"/>
  <c r="JM27" i="39"/>
  <c r="PY27" i="39"/>
  <c r="NW27" i="39"/>
  <c r="JG27" i="39"/>
  <c r="AGH41" i="39"/>
  <c r="AAP41" i="39"/>
  <c r="AAD44" i="39"/>
  <c r="ABR51" i="39"/>
  <c r="PY44" i="39"/>
  <c r="JE50" i="39"/>
  <c r="IW26" i="39"/>
  <c r="IG50" i="39"/>
  <c r="GU42" i="39"/>
  <c r="CL27" i="39"/>
  <c r="BV27" i="39"/>
  <c r="OD51" i="39"/>
  <c r="GH44" i="39"/>
  <c r="AGG50" i="39"/>
  <c r="AGH45" i="39"/>
  <c r="NC41" i="39"/>
  <c r="TH41" i="39"/>
  <c r="NB45" i="39"/>
  <c r="AEZ26" i="39"/>
  <c r="AEU42" i="39"/>
  <c r="AAK42" i="39"/>
  <c r="YH27" i="39"/>
  <c r="XN27" i="39"/>
  <c r="VN27" i="39"/>
  <c r="TQ42" i="39"/>
  <c r="QW27" i="39"/>
  <c r="QN26" i="39"/>
  <c r="QE26" i="39"/>
  <c r="OK27" i="39"/>
  <c r="OC27" i="39"/>
  <c r="LJ51" i="39"/>
  <c r="JU42" i="39"/>
  <c r="GS42" i="39"/>
  <c r="GJ42" i="39"/>
  <c r="GK42" i="39"/>
  <c r="AFH42" i="39"/>
  <c r="AFG42" i="39"/>
  <c r="ACM45" i="39"/>
  <c r="ACI51" i="39"/>
  <c r="ACE42" i="39"/>
  <c r="ABH42" i="39"/>
  <c r="ZZ51" i="39"/>
  <c r="XX26" i="39"/>
  <c r="XH42" i="39"/>
  <c r="XH26" i="39"/>
  <c r="VM42" i="39"/>
  <c r="VD42" i="39"/>
  <c r="TG42" i="39"/>
  <c r="SY42" i="39"/>
  <c r="SK42" i="39"/>
  <c r="SJ42" i="39"/>
  <c r="SB27" i="39"/>
  <c r="QU26" i="39"/>
  <c r="QH27" i="39"/>
  <c r="PQ42" i="39"/>
  <c r="PP26" i="39"/>
  <c r="PH26" i="39"/>
  <c r="OJ42" i="39"/>
  <c r="QI51" i="39"/>
  <c r="OE42" i="39"/>
  <c r="OA42" i="39"/>
  <c r="OA26" i="39"/>
  <c r="NF51" i="39"/>
  <c r="MP51" i="39"/>
  <c r="ML45" i="39"/>
  <c r="ML51" i="39"/>
  <c r="MH45" i="39"/>
  <c r="LI27" i="39"/>
  <c r="JK42" i="39"/>
  <c r="DJ45" i="39"/>
  <c r="DB27" i="39"/>
  <c r="CT27" i="39"/>
  <c r="BZ45" i="39"/>
  <c r="BZ26" i="39"/>
  <c r="BV42" i="39"/>
  <c r="DV51" i="39"/>
  <c r="BR45" i="39"/>
  <c r="BR51" i="39"/>
  <c r="DR51" i="39"/>
  <c r="O45" i="39"/>
  <c r="O42" i="39"/>
  <c r="G45" i="39"/>
  <c r="G42" i="39"/>
  <c r="AFA44" i="39"/>
  <c r="AFA50" i="39"/>
  <c r="AFB41" i="39"/>
  <c r="ACD44" i="39"/>
  <c r="ABZ26" i="39"/>
  <c r="AAW44" i="39"/>
  <c r="ZJ41" i="39"/>
  <c r="TO41" i="39"/>
  <c r="QL41" i="39"/>
  <c r="QC44" i="39"/>
  <c r="PN44" i="39"/>
  <c r="PB51" i="39"/>
  <c r="NS41" i="39"/>
  <c r="NK41" i="39"/>
  <c r="MM41" i="39"/>
  <c r="ME26" i="39"/>
  <c r="MO50" i="39"/>
  <c r="KO50" i="39"/>
  <c r="KA42" i="39"/>
  <c r="JZ45" i="39"/>
  <c r="JS42" i="39"/>
  <c r="JM41" i="39"/>
  <c r="JL26" i="39"/>
  <c r="JE44" i="39"/>
  <c r="IW50" i="39"/>
  <c r="IW44" i="39"/>
  <c r="IO50" i="39"/>
  <c r="IS44" i="39"/>
  <c r="HY50" i="39"/>
  <c r="CX41" i="39"/>
  <c r="CT44" i="39"/>
  <c r="CH41" i="39"/>
  <c r="BR41" i="39"/>
  <c r="BJ41" i="39"/>
  <c r="BI50" i="39"/>
  <c r="AT41" i="39"/>
  <c r="IF42" i="39"/>
  <c r="GY42" i="39"/>
  <c r="FV51" i="39"/>
  <c r="FV45" i="39"/>
  <c r="FS42" i="39"/>
  <c r="FR45" i="39"/>
  <c r="FN45" i="39"/>
  <c r="FK42" i="39"/>
  <c r="FJ51" i="39"/>
  <c r="FF45" i="39"/>
  <c r="FF42" i="39"/>
  <c r="DR27" i="39"/>
  <c r="DJ27" i="39"/>
  <c r="BR27" i="39"/>
  <c r="BC42" i="39"/>
  <c r="Z45" i="39"/>
  <c r="Z42" i="39"/>
  <c r="W42" i="39"/>
  <c r="V45" i="39"/>
  <c r="R45" i="39"/>
  <c r="AFH26" i="39"/>
  <c r="AEJ26" i="39"/>
  <c r="YF41" i="39"/>
  <c r="TN26" i="39"/>
  <c r="SX41" i="39"/>
  <c r="UX50" i="39"/>
  <c r="SQ41" i="39"/>
  <c r="SI41" i="39"/>
  <c r="SC50" i="39"/>
  <c r="SG44" i="39"/>
  <c r="PX41" i="39"/>
  <c r="PI41" i="39"/>
  <c r="PM44" i="39"/>
  <c r="PI44" i="39"/>
  <c r="NQ50" i="39"/>
  <c r="NQ44" i="39"/>
  <c r="NU44" i="39"/>
  <c r="PA50" i="39"/>
  <c r="NE44" i="39"/>
  <c r="MU41" i="39"/>
  <c r="MT41" i="39"/>
  <c r="ML41" i="39"/>
  <c r="KG50" i="39"/>
  <c r="KG44" i="39"/>
  <c r="HI41" i="39"/>
  <c r="GL44" i="39"/>
  <c r="FV44" i="39"/>
  <c r="AK44" i="39"/>
  <c r="F26" i="39"/>
  <c r="F41" i="39"/>
  <c r="AGE45" i="39"/>
  <c r="QO44" i="39"/>
  <c r="OX44" i="39"/>
  <c r="PJ50" i="39"/>
  <c r="BR26" i="39"/>
  <c r="LR42" i="39"/>
  <c r="NB51" i="39"/>
  <c r="QM41" i="39"/>
  <c r="SY26" i="39"/>
  <c r="SQ26" i="39"/>
  <c r="SB42" i="39"/>
  <c r="QM42" i="39"/>
  <c r="QM51" i="39"/>
  <c r="PZ27" i="39"/>
  <c r="OZ26" i="39"/>
  <c r="JT26" i="39"/>
  <c r="HG42" i="39"/>
  <c r="HB45" i="39"/>
  <c r="GT27" i="39"/>
  <c r="FZ27" i="39"/>
  <c r="FV27" i="39"/>
  <c r="FN27" i="39"/>
  <c r="FF27" i="39"/>
  <c r="EO42" i="39"/>
  <c r="DY42" i="39"/>
  <c r="JE26" i="39"/>
  <c r="JF42" i="39"/>
  <c r="IX42" i="39"/>
  <c r="IP27" i="39"/>
  <c r="AO26" i="39"/>
  <c r="ZT26" i="39"/>
  <c r="XR27" i="39"/>
  <c r="WX27" i="39"/>
  <c r="VZ27" i="39"/>
  <c r="VN45" i="39"/>
  <c r="VJ51" i="39"/>
  <c r="VJ26" i="39"/>
  <c r="PF51" i="39"/>
  <c r="NU42" i="39"/>
  <c r="IO26" i="39"/>
  <c r="HY42" i="39"/>
  <c r="EN42" i="39"/>
  <c r="EN26" i="39"/>
  <c r="BU42" i="39"/>
  <c r="AO27" i="39"/>
  <c r="WL27" i="39"/>
  <c r="TZ42" i="39"/>
  <c r="ZT42" i="39"/>
  <c r="YX27" i="39"/>
  <c r="YT27" i="39"/>
  <c r="RU27" i="39"/>
  <c r="RM27" i="39"/>
  <c r="PA27" i="39"/>
  <c r="LJ27" i="39"/>
  <c r="LB27" i="39"/>
  <c r="KT27" i="39"/>
  <c r="IO27" i="39"/>
  <c r="IG27" i="39"/>
  <c r="HY27" i="39"/>
  <c r="HQ27" i="39"/>
  <c r="HA27" i="39"/>
  <c r="GD42" i="39"/>
  <c r="EW27" i="39"/>
  <c r="EO27" i="39"/>
  <c r="EG27" i="39"/>
  <c r="DY27" i="39"/>
  <c r="DQ27" i="39"/>
  <c r="BF27" i="39"/>
  <c r="AX27" i="39"/>
  <c r="AL27" i="39"/>
  <c r="AH27" i="39"/>
  <c r="Z27" i="39"/>
  <c r="ABS27" i="39"/>
  <c r="ZZ27" i="39"/>
  <c r="ZV27" i="39"/>
  <c r="AFY27" i="39"/>
  <c r="EW50" i="39"/>
  <c r="EK44" i="39"/>
  <c r="AGG27" i="39"/>
  <c r="AGF27" i="39"/>
  <c r="QQ27" i="39"/>
  <c r="NN27" i="39"/>
  <c r="MH27" i="39"/>
  <c r="LQ27" i="39"/>
  <c r="JW45" i="39"/>
  <c r="IN42" i="39"/>
  <c r="I27" i="39"/>
  <c r="DA26" i="39"/>
  <c r="AW44" i="39"/>
  <c r="AFW27" i="39"/>
  <c r="ADZ27" i="39"/>
  <c r="ACX27" i="39"/>
  <c r="ACD27" i="39"/>
  <c r="ABN27" i="39"/>
  <c r="UI27" i="39"/>
  <c r="RO27" i="39"/>
  <c r="QT51" i="39"/>
  <c r="QG27" i="39"/>
  <c r="PO42" i="39"/>
  <c r="JF27" i="39"/>
  <c r="IA27" i="39"/>
  <c r="EI27" i="39"/>
  <c r="BO51" i="39"/>
  <c r="H42" i="39"/>
  <c r="AAY42" i="39"/>
  <c r="PP42" i="39"/>
  <c r="FD42" i="39"/>
  <c r="HG45" i="39"/>
  <c r="FA44" i="39"/>
  <c r="GW50" i="39"/>
  <c r="UE51" i="39"/>
  <c r="QX51" i="39"/>
  <c r="QD51" i="39"/>
  <c r="NE26" i="39"/>
  <c r="LH42" i="39"/>
  <c r="JA44" i="39"/>
  <c r="AES42" i="39"/>
  <c r="ABA42" i="39"/>
  <c r="AAL42" i="39"/>
  <c r="YU42" i="39"/>
  <c r="YV42" i="39"/>
  <c r="WL45" i="39"/>
  <c r="YD51" i="39"/>
  <c r="WD42" i="39"/>
  <c r="OX51" i="39"/>
  <c r="KI42" i="39"/>
  <c r="JN45" i="39"/>
  <c r="PE44" i="39"/>
  <c r="PB44" i="39"/>
  <c r="CG50" i="39"/>
  <c r="EW41" i="39"/>
  <c r="EW44" i="39"/>
  <c r="TI42" i="39"/>
  <c r="RJ51" i="39"/>
  <c r="OC26" i="39"/>
  <c r="IX51" i="39"/>
  <c r="KX51" i="39"/>
  <c r="GA42" i="39"/>
  <c r="FN42" i="39"/>
  <c r="PV45" i="39"/>
  <c r="AGP44" i="39"/>
  <c r="NZ26" i="39"/>
  <c r="HJ44" i="39"/>
  <c r="VB26" i="39"/>
  <c r="SP26" i="39"/>
  <c r="DB45" i="39"/>
  <c r="TZ45" i="39"/>
  <c r="DX42" i="39"/>
  <c r="BD42" i="39"/>
  <c r="AFV26" i="39"/>
  <c r="YF42" i="39"/>
  <c r="EI51" i="39"/>
  <c r="TQ26" i="39"/>
  <c r="WL51" i="39"/>
  <c r="YL51" i="39"/>
  <c r="GZ42" i="39"/>
  <c r="HA42" i="39"/>
  <c r="WH41" i="39"/>
  <c r="VB41" i="39"/>
  <c r="VA50" i="39"/>
  <c r="XK42" i="39"/>
  <c r="XJ51" i="39"/>
  <c r="AEC44" i="39"/>
  <c r="PY42" i="39"/>
  <c r="PX26" i="39"/>
  <c r="AAH50" i="39"/>
  <c r="ACH50" i="39"/>
  <c r="ZL26" i="39"/>
  <c r="YO44" i="39"/>
  <c r="ZR50" i="39"/>
  <c r="VQ50" i="39"/>
  <c r="TP42" i="39"/>
  <c r="TO42" i="39"/>
  <c r="TO51" i="39"/>
  <c r="TS45" i="39"/>
  <c r="TG26" i="39"/>
  <c r="WL26" i="39"/>
  <c r="YD44" i="39"/>
  <c r="GR41" i="39"/>
  <c r="ZJ51" i="39"/>
  <c r="AAX41" i="39"/>
  <c r="AAX44" i="39"/>
  <c r="AAA26" i="39"/>
  <c r="YH42" i="39"/>
  <c r="VI50" i="39"/>
  <c r="UT26" i="39"/>
  <c r="UD41" i="39"/>
  <c r="WD50" i="39"/>
  <c r="UD26" i="39"/>
  <c r="AFN50" i="39"/>
  <c r="SZ41" i="39"/>
  <c r="AAH26" i="39"/>
  <c r="CU45" i="39"/>
  <c r="CR42" i="39"/>
  <c r="BS42" i="39"/>
  <c r="BO42" i="39"/>
  <c r="DO51" i="39"/>
  <c r="JB41" i="39"/>
  <c r="IL50" i="39"/>
  <c r="ID41" i="39"/>
  <c r="KD50" i="39"/>
  <c r="ID26" i="39"/>
  <c r="HW41" i="39"/>
  <c r="HV41" i="39"/>
  <c r="HV50" i="39"/>
  <c r="JN51" i="39"/>
  <c r="HN51" i="39"/>
  <c r="HA41" i="39"/>
  <c r="GS41" i="39"/>
  <c r="GR26" i="39"/>
  <c r="GJ26" i="39"/>
  <c r="GK41" i="39"/>
  <c r="GC41" i="39"/>
  <c r="FM50" i="39"/>
  <c r="FE50" i="39"/>
  <c r="EH50" i="39"/>
  <c r="DZ26" i="39"/>
  <c r="DJ26" i="39"/>
  <c r="IH50" i="39"/>
  <c r="ET41" i="39"/>
  <c r="DN41" i="39"/>
  <c r="XQ26" i="39"/>
  <c r="XZ42" i="39"/>
  <c r="IP50" i="39"/>
  <c r="FR41" i="39"/>
  <c r="EL41" i="39"/>
  <c r="DV41" i="39"/>
  <c r="FF44" i="39"/>
  <c r="FB41" i="39"/>
  <c r="ET26" i="39"/>
  <c r="JZ50" i="39"/>
  <c r="IP41" i="39"/>
  <c r="XY42" i="39"/>
  <c r="TV41" i="39"/>
  <c r="EL26" i="39"/>
  <c r="IX41" i="39"/>
  <c r="ZZ45" i="39"/>
  <c r="QI45" i="39"/>
  <c r="EP51" i="39"/>
  <c r="JT42" i="39"/>
  <c r="AAU45" i="39"/>
  <c r="SU45" i="39"/>
  <c r="AEP41" i="39"/>
  <c r="AGP50" i="39"/>
  <c r="YW42" i="39"/>
  <c r="XZ51" i="39"/>
  <c r="XB45" i="39"/>
  <c r="XB42" i="39"/>
  <c r="PH42" i="39"/>
  <c r="FJ45" i="39"/>
  <c r="QC50" i="39"/>
  <c r="PI50" i="39"/>
  <c r="AGP51" i="39"/>
  <c r="ADE42" i="39"/>
  <c r="AGP45" i="39"/>
  <c r="VR41" i="39"/>
  <c r="NV42" i="39"/>
  <c r="LB45" i="39"/>
  <c r="SK44" i="39"/>
  <c r="AGQ45" i="39"/>
  <c r="AGN42" i="39"/>
  <c r="VN51" i="39"/>
  <c r="AGO50" i="39"/>
  <c r="PN51" i="39"/>
  <c r="NJ45" i="39"/>
  <c r="AAH45" i="39"/>
  <c r="BM44" i="39"/>
  <c r="DH42" i="39"/>
  <c r="CJ41" i="39"/>
  <c r="AO41" i="39"/>
  <c r="KD51" i="39"/>
  <c r="KD42" i="39"/>
  <c r="KD45" i="39"/>
  <c r="JM26" i="39"/>
  <c r="JM42" i="39"/>
  <c r="IP42" i="39"/>
  <c r="JZ51" i="39"/>
  <c r="HZ51" i="39"/>
  <c r="IU42" i="39"/>
  <c r="IT26" i="39"/>
  <c r="IH51" i="39"/>
  <c r="IH42" i="39"/>
  <c r="KH51" i="39"/>
  <c r="IH45" i="39"/>
  <c r="HV51" i="39"/>
  <c r="HJ42" i="39"/>
  <c r="HN45" i="39"/>
  <c r="II42" i="39"/>
  <c r="TG41" i="39"/>
  <c r="TF41" i="39"/>
  <c r="TF26" i="39"/>
  <c r="SR41" i="39"/>
  <c r="SR26" i="39"/>
  <c r="SJ41" i="39"/>
  <c r="SJ26" i="39"/>
  <c r="SK41" i="39"/>
  <c r="ES44" i="39"/>
  <c r="EO50" i="39"/>
  <c r="GO50" i="39"/>
  <c r="EO41" i="39"/>
  <c r="EG41" i="39"/>
  <c r="EG50" i="39"/>
  <c r="GG50" i="39"/>
  <c r="EH41" i="39"/>
  <c r="DY50" i="39"/>
  <c r="DY44" i="39"/>
  <c r="FY50" i="39"/>
  <c r="EC44" i="39"/>
  <c r="DQ26" i="39"/>
  <c r="DQ50" i="39"/>
  <c r="DQ41" i="39"/>
  <c r="DU44" i="39"/>
  <c r="FQ50" i="39"/>
  <c r="BF50" i="39"/>
  <c r="TN41" i="39"/>
  <c r="HZ42" i="39"/>
  <c r="FU42" i="39"/>
  <c r="IM42" i="39"/>
  <c r="IE42" i="39"/>
  <c r="ID51" i="39"/>
  <c r="JR51" i="39"/>
  <c r="HR45" i="39"/>
  <c r="HR26" i="39"/>
  <c r="HV45" i="39"/>
  <c r="ID45" i="39"/>
  <c r="HV26" i="39"/>
  <c r="AFZ42" i="39"/>
  <c r="AFZ26" i="39"/>
  <c r="AGA42" i="39"/>
  <c r="AFY42" i="39"/>
  <c r="ADU42" i="39"/>
  <c r="ADT26" i="39"/>
  <c r="ABV45" i="39"/>
  <c r="ADR51" i="39"/>
  <c r="ABR45" i="39"/>
  <c r="ABN45" i="39"/>
  <c r="ABB42" i="39"/>
  <c r="ABB45" i="39"/>
  <c r="AAD42" i="39"/>
  <c r="ZU42" i="39"/>
  <c r="XX42" i="39"/>
  <c r="XP42" i="39"/>
  <c r="WS42" i="39"/>
  <c r="UT51" i="39"/>
  <c r="ST51" i="39"/>
  <c r="RV51" i="39"/>
  <c r="RW42" i="39"/>
  <c r="RV42" i="39"/>
  <c r="RB45" i="39"/>
  <c r="UD51" i="39"/>
  <c r="RI50" i="39"/>
  <c r="QT41" i="39"/>
  <c r="SS50" i="39"/>
  <c r="QL45" i="39"/>
  <c r="PZ42" i="39"/>
  <c r="OW44" i="39"/>
  <c r="OX41" i="39"/>
  <c r="OP50" i="39"/>
  <c r="OP41" i="39"/>
  <c r="OL44" i="39"/>
  <c r="OH41" i="39"/>
  <c r="PU50" i="39"/>
  <c r="NU50" i="39"/>
  <c r="NU41" i="39"/>
  <c r="NV41" i="39"/>
  <c r="NM44" i="39"/>
  <c r="NI44" i="39"/>
  <c r="PE50" i="39"/>
  <c r="NE41" i="39"/>
  <c r="DI42" i="39"/>
  <c r="AW26" i="39"/>
  <c r="BA44" i="39"/>
  <c r="ABW42" i="39"/>
  <c r="ADO51" i="39"/>
  <c r="ABK45" i="39"/>
  <c r="AAT45" i="39"/>
  <c r="AAT42" i="39"/>
  <c r="AAP26" i="39"/>
  <c r="ABV51" i="39"/>
  <c r="XQ42" i="39"/>
  <c r="ACG26" i="39"/>
  <c r="CO51" i="39"/>
  <c r="ACC50" i="39"/>
  <c r="ABN41" i="39"/>
  <c r="IY51" i="39"/>
  <c r="AGD26" i="39"/>
  <c r="AEO44" i="39"/>
  <c r="ADV51" i="39"/>
  <c r="AAX26" i="39"/>
  <c r="AAX45" i="39"/>
  <c r="ZU50" i="39"/>
  <c r="AS44" i="39"/>
  <c r="AO44" i="39"/>
  <c r="C7" i="39"/>
  <c r="BD41" i="39"/>
  <c r="EM45" i="39"/>
  <c r="AAQ42" i="39"/>
  <c r="ACM51" i="39"/>
  <c r="AAA42" i="39"/>
  <c r="ZW42" i="39"/>
  <c r="VW51" i="39"/>
  <c r="VS42" i="39"/>
  <c r="VE42" i="39"/>
  <c r="SS42" i="39"/>
  <c r="SR42" i="39"/>
  <c r="KZ42" i="39"/>
  <c r="LF51" i="39"/>
  <c r="EX45" i="39"/>
  <c r="FB45" i="39"/>
  <c r="EX51" i="39"/>
  <c r="EU42" i="39"/>
  <c r="ET45" i="39"/>
  <c r="GT51" i="39"/>
  <c r="Q26" i="39"/>
  <c r="AEJ42" i="39"/>
  <c r="KC42" i="39"/>
  <c r="ADF45" i="39"/>
  <c r="ADF42" i="39"/>
  <c r="AFF51" i="39"/>
  <c r="ACQ45" i="39"/>
  <c r="PA42" i="39"/>
  <c r="MW26" i="39"/>
  <c r="JR45" i="39"/>
  <c r="DZ51" i="39"/>
  <c r="DZ42" i="39"/>
  <c r="QW42" i="39"/>
  <c r="RQ50" i="39"/>
  <c r="JV45" i="39"/>
  <c r="UL26" i="39"/>
  <c r="LY44" i="39"/>
  <c r="LN50" i="39"/>
  <c r="AAG51" i="39"/>
  <c r="ZD42" i="39"/>
  <c r="TR42" i="39"/>
  <c r="LN51" i="39"/>
  <c r="JU26" i="39"/>
  <c r="LW26" i="39"/>
  <c r="KO44" i="39"/>
  <c r="PS42" i="39"/>
  <c r="LZ45" i="39"/>
  <c r="NZ51" i="39"/>
  <c r="JL42" i="39"/>
  <c r="DJ42" i="39"/>
  <c r="MM45" i="39"/>
  <c r="DP42" i="39"/>
  <c r="DB42" i="39"/>
  <c r="W45" i="39"/>
  <c r="AGM42" i="39"/>
  <c r="EP45" i="39"/>
  <c r="RJ26" i="39"/>
  <c r="VN26" i="39"/>
  <c r="TJ45" i="39"/>
  <c r="HB51" i="39"/>
  <c r="NU26" i="39"/>
  <c r="MX42" i="39"/>
  <c r="LY26" i="39"/>
  <c r="FM42" i="39"/>
  <c r="AH26" i="39"/>
  <c r="HQ44" i="39"/>
  <c r="ES50" i="39"/>
  <c r="EC50" i="39"/>
  <c r="DE50" i="39"/>
  <c r="KJ26" i="39"/>
  <c r="IA51" i="39"/>
  <c r="DY26" i="39"/>
  <c r="UX26" i="39"/>
  <c r="S28" i="43"/>
  <c r="S40" i="43"/>
  <c r="S52" i="43" s="1"/>
  <c r="S64" i="43" s="1"/>
  <c r="S76" i="43" s="1"/>
  <c r="S88" i="43" s="1"/>
  <c r="S100" i="43" s="1"/>
  <c r="S112" i="43" s="1"/>
  <c r="S124" i="43" s="1"/>
  <c r="S136" i="43" s="1"/>
  <c r="S148" i="43" s="1"/>
  <c r="S160" i="43" s="1"/>
  <c r="S172" i="43" s="1"/>
  <c r="S184" i="43" s="1"/>
  <c r="S196" i="43" s="1"/>
  <c r="S208" i="43" s="1"/>
  <c r="S220" i="43" s="1"/>
  <c r="S232" i="43" s="1"/>
  <c r="LQ42" i="39"/>
  <c r="LP26" i="39"/>
  <c r="KS42" i="39"/>
  <c r="DN45" i="39"/>
  <c r="DO42" i="39"/>
  <c r="DN51" i="39"/>
  <c r="FN51" i="39"/>
  <c r="DN26" i="39"/>
  <c r="CK42" i="39"/>
  <c r="CJ26" i="39"/>
  <c r="TW26" i="39"/>
  <c r="TW41" i="39"/>
  <c r="TX41" i="39"/>
  <c r="SB26" i="39"/>
  <c r="RQ44" i="39"/>
  <c r="RM50" i="39"/>
  <c r="RM26" i="39"/>
  <c r="RM44" i="39"/>
  <c r="LP41" i="39"/>
  <c r="LQ41" i="39"/>
  <c r="NA50" i="39"/>
  <c r="LA44" i="39"/>
  <c r="LA41" i="39"/>
  <c r="JE41" i="39"/>
  <c r="JD26" i="39"/>
  <c r="IO41" i="39"/>
  <c r="IN26" i="39"/>
  <c r="IN41" i="39"/>
  <c r="IR44" i="39"/>
  <c r="IG41" i="39"/>
  <c r="IF26" i="39"/>
  <c r="BQ44" i="39"/>
  <c r="CG44" i="39"/>
  <c r="BY44" i="39"/>
  <c r="DU50" i="39"/>
  <c r="BU44" i="39"/>
  <c r="BU26" i="39"/>
  <c r="HB26" i="39"/>
  <c r="CX50" i="39"/>
  <c r="TP41" i="39"/>
  <c r="TQ41" i="39"/>
  <c r="TB50" i="39"/>
  <c r="TF44" i="39"/>
  <c r="RU50" i="39"/>
  <c r="RU26" i="39"/>
  <c r="RU44" i="39"/>
  <c r="TU50" i="39"/>
  <c r="LM44" i="39"/>
  <c r="KV50" i="39"/>
  <c r="IW41" i="39"/>
  <c r="HX26" i="39"/>
  <c r="RM41" i="39"/>
  <c r="CS50" i="39"/>
  <c r="HQ26" i="39"/>
  <c r="HQ41" i="39"/>
  <c r="HB44" i="39"/>
  <c r="HF44" i="39"/>
  <c r="DA44" i="39"/>
  <c r="FA50" i="39"/>
  <c r="DA41" i="39"/>
  <c r="DA50" i="39"/>
  <c r="DE44" i="39"/>
  <c r="CK41" i="39"/>
  <c r="EK50" i="39"/>
  <c r="CK44" i="39"/>
  <c r="CK50" i="39"/>
  <c r="DM50" i="39"/>
  <c r="BM41" i="39"/>
  <c r="BM50" i="39"/>
  <c r="BU41" i="39"/>
  <c r="SB41" i="39"/>
  <c r="CJ42" i="39"/>
  <c r="AP41" i="39"/>
  <c r="HJ41" i="39"/>
  <c r="HJ26" i="39"/>
  <c r="CW44" i="39"/>
  <c r="CS41" i="39"/>
  <c r="CS44" i="39"/>
  <c r="CC26" i="39"/>
  <c r="CC41" i="39"/>
  <c r="BE26" i="39"/>
  <c r="BI44" i="39"/>
  <c r="BE44" i="39"/>
  <c r="BE41" i="39"/>
  <c r="BU50" i="39"/>
  <c r="JQ50" i="39"/>
  <c r="JD50" i="39"/>
  <c r="DB41" i="39"/>
  <c r="AAC42" i="39"/>
  <c r="AAB26" i="39"/>
  <c r="XA42" i="39"/>
  <c r="WZ42" i="39"/>
  <c r="WJ42" i="39"/>
  <c r="SI42" i="39"/>
  <c r="SH26" i="39"/>
  <c r="SH51" i="39"/>
  <c r="RV45" i="39"/>
  <c r="RR51" i="39"/>
  <c r="RF42" i="39"/>
  <c r="RF51" i="39"/>
  <c r="RF45" i="39"/>
  <c r="RJ45" i="39"/>
  <c r="RB51" i="39"/>
  <c r="RB26" i="39"/>
  <c r="QG42" i="39"/>
  <c r="PI26" i="39"/>
  <c r="OB42" i="39"/>
  <c r="NE42" i="39"/>
  <c r="ND26" i="39"/>
  <c r="LY42" i="39"/>
  <c r="LX26" i="39"/>
  <c r="HW45" i="39"/>
  <c r="HX42" i="39"/>
  <c r="HS42" i="39"/>
  <c r="JS51" i="39"/>
  <c r="HP42" i="39"/>
  <c r="HG51" i="39"/>
  <c r="AAH41" i="39"/>
  <c r="ZZ26" i="39"/>
  <c r="ZZ50" i="39"/>
  <c r="ZV45" i="39"/>
  <c r="ZR45" i="39"/>
  <c r="ZL42" i="39"/>
  <c r="ZK42" i="39"/>
  <c r="WX26" i="39"/>
  <c r="TW42" i="39"/>
  <c r="TV45" i="39"/>
  <c r="VV51" i="39"/>
  <c r="NL41" i="39"/>
  <c r="NL26" i="39"/>
  <c r="ND41" i="39"/>
  <c r="MW44" i="39"/>
  <c r="MW50" i="39"/>
  <c r="NA44" i="39"/>
  <c r="LO42" i="39"/>
  <c r="KZ26" i="39"/>
  <c r="MS50" i="39"/>
  <c r="KS41" i="39"/>
  <c r="JR41" i="39"/>
  <c r="OC42" i="39"/>
  <c r="ABZ50" i="39"/>
  <c r="LV41" i="39"/>
  <c r="WJ26" i="39"/>
  <c r="LW41" i="39"/>
  <c r="OW50" i="39"/>
  <c r="TV51" i="39"/>
  <c r="QH42" i="39"/>
  <c r="SH45" i="39"/>
  <c r="AAZ42" i="39"/>
  <c r="AAZ26" i="39"/>
  <c r="YT51" i="39"/>
  <c r="YT45" i="39"/>
  <c r="YT26" i="39"/>
  <c r="ZG51" i="39"/>
  <c r="ZC51" i="39"/>
  <c r="XC45" i="39"/>
  <c r="SL42" i="39"/>
  <c r="SL45" i="39"/>
  <c r="SP45" i="39"/>
  <c r="UL51" i="39"/>
  <c r="SL51" i="39"/>
  <c r="SM42" i="39"/>
  <c r="SC42" i="39"/>
  <c r="SC26" i="39"/>
  <c r="TN51" i="39"/>
  <c r="RN42" i="39"/>
  <c r="RN45" i="39"/>
  <c r="OR26" i="39"/>
  <c r="OA45" i="39"/>
  <c r="PW51" i="39"/>
  <c r="NT42" i="39"/>
  <c r="PS51" i="39"/>
  <c r="PO51" i="39"/>
  <c r="NK51" i="39"/>
  <c r="NK42" i="39"/>
  <c r="NL42" i="39"/>
  <c r="MW42" i="39"/>
  <c r="MN42" i="39"/>
  <c r="ADM42" i="39"/>
  <c r="ADN42" i="39"/>
  <c r="ADB51" i="39"/>
  <c r="AFB51" i="39"/>
  <c r="ACT51" i="39"/>
  <c r="ACT45" i="39"/>
  <c r="AAY45" i="39"/>
  <c r="ZS45" i="39"/>
  <c r="ZS42" i="39"/>
  <c r="ZS51" i="39"/>
  <c r="ZW45" i="39"/>
  <c r="ZF45" i="39"/>
  <c r="XR45" i="39"/>
  <c r="XO42" i="39"/>
  <c r="UV26" i="39"/>
  <c r="AFI44" i="39"/>
  <c r="AFI41" i="39"/>
  <c r="AFI26" i="39"/>
  <c r="AFA26" i="39"/>
  <c r="AFE44" i="39"/>
  <c r="ACT41" i="39"/>
  <c r="ACT44" i="39"/>
  <c r="ACL50" i="39"/>
  <c r="ABV50" i="39"/>
  <c r="ABV26" i="39"/>
  <c r="ABN26" i="39"/>
  <c r="ABN51" i="39"/>
  <c r="NM41" i="39"/>
  <c r="AAR26" i="39"/>
  <c r="PI42" i="39"/>
  <c r="JK51" i="39"/>
  <c r="UH51" i="39"/>
  <c r="NV50" i="39"/>
  <c r="HS51" i="39"/>
  <c r="HH42" i="39"/>
  <c r="PJ42" i="39"/>
  <c r="KS50" i="39"/>
  <c r="AET51" i="39"/>
  <c r="AEC42" i="39"/>
  <c r="AEC26" i="39"/>
  <c r="GB26" i="39"/>
  <c r="FR42" i="39"/>
  <c r="CI42" i="39"/>
  <c r="CH45" i="39"/>
  <c r="EH51" i="39"/>
  <c r="CH51" i="39"/>
  <c r="ND42" i="39"/>
  <c r="HO51" i="39"/>
  <c r="ZZ44" i="39"/>
  <c r="RF26" i="39"/>
  <c r="ABF44" i="39"/>
  <c r="HO42" i="39"/>
  <c r="AAR42" i="39"/>
  <c r="WX51" i="39"/>
  <c r="PA26" i="39"/>
  <c r="PB42" i="39"/>
  <c r="LI42" i="39"/>
  <c r="JF45" i="39"/>
  <c r="JB45" i="39"/>
  <c r="GT45" i="39"/>
  <c r="GH26" i="39"/>
  <c r="FT42" i="39"/>
  <c r="ZN51" i="39"/>
  <c r="YH51" i="39"/>
  <c r="WX45" i="39"/>
  <c r="WT42" i="39"/>
  <c r="WP51" i="39"/>
  <c r="WP45" i="39"/>
  <c r="YP51" i="39"/>
  <c r="WA51" i="39"/>
  <c r="WB42" i="39"/>
  <c r="TO45" i="39"/>
  <c r="TK45" i="39"/>
  <c r="OE51" i="39"/>
  <c r="ADJ41" i="39"/>
  <c r="ACT50" i="39"/>
  <c r="OP44" i="39"/>
  <c r="MH41" i="39"/>
  <c r="XI42" i="39"/>
  <c r="KL45" i="39"/>
  <c r="HI26" i="39"/>
  <c r="JF51" i="39"/>
  <c r="HF45" i="39"/>
  <c r="GU51" i="39"/>
  <c r="GQ45" i="39"/>
  <c r="GR42" i="39"/>
  <c r="CQ42" i="39"/>
  <c r="BV45" i="39"/>
  <c r="BV51" i="39"/>
  <c r="BW42" i="39"/>
  <c r="ZJ26" i="39"/>
  <c r="LN41" i="39"/>
  <c r="KW44" i="39"/>
  <c r="UU42" i="39"/>
  <c r="UD45" i="39"/>
  <c r="UX51" i="39"/>
  <c r="PZ45" i="39"/>
  <c r="QD45" i="39"/>
  <c r="PU51" i="39"/>
  <c r="LF45" i="39"/>
  <c r="KY42" i="39"/>
  <c r="EX42" i="39"/>
  <c r="DK45" i="39"/>
  <c r="TQ44" i="39"/>
  <c r="QE41" i="39"/>
  <c r="ABO42" i="39"/>
  <c r="DZ45" i="39"/>
  <c r="DR45" i="39"/>
  <c r="SS41" i="39"/>
  <c r="QH26" i="39"/>
  <c r="PN50" i="39"/>
  <c r="DI50" i="39"/>
  <c r="S45" i="39"/>
  <c r="QG50" i="39"/>
  <c r="HN26" i="39"/>
  <c r="AGL26" i="39"/>
  <c r="ADZ45" i="39"/>
  <c r="JZ26" i="39"/>
  <c r="JM44" i="39"/>
  <c r="GP26" i="39"/>
  <c r="CD44" i="39"/>
  <c r="YD45" i="39"/>
  <c r="XK45" i="39"/>
  <c r="WL42" i="39"/>
  <c r="JJ45" i="39"/>
  <c r="FC51" i="39"/>
  <c r="DO45" i="39"/>
  <c r="PV26" i="39"/>
  <c r="LU44" i="39"/>
  <c r="KK44" i="39"/>
  <c r="BN41" i="39"/>
  <c r="TV26" i="39"/>
  <c r="LO26" i="39"/>
  <c r="GW44" i="39"/>
  <c r="EW26" i="39"/>
  <c r="XC42" i="39"/>
  <c r="UH26" i="39"/>
  <c r="FE26" i="39"/>
  <c r="DR42" i="39"/>
  <c r="AEE45" i="39"/>
  <c r="ADV44" i="39"/>
  <c r="TU44" i="39"/>
  <c r="US50" i="39"/>
  <c r="RE26" i="39"/>
  <c r="NV26" i="39"/>
  <c r="LG41" i="39"/>
  <c r="KW50" i="39"/>
  <c r="CL44" i="39"/>
  <c r="JK45" i="39"/>
  <c r="PB45" i="39"/>
  <c r="AEH45" i="39"/>
  <c r="YL45" i="39"/>
  <c r="SM45" i="39"/>
  <c r="IV26" i="39"/>
  <c r="FV42" i="39"/>
  <c r="DS42" i="39"/>
  <c r="QD26" i="39"/>
  <c r="NF41" i="39"/>
  <c r="MD44" i="39"/>
  <c r="IH44" i="39"/>
  <c r="OP51" i="39"/>
  <c r="OP45" i="39"/>
  <c r="OQ42" i="39"/>
  <c r="OP26" i="39"/>
  <c r="NG51" i="39"/>
  <c r="NG42" i="39"/>
  <c r="PG51" i="39"/>
  <c r="LA26" i="39"/>
  <c r="LB42" i="39"/>
  <c r="LA42" i="39"/>
  <c r="KT45" i="39"/>
  <c r="MT51" i="39"/>
  <c r="KU42" i="39"/>
  <c r="KX45" i="39"/>
  <c r="KT51" i="39"/>
  <c r="KT42" i="39"/>
  <c r="OL51" i="39"/>
  <c r="QL51" i="39"/>
  <c r="OL45" i="39"/>
  <c r="OL42" i="39"/>
  <c r="DU26" i="39"/>
  <c r="OH45" i="39"/>
  <c r="QH51" i="39"/>
  <c r="OI42" i="39"/>
  <c r="OH26" i="39"/>
  <c r="OH51" i="39"/>
  <c r="EE45" i="39"/>
  <c r="EE42" i="39"/>
  <c r="GE51" i="39"/>
  <c r="EF42" i="39"/>
  <c r="AEQ45" i="39"/>
  <c r="AEQ51" i="39"/>
  <c r="AER42" i="39"/>
  <c r="AEQ42" i="39"/>
  <c r="AGM51" i="39"/>
  <c r="AEM45" i="39"/>
  <c r="AEM42" i="39"/>
  <c r="C16" i="39"/>
  <c r="AEH44" i="39"/>
  <c r="AEH26" i="39"/>
  <c r="AEH41" i="39"/>
  <c r="AEL44" i="39"/>
  <c r="AEH50" i="39"/>
  <c r="AGH50" i="39"/>
  <c r="ABI44" i="39"/>
  <c r="VY50" i="39"/>
  <c r="UC44" i="39"/>
  <c r="TY44" i="39"/>
  <c r="TY41" i="39"/>
  <c r="TZ41" i="39"/>
  <c r="TY26" i="39"/>
  <c r="RY50" i="39"/>
  <c r="SC44" i="39"/>
  <c r="RY44" i="39"/>
  <c r="RZ41" i="39"/>
  <c r="LR50" i="39"/>
  <c r="LR44" i="39"/>
  <c r="LV44" i="39"/>
  <c r="KP26" i="39"/>
  <c r="KQ41" i="39"/>
  <c r="KP41" i="39"/>
  <c r="MP50" i="39"/>
  <c r="KT44" i="39"/>
  <c r="KB26" i="39"/>
  <c r="KF44" i="39"/>
  <c r="KC41" i="39"/>
  <c r="AFD41" i="39"/>
  <c r="AFC41" i="39"/>
  <c r="AFC26" i="39"/>
  <c r="AEG50" i="39"/>
  <c r="ADZ26" i="39"/>
  <c r="AFZ50" i="39"/>
  <c r="ADZ50" i="39"/>
  <c r="ABQ50" i="39"/>
  <c r="ABJ44" i="39"/>
  <c r="ABJ26" i="39"/>
  <c r="AM26" i="39"/>
  <c r="AM42" i="39"/>
  <c r="CM51" i="39"/>
  <c r="AI45" i="39"/>
  <c r="AE45" i="39"/>
  <c r="AE42" i="39"/>
  <c r="AE26" i="39"/>
  <c r="AF42" i="39"/>
  <c r="KJ42" i="39"/>
  <c r="CL45" i="39"/>
  <c r="EL51" i="39"/>
  <c r="CP45" i="39"/>
  <c r="CL51" i="39"/>
  <c r="CM42" i="39"/>
  <c r="CL42" i="39"/>
  <c r="BF42" i="39"/>
  <c r="BF45" i="39"/>
  <c r="BF51" i="39"/>
  <c r="BB45" i="39"/>
  <c r="DB51" i="39"/>
  <c r="AX42" i="39"/>
  <c r="CX51" i="39"/>
  <c r="AX45" i="39"/>
  <c r="AY42" i="39"/>
  <c r="AT45" i="39"/>
  <c r="AU42" i="39"/>
  <c r="CT51" i="39"/>
  <c r="AP45" i="39"/>
  <c r="CP51" i="39"/>
  <c r="AP42" i="39"/>
  <c r="OK42" i="39"/>
  <c r="OK26" i="39"/>
  <c r="NZ42" i="39"/>
  <c r="MI42" i="39"/>
  <c r="MI45" i="39"/>
  <c r="NV51" i="39"/>
  <c r="LV51" i="39"/>
  <c r="LV45" i="39"/>
  <c r="LV26" i="39"/>
  <c r="HM50" i="39"/>
  <c r="HN41" i="39"/>
  <c r="JM50" i="39"/>
  <c r="HM44" i="39"/>
  <c r="HF41" i="39"/>
  <c r="HE44" i="39"/>
  <c r="HI44" i="39"/>
  <c r="GX50" i="39"/>
  <c r="IX50" i="39"/>
  <c r="GX26" i="39"/>
  <c r="GX44" i="39"/>
  <c r="GX41" i="39"/>
  <c r="EX41" i="39"/>
  <c r="EX26" i="39"/>
  <c r="EK41" i="39"/>
  <c r="AFB45" i="39"/>
  <c r="AEX51" i="39"/>
  <c r="AEX45" i="39"/>
  <c r="AEY42" i="39"/>
  <c r="AEP26" i="39"/>
  <c r="AET45" i="39"/>
  <c r="ST42" i="39"/>
  <c r="SS26" i="39"/>
  <c r="RK42" i="39"/>
  <c r="RK45" i="39"/>
  <c r="RO45" i="39"/>
  <c r="TK51" i="39"/>
  <c r="TG51" i="39"/>
  <c r="RG42" i="39"/>
  <c r="RD42" i="39"/>
  <c r="RC42" i="39"/>
  <c r="RC26" i="39"/>
  <c r="RC51" i="39"/>
  <c r="OW26" i="39"/>
  <c r="OS26" i="39"/>
  <c r="OS42" i="39"/>
  <c r="TB41" i="39"/>
  <c r="TA41" i="39"/>
  <c r="TA44" i="39"/>
  <c r="TA26" i="39"/>
  <c r="ST41" i="39"/>
  <c r="UT50" i="39"/>
  <c r="RU41" i="39"/>
  <c r="RL41" i="39"/>
  <c r="RL26" i="39"/>
  <c r="TF50" i="39"/>
  <c r="QL26" i="39"/>
  <c r="SL50" i="39"/>
  <c r="QF41" i="39"/>
  <c r="QG41" i="39"/>
  <c r="OQ26" i="39"/>
  <c r="OQ45" i="39"/>
  <c r="OR42" i="39"/>
  <c r="OJ41" i="39"/>
  <c r="OJ26" i="39"/>
  <c r="OB26" i="39"/>
  <c r="OB41" i="39"/>
  <c r="JK26" i="39"/>
  <c r="HY44" i="39"/>
  <c r="IC44" i="39"/>
  <c r="JY50" i="39"/>
  <c r="HY41" i="39"/>
  <c r="HY26" i="39"/>
  <c r="FQ44" i="39"/>
  <c r="HI50" i="39"/>
  <c r="FI50" i="39"/>
  <c r="FI44" i="39"/>
  <c r="FM44" i="39"/>
  <c r="BM26" i="39"/>
  <c r="BN42" i="39"/>
  <c r="BM51" i="39"/>
  <c r="BM42" i="39"/>
  <c r="BN45" i="39"/>
  <c r="BJ26" i="39"/>
  <c r="BJ51" i="39"/>
  <c r="DJ51" i="39"/>
  <c r="BK42" i="39"/>
  <c r="BJ45" i="39"/>
  <c r="AAD26" i="39"/>
  <c r="AAD50" i="39"/>
  <c r="AAD41" i="39"/>
  <c r="SA41" i="39"/>
  <c r="RR41" i="39"/>
  <c r="RR44" i="39"/>
  <c r="RR26" i="39"/>
  <c r="SP51" i="39"/>
  <c r="QP45" i="39"/>
  <c r="QT45" i="39"/>
  <c r="QP51" i="39"/>
  <c r="QP42" i="39"/>
  <c r="PR50" i="39"/>
  <c r="PR41" i="39"/>
  <c r="LE50" i="39"/>
  <c r="NE50" i="39"/>
  <c r="LE44" i="39"/>
  <c r="JQ26" i="39"/>
  <c r="JQ44" i="39"/>
  <c r="OX45" i="39"/>
  <c r="OT42" i="39"/>
  <c r="OT45" i="39"/>
  <c r="OT51" i="39"/>
  <c r="MU51" i="39"/>
  <c r="OU51" i="39"/>
  <c r="MY45" i="39"/>
  <c r="MU26" i="39"/>
  <c r="MQ45" i="39"/>
  <c r="MQ42" i="39"/>
  <c r="MM51" i="39"/>
  <c r="MM42" i="39"/>
  <c r="MM26" i="39"/>
  <c r="NS51" i="39"/>
  <c r="LS42" i="39"/>
  <c r="LH26" i="39"/>
  <c r="KQ42" i="39"/>
  <c r="KQ51" i="39"/>
  <c r="KR42" i="39"/>
  <c r="CS26" i="39"/>
  <c r="CT42" i="39"/>
  <c r="CS42" i="39"/>
  <c r="CB42" i="39"/>
  <c r="CA51" i="39"/>
  <c r="CE45" i="39"/>
  <c r="CA42" i="39"/>
  <c r="EA51" i="39"/>
  <c r="CA45" i="39"/>
  <c r="BT42" i="39"/>
  <c r="BT26" i="39"/>
  <c r="ABF41" i="39"/>
  <c r="ADF50" i="39"/>
  <c r="ABF26" i="39"/>
  <c r="TO26" i="39"/>
  <c r="TI41" i="39"/>
  <c r="RZ26" i="39"/>
  <c r="RZ51" i="39"/>
  <c r="SD45" i="39"/>
  <c r="RZ45" i="39"/>
  <c r="RS41" i="39"/>
  <c r="RK41" i="39"/>
  <c r="QK50" i="39"/>
  <c r="QK26" i="39"/>
  <c r="JR50" i="39"/>
  <c r="JR26" i="39"/>
  <c r="LF50" i="39"/>
  <c r="JF41" i="39"/>
  <c r="JJ44" i="39"/>
  <c r="FJ26" i="39"/>
  <c r="FJ41" i="39"/>
  <c r="FJ44" i="39"/>
  <c r="FN44" i="39"/>
  <c r="EP50" i="39"/>
  <c r="GP50" i="39"/>
  <c r="ABW51" i="39"/>
  <c r="ABS45" i="39"/>
  <c r="ADS51" i="39"/>
  <c r="ABS42" i="39"/>
  <c r="YP42" i="39"/>
  <c r="VZ42" i="39"/>
  <c r="VV42" i="39"/>
  <c r="VC42" i="39"/>
  <c r="VB45" i="39"/>
  <c r="VB51" i="39"/>
  <c r="UN42" i="39"/>
  <c r="UQ45" i="39"/>
  <c r="WM51" i="39"/>
  <c r="DF51" i="39"/>
  <c r="AFR41" i="39"/>
  <c r="AFS41" i="39"/>
  <c r="AFR44" i="39"/>
  <c r="AFV44" i="39"/>
  <c r="ACP45" i="39"/>
  <c r="ACL26" i="39"/>
  <c r="AEL51" i="39"/>
  <c r="ACM42" i="39"/>
  <c r="ACH51" i="39"/>
  <c r="ACI42" i="39"/>
  <c r="ACH45" i="39"/>
  <c r="ACH42" i="39"/>
  <c r="AEH51" i="39"/>
  <c r="AFP42" i="39"/>
  <c r="AFO45" i="39"/>
  <c r="AFO51" i="39"/>
  <c r="ADD42" i="39"/>
  <c r="ADC45" i="39"/>
  <c r="ADG45" i="39"/>
  <c r="ADC42" i="39"/>
  <c r="AEY51" i="39"/>
  <c r="ACY51" i="39"/>
  <c r="ACU42" i="39"/>
  <c r="ACV42" i="39"/>
  <c r="ACU45" i="39"/>
  <c r="ACO42" i="39"/>
  <c r="ACP42" i="39"/>
  <c r="X42" i="39"/>
  <c r="Y42" i="39"/>
  <c r="X26" i="39"/>
  <c r="I26" i="39"/>
  <c r="I45" i="39"/>
  <c r="J42" i="39"/>
  <c r="ZO45" i="39"/>
  <c r="CY51" i="39"/>
  <c r="YX42" i="39"/>
  <c r="AAM45" i="39"/>
  <c r="AAM42" i="39"/>
  <c r="AAB42" i="39"/>
  <c r="AAU51" i="39"/>
  <c r="XN51" i="39"/>
  <c r="XN26" i="39"/>
  <c r="XN45" i="39"/>
  <c r="WK42" i="39"/>
  <c r="UX45" i="39"/>
  <c r="UT45" i="39"/>
  <c r="WT51" i="39"/>
  <c r="UQ42" i="39"/>
  <c r="UP45" i="39"/>
  <c r="UP51" i="39"/>
  <c r="UP42" i="39"/>
  <c r="WI51" i="39"/>
  <c r="UI51" i="39"/>
  <c r="UE42" i="39"/>
  <c r="TP26" i="39"/>
  <c r="RR45" i="39"/>
  <c r="RS42" i="39"/>
  <c r="TR51" i="39"/>
  <c r="QU45" i="39"/>
  <c r="QQ51" i="39"/>
  <c r="KP51" i="39"/>
  <c r="IP51" i="39"/>
  <c r="IP45" i="39"/>
  <c r="IT45" i="39"/>
  <c r="KL51" i="39"/>
  <c r="IL26" i="39"/>
  <c r="IL45" i="39"/>
  <c r="CZ42" i="39"/>
  <c r="CD42" i="39"/>
  <c r="CD45" i="39"/>
  <c r="CD26" i="39"/>
  <c r="CE42" i="39"/>
  <c r="LW45" i="39"/>
  <c r="LX42" i="39"/>
  <c r="LW51" i="39"/>
  <c r="ABY42" i="39"/>
  <c r="ABX42" i="39"/>
  <c r="ABQ42" i="39"/>
  <c r="ABR42" i="39"/>
  <c r="AAP51" i="39"/>
  <c r="AAI42" i="39"/>
  <c r="XR51" i="39"/>
  <c r="ZR51" i="39"/>
  <c r="XR42" i="39"/>
  <c r="XS42" i="39"/>
  <c r="WY42" i="39"/>
  <c r="WR42" i="39"/>
  <c r="WQ51" i="39"/>
  <c r="YM51" i="39"/>
  <c r="XA51" i="39"/>
  <c r="TY51" i="39"/>
  <c r="EO51" i="39"/>
  <c r="EP42" i="39"/>
  <c r="EO26" i="39"/>
  <c r="GH51" i="39"/>
  <c r="EH42" i="39"/>
  <c r="DC51" i="39"/>
  <c r="ZJ44" i="39"/>
  <c r="ZF26" i="39"/>
  <c r="WP26" i="39"/>
  <c r="WH26" i="39"/>
  <c r="WH50" i="39"/>
  <c r="PY50" i="39"/>
  <c r="NY44" i="39"/>
  <c r="NN41" i="39"/>
  <c r="NM50" i="39"/>
  <c r="MG44" i="39"/>
  <c r="MC50" i="39"/>
  <c r="LX41" i="39"/>
  <c r="ZE51" i="39"/>
  <c r="ZE42" i="39"/>
  <c r="ZE26" i="39"/>
  <c r="ABB51" i="39"/>
  <c r="ZB45" i="39"/>
  <c r="ZB51" i="39"/>
  <c r="AAX51" i="39"/>
  <c r="YX51" i="39"/>
  <c r="VL42" i="39"/>
  <c r="US45" i="39"/>
  <c r="HW42" i="39"/>
  <c r="JV51" i="39"/>
  <c r="HZ45" i="39"/>
  <c r="HR42" i="39"/>
  <c r="HR51" i="39"/>
  <c r="HJ51" i="39"/>
  <c r="HJ45" i="39"/>
  <c r="JJ51" i="39"/>
  <c r="GO45" i="39"/>
  <c r="IK51" i="39"/>
  <c r="GD51" i="39"/>
  <c r="ED51" i="39"/>
  <c r="ED45" i="39"/>
  <c r="ED26" i="39"/>
  <c r="DW45" i="39"/>
  <c r="DG42" i="39"/>
  <c r="DF45" i="39"/>
  <c r="FF51" i="39"/>
  <c r="ZR26" i="39"/>
  <c r="ZV44" i="39"/>
  <c r="PG41" i="39"/>
  <c r="DV50" i="39"/>
  <c r="DN50" i="39"/>
  <c r="XB51" i="39"/>
  <c r="EK45" i="39"/>
  <c r="ZK51" i="39"/>
  <c r="GK26" i="39"/>
  <c r="AFR51" i="39"/>
  <c r="ADR45" i="39"/>
  <c r="ADS45" i="39"/>
  <c r="ADO42" i="39"/>
  <c r="ACE45" i="39"/>
  <c r="ABP42" i="39"/>
  <c r="ABP26" i="39"/>
  <c r="AAL51" i="39"/>
  <c r="AAL45" i="39"/>
  <c r="ABF42" i="39"/>
  <c r="ABF51" i="39"/>
  <c r="ABG42" i="39"/>
  <c r="QG26" i="39"/>
  <c r="QG44" i="39"/>
  <c r="OK44" i="39"/>
  <c r="OK50" i="39"/>
  <c r="OC50" i="39"/>
  <c r="OC44" i="39"/>
  <c r="EO44" i="39"/>
  <c r="EG44" i="39"/>
  <c r="QF42" i="39"/>
  <c r="LF41" i="39"/>
  <c r="IT51" i="39"/>
  <c r="XJ45" i="39"/>
  <c r="AFF45" i="39"/>
  <c r="XJ42" i="39"/>
  <c r="XI51" i="39"/>
  <c r="QU42" i="39"/>
  <c r="QX45" i="39"/>
  <c r="PC42" i="39"/>
  <c r="MX45" i="39"/>
  <c r="EY45" i="39"/>
  <c r="EU45" i="39"/>
  <c r="EU51" i="39"/>
  <c r="EG26" i="39"/>
  <c r="DI45" i="39"/>
  <c r="DI26" i="39"/>
  <c r="AFQ50" i="39"/>
  <c r="AFQ26" i="39"/>
  <c r="HU44" i="39"/>
  <c r="HQ50" i="39"/>
  <c r="ACG51" i="39"/>
  <c r="ACG42" i="39"/>
  <c r="ZV42" i="39"/>
  <c r="TB42" i="39"/>
  <c r="TF45" i="39"/>
  <c r="TB51" i="39"/>
  <c r="SX45" i="39"/>
  <c r="SX26" i="39"/>
  <c r="PX42" i="39"/>
  <c r="PR45" i="39"/>
  <c r="PN26" i="39"/>
  <c r="KA51" i="39"/>
  <c r="HB42" i="39"/>
  <c r="JB51" i="39"/>
  <c r="GB42" i="39"/>
  <c r="XF45" i="39"/>
  <c r="ZF51" i="39"/>
  <c r="XF26" i="39"/>
  <c r="QW50" i="39"/>
  <c r="PA44" i="39"/>
  <c r="GD41" i="39"/>
  <c r="GD26" i="39"/>
  <c r="ABJ51" i="39"/>
  <c r="ABJ45" i="39"/>
  <c r="YP45" i="39"/>
  <c r="VR51" i="39"/>
  <c r="VR45" i="39"/>
  <c r="RE42" i="39"/>
  <c r="QW26" i="39"/>
  <c r="PJ45" i="39"/>
  <c r="PJ51" i="39"/>
  <c r="PF42" i="39"/>
  <c r="PF45" i="39"/>
  <c r="JW42" i="39"/>
  <c r="JG42" i="39"/>
  <c r="IW42" i="39"/>
  <c r="GX45" i="39"/>
  <c r="GX51" i="39"/>
  <c r="SC41" i="39"/>
  <c r="UC50" i="39"/>
  <c r="AEA45" i="39"/>
  <c r="ADW51" i="39"/>
  <c r="YH45" i="39"/>
  <c r="YD42" i="39"/>
  <c r="SI51" i="39"/>
  <c r="SI45" i="39"/>
  <c r="IX45" i="39"/>
  <c r="GT42" i="39"/>
  <c r="DN42" i="39"/>
  <c r="EM51" i="39"/>
  <c r="DG51" i="39"/>
  <c r="BG51" i="39"/>
  <c r="CQ51" i="39"/>
  <c r="AQ42" i="39"/>
  <c r="ACS26" i="39"/>
  <c r="ACS50" i="39"/>
  <c r="TM50" i="39"/>
  <c r="QS50" i="39"/>
  <c r="MD26" i="39"/>
  <c r="MD51" i="39"/>
  <c r="IK50" i="39"/>
  <c r="IK44" i="39"/>
  <c r="FU50" i="39"/>
  <c r="TY42" i="39"/>
  <c r="GC42" i="39"/>
  <c r="SG51" i="39"/>
  <c r="RN51" i="39"/>
  <c r="SD51" i="39"/>
  <c r="PY26" i="39"/>
  <c r="MT26" i="39"/>
  <c r="MO26" i="39"/>
  <c r="FB26" i="39"/>
  <c r="XV42" i="39"/>
  <c r="XV45" i="39"/>
  <c r="ZV51" i="39"/>
  <c r="TF51" i="39"/>
  <c r="SQ42" i="39"/>
  <c r="JN42" i="39"/>
  <c r="FZ45" i="39"/>
  <c r="FZ51" i="39"/>
  <c r="ADV26" i="39"/>
  <c r="ADV45" i="39"/>
  <c r="ABV41" i="39"/>
  <c r="XB50" i="39"/>
  <c r="LA50" i="39"/>
  <c r="KT41" i="39"/>
  <c r="GG44" i="39"/>
  <c r="FU26" i="39"/>
  <c r="DQ44" i="39"/>
  <c r="ET50" i="39"/>
  <c r="CT41" i="39"/>
  <c r="ZC42" i="39"/>
  <c r="ST45" i="39"/>
  <c r="RE45" i="39"/>
  <c r="MH51" i="39"/>
  <c r="KH45" i="39"/>
  <c r="EL45" i="39"/>
  <c r="ET51" i="39"/>
  <c r="CT45" i="39"/>
  <c r="CX45" i="39"/>
  <c r="ME41" i="39"/>
  <c r="KS44" i="39"/>
  <c r="KS26" i="39"/>
  <c r="CK26" i="39"/>
  <c r="CL41" i="39"/>
  <c r="CC50" i="39"/>
  <c r="CC44" i="39"/>
  <c r="AET26" i="39"/>
  <c r="AEY44" i="39"/>
  <c r="AEU26" i="39"/>
  <c r="XW42" i="39"/>
  <c r="MV42" i="39"/>
  <c r="MU42" i="39"/>
  <c r="LJ42" i="39"/>
  <c r="GH45" i="39"/>
  <c r="GL45" i="39"/>
  <c r="AGL51" i="39"/>
  <c r="AEL26" i="39"/>
  <c r="AEL45" i="39"/>
  <c r="UI45" i="39"/>
  <c r="UI42" i="39"/>
  <c r="TX26" i="39"/>
  <c r="TX42" i="39"/>
  <c r="TK42" i="39"/>
  <c r="SA45" i="39"/>
  <c r="SE45" i="39"/>
  <c r="SA51" i="39"/>
  <c r="RS51" i="39"/>
  <c r="RS45" i="39"/>
  <c r="SY51" i="39"/>
  <c r="QY45" i="39"/>
  <c r="OM51" i="39"/>
  <c r="NN45" i="39"/>
  <c r="NJ51" i="39"/>
  <c r="NJ26" i="39"/>
  <c r="GS26" i="39"/>
  <c r="CZ50" i="39"/>
  <c r="CB50" i="39"/>
  <c r="AHP51" i="39"/>
  <c r="VK45" i="39"/>
  <c r="XK51" i="39"/>
  <c r="VK26" i="39"/>
  <c r="VK42" i="39"/>
  <c r="VG45" i="39"/>
  <c r="VC45" i="39"/>
  <c r="VC51" i="39"/>
  <c r="UY42" i="39"/>
  <c r="UY51" i="39"/>
  <c r="UY45" i="39"/>
  <c r="HI42" i="39"/>
  <c r="HI45" i="39"/>
  <c r="AL45" i="39"/>
  <c r="AH45" i="39"/>
  <c r="ACG45" i="39"/>
  <c r="ABZ42" i="39"/>
  <c r="JE42" i="39"/>
  <c r="JD42" i="39"/>
  <c r="CB26" i="39"/>
  <c r="AGW42" i="39"/>
  <c r="AGV42" i="39"/>
  <c r="AGW50" i="39"/>
  <c r="AGL50" i="39"/>
  <c r="AEP44" i="39"/>
  <c r="ADR44" i="39"/>
  <c r="ADN41" i="39"/>
  <c r="ADF26" i="39"/>
  <c r="ADR50" i="39"/>
  <c r="ABR50" i="39"/>
  <c r="ABR44" i="39"/>
  <c r="ABB26" i="39"/>
  <c r="ABB50" i="39"/>
  <c r="ADB50" i="39"/>
  <c r="ABN50" i="39"/>
  <c r="ZN50" i="39"/>
  <c r="ZN26" i="39"/>
  <c r="XN44" i="39"/>
  <c r="ZB50" i="39"/>
  <c r="WX44" i="39"/>
  <c r="YT50" i="39"/>
  <c r="WP44" i="39"/>
  <c r="WL44" i="39"/>
  <c r="YD50" i="39"/>
  <c r="VV50" i="39"/>
  <c r="XN50" i="39"/>
  <c r="UP26" i="39"/>
  <c r="TZ26" i="39"/>
  <c r="TZ50" i="39"/>
  <c r="TV44" i="39"/>
  <c r="VR50" i="39"/>
  <c r="SD50" i="39"/>
  <c r="SH44" i="39"/>
  <c r="SD44" i="39"/>
  <c r="RV44" i="39"/>
  <c r="TV50" i="39"/>
  <c r="RZ44" i="39"/>
  <c r="QX41" i="39"/>
  <c r="QX50" i="39"/>
  <c r="SH50" i="39"/>
  <c r="QL44" i="39"/>
  <c r="PJ26" i="39"/>
  <c r="RJ50" i="39"/>
  <c r="OT50" i="39"/>
  <c r="OL41" i="39"/>
  <c r="OL50" i="39"/>
  <c r="OD50" i="39"/>
  <c r="QD50" i="39"/>
  <c r="OD44" i="39"/>
  <c r="MX41" i="39"/>
  <c r="MX44" i="39"/>
  <c r="ML44" i="39"/>
  <c r="OH50" i="39"/>
  <c r="MH44" i="39"/>
  <c r="KH44" i="39"/>
  <c r="KD41" i="39"/>
  <c r="JV26" i="39"/>
  <c r="LV50" i="39"/>
  <c r="JV41" i="39"/>
  <c r="JV44" i="39"/>
  <c r="JN26" i="39"/>
  <c r="JN50" i="39"/>
  <c r="GL50" i="39"/>
  <c r="GL26" i="39"/>
  <c r="FN26" i="39"/>
  <c r="FN50" i="39"/>
  <c r="FF50" i="39"/>
  <c r="FF26" i="39"/>
  <c r="AGU51" i="39"/>
  <c r="AEU51" i="39"/>
  <c r="AEY45" i="39"/>
  <c r="AGG42" i="39"/>
  <c r="ADF51" i="39"/>
  <c r="MD45" i="39"/>
  <c r="HK51" i="39"/>
  <c r="FK45" i="39"/>
  <c r="FK26" i="39"/>
  <c r="FL42" i="39"/>
  <c r="FG45" i="39"/>
  <c r="AEP45" i="39"/>
  <c r="UH45" i="39"/>
  <c r="RN26" i="39"/>
  <c r="NY51" i="39"/>
  <c r="ABC45" i="39"/>
  <c r="TR26" i="39"/>
  <c r="BS45" i="39"/>
  <c r="AGO26" i="39"/>
  <c r="AGU27" i="39"/>
  <c r="AAY41" i="39"/>
  <c r="AHG45" i="39"/>
  <c r="ZR27" i="39"/>
  <c r="AHB44" i="39"/>
  <c r="ACL45" i="39"/>
  <c r="ABO45" i="39"/>
  <c r="QE45" i="39"/>
  <c r="AGY45" i="39"/>
  <c r="ACC41" i="39"/>
  <c r="ABF27" i="39"/>
  <c r="XW51" i="39"/>
  <c r="AHG42" i="39"/>
  <c r="XB26" i="39"/>
  <c r="AGL27" i="39"/>
  <c r="AFR26" i="39"/>
  <c r="WW51" i="39"/>
  <c r="JO45" i="39"/>
  <c r="TJ41" i="39"/>
  <c r="AHU51" i="39"/>
  <c r="XG42" i="39"/>
  <c r="XZ45" i="39"/>
  <c r="WH51" i="39"/>
  <c r="AGM27" i="39"/>
  <c r="AGV26" i="39"/>
  <c r="AFS51" i="39"/>
  <c r="PG42" i="39"/>
  <c r="KM51" i="39"/>
  <c r="ZN45" i="39"/>
  <c r="ADC51" i="39"/>
  <c r="LR45" i="39"/>
  <c r="BE42" i="39"/>
  <c r="BC26" i="39"/>
  <c r="AHD27" i="39"/>
  <c r="AHE50" i="39"/>
  <c r="AHN44" i="39"/>
  <c r="AHJ41" i="39"/>
  <c r="AHB50" i="39"/>
  <c r="AGX44" i="39"/>
  <c r="AGT44" i="39"/>
  <c r="AAA45" i="39"/>
  <c r="QL42" i="39"/>
  <c r="AHC45" i="39"/>
  <c r="Q45" i="39"/>
  <c r="AHL42" i="39"/>
  <c r="AM45" i="39"/>
  <c r="AGP42" i="39"/>
  <c r="AHC51" i="39"/>
  <c r="KY45" i="39"/>
  <c r="KU51" i="39"/>
  <c r="KE51" i="39"/>
  <c r="BL42" i="39"/>
  <c r="BK45" i="39"/>
  <c r="II45" i="39"/>
  <c r="MQ51" i="39"/>
  <c r="WI42" i="39"/>
  <c r="IE45" i="39"/>
  <c r="ZJ45" i="39"/>
  <c r="GU45" i="39"/>
  <c r="AGR42" i="39"/>
  <c r="AGR45" i="39"/>
  <c r="AGR27" i="39"/>
  <c r="AGV45" i="39"/>
  <c r="AGU45" i="39"/>
  <c r="AGQ42" i="39"/>
  <c r="AGQ27" i="39"/>
  <c r="AGQ26" i="39"/>
  <c r="AGX45" i="39"/>
  <c r="AGU42" i="39"/>
  <c r="AGV27" i="39"/>
  <c r="AGN27" i="39"/>
  <c r="AHG27" i="39"/>
  <c r="AHB27" i="39"/>
  <c r="AGY27" i="39"/>
  <c r="AHD45" i="39"/>
  <c r="AGZ42" i="39"/>
  <c r="AGZ45" i="39"/>
  <c r="AGZ27" i="39"/>
  <c r="AGZ51" i="39"/>
  <c r="AHL45" i="39"/>
  <c r="AHH45" i="39"/>
  <c r="AHH27" i="39"/>
  <c r="AHH51" i="39"/>
  <c r="AHH42" i="39"/>
  <c r="D3192" i="43"/>
  <c r="E3192" i="43"/>
  <c r="AHM26" i="39"/>
  <c r="AHM42" i="39"/>
  <c r="AHO42" i="39"/>
  <c r="AHN51" i="39"/>
  <c r="AHN42" i="39"/>
  <c r="AHN26" i="39"/>
  <c r="AHO41" i="39"/>
  <c r="AHN41" i="39"/>
  <c r="T16" i="43"/>
  <c r="R28" i="43"/>
  <c r="R40" i="43" s="1"/>
  <c r="C3193" i="43"/>
  <c r="D3193" i="43"/>
  <c r="V1" i="61"/>
  <c r="R1" i="61"/>
  <c r="Q1" i="61"/>
  <c r="T1" i="61"/>
  <c r="AF1" i="61" s="1"/>
  <c r="U2" i="61"/>
  <c r="AG2" i="61" s="1"/>
  <c r="S2" i="61"/>
  <c r="R2" i="63" s="1"/>
  <c r="Q2" i="61"/>
  <c r="P2" i="63" s="1"/>
  <c r="R2" i="61"/>
  <c r="Q2" i="63" s="1"/>
  <c r="Y2" i="61"/>
  <c r="Z2" i="61"/>
  <c r="T2" i="61"/>
  <c r="S2" i="63" s="1"/>
  <c r="P2" i="61"/>
  <c r="P4" i="61" s="1"/>
  <c r="O4" i="63" s="1"/>
  <c r="V2" i="61"/>
  <c r="V4" i="61" s="1"/>
  <c r="U4" i="63" s="1"/>
  <c r="X2" i="61"/>
  <c r="AJ2" i="61" s="1"/>
  <c r="W2" i="61"/>
  <c r="V2" i="63" s="1"/>
  <c r="AA2" i="61"/>
  <c r="O4" i="61"/>
  <c r="N4" i="63" s="1"/>
  <c r="IT39" i="61"/>
  <c r="AB1" i="61"/>
  <c r="AA1" i="63" s="1"/>
  <c r="AE2" i="61"/>
  <c r="AQ2" i="61" s="1"/>
  <c r="BC2" i="61" s="1"/>
  <c r="S17" i="43"/>
  <c r="JA39" i="61"/>
  <c r="AK3" i="61"/>
  <c r="X3" i="63"/>
  <c r="AB3" i="61"/>
  <c r="AA3" i="63" s="1"/>
  <c r="O3" i="63"/>
  <c r="AK1" i="61"/>
  <c r="X1" i="63"/>
  <c r="IV39" i="61"/>
  <c r="JI39" i="61"/>
  <c r="JB39" i="61"/>
  <c r="AJ1" i="61"/>
  <c r="W1" i="63"/>
  <c r="AG3" i="61"/>
  <c r="IU39" i="61"/>
  <c r="AL1" i="61"/>
  <c r="AX1" i="61" s="1"/>
  <c r="Y1" i="63"/>
  <c r="JE39" i="61"/>
  <c r="AH3" i="61"/>
  <c r="U3" i="63"/>
  <c r="AF3" i="61"/>
  <c r="S3" i="63"/>
  <c r="AI1" i="61"/>
  <c r="V1" i="63"/>
  <c r="AD1" i="61"/>
  <c r="Q1" i="63"/>
  <c r="R4" i="61"/>
  <c r="Q4" i="63" s="1"/>
  <c r="S6" i="43"/>
  <c r="AE1" i="61"/>
  <c r="R1" i="63"/>
  <c r="AD3" i="61"/>
  <c r="Q3" i="63"/>
  <c r="Y3" i="63"/>
  <c r="IY39" i="61"/>
  <c r="JG39" i="61"/>
  <c r="JJ39" i="61"/>
  <c r="IS39" i="61"/>
  <c r="AJ3" i="61"/>
  <c r="AI3" i="63" s="1"/>
  <c r="W3" i="63"/>
  <c r="ZU26" i="39"/>
  <c r="ABQ26" i="39"/>
  <c r="VU26" i="39"/>
  <c r="ADQ50" i="39"/>
  <c r="ADE50" i="39"/>
  <c r="UG44" i="39"/>
  <c r="ADE44" i="39"/>
  <c r="ACS44" i="39"/>
  <c r="AEW50" i="39"/>
  <c r="ACG44" i="39"/>
  <c r="ADQ44" i="39"/>
  <c r="YO50" i="39"/>
  <c r="XA50" i="39"/>
  <c r="AEL41" i="39"/>
  <c r="VE41" i="39"/>
  <c r="WK50" i="39"/>
  <c r="UG41" i="39"/>
  <c r="AEK41" i="39"/>
  <c r="VV41" i="39"/>
  <c r="ADY44" i="39"/>
  <c r="ABQ41" i="39"/>
  <c r="AEK44" i="39"/>
  <c r="WC50" i="39"/>
  <c r="ADI44" i="39"/>
  <c r="ABY26" i="39"/>
  <c r="ABZ41" i="39"/>
  <c r="XA26" i="39"/>
  <c r="ABY44" i="39"/>
  <c r="ACK44" i="39"/>
  <c r="VA44" i="39"/>
  <c r="AEV44" i="39"/>
  <c r="UH41" i="39"/>
  <c r="ABI41" i="39"/>
  <c r="AAK41" i="39"/>
  <c r="YG41" i="39"/>
  <c r="WS41" i="39"/>
  <c r="WT41" i="39"/>
  <c r="ZV41" i="39"/>
  <c r="YO26" i="39"/>
  <c r="ABQ44" i="39"/>
  <c r="AEG44" i="39"/>
  <c r="ABU50" i="39"/>
  <c r="XR41" i="39"/>
  <c r="ADU44" i="39"/>
  <c r="AAG50" i="39"/>
  <c r="ADY50" i="39"/>
  <c r="ADE26" i="39"/>
  <c r="ABR41" i="39"/>
  <c r="ACW26" i="39"/>
  <c r="XZ41" i="39"/>
  <c r="AFG27" i="39"/>
  <c r="XQ41" i="39"/>
  <c r="WS50" i="39"/>
  <c r="YX41" i="39"/>
  <c r="AFG26" i="39"/>
  <c r="AAK50" i="39"/>
  <c r="WD41" i="39"/>
  <c r="AEV41" i="39"/>
  <c r="ACC44" i="39"/>
  <c r="XI26" i="39"/>
  <c r="ADI50" i="39"/>
  <c r="AAG44" i="39"/>
  <c r="ACO41" i="39"/>
  <c r="ACW50" i="39"/>
  <c r="VU44" i="39"/>
  <c r="ZM41" i="39"/>
  <c r="YW44" i="39"/>
  <c r="ACG41" i="39"/>
  <c r="AEZ44" i="39"/>
  <c r="XQ50" i="39"/>
  <c r="AEO50" i="39"/>
  <c r="US44" i="39"/>
  <c r="UG50" i="39"/>
  <c r="ABM50" i="39"/>
  <c r="ACO50" i="39"/>
  <c r="UK44" i="39"/>
  <c r="AEW41" i="39"/>
  <c r="WC26" i="39"/>
  <c r="ABE44" i="39"/>
  <c r="AEK50" i="39"/>
  <c r="AED41" i="39"/>
  <c r="ADM50" i="39"/>
  <c r="VE50" i="39"/>
  <c r="ACW44" i="39"/>
  <c r="ADM41" i="39"/>
  <c r="WC44" i="39"/>
  <c r="XI50" i="39"/>
  <c r="YG50" i="39"/>
  <c r="YW26" i="39"/>
  <c r="ADE41" i="39"/>
  <c r="ACK50" i="39"/>
  <c r="VU50" i="39"/>
  <c r="ADU26" i="39"/>
  <c r="UW26" i="39"/>
  <c r="XI41" i="39"/>
  <c r="AGV50" i="39"/>
  <c r="UW50" i="39"/>
  <c r="UX41" i="39"/>
  <c r="WK41" i="39"/>
  <c r="ACO44" i="39"/>
  <c r="ZU41" i="39"/>
  <c r="ABI26" i="39"/>
  <c r="WK26" i="39"/>
  <c r="AAS26" i="39"/>
  <c r="ACO26" i="39"/>
  <c r="ABJ41" i="39"/>
  <c r="ABE50" i="39"/>
  <c r="UW44" i="39"/>
  <c r="VF41" i="39"/>
  <c r="ABA26" i="39"/>
  <c r="ADA50" i="39"/>
  <c r="ADM26" i="39"/>
  <c r="ABM44" i="39"/>
  <c r="ZU44" i="39"/>
  <c r="AAK26" i="39"/>
  <c r="WS26" i="39"/>
  <c r="YP41" i="39"/>
  <c r="VI44" i="39"/>
  <c r="ZF41" i="39"/>
  <c r="WG50" i="39"/>
  <c r="AAW50" i="39"/>
  <c r="UQ27" i="39"/>
  <c r="AAS41" i="39"/>
  <c r="ADK27" i="39"/>
  <c r="VE26" i="39"/>
  <c r="AAO50" i="39"/>
  <c r="ACW41" i="39"/>
  <c r="AAS44" i="39"/>
  <c r="ABA41" i="39"/>
  <c r="AAS50" i="39"/>
  <c r="ABA44" i="39"/>
  <c r="YG26" i="39"/>
  <c r="ADU50" i="39"/>
  <c r="ADA44" i="39"/>
  <c r="ADV41" i="39"/>
  <c r="AEC41" i="39"/>
  <c r="AAK44" i="39"/>
  <c r="AAL41" i="39"/>
  <c r="AHW44" i="39"/>
  <c r="AL41" i="39"/>
  <c r="G41" i="39"/>
  <c r="XO26" i="39"/>
  <c r="XG41" i="39"/>
  <c r="WQ41" i="39"/>
  <c r="VS26" i="39"/>
  <c r="VC26" i="39"/>
  <c r="UU41" i="39"/>
  <c r="SA26" i="39"/>
  <c r="JS41" i="39"/>
  <c r="IE26" i="39"/>
  <c r="GY41" i="39"/>
  <c r="GQ26" i="39"/>
  <c r="FC41" i="39"/>
  <c r="EM41" i="39"/>
  <c r="EE26" i="39"/>
  <c r="CY41" i="39"/>
  <c r="CQ26" i="39"/>
  <c r="BS26" i="39"/>
  <c r="BK41" i="39"/>
  <c r="AFE50" i="39"/>
  <c r="OD27" i="39"/>
  <c r="NU27" i="39"/>
  <c r="FG51" i="39"/>
  <c r="RE27" i="39"/>
  <c r="QA27" i="39"/>
  <c r="PR27" i="39"/>
  <c r="PJ27" i="39"/>
  <c r="ABG45" i="39"/>
  <c r="AHZ41" i="39"/>
  <c r="FK41" i="39"/>
  <c r="AT26" i="39"/>
  <c r="BV50" i="39"/>
  <c r="BT41" i="39"/>
  <c r="BN50" i="39"/>
  <c r="EU41" i="39"/>
  <c r="GZ41" i="39"/>
  <c r="AU41" i="39"/>
  <c r="CI41" i="39"/>
  <c r="BS41" i="39"/>
  <c r="BC41" i="39"/>
  <c r="BK26" i="39"/>
  <c r="AL26" i="39"/>
  <c r="DW41" i="39"/>
  <c r="AT44" i="39"/>
  <c r="BF44" i="39"/>
  <c r="FL41" i="39"/>
  <c r="CT50" i="39"/>
  <c r="DH41" i="39"/>
  <c r="CR41" i="39"/>
  <c r="EF41" i="39"/>
  <c r="EV41" i="39"/>
  <c r="AP27" i="39"/>
  <c r="FT41" i="39"/>
  <c r="CY26" i="39"/>
  <c r="H41" i="39"/>
  <c r="BB41" i="39"/>
  <c r="CQ41" i="39"/>
  <c r="DG41" i="39"/>
  <c r="CA41" i="39"/>
  <c r="FC26" i="39"/>
  <c r="AP44" i="39"/>
  <c r="FD41" i="39"/>
  <c r="N44" i="39"/>
  <c r="GB41" i="39"/>
  <c r="V41" i="39"/>
  <c r="CI26" i="39"/>
  <c r="EN41" i="39"/>
  <c r="GA26" i="39"/>
  <c r="AH44" i="39"/>
  <c r="AD41" i="39"/>
  <c r="GJ41" i="39"/>
  <c r="BB44" i="39"/>
  <c r="N26" i="39"/>
  <c r="BB26" i="39"/>
  <c r="G26" i="39"/>
  <c r="CL50" i="39"/>
  <c r="DO26" i="39"/>
  <c r="FS41" i="39"/>
  <c r="EE41" i="39"/>
  <c r="BL41" i="39"/>
  <c r="V26" i="39"/>
  <c r="AL44" i="39"/>
  <c r="DO41" i="39"/>
  <c r="AE41" i="39"/>
  <c r="N41" i="39"/>
  <c r="CA26" i="39"/>
  <c r="CZ41" i="39"/>
  <c r="GY26" i="39"/>
  <c r="AM41" i="39"/>
  <c r="KI26" i="39"/>
  <c r="IV41" i="39"/>
  <c r="HG41" i="39"/>
  <c r="KA41" i="39"/>
  <c r="JV27" i="39"/>
  <c r="JK41" i="39"/>
  <c r="KZ41" i="39"/>
  <c r="HW26" i="39"/>
  <c r="HP41" i="39"/>
  <c r="HG26" i="39"/>
  <c r="IF41" i="39"/>
  <c r="JS26" i="39"/>
  <c r="KU27" i="39"/>
  <c r="IU26" i="39"/>
  <c r="KY26" i="39"/>
  <c r="KI41" i="39"/>
  <c r="JC41" i="39"/>
  <c r="IE41" i="39"/>
  <c r="JT41" i="39"/>
  <c r="KJ41" i="39"/>
  <c r="IM41" i="39"/>
  <c r="JD41" i="39"/>
  <c r="IW27" i="39"/>
  <c r="RC41" i="39"/>
  <c r="RF44" i="39"/>
  <c r="SL27" i="39"/>
  <c r="RA27" i="39"/>
  <c r="OL27" i="39"/>
  <c r="RK26" i="39"/>
  <c r="LG26" i="39"/>
  <c r="PB27" i="39"/>
  <c r="OT27" i="39"/>
  <c r="WY26" i="39"/>
  <c r="ZQ27" i="39"/>
  <c r="YM26" i="39"/>
  <c r="ABO26" i="39"/>
  <c r="UV41" i="39"/>
  <c r="ADW27" i="39"/>
  <c r="ADK41" i="39"/>
  <c r="XO41" i="39"/>
  <c r="AEQ41" i="39"/>
  <c r="AFK50" i="39"/>
  <c r="AAY26" i="39"/>
  <c r="WA26" i="39"/>
  <c r="AAJ41" i="39"/>
  <c r="YU26" i="39"/>
  <c r="YV41" i="39"/>
  <c r="AFS50" i="39"/>
  <c r="WY41" i="39"/>
  <c r="ZC26" i="39"/>
  <c r="XW41" i="39"/>
  <c r="ADS41" i="39"/>
  <c r="AGQ50" i="39"/>
  <c r="ADL41" i="39"/>
  <c r="UM41" i="39"/>
  <c r="AAI41" i="39"/>
  <c r="UU26" i="39"/>
  <c r="VK41" i="39"/>
  <c r="YE26" i="39"/>
  <c r="XX41" i="39"/>
  <c r="WJ41" i="39"/>
  <c r="WQ26" i="39"/>
  <c r="XG26" i="39"/>
  <c r="AAQ26" i="39"/>
  <c r="UE41" i="39"/>
  <c r="ZS41" i="39"/>
  <c r="ZC41" i="39"/>
  <c r="VD41" i="39"/>
  <c r="ABP41" i="39"/>
  <c r="YE41" i="39"/>
  <c r="ABO41" i="39"/>
  <c r="ACF41" i="39"/>
  <c r="XW26" i="39"/>
  <c r="AEU44" i="39"/>
  <c r="UM26" i="39"/>
  <c r="ZK41" i="39"/>
  <c r="ZS26" i="39"/>
  <c r="AAQ41" i="39"/>
  <c r="WE27" i="39"/>
  <c r="VC41" i="39"/>
  <c r="VS41" i="39"/>
  <c r="ADT41" i="39"/>
  <c r="WR41" i="39"/>
  <c r="WZ41" i="39"/>
  <c r="YM41" i="39"/>
  <c r="ABH41" i="39"/>
  <c r="AEQ26" i="39"/>
  <c r="AAA41" i="39"/>
  <c r="ABK27" i="39"/>
  <c r="ADK26" i="39"/>
  <c r="XP41" i="39"/>
  <c r="WI41" i="39"/>
  <c r="AAB41" i="39"/>
  <c r="VL41" i="39"/>
  <c r="ABG41" i="39"/>
  <c r="XH41" i="39"/>
  <c r="AAI26" i="39"/>
  <c r="ZK26" i="39"/>
  <c r="ADL42" i="39"/>
  <c r="KK42" i="39"/>
  <c r="KB42" i="39"/>
  <c r="SE27" i="39"/>
  <c r="AHW27" i="39"/>
  <c r="AAH27" i="39"/>
  <c r="UU51" i="39"/>
  <c r="UQ51" i="39"/>
  <c r="KQ45" i="39"/>
  <c r="W26" i="39"/>
  <c r="ADR27" i="39"/>
  <c r="ADG42" i="39"/>
  <c r="AHX42" i="39"/>
  <c r="AIC26" i="39"/>
  <c r="AED51" i="39"/>
  <c r="AS45" i="39"/>
  <c r="NM26" i="39"/>
  <c r="NF27" i="39"/>
  <c r="NM42" i="39"/>
  <c r="NU45" i="39"/>
  <c r="LY27" i="39"/>
  <c r="LZ42" i="39"/>
  <c r="AD44" i="39"/>
  <c r="Z26" i="39"/>
  <c r="R44" i="39"/>
  <c r="R26" i="39"/>
  <c r="BR50" i="39"/>
  <c r="UF26" i="39"/>
  <c r="UF42" i="39"/>
  <c r="TK27" i="39"/>
  <c r="MS45" i="39"/>
  <c r="MG42" i="39"/>
  <c r="MG27" i="39"/>
  <c r="MH42" i="39"/>
  <c r="UG42" i="39"/>
  <c r="TS42" i="39"/>
  <c r="ACN42" i="39"/>
  <c r="AEI51" i="39"/>
  <c r="ACI45" i="39"/>
  <c r="ACE26" i="39"/>
  <c r="ACE27" i="39"/>
  <c r="AAX27" i="39"/>
  <c r="VT42" i="39"/>
  <c r="UM42" i="39"/>
  <c r="TS27" i="39"/>
  <c r="MO27" i="39"/>
  <c r="AHR51" i="39"/>
  <c r="AFS42" i="39"/>
  <c r="AFR42" i="39"/>
  <c r="AFR27" i="39"/>
  <c r="AFX42" i="39"/>
  <c r="AFW26" i="39"/>
  <c r="ADV42" i="39"/>
  <c r="ADN45" i="39"/>
  <c r="ADJ26" i="39"/>
  <c r="ADJ45" i="39"/>
  <c r="AFJ51" i="39"/>
  <c r="ADK42" i="39"/>
  <c r="IO42" i="39"/>
  <c r="HQ42" i="39"/>
  <c r="HP26" i="39"/>
  <c r="AGE27" i="39"/>
  <c r="NN42" i="39"/>
  <c r="OG51" i="39"/>
  <c r="MO42" i="39"/>
  <c r="VS51" i="39"/>
  <c r="MS51" i="39"/>
  <c r="OE27" i="39"/>
  <c r="ACW42" i="39"/>
  <c r="ACX42" i="39"/>
  <c r="ZF42" i="39"/>
  <c r="ZF27" i="39"/>
  <c r="YI27" i="39"/>
  <c r="YE42" i="39"/>
  <c r="AAD51" i="39"/>
  <c r="XJ27" i="39"/>
  <c r="XB27" i="39"/>
  <c r="TS51" i="39"/>
  <c r="NQ26" i="39"/>
  <c r="MS26" i="39"/>
  <c r="MG26" i="39"/>
  <c r="WP27" i="39"/>
  <c r="YA42" i="39"/>
  <c r="AAP27" i="39"/>
  <c r="TH42" i="39"/>
  <c r="YL27" i="39"/>
  <c r="XY27" i="39"/>
  <c r="VJ27" i="39"/>
  <c r="NM27" i="39"/>
  <c r="ABC51" i="39"/>
  <c r="HC51" i="39"/>
  <c r="SA42" i="39"/>
  <c r="KS27" i="39"/>
  <c r="MO51" i="39"/>
  <c r="IV42" i="39"/>
  <c r="MT45" i="39"/>
  <c r="LZ51" i="39"/>
  <c r="CC42" i="39"/>
  <c r="AHX27" i="39"/>
  <c r="SY41" i="39"/>
  <c r="OY26" i="39"/>
  <c r="LH41" i="39"/>
  <c r="KY41" i="39"/>
  <c r="JL41" i="39"/>
  <c r="GQ41" i="39"/>
  <c r="GI41" i="39"/>
  <c r="GA41" i="39"/>
  <c r="AHP42" i="39"/>
  <c r="AHW45" i="39"/>
  <c r="AFB42" i="39"/>
  <c r="AHW26" i="39"/>
  <c r="ACU51" i="39"/>
  <c r="ACU27" i="39"/>
  <c r="ABC27" i="39"/>
  <c r="ZV26" i="39"/>
  <c r="AAC51" i="39"/>
  <c r="RT41" i="39"/>
  <c r="RD41" i="39"/>
  <c r="QV41" i="39"/>
  <c r="QU41" i="39"/>
  <c r="PW26" i="39"/>
  <c r="PW41" i="39"/>
  <c r="OI26" i="39"/>
  <c r="OI41" i="39"/>
  <c r="OA41" i="39"/>
  <c r="MV41" i="39"/>
  <c r="MF41" i="39"/>
  <c r="LO41" i="39"/>
  <c r="KR41" i="39"/>
  <c r="IM26" i="39"/>
  <c r="AFJ45" i="39"/>
  <c r="NC26" i="39"/>
  <c r="OY41" i="39"/>
  <c r="ADK51" i="39"/>
  <c r="KA26" i="39"/>
  <c r="HO26" i="39"/>
  <c r="GI26" i="39"/>
  <c r="BD26" i="39"/>
  <c r="AH42" i="39"/>
  <c r="AIF51" i="39"/>
  <c r="SD27" i="39"/>
  <c r="AAT51" i="39"/>
  <c r="YH26" i="39"/>
  <c r="ADT42" i="39"/>
  <c r="ADS26" i="39"/>
  <c r="OZ42" i="39"/>
  <c r="GQ51" i="39"/>
  <c r="FB51" i="39"/>
  <c r="AV42" i="39"/>
  <c r="AV26" i="39"/>
  <c r="AW42" i="39"/>
  <c r="J27" i="39"/>
  <c r="TZ51" i="39"/>
  <c r="YI42" i="39"/>
  <c r="AAH51" i="39"/>
  <c r="OQ41" i="39"/>
  <c r="NT41" i="39"/>
  <c r="PG26" i="39"/>
  <c r="PH41" i="39"/>
  <c r="JC26" i="39"/>
  <c r="PO26" i="39"/>
  <c r="PO41" i="39"/>
  <c r="NO45" i="39"/>
  <c r="IG26" i="39"/>
  <c r="IG42" i="39"/>
  <c r="EM42" i="39"/>
  <c r="EM26" i="39"/>
  <c r="WI45" i="39"/>
  <c r="WI26" i="39"/>
  <c r="WE45" i="39"/>
  <c r="YE51" i="39"/>
  <c r="WA45" i="39"/>
  <c r="WA42" i="39"/>
  <c r="SI26" i="39"/>
  <c r="IW45" i="39"/>
  <c r="UV42" i="39"/>
  <c r="WU51" i="39"/>
  <c r="UU45" i="39"/>
  <c r="AD2" i="61"/>
  <c r="AP2" i="61" s="1"/>
  <c r="BB2" i="61" s="1"/>
  <c r="BN2" i="61" s="1"/>
  <c r="CW50" i="39"/>
  <c r="AW41" i="39"/>
  <c r="KQ26" i="39"/>
  <c r="QM26" i="39"/>
  <c r="NK26" i="39"/>
  <c r="HO41" i="39"/>
  <c r="ZI51" i="39"/>
  <c r="YM42" i="39"/>
  <c r="WS45" i="39"/>
  <c r="WE42" i="39"/>
  <c r="VO45" i="39"/>
  <c r="AEE42" i="39"/>
  <c r="ME42" i="39"/>
  <c r="ABC42" i="39"/>
  <c r="GG27" i="39"/>
  <c r="ADS42" i="39"/>
  <c r="ABZ51" i="39"/>
  <c r="WC42" i="39"/>
  <c r="GY51" i="39"/>
  <c r="DZ27" i="39"/>
  <c r="ACH27" i="39"/>
  <c r="QE42" i="39"/>
  <c r="KL27" i="39"/>
  <c r="IX27" i="39"/>
  <c r="WQ42" i="39"/>
  <c r="BZ51" i="39"/>
  <c r="RS26" i="39"/>
  <c r="KK27" i="39"/>
  <c r="FY44" i="39"/>
  <c r="BZ44" i="39"/>
  <c r="AGP26" i="39"/>
  <c r="AGX42" i="39"/>
  <c r="AGY42" i="39"/>
  <c r="ET44" i="39"/>
  <c r="ED44" i="39"/>
  <c r="AHS50" i="39"/>
  <c r="AHW42" i="39"/>
  <c r="AIB27" i="39"/>
  <c r="AGY51" i="39"/>
  <c r="PB50" i="39"/>
  <c r="AHG51" i="39"/>
  <c r="AHK27" i="39"/>
  <c r="AIB26" i="39"/>
  <c r="AHB45" i="39"/>
  <c r="AHS45" i="39"/>
  <c r="AHC41" i="39"/>
  <c r="AHO50" i="39"/>
  <c r="AHS44" i="39"/>
  <c r="AF2" i="61"/>
  <c r="AL2" i="61"/>
  <c r="R101" i="43"/>
  <c r="AFR45" i="39"/>
  <c r="AFN51" i="39"/>
  <c r="AFN26" i="39"/>
  <c r="AET42" i="39"/>
  <c r="AEH27" i="39"/>
  <c r="AED45" i="39"/>
  <c r="ADZ51" i="39"/>
  <c r="AEA42" i="39"/>
  <c r="ADO27" i="39"/>
  <c r="ACP51" i="39"/>
  <c r="ACL27" i="39"/>
  <c r="ACL51" i="39"/>
  <c r="ABV27" i="39"/>
  <c r="YY51" i="39"/>
  <c r="YN42" i="39"/>
  <c r="QO26" i="39"/>
  <c r="QO42" i="39"/>
  <c r="MP26" i="39"/>
  <c r="MP45" i="39"/>
  <c r="MP42" i="39"/>
  <c r="DP26" i="39"/>
  <c r="DQ42" i="39"/>
  <c r="QF26" i="39"/>
  <c r="AHW51" i="39"/>
  <c r="AFW42" i="39"/>
  <c r="AGA45" i="39"/>
  <c r="AFW51" i="39"/>
  <c r="ACD26" i="39"/>
  <c r="ACD45" i="39"/>
  <c r="VV45" i="39"/>
  <c r="VR27" i="39"/>
  <c r="VN42" i="39"/>
  <c r="NV27" i="39"/>
  <c r="NF45" i="39"/>
  <c r="NF26" i="39"/>
  <c r="NC42" i="39"/>
  <c r="MX26" i="39"/>
  <c r="HC42" i="39"/>
  <c r="HC45" i="39"/>
  <c r="IQ51" i="39"/>
  <c r="ACQ42" i="39"/>
  <c r="AEO51" i="39"/>
  <c r="YX26" i="39"/>
  <c r="YX45" i="39"/>
  <c r="XK27" i="39"/>
  <c r="XO45" i="39"/>
  <c r="WY45" i="39"/>
  <c r="WY51" i="39"/>
  <c r="WY27" i="39"/>
  <c r="JR27" i="39"/>
  <c r="JO42" i="39"/>
  <c r="ED27" i="39"/>
  <c r="AGD45" i="39"/>
  <c r="AID51" i="39"/>
  <c r="AGE42" i="39"/>
  <c r="AFP27" i="39"/>
  <c r="ACY27" i="39"/>
  <c r="ACY45" i="39"/>
  <c r="ZJ27" i="39"/>
  <c r="ZB27" i="39"/>
  <c r="WB26" i="39"/>
  <c r="EW42" i="39"/>
  <c r="EV26" i="39"/>
  <c r="AQ45" i="39"/>
  <c r="AN42" i="39"/>
  <c r="AHV51" i="39"/>
  <c r="AFV51" i="39"/>
  <c r="ADB26" i="39"/>
  <c r="AAD45" i="39"/>
  <c r="ZN42" i="39"/>
  <c r="ZN27" i="39"/>
  <c r="WT45" i="39"/>
  <c r="WT27" i="39"/>
  <c r="WM45" i="39"/>
  <c r="WQ45" i="39"/>
  <c r="LA27" i="39"/>
  <c r="JV42" i="39"/>
  <c r="X41" i="39"/>
  <c r="W41" i="39"/>
  <c r="O26" i="39"/>
  <c r="BH50" i="39"/>
  <c r="H26" i="39"/>
  <c r="AFZ45" i="39"/>
  <c r="AFZ51" i="39"/>
  <c r="ADB45" i="39"/>
  <c r="ACX51" i="39"/>
  <c r="ACX45" i="39"/>
  <c r="ABG51" i="39"/>
  <c r="ABG26" i="39"/>
  <c r="AAL26" i="39"/>
  <c r="AAD27" i="39"/>
  <c r="UM45" i="39"/>
  <c r="TC42" i="39"/>
  <c r="TC45" i="39"/>
  <c r="SZ42" i="39"/>
  <c r="MA45" i="39"/>
  <c r="OA51" i="39"/>
  <c r="FS26" i="39"/>
  <c r="FS45" i="39"/>
  <c r="FO45" i="39"/>
  <c r="EU26" i="39"/>
  <c r="BE27" i="39"/>
  <c r="ACA42" i="39"/>
  <c r="ZY27" i="39"/>
  <c r="YO42" i="39"/>
  <c r="MQ27" i="39"/>
  <c r="LK45" i="39"/>
  <c r="LK27" i="39"/>
  <c r="CE27" i="39"/>
  <c r="AEB26" i="39"/>
  <c r="AED42" i="39"/>
  <c r="AAS27" i="39"/>
  <c r="AAS42" i="39"/>
  <c r="AAG27" i="39"/>
  <c r="UH42" i="39"/>
  <c r="WE51" i="39"/>
  <c r="UE26" i="39"/>
  <c r="UE45" i="39"/>
  <c r="TJ51" i="39"/>
  <c r="PO45" i="39"/>
  <c r="RO51" i="39"/>
  <c r="NC45" i="39"/>
  <c r="MY42" i="39"/>
  <c r="OY51" i="39"/>
  <c r="FR51" i="39"/>
  <c r="FR26" i="39"/>
  <c r="DI27" i="39"/>
  <c r="SQ45" i="39"/>
  <c r="EH45" i="39"/>
  <c r="PK45" i="39"/>
  <c r="ADK45" i="39"/>
  <c r="AAJ42" i="39"/>
  <c r="IV27" i="39"/>
  <c r="GD45" i="39"/>
  <c r="FE45" i="39"/>
  <c r="AGQ51" i="39"/>
  <c r="YL44" i="39"/>
  <c r="AAL50" i="39"/>
  <c r="TB44" i="39"/>
  <c r="SX44" i="39"/>
  <c r="PZ41" i="39"/>
  <c r="AHC27" i="39"/>
  <c r="AGO42" i="39"/>
  <c r="ABZ44" i="39"/>
  <c r="AAT50" i="39"/>
  <c r="PV50" i="39"/>
  <c r="PF50" i="39"/>
  <c r="AHF26" i="39"/>
  <c r="AER44" i="39"/>
  <c r="YP44" i="39"/>
  <c r="AAC41" i="39"/>
  <c r="AHF51" i="39"/>
  <c r="AHK45" i="39"/>
  <c r="AHG26" i="39"/>
  <c r="AHO45" i="39"/>
  <c r="AHK42" i="39"/>
  <c r="AHN50" i="39"/>
  <c r="DJ41" i="39"/>
  <c r="AHK51" i="39"/>
  <c r="AIB41" i="39"/>
  <c r="AIE44" i="39"/>
  <c r="AHS27" i="39"/>
  <c r="AIA44" i="39"/>
  <c r="PA41" i="39"/>
  <c r="AHX45" i="39"/>
  <c r="AHT27" i="39"/>
  <c r="AHT45" i="39"/>
  <c r="AHT42" i="39"/>
  <c r="AHU42" i="39"/>
  <c r="AIA45" i="39"/>
  <c r="AIE45" i="39"/>
  <c r="AHV26" i="39"/>
  <c r="AID42" i="39"/>
  <c r="AHV41" i="39"/>
  <c r="AID41" i="39"/>
  <c r="AAE27" i="39"/>
  <c r="AAE51" i="39"/>
  <c r="AAE45" i="39"/>
  <c r="AAE42" i="39"/>
  <c r="ACE51" i="39"/>
  <c r="AAI45" i="39"/>
  <c r="UM51" i="39"/>
  <c r="AHX51" i="39"/>
  <c r="AHM51" i="39"/>
  <c r="AHT41" i="39"/>
  <c r="AHU26" i="39"/>
  <c r="AHZ44" i="39"/>
  <c r="AIB45" i="39"/>
  <c r="ED50" i="39"/>
  <c r="AHW41" i="39"/>
  <c r="AHT26" i="39"/>
  <c r="AIA26" i="39"/>
  <c r="AIA41" i="39"/>
  <c r="AIB42" i="39"/>
  <c r="AHV42" i="39"/>
  <c r="AIC42" i="39"/>
  <c r="AIC41" i="39"/>
  <c r="AHU41" i="39"/>
  <c r="AIA51" i="39"/>
  <c r="AHS26" i="39"/>
  <c r="AW3" i="61"/>
  <c r="BI3" i="61" s="1"/>
  <c r="AJ3" i="63"/>
  <c r="S29" i="43"/>
  <c r="T17" i="43"/>
  <c r="AC1" i="63"/>
  <c r="AP1" i="61"/>
  <c r="BB1" i="61" s="1"/>
  <c r="AW1" i="63"/>
  <c r="AK1" i="63"/>
  <c r="AQ1" i="61"/>
  <c r="AD1" i="63"/>
  <c r="S7" i="43"/>
  <c r="T7" i="43" s="1"/>
  <c r="S18" i="43"/>
  <c r="S30" i="43"/>
  <c r="S42" i="43"/>
  <c r="S54" i="43" s="1"/>
  <c r="S66" i="43" s="1"/>
  <c r="S78" i="43" s="1"/>
  <c r="S90" i="43" s="1"/>
  <c r="S102" i="43" s="1"/>
  <c r="S114" i="43" s="1"/>
  <c r="S126" i="43" s="1"/>
  <c r="S138" i="43" s="1"/>
  <c r="S150" i="43" s="1"/>
  <c r="S162" i="43" s="1"/>
  <c r="S174" i="43" s="1"/>
  <c r="S186" i="43" s="1"/>
  <c r="S198" i="43" s="1"/>
  <c r="S210" i="43" s="1"/>
  <c r="S222" i="43" s="1"/>
  <c r="T6" i="43"/>
  <c r="AU1" i="61"/>
  <c r="AH1" i="63"/>
  <c r="AR3" i="61"/>
  <c r="AE3" i="63"/>
  <c r="AN3" i="61"/>
  <c r="AM3" i="63" s="1"/>
  <c r="AV3" i="61"/>
  <c r="AR1" i="61"/>
  <c r="BD1" i="61" s="1"/>
  <c r="AQ1" i="63"/>
  <c r="AE1" i="63"/>
  <c r="AP3" i="61"/>
  <c r="AC3" i="63"/>
  <c r="AI1" i="63"/>
  <c r="D12" i="39"/>
  <c r="AO1" i="63"/>
  <c r="R166" i="43"/>
  <c r="R178" i="43"/>
  <c r="R190" i="43" s="1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Z12" i="39"/>
  <c r="AA12" i="39"/>
  <c r="AB12" i="39"/>
  <c r="AC12" i="39"/>
  <c r="AD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AU12" i="39"/>
  <c r="AV12" i="39"/>
  <c r="AW12" i="39"/>
  <c r="AX12" i="39"/>
  <c r="AY12" i="39"/>
  <c r="AZ12" i="39"/>
  <c r="BA12" i="39"/>
  <c r="BB12" i="39"/>
  <c r="BC12" i="39"/>
  <c r="BD12" i="39"/>
  <c r="BE12" i="39"/>
  <c r="BF12" i="39"/>
  <c r="BG12" i="39"/>
  <c r="BH12" i="39"/>
  <c r="BI12" i="39"/>
  <c r="BJ12" i="39"/>
  <c r="BK12" i="39"/>
  <c r="BL12" i="39"/>
  <c r="BM12" i="39"/>
  <c r="BN12" i="39"/>
  <c r="BO12" i="39"/>
  <c r="BP12" i="39"/>
  <c r="BQ12" i="39"/>
  <c r="BR12" i="39"/>
  <c r="BS12" i="39"/>
  <c r="BT12" i="39"/>
  <c r="BU12" i="39"/>
  <c r="BV12" i="39"/>
  <c r="BW12" i="39"/>
  <c r="BX12" i="39"/>
  <c r="BY12" i="39"/>
  <c r="BZ12" i="39"/>
  <c r="CA12" i="39"/>
  <c r="CB12" i="39"/>
  <c r="CC12" i="39"/>
  <c r="CD12" i="39"/>
  <c r="CE12" i="39"/>
  <c r="CF12" i="39"/>
  <c r="CG12" i="39"/>
  <c r="CH12" i="39"/>
  <c r="CI12" i="39"/>
  <c r="CJ12" i="39"/>
  <c r="CK12" i="39"/>
  <c r="CL12" i="39"/>
  <c r="CM12" i="39"/>
  <c r="CN12" i="39"/>
  <c r="CO12" i="39"/>
  <c r="CP12" i="39"/>
  <c r="CQ12" i="39"/>
  <c r="CR12" i="39"/>
  <c r="CS12" i="39"/>
  <c r="CT12" i="39"/>
  <c r="CU12" i="39"/>
  <c r="CV12" i="39"/>
  <c r="CW12" i="39"/>
  <c r="CX12" i="39"/>
  <c r="CY12" i="39"/>
  <c r="CZ12" i="39"/>
  <c r="DA12" i="39"/>
  <c r="DB12" i="39"/>
  <c r="DC12" i="39"/>
  <c r="DD12" i="39"/>
  <c r="DE12" i="39"/>
  <c r="DF12" i="39"/>
  <c r="DG12" i="39"/>
  <c r="DH12" i="39"/>
  <c r="DI12" i="39"/>
  <c r="DJ12" i="39"/>
  <c r="DK12" i="39"/>
  <c r="DL12" i="39"/>
  <c r="DM12" i="39"/>
  <c r="DN12" i="39"/>
  <c r="DO12" i="39"/>
  <c r="DP12" i="39"/>
  <c r="DQ12" i="39"/>
  <c r="DR12" i="39"/>
  <c r="DS12" i="39"/>
  <c r="DT12" i="39"/>
  <c r="DU12" i="39"/>
  <c r="DV12" i="39"/>
  <c r="DW12" i="39"/>
  <c r="DX12" i="39"/>
  <c r="DY12" i="39"/>
  <c r="DZ12" i="39"/>
  <c r="EA12" i="39"/>
  <c r="EB12" i="39"/>
  <c r="EC12" i="39"/>
  <c r="ED12" i="39"/>
  <c r="EE12" i="39"/>
  <c r="EF12" i="39"/>
  <c r="EG12" i="39"/>
  <c r="EH12" i="39"/>
  <c r="EI12" i="39"/>
  <c r="EJ12" i="39"/>
  <c r="EK12" i="39"/>
  <c r="EL12" i="39"/>
  <c r="EM12" i="39"/>
  <c r="EN12" i="39"/>
  <c r="EO12" i="39"/>
  <c r="EP12" i="39"/>
  <c r="EQ12" i="39"/>
  <c r="ER12" i="39"/>
  <c r="ES12" i="39"/>
  <c r="ET12" i="39"/>
  <c r="EU12" i="39"/>
  <c r="EV12" i="39"/>
  <c r="EW12" i="39"/>
  <c r="EX12" i="39"/>
  <c r="EY12" i="39"/>
  <c r="EZ12" i="39"/>
  <c r="FA12" i="39"/>
  <c r="FB12" i="39"/>
  <c r="FC12" i="39"/>
  <c r="FD12" i="39"/>
  <c r="FE12" i="39"/>
  <c r="FF12" i="39"/>
  <c r="FG12" i="39"/>
  <c r="FH12" i="39"/>
  <c r="FI12" i="39"/>
  <c r="FJ12" i="39"/>
  <c r="FK12" i="39"/>
  <c r="FL12" i="39"/>
  <c r="FM12" i="39"/>
  <c r="FN12" i="39"/>
  <c r="FO12" i="39"/>
  <c r="FP12" i="39"/>
  <c r="FQ12" i="39"/>
  <c r="FR12" i="39"/>
  <c r="FS12" i="39"/>
  <c r="FT12" i="39"/>
  <c r="FU12" i="39"/>
  <c r="FV12" i="39"/>
  <c r="FW12" i="39"/>
  <c r="FX12" i="39"/>
  <c r="FY12" i="39"/>
  <c r="FZ12" i="39"/>
  <c r="GA12" i="39"/>
  <c r="GB12" i="39"/>
  <c r="GC12" i="39"/>
  <c r="GD12" i="39"/>
  <c r="GE12" i="39"/>
  <c r="GF12" i="39"/>
  <c r="GG12" i="39"/>
  <c r="GH12" i="39"/>
  <c r="GI12" i="39"/>
  <c r="GJ12" i="39"/>
  <c r="GK12" i="39"/>
  <c r="GL12" i="39"/>
  <c r="GM12" i="39"/>
  <c r="GN12" i="39"/>
  <c r="GO12" i="39"/>
  <c r="GP12" i="39"/>
  <c r="GQ12" i="39"/>
  <c r="GR12" i="39"/>
  <c r="GS12" i="39"/>
  <c r="GT12" i="39"/>
  <c r="GU12" i="39"/>
  <c r="GV12" i="39"/>
  <c r="GW12" i="39"/>
  <c r="GX12" i="39"/>
  <c r="GY12" i="39"/>
  <c r="GZ12" i="39"/>
  <c r="HA12" i="39"/>
  <c r="HB12" i="39"/>
  <c r="HC12" i="39"/>
  <c r="HD12" i="39"/>
  <c r="HE12" i="39"/>
  <c r="HF12" i="39"/>
  <c r="HG12" i="39"/>
  <c r="HH12" i="39"/>
  <c r="HI12" i="39"/>
  <c r="HJ12" i="39"/>
  <c r="HK12" i="39"/>
  <c r="HL12" i="39"/>
  <c r="HM12" i="39"/>
  <c r="HN12" i="39"/>
  <c r="HO12" i="39"/>
  <c r="HP12" i="39"/>
  <c r="HQ12" i="39"/>
  <c r="HR12" i="39"/>
  <c r="HS12" i="39"/>
  <c r="HT12" i="39"/>
  <c r="HU12" i="39"/>
  <c r="HV12" i="39"/>
  <c r="HW12" i="39"/>
  <c r="HX12" i="39"/>
  <c r="HY12" i="39"/>
  <c r="HZ12" i="39"/>
  <c r="IA12" i="39"/>
  <c r="IB12" i="39"/>
  <c r="IC12" i="39"/>
  <c r="ID12" i="39"/>
  <c r="IE12" i="39"/>
  <c r="IF12" i="39"/>
  <c r="IG12" i="39"/>
  <c r="IH12" i="39"/>
  <c r="II12" i="39"/>
  <c r="IJ12" i="39"/>
  <c r="IK12" i="39"/>
  <c r="IL12" i="39"/>
  <c r="IM12" i="39"/>
  <c r="IN12" i="39"/>
  <c r="IO12" i="39"/>
  <c r="IP12" i="39"/>
  <c r="IQ12" i="39"/>
  <c r="IR12" i="39"/>
  <c r="IS12" i="39"/>
  <c r="IT12" i="39"/>
  <c r="IU12" i="39"/>
  <c r="IV12" i="39"/>
  <c r="IW12" i="39"/>
  <c r="IX12" i="39"/>
  <c r="IY12" i="39"/>
  <c r="IZ12" i="39"/>
  <c r="JA12" i="39"/>
  <c r="JB12" i="39"/>
  <c r="JC12" i="39"/>
  <c r="JD12" i="39"/>
  <c r="JE12" i="39"/>
  <c r="JF12" i="39"/>
  <c r="JG12" i="39"/>
  <c r="JH12" i="39"/>
  <c r="JI12" i="39"/>
  <c r="JJ12" i="39"/>
  <c r="JK12" i="39"/>
  <c r="JL12" i="39"/>
  <c r="JM12" i="39"/>
  <c r="JN12" i="39"/>
  <c r="JO12" i="39"/>
  <c r="JP12" i="39"/>
  <c r="JQ12" i="39"/>
  <c r="JR12" i="39"/>
  <c r="JS12" i="39"/>
  <c r="JT12" i="39"/>
  <c r="JU12" i="39"/>
  <c r="JV12" i="39"/>
  <c r="JW12" i="39"/>
  <c r="JX12" i="39"/>
  <c r="JY12" i="39"/>
  <c r="JZ12" i="39"/>
  <c r="KA12" i="39"/>
  <c r="KB12" i="39"/>
  <c r="KC12" i="39"/>
  <c r="KD12" i="39"/>
  <c r="KE12" i="39"/>
  <c r="KF12" i="39"/>
  <c r="KG12" i="39"/>
  <c r="KH12" i="39"/>
  <c r="KI12" i="39"/>
  <c r="KJ12" i="39"/>
  <c r="KK12" i="39"/>
  <c r="KL12" i="39"/>
  <c r="KM12" i="39"/>
  <c r="KN12" i="39"/>
  <c r="KO12" i="39"/>
  <c r="KP12" i="39"/>
  <c r="KQ12" i="39"/>
  <c r="KR12" i="39"/>
  <c r="KS12" i="39"/>
  <c r="KT12" i="39"/>
  <c r="KU12" i="39"/>
  <c r="KV12" i="39"/>
  <c r="KW12" i="39"/>
  <c r="KX12" i="39"/>
  <c r="KY12" i="39"/>
  <c r="KZ12" i="39"/>
  <c r="LA12" i="39"/>
  <c r="LB12" i="39"/>
  <c r="LC12" i="39"/>
  <c r="LD12" i="39"/>
  <c r="LE12" i="39"/>
  <c r="LF12" i="39"/>
  <c r="LG12" i="39"/>
  <c r="LH12" i="39"/>
  <c r="LI12" i="39"/>
  <c r="LJ12" i="39"/>
  <c r="LK12" i="39"/>
  <c r="LL12" i="39"/>
  <c r="LM12" i="39"/>
  <c r="LN12" i="39"/>
  <c r="LO12" i="39"/>
  <c r="LP12" i="39"/>
  <c r="LQ12" i="39"/>
  <c r="LR12" i="39"/>
  <c r="LS12" i="39"/>
  <c r="LT12" i="39"/>
  <c r="LU12" i="39"/>
  <c r="LV12" i="39"/>
  <c r="LW12" i="39"/>
  <c r="LX12" i="39"/>
  <c r="LY12" i="39"/>
  <c r="LZ12" i="39"/>
  <c r="MA12" i="39"/>
  <c r="MB12" i="39"/>
  <c r="MC12" i="39"/>
  <c r="MD12" i="39"/>
  <c r="ME12" i="39"/>
  <c r="MF12" i="39"/>
  <c r="MG12" i="39"/>
  <c r="MH12" i="39"/>
  <c r="MI12" i="39"/>
  <c r="MJ12" i="39"/>
  <c r="MK12" i="39"/>
  <c r="ML12" i="39"/>
  <c r="MM12" i="39"/>
  <c r="MN12" i="39"/>
  <c r="MO12" i="39"/>
  <c r="MP12" i="39"/>
  <c r="MQ12" i="39"/>
  <c r="MR12" i="39"/>
  <c r="MS12" i="39"/>
  <c r="MT12" i="39"/>
  <c r="MU12" i="39"/>
  <c r="MV12" i="39"/>
  <c r="MW12" i="39"/>
  <c r="MX12" i="39"/>
  <c r="MY12" i="39"/>
  <c r="MZ12" i="39"/>
  <c r="NA12" i="39"/>
  <c r="NB12" i="39"/>
  <c r="NC12" i="39"/>
  <c r="ND12" i="39"/>
  <c r="NE12" i="39"/>
  <c r="NF12" i="39"/>
  <c r="NG12" i="39"/>
  <c r="NH12" i="39"/>
  <c r="NI12" i="39"/>
  <c r="NJ12" i="39"/>
  <c r="NK12" i="39"/>
  <c r="NL12" i="39"/>
  <c r="NM12" i="39"/>
  <c r="NN12" i="39"/>
  <c r="NO12" i="39"/>
  <c r="NP12" i="39"/>
  <c r="NQ12" i="39"/>
  <c r="NR12" i="39"/>
  <c r="NS12" i="39"/>
  <c r="NT12" i="39"/>
  <c r="NU12" i="39"/>
  <c r="NV12" i="39"/>
  <c r="NW12" i="39"/>
  <c r="NX12" i="39"/>
  <c r="NY12" i="39"/>
  <c r="NZ12" i="39"/>
  <c r="OA12" i="39"/>
  <c r="OB12" i="39"/>
  <c r="OC12" i="39"/>
  <c r="OD12" i="39"/>
  <c r="OE12" i="39"/>
  <c r="OF12" i="39"/>
  <c r="OG12" i="39"/>
  <c r="OH12" i="39"/>
  <c r="OI12" i="39"/>
  <c r="OJ12" i="39"/>
  <c r="OK12" i="39"/>
  <c r="OL12" i="39"/>
  <c r="OM12" i="39"/>
  <c r="ON12" i="39"/>
  <c r="OO12" i="39"/>
  <c r="OP12" i="39"/>
  <c r="OQ12" i="39"/>
  <c r="OR12" i="39"/>
  <c r="OS12" i="39"/>
  <c r="OT12" i="39"/>
  <c r="OU12" i="39"/>
  <c r="OV12" i="39"/>
  <c r="OW12" i="39"/>
  <c r="OX12" i="39"/>
  <c r="OY12" i="39"/>
  <c r="OZ12" i="39"/>
  <c r="PA12" i="39"/>
  <c r="PB12" i="39"/>
  <c r="PC12" i="39"/>
  <c r="PD12" i="39"/>
  <c r="PE12" i="39"/>
  <c r="PF12" i="39"/>
  <c r="PG12" i="39"/>
  <c r="PH12" i="39"/>
  <c r="PI12" i="39"/>
  <c r="PJ12" i="39"/>
  <c r="PK12" i="39"/>
  <c r="PL12" i="39"/>
  <c r="PM12" i="39"/>
  <c r="PN12" i="39"/>
  <c r="PO12" i="39"/>
  <c r="PP12" i="39"/>
  <c r="PQ12" i="39"/>
  <c r="PR12" i="39"/>
  <c r="PS12" i="39"/>
  <c r="PT12" i="39"/>
  <c r="PU12" i="39"/>
  <c r="PV12" i="39"/>
  <c r="PW12" i="39"/>
  <c r="PX12" i="39"/>
  <c r="PY12" i="39"/>
  <c r="PZ12" i="39"/>
  <c r="QA12" i="39"/>
  <c r="QB12" i="39"/>
  <c r="QC12" i="39"/>
  <c r="QD12" i="39"/>
  <c r="QE12" i="39"/>
  <c r="QF12" i="39"/>
  <c r="QG12" i="39"/>
  <c r="QH12" i="39"/>
  <c r="QI12" i="39"/>
  <c r="QJ12" i="39"/>
  <c r="QK12" i="39"/>
  <c r="QL12" i="39"/>
  <c r="QM12" i="39"/>
  <c r="QN12" i="39"/>
  <c r="QO12" i="39"/>
  <c r="QP12" i="39"/>
  <c r="QQ12" i="39"/>
  <c r="QR12" i="39"/>
  <c r="QS12" i="39"/>
  <c r="QT12" i="39"/>
  <c r="QU12" i="39"/>
  <c r="QV12" i="39"/>
  <c r="QW12" i="39"/>
  <c r="QX12" i="39"/>
  <c r="QY12" i="39"/>
  <c r="QZ12" i="39"/>
  <c r="RA12" i="39"/>
  <c r="RB12" i="39"/>
  <c r="RC12" i="39"/>
  <c r="RD12" i="39"/>
  <c r="RE12" i="39"/>
  <c r="RF12" i="39"/>
  <c r="RG12" i="39"/>
  <c r="RH12" i="39"/>
  <c r="RI12" i="39"/>
  <c r="RJ12" i="39"/>
  <c r="RK12" i="39"/>
  <c r="RL12" i="39"/>
  <c r="RM12" i="39"/>
  <c r="RN12" i="39"/>
  <c r="RO12" i="39"/>
  <c r="RP12" i="39"/>
  <c r="RQ12" i="39"/>
  <c r="RR12" i="39"/>
  <c r="RS12" i="39"/>
  <c r="RT12" i="39"/>
  <c r="RU12" i="39"/>
  <c r="RV12" i="39"/>
  <c r="RW12" i="39"/>
  <c r="RX12" i="39"/>
  <c r="RY12" i="39"/>
  <c r="RZ12" i="39"/>
  <c r="SA12" i="39"/>
  <c r="SB12" i="39"/>
  <c r="SC12" i="39"/>
  <c r="SD12" i="39"/>
  <c r="SE12" i="39"/>
  <c r="SF12" i="39"/>
  <c r="SG12" i="39"/>
  <c r="SH12" i="39"/>
  <c r="SI12" i="39"/>
  <c r="SJ12" i="39"/>
  <c r="SK12" i="39"/>
  <c r="SL12" i="39"/>
  <c r="SM12" i="39"/>
  <c r="SN12" i="39"/>
  <c r="SO12" i="39"/>
  <c r="SP12" i="39"/>
  <c r="SQ12" i="39"/>
  <c r="SR12" i="39"/>
  <c r="SS12" i="39"/>
  <c r="ST12" i="39"/>
  <c r="SU12" i="39"/>
  <c r="SV12" i="39"/>
  <c r="SW12" i="39"/>
  <c r="SX12" i="39"/>
  <c r="SY12" i="39"/>
  <c r="SZ12" i="39"/>
  <c r="TA12" i="39"/>
  <c r="TB12" i="39"/>
  <c r="TC12" i="39"/>
  <c r="TD12" i="39"/>
  <c r="TE12" i="39"/>
  <c r="TF12" i="39"/>
  <c r="TG12" i="39"/>
  <c r="TH12" i="39"/>
  <c r="TI12" i="39"/>
  <c r="TJ12" i="39"/>
  <c r="TK12" i="39"/>
  <c r="TL12" i="39"/>
  <c r="TM12" i="39"/>
  <c r="TN12" i="39"/>
  <c r="TO12" i="39"/>
  <c r="TP12" i="39"/>
  <c r="TQ12" i="39"/>
  <c r="TR12" i="39"/>
  <c r="TS12" i="39"/>
  <c r="TT12" i="39"/>
  <c r="TU12" i="39"/>
  <c r="TV12" i="39"/>
  <c r="TW12" i="39"/>
  <c r="TX12" i="39"/>
  <c r="TY12" i="39"/>
  <c r="TZ12" i="39"/>
  <c r="UA12" i="39"/>
  <c r="UB12" i="39"/>
  <c r="UC12" i="39"/>
  <c r="UD12" i="39"/>
  <c r="UE12" i="39"/>
  <c r="UF12" i="39"/>
  <c r="UG12" i="39"/>
  <c r="UH12" i="39"/>
  <c r="UI12" i="39"/>
  <c r="UJ12" i="39"/>
  <c r="UK12" i="39"/>
  <c r="UL12" i="39"/>
  <c r="UM12" i="39"/>
  <c r="UN12" i="39"/>
  <c r="UO12" i="39"/>
  <c r="UP12" i="39"/>
  <c r="UQ12" i="39"/>
  <c r="UR12" i="39"/>
  <c r="US12" i="39"/>
  <c r="UT12" i="39"/>
  <c r="UU12" i="39"/>
  <c r="UV12" i="39"/>
  <c r="UW12" i="39"/>
  <c r="UX12" i="39"/>
  <c r="UY12" i="39"/>
  <c r="UZ12" i="39"/>
  <c r="VA12" i="39"/>
  <c r="VB12" i="39"/>
  <c r="VC12" i="39"/>
  <c r="VD12" i="39"/>
  <c r="VE12" i="39"/>
  <c r="VF12" i="39"/>
  <c r="VG12" i="39"/>
  <c r="VH12" i="39"/>
  <c r="VI12" i="39"/>
  <c r="VJ12" i="39"/>
  <c r="VK12" i="39"/>
  <c r="VL12" i="39"/>
  <c r="VM12" i="39"/>
  <c r="VN12" i="39"/>
  <c r="VO12" i="39"/>
  <c r="VP12" i="39"/>
  <c r="VQ12" i="39"/>
  <c r="VR12" i="39"/>
  <c r="VS12" i="39"/>
  <c r="VT12" i="39"/>
  <c r="VU12" i="39"/>
  <c r="VV12" i="39"/>
  <c r="VW12" i="39"/>
  <c r="VX12" i="39"/>
  <c r="VY12" i="39"/>
  <c r="VZ12" i="39"/>
  <c r="WA12" i="39"/>
  <c r="WB12" i="39"/>
  <c r="WC12" i="39"/>
  <c r="WD12" i="39"/>
  <c r="WE12" i="39"/>
  <c r="WF12" i="39"/>
  <c r="WG12" i="39"/>
  <c r="WH12" i="39"/>
  <c r="WI12" i="39"/>
  <c r="WJ12" i="39"/>
  <c r="WK12" i="39"/>
  <c r="WL12" i="39"/>
  <c r="WM12" i="39"/>
  <c r="WN12" i="39"/>
  <c r="WO12" i="39"/>
  <c r="WP12" i="39"/>
  <c r="WQ12" i="39"/>
  <c r="WR12" i="39"/>
  <c r="WS12" i="39"/>
  <c r="WT12" i="39"/>
  <c r="WU12" i="39"/>
  <c r="WV12" i="39"/>
  <c r="WW12" i="39"/>
  <c r="WX12" i="39"/>
  <c r="WY12" i="39"/>
  <c r="WZ12" i="39"/>
  <c r="XA12" i="39"/>
  <c r="XB12" i="39"/>
  <c r="XC12" i="39"/>
  <c r="XD12" i="39"/>
  <c r="XE12" i="39"/>
  <c r="XF12" i="39"/>
  <c r="XG12" i="39"/>
  <c r="XH12" i="39"/>
  <c r="XI12" i="39"/>
  <c r="XJ12" i="39"/>
  <c r="XK12" i="39"/>
  <c r="XL12" i="39"/>
  <c r="XM12" i="39"/>
  <c r="XN12" i="39"/>
  <c r="XO12" i="39"/>
  <c r="XP12" i="39"/>
  <c r="XQ12" i="39"/>
  <c r="XR12" i="39"/>
  <c r="XS12" i="39"/>
  <c r="XT12" i="39"/>
  <c r="XU12" i="39"/>
  <c r="XV12" i="39"/>
  <c r="XW12" i="39"/>
  <c r="XX12" i="39"/>
  <c r="XY12" i="39"/>
  <c r="XZ12" i="39"/>
  <c r="YA12" i="39"/>
  <c r="YB12" i="39"/>
  <c r="YC12" i="39"/>
  <c r="YD12" i="39"/>
  <c r="YE12" i="39"/>
  <c r="YF12" i="39"/>
  <c r="YG12" i="39"/>
  <c r="YH12" i="39"/>
  <c r="YI12" i="39"/>
  <c r="YJ12" i="39"/>
  <c r="YK12" i="39"/>
  <c r="YL12" i="39"/>
  <c r="YM12" i="39"/>
  <c r="YN12" i="39"/>
  <c r="YO12" i="39"/>
  <c r="YP12" i="39"/>
  <c r="YQ12" i="39"/>
  <c r="YR12" i="39"/>
  <c r="YS12" i="39"/>
  <c r="YT12" i="39"/>
  <c r="YU12" i="39"/>
  <c r="YV12" i="39"/>
  <c r="YW12" i="39"/>
  <c r="YX12" i="39"/>
  <c r="YY12" i="39"/>
  <c r="YZ12" i="39"/>
  <c r="ZA12" i="39"/>
  <c r="ZB12" i="39"/>
  <c r="ZC12" i="39"/>
  <c r="ZD12" i="39"/>
  <c r="ZE12" i="39"/>
  <c r="ZF12" i="39"/>
  <c r="ZG12" i="39"/>
  <c r="ZH12" i="39"/>
  <c r="ZI12" i="39"/>
  <c r="ZJ12" i="39"/>
  <c r="ZK12" i="39"/>
  <c r="ZL12" i="39"/>
  <c r="ZM12" i="39"/>
  <c r="ZN12" i="39"/>
  <c r="ZO12" i="39"/>
  <c r="ZP12" i="39"/>
  <c r="ZQ12" i="39"/>
  <c r="ZR12" i="39"/>
  <c r="ZS12" i="39"/>
  <c r="ZT12" i="39"/>
  <c r="ZU12" i="39"/>
  <c r="ZV12" i="39"/>
  <c r="ZW12" i="39"/>
  <c r="ZX12" i="39"/>
  <c r="ZY12" i="39"/>
  <c r="ZZ12" i="39"/>
  <c r="AAA12" i="39"/>
  <c r="AAB12" i="39"/>
  <c r="AAC12" i="39"/>
  <c r="AAD12" i="39"/>
  <c r="AAE12" i="39"/>
  <c r="AAF12" i="39"/>
  <c r="AAG12" i="39"/>
  <c r="AAH12" i="39"/>
  <c r="AAI12" i="39"/>
  <c r="AAJ12" i="39"/>
  <c r="AAK12" i="39"/>
  <c r="AAL12" i="39"/>
  <c r="AAM12" i="39"/>
  <c r="AAN12" i="39"/>
  <c r="AAO12" i="39"/>
  <c r="AAP12" i="39"/>
  <c r="AAQ12" i="39"/>
  <c r="AAR12" i="39"/>
  <c r="AAS12" i="39"/>
  <c r="AAT12" i="39"/>
  <c r="AAU12" i="39"/>
  <c r="AAV12" i="39"/>
  <c r="AAW12" i="39"/>
  <c r="AAX12" i="39"/>
  <c r="AAY12" i="39"/>
  <c r="AAZ12" i="39"/>
  <c r="ABA12" i="39"/>
  <c r="ABB12" i="39"/>
  <c r="ABC12" i="39"/>
  <c r="ABD12" i="39"/>
  <c r="ABE12" i="39"/>
  <c r="ABF12" i="39"/>
  <c r="ABG12" i="39"/>
  <c r="ABH12" i="39"/>
  <c r="ABI12" i="39"/>
  <c r="ABJ12" i="39"/>
  <c r="ABK12" i="39"/>
  <c r="ABL12" i="39"/>
  <c r="ABM12" i="39"/>
  <c r="ABN12" i="39"/>
  <c r="ABO12" i="39"/>
  <c r="ABP12" i="39"/>
  <c r="ABQ12" i="39"/>
  <c r="ABR12" i="39"/>
  <c r="ABS12" i="39"/>
  <c r="ABT12" i="39"/>
  <c r="ABU12" i="39"/>
  <c r="ABV12" i="39"/>
  <c r="ABW12" i="39"/>
  <c r="ABX12" i="39"/>
  <c r="ABY12" i="39"/>
  <c r="ABZ12" i="39"/>
  <c r="ACA12" i="39"/>
  <c r="ACB12" i="39"/>
  <c r="ACC12" i="39"/>
  <c r="ACD12" i="39"/>
  <c r="ACE12" i="39"/>
  <c r="ACF12" i="39"/>
  <c r="ACG12" i="39"/>
  <c r="ACH12" i="39"/>
  <c r="ACI12" i="39"/>
  <c r="ACJ12" i="39"/>
  <c r="ACK12" i="39"/>
  <c r="ACL12" i="39"/>
  <c r="ACM12" i="39"/>
  <c r="ACN12" i="39"/>
  <c r="ACO12" i="39"/>
  <c r="ACP12" i="39"/>
  <c r="ACQ12" i="39"/>
  <c r="ACR12" i="39"/>
  <c r="ACS12" i="39"/>
  <c r="ACT12" i="39"/>
  <c r="ACU12" i="39"/>
  <c r="ACV12" i="39"/>
  <c r="ACW12" i="39"/>
  <c r="ACX12" i="39"/>
  <c r="ACY12" i="39"/>
  <c r="ACZ12" i="39"/>
  <c r="ADA12" i="39"/>
  <c r="ADB12" i="39"/>
  <c r="ADC12" i="39"/>
  <c r="ADD12" i="39"/>
  <c r="ADE12" i="39"/>
  <c r="ADF12" i="39"/>
  <c r="ADG12" i="39"/>
  <c r="ADH12" i="39"/>
  <c r="ADI12" i="39"/>
  <c r="ADJ12" i="39"/>
  <c r="ADK12" i="39"/>
  <c r="ADL12" i="39"/>
  <c r="ADM12" i="39"/>
  <c r="ADN12" i="39"/>
  <c r="ADO12" i="39"/>
  <c r="ADP12" i="39"/>
  <c r="ADQ12" i="39"/>
  <c r="ADR12" i="39"/>
  <c r="ADS12" i="39"/>
  <c r="ADT12" i="39"/>
  <c r="ADU12" i="39"/>
  <c r="ADV12" i="39"/>
  <c r="ADW12" i="39"/>
  <c r="ADX12" i="39"/>
  <c r="ADY12" i="39"/>
  <c r="ADZ12" i="39"/>
  <c r="AEA12" i="39"/>
  <c r="AEB12" i="39"/>
  <c r="AEC12" i="39"/>
  <c r="AED12" i="39"/>
  <c r="AEE12" i="39"/>
  <c r="AEF12" i="39"/>
  <c r="AEG12" i="39"/>
  <c r="AEH12" i="39"/>
  <c r="AEI12" i="39"/>
  <c r="AEJ12" i="39"/>
  <c r="AEK12" i="39"/>
  <c r="AEL12" i="39"/>
  <c r="AEM12" i="39"/>
  <c r="AEN12" i="39"/>
  <c r="AEO12" i="39"/>
  <c r="AEP12" i="39"/>
  <c r="AEQ12" i="39"/>
  <c r="AER12" i="39"/>
  <c r="AES12" i="39"/>
  <c r="AET12" i="39"/>
  <c r="AEU12" i="39"/>
  <c r="AEV12" i="39"/>
  <c r="AEW12" i="39"/>
  <c r="AEX12" i="39"/>
  <c r="AEY12" i="39"/>
  <c r="AEZ12" i="39"/>
  <c r="AFA12" i="39"/>
  <c r="AFB12" i="39"/>
  <c r="AFC12" i="39"/>
  <c r="AFD12" i="39"/>
  <c r="AFE12" i="39"/>
  <c r="Y2" i="63"/>
  <c r="Z4" i="61"/>
  <c r="Y4" i="63" s="1"/>
  <c r="AE2" i="63"/>
  <c r="AF4" i="61"/>
  <c r="AE4" i="63" s="1"/>
  <c r="AR2" i="61"/>
  <c r="AQ2" i="63" s="1"/>
  <c r="AO2" i="63"/>
  <c r="AV2" i="61"/>
  <c r="AU2" i="63" s="1"/>
  <c r="AI2" i="63"/>
  <c r="AI2" i="61"/>
  <c r="W4" i="61"/>
  <c r="V4" i="63" s="1"/>
  <c r="U1" i="63"/>
  <c r="AH1" i="61"/>
  <c r="AC3" i="61"/>
  <c r="AB3" i="63"/>
  <c r="P3" i="63"/>
  <c r="AJA16" i="39"/>
  <c r="AJB44" i="39"/>
  <c r="AIW41" i="39"/>
  <c r="AIY16" i="39"/>
  <c r="AIV44" i="39"/>
  <c r="AIV26" i="39"/>
  <c r="AY2" i="56"/>
  <c r="BK2" i="56" s="1"/>
  <c r="AY4" i="56"/>
  <c r="AM4" i="56"/>
  <c r="Z4" i="56"/>
  <c r="AO3" i="56"/>
  <c r="AO4" i="56" s="1"/>
  <c r="CG3" i="56"/>
  <c r="CS3" i="56" s="1"/>
  <c r="DE3" i="56" s="1"/>
  <c r="DQ3" i="56" s="1"/>
  <c r="EC3" i="56" s="1"/>
  <c r="BW3" i="56"/>
  <c r="CI3" i="56" s="1"/>
  <c r="AW2" i="56"/>
  <c r="AK4" i="56"/>
  <c r="BM2" i="56"/>
  <c r="BY2" i="56"/>
  <c r="CK2" i="56" s="1"/>
  <c r="CW2" i="56" s="1"/>
  <c r="DI2" i="56" s="1"/>
  <c r="DU2" i="56" s="1"/>
  <c r="EG2" i="56" s="1"/>
  <c r="ES2" i="56" s="1"/>
  <c r="FE2" i="56" s="1"/>
  <c r="FQ2" i="56" s="1"/>
  <c r="GC2" i="56" s="1"/>
  <c r="GO2" i="56" s="1"/>
  <c r="HA2" i="56" s="1"/>
  <c r="HM2" i="56" s="1"/>
  <c r="HY2" i="56" s="1"/>
  <c r="IK2" i="56" s="1"/>
  <c r="IW2" i="56" s="1"/>
  <c r="JI2" i="56" s="1"/>
  <c r="CL2" i="56"/>
  <c r="AE4" i="56"/>
  <c r="AQ3" i="56"/>
  <c r="BC3" i="56" s="1"/>
  <c r="BC4" i="56" s="1"/>
  <c r="AJ4" i="56"/>
  <c r="AV3" i="56"/>
  <c r="AZ3" i="56"/>
  <c r="BL3" i="56"/>
  <c r="BX3" i="56" s="1"/>
  <c r="BL4" i="56"/>
  <c r="AN4" i="56"/>
  <c r="BR3" i="56"/>
  <c r="CD3" i="56" s="1"/>
  <c r="CP3" i="56" s="1"/>
  <c r="DB3" i="56" s="1"/>
  <c r="DN3" i="56" s="1"/>
  <c r="DZ3" i="56" s="1"/>
  <c r="EL3" i="56" s="1"/>
  <c r="AS3" i="56"/>
  <c r="AX3" i="56"/>
  <c r="AL4" i="56"/>
  <c r="T4" i="56"/>
  <c r="AF3" i="56"/>
  <c r="AR3" i="56" s="1"/>
  <c r="AR4" i="56" s="1"/>
  <c r="AH2" i="56"/>
  <c r="AH4" i="56" s="1"/>
  <c r="AT2" i="56"/>
  <c r="BF2" i="56" s="1"/>
  <c r="V4" i="56"/>
  <c r="AIU44" i="39"/>
  <c r="AIR41" i="39"/>
  <c r="AIQ41" i="39"/>
  <c r="AIQ26" i="39"/>
  <c r="AJF27" i="39"/>
  <c r="AIY41" i="39"/>
  <c r="AIY44" i="39"/>
  <c r="AIY50" i="39"/>
  <c r="AJC51" i="39"/>
  <c r="AJD42" i="39"/>
  <c r="AJC42" i="39"/>
  <c r="AJJ45" i="39"/>
  <c r="AJF51" i="39"/>
  <c r="AJF45" i="39"/>
  <c r="AIZ45" i="39"/>
  <c r="AJA42" i="39"/>
  <c r="AJB51" i="39"/>
  <c r="AJD50" i="39"/>
  <c r="AJF16" i="39"/>
  <c r="AJH45" i="39"/>
  <c r="AIZ44" i="39"/>
  <c r="AJA45" i="39"/>
  <c r="AJD45" i="39"/>
  <c r="AJK44" i="39"/>
  <c r="AJH16" i="39"/>
  <c r="AJJ42" i="39"/>
  <c r="AIV42" i="39"/>
  <c r="AJF41" i="39"/>
  <c r="AJH41" i="39"/>
  <c r="AIX41" i="39"/>
  <c r="AIZ51" i="39"/>
  <c r="AJH44" i="39"/>
  <c r="AIR42" i="39"/>
  <c r="AIZ26" i="39"/>
  <c r="AJD44" i="39"/>
  <c r="AJE41" i="39"/>
  <c r="AIZ41" i="39"/>
  <c r="AJA27" i="39"/>
  <c r="AJB42" i="39"/>
  <c r="AJL44" i="39"/>
  <c r="AO3" i="61"/>
  <c r="AQ4" i="56"/>
  <c r="BI2" i="56"/>
  <c r="AW4" i="56"/>
  <c r="BE3" i="56"/>
  <c r="CX2" i="56"/>
  <c r="DJ2" i="56" s="1"/>
  <c r="DV2" i="56" s="1"/>
  <c r="EH2" i="56" s="1"/>
  <c r="ET2" i="56" s="1"/>
  <c r="FF2" i="56" s="1"/>
  <c r="FR2" i="56" s="1"/>
  <c r="GD2" i="56" s="1"/>
  <c r="GP2" i="56" s="1"/>
  <c r="HB2" i="56" s="1"/>
  <c r="HN2" i="56" s="1"/>
  <c r="HZ2" i="56" s="1"/>
  <c r="IL2" i="56" s="1"/>
  <c r="IX2" i="56" s="1"/>
  <c r="JJ2" i="56" s="1"/>
  <c r="MX16" i="39"/>
  <c r="ACP16" i="39"/>
  <c r="XU50" i="39"/>
  <c r="QS27" i="39"/>
  <c r="XQ44" i="39"/>
  <c r="ZE44" i="39"/>
  <c r="WW26" i="39"/>
  <c r="MP27" i="39"/>
  <c r="YG44" i="39"/>
  <c r="NO27" i="39"/>
  <c r="YD41" i="39"/>
  <c r="YT41" i="39"/>
  <c r="XY50" i="39"/>
  <c r="YZ16" i="39"/>
  <c r="YC44" i="39"/>
  <c r="ZA50" i="39"/>
  <c r="AFB27" i="39"/>
  <c r="ZR41" i="39"/>
  <c r="WP41" i="39"/>
  <c r="XV41" i="39"/>
  <c r="ZY44" i="39"/>
  <c r="AII45" i="39"/>
  <c r="HJ16" i="39"/>
  <c r="AEL16" i="39"/>
  <c r="C6" i="39"/>
  <c r="WO44" i="39"/>
  <c r="WK44" i="39"/>
  <c r="XE50" i="39"/>
  <c r="ZQ44" i="39"/>
  <c r="XI44" i="39"/>
  <c r="AAC44" i="39"/>
  <c r="AAC50" i="39"/>
  <c r="D6" i="39"/>
  <c r="AED27" i="39"/>
  <c r="ZY50" i="39"/>
  <c r="NG16" i="39"/>
  <c r="AIS26" i="39"/>
  <c r="YS50" i="39"/>
  <c r="YK44" i="39"/>
  <c r="ZI44" i="39"/>
  <c r="VY44" i="39"/>
  <c r="YS44" i="39"/>
  <c r="YC50" i="39"/>
  <c r="YK50" i="39"/>
  <c r="XF41" i="39"/>
  <c r="ZB41" i="39"/>
  <c r="VZ41" i="39"/>
  <c r="NT27" i="39"/>
  <c r="YL41" i="39"/>
  <c r="YS41" i="39"/>
  <c r="WS44" i="39"/>
  <c r="NE16" i="39"/>
  <c r="AAD47" i="39"/>
  <c r="QP47" i="39"/>
  <c r="PB47" i="39"/>
  <c r="OL47" i="39"/>
  <c r="AIU51" i="39"/>
  <c r="AIM41" i="39"/>
  <c r="AIQ44" i="39"/>
  <c r="AIR44" i="39"/>
  <c r="ABZ27" i="39"/>
  <c r="YW50" i="39"/>
  <c r="ZI50" i="39"/>
  <c r="WW44" i="39"/>
  <c r="RQ27" i="39"/>
  <c r="ZM44" i="39"/>
  <c r="AIK44" i="39"/>
  <c r="ADM47" i="39"/>
  <c r="WW50" i="39"/>
  <c r="XA44" i="39"/>
  <c r="ABA50" i="39"/>
  <c r="WG44" i="39"/>
  <c r="ZQ50" i="39"/>
  <c r="YK26" i="39"/>
  <c r="ZQ26" i="39"/>
  <c r="WG41" i="39"/>
  <c r="OR27" i="39"/>
  <c r="ABY50" i="39"/>
  <c r="ZA44" i="39"/>
  <c r="AIM45" i="39"/>
  <c r="BR47" i="39"/>
  <c r="AJP27" i="39"/>
  <c r="OB16" i="39"/>
  <c r="EN16" i="39"/>
  <c r="DP16" i="39"/>
  <c r="AGT47" i="39"/>
  <c r="SC48" i="39"/>
  <c r="RU48" i="39"/>
  <c r="RM48" i="39"/>
  <c r="QG48" i="39"/>
  <c r="PY48" i="39"/>
  <c r="NU48" i="39"/>
  <c r="NE48" i="39"/>
  <c r="MW48" i="39"/>
  <c r="LI48" i="39"/>
  <c r="KS48" i="39"/>
  <c r="KK48" i="39"/>
  <c r="HQ48" i="39"/>
  <c r="HA48" i="39"/>
  <c r="FU48" i="39"/>
  <c r="FM48" i="39"/>
  <c r="DA48" i="39"/>
  <c r="AEK16" i="39"/>
  <c r="ACG16" i="39"/>
  <c r="RU16" i="39"/>
  <c r="RM16" i="39"/>
  <c r="RE16" i="39"/>
  <c r="MN16" i="39"/>
  <c r="IF16" i="39"/>
  <c r="BT16" i="39"/>
  <c r="BL16" i="39"/>
  <c r="BE16" i="39"/>
  <c r="ABQ16" i="39"/>
  <c r="AAS16" i="39"/>
  <c r="XQ16" i="39"/>
  <c r="RT16" i="39"/>
  <c r="RD16" i="39"/>
  <c r="LX16" i="39"/>
  <c r="BD16" i="39"/>
  <c r="ADC26" i="39"/>
  <c r="HV16" i="39"/>
  <c r="FZ16" i="39"/>
  <c r="CX16" i="39"/>
  <c r="AHZ16" i="39"/>
  <c r="LA16" i="39"/>
  <c r="GZ16" i="39"/>
  <c r="GC16" i="39"/>
  <c r="FU16" i="39"/>
  <c r="AV16" i="39"/>
  <c r="AN16" i="39"/>
  <c r="QN16" i="39"/>
  <c r="QF16" i="39"/>
  <c r="PY16" i="39"/>
  <c r="PI16" i="39"/>
  <c r="PA16" i="39"/>
  <c r="OS16" i="39"/>
  <c r="KZ16" i="39"/>
  <c r="GJ16" i="39"/>
  <c r="GB16" i="39"/>
  <c r="FD16" i="39"/>
  <c r="I16" i="39"/>
  <c r="AHD26" i="39"/>
  <c r="AIN50" i="39"/>
  <c r="AIH45" i="39"/>
  <c r="V27" i="39"/>
  <c r="WX16" i="39"/>
  <c r="KH16" i="39"/>
  <c r="AIV45" i="39"/>
  <c r="AIR45" i="39"/>
  <c r="AIR27" i="39"/>
  <c r="AIS42" i="39"/>
  <c r="LM27" i="39"/>
  <c r="AIH16" i="39"/>
  <c r="AHR16" i="39"/>
  <c r="AHB16" i="39"/>
  <c r="AGT16" i="39"/>
  <c r="AGD16" i="39"/>
  <c r="AFV16" i="39"/>
  <c r="AIM16" i="39"/>
  <c r="AIM27" i="39"/>
  <c r="AIQ51" i="39"/>
  <c r="KX27" i="39"/>
  <c r="SH16" i="39"/>
  <c r="AIN44" i="39"/>
  <c r="AIK41" i="39"/>
  <c r="AIJ41" i="39"/>
  <c r="AIV50" i="39"/>
  <c r="AIL42" i="39"/>
  <c r="AIL45" i="39"/>
  <c r="AIL27" i="39"/>
  <c r="AIL26" i="39"/>
  <c r="AIE42" i="39"/>
  <c r="AID45" i="39"/>
  <c r="AID26" i="39"/>
  <c r="AK27" i="39"/>
  <c r="AEX16" i="39"/>
  <c r="AEP16" i="39"/>
  <c r="WP16" i="39"/>
  <c r="WH16" i="39"/>
  <c r="SP16" i="39"/>
  <c r="IT16" i="39"/>
  <c r="GX16" i="39"/>
  <c r="EL16" i="39"/>
  <c r="N16" i="39"/>
  <c r="BJ47" i="39"/>
  <c r="AGE47" i="39"/>
  <c r="AJN27" i="39"/>
  <c r="AJU42" i="39"/>
  <c r="AJY41" i="39"/>
  <c r="ADZ16" i="39"/>
  <c r="ADR16" i="39"/>
  <c r="ADJ16" i="39"/>
  <c r="VZ16" i="39"/>
  <c r="VR16" i="39"/>
  <c r="IL16" i="39"/>
  <c r="GP16" i="39"/>
  <c r="GH16" i="39"/>
  <c r="BZ16" i="39"/>
  <c r="BR16" i="39"/>
  <c r="F16" i="39"/>
  <c r="ADB16" i="39"/>
  <c r="ACL16" i="39"/>
  <c r="UD16" i="39"/>
  <c r="TV16" i="39"/>
  <c r="RZ16" i="39"/>
  <c r="RR16" i="39"/>
  <c r="ID16" i="39"/>
  <c r="ADE47" i="39"/>
  <c r="ACW47" i="39"/>
  <c r="ACO47" i="39"/>
  <c r="ABA47" i="39"/>
  <c r="WT47" i="39"/>
  <c r="AHQ47" i="39"/>
  <c r="AHI47" i="39"/>
  <c r="TN16" i="39"/>
  <c r="MD16" i="39"/>
  <c r="FR16" i="39"/>
  <c r="FJ16" i="39"/>
  <c r="BJ16" i="39"/>
  <c r="ADD47" i="39"/>
  <c r="YG47" i="39"/>
  <c r="XI47" i="39"/>
  <c r="XA47" i="39"/>
  <c r="WK47" i="39"/>
  <c r="VU47" i="39"/>
  <c r="ADS48" i="39"/>
  <c r="ADK48" i="39"/>
  <c r="ADC48" i="39"/>
  <c r="ACE48" i="39"/>
  <c r="TW48" i="39"/>
  <c r="TO48" i="39"/>
  <c r="TG48" i="39"/>
  <c r="SY48" i="39"/>
  <c r="AIT16" i="39"/>
  <c r="ABV16" i="39"/>
  <c r="ABN16" i="39"/>
  <c r="ABF16" i="39"/>
  <c r="AAX16" i="39"/>
  <c r="AAP16" i="39"/>
  <c r="ZZ16" i="39"/>
  <c r="ZR16" i="39"/>
  <c r="ZJ16" i="39"/>
  <c r="ZB16" i="39"/>
  <c r="YT16" i="39"/>
  <c r="YL16" i="39"/>
  <c r="YD16" i="39"/>
  <c r="XN16" i="39"/>
  <c r="QT16" i="39"/>
  <c r="OH16" i="39"/>
  <c r="JZ16" i="39"/>
  <c r="JR16" i="39"/>
  <c r="DV16" i="39"/>
  <c r="DN16" i="39"/>
  <c r="BB16" i="39"/>
  <c r="XF16" i="39"/>
  <c r="TF16" i="39"/>
  <c r="DF16" i="39"/>
  <c r="AT16" i="39"/>
  <c r="ADZ47" i="39"/>
  <c r="ADR47" i="39"/>
  <c r="FQ48" i="39"/>
  <c r="DE48" i="39"/>
  <c r="SX16" i="39"/>
  <c r="JJ16" i="39"/>
  <c r="HF16" i="39"/>
  <c r="ET16" i="39"/>
  <c r="AL16" i="39"/>
  <c r="AJK16" i="39"/>
  <c r="AJZ16" i="39"/>
  <c r="D7" i="39"/>
  <c r="UC48" i="39"/>
  <c r="D11" i="39"/>
  <c r="D38" i="39" s="1"/>
  <c r="ZT41" i="39"/>
  <c r="ZL41" i="39"/>
  <c r="QN47" i="39"/>
  <c r="QF47" i="39"/>
  <c r="PA47" i="39"/>
  <c r="OS47" i="39"/>
  <c r="OC47" i="39"/>
  <c r="LU50" i="39"/>
  <c r="IG44" i="39"/>
  <c r="EH47" i="39"/>
  <c r="DB50" i="39"/>
  <c r="AHA47" i="39"/>
  <c r="AJG16" i="39"/>
  <c r="SH47" i="39"/>
  <c r="FL47" i="39"/>
  <c r="EW47" i="39"/>
  <c r="DI47" i="39"/>
  <c r="QA48" i="39"/>
  <c r="PS48" i="39"/>
  <c r="OU48" i="39"/>
  <c r="MQ48" i="39"/>
  <c r="MI48" i="39"/>
  <c r="LS48" i="39"/>
  <c r="LK48" i="39"/>
  <c r="KU48" i="39"/>
  <c r="JO48" i="39"/>
  <c r="JG48" i="39"/>
  <c r="IY48" i="39"/>
  <c r="IQ48" i="39"/>
  <c r="II48" i="39"/>
  <c r="EQ48" i="39"/>
  <c r="EA48" i="39"/>
  <c r="VI47" i="39"/>
  <c r="VA47" i="39"/>
  <c r="TM47" i="39"/>
  <c r="SW47" i="39"/>
  <c r="SO47" i="39"/>
  <c r="RR47" i="39"/>
  <c r="RF48" i="39"/>
  <c r="QX48" i="39"/>
  <c r="QP48" i="39"/>
  <c r="QH48" i="39"/>
  <c r="OT48" i="39"/>
  <c r="NF48" i="39"/>
  <c r="MH48" i="39"/>
  <c r="LZ48" i="39"/>
  <c r="LR48" i="39"/>
  <c r="LJ48" i="39"/>
  <c r="FN48" i="39"/>
  <c r="EX48" i="39"/>
  <c r="EP48" i="39"/>
  <c r="VH47" i="39"/>
  <c r="UR47" i="39"/>
  <c r="TT47" i="39"/>
  <c r="AHC48" i="39"/>
  <c r="AHH16" i="39"/>
  <c r="DN44" i="39"/>
  <c r="AIJ45" i="39"/>
  <c r="AIK42" i="39"/>
  <c r="HA26" i="39"/>
  <c r="IO44" i="39"/>
  <c r="AHI50" i="39"/>
  <c r="AIJ26" i="39"/>
  <c r="ABL47" i="39"/>
  <c r="ZY47" i="39"/>
  <c r="ZQ47" i="39"/>
  <c r="AIC51" i="39"/>
  <c r="AIJ42" i="39"/>
  <c r="AIJ27" i="39"/>
  <c r="SF16" i="39"/>
  <c r="OO44" i="39"/>
  <c r="AGW44" i="39"/>
  <c r="ZX16" i="39"/>
  <c r="AEW47" i="39"/>
  <c r="ACH47" i="39"/>
  <c r="AJK41" i="39"/>
  <c r="MS44" i="39"/>
  <c r="AEV47" i="39"/>
  <c r="UH47" i="39"/>
  <c r="AGC50" i="39"/>
  <c r="ACD50" i="39"/>
  <c r="AFB47" i="39"/>
  <c r="AGR16" i="39"/>
  <c r="AGJ16" i="39"/>
  <c r="AEB41" i="39"/>
  <c r="ABX41" i="39"/>
  <c r="ZD41" i="39"/>
  <c r="YN41" i="39"/>
  <c r="XX47" i="39"/>
  <c r="WB47" i="39"/>
  <c r="XM50" i="39"/>
  <c r="UO47" i="39"/>
  <c r="UG47" i="39"/>
  <c r="SV47" i="39"/>
  <c r="RQ47" i="39"/>
  <c r="EV47" i="39"/>
  <c r="AX47" i="39"/>
  <c r="Z47" i="39"/>
  <c r="AGA47" i="39"/>
  <c r="AGW48" i="39"/>
  <c r="AGO48" i="39"/>
  <c r="ZW48" i="39"/>
  <c r="ZO48" i="39"/>
  <c r="WU48" i="39"/>
  <c r="VW48" i="39"/>
  <c r="VO48" i="39"/>
  <c r="VG48" i="39"/>
  <c r="UY48" i="39"/>
  <c r="UQ48" i="39"/>
  <c r="SO48" i="39"/>
  <c r="SG48" i="39"/>
  <c r="RJ48" i="39"/>
  <c r="RB48" i="39"/>
  <c r="OI48" i="39"/>
  <c r="OA48" i="39"/>
  <c r="NS48" i="39"/>
  <c r="NK48" i="39"/>
  <c r="KP47" i="39"/>
  <c r="HV47" i="39"/>
  <c r="HN47" i="39"/>
  <c r="GP47" i="39"/>
  <c r="GH47" i="39"/>
  <c r="FR47" i="39"/>
  <c r="FJ47" i="39"/>
  <c r="BE47" i="39"/>
  <c r="AW47" i="39"/>
  <c r="AO47" i="39"/>
  <c r="AGX47" i="39"/>
  <c r="AGH47" i="39"/>
  <c r="AFY48" i="39"/>
  <c r="AFQ48" i="39"/>
  <c r="ACX48" i="39"/>
  <c r="ACP48" i="39"/>
  <c r="ACH48" i="39"/>
  <c r="XZ48" i="39"/>
  <c r="XR48" i="39"/>
  <c r="WL48" i="39"/>
  <c r="WD48" i="39"/>
  <c r="VV48" i="39"/>
  <c r="QC48" i="39"/>
  <c r="OX48" i="39"/>
  <c r="OP48" i="39"/>
  <c r="AJF50" i="39"/>
  <c r="AEO47" i="39"/>
  <c r="AEG47" i="39"/>
  <c r="AAW47" i="39"/>
  <c r="AAG47" i="39"/>
  <c r="YT47" i="39"/>
  <c r="YL47" i="39"/>
  <c r="YD47" i="39"/>
  <c r="XV47" i="39"/>
  <c r="TB47" i="39"/>
  <c r="SL47" i="39"/>
  <c r="SD47" i="39"/>
  <c r="NY47" i="39"/>
  <c r="LE47" i="39"/>
  <c r="KW47" i="39"/>
  <c r="KO47" i="39"/>
  <c r="KG47" i="39"/>
  <c r="JY47" i="39"/>
  <c r="JQ47" i="39"/>
  <c r="JI47" i="39"/>
  <c r="IS47" i="39"/>
  <c r="HU47" i="39"/>
  <c r="HM47" i="39"/>
  <c r="HE47" i="39"/>
  <c r="FI47" i="39"/>
  <c r="DF47" i="39"/>
  <c r="BL47" i="39"/>
  <c r="AGU48" i="39"/>
  <c r="AEK48" i="39"/>
  <c r="AEC48" i="39"/>
  <c r="ADU48" i="39"/>
  <c r="ADM48" i="39"/>
  <c r="ADE48" i="39"/>
  <c r="ACW48" i="39"/>
  <c r="ACO48" i="39"/>
  <c r="ABY48" i="39"/>
  <c r="ABQ48" i="39"/>
  <c r="ABI48" i="39"/>
  <c r="YW48" i="39"/>
  <c r="YO48" i="39"/>
  <c r="YG48" i="39"/>
  <c r="XI48" i="39"/>
  <c r="XA48" i="39"/>
  <c r="WS48" i="39"/>
  <c r="NA48" i="39"/>
  <c r="LE48" i="39"/>
  <c r="KP48" i="39"/>
  <c r="KH48" i="39"/>
  <c r="JR48" i="39"/>
  <c r="JJ48" i="39"/>
  <c r="JB48" i="39"/>
  <c r="IT48" i="39"/>
  <c r="IL48" i="39"/>
  <c r="ID48" i="39"/>
  <c r="HV48" i="39"/>
  <c r="HN48" i="39"/>
  <c r="FR48" i="39"/>
  <c r="FJ48" i="39"/>
  <c r="EU48" i="39"/>
  <c r="EM48" i="39"/>
  <c r="AJV26" i="39"/>
  <c r="AJW26" i="39"/>
  <c r="AKD44" i="39"/>
  <c r="AKL47" i="39"/>
  <c r="AKA27" i="39"/>
  <c r="ZI47" i="39"/>
  <c r="VB47" i="39"/>
  <c r="UT47" i="39"/>
  <c r="OV47" i="39"/>
  <c r="NP47" i="39"/>
  <c r="NH47" i="39"/>
  <c r="MR47" i="39"/>
  <c r="MJ47" i="39"/>
  <c r="MB47" i="39"/>
  <c r="LL47" i="39"/>
  <c r="GV47" i="39"/>
  <c r="GN47" i="39"/>
  <c r="CP47" i="39"/>
  <c r="AFW48" i="39"/>
  <c r="AFO48" i="39"/>
  <c r="EE48" i="39"/>
  <c r="DW48" i="39"/>
  <c r="AJS27" i="39"/>
  <c r="VX47" i="39"/>
  <c r="IA48" i="39"/>
  <c r="AIX16" i="39"/>
  <c r="AJB27" i="39"/>
  <c r="AJH27" i="39"/>
  <c r="AJP16" i="39"/>
  <c r="AJB45" i="39"/>
  <c r="AJI16" i="39"/>
  <c r="AD16" i="39"/>
  <c r="AD27" i="39"/>
  <c r="ACV41" i="39"/>
  <c r="VT26" i="39"/>
  <c r="XT50" i="39"/>
  <c r="E11" i="39"/>
  <c r="E38" i="39" s="1"/>
  <c r="ADN27" i="39"/>
  <c r="ABW41" i="39"/>
  <c r="AEU50" i="39"/>
  <c r="ACN41" i="39"/>
  <c r="JZ27" i="39"/>
  <c r="VM50" i="39"/>
  <c r="LZ27" i="39"/>
  <c r="LZ16" i="39"/>
  <c r="HN16" i="39"/>
  <c r="HN27" i="39"/>
  <c r="AGA50" i="39"/>
  <c r="YV47" i="39"/>
  <c r="YZ44" i="39"/>
  <c r="AAV50" i="39"/>
  <c r="YV44" i="39"/>
  <c r="YV26" i="39"/>
  <c r="FX50" i="39"/>
  <c r="DX26" i="39"/>
  <c r="DX50" i="39"/>
  <c r="DY41" i="39"/>
  <c r="AEA26" i="39"/>
  <c r="ACU41" i="39"/>
  <c r="VN41" i="39"/>
  <c r="EB44" i="39"/>
  <c r="YO41" i="39"/>
  <c r="ADV16" i="39"/>
  <c r="TZ16" i="39"/>
  <c r="RN16" i="39"/>
  <c r="RN27" i="39"/>
  <c r="JN27" i="39"/>
  <c r="JN16" i="39"/>
  <c r="AGI50" i="39"/>
  <c r="ACM41" i="39"/>
  <c r="ZD47" i="39"/>
  <c r="ABD50" i="39"/>
  <c r="ZD50" i="39"/>
  <c r="ZD26" i="39"/>
  <c r="ZH44" i="39"/>
  <c r="ZD44" i="39"/>
  <c r="ACU26" i="39"/>
  <c r="VT41" i="39"/>
  <c r="VQ44" i="39"/>
  <c r="VU41" i="39"/>
  <c r="ZE41" i="39"/>
  <c r="AFC27" i="39"/>
  <c r="VY16" i="39"/>
  <c r="VY27" i="39"/>
  <c r="VJ16" i="39"/>
  <c r="UT16" i="39"/>
  <c r="UT27" i="39"/>
  <c r="TJ27" i="39"/>
  <c r="AEI26" i="39"/>
  <c r="AEA41" i="39"/>
  <c r="VM44" i="39"/>
  <c r="AHS41" i="39"/>
  <c r="QX27" i="39"/>
  <c r="ACT16" i="39"/>
  <c r="YG16" i="39"/>
  <c r="OL16" i="39"/>
  <c r="CD27" i="39"/>
  <c r="CD16" i="39"/>
  <c r="ADD41" i="39"/>
  <c r="YR44" i="39"/>
  <c r="YN44" i="39"/>
  <c r="YN26" i="39"/>
  <c r="YN50" i="39"/>
  <c r="AAN50" i="39"/>
  <c r="RA47" i="39"/>
  <c r="RA26" i="39"/>
  <c r="TA50" i="39"/>
  <c r="RE44" i="39"/>
  <c r="RA44" i="39"/>
  <c r="RB41" i="39"/>
  <c r="RA50" i="39"/>
  <c r="EP27" i="39"/>
  <c r="ACM26" i="39"/>
  <c r="ADC41" i="39"/>
  <c r="ACE41" i="39"/>
  <c r="AFC50" i="39"/>
  <c r="DX41" i="39"/>
  <c r="YV50" i="39"/>
  <c r="ST16" i="39"/>
  <c r="ST27" i="39"/>
  <c r="HB27" i="39"/>
  <c r="HB16" i="39"/>
  <c r="FB16" i="39"/>
  <c r="FB27" i="39"/>
  <c r="CP16" i="39"/>
  <c r="CP27" i="39"/>
  <c r="R16" i="39"/>
  <c r="AKF45" i="39"/>
  <c r="AKB26" i="39"/>
  <c r="AKB27" i="39"/>
  <c r="AEI41" i="39"/>
  <c r="AEJ41" i="39"/>
  <c r="ABW26" i="39"/>
  <c r="YW41" i="39"/>
  <c r="DX44" i="39"/>
  <c r="AAA16" i="39"/>
  <c r="AAP47" i="39"/>
  <c r="AAH47" i="39"/>
  <c r="AGP47" i="39"/>
  <c r="YK47" i="39"/>
  <c r="AGL48" i="39"/>
  <c r="YZ47" i="39"/>
  <c r="AGD47" i="39"/>
  <c r="AFI47" i="39"/>
  <c r="QT47" i="39"/>
  <c r="AED47" i="39"/>
  <c r="ADV47" i="39"/>
  <c r="ADP47" i="39"/>
  <c r="ADH47" i="39"/>
  <c r="ACT47" i="39"/>
  <c r="ABH47" i="39"/>
  <c r="AAZ47" i="39"/>
  <c r="AAS47" i="39"/>
  <c r="ZV47" i="39"/>
  <c r="XL47" i="39"/>
  <c r="WP47" i="39"/>
  <c r="WH47" i="39"/>
  <c r="UX47" i="39"/>
  <c r="UD47" i="39"/>
  <c r="SS47" i="39"/>
  <c r="QZ47" i="39"/>
  <c r="QK47" i="39"/>
  <c r="QD47" i="39"/>
  <c r="NM47" i="39"/>
  <c r="NE47" i="39"/>
  <c r="MW47" i="39"/>
  <c r="MO47" i="39"/>
  <c r="MG47" i="39"/>
  <c r="LI47" i="39"/>
  <c r="JF47" i="39"/>
  <c r="IP47" i="39"/>
  <c r="IH47" i="39"/>
  <c r="ED47" i="39"/>
  <c r="DP47" i="39"/>
  <c r="DA47" i="39"/>
  <c r="CF47" i="39"/>
  <c r="BB47" i="39"/>
  <c r="AIA47" i="39"/>
  <c r="AHM47" i="39"/>
  <c r="AGI47" i="39"/>
  <c r="AAI48" i="39"/>
  <c r="AJQ42" i="39"/>
  <c r="AEC47" i="39"/>
  <c r="ADU47" i="39"/>
  <c r="ACS47" i="39"/>
  <c r="ACK47" i="39"/>
  <c r="ACC47" i="39"/>
  <c r="ABU47" i="39"/>
  <c r="WV47" i="39"/>
  <c r="WO47" i="39"/>
  <c r="WG47" i="39"/>
  <c r="VZ47" i="39"/>
  <c r="SZ47" i="39"/>
  <c r="SB47" i="39"/>
  <c r="RU47" i="39"/>
  <c r="RN47" i="39"/>
  <c r="QC47" i="39"/>
  <c r="LP47" i="39"/>
  <c r="IW47" i="39"/>
  <c r="HI47" i="39"/>
  <c r="HA47" i="39"/>
  <c r="GL47" i="39"/>
  <c r="ER47" i="39"/>
  <c r="CT47" i="39"/>
  <c r="CL47" i="39"/>
  <c r="AD47" i="39"/>
  <c r="V47" i="39"/>
  <c r="AHZ47" i="39"/>
  <c r="AIL48" i="39"/>
  <c r="AFM48" i="39"/>
  <c r="AEX48" i="39"/>
  <c r="AEP48" i="39"/>
  <c r="ABF48" i="39"/>
  <c r="AAX48" i="39"/>
  <c r="AAP48" i="39"/>
  <c r="AAH48" i="39"/>
  <c r="ZK48" i="39"/>
  <c r="ZC48" i="39"/>
  <c r="ABF47" i="39"/>
  <c r="ZT47" i="39"/>
  <c r="ZL47" i="39"/>
  <c r="YW47" i="39"/>
  <c r="YO47" i="39"/>
  <c r="YH47" i="39"/>
  <c r="UB47" i="39"/>
  <c r="RT47" i="39"/>
  <c r="QX47" i="39"/>
  <c r="PT47" i="39"/>
  <c r="PM47" i="39"/>
  <c r="KZ47" i="39"/>
  <c r="KR47" i="39"/>
  <c r="KJ47" i="39"/>
  <c r="KB47" i="39"/>
  <c r="JT47" i="39"/>
  <c r="JL47" i="39"/>
  <c r="JD47" i="39"/>
  <c r="IN47" i="39"/>
  <c r="IF47" i="39"/>
  <c r="HX47" i="39"/>
  <c r="HP47" i="39"/>
  <c r="GS47" i="39"/>
  <c r="GK47" i="39"/>
  <c r="GC47" i="39"/>
  <c r="FF47" i="39"/>
  <c r="EJ47" i="39"/>
  <c r="DN47" i="39"/>
  <c r="CS47" i="39"/>
  <c r="AZ47" i="39"/>
  <c r="U47" i="39"/>
  <c r="AJG50" i="39"/>
  <c r="AIA48" i="39"/>
  <c r="AGX48" i="39"/>
  <c r="AGI48" i="39"/>
  <c r="AEW48" i="39"/>
  <c r="AEO48" i="39"/>
  <c r="AEG48" i="39"/>
  <c r="AAW48" i="39"/>
  <c r="ZB48" i="39"/>
  <c r="YT48" i="39"/>
  <c r="VB48" i="39"/>
  <c r="UT48" i="39"/>
  <c r="AIQ27" i="39"/>
  <c r="AJD26" i="39"/>
  <c r="AKA42" i="39"/>
  <c r="AKA45" i="39"/>
  <c r="TF47" i="39"/>
  <c r="OW47" i="39"/>
  <c r="NR47" i="39"/>
  <c r="NJ47" i="39"/>
  <c r="NB47" i="39"/>
  <c r="MT47" i="39"/>
  <c r="ML47" i="39"/>
  <c r="MD47" i="39"/>
  <c r="LV47" i="39"/>
  <c r="AJ47" i="39"/>
  <c r="AB47" i="39"/>
  <c r="AFS48" i="39"/>
  <c r="ZY48" i="39"/>
  <c r="ZQ48" i="39"/>
  <c r="AJM16" i="39"/>
  <c r="AJP42" i="39"/>
  <c r="AJS45" i="39"/>
  <c r="AJO26" i="39"/>
  <c r="AJO45" i="39"/>
  <c r="AJJ50" i="39"/>
  <c r="AFY47" i="39"/>
  <c r="AHF48" i="39"/>
  <c r="ADY47" i="39"/>
  <c r="ABY47" i="39"/>
  <c r="ABQ47" i="39"/>
  <c r="WC47" i="39"/>
  <c r="VV47" i="39"/>
  <c r="TR47" i="39"/>
  <c r="PQ47" i="39"/>
  <c r="CV47" i="39"/>
  <c r="AHL48" i="39"/>
  <c r="AIR26" i="39"/>
  <c r="AIS41" i="39"/>
  <c r="AJX27" i="39"/>
  <c r="AJX26" i="39"/>
  <c r="AEF47" i="39"/>
  <c r="ABJ47" i="39"/>
  <c r="ABB47" i="39"/>
  <c r="ZH47" i="39"/>
  <c r="YS47" i="39"/>
  <c r="TX47" i="39"/>
  <c r="RX47" i="39"/>
  <c r="PX47" i="39"/>
  <c r="PI47" i="39"/>
  <c r="OD47" i="39"/>
  <c r="NV47" i="39"/>
  <c r="FY47" i="39"/>
  <c r="CO47" i="39"/>
  <c r="AV47" i="39"/>
  <c r="Y47" i="39"/>
  <c r="AHS47" i="39"/>
  <c r="AFW47" i="39"/>
  <c r="AHK48" i="39"/>
  <c r="UP48" i="39"/>
  <c r="UH48" i="39"/>
  <c r="UA48" i="39"/>
  <c r="RY48" i="39"/>
  <c r="AAO48" i="39"/>
  <c r="AAG48" i="39"/>
  <c r="ZZ48" i="39"/>
  <c r="ZR48" i="39"/>
  <c r="ZJ48" i="39"/>
  <c r="YU48" i="39"/>
  <c r="YM48" i="39"/>
  <c r="YE48" i="39"/>
  <c r="WK48" i="39"/>
  <c r="VM48" i="39"/>
  <c r="VE48" i="39"/>
  <c r="UW48" i="39"/>
  <c r="TS48" i="39"/>
  <c r="TK48" i="39"/>
  <c r="MO48" i="39"/>
  <c r="MG48" i="39"/>
  <c r="KL48" i="39"/>
  <c r="KD48" i="39"/>
  <c r="JV48" i="39"/>
  <c r="JN48" i="39"/>
  <c r="GT48" i="39"/>
  <c r="GL48" i="39"/>
  <c r="GD48" i="39"/>
  <c r="FV48" i="39"/>
  <c r="FG48" i="39"/>
  <c r="EY48" i="39"/>
  <c r="DM48" i="39"/>
  <c r="CP48" i="39"/>
  <c r="CH48" i="39"/>
  <c r="BZ48" i="39"/>
  <c r="BR48" i="39"/>
  <c r="BJ48" i="39"/>
  <c r="BB48" i="39"/>
  <c r="AT48" i="39"/>
  <c r="AL48" i="39"/>
  <c r="AD48" i="39"/>
  <c r="V48" i="39"/>
  <c r="AJE16" i="39"/>
  <c r="AJK27" i="39"/>
  <c r="AJS16" i="39"/>
  <c r="AJX45" i="39"/>
  <c r="AFJ48" i="39"/>
  <c r="AFB48" i="39"/>
  <c r="AEU48" i="39"/>
  <c r="AEM48" i="39"/>
  <c r="AEE48" i="39"/>
  <c r="ACI48" i="39"/>
  <c r="ACA48" i="39"/>
  <c r="ABS48" i="39"/>
  <c r="ABK48" i="39"/>
  <c r="ABC48" i="39"/>
  <c r="YC48" i="39"/>
  <c r="XN48" i="39"/>
  <c r="XF48" i="39"/>
  <c r="WI48" i="39"/>
  <c r="WA48" i="39"/>
  <c r="VS48" i="39"/>
  <c r="SL48" i="39"/>
  <c r="SD48" i="39"/>
  <c r="RO48" i="39"/>
  <c r="PM48" i="39"/>
  <c r="OW48" i="39"/>
  <c r="OH48" i="39"/>
  <c r="NZ48" i="39"/>
  <c r="NB48" i="39"/>
  <c r="MT48" i="39"/>
  <c r="MM48" i="39"/>
  <c r="ME48" i="39"/>
  <c r="LW48" i="39"/>
  <c r="LO48" i="39"/>
  <c r="FE48" i="39"/>
  <c r="EW48" i="39"/>
  <c r="EO48" i="39"/>
  <c r="EH48" i="39"/>
  <c r="DZ48" i="39"/>
  <c r="DS48" i="39"/>
  <c r="DK48" i="39"/>
  <c r="DC48" i="39"/>
  <c r="AJE47" i="39"/>
  <c r="AJK26" i="39"/>
  <c r="QQ48" i="39"/>
  <c r="QI48" i="39"/>
  <c r="OO48" i="39"/>
  <c r="NQ48" i="39"/>
  <c r="NI48" i="39"/>
  <c r="ML48" i="39"/>
  <c r="MD48" i="39"/>
  <c r="KA48" i="39"/>
  <c r="JS48" i="39"/>
  <c r="JK48" i="39"/>
  <c r="IE48" i="39"/>
  <c r="HW48" i="39"/>
  <c r="HO48" i="39"/>
  <c r="HG48" i="39"/>
  <c r="GY48" i="39"/>
  <c r="GQ48" i="39"/>
  <c r="GI48" i="39"/>
  <c r="GA48" i="39"/>
  <c r="EG48" i="39"/>
  <c r="DR48" i="39"/>
  <c r="DJ48" i="39"/>
  <c r="CU48" i="39"/>
  <c r="CM48" i="39"/>
  <c r="CE48" i="39"/>
  <c r="BW48" i="39"/>
  <c r="BO48" i="39"/>
  <c r="BG48" i="39"/>
  <c r="AY48" i="39"/>
  <c r="AQ48" i="39"/>
  <c r="AI48" i="39"/>
  <c r="AA48" i="39"/>
  <c r="S48" i="39"/>
  <c r="AIF16" i="39"/>
  <c r="AGZ16" i="39"/>
  <c r="AIA16" i="39"/>
  <c r="XK48" i="39"/>
  <c r="XC48" i="39"/>
  <c r="TN48" i="39"/>
  <c r="TF48" i="39"/>
  <c r="SQ48" i="39"/>
  <c r="SI48" i="39"/>
  <c r="PJ48" i="39"/>
  <c r="PB48" i="39"/>
  <c r="OM48" i="39"/>
  <c r="OE48" i="39"/>
  <c r="KO48" i="39"/>
  <c r="KG48" i="39"/>
  <c r="JY48" i="39"/>
  <c r="JQ48" i="39"/>
  <c r="JI48" i="39"/>
  <c r="JA48" i="39"/>
  <c r="IS48" i="39"/>
  <c r="IK48" i="39"/>
  <c r="HE48" i="39"/>
  <c r="GW48" i="39"/>
  <c r="GO48" i="39"/>
  <c r="GG48" i="39"/>
  <c r="FY48" i="39"/>
  <c r="FB48" i="39"/>
  <c r="CS48" i="39"/>
  <c r="CK48" i="39"/>
  <c r="CC48" i="39"/>
  <c r="BU48" i="39"/>
  <c r="BM48" i="39"/>
  <c r="BE48" i="39"/>
  <c r="AW48" i="39"/>
  <c r="AO48" i="39"/>
  <c r="AG48" i="39"/>
  <c r="Y48" i="39"/>
  <c r="Q48" i="39"/>
  <c r="AHX16" i="39"/>
  <c r="AIQ16" i="39"/>
  <c r="AJH26" i="39"/>
  <c r="AJW16" i="39"/>
  <c r="XY48" i="39"/>
  <c r="XQ48" i="39"/>
  <c r="XB48" i="39"/>
  <c r="WT48" i="39"/>
  <c r="SW48" i="39"/>
  <c r="RZ48" i="39"/>
  <c r="RR48" i="39"/>
  <c r="RK48" i="39"/>
  <c r="RC48" i="39"/>
  <c r="MX48" i="39"/>
  <c r="LC48" i="39"/>
  <c r="AHP16" i="39"/>
  <c r="AIO16" i="39"/>
  <c r="AJD27" i="39"/>
  <c r="AJX42" i="39"/>
  <c r="AET16" i="39"/>
  <c r="AET27" i="39"/>
  <c r="AEO16" i="39"/>
  <c r="AEO27" i="39"/>
  <c r="ACJ47" i="39"/>
  <c r="ACN44" i="39"/>
  <c r="ACB47" i="39"/>
  <c r="AEB50" i="39"/>
  <c r="ACB44" i="39"/>
  <c r="ABT47" i="39"/>
  <c r="ABU41" i="39"/>
  <c r="ADT50" i="39"/>
  <c r="ABX44" i="39"/>
  <c r="ABN47" i="39"/>
  <c r="ADN50" i="39"/>
  <c r="ABD16" i="39"/>
  <c r="AAM27" i="39"/>
  <c r="IU41" i="39"/>
  <c r="FT47" i="39"/>
  <c r="FU41" i="39"/>
  <c r="FT26" i="39"/>
  <c r="FX44" i="39"/>
  <c r="FT50" i="39"/>
  <c r="HT50" i="39"/>
  <c r="FE47" i="39"/>
  <c r="FE44" i="39"/>
  <c r="FF41" i="39"/>
  <c r="HE50" i="39"/>
  <c r="FE41" i="39"/>
  <c r="EP47" i="39"/>
  <c r="EP44" i="39"/>
  <c r="EP26" i="39"/>
  <c r="EP41" i="39"/>
  <c r="BU47" i="39"/>
  <c r="BN47" i="39"/>
  <c r="BN44" i="39"/>
  <c r="BR44" i="39"/>
  <c r="AHK47" i="39"/>
  <c r="AJK50" i="39"/>
  <c r="AHK44" i="39"/>
  <c r="AHK50" i="39"/>
  <c r="AGG47" i="39"/>
  <c r="AIG50" i="39"/>
  <c r="AGG26" i="39"/>
  <c r="ADZ48" i="39"/>
  <c r="ADZ42" i="39"/>
  <c r="ADR48" i="39"/>
  <c r="ADR26" i="39"/>
  <c r="ADJ48" i="39"/>
  <c r="ADJ51" i="39"/>
  <c r="ADJ27" i="39"/>
  <c r="ADB48" i="39"/>
  <c r="ADB27" i="39"/>
  <c r="ACT48" i="39"/>
  <c r="ACT27" i="39"/>
  <c r="AEN47" i="39"/>
  <c r="AGN50" i="39"/>
  <c r="AEN44" i="39"/>
  <c r="AEN50" i="39"/>
  <c r="AEO41" i="39"/>
  <c r="AEH47" i="39"/>
  <c r="ADL47" i="39"/>
  <c r="ADL50" i="39"/>
  <c r="ADL26" i="39"/>
  <c r="ADP44" i="39"/>
  <c r="ADL44" i="39"/>
  <c r="ACX47" i="39"/>
  <c r="ADB44" i="39"/>
  <c r="ACX41" i="39"/>
  <c r="ACX44" i="39"/>
  <c r="ACP47" i="39"/>
  <c r="ACP41" i="39"/>
  <c r="ACP26" i="39"/>
  <c r="AEP50" i="39"/>
  <c r="ACP50" i="39"/>
  <c r="QV47" i="39"/>
  <c r="SV50" i="39"/>
  <c r="QV50" i="39"/>
  <c r="QW41" i="39"/>
  <c r="QV26" i="39"/>
  <c r="QV44" i="39"/>
  <c r="QG47" i="39"/>
  <c r="SG50" i="39"/>
  <c r="QH41" i="39"/>
  <c r="QK44" i="39"/>
  <c r="PZ47" i="39"/>
  <c r="QD44" i="39"/>
  <c r="PZ50" i="39"/>
  <c r="PZ26" i="39"/>
  <c r="PZ44" i="39"/>
  <c r="PD47" i="39"/>
  <c r="PH44" i="39"/>
  <c r="RD50" i="39"/>
  <c r="ON47" i="39"/>
  <c r="OO41" i="39"/>
  <c r="OR44" i="39"/>
  <c r="QN50" i="39"/>
  <c r="ON50" i="39"/>
  <c r="OF47" i="39"/>
  <c r="OG41" i="39"/>
  <c r="QF50" i="39"/>
  <c r="OF50" i="39"/>
  <c r="OF44" i="39"/>
  <c r="LM47" i="39"/>
  <c r="LM50" i="39"/>
  <c r="LM26" i="39"/>
  <c r="LF47" i="39"/>
  <c r="LF26" i="39"/>
  <c r="LJ44" i="39"/>
  <c r="LF44" i="39"/>
  <c r="KX47" i="39"/>
  <c r="KX41" i="39"/>
  <c r="KX50" i="39"/>
  <c r="KX44" i="39"/>
  <c r="MX50" i="39"/>
  <c r="KH47" i="39"/>
  <c r="KH50" i="39"/>
  <c r="KH26" i="39"/>
  <c r="MH50" i="39"/>
  <c r="KH41" i="39"/>
  <c r="JZ47" i="39"/>
  <c r="JZ41" i="39"/>
  <c r="JZ44" i="39"/>
  <c r="LZ50" i="39"/>
  <c r="KD44" i="39"/>
  <c r="JR47" i="39"/>
  <c r="JR44" i="39"/>
  <c r="JJ47" i="39"/>
  <c r="JJ26" i="39"/>
  <c r="JN44" i="39"/>
  <c r="LJ50" i="39"/>
  <c r="JJ41" i="39"/>
  <c r="JB47" i="39"/>
  <c r="JB26" i="39"/>
  <c r="LB50" i="39"/>
  <c r="JF44" i="39"/>
  <c r="JB44" i="39"/>
  <c r="ZP16" i="39"/>
  <c r="ZA16" i="39"/>
  <c r="ZA27" i="39"/>
  <c r="XV16" i="39"/>
  <c r="XV27" i="39"/>
  <c r="TL16" i="39"/>
  <c r="SV16" i="39"/>
  <c r="AFD47" i="39"/>
  <c r="AFD50" i="39"/>
  <c r="AHD50" i="39"/>
  <c r="AFH44" i="39"/>
  <c r="SF47" i="39"/>
  <c r="SG41" i="39"/>
  <c r="RY47" i="39"/>
  <c r="TY50" i="39"/>
  <c r="AFF16" i="39"/>
  <c r="AFF27" i="39"/>
  <c r="ADH16" i="39"/>
  <c r="ABI16" i="39"/>
  <c r="ABI27" i="39"/>
  <c r="VV16" i="39"/>
  <c r="VV27" i="39"/>
  <c r="UZ47" i="39"/>
  <c r="VD44" i="39"/>
  <c r="UZ50" i="39"/>
  <c r="VA41" i="39"/>
  <c r="US47" i="39"/>
  <c r="UT41" i="39"/>
  <c r="US41" i="39"/>
  <c r="UK47" i="39"/>
  <c r="UL41" i="39"/>
  <c r="UK50" i="39"/>
  <c r="TI47" i="39"/>
  <c r="TI50" i="39"/>
  <c r="TI26" i="39"/>
  <c r="TM44" i="39"/>
  <c r="ABU16" i="39"/>
  <c r="ABU27" i="39"/>
  <c r="WG16" i="39"/>
  <c r="WG27" i="39"/>
  <c r="VB16" i="39"/>
  <c r="VB27" i="39"/>
  <c r="UL16" i="39"/>
  <c r="UL27" i="39"/>
  <c r="XM47" i="39"/>
  <c r="XM41" i="39"/>
  <c r="XM26" i="39"/>
  <c r="XN41" i="39"/>
  <c r="XE47" i="39"/>
  <c r="ZE50" i="39"/>
  <c r="XE41" i="39"/>
  <c r="XE26" i="39"/>
  <c r="WX47" i="39"/>
  <c r="XB44" i="39"/>
  <c r="WX41" i="39"/>
  <c r="VT47" i="39"/>
  <c r="VT50" i="39"/>
  <c r="VT44" i="39"/>
  <c r="VX44" i="39"/>
  <c r="VM47" i="39"/>
  <c r="VM26" i="39"/>
  <c r="VM41" i="39"/>
  <c r="VF47" i="39"/>
  <c r="XF50" i="39"/>
  <c r="VF44" i="39"/>
  <c r="VF50" i="39"/>
  <c r="ACQ27" i="39"/>
  <c r="AAH16" i="39"/>
  <c r="ZU27" i="39"/>
  <c r="YP16" i="39"/>
  <c r="YP27" i="39"/>
  <c r="YA27" i="39"/>
  <c r="YB47" i="39"/>
  <c r="YB50" i="39"/>
  <c r="YB44" i="39"/>
  <c r="YC41" i="39"/>
  <c r="XT47" i="39"/>
  <c r="ZT50" i="39"/>
  <c r="XT44" i="39"/>
  <c r="ADY16" i="39"/>
  <c r="ADY27" i="39"/>
  <c r="ZE16" i="39"/>
  <c r="ZE27" i="39"/>
  <c r="AAR47" i="39"/>
  <c r="AAV44" i="39"/>
  <c r="AAR41" i="39"/>
  <c r="AAR50" i="39"/>
  <c r="AAJ47" i="39"/>
  <c r="AAJ50" i="39"/>
  <c r="AAJ26" i="39"/>
  <c r="AAB47" i="39"/>
  <c r="AAB50" i="39"/>
  <c r="AAB44" i="39"/>
  <c r="YX47" i="39"/>
  <c r="YX50" i="39"/>
  <c r="AAX50" i="39"/>
  <c r="ZB44" i="39"/>
  <c r="YX44" i="39"/>
  <c r="YP47" i="39"/>
  <c r="YP50" i="39"/>
  <c r="AAP50" i="39"/>
  <c r="AFC47" i="39"/>
  <c r="VL47" i="39"/>
  <c r="VE47" i="39"/>
  <c r="RJ47" i="39"/>
  <c r="EO47" i="39"/>
  <c r="AEL47" i="39"/>
  <c r="ADX47" i="39"/>
  <c r="ADJ47" i="39"/>
  <c r="ACV47" i="39"/>
  <c r="ACN47" i="39"/>
  <c r="ABZ47" i="39"/>
  <c r="ABR47" i="39"/>
  <c r="ABD47" i="39"/>
  <c r="VD47" i="39"/>
  <c r="PP47" i="39"/>
  <c r="IC47" i="39"/>
  <c r="AGA48" i="39"/>
  <c r="AJI48" i="39"/>
  <c r="AJI27" i="39"/>
  <c r="AJI42" i="39"/>
  <c r="AJJ48" i="39"/>
  <c r="AJK42" i="39"/>
  <c r="AJJ26" i="39"/>
  <c r="AJJ51" i="39"/>
  <c r="AFH47" i="39"/>
  <c r="AFA47" i="39"/>
  <c r="AER47" i="39"/>
  <c r="AEK47" i="39"/>
  <c r="ADQ47" i="39"/>
  <c r="ADI47" i="39"/>
  <c r="ACG47" i="39"/>
  <c r="AAV47" i="39"/>
  <c r="AAO47" i="39"/>
  <c r="XY47" i="39"/>
  <c r="XQ47" i="39"/>
  <c r="XJ47" i="39"/>
  <c r="XB47" i="39"/>
  <c r="WN47" i="39"/>
  <c r="WF47" i="39"/>
  <c r="VY47" i="39"/>
  <c r="VR47" i="39"/>
  <c r="UW47" i="39"/>
  <c r="UP47" i="39"/>
  <c r="TN47" i="39"/>
  <c r="SR47" i="39"/>
  <c r="SJ47" i="39"/>
  <c r="SC47" i="39"/>
  <c r="RV47" i="39"/>
  <c r="RH47" i="39"/>
  <c r="QL47" i="39"/>
  <c r="PH47" i="39"/>
  <c r="OK47" i="39"/>
  <c r="IR47" i="39"/>
  <c r="IJ47" i="39"/>
  <c r="FQ47" i="39"/>
  <c r="BZ47" i="39"/>
  <c r="ADB47" i="39"/>
  <c r="ACF47" i="39"/>
  <c r="AAN47" i="39"/>
  <c r="ZB47" i="39"/>
  <c r="YF47" i="39"/>
  <c r="XP47" i="39"/>
  <c r="TU47" i="39"/>
  <c r="QS47" i="39"/>
  <c r="PV47" i="39"/>
  <c r="OZ47" i="39"/>
  <c r="OR47" i="39"/>
  <c r="LB47" i="39"/>
  <c r="KT47" i="39"/>
  <c r="KL47" i="39"/>
  <c r="KD47" i="39"/>
  <c r="JV47" i="39"/>
  <c r="JN47" i="39"/>
  <c r="GF47" i="39"/>
  <c r="CN47" i="39"/>
  <c r="BY47" i="39"/>
  <c r="AGG48" i="39"/>
  <c r="AEZ47" i="39"/>
  <c r="AEP47" i="39"/>
  <c r="AEJ47" i="39"/>
  <c r="ADA47" i="39"/>
  <c r="ABP47" i="39"/>
  <c r="ABI47" i="39"/>
  <c r="AAT47" i="39"/>
  <c r="ZX47" i="39"/>
  <c r="ZP47" i="39"/>
  <c r="ZA47" i="39"/>
  <c r="XH47" i="39"/>
  <c r="WS47" i="39"/>
  <c r="VP47" i="39"/>
  <c r="UN47" i="39"/>
  <c r="SX47" i="39"/>
  <c r="SP47" i="39"/>
  <c r="QR47" i="39"/>
  <c r="NL47" i="39"/>
  <c r="ND47" i="39"/>
  <c r="MV47" i="39"/>
  <c r="MN47" i="39"/>
  <c r="MF47" i="39"/>
  <c r="LX47" i="39"/>
  <c r="AEB47" i="39"/>
  <c r="ADN47" i="39"/>
  <c r="ADF47" i="39"/>
  <c r="ACZ47" i="39"/>
  <c r="ACR47" i="39"/>
  <c r="ACL47" i="39"/>
  <c r="ACD47" i="39"/>
  <c r="ABV47" i="39"/>
  <c r="YR47" i="39"/>
  <c r="WR47" i="39"/>
  <c r="TE47" i="39"/>
  <c r="RE47" i="39"/>
  <c r="OP47" i="39"/>
  <c r="OH47" i="39"/>
  <c r="HY47" i="39"/>
  <c r="HQ47" i="39"/>
  <c r="GT47" i="39"/>
  <c r="GD47" i="39"/>
  <c r="AS47" i="39"/>
  <c r="ADT47" i="39"/>
  <c r="AAK47" i="39"/>
  <c r="AAC47" i="39"/>
  <c r="ZN47" i="39"/>
  <c r="ZF47" i="39"/>
  <c r="XN47" i="39"/>
  <c r="XF47" i="39"/>
  <c r="WJ47" i="39"/>
  <c r="UL47" i="39"/>
  <c r="TY47" i="39"/>
  <c r="RL47" i="39"/>
  <c r="QW47" i="39"/>
  <c r="PL47" i="39"/>
  <c r="HH47" i="39"/>
  <c r="GZ47" i="39"/>
  <c r="EB47" i="39"/>
  <c r="DU47" i="39"/>
  <c r="AGK48" i="39"/>
  <c r="ACM48" i="39"/>
  <c r="AAF47" i="39"/>
  <c r="ZZ47" i="39"/>
  <c r="ZR47" i="39"/>
  <c r="ZJ47" i="39"/>
  <c r="YN47" i="39"/>
  <c r="XZ47" i="39"/>
  <c r="XR47" i="39"/>
  <c r="XD47" i="39"/>
  <c r="WW47" i="39"/>
  <c r="VN47" i="39"/>
  <c r="UF47" i="39"/>
  <c r="TZ47" i="39"/>
  <c r="TL47" i="39"/>
  <c r="SK47" i="39"/>
  <c r="QJ47" i="39"/>
  <c r="OO47" i="39"/>
  <c r="OG47" i="39"/>
  <c r="NZ47" i="39"/>
  <c r="LH47" i="39"/>
  <c r="LA47" i="39"/>
  <c r="KS47" i="39"/>
  <c r="KK47" i="39"/>
  <c r="KC47" i="39"/>
  <c r="JU47" i="39"/>
  <c r="JM47" i="39"/>
  <c r="JE47" i="39"/>
  <c r="IX47" i="39"/>
  <c r="IB47" i="39"/>
  <c r="HT47" i="39"/>
  <c r="HL47" i="39"/>
  <c r="HD47" i="39"/>
  <c r="GW47" i="39"/>
  <c r="GO47" i="39"/>
  <c r="GG47" i="39"/>
  <c r="FZ47" i="39"/>
  <c r="FM47" i="39"/>
  <c r="EX47" i="39"/>
  <c r="EK47" i="39"/>
  <c r="EC47" i="39"/>
  <c r="DV47" i="39"/>
  <c r="DH47" i="39"/>
  <c r="DB47" i="39"/>
  <c r="CH47" i="39"/>
  <c r="BT47" i="39"/>
  <c r="BM47" i="39"/>
  <c r="BF47" i="39"/>
  <c r="AR47" i="39"/>
  <c r="AK47" i="39"/>
  <c r="AC47" i="39"/>
  <c r="AIL47" i="39"/>
  <c r="AKG50" i="39"/>
  <c r="AIG47" i="39"/>
  <c r="AKC50" i="39"/>
  <c r="AIC47" i="39"/>
  <c r="AHY47" i="39"/>
  <c r="AJY50" i="39"/>
  <c r="AHU47" i="39"/>
  <c r="AJM50" i="39"/>
  <c r="AHE47" i="39"/>
  <c r="AHB47" i="39"/>
  <c r="AGO47" i="39"/>
  <c r="AFV47" i="39"/>
  <c r="AFK47" i="39"/>
  <c r="AKH51" i="39"/>
  <c r="AIH48" i="39"/>
  <c r="AKD51" i="39"/>
  <c r="AID48" i="39"/>
  <c r="AHZ48" i="39"/>
  <c r="AJZ51" i="39"/>
  <c r="AHV48" i="39"/>
  <c r="AHR48" i="39"/>
  <c r="AHN48" i="39"/>
  <c r="AJK51" i="39"/>
  <c r="AFZ48" i="39"/>
  <c r="AFR48" i="39"/>
  <c r="AFK48" i="39"/>
  <c r="AFC48" i="39"/>
  <c r="ADY48" i="39"/>
  <c r="ADQ48" i="39"/>
  <c r="VQ48" i="39"/>
  <c r="VI48" i="39"/>
  <c r="LM48" i="39"/>
  <c r="AHS16" i="39"/>
  <c r="AKK50" i="39"/>
  <c r="AIK47" i="39"/>
  <c r="AHH48" i="39"/>
  <c r="AJH51" i="39"/>
  <c r="ABN48" i="39"/>
  <c r="TQ47" i="39"/>
  <c r="TJ47" i="39"/>
  <c r="TD47" i="39"/>
  <c r="RP47" i="39"/>
  <c r="RI47" i="39"/>
  <c r="RB47" i="39"/>
  <c r="QO47" i="39"/>
  <c r="QH47" i="39"/>
  <c r="QB47" i="39"/>
  <c r="PU47" i="39"/>
  <c r="PN47" i="39"/>
  <c r="OT47" i="39"/>
  <c r="NX47" i="39"/>
  <c r="NQ47" i="39"/>
  <c r="NI47" i="39"/>
  <c r="NA47" i="39"/>
  <c r="MS47" i="39"/>
  <c r="MK47" i="39"/>
  <c r="MC47" i="39"/>
  <c r="LU47" i="39"/>
  <c r="LN47" i="39"/>
  <c r="IV47" i="39"/>
  <c r="IO47" i="39"/>
  <c r="IG47" i="39"/>
  <c r="HZ47" i="39"/>
  <c r="HR47" i="39"/>
  <c r="HJ47" i="39"/>
  <c r="HB47" i="39"/>
  <c r="FX47" i="39"/>
  <c r="FD47" i="39"/>
  <c r="DM47" i="39"/>
  <c r="CZ47" i="39"/>
  <c r="CG47" i="39"/>
  <c r="AP47" i="39"/>
  <c r="T47" i="39"/>
  <c r="AKB50" i="39"/>
  <c r="AHJ47" i="39"/>
  <c r="AHG47" i="39"/>
  <c r="AGU47" i="39"/>
  <c r="AFZ47" i="39"/>
  <c r="AFU47" i="39"/>
  <c r="AFO47" i="39"/>
  <c r="AJU51" i="39"/>
  <c r="AHD48" i="39"/>
  <c r="AJD51" i="39"/>
  <c r="AGZ48" i="39"/>
  <c r="AGE48" i="39"/>
  <c r="AFI48" i="39"/>
  <c r="AFA48" i="39"/>
  <c r="AET48" i="39"/>
  <c r="AEL48" i="39"/>
  <c r="AED48" i="39"/>
  <c r="ADW48" i="39"/>
  <c r="ADO48" i="39"/>
  <c r="ADG48" i="39"/>
  <c r="ACY48" i="39"/>
  <c r="ACQ48" i="39"/>
  <c r="ABU48" i="39"/>
  <c r="ABM48" i="39"/>
  <c r="ABE48" i="39"/>
  <c r="AAA48" i="39"/>
  <c r="ZS48" i="39"/>
  <c r="XJ48" i="39"/>
  <c r="WM48" i="39"/>
  <c r="WE48" i="39"/>
  <c r="TE48" i="39"/>
  <c r="SP48" i="39"/>
  <c r="SH48" i="39"/>
  <c r="PQ48" i="39"/>
  <c r="PI48" i="39"/>
  <c r="AH47" i="39"/>
  <c r="AKJ50" i="39"/>
  <c r="AKK51" i="39"/>
  <c r="AGM48" i="39"/>
  <c r="AES48" i="39"/>
  <c r="ADV48" i="39"/>
  <c r="ADN48" i="39"/>
  <c r="ADF48" i="39"/>
  <c r="UX48" i="39"/>
  <c r="QU48" i="39"/>
  <c r="QM48" i="39"/>
  <c r="AJB47" i="39"/>
  <c r="AJB26" i="39"/>
  <c r="FV47" i="39"/>
  <c r="FB47" i="39"/>
  <c r="EN47" i="39"/>
  <c r="EG47" i="39"/>
  <c r="DZ47" i="39"/>
  <c r="DE47" i="39"/>
  <c r="CX47" i="39"/>
  <c r="CR47" i="39"/>
  <c r="CK47" i="39"/>
  <c r="BX47" i="39"/>
  <c r="BQ47" i="39"/>
  <c r="AN47" i="39"/>
  <c r="AG47" i="39"/>
  <c r="R47" i="39"/>
  <c r="AIE47" i="39"/>
  <c r="AHW47" i="39"/>
  <c r="AHO47" i="39"/>
  <c r="AGS47" i="39"/>
  <c r="AFS47" i="39"/>
  <c r="AFN47" i="39"/>
  <c r="AKJ51" i="39"/>
  <c r="AIJ48" i="39"/>
  <c r="AKF51" i="39"/>
  <c r="AIF48" i="39"/>
  <c r="AKB51" i="39"/>
  <c r="AIB48" i="39"/>
  <c r="AHX48" i="39"/>
  <c r="AJX51" i="39"/>
  <c r="AHT48" i="39"/>
  <c r="AJT51" i="39"/>
  <c r="AHP48" i="39"/>
  <c r="AJP51" i="39"/>
  <c r="AHG48" i="39"/>
  <c r="AGR48" i="39"/>
  <c r="AGC48" i="39"/>
  <c r="AFV48" i="39"/>
  <c r="AFN48" i="39"/>
  <c r="AFG48" i="39"/>
  <c r="AAU48" i="39"/>
  <c r="ZI48" i="39"/>
  <c r="YL48" i="39"/>
  <c r="YD48" i="39"/>
  <c r="XW48" i="39"/>
  <c r="UO48" i="39"/>
  <c r="UG48" i="39"/>
  <c r="TZ48" i="39"/>
  <c r="OY48" i="39"/>
  <c r="OQ48" i="39"/>
  <c r="AIW48" i="39"/>
  <c r="AIX42" i="39"/>
  <c r="AIW42" i="39"/>
  <c r="ABM47" i="39"/>
  <c r="ABE47" i="39"/>
  <c r="AAX47" i="39"/>
  <c r="ZU47" i="39"/>
  <c r="ZM47" i="39"/>
  <c r="ZE47" i="39"/>
  <c r="YJ47" i="39"/>
  <c r="YC47" i="39"/>
  <c r="XU47" i="39"/>
  <c r="WZ47" i="39"/>
  <c r="WL47" i="39"/>
  <c r="WD47" i="39"/>
  <c r="VQ47" i="39"/>
  <c r="VJ47" i="39"/>
  <c r="UV47" i="39"/>
  <c r="UC47" i="39"/>
  <c r="TV47" i="39"/>
  <c r="TH47" i="39"/>
  <c r="TA47" i="39"/>
  <c r="ST47" i="39"/>
  <c r="SN47" i="39"/>
  <c r="SG47" i="39"/>
  <c r="RZ47" i="39"/>
  <c r="RM47" i="39"/>
  <c r="RF47" i="39"/>
  <c r="PY47" i="39"/>
  <c r="PF47" i="39"/>
  <c r="OJ47" i="39"/>
  <c r="OB47" i="39"/>
  <c r="NU47" i="39"/>
  <c r="NN47" i="39"/>
  <c r="NF47" i="39"/>
  <c r="MX47" i="39"/>
  <c r="MP47" i="39"/>
  <c r="MH47" i="39"/>
  <c r="LZ47" i="39"/>
  <c r="LR47" i="39"/>
  <c r="LD47" i="39"/>
  <c r="KV47" i="39"/>
  <c r="KN47" i="39"/>
  <c r="KF47" i="39"/>
  <c r="JX47" i="39"/>
  <c r="JP47" i="39"/>
  <c r="JH47" i="39"/>
  <c r="JA47" i="39"/>
  <c r="IT47" i="39"/>
  <c r="IL47" i="39"/>
  <c r="ID47" i="39"/>
  <c r="GR47" i="39"/>
  <c r="GJ47" i="39"/>
  <c r="FU47" i="39"/>
  <c r="FH47" i="39"/>
  <c r="FA47" i="39"/>
  <c r="ET47" i="39"/>
  <c r="EF47" i="39"/>
  <c r="DY47" i="39"/>
  <c r="DR47" i="39"/>
  <c r="DD47" i="39"/>
  <c r="CW47" i="39"/>
  <c r="CD47" i="39"/>
  <c r="BP47" i="39"/>
  <c r="BI47" i="39"/>
  <c r="AT47" i="39"/>
  <c r="AF47" i="39"/>
  <c r="X47" i="39"/>
  <c r="Q47" i="39"/>
  <c r="AHF47" i="39"/>
  <c r="AHC47" i="39"/>
  <c r="AGL47" i="39"/>
  <c r="AGY48" i="39"/>
  <c r="AGQ48" i="39"/>
  <c r="AGH48" i="39"/>
  <c r="AFU48" i="39"/>
  <c r="AFF48" i="39"/>
  <c r="AEY48" i="39"/>
  <c r="AEQ48" i="39"/>
  <c r="AEI48" i="39"/>
  <c r="AEA48" i="39"/>
  <c r="ACG48" i="39"/>
  <c r="ABZ48" i="39"/>
  <c r="ABR48" i="39"/>
  <c r="ABJ48" i="39"/>
  <c r="ABB48" i="39"/>
  <c r="AAT48" i="39"/>
  <c r="AAM48" i="39"/>
  <c r="AAE48" i="39"/>
  <c r="ZA48" i="39"/>
  <c r="YS48" i="39"/>
  <c r="YK48" i="39"/>
  <c r="XV48" i="39"/>
  <c r="XO48" i="39"/>
  <c r="XG48" i="39"/>
  <c r="WY48" i="39"/>
  <c r="WQ48" i="39"/>
  <c r="QK48" i="39"/>
  <c r="PN48" i="39"/>
  <c r="PF48" i="39"/>
  <c r="AIT48" i="39"/>
  <c r="AIX45" i="39"/>
  <c r="AIU42" i="39"/>
  <c r="AIT27" i="39"/>
  <c r="AIT42" i="39"/>
  <c r="AIW26" i="39"/>
  <c r="AIZ16" i="39"/>
  <c r="AIZ27" i="39"/>
  <c r="PE47" i="39"/>
  <c r="OX47" i="39"/>
  <c r="NT47" i="39"/>
  <c r="LY47" i="39"/>
  <c r="LQ47" i="39"/>
  <c r="LJ47" i="39"/>
  <c r="IZ47" i="39"/>
  <c r="IK47" i="39"/>
  <c r="HF47" i="39"/>
  <c r="GX47" i="39"/>
  <c r="GB47" i="39"/>
  <c r="FN47" i="39"/>
  <c r="EZ47" i="39"/>
  <c r="ES47" i="39"/>
  <c r="EL47" i="39"/>
  <c r="DX47" i="39"/>
  <c r="DQ47" i="39"/>
  <c r="DJ47" i="39"/>
  <c r="CJ47" i="39"/>
  <c r="CC47" i="39"/>
  <c r="BV47" i="39"/>
  <c r="BH47" i="39"/>
  <c r="BA47" i="39"/>
  <c r="AL47" i="39"/>
  <c r="P47" i="39"/>
  <c r="AIH47" i="39"/>
  <c r="AKD50" i="39"/>
  <c r="AHV47" i="39"/>
  <c r="AJV50" i="39"/>
  <c r="AHN47" i="39"/>
  <c r="AJN50" i="39"/>
  <c r="AGY47" i="39"/>
  <c r="AGQ47" i="39"/>
  <c r="AFQ47" i="39"/>
  <c r="AFM47" i="39"/>
  <c r="AKI51" i="39"/>
  <c r="AII48" i="39"/>
  <c r="AKE51" i="39"/>
  <c r="AIE48" i="39"/>
  <c r="AHW48" i="39"/>
  <c r="AJW51" i="39"/>
  <c r="AHS48" i="39"/>
  <c r="AHO48" i="39"/>
  <c r="AJO51" i="39"/>
  <c r="AGP48" i="39"/>
  <c r="AFE48" i="39"/>
  <c r="AEH48" i="39"/>
  <c r="ACU48" i="39"/>
  <c r="ABA48" i="39"/>
  <c r="AAS48" i="39"/>
  <c r="AAL48" i="39"/>
  <c r="AAD48" i="39"/>
  <c r="ZG48" i="39"/>
  <c r="XU48" i="39"/>
  <c r="WX48" i="39"/>
  <c r="TA48" i="39"/>
  <c r="SS48" i="39"/>
  <c r="RV48" i="39"/>
  <c r="RG48" i="39"/>
  <c r="PE48" i="39"/>
  <c r="VA48" i="39"/>
  <c r="US48" i="39"/>
  <c r="SK48" i="39"/>
  <c r="RN48" i="39"/>
  <c r="QY48" i="39"/>
  <c r="PU48" i="39"/>
  <c r="MP48" i="39"/>
  <c r="MA48" i="39"/>
  <c r="KW48" i="39"/>
  <c r="JZ48" i="39"/>
  <c r="JC48" i="39"/>
  <c r="IU48" i="39"/>
  <c r="IM48" i="39"/>
  <c r="GS48" i="39"/>
  <c r="GK48" i="39"/>
  <c r="GC48" i="39"/>
  <c r="FF48" i="39"/>
  <c r="EI48" i="39"/>
  <c r="CW48" i="39"/>
  <c r="CO48" i="39"/>
  <c r="CG48" i="39"/>
  <c r="BY48" i="39"/>
  <c r="BQ48" i="39"/>
  <c r="BI48" i="39"/>
  <c r="BA48" i="39"/>
  <c r="AS48" i="39"/>
  <c r="AK48" i="39"/>
  <c r="AC48" i="39"/>
  <c r="U48" i="39"/>
  <c r="AIP47" i="39"/>
  <c r="AIU47" i="39"/>
  <c r="AIY47" i="39"/>
  <c r="AIN48" i="39"/>
  <c r="AIU45" i="39"/>
  <c r="AIR48" i="39"/>
  <c r="AIX26" i="39"/>
  <c r="AIX27" i="39"/>
  <c r="AIX47" i="39"/>
  <c r="AIZ48" i="39"/>
  <c r="WC48" i="39"/>
  <c r="VU48" i="39"/>
  <c r="VN48" i="39"/>
  <c r="VF48" i="39"/>
  <c r="UI48" i="39"/>
  <c r="TM48" i="39"/>
  <c r="SX48" i="39"/>
  <c r="SA48" i="39"/>
  <c r="RS48" i="39"/>
  <c r="QW48" i="39"/>
  <c r="QO48" i="39"/>
  <c r="PZ48" i="39"/>
  <c r="PK48" i="39"/>
  <c r="OG48" i="39"/>
  <c r="NR48" i="39"/>
  <c r="NJ48" i="39"/>
  <c r="NC48" i="39"/>
  <c r="MU48" i="39"/>
  <c r="LY48" i="39"/>
  <c r="LQ48" i="39"/>
  <c r="LB48" i="39"/>
  <c r="KM48" i="39"/>
  <c r="IC48" i="39"/>
  <c r="HF48" i="39"/>
  <c r="FS48" i="39"/>
  <c r="FK48" i="39"/>
  <c r="DY48" i="39"/>
  <c r="DB48" i="39"/>
  <c r="AIM48" i="39"/>
  <c r="AJC48" i="39"/>
  <c r="AJM47" i="39"/>
  <c r="AJM41" i="39"/>
  <c r="AJO42" i="39"/>
  <c r="PR48" i="39"/>
  <c r="PC48" i="39"/>
  <c r="NY48" i="39"/>
  <c r="KT48" i="39"/>
  <c r="KE48" i="39"/>
  <c r="JW48" i="39"/>
  <c r="HU48" i="39"/>
  <c r="HM48" i="39"/>
  <c r="GX48" i="39"/>
  <c r="GP48" i="39"/>
  <c r="GH48" i="39"/>
  <c r="FZ48" i="39"/>
  <c r="FC48" i="39"/>
  <c r="DQ48" i="39"/>
  <c r="CT48" i="39"/>
  <c r="CL48" i="39"/>
  <c r="CD48" i="39"/>
  <c r="BV48" i="39"/>
  <c r="BN48" i="39"/>
  <c r="BF48" i="39"/>
  <c r="AX48" i="39"/>
  <c r="AP48" i="39"/>
  <c r="AH48" i="39"/>
  <c r="Z48" i="39"/>
  <c r="R48" i="39"/>
  <c r="AIN47" i="39"/>
  <c r="AIO47" i="39"/>
  <c r="AIQ48" i="39"/>
  <c r="AIS47" i="39"/>
  <c r="AIW47" i="39"/>
  <c r="AIZ47" i="39"/>
  <c r="AJN48" i="39"/>
  <c r="AJN45" i="39"/>
  <c r="AJN51" i="39"/>
  <c r="AJS51" i="39"/>
  <c r="AIN27" i="39"/>
  <c r="AIM47" i="39"/>
  <c r="AIQ47" i="39"/>
  <c r="AIV48" i="39"/>
  <c r="AJS41" i="39"/>
  <c r="AJS44" i="39"/>
  <c r="ADI48" i="39"/>
  <c r="ADA48" i="39"/>
  <c r="ACS48" i="39"/>
  <c r="ACL48" i="39"/>
  <c r="ACD48" i="39"/>
  <c r="ABW48" i="39"/>
  <c r="ABO48" i="39"/>
  <c r="AAK48" i="39"/>
  <c r="AAC48" i="39"/>
  <c r="ZV48" i="39"/>
  <c r="ZN48" i="39"/>
  <c r="ZF48" i="39"/>
  <c r="YY48" i="39"/>
  <c r="YQ48" i="39"/>
  <c r="YI48" i="39"/>
  <c r="XM48" i="39"/>
  <c r="XE48" i="39"/>
  <c r="WW48" i="39"/>
  <c r="WP48" i="39"/>
  <c r="WH48" i="39"/>
  <c r="VZ48" i="39"/>
  <c r="VR48" i="39"/>
  <c r="VK48" i="39"/>
  <c r="TY48" i="39"/>
  <c r="TR48" i="39"/>
  <c r="TJ48" i="39"/>
  <c r="TC48" i="39"/>
  <c r="SU48" i="39"/>
  <c r="RQ48" i="39"/>
  <c r="RI48" i="39"/>
  <c r="QT48" i="39"/>
  <c r="QL48" i="39"/>
  <c r="QE48" i="39"/>
  <c r="PW48" i="39"/>
  <c r="PA48" i="39"/>
  <c r="OS48" i="39"/>
  <c r="OL48" i="39"/>
  <c r="OD48" i="39"/>
  <c r="NW48" i="39"/>
  <c r="NO48" i="39"/>
  <c r="MS48" i="39"/>
  <c r="MK48" i="39"/>
  <c r="LV48" i="39"/>
  <c r="LN48" i="39"/>
  <c r="LG48" i="39"/>
  <c r="KY48" i="39"/>
  <c r="KC48" i="39"/>
  <c r="JU48" i="39"/>
  <c r="JM48" i="39"/>
  <c r="JF48" i="39"/>
  <c r="IX48" i="39"/>
  <c r="IP48" i="39"/>
  <c r="IH48" i="39"/>
  <c r="HZ48" i="39"/>
  <c r="HS48" i="39"/>
  <c r="HK48" i="39"/>
  <c r="HC48" i="39"/>
  <c r="GV48" i="39"/>
  <c r="FI48" i="39"/>
  <c r="FA48" i="39"/>
  <c r="ES48" i="39"/>
  <c r="EL48" i="39"/>
  <c r="ED48" i="39"/>
  <c r="DV48" i="39"/>
  <c r="DO48" i="39"/>
  <c r="DG48" i="39"/>
  <c r="CY48" i="39"/>
  <c r="AEU47" i="39"/>
  <c r="AIU48" i="39"/>
  <c r="AIX48" i="39"/>
  <c r="AJL16" i="39"/>
  <c r="ACK48" i="39"/>
  <c r="ACC48" i="39"/>
  <c r="ABV48" i="39"/>
  <c r="ABG48" i="39"/>
  <c r="AAY48" i="39"/>
  <c r="AAQ48" i="39"/>
  <c r="ZU48" i="39"/>
  <c r="ZM48" i="39"/>
  <c r="ZE48" i="39"/>
  <c r="YX48" i="39"/>
  <c r="YP48" i="39"/>
  <c r="YH48" i="39"/>
  <c r="YA48" i="39"/>
  <c r="XS48" i="39"/>
  <c r="WO48" i="39"/>
  <c r="WG48" i="39"/>
  <c r="VY48" i="39"/>
  <c r="VJ48" i="39"/>
  <c r="VC48" i="39"/>
  <c r="UU48" i="39"/>
  <c r="UM48" i="39"/>
  <c r="UE48" i="39"/>
  <c r="TQ48" i="39"/>
  <c r="TI48" i="39"/>
  <c r="TB48" i="39"/>
  <c r="ST48" i="39"/>
  <c r="SM48" i="39"/>
  <c r="SE48" i="39"/>
  <c r="RW48" i="39"/>
  <c r="RA48" i="39"/>
  <c r="QS48" i="39"/>
  <c r="QD48" i="39"/>
  <c r="PV48" i="39"/>
  <c r="PO48" i="39"/>
  <c r="PG48" i="39"/>
  <c r="OK48" i="39"/>
  <c r="OC48" i="39"/>
  <c r="NV48" i="39"/>
  <c r="NN48" i="39"/>
  <c r="NG48" i="39"/>
  <c r="MY48" i="39"/>
  <c r="MC48" i="39"/>
  <c r="LU48" i="39"/>
  <c r="LF48" i="39"/>
  <c r="KX48" i="39"/>
  <c r="KQ48" i="39"/>
  <c r="KI48" i="39"/>
  <c r="JE48" i="39"/>
  <c r="IW48" i="39"/>
  <c r="IO48" i="39"/>
  <c r="IG48" i="39"/>
  <c r="HY48" i="39"/>
  <c r="HR48" i="39"/>
  <c r="HJ48" i="39"/>
  <c r="HB48" i="39"/>
  <c r="GU48" i="39"/>
  <c r="GM48" i="39"/>
  <c r="GE48" i="39"/>
  <c r="FW48" i="39"/>
  <c r="FO48" i="39"/>
  <c r="EK48" i="39"/>
  <c r="EC48" i="39"/>
  <c r="DU48" i="39"/>
  <c r="DN48" i="39"/>
  <c r="DF48" i="39"/>
  <c r="CX48" i="39"/>
  <c r="CQ48" i="39"/>
  <c r="CI48" i="39"/>
  <c r="CA48" i="39"/>
  <c r="BS48" i="39"/>
  <c r="BK48" i="39"/>
  <c r="BC48" i="39"/>
  <c r="AU48" i="39"/>
  <c r="AM48" i="39"/>
  <c r="AE48" i="39"/>
  <c r="W48" i="39"/>
  <c r="O48" i="39"/>
  <c r="AET47" i="39"/>
  <c r="AIV41" i="39"/>
  <c r="AIV47" i="39"/>
  <c r="AJC47" i="39"/>
  <c r="AJC41" i="39"/>
  <c r="AJR48" i="39"/>
  <c r="AKD48" i="39"/>
  <c r="AJR26" i="39"/>
  <c r="AJR27" i="39"/>
  <c r="AJR45" i="39"/>
  <c r="AJR42" i="39"/>
  <c r="AJR51" i="39"/>
  <c r="AJS42" i="39"/>
  <c r="AJD47" i="39"/>
  <c r="AJG47" i="39"/>
  <c r="AJI47" i="39"/>
  <c r="AJJ47" i="39"/>
  <c r="AJH47" i="39"/>
  <c r="AKB48" i="39"/>
  <c r="AJP48" i="39"/>
  <c r="AJT45" i="39"/>
  <c r="AJR47" i="39"/>
  <c r="AJL47" i="39"/>
  <c r="AJQ47" i="39"/>
  <c r="AKF47" i="39"/>
  <c r="AJT50" i="39"/>
  <c r="AJU41" i="39"/>
  <c r="AJT26" i="39"/>
  <c r="AJU45" i="39"/>
  <c r="AKI47" i="39"/>
  <c r="AJW41" i="39"/>
  <c r="AJW50" i="39"/>
  <c r="AKK48" i="39"/>
  <c r="AJY42" i="39"/>
  <c r="AJZ42" i="39"/>
  <c r="AJY26" i="39"/>
  <c r="AJY45" i="39"/>
  <c r="AJF48" i="39"/>
  <c r="AJK47" i="39"/>
  <c r="AJO48" i="39"/>
  <c r="AJQ27" i="39"/>
  <c r="AKA16" i="39"/>
  <c r="AJD48" i="39"/>
  <c r="AJH48" i="39"/>
  <c r="AKE48" i="39"/>
  <c r="AJT42" i="39"/>
  <c r="AJV16" i="39"/>
  <c r="AKJ48" i="39"/>
  <c r="AKB45" i="39"/>
  <c r="AKE45" i="39"/>
  <c r="AKB42" i="39"/>
  <c r="AKK47" i="39"/>
  <c r="AKC44" i="39"/>
  <c r="AJZ27" i="39"/>
  <c r="AKH48" i="39"/>
  <c r="AJV48" i="39"/>
  <c r="AJW45" i="39"/>
  <c r="AKJ47" i="39"/>
  <c r="AJX47" i="39"/>
  <c r="AJZ45" i="39"/>
  <c r="AJV42" i="39"/>
  <c r="AJW42" i="39"/>
  <c r="AKD45" i="39"/>
  <c r="AJZ48" i="39"/>
  <c r="AJT16" i="39"/>
  <c r="AJV51" i="39"/>
  <c r="AJU48" i="39"/>
  <c r="AKF48" i="39"/>
  <c r="AJT48" i="39"/>
  <c r="AJV45" i="39"/>
  <c r="AKI48" i="39"/>
  <c r="AJW48" i="39"/>
  <c r="AKA51" i="39"/>
  <c r="AKA48" i="39"/>
  <c r="AKC48" i="39"/>
  <c r="AKC42" i="39"/>
  <c r="AKD42" i="39"/>
  <c r="AKC45" i="39"/>
  <c r="AKC51" i="39"/>
  <c r="AKB16" i="39"/>
  <c r="AKC26" i="39"/>
  <c r="AJN16" i="39"/>
  <c r="AJT41" i="39"/>
  <c r="AJU27" i="39"/>
  <c r="AJV44" i="39"/>
  <c r="AJW44" i="39"/>
  <c r="AJZ41" i="39"/>
  <c r="AKA50" i="39"/>
  <c r="AJS47" i="39"/>
  <c r="AJS50" i="39"/>
  <c r="AJT27" i="39"/>
  <c r="AKA44" i="39"/>
  <c r="AJT47" i="39"/>
  <c r="AKC41" i="39"/>
  <c r="AKA47" i="39"/>
  <c r="AJU47" i="39"/>
  <c r="AKB41" i="39"/>
  <c r="AKD41" i="39"/>
  <c r="AJO50" i="39"/>
  <c r="AJS26" i="39"/>
  <c r="AJY44" i="39"/>
  <c r="AJZ26" i="39"/>
  <c r="AKA41" i="39"/>
  <c r="AKA26" i="39"/>
  <c r="AJV47" i="39"/>
  <c r="AKD47" i="39"/>
  <c r="AJV41" i="39"/>
  <c r="AJV27" i="39"/>
  <c r="AJX44" i="39"/>
  <c r="AJZ50" i="39"/>
  <c r="AJO47" i="39"/>
  <c r="AJW47" i="39"/>
  <c r="AJU50" i="39"/>
  <c r="AKG44" i="39"/>
  <c r="AJU26" i="39"/>
  <c r="AJX41" i="39"/>
  <c r="AJZ44" i="39"/>
  <c r="AJY47" i="39"/>
  <c r="AKB44" i="39"/>
  <c r="AKF44" i="39"/>
  <c r="E7" i="39"/>
  <c r="E6" i="39"/>
  <c r="F7" i="39"/>
  <c r="F11" i="39"/>
  <c r="F38" i="39" s="1"/>
  <c r="F6" i="39"/>
  <c r="G11" i="39"/>
  <c r="G36" i="39" s="1"/>
  <c r="G7" i="39"/>
  <c r="G6" i="39"/>
  <c r="H11" i="39"/>
  <c r="H7" i="39"/>
  <c r="H6" i="39"/>
  <c r="I11" i="39"/>
  <c r="I35" i="39" s="1"/>
  <c r="I6" i="39"/>
  <c r="I7" i="39"/>
  <c r="J7" i="39"/>
  <c r="J11" i="39"/>
  <c r="J34" i="39" s="1"/>
  <c r="J6" i="39"/>
  <c r="K7" i="39"/>
  <c r="K11" i="39"/>
  <c r="K35" i="39" s="1"/>
  <c r="K6" i="39"/>
  <c r="L11" i="39"/>
  <c r="L7" i="39"/>
  <c r="L6" i="39"/>
  <c r="M11" i="39"/>
  <c r="M36" i="39" s="1"/>
  <c r="M7" i="39"/>
  <c r="M6" i="39"/>
  <c r="N7" i="39"/>
  <c r="N11" i="39"/>
  <c r="N34" i="39" s="1"/>
  <c r="N6" i="39"/>
  <c r="O7" i="39"/>
  <c r="O6" i="39"/>
  <c r="O11" i="39"/>
  <c r="O35" i="39" s="1"/>
  <c r="P7" i="39"/>
  <c r="P11" i="39"/>
  <c r="P34" i="39" s="1"/>
  <c r="P6" i="39"/>
  <c r="Q6" i="39"/>
  <c r="Q11" i="39"/>
  <c r="Q35" i="39" s="1"/>
  <c r="Q7" i="39"/>
  <c r="R11" i="39"/>
  <c r="R6" i="39"/>
  <c r="R7" i="39"/>
  <c r="S7" i="39"/>
  <c r="S6" i="39"/>
  <c r="S11" i="39"/>
  <c r="T11" i="39"/>
  <c r="T34" i="39" s="1"/>
  <c r="T7" i="39"/>
  <c r="T6" i="39"/>
  <c r="U6" i="39"/>
  <c r="U7" i="39"/>
  <c r="U11" i="39"/>
  <c r="U34" i="39" s="1"/>
  <c r="V6" i="39"/>
  <c r="V11" i="39"/>
  <c r="V7" i="39"/>
  <c r="W7" i="39"/>
  <c r="W11" i="39"/>
  <c r="W35" i="39" s="1"/>
  <c r="W6" i="39"/>
  <c r="X6" i="39"/>
  <c r="X7" i="39"/>
  <c r="X11" i="39"/>
  <c r="X33" i="39" s="1"/>
  <c r="Y11" i="39"/>
  <c r="Y38" i="39" s="1"/>
  <c r="Y7" i="39"/>
  <c r="Y6" i="39"/>
  <c r="Z6" i="39"/>
  <c r="Z7" i="39"/>
  <c r="Z11" i="39"/>
  <c r="AA7" i="39"/>
  <c r="AA11" i="39"/>
  <c r="AA38" i="39" s="1"/>
  <c r="AA6" i="39"/>
  <c r="AB11" i="39"/>
  <c r="AB6" i="39"/>
  <c r="AB7" i="39"/>
  <c r="AC6" i="39"/>
  <c r="AC7" i="39"/>
  <c r="AC11" i="39"/>
  <c r="AC34" i="39" s="1"/>
  <c r="AD6" i="39"/>
  <c r="AD7" i="39"/>
  <c r="AD11" i="39"/>
  <c r="AE11" i="39"/>
  <c r="AE6" i="39"/>
  <c r="AE7" i="39"/>
  <c r="AF11" i="39"/>
  <c r="AF36" i="39" s="1"/>
  <c r="AF6" i="39"/>
  <c r="AF7" i="39"/>
  <c r="AG7" i="39"/>
  <c r="AG11" i="39"/>
  <c r="AG6" i="39"/>
  <c r="AH11" i="39"/>
  <c r="AH7" i="39"/>
  <c r="AH6" i="39"/>
  <c r="AI7" i="39"/>
  <c r="AI11" i="39"/>
  <c r="AI35" i="39" s="1"/>
  <c r="AI6" i="39"/>
  <c r="AJ6" i="39"/>
  <c r="AJ7" i="39"/>
  <c r="AJ11" i="39"/>
  <c r="AK11" i="39"/>
  <c r="AK6" i="39"/>
  <c r="AK7" i="39"/>
  <c r="AL11" i="39"/>
  <c r="AL38" i="39" s="1"/>
  <c r="AL7" i="39"/>
  <c r="AL6" i="39"/>
  <c r="AM7" i="39"/>
  <c r="AM6" i="39"/>
  <c r="AM11" i="39"/>
  <c r="AM38" i="39" s="1"/>
  <c r="AN6" i="39"/>
  <c r="AN11" i="39"/>
  <c r="AN38" i="39" s="1"/>
  <c r="AN7" i="39"/>
  <c r="AO6" i="39"/>
  <c r="AO7" i="39"/>
  <c r="AO11" i="39"/>
  <c r="AO36" i="39" s="1"/>
  <c r="AP11" i="39"/>
  <c r="AP7" i="39"/>
  <c r="AP6" i="39"/>
  <c r="AQ6" i="39"/>
  <c r="AQ7" i="39"/>
  <c r="AQ11" i="39"/>
  <c r="AQ35" i="39" s="1"/>
  <c r="AR6" i="39"/>
  <c r="AR11" i="39"/>
  <c r="AR38" i="39" s="1"/>
  <c r="AR7" i="39"/>
  <c r="AS7" i="39"/>
  <c r="AS11" i="39"/>
  <c r="AS33" i="39" s="1"/>
  <c r="AS6" i="39"/>
  <c r="AT11" i="39"/>
  <c r="AT35" i="39" s="1"/>
  <c r="AT6" i="39"/>
  <c r="AT7" i="39"/>
  <c r="AU6" i="39"/>
  <c r="AU11" i="39"/>
  <c r="AU33" i="39" s="1"/>
  <c r="AU7" i="39"/>
  <c r="AV11" i="39"/>
  <c r="AV7" i="39"/>
  <c r="AV6" i="39"/>
  <c r="AW7" i="39"/>
  <c r="AW11" i="39"/>
  <c r="AW6" i="39"/>
  <c r="AX7" i="39"/>
  <c r="AX6" i="39"/>
  <c r="AX11" i="39"/>
  <c r="AX36" i="39" s="1"/>
  <c r="AY7" i="39"/>
  <c r="AY6" i="39"/>
  <c r="AY11" i="39"/>
  <c r="AZ7" i="39"/>
  <c r="AZ6" i="39"/>
  <c r="AZ11" i="39"/>
  <c r="AZ38" i="39" s="1"/>
  <c r="BA6" i="39"/>
  <c r="BA11" i="39"/>
  <c r="BA33" i="39" s="1"/>
  <c r="BA7" i="39"/>
  <c r="BB6" i="39"/>
  <c r="BB11" i="39"/>
  <c r="BB38" i="39" s="1"/>
  <c r="BB7" i="39"/>
  <c r="BC21" i="39"/>
  <c r="BC29" i="39" s="1"/>
  <c r="BC7" i="39"/>
  <c r="BC11" i="39"/>
  <c r="BC49" i="39" s="1"/>
  <c r="BC6" i="39"/>
  <c r="BD11" i="39"/>
  <c r="BD6" i="39"/>
  <c r="BD7" i="39"/>
  <c r="BE6" i="39"/>
  <c r="BE7" i="39"/>
  <c r="BE11" i="39"/>
  <c r="BE36" i="39" s="1"/>
  <c r="BF11" i="39"/>
  <c r="BF7" i="39"/>
  <c r="BF6" i="39"/>
  <c r="BG6" i="39"/>
  <c r="BG11" i="39"/>
  <c r="BG38" i="39" s="1"/>
  <c r="BG7" i="39"/>
  <c r="BH7" i="39"/>
  <c r="BH6" i="39"/>
  <c r="BH11" i="39"/>
  <c r="BH34" i="39" s="1"/>
  <c r="BI6" i="39"/>
  <c r="BI11" i="39"/>
  <c r="BI7" i="39"/>
  <c r="BJ7" i="39"/>
  <c r="BJ11" i="39"/>
  <c r="BJ6" i="39"/>
  <c r="BK11" i="39"/>
  <c r="BK36" i="39" s="1"/>
  <c r="BK6" i="39"/>
  <c r="BK7" i="39"/>
  <c r="BL6" i="39"/>
  <c r="BL7" i="39"/>
  <c r="BL11" i="39"/>
  <c r="BM11" i="39"/>
  <c r="BM38" i="39" s="1"/>
  <c r="BM7" i="39"/>
  <c r="BM6" i="39"/>
  <c r="BN7" i="39"/>
  <c r="BN6" i="39"/>
  <c r="BN11" i="39"/>
  <c r="BN38" i="39" s="1"/>
  <c r="BO6" i="39"/>
  <c r="BO11" i="39"/>
  <c r="BO7" i="39"/>
  <c r="BP6" i="39"/>
  <c r="BP7" i="39"/>
  <c r="BP11" i="39"/>
  <c r="BP38" i="39" s="1"/>
  <c r="BQ6" i="39"/>
  <c r="BQ11" i="39"/>
  <c r="BQ7" i="39"/>
  <c r="BR7" i="39"/>
  <c r="BR6" i="39"/>
  <c r="BR11" i="39"/>
  <c r="BR38" i="39" s="1"/>
  <c r="BS7" i="39"/>
  <c r="BS11" i="39"/>
  <c r="BS35" i="39" s="1"/>
  <c r="BS6" i="39"/>
  <c r="BT7" i="39"/>
  <c r="BT11" i="39"/>
  <c r="BT6" i="39"/>
  <c r="BU6" i="39"/>
  <c r="BU7" i="39"/>
  <c r="BU11" i="39"/>
  <c r="BU35" i="39" s="1"/>
  <c r="BV6" i="39"/>
  <c r="BV11" i="39"/>
  <c r="BV34" i="39" s="1"/>
  <c r="BV7" i="39"/>
  <c r="BW6" i="39"/>
  <c r="BW11" i="39"/>
  <c r="BW38" i="39" s="1"/>
  <c r="BW7" i="39"/>
  <c r="BX6" i="39"/>
  <c r="BX11" i="39"/>
  <c r="BX34" i="39" s="1"/>
  <c r="BX7" i="39"/>
  <c r="BY6" i="39"/>
  <c r="BY11" i="39"/>
  <c r="BY35" i="39" s="1"/>
  <c r="BY7" i="39"/>
  <c r="BZ6" i="39"/>
  <c r="BZ11" i="39"/>
  <c r="BZ7" i="39"/>
  <c r="CA6" i="39"/>
  <c r="CA11" i="39"/>
  <c r="CA34" i="39" s="1"/>
  <c r="CA7" i="39"/>
  <c r="CB7" i="39"/>
  <c r="CB6" i="39"/>
  <c r="CB11" i="39"/>
  <c r="CB34" i="39" s="1"/>
  <c r="CC7" i="39"/>
  <c r="CC11" i="39"/>
  <c r="CC35" i="39" s="1"/>
  <c r="CC6" i="39"/>
  <c r="CD11" i="39"/>
  <c r="CD6" i="39"/>
  <c r="CD7" i="39"/>
  <c r="CE11" i="39"/>
  <c r="CE36" i="39" s="1"/>
  <c r="CE6" i="39"/>
  <c r="CE7" i="39"/>
  <c r="CF7" i="39"/>
  <c r="CF6" i="39"/>
  <c r="CF11" i="39"/>
  <c r="CF38" i="39" s="1"/>
  <c r="CG11" i="39"/>
  <c r="CG6" i="39"/>
  <c r="CG7" i="39"/>
  <c r="CH7" i="39"/>
  <c r="CH6" i="39"/>
  <c r="CH11" i="39"/>
  <c r="CH35" i="39" s="1"/>
  <c r="CI11" i="39"/>
  <c r="CI38" i="39" s="1"/>
  <c r="CI6" i="39"/>
  <c r="CI7" i="39"/>
  <c r="CJ6" i="39"/>
  <c r="CJ7" i="39"/>
  <c r="CJ11" i="39"/>
  <c r="CJ34" i="39" s="1"/>
  <c r="CK6" i="39"/>
  <c r="CK11" i="39"/>
  <c r="CK7" i="39"/>
  <c r="CL7" i="39"/>
  <c r="CL11" i="39"/>
  <c r="CL36" i="39" s="1"/>
  <c r="CL6" i="39"/>
  <c r="CM11" i="39"/>
  <c r="CM38" i="39" s="1"/>
  <c r="CM7" i="39"/>
  <c r="CM6" i="39"/>
  <c r="CN11" i="39"/>
  <c r="CN38" i="39" s="1"/>
  <c r="CN6" i="39"/>
  <c r="CN7" i="39"/>
  <c r="CO11" i="39"/>
  <c r="CO7" i="39"/>
  <c r="CO6" i="39"/>
  <c r="CP7" i="39"/>
  <c r="CP6" i="39"/>
  <c r="CP11" i="39"/>
  <c r="CP34" i="39" s="1"/>
  <c r="CQ7" i="39"/>
  <c r="CQ6" i="39"/>
  <c r="CQ11" i="39"/>
  <c r="CQ38" i="39" s="1"/>
  <c r="CR7" i="39"/>
  <c r="CR6" i="39"/>
  <c r="CR11" i="39"/>
  <c r="CR35" i="39" s="1"/>
  <c r="CS11" i="39"/>
  <c r="CS38" i="39" s="1"/>
  <c r="CS6" i="39"/>
  <c r="CS7" i="39"/>
  <c r="CT11" i="39"/>
  <c r="CT6" i="39"/>
  <c r="CT7" i="39"/>
  <c r="CU7" i="39"/>
  <c r="CU11" i="39"/>
  <c r="CU38" i="39" s="1"/>
  <c r="CU6" i="39"/>
  <c r="CV11" i="39"/>
  <c r="CV6" i="39"/>
  <c r="CV7" i="39"/>
  <c r="CW11" i="39"/>
  <c r="CW36" i="39" s="1"/>
  <c r="CW6" i="39"/>
  <c r="CW7" i="39"/>
  <c r="CX6" i="39"/>
  <c r="CX11" i="39"/>
  <c r="CX7" i="39"/>
  <c r="CY6" i="39"/>
  <c r="CY11" i="39"/>
  <c r="CY36" i="39" s="1"/>
  <c r="CY7" i="39"/>
  <c r="CZ6" i="39"/>
  <c r="CZ7" i="39"/>
  <c r="CZ11" i="39"/>
  <c r="DA11" i="39"/>
  <c r="DA7" i="39"/>
  <c r="DA6" i="39"/>
  <c r="DB6" i="39"/>
  <c r="DB11" i="39"/>
  <c r="DB7" i="39"/>
  <c r="DC7" i="39"/>
  <c r="DC6" i="39"/>
  <c r="DC11" i="39"/>
  <c r="DC38" i="39" s="1"/>
  <c r="DD11" i="39"/>
  <c r="DD6" i="39"/>
  <c r="DD7" i="39"/>
  <c r="DE6" i="39"/>
  <c r="DE7" i="39"/>
  <c r="DE11" i="39"/>
  <c r="DE35" i="39" s="1"/>
  <c r="DF7" i="39"/>
  <c r="DF11" i="39"/>
  <c r="DF6" i="39"/>
  <c r="DG11" i="39"/>
  <c r="DG38" i="39" s="1"/>
  <c r="DG7" i="39"/>
  <c r="DG6" i="39"/>
  <c r="DH7" i="39"/>
  <c r="DH6" i="39"/>
  <c r="AKI26" i="39"/>
  <c r="AKM41" i="39"/>
  <c r="AP1" i="63"/>
  <c r="BC1" i="61"/>
  <c r="BQ3" i="56"/>
  <c r="AZ4" i="56"/>
  <c r="BB3" i="61"/>
  <c r="BA3" i="63" s="1"/>
  <c r="AO3" i="63"/>
  <c r="BJ1" i="61"/>
  <c r="BI4" i="56"/>
  <c r="BU2" i="56"/>
  <c r="CG2" i="56" s="1"/>
  <c r="AT1" i="61"/>
  <c r="AG1" i="63"/>
  <c r="AV1" i="61"/>
  <c r="JU62" i="61"/>
  <c r="MO30" i="39"/>
  <c r="T18" i="43"/>
  <c r="AC1" i="61"/>
  <c r="AC2" i="61"/>
  <c r="R227" i="43"/>
  <c r="T4" i="61"/>
  <c r="S4" i="63" s="1"/>
  <c r="AB2" i="61"/>
  <c r="S4" i="61"/>
  <c r="R4" i="63" s="1"/>
  <c r="NN30" i="39"/>
  <c r="AAV16" i="39"/>
  <c r="ADF16" i="39"/>
  <c r="AC4" i="56"/>
  <c r="W4" i="56"/>
  <c r="JT39" i="61"/>
  <c r="AKE42" i="39"/>
  <c r="C73" i="56"/>
  <c r="AKG30" i="39"/>
  <c r="AKX45" i="39"/>
  <c r="ALF48" i="39"/>
  <c r="SB16" i="39"/>
  <c r="AJO44" i="39"/>
  <c r="ALK50" i="39"/>
  <c r="AKR47" i="39"/>
  <c r="AKH27" i="39"/>
  <c r="ALA47" i="39"/>
  <c r="AKQ16" i="39"/>
  <c r="UL48" i="39"/>
  <c r="AIR16" i="39"/>
  <c r="AKN48" i="39"/>
  <c r="AKE27" i="39"/>
  <c r="AKT48" i="39"/>
  <c r="AKU45" i="39"/>
  <c r="ALC48" i="39"/>
  <c r="XM44" i="39"/>
  <c r="AKI42" i="39"/>
  <c r="C77" i="56"/>
  <c r="C69" i="56"/>
  <c r="B81" i="56"/>
  <c r="AKU44" i="39"/>
  <c r="ALC47" i="39"/>
  <c r="AKR27" i="39"/>
  <c r="ALL50" i="39"/>
  <c r="AKM47" i="39"/>
  <c r="AKN47" i="39"/>
  <c r="AKV48" i="39"/>
  <c r="AKW47" i="39"/>
  <c r="ALE48" i="39"/>
  <c r="AGY44" i="39"/>
  <c r="AKH45" i="39"/>
  <c r="AKJ27" i="39"/>
  <c r="C80" i="56"/>
  <c r="AKV45" i="39"/>
  <c r="ALD48" i="39"/>
  <c r="AIW45" i="39"/>
  <c r="S4" i="56"/>
  <c r="AD4" i="56"/>
  <c r="X4" i="56"/>
  <c r="E3855" i="43"/>
  <c r="C74" i="56"/>
  <c r="AKS42" i="39"/>
  <c r="ALD47" i="39"/>
  <c r="FT57" i="61"/>
  <c r="HT57" i="61"/>
  <c r="JR62" i="61"/>
  <c r="JQ62" i="61"/>
  <c r="JK57" i="61"/>
  <c r="JS62" i="61"/>
  <c r="HG62" i="61"/>
  <c r="HX57" i="61"/>
  <c r="JN7" i="63"/>
  <c r="GB57" i="61"/>
  <c r="JO38" i="61"/>
  <c r="JO39" i="61"/>
  <c r="ES57" i="61"/>
  <c r="EW57" i="61"/>
  <c r="FY57" i="61"/>
  <c r="GG57" i="61"/>
  <c r="GO57" i="61"/>
  <c r="GW57" i="61"/>
  <c r="GS57" i="61"/>
  <c r="HM57" i="61"/>
  <c r="HU57" i="61"/>
  <c r="IC57" i="61"/>
  <c r="IW57" i="61"/>
  <c r="JE57" i="61"/>
  <c r="GK57" i="61"/>
  <c r="HQ57" i="61"/>
  <c r="HE57" i="61"/>
  <c r="HI57" i="61"/>
  <c r="FD57" i="61"/>
  <c r="HK57" i="61"/>
  <c r="EV57" i="61"/>
  <c r="HH57" i="61"/>
  <c r="IF57" i="61"/>
  <c r="IN57" i="61"/>
  <c r="ER57" i="61"/>
  <c r="EZ57" i="61"/>
  <c r="FX57" i="61"/>
  <c r="HP57" i="61"/>
  <c r="HL57" i="61"/>
  <c r="IB57" i="61"/>
  <c r="IJ57" i="61"/>
  <c r="IR57" i="61"/>
  <c r="IZ57" i="61"/>
  <c r="FL57" i="61"/>
  <c r="GC57" i="61"/>
  <c r="JM57" i="61"/>
  <c r="HD57" i="61"/>
  <c r="HA57" i="61"/>
  <c r="GF57" i="61"/>
  <c r="FE57" i="61"/>
  <c r="FQ57" i="61"/>
  <c r="FU57" i="61"/>
  <c r="GZ57" i="61"/>
  <c r="JI57" i="61"/>
  <c r="JA57" i="61"/>
  <c r="IO57" i="61"/>
  <c r="FM57" i="61"/>
  <c r="KC57" i="61"/>
  <c r="GJ57" i="61"/>
  <c r="FB57" i="61"/>
  <c r="IS57" i="61"/>
  <c r="IG57" i="61"/>
  <c r="FP57" i="61"/>
  <c r="JL57" i="61"/>
  <c r="GR57" i="61"/>
  <c r="HY57" i="61"/>
  <c r="FA57" i="61"/>
  <c r="FI57" i="61"/>
  <c r="GV57" i="61"/>
  <c r="IV57" i="61"/>
  <c r="JD57" i="61"/>
  <c r="IK57" i="61"/>
  <c r="JH57" i="61"/>
  <c r="IH61" i="61"/>
  <c r="T40" i="43"/>
  <c r="R52" i="43"/>
  <c r="C3194" i="43"/>
  <c r="T28" i="43"/>
  <c r="E3193" i="43"/>
  <c r="D3855" i="43"/>
  <c r="AV4" i="56"/>
  <c r="BH3" i="56"/>
  <c r="R50" i="43"/>
  <c r="R45" i="43"/>
  <c r="R113" i="43"/>
  <c r="AF4" i="56"/>
  <c r="BA3" i="56"/>
  <c r="BJ3" i="56"/>
  <c r="AX4" i="56"/>
  <c r="R157" i="43"/>
  <c r="BD3" i="56"/>
  <c r="BP3" i="56" s="1"/>
  <c r="R187" i="43"/>
  <c r="BG1" i="61"/>
  <c r="AT1" i="63"/>
  <c r="R202" i="43"/>
  <c r="R214" i="43" s="1"/>
  <c r="R226" i="43" s="1"/>
  <c r="S41" i="43"/>
  <c r="T29" i="43"/>
  <c r="BD3" i="61"/>
  <c r="AQ3" i="63"/>
  <c r="S19" i="43"/>
  <c r="S8" i="43"/>
  <c r="R42" i="43"/>
  <c r="T30" i="43"/>
  <c r="EE39" i="61"/>
  <c r="AHK26" i="39"/>
  <c r="AI4" i="56"/>
  <c r="AU3" i="56"/>
  <c r="AID50" i="39"/>
  <c r="ET48" i="39"/>
  <c r="JT57" i="61"/>
  <c r="S1" i="63"/>
  <c r="PJ47" i="39"/>
  <c r="AGM26" i="39"/>
  <c r="C3857" i="43"/>
  <c r="D3856" i="43"/>
  <c r="E3856" i="43"/>
  <c r="O2" i="63"/>
  <c r="JW62" i="61"/>
  <c r="JV62" i="61"/>
  <c r="AP4" i="56"/>
  <c r="BB3" i="56"/>
  <c r="AIE27" i="39"/>
  <c r="AIR51" i="39"/>
  <c r="AIW44" i="39"/>
  <c r="AIU26" i="39"/>
  <c r="AID16" i="39"/>
  <c r="AHV16" i="39"/>
  <c r="AHN16" i="39"/>
  <c r="AHF16" i="39"/>
  <c r="AGX27" i="39"/>
  <c r="AGP27" i="39"/>
  <c r="AGH27" i="39"/>
  <c r="AFZ16" i="39"/>
  <c r="AFR16" i="39"/>
  <c r="JN38" i="61"/>
  <c r="AGG16" i="39"/>
  <c r="JP38" i="61"/>
  <c r="JQ45" i="61"/>
  <c r="JQ24" i="61"/>
  <c r="AII16" i="39"/>
  <c r="AIA27" i="39"/>
  <c r="AHK16" i="39"/>
  <c r="AGU16" i="39"/>
  <c r="JN39" i="61"/>
  <c r="ALA51" i="39"/>
  <c r="JX39" i="61"/>
  <c r="JN66" i="61"/>
  <c r="JN67" i="61"/>
  <c r="JP39" i="61"/>
  <c r="AKZ50" i="39"/>
  <c r="AKV50" i="39"/>
  <c r="AJM44" i="39"/>
  <c r="AJD41" i="39"/>
  <c r="JR36" i="61"/>
  <c r="JU57" i="61"/>
  <c r="JY39" i="61"/>
  <c r="ADA30" i="39"/>
  <c r="AJW27" i="39"/>
  <c r="AKW48" i="39"/>
  <c r="AKO45" i="39"/>
  <c r="AKK26" i="39"/>
  <c r="AKK42" i="39"/>
  <c r="JY57" i="61"/>
  <c r="ABZ30" i="39"/>
  <c r="ABR30" i="39"/>
  <c r="ABJ30" i="39"/>
  <c r="ABB30" i="39"/>
  <c r="AAT30" i="39"/>
  <c r="AAL30" i="39"/>
  <c r="AAD30" i="39"/>
  <c r="ZV30" i="39"/>
  <c r="ZN30" i="39"/>
  <c r="ZF30" i="39"/>
  <c r="YX30" i="39"/>
  <c r="YP30" i="39"/>
  <c r="YH30" i="39"/>
  <c r="XZ30" i="39"/>
  <c r="AKR48" i="39"/>
  <c r="AKF42" i="39"/>
  <c r="AKJ45" i="39"/>
  <c r="JX57" i="61"/>
  <c r="AKU48" i="39"/>
  <c r="AKI45" i="39"/>
  <c r="C71" i="56"/>
  <c r="AKM44" i="39"/>
  <c r="AKU47" i="39"/>
  <c r="XP30" i="39"/>
  <c r="DI5" i="39"/>
  <c r="DH11" i="39"/>
  <c r="DH36" i="39" s="1"/>
  <c r="AKD27" i="39"/>
  <c r="AKJ26" i="39"/>
  <c r="UM30" i="39"/>
  <c r="JW39" i="61"/>
  <c r="AET30" i="39"/>
  <c r="ADS30" i="39"/>
  <c r="ADL30" i="39"/>
  <c r="AKD26" i="39"/>
  <c r="AKJ42" i="39"/>
  <c r="JU39" i="61"/>
  <c r="AKI27" i="39"/>
  <c r="AFE30" i="39"/>
  <c r="AFD30" i="39"/>
  <c r="AEW30" i="39"/>
  <c r="AED30" i="39"/>
  <c r="ADK30" i="39"/>
  <c r="ADD30" i="39"/>
  <c r="ACZ30" i="39"/>
  <c r="ACK30" i="39"/>
  <c r="ACG30" i="39"/>
  <c r="ACC30" i="39"/>
  <c r="ABY30" i="39"/>
  <c r="ABU30" i="39"/>
  <c r="ABQ30" i="39"/>
  <c r="ABM30" i="39"/>
  <c r="ABI30" i="39"/>
  <c r="ABE30" i="39"/>
  <c r="ABA30" i="39"/>
  <c r="AAW30" i="39"/>
  <c r="AAS30" i="39"/>
  <c r="AAO30" i="39"/>
  <c r="AAK30" i="39"/>
  <c r="AAG30" i="39"/>
  <c r="AAC30" i="39"/>
  <c r="ZY30" i="39"/>
  <c r="ZU30" i="39"/>
  <c r="ZQ30" i="39"/>
  <c r="ZM30" i="39"/>
  <c r="ZI30" i="39"/>
  <c r="ZE30" i="39"/>
  <c r="ZA30" i="39"/>
  <c r="YW30" i="39"/>
  <c r="YS30" i="39"/>
  <c r="YO30" i="39"/>
  <c r="YK30" i="39"/>
  <c r="YG30" i="39"/>
  <c r="YC30" i="39"/>
  <c r="XY30" i="39"/>
  <c r="XU30" i="39"/>
  <c r="WY30" i="39"/>
  <c r="WI30" i="39"/>
  <c r="VT30" i="39"/>
  <c r="VN30" i="39"/>
  <c r="UU30" i="39"/>
  <c r="AEZ30" i="39"/>
  <c r="AEO30" i="39"/>
  <c r="AEK30" i="39"/>
  <c r="ADY30" i="39"/>
  <c r="ADN30" i="39"/>
  <c r="ACV30" i="39"/>
  <c r="ACR30" i="39"/>
  <c r="ACN30" i="39"/>
  <c r="ABH30" i="39"/>
  <c r="XM30" i="39"/>
  <c r="XH30" i="39"/>
  <c r="XD30" i="39"/>
  <c r="WS30" i="39"/>
  <c r="WN30" i="39"/>
  <c r="AFG30" i="39"/>
  <c r="AFC30" i="39"/>
  <c r="AEV30" i="39"/>
  <c r="AEG30" i="39"/>
  <c r="AEC30" i="39"/>
  <c r="ADU30" i="39"/>
  <c r="ADC30" i="39"/>
  <c r="ACJ30" i="39"/>
  <c r="ACF30" i="39"/>
  <c r="ACB30" i="39"/>
  <c r="ABX30" i="39"/>
  <c r="ABT30" i="39"/>
  <c r="ABP30" i="39"/>
  <c r="ABL30" i="39"/>
  <c r="ABD30" i="39"/>
  <c r="AAZ30" i="39"/>
  <c r="AAV30" i="39"/>
  <c r="AAR30" i="39"/>
  <c r="AAN30" i="39"/>
  <c r="AAJ30" i="39"/>
  <c r="AAF30" i="39"/>
  <c r="AAB30" i="39"/>
  <c r="ZX30" i="39"/>
  <c r="ZT30" i="39"/>
  <c r="ZP30" i="39"/>
  <c r="ZL30" i="39"/>
  <c r="ZH30" i="39"/>
  <c r="ZD30" i="39"/>
  <c r="YZ30" i="39"/>
  <c r="YV30" i="39"/>
  <c r="YR30" i="39"/>
  <c r="YN30" i="39"/>
  <c r="YJ30" i="39"/>
  <c r="YF30" i="39"/>
  <c r="YB30" i="39"/>
  <c r="XX30" i="39"/>
  <c r="XT30" i="39"/>
  <c r="XL30" i="39"/>
  <c r="VX30" i="39"/>
  <c r="VS30" i="39"/>
  <c r="VC30" i="39"/>
  <c r="AKP44" i="39"/>
  <c r="AKX47" i="39"/>
  <c r="AEY30" i="39"/>
  <c r="AER30" i="39"/>
  <c r="AEN30" i="39"/>
  <c r="AEJ30" i="39"/>
  <c r="ADX30" i="39"/>
  <c r="ADQ30" i="39"/>
  <c r="ADF30" i="39"/>
  <c r="ACU30" i="39"/>
  <c r="XG30" i="39"/>
  <c r="WW30" i="39"/>
  <c r="WR30" i="39"/>
  <c r="WB30" i="39"/>
  <c r="AKN44" i="39"/>
  <c r="AKV47" i="39"/>
  <c r="AEU30" i="39"/>
  <c r="AEF30" i="39"/>
  <c r="AEB30" i="39"/>
  <c r="ADT30" i="39"/>
  <c r="ADM30" i="39"/>
  <c r="ACX30" i="39"/>
  <c r="ACM30" i="39"/>
  <c r="ACE30" i="39"/>
  <c r="ABW30" i="39"/>
  <c r="ABO30" i="39"/>
  <c r="ABG30" i="39"/>
  <c r="AAY30" i="39"/>
  <c r="AAQ30" i="39"/>
  <c r="AAI30" i="39"/>
  <c r="AAA30" i="39"/>
  <c r="ZS30" i="39"/>
  <c r="ZK30" i="39"/>
  <c r="ZC30" i="39"/>
  <c r="YU30" i="39"/>
  <c r="YM30" i="39"/>
  <c r="YE30" i="39"/>
  <c r="XW30" i="39"/>
  <c r="XR30" i="39"/>
  <c r="WQ30" i="39"/>
  <c r="WF30" i="39"/>
  <c r="VK30" i="39"/>
  <c r="UE30" i="39"/>
  <c r="AFI30" i="39"/>
  <c r="AFB30" i="39"/>
  <c r="AEQ30" i="39"/>
  <c r="AEI30" i="39"/>
  <c r="AEA30" i="39"/>
  <c r="ADP30" i="39"/>
  <c r="ADI30" i="39"/>
  <c r="ADE30" i="39"/>
  <c r="ACP30" i="39"/>
  <c r="ACH30" i="39"/>
  <c r="XQ30" i="39"/>
  <c r="XJ30" i="39"/>
  <c r="XA30" i="39"/>
  <c r="WV30" i="39"/>
  <c r="WK30" i="39"/>
  <c r="VP30" i="39"/>
  <c r="AKB30" i="39"/>
  <c r="AJT30" i="39"/>
  <c r="AJL30" i="39"/>
  <c r="AJD30" i="39"/>
  <c r="AIV30" i="39"/>
  <c r="AFH30" i="39"/>
  <c r="AFA30" i="39"/>
  <c r="AEL30" i="39"/>
  <c r="ADV30" i="39"/>
  <c r="ADH30" i="39"/>
  <c r="ACW30" i="39"/>
  <c r="ACS30" i="39"/>
  <c r="ACO30" i="39"/>
  <c r="XO30" i="39"/>
  <c r="XI30" i="39"/>
  <c r="XE30" i="39"/>
  <c r="WZ30" i="39"/>
  <c r="WO30" i="39"/>
  <c r="WJ30" i="39"/>
  <c r="WA30" i="39"/>
  <c r="VF30" i="39"/>
  <c r="UX30" i="39"/>
  <c r="UP30" i="39"/>
  <c r="UH30" i="39"/>
  <c r="WD30" i="39"/>
  <c r="VV30" i="39"/>
  <c r="VM30" i="39"/>
  <c r="VI30" i="39"/>
  <c r="VE30" i="39"/>
  <c r="VA30" i="39"/>
  <c r="UW30" i="39"/>
  <c r="US30" i="39"/>
  <c r="UO30" i="39"/>
  <c r="UK30" i="39"/>
  <c r="UG30" i="39"/>
  <c r="XB30" i="39"/>
  <c r="WT30" i="39"/>
  <c r="WL30" i="39"/>
  <c r="VQ30" i="39"/>
  <c r="WG30" i="39"/>
  <c r="WC30" i="39"/>
  <c r="VY30" i="39"/>
  <c r="VU30" i="39"/>
  <c r="VL30" i="39"/>
  <c r="VH30" i="39"/>
  <c r="VD30" i="39"/>
  <c r="UZ30" i="39"/>
  <c r="UV30" i="39"/>
  <c r="UR30" i="39"/>
  <c r="UN30" i="39"/>
  <c r="UJ30" i="39"/>
  <c r="UF30" i="39"/>
  <c r="ALB48" i="39"/>
  <c r="AKP48" i="39"/>
  <c r="AKP27" i="39"/>
  <c r="AKP42" i="39"/>
  <c r="AKP26" i="39"/>
  <c r="AKZ48" i="39"/>
  <c r="AKR45" i="39"/>
  <c r="AKN45" i="39"/>
  <c r="AKN51" i="39"/>
  <c r="AKO42" i="39"/>
  <c r="AKN26" i="39"/>
  <c r="AKZ47" i="39"/>
  <c r="UC30" i="39"/>
  <c r="TU30" i="39"/>
  <c r="TM30" i="39"/>
  <c r="TE30" i="39"/>
  <c r="SW30" i="39"/>
  <c r="SO30" i="39"/>
  <c r="SG30" i="39"/>
  <c r="RY30" i="39"/>
  <c r="RQ30" i="39"/>
  <c r="RI30" i="39"/>
  <c r="RA30" i="39"/>
  <c r="QS30" i="39"/>
  <c r="QK30" i="39"/>
  <c r="QC30" i="39"/>
  <c r="PU30" i="39"/>
  <c r="PM30" i="39"/>
  <c r="PE30" i="39"/>
  <c r="OW30" i="39"/>
  <c r="OO30" i="39"/>
  <c r="OG30" i="39"/>
  <c r="NY30" i="39"/>
  <c r="NQ30" i="39"/>
  <c r="NI30" i="39"/>
  <c r="NA30" i="39"/>
  <c r="MS30" i="39"/>
  <c r="MK30" i="39"/>
  <c r="MC30" i="39"/>
  <c r="LU30" i="39"/>
  <c r="LM30" i="39"/>
  <c r="LE30" i="39"/>
  <c r="AKN41" i="39"/>
  <c r="AKY47" i="39"/>
  <c r="AKM50" i="39"/>
  <c r="TX30" i="39"/>
  <c r="OJ30" i="39"/>
  <c r="LD30" i="39"/>
  <c r="TV30" i="39"/>
  <c r="TN30" i="39"/>
  <c r="TF30" i="39"/>
  <c r="SX30" i="39"/>
  <c r="SP30" i="39"/>
  <c r="SH30" i="39"/>
  <c r="RZ30" i="39"/>
  <c r="RJ30" i="39"/>
  <c r="RB30" i="39"/>
  <c r="QT30" i="39"/>
  <c r="QD30" i="39"/>
  <c r="PV30" i="39"/>
  <c r="PN30" i="39"/>
  <c r="OX30" i="39"/>
  <c r="OP30" i="39"/>
  <c r="OH30" i="39"/>
  <c r="NZ30" i="39"/>
  <c r="NR30" i="39"/>
  <c r="MT30" i="39"/>
  <c r="ML30" i="39"/>
  <c r="MD30" i="39"/>
  <c r="LV30" i="39"/>
  <c r="LN30" i="39"/>
  <c r="LF30" i="39"/>
  <c r="TZ30" i="39"/>
  <c r="TR30" i="39"/>
  <c r="TJ30" i="39"/>
  <c r="TB30" i="39"/>
  <c r="ST30" i="39"/>
  <c r="SL30" i="39"/>
  <c r="SD30" i="39"/>
  <c r="RN30" i="39"/>
  <c r="RF30" i="39"/>
  <c r="QX30" i="39"/>
  <c r="QH30" i="39"/>
  <c r="PZ30" i="39"/>
  <c r="PR30" i="39"/>
  <c r="PB30" i="39"/>
  <c r="OT30" i="39"/>
  <c r="OL30" i="39"/>
  <c r="OD30" i="39"/>
  <c r="NF30" i="39"/>
  <c r="MX30" i="39"/>
  <c r="MP30" i="39"/>
  <c r="MH30" i="39"/>
  <c r="LZ30" i="39"/>
  <c r="LR30" i="39"/>
  <c r="TY30" i="39"/>
  <c r="TQ30" i="39"/>
  <c r="TI30" i="39"/>
  <c r="TA30" i="39"/>
  <c r="SS30" i="39"/>
  <c r="SK30" i="39"/>
  <c r="RU30" i="39"/>
  <c r="RM30" i="39"/>
  <c r="RE30" i="39"/>
  <c r="QO30" i="39"/>
  <c r="QG30" i="39"/>
  <c r="PY30" i="39"/>
  <c r="PI30" i="39"/>
  <c r="PA30" i="39"/>
  <c r="OS30" i="39"/>
  <c r="OK30" i="39"/>
  <c r="OC30" i="39"/>
  <c r="NU30" i="39"/>
  <c r="NM30" i="39"/>
  <c r="NE30" i="39"/>
  <c r="MG30" i="39"/>
  <c r="LY30" i="39"/>
  <c r="LQ30" i="39"/>
  <c r="LI30" i="39"/>
  <c r="TP30" i="39"/>
  <c r="TH30" i="39"/>
  <c r="SZ30" i="39"/>
  <c r="SR30" i="39"/>
  <c r="SJ30" i="39"/>
  <c r="SB30" i="39"/>
  <c r="RT30" i="39"/>
  <c r="RL30" i="39"/>
  <c r="RD30" i="39"/>
  <c r="QV30" i="39"/>
  <c r="QN30" i="39"/>
  <c r="QF30" i="39"/>
  <c r="PX30" i="39"/>
  <c r="PP30" i="39"/>
  <c r="PH30" i="39"/>
  <c r="OZ30" i="39"/>
  <c r="OR30" i="39"/>
  <c r="OB30" i="39"/>
  <c r="NT30" i="39"/>
  <c r="NL30" i="39"/>
  <c r="ND30" i="39"/>
  <c r="MV30" i="39"/>
  <c r="MN30" i="39"/>
  <c r="MF30" i="39"/>
  <c r="LP30" i="39"/>
  <c r="LH30" i="39"/>
  <c r="ALA48" i="39"/>
  <c r="AKO48" i="39"/>
  <c r="TW30" i="39"/>
  <c r="TO30" i="39"/>
  <c r="TG30" i="39"/>
  <c r="SY30" i="39"/>
  <c r="SQ30" i="39"/>
  <c r="AKQ42" i="39"/>
  <c r="SI30" i="39"/>
  <c r="SA30" i="39"/>
  <c r="RS30" i="39"/>
  <c r="RK30" i="39"/>
  <c r="RC30" i="39"/>
  <c r="QU30" i="39"/>
  <c r="QM30" i="39"/>
  <c r="QE30" i="39"/>
  <c r="PW30" i="39"/>
  <c r="PO30" i="39"/>
  <c r="PG30" i="39"/>
  <c r="OY30" i="39"/>
  <c r="OQ30" i="39"/>
  <c r="OI30" i="39"/>
  <c r="OA30" i="39"/>
  <c r="NS30" i="39"/>
  <c r="NK30" i="39"/>
  <c r="NC30" i="39"/>
  <c r="MU30" i="39"/>
  <c r="MM30" i="39"/>
  <c r="ME30" i="39"/>
  <c r="LW30" i="39"/>
  <c r="LO30" i="39"/>
  <c r="LG30" i="39"/>
  <c r="AKS27" i="39"/>
  <c r="AKR42" i="39"/>
  <c r="AKW45" i="39"/>
  <c r="AKS51" i="39"/>
  <c r="OU30" i="39"/>
  <c r="AKM16" i="39"/>
  <c r="AKQ48" i="39"/>
  <c r="AKS45" i="39"/>
  <c r="AKV44" i="39"/>
  <c r="AKR26" i="39"/>
  <c r="AKQ27" i="39"/>
  <c r="AKT51" i="39"/>
  <c r="AKT45" i="39"/>
  <c r="AKT42" i="39"/>
  <c r="AKT16" i="39"/>
  <c r="AKU42" i="39"/>
  <c r="AKF16" i="39"/>
  <c r="AKF27" i="39"/>
  <c r="AHA30" i="39"/>
  <c r="AGW30" i="39"/>
  <c r="AGS30" i="39"/>
  <c r="AGO30" i="39"/>
  <c r="AGK30" i="39"/>
  <c r="AGG30" i="39"/>
  <c r="AJL50" i="39"/>
  <c r="AHL26" i="39"/>
  <c r="AHM41" i="39"/>
  <c r="AGL41" i="39"/>
  <c r="AGK26" i="39"/>
  <c r="AIK50" i="39"/>
  <c r="AGO44" i="39"/>
  <c r="AGK50" i="39"/>
  <c r="AGK47" i="39"/>
  <c r="AGW47" i="39"/>
  <c r="AGC30" i="39"/>
  <c r="AGD41" i="39"/>
  <c r="AIC50" i="39"/>
  <c r="AGG44" i="39"/>
  <c r="AGC47" i="39"/>
  <c r="AGC26" i="39"/>
  <c r="AHT30" i="39"/>
  <c r="AKE44" i="39"/>
  <c r="AKE47" i="39"/>
  <c r="AKE50" i="39"/>
  <c r="AKE26" i="39"/>
  <c r="AKI44" i="39"/>
  <c r="AKK30" i="39"/>
  <c r="AJI30" i="39"/>
  <c r="AJA30" i="39"/>
  <c r="AIW30" i="39"/>
  <c r="AIA30" i="39"/>
  <c r="AKQ50" i="39"/>
  <c r="AKR41" i="39"/>
  <c r="AKQ44" i="39"/>
  <c r="AKQ41" i="39"/>
  <c r="AID47" i="39"/>
  <c r="AHR41" i="39"/>
  <c r="AHV44" i="39"/>
  <c r="AHR44" i="39"/>
  <c r="AHR50" i="39"/>
  <c r="AHR47" i="39"/>
  <c r="AJR50" i="39"/>
  <c r="AHR26" i="39"/>
  <c r="AKP30" i="39"/>
  <c r="AII26" i="39"/>
  <c r="AII41" i="39"/>
  <c r="AKI50" i="39"/>
  <c r="AII50" i="39"/>
  <c r="AII47" i="39"/>
  <c r="AIM44" i="39"/>
  <c r="AJJ27" i="39"/>
  <c r="AJO27" i="39"/>
  <c r="AJZ47" i="39"/>
  <c r="AJN41" i="39"/>
  <c r="AJO41" i="39"/>
  <c r="AJN26" i="39"/>
  <c r="AJN44" i="39"/>
  <c r="AJN47" i="39"/>
  <c r="AJU44" i="39"/>
  <c r="AJQ44" i="39"/>
  <c r="AKC47" i="39"/>
  <c r="AJQ26" i="39"/>
  <c r="AJQ50" i="39"/>
  <c r="AJY27" i="39"/>
  <c r="AJY16" i="39"/>
  <c r="AJE30" i="39"/>
  <c r="AIV16" i="39"/>
  <c r="AIV27" i="39"/>
  <c r="AJA26" i="39"/>
  <c r="AJA41" i="39"/>
  <c r="AJB41" i="39"/>
  <c r="AJE44" i="39"/>
  <c r="AJA44" i="39"/>
  <c r="AJA47" i="39"/>
  <c r="AJC27" i="39"/>
  <c r="AJC16" i="39"/>
  <c r="AIK27" i="39"/>
  <c r="AIK16" i="39"/>
  <c r="AIC16" i="39"/>
  <c r="AIC27" i="39"/>
  <c r="AHU27" i="39"/>
  <c r="AHU16" i="39"/>
  <c r="AHM27" i="39"/>
  <c r="AHM16" i="39"/>
  <c r="AHE16" i="39"/>
  <c r="AHE27" i="39"/>
  <c r="AGW16" i="39"/>
  <c r="AGW27" i="39"/>
  <c r="AGO16" i="39"/>
  <c r="AGO27" i="39"/>
  <c r="AFQ16" i="39"/>
  <c r="AFQ27" i="39"/>
  <c r="AKH26" i="39"/>
  <c r="AKH47" i="39"/>
  <c r="AKH41" i="39"/>
  <c r="AKI41" i="39"/>
  <c r="AKH50" i="39"/>
  <c r="AKC30" i="39"/>
  <c r="AFP41" i="39"/>
  <c r="AFP47" i="39"/>
  <c r="AFQ41" i="39"/>
  <c r="AFP26" i="39"/>
  <c r="AKH44" i="39"/>
  <c r="AJX30" i="39"/>
  <c r="AID30" i="39"/>
  <c r="AHL30" i="39"/>
  <c r="AFJ30" i="39"/>
  <c r="AIM50" i="39"/>
  <c r="AIS30" i="39"/>
  <c r="AKH30" i="39"/>
  <c r="AJH30" i="39"/>
  <c r="AIZ30" i="39"/>
  <c r="AIR30" i="39"/>
  <c r="AIN30" i="39"/>
  <c r="AIJ30" i="39"/>
  <c r="AHS30" i="39"/>
  <c r="AHD30" i="39"/>
  <c r="AGV30" i="39"/>
  <c r="AGN30" i="39"/>
  <c r="AGF30" i="39"/>
  <c r="AKJ30" i="39"/>
  <c r="AKA30" i="39"/>
  <c r="AJW30" i="39"/>
  <c r="AJS30" i="39"/>
  <c r="AJO30" i="39"/>
  <c r="AHV30" i="39"/>
  <c r="AHK30" i="39"/>
  <c r="AKR44" i="39"/>
  <c r="AKJ41" i="39"/>
  <c r="AJG30" i="39"/>
  <c r="AIY30" i="39"/>
  <c r="AIU30" i="39"/>
  <c r="AIQ30" i="39"/>
  <c r="AHC30" i="39"/>
  <c r="AGY30" i="39"/>
  <c r="AGU30" i="39"/>
  <c r="AGQ30" i="39"/>
  <c r="AGM30" i="39"/>
  <c r="AGI30" i="39"/>
  <c r="AGE30" i="39"/>
  <c r="AGA30" i="39"/>
  <c r="AFP30" i="39"/>
  <c r="AKO27" i="39"/>
  <c r="AKI30" i="39"/>
  <c r="AKS44" i="39"/>
  <c r="AIL41" i="39"/>
  <c r="AJA50" i="39"/>
  <c r="AGC44" i="39"/>
  <c r="AJG41" i="39"/>
  <c r="AKL30" i="39"/>
  <c r="AKE30" i="39"/>
  <c r="AJZ30" i="39"/>
  <c r="AJR30" i="39"/>
  <c r="AIB30" i="39"/>
  <c r="AHN30" i="39"/>
  <c r="AHF30" i="39"/>
  <c r="AFW30" i="39"/>
  <c r="AKM30" i="39"/>
  <c r="AKR30" i="39"/>
  <c r="AIK30" i="39"/>
  <c r="AJB50" i="39"/>
  <c r="AJJ30" i="39"/>
  <c r="AJB30" i="39"/>
  <c r="AIL30" i="39"/>
  <c r="AII30" i="39"/>
  <c r="AHQ30" i="39"/>
  <c r="AGX30" i="39"/>
  <c r="AGP30" i="39"/>
  <c r="AGH30" i="39"/>
  <c r="AFZ30" i="39"/>
  <c r="AFO30" i="39"/>
  <c r="AHF41" i="39"/>
  <c r="AIU27" i="39"/>
  <c r="AJR41" i="39"/>
  <c r="AJY30" i="39"/>
  <c r="AJU30" i="39"/>
  <c r="AJQ30" i="39"/>
  <c r="AJM30" i="39"/>
  <c r="AHM30" i="39"/>
  <c r="AFR30" i="39"/>
  <c r="AID27" i="39"/>
  <c r="AIH41" i="39"/>
  <c r="AJI44" i="39"/>
  <c r="AHN27" i="39"/>
  <c r="AHG41" i="39"/>
  <c r="AIL44" i="39"/>
  <c r="AGH16" i="39"/>
  <c r="AIU50" i="39"/>
  <c r="AIS44" i="39"/>
  <c r="AKG47" i="39"/>
  <c r="AKF41" i="39"/>
  <c r="AKQ47" i="39"/>
  <c r="AIO30" i="39"/>
  <c r="AIG30" i="39"/>
  <c r="AHI30" i="39"/>
  <c r="AFU30" i="39"/>
  <c r="AFM30" i="39"/>
  <c r="AKS26" i="39"/>
  <c r="AKS47" i="39"/>
  <c r="AHV27" i="39"/>
  <c r="AFZ27" i="39"/>
  <c r="AFY41" i="39"/>
  <c r="AGM44" i="39"/>
  <c r="AGX16" i="39"/>
  <c r="AKO26" i="39"/>
  <c r="AKQ30" i="39"/>
  <c r="AJK30" i="39"/>
  <c r="AJC30" i="39"/>
  <c r="AIM30" i="39"/>
  <c r="AIE30" i="39"/>
  <c r="AHW30" i="39"/>
  <c r="AHG30" i="39"/>
  <c r="AJI26" i="39"/>
  <c r="AHL41" i="39"/>
  <c r="AFY26" i="39"/>
  <c r="AHF27" i="39"/>
  <c r="AFZ41" i="39"/>
  <c r="AGQ44" i="39"/>
  <c r="AHY50" i="39"/>
  <c r="AIE41" i="39"/>
  <c r="AKL50" i="39"/>
  <c r="AKJ44" i="39"/>
  <c r="AKN50" i="39"/>
  <c r="AKO50" i="39"/>
  <c r="AKO47" i="39"/>
  <c r="AKS41" i="39"/>
  <c r="AJI50" i="39"/>
  <c r="AHE44" i="39"/>
  <c r="AHA50" i="39"/>
  <c r="AGM47" i="39"/>
  <c r="AJF44" i="39"/>
  <c r="AGU41" i="39"/>
  <c r="AHA44" i="39"/>
  <c r="AGG41" i="39"/>
  <c r="AGN41" i="39"/>
  <c r="AGF50" i="39"/>
  <c r="AFY50" i="39"/>
  <c r="AGU44" i="39"/>
  <c r="AID44" i="39"/>
  <c r="AIH44" i="39"/>
  <c r="AIO50" i="39"/>
  <c r="AIO41" i="39"/>
  <c r="AKE41" i="39"/>
  <c r="AKK44" i="39"/>
  <c r="AKO41" i="39"/>
  <c r="AKO30" i="39"/>
  <c r="AIC30" i="39"/>
  <c r="AFY30" i="39"/>
  <c r="AFQ30" i="39"/>
  <c r="AKS50" i="39"/>
  <c r="AJJ44" i="39"/>
  <c r="AJF26" i="39"/>
  <c r="AJC44" i="39"/>
  <c r="AHK41" i="39"/>
  <c r="AHF44" i="39"/>
  <c r="AGM41" i="39"/>
  <c r="AFY44" i="39"/>
  <c r="AGF26" i="39"/>
  <c r="AGF41" i="39"/>
  <c r="AGU26" i="39"/>
  <c r="AIH50" i="39"/>
  <c r="AJC50" i="39"/>
  <c r="AKD16" i="39"/>
  <c r="AKF26" i="39"/>
  <c r="AKL44" i="39"/>
  <c r="AKK41" i="39"/>
  <c r="AKL41" i="39"/>
  <c r="AKP47" i="39"/>
  <c r="AKQ26" i="39"/>
  <c r="AKN30" i="39"/>
  <c r="AFX30" i="39"/>
  <c r="AKR16" i="39"/>
  <c r="AJG44" i="39"/>
  <c r="AJJ41" i="39"/>
  <c r="AJI41" i="39"/>
  <c r="AJC26" i="39"/>
  <c r="AHO44" i="39"/>
  <c r="AHJ44" i="39"/>
  <c r="AGU50" i="39"/>
  <c r="AIO44" i="39"/>
  <c r="AKO44" i="39"/>
  <c r="AKT27" i="39"/>
  <c r="AIP41" i="39"/>
  <c r="AJR44" i="39"/>
  <c r="AO2" i="61"/>
  <c r="BA2" i="61" s="1"/>
  <c r="AZ2" i="63" s="1"/>
  <c r="AB2" i="63"/>
  <c r="BF1" i="61"/>
  <c r="AS1" i="63"/>
  <c r="R231" i="43"/>
  <c r="BU4" i="56"/>
  <c r="CC3" i="56"/>
  <c r="CO3" i="56" s="1"/>
  <c r="DA3" i="56" s="1"/>
  <c r="BO1" i="61"/>
  <c r="CA1" i="61" s="1"/>
  <c r="BB1" i="63"/>
  <c r="R216" i="43"/>
  <c r="R228" i="43" s="1"/>
  <c r="AA2" i="63"/>
  <c r="AB4" i="61"/>
  <c r="AA4" i="63" s="1"/>
  <c r="AN2" i="61"/>
  <c r="BN3" i="61"/>
  <c r="BZ3" i="61" s="1"/>
  <c r="T52" i="43"/>
  <c r="R64" i="43"/>
  <c r="R76" i="43" s="1"/>
  <c r="E3194" i="43"/>
  <c r="D3194" i="43"/>
  <c r="C3195" i="43"/>
  <c r="R54" i="43"/>
  <c r="R66" i="43" s="1"/>
  <c r="T66" i="43" s="1"/>
  <c r="T42" i="43"/>
  <c r="R164" i="43"/>
  <c r="T8" i="43"/>
  <c r="S20" i="43"/>
  <c r="S9" i="43"/>
  <c r="S10" i="43" s="1"/>
  <c r="R169" i="43"/>
  <c r="BV3" i="56"/>
  <c r="BV4" i="56" s="1"/>
  <c r="BJ4" i="56"/>
  <c r="EX3" i="56"/>
  <c r="R62" i="43"/>
  <c r="R74" i="43" s="1"/>
  <c r="BN3" i="56"/>
  <c r="BB4" i="56"/>
  <c r="BG3" i="56"/>
  <c r="BS3" i="56" s="1"/>
  <c r="CE3" i="56" s="1"/>
  <c r="AU4" i="56"/>
  <c r="T19" i="43"/>
  <c r="S31" i="43"/>
  <c r="S43" i="43" s="1"/>
  <c r="BD4" i="56"/>
  <c r="T41" i="43"/>
  <c r="S53" i="43"/>
  <c r="BM3" i="56"/>
  <c r="BY3" i="56" s="1"/>
  <c r="BA4" i="56"/>
  <c r="R125" i="43"/>
  <c r="BT3" i="56"/>
  <c r="BH4" i="56"/>
  <c r="R57" i="43"/>
  <c r="R69" i="43" s="1"/>
  <c r="C3858" i="43"/>
  <c r="E3857" i="43"/>
  <c r="D3857" i="43"/>
  <c r="BF1" i="63"/>
  <c r="BS1" i="61"/>
  <c r="R199" i="43"/>
  <c r="R211" i="43" s="1"/>
  <c r="CS2" i="56"/>
  <c r="CG4" i="56"/>
  <c r="AZ2" i="61"/>
  <c r="AM2" i="63"/>
  <c r="BE1" i="63"/>
  <c r="BR1" i="61"/>
  <c r="BQ1" i="63" s="1"/>
  <c r="BN1" i="63"/>
  <c r="R223" i="43"/>
  <c r="C3196" i="43"/>
  <c r="E3195" i="43"/>
  <c r="D3195" i="43"/>
  <c r="T64" i="43"/>
  <c r="CF3" i="56"/>
  <c r="BT4" i="56"/>
  <c r="T20" i="43"/>
  <c r="S32" i="43"/>
  <c r="T54" i="43"/>
  <c r="CB3" i="56"/>
  <c r="BP4" i="56"/>
  <c r="CH3" i="56"/>
  <c r="CH4" i="56" s="1"/>
  <c r="R137" i="43"/>
  <c r="BM4" i="56"/>
  <c r="R181" i="43"/>
  <c r="R176" i="43"/>
  <c r="R188" i="43" s="1"/>
  <c r="T31" i="43"/>
  <c r="S21" i="43"/>
  <c r="T9" i="43"/>
  <c r="C3859" i="43"/>
  <c r="E3859" i="43" s="1"/>
  <c r="E3858" i="43"/>
  <c r="D3858" i="43"/>
  <c r="BZ3" i="56"/>
  <c r="CL3" i="56" s="1"/>
  <c r="BN4" i="56"/>
  <c r="FJ3" i="56"/>
  <c r="EO3" i="56"/>
  <c r="BZ1" i="63"/>
  <c r="CM1" i="61"/>
  <c r="CY1" i="61" s="1"/>
  <c r="CX1" i="63" s="1"/>
  <c r="CS4" i="56"/>
  <c r="DE2" i="56"/>
  <c r="BL2" i="61"/>
  <c r="BK2" i="63" s="1"/>
  <c r="AY2" i="63"/>
  <c r="R88" i="43"/>
  <c r="T76" i="43"/>
  <c r="S33" i="43"/>
  <c r="T21" i="43"/>
  <c r="R149" i="43"/>
  <c r="CT3" i="56"/>
  <c r="R81" i="43"/>
  <c r="BY4" i="56"/>
  <c r="CK3" i="56"/>
  <c r="T32" i="43"/>
  <c r="S44" i="43"/>
  <c r="R86" i="43"/>
  <c r="R193" i="43"/>
  <c r="R205" i="43" s="1"/>
  <c r="R78" i="43"/>
  <c r="T43" i="43"/>
  <c r="S55" i="43"/>
  <c r="FA3" i="56"/>
  <c r="BZ4" i="56"/>
  <c r="BS4" i="56"/>
  <c r="C3860" i="43"/>
  <c r="D3859" i="43"/>
  <c r="S11" i="43"/>
  <c r="S23" i="43" s="1"/>
  <c r="T10" i="43"/>
  <c r="S22" i="43"/>
  <c r="FV3" i="56"/>
  <c r="CN3" i="56"/>
  <c r="CB4" i="56"/>
  <c r="CF4" i="56"/>
  <c r="CR3" i="56"/>
  <c r="R217" i="43"/>
  <c r="R229" i="43" s="1"/>
  <c r="DM3" i="56"/>
  <c r="CL1" i="63"/>
  <c r="DQ2" i="56"/>
  <c r="DE4" i="56"/>
  <c r="R100" i="43"/>
  <c r="T88" i="43"/>
  <c r="S12" i="43"/>
  <c r="T11" i="43"/>
  <c r="R93" i="43"/>
  <c r="R98" i="43"/>
  <c r="CX3" i="56"/>
  <c r="CL4" i="56"/>
  <c r="CT4" i="56"/>
  <c r="DF3" i="56"/>
  <c r="R90" i="43"/>
  <c r="T78" i="43"/>
  <c r="T44" i="43"/>
  <c r="S56" i="43"/>
  <c r="CK4" i="56"/>
  <c r="CW3" i="56"/>
  <c r="DI3" i="56" s="1"/>
  <c r="DI4" i="56" s="1"/>
  <c r="GH3" i="56"/>
  <c r="T22" i="43"/>
  <c r="S34" i="43"/>
  <c r="C3861" i="43"/>
  <c r="D3860" i="43"/>
  <c r="E3860" i="43"/>
  <c r="FM3" i="56"/>
  <c r="DD3" i="56"/>
  <c r="CR4" i="56"/>
  <c r="CE4" i="56"/>
  <c r="CQ3" i="56"/>
  <c r="S67" i="43"/>
  <c r="T55" i="43"/>
  <c r="R200" i="43"/>
  <c r="R212" i="43"/>
  <c r="EC2" i="56"/>
  <c r="DQ4" i="56"/>
  <c r="DY3" i="56"/>
  <c r="R224" i="43"/>
  <c r="T100" i="43"/>
  <c r="R112" i="43"/>
  <c r="S24" i="43"/>
  <c r="T12" i="43"/>
  <c r="S13" i="43"/>
  <c r="R102" i="43"/>
  <c r="T90" i="43"/>
  <c r="R105" i="43"/>
  <c r="C3862" i="43"/>
  <c r="D3861" i="43"/>
  <c r="E3861" i="43"/>
  <c r="DR3" i="56"/>
  <c r="DF4" i="56"/>
  <c r="DJ3" i="56"/>
  <c r="CX4" i="56"/>
  <c r="T67" i="43"/>
  <c r="S79" i="43"/>
  <c r="DC3" i="56"/>
  <c r="CQ4" i="56"/>
  <c r="CW4" i="56"/>
  <c r="S68" i="43"/>
  <c r="T56" i="43"/>
  <c r="R110" i="43"/>
  <c r="DP3" i="56"/>
  <c r="DD4" i="56"/>
  <c r="GT3" i="56"/>
  <c r="HF3" i="56" s="1"/>
  <c r="EO2" i="56"/>
  <c r="EO4" i="56" s="1"/>
  <c r="EC4" i="56"/>
  <c r="EK3" i="56"/>
  <c r="R124" i="43"/>
  <c r="T112" i="43"/>
  <c r="T24" i="43"/>
  <c r="S36" i="43"/>
  <c r="S80" i="43"/>
  <c r="T68" i="43"/>
  <c r="T79" i="43"/>
  <c r="S91" i="43"/>
  <c r="DU3" i="56"/>
  <c r="R117" i="43"/>
  <c r="R129" i="43" s="1"/>
  <c r="R141" i="43" s="1"/>
  <c r="EB3" i="56"/>
  <c r="DP4" i="56"/>
  <c r="E3862" i="43"/>
  <c r="D3862" i="43"/>
  <c r="C3863" i="43"/>
  <c r="DO3" i="56"/>
  <c r="DO4" i="56" s="1"/>
  <c r="DC4" i="56"/>
  <c r="R122" i="43"/>
  <c r="R114" i="43"/>
  <c r="R126" i="43" s="1"/>
  <c r="R138" i="43" s="1"/>
  <c r="T102" i="43"/>
  <c r="ED3" i="56"/>
  <c r="DR4" i="56"/>
  <c r="S25" i="43"/>
  <c r="T13" i="43"/>
  <c r="S14" i="43"/>
  <c r="EW3" i="56"/>
  <c r="FA2" i="56"/>
  <c r="FM2" i="56" s="1"/>
  <c r="EA3" i="56"/>
  <c r="EM3" i="56" s="1"/>
  <c r="EB4" i="56"/>
  <c r="EN3" i="56"/>
  <c r="T91" i="43"/>
  <c r="S103" i="43"/>
  <c r="R134" i="43"/>
  <c r="R146" i="43" s="1"/>
  <c r="S26" i="43"/>
  <c r="T14" i="43"/>
  <c r="S15" i="43"/>
  <c r="S27" i="43" s="1"/>
  <c r="S39" i="43" s="1"/>
  <c r="S51" i="43" s="1"/>
  <c r="HR3" i="56"/>
  <c r="DU4" i="56"/>
  <c r="EG3" i="56"/>
  <c r="S37" i="43"/>
  <c r="S49" i="43" s="1"/>
  <c r="T25" i="43"/>
  <c r="EP3" i="56"/>
  <c r="ED4" i="56"/>
  <c r="S92" i="43"/>
  <c r="S104" i="43" s="1"/>
  <c r="T80" i="43"/>
  <c r="S48" i="43"/>
  <c r="T36" i="43"/>
  <c r="FI3" i="56"/>
  <c r="FA4" i="56"/>
  <c r="T92" i="43"/>
  <c r="T15" i="43"/>
  <c r="EP4" i="56"/>
  <c r="FB3" i="56"/>
  <c r="EZ3" i="56"/>
  <c r="EZ4" i="56" s="1"/>
  <c r="EN4" i="56"/>
  <c r="T37" i="43"/>
  <c r="ES3" i="56"/>
  <c r="EG4" i="56"/>
  <c r="EA4" i="56"/>
  <c r="T126" i="43"/>
  <c r="ID3" i="56"/>
  <c r="T48" i="43"/>
  <c r="S60" i="43"/>
  <c r="T60" i="43" s="1"/>
  <c r="T103" i="43"/>
  <c r="S115" i="43"/>
  <c r="FY2" i="56"/>
  <c r="GK2" i="56" s="1"/>
  <c r="FU3" i="56"/>
  <c r="T27" i="43"/>
  <c r="IP3" i="56"/>
  <c r="JB3" i="56" s="1"/>
  <c r="JN3" i="56" s="1"/>
  <c r="R150" i="43"/>
  <c r="T138" i="43"/>
  <c r="R158" i="43"/>
  <c r="FL3" i="56"/>
  <c r="R153" i="43"/>
  <c r="S72" i="43"/>
  <c r="EY3" i="56"/>
  <c r="EM4" i="56"/>
  <c r="ES4" i="56"/>
  <c r="FE3" i="56"/>
  <c r="S127" i="43"/>
  <c r="S139" i="43" s="1"/>
  <c r="T115" i="43"/>
  <c r="GG3" i="56"/>
  <c r="GS3" i="56" s="1"/>
  <c r="T39" i="43"/>
  <c r="R165" i="43"/>
  <c r="FL4" i="56"/>
  <c r="FX3" i="56"/>
  <c r="FQ3" i="56"/>
  <c r="FE4" i="56"/>
  <c r="FK3" i="56"/>
  <c r="FW3" i="56" s="1"/>
  <c r="GI3" i="56" s="1"/>
  <c r="EY4" i="56"/>
  <c r="R162" i="43"/>
  <c r="T162" i="43" s="1"/>
  <c r="T150" i="43"/>
  <c r="T127" i="43"/>
  <c r="R170" i="43"/>
  <c r="GW2" i="56"/>
  <c r="HI2" i="56" s="1"/>
  <c r="HU2" i="56" s="1"/>
  <c r="T51" i="43"/>
  <c r="S63" i="43"/>
  <c r="R182" i="43"/>
  <c r="GJ3" i="56"/>
  <c r="FX4" i="56"/>
  <c r="GC3" i="56"/>
  <c r="FQ4" i="56"/>
  <c r="FK4" i="56"/>
  <c r="S151" i="43"/>
  <c r="T139" i="43"/>
  <c r="R174" i="43"/>
  <c r="T174" i="43"/>
  <c r="R186" i="43"/>
  <c r="T186" i="43" s="1"/>
  <c r="FW4" i="56"/>
  <c r="GJ4" i="56"/>
  <c r="GV3" i="56"/>
  <c r="GV4" i="56" s="1"/>
  <c r="R194" i="43"/>
  <c r="R206" i="43" s="1"/>
  <c r="R218" i="43" s="1"/>
  <c r="S75" i="43"/>
  <c r="T75" i="43" s="1"/>
  <c r="T63" i="43"/>
  <c r="R198" i="43"/>
  <c r="R210" i="43"/>
  <c r="T210" i="43" s="1"/>
  <c r="HH3" i="56"/>
  <c r="HT3" i="56" s="1"/>
  <c r="IF3" i="56" s="1"/>
  <c r="GU3" i="56"/>
  <c r="HG3" i="56" s="1"/>
  <c r="GI4" i="56"/>
  <c r="S87" i="43"/>
  <c r="S99" i="43" s="1"/>
  <c r="T99" i="43" s="1"/>
  <c r="R230" i="43"/>
  <c r="IG2" i="56"/>
  <c r="IS2" i="56" s="1"/>
  <c r="JE2" i="56" s="1"/>
  <c r="JQ2" i="56" s="1"/>
  <c r="R222" i="43"/>
  <c r="T222" i="43" s="1"/>
  <c r="GU4" i="56"/>
  <c r="HH4" i="56"/>
  <c r="T198" i="43"/>
  <c r="T87" i="43"/>
  <c r="HS3" i="56"/>
  <c r="HG4" i="56"/>
  <c r="HT4" i="56"/>
  <c r="S111" i="43"/>
  <c r="IF4" i="56"/>
  <c r="IR3" i="56"/>
  <c r="JD3" i="56"/>
  <c r="IR4" i="56"/>
  <c r="BD21" i="39" l="1"/>
  <c r="BD28" i="39" s="1"/>
  <c r="AO37" i="39"/>
  <c r="BE37" i="39"/>
  <c r="AX37" i="39"/>
  <c r="AJP44" i="39"/>
  <c r="AFE41" i="39"/>
  <c r="AAH44" i="39"/>
  <c r="VJ44" i="39"/>
  <c r="RZ50" i="39"/>
  <c r="AFT26" i="39"/>
  <c r="AEQ16" i="39"/>
  <c r="AEQ27" i="39"/>
  <c r="AEI16" i="39"/>
  <c r="AEI27" i="39"/>
  <c r="ACM16" i="39"/>
  <c r="ACM27" i="39"/>
  <c r="AAQ16" i="39"/>
  <c r="AAQ27" i="39"/>
  <c r="AAI16" i="39"/>
  <c r="AAI27" i="39"/>
  <c r="YU16" i="39"/>
  <c r="YU27" i="39"/>
  <c r="YM16" i="39"/>
  <c r="YM27" i="39"/>
  <c r="YE16" i="39"/>
  <c r="YE27" i="39"/>
  <c r="XW16" i="39"/>
  <c r="XW27" i="39"/>
  <c r="VS16" i="39"/>
  <c r="VS27" i="39"/>
  <c r="VK16" i="39"/>
  <c r="VK27" i="39"/>
  <c r="AEL50" i="39"/>
  <c r="AED26" i="39"/>
  <c r="AED50" i="39"/>
  <c r="AED44" i="39"/>
  <c r="ADV50" i="39"/>
  <c r="AFV50" i="39"/>
  <c r="ADZ44" i="39"/>
  <c r="ADN44" i="39"/>
  <c r="ADN26" i="39"/>
  <c r="ADF44" i="39"/>
  <c r="ADJ44" i="39"/>
  <c r="ACX50" i="39"/>
  <c r="ACX26" i="39"/>
  <c r="ACH44" i="39"/>
  <c r="ACL44" i="39"/>
  <c r="ACH41" i="39"/>
  <c r="ABV44" i="39"/>
  <c r="ABR26" i="39"/>
  <c r="ABN44" i="39"/>
  <c r="ADJ50" i="39"/>
  <c r="ABJ50" i="39"/>
  <c r="ABB44" i="39"/>
  <c r="AAT44" i="39"/>
  <c r="AAP44" i="39"/>
  <c r="AAL44" i="39"/>
  <c r="ZV50" i="39"/>
  <c r="ZR44" i="39"/>
  <c r="ZN44" i="39"/>
  <c r="ZF50" i="39"/>
  <c r="ABF50" i="39"/>
  <c r="ZF44" i="39"/>
  <c r="YP26" i="39"/>
  <c r="YT44" i="39"/>
  <c r="YH50" i="39"/>
  <c r="XZ50" i="39"/>
  <c r="XZ44" i="39"/>
  <c r="XZ26" i="39"/>
  <c r="XV44" i="39"/>
  <c r="XR44" i="39"/>
  <c r="XR26" i="39"/>
  <c r="XR50" i="39"/>
  <c r="ZJ50" i="39"/>
  <c r="XJ44" i="39"/>
  <c r="XJ50" i="39"/>
  <c r="XJ26" i="39"/>
  <c r="XF44" i="39"/>
  <c r="XB41" i="39"/>
  <c r="WT50" i="39"/>
  <c r="WT44" i="39"/>
  <c r="WT26" i="39"/>
  <c r="WL50" i="39"/>
  <c r="YL50" i="39"/>
  <c r="WD26" i="39"/>
  <c r="WH44" i="39"/>
  <c r="WD44" i="39"/>
  <c r="XV50" i="39"/>
  <c r="VV26" i="39"/>
  <c r="VZ44" i="39"/>
  <c r="VV44" i="39"/>
  <c r="VN50" i="39"/>
  <c r="VN44" i="39"/>
  <c r="WX50" i="39"/>
  <c r="VB44" i="39"/>
  <c r="UX44" i="39"/>
  <c r="UP44" i="39"/>
  <c r="WP50" i="39"/>
  <c r="UT44" i="39"/>
  <c r="UP50" i="39"/>
  <c r="UL44" i="39"/>
  <c r="UH44" i="39"/>
  <c r="UH50" i="39"/>
  <c r="UD44" i="39"/>
  <c r="TZ44" i="39"/>
  <c r="VZ50" i="39"/>
  <c r="TR50" i="39"/>
  <c r="TR41" i="39"/>
  <c r="TR44" i="39"/>
  <c r="TJ44" i="39"/>
  <c r="VJ50" i="39"/>
  <c r="TJ26" i="39"/>
  <c r="TN44" i="39"/>
  <c r="TB26" i="39"/>
  <c r="VB50" i="39"/>
  <c r="ST26" i="39"/>
  <c r="ST50" i="39"/>
  <c r="ST44" i="39"/>
  <c r="UL50" i="39"/>
  <c r="SL44" i="39"/>
  <c r="SL41" i="39"/>
  <c r="SL26" i="39"/>
  <c r="UD50" i="39"/>
  <c r="SD41" i="39"/>
  <c r="SD26" i="39"/>
  <c r="RV26" i="39"/>
  <c r="RV50" i="39"/>
  <c r="RV41" i="39"/>
  <c r="RN50" i="39"/>
  <c r="TN50" i="39"/>
  <c r="RN44" i="39"/>
  <c r="RN41" i="39"/>
  <c r="RF50" i="39"/>
  <c r="RF41" i="39"/>
  <c r="RJ44" i="39"/>
  <c r="QX26" i="39"/>
  <c r="RB44" i="39"/>
  <c r="SX50" i="39"/>
  <c r="QX44" i="39"/>
  <c r="QP44" i="39"/>
  <c r="QT44" i="39"/>
  <c r="QP41" i="39"/>
  <c r="QP50" i="39"/>
  <c r="QP26" i="39"/>
  <c r="SP50" i="39"/>
  <c r="QH44" i="39"/>
  <c r="QH50" i="39"/>
  <c r="PR44" i="39"/>
  <c r="PV44" i="39"/>
  <c r="RR50" i="39"/>
  <c r="PJ41" i="39"/>
  <c r="PF44" i="39"/>
  <c r="PB41" i="39"/>
  <c r="PB26" i="39"/>
  <c r="RB50" i="39"/>
  <c r="QT50" i="39"/>
  <c r="OT44" i="39"/>
  <c r="OT26" i="39"/>
  <c r="OT41" i="39"/>
  <c r="QL50" i="39"/>
  <c r="OL26" i="39"/>
  <c r="OD41" i="39"/>
  <c r="OD26" i="39"/>
  <c r="OH44" i="39"/>
  <c r="NZ44" i="39"/>
  <c r="NV44" i="39"/>
  <c r="NN50" i="39"/>
  <c r="NN26" i="39"/>
  <c r="NR44" i="39"/>
  <c r="NN44" i="39"/>
  <c r="NJ44" i="39"/>
  <c r="NF50" i="39"/>
  <c r="NF44" i="39"/>
  <c r="NB44" i="39"/>
  <c r="OX50" i="39"/>
  <c r="MP41" i="39"/>
  <c r="MP44" i="39"/>
  <c r="MH26" i="39"/>
  <c r="LZ44" i="39"/>
  <c r="NZ50" i="39"/>
  <c r="LZ41" i="39"/>
  <c r="NR50" i="39"/>
  <c r="LR26" i="39"/>
  <c r="LR41" i="39"/>
  <c r="NJ50" i="39"/>
  <c r="LN44" i="39"/>
  <c r="LJ26" i="39"/>
  <c r="NB50" i="39"/>
  <c r="LB26" i="39"/>
  <c r="LB41" i="39"/>
  <c r="LB44" i="39"/>
  <c r="KT50" i="39"/>
  <c r="MT50" i="39"/>
  <c r="KT26" i="39"/>
  <c r="KL41" i="39"/>
  <c r="KL26" i="39"/>
  <c r="KL44" i="39"/>
  <c r="KL50" i="39"/>
  <c r="ML50" i="39"/>
  <c r="KP44" i="39"/>
  <c r="MD50" i="39"/>
  <c r="KD26" i="39"/>
  <c r="JV50" i="39"/>
  <c r="JN41" i="39"/>
  <c r="JF50" i="39"/>
  <c r="JF26" i="39"/>
  <c r="IX44" i="39"/>
  <c r="IT44" i="39"/>
  <c r="IP44" i="39"/>
  <c r="KP50" i="39"/>
  <c r="IP26" i="39"/>
  <c r="IL44" i="39"/>
  <c r="IH41" i="39"/>
  <c r="IH26" i="39"/>
  <c r="ID44" i="39"/>
  <c r="HZ44" i="39"/>
  <c r="HZ50" i="39"/>
  <c r="HZ26" i="39"/>
  <c r="HZ41" i="39"/>
  <c r="HR41" i="39"/>
  <c r="HV44" i="39"/>
  <c r="HR44" i="39"/>
  <c r="HN44" i="39"/>
  <c r="JJ50" i="39"/>
  <c r="HJ50" i="39"/>
  <c r="HB50" i="39"/>
  <c r="JB50" i="39"/>
  <c r="HB41" i="39"/>
  <c r="GT44" i="39"/>
  <c r="IT50" i="39"/>
  <c r="GT26" i="39"/>
  <c r="GT41" i="39"/>
  <c r="GT50" i="39"/>
  <c r="GL41" i="39"/>
  <c r="GP44" i="39"/>
  <c r="GD44" i="39"/>
  <c r="GD50" i="39"/>
  <c r="ID50" i="39"/>
  <c r="FV26" i="39"/>
  <c r="FV41" i="39"/>
  <c r="FV50" i="39"/>
  <c r="FZ44" i="39"/>
  <c r="FR44" i="39"/>
  <c r="FN41" i="39"/>
  <c r="HF50" i="39"/>
  <c r="EX50" i="39"/>
  <c r="EX44" i="39"/>
  <c r="FB44" i="39"/>
  <c r="EH44" i="39"/>
  <c r="EL44" i="39"/>
  <c r="EH26" i="39"/>
  <c r="GH50" i="39"/>
  <c r="FZ50" i="39"/>
  <c r="DZ41" i="39"/>
  <c r="DZ50" i="39"/>
  <c r="DZ44" i="39"/>
  <c r="DR50" i="39"/>
  <c r="FR50" i="39"/>
  <c r="DR26" i="39"/>
  <c r="DR44" i="39"/>
  <c r="DR41" i="39"/>
  <c r="DV44" i="39"/>
  <c r="DJ50" i="39"/>
  <c r="DJ44" i="39"/>
  <c r="FJ50" i="39"/>
  <c r="DF44" i="39"/>
  <c r="FB50" i="39"/>
  <c r="DB26" i="39"/>
  <c r="DB44" i="39"/>
  <c r="CT26" i="39"/>
  <c r="CX44" i="39"/>
  <c r="EL50" i="39"/>
  <c r="CL26" i="39"/>
  <c r="CP44" i="39"/>
  <c r="CD41" i="39"/>
  <c r="CH44" i="39"/>
  <c r="CD50" i="39"/>
  <c r="BV41" i="39"/>
  <c r="BV26" i="39"/>
  <c r="BV44" i="39"/>
  <c r="BF41" i="39"/>
  <c r="BF26" i="39"/>
  <c r="BJ44" i="39"/>
  <c r="DF50" i="39"/>
  <c r="AX41" i="39"/>
  <c r="AX26" i="39"/>
  <c r="CP50" i="39"/>
  <c r="AP26" i="39"/>
  <c r="CH50" i="39"/>
  <c r="AH41" i="39"/>
  <c r="Z41" i="39"/>
  <c r="BZ50" i="39"/>
  <c r="V44" i="39"/>
  <c r="R41" i="39"/>
  <c r="J26" i="39"/>
  <c r="J41" i="39"/>
  <c r="J44" i="39"/>
  <c r="AIE50" i="39"/>
  <c r="AHW50" i="39"/>
  <c r="AGI41" i="39"/>
  <c r="AGI44" i="39"/>
  <c r="AGA41" i="39"/>
  <c r="AGA44" i="39"/>
  <c r="AGE44" i="39"/>
  <c r="AFS44" i="39"/>
  <c r="AFW44" i="39"/>
  <c r="AGM45" i="39"/>
  <c r="AGI45" i="39"/>
  <c r="AGI42" i="39"/>
  <c r="AGI51" i="39"/>
  <c r="AGI27" i="39"/>
  <c r="AII51" i="39"/>
  <c r="AGI26" i="39"/>
  <c r="AGA26" i="39"/>
  <c r="AGA27" i="39"/>
  <c r="AFS27" i="39"/>
  <c r="AFS26" i="39"/>
  <c r="AFS45" i="39"/>
  <c r="AFW45" i="39"/>
  <c r="AFK42" i="39"/>
  <c r="AFK51" i="39"/>
  <c r="AFK27" i="39"/>
  <c r="AFK26" i="39"/>
  <c r="AFK45" i="39"/>
  <c r="AFC51" i="39"/>
  <c r="AFG45" i="39"/>
  <c r="AFC42" i="39"/>
  <c r="AFC45" i="39"/>
  <c r="AEU27" i="39"/>
  <c r="AEU45" i="39"/>
  <c r="AEM51" i="39"/>
  <c r="AEM27" i="39"/>
  <c r="AEE51" i="39"/>
  <c r="AGE51" i="39"/>
  <c r="AEI45" i="39"/>
  <c r="ADW45" i="39"/>
  <c r="ADW42" i="39"/>
  <c r="ADO45" i="39"/>
  <c r="ADG51" i="39"/>
  <c r="AFG51" i="39"/>
  <c r="ACY42" i="39"/>
  <c r="ACQ51" i="39"/>
  <c r="ACI27" i="39"/>
  <c r="AEA51" i="39"/>
  <c r="ACA27" i="39"/>
  <c r="ACA45" i="39"/>
  <c r="ABW45" i="39"/>
  <c r="ABS51" i="39"/>
  <c r="ABK42" i="39"/>
  <c r="ABK51" i="39"/>
  <c r="AAU27" i="39"/>
  <c r="AAU42" i="39"/>
  <c r="AAQ45" i="39"/>
  <c r="AAM51" i="39"/>
  <c r="ZW27" i="39"/>
  <c r="ZW51" i="39"/>
  <c r="ABO51" i="39"/>
  <c r="ZO27" i="39"/>
  <c r="ZO42" i="39"/>
  <c r="ZO51" i="39"/>
  <c r="ZG42" i="39"/>
  <c r="ZG45" i="39"/>
  <c r="ZK45" i="39"/>
  <c r="ZG27" i="39"/>
  <c r="YQ51" i="39"/>
  <c r="AAQ51" i="39"/>
  <c r="YQ45" i="39"/>
  <c r="YU45" i="39"/>
  <c r="YQ42" i="39"/>
  <c r="YM45" i="39"/>
  <c r="YI45" i="39"/>
  <c r="YI51" i="39"/>
  <c r="AAI51" i="39"/>
  <c r="YE45" i="39"/>
  <c r="AAA51" i="39"/>
  <c r="YA45" i="39"/>
  <c r="YA51" i="39"/>
  <c r="XW45" i="39"/>
  <c r="XS27" i="39"/>
  <c r="XS51" i="39"/>
  <c r="XS45" i="39"/>
  <c r="XC51" i="39"/>
  <c r="XG45" i="39"/>
  <c r="WU27" i="39"/>
  <c r="WU45" i="39"/>
  <c r="WU42" i="39"/>
  <c r="WM27" i="39"/>
  <c r="WM42" i="39"/>
  <c r="VW45" i="39"/>
  <c r="VW27" i="39"/>
  <c r="VW42" i="39"/>
  <c r="XO51" i="39"/>
  <c r="VO42" i="39"/>
  <c r="VS45" i="39"/>
  <c r="VO51" i="39"/>
  <c r="XG51" i="39"/>
  <c r="VG51" i="39"/>
  <c r="UY27" i="39"/>
  <c r="UA45" i="39"/>
  <c r="UA42" i="39"/>
  <c r="UA51" i="39"/>
  <c r="UA27" i="39"/>
  <c r="VK51" i="39"/>
  <c r="TC27" i="39"/>
  <c r="TG45" i="39"/>
  <c r="TC51" i="39"/>
  <c r="SU27" i="39"/>
  <c r="SU51" i="39"/>
  <c r="SY45" i="39"/>
  <c r="SU42" i="39"/>
  <c r="SM51" i="39"/>
  <c r="SE51" i="39"/>
  <c r="SE42" i="39"/>
  <c r="RW51" i="39"/>
  <c r="TW51" i="39"/>
  <c r="RW27" i="39"/>
  <c r="RW45" i="39"/>
  <c r="RO42" i="39"/>
  <c r="RG51" i="39"/>
  <c r="RG27" i="39"/>
  <c r="RG45" i="39"/>
  <c r="QY51" i="39"/>
  <c r="RC45" i="39"/>
  <c r="QY42" i="39"/>
  <c r="SQ51" i="39"/>
  <c r="QQ45" i="39"/>
  <c r="QQ42" i="39"/>
  <c r="QI42" i="39"/>
  <c r="QM45" i="39"/>
  <c r="QI27" i="39"/>
  <c r="QA45" i="39"/>
  <c r="QA42" i="39"/>
  <c r="QA51" i="39"/>
  <c r="PS27" i="39"/>
  <c r="PS45" i="39"/>
  <c r="PW45" i="39"/>
  <c r="PK27" i="39"/>
  <c r="PK51" i="39"/>
  <c r="PK42" i="39"/>
  <c r="RK51" i="39"/>
  <c r="PC51" i="39"/>
  <c r="PC45" i="39"/>
  <c r="PC27" i="39"/>
  <c r="OY45" i="39"/>
  <c r="OU27" i="39"/>
  <c r="OU42" i="39"/>
  <c r="QU51" i="39"/>
  <c r="OU45" i="39"/>
  <c r="OM45" i="39"/>
  <c r="OM27" i="39"/>
  <c r="OM42" i="39"/>
  <c r="QE51" i="39"/>
  <c r="OE45" i="39"/>
  <c r="OI45" i="39"/>
  <c r="NW42" i="39"/>
  <c r="NW45" i="39"/>
  <c r="NW51" i="39"/>
  <c r="NO42" i="39"/>
  <c r="NS45" i="39"/>
  <c r="NO51" i="39"/>
  <c r="NK45" i="39"/>
  <c r="NG45" i="39"/>
  <c r="MY27" i="39"/>
  <c r="MU45" i="39"/>
  <c r="OQ51" i="39"/>
  <c r="OI51" i="39"/>
  <c r="MI51" i="39"/>
  <c r="MI27" i="39"/>
  <c r="MA27" i="39"/>
  <c r="MA51" i="39"/>
  <c r="MA42" i="39"/>
  <c r="ME45" i="39"/>
  <c r="LS27" i="39"/>
  <c r="LS51" i="39"/>
  <c r="LS45" i="39"/>
  <c r="LK51" i="39"/>
  <c r="LK42" i="39"/>
  <c r="LO45" i="39"/>
  <c r="LC45" i="39"/>
  <c r="NC51" i="39"/>
  <c r="LC42" i="39"/>
  <c r="KU45" i="39"/>
  <c r="KM45" i="39"/>
  <c r="KM27" i="39"/>
  <c r="KM42" i="39"/>
  <c r="KI45" i="39"/>
  <c r="ME51" i="39"/>
  <c r="KE45" i="39"/>
  <c r="KE27" i="39"/>
  <c r="KE42" i="39"/>
  <c r="JW27" i="39"/>
  <c r="JW51" i="39"/>
  <c r="KA45" i="39"/>
  <c r="JS45" i="39"/>
  <c r="LO51" i="39"/>
  <c r="JO51" i="39"/>
  <c r="JG45" i="39"/>
  <c r="LG51" i="39"/>
  <c r="JG51" i="39"/>
  <c r="KY51" i="39"/>
  <c r="IY42" i="39"/>
  <c r="JC45" i="39"/>
  <c r="IU45" i="39"/>
  <c r="IQ45" i="39"/>
  <c r="IQ27" i="39"/>
  <c r="IQ42" i="39"/>
  <c r="KI51" i="39"/>
  <c r="IA45" i="39"/>
  <c r="IA42" i="39"/>
  <c r="HS45" i="39"/>
  <c r="HS27" i="39"/>
  <c r="HK27" i="39"/>
  <c r="HO45" i="39"/>
  <c r="HK42" i="39"/>
  <c r="HK45" i="39"/>
  <c r="JC51" i="39"/>
  <c r="GU27" i="39"/>
  <c r="IU51" i="39"/>
  <c r="GY45" i="39"/>
  <c r="GM45" i="39"/>
  <c r="IM51" i="39"/>
  <c r="GM27" i="39"/>
  <c r="GM51" i="39"/>
  <c r="GI45" i="39"/>
  <c r="GE45" i="39"/>
  <c r="FW45" i="39"/>
  <c r="FW51" i="39"/>
  <c r="FW27" i="39"/>
  <c r="FW42" i="39"/>
  <c r="GA45" i="39"/>
  <c r="HW51" i="39"/>
  <c r="FO51" i="39"/>
  <c r="FO27" i="39"/>
  <c r="FO42" i="39"/>
  <c r="FG42" i="39"/>
  <c r="EY42" i="39"/>
  <c r="EY27" i="39"/>
  <c r="EY51" i="39"/>
  <c r="EQ51" i="39"/>
  <c r="EQ45" i="39"/>
  <c r="EQ42" i="39"/>
  <c r="EI42" i="39"/>
  <c r="GI51" i="39"/>
  <c r="EI45" i="39"/>
  <c r="GA51" i="39"/>
  <c r="EA45" i="39"/>
  <c r="EA42" i="39"/>
  <c r="EA27" i="39"/>
  <c r="DS45" i="39"/>
  <c r="FS51" i="39"/>
  <c r="DS27" i="39"/>
  <c r="DS51" i="39"/>
  <c r="FK51" i="39"/>
  <c r="DK42" i="39"/>
  <c r="DK51" i="39"/>
  <c r="DG45" i="39"/>
  <c r="DC42" i="39"/>
  <c r="DC45" i="39"/>
  <c r="CY45" i="39"/>
  <c r="CU51" i="39"/>
  <c r="CU27" i="39"/>
  <c r="CU42" i="39"/>
  <c r="CM45" i="39"/>
  <c r="CQ45" i="39"/>
  <c r="CM27" i="39"/>
  <c r="CE51" i="39"/>
  <c r="EE51" i="39"/>
  <c r="CI45" i="39"/>
  <c r="BW45" i="39"/>
  <c r="DW51" i="39"/>
  <c r="BW51" i="39"/>
  <c r="BW27" i="39"/>
  <c r="BO45" i="39"/>
  <c r="BG45" i="39"/>
  <c r="BG27" i="39"/>
  <c r="BG42" i="39"/>
  <c r="AY45" i="39"/>
  <c r="BC45" i="39"/>
  <c r="AY27" i="39"/>
  <c r="AU45" i="39"/>
  <c r="AQ27" i="39"/>
  <c r="CI51" i="39"/>
  <c r="AI27" i="39"/>
  <c r="AI42" i="39"/>
  <c r="AA45" i="39"/>
  <c r="AA42" i="39"/>
  <c r="AA27" i="39"/>
  <c r="S27" i="39"/>
  <c r="BS51" i="39"/>
  <c r="S42" i="39"/>
  <c r="K45" i="39"/>
  <c r="K42" i="39"/>
  <c r="BK51" i="39"/>
  <c r="K27" i="39"/>
  <c r="AFJ16" i="39"/>
  <c r="AFJ27" i="39"/>
  <c r="AKG26" i="39"/>
  <c r="OX27" i="39"/>
  <c r="RB16" i="39"/>
  <c r="TG27" i="39"/>
  <c r="WA27" i="39"/>
  <c r="AGR26" i="39"/>
  <c r="AEA27" i="39"/>
  <c r="XG27" i="39"/>
  <c r="SQ16" i="39"/>
  <c r="SQ27" i="39"/>
  <c r="AKT44" i="39"/>
  <c r="AKO51" i="39"/>
  <c r="AKG27" i="39"/>
  <c r="E33" i="39"/>
  <c r="AJL26" i="39"/>
  <c r="ADS27" i="39"/>
  <c r="MT16" i="39"/>
  <c r="KP16" i="39"/>
  <c r="UM27" i="39"/>
  <c r="ADC27" i="39"/>
  <c r="UU27" i="39"/>
  <c r="AEY27" i="39"/>
  <c r="AHL44" i="39"/>
  <c r="AGZ30" i="39"/>
  <c r="ZK27" i="39"/>
  <c r="ML27" i="39"/>
  <c r="NB16" i="39"/>
  <c r="QD16" i="39"/>
  <c r="WI27" i="39"/>
  <c r="AAY27" i="39"/>
  <c r="ZC27" i="39"/>
  <c r="VC27" i="39"/>
  <c r="SI27" i="39"/>
  <c r="AFF30" i="39"/>
  <c r="AIT41" i="39"/>
  <c r="AKC27" i="39"/>
  <c r="AKM42" i="39"/>
  <c r="AJM26" i="39"/>
  <c r="ABO27" i="39"/>
  <c r="LN16" i="39"/>
  <c r="ABG27" i="39"/>
  <c r="TW27" i="39"/>
  <c r="AHX41" i="39"/>
  <c r="LV16" i="39"/>
  <c r="NZ16" i="39"/>
  <c r="RJ16" i="39"/>
  <c r="WQ27" i="39"/>
  <c r="ZS27" i="39"/>
  <c r="UE27" i="39"/>
  <c r="ABW27" i="39"/>
  <c r="ABR16" i="39"/>
  <c r="AAT16" i="39"/>
  <c r="ZN16" i="39"/>
  <c r="AHY30" i="39"/>
  <c r="AFE26" i="39"/>
  <c r="AGB16" i="39"/>
  <c r="AFT16" i="39"/>
  <c r="AFL16" i="39"/>
  <c r="AIT50" i="39"/>
  <c r="AGJ44" i="39"/>
  <c r="AIT30" i="39"/>
  <c r="AHY41" i="39"/>
  <c r="AGR41" i="39"/>
  <c r="AKU41" i="39"/>
  <c r="PK30" i="39"/>
  <c r="AKM51" i="39"/>
  <c r="AKL48" i="39"/>
  <c r="AJG27" i="39"/>
  <c r="AKX48" i="39"/>
  <c r="CV35" i="39"/>
  <c r="AJL48" i="39"/>
  <c r="AJE27" i="39"/>
  <c r="FK47" i="39"/>
  <c r="JP27" i="39"/>
  <c r="AJP47" i="39"/>
  <c r="AJX48" i="39"/>
  <c r="AJM48" i="39"/>
  <c r="RD45" i="39"/>
  <c r="AHP44" i="39"/>
  <c r="AFT44" i="39"/>
  <c r="AHX44" i="39"/>
  <c r="AGC41" i="39"/>
  <c r="AGV44" i="39"/>
  <c r="AKM26" i="39"/>
  <c r="AKM45" i="39"/>
  <c r="AFT50" i="39"/>
  <c r="AA47" i="39"/>
  <c r="TC26" i="39"/>
  <c r="AKM27" i="39"/>
  <c r="AJP30" i="39"/>
  <c r="AKY48" i="39"/>
  <c r="AFT41" i="39"/>
  <c r="AFX44" i="39"/>
  <c r="AHX30" i="39"/>
  <c r="AGR30" i="39"/>
  <c r="AIR50" i="39"/>
  <c r="AKP45" i="39"/>
  <c r="ALB47" i="39"/>
  <c r="AKB47" i="39"/>
  <c r="AJP26" i="39"/>
  <c r="AHP30" i="39"/>
  <c r="AKK45" i="39"/>
  <c r="AFU41" i="39"/>
  <c r="AKT47" i="39"/>
  <c r="AHX26" i="39"/>
  <c r="AGS41" i="39"/>
  <c r="AKN16" i="39"/>
  <c r="AHP26" i="39"/>
  <c r="AKT30" i="39"/>
  <c r="AHT50" i="39"/>
  <c r="AJX50" i="39"/>
  <c r="AKK16" i="39"/>
  <c r="AGR44" i="39"/>
  <c r="AFL30" i="39"/>
  <c r="AKG42" i="39"/>
  <c r="AHP50" i="39"/>
  <c r="AHD47" i="39"/>
  <c r="AKL26" i="39"/>
  <c r="AIT26" i="39"/>
  <c r="AKT50" i="39"/>
  <c r="AIO26" i="39"/>
  <c r="AHT44" i="39"/>
  <c r="AHP41" i="39"/>
  <c r="AGB47" i="39"/>
  <c r="AJQ41" i="39"/>
  <c r="AIB44" i="39"/>
  <c r="AGK41" i="39"/>
  <c r="AGR50" i="39"/>
  <c r="AKN42" i="39"/>
  <c r="AGB30" i="39"/>
  <c r="AKH42" i="39"/>
  <c r="AKG45" i="39"/>
  <c r="AKT41" i="39"/>
  <c r="AHX47" i="39"/>
  <c r="AKT26" i="39"/>
  <c r="AKQ45" i="39"/>
  <c r="AKM48" i="39"/>
  <c r="AKS48" i="39"/>
  <c r="AJT44" i="39"/>
  <c r="AGD27" i="39"/>
  <c r="AFV27" i="39"/>
  <c r="S41" i="39"/>
  <c r="W44" i="39"/>
  <c r="S26" i="39"/>
  <c r="BS50" i="39"/>
  <c r="S44" i="39"/>
  <c r="S47" i="39"/>
  <c r="K26" i="39"/>
  <c r="K44" i="39"/>
  <c r="O44" i="39"/>
  <c r="BK50" i="39"/>
  <c r="K41" i="39"/>
  <c r="BC50" i="39"/>
  <c r="C26" i="39"/>
  <c r="G44" i="39"/>
  <c r="O47" i="39"/>
  <c r="AIF41" i="39"/>
  <c r="AKF50" i="39"/>
  <c r="AIF47" i="39"/>
  <c r="AIJ44" i="39"/>
  <c r="AIF44" i="39"/>
  <c r="AIG41" i="39"/>
  <c r="AIF50" i="39"/>
  <c r="AIB47" i="39"/>
  <c r="AHP47" i="39"/>
  <c r="AHH26" i="39"/>
  <c r="AJH50" i="39"/>
  <c r="AHH47" i="39"/>
  <c r="AGZ26" i="39"/>
  <c r="AHL47" i="39"/>
  <c r="AIZ50" i="39"/>
  <c r="AGJ41" i="39"/>
  <c r="AGJ50" i="39"/>
  <c r="AGN44" i="39"/>
  <c r="AGJ47" i="39"/>
  <c r="AGV47" i="39"/>
  <c r="AIJ50" i="39"/>
  <c r="AGB41" i="39"/>
  <c r="AGB44" i="39"/>
  <c r="AGB50" i="39"/>
  <c r="AGN47" i="39"/>
  <c r="AGF47" i="39"/>
  <c r="AFT47" i="39"/>
  <c r="AFL41" i="39"/>
  <c r="AFP44" i="39"/>
  <c r="AFL44" i="39"/>
  <c r="AFL47" i="39"/>
  <c r="AFL50" i="39"/>
  <c r="AIH42" i="39"/>
  <c r="AIG45" i="39"/>
  <c r="AIG48" i="39"/>
  <c r="AHY42" i="39"/>
  <c r="AHY45" i="39"/>
  <c r="AHY26" i="39"/>
  <c r="AHY51" i="39"/>
  <c r="AHY48" i="39"/>
  <c r="AIC45" i="39"/>
  <c r="AHQ42" i="39"/>
  <c r="AIC48" i="39"/>
  <c r="AHQ48" i="39"/>
  <c r="AHU45" i="39"/>
  <c r="AHM45" i="39"/>
  <c r="AHI42" i="39"/>
  <c r="AJI51" i="39"/>
  <c r="AHU48" i="39"/>
  <c r="AHA45" i="39"/>
  <c r="AHA51" i="39"/>
  <c r="AJA51" i="39"/>
  <c r="AHE45" i="39"/>
  <c r="AHB42" i="39"/>
  <c r="AHA42" i="39"/>
  <c r="AHM48" i="39"/>
  <c r="AHA48" i="39"/>
  <c r="AGS51" i="39"/>
  <c r="AGW45" i="39"/>
  <c r="AGS45" i="39"/>
  <c r="AIS51" i="39"/>
  <c r="AGS42" i="39"/>
  <c r="AHE48" i="39"/>
  <c r="AGS48" i="39"/>
  <c r="AGJ45" i="39"/>
  <c r="AGN45" i="39"/>
  <c r="AGJ42" i="39"/>
  <c r="AGJ51" i="39"/>
  <c r="AGJ27" i="39"/>
  <c r="AGV48" i="39"/>
  <c r="AGJ26" i="39"/>
  <c r="AGJ48" i="39"/>
  <c r="AGF45" i="39"/>
  <c r="AGB27" i="39"/>
  <c r="AGB42" i="39"/>
  <c r="AGB45" i="39"/>
  <c r="AGB26" i="39"/>
  <c r="AIB51" i="39"/>
  <c r="AGB51" i="39"/>
  <c r="AGN48" i="39"/>
  <c r="AFX45" i="39"/>
  <c r="AFT42" i="39"/>
  <c r="AFT45" i="39"/>
  <c r="AFT27" i="39"/>
  <c r="AFT51" i="39"/>
  <c r="AFL42" i="39"/>
  <c r="AFL26" i="39"/>
  <c r="AFP45" i="39"/>
  <c r="AFL45" i="39"/>
  <c r="AFL27" i="39"/>
  <c r="AFL48" i="39"/>
  <c r="AFL51" i="39"/>
  <c r="AFX48" i="39"/>
  <c r="AFD42" i="39"/>
  <c r="AFH45" i="39"/>
  <c r="AFD45" i="39"/>
  <c r="AFD51" i="39"/>
  <c r="AFD48" i="39"/>
  <c r="AFD26" i="39"/>
  <c r="AEZ45" i="39"/>
  <c r="AEV51" i="39"/>
  <c r="AGV51" i="39"/>
  <c r="AEV45" i="39"/>
  <c r="AEV27" i="39"/>
  <c r="AEV42" i="39"/>
  <c r="AEV48" i="39"/>
  <c r="AFH48" i="39"/>
  <c r="AGN51" i="39"/>
  <c r="AEN51" i="39"/>
  <c r="AEN42" i="39"/>
  <c r="AER45" i="39"/>
  <c r="AEN45" i="39"/>
  <c r="AEN27" i="39"/>
  <c r="AEN26" i="39"/>
  <c r="AEN48" i="39"/>
  <c r="AEZ48" i="39"/>
  <c r="AEJ45" i="39"/>
  <c r="AEF45" i="39"/>
  <c r="AEF26" i="39"/>
  <c r="AEF42" i="39"/>
  <c r="AEG42" i="39"/>
  <c r="AGF51" i="39"/>
  <c r="AEF51" i="39"/>
  <c r="AEF27" i="39"/>
  <c r="AER48" i="39"/>
  <c r="AEF48" i="39"/>
  <c r="ADX42" i="39"/>
  <c r="ADX45" i="39"/>
  <c r="ADX51" i="39"/>
  <c r="AFX51" i="39"/>
  <c r="AEB45" i="39"/>
  <c r="ADX27" i="39"/>
  <c r="ADX48" i="39"/>
  <c r="ADP51" i="39"/>
  <c r="ADP42" i="39"/>
  <c r="ADP27" i="39"/>
  <c r="ADP45" i="39"/>
  <c r="AFP51" i="39"/>
  <c r="ADQ42" i="39"/>
  <c r="ADT45" i="39"/>
  <c r="ADP48" i="39"/>
  <c r="AEB48" i="39"/>
  <c r="ADH42" i="39"/>
  <c r="ADH51" i="39"/>
  <c r="AFH51" i="39"/>
  <c r="ADL45" i="39"/>
  <c r="ADH48" i="39"/>
  <c r="ACZ45" i="39"/>
  <c r="AEZ51" i="39"/>
  <c r="ADD45" i="39"/>
  <c r="ACZ51" i="39"/>
  <c r="ACZ27" i="39"/>
  <c r="ACZ42" i="39"/>
  <c r="ADL48" i="39"/>
  <c r="ACR27" i="39"/>
  <c r="AER51" i="39"/>
  <c r="ACR51" i="39"/>
  <c r="ACV45" i="39"/>
  <c r="ACR42" i="39"/>
  <c r="ACR45" i="39"/>
  <c r="ADD48" i="39"/>
  <c r="ACN45" i="39"/>
  <c r="AEJ51" i="39"/>
  <c r="ACJ42" i="39"/>
  <c r="ACJ27" i="39"/>
  <c r="ACJ45" i="39"/>
  <c r="ACJ51" i="39"/>
  <c r="ACJ48" i="39"/>
  <c r="ACB51" i="39"/>
  <c r="ACB45" i="39"/>
  <c r="ACF45" i="39"/>
  <c r="AEB51" i="39"/>
  <c r="ACB27" i="39"/>
  <c r="ACB42" i="39"/>
  <c r="ABT51" i="39"/>
  <c r="ABX45" i="39"/>
  <c r="ADT51" i="39"/>
  <c r="ABT45" i="39"/>
  <c r="ABT42" i="39"/>
  <c r="ABT27" i="39"/>
  <c r="ABT48" i="39"/>
  <c r="ABL27" i="39"/>
  <c r="ABL42" i="39"/>
  <c r="ABL45" i="39"/>
  <c r="ABL51" i="39"/>
  <c r="ADL51" i="39"/>
  <c r="ABP45" i="39"/>
  <c r="ABX48" i="39"/>
  <c r="ABL48" i="39"/>
  <c r="ABD45" i="39"/>
  <c r="ABD51" i="39"/>
  <c r="ABD42" i="39"/>
  <c r="ADD51" i="39"/>
  <c r="ABH45" i="39"/>
  <c r="AAZ45" i="39"/>
  <c r="AAV42" i="39"/>
  <c r="ACV51" i="39"/>
  <c r="AAV51" i="39"/>
  <c r="AAV45" i="39"/>
  <c r="AAV48" i="39"/>
  <c r="AAR45" i="39"/>
  <c r="AAN42" i="39"/>
  <c r="AAN45" i="39"/>
  <c r="AAN26" i="39"/>
  <c r="ACN51" i="39"/>
  <c r="AAN51" i="39"/>
  <c r="AAN27" i="39"/>
  <c r="AAN48" i="39"/>
  <c r="AAF51" i="39"/>
  <c r="AAF45" i="39"/>
  <c r="ACF51" i="39"/>
  <c r="AAJ45" i="39"/>
  <c r="AAF42" i="39"/>
  <c r="ZX42" i="39"/>
  <c r="ZX45" i="39"/>
  <c r="ABX51" i="39"/>
  <c r="ZX51" i="39"/>
  <c r="AAB45" i="39"/>
  <c r="ZT45" i="39"/>
  <c r="ZP51" i="39"/>
  <c r="ABP51" i="39"/>
  <c r="ZP42" i="39"/>
  <c r="ZP45" i="39"/>
  <c r="ZP27" i="39"/>
  <c r="ABH51" i="39"/>
  <c r="ZH45" i="39"/>
  <c r="ZH42" i="39"/>
  <c r="ZL45" i="39"/>
  <c r="ZH51" i="39"/>
  <c r="ZI42" i="39"/>
  <c r="ZT48" i="39"/>
  <c r="ZH27" i="39"/>
  <c r="YZ45" i="39"/>
  <c r="ZD45" i="39"/>
  <c r="YZ51" i="39"/>
  <c r="AAZ51" i="39"/>
  <c r="YZ48" i="39"/>
  <c r="ZL48" i="39"/>
  <c r="YZ42" i="39"/>
  <c r="YR42" i="39"/>
  <c r="YV45" i="39"/>
  <c r="YR51" i="39"/>
  <c r="AAR51" i="39"/>
  <c r="YR27" i="39"/>
  <c r="YR45" i="39"/>
  <c r="YR48" i="39"/>
  <c r="ZD48" i="39"/>
  <c r="YJ42" i="39"/>
  <c r="YJ45" i="39"/>
  <c r="YN45" i="39"/>
  <c r="AAJ51" i="39"/>
  <c r="YJ51" i="39"/>
  <c r="YF45" i="39"/>
  <c r="YB42" i="39"/>
  <c r="YB45" i="39"/>
  <c r="AAB51" i="39"/>
  <c r="YC42" i="39"/>
  <c r="YB27" i="39"/>
  <c r="YB51" i="39"/>
  <c r="YB26" i="39"/>
  <c r="YN48" i="39"/>
  <c r="XT51" i="39"/>
  <c r="ZT51" i="39"/>
  <c r="XX45" i="39"/>
  <c r="XT42" i="39"/>
  <c r="XT45" i="39"/>
  <c r="XT27" i="39"/>
  <c r="ZL51" i="39"/>
  <c r="XP45" i="39"/>
  <c r="XL45" i="39"/>
  <c r="XL42" i="39"/>
  <c r="XL27" i="39"/>
  <c r="XL51" i="39"/>
  <c r="XX48" i="39"/>
  <c r="ZD51" i="39"/>
  <c r="XD51" i="39"/>
  <c r="XH45" i="39"/>
  <c r="XD45" i="39"/>
  <c r="XD42" i="39"/>
  <c r="XD27" i="39"/>
  <c r="XP48" i="39"/>
  <c r="YV51" i="39"/>
  <c r="WV45" i="39"/>
  <c r="WZ45" i="39"/>
  <c r="WV27" i="39"/>
  <c r="WV42" i="39"/>
  <c r="WV51" i="39"/>
  <c r="XH48" i="39"/>
  <c r="WN27" i="39"/>
  <c r="YN51" i="39"/>
  <c r="WN42" i="39"/>
  <c r="WN51" i="39"/>
  <c r="WR45" i="39"/>
  <c r="WN45" i="39"/>
  <c r="WN48" i="39"/>
  <c r="WJ45" i="39"/>
  <c r="YF51" i="39"/>
  <c r="WF45" i="39"/>
  <c r="WF27" i="39"/>
  <c r="WF51" i="39"/>
  <c r="WF48" i="39"/>
  <c r="WF42" i="39"/>
  <c r="VX45" i="39"/>
  <c r="VX51" i="39"/>
  <c r="VX42" i="39"/>
  <c r="WB45" i="39"/>
  <c r="VX27" i="39"/>
  <c r="XX51" i="39"/>
  <c r="VX48" i="39"/>
  <c r="VP27" i="39"/>
  <c r="VP42" i="39"/>
  <c r="VP51" i="39"/>
  <c r="XP51" i="39"/>
  <c r="VP45" i="39"/>
  <c r="VT45" i="39"/>
  <c r="WB48" i="39"/>
  <c r="VL45" i="39"/>
  <c r="VH51" i="39"/>
  <c r="VH42" i="39"/>
  <c r="VH27" i="39"/>
  <c r="XH51" i="39"/>
  <c r="VH45" i="39"/>
  <c r="VT48" i="39"/>
  <c r="VH48" i="39"/>
  <c r="UZ27" i="39"/>
  <c r="WZ51" i="39"/>
  <c r="VD45" i="39"/>
  <c r="UZ51" i="39"/>
  <c r="UZ45" i="39"/>
  <c r="UZ42" i="39"/>
  <c r="UZ48" i="39"/>
  <c r="UZ26" i="39"/>
  <c r="WR51" i="39"/>
  <c r="UR45" i="39"/>
  <c r="UR51" i="39"/>
  <c r="UV45" i="39"/>
  <c r="UR27" i="39"/>
  <c r="UR42" i="39"/>
  <c r="UR48" i="39"/>
  <c r="UJ27" i="39"/>
  <c r="WJ51" i="39"/>
  <c r="UJ45" i="39"/>
  <c r="UJ42" i="39"/>
  <c r="UN45" i="39"/>
  <c r="UJ51" i="39"/>
  <c r="UJ48" i="39"/>
  <c r="UB45" i="39"/>
  <c r="UB42" i="39"/>
  <c r="WB51" i="39"/>
  <c r="UF45" i="39"/>
  <c r="UB51" i="39"/>
  <c r="UB27" i="39"/>
  <c r="TT45" i="39"/>
  <c r="TT27" i="39"/>
  <c r="TT42" i="39"/>
  <c r="VT51" i="39"/>
  <c r="TX45" i="39"/>
  <c r="TT51" i="39"/>
  <c r="TP45" i="39"/>
  <c r="TL42" i="39"/>
  <c r="TL45" i="39"/>
  <c r="VL51" i="39"/>
  <c r="TL51" i="39"/>
  <c r="TL27" i="39"/>
  <c r="TL48" i="39"/>
  <c r="VD51" i="39"/>
  <c r="TD45" i="39"/>
  <c r="TH45" i="39"/>
  <c r="TD27" i="39"/>
  <c r="TD42" i="39"/>
  <c r="TD51" i="39"/>
  <c r="TD48" i="39"/>
  <c r="TP48" i="39"/>
  <c r="SV42" i="39"/>
  <c r="UV51" i="39"/>
  <c r="SV51" i="39"/>
  <c r="SZ45" i="39"/>
  <c r="SV27" i="39"/>
  <c r="SV45" i="39"/>
  <c r="SV48" i="39"/>
  <c r="SN42" i="39"/>
  <c r="SN27" i="39"/>
  <c r="SR45" i="39"/>
  <c r="SN45" i="39"/>
  <c r="UN51" i="39"/>
  <c r="SN51" i="39"/>
  <c r="SF42" i="39"/>
  <c r="SJ45" i="39"/>
  <c r="SF45" i="39"/>
  <c r="UF51" i="39"/>
  <c r="SF51" i="39"/>
  <c r="SR48" i="39"/>
  <c r="SB45" i="39"/>
  <c r="RX27" i="39"/>
  <c r="RX51" i="39"/>
  <c r="TX51" i="39"/>
  <c r="RX42" i="39"/>
  <c r="SJ48" i="39"/>
  <c r="RP45" i="39"/>
  <c r="TP51" i="39"/>
  <c r="RP51" i="39"/>
  <c r="RP42" i="39"/>
  <c r="SB48" i="39"/>
  <c r="RH51" i="39"/>
  <c r="RL45" i="39"/>
  <c r="RH42" i="39"/>
  <c r="RH45" i="39"/>
  <c r="RH27" i="39"/>
  <c r="TH51" i="39"/>
  <c r="RT48" i="39"/>
  <c r="QZ51" i="39"/>
  <c r="RA42" i="39"/>
  <c r="SZ51" i="39"/>
  <c r="QZ42" i="39"/>
  <c r="QZ48" i="39"/>
  <c r="QZ27" i="39"/>
  <c r="QZ45" i="39"/>
  <c r="QV45" i="39"/>
  <c r="QR51" i="39"/>
  <c r="QR42" i="39"/>
  <c r="SR51" i="39"/>
  <c r="QR45" i="39"/>
  <c r="QR27" i="39"/>
  <c r="QR48" i="39"/>
  <c r="QJ45" i="39"/>
  <c r="QJ51" i="39"/>
  <c r="QN45" i="39"/>
  <c r="QJ42" i="39"/>
  <c r="SJ51" i="39"/>
  <c r="QJ27" i="39"/>
  <c r="QV48" i="39"/>
  <c r="QB45" i="39"/>
  <c r="QB42" i="39"/>
  <c r="QB51" i="39"/>
  <c r="SB51" i="39"/>
  <c r="QF45" i="39"/>
  <c r="QB27" i="39"/>
  <c r="QB48" i="39"/>
  <c r="QN48" i="39"/>
  <c r="RT51" i="39"/>
  <c r="PT42" i="39"/>
  <c r="PT48" i="39"/>
  <c r="PL42" i="39"/>
  <c r="PL45" i="39"/>
  <c r="PP45" i="39"/>
  <c r="PL27" i="39"/>
  <c r="PL51" i="39"/>
  <c r="RL51" i="39"/>
  <c r="PL48" i="39"/>
  <c r="RD51" i="39"/>
  <c r="PD45" i="39"/>
  <c r="PD42" i="39"/>
  <c r="PH45" i="39"/>
  <c r="PD48" i="39"/>
  <c r="PD26" i="39"/>
  <c r="OZ45" i="39"/>
  <c r="OV27" i="39"/>
  <c r="OV26" i="39"/>
  <c r="OV42" i="39"/>
  <c r="QV51" i="39"/>
  <c r="OV45" i="39"/>
  <c r="OV51" i="39"/>
  <c r="OR45" i="39"/>
  <c r="ON45" i="39"/>
  <c r="ON42" i="39"/>
  <c r="ON51" i="39"/>
  <c r="QN51" i="39"/>
  <c r="ON27" i="39"/>
  <c r="OF27" i="39"/>
  <c r="OF42" i="39"/>
  <c r="OF51" i="39"/>
  <c r="OF45" i="39"/>
  <c r="QF51" i="39"/>
  <c r="OF48" i="39"/>
  <c r="OF26" i="39"/>
  <c r="NX45" i="39"/>
  <c r="PX51" i="39"/>
  <c r="OB45" i="39"/>
  <c r="NX42" i="39"/>
  <c r="NX51" i="39"/>
  <c r="OJ48" i="39"/>
  <c r="NX48" i="39"/>
  <c r="PP51" i="39"/>
  <c r="NP42" i="39"/>
  <c r="NP27" i="39"/>
  <c r="NP45" i="39"/>
  <c r="NT45" i="39"/>
  <c r="NP51" i="39"/>
  <c r="OB48" i="39"/>
  <c r="PH51" i="39"/>
  <c r="NL45" i="39"/>
  <c r="NH27" i="39"/>
  <c r="NH45" i="39"/>
  <c r="NH51" i="39"/>
  <c r="NH42" i="39"/>
  <c r="NT48" i="39"/>
  <c r="OZ51" i="39"/>
  <c r="MZ42" i="39"/>
  <c r="MZ51" i="39"/>
  <c r="MZ45" i="39"/>
  <c r="MZ27" i="39"/>
  <c r="ND45" i="39"/>
  <c r="NL48" i="39"/>
  <c r="OR51" i="39"/>
  <c r="MR45" i="39"/>
  <c r="MR51" i="39"/>
  <c r="MR42" i="39"/>
  <c r="MV45" i="39"/>
  <c r="ND48" i="39"/>
  <c r="MJ42" i="39"/>
  <c r="MN45" i="39"/>
  <c r="MJ51" i="39"/>
  <c r="OJ51" i="39"/>
  <c r="MJ45" i="39"/>
  <c r="MJ27" i="39"/>
  <c r="MB42" i="39"/>
  <c r="MF45" i="39"/>
  <c r="MB51" i="39"/>
  <c r="OB51" i="39"/>
  <c r="MB27" i="39"/>
  <c r="MB45" i="39"/>
  <c r="LX45" i="39"/>
  <c r="LT42" i="39"/>
  <c r="NT51" i="39"/>
  <c r="LT45" i="39"/>
  <c r="LT51" i="39"/>
  <c r="LT27" i="39"/>
  <c r="LT48" i="39"/>
  <c r="LP45" i="39"/>
  <c r="LL51" i="39"/>
  <c r="LL45" i="39"/>
  <c r="LL42" i="39"/>
  <c r="LX48" i="39"/>
  <c r="LL27" i="39"/>
  <c r="NL51" i="39"/>
  <c r="LD27" i="39"/>
  <c r="ND51" i="39"/>
  <c r="LD45" i="39"/>
  <c r="LH45" i="39"/>
  <c r="LD51" i="39"/>
  <c r="LD42" i="39"/>
  <c r="LP48" i="39"/>
  <c r="MV51" i="39"/>
  <c r="KZ45" i="39"/>
  <c r="KV42" i="39"/>
  <c r="KV45" i="39"/>
  <c r="KV26" i="39"/>
  <c r="KV48" i="39"/>
  <c r="LH48" i="39"/>
  <c r="KV27" i="39"/>
  <c r="KN42" i="39"/>
  <c r="KR45" i="39"/>
  <c r="KN27" i="39"/>
  <c r="MN51" i="39"/>
  <c r="KN45" i="39"/>
  <c r="KN51" i="39"/>
  <c r="KN48" i="39"/>
  <c r="KZ48" i="39"/>
  <c r="KF45" i="39"/>
  <c r="MF51" i="39"/>
  <c r="KJ45" i="39"/>
  <c r="KF42" i="39"/>
  <c r="KF51" i="39"/>
  <c r="KF48" i="39"/>
  <c r="JX51" i="39"/>
  <c r="KB45" i="39"/>
  <c r="JX27" i="39"/>
  <c r="LX51" i="39"/>
  <c r="JX45" i="39"/>
  <c r="JX42" i="39"/>
  <c r="JX48" i="39"/>
  <c r="JP51" i="39"/>
  <c r="LP51" i="39"/>
  <c r="JP45" i="39"/>
  <c r="JP42" i="39"/>
  <c r="JT45" i="39"/>
  <c r="JH27" i="39"/>
  <c r="JH42" i="39"/>
  <c r="JH51" i="39"/>
  <c r="LH51" i="39"/>
  <c r="JL45" i="39"/>
  <c r="IZ42" i="39"/>
  <c r="IZ27" i="39"/>
  <c r="IZ51" i="39"/>
  <c r="IZ45" i="39"/>
  <c r="KZ51" i="39"/>
  <c r="IZ26" i="39"/>
  <c r="KR51" i="39"/>
  <c r="IR27" i="39"/>
  <c r="IR51" i="39"/>
  <c r="IV45" i="39"/>
  <c r="IR45" i="39"/>
  <c r="IR42" i="39"/>
  <c r="JD48" i="39"/>
  <c r="IJ42" i="39"/>
  <c r="IJ27" i="39"/>
  <c r="KJ51" i="39"/>
  <c r="IN45" i="39"/>
  <c r="IJ51" i="39"/>
  <c r="IJ45" i="39"/>
  <c r="IV48" i="39"/>
  <c r="IF45" i="39"/>
  <c r="KB51" i="39"/>
  <c r="IB42" i="39"/>
  <c r="IB45" i="39"/>
  <c r="IB51" i="39"/>
  <c r="IB48" i="39"/>
  <c r="IB27" i="39"/>
  <c r="HT45" i="39"/>
  <c r="HX45" i="39"/>
  <c r="JT51" i="39"/>
  <c r="HT51" i="39"/>
  <c r="HT42" i="39"/>
  <c r="IF48" i="39"/>
  <c r="HT27" i="39"/>
  <c r="HT48" i="39"/>
  <c r="HL42" i="39"/>
  <c r="HP45" i="39"/>
  <c r="HL51" i="39"/>
  <c r="JL51" i="39"/>
  <c r="HL27" i="39"/>
  <c r="HL26" i="39"/>
  <c r="HX48" i="39"/>
  <c r="HL45" i="39"/>
  <c r="HL48" i="39"/>
  <c r="HH45" i="39"/>
  <c r="HD45" i="39"/>
  <c r="JD51" i="39"/>
  <c r="HD51" i="39"/>
  <c r="HD42" i="39"/>
  <c r="HD27" i="39"/>
  <c r="GV27" i="39"/>
  <c r="IV51" i="39"/>
  <c r="GV42" i="39"/>
  <c r="GV45" i="39"/>
  <c r="GZ45" i="39"/>
  <c r="GV51" i="39"/>
  <c r="HH48" i="39"/>
  <c r="IN51" i="39"/>
  <c r="GN42" i="39"/>
  <c r="GN45" i="39"/>
  <c r="GN51" i="39"/>
  <c r="GR45" i="39"/>
  <c r="GZ48" i="39"/>
  <c r="GN27" i="39"/>
  <c r="GF51" i="39"/>
  <c r="IF51" i="39"/>
  <c r="GF45" i="39"/>
  <c r="GJ45" i="39"/>
  <c r="GR48" i="39"/>
  <c r="FX27" i="39"/>
  <c r="GJ48" i="39"/>
  <c r="FP27" i="39"/>
  <c r="FP45" i="39"/>
  <c r="FP42" i="39"/>
  <c r="HP51" i="39"/>
  <c r="FT45" i="39"/>
  <c r="FP51" i="39"/>
  <c r="GB48" i="39"/>
  <c r="FH51" i="39"/>
  <c r="FL45" i="39"/>
  <c r="FH42" i="39"/>
  <c r="FH45" i="39"/>
  <c r="HH51" i="39"/>
  <c r="FH27" i="39"/>
  <c r="GZ51" i="39"/>
  <c r="EZ42" i="39"/>
  <c r="EZ27" i="39"/>
  <c r="EZ51" i="39"/>
  <c r="FD45" i="39"/>
  <c r="EZ45" i="39"/>
  <c r="FL48" i="39"/>
  <c r="ER51" i="39"/>
  <c r="ER45" i="39"/>
  <c r="EV45" i="39"/>
  <c r="ER42" i="39"/>
  <c r="FD48" i="39"/>
  <c r="GR51" i="39"/>
  <c r="EJ51" i="39"/>
  <c r="EN45" i="39"/>
  <c r="EJ45" i="39"/>
  <c r="EJ42" i="39"/>
  <c r="EJ27" i="39"/>
  <c r="GJ51" i="39"/>
  <c r="EJ48" i="39"/>
  <c r="EF45" i="39"/>
  <c r="EB42" i="39"/>
  <c r="EB51" i="39"/>
  <c r="EB45" i="39"/>
  <c r="GB51" i="39"/>
  <c r="EB48" i="39"/>
  <c r="DT45" i="39"/>
  <c r="DX45" i="39"/>
  <c r="DT51" i="39"/>
  <c r="DT42" i="39"/>
  <c r="FT51" i="39"/>
  <c r="EF48" i="39"/>
  <c r="DT27" i="39"/>
  <c r="DL51" i="39"/>
  <c r="DP45" i="39"/>
  <c r="DL45" i="39"/>
  <c r="FL51" i="39"/>
  <c r="DL27" i="39"/>
  <c r="DX48" i="39"/>
  <c r="DD51" i="39"/>
  <c r="DH45" i="39"/>
  <c r="DD27" i="39"/>
  <c r="DD45" i="39"/>
  <c r="FD51" i="39"/>
  <c r="DD42" i="39"/>
  <c r="DD48" i="39"/>
  <c r="CV42" i="39"/>
  <c r="EV51" i="39"/>
  <c r="CV51" i="39"/>
  <c r="CV45" i="39"/>
  <c r="CZ45" i="39"/>
  <c r="CV48" i="39"/>
  <c r="DH48" i="39"/>
  <c r="CN27" i="39"/>
  <c r="CN45" i="39"/>
  <c r="CN51" i="39"/>
  <c r="CR45" i="39"/>
  <c r="CN42" i="39"/>
  <c r="EN51" i="39"/>
  <c r="CN48" i="39"/>
  <c r="CZ48" i="39"/>
  <c r="CJ45" i="39"/>
  <c r="CF51" i="39"/>
  <c r="CF27" i="39"/>
  <c r="CF42" i="39"/>
  <c r="EF51" i="39"/>
  <c r="CF45" i="39"/>
  <c r="CF48" i="39"/>
  <c r="DX51" i="39"/>
  <c r="CB45" i="39"/>
  <c r="BX45" i="39"/>
  <c r="BX27" i="39"/>
  <c r="BX42" i="39"/>
  <c r="BX51" i="39"/>
  <c r="BX48" i="39"/>
  <c r="DP51" i="39"/>
  <c r="BP51" i="39"/>
  <c r="BP45" i="39"/>
  <c r="BT45" i="39"/>
  <c r="BP42" i="39"/>
  <c r="BP27" i="39"/>
  <c r="BP48" i="39"/>
  <c r="BH27" i="39"/>
  <c r="BH51" i="39"/>
  <c r="BH45" i="39"/>
  <c r="BH42" i="39"/>
  <c r="BL45" i="39"/>
  <c r="DH51" i="39"/>
  <c r="BH48" i="39"/>
  <c r="AZ45" i="39"/>
  <c r="CZ51" i="39"/>
  <c r="BD45" i="39"/>
  <c r="AZ42" i="39"/>
  <c r="AZ27" i="39"/>
  <c r="AR27" i="39"/>
  <c r="AV45" i="39"/>
  <c r="CR51" i="39"/>
  <c r="AR42" i="39"/>
  <c r="AR45" i="39"/>
  <c r="AS42" i="39"/>
  <c r="AR48" i="39"/>
  <c r="AR26" i="39"/>
  <c r="AN45" i="39"/>
  <c r="AJ42" i="39"/>
  <c r="AJ45" i="39"/>
  <c r="CJ51" i="39"/>
  <c r="AJ48" i="39"/>
  <c r="AJ27" i="39"/>
  <c r="AF45" i="39"/>
  <c r="AB27" i="39"/>
  <c r="AB45" i="39"/>
  <c r="AB42" i="39"/>
  <c r="AB26" i="39"/>
  <c r="CB51" i="39"/>
  <c r="AB48" i="39"/>
  <c r="T45" i="39"/>
  <c r="BT51" i="39"/>
  <c r="X45" i="39"/>
  <c r="T42" i="39"/>
  <c r="T48" i="39"/>
  <c r="L42" i="39"/>
  <c r="P45" i="39"/>
  <c r="BL51" i="39"/>
  <c r="L45" i="39"/>
  <c r="L27" i="39"/>
  <c r="H45" i="39"/>
  <c r="E42" i="39"/>
  <c r="D27" i="39"/>
  <c r="BD51" i="39"/>
  <c r="D42" i="39"/>
  <c r="AHY27" i="39"/>
  <c r="AHQ27" i="39"/>
  <c r="AHA27" i="39"/>
  <c r="AHA16" i="39"/>
  <c r="AGS27" i="39"/>
  <c r="AGS16" i="39"/>
  <c r="AIO27" i="39"/>
  <c r="AIS45" i="39"/>
  <c r="AIP26" i="39"/>
  <c r="AIP42" i="39"/>
  <c r="AIT45" i="39"/>
  <c r="AIQ42" i="39"/>
  <c r="AEW44" i="39"/>
  <c r="AES26" i="39"/>
  <c r="AES41" i="39"/>
  <c r="AES44" i="39"/>
  <c r="AGS50" i="39"/>
  <c r="AES50" i="39"/>
  <c r="AFE47" i="39"/>
  <c r="AIT44" i="39"/>
  <c r="AIZ42" i="39"/>
  <c r="AIY45" i="39"/>
  <c r="AIY42" i="39"/>
  <c r="AIY51" i="39"/>
  <c r="AIY48" i="39"/>
  <c r="AJC45" i="39"/>
  <c r="AIY27" i="39"/>
  <c r="ALE51" i="39"/>
  <c r="AJI45" i="39"/>
  <c r="AJF42" i="39"/>
  <c r="AJE51" i="39"/>
  <c r="AJE42" i="39"/>
  <c r="ALG51" i="39"/>
  <c r="AJG45" i="39"/>
  <c r="AJG42" i="39"/>
  <c r="AJK45" i="39"/>
  <c r="AJG26" i="39"/>
  <c r="AJH42" i="39"/>
  <c r="AJL45" i="39"/>
  <c r="AJP45" i="39"/>
  <c r="AJL42" i="39"/>
  <c r="AJM45" i="39"/>
  <c r="AJQ45" i="39"/>
  <c r="AJM27" i="39"/>
  <c r="AMG51" i="39"/>
  <c r="AKG51" i="39"/>
  <c r="AML51" i="39"/>
  <c r="AKL51" i="39"/>
  <c r="AFH27" i="39"/>
  <c r="AFH16" i="39"/>
  <c r="AEZ16" i="39"/>
  <c r="AEZ27" i="39"/>
  <c r="AER27" i="39"/>
  <c r="AER16" i="39"/>
  <c r="AEB27" i="39"/>
  <c r="AEB16" i="39"/>
  <c r="ADT27" i="39"/>
  <c r="ADT16" i="39"/>
  <c r="ACN16" i="39"/>
  <c r="ACN27" i="39"/>
  <c r="ACF27" i="39"/>
  <c r="ACF16" i="39"/>
  <c r="ABP27" i="39"/>
  <c r="ABP16" i="39"/>
  <c r="ABH27" i="39"/>
  <c r="ABH16" i="39"/>
  <c r="AAZ27" i="39"/>
  <c r="AAZ16" i="39"/>
  <c r="AAB27" i="39"/>
  <c r="AAB16" i="39"/>
  <c r="ZT27" i="39"/>
  <c r="ZT16" i="39"/>
  <c r="ZD27" i="39"/>
  <c r="ZD16" i="39"/>
  <c r="YF27" i="39"/>
  <c r="YF16" i="39"/>
  <c r="XP16" i="39"/>
  <c r="XP27" i="39"/>
  <c r="WZ27" i="39"/>
  <c r="WZ16" i="39"/>
  <c r="WB16" i="39"/>
  <c r="WB27" i="39"/>
  <c r="VT16" i="39"/>
  <c r="VT27" i="39"/>
  <c r="VD16" i="39"/>
  <c r="VD27" i="39"/>
  <c r="UV16" i="39"/>
  <c r="UV27" i="39"/>
  <c r="UN16" i="39"/>
  <c r="UN27" i="39"/>
  <c r="UF16" i="39"/>
  <c r="UF27" i="39"/>
  <c r="TX16" i="39"/>
  <c r="TX27" i="39"/>
  <c r="SR27" i="39"/>
  <c r="SR16" i="39"/>
  <c r="PW16" i="39"/>
  <c r="PW27" i="39"/>
  <c r="PO16" i="39"/>
  <c r="PO27" i="39"/>
  <c r="OI16" i="39"/>
  <c r="OI27" i="39"/>
  <c r="OA16" i="39"/>
  <c r="OA27" i="39"/>
  <c r="O16" i="39"/>
  <c r="O27" i="39"/>
  <c r="AFF26" i="39"/>
  <c r="AFF41" i="39"/>
  <c r="AFF50" i="39"/>
  <c r="AFF47" i="39"/>
  <c r="AEX26" i="39"/>
  <c r="AGX50" i="39"/>
  <c r="AFB44" i="39"/>
  <c r="AFJ47" i="39"/>
  <c r="AEX41" i="39"/>
  <c r="AEY41" i="39"/>
  <c r="AEM26" i="39"/>
  <c r="AEM50" i="39"/>
  <c r="AEM44" i="39"/>
  <c r="AEM47" i="39"/>
  <c r="AEE50" i="39"/>
  <c r="AEE44" i="39"/>
  <c r="AEQ47" i="39"/>
  <c r="AEE47" i="39"/>
  <c r="AEI44" i="39"/>
  <c r="AEA44" i="39"/>
  <c r="AEI47" i="39"/>
  <c r="ADW47" i="39"/>
  <c r="ADW50" i="39"/>
  <c r="ADO41" i="39"/>
  <c r="ADO50" i="39"/>
  <c r="ADS44" i="39"/>
  <c r="AEA47" i="39"/>
  <c r="ADO47" i="39"/>
  <c r="ADG41" i="39"/>
  <c r="AFG50" i="39"/>
  <c r="ADG44" i="39"/>
  <c r="ADS47" i="39"/>
  <c r="ACY41" i="39"/>
  <c r="ACY44" i="39"/>
  <c r="ACY50" i="39"/>
  <c r="ADK47" i="39"/>
  <c r="ACY47" i="39"/>
  <c r="AEQ50" i="39"/>
  <c r="ACQ44" i="39"/>
  <c r="ACQ41" i="39"/>
  <c r="ACU44" i="39"/>
  <c r="ACQ47" i="39"/>
  <c r="ACI50" i="39"/>
  <c r="ACI44" i="39"/>
  <c r="ACJ41" i="39"/>
  <c r="ACU47" i="39"/>
  <c r="AEI50" i="39"/>
  <c r="ACI47" i="39"/>
  <c r="ACA50" i="39"/>
  <c r="ACA26" i="39"/>
  <c r="ACA47" i="39"/>
  <c r="AEA50" i="39"/>
  <c r="ACA44" i="39"/>
  <c r="ACM47" i="39"/>
  <c r="ADS50" i="39"/>
  <c r="ABS26" i="39"/>
  <c r="ABS41" i="39"/>
  <c r="ACE47" i="39"/>
  <c r="ABW44" i="39"/>
  <c r="ABS50" i="39"/>
  <c r="ADK50" i="39"/>
  <c r="ABO44" i="39"/>
  <c r="ABK44" i="39"/>
  <c r="ABW47" i="39"/>
  <c r="ABK47" i="39"/>
  <c r="ABC44" i="39"/>
  <c r="ABG44" i="39"/>
  <c r="ABC50" i="39"/>
  <c r="ADC50" i="39"/>
  <c r="ABO47" i="39"/>
  <c r="ABC47" i="39"/>
  <c r="AAU41" i="39"/>
  <c r="AAU26" i="39"/>
  <c r="ABG47" i="39"/>
  <c r="AAU44" i="39"/>
  <c r="ACU50" i="39"/>
  <c r="AAQ44" i="39"/>
  <c r="AAM41" i="39"/>
  <c r="ACM50" i="39"/>
  <c r="AAM47" i="39"/>
  <c r="AAY47" i="39"/>
  <c r="AAE41" i="39"/>
  <c r="AAE50" i="39"/>
  <c r="AAE26" i="39"/>
  <c r="ACE50" i="39"/>
  <c r="AAE47" i="39"/>
  <c r="AAA44" i="39"/>
  <c r="ZW44" i="39"/>
  <c r="ZW50" i="39"/>
  <c r="ZW47" i="39"/>
  <c r="ZW41" i="39"/>
  <c r="ABW50" i="39"/>
  <c r="ABO50" i="39"/>
  <c r="AAA47" i="39"/>
  <c r="ZO47" i="39"/>
  <c r="ABG50" i="39"/>
  <c r="ZG44" i="39"/>
  <c r="ZG47" i="39"/>
  <c r="ZK44" i="39"/>
  <c r="ZS47" i="39"/>
  <c r="ZC44" i="39"/>
  <c r="YY44" i="39"/>
  <c r="YY50" i="39"/>
  <c r="YY47" i="39"/>
  <c r="ZK47" i="39"/>
  <c r="YQ50" i="39"/>
  <c r="YU44" i="39"/>
  <c r="AAQ50" i="39"/>
  <c r="YQ44" i="39"/>
  <c r="YQ41" i="39"/>
  <c r="ZC47" i="39"/>
  <c r="YM44" i="39"/>
  <c r="YI44" i="39"/>
  <c r="YI50" i="39"/>
  <c r="YU47" i="39"/>
  <c r="YI47" i="39"/>
  <c r="YI26" i="39"/>
  <c r="YJ41" i="39"/>
  <c r="AAA50" i="39"/>
  <c r="YB41" i="39"/>
  <c r="YE44" i="39"/>
  <c r="YM47" i="39"/>
  <c r="YA44" i="39"/>
  <c r="YA47" i="39"/>
  <c r="XS50" i="39"/>
  <c r="XS44" i="39"/>
  <c r="ZS50" i="39"/>
  <c r="XW44" i="39"/>
  <c r="XK50" i="39"/>
  <c r="ZK50" i="39"/>
  <c r="XO44" i="39"/>
  <c r="XK26" i="39"/>
  <c r="XK47" i="39"/>
  <c r="XW47" i="39"/>
  <c r="XK44" i="39"/>
  <c r="XG44" i="39"/>
  <c r="XC50" i="39"/>
  <c r="XC41" i="39"/>
  <c r="XC44" i="39"/>
  <c r="XC47" i="39"/>
  <c r="XO47" i="39"/>
  <c r="WY44" i="39"/>
  <c r="WU44" i="39"/>
  <c r="YU50" i="39"/>
  <c r="WU50" i="39"/>
  <c r="WU47" i="39"/>
  <c r="WM41" i="39"/>
  <c r="YM50" i="39"/>
  <c r="WQ44" i="39"/>
  <c r="WM44" i="39"/>
  <c r="WM26" i="39"/>
  <c r="WY47" i="39"/>
  <c r="WM47" i="39"/>
  <c r="WE26" i="39"/>
  <c r="WE50" i="39"/>
  <c r="YE50" i="39"/>
  <c r="WQ47" i="39"/>
  <c r="WI44" i="39"/>
  <c r="WE44" i="39"/>
  <c r="WE47" i="39"/>
  <c r="VW44" i="39"/>
  <c r="WI47" i="39"/>
  <c r="VO41" i="39"/>
  <c r="VS44" i="39"/>
  <c r="XO50" i="39"/>
  <c r="WA47" i="39"/>
  <c r="VO47" i="39"/>
  <c r="VG50" i="39"/>
  <c r="VG44" i="39"/>
  <c r="VK44" i="39"/>
  <c r="VS47" i="39"/>
  <c r="VG47" i="39"/>
  <c r="VG41" i="39"/>
  <c r="XG50" i="39"/>
  <c r="UY44" i="39"/>
  <c r="VK47" i="39"/>
  <c r="VC44" i="39"/>
  <c r="WY50" i="39"/>
  <c r="UQ50" i="39"/>
  <c r="WQ50" i="39"/>
  <c r="UQ44" i="39"/>
  <c r="UQ47" i="39"/>
  <c r="UU44" i="39"/>
  <c r="UI44" i="39"/>
  <c r="WI50" i="39"/>
  <c r="UI26" i="39"/>
  <c r="UM44" i="39"/>
  <c r="UI47" i="39"/>
  <c r="UA50" i="39"/>
  <c r="UA41" i="39"/>
  <c r="WA50" i="39"/>
  <c r="UE44" i="39"/>
  <c r="UA44" i="39"/>
  <c r="UB41" i="39"/>
  <c r="UM47" i="39"/>
  <c r="TS50" i="39"/>
  <c r="TS41" i="39"/>
  <c r="VS50" i="39"/>
  <c r="TS26" i="39"/>
  <c r="UE47" i="39"/>
  <c r="TS47" i="39"/>
  <c r="TK44" i="39"/>
  <c r="TO44" i="39"/>
  <c r="VK50" i="39"/>
  <c r="TW47" i="39"/>
  <c r="TK50" i="39"/>
  <c r="VC50" i="39"/>
  <c r="TC50" i="39"/>
  <c r="TC44" i="39"/>
  <c r="TG44" i="39"/>
  <c r="TO47" i="39"/>
  <c r="TC47" i="39"/>
  <c r="TD41" i="39"/>
  <c r="UU50" i="39"/>
  <c r="SU47" i="39"/>
  <c r="SV41" i="39"/>
  <c r="TG47" i="39"/>
  <c r="SQ44" i="39"/>
  <c r="UM50" i="39"/>
  <c r="SM44" i="39"/>
  <c r="SM50" i="39"/>
  <c r="SY47" i="39"/>
  <c r="SM47" i="39"/>
  <c r="SM41" i="39"/>
  <c r="UE50" i="39"/>
  <c r="SI44" i="39"/>
  <c r="SE44" i="39"/>
  <c r="SE47" i="39"/>
  <c r="SQ47" i="39"/>
  <c r="SF41" i="39"/>
  <c r="RW41" i="39"/>
  <c r="RW50" i="39"/>
  <c r="RW44" i="39"/>
  <c r="RW47" i="39"/>
  <c r="TO50" i="39"/>
  <c r="RO50" i="39"/>
  <c r="RO41" i="39"/>
  <c r="RS44" i="39"/>
  <c r="RO44" i="39"/>
  <c r="RK44" i="39"/>
  <c r="RG50" i="39"/>
  <c r="RG41" i="39"/>
  <c r="RG47" i="39"/>
  <c r="QY26" i="39"/>
  <c r="QY44" i="39"/>
  <c r="RK47" i="39"/>
  <c r="QY47" i="39"/>
  <c r="QQ26" i="39"/>
  <c r="QQ50" i="39"/>
  <c r="QQ47" i="39"/>
  <c r="SQ50" i="39"/>
  <c r="RC47" i="39"/>
  <c r="QI41" i="39"/>
  <c r="QI50" i="39"/>
  <c r="QI47" i="39"/>
  <c r="QI44" i="39"/>
  <c r="QA50" i="39"/>
  <c r="QE44" i="39"/>
  <c r="QA44" i="39"/>
  <c r="QA41" i="39"/>
  <c r="QM47" i="39"/>
  <c r="QA47" i="39"/>
  <c r="PS41" i="39"/>
  <c r="PS47" i="39"/>
  <c r="QE47" i="39"/>
  <c r="PK44" i="39"/>
  <c r="PK50" i="39"/>
  <c r="PG44" i="39"/>
  <c r="PC44" i="39"/>
  <c r="RC50" i="39"/>
  <c r="PO47" i="39"/>
  <c r="PD41" i="39"/>
  <c r="OU41" i="39"/>
  <c r="OU47" i="39"/>
  <c r="QU50" i="39"/>
  <c r="OU44" i="39"/>
  <c r="PG47" i="39"/>
  <c r="OM41" i="39"/>
  <c r="OQ44" i="39"/>
  <c r="OM50" i="39"/>
  <c r="OM44" i="39"/>
  <c r="OY47" i="39"/>
  <c r="OM47" i="39"/>
  <c r="OM26" i="39"/>
  <c r="ON41" i="39"/>
  <c r="OE44" i="39"/>
  <c r="OE50" i="39"/>
  <c r="OE47" i="39"/>
  <c r="NW26" i="39"/>
  <c r="NW44" i="39"/>
  <c r="PW50" i="39"/>
  <c r="PO50" i="39"/>
  <c r="NO50" i="39"/>
  <c r="NO26" i="39"/>
  <c r="OA47" i="39"/>
  <c r="PG50" i="39"/>
  <c r="MY44" i="39"/>
  <c r="OY50" i="39"/>
  <c r="NK47" i="39"/>
  <c r="MY50" i="39"/>
  <c r="MQ26" i="39"/>
  <c r="OQ50" i="39"/>
  <c r="MU44" i="39"/>
  <c r="NC47" i="39"/>
  <c r="MI50" i="39"/>
  <c r="MI44" i="39"/>
  <c r="MI47" i="39"/>
  <c r="MU47" i="39"/>
  <c r="MA50" i="39"/>
  <c r="ME44" i="39"/>
  <c r="OA50" i="39"/>
  <c r="MA26" i="39"/>
  <c r="MA47" i="39"/>
  <c r="MM47" i="39"/>
  <c r="MA44" i="39"/>
  <c r="LS26" i="39"/>
  <c r="LS44" i="39"/>
  <c r="LW44" i="39"/>
  <c r="LS50" i="39"/>
  <c r="NS50" i="39"/>
  <c r="LS47" i="39"/>
  <c r="ME47" i="39"/>
  <c r="LK44" i="39"/>
  <c r="NK50" i="39"/>
  <c r="LC47" i="39"/>
  <c r="LC44" i="39"/>
  <c r="LC50" i="39"/>
  <c r="NC50" i="39"/>
  <c r="LO47" i="39"/>
  <c r="KU50" i="39"/>
  <c r="MU50" i="39"/>
  <c r="LG47" i="39"/>
  <c r="KM26" i="39"/>
  <c r="KQ44" i="39"/>
  <c r="KM47" i="39"/>
  <c r="KM44" i="39"/>
  <c r="KM50" i="39"/>
  <c r="ME50" i="39"/>
  <c r="KI44" i="39"/>
  <c r="KE44" i="39"/>
  <c r="KE50" i="39"/>
  <c r="KQ47" i="39"/>
  <c r="KE47" i="39"/>
  <c r="JW41" i="39"/>
  <c r="JW50" i="39"/>
  <c r="KA44" i="39"/>
  <c r="JW26" i="39"/>
  <c r="JW44" i="39"/>
  <c r="LW50" i="39"/>
  <c r="KI47" i="39"/>
  <c r="JO50" i="39"/>
  <c r="JS44" i="39"/>
  <c r="JO44" i="39"/>
  <c r="JO41" i="39"/>
  <c r="KA47" i="39"/>
  <c r="JG44" i="39"/>
  <c r="LG50" i="39"/>
  <c r="JS47" i="39"/>
  <c r="IY50" i="39"/>
  <c r="JC44" i="39"/>
  <c r="IY44" i="39"/>
  <c r="IY47" i="39"/>
  <c r="JK47" i="39"/>
  <c r="IQ44" i="39"/>
  <c r="IU44" i="39"/>
  <c r="IQ50" i="39"/>
  <c r="KQ50" i="39"/>
  <c r="II50" i="39"/>
  <c r="II44" i="39"/>
  <c r="IM44" i="39"/>
  <c r="II47" i="39"/>
  <c r="IU47" i="39"/>
  <c r="IA41" i="39"/>
  <c r="IE44" i="39"/>
  <c r="KA50" i="39"/>
  <c r="IM47" i="39"/>
  <c r="IA44" i="39"/>
  <c r="HS41" i="39"/>
  <c r="HS50" i="39"/>
  <c r="HW44" i="39"/>
  <c r="HS44" i="39"/>
  <c r="JS50" i="39"/>
  <c r="IE47" i="39"/>
  <c r="HK26" i="39"/>
  <c r="HK44" i="39"/>
  <c r="HK47" i="39"/>
  <c r="JK50" i="39"/>
  <c r="HK50" i="39"/>
  <c r="HK41" i="39"/>
  <c r="HC26" i="39"/>
  <c r="HG44" i="39"/>
  <c r="HC50" i="39"/>
  <c r="HC44" i="39"/>
  <c r="HC47" i="39"/>
  <c r="GY44" i="39"/>
  <c r="GU44" i="39"/>
  <c r="GU50" i="39"/>
  <c r="GU47" i="39"/>
  <c r="IU50" i="39"/>
  <c r="GM26" i="39"/>
  <c r="GQ44" i="39"/>
  <c r="GM50" i="39"/>
  <c r="GM44" i="39"/>
  <c r="IM50" i="39"/>
  <c r="GE41" i="39"/>
  <c r="GE50" i="39"/>
  <c r="GI44" i="39"/>
  <c r="IE50" i="39"/>
  <c r="GQ47" i="39"/>
  <c r="GE44" i="39"/>
  <c r="GE47" i="39"/>
  <c r="FW50" i="39"/>
  <c r="HW50" i="39"/>
  <c r="FW47" i="39"/>
  <c r="FS44" i="39"/>
  <c r="FO26" i="39"/>
  <c r="HO50" i="39"/>
  <c r="GA47" i="39"/>
  <c r="FG44" i="39"/>
  <c r="FS47" i="39"/>
  <c r="HG50" i="39"/>
  <c r="GQ50" i="39"/>
  <c r="EQ50" i="39"/>
  <c r="EU44" i="39"/>
  <c r="EQ44" i="39"/>
  <c r="EQ41" i="39"/>
  <c r="EQ47" i="39"/>
  <c r="FC47" i="39"/>
  <c r="EI41" i="39"/>
  <c r="EI26" i="39"/>
  <c r="EI50" i="39"/>
  <c r="EM44" i="39"/>
  <c r="EI44" i="39"/>
  <c r="EI47" i="39"/>
  <c r="EU47" i="39"/>
  <c r="EA41" i="39"/>
  <c r="EA26" i="39"/>
  <c r="EA44" i="39"/>
  <c r="EE44" i="39"/>
  <c r="EA50" i="39"/>
  <c r="EA47" i="39"/>
  <c r="DS26" i="39"/>
  <c r="DS50" i="39"/>
  <c r="FS50" i="39"/>
  <c r="DS44" i="39"/>
  <c r="DS47" i="39"/>
  <c r="DK44" i="39"/>
  <c r="DK50" i="39"/>
  <c r="FK50" i="39"/>
  <c r="DW47" i="39"/>
  <c r="DK47" i="39"/>
  <c r="DG44" i="39"/>
  <c r="DC44" i="39"/>
  <c r="DC41" i="39"/>
  <c r="FC50" i="39"/>
  <c r="DO47" i="39"/>
  <c r="DC47" i="39"/>
  <c r="EU50" i="39"/>
  <c r="CU44" i="39"/>
  <c r="CY44" i="39"/>
  <c r="DG47" i="39"/>
  <c r="CU47" i="39"/>
  <c r="CM41" i="39"/>
  <c r="CM50" i="39"/>
  <c r="CM26" i="39"/>
  <c r="CQ44" i="39"/>
  <c r="CY47" i="39"/>
  <c r="CM47" i="39"/>
  <c r="EM50" i="39"/>
  <c r="CE50" i="39"/>
  <c r="CE26" i="39"/>
  <c r="CI44" i="39"/>
  <c r="CE41" i="39"/>
  <c r="CE44" i="39"/>
  <c r="CE47" i="39"/>
  <c r="EE50" i="39"/>
  <c r="BW50" i="39"/>
  <c r="BW26" i="39"/>
  <c r="BW41" i="39"/>
  <c r="CA44" i="39"/>
  <c r="DW50" i="39"/>
  <c r="BW44" i="39"/>
  <c r="CI47" i="39"/>
  <c r="BO44" i="39"/>
  <c r="BO41" i="39"/>
  <c r="BS44" i="39"/>
  <c r="BO50" i="39"/>
  <c r="BO26" i="39"/>
  <c r="DO50" i="39"/>
  <c r="BK44" i="39"/>
  <c r="BG50" i="39"/>
  <c r="DG50" i="39"/>
  <c r="BG41" i="39"/>
  <c r="BS47" i="39"/>
  <c r="BG47" i="39"/>
  <c r="BG44" i="39"/>
  <c r="BC44" i="39"/>
  <c r="AY44" i="39"/>
  <c r="AY26" i="39"/>
  <c r="AY41" i="39"/>
  <c r="CY50" i="39"/>
  <c r="AY47" i="39"/>
  <c r="BK47" i="39"/>
  <c r="AQ26" i="39"/>
  <c r="AQ41" i="39"/>
  <c r="AU44" i="39"/>
  <c r="CQ50" i="39"/>
  <c r="BC47" i="39"/>
  <c r="AQ47" i="39"/>
  <c r="AQ44" i="39"/>
  <c r="AI41" i="39"/>
  <c r="AI44" i="39"/>
  <c r="AI26" i="39"/>
  <c r="AM44" i="39"/>
  <c r="CI50" i="39"/>
  <c r="AI47" i="39"/>
  <c r="AA26" i="39"/>
  <c r="AA41" i="39"/>
  <c r="AE44" i="39"/>
  <c r="AA44" i="39"/>
  <c r="CA50" i="39"/>
  <c r="MQ30" i="39"/>
  <c r="PC30" i="39"/>
  <c r="QY30" i="39"/>
  <c r="TK30" i="39"/>
  <c r="WE30" i="39"/>
  <c r="UI30" i="39"/>
  <c r="AEM30" i="39"/>
  <c r="YQ30" i="39"/>
  <c r="ZW30" i="39"/>
  <c r="ABC30" i="39"/>
  <c r="ACI30" i="39"/>
  <c r="WU30" i="39"/>
  <c r="AJE45" i="39"/>
  <c r="AAB48" i="39"/>
  <c r="ACR48" i="39"/>
  <c r="X48" i="39"/>
  <c r="CJ48" i="39"/>
  <c r="AAR48" i="39"/>
  <c r="NP48" i="39"/>
  <c r="RD48" i="39"/>
  <c r="YJ48" i="39"/>
  <c r="W47" i="39"/>
  <c r="FG47" i="39"/>
  <c r="JG47" i="39"/>
  <c r="VL48" i="39"/>
  <c r="ADT48" i="39"/>
  <c r="AGB48" i="39"/>
  <c r="AFR47" i="39"/>
  <c r="HW47" i="39"/>
  <c r="AES47" i="39"/>
  <c r="AEY47" i="39"/>
  <c r="YE47" i="39"/>
  <c r="ADC47" i="39"/>
  <c r="NX27" i="39"/>
  <c r="YJ27" i="39"/>
  <c r="PW47" i="39"/>
  <c r="AE47" i="39"/>
  <c r="TP16" i="39"/>
  <c r="NG30" i="39"/>
  <c r="PS30" i="39"/>
  <c r="RO30" i="39"/>
  <c r="UA30" i="39"/>
  <c r="VO30" i="39"/>
  <c r="AEX30" i="39"/>
  <c r="YY30" i="39"/>
  <c r="AAE30" i="39"/>
  <c r="ABK30" i="39"/>
  <c r="XS30" i="39"/>
  <c r="WM30" i="39"/>
  <c r="HS47" i="39"/>
  <c r="AJF47" i="39"/>
  <c r="ER48" i="39"/>
  <c r="JL48" i="39"/>
  <c r="AN48" i="39"/>
  <c r="ABH48" i="39"/>
  <c r="AIR47" i="39"/>
  <c r="IJ48" i="39"/>
  <c r="EV48" i="39"/>
  <c r="AFT48" i="39"/>
  <c r="AIS27" i="39"/>
  <c r="ABS47" i="39"/>
  <c r="AIP48" i="39"/>
  <c r="PX48" i="39"/>
  <c r="NS47" i="39"/>
  <c r="ACV16" i="39"/>
  <c r="YF48" i="39"/>
  <c r="ADC44" i="39"/>
  <c r="AGF48" i="39"/>
  <c r="ACM44" i="39"/>
  <c r="AAU47" i="39"/>
  <c r="SJ16" i="39"/>
  <c r="AEX50" i="39"/>
  <c r="DL42" i="39"/>
  <c r="AHF50" i="39"/>
  <c r="NO30" i="39"/>
  <c r="QA30" i="39"/>
  <c r="RW30" i="39"/>
  <c r="ACQ30" i="39"/>
  <c r="XC30" i="39"/>
  <c r="ACY30" i="39"/>
  <c r="UY30" i="39"/>
  <c r="AEE30" i="39"/>
  <c r="AJE48" i="39"/>
  <c r="EZ48" i="39"/>
  <c r="JT48" i="39"/>
  <c r="MJ48" i="39"/>
  <c r="OR48" i="39"/>
  <c r="RH48" i="39"/>
  <c r="AJL27" i="39"/>
  <c r="AV48" i="39"/>
  <c r="FP48" i="39"/>
  <c r="KJ48" i="39"/>
  <c r="MZ48" i="39"/>
  <c r="PH48" i="39"/>
  <c r="RX48" i="39"/>
  <c r="UF48" i="39"/>
  <c r="AJN42" i="39"/>
  <c r="IR48" i="39"/>
  <c r="ON48" i="39"/>
  <c r="OV48" i="39"/>
  <c r="GI47" i="39"/>
  <c r="ZH48" i="39"/>
  <c r="AFX47" i="39"/>
  <c r="AIK48" i="39"/>
  <c r="QF48" i="39"/>
  <c r="YV48" i="39"/>
  <c r="AJM51" i="39"/>
  <c r="RS47" i="39"/>
  <c r="SA47" i="39"/>
  <c r="UU47" i="39"/>
  <c r="MB48" i="39"/>
  <c r="AZ48" i="39"/>
  <c r="AJG51" i="39"/>
  <c r="HD48" i="39"/>
  <c r="KU44" i="39"/>
  <c r="AGM50" i="39"/>
  <c r="LK30" i="39"/>
  <c r="NW30" i="39"/>
  <c r="QI30" i="39"/>
  <c r="SE30" i="39"/>
  <c r="YA30" i="39"/>
  <c r="ZG30" i="39"/>
  <c r="AAM30" i="39"/>
  <c r="ABS30" i="39"/>
  <c r="VG30" i="39"/>
  <c r="NW47" i="39"/>
  <c r="KU47" i="39"/>
  <c r="AJ35" i="39"/>
  <c r="AJB48" i="39"/>
  <c r="FH48" i="39"/>
  <c r="KB48" i="39"/>
  <c r="MR48" i="39"/>
  <c r="OZ48" i="39"/>
  <c r="RP48" i="39"/>
  <c r="TX48" i="39"/>
  <c r="BD48" i="39"/>
  <c r="FX48" i="39"/>
  <c r="KR48" i="39"/>
  <c r="NH48" i="39"/>
  <c r="PP48" i="39"/>
  <c r="SF48" i="39"/>
  <c r="UN48" i="39"/>
  <c r="AIP27" i="39"/>
  <c r="IZ48" i="39"/>
  <c r="AIT47" i="39"/>
  <c r="MF48" i="39"/>
  <c r="AIS48" i="39"/>
  <c r="EE47" i="39"/>
  <c r="ZP48" i="39"/>
  <c r="LK47" i="39"/>
  <c r="AAF48" i="39"/>
  <c r="AFP48" i="39"/>
  <c r="VL16" i="39"/>
  <c r="DP48" i="39"/>
  <c r="FT48" i="39"/>
  <c r="ABD48" i="39"/>
  <c r="YN16" i="39"/>
  <c r="UA26" i="39"/>
  <c r="ACE44" i="39"/>
  <c r="AJE26" i="39"/>
  <c r="ABP48" i="39"/>
  <c r="LD48" i="39"/>
  <c r="MV48" i="39"/>
  <c r="IA50" i="39"/>
  <c r="OE30" i="39"/>
  <c r="QQ30" i="39"/>
  <c r="SM30" i="39"/>
  <c r="ADO30" i="39"/>
  <c r="ADW30" i="39"/>
  <c r="ADG30" i="39"/>
  <c r="UY47" i="39"/>
  <c r="WV48" i="39"/>
  <c r="BL48" i="39"/>
  <c r="GF48" i="39"/>
  <c r="SN48" i="39"/>
  <c r="UV48" i="39"/>
  <c r="JH48" i="39"/>
  <c r="AIO48" i="39"/>
  <c r="MN48" i="39"/>
  <c r="WR48" i="39"/>
  <c r="HP48" i="39"/>
  <c r="LL48" i="39"/>
  <c r="BO47" i="39"/>
  <c r="ZX48" i="39"/>
  <c r="BW47" i="39"/>
  <c r="EM47" i="39"/>
  <c r="GY47" i="39"/>
  <c r="XG47" i="39"/>
  <c r="AAI47" i="39"/>
  <c r="AIW27" i="39"/>
  <c r="AGZ47" i="39"/>
  <c r="ACB48" i="39"/>
  <c r="AIJ47" i="39"/>
  <c r="AJP50" i="39"/>
  <c r="T27" i="39"/>
  <c r="IN48" i="39"/>
  <c r="AJM42" i="39"/>
  <c r="SZ48" i="39"/>
  <c r="YV16" i="39"/>
  <c r="AIY26" i="39"/>
  <c r="LS30" i="39"/>
  <c r="MA30" i="39"/>
  <c r="OM30" i="39"/>
  <c r="SU30" i="39"/>
  <c r="VW30" i="39"/>
  <c r="YI30" i="39"/>
  <c r="ZO30" i="39"/>
  <c r="AAU30" i="39"/>
  <c r="ACA30" i="39"/>
  <c r="BO34" i="39"/>
  <c r="AJY51" i="39"/>
  <c r="AJG48" i="39"/>
  <c r="XD48" i="39"/>
  <c r="BT48" i="39"/>
  <c r="GN48" i="39"/>
  <c r="XT48" i="39"/>
  <c r="TT48" i="39"/>
  <c r="WZ48" i="39"/>
  <c r="DL48" i="39"/>
  <c r="ACF48" i="39"/>
  <c r="OI47" i="39"/>
  <c r="ACN48" i="39"/>
  <c r="AJL51" i="39"/>
  <c r="HG47" i="39"/>
  <c r="VC47" i="39"/>
  <c r="AAQ47" i="39"/>
  <c r="AEJ48" i="39"/>
  <c r="AHT47" i="39"/>
  <c r="CA47" i="39"/>
  <c r="JC47" i="39"/>
  <c r="TK47" i="39"/>
  <c r="SM26" i="39"/>
  <c r="ABD27" i="39"/>
  <c r="TH48" i="39"/>
  <c r="ADG47" i="39"/>
  <c r="AAU50" i="39"/>
  <c r="NW50" i="39"/>
  <c r="JD45" i="39"/>
  <c r="ALM50" i="39"/>
  <c r="ALJ51" i="39"/>
  <c r="EJ16" i="39"/>
  <c r="CN16" i="39"/>
  <c r="AEU16" i="39"/>
  <c r="AAE16" i="39"/>
  <c r="WE16" i="39"/>
  <c r="VW16" i="39"/>
  <c r="ALH50" i="39"/>
  <c r="ALB50" i="39"/>
  <c r="AEN41" i="39"/>
  <c r="ACZ26" i="39"/>
  <c r="ABT41" i="39"/>
  <c r="ABD26" i="39"/>
  <c r="AAF26" i="39"/>
  <c r="ZP26" i="39"/>
  <c r="VH26" i="39"/>
  <c r="TT26" i="39"/>
  <c r="TL26" i="39"/>
  <c r="SN26" i="39"/>
  <c r="QZ26" i="39"/>
  <c r="JH41" i="39"/>
  <c r="EZ26" i="39"/>
  <c r="ER26" i="39"/>
  <c r="BP41" i="39"/>
  <c r="AGC27" i="39"/>
  <c r="ADI42" i="39"/>
  <c r="ACC42" i="39"/>
  <c r="ZQ42" i="39"/>
  <c r="YS42" i="39"/>
  <c r="XE42" i="39"/>
  <c r="UC42" i="39"/>
  <c r="TU42" i="39"/>
  <c r="SW42" i="39"/>
  <c r="SG42" i="39"/>
  <c r="NI42" i="39"/>
  <c r="HE42" i="39"/>
  <c r="FI42" i="39"/>
  <c r="FA42" i="39"/>
  <c r="DM42" i="39"/>
  <c r="RV27" i="39"/>
  <c r="QK27" i="39"/>
  <c r="QC27" i="39"/>
  <c r="LU27" i="39"/>
  <c r="JI27" i="39"/>
  <c r="JA27" i="39"/>
  <c r="DE27" i="39"/>
  <c r="AHZ27" i="39"/>
  <c r="AHJ27" i="39"/>
  <c r="AGT27" i="39"/>
  <c r="WM50" i="39"/>
  <c r="PR26" i="39"/>
  <c r="AIP50" i="39"/>
  <c r="AAL27" i="39"/>
  <c r="AES16" i="39"/>
  <c r="AES27" i="39"/>
  <c r="ACO27" i="39"/>
  <c r="ACO16" i="39"/>
  <c r="ABY27" i="39"/>
  <c r="ABY16" i="39"/>
  <c r="AAK16" i="39"/>
  <c r="AAK27" i="39"/>
  <c r="AAC27" i="39"/>
  <c r="AAC16" i="39"/>
  <c r="RL16" i="39"/>
  <c r="RL27" i="39"/>
  <c r="OZ16" i="39"/>
  <c r="OZ27" i="39"/>
  <c r="MV27" i="39"/>
  <c r="MV16" i="39"/>
  <c r="MF27" i="39"/>
  <c r="MF16" i="39"/>
  <c r="LP16" i="39"/>
  <c r="LP27" i="39"/>
  <c r="KR16" i="39"/>
  <c r="KR27" i="39"/>
  <c r="KB16" i="39"/>
  <c r="KB27" i="39"/>
  <c r="JT27" i="39"/>
  <c r="JT16" i="39"/>
  <c r="IN16" i="39"/>
  <c r="IN27" i="39"/>
  <c r="HX27" i="39"/>
  <c r="HX16" i="39"/>
  <c r="HP16" i="39"/>
  <c r="HP27" i="39"/>
  <c r="HH16" i="39"/>
  <c r="HH27" i="39"/>
  <c r="GR27" i="39"/>
  <c r="GR16" i="39"/>
  <c r="FT16" i="39"/>
  <c r="FT27" i="39"/>
  <c r="FL27" i="39"/>
  <c r="FL16" i="39"/>
  <c r="DX27" i="39"/>
  <c r="DX16" i="39"/>
  <c r="DH27" i="39"/>
  <c r="DH16" i="39"/>
  <c r="AF27" i="39"/>
  <c r="AF16" i="39"/>
  <c r="X27" i="39"/>
  <c r="X16" i="39"/>
  <c r="P27" i="39"/>
  <c r="P16" i="39"/>
  <c r="H16" i="39"/>
  <c r="H27" i="39"/>
  <c r="AFG44" i="39"/>
  <c r="AHG50" i="39"/>
  <c r="AFH41" i="39"/>
  <c r="AFG41" i="39"/>
  <c r="AFG47" i="39"/>
  <c r="AEJ50" i="39"/>
  <c r="ACJ50" i="39"/>
  <c r="ABX47" i="39"/>
  <c r="ABL41" i="39"/>
  <c r="ZA41" i="39"/>
  <c r="AAZ50" i="39"/>
  <c r="YK41" i="39"/>
  <c r="YJ26" i="39"/>
  <c r="XL41" i="39"/>
  <c r="ZL50" i="39"/>
  <c r="WO41" i="39"/>
  <c r="WN26" i="39"/>
  <c r="TP50" i="39"/>
  <c r="RP44" i="39"/>
  <c r="QJ44" i="39"/>
  <c r="QK41" i="39"/>
  <c r="QJ26" i="39"/>
  <c r="QF44" i="39"/>
  <c r="QB50" i="39"/>
  <c r="PT50" i="39"/>
  <c r="PT44" i="39"/>
  <c r="LL50" i="39"/>
  <c r="LL26" i="39"/>
  <c r="LE41" i="39"/>
  <c r="ND50" i="39"/>
  <c r="LP50" i="39"/>
  <c r="JQ41" i="39"/>
  <c r="HT44" i="39"/>
  <c r="HT26" i="39"/>
  <c r="GZ44" i="39"/>
  <c r="IV50" i="39"/>
  <c r="GV50" i="39"/>
  <c r="FP44" i="39"/>
  <c r="FP50" i="39"/>
  <c r="FP47" i="39"/>
  <c r="AHZ45" i="39"/>
  <c r="WG45" i="39"/>
  <c r="AGK27" i="39"/>
  <c r="AAW27" i="39"/>
  <c r="AHZ51" i="39"/>
  <c r="EO45" i="39"/>
  <c r="ABV42" i="39"/>
  <c r="DY51" i="39"/>
  <c r="IS26" i="39"/>
  <c r="AGG51" i="39"/>
  <c r="NQ27" i="39"/>
  <c r="ML42" i="39"/>
  <c r="MS27" i="39"/>
  <c r="AHU50" i="39"/>
  <c r="TU45" i="39"/>
  <c r="UG45" i="39"/>
  <c r="ABQ45" i="39"/>
  <c r="AS26" i="39"/>
  <c r="AHC42" i="39"/>
  <c r="MD42" i="39"/>
  <c r="AF44" i="39"/>
  <c r="AV44" i="39"/>
  <c r="LM42" i="39"/>
  <c r="AET41" i="39"/>
  <c r="DQ51" i="39"/>
  <c r="BE51" i="39"/>
  <c r="SO26" i="39"/>
  <c r="ADQ45" i="39"/>
  <c r="WH42" i="39"/>
  <c r="ES41" i="39"/>
  <c r="AAS45" i="39"/>
  <c r="GK45" i="39"/>
  <c r="ZI26" i="39"/>
  <c r="RY51" i="39"/>
  <c r="VA45" i="39"/>
  <c r="BI51" i="39"/>
  <c r="VY51" i="39"/>
  <c r="YK51" i="39"/>
  <c r="OW51" i="39"/>
  <c r="HM26" i="39"/>
  <c r="OC45" i="39"/>
  <c r="DU42" i="39"/>
  <c r="KO45" i="39"/>
  <c r="GH42" i="39"/>
  <c r="PA51" i="39"/>
  <c r="NA42" i="39"/>
  <c r="LU51" i="39"/>
  <c r="VA26" i="39"/>
  <c r="QO45" i="39"/>
  <c r="AHB48" i="39"/>
  <c r="AGS44" i="39"/>
  <c r="TU48" i="39"/>
  <c r="UK48" i="39"/>
  <c r="AHR27" i="39"/>
  <c r="DI48" i="39"/>
  <c r="LA48" i="39"/>
  <c r="RE48" i="39"/>
  <c r="XU26" i="39"/>
  <c r="AHV45" i="39"/>
  <c r="AHY44" i="39"/>
  <c r="JQ27" i="39"/>
  <c r="ZM45" i="39"/>
  <c r="YC27" i="39"/>
  <c r="AEK45" i="39"/>
  <c r="AFF42" i="39"/>
  <c r="NJ42" i="39"/>
  <c r="PM51" i="39"/>
  <c r="NI26" i="39"/>
  <c r="MS42" i="39"/>
  <c r="AGT26" i="39"/>
  <c r="AB44" i="39"/>
  <c r="AZ44" i="39"/>
  <c r="LM45" i="39"/>
  <c r="AGT50" i="39"/>
  <c r="TE51" i="39"/>
  <c r="ADM51" i="39"/>
  <c r="EG45" i="39"/>
  <c r="WP42" i="39"/>
  <c r="GK51" i="39"/>
  <c r="VE45" i="39"/>
  <c r="VU51" i="39"/>
  <c r="YK45" i="39"/>
  <c r="SS45" i="39"/>
  <c r="OG26" i="39"/>
  <c r="DY45" i="39"/>
  <c r="ABN42" i="39"/>
  <c r="BI41" i="39"/>
  <c r="YT42" i="39"/>
  <c r="YC51" i="39"/>
  <c r="VU45" i="39"/>
  <c r="WO42" i="39"/>
  <c r="AAK51" i="39"/>
  <c r="BQ42" i="39"/>
  <c r="LI45" i="39"/>
  <c r="TI51" i="39"/>
  <c r="FA45" i="39"/>
  <c r="SG45" i="39"/>
  <c r="VQ51" i="39"/>
  <c r="VR42" i="39"/>
  <c r="TF42" i="39"/>
  <c r="QW45" i="39"/>
  <c r="BT44" i="39"/>
  <c r="AIH27" i="39"/>
  <c r="YC26" i="39"/>
  <c r="KO27" i="39"/>
  <c r="AHQ26" i="39"/>
  <c r="AGS26" i="39"/>
  <c r="HM42" i="39"/>
  <c r="AAG26" i="39"/>
  <c r="VQ27" i="39"/>
  <c r="ACO45" i="39"/>
  <c r="AHZ26" i="39"/>
  <c r="AHS42" i="39"/>
  <c r="RI27" i="39"/>
  <c r="CG51" i="39"/>
  <c r="MW45" i="39"/>
  <c r="PI51" i="39"/>
  <c r="AGT42" i="39"/>
  <c r="ACK45" i="39"/>
  <c r="AJ44" i="39"/>
  <c r="BD44" i="39"/>
  <c r="AET50" i="39"/>
  <c r="IG51" i="39"/>
  <c r="SH42" i="39"/>
  <c r="AFA45" i="39"/>
  <c r="E26" i="39"/>
  <c r="WC45" i="39"/>
  <c r="YK42" i="39"/>
  <c r="BQ51" i="39"/>
  <c r="SS51" i="39"/>
  <c r="NE51" i="39"/>
  <c r="ACK51" i="39"/>
  <c r="GG42" i="39"/>
  <c r="AFU44" i="39"/>
  <c r="SW51" i="39"/>
  <c r="YC45" i="39"/>
  <c r="CG42" i="39"/>
  <c r="AIA42" i="39"/>
  <c r="VM45" i="39"/>
  <c r="ACS45" i="39"/>
  <c r="AGT51" i="39"/>
  <c r="AHR45" i="39"/>
  <c r="DE51" i="39"/>
  <c r="XF42" i="39"/>
  <c r="AIK51" i="39"/>
  <c r="NY27" i="39"/>
  <c r="AAH42" i="39"/>
  <c r="NI51" i="39"/>
  <c r="MT42" i="39"/>
  <c r="MK27" i="39"/>
  <c r="PV42" i="39"/>
  <c r="ZZ42" i="39"/>
  <c r="AHN45" i="39"/>
  <c r="AN44" i="39"/>
  <c r="AZ26" i="39"/>
  <c r="AET44" i="39"/>
  <c r="AGK42" i="39"/>
  <c r="SG26" i="39"/>
  <c r="QS26" i="39"/>
  <c r="BY51" i="39"/>
  <c r="JA42" i="39"/>
  <c r="AEW45" i="39"/>
  <c r="CC51" i="39"/>
  <c r="ZU45" i="39"/>
  <c r="XM45" i="39"/>
  <c r="HY51" i="39"/>
  <c r="HV42" i="39"/>
  <c r="VY26" i="39"/>
  <c r="AAO51" i="39"/>
  <c r="BQ45" i="39"/>
  <c r="OK51" i="39"/>
  <c r="LE26" i="39"/>
  <c r="EB26" i="39"/>
  <c r="ABU42" i="39"/>
  <c r="AB41" i="39"/>
  <c r="AEW51" i="39"/>
  <c r="QD42" i="39"/>
  <c r="AKW50" i="39"/>
  <c r="ALI51" i="39"/>
  <c r="BD47" i="39"/>
  <c r="CB47" i="39"/>
  <c r="AIS50" i="39"/>
  <c r="AC27" i="39"/>
  <c r="NM48" i="39"/>
  <c r="ZY26" i="39"/>
  <c r="AHZ42" i="39"/>
  <c r="ZR42" i="39"/>
  <c r="AHQ50" i="39"/>
  <c r="AGT45" i="39"/>
  <c r="OS51" i="39"/>
  <c r="OO51" i="39"/>
  <c r="HU42" i="39"/>
  <c r="MK51" i="39"/>
  <c r="MG51" i="39"/>
  <c r="JQ45" i="39"/>
  <c r="AFU50" i="39"/>
  <c r="BA41" i="39"/>
  <c r="AHB26" i="39"/>
  <c r="AHB51" i="39"/>
  <c r="ZY45" i="39"/>
  <c r="HU45" i="39"/>
  <c r="CJ50" i="39"/>
  <c r="AEX44" i="39"/>
  <c r="LM51" i="39"/>
  <c r="BY42" i="39"/>
  <c r="PM26" i="39"/>
  <c r="YL42" i="39"/>
  <c r="AD42" i="39"/>
  <c r="NA51" i="39"/>
  <c r="ZU51" i="39"/>
  <c r="EC41" i="39"/>
  <c r="EK42" i="39"/>
  <c r="KH42" i="39"/>
  <c r="XU42" i="39"/>
  <c r="ABE51" i="39"/>
  <c r="ABQ51" i="39"/>
  <c r="VY42" i="39"/>
  <c r="YS45" i="39"/>
  <c r="BU45" i="39"/>
  <c r="EB41" i="39"/>
  <c r="DM26" i="39"/>
  <c r="KW51" i="39"/>
  <c r="AEW26" i="39"/>
  <c r="HY45" i="39"/>
  <c r="DQ45" i="39"/>
  <c r="WG26" i="39"/>
  <c r="AIC44" i="39"/>
  <c r="AHU44" i="39"/>
  <c r="AHJ51" i="39"/>
  <c r="YS27" i="39"/>
  <c r="NI27" i="39"/>
  <c r="NM51" i="39"/>
  <c r="MK26" i="39"/>
  <c r="MK42" i="39"/>
  <c r="AJ26" i="39"/>
  <c r="AEU41" i="39"/>
  <c r="PM45" i="39"/>
  <c r="EK51" i="39"/>
  <c r="YO45" i="39"/>
  <c r="LN42" i="39"/>
  <c r="C11" i="39"/>
  <c r="AFA16" i="39"/>
  <c r="AFA27" i="39"/>
  <c r="XA16" i="39"/>
  <c r="XA27" i="39"/>
  <c r="WS16" i="39"/>
  <c r="WS27" i="39"/>
  <c r="VU16" i="39"/>
  <c r="VU27" i="39"/>
  <c r="QV16" i="39"/>
  <c r="QV27" i="39"/>
  <c r="PX16" i="39"/>
  <c r="PX27" i="39"/>
  <c r="PP16" i="39"/>
  <c r="PP27" i="39"/>
  <c r="PH16" i="39"/>
  <c r="PH27" i="39"/>
  <c r="OJ16" i="39"/>
  <c r="OJ27" i="39"/>
  <c r="NL16" i="39"/>
  <c r="NL27" i="39"/>
  <c r="ND16" i="39"/>
  <c r="ND27" i="39"/>
  <c r="JL16" i="39"/>
  <c r="JL27" i="39"/>
  <c r="CZ16" i="39"/>
  <c r="CZ27" i="39"/>
  <c r="CR16" i="39"/>
  <c r="CR27" i="39"/>
  <c r="CJ16" i="39"/>
  <c r="CJ27" i="39"/>
  <c r="CB16" i="39"/>
  <c r="CB27" i="39"/>
  <c r="AEZ41" i="39"/>
  <c r="AEY26" i="39"/>
  <c r="AEG41" i="39"/>
  <c r="AEF44" i="39"/>
  <c r="AEF50" i="39"/>
  <c r="AEJ44" i="39"/>
  <c r="ADX44" i="39"/>
  <c r="AFX50" i="39"/>
  <c r="AEB44" i="39"/>
  <c r="ADX26" i="39"/>
  <c r="ADY41" i="39"/>
  <c r="ADT44" i="39"/>
  <c r="ADP50" i="39"/>
  <c r="ADQ41" i="39"/>
  <c r="AFP50" i="39"/>
  <c r="ADP26" i="39"/>
  <c r="ADH44" i="39"/>
  <c r="AFH50" i="39"/>
  <c r="ADH50" i="39"/>
  <c r="ADH26" i="39"/>
  <c r="ADI41" i="39"/>
  <c r="ADD44" i="39"/>
  <c r="ACZ50" i="39"/>
  <c r="ACZ44" i="39"/>
  <c r="AEZ50" i="39"/>
  <c r="ACR26" i="39"/>
  <c r="ACR41" i="39"/>
  <c r="ACS41" i="39"/>
  <c r="AER50" i="39"/>
  <c r="ACR50" i="39"/>
  <c r="ACB50" i="39"/>
  <c r="ACF44" i="39"/>
  <c r="ABT26" i="39"/>
  <c r="ABT50" i="39"/>
  <c r="ABT44" i="39"/>
  <c r="ABL44" i="39"/>
  <c r="ABP44" i="39"/>
  <c r="ABL50" i="39"/>
  <c r="ABM41" i="39"/>
  <c r="ABL26" i="39"/>
  <c r="ADD50" i="39"/>
  <c r="ABD44" i="39"/>
  <c r="ABE41" i="39"/>
  <c r="ABH44" i="39"/>
  <c r="ACV50" i="39"/>
  <c r="AAW41" i="39"/>
  <c r="AAV26" i="39"/>
  <c r="AAZ44" i="39"/>
  <c r="ACN50" i="39"/>
  <c r="AAN44" i="39"/>
  <c r="AAO41" i="39"/>
  <c r="ACF50" i="39"/>
  <c r="AAG41" i="39"/>
  <c r="AAF44" i="39"/>
  <c r="AAJ44" i="39"/>
  <c r="ZX50" i="39"/>
  <c r="ZY41" i="39"/>
  <c r="ZX44" i="39"/>
  <c r="ZX26" i="39"/>
  <c r="ZT44" i="39"/>
  <c r="ZP44" i="39"/>
  <c r="ZP50" i="39"/>
  <c r="ABP50" i="39"/>
  <c r="ZH26" i="39"/>
  <c r="ZL44" i="39"/>
  <c r="ABH50" i="39"/>
  <c r="YZ50" i="39"/>
  <c r="YZ26" i="39"/>
  <c r="YR26" i="39"/>
  <c r="YR50" i="39"/>
  <c r="YR41" i="39"/>
  <c r="YJ50" i="39"/>
  <c r="YJ44" i="39"/>
  <c r="YF44" i="39"/>
  <c r="XT26" i="39"/>
  <c r="XX44" i="39"/>
  <c r="XL44" i="39"/>
  <c r="XL50" i="39"/>
  <c r="XL26" i="39"/>
  <c r="XP44" i="39"/>
  <c r="XD44" i="39"/>
  <c r="XD50" i="39"/>
  <c r="XH44" i="39"/>
  <c r="XD26" i="39"/>
  <c r="WZ44" i="39"/>
  <c r="WV50" i="39"/>
  <c r="WV26" i="39"/>
  <c r="WV44" i="39"/>
  <c r="WR44" i="39"/>
  <c r="WN44" i="39"/>
  <c r="WJ44" i="39"/>
  <c r="WF50" i="39"/>
  <c r="WF26" i="39"/>
  <c r="YF50" i="39"/>
  <c r="WF44" i="39"/>
  <c r="VX50" i="39"/>
  <c r="VX26" i="39"/>
  <c r="VY41" i="39"/>
  <c r="WB44" i="39"/>
  <c r="XX50" i="39"/>
  <c r="VP44" i="39"/>
  <c r="XP50" i="39"/>
  <c r="VP26" i="39"/>
  <c r="VQ41" i="39"/>
  <c r="VH44" i="39"/>
  <c r="XH50" i="39"/>
  <c r="VL44" i="39"/>
  <c r="VI41" i="39"/>
  <c r="VH50" i="39"/>
  <c r="WZ50" i="39"/>
  <c r="UZ44" i="39"/>
  <c r="UZ41" i="39"/>
  <c r="UV44" i="39"/>
  <c r="UR44" i="39"/>
  <c r="WR50" i="39"/>
  <c r="UR50" i="39"/>
  <c r="UK41" i="39"/>
  <c r="UJ41" i="39"/>
  <c r="UJ44" i="39"/>
  <c r="UN44" i="39"/>
  <c r="UJ26" i="39"/>
  <c r="WJ50" i="39"/>
  <c r="UJ50" i="39"/>
  <c r="UF44" i="39"/>
  <c r="UB44" i="39"/>
  <c r="WB50" i="39"/>
  <c r="UB50" i="39"/>
  <c r="UB26" i="39"/>
  <c r="UC41" i="39"/>
  <c r="TT50" i="39"/>
  <c r="TX44" i="39"/>
  <c r="TU41" i="39"/>
  <c r="TT44" i="39"/>
  <c r="TL44" i="39"/>
  <c r="VL50" i="39"/>
  <c r="TM41" i="39"/>
  <c r="TP44" i="39"/>
  <c r="TL50" i="39"/>
  <c r="TD26" i="39"/>
  <c r="VD50" i="39"/>
  <c r="TE41" i="39"/>
  <c r="TD44" i="39"/>
  <c r="SZ44" i="39"/>
  <c r="SV26" i="39"/>
  <c r="UV50" i="39"/>
  <c r="SW41" i="39"/>
  <c r="SV44" i="39"/>
  <c r="SN50" i="39"/>
  <c r="SO41" i="39"/>
  <c r="SR44" i="39"/>
  <c r="UN50" i="39"/>
  <c r="SN44" i="39"/>
  <c r="SN41" i="39"/>
  <c r="UF50" i="39"/>
  <c r="SJ44" i="39"/>
  <c r="SF50" i="39"/>
  <c r="SF26" i="39"/>
  <c r="RX50" i="39"/>
  <c r="RX26" i="39"/>
  <c r="RX44" i="39"/>
  <c r="SB44" i="39"/>
  <c r="TX50" i="39"/>
  <c r="RY41" i="39"/>
  <c r="RP26" i="39"/>
  <c r="RQ41" i="39"/>
  <c r="RP50" i="39"/>
  <c r="RT44" i="39"/>
  <c r="RH30" i="39"/>
  <c r="RH50" i="39"/>
  <c r="RH26" i="39"/>
  <c r="RI41" i="39"/>
  <c r="TH50" i="39"/>
  <c r="RH44" i="39"/>
  <c r="QZ44" i="39"/>
  <c r="QZ50" i="39"/>
  <c r="RD44" i="39"/>
  <c r="SZ50" i="39"/>
  <c r="RA41" i="39"/>
  <c r="QS41" i="39"/>
  <c r="SR50" i="39"/>
  <c r="QR50" i="39"/>
  <c r="QR44" i="39"/>
  <c r="QR26" i="39"/>
  <c r="SJ50" i="39"/>
  <c r="QJ41" i="39"/>
  <c r="QJ50" i="39"/>
  <c r="QB30" i="39"/>
  <c r="QC41" i="39"/>
  <c r="QB26" i="39"/>
  <c r="SB50" i="39"/>
  <c r="QB44" i="39"/>
  <c r="PU41" i="39"/>
  <c r="RT50" i="39"/>
  <c r="PX44" i="39"/>
  <c r="PP44" i="39"/>
  <c r="PM41" i="39"/>
  <c r="PL26" i="39"/>
  <c r="PL41" i="39"/>
  <c r="RL50" i="39"/>
  <c r="PL44" i="39"/>
  <c r="PL50" i="39"/>
  <c r="PD44" i="39"/>
  <c r="PD50" i="39"/>
  <c r="PE41" i="39"/>
  <c r="OV30" i="39"/>
  <c r="OW41" i="39"/>
  <c r="OV50" i="39"/>
  <c r="OZ44" i="39"/>
  <c r="OV44" i="39"/>
  <c r="OF41" i="39"/>
  <c r="NX44" i="39"/>
  <c r="NX50" i="39"/>
  <c r="PX50" i="39"/>
  <c r="NY41" i="39"/>
  <c r="NT44" i="39"/>
  <c r="NQ41" i="39"/>
  <c r="PP50" i="39"/>
  <c r="NP26" i="39"/>
  <c r="NP50" i="39"/>
  <c r="NP44" i="39"/>
  <c r="PH50" i="39"/>
  <c r="NH26" i="39"/>
  <c r="NL44" i="39"/>
  <c r="NI41" i="39"/>
  <c r="NH44" i="39"/>
  <c r="NH50" i="39"/>
  <c r="MZ50" i="39"/>
  <c r="ND44" i="39"/>
  <c r="OZ50" i="39"/>
  <c r="MZ44" i="39"/>
  <c r="NA41" i="39"/>
  <c r="MR26" i="39"/>
  <c r="OR50" i="39"/>
  <c r="MR44" i="39"/>
  <c r="MR50" i="39"/>
  <c r="MJ50" i="39"/>
  <c r="OJ50" i="39"/>
  <c r="MJ26" i="39"/>
  <c r="MJ44" i="39"/>
  <c r="MK41" i="39"/>
  <c r="MJ41" i="39"/>
  <c r="MF44" i="39"/>
  <c r="MC41" i="39"/>
  <c r="MB50" i="39"/>
  <c r="MB26" i="39"/>
  <c r="MB44" i="39"/>
  <c r="OB50" i="39"/>
  <c r="LU41" i="39"/>
  <c r="LX44" i="39"/>
  <c r="NT50" i="39"/>
  <c r="LT50" i="39"/>
  <c r="LT44" i="39"/>
  <c r="LT26" i="39"/>
  <c r="NL50" i="39"/>
  <c r="LP44" i="39"/>
  <c r="LM41" i="39"/>
  <c r="LL44" i="39"/>
  <c r="LH44" i="39"/>
  <c r="LD44" i="39"/>
  <c r="LD50" i="39"/>
  <c r="KW41" i="39"/>
  <c r="MV50" i="39"/>
  <c r="KV44" i="39"/>
  <c r="KZ44" i="39"/>
  <c r="KN44" i="39"/>
  <c r="KR44" i="39"/>
  <c r="KN50" i="39"/>
  <c r="KO41" i="39"/>
  <c r="MN50" i="39"/>
  <c r="KF26" i="39"/>
  <c r="KJ44" i="39"/>
  <c r="KF50" i="39"/>
  <c r="MF50" i="39"/>
  <c r="LX50" i="39"/>
  <c r="JX26" i="39"/>
  <c r="JY41" i="39"/>
  <c r="JX44" i="39"/>
  <c r="JX50" i="39"/>
  <c r="JP50" i="39"/>
  <c r="JT44" i="39"/>
  <c r="JP44" i="39"/>
  <c r="JH26" i="39"/>
  <c r="JH50" i="39"/>
  <c r="JL44" i="39"/>
  <c r="JH44" i="39"/>
  <c r="JI41" i="39"/>
  <c r="LH50" i="39"/>
  <c r="IZ50" i="39"/>
  <c r="JA41" i="39"/>
  <c r="KZ50" i="39"/>
  <c r="JD44" i="39"/>
  <c r="KR50" i="39"/>
  <c r="IR50" i="39"/>
  <c r="IS41" i="39"/>
  <c r="IR26" i="39"/>
  <c r="IV44" i="39"/>
  <c r="KJ50" i="39"/>
  <c r="IK41" i="39"/>
  <c r="IJ44" i="39"/>
  <c r="IJ50" i="39"/>
  <c r="IN44" i="39"/>
  <c r="IB50" i="39"/>
  <c r="IB44" i="39"/>
  <c r="IC41" i="39"/>
  <c r="IB26" i="39"/>
  <c r="KB50" i="39"/>
  <c r="IF44" i="39"/>
  <c r="JT50" i="39"/>
  <c r="HU41" i="39"/>
  <c r="HX44" i="39"/>
  <c r="HP44" i="39"/>
  <c r="HL44" i="39"/>
  <c r="JL50" i="39"/>
  <c r="HL41" i="39"/>
  <c r="HL50" i="39"/>
  <c r="HH44" i="39"/>
  <c r="HD26" i="39"/>
  <c r="HD50" i="39"/>
  <c r="HD44" i="39"/>
  <c r="GW41" i="39"/>
  <c r="GV44" i="39"/>
  <c r="GV26" i="39"/>
  <c r="GV41" i="39"/>
  <c r="GN50" i="39"/>
  <c r="GN26" i="39"/>
  <c r="GN44" i="39"/>
  <c r="GR44" i="39"/>
  <c r="GN41" i="39"/>
  <c r="IN50" i="39"/>
  <c r="GF50" i="39"/>
  <c r="GJ44" i="39"/>
  <c r="IF50" i="39"/>
  <c r="GF44" i="39"/>
  <c r="GG41" i="39"/>
  <c r="GF26" i="39"/>
  <c r="GB44" i="39"/>
  <c r="FY41" i="39"/>
  <c r="HX50" i="39"/>
  <c r="FQ41" i="39"/>
  <c r="FP41" i="39"/>
  <c r="HP50" i="39"/>
  <c r="FT44" i="39"/>
  <c r="FP26" i="39"/>
  <c r="FH44" i="39"/>
  <c r="HH50" i="39"/>
  <c r="FH41" i="39"/>
  <c r="FL44" i="39"/>
  <c r="FI41" i="39"/>
  <c r="FH26" i="39"/>
  <c r="EZ44" i="39"/>
  <c r="FA41" i="39"/>
  <c r="EZ50" i="39"/>
  <c r="FD44" i="39"/>
  <c r="GR50" i="39"/>
  <c r="ER44" i="39"/>
  <c r="EV44" i="39"/>
  <c r="EN44" i="39"/>
  <c r="EJ44" i="39"/>
  <c r="EJ26" i="39"/>
  <c r="GJ50" i="39"/>
  <c r="EJ41" i="39"/>
  <c r="EJ50" i="39"/>
  <c r="EB50" i="39"/>
  <c r="EF44" i="39"/>
  <c r="DU41" i="39"/>
  <c r="DT50" i="39"/>
  <c r="DT44" i="39"/>
  <c r="FL50" i="39"/>
  <c r="DL26" i="39"/>
  <c r="DM41" i="39"/>
  <c r="DL44" i="39"/>
  <c r="DP44" i="39"/>
  <c r="DH44" i="39"/>
  <c r="FD50" i="39"/>
  <c r="DE41" i="39"/>
  <c r="DD44" i="39"/>
  <c r="DD50" i="39"/>
  <c r="DD26" i="39"/>
  <c r="CV41" i="39"/>
  <c r="CV50" i="39"/>
  <c r="CZ44" i="39"/>
  <c r="CW41" i="39"/>
  <c r="EV50" i="39"/>
  <c r="CV44" i="39"/>
  <c r="CV26" i="39"/>
  <c r="CR44" i="39"/>
  <c r="CN41" i="39"/>
  <c r="CN44" i="39"/>
  <c r="EN50" i="39"/>
  <c r="CN50" i="39"/>
  <c r="CO41" i="39"/>
  <c r="CN26" i="39"/>
  <c r="DP50" i="39"/>
  <c r="BP44" i="39"/>
  <c r="BP26" i="39"/>
  <c r="AR41" i="39"/>
  <c r="BT50" i="39"/>
  <c r="T44" i="39"/>
  <c r="T41" i="39"/>
  <c r="T26" i="39"/>
  <c r="X44" i="39"/>
  <c r="BD50" i="39"/>
  <c r="D41" i="39"/>
  <c r="AFQ44" i="39"/>
  <c r="AFM44" i="39"/>
  <c r="AGL42" i="39"/>
  <c r="AGK45" i="39"/>
  <c r="AGC42" i="39"/>
  <c r="AGD42" i="39"/>
  <c r="AGC45" i="39"/>
  <c r="AFU27" i="39"/>
  <c r="AFV42" i="39"/>
  <c r="AFU42" i="39"/>
  <c r="AFU45" i="39"/>
  <c r="AFM27" i="39"/>
  <c r="AFM42" i="39"/>
  <c r="AFN42" i="39"/>
  <c r="AFQ45" i="39"/>
  <c r="AFE27" i="39"/>
  <c r="AEX42" i="39"/>
  <c r="AEW42" i="39"/>
  <c r="AEP42" i="39"/>
  <c r="AGO51" i="39"/>
  <c r="AEH42" i="39"/>
  <c r="AEG45" i="39"/>
  <c r="ADY42" i="39"/>
  <c r="ADY45" i="39"/>
  <c r="ADY51" i="39"/>
  <c r="AFY51" i="39"/>
  <c r="ADU45" i="39"/>
  <c r="ADQ51" i="39"/>
  <c r="AFQ51" i="39"/>
  <c r="ADQ26" i="39"/>
  <c r="ADR42" i="39"/>
  <c r="ADI45" i="39"/>
  <c r="ADI26" i="39"/>
  <c r="ADJ42" i="39"/>
  <c r="ADM45" i="39"/>
  <c r="ADE45" i="39"/>
  <c r="ADA42" i="39"/>
  <c r="AFA51" i="39"/>
  <c r="ADA27" i="39"/>
  <c r="ADB42" i="39"/>
  <c r="ADA26" i="39"/>
  <c r="ADA51" i="39"/>
  <c r="ACK27" i="39"/>
  <c r="ACK42" i="39"/>
  <c r="ACK26" i="39"/>
  <c r="AEC51" i="39"/>
  <c r="ACD42" i="39"/>
  <c r="ACC27" i="39"/>
  <c r="ACC51" i="39"/>
  <c r="ABU45" i="39"/>
  <c r="ABU26" i="39"/>
  <c r="ADU51" i="39"/>
  <c r="ABU51" i="39"/>
  <c r="ABM42" i="39"/>
  <c r="ABM26" i="39"/>
  <c r="ABE45" i="39"/>
  <c r="ABE27" i="39"/>
  <c r="ACO51" i="39"/>
  <c r="AAO45" i="39"/>
  <c r="AAO42" i="39"/>
  <c r="AAG42" i="39"/>
  <c r="AAG45" i="39"/>
  <c r="ABY51" i="39"/>
  <c r="AAC45" i="39"/>
  <c r="ZY42" i="39"/>
  <c r="ZQ51" i="39"/>
  <c r="ZJ42" i="39"/>
  <c r="ZA45" i="39"/>
  <c r="ZA51" i="39"/>
  <c r="ABA51" i="39"/>
  <c r="ZB42" i="39"/>
  <c r="AAS51" i="39"/>
  <c r="YW45" i="39"/>
  <c r="XU27" i="39"/>
  <c r="XY45" i="39"/>
  <c r="XU45" i="39"/>
  <c r="ZM51" i="39"/>
  <c r="XN42" i="39"/>
  <c r="XM51" i="39"/>
  <c r="XM42" i="39"/>
  <c r="XE51" i="39"/>
  <c r="XE27" i="39"/>
  <c r="XI45" i="39"/>
  <c r="XE45" i="39"/>
  <c r="WW45" i="39"/>
  <c r="XA45" i="39"/>
  <c r="YW51" i="39"/>
  <c r="WX42" i="39"/>
  <c r="WO27" i="39"/>
  <c r="WO51" i="39"/>
  <c r="WO45" i="39"/>
  <c r="YO51" i="39"/>
  <c r="YG51" i="39"/>
  <c r="WG42" i="39"/>
  <c r="WG51" i="39"/>
  <c r="XY51" i="39"/>
  <c r="VQ42" i="39"/>
  <c r="VQ26" i="39"/>
  <c r="VQ45" i="39"/>
  <c r="VI27" i="39"/>
  <c r="VI42" i="39"/>
  <c r="VI51" i="39"/>
  <c r="VI26" i="39"/>
  <c r="VI45" i="39"/>
  <c r="VA42" i="39"/>
  <c r="VA51" i="39"/>
  <c r="VA27" i="39"/>
  <c r="WK51" i="39"/>
  <c r="UK26" i="39"/>
  <c r="UK27" i="39"/>
  <c r="UL42" i="39"/>
  <c r="UO45" i="39"/>
  <c r="UK45" i="39"/>
  <c r="UK42" i="39"/>
  <c r="WC51" i="39"/>
  <c r="UC26" i="39"/>
  <c r="UC51" i="39"/>
  <c r="UD42" i="39"/>
  <c r="TY45" i="39"/>
  <c r="TU26" i="39"/>
  <c r="TU27" i="39"/>
  <c r="TV42" i="39"/>
  <c r="TU51" i="39"/>
  <c r="TM45" i="39"/>
  <c r="TM26" i="39"/>
  <c r="TM42" i="39"/>
  <c r="TQ45" i="39"/>
  <c r="VM51" i="39"/>
  <c r="TM51" i="39"/>
  <c r="VE51" i="39"/>
  <c r="TE27" i="39"/>
  <c r="TE42" i="39"/>
  <c r="TE45" i="39"/>
  <c r="TA45" i="39"/>
  <c r="UW51" i="39"/>
  <c r="SX42" i="39"/>
  <c r="SW26" i="39"/>
  <c r="SW45" i="39"/>
  <c r="SW27" i="39"/>
  <c r="SO45" i="39"/>
  <c r="SP42" i="39"/>
  <c r="SO27" i="39"/>
  <c r="SO42" i="39"/>
  <c r="UO51" i="39"/>
  <c r="SG27" i="39"/>
  <c r="SK45" i="39"/>
  <c r="UG51" i="39"/>
  <c r="RY27" i="39"/>
  <c r="RY26" i="39"/>
  <c r="SC45" i="39"/>
  <c r="RY42" i="39"/>
  <c r="RZ42" i="39"/>
  <c r="RQ45" i="39"/>
  <c r="TQ51" i="39"/>
  <c r="RU45" i="39"/>
  <c r="RQ42" i="39"/>
  <c r="RR42" i="39"/>
  <c r="RQ51" i="39"/>
  <c r="RQ26" i="39"/>
  <c r="RI42" i="39"/>
  <c r="RI45" i="39"/>
  <c r="RJ42" i="39"/>
  <c r="RM45" i="39"/>
  <c r="RI26" i="39"/>
  <c r="RB42" i="39"/>
  <c r="RA51" i="39"/>
  <c r="TA51" i="39"/>
  <c r="QS42" i="39"/>
  <c r="QS51" i="39"/>
  <c r="QT42" i="39"/>
  <c r="SK51" i="39"/>
  <c r="QK42" i="39"/>
  <c r="QK51" i="39"/>
  <c r="QK45" i="39"/>
  <c r="QC51" i="39"/>
  <c r="QC42" i="39"/>
  <c r="QC45" i="39"/>
  <c r="QC26" i="39"/>
  <c r="QG45" i="39"/>
  <c r="SC51" i="39"/>
  <c r="PU26" i="39"/>
  <c r="PU27" i="39"/>
  <c r="RU51" i="39"/>
  <c r="PY45" i="39"/>
  <c r="PM27" i="39"/>
  <c r="PM42" i="39"/>
  <c r="RM51" i="39"/>
  <c r="PE27" i="39"/>
  <c r="PI45" i="39"/>
  <c r="PE42" i="39"/>
  <c r="PE45" i="39"/>
  <c r="RE51" i="39"/>
  <c r="PE26" i="39"/>
  <c r="PA45" i="39"/>
  <c r="OX42" i="39"/>
  <c r="OW27" i="39"/>
  <c r="QW51" i="39"/>
  <c r="OW42" i="39"/>
  <c r="OO45" i="39"/>
  <c r="OS45" i="39"/>
  <c r="OP42" i="39"/>
  <c r="OO42" i="39"/>
  <c r="OG27" i="39"/>
  <c r="QG51" i="39"/>
  <c r="OG42" i="39"/>
  <c r="PY51" i="39"/>
  <c r="NY42" i="39"/>
  <c r="NY26" i="39"/>
  <c r="NQ42" i="39"/>
  <c r="PQ51" i="39"/>
  <c r="NA26" i="39"/>
  <c r="NA45" i="39"/>
  <c r="LU45" i="39"/>
  <c r="NU51" i="39"/>
  <c r="LU26" i="39"/>
  <c r="LV42" i="39"/>
  <c r="LY45" i="39"/>
  <c r="LU42" i="39"/>
  <c r="LE51" i="39"/>
  <c r="LE27" i="39"/>
  <c r="LE42" i="39"/>
  <c r="LE45" i="39"/>
  <c r="KW27" i="39"/>
  <c r="KW42" i="39"/>
  <c r="KW45" i="39"/>
  <c r="KX42" i="39"/>
  <c r="LA45" i="39"/>
  <c r="KW26" i="39"/>
  <c r="KP42" i="39"/>
  <c r="KO26" i="39"/>
  <c r="KO42" i="39"/>
  <c r="KS45" i="39"/>
  <c r="KG51" i="39"/>
  <c r="KG45" i="39"/>
  <c r="KK45" i="39"/>
  <c r="KG42" i="39"/>
  <c r="KG27" i="39"/>
  <c r="JY51" i="39"/>
  <c r="JY42" i="39"/>
  <c r="JY27" i="39"/>
  <c r="JY26" i="39"/>
  <c r="LY51" i="39"/>
  <c r="JZ42" i="39"/>
  <c r="JU45" i="39"/>
  <c r="LQ51" i="39"/>
  <c r="JQ51" i="39"/>
  <c r="JQ42" i="39"/>
  <c r="JI45" i="39"/>
  <c r="JI51" i="39"/>
  <c r="JM45" i="39"/>
  <c r="JI26" i="39"/>
  <c r="LI51" i="39"/>
  <c r="JJ42" i="39"/>
  <c r="JI42" i="39"/>
  <c r="JA51" i="39"/>
  <c r="JE45" i="39"/>
  <c r="JB42" i="39"/>
  <c r="LA51" i="39"/>
  <c r="IS45" i="39"/>
  <c r="IS42" i="39"/>
  <c r="IT42" i="39"/>
  <c r="KS51" i="39"/>
  <c r="IK27" i="39"/>
  <c r="IK42" i="39"/>
  <c r="KK51" i="39"/>
  <c r="IK26" i="39"/>
  <c r="IL42" i="39"/>
  <c r="KC51" i="39"/>
  <c r="IG45" i="39"/>
  <c r="IC42" i="39"/>
  <c r="IC27" i="39"/>
  <c r="IC26" i="39"/>
  <c r="IC51" i="39"/>
  <c r="ID42" i="39"/>
  <c r="JU51" i="39"/>
  <c r="HU51" i="39"/>
  <c r="HU27" i="39"/>
  <c r="HM51" i="39"/>
  <c r="HQ45" i="39"/>
  <c r="HN42" i="39"/>
  <c r="JM51" i="39"/>
  <c r="HE51" i="39"/>
  <c r="JE51" i="39"/>
  <c r="HF42" i="39"/>
  <c r="HE27" i="39"/>
  <c r="HE26" i="39"/>
  <c r="IW51" i="39"/>
  <c r="GW42" i="39"/>
  <c r="GX42" i="39"/>
  <c r="GW51" i="39"/>
  <c r="GW45" i="39"/>
  <c r="GW26" i="39"/>
  <c r="HA45" i="39"/>
  <c r="GO51" i="39"/>
  <c r="GS45" i="39"/>
  <c r="GP42" i="39"/>
  <c r="GO42" i="39"/>
  <c r="GO27" i="39"/>
  <c r="GG51" i="39"/>
  <c r="FY27" i="39"/>
  <c r="GC45" i="39"/>
  <c r="FY51" i="39"/>
  <c r="FY45" i="39"/>
  <c r="HQ51" i="39"/>
  <c r="FQ27" i="39"/>
  <c r="FQ42" i="39"/>
  <c r="FU45" i="39"/>
  <c r="FQ45" i="39"/>
  <c r="FM45" i="39"/>
  <c r="FI27" i="39"/>
  <c r="FJ42" i="39"/>
  <c r="HI51" i="39"/>
  <c r="FI51" i="39"/>
  <c r="FA27" i="39"/>
  <c r="FB42" i="39"/>
  <c r="HA51" i="39"/>
  <c r="FA51" i="39"/>
  <c r="FA26" i="39"/>
  <c r="EW45" i="39"/>
  <c r="ES27" i="39"/>
  <c r="ES45" i="39"/>
  <c r="ES26" i="39"/>
  <c r="GS51" i="39"/>
  <c r="EK26" i="39"/>
  <c r="EK27" i="39"/>
  <c r="EC27" i="39"/>
  <c r="EC26" i="39"/>
  <c r="EC51" i="39"/>
  <c r="EC45" i="39"/>
  <c r="GC51" i="39"/>
  <c r="EC42" i="39"/>
  <c r="DU27" i="39"/>
  <c r="DV42" i="39"/>
  <c r="DU51" i="39"/>
  <c r="DU45" i="39"/>
  <c r="DM27" i="39"/>
  <c r="FM51" i="39"/>
  <c r="DM45" i="39"/>
  <c r="DM51" i="39"/>
  <c r="DF42" i="39"/>
  <c r="DE45" i="39"/>
  <c r="DE42" i="39"/>
  <c r="CW26" i="39"/>
  <c r="CW27" i="39"/>
  <c r="CW51" i="39"/>
  <c r="CW45" i="39"/>
  <c r="CW42" i="39"/>
  <c r="EW51" i="39"/>
  <c r="CO45" i="39"/>
  <c r="CO26" i="39"/>
  <c r="CO27" i="39"/>
  <c r="CO42" i="39"/>
  <c r="CP42" i="39"/>
  <c r="CS45" i="39"/>
  <c r="CG27" i="39"/>
  <c r="CG26" i="39"/>
  <c r="CH42" i="39"/>
  <c r="BZ42" i="39"/>
  <c r="BY27" i="39"/>
  <c r="CC45" i="39"/>
  <c r="BY45" i="39"/>
  <c r="BQ27" i="39"/>
  <c r="BI27" i="39"/>
  <c r="BI26" i="39"/>
  <c r="DI51" i="39"/>
  <c r="BI45" i="39"/>
  <c r="BI42" i="39"/>
  <c r="BM45" i="39"/>
  <c r="BA26" i="39"/>
  <c r="BA42" i="39"/>
  <c r="DA51" i="39"/>
  <c r="BA27" i="39"/>
  <c r="AS27" i="39"/>
  <c r="CS51" i="39"/>
  <c r="AK45" i="39"/>
  <c r="AK26" i="39"/>
  <c r="CK51" i="39"/>
  <c r="AO45" i="39"/>
  <c r="AL42" i="39"/>
  <c r="AK42" i="39"/>
  <c r="AC26" i="39"/>
  <c r="AG45" i="39"/>
  <c r="U26" i="39"/>
  <c r="Y45" i="39"/>
  <c r="U27" i="39"/>
  <c r="U42" i="39"/>
  <c r="U45" i="39"/>
  <c r="BU51" i="39"/>
  <c r="M27" i="39"/>
  <c r="M26" i="39"/>
  <c r="M42" i="39"/>
  <c r="E27" i="39"/>
  <c r="AAF50" i="39"/>
  <c r="UR26" i="39"/>
  <c r="TD50" i="39"/>
  <c r="ZQ41" i="39"/>
  <c r="WN50" i="39"/>
  <c r="AZ35" i="39"/>
  <c r="ACB26" i="39"/>
  <c r="KJ27" i="39"/>
  <c r="ACR44" i="39"/>
  <c r="MV44" i="39"/>
  <c r="QN44" i="39"/>
  <c r="GO41" i="39"/>
  <c r="MN44" i="39"/>
  <c r="AKV51" i="39"/>
  <c r="ALI50" i="39"/>
  <c r="ALT50" i="39"/>
  <c r="ADU41" i="39"/>
  <c r="AAO44" i="39"/>
  <c r="AV34" i="39"/>
  <c r="YX16" i="39"/>
  <c r="XR16" i="39"/>
  <c r="WL16" i="39"/>
  <c r="SL16" i="39"/>
  <c r="SU44" i="39"/>
  <c r="QI16" i="39"/>
  <c r="IQ16" i="39"/>
  <c r="II16" i="39"/>
  <c r="IA16" i="39"/>
  <c r="EA16" i="39"/>
  <c r="DS16" i="39"/>
  <c r="DC16" i="39"/>
  <c r="CU16" i="39"/>
  <c r="CM16" i="39"/>
  <c r="BG16" i="39"/>
  <c r="AY16" i="39"/>
  <c r="AQ16" i="39"/>
  <c r="AI16" i="39"/>
  <c r="AA16" i="39"/>
  <c r="K16" i="39"/>
  <c r="TE26" i="39"/>
  <c r="MC26" i="39"/>
  <c r="UY26" i="39"/>
  <c r="PC26" i="39"/>
  <c r="OU26" i="39"/>
  <c r="MI26" i="39"/>
  <c r="KE26" i="39"/>
  <c r="DC26" i="39"/>
  <c r="CM44" i="39"/>
  <c r="AHH44" i="39"/>
  <c r="AHI45" i="39"/>
  <c r="AIJ51" i="39"/>
  <c r="AHT51" i="39"/>
  <c r="AHL51" i="39"/>
  <c r="PD51" i="39"/>
  <c r="KV51" i="39"/>
  <c r="ALD51" i="39"/>
  <c r="BK38" i="39"/>
  <c r="ALJ50" i="39"/>
  <c r="NG27" i="39"/>
  <c r="ALB51" i="39"/>
  <c r="ALR51" i="39"/>
  <c r="VE44" i="39"/>
  <c r="ALA50" i="39"/>
  <c r="AX34" i="39"/>
  <c r="ZP41" i="39"/>
  <c r="ZH41" i="39"/>
  <c r="NX41" i="39"/>
  <c r="MZ41" i="39"/>
  <c r="KV41" i="39"/>
  <c r="JX41" i="39"/>
  <c r="IB41" i="39"/>
  <c r="HT41" i="39"/>
  <c r="HD41" i="39"/>
  <c r="CL37" i="39"/>
  <c r="JH45" i="39"/>
  <c r="AGZ44" i="39"/>
  <c r="AHI27" i="39"/>
  <c r="AJ49" i="39"/>
  <c r="ADH45" i="39"/>
  <c r="NX26" i="39"/>
  <c r="IX26" i="39"/>
  <c r="AGZ50" i="39"/>
  <c r="AIG42" i="39"/>
  <c r="DT26" i="39"/>
  <c r="BY50" i="39"/>
  <c r="AHC26" i="39"/>
  <c r="AGE16" i="39"/>
  <c r="YI41" i="39"/>
  <c r="OE41" i="39"/>
  <c r="NO41" i="39"/>
  <c r="NG41" i="39"/>
  <c r="MQ41" i="39"/>
  <c r="LC41" i="39"/>
  <c r="KM41" i="39"/>
  <c r="AHI26" i="39"/>
  <c r="AHJ42" i="39"/>
  <c r="GF27" i="39"/>
  <c r="AHQ45" i="39"/>
  <c r="AIK45" i="39"/>
  <c r="AV35" i="39"/>
  <c r="HR50" i="39"/>
  <c r="AHH50" i="39"/>
  <c r="AIG27" i="39"/>
  <c r="PT27" i="39"/>
  <c r="PD27" i="39"/>
  <c r="MR27" i="39"/>
  <c r="X35" i="39"/>
  <c r="AJ36" i="39"/>
  <c r="AJ37" i="39" s="1"/>
  <c r="AHD51" i="39"/>
  <c r="ADH27" i="39"/>
  <c r="AAV27" i="39"/>
  <c r="ZX27" i="39"/>
  <c r="SF27" i="39"/>
  <c r="AT38" i="39"/>
  <c r="AJ34" i="39"/>
  <c r="OJ45" i="39"/>
  <c r="AHD44" i="39"/>
  <c r="C34" i="39"/>
  <c r="XX16" i="39"/>
  <c r="AAR16" i="39"/>
  <c r="ADD16" i="39"/>
  <c r="ZW26" i="39"/>
  <c r="SU41" i="39"/>
  <c r="TS44" i="39"/>
  <c r="UY41" i="39"/>
  <c r="ABK41" i="39"/>
  <c r="XC26" i="39"/>
  <c r="AJ41" i="39"/>
  <c r="GA44" i="39"/>
  <c r="HC41" i="39"/>
  <c r="TG50" i="39"/>
  <c r="L44" i="39"/>
  <c r="SY50" i="39"/>
  <c r="SY44" i="39"/>
  <c r="WU41" i="39"/>
  <c r="AAI50" i="39"/>
  <c r="PK41" i="39"/>
  <c r="ER41" i="39"/>
  <c r="YA41" i="39"/>
  <c r="IY26" i="39"/>
  <c r="AK41" i="39"/>
  <c r="FG41" i="39"/>
  <c r="QE50" i="39"/>
  <c r="AKU51" i="39"/>
  <c r="ALH51" i="39"/>
  <c r="ADL16" i="39"/>
  <c r="UY50" i="39"/>
  <c r="ABK50" i="39"/>
  <c r="OA44" i="39"/>
  <c r="MM44" i="39"/>
  <c r="QY50" i="39"/>
  <c r="GM41" i="39"/>
  <c r="L26" i="39"/>
  <c r="VW50" i="39"/>
  <c r="PK26" i="39"/>
  <c r="AZ41" i="39"/>
  <c r="BX41" i="39"/>
  <c r="VG26" i="39"/>
  <c r="IQ41" i="39"/>
  <c r="UQ26" i="39"/>
  <c r="ACB41" i="39"/>
  <c r="DD41" i="39"/>
  <c r="BL44" i="39"/>
  <c r="M41" i="39"/>
  <c r="DH50" i="39"/>
  <c r="FG26" i="39"/>
  <c r="JG41" i="39"/>
  <c r="QM44" i="39"/>
  <c r="AR33" i="39"/>
  <c r="ZL16" i="39"/>
  <c r="AEJ16" i="39"/>
  <c r="VO50" i="39"/>
  <c r="LL41" i="39"/>
  <c r="TW44" i="39"/>
  <c r="OI50" i="39"/>
  <c r="AAN41" i="39"/>
  <c r="U41" i="39"/>
  <c r="P44" i="39"/>
  <c r="ZG41" i="39"/>
  <c r="CJ44" i="39"/>
  <c r="YY41" i="39"/>
  <c r="BH44" i="39"/>
  <c r="RK50" i="39"/>
  <c r="H44" i="39"/>
  <c r="XW50" i="39"/>
  <c r="JG50" i="39"/>
  <c r="ADH41" i="39"/>
  <c r="ACZ41" i="39"/>
  <c r="ACI41" i="39"/>
  <c r="LC26" i="39"/>
  <c r="BY41" i="39"/>
  <c r="KU26" i="39"/>
  <c r="ACI26" i="39"/>
  <c r="ALM51" i="39"/>
  <c r="ALP50" i="39"/>
  <c r="KF41" i="39"/>
  <c r="TW50" i="39"/>
  <c r="ACQ50" i="39"/>
  <c r="CF44" i="39"/>
  <c r="PS50" i="39"/>
  <c r="D26" i="39"/>
  <c r="CF41" i="39"/>
  <c r="ABC26" i="39"/>
  <c r="DK41" i="39"/>
  <c r="ADW41" i="39"/>
  <c r="ACY26" i="39"/>
  <c r="ACQ26" i="39"/>
  <c r="SZ27" i="39"/>
  <c r="DT41" i="39"/>
  <c r="CG41" i="39"/>
  <c r="KU41" i="39"/>
  <c r="GZ50" i="39"/>
  <c r="ABC41" i="39"/>
  <c r="RG44" i="39"/>
  <c r="QZ41" i="39"/>
  <c r="GU41" i="39"/>
  <c r="ZG26" i="39"/>
  <c r="PT41" i="39"/>
  <c r="E41" i="39"/>
  <c r="AEY50" i="39"/>
  <c r="VX41" i="39"/>
  <c r="OY27" i="39"/>
  <c r="CF26" i="39"/>
  <c r="KN41" i="39"/>
  <c r="TK41" i="39"/>
  <c r="AFN41" i="39"/>
  <c r="AFE16" i="39"/>
  <c r="AEW16" i="39"/>
  <c r="ADQ16" i="39"/>
  <c r="ADA16" i="39"/>
  <c r="ACS16" i="39"/>
  <c r="ACK16" i="39"/>
  <c r="ACC16" i="39"/>
  <c r="ABE16" i="39"/>
  <c r="AAW16" i="39"/>
  <c r="AAO16" i="39"/>
  <c r="AAG16" i="39"/>
  <c r="ZY16" i="39"/>
  <c r="ZQ16" i="39"/>
  <c r="ZI16" i="39"/>
  <c r="YS16" i="39"/>
  <c r="YC16" i="39"/>
  <c r="XU16" i="39"/>
  <c r="XM16" i="39"/>
  <c r="XE16" i="39"/>
  <c r="WO16" i="39"/>
  <c r="VQ16" i="39"/>
  <c r="VI16" i="39"/>
  <c r="VA16" i="39"/>
  <c r="UK16" i="39"/>
  <c r="TU16" i="39"/>
  <c r="TE16" i="39"/>
  <c r="SW16" i="39"/>
  <c r="SO16" i="39"/>
  <c r="SG16" i="39"/>
  <c r="AKW51" i="39"/>
  <c r="AX33" i="39"/>
  <c r="XH16" i="39"/>
  <c r="AAJ16" i="39"/>
  <c r="TT41" i="39"/>
  <c r="ABK26" i="39"/>
  <c r="NG26" i="39"/>
  <c r="SA50" i="39"/>
  <c r="RG26" i="39"/>
  <c r="FW26" i="39"/>
  <c r="L41" i="39"/>
  <c r="GF41" i="39"/>
  <c r="RH41" i="39"/>
  <c r="TC41" i="39"/>
  <c r="FW41" i="39"/>
  <c r="SU50" i="39"/>
  <c r="MM50" i="39"/>
  <c r="QY41" i="39"/>
  <c r="SU26" i="39"/>
  <c r="BL50" i="39"/>
  <c r="VW41" i="39"/>
  <c r="PS44" i="39"/>
  <c r="EQ26" i="39"/>
  <c r="IY41" i="39"/>
  <c r="CU26" i="39"/>
  <c r="ACA41" i="39"/>
  <c r="XS41" i="39"/>
  <c r="MY26" i="39"/>
  <c r="QB41" i="39"/>
  <c r="AIB16" i="39"/>
  <c r="AHD16" i="39"/>
  <c r="AGN16" i="39"/>
  <c r="AGF16" i="39"/>
  <c r="AFP16" i="39"/>
  <c r="BG35" i="39"/>
  <c r="AKQ51" i="39"/>
  <c r="DH37" i="39"/>
  <c r="S38" i="39"/>
  <c r="AKY51" i="39"/>
  <c r="AKP50" i="39"/>
  <c r="AQ38" i="39"/>
  <c r="ALF50" i="39"/>
  <c r="AX38" i="39"/>
  <c r="AN36" i="39"/>
  <c r="AN37" i="39" s="1"/>
  <c r="AR36" i="39"/>
  <c r="AR37" i="39" s="1"/>
  <c r="LO44" i="39"/>
  <c r="OU50" i="39"/>
  <c r="WF41" i="39"/>
  <c r="QR41" i="39"/>
  <c r="DK26" i="39"/>
  <c r="OY44" i="39"/>
  <c r="WN41" i="39"/>
  <c r="ADY26" i="39"/>
  <c r="NG44" i="39"/>
  <c r="JA45" i="39"/>
  <c r="MY41" i="39"/>
  <c r="FE51" i="39"/>
  <c r="NB42" i="39"/>
  <c r="AW45" i="39"/>
  <c r="IQ26" i="39"/>
  <c r="AHI41" i="39"/>
  <c r="AR35" i="39"/>
  <c r="E36" i="39"/>
  <c r="UI50" i="39"/>
  <c r="G27" i="39"/>
  <c r="OV41" i="39"/>
  <c r="UR41" i="39"/>
  <c r="RP41" i="39"/>
  <c r="FX41" i="39"/>
  <c r="AEG51" i="39"/>
  <c r="JA26" i="39"/>
  <c r="NP41" i="39"/>
  <c r="FI45" i="39"/>
  <c r="NH41" i="39"/>
  <c r="FI26" i="39"/>
  <c r="EG51" i="39"/>
  <c r="E34" i="39"/>
  <c r="BK37" i="39"/>
  <c r="JK27" i="39"/>
  <c r="ABD41" i="39"/>
  <c r="QM50" i="39"/>
  <c r="SE50" i="39"/>
  <c r="AFV41" i="39"/>
  <c r="ADX41" i="39"/>
  <c r="AFE45" i="39"/>
  <c r="MK45" i="39"/>
  <c r="AFF44" i="39"/>
  <c r="NO44" i="39"/>
  <c r="QQ41" i="39"/>
  <c r="GU26" i="39"/>
  <c r="ET42" i="39"/>
  <c r="FQ26" i="39"/>
  <c r="ZA42" i="39"/>
  <c r="UI41" i="39"/>
  <c r="E43" i="39"/>
  <c r="CY37" i="39"/>
  <c r="G37" i="39"/>
  <c r="PC41" i="39"/>
  <c r="QU44" i="39"/>
  <c r="MQ44" i="39"/>
  <c r="VH41" i="39"/>
  <c r="VO26" i="39"/>
  <c r="LG44" i="39"/>
  <c r="AFE42" i="39"/>
  <c r="HS26" i="39"/>
  <c r="LD41" i="39"/>
  <c r="ES42" i="39"/>
  <c r="CK45" i="39"/>
  <c r="DH38" i="39"/>
  <c r="AX35" i="39"/>
  <c r="XD41" i="39"/>
  <c r="UQ41" i="39"/>
  <c r="VP41" i="39"/>
  <c r="SA44" i="39"/>
  <c r="WU26" i="39"/>
  <c r="LK41" i="39"/>
  <c r="RW26" i="39"/>
  <c r="SE26" i="39"/>
  <c r="AFE51" i="39"/>
  <c r="CU41" i="39"/>
  <c r="ABE42" i="39"/>
  <c r="AEO42" i="39"/>
  <c r="NW41" i="39"/>
  <c r="AAO27" i="39"/>
  <c r="QI26" i="39"/>
  <c r="OO26" i="39"/>
  <c r="II41" i="39"/>
  <c r="CF50" i="39"/>
  <c r="BX44" i="39"/>
  <c r="YS26" i="39"/>
  <c r="S33" i="39"/>
  <c r="S34" i="39"/>
  <c r="S36" i="39"/>
  <c r="S37" i="39" s="1"/>
  <c r="AFM26" i="39"/>
  <c r="O36" i="39"/>
  <c r="O37" i="39" s="1"/>
  <c r="O38" i="39"/>
  <c r="O34" i="39"/>
  <c r="U36" i="39"/>
  <c r="U37" i="39" s="1"/>
  <c r="AX44" i="39"/>
  <c r="Z44" i="39"/>
  <c r="AGA51" i="39"/>
  <c r="O33" i="39"/>
  <c r="S35" i="39"/>
  <c r="AC36" i="39"/>
  <c r="AC37" i="39" s="1"/>
  <c r="U35" i="39"/>
  <c r="U38" i="39"/>
  <c r="AIO42" i="39"/>
  <c r="QM27" i="39"/>
  <c r="WJ27" i="39"/>
  <c r="NS27" i="39"/>
  <c r="ADP41" i="39"/>
  <c r="LT41" i="39"/>
  <c r="AEM41" i="39"/>
  <c r="KE41" i="39"/>
  <c r="DL41" i="39"/>
  <c r="PS26" i="39"/>
  <c r="AS41" i="39"/>
  <c r="AFY45" i="39"/>
  <c r="SE41" i="39"/>
  <c r="JG26" i="39"/>
  <c r="IZ41" i="39"/>
  <c r="ZQ45" i="39"/>
  <c r="AAF41" i="39"/>
  <c r="AFM41" i="39"/>
  <c r="BH41" i="39"/>
  <c r="DC50" i="39"/>
  <c r="AAO26" i="39"/>
  <c r="RO26" i="39"/>
  <c r="HE45" i="39"/>
  <c r="CR50" i="39"/>
  <c r="OQ27" i="39"/>
  <c r="MA41" i="39"/>
  <c r="MR41" i="39"/>
  <c r="NC44" i="39"/>
  <c r="AGE50" i="39"/>
  <c r="AFM51" i="39"/>
  <c r="AEO26" i="39"/>
  <c r="BQ41" i="39"/>
  <c r="AAY44" i="39"/>
  <c r="LK26" i="39"/>
  <c r="ADO26" i="39"/>
  <c r="OE26" i="39"/>
  <c r="JY45" i="39"/>
  <c r="CB44" i="39"/>
  <c r="GG26" i="39"/>
  <c r="ZI27" i="39"/>
  <c r="GO26" i="39"/>
  <c r="AIH51" i="39"/>
  <c r="WL41" i="39"/>
  <c r="PG27" i="39"/>
  <c r="JK44" i="39"/>
  <c r="XK41" i="39"/>
  <c r="XT41" i="39"/>
  <c r="MI41" i="39"/>
  <c r="LS41" i="39"/>
  <c r="DO44" i="39"/>
  <c r="II26" i="39"/>
  <c r="IA26" i="39"/>
  <c r="ADK44" i="39"/>
  <c r="ZX41" i="39"/>
  <c r="AFI51" i="39"/>
  <c r="AGC51" i="39"/>
  <c r="BH26" i="39"/>
  <c r="AGG45" i="39"/>
  <c r="JO26" i="39"/>
  <c r="VW26" i="39"/>
  <c r="YZ41" i="39"/>
  <c r="AAY50" i="39"/>
  <c r="BX50" i="39"/>
  <c r="AGW51" i="39"/>
  <c r="AC42" i="39"/>
  <c r="AHE51" i="39"/>
  <c r="LO50" i="39"/>
  <c r="ABX27" i="39"/>
  <c r="AEE26" i="39"/>
  <c r="AAM44" i="39"/>
  <c r="AFW50" i="39"/>
  <c r="QQ44" i="39"/>
  <c r="RX41" i="39"/>
  <c r="KY50" i="39"/>
  <c r="AFU26" i="39"/>
  <c r="OG45" i="39"/>
  <c r="ZG50" i="39"/>
  <c r="BE45" i="39"/>
  <c r="WW42" i="39"/>
  <c r="TO27" i="39"/>
  <c r="DE26" i="39"/>
  <c r="N42" i="39"/>
  <c r="AAM26" i="39"/>
  <c r="YA26" i="39"/>
  <c r="AEF41" i="39"/>
  <c r="DS41" i="39"/>
  <c r="MB41" i="39"/>
  <c r="WR27" i="39"/>
  <c r="AFI45" i="39"/>
  <c r="IR41" i="39"/>
  <c r="ACC26" i="39"/>
  <c r="QA26" i="39"/>
  <c r="TL41" i="39"/>
  <c r="ACH26" i="39"/>
  <c r="TK26" i="39"/>
  <c r="EF50" i="39"/>
  <c r="NK27" i="39"/>
  <c r="XS26" i="39"/>
  <c r="AEE41" i="39"/>
  <c r="WE41" i="39"/>
  <c r="YQ26" i="39"/>
  <c r="FO41" i="39"/>
  <c r="AC41" i="39"/>
  <c r="IJ41" i="39"/>
  <c r="UC45" i="39"/>
  <c r="FK44" i="39"/>
  <c r="ADG26" i="39"/>
  <c r="BX26" i="39"/>
  <c r="JP41" i="39"/>
  <c r="WV41" i="39"/>
  <c r="AAT26" i="39"/>
  <c r="DA45" i="39"/>
  <c r="BA45" i="39"/>
  <c r="CU50" i="39"/>
  <c r="ABB41" i="39"/>
  <c r="P41" i="39"/>
  <c r="BX36" i="39"/>
  <c r="BX37" i="39" s="1"/>
  <c r="IS27" i="39"/>
  <c r="AFM50" i="39"/>
  <c r="ACG50" i="39"/>
  <c r="AAT41" i="39"/>
  <c r="XJ41" i="39"/>
  <c r="AGQ41" i="39"/>
  <c r="AIF26" i="39"/>
  <c r="Y34" i="39"/>
  <c r="AA34" i="39"/>
  <c r="UF41" i="39"/>
  <c r="KB41" i="39"/>
  <c r="AIG51" i="39"/>
  <c r="AS35" i="39"/>
  <c r="ADM44" i="39"/>
  <c r="ABI50" i="39"/>
  <c r="XA41" i="39"/>
  <c r="AHC44" i="39"/>
  <c r="AHP27" i="39"/>
  <c r="AEV50" i="39"/>
  <c r="WC41" i="39"/>
  <c r="AHG44" i="39"/>
  <c r="AIA50" i="39"/>
  <c r="ALE16" i="39"/>
  <c r="BY38" i="39"/>
  <c r="CE37" i="39"/>
  <c r="BJ50" i="39"/>
  <c r="AGY41" i="39"/>
  <c r="ZN41" i="39"/>
  <c r="UW41" i="39"/>
  <c r="AII44" i="39"/>
  <c r="ADF41" i="39"/>
  <c r="YH41" i="39"/>
  <c r="VO44" i="39"/>
  <c r="JC50" i="39"/>
  <c r="XU44" i="39"/>
  <c r="AHH41" i="39"/>
  <c r="ADG27" i="39"/>
  <c r="VG27" i="39"/>
  <c r="AGZ41" i="39"/>
  <c r="ABU44" i="39"/>
  <c r="AHP45" i="39"/>
  <c r="CI35" i="39"/>
  <c r="NM45" i="39"/>
  <c r="AY43" i="39"/>
  <c r="NI45" i="39"/>
  <c r="ALM45" i="39"/>
  <c r="MO45" i="39"/>
  <c r="RC44" i="39"/>
  <c r="IK45" i="39"/>
  <c r="AHE26" i="39"/>
  <c r="AKX30" i="39"/>
  <c r="ALH42" i="39"/>
  <c r="G34" i="39"/>
  <c r="AHD42" i="39"/>
  <c r="AKV30" i="39"/>
  <c r="W33" i="39"/>
  <c r="AFO50" i="39"/>
  <c r="D34" i="39"/>
  <c r="Q36" i="39"/>
  <c r="Q37" i="39" s="1"/>
  <c r="D36" i="39"/>
  <c r="D37" i="39" s="1"/>
  <c r="AI34" i="39"/>
  <c r="AGD50" i="39"/>
  <c r="TR45" i="39"/>
  <c r="LN45" i="39"/>
  <c r="ALJ45" i="39"/>
  <c r="AN43" i="39"/>
  <c r="Y49" i="39"/>
  <c r="BX38" i="39"/>
  <c r="BY43" i="39"/>
  <c r="Q49" i="39"/>
  <c r="W38" i="39"/>
  <c r="X43" i="39"/>
  <c r="CC36" i="39"/>
  <c r="CC37" i="39" s="1"/>
  <c r="W36" i="39"/>
  <c r="W37" i="39" s="1"/>
  <c r="Q33" i="39"/>
  <c r="ADW26" i="39"/>
  <c r="LG27" i="39"/>
  <c r="AKW41" i="39"/>
  <c r="ALB30" i="39"/>
  <c r="CW37" i="39"/>
  <c r="SX27" i="39"/>
  <c r="LD26" i="39"/>
  <c r="ER50" i="39"/>
  <c r="QL16" i="39"/>
  <c r="PV27" i="39"/>
  <c r="PN27" i="39"/>
  <c r="PF27" i="39"/>
  <c r="OP27" i="39"/>
  <c r="LF16" i="39"/>
  <c r="KX16" i="39"/>
  <c r="JB16" i="39"/>
  <c r="IT27" i="39"/>
  <c r="ED16" i="39"/>
  <c r="DV27" i="39"/>
  <c r="CH16" i="39"/>
  <c r="V16" i="39"/>
  <c r="ALB41" i="39"/>
  <c r="AO35" i="39"/>
  <c r="E37" i="39"/>
  <c r="U33" i="39"/>
  <c r="MZ26" i="39"/>
  <c r="AKW44" i="39"/>
  <c r="IJ26" i="39"/>
  <c r="FH50" i="39"/>
  <c r="AIL50" i="39"/>
  <c r="AHS51" i="39"/>
  <c r="KN26" i="39"/>
  <c r="BQ26" i="39"/>
  <c r="ADA41" i="39"/>
  <c r="ADW44" i="39"/>
  <c r="AEV16" i="39"/>
  <c r="AEN16" i="39"/>
  <c r="ADX16" i="39"/>
  <c r="ADP16" i="39"/>
  <c r="ACZ16" i="39"/>
  <c r="VX16" i="39"/>
  <c r="VH16" i="39"/>
  <c r="UZ16" i="39"/>
  <c r="AEQ44" i="39"/>
  <c r="ADO44" i="39"/>
  <c r="AAE44" i="39"/>
  <c r="ZC50" i="39"/>
  <c r="SI50" i="39"/>
  <c r="RS50" i="39"/>
  <c r="CB41" i="39"/>
  <c r="AGW26" i="39"/>
  <c r="AIL51" i="39"/>
  <c r="AHJ45" i="39"/>
  <c r="NQ51" i="39"/>
  <c r="IO45" i="39"/>
  <c r="LQ16" i="39"/>
  <c r="IW16" i="39"/>
  <c r="HQ16" i="39"/>
  <c r="HI16" i="39"/>
  <c r="GS16" i="39"/>
  <c r="GK16" i="39"/>
  <c r="FM16" i="39"/>
  <c r="EW16" i="39"/>
  <c r="EO16" i="39"/>
  <c r="DA16" i="39"/>
  <c r="CC16" i="39"/>
  <c r="AO16" i="39"/>
  <c r="AG16" i="39"/>
  <c r="Q16" i="39"/>
  <c r="AIX50" i="39"/>
  <c r="AFN27" i="39"/>
  <c r="AAV41" i="39"/>
  <c r="ALF45" i="39"/>
  <c r="BP35" i="39"/>
  <c r="O43" i="39"/>
  <c r="AF38" i="39"/>
  <c r="JP26" i="39"/>
  <c r="AII27" i="39"/>
  <c r="BS36" i="39"/>
  <c r="BS37" i="39" s="1"/>
  <c r="AY34" i="39"/>
  <c r="DE36" i="39"/>
  <c r="DE37" i="39" s="1"/>
  <c r="BC28" i="39"/>
  <c r="AI33" i="39"/>
  <c r="ADG50" i="39"/>
  <c r="PO44" i="39"/>
  <c r="HH41" i="39"/>
  <c r="AIN51" i="39"/>
  <c r="ALH48" i="39"/>
  <c r="BS38" i="39"/>
  <c r="M33" i="39"/>
  <c r="BG49" i="39"/>
  <c r="OI44" i="39"/>
  <c r="DW44" i="39"/>
  <c r="QW16" i="39"/>
  <c r="QO16" i="39"/>
  <c r="QG16" i="39"/>
  <c r="PQ16" i="39"/>
  <c r="OK16" i="39"/>
  <c r="OC16" i="39"/>
  <c r="NU16" i="39"/>
  <c r="NM16" i="39"/>
  <c r="MW16" i="39"/>
  <c r="MO16" i="39"/>
  <c r="MG16" i="39"/>
  <c r="LY16" i="39"/>
  <c r="LI16" i="39"/>
  <c r="KS16" i="39"/>
  <c r="KK16" i="39"/>
  <c r="JM16" i="39"/>
  <c r="JE16" i="39"/>
  <c r="IO16" i="39"/>
  <c r="IG16" i="39"/>
  <c r="HY16" i="39"/>
  <c r="EG16" i="39"/>
  <c r="DY16" i="39"/>
  <c r="DQ16" i="39"/>
  <c r="DI16" i="39"/>
  <c r="CS16" i="39"/>
  <c r="BM16" i="39"/>
  <c r="DH49" i="39"/>
  <c r="DH55" i="39"/>
  <c r="W34" i="39"/>
  <c r="Q34" i="39"/>
  <c r="AI36" i="39"/>
  <c r="AI37" i="39" s="1"/>
  <c r="AU35" i="39"/>
  <c r="AF37" i="39"/>
  <c r="L43" i="39"/>
  <c r="ACC45" i="39"/>
  <c r="OK45" i="39"/>
  <c r="MW27" i="39"/>
  <c r="AAZ41" i="39"/>
  <c r="UN41" i="39"/>
  <c r="PC50" i="39"/>
  <c r="FO50" i="39"/>
  <c r="I36" i="39"/>
  <c r="I37" i="39" s="1"/>
  <c r="AIK26" i="39"/>
  <c r="SN16" i="39"/>
  <c r="I34" i="39"/>
  <c r="M38" i="39"/>
  <c r="AY35" i="39"/>
  <c r="AM34" i="39"/>
  <c r="U49" i="39"/>
  <c r="M35" i="39"/>
  <c r="I38" i="39"/>
  <c r="I33" i="39"/>
  <c r="IC45" i="39"/>
  <c r="AAI44" i="39"/>
  <c r="KY44" i="39"/>
  <c r="SC30" i="39"/>
  <c r="QW30" i="39"/>
  <c r="MW30" i="39"/>
  <c r="AHO30" i="39"/>
  <c r="AFS30" i="39"/>
  <c r="AFK30" i="39"/>
  <c r="AGP16" i="39"/>
  <c r="AKS30" i="39"/>
  <c r="BS34" i="39"/>
  <c r="AW38" i="39"/>
  <c r="CR38" i="39"/>
  <c r="J33" i="39"/>
  <c r="ABS44" i="39"/>
  <c r="AKX41" i="39"/>
  <c r="AHR42" i="39"/>
  <c r="AJ33" i="39"/>
  <c r="ALB27" i="39"/>
  <c r="ACR16" i="39"/>
  <c r="ACB16" i="39"/>
  <c r="ABT16" i="39"/>
  <c r="ABL16" i="39"/>
  <c r="ZH16" i="39"/>
  <c r="YR16" i="39"/>
  <c r="YJ16" i="39"/>
  <c r="XT16" i="39"/>
  <c r="XD16" i="39"/>
  <c r="WV16" i="39"/>
  <c r="WN16" i="39"/>
  <c r="WF16" i="39"/>
  <c r="VP16" i="39"/>
  <c r="ALG42" i="39"/>
  <c r="BH43" i="39"/>
  <c r="X38" i="39"/>
  <c r="N38" i="39"/>
  <c r="N33" i="39"/>
  <c r="N36" i="39"/>
  <c r="N37" i="39" s="1"/>
  <c r="BH35" i="39"/>
  <c r="BJ38" i="39"/>
  <c r="ALM47" i="39"/>
  <c r="AR49" i="39"/>
  <c r="BH38" i="39"/>
  <c r="J43" i="39"/>
  <c r="CN43" i="39"/>
  <c r="BW36" i="39"/>
  <c r="BW37" i="39" s="1"/>
  <c r="AJ38" i="39"/>
  <c r="BB43" i="39"/>
  <c r="K43" i="39"/>
  <c r="BB33" i="39"/>
  <c r="BW35" i="39"/>
  <c r="M37" i="39"/>
  <c r="AFK44" i="39"/>
  <c r="ALA30" i="39"/>
  <c r="BK43" i="39"/>
  <c r="BB35" i="39"/>
  <c r="N35" i="39"/>
  <c r="J38" i="39"/>
  <c r="AF35" i="39"/>
  <c r="AIT51" i="39"/>
  <c r="AIQ50" i="39"/>
  <c r="ABJ16" i="39"/>
  <c r="UJ16" i="39"/>
  <c r="UB16" i="39"/>
  <c r="TT16" i="39"/>
  <c r="AGY26" i="39"/>
  <c r="NK44" i="39"/>
  <c r="MN41" i="39"/>
  <c r="LK50" i="39"/>
  <c r="GA50" i="39"/>
  <c r="BP50" i="39"/>
  <c r="AHF42" i="39"/>
  <c r="ADE51" i="39"/>
  <c r="XQ45" i="39"/>
  <c r="ZH50" i="39"/>
  <c r="AHJ16" i="39"/>
  <c r="AFN16" i="39"/>
  <c r="AKY27" i="39"/>
  <c r="BB36" i="39"/>
  <c r="BB37" i="39" s="1"/>
  <c r="BB34" i="39"/>
  <c r="J36" i="39"/>
  <c r="J37" i="39" s="1"/>
  <c r="CB35" i="39"/>
  <c r="BJ36" i="39"/>
  <c r="BJ37" i="39" s="1"/>
  <c r="BH36" i="39"/>
  <c r="BH37" i="39" s="1"/>
  <c r="J35" i="39"/>
  <c r="QS16" i="39"/>
  <c r="QK16" i="39"/>
  <c r="QC16" i="39"/>
  <c r="PU16" i="39"/>
  <c r="PM16" i="39"/>
  <c r="KO16" i="39"/>
  <c r="EK16" i="39"/>
  <c r="EC16" i="39"/>
  <c r="DU16" i="39"/>
  <c r="CO16" i="39"/>
  <c r="AIN16" i="39"/>
  <c r="H38" i="39"/>
  <c r="AHO27" i="39"/>
  <c r="ALK45" i="39"/>
  <c r="CC34" i="39"/>
  <c r="NS44" i="39"/>
  <c r="MQ50" i="39"/>
  <c r="GI50" i="39"/>
  <c r="AGD48" i="39"/>
  <c r="AV36" i="39"/>
  <c r="AV37" i="39" s="1"/>
  <c r="AT33" i="39"/>
  <c r="AV49" i="39"/>
  <c r="KI50" i="39"/>
  <c r="AGT48" i="39"/>
  <c r="Q38" i="39"/>
  <c r="T43" i="39"/>
  <c r="CN49" i="39"/>
  <c r="PW44" i="39"/>
  <c r="AHZ50" i="39"/>
  <c r="AEL27" i="39"/>
  <c r="AAT27" i="39"/>
  <c r="WU16" i="39"/>
  <c r="WM16" i="39"/>
  <c r="UY16" i="39"/>
  <c r="UA16" i="39"/>
  <c r="TS16" i="39"/>
  <c r="SE16" i="39"/>
  <c r="QB16" i="39"/>
  <c r="OV16" i="39"/>
  <c r="NP16" i="39"/>
  <c r="MJ16" i="39"/>
  <c r="KN16" i="39"/>
  <c r="FP16" i="39"/>
  <c r="BX16" i="39"/>
  <c r="L16" i="39"/>
  <c r="AGC16" i="39"/>
  <c r="AFU16" i="39"/>
  <c r="AIO45" i="39"/>
  <c r="AIP45" i="39"/>
  <c r="RR30" i="39"/>
  <c r="AAL16" i="39"/>
  <c r="YH16" i="39"/>
  <c r="WT16" i="39"/>
  <c r="WD16" i="39"/>
  <c r="OZ41" i="39"/>
  <c r="NG50" i="39"/>
  <c r="HX41" i="39"/>
  <c r="AHV50" i="39"/>
  <c r="UX27" i="39"/>
  <c r="UG26" i="39"/>
  <c r="ALD27" i="39"/>
  <c r="AW35" i="39"/>
  <c r="BU36" i="39"/>
  <c r="BU37" i="39" s="1"/>
  <c r="BP36" i="39"/>
  <c r="BP37" i="39" s="1"/>
  <c r="I43" i="39"/>
  <c r="AW36" i="39"/>
  <c r="AW37" i="39" s="1"/>
  <c r="BJ49" i="39"/>
  <c r="CN35" i="39"/>
  <c r="AW49" i="39"/>
  <c r="AFA41" i="39"/>
  <c r="OR41" i="39"/>
  <c r="HO44" i="39"/>
  <c r="EF27" i="39"/>
  <c r="DP27" i="39"/>
  <c r="AKV27" i="39"/>
  <c r="AHQ51" i="39"/>
  <c r="MD41" i="39"/>
  <c r="AGW41" i="39"/>
  <c r="AGX51" i="39"/>
  <c r="AAC26" i="39"/>
  <c r="FG50" i="39"/>
  <c r="AHI51" i="39"/>
  <c r="AIX51" i="39"/>
  <c r="AEM16" i="39"/>
  <c r="AEE16" i="39"/>
  <c r="ADW16" i="39"/>
  <c r="ADO16" i="39"/>
  <c r="ACY16" i="39"/>
  <c r="ACI16" i="39"/>
  <c r="ACA16" i="39"/>
  <c r="ABS16" i="39"/>
  <c r="ABK16" i="39"/>
  <c r="ABC16" i="39"/>
  <c r="AAU16" i="39"/>
  <c r="ALA26" i="39"/>
  <c r="YS51" i="39"/>
  <c r="AGX41" i="39"/>
  <c r="AFB16" i="39"/>
  <c r="AED16" i="39"/>
  <c r="ADN16" i="39"/>
  <c r="ACX16" i="39"/>
  <c r="ACH16" i="39"/>
  <c r="ABZ16" i="39"/>
  <c r="RX16" i="39"/>
  <c r="RH16" i="39"/>
  <c r="QR16" i="39"/>
  <c r="QJ16" i="39"/>
  <c r="PL16" i="39"/>
  <c r="OF16" i="39"/>
  <c r="NH16" i="39"/>
  <c r="JW47" i="39"/>
  <c r="ALC51" i="39"/>
  <c r="ALB42" i="39"/>
  <c r="ALI48" i="39"/>
  <c r="BX35" i="39"/>
  <c r="S43" i="39"/>
  <c r="ZE45" i="39"/>
  <c r="OX26" i="39"/>
  <c r="AGX26" i="39"/>
  <c r="AHI44" i="39"/>
  <c r="AIP51" i="39"/>
  <c r="ACW27" i="39"/>
  <c r="ZW16" i="39"/>
  <c r="ZO16" i="39"/>
  <c r="ZG16" i="39"/>
  <c r="YY16" i="39"/>
  <c r="YI16" i="39"/>
  <c r="XS16" i="39"/>
  <c r="XK16" i="39"/>
  <c r="RW16" i="39"/>
  <c r="RO16" i="39"/>
  <c r="RG16" i="39"/>
  <c r="QQ16" i="39"/>
  <c r="QA16" i="39"/>
  <c r="PS16" i="39"/>
  <c r="PK16" i="39"/>
  <c r="PC16" i="39"/>
  <c r="OU16" i="39"/>
  <c r="OM16" i="39"/>
  <c r="OE16" i="39"/>
  <c r="NW16" i="39"/>
  <c r="NO16" i="39"/>
  <c r="MZ16" i="39"/>
  <c r="LT16" i="39"/>
  <c r="LD16" i="39"/>
  <c r="JX16" i="39"/>
  <c r="JH16" i="39"/>
  <c r="IR16" i="39"/>
  <c r="IB16" i="39"/>
  <c r="HL16" i="39"/>
  <c r="HD16" i="39"/>
  <c r="GV16" i="39"/>
  <c r="GF16" i="39"/>
  <c r="FH16" i="39"/>
  <c r="EZ16" i="39"/>
  <c r="ER16" i="39"/>
  <c r="DT16" i="39"/>
  <c r="DD16" i="39"/>
  <c r="CF16" i="39"/>
  <c r="BH16" i="39"/>
  <c r="AR16" i="39"/>
  <c r="AB16" i="39"/>
  <c r="AA33" i="39"/>
  <c r="ADA45" i="39"/>
  <c r="DG26" i="39"/>
  <c r="AGO41" i="39"/>
  <c r="AAD16" i="39"/>
  <c r="ZV16" i="39"/>
  <c r="ZF16" i="39"/>
  <c r="XJ16" i="39"/>
  <c r="XB16" i="39"/>
  <c r="VN16" i="39"/>
  <c r="VG16" i="39"/>
  <c r="UQ16" i="39"/>
  <c r="UI16" i="39"/>
  <c r="TK16" i="39"/>
  <c r="TC16" i="39"/>
  <c r="SU16" i="39"/>
  <c r="MY16" i="39"/>
  <c r="MQ16" i="39"/>
  <c r="MI16" i="39"/>
  <c r="MA16" i="39"/>
  <c r="LS16" i="39"/>
  <c r="LK16" i="39"/>
  <c r="KU16" i="39"/>
  <c r="KM16" i="39"/>
  <c r="KE16" i="39"/>
  <c r="JW16" i="39"/>
  <c r="JG16" i="39"/>
  <c r="HS16" i="39"/>
  <c r="HK16" i="39"/>
  <c r="GU16" i="39"/>
  <c r="GM16" i="39"/>
  <c r="GE16" i="39"/>
  <c r="FW16" i="39"/>
  <c r="FO16" i="39"/>
  <c r="EY16" i="39"/>
  <c r="EI16" i="39"/>
  <c r="CE16" i="39"/>
  <c r="BW16" i="39"/>
  <c r="BO16" i="39"/>
  <c r="S16" i="39"/>
  <c r="AKR50" i="39"/>
  <c r="ALK51" i="39"/>
  <c r="AGP41" i="39"/>
  <c r="AGY50" i="39"/>
  <c r="FW44" i="39"/>
  <c r="AIW51" i="39"/>
  <c r="XI27" i="39"/>
  <c r="WK27" i="39"/>
  <c r="VF16" i="39"/>
  <c r="UP16" i="39"/>
  <c r="UH16" i="39"/>
  <c r="TJ16" i="39"/>
  <c r="TB16" i="39"/>
  <c r="SD16" i="39"/>
  <c r="OS27" i="39"/>
  <c r="NE27" i="39"/>
  <c r="MX27" i="39"/>
  <c r="AHY16" i="39"/>
  <c r="AHQ16" i="39"/>
  <c r="AKW16" i="39"/>
  <c r="ALQ42" i="39"/>
  <c r="CV34" i="39"/>
  <c r="ML26" i="39"/>
  <c r="FO44" i="39"/>
  <c r="AHE41" i="39"/>
  <c r="AIP44" i="39"/>
  <c r="BC38" i="39"/>
  <c r="AM49" i="39"/>
  <c r="AZ34" i="39"/>
  <c r="AK38" i="39"/>
  <c r="F33" i="39"/>
  <c r="BF34" i="39"/>
  <c r="BC35" i="39"/>
  <c r="AL34" i="39"/>
  <c r="R36" i="39"/>
  <c r="R37" i="39" s="1"/>
  <c r="Y36" i="39"/>
  <c r="Y37" i="39" s="1"/>
  <c r="BO49" i="39"/>
  <c r="BF38" i="39"/>
  <c r="BC43" i="39"/>
  <c r="AK34" i="39"/>
  <c r="AQ34" i="39"/>
  <c r="AK36" i="39"/>
  <c r="AK37" i="39" s="1"/>
  <c r="BY36" i="39"/>
  <c r="BY37" i="39" s="1"/>
  <c r="AX49" i="39"/>
  <c r="BF35" i="39"/>
  <c r="BC34" i="39"/>
  <c r="AL36" i="39"/>
  <c r="AL37" i="39" s="1"/>
  <c r="R34" i="39"/>
  <c r="AO33" i="39"/>
  <c r="Y33" i="39"/>
  <c r="K36" i="39"/>
  <c r="K37" i="39" s="1"/>
  <c r="R38" i="39"/>
  <c r="BF36" i="39"/>
  <c r="BF37" i="39" s="1"/>
  <c r="GC26" i="39"/>
  <c r="ALD50" i="39"/>
  <c r="AH34" i="39"/>
  <c r="AL43" i="39"/>
  <c r="BN49" i="39"/>
  <c r="AL33" i="39"/>
  <c r="R43" i="39"/>
  <c r="R33" i="39"/>
  <c r="BY34" i="39"/>
  <c r="CO49" i="39"/>
  <c r="AJQ16" i="39"/>
  <c r="AQ36" i="39"/>
  <c r="AQ37" i="39" s="1"/>
  <c r="K38" i="39"/>
  <c r="AO43" i="39"/>
  <c r="AL35" i="39"/>
  <c r="AH35" i="39"/>
  <c r="AA35" i="39"/>
  <c r="R35" i="39"/>
  <c r="AO34" i="39"/>
  <c r="AO38" i="39"/>
  <c r="AEX27" i="39"/>
  <c r="ALF42" i="39"/>
  <c r="AM43" i="39"/>
  <c r="AZ36" i="39"/>
  <c r="AZ37" i="39" s="1"/>
  <c r="AQ33" i="39"/>
  <c r="AR43" i="39"/>
  <c r="AO49" i="39"/>
  <c r="CU49" i="39"/>
  <c r="AA36" i="39"/>
  <c r="AA37" i="39" s="1"/>
  <c r="BN36" i="39"/>
  <c r="BN37" i="39" s="1"/>
  <c r="W49" i="39"/>
  <c r="K33" i="39"/>
  <c r="CR36" i="39"/>
  <c r="CR37" i="39" s="1"/>
  <c r="UW16" i="39"/>
  <c r="MP16" i="39"/>
  <c r="LJ16" i="39"/>
  <c r="IP16" i="39"/>
  <c r="GT16" i="39"/>
  <c r="FF16" i="39"/>
  <c r="CL16" i="39"/>
  <c r="BV16" i="39"/>
  <c r="AH16" i="39"/>
  <c r="R27" i="39"/>
  <c r="AIP16" i="39"/>
  <c r="Y35" i="39"/>
  <c r="DF49" i="39"/>
  <c r="AQ49" i="39"/>
  <c r="E35" i="39"/>
  <c r="AKV16" i="39"/>
  <c r="AIN26" i="39"/>
  <c r="AIN45" i="39"/>
  <c r="AIV51" i="39"/>
  <c r="EU16" i="39"/>
  <c r="AIJ16" i="39"/>
  <c r="AHL16" i="39"/>
  <c r="AM36" i="39"/>
  <c r="AM37" i="39" s="1"/>
  <c r="AU38" i="39"/>
  <c r="AU49" i="39"/>
  <c r="AX43" i="39"/>
  <c r="BY49" i="39"/>
  <c r="CC43" i="39"/>
  <c r="GJ27" i="39"/>
  <c r="AU34" i="39"/>
  <c r="AV43" i="39"/>
  <c r="AM33" i="39"/>
  <c r="AU36" i="39"/>
  <c r="AU37" i="39" s="1"/>
  <c r="AEE27" i="39"/>
  <c r="AIW50" i="39"/>
  <c r="KY16" i="39"/>
  <c r="KI16" i="39"/>
  <c r="JS16" i="39"/>
  <c r="XE44" i="39"/>
  <c r="AKW42" i="39"/>
  <c r="AKV26" i="39"/>
  <c r="ALI45" i="39"/>
  <c r="ALL41" i="39"/>
  <c r="ADG16" i="39"/>
  <c r="ACD16" i="39"/>
  <c r="JC16" i="39"/>
  <c r="IU16" i="39"/>
  <c r="IM16" i="39"/>
  <c r="IE16" i="39"/>
  <c r="HW16" i="39"/>
  <c r="HO16" i="39"/>
  <c r="HG16" i="39"/>
  <c r="GY16" i="39"/>
  <c r="GI16" i="39"/>
  <c r="GA16" i="39"/>
  <c r="FS16" i="39"/>
  <c r="FK16" i="39"/>
  <c r="FC16" i="39"/>
  <c r="NG47" i="39"/>
  <c r="AHT16" i="39"/>
  <c r="AKW27" i="39"/>
  <c r="ALE4" i="39"/>
  <c r="CD43" i="39"/>
  <c r="EM16" i="39"/>
  <c r="EE16" i="39"/>
  <c r="DW16" i="39"/>
  <c r="ALI47" i="39"/>
  <c r="ALD26" i="39"/>
  <c r="ALI26" i="39"/>
  <c r="BA38" i="39"/>
  <c r="BG36" i="39"/>
  <c r="BG37" i="39" s="1"/>
  <c r="BS49" i="39"/>
  <c r="CS35" i="39"/>
  <c r="X36" i="39"/>
  <c r="X37" i="39" s="1"/>
  <c r="AM35" i="39"/>
  <c r="CD34" i="39"/>
  <c r="UX16" i="39"/>
  <c r="SA16" i="39"/>
  <c r="RS16" i="39"/>
  <c r="RK16" i="39"/>
  <c r="RC16" i="39"/>
  <c r="DO16" i="39"/>
  <c r="DG16" i="39"/>
  <c r="CY16" i="39"/>
  <c r="CQ16" i="39"/>
  <c r="CI16" i="39"/>
  <c r="BS16" i="39"/>
  <c r="BK16" i="39"/>
  <c r="BC16" i="39"/>
  <c r="AU16" i="39"/>
  <c r="AM16" i="39"/>
  <c r="AE16" i="39"/>
  <c r="AKV41" i="39"/>
  <c r="ALA45" i="39"/>
  <c r="AKW30" i="39"/>
  <c r="ALK30" i="39"/>
  <c r="ALS42" i="39"/>
  <c r="CD35" i="39"/>
  <c r="CD38" i="39"/>
  <c r="CL43" i="39"/>
  <c r="ALO27" i="39"/>
  <c r="CL38" i="39"/>
  <c r="AHO26" i="39"/>
  <c r="CL34" i="39"/>
  <c r="AIB50" i="39"/>
  <c r="AIE26" i="39"/>
  <c r="AAN16" i="39"/>
  <c r="JY16" i="39"/>
  <c r="JA16" i="39"/>
  <c r="DE16" i="39"/>
  <c r="BI16" i="39"/>
  <c r="ALA44" i="39"/>
  <c r="ALC44" i="39"/>
  <c r="AKW26" i="39"/>
  <c r="ALD30" i="39"/>
  <c r="CL35" i="39"/>
  <c r="AC33" i="39"/>
  <c r="AC49" i="39"/>
  <c r="BW43" i="39"/>
  <c r="CY38" i="39"/>
  <c r="K34" i="39"/>
  <c r="NC16" i="39"/>
  <c r="MU16" i="39"/>
  <c r="MM16" i="39"/>
  <c r="ME16" i="39"/>
  <c r="LW16" i="39"/>
  <c r="ACP44" i="39"/>
  <c r="ALE45" i="39"/>
  <c r="ALC30" i="39"/>
  <c r="ALG16" i="39"/>
  <c r="ALJ27" i="39"/>
  <c r="ADV27" i="39"/>
  <c r="ADF27" i="39"/>
  <c r="ACP27" i="39"/>
  <c r="PE16" i="39"/>
  <c r="DM16" i="39"/>
  <c r="M16" i="39"/>
  <c r="E16" i="39"/>
  <c r="AHJ48" i="39"/>
  <c r="OW16" i="39"/>
  <c r="KG16" i="39"/>
  <c r="ALI30" i="39"/>
  <c r="AIM51" i="39"/>
  <c r="UR16" i="39"/>
  <c r="OG16" i="39"/>
  <c r="NY16" i="39"/>
  <c r="NQ16" i="39"/>
  <c r="LH27" i="39"/>
  <c r="JQ16" i="39"/>
  <c r="CW16" i="39"/>
  <c r="AEC16" i="39"/>
  <c r="ADM16" i="39"/>
  <c r="ADE16" i="39"/>
  <c r="ZU16" i="39"/>
  <c r="YO16" i="39"/>
  <c r="WK16" i="39"/>
  <c r="UG16" i="39"/>
  <c r="TY16" i="39"/>
  <c r="SC16" i="39"/>
  <c r="RV16" i="39"/>
  <c r="PZ16" i="39"/>
  <c r="PR16" i="39"/>
  <c r="PJ16" i="39"/>
  <c r="OD16" i="39"/>
  <c r="LR16" i="39"/>
  <c r="LB16" i="39"/>
  <c r="KT16" i="39"/>
  <c r="KL16" i="39"/>
  <c r="JF16" i="39"/>
  <c r="HZ16" i="39"/>
  <c r="GL16" i="39"/>
  <c r="FV16" i="39"/>
  <c r="EX16" i="39"/>
  <c r="EP16" i="39"/>
  <c r="DZ16" i="39"/>
  <c r="CT16" i="39"/>
  <c r="BN16" i="39"/>
  <c r="AX16" i="39"/>
  <c r="AP16" i="39"/>
  <c r="AGA16" i="39"/>
  <c r="AFK16" i="39"/>
  <c r="AIM42" i="39"/>
  <c r="ALB26" i="39"/>
  <c r="ALE27" i="39"/>
  <c r="ALJ41" i="39"/>
  <c r="ALS16" i="39"/>
  <c r="DF43" i="39"/>
  <c r="BF49" i="39"/>
  <c r="YZ27" i="39"/>
  <c r="NI16" i="39"/>
  <c r="JI16" i="39"/>
  <c r="ALR16" i="39"/>
  <c r="BG43" i="39"/>
  <c r="YB16" i="39"/>
  <c r="IS16" i="39"/>
  <c r="IK16" i="39"/>
  <c r="IC16" i="39"/>
  <c r="HU16" i="39"/>
  <c r="HE16" i="39"/>
  <c r="GO16" i="39"/>
  <c r="CG16" i="39"/>
  <c r="BY16" i="39"/>
  <c r="MY47" i="39"/>
  <c r="ALN48" i="39"/>
  <c r="ALM44" i="39"/>
  <c r="ALQ16" i="39"/>
  <c r="AII42" i="39"/>
  <c r="TD16" i="39"/>
  <c r="NA16" i="39"/>
  <c r="MS16" i="39"/>
  <c r="MK16" i="39"/>
  <c r="MC16" i="39"/>
  <c r="LU16" i="39"/>
  <c r="LM16" i="39"/>
  <c r="GG16" i="39"/>
  <c r="FY16" i="39"/>
  <c r="FQ16" i="39"/>
  <c r="FI16" i="39"/>
  <c r="FA16" i="39"/>
  <c r="BQ16" i="39"/>
  <c r="AGL16" i="39"/>
  <c r="AKU30" i="39"/>
  <c r="ALT30" i="39"/>
  <c r="BK49" i="39"/>
  <c r="AEF16" i="39"/>
  <c r="ACJ16" i="39"/>
  <c r="XL16" i="39"/>
  <c r="RY16" i="39"/>
  <c r="RQ16" i="39"/>
  <c r="RI16" i="39"/>
  <c r="RA16" i="39"/>
  <c r="LE16" i="39"/>
  <c r="KW16" i="39"/>
  <c r="II27" i="39"/>
  <c r="ES16" i="39"/>
  <c r="BA16" i="39"/>
  <c r="AS16" i="39"/>
  <c r="AK16" i="39"/>
  <c r="AC16" i="39"/>
  <c r="U16" i="39"/>
  <c r="IA47" i="39"/>
  <c r="ALM16" i="39"/>
  <c r="DH57" i="39"/>
  <c r="T49" i="39"/>
  <c r="P38" i="39"/>
  <c r="CS34" i="39"/>
  <c r="AE33" i="39"/>
  <c r="AS36" i="39"/>
  <c r="AS37" i="39" s="1"/>
  <c r="AG33" i="39"/>
  <c r="F36" i="39"/>
  <c r="F37" i="39" s="1"/>
  <c r="AIG26" i="39"/>
  <c r="UD48" i="39"/>
  <c r="P35" i="39"/>
  <c r="AE34" i="39"/>
  <c r="T35" i="39"/>
  <c r="CE34" i="39"/>
  <c r="CE38" i="39"/>
  <c r="AG34" i="39"/>
  <c r="R49" i="39"/>
  <c r="CF34" i="39"/>
  <c r="AE35" i="39"/>
  <c r="U43" i="39"/>
  <c r="CX43" i="39"/>
  <c r="AIO51" i="39"/>
  <c r="DE49" i="39"/>
  <c r="AS49" i="39"/>
  <c r="AG36" i="39"/>
  <c r="AG37" i="39" s="1"/>
  <c r="CF36" i="39"/>
  <c r="CF37" i="39" s="1"/>
  <c r="BD29" i="39"/>
  <c r="Y43" i="39"/>
  <c r="T38" i="39"/>
  <c r="DH35" i="39"/>
  <c r="P33" i="39"/>
  <c r="Q43" i="39"/>
  <c r="CS43" i="39"/>
  <c r="CF43" i="39"/>
  <c r="CT43" i="39"/>
  <c r="CR43" i="39"/>
  <c r="AS34" i="39"/>
  <c r="AS43" i="39"/>
  <c r="CE43" i="39"/>
  <c r="PQ30" i="39"/>
  <c r="AE38" i="39"/>
  <c r="DH34" i="39"/>
  <c r="CS36" i="39"/>
  <c r="CS37" i="39" s="1"/>
  <c r="CR49" i="39"/>
  <c r="F35" i="39"/>
  <c r="AF49" i="39"/>
  <c r="AIF27" i="39"/>
  <c r="AIF42" i="39"/>
  <c r="AIF45" i="39"/>
  <c r="CE35" i="39"/>
  <c r="F34" i="39"/>
  <c r="T36" i="39"/>
  <c r="T37" i="39" s="1"/>
  <c r="G43" i="39"/>
  <c r="BM36" i="39"/>
  <c r="BM37" i="39" s="1"/>
  <c r="P49" i="39"/>
  <c r="CF35" i="39"/>
  <c r="AS38" i="39"/>
  <c r="CQ49" i="39"/>
  <c r="CQ34" i="39"/>
  <c r="CE49" i="39"/>
  <c r="F43" i="39"/>
  <c r="T33" i="39"/>
  <c r="BM34" i="39"/>
  <c r="P36" i="39"/>
  <c r="P37" i="39" s="1"/>
  <c r="ALK48" i="39"/>
  <c r="AMY51" i="39"/>
  <c r="ALF47" i="39"/>
  <c r="ANF50" i="39"/>
  <c r="ANN50" i="39"/>
  <c r="XC27" i="39"/>
  <c r="UO16" i="39"/>
  <c r="SK16" i="39"/>
  <c r="NN16" i="39"/>
  <c r="MH16" i="39"/>
  <c r="KD16" i="39"/>
  <c r="ALU48" i="39"/>
  <c r="ANI51" i="39"/>
  <c r="ALY47" i="39"/>
  <c r="ANM50" i="39"/>
  <c r="ALT44" i="39"/>
  <c r="ANP50" i="39"/>
  <c r="AIQ45" i="39"/>
  <c r="ZM27" i="39"/>
  <c r="DR16" i="39"/>
  <c r="ALE42" i="39"/>
  <c r="AND51" i="39"/>
  <c r="ALI42" i="39"/>
  <c r="PB16" i="39"/>
  <c r="FN16" i="39"/>
  <c r="J16" i="39"/>
  <c r="AAL47" i="39"/>
  <c r="TP47" i="39"/>
  <c r="AMU50" i="39"/>
  <c r="ALG45" i="39"/>
  <c r="ANC51" i="39"/>
  <c r="ALU47" i="39"/>
  <c r="ANI50" i="39"/>
  <c r="ALJ16" i="39"/>
  <c r="ALM30" i="39"/>
  <c r="ALQ30" i="39"/>
  <c r="ALP16" i="39"/>
  <c r="ADU16" i="39"/>
  <c r="QX16" i="39"/>
  <c r="TV48" i="39"/>
  <c r="AKV42" i="39"/>
  <c r="AMU51" i="39"/>
  <c r="ALP47" i="39"/>
  <c r="AND50" i="39"/>
  <c r="ANG51" i="39"/>
  <c r="ALT47" i="39"/>
  <c r="ANH50" i="39"/>
  <c r="ALW48" i="39"/>
  <c r="ANK51" i="39"/>
  <c r="ALN16" i="39"/>
  <c r="AMF47" i="39"/>
  <c r="ANT50" i="39"/>
  <c r="AIN42" i="39"/>
  <c r="YW16" i="39"/>
  <c r="WC16" i="39"/>
  <c r="TQ16" i="39"/>
  <c r="DB16" i="39"/>
  <c r="AHO16" i="39"/>
  <c r="ALR48" i="39"/>
  <c r="ANF51" i="39"/>
  <c r="ALH30" i="39"/>
  <c r="ALV48" i="39"/>
  <c r="ANJ51" i="39"/>
  <c r="ALX47" i="39"/>
  <c r="ANL50" i="39"/>
  <c r="ALO30" i="39"/>
  <c r="ALQ45" i="39"/>
  <c r="ANQ51" i="39"/>
  <c r="AME47" i="39"/>
  <c r="ANS50" i="39"/>
  <c r="ABA16" i="39"/>
  <c r="VM16" i="39"/>
  <c r="TI16" i="39"/>
  <c r="IX16" i="39"/>
  <c r="IH16" i="39"/>
  <c r="HR16" i="39"/>
  <c r="HJ27" i="39"/>
  <c r="BF16" i="39"/>
  <c r="AKL27" i="39"/>
  <c r="AKZ44" i="39"/>
  <c r="AMZ50" i="39"/>
  <c r="ALC45" i="39"/>
  <c r="ALV47" i="39"/>
  <c r="ANJ50" i="39"/>
  <c r="ALW47" i="39"/>
  <c r="ANK50" i="39"/>
  <c r="ALZ48" i="39"/>
  <c r="ANN51" i="39"/>
  <c r="ALP42" i="39"/>
  <c r="ALP27" i="39"/>
  <c r="ANP51" i="39"/>
  <c r="XY16" i="39"/>
  <c r="VE16" i="39"/>
  <c r="TA16" i="39"/>
  <c r="AJL41" i="39"/>
  <c r="ALB16" i="39"/>
  <c r="ALA16" i="39"/>
  <c r="ALD45" i="39"/>
  <c r="AMZ51" i="39"/>
  <c r="AKY30" i="39"/>
  <c r="AMY50" i="39"/>
  <c r="ALC16" i="39"/>
  <c r="ALI27" i="39"/>
  <c r="ALL30" i="39"/>
  <c r="ALY48" i="39"/>
  <c r="ANM51" i="39"/>
  <c r="AY3" i="61"/>
  <c r="AL3" i="63"/>
  <c r="BY3" i="63"/>
  <c r="CL3" i="61"/>
  <c r="BB2" i="63"/>
  <c r="BO2" i="61"/>
  <c r="BN2" i="63" s="1"/>
  <c r="BC4" i="61"/>
  <c r="BB4" i="63" s="1"/>
  <c r="BA1" i="63"/>
  <c r="BN1" i="61"/>
  <c r="CD1" i="61"/>
  <c r="KA62" i="61"/>
  <c r="IL61" i="61"/>
  <c r="EZ61" i="61"/>
  <c r="FF57" i="61"/>
  <c r="R3" i="63"/>
  <c r="EP61" i="61"/>
  <c r="FI61" i="61"/>
  <c r="GL61" i="61"/>
  <c r="GZ61" i="61"/>
  <c r="HR61" i="61"/>
  <c r="JE61" i="61"/>
  <c r="EP62" i="61"/>
  <c r="GH62" i="61"/>
  <c r="HI62" i="61"/>
  <c r="JJ62" i="61"/>
  <c r="EP39" i="61"/>
  <c r="GH57" i="61"/>
  <c r="IB61" i="61"/>
  <c r="HR57" i="61"/>
  <c r="HG61" i="61"/>
  <c r="HV57" i="61"/>
  <c r="AM1" i="61"/>
  <c r="AV3" i="63"/>
  <c r="AP4" i="61"/>
  <c r="AO4" i="63" s="1"/>
  <c r="CL64" i="61"/>
  <c r="BX2" i="61"/>
  <c r="CJ2" i="61" s="1"/>
  <c r="IX57" i="61"/>
  <c r="GJ61" i="61"/>
  <c r="Z3" i="63"/>
  <c r="CL65" i="61"/>
  <c r="BM3" i="63"/>
  <c r="JF57" i="61"/>
  <c r="AC2" i="63"/>
  <c r="CL69" i="61"/>
  <c r="AE4" i="61"/>
  <c r="AD4" i="63" s="1"/>
  <c r="AP2" i="63"/>
  <c r="CL17" i="61"/>
  <c r="CL71" i="61"/>
  <c r="CL25" i="61"/>
  <c r="AN2" i="63"/>
  <c r="T2" i="63"/>
  <c r="AD2" i="63"/>
  <c r="JN57" i="61"/>
  <c r="AS3" i="61"/>
  <c r="AF3" i="63"/>
  <c r="FV61" i="61"/>
  <c r="FU61" i="61"/>
  <c r="FO61" i="61"/>
  <c r="FK57" i="61"/>
  <c r="FT61" i="61"/>
  <c r="FP61" i="61"/>
  <c r="FQ61" i="61"/>
  <c r="FR61" i="61"/>
  <c r="FW57" i="61"/>
  <c r="GI57" i="61"/>
  <c r="GQ61" i="61"/>
  <c r="GT61" i="61"/>
  <c r="GN61" i="61"/>
  <c r="GP61" i="61"/>
  <c r="GU57" i="61"/>
  <c r="GR61" i="61"/>
  <c r="GM61" i="61"/>
  <c r="GO61" i="61"/>
  <c r="HV61" i="61"/>
  <c r="HS61" i="61"/>
  <c r="IA57" i="61"/>
  <c r="HX61" i="61"/>
  <c r="HY61" i="61"/>
  <c r="HW61" i="61"/>
  <c r="HZ61" i="61"/>
  <c r="HU61" i="61"/>
  <c r="IQ57" i="61"/>
  <c r="IE57" i="61"/>
  <c r="IJ61" i="61"/>
  <c r="IN61" i="61"/>
  <c r="IM61" i="61"/>
  <c r="FL62" i="61"/>
  <c r="FK62" i="61"/>
  <c r="FH62" i="61"/>
  <c r="FM62" i="61"/>
  <c r="FN62" i="61"/>
  <c r="FW62" i="61"/>
  <c r="FP62" i="61"/>
  <c r="FU62" i="61"/>
  <c r="FV62" i="61"/>
  <c r="FS62" i="61"/>
  <c r="GS62" i="61"/>
  <c r="GU62" i="61"/>
  <c r="GQ62" i="61"/>
  <c r="GN62" i="61"/>
  <c r="GP62" i="61"/>
  <c r="GO62" i="61"/>
  <c r="GR62" i="61"/>
  <c r="HS62" i="61"/>
  <c r="HO62" i="61"/>
  <c r="HN62" i="61"/>
  <c r="HP62" i="61"/>
  <c r="HQ62" i="61"/>
  <c r="HL62" i="61"/>
  <c r="HM62" i="61"/>
  <c r="IM62" i="61"/>
  <c r="IQ62" i="61"/>
  <c r="IP62" i="61"/>
  <c r="IO62" i="61"/>
  <c r="IL62" i="61"/>
  <c r="IK62" i="61"/>
  <c r="JB62" i="61"/>
  <c r="JC62" i="61"/>
  <c r="JE62" i="61"/>
  <c r="JA62" i="61"/>
  <c r="JF62" i="61"/>
  <c r="JD62" i="61"/>
  <c r="IP61" i="61"/>
  <c r="HP61" i="61"/>
  <c r="GI61" i="61"/>
  <c r="IN62" i="61"/>
  <c r="AG3" i="63"/>
  <c r="AT3" i="61"/>
  <c r="Q4" i="61"/>
  <c r="P4" i="63" s="1"/>
  <c r="P1" i="63"/>
  <c r="U4" i="61"/>
  <c r="T4" i="63" s="1"/>
  <c r="T1" i="63"/>
  <c r="ER61" i="61"/>
  <c r="EW61" i="61"/>
  <c r="ET61" i="61"/>
  <c r="ES61" i="61"/>
  <c r="EY57" i="61"/>
  <c r="EU61" i="61"/>
  <c r="EV61" i="61"/>
  <c r="EX61" i="61"/>
  <c r="GC61" i="61"/>
  <c r="GD61" i="61"/>
  <c r="FZ61" i="61"/>
  <c r="FW61" i="61"/>
  <c r="GA61" i="61"/>
  <c r="FX61" i="61"/>
  <c r="GB61" i="61"/>
  <c r="GE57" i="61"/>
  <c r="HD61" i="61"/>
  <c r="HH61" i="61"/>
  <c r="HI61" i="61"/>
  <c r="HC61" i="61"/>
  <c r="HJ61" i="61"/>
  <c r="HE61" i="61"/>
  <c r="GY57" i="61"/>
  <c r="HF61" i="61"/>
  <c r="IA61" i="61"/>
  <c r="IG61" i="61"/>
  <c r="IF61" i="61"/>
  <c r="IE61" i="61"/>
  <c r="ID61" i="61"/>
  <c r="JC57" i="61"/>
  <c r="JM61" i="61"/>
  <c r="JG61" i="61"/>
  <c r="JK61" i="61"/>
  <c r="JI61" i="61"/>
  <c r="JN61" i="61"/>
  <c r="JJ61" i="61"/>
  <c r="JH61" i="61"/>
  <c r="EU62" i="61"/>
  <c r="EY62" i="61"/>
  <c r="EW62" i="61"/>
  <c r="ES62" i="61"/>
  <c r="ET62" i="61"/>
  <c r="EX62" i="61"/>
  <c r="EZ62" i="61"/>
  <c r="FE62" i="61"/>
  <c r="FB62" i="61"/>
  <c r="FG62" i="61"/>
  <c r="FA62" i="61"/>
  <c r="FC62" i="61"/>
  <c r="GB62" i="61"/>
  <c r="GD62" i="61"/>
  <c r="GE62" i="61"/>
  <c r="FY62" i="61"/>
  <c r="FX62" i="61"/>
  <c r="HB62" i="61"/>
  <c r="GZ62" i="61"/>
  <c r="GV62" i="61"/>
  <c r="HC62" i="61"/>
  <c r="IB62" i="61"/>
  <c r="IC62" i="61"/>
  <c r="IF62" i="61"/>
  <c r="IG62" i="61"/>
  <c r="IE62" i="61"/>
  <c r="II62" i="61"/>
  <c r="ID62" i="61"/>
  <c r="IH62" i="61"/>
  <c r="JI62" i="61"/>
  <c r="JH62" i="61"/>
  <c r="JK62" i="61"/>
  <c r="JM62" i="61"/>
  <c r="JN62" i="61"/>
  <c r="JO62" i="61"/>
  <c r="EQ61" i="61"/>
  <c r="IO61" i="61"/>
  <c r="HT61" i="61"/>
  <c r="FI62" i="61"/>
  <c r="AI4" i="61"/>
  <c r="AH4" i="63" s="1"/>
  <c r="AH2" i="63"/>
  <c r="AU2" i="61"/>
  <c r="CX3" i="61"/>
  <c r="CK3" i="63"/>
  <c r="BH3" i="61"/>
  <c r="AU3" i="63"/>
  <c r="BO3" i="61"/>
  <c r="BB3" i="63"/>
  <c r="FJ61" i="61"/>
  <c r="FO57" i="61"/>
  <c r="FH61" i="61"/>
  <c r="FM61" i="61"/>
  <c r="FG61" i="61"/>
  <c r="FL61" i="61"/>
  <c r="FN61" i="61"/>
  <c r="FC57" i="61"/>
  <c r="FK61" i="61"/>
  <c r="IV61" i="61"/>
  <c r="IW61" i="61"/>
  <c r="IQ61" i="61"/>
  <c r="IS61" i="61"/>
  <c r="IR61" i="61"/>
  <c r="IT61" i="61"/>
  <c r="IU61" i="61"/>
  <c r="IY57" i="61"/>
  <c r="IM57" i="61"/>
  <c r="IX61" i="61"/>
  <c r="AI3" i="61"/>
  <c r="V3" i="63"/>
  <c r="CE1" i="61"/>
  <c r="CD1" i="63" s="1"/>
  <c r="BR1" i="63"/>
  <c r="GF61" i="61"/>
  <c r="FS61" i="61"/>
  <c r="HR62" i="61"/>
  <c r="FR62" i="61"/>
  <c r="AC4" i="61"/>
  <c r="AB4" i="63" s="1"/>
  <c r="AB1" i="63"/>
  <c r="AO1" i="61"/>
  <c r="AO4" i="61" s="1"/>
  <c r="AN4" i="63" s="1"/>
  <c r="AK2" i="61"/>
  <c r="X2" i="63"/>
  <c r="Y4" i="61"/>
  <c r="X4" i="63" s="1"/>
  <c r="BO4" i="61"/>
  <c r="BN4" i="63" s="1"/>
  <c r="CA2" i="61"/>
  <c r="AX2" i="61"/>
  <c r="AK2" i="63"/>
  <c r="AL4" i="61"/>
  <c r="AK4" i="63" s="1"/>
  <c r="AV4" i="61"/>
  <c r="AU4" i="63" s="1"/>
  <c r="AU1" i="63"/>
  <c r="BH1" i="61"/>
  <c r="EY61" i="61"/>
  <c r="FG57" i="61"/>
  <c r="FD61" i="61"/>
  <c r="FC61" i="61"/>
  <c r="EU57" i="61"/>
  <c r="FF61" i="61"/>
  <c r="FB61" i="61"/>
  <c r="GA57" i="61"/>
  <c r="GG61" i="61"/>
  <c r="GH61" i="61"/>
  <c r="GK61" i="61"/>
  <c r="GE61" i="61"/>
  <c r="GV61" i="61"/>
  <c r="GY61" i="61"/>
  <c r="GQ57" i="61"/>
  <c r="HA61" i="61"/>
  <c r="GW61" i="61"/>
  <c r="HG57" i="61"/>
  <c r="HS57" i="61"/>
  <c r="HN61" i="61"/>
  <c r="HQ61" i="61"/>
  <c r="HM61" i="61"/>
  <c r="HK61" i="61"/>
  <c r="HL61" i="61"/>
  <c r="IZ61" i="61"/>
  <c r="JA61" i="61"/>
  <c r="JB61" i="61"/>
  <c r="IU57" i="61"/>
  <c r="JF61" i="61"/>
  <c r="JG57" i="61"/>
  <c r="JD61" i="61"/>
  <c r="JC61" i="61"/>
  <c r="IY61" i="61"/>
  <c r="GI62" i="61"/>
  <c r="GG62" i="61"/>
  <c r="GK62" i="61"/>
  <c r="GL62" i="61"/>
  <c r="HJ62" i="61"/>
  <c r="HD62" i="61"/>
  <c r="HK62" i="61"/>
  <c r="HH62" i="61"/>
  <c r="HU62" i="61"/>
  <c r="HZ62" i="61"/>
  <c r="IA62" i="61"/>
  <c r="HV62" i="61"/>
  <c r="HT62" i="61"/>
  <c r="IX62" i="61"/>
  <c r="IT62" i="61"/>
  <c r="IY62" i="61"/>
  <c r="IW62" i="61"/>
  <c r="IS62" i="61"/>
  <c r="IU62" i="61"/>
  <c r="IV62" i="61"/>
  <c r="IR62" i="61"/>
  <c r="BW2" i="63"/>
  <c r="HB61" i="61"/>
  <c r="HO61" i="61"/>
  <c r="IK61" i="61"/>
  <c r="HY62" i="61"/>
  <c r="FT62" i="61"/>
  <c r="BA3" i="61"/>
  <c r="AZ3" i="63" s="1"/>
  <c r="AN3" i="63"/>
  <c r="AM2" i="61"/>
  <c r="Z2" i="63"/>
  <c r="AA4" i="61"/>
  <c r="Z4" i="63" s="1"/>
  <c r="AG1" i="61"/>
  <c r="FA61" i="61"/>
  <c r="HO57" i="61"/>
  <c r="JL62" i="61"/>
  <c r="FQ62" i="61"/>
  <c r="AP3" i="63"/>
  <c r="BM2" i="61"/>
  <c r="JL61" i="61"/>
  <c r="FY61" i="61"/>
  <c r="GX61" i="61"/>
  <c r="GU61" i="61"/>
  <c r="GX62" i="61"/>
  <c r="GC62" i="61"/>
  <c r="AJ1" i="63"/>
  <c r="AW1" i="61"/>
  <c r="U2" i="63"/>
  <c r="JR39" i="61"/>
  <c r="AH2" i="61"/>
  <c r="KE12" i="61"/>
  <c r="AM4" i="61"/>
  <c r="AL4" i="63" s="1"/>
  <c r="AN1" i="61"/>
  <c r="KN62" i="61"/>
  <c r="AZ3" i="61"/>
  <c r="AY3" i="63" s="1"/>
  <c r="JT62" i="61"/>
  <c r="KC62" i="61"/>
  <c r="KM62" i="61"/>
  <c r="X4" i="61"/>
  <c r="W4" i="63" s="1"/>
  <c r="KA7" i="63"/>
  <c r="CY35" i="39"/>
  <c r="CU34" i="39"/>
  <c r="BQ38" i="39"/>
  <c r="CJ35" i="39"/>
  <c r="CP49" i="39"/>
  <c r="CU35" i="39"/>
  <c r="DC43" i="39"/>
  <c r="AV38" i="39"/>
  <c r="CC49" i="39"/>
  <c r="CJ36" i="39"/>
  <c r="CJ37" i="39" s="1"/>
  <c r="CP43" i="39"/>
  <c r="AH36" i="39"/>
  <c r="AH37" i="39" s="1"/>
  <c r="O49" i="39"/>
  <c r="BR34" i="39"/>
  <c r="BW49" i="39"/>
  <c r="DH43" i="39"/>
  <c r="BQ43" i="39"/>
  <c r="CV38" i="39"/>
  <c r="DC35" i="39"/>
  <c r="M34" i="39"/>
  <c r="AV33" i="39"/>
  <c r="P43" i="39"/>
  <c r="AT34" i="39"/>
  <c r="AT43" i="39"/>
  <c r="AF33" i="39"/>
  <c r="CM43" i="39"/>
  <c r="BQ35" i="39"/>
  <c r="DB36" i="39"/>
  <c r="DB37" i="39" s="1"/>
  <c r="CJ38" i="39"/>
  <c r="AH33" i="39"/>
  <c r="N43" i="39"/>
  <c r="CX34" i="39"/>
  <c r="CY49" i="39"/>
  <c r="BV36" i="39"/>
  <c r="BV37" i="39" s="1"/>
  <c r="CX49" i="39"/>
  <c r="AA49" i="39"/>
  <c r="CM35" i="39"/>
  <c r="CB49" i="39"/>
  <c r="BV35" i="39"/>
  <c r="CD49" i="39"/>
  <c r="CM49" i="39"/>
  <c r="CO34" i="39"/>
  <c r="CP38" i="39"/>
  <c r="CO36" i="39"/>
  <c r="CO37" i="39" s="1"/>
  <c r="CP36" i="39"/>
  <c r="CP37" i="39" s="1"/>
  <c r="BQ36" i="39"/>
  <c r="BQ37" i="39" s="1"/>
  <c r="CJ49" i="39"/>
  <c r="BS43" i="39"/>
  <c r="CV43" i="39"/>
  <c r="DB35" i="39"/>
  <c r="CM34" i="39"/>
  <c r="BV38" i="39"/>
  <c r="BQ34" i="39"/>
  <c r="CP35" i="39"/>
  <c r="CY43" i="39"/>
  <c r="DF36" i="39"/>
  <c r="DF37" i="39" s="1"/>
  <c r="CU36" i="39"/>
  <c r="CU37" i="39" s="1"/>
  <c r="BQ49" i="39"/>
  <c r="AI43" i="39"/>
  <c r="BP34" i="39"/>
  <c r="CY34" i="39"/>
  <c r="CM36" i="39"/>
  <c r="CM37" i="39" s="1"/>
  <c r="BW34" i="39"/>
  <c r="AI49" i="39"/>
  <c r="D4847" i="43"/>
  <c r="E4847" i="43"/>
  <c r="C4848" i="43"/>
  <c r="AX3" i="61"/>
  <c r="AK3" i="63"/>
  <c r="BC1" i="63"/>
  <c r="BP1" i="61"/>
  <c r="AS2" i="61"/>
  <c r="AG4" i="61"/>
  <c r="AF4" i="63" s="1"/>
  <c r="AF2" i="63"/>
  <c r="KM57" i="61"/>
  <c r="KA61" i="61"/>
  <c r="W2" i="63"/>
  <c r="FH57" i="61"/>
  <c r="GM57" i="61"/>
  <c r="KD62" i="61"/>
  <c r="ER62" i="61"/>
  <c r="EV62" i="61"/>
  <c r="FD62" i="61"/>
  <c r="FO62" i="61"/>
  <c r="FZ62" i="61"/>
  <c r="GF62" i="61"/>
  <c r="GM62" i="61"/>
  <c r="GT62" i="61"/>
  <c r="HE62" i="61"/>
  <c r="HW62" i="61"/>
  <c r="KA39" i="61"/>
  <c r="GN57" i="61"/>
  <c r="JZ7" i="63"/>
  <c r="KA38" i="61"/>
  <c r="FR57" i="61"/>
  <c r="FZ57" i="61"/>
  <c r="GT57" i="61"/>
  <c r="HJ57" i="61"/>
  <c r="ID57" i="61"/>
  <c r="KO57" i="61"/>
  <c r="JP61" i="61"/>
  <c r="JV61" i="61"/>
  <c r="JX61" i="61"/>
  <c r="JQ61" i="61"/>
  <c r="JY61" i="61"/>
  <c r="JT61" i="61"/>
  <c r="JU61" i="61"/>
  <c r="JO57" i="61"/>
  <c r="JW61" i="61"/>
  <c r="JO61" i="61"/>
  <c r="JS61" i="61"/>
  <c r="JZ61" i="61"/>
  <c r="JR61" i="61"/>
  <c r="KA57" i="61"/>
  <c r="D4748" i="43"/>
  <c r="E4748" i="43"/>
  <c r="C4749" i="43"/>
  <c r="EQ57" i="61"/>
  <c r="FS57" i="61"/>
  <c r="IH57" i="61"/>
  <c r="IP57" i="61"/>
  <c r="HC57" i="61"/>
  <c r="II57" i="61"/>
  <c r="HX62" i="61"/>
  <c r="JG62" i="61"/>
  <c r="JP62" i="61"/>
  <c r="CY15" i="61"/>
  <c r="CW17" i="61"/>
  <c r="HA62" i="61"/>
  <c r="EQ62" i="61"/>
  <c r="HF62" i="61"/>
  <c r="HW39" i="61"/>
  <c r="IG39" i="61"/>
  <c r="GW62" i="61"/>
  <c r="JX62" i="61"/>
  <c r="FO39" i="61"/>
  <c r="JZ39" i="61"/>
  <c r="FJ62" i="61"/>
  <c r="HW57" i="61"/>
  <c r="GA62" i="61"/>
  <c r="ET57" i="61"/>
  <c r="JY62" i="61"/>
  <c r="JZ62" i="61"/>
  <c r="CM13" i="61"/>
  <c r="KE62" i="61"/>
  <c r="GP57" i="61"/>
  <c r="IH39" i="61"/>
  <c r="FF62" i="61"/>
  <c r="HZ57" i="61"/>
  <c r="D4690" i="43"/>
  <c r="E4690" i="43"/>
  <c r="C4691" i="43"/>
  <c r="C4574" i="43"/>
  <c r="D4573" i="43"/>
  <c r="E4573" i="43"/>
  <c r="CI49" i="39"/>
  <c r="CD36" i="39"/>
  <c r="CD37" i="39" s="1"/>
  <c r="DG43" i="39"/>
  <c r="BH49" i="39"/>
  <c r="CI43" i="39"/>
  <c r="CO43" i="39"/>
  <c r="CR34" i="39"/>
  <c r="JP3" i="56"/>
  <c r="JP4" i="56" s="1"/>
  <c r="JD4" i="56"/>
  <c r="S123" i="43"/>
  <c r="T111" i="43"/>
  <c r="GJ5" i="56"/>
  <c r="HD31" i="61" s="1"/>
  <c r="HD40" i="61" s="1"/>
  <c r="HE3" i="56"/>
  <c r="R177" i="43"/>
  <c r="HS4" i="56"/>
  <c r="IE3" i="56"/>
  <c r="FQ5" i="56"/>
  <c r="GK31" i="61" s="1"/>
  <c r="GO3" i="56"/>
  <c r="GC4" i="56"/>
  <c r="S116" i="43"/>
  <c r="T104" i="43"/>
  <c r="T151" i="43"/>
  <c r="S163" i="43"/>
  <c r="DJ4" i="56"/>
  <c r="DV3" i="56"/>
  <c r="FB4" i="56"/>
  <c r="FN3" i="56"/>
  <c r="R161" i="43"/>
  <c r="T33" i="43"/>
  <c r="S45" i="43"/>
  <c r="T34" i="43"/>
  <c r="S46" i="43"/>
  <c r="T49" i="43"/>
  <c r="S61" i="43"/>
  <c r="T26" i="43"/>
  <c r="S38" i="43"/>
  <c r="S84" i="43"/>
  <c r="T72" i="43"/>
  <c r="FY3" i="56"/>
  <c r="FM4" i="56"/>
  <c r="D3863" i="43"/>
  <c r="E3863" i="43"/>
  <c r="DC5" i="56"/>
  <c r="DW31" i="61" s="1"/>
  <c r="CC1" i="63"/>
  <c r="CP1" i="61"/>
  <c r="E3196" i="43"/>
  <c r="C3197" i="43"/>
  <c r="D3196" i="43"/>
  <c r="EG5" i="56"/>
  <c r="FA31" i="61" s="1"/>
  <c r="C3864" i="43"/>
  <c r="R136" i="43"/>
  <c r="T124" i="43"/>
  <c r="CE5" i="56"/>
  <c r="CY31" i="61" s="1"/>
  <c r="T114" i="43"/>
  <c r="DK1" i="61"/>
  <c r="CZ3" i="56"/>
  <c r="CN4" i="56"/>
  <c r="S35" i="43"/>
  <c r="T23" i="43"/>
  <c r="BM5" i="56"/>
  <c r="CG31" i="61" s="1"/>
  <c r="CK5" i="56"/>
  <c r="DE31" i="61" s="1"/>
  <c r="BG4" i="56"/>
  <c r="CH5" i="56"/>
  <c r="DB31" i="61" s="1"/>
  <c r="BU5" i="56"/>
  <c r="CO31" i="61" s="1"/>
  <c r="T53" i="43"/>
  <c r="S65" i="43"/>
  <c r="CQ1" i="61"/>
  <c r="CZ34" i="39"/>
  <c r="AC43" i="39"/>
  <c r="AB38" i="39"/>
  <c r="AB33" i="39"/>
  <c r="AB35" i="39"/>
  <c r="AB34" i="39"/>
  <c r="AB49" i="39"/>
  <c r="AB43" i="39"/>
  <c r="AB36" i="39"/>
  <c r="AB37" i="39" s="1"/>
  <c r="Z49" i="39"/>
  <c r="Z38" i="39"/>
  <c r="AA43" i="39"/>
  <c r="Z43" i="39"/>
  <c r="AL49" i="39"/>
  <c r="Z36" i="39"/>
  <c r="Z37" i="39" s="1"/>
  <c r="Z33" i="39"/>
  <c r="Z34" i="39"/>
  <c r="Z35" i="39"/>
  <c r="BP3" i="61"/>
  <c r="BC3" i="63"/>
  <c r="BV5" i="56"/>
  <c r="CP31" i="61" s="1"/>
  <c r="BA1" i="61"/>
  <c r="AN1" i="63"/>
  <c r="BU3" i="61"/>
  <c r="BH3" i="63"/>
  <c r="CL49" i="39"/>
  <c r="BZ38" i="39"/>
  <c r="BO3" i="56"/>
  <c r="CG34" i="39"/>
  <c r="CG36" i="39"/>
  <c r="CG37" i="39" s="1"/>
  <c r="CG43" i="39"/>
  <c r="CS49" i="39"/>
  <c r="BL36" i="39"/>
  <c r="BL37" i="39" s="1"/>
  <c r="BL49" i="39"/>
  <c r="BX49" i="39"/>
  <c r="BU49" i="39"/>
  <c r="BI43" i="39"/>
  <c r="BI36" i="39"/>
  <c r="BI37" i="39" s="1"/>
  <c r="BI38" i="39"/>
  <c r="BI35" i="39"/>
  <c r="BD49" i="39"/>
  <c r="BE43" i="39"/>
  <c r="BD38" i="39"/>
  <c r="BD33" i="39"/>
  <c r="BD43" i="39"/>
  <c r="BD34" i="39"/>
  <c r="BD35" i="39"/>
  <c r="BD36" i="39"/>
  <c r="BD37" i="39" s="1"/>
  <c r="AY38" i="39"/>
  <c r="AY36" i="39"/>
  <c r="AY37" i="39" s="1"/>
  <c r="AY49" i="39"/>
  <c r="AY33" i="39"/>
  <c r="AZ43" i="39"/>
  <c r="BF4" i="56"/>
  <c r="BR2" i="56"/>
  <c r="M43" i="39"/>
  <c r="L38" i="39"/>
  <c r="L35" i="39"/>
  <c r="BM2" i="63"/>
  <c r="BZ2" i="61"/>
  <c r="BN4" i="61"/>
  <c r="BM4" i="63" s="1"/>
  <c r="CJ3" i="56"/>
  <c r="BX4" i="56"/>
  <c r="BI1" i="63"/>
  <c r="BV1" i="61"/>
  <c r="BK4" i="56"/>
  <c r="BW2" i="56"/>
  <c r="BT35" i="39"/>
  <c r="CF49" i="39"/>
  <c r="BT36" i="39"/>
  <c r="BT37" i="39" s="1"/>
  <c r="BT43" i="39"/>
  <c r="BT38" i="39"/>
  <c r="BT49" i="39"/>
  <c r="BT34" i="39"/>
  <c r="AN33" i="39"/>
  <c r="AN34" i="39"/>
  <c r="AN35" i="39"/>
  <c r="AN49" i="39"/>
  <c r="BT3" i="61"/>
  <c r="BG3" i="63"/>
  <c r="CT34" i="39"/>
  <c r="CT36" i="39"/>
  <c r="CT37" i="39" s="1"/>
  <c r="CU43" i="39"/>
  <c r="CT49" i="39"/>
  <c r="CT35" i="39"/>
  <c r="CT38" i="39"/>
  <c r="CU3" i="56"/>
  <c r="AJ43" i="39"/>
  <c r="CA49" i="39"/>
  <c r="CH49" i="39"/>
  <c r="CH36" i="39"/>
  <c r="CH37" i="39" s="1"/>
  <c r="BO43" i="39"/>
  <c r="AW34" i="39"/>
  <c r="BN34" i="39"/>
  <c r="BN43" i="39"/>
  <c r="AR34" i="39"/>
  <c r="BH2" i="61"/>
  <c r="BD2" i="61"/>
  <c r="AJ4" i="61"/>
  <c r="AI4" i="63" s="1"/>
  <c r="AF34" i="39"/>
  <c r="AT4" i="56"/>
  <c r="BA2" i="63"/>
  <c r="Z5" i="56"/>
  <c r="AT31" i="61" s="1"/>
  <c r="BB4" i="61"/>
  <c r="BA4" i="63" s="1"/>
  <c r="AQ5" i="56"/>
  <c r="BK31" i="61" s="1"/>
  <c r="CN34" i="39"/>
  <c r="AF5" i="56"/>
  <c r="AZ31" i="61" s="1"/>
  <c r="CV49" i="39"/>
  <c r="BN35" i="39"/>
  <c r="CI34" i="39"/>
  <c r="AR4" i="61"/>
  <c r="AQ4" i="63" s="1"/>
  <c r="AD4" i="61"/>
  <c r="AC4" i="63" s="1"/>
  <c r="AQ4" i="61"/>
  <c r="AP4" i="63" s="1"/>
  <c r="AC5" i="56"/>
  <c r="AW31" i="61" s="1"/>
  <c r="CA38" i="39"/>
  <c r="AI38" i="39"/>
  <c r="AW43" i="39"/>
  <c r="AW33" i="39"/>
  <c r="CA35" i="39"/>
  <c r="CN36" i="39"/>
  <c r="CN37" i="39" s="1"/>
  <c r="V5" i="56"/>
  <c r="AP31" i="61" s="1"/>
  <c r="AD3" i="63"/>
  <c r="FJ57" i="61"/>
  <c r="XC16" i="39"/>
  <c r="C81" i="56"/>
  <c r="AJE50" i="39"/>
  <c r="AG2" i="56"/>
  <c r="J5" i="56"/>
  <c r="AD31" i="61" s="1"/>
  <c r="MQ47" i="39"/>
  <c r="AFX16" i="39"/>
  <c r="PR47" i="39"/>
  <c r="DL47" i="39"/>
  <c r="AIH26" i="39"/>
  <c r="AHC16" i="39"/>
  <c r="AGM16" i="39"/>
  <c r="AIU41" i="39"/>
  <c r="KI57" i="61"/>
  <c r="AKG16" i="39"/>
  <c r="KK57" i="61"/>
  <c r="C76" i="56"/>
  <c r="C70" i="56"/>
  <c r="ALG48" i="39"/>
  <c r="AKZ26" i="39"/>
  <c r="ALO42" i="39"/>
  <c r="H5" i="56"/>
  <c r="AB31" i="61" s="1"/>
  <c r="KH57" i="61"/>
  <c r="KJ57" i="61"/>
  <c r="C82" i="56"/>
  <c r="CT5" i="56" s="1"/>
  <c r="DN31" i="61" s="1"/>
  <c r="C85" i="56"/>
  <c r="KK62" i="61"/>
  <c r="ALA42" i="39"/>
  <c r="ALF44" i="39"/>
  <c r="KD38" i="61"/>
  <c r="ALG27" i="39"/>
  <c r="ALL44" i="39"/>
  <c r="ALT41" i="39"/>
  <c r="R5" i="56"/>
  <c r="AL31" i="61" s="1"/>
  <c r="KG57" i="61"/>
  <c r="C75" i="56"/>
  <c r="C72" i="56"/>
  <c r="KB39" i="61"/>
  <c r="ALA27" i="39"/>
  <c r="ALH47" i="39"/>
  <c r="KD54" i="61"/>
  <c r="KN61" i="61" s="1"/>
  <c r="ALH41" i="39"/>
  <c r="ALH26" i="39"/>
  <c r="KE54" i="61"/>
  <c r="ALK16" i="39"/>
  <c r="ALO48" i="39"/>
  <c r="ALQ41" i="39"/>
  <c r="Q5" i="56"/>
  <c r="AK31" i="61" s="1"/>
  <c r="AKU26" i="39"/>
  <c r="AKZ42" i="39"/>
  <c r="ALN45" i="39"/>
  <c r="ALM41" i="39"/>
  <c r="ALR27" i="39"/>
  <c r="ALP30" i="39"/>
  <c r="ALS27" i="39"/>
  <c r="AKP16" i="39"/>
  <c r="RV30" i="39"/>
  <c r="QP30" i="39"/>
  <c r="PJ30" i="39"/>
  <c r="NV30" i="39"/>
  <c r="LJ30" i="39"/>
  <c r="ALG41" i="39"/>
  <c r="ALQ51" i="39"/>
  <c r="KH62" i="61"/>
  <c r="AMI51" i="39"/>
  <c r="AKP41" i="39"/>
  <c r="AMO50" i="39"/>
  <c r="AMP51" i="39"/>
  <c r="KL62" i="61"/>
  <c r="ALJ30" i="39"/>
  <c r="ALQ26" i="39"/>
  <c r="N5" i="56"/>
  <c r="AH31" i="61" s="1"/>
  <c r="AIU16" i="39"/>
  <c r="KG62" i="61"/>
  <c r="KJ62" i="61"/>
  <c r="ALG47" i="39"/>
  <c r="AKU27" i="39"/>
  <c r="KB54" i="61"/>
  <c r="KL57" i="61"/>
  <c r="ALH45" i="39"/>
  <c r="ALF30" i="39"/>
  <c r="ALN27" i="39"/>
  <c r="ALR45" i="39"/>
  <c r="ALS50" i="39"/>
  <c r="KF62" i="61"/>
  <c r="KI62" i="61"/>
  <c r="C83" i="56"/>
  <c r="AKZ16" i="39"/>
  <c r="AKY16" i="39"/>
  <c r="ALH44" i="39"/>
  <c r="ALI16" i="39"/>
  <c r="ALO45" i="39"/>
  <c r="ALO16" i="39"/>
  <c r="ALS30" i="39"/>
  <c r="AP38" i="39"/>
  <c r="AP49" i="39"/>
  <c r="AP34" i="39"/>
  <c r="AP33" i="39"/>
  <c r="AP36" i="39"/>
  <c r="AP37" i="39" s="1"/>
  <c r="AP43" i="39"/>
  <c r="BB49" i="39"/>
  <c r="AQ43" i="39"/>
  <c r="AP35" i="39"/>
  <c r="DD34" i="39"/>
  <c r="DD38" i="39"/>
  <c r="DD43" i="39"/>
  <c r="DD49" i="39"/>
  <c r="DD35" i="39"/>
  <c r="DD36" i="39"/>
  <c r="DD37" i="39" s="1"/>
  <c r="DE43" i="39"/>
  <c r="AH49" i="39"/>
  <c r="V38" i="39"/>
  <c r="V34" i="39"/>
  <c r="V35" i="39"/>
  <c r="W43" i="39"/>
  <c r="V33" i="39"/>
  <c r="V49" i="39"/>
  <c r="V36" i="39"/>
  <c r="V37" i="39" s="1"/>
  <c r="V43" i="39"/>
  <c r="AD36" i="39"/>
  <c r="AD37" i="39" s="1"/>
  <c r="AD34" i="39"/>
  <c r="AD38" i="39"/>
  <c r="AD33" i="39"/>
  <c r="AD43" i="39"/>
  <c r="AD35" i="39"/>
  <c r="AD49" i="39"/>
  <c r="AE43" i="39"/>
  <c r="DJ5" i="39"/>
  <c r="DI6" i="39"/>
  <c r="DI7" i="39"/>
  <c r="BR43" i="39"/>
  <c r="BR49" i="39"/>
  <c r="AU43" i="39"/>
  <c r="AT49" i="39"/>
  <c r="AT36" i="39"/>
  <c r="AT37" i="39" s="1"/>
  <c r="AK35" i="39"/>
  <c r="AK43" i="39"/>
  <c r="AK49" i="39"/>
  <c r="AK33" i="39"/>
  <c r="DC36" i="39"/>
  <c r="DC37" i="39" s="1"/>
  <c r="X49" i="39"/>
  <c r="X34" i="39"/>
  <c r="G33" i="39"/>
  <c r="G35" i="39"/>
  <c r="G38" i="39"/>
  <c r="DG34" i="39"/>
  <c r="DG36" i="39"/>
  <c r="DG37" i="39" s="1"/>
  <c r="DB38" i="39"/>
  <c r="DB49" i="39"/>
  <c r="DB34" i="39"/>
  <c r="DE34" i="39"/>
  <c r="DE38" i="39"/>
  <c r="CW35" i="39"/>
  <c r="CW43" i="39"/>
  <c r="CW38" i="39"/>
  <c r="CW34" i="39"/>
  <c r="AC38" i="39"/>
  <c r="AC35" i="39"/>
  <c r="H35" i="39"/>
  <c r="H36" i="39"/>
  <c r="H37" i="39" s="1"/>
  <c r="H33" i="39"/>
  <c r="H34" i="39"/>
  <c r="H43" i="39"/>
  <c r="DF35" i="39"/>
  <c r="DF34" i="39"/>
  <c r="DF38" i="39"/>
  <c r="BO36" i="39"/>
  <c r="BO37" i="39" s="1"/>
  <c r="BO38" i="39"/>
  <c r="BO35" i="39"/>
  <c r="BP43" i="39"/>
  <c r="BK35" i="39"/>
  <c r="BK34" i="39"/>
  <c r="BE34" i="39"/>
  <c r="BE35" i="39"/>
  <c r="BE38" i="39"/>
  <c r="BF43" i="39"/>
  <c r="BE49" i="39"/>
  <c r="BA36" i="39"/>
  <c r="BA37" i="39" s="1"/>
  <c r="BA34" i="39"/>
  <c r="BA35" i="39"/>
  <c r="BA43" i="39"/>
  <c r="BA49" i="39"/>
  <c r="AG35" i="39"/>
  <c r="AG49" i="39"/>
  <c r="AH43" i="39"/>
  <c r="AG38" i="39"/>
  <c r="AG43" i="39"/>
  <c r="AE36" i="39"/>
  <c r="AE37" i="39" s="1"/>
  <c r="AE49" i="39"/>
  <c r="AF43" i="39"/>
  <c r="CZ35" i="39"/>
  <c r="CZ49" i="39"/>
  <c r="CZ38" i="39"/>
  <c r="CG38" i="39"/>
  <c r="CG35" i="39"/>
  <c r="BZ35" i="39"/>
  <c r="BZ36" i="39"/>
  <c r="BZ37" i="39" s="1"/>
  <c r="BZ49" i="39"/>
  <c r="BZ43" i="39"/>
  <c r="BZ34" i="39"/>
  <c r="BL38" i="39"/>
  <c r="BL43" i="39"/>
  <c r="L34" i="39"/>
  <c r="L33" i="39"/>
  <c r="L36" i="39"/>
  <c r="L37" i="39" s="1"/>
  <c r="NA27" i="39"/>
  <c r="AEG16" i="39"/>
  <c r="AEG27" i="39"/>
  <c r="VO16" i="39"/>
  <c r="VO27" i="39"/>
  <c r="UC27" i="39"/>
  <c r="UC16" i="39"/>
  <c r="IY27" i="39"/>
  <c r="IY16" i="39"/>
  <c r="DK27" i="39"/>
  <c r="DK16" i="39"/>
  <c r="AW16" i="39"/>
  <c r="AW27" i="39"/>
  <c r="UH27" i="39"/>
  <c r="YQ27" i="39"/>
  <c r="YQ16" i="39"/>
  <c r="QE27" i="39"/>
  <c r="QE16" i="39"/>
  <c r="LC27" i="39"/>
  <c r="LC16" i="39"/>
  <c r="JD27" i="39"/>
  <c r="JD16" i="39"/>
  <c r="HM16" i="39"/>
  <c r="HM27" i="39"/>
  <c r="EQ27" i="39"/>
  <c r="EQ16" i="39"/>
  <c r="TH16" i="39"/>
  <c r="TH27" i="39"/>
  <c r="LO16" i="39"/>
  <c r="LO27" i="39"/>
  <c r="GD16" i="39"/>
  <c r="GD27" i="39"/>
  <c r="CA27" i="39"/>
  <c r="CA16" i="39"/>
  <c r="BU16" i="39"/>
  <c r="BU27" i="39"/>
  <c r="CB43" i="39"/>
  <c r="CI36" i="39"/>
  <c r="CI37" i="39" s="1"/>
  <c r="ADI27" i="39"/>
  <c r="ADI16" i="39"/>
  <c r="US27" i="39"/>
  <c r="US16" i="39"/>
  <c r="GQ27" i="39"/>
  <c r="GQ16" i="39"/>
  <c r="EV27" i="39"/>
  <c r="EV16" i="39"/>
  <c r="BC33" i="39"/>
  <c r="S49" i="39"/>
  <c r="AFD16" i="39"/>
  <c r="AFD27" i="39"/>
  <c r="ABB16" i="39"/>
  <c r="ABB27" i="39"/>
  <c r="TM16" i="39"/>
  <c r="TM27" i="39"/>
  <c r="QP27" i="39"/>
  <c r="QP16" i="39"/>
  <c r="KA16" i="39"/>
  <c r="KA27" i="39"/>
  <c r="JU27" i="39"/>
  <c r="JU16" i="39"/>
  <c r="JO16" i="39"/>
  <c r="JO27" i="39"/>
  <c r="GW27" i="39"/>
  <c r="GW16" i="39"/>
  <c r="AZ49" i="39"/>
  <c r="BO27" i="39"/>
  <c r="AFI27" i="39"/>
  <c r="AFI16" i="39"/>
  <c r="XZ16" i="39"/>
  <c r="XZ27" i="39"/>
  <c r="QU27" i="39"/>
  <c r="QU16" i="39"/>
  <c r="NJ16" i="39"/>
  <c r="NJ27" i="39"/>
  <c r="KF27" i="39"/>
  <c r="KF16" i="39"/>
  <c r="FG27" i="39"/>
  <c r="FG16" i="39"/>
  <c r="EB16" i="39"/>
  <c r="EB27" i="39"/>
  <c r="LJ41" i="39"/>
  <c r="LI44" i="39"/>
  <c r="LI50" i="39"/>
  <c r="NI50" i="39"/>
  <c r="LI26" i="39"/>
  <c r="LI41" i="39"/>
  <c r="FC44" i="39"/>
  <c r="GY50" i="39"/>
  <c r="EY26" i="39"/>
  <c r="EZ41" i="39"/>
  <c r="EY44" i="39"/>
  <c r="EY50" i="39"/>
  <c r="EY41" i="39"/>
  <c r="AFJ44" i="39"/>
  <c r="AHJ50" i="39"/>
  <c r="AFJ26" i="39"/>
  <c r="AFN44" i="39"/>
  <c r="AFJ41" i="39"/>
  <c r="AFJ50" i="39"/>
  <c r="AFK41" i="39"/>
  <c r="AGK51" i="39"/>
  <c r="AEL42" i="39"/>
  <c r="AEK51" i="39"/>
  <c r="AEK42" i="39"/>
  <c r="AEK26" i="39"/>
  <c r="AEO45" i="39"/>
  <c r="ACS27" i="39"/>
  <c r="ACT42" i="39"/>
  <c r="AES51" i="39"/>
  <c r="ACS51" i="39"/>
  <c r="ACS42" i="39"/>
  <c r="ABI51" i="39"/>
  <c r="ABI45" i="39"/>
  <c r="ADI51" i="39"/>
  <c r="ABM45" i="39"/>
  <c r="ABI42" i="39"/>
  <c r="ABJ42" i="39"/>
  <c r="ABA45" i="39"/>
  <c r="AAW42" i="39"/>
  <c r="AAW51" i="39"/>
  <c r="AAX42" i="39"/>
  <c r="ACW51" i="39"/>
  <c r="AAW45" i="39"/>
  <c r="ZC45" i="39"/>
  <c r="AAY51" i="39"/>
  <c r="YY45" i="39"/>
  <c r="YY27" i="39"/>
  <c r="YY42" i="39"/>
  <c r="YY26" i="39"/>
  <c r="VF27" i="39"/>
  <c r="VF26" i="39"/>
  <c r="VF51" i="39"/>
  <c r="VF45" i="39"/>
  <c r="VF42" i="39"/>
  <c r="XF51" i="39"/>
  <c r="VJ45" i="39"/>
  <c r="VG42" i="39"/>
  <c r="UW45" i="39"/>
  <c r="US42" i="39"/>
  <c r="WS51" i="39"/>
  <c r="US26" i="39"/>
  <c r="UT42" i="39"/>
  <c r="RT26" i="39"/>
  <c r="RT42" i="39"/>
  <c r="RX45" i="39"/>
  <c r="RU42" i="39"/>
  <c r="RT45" i="39"/>
  <c r="RT27" i="39"/>
  <c r="PT26" i="39"/>
  <c r="PU42" i="39"/>
  <c r="PX45" i="39"/>
  <c r="PT51" i="39"/>
  <c r="PT45" i="39"/>
  <c r="PR51" i="39"/>
  <c r="NR26" i="39"/>
  <c r="NS42" i="39"/>
  <c r="NR27" i="39"/>
  <c r="NV45" i="39"/>
  <c r="NR45" i="39"/>
  <c r="NR51" i="39"/>
  <c r="NR42" i="39"/>
  <c r="OC51" i="39"/>
  <c r="MC42" i="39"/>
  <c r="MC51" i="39"/>
  <c r="MC45" i="39"/>
  <c r="MC27" i="39"/>
  <c r="GL27" i="39"/>
  <c r="GL51" i="39"/>
  <c r="GP45" i="39"/>
  <c r="GM42" i="39"/>
  <c r="IL51" i="39"/>
  <c r="GL42" i="39"/>
  <c r="GE27" i="39"/>
  <c r="GE42" i="39"/>
  <c r="GE26" i="39"/>
  <c r="IE51" i="39"/>
  <c r="GF42" i="39"/>
  <c r="FX51" i="39"/>
  <c r="FX42" i="39"/>
  <c r="FY42" i="39"/>
  <c r="FX26" i="39"/>
  <c r="FX45" i="39"/>
  <c r="GB45" i="39"/>
  <c r="HX51" i="39"/>
  <c r="ABM27" i="39"/>
  <c r="ABM16" i="39"/>
  <c r="AAF16" i="39"/>
  <c r="AAF27" i="39"/>
  <c r="TR16" i="39"/>
  <c r="TR27" i="39"/>
  <c r="SY27" i="39"/>
  <c r="SY16" i="39"/>
  <c r="SS27" i="39"/>
  <c r="SS16" i="39"/>
  <c r="SM27" i="39"/>
  <c r="SM16" i="39"/>
  <c r="OO27" i="39"/>
  <c r="OO16" i="39"/>
  <c r="KQ27" i="39"/>
  <c r="KQ16" i="39"/>
  <c r="HC27" i="39"/>
  <c r="HC16" i="39"/>
  <c r="W16" i="39"/>
  <c r="W27" i="39"/>
  <c r="ACK41" i="39"/>
  <c r="ACJ26" i="39"/>
  <c r="ACJ44" i="39"/>
  <c r="ADX50" i="39"/>
  <c r="ABY41" i="39"/>
  <c r="ABX26" i="39"/>
  <c r="ABX50" i="39"/>
  <c r="ZO26" i="39"/>
  <c r="ZO41" i="39"/>
  <c r="ZO44" i="39"/>
  <c r="ZS44" i="39"/>
  <c r="ZO50" i="39"/>
  <c r="XY41" i="39"/>
  <c r="XY26" i="39"/>
  <c r="XY44" i="39"/>
  <c r="WA41" i="39"/>
  <c r="WB41" i="39"/>
  <c r="WA44" i="39"/>
  <c r="YA50" i="39"/>
  <c r="UO50" i="39"/>
  <c r="WO50" i="39"/>
  <c r="UO41" i="39"/>
  <c r="UO26" i="39"/>
  <c r="UP41" i="39"/>
  <c r="UO44" i="39"/>
  <c r="LH16" i="39"/>
  <c r="XO27" i="39"/>
  <c r="YK27" i="39"/>
  <c r="YK16" i="39"/>
  <c r="WW27" i="39"/>
  <c r="WW16" i="39"/>
  <c r="QY27" i="39"/>
  <c r="QY16" i="39"/>
  <c r="CV27" i="39"/>
  <c r="CV16" i="39"/>
  <c r="ALY51" i="39"/>
  <c r="ALW51" i="39"/>
  <c r="AKY41" i="39"/>
  <c r="AMD47" i="39"/>
  <c r="ALV44" i="39"/>
  <c r="ALR30" i="39"/>
  <c r="ALR44" i="39"/>
  <c r="ALR50" i="39"/>
  <c r="ALR26" i="39"/>
  <c r="ALU50" i="39"/>
  <c r="ALB44" i="39"/>
  <c r="AKX44" i="39"/>
  <c r="AKX50" i="39"/>
  <c r="ALD16" i="39"/>
  <c r="ALF16" i="39"/>
  <c r="ALF27" i="39"/>
  <c r="ALE47" i="39"/>
  <c r="ALE26" i="39"/>
  <c r="ALE44" i="39"/>
  <c r="ALE50" i="39"/>
  <c r="ALE30" i="39"/>
  <c r="ALE3" i="39"/>
  <c r="ALI44" i="39"/>
  <c r="ALE41" i="39"/>
  <c r="AMC50" i="39"/>
  <c r="AKJ16" i="39"/>
  <c r="AKX26" i="39"/>
  <c r="AKX51" i="39"/>
  <c r="ALB45" i="39"/>
  <c r="AKX42" i="39"/>
  <c r="AKY42" i="39"/>
  <c r="ALJ48" i="39"/>
  <c r="AKU50" i="39"/>
  <c r="ALS51" i="39"/>
  <c r="AMH50" i="39"/>
  <c r="AKX16" i="39"/>
  <c r="AKX27" i="39"/>
  <c r="ALL27" i="39"/>
  <c r="ALH16" i="39"/>
  <c r="ALH27" i="39"/>
  <c r="ALR41" i="39"/>
  <c r="ALX48" i="39"/>
  <c r="ALL26" i="39"/>
  <c r="ALL45" i="39"/>
  <c r="ALL48" i="39"/>
  <c r="ALL51" i="39"/>
  <c r="ALM42" i="39"/>
  <c r="ALL42" i="39"/>
  <c r="ALZ47" i="39"/>
  <c r="ALO41" i="39"/>
  <c r="ALN47" i="39"/>
  <c r="ALN41" i="39"/>
  <c r="ALN50" i="39"/>
  <c r="ALN26" i="39"/>
  <c r="AMF48" i="39"/>
  <c r="ALX45" i="39"/>
  <c r="ALT51" i="39"/>
  <c r="ALT45" i="39"/>
  <c r="ALU42" i="39"/>
  <c r="ALT26" i="39"/>
  <c r="ALT48" i="39"/>
  <c r="ALT42" i="39"/>
  <c r="ALC50" i="39"/>
  <c r="ALC41" i="39"/>
  <c r="ALN30" i="39"/>
  <c r="AMC48" i="39"/>
  <c r="AKL45" i="39"/>
  <c r="AKU16" i="39"/>
  <c r="ALG30" i="39"/>
  <c r="ALR47" i="39"/>
  <c r="ALL16" i="39"/>
  <c r="AMB48" i="39"/>
  <c r="AKZ45" i="39"/>
  <c r="ALJ47" i="39"/>
  <c r="ALC26" i="39"/>
  <c r="ALF41" i="39"/>
  <c r="ALP51" i="39"/>
  <c r="ALQ48" i="39"/>
  <c r="ALP45" i="39"/>
  <c r="ALP26" i="39"/>
  <c r="AMC47" i="39"/>
  <c r="ALU44" i="39"/>
  <c r="AME48" i="39"/>
  <c r="ALW45" i="39"/>
  <c r="AKY45" i="39"/>
  <c r="ALA41" i="39"/>
  <c r="ALD44" i="39"/>
  <c r="ALK47" i="39"/>
  <c r="AKZ27" i="39"/>
  <c r="ALD42" i="39"/>
  <c r="ALD41" i="39"/>
  <c r="ALK44" i="39"/>
  <c r="ALK41" i="39"/>
  <c r="ALK27" i="39"/>
  <c r="ALP48" i="39"/>
  <c r="AMB47" i="39"/>
  <c r="ALS48" i="39"/>
  <c r="ALS26" i="39"/>
  <c r="ALT16" i="39"/>
  <c r="AKY44" i="39"/>
  <c r="ALC42" i="39"/>
  <c r="ALG44" i="39"/>
  <c r="ALG26" i="39"/>
  <c r="ALI41" i="39"/>
  <c r="ALM26" i="39"/>
  <c r="ALQ50" i="39"/>
  <c r="ALQ47" i="39"/>
  <c r="ALQ44" i="39"/>
  <c r="ALU45" i="39"/>
  <c r="AKY26" i="39"/>
  <c r="ALL47" i="39"/>
  <c r="ALF26" i="39"/>
  <c r="ALJ42" i="39"/>
  <c r="ALK26" i="39"/>
  <c r="ALM27" i="39"/>
  <c r="AMA48" i="39"/>
  <c r="ALP44" i="39"/>
  <c r="AKG41" i="39"/>
  <c r="AKZ41" i="39"/>
  <c r="ALM48" i="39"/>
  <c r="AKZ30" i="39"/>
  <c r="ALC27" i="39"/>
  <c r="ALJ44" i="39"/>
  <c r="ALK42" i="39"/>
  <c r="ALN42" i="39"/>
  <c r="ALO47" i="39"/>
  <c r="ALR42" i="39"/>
  <c r="ALQ27" i="39"/>
  <c r="AMD48" i="39"/>
  <c r="ALV45" i="39"/>
  <c r="ALS45" i="39"/>
  <c r="ALO26" i="39"/>
  <c r="ALO50" i="39"/>
  <c r="AMA47" i="39"/>
  <c r="ALS44" i="39"/>
  <c r="ALO44" i="39"/>
  <c r="ALP41" i="39"/>
  <c r="ALN44" i="39"/>
  <c r="ALJ26" i="39"/>
  <c r="ALU41" i="39"/>
  <c r="ALX44" i="39"/>
  <c r="ALW44" i="39"/>
  <c r="ALS47" i="39"/>
  <c r="ALS41" i="39"/>
  <c r="ALT27" i="39"/>
  <c r="DA49" i="39"/>
  <c r="DA43" i="39"/>
  <c r="DA36" i="39"/>
  <c r="DA37" i="39" s="1"/>
  <c r="DB43" i="39"/>
  <c r="DA35" i="39"/>
  <c r="DA38" i="39"/>
  <c r="DA34" i="39"/>
  <c r="CK38" i="39"/>
  <c r="CK36" i="39"/>
  <c r="CK37" i="39" s="1"/>
  <c r="CK43" i="39"/>
  <c r="CK34" i="39"/>
  <c r="CW49" i="39"/>
  <c r="CK35" i="39"/>
  <c r="CK49" i="39"/>
  <c r="BL34" i="39"/>
  <c r="BL35" i="39"/>
  <c r="DC49" i="39"/>
  <c r="DC34" i="39"/>
  <c r="CO38" i="39"/>
  <c r="CO35" i="39"/>
  <c r="BU38" i="39"/>
  <c r="BU34" i="39"/>
  <c r="CX35" i="39"/>
  <c r="CX38" i="39"/>
  <c r="CX36" i="39"/>
  <c r="CX37" i="39" s="1"/>
  <c r="DG49" i="39"/>
  <c r="BX43" i="39"/>
  <c r="CG49" i="39"/>
  <c r="CV36" i="39"/>
  <c r="CV37" i="39" s="1"/>
  <c r="CQ36" i="39"/>
  <c r="CQ37" i="39" s="1"/>
  <c r="CQ43" i="39"/>
  <c r="CH38" i="39"/>
  <c r="CH34" i="39"/>
  <c r="CH43" i="39"/>
  <c r="BU43" i="39"/>
  <c r="CQ35" i="39"/>
  <c r="DG35" i="39"/>
  <c r="CZ36" i="39"/>
  <c r="CZ37" i="39" s="1"/>
  <c r="CZ43" i="39"/>
  <c r="BM49" i="39"/>
  <c r="BM35" i="39"/>
  <c r="BM43" i="39"/>
  <c r="BV43" i="39"/>
  <c r="CA43" i="39"/>
  <c r="CA36" i="39"/>
  <c r="CA37" i="39" s="1"/>
  <c r="BP49" i="39"/>
  <c r="BI49" i="39"/>
  <c r="BI34" i="39"/>
  <c r="CC38" i="39"/>
  <c r="BG34" i="39"/>
  <c r="CJ43" i="39"/>
  <c r="BR35" i="39"/>
  <c r="BR36" i="39"/>
  <c r="BR37" i="39" s="1"/>
  <c r="BJ35" i="39"/>
  <c r="BV49" i="39"/>
  <c r="BJ34" i="39"/>
  <c r="BJ43" i="39"/>
  <c r="AZ33" i="39"/>
  <c r="CB36" i="39"/>
  <c r="CB37" i="39" s="1"/>
  <c r="CB38" i="39"/>
  <c r="BC36" i="39"/>
  <c r="BC37" i="39" s="1"/>
  <c r="AH38" i="39"/>
  <c r="D35" i="39"/>
  <c r="C33" i="39"/>
  <c r="C36" i="39"/>
  <c r="C37" i="39" s="1"/>
  <c r="D33" i="39"/>
  <c r="C35" i="39"/>
  <c r="BE21" i="39" l="1"/>
  <c r="BE29" i="39"/>
  <c r="BF21" i="39"/>
  <c r="D43" i="39"/>
  <c r="C38" i="39"/>
  <c r="AY1" i="61"/>
  <c r="AL1" i="63"/>
  <c r="BM3" i="61"/>
  <c r="BM1" i="63"/>
  <c r="BZ1" i="61"/>
  <c r="AX3" i="63"/>
  <c r="BK3" i="61"/>
  <c r="BI1" i="61"/>
  <c r="AV1" i="63"/>
  <c r="BL2" i="63"/>
  <c r="BY2" i="61"/>
  <c r="AS1" i="61"/>
  <c r="AF1" i="63"/>
  <c r="AK4" i="61"/>
  <c r="AJ4" i="63" s="1"/>
  <c r="AJ2" i="63"/>
  <c r="AW2" i="61"/>
  <c r="BN3" i="63"/>
  <c r="CA3" i="61"/>
  <c r="AG2" i="63"/>
  <c r="AH4" i="61"/>
  <c r="AG4" i="63" s="1"/>
  <c r="AT2" i="61"/>
  <c r="AN4" i="61"/>
  <c r="AM4" i="63" s="1"/>
  <c r="AZ1" i="61"/>
  <c r="AM1" i="63"/>
  <c r="BJ2" i="61"/>
  <c r="AX4" i="61"/>
  <c r="AW4" i="63" s="1"/>
  <c r="AW2" i="63"/>
  <c r="AS3" i="63"/>
  <c r="BF3" i="61"/>
  <c r="BG2" i="61"/>
  <c r="AT2" i="63"/>
  <c r="AU4" i="61"/>
  <c r="AT4" i="63" s="1"/>
  <c r="AY2" i="61"/>
  <c r="AL2" i="63"/>
  <c r="BT1" i="61"/>
  <c r="BG1" i="63"/>
  <c r="BZ2" i="63"/>
  <c r="CM2" i="61"/>
  <c r="CA4" i="61"/>
  <c r="BZ4" i="63" s="1"/>
  <c r="AU3" i="61"/>
  <c r="AH3" i="63"/>
  <c r="BL3" i="61"/>
  <c r="CI2" i="63"/>
  <c r="CV2" i="61"/>
  <c r="CW3" i="63"/>
  <c r="DJ3" i="61"/>
  <c r="BE3" i="61"/>
  <c r="AR3" i="63"/>
  <c r="D4848" i="43"/>
  <c r="E4848" i="43"/>
  <c r="C4849" i="43"/>
  <c r="BO1" i="63"/>
  <c r="CB1" i="61"/>
  <c r="KD57" i="61"/>
  <c r="KO61" i="61"/>
  <c r="KP57" i="61"/>
  <c r="BJ3" i="61"/>
  <c r="AW3" i="63"/>
  <c r="KM61" i="61"/>
  <c r="KN57" i="61"/>
  <c r="AR2" i="63"/>
  <c r="BE2" i="61"/>
  <c r="AS4" i="61"/>
  <c r="AR4" i="63" s="1"/>
  <c r="KL61" i="61"/>
  <c r="KE57" i="61"/>
  <c r="KQ57" i="61"/>
  <c r="KP61" i="61"/>
  <c r="E4749" i="43"/>
  <c r="C4750" i="43"/>
  <c r="D4749" i="43"/>
  <c r="CM16" i="61"/>
  <c r="CM72" i="61"/>
  <c r="CM71" i="61"/>
  <c r="CN13" i="61"/>
  <c r="CM69" i="61"/>
  <c r="CM17" i="61"/>
  <c r="CM25" i="61"/>
  <c r="CM65" i="61"/>
  <c r="CM64" i="61"/>
  <c r="CY17" i="61"/>
  <c r="CZ15" i="61"/>
  <c r="D4691" i="43"/>
  <c r="E4691" i="43"/>
  <c r="C4692" i="43"/>
  <c r="D4574" i="43"/>
  <c r="E4574" i="43"/>
  <c r="C4575" i="43"/>
  <c r="CG3" i="61"/>
  <c r="BT3" i="63"/>
  <c r="GK40" i="61"/>
  <c r="GK32" i="61"/>
  <c r="GK41" i="61"/>
  <c r="HD32" i="61"/>
  <c r="KE61" i="61"/>
  <c r="KB57" i="61"/>
  <c r="KC61" i="61"/>
  <c r="KD61" i="61"/>
  <c r="KB61" i="61"/>
  <c r="KJ61" i="61"/>
  <c r="K5" i="56"/>
  <c r="AE31" i="61" s="1"/>
  <c r="AJ5" i="56"/>
  <c r="BD31" i="61" s="1"/>
  <c r="X5" i="56"/>
  <c r="AR31" i="61" s="1"/>
  <c r="AY5" i="56"/>
  <c r="BS31" i="61" s="1"/>
  <c r="AW5" i="56"/>
  <c r="BQ31" i="61" s="1"/>
  <c r="AN5" i="56"/>
  <c r="BH31" i="61" s="1"/>
  <c r="AD5" i="56"/>
  <c r="AX31" i="61" s="1"/>
  <c r="AR5" i="56"/>
  <c r="BL31" i="61" s="1"/>
  <c r="AO5" i="56"/>
  <c r="BI31" i="61" s="1"/>
  <c r="S5" i="56"/>
  <c r="AM31" i="61" s="1"/>
  <c r="BM1" i="61"/>
  <c r="AZ1" i="63"/>
  <c r="BA4" i="61"/>
  <c r="AZ4" i="63" s="1"/>
  <c r="CP1" i="63"/>
  <c r="DC1" i="61"/>
  <c r="BY5" i="56"/>
  <c r="CS31" i="61" s="1"/>
  <c r="CG5" i="56"/>
  <c r="DA31" i="61" s="1"/>
  <c r="BN5" i="56"/>
  <c r="CH31" i="61" s="1"/>
  <c r="C3865" i="43"/>
  <c r="D3864" i="43"/>
  <c r="E3864" i="43"/>
  <c r="FE5" i="56"/>
  <c r="FY31" i="61" s="1"/>
  <c r="DO5" i="56"/>
  <c r="EI31" i="61" s="1"/>
  <c r="DP5" i="56"/>
  <c r="EJ31" i="61" s="1"/>
  <c r="S58" i="43"/>
  <c r="T46" i="43"/>
  <c r="R173" i="43"/>
  <c r="BA5" i="56"/>
  <c r="BU31" i="61" s="1"/>
  <c r="IE4" i="56"/>
  <c r="IE5" i="56" s="1"/>
  <c r="IY31" i="61" s="1"/>
  <c r="IY21" i="61" s="1"/>
  <c r="IQ3" i="56"/>
  <c r="HH5" i="56"/>
  <c r="IB31" i="61" s="1"/>
  <c r="IB21" i="61" s="1"/>
  <c r="JD5" i="56"/>
  <c r="JX31" i="61" s="1"/>
  <c r="G5" i="56"/>
  <c r="AA31" i="61" s="1"/>
  <c r="T5" i="56"/>
  <c r="AN31" i="61" s="1"/>
  <c r="AE5" i="56"/>
  <c r="AY31" i="61" s="1"/>
  <c r="BC2" i="63"/>
  <c r="BP2" i="61"/>
  <c r="BD4" i="61"/>
  <c r="BC4" i="63" s="1"/>
  <c r="AX5" i="56"/>
  <c r="BR31" i="61" s="1"/>
  <c r="BS3" i="63"/>
  <c r="CF3" i="61"/>
  <c r="AZ5" i="56"/>
  <c r="BT31" i="61" s="1"/>
  <c r="BY3" i="61"/>
  <c r="BL3" i="63"/>
  <c r="DD5" i="56"/>
  <c r="DX31" i="61" s="1"/>
  <c r="CF5" i="56"/>
  <c r="CZ31" i="61" s="1"/>
  <c r="BT5" i="56"/>
  <c r="CN31" i="61" s="1"/>
  <c r="CN5" i="56"/>
  <c r="DH31" i="61" s="1"/>
  <c r="EZ5" i="56"/>
  <c r="FT31" i="61" s="1"/>
  <c r="S96" i="43"/>
  <c r="T84" i="43"/>
  <c r="FA5" i="56"/>
  <c r="FU31" i="61" s="1"/>
  <c r="HS5" i="56"/>
  <c r="IM31" i="61" s="1"/>
  <c r="IM21" i="61" s="1"/>
  <c r="FW5" i="56"/>
  <c r="GQ31" i="61" s="1"/>
  <c r="JP5" i="56"/>
  <c r="KJ31" i="61" s="1"/>
  <c r="M5" i="56"/>
  <c r="AG31" i="61" s="1"/>
  <c r="O5" i="56"/>
  <c r="AI31" i="61" s="1"/>
  <c r="KH61" i="61"/>
  <c r="AS2" i="56"/>
  <c r="AG4" i="56"/>
  <c r="AG5" i="56" s="1"/>
  <c r="BA31" i="61" s="1"/>
  <c r="BL5" i="56"/>
  <c r="CF31" i="61" s="1"/>
  <c r="DG3" i="56"/>
  <c r="BO4" i="56"/>
  <c r="BO5" i="56" s="1"/>
  <c r="CI31" i="61" s="1"/>
  <c r="CA3" i="56"/>
  <c r="BC5" i="56"/>
  <c r="BW31" i="61" s="1"/>
  <c r="BG5" i="56"/>
  <c r="CA31" i="61" s="1"/>
  <c r="CR5" i="56"/>
  <c r="DL31" i="61" s="1"/>
  <c r="DW1" i="61"/>
  <c r="DJ1" i="63"/>
  <c r="EB5" i="56"/>
  <c r="EV31" i="61" s="1"/>
  <c r="EM5" i="56"/>
  <c r="FG31" i="61" s="1"/>
  <c r="DR5" i="56"/>
  <c r="EL31" i="61" s="1"/>
  <c r="EP5" i="56"/>
  <c r="FJ31" i="61" s="1"/>
  <c r="FN4" i="56"/>
  <c r="FN5" i="56" s="1"/>
  <c r="GH31" i="61" s="1"/>
  <c r="FZ3" i="56"/>
  <c r="FX5" i="56"/>
  <c r="GR31" i="61" s="1"/>
  <c r="IF5" i="56"/>
  <c r="IZ31" i="61" s="1"/>
  <c r="IZ21" i="61" s="1"/>
  <c r="GU5" i="56"/>
  <c r="HO31" i="61" s="1"/>
  <c r="HO21" i="61" s="1"/>
  <c r="BT2" i="61"/>
  <c r="BG2" i="63"/>
  <c r="BH4" i="61"/>
  <c r="BG4" i="63" s="1"/>
  <c r="CH1" i="61"/>
  <c r="BU1" i="63"/>
  <c r="CZ4" i="56"/>
  <c r="CZ5" i="56" s="1"/>
  <c r="DT31" i="61" s="1"/>
  <c r="DL3" i="56"/>
  <c r="KF61" i="61"/>
  <c r="KG61" i="61"/>
  <c r="AA5" i="56"/>
  <c r="AU31" i="61" s="1"/>
  <c r="U5" i="56"/>
  <c r="AO31" i="61" s="1"/>
  <c r="CL2" i="61"/>
  <c r="BY2" i="63"/>
  <c r="BZ4" i="61"/>
  <c r="BY4" i="63" s="1"/>
  <c r="AV5" i="56"/>
  <c r="BP31" i="61" s="1"/>
  <c r="S77" i="43"/>
  <c r="T65" i="43"/>
  <c r="EC5" i="56"/>
  <c r="EW31" i="61" s="1"/>
  <c r="DF5" i="56"/>
  <c r="DZ31" i="61" s="1"/>
  <c r="DE5" i="56"/>
  <c r="DY31" i="61" s="1"/>
  <c r="DU5" i="56"/>
  <c r="EO31" i="61" s="1"/>
  <c r="BZ5" i="56"/>
  <c r="CT31" i="61" s="1"/>
  <c r="EY5" i="56"/>
  <c r="FS31" i="61" s="1"/>
  <c r="ES5" i="56"/>
  <c r="FM31" i="61" s="1"/>
  <c r="CO1" i="63"/>
  <c r="DB1" i="61"/>
  <c r="BS5" i="56"/>
  <c r="CM31" i="61" s="1"/>
  <c r="T38" i="43"/>
  <c r="S50" i="43"/>
  <c r="FB5" i="56"/>
  <c r="FV31" i="61" s="1"/>
  <c r="FK5" i="56"/>
  <c r="GE31" i="61" s="1"/>
  <c r="GC5" i="56"/>
  <c r="GW31" i="61" s="1"/>
  <c r="HT5" i="56"/>
  <c r="IN31" i="61" s="1"/>
  <c r="IN21" i="61" s="1"/>
  <c r="KI61" i="61"/>
  <c r="FA41" i="61"/>
  <c r="FA32" i="61"/>
  <c r="FA40" i="61"/>
  <c r="T116" i="43"/>
  <c r="S128" i="43"/>
  <c r="HD41" i="61"/>
  <c r="L5" i="56"/>
  <c r="AF31" i="61" s="1"/>
  <c r="Y5" i="56"/>
  <c r="AS31" i="61" s="1"/>
  <c r="BX3" i="61"/>
  <c r="BK3" i="63"/>
  <c r="AI5" i="56"/>
  <c r="BC31" i="61" s="1"/>
  <c r="AFF12" i="39"/>
  <c r="AU5" i="56"/>
  <c r="BO31" i="61" s="1"/>
  <c r="CB3" i="61"/>
  <c r="BO3" i="63"/>
  <c r="CB5" i="56"/>
  <c r="CV31" i="61" s="1"/>
  <c r="CQ5" i="56"/>
  <c r="DK31" i="61" s="1"/>
  <c r="CL5" i="56"/>
  <c r="DF31" i="61" s="1"/>
  <c r="DI5" i="56"/>
  <c r="EC31" i="61" s="1"/>
  <c r="CW5" i="56"/>
  <c r="DQ31" i="61" s="1"/>
  <c r="FL5" i="56"/>
  <c r="GF31" i="61" s="1"/>
  <c r="ED5" i="56"/>
  <c r="EX31" i="61" s="1"/>
  <c r="FM5" i="56"/>
  <c r="GG31" i="61" s="1"/>
  <c r="T45" i="43"/>
  <c r="S57" i="43"/>
  <c r="EH3" i="56"/>
  <c r="DV4" i="56"/>
  <c r="DV5" i="56" s="1"/>
  <c r="EP31" i="61" s="1"/>
  <c r="HG5" i="56"/>
  <c r="IA31" i="61" s="1"/>
  <c r="IA21" i="61" s="1"/>
  <c r="HA3" i="56"/>
  <c r="GO4" i="56"/>
  <c r="GO5" i="56" s="1"/>
  <c r="HI31" i="61" s="1"/>
  <c r="HI21" i="61" s="1"/>
  <c r="IR5" i="56"/>
  <c r="JL31" i="61" s="1"/>
  <c r="R189" i="43"/>
  <c r="KK61" i="61"/>
  <c r="I5" i="56"/>
  <c r="AC31" i="61" s="1"/>
  <c r="AL5" i="56"/>
  <c r="BF31" i="61" s="1"/>
  <c r="CI2" i="56"/>
  <c r="BW4" i="56"/>
  <c r="BW5" i="56" s="1"/>
  <c r="CQ31" i="61" s="1"/>
  <c r="BX5" i="56"/>
  <c r="CR31" i="61" s="1"/>
  <c r="AH5" i="56"/>
  <c r="BB31" i="61" s="1"/>
  <c r="BR4" i="56"/>
  <c r="BR5" i="56" s="1"/>
  <c r="CL31" i="61" s="1"/>
  <c r="CD2" i="56"/>
  <c r="BH5" i="56"/>
  <c r="CB31" i="61" s="1"/>
  <c r="CX5" i="56"/>
  <c r="DR31" i="61" s="1"/>
  <c r="BP5" i="56"/>
  <c r="CJ31" i="61" s="1"/>
  <c r="DQ5" i="56"/>
  <c r="EK31" i="61" s="1"/>
  <c r="EN5" i="56"/>
  <c r="FH31" i="61" s="1"/>
  <c r="GK3" i="56"/>
  <c r="FY4" i="56"/>
  <c r="FY5" i="56" s="1"/>
  <c r="GS31" i="61" s="1"/>
  <c r="T61" i="43"/>
  <c r="S73" i="43"/>
  <c r="DJ5" i="56"/>
  <c r="ED31" i="61" s="1"/>
  <c r="GI5" i="56"/>
  <c r="HC31" i="61" s="1"/>
  <c r="GV5" i="56"/>
  <c r="HP31" i="61" s="1"/>
  <c r="HP21" i="61" s="1"/>
  <c r="HQ3" i="56"/>
  <c r="S47" i="43"/>
  <c r="T35" i="43"/>
  <c r="P5" i="56"/>
  <c r="AJ31" i="61" s="1"/>
  <c r="AB5" i="56"/>
  <c r="AV31" i="61" s="1"/>
  <c r="AM5" i="56"/>
  <c r="BG31" i="61" s="1"/>
  <c r="BI5" i="56"/>
  <c r="CC31" i="61" s="1"/>
  <c r="W5" i="56"/>
  <c r="AQ31" i="61" s="1"/>
  <c r="AT5" i="56"/>
  <c r="BN31" i="61" s="1"/>
  <c r="AK5" i="56"/>
  <c r="BE31" i="61" s="1"/>
  <c r="AP5" i="56"/>
  <c r="BJ31" i="61" s="1"/>
  <c r="BK5" i="56"/>
  <c r="CE31" i="61" s="1"/>
  <c r="CJ4" i="56"/>
  <c r="CJ5" i="56" s="1"/>
  <c r="DD31" i="61" s="1"/>
  <c r="CV3" i="56"/>
  <c r="BF5" i="56"/>
  <c r="BZ31" i="61" s="1"/>
  <c r="BJ5" i="56"/>
  <c r="CD31" i="61" s="1"/>
  <c r="BB5" i="56"/>
  <c r="BV31" i="61" s="1"/>
  <c r="CS5" i="56"/>
  <c r="DM31" i="61" s="1"/>
  <c r="BD5" i="56"/>
  <c r="BX31" i="61" s="1"/>
  <c r="R148" i="43"/>
  <c r="T136" i="43"/>
  <c r="EO5" i="56"/>
  <c r="FI31" i="61" s="1"/>
  <c r="C3198" i="43"/>
  <c r="E3197" i="43"/>
  <c r="D3197" i="43"/>
  <c r="EA5" i="56"/>
  <c r="EU31" i="61" s="1"/>
  <c r="S175" i="43"/>
  <c r="T163" i="43"/>
  <c r="S135" i="43"/>
  <c r="T123" i="43"/>
  <c r="DK5" i="39"/>
  <c r="DJ7" i="39"/>
  <c r="DJ6" i="39"/>
  <c r="BE28" i="39" l="1"/>
  <c r="BE33" i="39"/>
  <c r="BF29" i="39"/>
  <c r="BG21" i="39"/>
  <c r="BF28" i="39"/>
  <c r="BF33" i="39"/>
  <c r="BJ3" i="63"/>
  <c r="BW3" i="61"/>
  <c r="CL1" i="61"/>
  <c r="BY1" i="63"/>
  <c r="AX1" i="63"/>
  <c r="BK1" i="61"/>
  <c r="BE3" i="63"/>
  <c r="BR3" i="61"/>
  <c r="BS1" i="63"/>
  <c r="CF1" i="61"/>
  <c r="CK2" i="61"/>
  <c r="BX2" i="63"/>
  <c r="BD3" i="63"/>
  <c r="BQ3" i="61"/>
  <c r="BZ3" i="63"/>
  <c r="CM3" i="61"/>
  <c r="BK2" i="61"/>
  <c r="AY4" i="61"/>
  <c r="AX4" i="63" s="1"/>
  <c r="AX2" i="63"/>
  <c r="BG3" i="61"/>
  <c r="AT3" i="63"/>
  <c r="AW4" i="61"/>
  <c r="AV4" i="63" s="1"/>
  <c r="AV2" i="63"/>
  <c r="BI2" i="61"/>
  <c r="BH1" i="63"/>
  <c r="BU1" i="61"/>
  <c r="BE1" i="61"/>
  <c r="BE4" i="61" s="1"/>
  <c r="BD4" i="63" s="1"/>
  <c r="AR1" i="63"/>
  <c r="BV2" i="61"/>
  <c r="BJ4" i="61"/>
  <c r="BI4" i="63" s="1"/>
  <c r="BI2" i="63"/>
  <c r="DI3" i="63"/>
  <c r="DV3" i="61"/>
  <c r="AY1" i="63"/>
  <c r="BL1" i="61"/>
  <c r="AZ4" i="61"/>
  <c r="AY4" i="63" s="1"/>
  <c r="CU2" i="63"/>
  <c r="DH2" i="61"/>
  <c r="AS2" i="63"/>
  <c r="AT4" i="61"/>
  <c r="AS4" i="63" s="1"/>
  <c r="BF2" i="61"/>
  <c r="CL2" i="63"/>
  <c r="CY2" i="61"/>
  <c r="CM4" i="61"/>
  <c r="CL4" i="63" s="1"/>
  <c r="BF2" i="63"/>
  <c r="BS2" i="61"/>
  <c r="BG4" i="61"/>
  <c r="BF4" i="63" s="1"/>
  <c r="E4849" i="43"/>
  <c r="C4850" i="43"/>
  <c r="D4849" i="43"/>
  <c r="BD2" i="63"/>
  <c r="BQ2" i="61"/>
  <c r="CA1" i="63"/>
  <c r="CN1" i="61"/>
  <c r="BI3" i="63"/>
  <c r="BV3" i="61"/>
  <c r="D4750" i="43"/>
  <c r="E4750" i="43"/>
  <c r="C4751" i="43"/>
  <c r="CN16" i="61"/>
  <c r="CN64" i="61"/>
  <c r="CN69" i="61"/>
  <c r="CN71" i="61"/>
  <c r="CN65" i="61"/>
  <c r="CN72" i="61"/>
  <c r="CN17" i="61"/>
  <c r="CN25" i="61"/>
  <c r="CO13" i="61"/>
  <c r="DA15" i="61"/>
  <c r="CZ17" i="61"/>
  <c r="D4692" i="43"/>
  <c r="E4692" i="43"/>
  <c r="C4693" i="43"/>
  <c r="D4575" i="43"/>
  <c r="C4576" i="43"/>
  <c r="E4575" i="43"/>
  <c r="CP2" i="56"/>
  <c r="CD4" i="56"/>
  <c r="CD5" i="56" s="1"/>
  <c r="CX31" i="61" s="1"/>
  <c r="S147" i="43"/>
  <c r="T135" i="43"/>
  <c r="ET3" i="56"/>
  <c r="EH4" i="56"/>
  <c r="EH5" i="56" s="1"/>
  <c r="FB31" i="61" s="1"/>
  <c r="EO41" i="61"/>
  <c r="EO40" i="61"/>
  <c r="KJ32" i="61"/>
  <c r="KJ41" i="61"/>
  <c r="KJ40" i="61"/>
  <c r="IB41" i="61"/>
  <c r="IB40" i="61"/>
  <c r="IB32" i="61"/>
  <c r="EJ40" i="61"/>
  <c r="EJ41" i="61"/>
  <c r="EP40" i="61"/>
  <c r="EP41" i="61"/>
  <c r="CG1" i="63"/>
  <c r="CT1" i="61"/>
  <c r="JX41" i="61"/>
  <c r="JX40" i="61"/>
  <c r="JX32" i="61"/>
  <c r="S70" i="43"/>
  <c r="T58" i="43"/>
  <c r="C3199" i="43"/>
  <c r="E3198" i="43"/>
  <c r="D3198" i="43"/>
  <c r="CV4" i="56"/>
  <c r="CV5" i="56" s="1"/>
  <c r="DP31" i="61" s="1"/>
  <c r="DH3" i="56"/>
  <c r="IC3" i="56"/>
  <c r="GS41" i="61"/>
  <c r="GS32" i="61"/>
  <c r="GS40" i="61"/>
  <c r="EK40" i="61"/>
  <c r="EK41" i="61"/>
  <c r="R201" i="43"/>
  <c r="S69" i="43"/>
  <c r="T57" i="43"/>
  <c r="S140" i="43"/>
  <c r="T128" i="43"/>
  <c r="S62" i="43"/>
  <c r="T50" i="43"/>
  <c r="EV41" i="61"/>
  <c r="EV32" i="61"/>
  <c r="EV40" i="61"/>
  <c r="GQ40" i="61"/>
  <c r="GQ41" i="61"/>
  <c r="GQ32" i="61"/>
  <c r="IQ4" i="56"/>
  <c r="IQ5" i="56" s="1"/>
  <c r="JK31" i="61" s="1"/>
  <c r="JC3" i="56"/>
  <c r="EI40" i="61"/>
  <c r="EI41" i="61"/>
  <c r="GH32" i="61"/>
  <c r="GH40" i="61"/>
  <c r="GH41" i="61"/>
  <c r="DS3" i="56"/>
  <c r="S187" i="43"/>
  <c r="T175" i="43"/>
  <c r="FI32" i="61"/>
  <c r="FI41" i="61"/>
  <c r="FI40" i="61"/>
  <c r="GK4" i="56"/>
  <c r="GK5" i="56" s="1"/>
  <c r="HE31" i="61" s="1"/>
  <c r="HE21" i="61" s="1"/>
  <c r="GW3" i="56"/>
  <c r="CN3" i="61"/>
  <c r="CA3" i="63"/>
  <c r="AFG12" i="39"/>
  <c r="FM41" i="61"/>
  <c r="FM32" i="61"/>
  <c r="FM40" i="61"/>
  <c r="BS2" i="63"/>
  <c r="CF2" i="61"/>
  <c r="BT4" i="61"/>
  <c r="BS4" i="63" s="1"/>
  <c r="FJ41" i="61"/>
  <c r="FJ32" i="61"/>
  <c r="FJ40" i="61"/>
  <c r="CM3" i="56"/>
  <c r="CA4" i="56"/>
  <c r="CA5" i="56" s="1"/>
  <c r="CU31" i="61" s="1"/>
  <c r="IM41" i="61"/>
  <c r="IM32" i="61"/>
  <c r="IM40" i="61"/>
  <c r="FT41" i="61"/>
  <c r="FT40" i="61"/>
  <c r="FT32" i="61"/>
  <c r="BO2" i="63"/>
  <c r="CB2" i="61"/>
  <c r="BP4" i="61"/>
  <c r="BO4" i="63" s="1"/>
  <c r="IY32" i="61"/>
  <c r="IY40" i="61"/>
  <c r="IY41" i="61"/>
  <c r="FY40" i="61"/>
  <c r="FY32" i="61"/>
  <c r="FY41" i="61"/>
  <c r="T73" i="43"/>
  <c r="S85" i="43"/>
  <c r="T96" i="43"/>
  <c r="S108" i="43"/>
  <c r="BM4" i="61"/>
  <c r="BL4" i="63" s="1"/>
  <c r="BY1" i="61"/>
  <c r="BL1" i="63"/>
  <c r="JL40" i="61"/>
  <c r="JL41" i="61"/>
  <c r="JL32" i="61"/>
  <c r="GG40" i="61"/>
  <c r="GG32" i="61"/>
  <c r="GG41" i="61"/>
  <c r="IN41" i="61"/>
  <c r="IN32" i="61"/>
  <c r="IN40" i="61"/>
  <c r="FS41" i="61"/>
  <c r="FS40" i="61"/>
  <c r="FS32" i="61"/>
  <c r="EW32" i="61"/>
  <c r="EW40" i="61"/>
  <c r="EW41" i="61"/>
  <c r="CK2" i="63"/>
  <c r="CX2" i="61"/>
  <c r="CL4" i="61"/>
  <c r="CK4" i="63" s="1"/>
  <c r="DL4" i="56"/>
  <c r="DL5" i="56" s="1"/>
  <c r="EF31" i="61" s="1"/>
  <c r="DX3" i="56"/>
  <c r="HO32" i="61"/>
  <c r="HO41" i="61"/>
  <c r="HO40" i="61"/>
  <c r="EL41" i="61"/>
  <c r="EL40" i="61"/>
  <c r="DV1" i="63"/>
  <c r="EI1" i="61"/>
  <c r="FU41" i="61"/>
  <c r="FU40" i="61"/>
  <c r="FU32" i="61"/>
  <c r="DO1" i="61"/>
  <c r="DB1" i="63"/>
  <c r="T148" i="43"/>
  <c r="R160" i="43"/>
  <c r="HP32" i="61"/>
  <c r="HP41" i="61"/>
  <c r="HP40" i="61"/>
  <c r="CU2" i="56"/>
  <c r="CI4" i="56"/>
  <c r="CI5" i="56" s="1"/>
  <c r="DC31" i="61" s="1"/>
  <c r="HI41" i="61"/>
  <c r="HI32" i="61"/>
  <c r="HI40" i="61"/>
  <c r="EX40" i="61"/>
  <c r="EX41" i="61"/>
  <c r="EX32" i="61"/>
  <c r="GW41" i="61"/>
  <c r="GW40" i="61"/>
  <c r="GW32" i="61"/>
  <c r="IZ41" i="61"/>
  <c r="IZ40" i="61"/>
  <c r="IZ32" i="61"/>
  <c r="BE2" i="56"/>
  <c r="AS4" i="56"/>
  <c r="AS5" i="56" s="1"/>
  <c r="BM31" i="61" s="1"/>
  <c r="BX3" i="63"/>
  <c r="CK3" i="61"/>
  <c r="EU40" i="61"/>
  <c r="EU32" i="61"/>
  <c r="EU41" i="61"/>
  <c r="T47" i="43"/>
  <c r="S59" i="43"/>
  <c r="HC41" i="61"/>
  <c r="HC32" i="61"/>
  <c r="HC40" i="61"/>
  <c r="FH40" i="61"/>
  <c r="FH41" i="61"/>
  <c r="FH32" i="61"/>
  <c r="HA4" i="56"/>
  <c r="HA5" i="56" s="1"/>
  <c r="HU31" i="61" s="1"/>
  <c r="HU21" i="61" s="1"/>
  <c r="HM3" i="56"/>
  <c r="GF32" i="61"/>
  <c r="GF41" i="61"/>
  <c r="GF40" i="61"/>
  <c r="CJ3" i="61"/>
  <c r="BW3" i="63"/>
  <c r="GE32" i="61"/>
  <c r="GE40" i="61"/>
  <c r="GE41" i="61"/>
  <c r="DN1" i="61"/>
  <c r="DA1" i="63"/>
  <c r="T77" i="43"/>
  <c r="S89" i="43"/>
  <c r="GR40" i="61"/>
  <c r="GR41" i="61"/>
  <c r="GR32" i="61"/>
  <c r="FG32" i="61"/>
  <c r="FG41" i="61"/>
  <c r="FG40" i="61"/>
  <c r="R185" i="43"/>
  <c r="D3865" i="43"/>
  <c r="E3865" i="43"/>
  <c r="C3866" i="43"/>
  <c r="IA32" i="61"/>
  <c r="IA40" i="61"/>
  <c r="IA41" i="61"/>
  <c r="FV32" i="61"/>
  <c r="FV41" i="61"/>
  <c r="FV40" i="61"/>
  <c r="FZ4" i="56"/>
  <c r="FZ5" i="56" s="1"/>
  <c r="GT31" i="61" s="1"/>
  <c r="GL3" i="56"/>
  <c r="CR3" i="61"/>
  <c r="CE3" i="63"/>
  <c r="CF3" i="63"/>
  <c r="CS3" i="61"/>
  <c r="DK7" i="39"/>
  <c r="DK6" i="39"/>
  <c r="DL5" i="39"/>
  <c r="BH21" i="39" l="1"/>
  <c r="BG29" i="39"/>
  <c r="BG28" i="39"/>
  <c r="BG33" i="39"/>
  <c r="CX1" i="61"/>
  <c r="CK1" i="63"/>
  <c r="CI3" i="61"/>
  <c r="BV3" i="63"/>
  <c r="BJ1" i="63"/>
  <c r="BW1" i="61"/>
  <c r="BF4" i="61"/>
  <c r="BE4" i="63" s="1"/>
  <c r="BR2" i="61"/>
  <c r="BE2" i="63"/>
  <c r="BP3" i="63"/>
  <c r="CC3" i="61"/>
  <c r="CG1" i="61"/>
  <c r="BT1" i="63"/>
  <c r="CE2" i="61"/>
  <c r="BR2" i="63"/>
  <c r="BS4" i="61"/>
  <c r="BR4" i="63" s="1"/>
  <c r="EH3" i="61"/>
  <c r="DU3" i="63"/>
  <c r="CW2" i="61"/>
  <c r="CJ2" i="63"/>
  <c r="BS3" i="61"/>
  <c r="BF3" i="63"/>
  <c r="BK4" i="61"/>
  <c r="BJ4" i="63" s="1"/>
  <c r="BW2" i="61"/>
  <c r="BJ2" i="63"/>
  <c r="BL4" i="61"/>
  <c r="BK4" i="63" s="1"/>
  <c r="BX1" i="61"/>
  <c r="BK1" i="63"/>
  <c r="BD1" i="63"/>
  <c r="BQ1" i="61"/>
  <c r="BQ4" i="61" s="1"/>
  <c r="BP4" i="63" s="1"/>
  <c r="DG2" i="63"/>
  <c r="DT2" i="61"/>
  <c r="BH2" i="63"/>
  <c r="BU2" i="61"/>
  <c r="BI4" i="61"/>
  <c r="BH4" i="63" s="1"/>
  <c r="CR1" i="61"/>
  <c r="CE1" i="63"/>
  <c r="CY4" i="61"/>
  <c r="CX4" i="63" s="1"/>
  <c r="DK2" i="61"/>
  <c r="CX2" i="63"/>
  <c r="CY3" i="61"/>
  <c r="CL3" i="63"/>
  <c r="BQ3" i="63"/>
  <c r="CD3" i="61"/>
  <c r="BU2" i="63"/>
  <c r="CH2" i="61"/>
  <c r="BV4" i="61"/>
  <c r="BU4" i="63" s="1"/>
  <c r="D4850" i="43"/>
  <c r="E4850" i="43"/>
  <c r="C4851" i="43"/>
  <c r="BU3" i="63"/>
  <c r="CH3" i="61"/>
  <c r="CM1" i="63"/>
  <c r="CZ1" i="61"/>
  <c r="BP2" i="63"/>
  <c r="CC2" i="61"/>
  <c r="D4751" i="43"/>
  <c r="E4751" i="43"/>
  <c r="C4752" i="43"/>
  <c r="DB15" i="61"/>
  <c r="DA17" i="61"/>
  <c r="CO25" i="61"/>
  <c r="CO16" i="61"/>
  <c r="CO17" i="61"/>
  <c r="CO64" i="61"/>
  <c r="CO65" i="61"/>
  <c r="CO69" i="61"/>
  <c r="CP13" i="61"/>
  <c r="CO72" i="61"/>
  <c r="CO71" i="61"/>
  <c r="D4693" i="43"/>
  <c r="E4693" i="43"/>
  <c r="C4694" i="43"/>
  <c r="C4577" i="43"/>
  <c r="E4576" i="43"/>
  <c r="D4576" i="43"/>
  <c r="CI3" i="63"/>
  <c r="CV3" i="61"/>
  <c r="BY4" i="61"/>
  <c r="BX4" i="63" s="1"/>
  <c r="CK1" i="61"/>
  <c r="BX1" i="63"/>
  <c r="CZ3" i="61"/>
  <c r="CM3" i="63"/>
  <c r="S152" i="43"/>
  <c r="T140" i="43"/>
  <c r="T147" i="43"/>
  <c r="S159" i="43"/>
  <c r="AFH12" i="39"/>
  <c r="T62" i="43"/>
  <c r="S74" i="43"/>
  <c r="S71" i="43"/>
  <c r="T59" i="43"/>
  <c r="CE2" i="63"/>
  <c r="CR2" i="61"/>
  <c r="CF4" i="61"/>
  <c r="CE4" i="63" s="1"/>
  <c r="R197" i="43"/>
  <c r="DG2" i="56"/>
  <c r="CU4" i="56"/>
  <c r="CU5" i="56" s="1"/>
  <c r="DO31" i="61" s="1"/>
  <c r="EA1" i="61"/>
  <c r="DN1" i="63"/>
  <c r="EU1" i="61"/>
  <c r="EH1" i="63"/>
  <c r="EJ3" i="56"/>
  <c r="DX4" i="56"/>
  <c r="DX5" i="56" s="1"/>
  <c r="ER31" i="61" s="1"/>
  <c r="CM4" i="56"/>
  <c r="CM5" i="56" s="1"/>
  <c r="DG31" i="61" s="1"/>
  <c r="CY3" i="56"/>
  <c r="HI3" i="56"/>
  <c r="GW4" i="56"/>
  <c r="GW5" i="56" s="1"/>
  <c r="HQ31" i="61" s="1"/>
  <c r="HQ21" i="61" s="1"/>
  <c r="D3199" i="43"/>
  <c r="C3200" i="43"/>
  <c r="E3199" i="43"/>
  <c r="S101" i="43"/>
  <c r="T89" i="43"/>
  <c r="DD3" i="61"/>
  <c r="CQ3" i="63"/>
  <c r="DZ1" i="61"/>
  <c r="DM1" i="63"/>
  <c r="EF41" i="61"/>
  <c r="EF40" i="61"/>
  <c r="T85" i="43"/>
  <c r="S97" i="43"/>
  <c r="HE41" i="61"/>
  <c r="HE32" i="61"/>
  <c r="HE40" i="61"/>
  <c r="S199" i="43"/>
  <c r="T187" i="43"/>
  <c r="S81" i="43"/>
  <c r="T69" i="43"/>
  <c r="DB2" i="56"/>
  <c r="CP4" i="56"/>
  <c r="CP5" i="56" s="1"/>
  <c r="DJ31" i="61" s="1"/>
  <c r="T160" i="43"/>
  <c r="R172" i="43"/>
  <c r="CR3" i="63"/>
  <c r="DE3" i="61"/>
  <c r="GL4" i="56"/>
  <c r="GL5" i="56" s="1"/>
  <c r="HF31" i="61" s="1"/>
  <c r="HF21" i="61" s="1"/>
  <c r="GX3" i="56"/>
  <c r="BQ2" i="56"/>
  <c r="BE4" i="56"/>
  <c r="BE5" i="56" s="1"/>
  <c r="BY31" i="61" s="1"/>
  <c r="JO3" i="56"/>
  <c r="JO4" i="56" s="1"/>
  <c r="JO5" i="56" s="1"/>
  <c r="KI31" i="61" s="1"/>
  <c r="JC4" i="56"/>
  <c r="JC5" i="56" s="1"/>
  <c r="JW31" i="61" s="1"/>
  <c r="R213" i="43"/>
  <c r="T70" i="43"/>
  <c r="S82" i="43"/>
  <c r="DF1" i="61"/>
  <c r="CS1" i="63"/>
  <c r="FB40" i="61"/>
  <c r="FB32" i="61"/>
  <c r="FB41" i="61"/>
  <c r="CX4" i="61"/>
  <c r="CW4" i="63" s="1"/>
  <c r="CW2" i="63"/>
  <c r="DJ2" i="61"/>
  <c r="EE3" i="56"/>
  <c r="JK40" i="61"/>
  <c r="JK41" i="61"/>
  <c r="JK32" i="61"/>
  <c r="IO3" i="56"/>
  <c r="ET4" i="56"/>
  <c r="ET5" i="56" s="1"/>
  <c r="FN31" i="61" s="1"/>
  <c r="FF3" i="56"/>
  <c r="HU41" i="61"/>
  <c r="HU40" i="61"/>
  <c r="HU32" i="61"/>
  <c r="GT32" i="61"/>
  <c r="GT40" i="61"/>
  <c r="GT41" i="61"/>
  <c r="E3866" i="43"/>
  <c r="D3866" i="43"/>
  <c r="C3867" i="43"/>
  <c r="HM4" i="56"/>
  <c r="HM5" i="56" s="1"/>
  <c r="IG31" i="61" s="1"/>
  <c r="IG21" i="61" s="1"/>
  <c r="HY3" i="56"/>
  <c r="CW3" i="61"/>
  <c r="CJ3" i="63"/>
  <c r="T108" i="43"/>
  <c r="S120" i="43"/>
  <c r="CN2" i="61"/>
  <c r="CA2" i="63"/>
  <c r="CB4" i="61"/>
  <c r="CA4" i="63" s="1"/>
  <c r="DH4" i="56"/>
  <c r="DH5" i="56" s="1"/>
  <c r="EB31" i="61" s="1"/>
  <c r="DT3" i="56"/>
  <c r="DL6" i="39"/>
  <c r="DL7" i="39"/>
  <c r="DM5" i="39"/>
  <c r="DL11" i="39"/>
  <c r="BI21" i="39" l="1"/>
  <c r="BH33" i="39"/>
  <c r="BH29" i="39"/>
  <c r="BH28" i="39"/>
  <c r="CI1" i="61"/>
  <c r="BV1" i="63"/>
  <c r="CU3" i="61"/>
  <c r="CH3" i="63"/>
  <c r="CW1" i="63"/>
  <c r="DJ1" i="61"/>
  <c r="BT2" i="63"/>
  <c r="CG2" i="61"/>
  <c r="BW1" i="63"/>
  <c r="CJ1" i="61"/>
  <c r="BX4" i="61"/>
  <c r="BW4" i="63" s="1"/>
  <c r="CV2" i="63"/>
  <c r="DI2" i="61"/>
  <c r="BU4" i="61"/>
  <c r="BT4" i="63" s="1"/>
  <c r="CT2" i="61"/>
  <c r="CG2" i="63"/>
  <c r="CH4" i="61"/>
  <c r="CG4" i="63" s="1"/>
  <c r="DS2" i="63"/>
  <c r="EF2" i="61"/>
  <c r="CB3" i="63"/>
  <c r="CO3" i="61"/>
  <c r="BW4" i="61"/>
  <c r="BV4" i="63" s="1"/>
  <c r="BV2" i="63"/>
  <c r="CI2" i="61"/>
  <c r="EG3" i="63"/>
  <c r="ET3" i="61"/>
  <c r="CD2" i="61"/>
  <c r="BQ2" i="63"/>
  <c r="BR4" i="61"/>
  <c r="BQ4" i="63" s="1"/>
  <c r="BR3" i="63"/>
  <c r="CE3" i="61"/>
  <c r="CF1" i="63"/>
  <c r="CS1" i="61"/>
  <c r="CX3" i="63"/>
  <c r="DK3" i="61"/>
  <c r="DJ2" i="63"/>
  <c r="DK4" i="61"/>
  <c r="DJ4" i="63" s="1"/>
  <c r="DW2" i="61"/>
  <c r="CC3" i="63"/>
  <c r="CP3" i="61"/>
  <c r="DD1" i="61"/>
  <c r="CQ1" i="63"/>
  <c r="CC1" i="61"/>
  <c r="CC4" i="61" s="1"/>
  <c r="CB4" i="63" s="1"/>
  <c r="BP1" i="63"/>
  <c r="CQ2" i="61"/>
  <c r="CD2" i="63"/>
  <c r="CE4" i="61"/>
  <c r="CD4" i="63" s="1"/>
  <c r="C4852" i="43"/>
  <c r="D4851" i="43"/>
  <c r="E4851" i="43"/>
  <c r="DL1" i="61"/>
  <c r="CY1" i="63"/>
  <c r="CG3" i="63"/>
  <c r="CT3" i="61"/>
  <c r="CO2" i="61"/>
  <c r="CB2" i="63"/>
  <c r="D4752" i="43"/>
  <c r="E4752" i="43"/>
  <c r="C4753" i="43"/>
  <c r="CP64" i="61"/>
  <c r="CP16" i="61"/>
  <c r="CP71" i="61"/>
  <c r="CP17" i="61"/>
  <c r="CQ13" i="61"/>
  <c r="CP72" i="61"/>
  <c r="CP69" i="61"/>
  <c r="CP25" i="61"/>
  <c r="CP65" i="61"/>
  <c r="DC15" i="61"/>
  <c r="DB17" i="61"/>
  <c r="C4695" i="43"/>
  <c r="D4694" i="43"/>
  <c r="E4694" i="43"/>
  <c r="C4578" i="43"/>
  <c r="D4577" i="43"/>
  <c r="E4577" i="43"/>
  <c r="EF3" i="56"/>
  <c r="DT4" i="56"/>
  <c r="DT5" i="56" s="1"/>
  <c r="EN31" i="61" s="1"/>
  <c r="JA3" i="56"/>
  <c r="DJ4" i="61"/>
  <c r="DI4" i="63" s="1"/>
  <c r="DV2" i="61"/>
  <c r="DI2" i="63"/>
  <c r="S93" i="43"/>
  <c r="T81" i="43"/>
  <c r="EV3" i="56"/>
  <c r="EJ4" i="56"/>
  <c r="EJ5" i="56" s="1"/>
  <c r="FD31" i="61" s="1"/>
  <c r="T152" i="43"/>
  <c r="S164" i="43"/>
  <c r="DE1" i="63"/>
  <c r="DR1" i="61"/>
  <c r="HJ3" i="56"/>
  <c r="GX4" i="56"/>
  <c r="GX5" i="56" s="1"/>
  <c r="HR31" i="61" s="1"/>
  <c r="HR21" i="61" s="1"/>
  <c r="C3201" i="43"/>
  <c r="E3200" i="43"/>
  <c r="D3200" i="43"/>
  <c r="DH3" i="61"/>
  <c r="CU3" i="63"/>
  <c r="CV3" i="63"/>
  <c r="DI3" i="61"/>
  <c r="R225" i="43"/>
  <c r="HF40" i="61"/>
  <c r="HF41" i="61"/>
  <c r="HF32" i="61"/>
  <c r="T199" i="43"/>
  <c r="S211" i="43"/>
  <c r="T101" i="43"/>
  <c r="S113" i="43"/>
  <c r="FG1" i="61"/>
  <c r="ET1" i="63"/>
  <c r="T71" i="43"/>
  <c r="S83" i="43"/>
  <c r="CY3" i="63"/>
  <c r="DL3" i="61"/>
  <c r="EQ3" i="56"/>
  <c r="CC2" i="56"/>
  <c r="BQ4" i="56"/>
  <c r="BQ5" i="56" s="1"/>
  <c r="CK31" i="61" s="1"/>
  <c r="T97" i="43"/>
  <c r="S109" i="43"/>
  <c r="HY4" i="56"/>
  <c r="HY5" i="56" s="1"/>
  <c r="IS31" i="61" s="1"/>
  <c r="IS21" i="61" s="1"/>
  <c r="IK3" i="56"/>
  <c r="JW32" i="61"/>
  <c r="JW41" i="61"/>
  <c r="JW40" i="61"/>
  <c r="DQ3" i="61"/>
  <c r="DD3" i="63"/>
  <c r="DP3" i="61"/>
  <c r="DC3" i="63"/>
  <c r="HQ40" i="61"/>
  <c r="HQ41" i="61"/>
  <c r="HQ32" i="61"/>
  <c r="R209" i="43"/>
  <c r="S86" i="43"/>
  <c r="T74" i="43"/>
  <c r="S94" i="43"/>
  <c r="T82" i="43"/>
  <c r="CM2" i="63"/>
  <c r="CN4" i="61"/>
  <c r="CM4" i="63" s="1"/>
  <c r="CZ2" i="61"/>
  <c r="IG32" i="61"/>
  <c r="IG40" i="61"/>
  <c r="IG41" i="61"/>
  <c r="FF4" i="56"/>
  <c r="FF5" i="56" s="1"/>
  <c r="FZ31" i="61" s="1"/>
  <c r="FR3" i="56"/>
  <c r="KI32" i="61"/>
  <c r="KI40" i="61"/>
  <c r="KI41" i="61"/>
  <c r="HU3" i="56"/>
  <c r="HI4" i="56"/>
  <c r="HI5" i="56" s="1"/>
  <c r="IC31" i="61" s="1"/>
  <c r="IC21" i="61" s="1"/>
  <c r="DZ1" i="63"/>
  <c r="EM1" i="61"/>
  <c r="DY1" i="63"/>
  <c r="EL1" i="61"/>
  <c r="T120" i="43"/>
  <c r="S132" i="43"/>
  <c r="E3867" i="43"/>
  <c r="C3868" i="43"/>
  <c r="D3867" i="43"/>
  <c r="FN41" i="61"/>
  <c r="FN40" i="61"/>
  <c r="FN32" i="61"/>
  <c r="R184" i="43"/>
  <c r="T172" i="43"/>
  <c r="DN2" i="56"/>
  <c r="DB4" i="56"/>
  <c r="DB5" i="56" s="1"/>
  <c r="DV31" i="61" s="1"/>
  <c r="DK3" i="56"/>
  <c r="CY4" i="56"/>
  <c r="CY5" i="56" s="1"/>
  <c r="DS31" i="61" s="1"/>
  <c r="DS2" i="56"/>
  <c r="DG4" i="56"/>
  <c r="DG5" i="56" s="1"/>
  <c r="EA31" i="61" s="1"/>
  <c r="AFI12" i="39"/>
  <c r="ER40" i="61"/>
  <c r="ER41" i="61"/>
  <c r="CQ2" i="63"/>
  <c r="CR4" i="61"/>
  <c r="CQ4" i="63" s="1"/>
  <c r="DD2" i="61"/>
  <c r="S171" i="43"/>
  <c r="T159" i="43"/>
  <c r="CJ1" i="63"/>
  <c r="CW1" i="61"/>
  <c r="CK4" i="61"/>
  <c r="CJ4" i="63" s="1"/>
  <c r="DL38" i="39"/>
  <c r="DL34" i="39"/>
  <c r="DL46" i="39"/>
  <c r="DL36" i="39"/>
  <c r="DL37" i="39" s="1"/>
  <c r="DL49" i="39"/>
  <c r="DL57" i="39"/>
  <c r="DL35" i="39"/>
  <c r="DL55" i="39"/>
  <c r="DN5" i="39"/>
  <c r="DM7" i="39"/>
  <c r="DM6" i="39"/>
  <c r="BI28" i="39" l="1"/>
  <c r="BJ21" i="39"/>
  <c r="BI29" i="39"/>
  <c r="BI33" i="39"/>
  <c r="DV1" i="61"/>
  <c r="DI1" i="63"/>
  <c r="DG3" i="61"/>
  <c r="CT3" i="63"/>
  <c r="CU1" i="61"/>
  <c r="CH1" i="63"/>
  <c r="DP1" i="61"/>
  <c r="DC1" i="63"/>
  <c r="DE1" i="61"/>
  <c r="CR1" i="63"/>
  <c r="DB3" i="61"/>
  <c r="CO3" i="63"/>
  <c r="CN3" i="63"/>
  <c r="DA3" i="61"/>
  <c r="DH2" i="63"/>
  <c r="DU2" i="61"/>
  <c r="DW4" i="61"/>
  <c r="DV4" i="63" s="1"/>
  <c r="DV2" i="63"/>
  <c r="EI2" i="61"/>
  <c r="FF3" i="61"/>
  <c r="ES3" i="63"/>
  <c r="ER2" i="61"/>
  <c r="EE2" i="63"/>
  <c r="DC2" i="61"/>
  <c r="CP2" i="63"/>
  <c r="CQ4" i="61"/>
  <c r="CP4" i="63" s="1"/>
  <c r="CV1" i="61"/>
  <c r="CI1" i="63"/>
  <c r="CJ4" i="61"/>
  <c r="CI4" i="63" s="1"/>
  <c r="CH2" i="63"/>
  <c r="CI4" i="61"/>
  <c r="CH4" i="63" s="1"/>
  <c r="CU2" i="61"/>
  <c r="CB1" i="63"/>
  <c r="CO1" i="61"/>
  <c r="CO4" i="61" s="1"/>
  <c r="CN4" i="63" s="1"/>
  <c r="DJ3" i="63"/>
  <c r="DW3" i="61"/>
  <c r="CC2" i="63"/>
  <c r="CP2" i="61"/>
  <c r="CD4" i="61"/>
  <c r="CC4" i="63" s="1"/>
  <c r="CF2" i="63"/>
  <c r="CS2" i="61"/>
  <c r="CG4" i="61"/>
  <c r="CF4" i="63" s="1"/>
  <c r="CD3" i="63"/>
  <c r="CQ3" i="61"/>
  <c r="DF2" i="61"/>
  <c r="CS2" i="63"/>
  <c r="CT4" i="61"/>
  <c r="CS4" i="63" s="1"/>
  <c r="D4852" i="43"/>
  <c r="E4852" i="43"/>
  <c r="C4853" i="43"/>
  <c r="CS3" i="63"/>
  <c r="DF3" i="61"/>
  <c r="DA2" i="61"/>
  <c r="CN2" i="63"/>
  <c r="DX1" i="61"/>
  <c r="DK1" i="63"/>
  <c r="D4753" i="43"/>
  <c r="E4753" i="43"/>
  <c r="C4754" i="43"/>
  <c r="CQ17" i="61"/>
  <c r="CQ69" i="61"/>
  <c r="CR13" i="61"/>
  <c r="CQ65" i="61"/>
  <c r="CQ72" i="61"/>
  <c r="CQ64" i="61"/>
  <c r="CQ16" i="61"/>
  <c r="CQ71" i="61"/>
  <c r="CQ25" i="61"/>
  <c r="DD15" i="61"/>
  <c r="DC17" i="61"/>
  <c r="D4695" i="43"/>
  <c r="E4695" i="43"/>
  <c r="C4696" i="43"/>
  <c r="D4578" i="43"/>
  <c r="E4578" i="43"/>
  <c r="C4579" i="43"/>
  <c r="DI1" i="61"/>
  <c r="CV1" i="63"/>
  <c r="CW4" i="61"/>
  <c r="CV4" i="63" s="1"/>
  <c r="CO2" i="56"/>
  <c r="CC4" i="56"/>
  <c r="CC5" i="56" s="1"/>
  <c r="CW31" i="61" s="1"/>
  <c r="T83" i="43"/>
  <c r="S95" i="43"/>
  <c r="FD40" i="61"/>
  <c r="FD32" i="61"/>
  <c r="FD41" i="61"/>
  <c r="EN40" i="61"/>
  <c r="EN41" i="61"/>
  <c r="S106" i="43"/>
  <c r="T94" i="43"/>
  <c r="T184" i="43"/>
  <c r="R196" i="43"/>
  <c r="D3868" i="43"/>
  <c r="E3868" i="43"/>
  <c r="C3869" i="43"/>
  <c r="IC32" i="61"/>
  <c r="IC40" i="61"/>
  <c r="IC41" i="61"/>
  <c r="EC3" i="61"/>
  <c r="DP3" i="63"/>
  <c r="FH3" i="56"/>
  <c r="EV4" i="56"/>
  <c r="EV5" i="56" s="1"/>
  <c r="FP31" i="61" s="1"/>
  <c r="ER3" i="56"/>
  <c r="EF4" i="56"/>
  <c r="EF5" i="56" s="1"/>
  <c r="EZ31" i="61" s="1"/>
  <c r="DW3" i="56"/>
  <c r="DK4" i="56"/>
  <c r="DK5" i="56" s="1"/>
  <c r="EE31" i="61" s="1"/>
  <c r="IG3" i="56"/>
  <c r="HU4" i="56"/>
  <c r="HU5" i="56" s="1"/>
  <c r="IO31" i="61" s="1"/>
  <c r="IO21" i="61" s="1"/>
  <c r="FC3" i="56"/>
  <c r="C3202" i="43"/>
  <c r="E3201" i="43"/>
  <c r="D3201" i="43"/>
  <c r="DN4" i="56"/>
  <c r="DN5" i="56" s="1"/>
  <c r="EH31" i="61" s="1"/>
  <c r="DZ2" i="56"/>
  <c r="EY1" i="61"/>
  <c r="EL1" i="63"/>
  <c r="S183" i="43"/>
  <c r="T171" i="43"/>
  <c r="AFJ12" i="39"/>
  <c r="T132" i="43"/>
  <c r="S144" i="43"/>
  <c r="CY2" i="63"/>
  <c r="DL2" i="61"/>
  <c r="CZ4" i="61"/>
  <c r="CY4" i="63" s="1"/>
  <c r="IW3" i="56"/>
  <c r="IK4" i="56"/>
  <c r="IK5" i="56" s="1"/>
  <c r="JE31" i="61" s="1"/>
  <c r="JE21" i="61" s="1"/>
  <c r="DX3" i="61"/>
  <c r="DK3" i="63"/>
  <c r="FS1" i="61"/>
  <c r="FF1" i="63"/>
  <c r="DG3" i="63"/>
  <c r="DT3" i="61"/>
  <c r="DP2" i="61"/>
  <c r="DC2" i="63"/>
  <c r="DD4" i="61"/>
  <c r="DC4" i="63" s="1"/>
  <c r="S98" i="43"/>
  <c r="T86" i="43"/>
  <c r="DO3" i="63"/>
  <c r="EB3" i="61"/>
  <c r="IS40" i="61"/>
  <c r="IS32" i="61"/>
  <c r="IS41" i="61"/>
  <c r="T113" i="43"/>
  <c r="S125" i="43"/>
  <c r="ED1" i="61"/>
  <c r="DQ1" i="63"/>
  <c r="DU2" i="63"/>
  <c r="DV4" i="61"/>
  <c r="DU4" i="63" s="1"/>
  <c r="EH2" i="61"/>
  <c r="EE2" i="56"/>
  <c r="DS4" i="56"/>
  <c r="DS5" i="56" s="1"/>
  <c r="EM31" i="61" s="1"/>
  <c r="GD3" i="56"/>
  <c r="FR4" i="56"/>
  <c r="FR5" i="56" s="1"/>
  <c r="GL31" i="61" s="1"/>
  <c r="T109" i="43"/>
  <c r="S121" i="43"/>
  <c r="HR32" i="61"/>
  <c r="HR40" i="61"/>
  <c r="HR41" i="61"/>
  <c r="T93" i="43"/>
  <c r="S105" i="43"/>
  <c r="EX1" i="61"/>
  <c r="EK1" i="63"/>
  <c r="FZ41" i="61"/>
  <c r="FZ40" i="61"/>
  <c r="FZ32" i="61"/>
  <c r="R221" i="43"/>
  <c r="S223" i="43"/>
  <c r="T223" i="43" s="1"/>
  <c r="T211" i="43"/>
  <c r="DU3" i="61"/>
  <c r="DH3" i="63"/>
  <c r="HV3" i="56"/>
  <c r="HJ4" i="56"/>
  <c r="HJ5" i="56" s="1"/>
  <c r="ID31" i="61" s="1"/>
  <c r="ID21" i="61" s="1"/>
  <c r="S176" i="43"/>
  <c r="T164" i="43"/>
  <c r="JM3" i="56"/>
  <c r="DN6" i="39"/>
  <c r="DN7" i="39"/>
  <c r="DO5" i="39"/>
  <c r="BJ28" i="39" l="1"/>
  <c r="BK21" i="39"/>
  <c r="BJ29" i="39"/>
  <c r="BJ33" i="39"/>
  <c r="DG1" i="61"/>
  <c r="CT1" i="63"/>
  <c r="DF3" i="63"/>
  <c r="DS3" i="61"/>
  <c r="EH1" i="61"/>
  <c r="DU1" i="63"/>
  <c r="DC3" i="61"/>
  <c r="CP3" i="63"/>
  <c r="EI3" i="61"/>
  <c r="DV3" i="63"/>
  <c r="FE3" i="63"/>
  <c r="FR3" i="61"/>
  <c r="CU1" i="63"/>
  <c r="DH1" i="61"/>
  <c r="CV4" i="61"/>
  <c r="CU4" i="63" s="1"/>
  <c r="EH2" i="63"/>
  <c r="EI4" i="61"/>
  <c r="EH4" i="63" s="1"/>
  <c r="EU2" i="61"/>
  <c r="CR2" i="63"/>
  <c r="DE2" i="61"/>
  <c r="CS4" i="61"/>
  <c r="CR4" i="63" s="1"/>
  <c r="DN3" i="61"/>
  <c r="DA3" i="63"/>
  <c r="CT2" i="63"/>
  <c r="CU4" i="61"/>
  <c r="CT4" i="63" s="1"/>
  <c r="DG2" i="61"/>
  <c r="DB2" i="63"/>
  <c r="DO2" i="61"/>
  <c r="DC4" i="61"/>
  <c r="DB4" i="63" s="1"/>
  <c r="EG2" i="61"/>
  <c r="DT2" i="63"/>
  <c r="DE2" i="63"/>
  <c r="DR2" i="61"/>
  <c r="DF4" i="61"/>
  <c r="DE4" i="63" s="1"/>
  <c r="DD1" i="63"/>
  <c r="DQ1" i="61"/>
  <c r="CO2" i="63"/>
  <c r="DB2" i="61"/>
  <c r="CP4" i="61"/>
  <c r="CO4" i="63" s="1"/>
  <c r="FD2" i="61"/>
  <c r="EQ2" i="63"/>
  <c r="DM3" i="61"/>
  <c r="CZ3" i="63"/>
  <c r="CN1" i="63"/>
  <c r="DA1" i="61"/>
  <c r="DA4" i="61" s="1"/>
  <c r="CZ4" i="63" s="1"/>
  <c r="EB1" i="61"/>
  <c r="DO1" i="63"/>
  <c r="D4853" i="43"/>
  <c r="E4853" i="43"/>
  <c r="C4854" i="43"/>
  <c r="EJ1" i="61"/>
  <c r="DW1" i="63"/>
  <c r="DR3" i="61"/>
  <c r="DE3" i="63"/>
  <c r="CZ2" i="63"/>
  <c r="DM2" i="61"/>
  <c r="C4755" i="43"/>
  <c r="D4754" i="43"/>
  <c r="E4754" i="43"/>
  <c r="CR69" i="61"/>
  <c r="CR17" i="61"/>
  <c r="CR65" i="61"/>
  <c r="CR25" i="61"/>
  <c r="CR64" i="61"/>
  <c r="CR72" i="61"/>
  <c r="CR71" i="61"/>
  <c r="CR16" i="61"/>
  <c r="CS13" i="61"/>
  <c r="DD17" i="61"/>
  <c r="DE15" i="61"/>
  <c r="D4696" i="43"/>
  <c r="E4696" i="43"/>
  <c r="C4697" i="43"/>
  <c r="C4580" i="43"/>
  <c r="D4579" i="43"/>
  <c r="E4579" i="43"/>
  <c r="FP40" i="61"/>
  <c r="FP41" i="61"/>
  <c r="FP32" i="61"/>
  <c r="DA2" i="56"/>
  <c r="CO4" i="56"/>
  <c r="CO5" i="56" s="1"/>
  <c r="DI31" i="61" s="1"/>
  <c r="GL32" i="61"/>
  <c r="GL40" i="61"/>
  <c r="GL41" i="61"/>
  <c r="EQ2" i="56"/>
  <c r="EE4" i="56"/>
  <c r="EE5" i="56" s="1"/>
  <c r="EY31" i="61" s="1"/>
  <c r="EC1" i="63"/>
  <c r="EP1" i="61"/>
  <c r="S137" i="43"/>
  <c r="T125" i="43"/>
  <c r="JE41" i="61"/>
  <c r="JE32" i="61"/>
  <c r="JE40" i="61"/>
  <c r="S156" i="43"/>
  <c r="T144" i="43"/>
  <c r="EI3" i="56"/>
  <c r="DW4" i="56"/>
  <c r="DW5" i="56" s="1"/>
  <c r="EQ31" i="61" s="1"/>
  <c r="FH4" i="56"/>
  <c r="FH5" i="56" s="1"/>
  <c r="GB31" i="61" s="1"/>
  <c r="FT3" i="56"/>
  <c r="R208" i="43"/>
  <c r="T196" i="43"/>
  <c r="ID40" i="61"/>
  <c r="ID41" i="61"/>
  <c r="ID32" i="61"/>
  <c r="DT3" i="63"/>
  <c r="EG3" i="61"/>
  <c r="EA3" i="63"/>
  <c r="EN3" i="61"/>
  <c r="ET2" i="61"/>
  <c r="EG2" i="63"/>
  <c r="T98" i="43"/>
  <c r="S110" i="43"/>
  <c r="IW4" i="56"/>
  <c r="IW5" i="56" s="1"/>
  <c r="JQ31" i="61" s="1"/>
  <c r="JI3" i="56"/>
  <c r="JI4" i="56" s="1"/>
  <c r="JI5" i="56" s="1"/>
  <c r="KC31" i="61" s="1"/>
  <c r="EB2" i="61"/>
  <c r="DO2" i="63"/>
  <c r="DP4" i="61"/>
  <c r="DO4" i="63" s="1"/>
  <c r="DS3" i="63"/>
  <c r="EF3" i="61"/>
  <c r="D3202" i="43"/>
  <c r="E3202" i="43"/>
  <c r="C3203" i="43"/>
  <c r="EZ41" i="61"/>
  <c r="EZ40" i="61"/>
  <c r="EZ32" i="61"/>
  <c r="DU1" i="61"/>
  <c r="DH1" i="63"/>
  <c r="DI4" i="61"/>
  <c r="DH4" i="63" s="1"/>
  <c r="T105" i="43"/>
  <c r="S117" i="43"/>
  <c r="DW3" i="63"/>
  <c r="EJ3" i="61"/>
  <c r="DL4" i="61"/>
  <c r="DK4" i="63" s="1"/>
  <c r="DK2" i="63"/>
  <c r="DX2" i="61"/>
  <c r="AFK12" i="39"/>
  <c r="FK1" i="61"/>
  <c r="EX1" i="63"/>
  <c r="IO41" i="61"/>
  <c r="IO32" i="61"/>
  <c r="IO40" i="61"/>
  <c r="FD3" i="56"/>
  <c r="ER4" i="56"/>
  <c r="ER5" i="56" s="1"/>
  <c r="FL31" i="61" s="1"/>
  <c r="S118" i="43"/>
  <c r="T106" i="43"/>
  <c r="T121" i="43"/>
  <c r="S133" i="43"/>
  <c r="EL2" i="56"/>
  <c r="DZ4" i="56"/>
  <c r="DZ5" i="56" s="1"/>
  <c r="ET31" i="61" s="1"/>
  <c r="FO3" i="56"/>
  <c r="IG4" i="56"/>
  <c r="IG5" i="56" s="1"/>
  <c r="JA31" i="61" s="1"/>
  <c r="JA21" i="61" s="1"/>
  <c r="IS3" i="56"/>
  <c r="T95" i="43"/>
  <c r="S107" i="43"/>
  <c r="EO3" i="61"/>
  <c r="EB3" i="63"/>
  <c r="HV4" i="56"/>
  <c r="HV5" i="56" s="1"/>
  <c r="IP31" i="61" s="1"/>
  <c r="IP21" i="61" s="1"/>
  <c r="IH3" i="56"/>
  <c r="GP3" i="56"/>
  <c r="GD4" i="56"/>
  <c r="GD5" i="56" s="1"/>
  <c r="GX31" i="61" s="1"/>
  <c r="S188" i="43"/>
  <c r="T176" i="43"/>
  <c r="FJ1" i="61"/>
  <c r="EW1" i="63"/>
  <c r="EM40" i="61"/>
  <c r="EM41" i="61"/>
  <c r="FR1" i="63"/>
  <c r="GE1" i="61"/>
  <c r="S195" i="43"/>
  <c r="T183" i="43"/>
  <c r="EH41" i="61"/>
  <c r="EH40" i="61"/>
  <c r="C3870" i="43"/>
  <c r="D3869" i="43"/>
  <c r="E3869" i="43"/>
  <c r="DP5" i="39"/>
  <c r="DO7" i="39"/>
  <c r="DO6" i="39"/>
  <c r="BK29" i="39" l="1"/>
  <c r="BL21" i="39"/>
  <c r="BK33" i="39"/>
  <c r="BK28" i="39"/>
  <c r="EE3" i="61"/>
  <c r="DR3" i="63"/>
  <c r="ET1" i="61"/>
  <c r="EG1" i="63"/>
  <c r="EH4" i="61"/>
  <c r="EG4" i="63" s="1"/>
  <c r="DF1" i="63"/>
  <c r="DS1" i="61"/>
  <c r="DL3" i="63"/>
  <c r="DY3" i="61"/>
  <c r="DN2" i="63"/>
  <c r="EA2" i="61"/>
  <c r="DO4" i="61"/>
  <c r="DN4" i="63" s="1"/>
  <c r="DD2" i="63"/>
  <c r="DQ2" i="61"/>
  <c r="DE4" i="61"/>
  <c r="DD4" i="63" s="1"/>
  <c r="EN1" i="61"/>
  <c r="EA1" i="63"/>
  <c r="FQ3" i="63"/>
  <c r="GD3" i="61"/>
  <c r="FC2" i="63"/>
  <c r="FP2" i="61"/>
  <c r="ET2" i="63"/>
  <c r="FG2" i="61"/>
  <c r="EU4" i="61"/>
  <c r="ET4" i="63" s="1"/>
  <c r="DS2" i="61"/>
  <c r="DG4" i="61"/>
  <c r="DF4" i="63" s="1"/>
  <c r="DF2" i="63"/>
  <c r="CZ1" i="63"/>
  <c r="DM1" i="61"/>
  <c r="DA2" i="63"/>
  <c r="DN2" i="61"/>
  <c r="DB4" i="61"/>
  <c r="DA4" i="63" s="1"/>
  <c r="EU3" i="61"/>
  <c r="EH3" i="63"/>
  <c r="ES2" i="61"/>
  <c r="EF2" i="63"/>
  <c r="DZ3" i="61"/>
  <c r="DM3" i="63"/>
  <c r="DH4" i="61"/>
  <c r="DG4" i="63" s="1"/>
  <c r="DT1" i="61"/>
  <c r="DG1" i="63"/>
  <c r="ED2" i="61"/>
  <c r="DQ2" i="63"/>
  <c r="DR4" i="61"/>
  <c r="DQ4" i="63" s="1"/>
  <c r="DP1" i="63"/>
  <c r="EC1" i="61"/>
  <c r="DB3" i="63"/>
  <c r="DO3" i="61"/>
  <c r="C4855" i="43"/>
  <c r="E4854" i="43"/>
  <c r="D4854" i="43"/>
  <c r="DL2" i="63"/>
  <c r="DY2" i="61"/>
  <c r="DM4" i="61"/>
  <c r="DL4" i="63" s="1"/>
  <c r="ED3" i="61"/>
  <c r="DQ3" i="63"/>
  <c r="EV1" i="61"/>
  <c r="EI1" i="63"/>
  <c r="D4755" i="43"/>
  <c r="E4755" i="43"/>
  <c r="C4756" i="43"/>
  <c r="DF15" i="61"/>
  <c r="DE17" i="61"/>
  <c r="CS65" i="61"/>
  <c r="CS71" i="61"/>
  <c r="CT13" i="61"/>
  <c r="CS72" i="61"/>
  <c r="CS16" i="61"/>
  <c r="CS64" i="61"/>
  <c r="CS69" i="61"/>
  <c r="CS25" i="61"/>
  <c r="CS17" i="61"/>
  <c r="E4697" i="43"/>
  <c r="C4698" i="43"/>
  <c r="D4697" i="43"/>
  <c r="C4581" i="43"/>
  <c r="E4580" i="43"/>
  <c r="D4580" i="43"/>
  <c r="C3871" i="43"/>
  <c r="E3870" i="43"/>
  <c r="D3870" i="43"/>
  <c r="GQ1" i="61"/>
  <c r="GD1" i="63"/>
  <c r="FI1" i="63"/>
  <c r="FV1" i="61"/>
  <c r="S130" i="43"/>
  <c r="T118" i="43"/>
  <c r="EX2" i="56"/>
  <c r="EL4" i="56"/>
  <c r="EL5" i="56" s="1"/>
  <c r="FF31" i="61" s="1"/>
  <c r="FL40" i="61"/>
  <c r="FL41" i="61"/>
  <c r="FL32" i="61"/>
  <c r="AFL12" i="39"/>
  <c r="E3203" i="43"/>
  <c r="C3204" i="43"/>
  <c r="D3203" i="43"/>
  <c r="EF3" i="63"/>
  <c r="ES3" i="61"/>
  <c r="GF3" i="56"/>
  <c r="FT4" i="56"/>
  <c r="FT5" i="56" s="1"/>
  <c r="GN31" i="61" s="1"/>
  <c r="EO1" i="63"/>
  <c r="FB1" i="61"/>
  <c r="GA3" i="56"/>
  <c r="KC32" i="61"/>
  <c r="KC41" i="61"/>
  <c r="KC40" i="61"/>
  <c r="JQ32" i="61"/>
  <c r="JQ41" i="61"/>
  <c r="JQ40" i="61"/>
  <c r="S200" i="43"/>
  <c r="T188" i="43"/>
  <c r="FA3" i="61"/>
  <c r="EN3" i="63"/>
  <c r="FP3" i="56"/>
  <c r="FD4" i="56"/>
  <c r="FD5" i="56" s="1"/>
  <c r="FX31" i="61" s="1"/>
  <c r="S129" i="43"/>
  <c r="T117" i="43"/>
  <c r="GB40" i="61"/>
  <c r="GB41" i="61"/>
  <c r="GB32" i="61"/>
  <c r="DM2" i="56"/>
  <c r="DA4" i="56"/>
  <c r="DA5" i="56" s="1"/>
  <c r="DU31" i="61" s="1"/>
  <c r="S207" i="43"/>
  <c r="T195" i="43"/>
  <c r="IT3" i="56"/>
  <c r="IH4" i="56"/>
  <c r="IH5" i="56" s="1"/>
  <c r="JB31" i="61" s="1"/>
  <c r="JB21" i="61" s="1"/>
  <c r="ET41" i="61"/>
  <c r="ET40" i="61"/>
  <c r="ET32" i="61"/>
  <c r="FW1" i="61"/>
  <c r="FJ1" i="63"/>
  <c r="DW2" i="63"/>
  <c r="DX4" i="61"/>
  <c r="DW4" i="63" s="1"/>
  <c r="EJ2" i="61"/>
  <c r="S122" i="43"/>
  <c r="T110" i="43"/>
  <c r="EQ40" i="61"/>
  <c r="EQ41" i="61"/>
  <c r="EY41" i="61"/>
  <c r="EY32" i="61"/>
  <c r="EY40" i="61"/>
  <c r="ET4" i="61"/>
  <c r="ES4" i="63" s="1"/>
  <c r="FF2" i="61"/>
  <c r="ES2" i="63"/>
  <c r="IP41" i="61"/>
  <c r="IP32" i="61"/>
  <c r="IP40" i="61"/>
  <c r="JE3" i="56"/>
  <c r="IS4" i="56"/>
  <c r="IS5" i="56" s="1"/>
  <c r="JM31" i="61" s="1"/>
  <c r="EE3" i="63"/>
  <c r="ER3" i="61"/>
  <c r="EU3" i="56"/>
  <c r="EI4" i="56"/>
  <c r="EI5" i="56" s="1"/>
  <c r="FC31" i="61" s="1"/>
  <c r="T137" i="43"/>
  <c r="S149" i="43"/>
  <c r="FC2" i="56"/>
  <c r="EQ4" i="56"/>
  <c r="EQ5" i="56" s="1"/>
  <c r="FK31" i="61" s="1"/>
  <c r="EN2" i="61"/>
  <c r="EB4" i="61"/>
  <c r="EA4" i="63" s="1"/>
  <c r="EA2" i="63"/>
  <c r="T208" i="43"/>
  <c r="R220" i="43"/>
  <c r="GX40" i="61"/>
  <c r="GX32" i="61"/>
  <c r="GX41" i="61"/>
  <c r="JA41" i="61"/>
  <c r="JA32" i="61"/>
  <c r="JA40" i="61"/>
  <c r="S145" i="43"/>
  <c r="T133" i="43"/>
  <c r="GP4" i="56"/>
  <c r="GP5" i="56" s="1"/>
  <c r="HJ31" i="61" s="1"/>
  <c r="HJ21" i="61" s="1"/>
  <c r="HB3" i="56"/>
  <c r="T107" i="43"/>
  <c r="S119" i="43"/>
  <c r="EI3" i="63"/>
  <c r="EV3" i="61"/>
  <c r="DT1" i="63"/>
  <c r="EG1" i="61"/>
  <c r="DU4" i="61"/>
  <c r="DT4" i="63" s="1"/>
  <c r="EM3" i="63"/>
  <c r="EZ3" i="61"/>
  <c r="S168" i="43"/>
  <c r="T156" i="43"/>
  <c r="DP11" i="39"/>
  <c r="DP6" i="39"/>
  <c r="DP7" i="39"/>
  <c r="DQ5" i="39"/>
  <c r="BL29" i="39" l="1"/>
  <c r="BM21" i="39"/>
  <c r="BL28" i="39"/>
  <c r="BL33" i="39"/>
  <c r="FF1" i="61"/>
  <c r="ES1" i="63"/>
  <c r="EE1" i="61"/>
  <c r="DR1" i="63"/>
  <c r="EQ3" i="61"/>
  <c r="ED3" i="63"/>
  <c r="EP2" i="61"/>
  <c r="EC2" i="63"/>
  <c r="ED4" i="61"/>
  <c r="EC4" i="63" s="1"/>
  <c r="FG3" i="61"/>
  <c r="ET3" i="63"/>
  <c r="EE2" i="61"/>
  <c r="DR2" i="63"/>
  <c r="DS4" i="61"/>
  <c r="DR4" i="63" s="1"/>
  <c r="DP2" i="63"/>
  <c r="EC2" i="61"/>
  <c r="DQ4" i="61"/>
  <c r="DP4" i="63" s="1"/>
  <c r="DN3" i="63"/>
  <c r="EA3" i="61"/>
  <c r="DT4" i="61"/>
  <c r="DS4" i="63" s="1"/>
  <c r="DS1" i="63"/>
  <c r="EF1" i="61"/>
  <c r="GP3" i="61"/>
  <c r="GC3" i="63"/>
  <c r="FF2" i="63"/>
  <c r="FS2" i="61"/>
  <c r="FG4" i="61"/>
  <c r="FF4" i="63" s="1"/>
  <c r="DM2" i="63"/>
  <c r="DZ2" i="61"/>
  <c r="DN4" i="61"/>
  <c r="DM4" i="63" s="1"/>
  <c r="EO1" i="61"/>
  <c r="EB1" i="63"/>
  <c r="DZ2" i="63"/>
  <c r="EM2" i="61"/>
  <c r="EA4" i="61"/>
  <c r="DZ4" i="63" s="1"/>
  <c r="DY3" i="63"/>
  <c r="EL3" i="61"/>
  <c r="DL1" i="63"/>
  <c r="DY1" i="61"/>
  <c r="GB2" i="61"/>
  <c r="FO2" i="63"/>
  <c r="EZ1" i="61"/>
  <c r="EM1" i="63"/>
  <c r="EK3" i="61"/>
  <c r="DX3" i="63"/>
  <c r="ER2" i="63"/>
  <c r="FE2" i="61"/>
  <c r="D4855" i="43"/>
  <c r="E4855" i="43"/>
  <c r="C4856" i="43"/>
  <c r="EU1" i="63"/>
  <c r="FH1" i="61"/>
  <c r="DX2" i="63"/>
  <c r="EK2" i="61"/>
  <c r="DY4" i="61"/>
  <c r="DX4" i="63" s="1"/>
  <c r="EC3" i="63"/>
  <c r="EP3" i="61"/>
  <c r="D4756" i="43"/>
  <c r="E4756" i="43"/>
  <c r="C4757" i="43"/>
  <c r="CT71" i="61"/>
  <c r="CT72" i="61"/>
  <c r="CT25" i="61"/>
  <c r="CT64" i="61"/>
  <c r="CT65" i="61"/>
  <c r="CT69" i="61"/>
  <c r="CT17" i="61"/>
  <c r="CU13" i="61"/>
  <c r="CT16" i="61"/>
  <c r="DG15" i="61"/>
  <c r="DF17" i="61"/>
  <c r="D4698" i="43"/>
  <c r="E4698" i="43"/>
  <c r="C4699" i="43"/>
  <c r="C4582" i="43"/>
  <c r="D4581" i="43"/>
  <c r="E4581" i="43"/>
  <c r="S161" i="43"/>
  <c r="T149" i="43"/>
  <c r="HJ41" i="61"/>
  <c r="HJ32" i="61"/>
  <c r="HJ40" i="61"/>
  <c r="FG3" i="56"/>
  <c r="EU4" i="56"/>
  <c r="EU5" i="56" s="1"/>
  <c r="FO31" i="61" s="1"/>
  <c r="IT4" i="56"/>
  <c r="IT5" i="56" s="1"/>
  <c r="JN31" i="61" s="1"/>
  <c r="JF3" i="56"/>
  <c r="E3204" i="43"/>
  <c r="C3205" i="43"/>
  <c r="D3204" i="43"/>
  <c r="EF1" i="63"/>
  <c r="ES1" i="61"/>
  <c r="EG4" i="61"/>
  <c r="EF4" i="63" s="1"/>
  <c r="R232" i="43"/>
  <c r="T232" i="43" s="1"/>
  <c r="T220" i="43"/>
  <c r="FO2" i="56"/>
  <c r="FC4" i="56"/>
  <c r="FC5" i="56" s="1"/>
  <c r="FW31" i="61" s="1"/>
  <c r="EQ3" i="63"/>
  <c r="FD3" i="61"/>
  <c r="FN1" i="61"/>
  <c r="FA1" i="63"/>
  <c r="JQ3" i="56"/>
  <c r="JQ4" i="56" s="1"/>
  <c r="JQ5" i="56" s="1"/>
  <c r="KK31" i="61" s="1"/>
  <c r="JE4" i="56"/>
  <c r="JE5" i="56" s="1"/>
  <c r="JY31" i="61" s="1"/>
  <c r="S131" i="43"/>
  <c r="T119" i="43"/>
  <c r="FL3" i="61"/>
  <c r="EY3" i="63"/>
  <c r="GB3" i="56"/>
  <c r="FP4" i="56"/>
  <c r="FP5" i="56" s="1"/>
  <c r="GJ31" i="61" s="1"/>
  <c r="ER3" i="63"/>
  <c r="FE3" i="61"/>
  <c r="GI1" i="61"/>
  <c r="FV1" i="63"/>
  <c r="T207" i="43"/>
  <c r="S219" i="43"/>
  <c r="FF40" i="61"/>
  <c r="FF32" i="61"/>
  <c r="FF41" i="61"/>
  <c r="GP1" i="63"/>
  <c r="HC1" i="61"/>
  <c r="DY2" i="56"/>
  <c r="DM4" i="56"/>
  <c r="DM5" i="56" s="1"/>
  <c r="EG31" i="61" s="1"/>
  <c r="FM3" i="61"/>
  <c r="EZ3" i="63"/>
  <c r="S157" i="43"/>
  <c r="T145" i="43"/>
  <c r="FK40" i="61"/>
  <c r="FK32" i="61"/>
  <c r="FK41" i="61"/>
  <c r="EU3" i="63"/>
  <c r="FH3" i="61"/>
  <c r="JM32" i="61"/>
  <c r="JM41" i="61"/>
  <c r="JM40" i="61"/>
  <c r="S134" i="43"/>
  <c r="T122" i="43"/>
  <c r="FJ2" i="56"/>
  <c r="EX4" i="56"/>
  <c r="EX5" i="56" s="1"/>
  <c r="FR31" i="61" s="1"/>
  <c r="AFM12" i="39"/>
  <c r="T130" i="43"/>
  <c r="S142" i="43"/>
  <c r="C3872" i="43"/>
  <c r="D3871" i="43"/>
  <c r="E3871" i="43"/>
  <c r="S141" i="43"/>
  <c r="T129" i="43"/>
  <c r="S212" i="43"/>
  <c r="T200" i="43"/>
  <c r="GM3" i="56"/>
  <c r="GN32" i="61"/>
  <c r="GN41" i="61"/>
  <c r="GN40" i="61"/>
  <c r="S180" i="43"/>
  <c r="T168" i="43"/>
  <c r="HN3" i="56"/>
  <c r="HB4" i="56"/>
  <c r="HB5" i="56" s="1"/>
  <c r="HV31" i="61" s="1"/>
  <c r="HV21" i="61" s="1"/>
  <c r="EN4" i="61"/>
  <c r="EM4" i="63" s="1"/>
  <c r="EZ2" i="61"/>
  <c r="EM2" i="63"/>
  <c r="FC41" i="61"/>
  <c r="FC32" i="61"/>
  <c r="FC40" i="61"/>
  <c r="FE2" i="63"/>
  <c r="FR2" i="61"/>
  <c r="FF4" i="61"/>
  <c r="FE4" i="63" s="1"/>
  <c r="EV2" i="61"/>
  <c r="EJ4" i="61"/>
  <c r="EI4" i="63" s="1"/>
  <c r="EI2" i="63"/>
  <c r="JB32" i="61"/>
  <c r="JB41" i="61"/>
  <c r="JB40" i="61"/>
  <c r="FX32" i="61"/>
  <c r="FX41" i="61"/>
  <c r="FX40" i="61"/>
  <c r="GR3" i="56"/>
  <c r="GF4" i="56"/>
  <c r="GF5" i="56" s="1"/>
  <c r="GZ31" i="61" s="1"/>
  <c r="GH1" i="61"/>
  <c r="FU1" i="63"/>
  <c r="DP55" i="39"/>
  <c r="DP57" i="39"/>
  <c r="DP36" i="39"/>
  <c r="DP37" i="39" s="1"/>
  <c r="DP46" i="39"/>
  <c r="DP38" i="39"/>
  <c r="DP35" i="39"/>
  <c r="DP49" i="39"/>
  <c r="DP34" i="39"/>
  <c r="DR5" i="39"/>
  <c r="DQ6" i="39"/>
  <c r="DQ7" i="39"/>
  <c r="BN21" i="39" l="1"/>
  <c r="BM29" i="39"/>
  <c r="BM28" i="39"/>
  <c r="BM33" i="39"/>
  <c r="EP3" i="63"/>
  <c r="FC3" i="61"/>
  <c r="ED1" i="63"/>
  <c r="EQ1" i="61"/>
  <c r="FR1" i="61"/>
  <c r="FE1" i="63"/>
  <c r="EY1" i="63"/>
  <c r="FL1" i="61"/>
  <c r="EM3" i="61"/>
  <c r="DZ3" i="63"/>
  <c r="FQ2" i="61"/>
  <c r="FD2" i="63"/>
  <c r="GE2" i="61"/>
  <c r="FS4" i="61"/>
  <c r="FR4" i="63" s="1"/>
  <c r="FR2" i="63"/>
  <c r="ED2" i="63"/>
  <c r="EQ2" i="61"/>
  <c r="EE4" i="61"/>
  <c r="ED4" i="63" s="1"/>
  <c r="GN2" i="61"/>
  <c r="GA2" i="63"/>
  <c r="EL2" i="63"/>
  <c r="EY2" i="61"/>
  <c r="EM4" i="61"/>
  <c r="EL4" i="63" s="1"/>
  <c r="EO2" i="61"/>
  <c r="EB2" i="63"/>
  <c r="EC4" i="61"/>
  <c r="EB4" i="63" s="1"/>
  <c r="FF3" i="63"/>
  <c r="FS3" i="61"/>
  <c r="EJ3" i="63"/>
  <c r="EW3" i="61"/>
  <c r="EK1" i="61"/>
  <c r="DX1" i="63"/>
  <c r="EN1" i="63"/>
  <c r="FA1" i="61"/>
  <c r="GO3" i="63"/>
  <c r="HB3" i="61"/>
  <c r="EF4" i="61"/>
  <c r="EE4" i="63" s="1"/>
  <c r="EE1" i="63"/>
  <c r="ER1" i="61"/>
  <c r="EK3" i="63"/>
  <c r="EX3" i="61"/>
  <c r="DY2" i="63"/>
  <c r="EL2" i="61"/>
  <c r="DZ4" i="61"/>
  <c r="DY4" i="63" s="1"/>
  <c r="EO2" i="63"/>
  <c r="FB2" i="61"/>
  <c r="EP4" i="61"/>
  <c r="EO4" i="63" s="1"/>
  <c r="D4856" i="43"/>
  <c r="E4856" i="43"/>
  <c r="C4857" i="43"/>
  <c r="EW2" i="61"/>
  <c r="EK4" i="61"/>
  <c r="EJ4" i="63" s="1"/>
  <c r="EJ2" i="63"/>
  <c r="EO3" i="63"/>
  <c r="FB3" i="61"/>
  <c r="FT1" i="61"/>
  <c r="FG1" i="63"/>
  <c r="E4757" i="43"/>
  <c r="C4758" i="43"/>
  <c r="D4757" i="43"/>
  <c r="CU71" i="61"/>
  <c r="CU69" i="61"/>
  <c r="CU16" i="61"/>
  <c r="CU64" i="61"/>
  <c r="CU25" i="61"/>
  <c r="CV13" i="61"/>
  <c r="CU65" i="61"/>
  <c r="CU72" i="61"/>
  <c r="CU17" i="61"/>
  <c r="DH15" i="61"/>
  <c r="DG17" i="61"/>
  <c r="D4699" i="43"/>
  <c r="E4699" i="43"/>
  <c r="C4700" i="43"/>
  <c r="D4582" i="43"/>
  <c r="E4582" i="43"/>
  <c r="C4583" i="43"/>
  <c r="GR4" i="56"/>
  <c r="GR5" i="56" s="1"/>
  <c r="HL31" i="61" s="1"/>
  <c r="HL21" i="61" s="1"/>
  <c r="HD3" i="56"/>
  <c r="S224" i="43"/>
  <c r="T224" i="43" s="1"/>
  <c r="T212" i="43"/>
  <c r="S154" i="43"/>
  <c r="T142" i="43"/>
  <c r="GT1" i="61"/>
  <c r="GG1" i="63"/>
  <c r="HV32" i="61"/>
  <c r="HV41" i="61"/>
  <c r="HV40" i="61"/>
  <c r="FV2" i="56"/>
  <c r="FJ4" i="56"/>
  <c r="FJ5" i="56" s="1"/>
  <c r="GD31" i="61" s="1"/>
  <c r="FG3" i="63"/>
  <c r="FT3" i="61"/>
  <c r="T219" i="43"/>
  <c r="S231" i="43"/>
  <c r="T231" i="43" s="1"/>
  <c r="GB4" i="56"/>
  <c r="GB5" i="56" s="1"/>
  <c r="GV31" i="61" s="1"/>
  <c r="GN3" i="56"/>
  <c r="FZ1" i="61"/>
  <c r="FM1" i="63"/>
  <c r="FE1" i="61"/>
  <c r="ER1" i="63"/>
  <c r="ES4" i="61"/>
  <c r="ER4" i="63" s="1"/>
  <c r="GZ41" i="61"/>
  <c r="GZ32" i="61"/>
  <c r="GZ40" i="61"/>
  <c r="HZ3" i="56"/>
  <c r="HN4" i="56"/>
  <c r="HN5" i="56" s="1"/>
  <c r="IH31" i="61" s="1"/>
  <c r="IH21" i="61" s="1"/>
  <c r="GY3" i="56"/>
  <c r="FP3" i="61"/>
  <c r="FC3" i="63"/>
  <c r="JR3" i="56"/>
  <c r="JR4" i="56" s="1"/>
  <c r="JR5" i="56" s="1"/>
  <c r="KL31" i="61" s="1"/>
  <c r="JF4" i="56"/>
  <c r="JF5" i="56" s="1"/>
  <c r="JZ31" i="61" s="1"/>
  <c r="JN40" i="61"/>
  <c r="JN32" i="61"/>
  <c r="JN41" i="61"/>
  <c r="FY3" i="61"/>
  <c r="FL3" i="63"/>
  <c r="S192" i="43"/>
  <c r="T180" i="43"/>
  <c r="EG41" i="61"/>
  <c r="EG40" i="61"/>
  <c r="FW41" i="61"/>
  <c r="FW40" i="61"/>
  <c r="FW32" i="61"/>
  <c r="EK2" i="56"/>
  <c r="DY4" i="56"/>
  <c r="DY5" i="56" s="1"/>
  <c r="ES31" i="61" s="1"/>
  <c r="JY40" i="61"/>
  <c r="JY41" i="61"/>
  <c r="JY32" i="61"/>
  <c r="GA2" i="56"/>
  <c r="FO4" i="56"/>
  <c r="FO5" i="56" s="1"/>
  <c r="GI31" i="61" s="1"/>
  <c r="EU2" i="63"/>
  <c r="EV4" i="61"/>
  <c r="EU4" i="63" s="1"/>
  <c r="FH2" i="61"/>
  <c r="S153" i="43"/>
  <c r="T141" i="43"/>
  <c r="S169" i="43"/>
  <c r="T157" i="43"/>
  <c r="HB1" i="63"/>
  <c r="HO1" i="61"/>
  <c r="FQ3" i="61"/>
  <c r="FD3" i="63"/>
  <c r="KK32" i="61"/>
  <c r="KK41" i="61"/>
  <c r="KK40" i="61"/>
  <c r="FO41" i="61"/>
  <c r="FO32" i="61"/>
  <c r="FO40" i="61"/>
  <c r="C3873" i="43"/>
  <c r="D3872" i="43"/>
  <c r="E3872" i="43"/>
  <c r="GH1" i="63"/>
  <c r="GU1" i="61"/>
  <c r="EZ4" i="61"/>
  <c r="EY4" i="63" s="1"/>
  <c r="EY2" i="63"/>
  <c r="FL2" i="61"/>
  <c r="AFN12" i="39"/>
  <c r="S146" i="43"/>
  <c r="T134" i="43"/>
  <c r="S143" i="43"/>
  <c r="T131" i="43"/>
  <c r="D3205" i="43"/>
  <c r="C3206" i="43"/>
  <c r="E3205" i="43"/>
  <c r="FG4" i="56"/>
  <c r="FG5" i="56" s="1"/>
  <c r="GA31" i="61" s="1"/>
  <c r="FS3" i="56"/>
  <c r="FQ2" i="63"/>
  <c r="GD2" i="61"/>
  <c r="FR4" i="61"/>
  <c r="FQ4" i="63" s="1"/>
  <c r="FR32" i="61"/>
  <c r="FR41" i="61"/>
  <c r="FR40" i="61"/>
  <c r="GJ40" i="61"/>
  <c r="GJ41" i="61"/>
  <c r="GJ32" i="61"/>
  <c r="FK3" i="63"/>
  <c r="FX3" i="61"/>
  <c r="S173" i="43"/>
  <c r="T161" i="43"/>
  <c r="DS5" i="39"/>
  <c r="DR6" i="39"/>
  <c r="DR7" i="39"/>
  <c r="BN28" i="39" l="1"/>
  <c r="BN29" i="39"/>
  <c r="BN33" i="39"/>
  <c r="BO21" i="39"/>
  <c r="GD1" i="61"/>
  <c r="FQ1" i="63"/>
  <c r="FB3" i="63"/>
  <c r="FO3" i="61"/>
  <c r="EP1" i="63"/>
  <c r="FC1" i="61"/>
  <c r="FA2" i="63"/>
  <c r="FN2" i="61"/>
  <c r="FB4" i="61"/>
  <c r="FA4" i="63" s="1"/>
  <c r="EZ1" i="63"/>
  <c r="FM1" i="61"/>
  <c r="GE3" i="61"/>
  <c r="FR3" i="63"/>
  <c r="GZ2" i="61"/>
  <c r="GM2" i="63"/>
  <c r="GC2" i="61"/>
  <c r="FP2" i="63"/>
  <c r="GQ2" i="61"/>
  <c r="GD2" i="63"/>
  <c r="GE4" i="61"/>
  <c r="GD4" i="63" s="1"/>
  <c r="EX2" i="61"/>
  <c r="EK2" i="63"/>
  <c r="EL4" i="61"/>
  <c r="EK4" i="63" s="1"/>
  <c r="EQ1" i="63"/>
  <c r="FD1" i="61"/>
  <c r="ER4" i="61"/>
  <c r="EQ4" i="63" s="1"/>
  <c r="EJ1" i="63"/>
  <c r="EW1" i="61"/>
  <c r="EW4" i="61" s="1"/>
  <c r="EV4" i="63" s="1"/>
  <c r="EN2" i="63"/>
  <c r="FA2" i="61"/>
  <c r="EO4" i="61"/>
  <c r="EN4" i="63" s="1"/>
  <c r="EQ4" i="61"/>
  <c r="EP4" i="63" s="1"/>
  <c r="EP2" i="63"/>
  <c r="FC2" i="61"/>
  <c r="EL3" i="63"/>
  <c r="EY3" i="61"/>
  <c r="HN3" i="61"/>
  <c r="HA3" i="63"/>
  <c r="EV3" i="63"/>
  <c r="FI3" i="61"/>
  <c r="FK1" i="63"/>
  <c r="FX1" i="61"/>
  <c r="FJ3" i="61"/>
  <c r="EW3" i="63"/>
  <c r="EX2" i="63"/>
  <c r="FK2" i="61"/>
  <c r="EY4" i="61"/>
  <c r="EX4" i="63" s="1"/>
  <c r="E4857" i="43"/>
  <c r="C4858" i="43"/>
  <c r="D4857" i="43"/>
  <c r="FS1" i="63"/>
  <c r="GF1" i="61"/>
  <c r="FN3" i="61"/>
  <c r="FA3" i="63"/>
  <c r="EV2" i="63"/>
  <c r="FI2" i="61"/>
  <c r="D4758" i="43"/>
  <c r="E4758" i="43"/>
  <c r="C4759" i="43"/>
  <c r="CV17" i="61"/>
  <c r="CV72" i="61"/>
  <c r="CW13" i="61"/>
  <c r="CV16" i="61"/>
  <c r="CV69" i="61"/>
  <c r="CV65" i="61"/>
  <c r="CV71" i="61"/>
  <c r="CV25" i="61"/>
  <c r="CV64" i="61"/>
  <c r="DH17" i="61"/>
  <c r="DI15" i="61"/>
  <c r="D4700" i="43"/>
  <c r="E4700" i="43"/>
  <c r="C4701" i="43"/>
  <c r="D4583" i="43"/>
  <c r="C4584" i="43"/>
  <c r="E4583" i="43"/>
  <c r="E3206" i="43"/>
  <c r="C3207" i="43"/>
  <c r="D3206" i="43"/>
  <c r="GT1" i="63"/>
  <c r="HG1" i="61"/>
  <c r="GM2" i="56"/>
  <c r="GA4" i="56"/>
  <c r="GA5" i="56" s="1"/>
  <c r="GU31" i="61" s="1"/>
  <c r="GD32" i="61"/>
  <c r="GD40" i="61"/>
  <c r="GD41" i="61"/>
  <c r="GS1" i="63"/>
  <c r="HF1" i="61"/>
  <c r="GB3" i="61"/>
  <c r="FO3" i="63"/>
  <c r="FY1" i="63"/>
  <c r="GL1" i="61"/>
  <c r="S185" i="43"/>
  <c r="T173" i="43"/>
  <c r="JZ32" i="61"/>
  <c r="JZ40" i="61"/>
  <c r="JZ41" i="61"/>
  <c r="GH2" i="56"/>
  <c r="FV4" i="56"/>
  <c r="FV5" i="56" s="1"/>
  <c r="GP31" i="61" s="1"/>
  <c r="GI40" i="61"/>
  <c r="GI32" i="61"/>
  <c r="GI41" i="61"/>
  <c r="FW3" i="63"/>
  <c r="GJ3" i="61"/>
  <c r="FS4" i="56"/>
  <c r="FS5" i="56" s="1"/>
  <c r="GM31" i="61" s="1"/>
  <c r="GE3" i="56"/>
  <c r="GC3" i="61"/>
  <c r="FP3" i="63"/>
  <c r="S204" i="43"/>
  <c r="T192" i="43"/>
  <c r="KL32" i="61"/>
  <c r="KL40" i="61"/>
  <c r="KL41" i="61"/>
  <c r="HK3" i="56"/>
  <c r="T154" i="43"/>
  <c r="S166" i="43"/>
  <c r="GC2" i="63"/>
  <c r="GD4" i="61"/>
  <c r="GC4" i="63" s="1"/>
  <c r="GP2" i="61"/>
  <c r="EW2" i="56"/>
  <c r="EK4" i="56"/>
  <c r="EK5" i="56" s="1"/>
  <c r="FE31" i="61" s="1"/>
  <c r="GA41" i="61"/>
  <c r="GA40" i="61"/>
  <c r="GA32" i="61"/>
  <c r="S155" i="43"/>
  <c r="T143" i="43"/>
  <c r="S158" i="43"/>
  <c r="T146" i="43"/>
  <c r="HN1" i="63"/>
  <c r="IA1" i="61"/>
  <c r="S165" i="43"/>
  <c r="T153" i="43"/>
  <c r="FG2" i="63"/>
  <c r="FT2" i="61"/>
  <c r="FH4" i="61"/>
  <c r="FG4" i="63" s="1"/>
  <c r="GK3" i="61"/>
  <c r="FX3" i="63"/>
  <c r="IH32" i="61"/>
  <c r="IH41" i="61"/>
  <c r="IH40" i="61"/>
  <c r="FQ1" i="61"/>
  <c r="FD1" i="63"/>
  <c r="FE4" i="61"/>
  <c r="FD4" i="63" s="1"/>
  <c r="GZ3" i="56"/>
  <c r="GN4" i="56"/>
  <c r="GN5" i="56" s="1"/>
  <c r="HH31" i="61" s="1"/>
  <c r="HH21" i="61" s="1"/>
  <c r="AFO12" i="39"/>
  <c r="D3873" i="43"/>
  <c r="C3874" i="43"/>
  <c r="E3873" i="43"/>
  <c r="IL3" i="56"/>
  <c r="HZ4" i="56"/>
  <c r="HZ5" i="56" s="1"/>
  <c r="IT31" i="61" s="1"/>
  <c r="IT21" i="61" s="1"/>
  <c r="GV41" i="61"/>
  <c r="GV40" i="61"/>
  <c r="GV32" i="61"/>
  <c r="HD4" i="56"/>
  <c r="HD5" i="56" s="1"/>
  <c r="HX31" i="61" s="1"/>
  <c r="HX21" i="61" s="1"/>
  <c r="HP3" i="56"/>
  <c r="FX2" i="61"/>
  <c r="FK2" i="63"/>
  <c r="FL4" i="61"/>
  <c r="FK4" i="63" s="1"/>
  <c r="S181" i="43"/>
  <c r="T169" i="43"/>
  <c r="ES40" i="61"/>
  <c r="ES41" i="61"/>
  <c r="GF3" i="61"/>
  <c r="FS3" i="63"/>
  <c r="HL40" i="61"/>
  <c r="HL32" i="61"/>
  <c r="HL41" i="61"/>
  <c r="DS6" i="39"/>
  <c r="DS7" i="39"/>
  <c r="DT5" i="39"/>
  <c r="BP21" i="39" l="1"/>
  <c r="BO28" i="39"/>
  <c r="BO29" i="39"/>
  <c r="BO33" i="39"/>
  <c r="FO1" i="61"/>
  <c r="FB1" i="63"/>
  <c r="GA3" i="61"/>
  <c r="FN3" i="63"/>
  <c r="GC1" i="63"/>
  <c r="GP1" i="61"/>
  <c r="FH3" i="63"/>
  <c r="FU3" i="61"/>
  <c r="FB2" i="63"/>
  <c r="FO2" i="61"/>
  <c r="FC4" i="61"/>
  <c r="FB4" i="63" s="1"/>
  <c r="HC2" i="61"/>
  <c r="GP2" i="63"/>
  <c r="GQ4" i="61"/>
  <c r="GP4" i="63" s="1"/>
  <c r="FP1" i="61"/>
  <c r="FC1" i="63"/>
  <c r="FD4" i="61"/>
  <c r="FC4" i="63" s="1"/>
  <c r="GD3" i="63"/>
  <c r="GQ3" i="61"/>
  <c r="FW2" i="61"/>
  <c r="FJ2" i="63"/>
  <c r="FK4" i="61"/>
  <c r="FJ4" i="63" s="1"/>
  <c r="GB2" i="63"/>
  <c r="GO2" i="61"/>
  <c r="FL1" i="63"/>
  <c r="FY1" i="61"/>
  <c r="EZ2" i="63"/>
  <c r="FM2" i="61"/>
  <c r="FA4" i="61"/>
  <c r="EZ4" i="63" s="1"/>
  <c r="FV3" i="61"/>
  <c r="FI3" i="63"/>
  <c r="HM3" i="63"/>
  <c r="HZ3" i="61"/>
  <c r="EW2" i="63"/>
  <c r="FJ2" i="61"/>
  <c r="EX4" i="61"/>
  <c r="EW4" i="63" s="1"/>
  <c r="HL2" i="61"/>
  <c r="GY2" i="63"/>
  <c r="FM2" i="63"/>
  <c r="FZ2" i="61"/>
  <c r="FN4" i="61"/>
  <c r="FM4" i="63" s="1"/>
  <c r="FW1" i="63"/>
  <c r="GJ1" i="61"/>
  <c r="FK3" i="61"/>
  <c r="EX3" i="63"/>
  <c r="FI1" i="61"/>
  <c r="FI4" i="61" s="1"/>
  <c r="FH4" i="63" s="1"/>
  <c r="EV1" i="63"/>
  <c r="D4858" i="43"/>
  <c r="E4858" i="43"/>
  <c r="C4859" i="43"/>
  <c r="GE1" i="63"/>
  <c r="GR1" i="61"/>
  <c r="FU2" i="61"/>
  <c r="FH2" i="63"/>
  <c r="FZ3" i="61"/>
  <c r="FM3" i="63"/>
  <c r="D4759" i="43"/>
  <c r="E4759" i="43"/>
  <c r="C4760" i="43"/>
  <c r="DJ15" i="61"/>
  <c r="DI17" i="61"/>
  <c r="CW25" i="61"/>
  <c r="CX13" i="61"/>
  <c r="CW69" i="61"/>
  <c r="CW71" i="61"/>
  <c r="CW65" i="61"/>
  <c r="CW64" i="61"/>
  <c r="CW72" i="61"/>
  <c r="CW16" i="61"/>
  <c r="D4701" i="43"/>
  <c r="E4701" i="43"/>
  <c r="C4702" i="43"/>
  <c r="C4585" i="43"/>
  <c r="E4584" i="43"/>
  <c r="D4584" i="43"/>
  <c r="HL3" i="56"/>
  <c r="GZ4" i="56"/>
  <c r="GZ5" i="56" s="1"/>
  <c r="HT31" i="61" s="1"/>
  <c r="HT21" i="61" s="1"/>
  <c r="HP4" i="56"/>
  <c r="HP5" i="56" s="1"/>
  <c r="IJ31" i="61" s="1"/>
  <c r="IJ21" i="61" s="1"/>
  <c r="IB3" i="56"/>
  <c r="GW3" i="61"/>
  <c r="GJ3" i="63"/>
  <c r="FE41" i="61"/>
  <c r="FE32" i="61"/>
  <c r="FE40" i="61"/>
  <c r="HW3" i="56"/>
  <c r="GB3" i="63"/>
  <c r="GO3" i="61"/>
  <c r="GI3" i="63"/>
  <c r="GV3" i="61"/>
  <c r="GN3" i="61"/>
  <c r="GA3" i="63"/>
  <c r="GY2" i="56"/>
  <c r="GM4" i="56"/>
  <c r="GM5" i="56" s="1"/>
  <c r="HG31" i="61" s="1"/>
  <c r="HG21" i="61" s="1"/>
  <c r="T166" i="43"/>
  <c r="S178" i="43"/>
  <c r="HR1" i="61"/>
  <c r="HE1" i="63"/>
  <c r="HH41" i="61"/>
  <c r="HH40" i="61"/>
  <c r="HH32" i="61"/>
  <c r="GP32" i="61"/>
  <c r="GP40" i="61"/>
  <c r="GP41" i="61"/>
  <c r="C3875" i="43"/>
  <c r="D3874" i="43"/>
  <c r="E3874" i="43"/>
  <c r="GM40" i="61"/>
  <c r="GM32" i="61"/>
  <c r="GM41" i="61"/>
  <c r="GT2" i="56"/>
  <c r="GH4" i="56"/>
  <c r="GH5" i="56" s="1"/>
  <c r="HB31" i="61" s="1"/>
  <c r="HS1" i="61"/>
  <c r="HF1" i="63"/>
  <c r="S193" i="43"/>
  <c r="T181" i="43"/>
  <c r="HX40" i="61"/>
  <c r="HX32" i="61"/>
  <c r="HX41" i="61"/>
  <c r="IT40" i="61"/>
  <c r="IT41" i="61"/>
  <c r="IT32" i="61"/>
  <c r="T158" i="43"/>
  <c r="S170" i="43"/>
  <c r="FI2" i="56"/>
  <c r="EW4" i="56"/>
  <c r="EW5" i="56" s="1"/>
  <c r="FQ31" i="61" s="1"/>
  <c r="E3207" i="43"/>
  <c r="C3208" i="43"/>
  <c r="D3207" i="43"/>
  <c r="GK1" i="63"/>
  <c r="GX1" i="61"/>
  <c r="GE4" i="56"/>
  <c r="GE5" i="56" s="1"/>
  <c r="GY31" i="61" s="1"/>
  <c r="GQ3" i="56"/>
  <c r="GU41" i="61"/>
  <c r="GU32" i="61"/>
  <c r="GU40" i="61"/>
  <c r="IX3" i="56"/>
  <c r="IL4" i="56"/>
  <c r="IL5" i="56" s="1"/>
  <c r="JF31" i="61" s="1"/>
  <c r="JF21" i="61" s="1"/>
  <c r="AFP12" i="39"/>
  <c r="GC1" i="61"/>
  <c r="FP1" i="63"/>
  <c r="FQ4" i="61"/>
  <c r="FP4" i="63" s="1"/>
  <c r="GF2" i="61"/>
  <c r="FT4" i="61"/>
  <c r="FS4" i="63" s="1"/>
  <c r="FS2" i="63"/>
  <c r="GO2" i="63"/>
  <c r="HB2" i="61"/>
  <c r="S197" i="43"/>
  <c r="T185" i="43"/>
  <c r="GR3" i="61"/>
  <c r="GE3" i="63"/>
  <c r="S177" i="43"/>
  <c r="T165" i="43"/>
  <c r="HZ1" i="63"/>
  <c r="IM1" i="61"/>
  <c r="S216" i="43"/>
  <c r="T204" i="43"/>
  <c r="FW2" i="63"/>
  <c r="GJ2" i="61"/>
  <c r="FX4" i="61"/>
  <c r="FW4" i="63" s="1"/>
  <c r="T155" i="43"/>
  <c r="S167" i="43"/>
  <c r="DU5" i="39"/>
  <c r="DT6" i="39"/>
  <c r="DT11" i="39"/>
  <c r="DT7" i="39"/>
  <c r="BP29" i="39" l="1"/>
  <c r="BQ21" i="39"/>
  <c r="BP28" i="39"/>
  <c r="BP33" i="39"/>
  <c r="GO1" i="63"/>
  <c r="HB1" i="61"/>
  <c r="GM3" i="61"/>
  <c r="FZ3" i="63"/>
  <c r="GP4" i="61"/>
  <c r="GO4" i="63" s="1"/>
  <c r="GA1" i="61"/>
  <c r="FN1" i="63"/>
  <c r="FT3" i="63"/>
  <c r="GG3" i="61"/>
  <c r="HK2" i="63"/>
  <c r="HX2" i="61"/>
  <c r="GV1" i="61"/>
  <c r="GI1" i="63"/>
  <c r="FI2" i="63"/>
  <c r="FV2" i="61"/>
  <c r="FJ4" i="61"/>
  <c r="FI4" i="63" s="1"/>
  <c r="FU1" i="61"/>
  <c r="FH1" i="63"/>
  <c r="FO1" i="63"/>
  <c r="GB1" i="61"/>
  <c r="FP4" i="61"/>
  <c r="FO4" i="63" s="1"/>
  <c r="FX1" i="63"/>
  <c r="GK1" i="61"/>
  <c r="FV2" i="63"/>
  <c r="FW4" i="61"/>
  <c r="FV4" i="63" s="1"/>
  <c r="GI2" i="61"/>
  <c r="HC4" i="61"/>
  <c r="HB4" i="63" s="1"/>
  <c r="HO2" i="61"/>
  <c r="HB2" i="63"/>
  <c r="GH3" i="61"/>
  <c r="FU3" i="63"/>
  <c r="HY3" i="63"/>
  <c r="IL3" i="61"/>
  <c r="HC3" i="61"/>
  <c r="GP3" i="63"/>
  <c r="FL2" i="63"/>
  <c r="FY2" i="61"/>
  <c r="FM4" i="61"/>
  <c r="FL4" i="63" s="1"/>
  <c r="FY2" i="63"/>
  <c r="GL2" i="61"/>
  <c r="FZ4" i="61"/>
  <c r="FY4" i="63" s="1"/>
  <c r="HA2" i="61"/>
  <c r="GN2" i="63"/>
  <c r="FN2" i="63"/>
  <c r="GA2" i="61"/>
  <c r="FO4" i="61"/>
  <c r="FN4" i="63" s="1"/>
  <c r="FJ3" i="63"/>
  <c r="FW3" i="61"/>
  <c r="D4859" i="43"/>
  <c r="C4860" i="43"/>
  <c r="E4859" i="43"/>
  <c r="GG2" i="61"/>
  <c r="FT2" i="63"/>
  <c r="FU4" i="61"/>
  <c r="FT4" i="63" s="1"/>
  <c r="HD1" i="61"/>
  <c r="GQ1" i="63"/>
  <c r="GL3" i="61"/>
  <c r="FY3" i="63"/>
  <c r="D4760" i="43"/>
  <c r="E4760" i="43"/>
  <c r="C4761" i="43"/>
  <c r="CY13" i="61"/>
  <c r="CX16" i="61"/>
  <c r="CX72" i="61"/>
  <c r="CX25" i="61"/>
  <c r="CX65" i="61"/>
  <c r="CX69" i="61"/>
  <c r="CX71" i="61"/>
  <c r="CX64" i="61"/>
  <c r="DJ17" i="61"/>
  <c r="DK15" i="61"/>
  <c r="C4703" i="43"/>
  <c r="D4702" i="43"/>
  <c r="E4702" i="43"/>
  <c r="C4586" i="43"/>
  <c r="D4585" i="43"/>
  <c r="E4585" i="43"/>
  <c r="S190" i="43"/>
  <c r="T178" i="43"/>
  <c r="HK2" i="56"/>
  <c r="GY4" i="56"/>
  <c r="GY5" i="56" s="1"/>
  <c r="HS31" i="61" s="1"/>
  <c r="HS21" i="61" s="1"/>
  <c r="IL1" i="63"/>
  <c r="IY1" i="61"/>
  <c r="GQ3" i="63"/>
  <c r="HD3" i="61"/>
  <c r="S209" i="43"/>
  <c r="T197" i="43"/>
  <c r="GF4" i="61"/>
  <c r="GE4" i="63" s="1"/>
  <c r="GR2" i="61"/>
  <c r="GE2" i="63"/>
  <c r="T193" i="43"/>
  <c r="S205" i="43"/>
  <c r="HI3" i="61"/>
  <c r="GV3" i="63"/>
  <c r="HQ1" i="63"/>
  <c r="ID1" i="61"/>
  <c r="II3" i="56"/>
  <c r="HA2" i="63"/>
  <c r="HN2" i="61"/>
  <c r="HB4" i="61"/>
  <c r="HA4" i="63" s="1"/>
  <c r="D3208" i="43"/>
  <c r="C3209" i="43"/>
  <c r="E3208" i="43"/>
  <c r="GM3" i="63"/>
  <c r="GZ3" i="61"/>
  <c r="IN3" i="56"/>
  <c r="IB4" i="56"/>
  <c r="IB5" i="56" s="1"/>
  <c r="IV31" i="61" s="1"/>
  <c r="IV21" i="61" s="1"/>
  <c r="T216" i="43"/>
  <c r="S228" i="43"/>
  <c r="T228" i="43" s="1"/>
  <c r="IX4" i="56"/>
  <c r="IX5" i="56" s="1"/>
  <c r="JR31" i="61" s="1"/>
  <c r="JJ3" i="56"/>
  <c r="JJ4" i="56" s="1"/>
  <c r="JJ5" i="56" s="1"/>
  <c r="KD31" i="61" s="1"/>
  <c r="S189" i="43"/>
  <c r="T177" i="43"/>
  <c r="GO1" i="61"/>
  <c r="GB1" i="63"/>
  <c r="GC4" i="61"/>
  <c r="GB4" i="63" s="1"/>
  <c r="HR1" i="63"/>
  <c r="IE1" i="61"/>
  <c r="GU3" i="63"/>
  <c r="HH3" i="61"/>
  <c r="IJ40" i="61"/>
  <c r="IJ41" i="61"/>
  <c r="IJ32" i="61"/>
  <c r="T167" i="43"/>
  <c r="S179" i="43"/>
  <c r="HG40" i="61"/>
  <c r="HG32" i="61"/>
  <c r="HG41" i="61"/>
  <c r="GI2" i="63"/>
  <c r="GJ4" i="61"/>
  <c r="GI4" i="63" s="1"/>
  <c r="GV2" i="61"/>
  <c r="HC3" i="56"/>
  <c r="GQ4" i="56"/>
  <c r="GQ5" i="56" s="1"/>
  <c r="HK31" i="61" s="1"/>
  <c r="HK21" i="61" s="1"/>
  <c r="FQ32" i="61"/>
  <c r="FQ40" i="61"/>
  <c r="FQ41" i="61"/>
  <c r="HB41" i="61"/>
  <c r="HB40" i="61"/>
  <c r="HB32" i="61"/>
  <c r="E3875" i="43"/>
  <c r="D3875" i="43"/>
  <c r="C3876" i="43"/>
  <c r="JF32" i="61"/>
  <c r="JF41" i="61"/>
  <c r="JF40" i="61"/>
  <c r="AFQ12" i="39"/>
  <c r="GY41" i="61"/>
  <c r="GY40" i="61"/>
  <c r="GY32" i="61"/>
  <c r="GW1" i="63"/>
  <c r="HJ1" i="61"/>
  <c r="FU2" i="56"/>
  <c r="FI4" i="56"/>
  <c r="FI5" i="56" s="1"/>
  <c r="GC31" i="61" s="1"/>
  <c r="HF2" i="56"/>
  <c r="GT4" i="56"/>
  <c r="GT5" i="56" s="1"/>
  <c r="HN31" i="61" s="1"/>
  <c r="HN21" i="61" s="1"/>
  <c r="HA3" i="61"/>
  <c r="GN3" i="63"/>
  <c r="HT41" i="61"/>
  <c r="HT32" i="61"/>
  <c r="HT40" i="61"/>
  <c r="T170" i="43"/>
  <c r="S182" i="43"/>
  <c r="HL4" i="56"/>
  <c r="HL5" i="56" s="1"/>
  <c r="IF31" i="61" s="1"/>
  <c r="IF21" i="61" s="1"/>
  <c r="HX3" i="56"/>
  <c r="DV5" i="39"/>
  <c r="DU6" i="39"/>
  <c r="DU7" i="39"/>
  <c r="DT34" i="39"/>
  <c r="DT49" i="39"/>
  <c r="DT46" i="39"/>
  <c r="DT57" i="39"/>
  <c r="DT55" i="39"/>
  <c r="DT38" i="39"/>
  <c r="DT35" i="39"/>
  <c r="DT36" i="39"/>
  <c r="DT37" i="39" s="1"/>
  <c r="BQ28" i="39" l="1"/>
  <c r="BQ33" i="39"/>
  <c r="BR21" i="39"/>
  <c r="BQ29" i="39"/>
  <c r="FZ1" i="63"/>
  <c r="GM1" i="61"/>
  <c r="GL3" i="63"/>
  <c r="GY3" i="61"/>
  <c r="HA1" i="63"/>
  <c r="HN1" i="61"/>
  <c r="GI3" i="61"/>
  <c r="FV3" i="63"/>
  <c r="GZ2" i="63"/>
  <c r="HM2" i="61"/>
  <c r="HO3" i="61"/>
  <c r="HB3" i="63"/>
  <c r="HN2" i="63"/>
  <c r="IA2" i="61"/>
  <c r="HO4" i="61"/>
  <c r="HN4" i="63" s="1"/>
  <c r="GA1" i="63"/>
  <c r="GN1" i="61"/>
  <c r="GB4" i="61"/>
  <c r="GA4" i="63" s="1"/>
  <c r="HH1" i="61"/>
  <c r="GU1" i="63"/>
  <c r="GU2" i="61"/>
  <c r="GH2" i="63"/>
  <c r="GI4" i="61"/>
  <c r="GH4" i="63" s="1"/>
  <c r="IX3" i="61"/>
  <c r="IK3" i="63"/>
  <c r="FT1" i="63"/>
  <c r="GG1" i="61"/>
  <c r="GG4" i="61" s="1"/>
  <c r="GF4" i="63" s="1"/>
  <c r="GK2" i="63"/>
  <c r="GX2" i="61"/>
  <c r="GL4" i="61"/>
  <c r="GK4" i="63" s="1"/>
  <c r="IJ2" i="61"/>
  <c r="HW2" i="63"/>
  <c r="FZ2" i="63"/>
  <c r="GM2" i="61"/>
  <c r="GA4" i="61"/>
  <c r="FZ4" i="63" s="1"/>
  <c r="GK2" i="61"/>
  <c r="FX2" i="63"/>
  <c r="FY4" i="61"/>
  <c r="FX4" i="63" s="1"/>
  <c r="GW1" i="61"/>
  <c r="GJ1" i="63"/>
  <c r="FU2" i="63"/>
  <c r="GH2" i="61"/>
  <c r="FV4" i="61"/>
  <c r="FU4" i="63" s="1"/>
  <c r="GG3" i="63"/>
  <c r="GT3" i="61"/>
  <c r="GF3" i="63"/>
  <c r="GS3" i="61"/>
  <c r="D4860" i="43"/>
  <c r="E4860" i="43"/>
  <c r="C4861" i="43"/>
  <c r="HP1" i="61"/>
  <c r="HC1" i="63"/>
  <c r="GF2" i="63"/>
  <c r="GS2" i="61"/>
  <c r="GX3" i="61"/>
  <c r="GK3" i="63"/>
  <c r="D4761" i="43"/>
  <c r="E4761" i="43"/>
  <c r="C4762" i="43"/>
  <c r="DL15" i="61"/>
  <c r="DK17" i="61"/>
  <c r="CY72" i="61"/>
  <c r="CY64" i="61"/>
  <c r="CY16" i="61"/>
  <c r="CY25" i="61"/>
  <c r="CY65" i="61"/>
  <c r="CY71" i="61"/>
  <c r="CZ13" i="61"/>
  <c r="CY69" i="61"/>
  <c r="D4703" i="43"/>
  <c r="E4703" i="43"/>
  <c r="C4704" i="43"/>
  <c r="D4586" i="43"/>
  <c r="E4586" i="43"/>
  <c r="C4587" i="43"/>
  <c r="KD32" i="61"/>
  <c r="KD40" i="61"/>
  <c r="KD41" i="61"/>
  <c r="E3209" i="43"/>
  <c r="C3210" i="43"/>
  <c r="D3209" i="43"/>
  <c r="JR32" i="61"/>
  <c r="JR41" i="61"/>
  <c r="JR40" i="61"/>
  <c r="GC32" i="61"/>
  <c r="GC40" i="61"/>
  <c r="GC41" i="61"/>
  <c r="AFR12" i="39"/>
  <c r="C3877" i="43"/>
  <c r="E3876" i="43"/>
  <c r="D3876" i="43"/>
  <c r="S201" i="43"/>
  <c r="T189" i="43"/>
  <c r="JK1" i="61"/>
  <c r="IX1" i="63"/>
  <c r="S194" i="43"/>
  <c r="T182" i="43"/>
  <c r="HP3" i="61"/>
  <c r="HC3" i="63"/>
  <c r="HX4" i="56"/>
  <c r="HX5" i="56" s="1"/>
  <c r="IR31" i="61" s="1"/>
  <c r="IR21" i="61" s="1"/>
  <c r="IJ3" i="56"/>
  <c r="HI1" i="63"/>
  <c r="HV1" i="61"/>
  <c r="IV41" i="61"/>
  <c r="IV40" i="61"/>
  <c r="IV32" i="61"/>
  <c r="IP1" i="61"/>
  <c r="IC1" i="63"/>
  <c r="HD2" i="61"/>
  <c r="GQ2" i="63"/>
  <c r="GR4" i="61"/>
  <c r="GQ4" i="63" s="1"/>
  <c r="HS40" i="61"/>
  <c r="HS41" i="61"/>
  <c r="HS32" i="61"/>
  <c r="HN32" i="61"/>
  <c r="HN41" i="61"/>
  <c r="HN40" i="61"/>
  <c r="T205" i="43"/>
  <c r="S217" i="43"/>
  <c r="GG2" i="56"/>
  <c r="FU4" i="56"/>
  <c r="FU5" i="56" s="1"/>
  <c r="GO31" i="61" s="1"/>
  <c r="IF41" i="61"/>
  <c r="IF32" i="61"/>
  <c r="IF40" i="61"/>
  <c r="HW2" i="56"/>
  <c r="HK4" i="56"/>
  <c r="HK5" i="56" s="1"/>
  <c r="IE31" i="61" s="1"/>
  <c r="IE21" i="61" s="1"/>
  <c r="HF4" i="56"/>
  <c r="HF5" i="56" s="1"/>
  <c r="HZ31" i="61" s="1"/>
  <c r="HZ21" i="61" s="1"/>
  <c r="HR2" i="56"/>
  <c r="IU3" i="56"/>
  <c r="HG3" i="63"/>
  <c r="HT3" i="61"/>
  <c r="GN1" i="63"/>
  <c r="HA1" i="61"/>
  <c r="GO4" i="61"/>
  <c r="GN4" i="63" s="1"/>
  <c r="IN4" i="56"/>
  <c r="IN5" i="56" s="1"/>
  <c r="JH31" i="61" s="1"/>
  <c r="IZ3" i="56"/>
  <c r="HK32" i="61"/>
  <c r="HK40" i="61"/>
  <c r="HK41" i="61"/>
  <c r="GU2" i="63"/>
  <c r="GV4" i="61"/>
  <c r="GU4" i="63" s="1"/>
  <c r="HH2" i="61"/>
  <c r="GY3" i="63"/>
  <c r="HL3" i="61"/>
  <c r="GZ3" i="63"/>
  <c r="HM3" i="61"/>
  <c r="HC4" i="56"/>
  <c r="HC5" i="56" s="1"/>
  <c r="HW31" i="61" s="1"/>
  <c r="HW21" i="61" s="1"/>
  <c r="HO3" i="56"/>
  <c r="T179" i="43"/>
  <c r="S191" i="43"/>
  <c r="ID1" i="63"/>
  <c r="IQ1" i="61"/>
  <c r="HZ2" i="61"/>
  <c r="HM2" i="63"/>
  <c r="HN4" i="61"/>
  <c r="HM4" i="63" s="1"/>
  <c r="HU3" i="61"/>
  <c r="HH3" i="63"/>
  <c r="S221" i="43"/>
  <c r="T221" i="43" s="1"/>
  <c r="T209" i="43"/>
  <c r="S202" i="43"/>
  <c r="T190" i="43"/>
  <c r="DV7" i="39"/>
  <c r="DW5" i="39"/>
  <c r="DV6" i="39"/>
  <c r="BR28" i="39" l="1"/>
  <c r="BS21" i="39"/>
  <c r="BR29" i="39"/>
  <c r="BR33" i="39"/>
  <c r="HZ1" i="61"/>
  <c r="HM1" i="63"/>
  <c r="GL1" i="63"/>
  <c r="GY1" i="61"/>
  <c r="GX3" i="63"/>
  <c r="HK3" i="61"/>
  <c r="HG2" i="61"/>
  <c r="GU4" i="61"/>
  <c r="GT4" i="63" s="1"/>
  <c r="GT2" i="63"/>
  <c r="GH3" i="63"/>
  <c r="GU3" i="61"/>
  <c r="IA4" i="61"/>
  <c r="HZ4" i="63" s="1"/>
  <c r="HZ2" i="63"/>
  <c r="IM2" i="61"/>
  <c r="HE3" i="61"/>
  <c r="GR3" i="63"/>
  <c r="HI1" i="61"/>
  <c r="GV1" i="63"/>
  <c r="GG2" i="63"/>
  <c r="GT2" i="61"/>
  <c r="GH4" i="61"/>
  <c r="GG4" i="63" s="1"/>
  <c r="GF1" i="63"/>
  <c r="GS1" i="61"/>
  <c r="IA3" i="61"/>
  <c r="HN3" i="63"/>
  <c r="GS3" i="63"/>
  <c r="HF3" i="61"/>
  <c r="HY2" i="61"/>
  <c r="HL2" i="63"/>
  <c r="GY2" i="61"/>
  <c r="GL2" i="63"/>
  <c r="GM4" i="61"/>
  <c r="GL4" i="63" s="1"/>
  <c r="GJ2" i="63"/>
  <c r="GW2" i="61"/>
  <c r="GK4" i="61"/>
  <c r="GJ4" i="63" s="1"/>
  <c r="GW2" i="63"/>
  <c r="HJ2" i="61"/>
  <c r="GX4" i="61"/>
  <c r="GW4" i="63" s="1"/>
  <c r="GM1" i="63"/>
  <c r="GZ1" i="61"/>
  <c r="GN4" i="61"/>
  <c r="GM4" i="63" s="1"/>
  <c r="II2" i="63"/>
  <c r="IV2" i="61"/>
  <c r="HT1" i="61"/>
  <c r="HG1" i="63"/>
  <c r="JJ3" i="61"/>
  <c r="IW3" i="63"/>
  <c r="D4861" i="43"/>
  <c r="E4861" i="43"/>
  <c r="C4862" i="43"/>
  <c r="HJ3" i="61"/>
  <c r="GW3" i="63"/>
  <c r="HE2" i="61"/>
  <c r="GS4" i="61"/>
  <c r="GR4" i="63" s="1"/>
  <c r="GR2" i="63"/>
  <c r="HO1" i="63"/>
  <c r="IB1" i="61"/>
  <c r="C4763" i="43"/>
  <c r="D4762" i="43"/>
  <c r="E4762" i="43"/>
  <c r="CZ16" i="61"/>
  <c r="CZ64" i="61"/>
  <c r="CZ25" i="61"/>
  <c r="CZ72" i="61"/>
  <c r="CZ69" i="61"/>
  <c r="CZ65" i="61"/>
  <c r="CZ71" i="61"/>
  <c r="DA13" i="61"/>
  <c r="DM15" i="61"/>
  <c r="DL17" i="61"/>
  <c r="D4704" i="43"/>
  <c r="E4704" i="43"/>
  <c r="C4705" i="43"/>
  <c r="C4588" i="43"/>
  <c r="D4587" i="43"/>
  <c r="E4587" i="43"/>
  <c r="JW1" i="61"/>
  <c r="JJ1" i="63"/>
  <c r="HX3" i="61"/>
  <c r="HK3" i="63"/>
  <c r="JG3" i="56"/>
  <c r="GO40" i="61"/>
  <c r="GO32" i="61"/>
  <c r="GO41" i="61"/>
  <c r="IR40" i="61"/>
  <c r="IR32" i="61"/>
  <c r="IR41" i="61"/>
  <c r="GS2" i="56"/>
  <c r="GG4" i="56"/>
  <c r="GG5" i="56" s="1"/>
  <c r="HA31" i="61" s="1"/>
  <c r="IG3" i="61"/>
  <c r="HT3" i="63"/>
  <c r="HO4" i="56"/>
  <c r="HO5" i="56" s="1"/>
  <c r="II31" i="61" s="1"/>
  <c r="II21" i="61" s="1"/>
  <c r="IA3" i="56"/>
  <c r="HS3" i="63"/>
  <c r="IF3" i="61"/>
  <c r="HW32" i="61"/>
  <c r="HW40" i="61"/>
  <c r="HW41" i="61"/>
  <c r="HT2" i="61"/>
  <c r="HG2" i="63"/>
  <c r="HH4" i="61"/>
  <c r="HG4" i="63" s="1"/>
  <c r="ID2" i="56"/>
  <c r="HR4" i="56"/>
  <c r="HR5" i="56" s="1"/>
  <c r="IL31" i="61" s="1"/>
  <c r="IL21" i="61" s="1"/>
  <c r="S213" i="43"/>
  <c r="T201" i="43"/>
  <c r="S203" i="43"/>
  <c r="T191" i="43"/>
  <c r="HM1" i="61"/>
  <c r="GZ1" i="63"/>
  <c r="HA4" i="61"/>
  <c r="GZ4" i="63" s="1"/>
  <c r="S229" i="43"/>
  <c r="T229" i="43" s="1"/>
  <c r="T217" i="43"/>
  <c r="HC2" i="63"/>
  <c r="HP2" i="61"/>
  <c r="HD4" i="61"/>
  <c r="HC4" i="63" s="1"/>
  <c r="T202" i="43"/>
  <c r="S214" i="43"/>
  <c r="JC1" i="61"/>
  <c r="IP1" i="63"/>
  <c r="JH32" i="61"/>
  <c r="JH41" i="61"/>
  <c r="JH40" i="61"/>
  <c r="II2" i="56"/>
  <c r="HW4" i="56"/>
  <c r="HW5" i="56" s="1"/>
  <c r="IQ31" i="61" s="1"/>
  <c r="IQ21" i="61" s="1"/>
  <c r="IH1" i="61"/>
  <c r="HU1" i="63"/>
  <c r="T194" i="43"/>
  <c r="S206" i="43"/>
  <c r="C3878" i="43"/>
  <c r="D3877" i="43"/>
  <c r="E3877" i="43"/>
  <c r="IV3" i="56"/>
  <c r="IJ4" i="56"/>
  <c r="IJ5" i="56" s="1"/>
  <c r="JD31" i="61" s="1"/>
  <c r="JD21" i="61" s="1"/>
  <c r="HY3" i="61"/>
  <c r="HL3" i="63"/>
  <c r="HZ32" i="61"/>
  <c r="HZ40" i="61"/>
  <c r="HZ41" i="61"/>
  <c r="HO3" i="63"/>
  <c r="IB3" i="61"/>
  <c r="IL2" i="61"/>
  <c r="HZ4" i="61"/>
  <c r="HY4" i="63" s="1"/>
  <c r="HY2" i="63"/>
  <c r="JL3" i="56"/>
  <c r="JL4" i="56" s="1"/>
  <c r="JL5" i="56" s="1"/>
  <c r="KF31" i="61" s="1"/>
  <c r="IZ4" i="56"/>
  <c r="IZ5" i="56" s="1"/>
  <c r="JT31" i="61" s="1"/>
  <c r="IE41" i="61"/>
  <c r="IE40" i="61"/>
  <c r="IE32" i="61"/>
  <c r="IO1" i="63"/>
  <c r="JB1" i="61"/>
  <c r="AFS12" i="39"/>
  <c r="D3210" i="43"/>
  <c r="C3211" i="43"/>
  <c r="E3210" i="43"/>
  <c r="DX5" i="39"/>
  <c r="DW7" i="39"/>
  <c r="DW6" i="39"/>
  <c r="BS28" i="39" l="1"/>
  <c r="BT21" i="39"/>
  <c r="BS33" i="39"/>
  <c r="BS29" i="39"/>
  <c r="HJ3" i="63"/>
  <c r="HW3" i="61"/>
  <c r="GX1" i="63"/>
  <c r="HK1" i="61"/>
  <c r="IL1" i="61"/>
  <c r="HY1" i="63"/>
  <c r="HX2" i="63"/>
  <c r="IK2" i="61"/>
  <c r="HR3" i="61"/>
  <c r="HE3" i="63"/>
  <c r="GT3" i="63"/>
  <c r="HG3" i="61"/>
  <c r="GV2" i="63"/>
  <c r="HI2" i="61"/>
  <c r="GW4" i="61"/>
  <c r="GV4" i="63" s="1"/>
  <c r="HF2" i="61"/>
  <c r="GS2" i="63"/>
  <c r="GT4" i="61"/>
  <c r="GS4" i="63" s="1"/>
  <c r="GZ4" i="61"/>
  <c r="GY4" i="63" s="1"/>
  <c r="GY1" i="63"/>
  <c r="HL1" i="61"/>
  <c r="JI3" i="63"/>
  <c r="JV3" i="61"/>
  <c r="HU1" i="61"/>
  <c r="HH1" i="63"/>
  <c r="GY4" i="61"/>
  <c r="GX4" i="63" s="1"/>
  <c r="GX2" i="63"/>
  <c r="HK2" i="61"/>
  <c r="IM3" i="61"/>
  <c r="HZ3" i="63"/>
  <c r="IF1" i="61"/>
  <c r="HS1" i="63"/>
  <c r="HI2" i="63"/>
  <c r="HV2" i="61"/>
  <c r="HJ4" i="61"/>
  <c r="HI4" i="63" s="1"/>
  <c r="GR1" i="63"/>
  <c r="HE1" i="61"/>
  <c r="HQ3" i="61"/>
  <c r="HD3" i="63"/>
  <c r="HF2" i="63"/>
  <c r="HS2" i="61"/>
  <c r="HG4" i="61"/>
  <c r="HF4" i="63" s="1"/>
  <c r="IM4" i="61"/>
  <c r="IL4" i="63" s="1"/>
  <c r="IY2" i="61"/>
  <c r="IL2" i="63"/>
  <c r="JH2" i="61"/>
  <c r="IU2" i="63"/>
  <c r="C4863" i="43"/>
  <c r="E4862" i="43"/>
  <c r="D4862" i="43"/>
  <c r="HQ2" i="61"/>
  <c r="HE4" i="61"/>
  <c r="HD4" i="63" s="1"/>
  <c r="HD2" i="63"/>
  <c r="HI3" i="63"/>
  <c r="HV3" i="61"/>
  <c r="IA1" i="63"/>
  <c r="IN1" i="61"/>
  <c r="D4763" i="43"/>
  <c r="E4763" i="43"/>
  <c r="C4764" i="43"/>
  <c r="DA65" i="61"/>
  <c r="DA64" i="61"/>
  <c r="DA69" i="61"/>
  <c r="DB13" i="61"/>
  <c r="DA71" i="61"/>
  <c r="DA25" i="61"/>
  <c r="DA16" i="61"/>
  <c r="DA72" i="61"/>
  <c r="DN15" i="61"/>
  <c r="DM17" i="61"/>
  <c r="E4705" i="43"/>
  <c r="C4706" i="43"/>
  <c r="D4705" i="43"/>
  <c r="C4589" i="43"/>
  <c r="E4588" i="43"/>
  <c r="D4588" i="43"/>
  <c r="D3211" i="43"/>
  <c r="E3211" i="43"/>
  <c r="C3212" i="43"/>
  <c r="KF40" i="61"/>
  <c r="KF32" i="61"/>
  <c r="KF41" i="61"/>
  <c r="IK3" i="61"/>
  <c r="HX3" i="63"/>
  <c r="D3878" i="43"/>
  <c r="E3878" i="43"/>
  <c r="C3879" i="43"/>
  <c r="IG1" i="63"/>
  <c r="IT1" i="61"/>
  <c r="S226" i="43"/>
  <c r="T226" i="43" s="1"/>
  <c r="T214" i="43"/>
  <c r="IF2" i="61"/>
  <c r="HT4" i="61"/>
  <c r="HS4" i="63" s="1"/>
  <c r="HS2" i="63"/>
  <c r="II40" i="61"/>
  <c r="II41" i="61"/>
  <c r="II32" i="61"/>
  <c r="IA3" i="63"/>
  <c r="IN3" i="61"/>
  <c r="JD41" i="61"/>
  <c r="JD40" i="61"/>
  <c r="JD32" i="61"/>
  <c r="S218" i="43"/>
  <c r="T206" i="43"/>
  <c r="AFT12" i="39"/>
  <c r="JH3" i="56"/>
  <c r="JH4" i="56" s="1"/>
  <c r="JH5" i="56" s="1"/>
  <c r="KB31" i="61" s="1"/>
  <c r="IV4" i="56"/>
  <c r="IV5" i="56" s="1"/>
  <c r="JP31" i="61" s="1"/>
  <c r="IF3" i="63"/>
  <c r="IS3" i="61"/>
  <c r="IB2" i="61"/>
  <c r="HP4" i="61"/>
  <c r="HO4" i="63" s="1"/>
  <c r="HO2" i="63"/>
  <c r="IJ3" i="61"/>
  <c r="HW3" i="63"/>
  <c r="IQ32" i="61"/>
  <c r="IQ41" i="61"/>
  <c r="IQ40" i="61"/>
  <c r="HL1" i="63"/>
  <c r="HY1" i="61"/>
  <c r="HM4" i="61"/>
  <c r="HL4" i="63" s="1"/>
  <c r="IL32" i="61"/>
  <c r="IL41" i="61"/>
  <c r="IL40" i="61"/>
  <c r="JN1" i="61"/>
  <c r="JA1" i="63"/>
  <c r="IU2" i="56"/>
  <c r="II4" i="56"/>
  <c r="II5" i="56" s="1"/>
  <c r="JC31" i="61" s="1"/>
  <c r="JC21" i="61" s="1"/>
  <c r="S225" i="43"/>
  <c r="T225" i="43" s="1"/>
  <c r="T213" i="43"/>
  <c r="IP2" i="56"/>
  <c r="ID4" i="56"/>
  <c r="ID5" i="56" s="1"/>
  <c r="IX31" i="61" s="1"/>
  <c r="IX21" i="61" s="1"/>
  <c r="IE3" i="63"/>
  <c r="IR3" i="61"/>
  <c r="KI1" i="61"/>
  <c r="JV1" i="63"/>
  <c r="IL4" i="61"/>
  <c r="IK4" i="63" s="1"/>
  <c r="IX2" i="61"/>
  <c r="IK2" i="63"/>
  <c r="S215" i="43"/>
  <c r="T203" i="43"/>
  <c r="HA40" i="61"/>
  <c r="HA41" i="61"/>
  <c r="HA32" i="61"/>
  <c r="JT41" i="61"/>
  <c r="JT40" i="61"/>
  <c r="JT32" i="61"/>
  <c r="JB1" i="63"/>
  <c r="JO1" i="61"/>
  <c r="IA4" i="56"/>
  <c r="IA5" i="56" s="1"/>
  <c r="IU31" i="61" s="1"/>
  <c r="IU21" i="61" s="1"/>
  <c r="IM3" i="56"/>
  <c r="HE2" i="56"/>
  <c r="GS4" i="56"/>
  <c r="GS5" i="56" s="1"/>
  <c r="HM31" i="61" s="1"/>
  <c r="HM21" i="61" s="1"/>
  <c r="DX6" i="39"/>
  <c r="DX7" i="39"/>
  <c r="DY5" i="39"/>
  <c r="BT28" i="39" l="1"/>
  <c r="BU21" i="39"/>
  <c r="BT33" i="39"/>
  <c r="BT29" i="39"/>
  <c r="IK1" i="63"/>
  <c r="IX1" i="61"/>
  <c r="HW1" i="61"/>
  <c r="HJ1" i="63"/>
  <c r="HV3" i="63"/>
  <c r="II3" i="61"/>
  <c r="IG1" i="61"/>
  <c r="HT1" i="63"/>
  <c r="HR2" i="61"/>
  <c r="HE2" i="63"/>
  <c r="HF4" i="61"/>
  <c r="HE4" i="63" s="1"/>
  <c r="HU2" i="63"/>
  <c r="IH2" i="61"/>
  <c r="HV4" i="61"/>
  <c r="HU4" i="63" s="1"/>
  <c r="IE1" i="63"/>
  <c r="IR1" i="61"/>
  <c r="KH3" i="61"/>
  <c r="JU3" i="63"/>
  <c r="HQ3" i="63"/>
  <c r="ID3" i="61"/>
  <c r="HS3" i="61"/>
  <c r="HF3" i="63"/>
  <c r="JT2" i="61"/>
  <c r="JG2" i="63"/>
  <c r="HP3" i="63"/>
  <c r="IC3" i="61"/>
  <c r="HD1" i="63"/>
  <c r="HQ1" i="61"/>
  <c r="IY3" i="61"/>
  <c r="IL3" i="63"/>
  <c r="HK1" i="63"/>
  <c r="HX1" i="61"/>
  <c r="HL4" i="61"/>
  <c r="HK4" i="63" s="1"/>
  <c r="IW2" i="61"/>
  <c r="IJ2" i="63"/>
  <c r="HS4" i="61"/>
  <c r="HR4" i="63" s="1"/>
  <c r="HR2" i="63"/>
  <c r="IE2" i="61"/>
  <c r="IY4" i="61"/>
  <c r="IX4" i="63" s="1"/>
  <c r="JK2" i="61"/>
  <c r="IX2" i="63"/>
  <c r="HJ2" i="63"/>
  <c r="HK4" i="61"/>
  <c r="HJ4" i="63" s="1"/>
  <c r="HW2" i="61"/>
  <c r="HH2" i="63"/>
  <c r="HU2" i="61"/>
  <c r="HI4" i="61"/>
  <c r="HH4" i="63" s="1"/>
  <c r="D4863" i="43"/>
  <c r="E4863" i="43"/>
  <c r="C4864" i="43"/>
  <c r="IZ1" i="61"/>
  <c r="IM1" i="63"/>
  <c r="KH1" i="63"/>
  <c r="KU1" i="61"/>
  <c r="KT1" i="63" s="1"/>
  <c r="HU3" i="63"/>
  <c r="IH3" i="61"/>
  <c r="HP2" i="63"/>
  <c r="HQ4" i="61"/>
  <c r="HP4" i="63" s="1"/>
  <c r="IC2" i="61"/>
  <c r="D4764" i="43"/>
  <c r="E4764" i="43"/>
  <c r="C4765" i="43"/>
  <c r="DB71" i="61"/>
  <c r="DC13" i="61"/>
  <c r="DB69" i="61"/>
  <c r="DB64" i="61"/>
  <c r="DB16" i="61"/>
  <c r="DB25" i="61"/>
  <c r="DB65" i="61"/>
  <c r="DB72" i="61"/>
  <c r="DO15" i="61"/>
  <c r="DN17" i="61"/>
  <c r="D4706" i="43"/>
  <c r="E4706" i="43"/>
  <c r="C4707" i="43"/>
  <c r="C4590" i="43"/>
  <c r="D4589" i="43"/>
  <c r="E4589" i="43"/>
  <c r="IR3" i="63"/>
  <c r="JE3" i="61"/>
  <c r="IE2" i="63"/>
  <c r="IF4" i="61"/>
  <c r="IE4" i="63" s="1"/>
  <c r="IR2" i="61"/>
  <c r="IP4" i="56"/>
  <c r="IP5" i="56" s="1"/>
  <c r="JJ31" i="61" s="1"/>
  <c r="JB2" i="56"/>
  <c r="IW2" i="63"/>
  <c r="IX4" i="61"/>
  <c r="IW4" i="63" s="1"/>
  <c r="JJ2" i="61"/>
  <c r="JP40" i="61"/>
  <c r="JP32" i="61"/>
  <c r="JP41" i="61"/>
  <c r="S230" i="43"/>
  <c r="T230" i="43" s="1"/>
  <c r="T218" i="43"/>
  <c r="IJ3" i="63"/>
  <c r="IW3" i="61"/>
  <c r="KB32" i="61"/>
  <c r="KB41" i="61"/>
  <c r="KB40" i="61"/>
  <c r="KA1" i="61"/>
  <c r="JN1" i="63"/>
  <c r="JZ1" i="61"/>
  <c r="JM1" i="63"/>
  <c r="AFU12" i="39"/>
  <c r="IS1" i="63"/>
  <c r="JF1" i="61"/>
  <c r="HQ2" i="56"/>
  <c r="HE4" i="56"/>
  <c r="HE5" i="56" s="1"/>
  <c r="HY31" i="61" s="1"/>
  <c r="HY21" i="61" s="1"/>
  <c r="IQ3" i="63"/>
  <c r="JD3" i="61"/>
  <c r="JC40" i="61"/>
  <c r="JC41" i="61"/>
  <c r="JC32" i="61"/>
  <c r="IN2" i="61"/>
  <c r="IA2" i="63"/>
  <c r="IB4" i="61"/>
  <c r="IA4" i="63" s="1"/>
  <c r="E3212" i="43"/>
  <c r="C3213" i="43"/>
  <c r="D3212" i="43"/>
  <c r="HM40" i="61"/>
  <c r="HM32" i="61"/>
  <c r="HM41" i="61"/>
  <c r="IM4" i="56"/>
  <c r="IM5" i="56" s="1"/>
  <c r="JG31" i="61" s="1"/>
  <c r="IY3" i="56"/>
  <c r="JG2" i="56"/>
  <c r="JG4" i="56" s="1"/>
  <c r="JG5" i="56" s="1"/>
  <c r="KA31" i="61" s="1"/>
  <c r="IU4" i="56"/>
  <c r="IU5" i="56" s="1"/>
  <c r="JO31" i="61" s="1"/>
  <c r="HX1" i="63"/>
  <c r="IK1" i="61"/>
  <c r="HY4" i="61"/>
  <c r="HX4" i="63" s="1"/>
  <c r="E3879" i="43"/>
  <c r="C3880" i="43"/>
  <c r="D3879" i="43"/>
  <c r="IU32" i="61"/>
  <c r="IU40" i="61"/>
  <c r="IU41" i="61"/>
  <c r="S227" i="43"/>
  <c r="T227" i="43" s="1"/>
  <c r="T215" i="43"/>
  <c r="IX40" i="61"/>
  <c r="IX32" i="61"/>
  <c r="IX41" i="61"/>
  <c r="II3" i="63"/>
  <c r="IV3" i="61"/>
  <c r="IZ3" i="61"/>
  <c r="IM3" i="63"/>
  <c r="DZ5" i="39"/>
  <c r="DY6" i="39"/>
  <c r="DY7" i="39"/>
  <c r="DY11" i="39"/>
  <c r="BV21" i="39" l="1"/>
  <c r="BU28" i="39"/>
  <c r="BU29" i="39"/>
  <c r="BU33" i="39"/>
  <c r="IU3" i="61"/>
  <c r="IH3" i="63"/>
  <c r="II1" i="61"/>
  <c r="HV1" i="63"/>
  <c r="JJ1" i="61"/>
  <c r="IW1" i="63"/>
  <c r="HQ2" i="63"/>
  <c r="ID2" i="61"/>
  <c r="HR4" i="61"/>
  <c r="HQ4" i="63" s="1"/>
  <c r="JJ2" i="63"/>
  <c r="JW2" i="61"/>
  <c r="JK4" i="61"/>
  <c r="JJ4" i="63" s="1"/>
  <c r="JS2" i="63"/>
  <c r="KF2" i="61"/>
  <c r="HT2" i="63"/>
  <c r="IG2" i="61"/>
  <c r="HU4" i="61"/>
  <c r="HT4" i="63" s="1"/>
  <c r="ID2" i="63"/>
  <c r="IE4" i="61"/>
  <c r="ID4" i="63" s="1"/>
  <c r="IQ2" i="61"/>
  <c r="IQ1" i="63"/>
  <c r="JD1" i="61"/>
  <c r="JK3" i="61"/>
  <c r="IX3" i="63"/>
  <c r="HR3" i="63"/>
  <c r="IE3" i="61"/>
  <c r="IF1" i="63"/>
  <c r="IS1" i="61"/>
  <c r="IJ1" i="61"/>
  <c r="HW1" i="63"/>
  <c r="HX4" i="61"/>
  <c r="HW4" i="63" s="1"/>
  <c r="HV2" i="63"/>
  <c r="HW4" i="61"/>
  <c r="HV4" i="63" s="1"/>
  <c r="II2" i="61"/>
  <c r="IC1" i="61"/>
  <c r="HP1" i="63"/>
  <c r="IP3" i="61"/>
  <c r="IC3" i="63"/>
  <c r="KT3" i="61"/>
  <c r="KS3" i="63" s="1"/>
  <c r="KG3" i="63"/>
  <c r="IT2" i="61"/>
  <c r="IG2" i="63"/>
  <c r="IH4" i="61"/>
  <c r="IG4" i="63" s="1"/>
  <c r="IV2" i="63"/>
  <c r="JI2" i="61"/>
  <c r="IO3" i="61"/>
  <c r="IB3" i="63"/>
  <c r="D4864" i="43"/>
  <c r="E4864" i="43"/>
  <c r="C4865" i="43"/>
  <c r="IB2" i="63"/>
  <c r="IO2" i="61"/>
  <c r="JZ1" i="63"/>
  <c r="KM1" i="61"/>
  <c r="KY1" i="61" s="1"/>
  <c r="IY1" i="63"/>
  <c r="JL1" i="61"/>
  <c r="IG3" i="63"/>
  <c r="IT3" i="61"/>
  <c r="E4765" i="43"/>
  <c r="C4766" i="43"/>
  <c r="D4765" i="43"/>
  <c r="DD13" i="61"/>
  <c r="DC25" i="61"/>
  <c r="DC71" i="61"/>
  <c r="DC16" i="61"/>
  <c r="DC72" i="61"/>
  <c r="DC64" i="61"/>
  <c r="DC65" i="61"/>
  <c r="DC69" i="61"/>
  <c r="DP15" i="61"/>
  <c r="DO17" i="61"/>
  <c r="D4707" i="43"/>
  <c r="E4707" i="43"/>
  <c r="C4708" i="43"/>
  <c r="D4590" i="43"/>
  <c r="E4590" i="43"/>
  <c r="C4591" i="43"/>
  <c r="JC3" i="63"/>
  <c r="JP3" i="61"/>
  <c r="IV3" i="63"/>
  <c r="JI3" i="61"/>
  <c r="JO32" i="61"/>
  <c r="JO41" i="61"/>
  <c r="JO40" i="61"/>
  <c r="AFV12" i="39"/>
  <c r="JN2" i="56"/>
  <c r="JN4" i="56" s="1"/>
  <c r="JN5" i="56" s="1"/>
  <c r="KH31" i="61" s="1"/>
  <c r="JB4" i="56"/>
  <c r="JB5" i="56" s="1"/>
  <c r="JV31" i="61" s="1"/>
  <c r="IJ1" i="63"/>
  <c r="IW1" i="61"/>
  <c r="IK4" i="61"/>
  <c r="IJ4" i="63" s="1"/>
  <c r="HY41" i="61"/>
  <c r="HY40" i="61"/>
  <c r="HY32" i="61"/>
  <c r="JJ32" i="61"/>
  <c r="JJ40" i="61"/>
  <c r="JJ41" i="61"/>
  <c r="JL3" i="61"/>
  <c r="IY3" i="63"/>
  <c r="IM2" i="63"/>
  <c r="IZ2" i="61"/>
  <c r="IN4" i="61"/>
  <c r="IM4" i="63" s="1"/>
  <c r="IC2" i="56"/>
  <c r="HQ4" i="56"/>
  <c r="HQ5" i="56" s="1"/>
  <c r="IK31" i="61" s="1"/>
  <c r="IK21" i="61" s="1"/>
  <c r="JI2" i="63"/>
  <c r="JV2" i="61"/>
  <c r="JJ4" i="61"/>
  <c r="JI4" i="63" s="1"/>
  <c r="IQ2" i="63"/>
  <c r="JD2" i="61"/>
  <c r="IR4" i="61"/>
  <c r="IQ4" i="63" s="1"/>
  <c r="KL1" i="61"/>
  <c r="KX1" i="61" s="1"/>
  <c r="KW1" i="63" s="1"/>
  <c r="JY1" i="63"/>
  <c r="JH3" i="61"/>
  <c r="IU3" i="63"/>
  <c r="IY4" i="56"/>
  <c r="IY5" i="56" s="1"/>
  <c r="JS31" i="61" s="1"/>
  <c r="JK3" i="56"/>
  <c r="JK4" i="56" s="1"/>
  <c r="JK5" i="56" s="1"/>
  <c r="KE31" i="61" s="1"/>
  <c r="JR1" i="61"/>
  <c r="JE1" i="63"/>
  <c r="JQ3" i="61"/>
  <c r="JD3" i="63"/>
  <c r="C3881" i="43"/>
  <c r="D3880" i="43"/>
  <c r="E3880" i="43"/>
  <c r="KA41" i="61"/>
  <c r="KA32" i="61"/>
  <c r="KA40" i="61"/>
  <c r="JG32" i="61"/>
  <c r="JG41" i="61"/>
  <c r="JG40" i="61"/>
  <c r="D3213" i="43"/>
  <c r="E3213" i="43"/>
  <c r="C3214" i="43"/>
  <c r="DZ7" i="39"/>
  <c r="DZ6" i="39"/>
  <c r="EA5" i="39"/>
  <c r="DY38" i="39"/>
  <c r="DY34" i="39"/>
  <c r="DY55" i="39"/>
  <c r="DY35" i="39"/>
  <c r="DY57" i="39"/>
  <c r="DY36" i="39"/>
  <c r="DY37" i="39" s="1"/>
  <c r="BV28" i="39" l="1"/>
  <c r="BW21" i="39"/>
  <c r="BV29" i="39"/>
  <c r="BV33" i="39"/>
  <c r="JI1" i="63"/>
  <c r="JV1" i="61"/>
  <c r="IU1" i="61"/>
  <c r="IH1" i="63"/>
  <c r="IT3" i="63"/>
  <c r="JG3" i="61"/>
  <c r="IB1" i="63"/>
  <c r="IO1" i="61"/>
  <c r="II4" i="61"/>
  <c r="IH4" i="63" s="1"/>
  <c r="IU2" i="61"/>
  <c r="IH2" i="63"/>
  <c r="IC4" i="61"/>
  <c r="IB4" i="63" s="1"/>
  <c r="JA3" i="61"/>
  <c r="IN3" i="63"/>
  <c r="IQ3" i="61"/>
  <c r="ID3" i="63"/>
  <c r="KI2" i="61"/>
  <c r="JV2" i="63"/>
  <c r="JW4" i="61"/>
  <c r="JV4" i="63" s="1"/>
  <c r="JU2" i="61"/>
  <c r="JH2" i="63"/>
  <c r="JP1" i="61"/>
  <c r="JC1" i="63"/>
  <c r="JE1" i="61"/>
  <c r="IR1" i="63"/>
  <c r="IF2" i="63"/>
  <c r="IS2" i="61"/>
  <c r="IG4" i="61"/>
  <c r="IF4" i="63" s="1"/>
  <c r="KR2" i="61"/>
  <c r="KE2" i="63"/>
  <c r="IP2" i="63"/>
  <c r="JC2" i="61"/>
  <c r="IQ4" i="61"/>
  <c r="IP4" i="63" s="1"/>
  <c r="JF2" i="61"/>
  <c r="IS2" i="63"/>
  <c r="IT4" i="61"/>
  <c r="IS4" i="63" s="1"/>
  <c r="JB3" i="61"/>
  <c r="IO3" i="63"/>
  <c r="IV1" i="61"/>
  <c r="II1" i="63"/>
  <c r="IJ4" i="61"/>
  <c r="II4" i="63" s="1"/>
  <c r="JJ3" i="63"/>
  <c r="JW3" i="61"/>
  <c r="IP2" i="61"/>
  <c r="IC2" i="63"/>
  <c r="ID4" i="61"/>
  <c r="IC4" i="63" s="1"/>
  <c r="E4865" i="43"/>
  <c r="C4866" i="43"/>
  <c r="D4865" i="43"/>
  <c r="JX1" i="61"/>
  <c r="JK1" i="63"/>
  <c r="KK1" i="63"/>
  <c r="KL1" i="63"/>
  <c r="IS3" i="63"/>
  <c r="JF3" i="61"/>
  <c r="JA2" i="61"/>
  <c r="IN2" i="63"/>
  <c r="D4766" i="43"/>
  <c r="E4766" i="43"/>
  <c r="C4767" i="43"/>
  <c r="DP17" i="61"/>
  <c r="DQ15" i="61"/>
  <c r="DD64" i="61"/>
  <c r="DD72" i="61"/>
  <c r="DD25" i="61"/>
  <c r="DD69" i="61"/>
  <c r="DD71" i="61"/>
  <c r="DD16" i="61"/>
  <c r="DE13" i="61"/>
  <c r="DD65" i="61"/>
  <c r="D4708" i="43"/>
  <c r="E4708" i="43"/>
  <c r="C4709" i="43"/>
  <c r="D4591" i="43"/>
  <c r="C4592" i="43"/>
  <c r="E4591" i="43"/>
  <c r="KC3" i="61"/>
  <c r="JP3" i="63"/>
  <c r="JX3" i="61"/>
  <c r="JK3" i="63"/>
  <c r="C3215" i="43"/>
  <c r="E3214" i="43"/>
  <c r="D3214" i="43"/>
  <c r="JD4" i="61"/>
  <c r="JC4" i="63" s="1"/>
  <c r="JP2" i="61"/>
  <c r="JC2" i="63"/>
  <c r="IK40" i="61"/>
  <c r="IK41" i="61"/>
  <c r="IK32" i="61"/>
  <c r="JI1" i="61"/>
  <c r="IV1" i="63"/>
  <c r="IW4" i="61"/>
  <c r="IV4" i="63" s="1"/>
  <c r="AFW12" i="39"/>
  <c r="JU3" i="61"/>
  <c r="JH3" i="63"/>
  <c r="JQ1" i="63"/>
  <c r="KD1" i="61"/>
  <c r="KP1" i="61" s="1"/>
  <c r="IO2" i="56"/>
  <c r="IC4" i="56"/>
  <c r="IC5" i="56" s="1"/>
  <c r="IW31" i="61" s="1"/>
  <c r="IW21" i="61" s="1"/>
  <c r="KE32" i="61"/>
  <c r="KE40" i="61"/>
  <c r="KE41" i="61"/>
  <c r="JO3" i="63"/>
  <c r="KB3" i="61"/>
  <c r="JS40" i="61"/>
  <c r="JS41" i="61"/>
  <c r="JS32" i="61"/>
  <c r="KH2" i="61"/>
  <c r="JV4" i="61"/>
  <c r="JU4" i="63" s="1"/>
  <c r="JU2" i="63"/>
  <c r="IZ4" i="61"/>
  <c r="IY4" i="63" s="1"/>
  <c r="IY2" i="63"/>
  <c r="JL2" i="61"/>
  <c r="JV40" i="61"/>
  <c r="JV41" i="61"/>
  <c r="JV32" i="61"/>
  <c r="C3882" i="43"/>
  <c r="E3881" i="43"/>
  <c r="D3881" i="43"/>
  <c r="KH40" i="61"/>
  <c r="KH32" i="61"/>
  <c r="KH41" i="61"/>
  <c r="JG3" i="63"/>
  <c r="JT3" i="61"/>
  <c r="EA7" i="39"/>
  <c r="EB5" i="39"/>
  <c r="EA6" i="39"/>
  <c r="BX21" i="39" l="1"/>
  <c r="BW29" i="39"/>
  <c r="BW33" i="39"/>
  <c r="BW28" i="39"/>
  <c r="JF3" i="63"/>
  <c r="JS3" i="61"/>
  <c r="KH1" i="61"/>
  <c r="JU1" i="63"/>
  <c r="IT1" i="63"/>
  <c r="JG1" i="61"/>
  <c r="JE2" i="61"/>
  <c r="IR2" i="63"/>
  <c r="IS4" i="61"/>
  <c r="IR4" i="63" s="1"/>
  <c r="JG2" i="61"/>
  <c r="IU4" i="61"/>
  <c r="IT4" i="63" s="1"/>
  <c r="IT2" i="63"/>
  <c r="JB2" i="63"/>
  <c r="JO2" i="61"/>
  <c r="JC4" i="61"/>
  <c r="JB4" i="63" s="1"/>
  <c r="KI4" i="61"/>
  <c r="KH4" i="63" s="1"/>
  <c r="KH2" i="63"/>
  <c r="KU2" i="61"/>
  <c r="JC3" i="61"/>
  <c r="IP3" i="63"/>
  <c r="JD1" i="63"/>
  <c r="JQ1" i="61"/>
  <c r="JN3" i="61"/>
  <c r="JA3" i="63"/>
  <c r="KB1" i="61"/>
  <c r="JO1" i="63"/>
  <c r="KI3" i="61"/>
  <c r="JV3" i="63"/>
  <c r="JT2" i="63"/>
  <c r="KG2" i="61"/>
  <c r="JR2" i="61"/>
  <c r="JE2" i="63"/>
  <c r="JF4" i="61"/>
  <c r="JE4" i="63" s="1"/>
  <c r="IU1" i="63"/>
  <c r="JH1" i="61"/>
  <c r="IV4" i="61"/>
  <c r="IU4" i="63" s="1"/>
  <c r="JA1" i="61"/>
  <c r="IN1" i="63"/>
  <c r="IO4" i="61"/>
  <c r="IN4" i="63" s="1"/>
  <c r="IO2" i="63"/>
  <c r="JB2" i="61"/>
  <c r="IP4" i="61"/>
  <c r="IO4" i="63" s="1"/>
  <c r="KQ2" i="63"/>
  <c r="JM3" i="61"/>
  <c r="IZ3" i="63"/>
  <c r="D4866" i="43"/>
  <c r="E4866" i="43"/>
  <c r="C4867" i="43"/>
  <c r="KO1" i="63"/>
  <c r="KJ1" i="61"/>
  <c r="JW1" i="63"/>
  <c r="IZ2" i="63"/>
  <c r="JM2" i="61"/>
  <c r="JE3" i="63"/>
  <c r="JR3" i="61"/>
  <c r="KH4" i="61"/>
  <c r="KG4" i="63" s="1"/>
  <c r="KG2" i="63"/>
  <c r="KT2" i="61"/>
  <c r="KA3" i="63"/>
  <c r="KN3" i="61"/>
  <c r="KB3" i="63"/>
  <c r="KO3" i="61"/>
  <c r="KN3" i="63" s="1"/>
  <c r="D4767" i="43"/>
  <c r="E4767" i="43"/>
  <c r="C4768" i="43"/>
  <c r="DQ17" i="61"/>
  <c r="DR15" i="61"/>
  <c r="DE64" i="61"/>
  <c r="DE16" i="61"/>
  <c r="DE71" i="61"/>
  <c r="DF13" i="61"/>
  <c r="DE25" i="61"/>
  <c r="DE65" i="61"/>
  <c r="DE69" i="61"/>
  <c r="DE72" i="61"/>
  <c r="D4709" i="43"/>
  <c r="E4709" i="43"/>
  <c r="C4710" i="43"/>
  <c r="C4593" i="43"/>
  <c r="E4592" i="43"/>
  <c r="D4592" i="43"/>
  <c r="JA2" i="56"/>
  <c r="IO4" i="56"/>
  <c r="IO5" i="56" s="1"/>
  <c r="JI31" i="61" s="1"/>
  <c r="JO2" i="63"/>
  <c r="KB2" i="61"/>
  <c r="KN2" i="61" s="1"/>
  <c r="KZ2" i="61" s="1"/>
  <c r="JP4" i="61"/>
  <c r="JO4" i="63" s="1"/>
  <c r="D3215" i="43"/>
  <c r="C3216" i="43"/>
  <c r="E3215" i="43"/>
  <c r="KG3" i="61"/>
  <c r="JT3" i="63"/>
  <c r="KC1" i="63"/>
  <c r="JU1" i="61"/>
  <c r="JH1" i="63"/>
  <c r="JI4" i="61"/>
  <c r="JH4" i="63" s="1"/>
  <c r="KJ3" i="61"/>
  <c r="JW3" i="63"/>
  <c r="KF3" i="61"/>
  <c r="JS3" i="63"/>
  <c r="D3882" i="43"/>
  <c r="E3882" i="43"/>
  <c r="C3883" i="43"/>
  <c r="JK2" i="63"/>
  <c r="JL4" i="61"/>
  <c r="JK4" i="63" s="1"/>
  <c r="JX2" i="61"/>
  <c r="IW41" i="61"/>
  <c r="IW40" i="61"/>
  <c r="IW32" i="61"/>
  <c r="AFX12" i="39"/>
  <c r="EB6" i="39"/>
  <c r="EC5" i="39"/>
  <c r="EB7" i="39"/>
  <c r="BY21" i="39" l="1"/>
  <c r="BX29" i="39"/>
  <c r="BX28" i="39"/>
  <c r="BX33" i="39"/>
  <c r="JF1" i="63"/>
  <c r="JS1" i="61"/>
  <c r="KT1" i="61"/>
  <c r="KS1" i="63" s="1"/>
  <c r="KG1" i="63"/>
  <c r="JR3" i="63"/>
  <c r="KE3" i="61"/>
  <c r="JM1" i="61"/>
  <c r="JM4" i="61" s="1"/>
  <c r="JL4" i="63" s="1"/>
  <c r="IZ1" i="63"/>
  <c r="JD2" i="63"/>
  <c r="JQ2" i="61"/>
  <c r="JE4" i="61"/>
  <c r="JD4" i="63" s="1"/>
  <c r="KU3" i="61"/>
  <c r="KT3" i="63" s="1"/>
  <c r="KH3" i="63"/>
  <c r="JZ3" i="61"/>
  <c r="JM3" i="63"/>
  <c r="JA4" i="61"/>
  <c r="IZ4" i="63" s="1"/>
  <c r="KT2" i="63"/>
  <c r="KU4" i="61"/>
  <c r="KT4" i="63" s="1"/>
  <c r="JF2" i="63"/>
  <c r="JG4" i="61"/>
  <c r="JF4" i="63" s="1"/>
  <c r="JS2" i="61"/>
  <c r="JL3" i="63"/>
  <c r="JY3" i="61"/>
  <c r="JN2" i="63"/>
  <c r="KA2" i="61"/>
  <c r="JO4" i="61"/>
  <c r="JN4" i="63" s="1"/>
  <c r="KD2" i="61"/>
  <c r="JQ2" i="63"/>
  <c r="JR4" i="61"/>
  <c r="JQ4" i="63" s="1"/>
  <c r="KN1" i="61"/>
  <c r="KN4" i="61" s="1"/>
  <c r="KM4" i="63" s="1"/>
  <c r="KA1" i="63"/>
  <c r="KC1" i="61"/>
  <c r="JP1" i="63"/>
  <c r="JH4" i="61"/>
  <c r="JG4" i="63" s="1"/>
  <c r="JT1" i="61"/>
  <c r="JG1" i="63"/>
  <c r="JN2" i="61"/>
  <c r="JA2" i="63"/>
  <c r="JB4" i="61"/>
  <c r="JA4" i="63" s="1"/>
  <c r="JO3" i="61"/>
  <c r="JB3" i="63"/>
  <c r="KM3" i="63"/>
  <c r="KZ3" i="61"/>
  <c r="KS2" i="61"/>
  <c r="KR2" i="63" s="1"/>
  <c r="KF2" i="63"/>
  <c r="C4868" i="43"/>
  <c r="D4867" i="43"/>
  <c r="E4867" i="43"/>
  <c r="KS2" i="63"/>
  <c r="KM2" i="63"/>
  <c r="JY2" i="61"/>
  <c r="JL2" i="63"/>
  <c r="KE3" i="63"/>
  <c r="KR3" i="61"/>
  <c r="KQ3" i="63" s="1"/>
  <c r="KF3" i="63"/>
  <c r="KS3" i="61"/>
  <c r="KR3" i="63" s="1"/>
  <c r="KI1" i="63"/>
  <c r="KV1" i="61"/>
  <c r="KU1" i="63" s="1"/>
  <c r="KV3" i="61"/>
  <c r="KU3" i="63" s="1"/>
  <c r="KI3" i="63"/>
  <c r="KD3" i="61"/>
  <c r="JQ3" i="63"/>
  <c r="D4768" i="43"/>
  <c r="E4768" i="43"/>
  <c r="C4769" i="43"/>
  <c r="DF64" i="61"/>
  <c r="DF16" i="61"/>
  <c r="DF25" i="61"/>
  <c r="DF65" i="61"/>
  <c r="DF71" i="61"/>
  <c r="DG13" i="61"/>
  <c r="DF69" i="61"/>
  <c r="DF72" i="61"/>
  <c r="DR17" i="61"/>
  <c r="DS15" i="61"/>
  <c r="C4711" i="43"/>
  <c r="D4710" i="43"/>
  <c r="E4710" i="43"/>
  <c r="C4594" i="43"/>
  <c r="D4593" i="43"/>
  <c r="E4593" i="43"/>
  <c r="KG1" i="61"/>
  <c r="KS1" i="61" s="1"/>
  <c r="JT1" i="63"/>
  <c r="JU4" i="61"/>
  <c r="JT4" i="63" s="1"/>
  <c r="KA2" i="63"/>
  <c r="KB4" i="61"/>
  <c r="KA4" i="63" s="1"/>
  <c r="KJ2" i="61"/>
  <c r="JX4" i="61"/>
  <c r="JW4" i="63" s="1"/>
  <c r="JW2" i="63"/>
  <c r="JI40" i="61"/>
  <c r="JI41" i="61"/>
  <c r="JI32" i="61"/>
  <c r="D3216" i="43"/>
  <c r="E3216" i="43"/>
  <c r="C3217" i="43"/>
  <c r="JM2" i="56"/>
  <c r="JM4" i="56" s="1"/>
  <c r="JM5" i="56" s="1"/>
  <c r="KG31" i="61" s="1"/>
  <c r="JA4" i="56"/>
  <c r="JA5" i="56" s="1"/>
  <c r="JU31" i="61" s="1"/>
  <c r="AFY12" i="39"/>
  <c r="C3884" i="43"/>
  <c r="D3883" i="43"/>
  <c r="E3883" i="43"/>
  <c r="EC7" i="39"/>
  <c r="ED5" i="39"/>
  <c r="EC11" i="39"/>
  <c r="EC6" i="39"/>
  <c r="BZ21" i="39" l="1"/>
  <c r="BY33" i="39"/>
  <c r="BY29" i="39"/>
  <c r="BY28" i="39"/>
  <c r="KD3" i="63"/>
  <c r="KQ3" i="61"/>
  <c r="KP3" i="63" s="1"/>
  <c r="JR1" i="63"/>
  <c r="KE1" i="61"/>
  <c r="KT4" i="61"/>
  <c r="KS4" i="63" s="1"/>
  <c r="KM2" i="61"/>
  <c r="JZ2" i="63"/>
  <c r="KA4" i="61"/>
  <c r="JZ4" i="63" s="1"/>
  <c r="JP2" i="63"/>
  <c r="KC2" i="61"/>
  <c r="JQ4" i="61"/>
  <c r="JP4" i="63" s="1"/>
  <c r="JZ2" i="61"/>
  <c r="JM2" i="63"/>
  <c r="JN4" i="61"/>
  <c r="JM4" i="63" s="1"/>
  <c r="KP2" i="61"/>
  <c r="KC2" i="63"/>
  <c r="KD4" i="61"/>
  <c r="KC4" i="63" s="1"/>
  <c r="JN3" i="63"/>
  <c r="KA3" i="61"/>
  <c r="KO1" i="61"/>
  <c r="KN1" i="63" s="1"/>
  <c r="KB1" i="63"/>
  <c r="JR2" i="63"/>
  <c r="JS4" i="61"/>
  <c r="JR4" i="63" s="1"/>
  <c r="KE2" i="61"/>
  <c r="JT4" i="61"/>
  <c r="JS4" i="63" s="1"/>
  <c r="KF1" i="61"/>
  <c r="JS1" i="63"/>
  <c r="JX3" i="63"/>
  <c r="KK3" i="61"/>
  <c r="JY3" i="63"/>
  <c r="KL3" i="61"/>
  <c r="KM1" i="63"/>
  <c r="KZ1" i="61"/>
  <c r="KZ4" i="61" s="1"/>
  <c r="JY1" i="61"/>
  <c r="JY4" i="61" s="1"/>
  <c r="JX4" i="63" s="1"/>
  <c r="JL1" i="63"/>
  <c r="D4868" i="43"/>
  <c r="E4868" i="43"/>
  <c r="C4869" i="43"/>
  <c r="KC3" i="63"/>
  <c r="KP3" i="61"/>
  <c r="KO3" i="63" s="1"/>
  <c r="KK2" i="61"/>
  <c r="KW2" i="61" s="1"/>
  <c r="JX2" i="63"/>
  <c r="KJ4" i="61"/>
  <c r="KI4" i="63" s="1"/>
  <c r="KI2" i="63"/>
  <c r="KV2" i="61"/>
  <c r="KU2" i="63" s="1"/>
  <c r="KR1" i="63"/>
  <c r="KS4" i="61"/>
  <c r="KR4" i="63" s="1"/>
  <c r="D4769" i="43"/>
  <c r="E4769" i="43"/>
  <c r="C4770" i="43"/>
  <c r="DG64" i="61"/>
  <c r="DH13" i="61"/>
  <c r="DG72" i="61"/>
  <c r="DG65" i="61"/>
  <c r="DG16" i="61"/>
  <c r="DG71" i="61"/>
  <c r="DG69" i="61"/>
  <c r="DG25" i="61"/>
  <c r="DT15" i="61"/>
  <c r="DS17" i="61"/>
  <c r="D4711" i="43"/>
  <c r="E4711" i="43"/>
  <c r="C4712" i="43"/>
  <c r="D4594" i="43"/>
  <c r="E4594" i="43"/>
  <c r="C4595" i="43"/>
  <c r="JU32" i="61"/>
  <c r="JU41" i="61"/>
  <c r="JU40" i="61"/>
  <c r="KG40" i="61"/>
  <c r="KG41" i="61"/>
  <c r="KG32" i="61"/>
  <c r="E3884" i="43"/>
  <c r="C3885" i="43"/>
  <c r="D3884" i="43"/>
  <c r="AFZ12" i="39"/>
  <c r="C3218" i="43"/>
  <c r="E3217" i="43"/>
  <c r="D3217" i="43"/>
  <c r="KF1" i="63"/>
  <c r="KG4" i="61"/>
  <c r="KF4" i="63" s="1"/>
  <c r="EC46" i="39"/>
  <c r="EC55" i="39"/>
  <c r="EC35" i="39"/>
  <c r="EC57" i="39"/>
  <c r="EC38" i="39"/>
  <c r="EC34" i="39"/>
  <c r="EC36" i="39"/>
  <c r="EC37" i="39" s="1"/>
  <c r="ED6" i="39"/>
  <c r="EE5" i="39"/>
  <c r="ED7" i="39"/>
  <c r="BZ28" i="39" l="1"/>
  <c r="CA21" i="39"/>
  <c r="BZ33" i="39"/>
  <c r="BZ29" i="39"/>
  <c r="KQ1" i="61"/>
  <c r="KP1" i="63" s="1"/>
  <c r="KD1" i="63"/>
  <c r="KJ3" i="63"/>
  <c r="KW3" i="61"/>
  <c r="KV3" i="63" s="1"/>
  <c r="KV4" i="61"/>
  <c r="KU4" i="63" s="1"/>
  <c r="JY2" i="63"/>
  <c r="KL2" i="61"/>
  <c r="JZ4" i="61"/>
  <c r="JY4" i="63" s="1"/>
  <c r="KL2" i="63"/>
  <c r="KY2" i="61"/>
  <c r="KY4" i="61" s="1"/>
  <c r="KM4" i="61"/>
  <c r="KL4" i="63" s="1"/>
  <c r="KV2" i="63"/>
  <c r="JX1" i="63"/>
  <c r="KK1" i="61"/>
  <c r="KK4" i="61" s="1"/>
  <c r="KJ4" i="63" s="1"/>
  <c r="KE1" i="63"/>
  <c r="KR1" i="61"/>
  <c r="KF4" i="61"/>
  <c r="KE4" i="63" s="1"/>
  <c r="KO2" i="61"/>
  <c r="KB2" i="63"/>
  <c r="KC4" i="61"/>
  <c r="KB4" i="63" s="1"/>
  <c r="KK3" i="63"/>
  <c r="KX3" i="61"/>
  <c r="KW3" i="63" s="1"/>
  <c r="KO2" i="63"/>
  <c r="KP4" i="61"/>
  <c r="KO4" i="63" s="1"/>
  <c r="KM3" i="61"/>
  <c r="JZ3" i="63"/>
  <c r="KQ2" i="61"/>
  <c r="KE4" i="61"/>
  <c r="KD4" i="63" s="1"/>
  <c r="KD2" i="63"/>
  <c r="D4869" i="43"/>
  <c r="E4869" i="43"/>
  <c r="C4870" i="43"/>
  <c r="KJ2" i="63"/>
  <c r="C4771" i="43"/>
  <c r="D4770" i="43"/>
  <c r="E4770" i="43"/>
  <c r="DH71" i="61"/>
  <c r="DH25" i="61"/>
  <c r="DH16" i="61"/>
  <c r="DH64" i="61"/>
  <c r="DH72" i="61"/>
  <c r="DH65" i="61"/>
  <c r="DH69" i="61"/>
  <c r="DI13" i="61"/>
  <c r="DU15" i="61"/>
  <c r="DT17" i="61"/>
  <c r="D4712" i="43"/>
  <c r="E4712" i="43"/>
  <c r="C4713" i="43"/>
  <c r="C4596" i="43"/>
  <c r="D4595" i="43"/>
  <c r="E4595" i="43"/>
  <c r="E3885" i="43"/>
  <c r="C3886" i="43"/>
  <c r="D3885" i="43"/>
  <c r="E3218" i="43"/>
  <c r="D3218" i="43"/>
  <c r="C3219" i="43"/>
  <c r="AGA12" i="39"/>
  <c r="EF5" i="39"/>
  <c r="EE7" i="39"/>
  <c r="EE6" i="39"/>
  <c r="CA29" i="39" l="1"/>
  <c r="CB21" i="39"/>
  <c r="CA28" i="39"/>
  <c r="CA33" i="39"/>
  <c r="KQ1" i="63"/>
  <c r="KR4" i="61"/>
  <c r="KQ4" i="63" s="1"/>
  <c r="KL3" i="63"/>
  <c r="KY3" i="61"/>
  <c r="KJ1" i="63"/>
  <c r="KW1" i="61"/>
  <c r="KK2" i="63"/>
  <c r="KX2" i="61"/>
  <c r="KL4" i="61"/>
  <c r="KK4" i="63" s="1"/>
  <c r="KP2" i="63"/>
  <c r="KQ4" i="61"/>
  <c r="KP4" i="63" s="1"/>
  <c r="KN2" i="63"/>
  <c r="KO4" i="61"/>
  <c r="KN4" i="63" s="1"/>
  <c r="C4871" i="43"/>
  <c r="E4870" i="43"/>
  <c r="D4870" i="43"/>
  <c r="D4771" i="43"/>
  <c r="E4771" i="43"/>
  <c r="C4772" i="43"/>
  <c r="DI16" i="61"/>
  <c r="DI64" i="61"/>
  <c r="DI65" i="61"/>
  <c r="DI72" i="61"/>
  <c r="DI71" i="61"/>
  <c r="DI25" i="61"/>
  <c r="DJ13" i="61"/>
  <c r="DI69" i="61"/>
  <c r="DU17" i="61"/>
  <c r="DV15" i="61"/>
  <c r="E4713" i="43"/>
  <c r="C4714" i="43"/>
  <c r="D4713" i="43"/>
  <c r="C4597" i="43"/>
  <c r="E4596" i="43"/>
  <c r="D4596" i="43"/>
  <c r="AGB12" i="39"/>
  <c r="C3220" i="43"/>
  <c r="D3219" i="43"/>
  <c r="E3219" i="43"/>
  <c r="E3886" i="43"/>
  <c r="C3887" i="43"/>
  <c r="D3886" i="43"/>
  <c r="EF6" i="39"/>
  <c r="EF7" i="39"/>
  <c r="EG5" i="39"/>
  <c r="CB29" i="39" l="1"/>
  <c r="CB33" i="39"/>
  <c r="CC21" i="39"/>
  <c r="CB28" i="39"/>
  <c r="KV1" i="63"/>
  <c r="KW4" i="61"/>
  <c r="KV4" i="63" s="1"/>
  <c r="KX4" i="61"/>
  <c r="KW4" i="63" s="1"/>
  <c r="KW2" i="63"/>
  <c r="D4871" i="43"/>
  <c r="E4871" i="43"/>
  <c r="C4872" i="43"/>
  <c r="D4772" i="43"/>
  <c r="E4772" i="43"/>
  <c r="C4773" i="43"/>
  <c r="DJ65" i="61"/>
  <c r="DJ72" i="61"/>
  <c r="DK13" i="61"/>
  <c r="DJ71" i="61"/>
  <c r="DJ64" i="61"/>
  <c r="DJ25" i="61"/>
  <c r="DJ16" i="61"/>
  <c r="DJ69" i="61"/>
  <c r="DW15" i="61"/>
  <c r="DV17" i="61"/>
  <c r="D4714" i="43"/>
  <c r="E4714" i="43"/>
  <c r="C4715" i="43"/>
  <c r="C4598" i="43"/>
  <c r="D4597" i="43"/>
  <c r="E4597" i="43"/>
  <c r="C3888" i="43"/>
  <c r="D3887" i="43"/>
  <c r="E3887" i="43"/>
  <c r="C3221" i="43"/>
  <c r="E3220" i="43"/>
  <c r="D3220" i="43"/>
  <c r="AGC12" i="39"/>
  <c r="EH5" i="39"/>
  <c r="EG11" i="39"/>
  <c r="EG6" i="39"/>
  <c r="EG7" i="39"/>
  <c r="CC28" i="39" l="1"/>
  <c r="CD21" i="39"/>
  <c r="CC29" i="39"/>
  <c r="CC33" i="39"/>
  <c r="D4872" i="43"/>
  <c r="E4872" i="43"/>
  <c r="C4873" i="43"/>
  <c r="E4773" i="43"/>
  <c r="C4774" i="43"/>
  <c r="D4773" i="43"/>
  <c r="DL13" i="61"/>
  <c r="DK71" i="61"/>
  <c r="DK16" i="61"/>
  <c r="DK72" i="61"/>
  <c r="DK64" i="61"/>
  <c r="DK69" i="61"/>
  <c r="DK25" i="61"/>
  <c r="DK65" i="61"/>
  <c r="DX15" i="61"/>
  <c r="DW17" i="61"/>
  <c r="D4715" i="43"/>
  <c r="E4715" i="43"/>
  <c r="C4716" i="43"/>
  <c r="D4598" i="43"/>
  <c r="E4598" i="43"/>
  <c r="C4599" i="43"/>
  <c r="AGD12" i="39"/>
  <c r="C3222" i="43"/>
  <c r="E3221" i="43"/>
  <c r="D3221" i="43"/>
  <c r="D3888" i="43"/>
  <c r="E3888" i="43"/>
  <c r="C3889" i="43"/>
  <c r="EG38" i="39"/>
  <c r="EG46" i="39"/>
  <c r="EG55" i="39"/>
  <c r="EG36" i="39"/>
  <c r="EG37" i="39" s="1"/>
  <c r="EG34" i="39"/>
  <c r="EG35" i="39"/>
  <c r="EG57" i="39"/>
  <c r="EI5" i="39"/>
  <c r="EH7" i="39"/>
  <c r="EH6" i="39"/>
  <c r="CD28" i="39" l="1"/>
  <c r="CE21" i="39"/>
  <c r="CD33" i="39"/>
  <c r="CD29" i="39"/>
  <c r="E4873" i="43"/>
  <c r="C4874" i="43"/>
  <c r="D4873" i="43"/>
  <c r="D4774" i="43"/>
  <c r="E4774" i="43"/>
  <c r="C4775" i="43"/>
  <c r="DY15" i="61"/>
  <c r="DX17" i="61"/>
  <c r="DL64" i="61"/>
  <c r="DL72" i="61"/>
  <c r="DL16" i="61"/>
  <c r="DL69" i="61"/>
  <c r="DL25" i="61"/>
  <c r="DL71" i="61"/>
  <c r="DM13" i="61"/>
  <c r="DL65" i="61"/>
  <c r="D4716" i="43"/>
  <c r="E4716" i="43"/>
  <c r="C4717" i="43"/>
  <c r="D4599" i="43"/>
  <c r="C4600" i="43"/>
  <c r="E4599" i="43"/>
  <c r="D3889" i="43"/>
  <c r="C3890" i="43"/>
  <c r="E3889" i="43"/>
  <c r="E3222" i="43"/>
  <c r="C3223" i="43"/>
  <c r="D3222" i="43"/>
  <c r="AGE12" i="39"/>
  <c r="EJ5" i="39"/>
  <c r="EI7" i="39"/>
  <c r="EI6" i="39"/>
  <c r="CF21" i="39" l="1"/>
  <c r="CE28" i="39"/>
  <c r="CE29" i="39"/>
  <c r="CE33" i="39"/>
  <c r="D4874" i="43"/>
  <c r="E4874" i="43"/>
  <c r="C4875" i="43"/>
  <c r="D4775" i="43"/>
  <c r="E4775" i="43"/>
  <c r="C4776" i="43"/>
  <c r="DN13" i="61"/>
  <c r="DM71" i="61"/>
  <c r="DM72" i="61"/>
  <c r="DM65" i="61"/>
  <c r="DM69" i="61"/>
  <c r="DM64" i="61"/>
  <c r="DM25" i="61"/>
  <c r="DM16" i="61"/>
  <c r="DY17" i="61"/>
  <c r="DZ15" i="61"/>
  <c r="D4717" i="43"/>
  <c r="E4717" i="43"/>
  <c r="C4718" i="43"/>
  <c r="C4601" i="43"/>
  <c r="E4600" i="43"/>
  <c r="D4600" i="43"/>
  <c r="E3223" i="43"/>
  <c r="D3223" i="43"/>
  <c r="C3224" i="43"/>
  <c r="AGF12" i="39"/>
  <c r="C3891" i="43"/>
  <c r="D3890" i="43"/>
  <c r="E3890" i="43"/>
  <c r="EJ7" i="39"/>
  <c r="EK5" i="39"/>
  <c r="EJ6" i="39"/>
  <c r="CF29" i="39" l="1"/>
  <c r="CG21" i="39"/>
  <c r="CF33" i="39"/>
  <c r="CF28" i="39"/>
  <c r="C4876" i="43"/>
  <c r="D4875" i="43"/>
  <c r="E4875" i="43"/>
  <c r="D4776" i="43"/>
  <c r="E4776" i="43"/>
  <c r="C4777" i="43"/>
  <c r="EA15" i="61"/>
  <c r="DZ17" i="61"/>
  <c r="DO13" i="61"/>
  <c r="DN65" i="61"/>
  <c r="DN25" i="61"/>
  <c r="DN16" i="61"/>
  <c r="DN64" i="61"/>
  <c r="DN69" i="61"/>
  <c r="DN72" i="61"/>
  <c r="DN71" i="61"/>
  <c r="C4719" i="43"/>
  <c r="D4718" i="43"/>
  <c r="E4718" i="43"/>
  <c r="C4602" i="43"/>
  <c r="D4601" i="43"/>
  <c r="E4601" i="43"/>
  <c r="D3891" i="43"/>
  <c r="E3891" i="43"/>
  <c r="C3892" i="43"/>
  <c r="C3225" i="43"/>
  <c r="E3224" i="43"/>
  <c r="D3224" i="43"/>
  <c r="AGG12" i="39"/>
  <c r="EK6" i="39"/>
  <c r="EL5" i="39"/>
  <c r="EK7" i="39"/>
  <c r="CG28" i="39" l="1"/>
  <c r="CH21" i="39"/>
  <c r="CG29" i="39"/>
  <c r="CG33" i="39"/>
  <c r="D4876" i="43"/>
  <c r="E4876" i="43"/>
  <c r="C4877" i="43"/>
  <c r="D4777" i="43"/>
  <c r="E4777" i="43"/>
  <c r="C4778" i="43"/>
  <c r="DP13" i="61"/>
  <c r="DO65" i="61"/>
  <c r="DO69" i="61"/>
  <c r="DO71" i="61"/>
  <c r="DO25" i="61"/>
  <c r="DO72" i="61"/>
  <c r="DO64" i="61"/>
  <c r="DO16" i="61"/>
  <c r="EB15" i="61"/>
  <c r="EA17" i="61"/>
  <c r="D4719" i="43"/>
  <c r="E4719" i="43"/>
  <c r="C4720" i="43"/>
  <c r="D4602" i="43"/>
  <c r="E4602" i="43"/>
  <c r="C4603" i="43"/>
  <c r="E3225" i="43"/>
  <c r="C3226" i="43"/>
  <c r="D3225" i="43"/>
  <c r="AGH12" i="39"/>
  <c r="D3892" i="43"/>
  <c r="E3892" i="43"/>
  <c r="C3893" i="43"/>
  <c r="EL11" i="39"/>
  <c r="EL7" i="39"/>
  <c r="EL6" i="39"/>
  <c r="EM5" i="39"/>
  <c r="CI21" i="39" l="1"/>
  <c r="CH33" i="39"/>
  <c r="CH28" i="39"/>
  <c r="CH29" i="39"/>
  <c r="D4877" i="43"/>
  <c r="E4877" i="43"/>
  <c r="C4878" i="43"/>
  <c r="C4779" i="43"/>
  <c r="D4778" i="43"/>
  <c r="E4778" i="43"/>
  <c r="EC15" i="61"/>
  <c r="EB17" i="61"/>
  <c r="DP65" i="61"/>
  <c r="DP72" i="61"/>
  <c r="DP25" i="61"/>
  <c r="DQ13" i="61"/>
  <c r="DP69" i="61"/>
  <c r="DP16" i="61"/>
  <c r="DP71" i="61"/>
  <c r="DP64" i="61"/>
  <c r="D4720" i="43"/>
  <c r="E4720" i="43"/>
  <c r="C4721" i="43"/>
  <c r="C4604" i="43"/>
  <c r="D4603" i="43"/>
  <c r="E4603" i="43"/>
  <c r="E3893" i="43"/>
  <c r="C3894" i="43"/>
  <c r="D3893" i="43"/>
  <c r="C3227" i="43"/>
  <c r="D3226" i="43"/>
  <c r="E3226" i="43"/>
  <c r="AGI12" i="39"/>
  <c r="EM7" i="39"/>
  <c r="EN5" i="39"/>
  <c r="EM6" i="39"/>
  <c r="EL57" i="39"/>
  <c r="EL34" i="39"/>
  <c r="EL55" i="39"/>
  <c r="EL38" i="39"/>
  <c r="EL36" i="39"/>
  <c r="EL37" i="39" s="1"/>
  <c r="EL35" i="39"/>
  <c r="CJ21" i="39" l="1"/>
  <c r="CI33" i="39"/>
  <c r="CI29" i="39"/>
  <c r="CI28" i="39"/>
  <c r="C4879" i="43"/>
  <c r="E4878" i="43"/>
  <c r="D4878" i="43"/>
  <c r="D4779" i="43"/>
  <c r="E4779" i="43"/>
  <c r="C4780" i="43"/>
  <c r="DR13" i="61"/>
  <c r="DQ16" i="61"/>
  <c r="DQ72" i="61"/>
  <c r="DQ25" i="61"/>
  <c r="DQ71" i="61"/>
  <c r="DQ64" i="61"/>
  <c r="DQ65" i="61"/>
  <c r="DQ69" i="61"/>
  <c r="EC17" i="61"/>
  <c r="ED15" i="61"/>
  <c r="E4721" i="43"/>
  <c r="C4722" i="43"/>
  <c r="D4721" i="43"/>
  <c r="C4605" i="43"/>
  <c r="E4604" i="43"/>
  <c r="D4604" i="43"/>
  <c r="E3227" i="43"/>
  <c r="C3228" i="43"/>
  <c r="D3227" i="43"/>
  <c r="AGJ12" i="39"/>
  <c r="D3894" i="43"/>
  <c r="E3894" i="43"/>
  <c r="C3895" i="43"/>
  <c r="EO5" i="39"/>
  <c r="EN6" i="39"/>
  <c r="EN7" i="39"/>
  <c r="CJ29" i="39" l="1"/>
  <c r="CK21" i="39"/>
  <c r="CJ33" i="39"/>
  <c r="CJ28" i="39"/>
  <c r="D4879" i="43"/>
  <c r="E4879" i="43"/>
  <c r="C4880" i="43"/>
  <c r="D4780" i="43"/>
  <c r="E4780" i="43"/>
  <c r="C4781" i="43"/>
  <c r="EE15" i="61"/>
  <c r="ED17" i="61"/>
  <c r="DR16" i="61"/>
  <c r="DR25" i="61"/>
  <c r="DR69" i="61"/>
  <c r="DR65" i="61"/>
  <c r="DR72" i="61"/>
  <c r="DR64" i="61"/>
  <c r="DS13" i="61"/>
  <c r="DR71" i="61"/>
  <c r="D4722" i="43"/>
  <c r="E4722" i="43"/>
  <c r="C4723" i="43"/>
  <c r="C4606" i="43"/>
  <c r="D4605" i="43"/>
  <c r="E4605" i="43"/>
  <c r="C3229" i="43"/>
  <c r="E3228" i="43"/>
  <c r="D3228" i="43"/>
  <c r="D3895" i="43"/>
  <c r="E3895" i="43"/>
  <c r="C3896" i="43"/>
  <c r="AGK12" i="39"/>
  <c r="EO6" i="39"/>
  <c r="EP5" i="39"/>
  <c r="EO7" i="39"/>
  <c r="CL21" i="39" l="1"/>
  <c r="CK33" i="39"/>
  <c r="CK28" i="39"/>
  <c r="CK29" i="39"/>
  <c r="D4880" i="43"/>
  <c r="E4880" i="43"/>
  <c r="C4881" i="43"/>
  <c r="E4781" i="43"/>
  <c r="C4782" i="43"/>
  <c r="D4781" i="43"/>
  <c r="DS65" i="61"/>
  <c r="DS25" i="61"/>
  <c r="DS64" i="61"/>
  <c r="DS69" i="61"/>
  <c r="DS16" i="61"/>
  <c r="DS72" i="61"/>
  <c r="DS71" i="61"/>
  <c r="DT13" i="61"/>
  <c r="EE17" i="61"/>
  <c r="EF15" i="61"/>
  <c r="D4723" i="43"/>
  <c r="E4723" i="43"/>
  <c r="C4724" i="43"/>
  <c r="D4606" i="43"/>
  <c r="E4606" i="43"/>
  <c r="C4607" i="43"/>
  <c r="AGL12" i="39"/>
  <c r="D3896" i="43"/>
  <c r="E3896" i="43"/>
  <c r="C3897" i="43"/>
  <c r="C3230" i="43"/>
  <c r="E3229" i="43"/>
  <c r="D3229" i="43"/>
  <c r="EQ5" i="39"/>
  <c r="EP7" i="39"/>
  <c r="EP11" i="39"/>
  <c r="EP6" i="39"/>
  <c r="CM21" i="39" l="1"/>
  <c r="CL33" i="39"/>
  <c r="CL28" i="39"/>
  <c r="CL29" i="39"/>
  <c r="E4881" i="43"/>
  <c r="C4882" i="43"/>
  <c r="D4881" i="43"/>
  <c r="D4782" i="43"/>
  <c r="E4782" i="43"/>
  <c r="C4783" i="43"/>
  <c r="DT69" i="61"/>
  <c r="DT72" i="61"/>
  <c r="DT64" i="61"/>
  <c r="DT65" i="61"/>
  <c r="DU13" i="61"/>
  <c r="DT16" i="61"/>
  <c r="DT25" i="61"/>
  <c r="DT71" i="61"/>
  <c r="EF17" i="61"/>
  <c r="EG15" i="61"/>
  <c r="D4724" i="43"/>
  <c r="E4724" i="43"/>
  <c r="C4725" i="43"/>
  <c r="D4607" i="43"/>
  <c r="C4608" i="43"/>
  <c r="E4607" i="43"/>
  <c r="C3898" i="43"/>
  <c r="E3897" i="43"/>
  <c r="D3897" i="43"/>
  <c r="E3230" i="43"/>
  <c r="C3231" i="43"/>
  <c r="D3230" i="43"/>
  <c r="AGM12" i="39"/>
  <c r="EP55" i="39"/>
  <c r="EP57" i="39"/>
  <c r="EP46" i="39"/>
  <c r="EP35" i="39"/>
  <c r="EP36" i="39"/>
  <c r="EP37" i="39" s="1"/>
  <c r="EP38" i="39"/>
  <c r="EP34" i="39"/>
  <c r="ER5" i="39"/>
  <c r="EQ6" i="39"/>
  <c r="EQ7" i="39"/>
  <c r="CM28" i="39" l="1"/>
  <c r="CN21" i="39"/>
  <c r="CM33" i="39"/>
  <c r="CM29" i="39"/>
  <c r="D4882" i="43"/>
  <c r="E4882" i="43"/>
  <c r="C4883" i="43"/>
  <c r="D4783" i="43"/>
  <c r="E4783" i="43"/>
  <c r="C4784" i="43"/>
  <c r="DU69" i="61"/>
  <c r="DU25" i="61"/>
  <c r="DU71" i="61"/>
  <c r="DU16" i="61"/>
  <c r="DU72" i="61"/>
  <c r="DU64" i="61"/>
  <c r="DV13" i="61"/>
  <c r="DU65" i="61"/>
  <c r="EG17" i="61"/>
  <c r="EH15" i="61"/>
  <c r="D4725" i="43"/>
  <c r="E4725" i="43"/>
  <c r="C4726" i="43"/>
  <c r="C4609" i="43"/>
  <c r="E4608" i="43"/>
  <c r="D4608" i="43"/>
  <c r="C3899" i="43"/>
  <c r="D3898" i="43"/>
  <c r="E3898" i="43"/>
  <c r="AGN12" i="39"/>
  <c r="E3231" i="43"/>
  <c r="C3232" i="43"/>
  <c r="D3231" i="43"/>
  <c r="ES5" i="39"/>
  <c r="ER7" i="39"/>
  <c r="ER6" i="39"/>
  <c r="CO21" i="39" l="1"/>
  <c r="CN29" i="39"/>
  <c r="CN28" i="39"/>
  <c r="CN33" i="39"/>
  <c r="C4884" i="43"/>
  <c r="D4883" i="43"/>
  <c r="E4883" i="43"/>
  <c r="D4784" i="43"/>
  <c r="E4784" i="43"/>
  <c r="C4785" i="43"/>
  <c r="DV69" i="61"/>
  <c r="DW13" i="61"/>
  <c r="DV65" i="61"/>
  <c r="DV72" i="61"/>
  <c r="DV64" i="61"/>
  <c r="DV25" i="61"/>
  <c r="DV71" i="61"/>
  <c r="DV16" i="61"/>
  <c r="EH17" i="61"/>
  <c r="EI15" i="61"/>
  <c r="C4727" i="43"/>
  <c r="D4726" i="43"/>
  <c r="E4726" i="43"/>
  <c r="C4610" i="43"/>
  <c r="D4609" i="43"/>
  <c r="E4609" i="43"/>
  <c r="D3232" i="43"/>
  <c r="C3233" i="43"/>
  <c r="E3232" i="43"/>
  <c r="AGO12" i="39"/>
  <c r="C3900" i="43"/>
  <c r="D3899" i="43"/>
  <c r="E3899" i="43"/>
  <c r="ES7" i="39"/>
  <c r="ES6" i="39"/>
  <c r="ET5" i="39"/>
  <c r="CO28" i="39" l="1"/>
  <c r="CP21" i="39"/>
  <c r="CO33" i="39"/>
  <c r="CO29" i="39"/>
  <c r="D4884" i="43"/>
  <c r="E4884" i="43"/>
  <c r="C4885" i="43"/>
  <c r="D4785" i="43"/>
  <c r="E4785" i="43"/>
  <c r="C4786" i="43"/>
  <c r="DW64" i="61"/>
  <c r="DW65" i="61"/>
  <c r="DW69" i="61"/>
  <c r="DW16" i="61"/>
  <c r="DW72" i="61"/>
  <c r="DX13" i="61"/>
  <c r="DW25" i="61"/>
  <c r="DW71" i="61"/>
  <c r="EJ15" i="61"/>
  <c r="EI17" i="61"/>
  <c r="D4727" i="43"/>
  <c r="E4727" i="43"/>
  <c r="C4728" i="43"/>
  <c r="D4610" i="43"/>
  <c r="E4610" i="43"/>
  <c r="C4611" i="43"/>
  <c r="E3900" i="43"/>
  <c r="C3901" i="43"/>
  <c r="D3900" i="43"/>
  <c r="AGP12" i="39"/>
  <c r="E3233" i="43"/>
  <c r="D3233" i="43"/>
  <c r="C3234" i="43"/>
  <c r="ET7" i="39"/>
  <c r="EU5" i="39"/>
  <c r="ET6" i="39"/>
  <c r="CP28" i="39" l="1"/>
  <c r="CQ21" i="39"/>
  <c r="CP33" i="39"/>
  <c r="CP29" i="39"/>
  <c r="D4885" i="43"/>
  <c r="E4885" i="43"/>
  <c r="C4886" i="43"/>
  <c r="C4787" i="43"/>
  <c r="D4786" i="43"/>
  <c r="E4786" i="43"/>
  <c r="DX72" i="61"/>
  <c r="DX25" i="61"/>
  <c r="DX65" i="61"/>
  <c r="DY13" i="61"/>
  <c r="DX69" i="61"/>
  <c r="DX64" i="61"/>
  <c r="DX71" i="61"/>
  <c r="DX16" i="61"/>
  <c r="EK15" i="61"/>
  <c r="EJ17" i="61"/>
  <c r="D4728" i="43"/>
  <c r="E4728" i="43"/>
  <c r="C4729" i="43"/>
  <c r="C4612" i="43"/>
  <c r="D4611" i="43"/>
  <c r="E4611" i="43"/>
  <c r="AGQ12" i="39"/>
  <c r="D3901" i="43"/>
  <c r="E3901" i="43"/>
  <c r="C3902" i="43"/>
  <c r="E3234" i="43"/>
  <c r="C3235" i="43"/>
  <c r="D3234" i="43"/>
  <c r="EV5" i="39"/>
  <c r="EU11" i="39"/>
  <c r="EU7" i="39"/>
  <c r="EU6" i="39"/>
  <c r="CQ28" i="39" l="1"/>
  <c r="CR21" i="39"/>
  <c r="CQ29" i="39"/>
  <c r="CQ33" i="39"/>
  <c r="C4887" i="43"/>
  <c r="E4886" i="43"/>
  <c r="D4886" i="43"/>
  <c r="D4787" i="43"/>
  <c r="E4787" i="43"/>
  <c r="C4788" i="43"/>
  <c r="DY69" i="61"/>
  <c r="DY65" i="61"/>
  <c r="DZ13" i="61"/>
  <c r="DY25" i="61"/>
  <c r="DY16" i="61"/>
  <c r="DY72" i="61"/>
  <c r="DY64" i="61"/>
  <c r="DY71" i="61"/>
  <c r="EL15" i="61"/>
  <c r="EK17" i="61"/>
  <c r="E4729" i="43"/>
  <c r="C4730" i="43"/>
  <c r="D4729" i="43"/>
  <c r="C4613" i="43"/>
  <c r="E4612" i="43"/>
  <c r="D4612" i="43"/>
  <c r="AGR12" i="39"/>
  <c r="D3235" i="43"/>
  <c r="E3235" i="43"/>
  <c r="C3236" i="43"/>
  <c r="D3902" i="43"/>
  <c r="E3902" i="43"/>
  <c r="C3903" i="43"/>
  <c r="EU57" i="39"/>
  <c r="EU36" i="39"/>
  <c r="EU37" i="39" s="1"/>
  <c r="EU38" i="39"/>
  <c r="EU34" i="39"/>
  <c r="EU55" i="39"/>
  <c r="EU35" i="39"/>
  <c r="EW5" i="39"/>
  <c r="EV6" i="39"/>
  <c r="EV7" i="39"/>
  <c r="CS21" i="39" l="1"/>
  <c r="CR29" i="39"/>
  <c r="CR33" i="39"/>
  <c r="CR28" i="39"/>
  <c r="D4887" i="43"/>
  <c r="E4887" i="43"/>
  <c r="C4888" i="43"/>
  <c r="D4788" i="43"/>
  <c r="E4788" i="43"/>
  <c r="C4789" i="43"/>
  <c r="DZ25" i="61"/>
  <c r="EA13" i="61"/>
  <c r="DZ65" i="61"/>
  <c r="DZ71" i="61"/>
  <c r="DZ64" i="61"/>
  <c r="DZ72" i="61"/>
  <c r="DZ16" i="61"/>
  <c r="DZ69" i="61"/>
  <c r="EM15" i="61"/>
  <c r="EL17" i="61"/>
  <c r="D4730" i="43"/>
  <c r="E4730" i="43"/>
  <c r="C4731" i="43"/>
  <c r="C4614" i="43"/>
  <c r="D4613" i="43"/>
  <c r="E4613" i="43"/>
  <c r="E3236" i="43"/>
  <c r="C3237" i="43"/>
  <c r="D3236" i="43"/>
  <c r="D3903" i="43"/>
  <c r="E3903" i="43"/>
  <c r="C3904" i="43"/>
  <c r="AGS12" i="39"/>
  <c r="EX5" i="39"/>
  <c r="EW7" i="39"/>
  <c r="EW6" i="39"/>
  <c r="CS29" i="39" l="1"/>
  <c r="CT21" i="39"/>
  <c r="CS28" i="39"/>
  <c r="CS33" i="39"/>
  <c r="D4888" i="43"/>
  <c r="E4888" i="43"/>
  <c r="C4889" i="43"/>
  <c r="E4789" i="43"/>
  <c r="C4790" i="43"/>
  <c r="D4789" i="43"/>
  <c r="EA72" i="61"/>
  <c r="EA71" i="61"/>
  <c r="EA65" i="61"/>
  <c r="EA25" i="61"/>
  <c r="EA69" i="61"/>
  <c r="EB13" i="61"/>
  <c r="EA16" i="61"/>
  <c r="EA64" i="61"/>
  <c r="EN15" i="61"/>
  <c r="EM17" i="61"/>
  <c r="D4731" i="43"/>
  <c r="E4731" i="43"/>
  <c r="C4732" i="43"/>
  <c r="D4614" i="43"/>
  <c r="E4614" i="43"/>
  <c r="C4615" i="43"/>
  <c r="D3904" i="43"/>
  <c r="E3904" i="43"/>
  <c r="C3905" i="43"/>
  <c r="C3238" i="43"/>
  <c r="E3237" i="43"/>
  <c r="D3237" i="43"/>
  <c r="AGT12" i="39"/>
  <c r="EY5" i="39"/>
  <c r="EX7" i="39"/>
  <c r="EX6" i="39"/>
  <c r="CT29" i="39" l="1"/>
  <c r="CU21" i="39"/>
  <c r="CT33" i="39"/>
  <c r="CT28" i="39"/>
  <c r="E4889" i="43"/>
  <c r="C4890" i="43"/>
  <c r="D4889" i="43"/>
  <c r="D4790" i="43"/>
  <c r="E4790" i="43"/>
  <c r="C4791" i="43"/>
  <c r="EB65" i="61"/>
  <c r="EB64" i="61"/>
  <c r="EC13" i="61"/>
  <c r="EB25" i="61"/>
  <c r="EB71" i="61"/>
  <c r="EB72" i="61"/>
  <c r="EB16" i="61"/>
  <c r="EB69" i="61"/>
  <c r="EN17" i="61"/>
  <c r="EO15" i="61"/>
  <c r="D4732" i="43"/>
  <c r="E4732" i="43"/>
  <c r="C4733" i="43"/>
  <c r="D4615" i="43"/>
  <c r="C4616" i="43"/>
  <c r="E4615" i="43"/>
  <c r="AGU12" i="39"/>
  <c r="D3238" i="43"/>
  <c r="E3238" i="43"/>
  <c r="C3239" i="43"/>
  <c r="D3905" i="43"/>
  <c r="E3905" i="43"/>
  <c r="C3906" i="43"/>
  <c r="EY11" i="39"/>
  <c r="EY6" i="39"/>
  <c r="EZ5" i="39"/>
  <c r="EY7" i="39"/>
  <c r="CV21" i="39" l="1"/>
  <c r="CU29" i="39"/>
  <c r="CU33" i="39"/>
  <c r="CU28" i="39"/>
  <c r="D4890" i="43"/>
  <c r="E4890" i="43"/>
  <c r="C4891" i="43"/>
  <c r="D4791" i="43"/>
  <c r="E4791" i="43"/>
  <c r="C4792" i="43"/>
  <c r="ED13" i="61"/>
  <c r="EC69" i="61"/>
  <c r="EC72" i="61"/>
  <c r="EC64" i="61"/>
  <c r="EC25" i="61"/>
  <c r="EC65" i="61"/>
  <c r="EC16" i="61"/>
  <c r="EC71" i="61"/>
  <c r="EP15" i="61"/>
  <c r="EO17" i="61"/>
  <c r="D4733" i="43"/>
  <c r="E4733" i="43"/>
  <c r="C4734" i="43"/>
  <c r="C4617" i="43"/>
  <c r="E4616" i="43"/>
  <c r="D4616" i="43"/>
  <c r="D3906" i="43"/>
  <c r="E3906" i="43"/>
  <c r="C3907" i="43"/>
  <c r="C3240" i="43"/>
  <c r="D3239" i="43"/>
  <c r="E3239" i="43"/>
  <c r="AGV12" i="39"/>
  <c r="EY55" i="39"/>
  <c r="EY35" i="39"/>
  <c r="EY38" i="39"/>
  <c r="EY34" i="39"/>
  <c r="EY36" i="39"/>
  <c r="EY37" i="39" s="1"/>
  <c r="EY57" i="39"/>
  <c r="EY46" i="39"/>
  <c r="EZ7" i="39"/>
  <c r="FA5" i="39"/>
  <c r="EZ6" i="39"/>
  <c r="CW21" i="39" l="1"/>
  <c r="CV29" i="39"/>
  <c r="CV33" i="39"/>
  <c r="CV28" i="39"/>
  <c r="C4892" i="43"/>
  <c r="D4891" i="43"/>
  <c r="E4891" i="43"/>
  <c r="D4792" i="43"/>
  <c r="E4792" i="43"/>
  <c r="C4793" i="43"/>
  <c r="EQ15" i="61"/>
  <c r="EP17" i="61"/>
  <c r="EE13" i="61"/>
  <c r="ED72" i="61"/>
  <c r="ED25" i="61"/>
  <c r="ED16" i="61"/>
  <c r="ED71" i="61"/>
  <c r="ED65" i="61"/>
  <c r="ED64" i="61"/>
  <c r="ED69" i="61"/>
  <c r="C4735" i="43"/>
  <c r="D4734" i="43"/>
  <c r="E4734" i="43"/>
  <c r="C4618" i="43"/>
  <c r="D4617" i="43"/>
  <c r="E4617" i="43"/>
  <c r="D3240" i="43"/>
  <c r="C3241" i="43"/>
  <c r="E3240" i="43"/>
  <c r="E3907" i="43"/>
  <c r="C3908" i="43"/>
  <c r="D3907" i="43"/>
  <c r="AGW12" i="39"/>
  <c r="FB5" i="39"/>
  <c r="FA7" i="39"/>
  <c r="FA6" i="39"/>
  <c r="CW28" i="39" l="1"/>
  <c r="CX21" i="39"/>
  <c r="CW33" i="39"/>
  <c r="CW29" i="39"/>
  <c r="D4892" i="43"/>
  <c r="E4892" i="43"/>
  <c r="C4893" i="43"/>
  <c r="D4793" i="43"/>
  <c r="E4793" i="43"/>
  <c r="C4794" i="43"/>
  <c r="EE53" i="61"/>
  <c r="EF13" i="61"/>
  <c r="EE65" i="61"/>
  <c r="EE72" i="61"/>
  <c r="EE71" i="61"/>
  <c r="EE16" i="61"/>
  <c r="EE25" i="61"/>
  <c r="EE69" i="61"/>
  <c r="EE52" i="61"/>
  <c r="EE64" i="61"/>
  <c r="EQ17" i="61"/>
  <c r="ER15" i="61"/>
  <c r="D4735" i="43"/>
  <c r="E4735" i="43"/>
  <c r="C4736" i="43"/>
  <c r="D4618" i="43"/>
  <c r="E4618" i="43"/>
  <c r="C4619" i="43"/>
  <c r="D3241" i="43"/>
  <c r="E3241" i="43"/>
  <c r="C3242" i="43"/>
  <c r="C3909" i="43"/>
  <c r="E3908" i="43"/>
  <c r="D3908" i="43"/>
  <c r="AGX12" i="39"/>
  <c r="FB6" i="39"/>
  <c r="FC5" i="39"/>
  <c r="FB7" i="39"/>
  <c r="CX28" i="39" l="1"/>
  <c r="CY21" i="39"/>
  <c r="CX33" i="39"/>
  <c r="CX29" i="39"/>
  <c r="D4893" i="43"/>
  <c r="E4893" i="43"/>
  <c r="C4894" i="43"/>
  <c r="C4795" i="43"/>
  <c r="D4794" i="43"/>
  <c r="E4794" i="43"/>
  <c r="ES15" i="61"/>
  <c r="ER17" i="61"/>
  <c r="EF72" i="61"/>
  <c r="EF25" i="61"/>
  <c r="EG13" i="61"/>
  <c r="EF16" i="61"/>
  <c r="EF65" i="61"/>
  <c r="EF52" i="61"/>
  <c r="EF69" i="61"/>
  <c r="EF53" i="61"/>
  <c r="EF71" i="61"/>
  <c r="EF64" i="61"/>
  <c r="D4736" i="43"/>
  <c r="E4736" i="43"/>
  <c r="C4737" i="43"/>
  <c r="C4620" i="43"/>
  <c r="D4619" i="43"/>
  <c r="E4619" i="43"/>
  <c r="AGY12" i="39"/>
  <c r="C3910" i="43"/>
  <c r="E3909" i="43"/>
  <c r="D3909" i="43"/>
  <c r="D3242" i="43"/>
  <c r="C3243" i="43"/>
  <c r="E3242" i="43"/>
  <c r="FC11" i="39"/>
  <c r="FC6" i="39"/>
  <c r="FD5" i="39"/>
  <c r="FC7" i="39"/>
  <c r="CY29" i="39" l="1"/>
  <c r="CZ21" i="39"/>
  <c r="CY28" i="39"/>
  <c r="CY33" i="39"/>
  <c r="C4895" i="43"/>
  <c r="E4894" i="43"/>
  <c r="D4894" i="43"/>
  <c r="D4795" i="43"/>
  <c r="E4795" i="43"/>
  <c r="C4796" i="43"/>
  <c r="EG65" i="61"/>
  <c r="EG16" i="61"/>
  <c r="EG69" i="61"/>
  <c r="EG72" i="61"/>
  <c r="EG64" i="61"/>
  <c r="EG71" i="61"/>
  <c r="EG25" i="61"/>
  <c r="EH13" i="61"/>
  <c r="EG53" i="61"/>
  <c r="EG52" i="61"/>
  <c r="ET15" i="61"/>
  <c r="ES17" i="61"/>
  <c r="E4737" i="43"/>
  <c r="C4738" i="43"/>
  <c r="D4737" i="43"/>
  <c r="C4621" i="43"/>
  <c r="E4620" i="43"/>
  <c r="D4620" i="43"/>
  <c r="D3910" i="43"/>
  <c r="C3911" i="43"/>
  <c r="E3910" i="43"/>
  <c r="AGZ12" i="39"/>
  <c r="E3243" i="43"/>
  <c r="D3243" i="43"/>
  <c r="C3244" i="43"/>
  <c r="FC55" i="39"/>
  <c r="FC34" i="39"/>
  <c r="FC57" i="39"/>
  <c r="FC36" i="39"/>
  <c r="FC37" i="39" s="1"/>
  <c r="FC35" i="39"/>
  <c r="FC46" i="39"/>
  <c r="FC38" i="39"/>
  <c r="FD6" i="39"/>
  <c r="FE5" i="39"/>
  <c r="FD7" i="39"/>
  <c r="CZ29" i="39" l="1"/>
  <c r="DA21" i="39"/>
  <c r="CZ28" i="39"/>
  <c r="CZ33" i="39"/>
  <c r="D4895" i="43"/>
  <c r="E4895" i="43"/>
  <c r="C4896" i="43"/>
  <c r="D4796" i="43"/>
  <c r="E4796" i="43"/>
  <c r="C4797" i="43"/>
  <c r="EH65" i="61"/>
  <c r="EH53" i="61"/>
  <c r="EH69" i="61"/>
  <c r="EH25" i="61"/>
  <c r="EH16" i="61"/>
  <c r="EH52" i="61"/>
  <c r="EH71" i="61"/>
  <c r="EH72" i="61"/>
  <c r="EI13" i="61"/>
  <c r="EH64" i="61"/>
  <c r="ET17" i="61"/>
  <c r="EU15" i="61"/>
  <c r="D4738" i="43"/>
  <c r="E4738" i="43"/>
  <c r="C4622" i="43"/>
  <c r="D4621" i="43"/>
  <c r="E4621" i="43"/>
  <c r="AHA12" i="39"/>
  <c r="D3911" i="43"/>
  <c r="C3912" i="43"/>
  <c r="E3911" i="43"/>
  <c r="C3245" i="43"/>
  <c r="E3244" i="43"/>
  <c r="D3244" i="43"/>
  <c r="FF5" i="39"/>
  <c r="FE7" i="39"/>
  <c r="FE6" i="39"/>
  <c r="DA29" i="39" l="1"/>
  <c r="DB21" i="39"/>
  <c r="DA33" i="39"/>
  <c r="DA28" i="39"/>
  <c r="D4896" i="43"/>
  <c r="E4896" i="43"/>
  <c r="C4897" i="43"/>
  <c r="E4797" i="43"/>
  <c r="C4798" i="43"/>
  <c r="D4797" i="43"/>
  <c r="EU17" i="61"/>
  <c r="EV15" i="61"/>
  <c r="EJ13" i="61"/>
  <c r="EI72" i="61"/>
  <c r="EI71" i="61"/>
  <c r="EI25" i="61"/>
  <c r="EI53" i="61"/>
  <c r="EI65" i="61"/>
  <c r="EI64" i="61"/>
  <c r="EI52" i="61"/>
  <c r="EI69" i="61"/>
  <c r="EI16" i="61"/>
  <c r="D4622" i="43"/>
  <c r="E4622" i="43"/>
  <c r="C4623" i="43"/>
  <c r="D3912" i="43"/>
  <c r="E3912" i="43"/>
  <c r="C3913" i="43"/>
  <c r="C3246" i="43"/>
  <c r="D3245" i="43"/>
  <c r="E3245" i="43"/>
  <c r="AHB12" i="39"/>
  <c r="FG5" i="39"/>
  <c r="FF7" i="39"/>
  <c r="FF6" i="39"/>
  <c r="DB29" i="39" l="1"/>
  <c r="DC21" i="39"/>
  <c r="DB28" i="39"/>
  <c r="DB33" i="39"/>
  <c r="E4897" i="43"/>
  <c r="C4898" i="43"/>
  <c r="D4897" i="43"/>
  <c r="D4798" i="43"/>
  <c r="E4798" i="43"/>
  <c r="C4799" i="43"/>
  <c r="EW15" i="61"/>
  <c r="EV17" i="61"/>
  <c r="EJ16" i="61"/>
  <c r="EJ53" i="61"/>
  <c r="EJ65" i="61"/>
  <c r="EJ72" i="61"/>
  <c r="EJ71" i="61"/>
  <c r="EJ69" i="61"/>
  <c r="EJ64" i="61"/>
  <c r="EJ52" i="61"/>
  <c r="EJ25" i="61"/>
  <c r="EK13" i="61"/>
  <c r="D4623" i="43"/>
  <c r="C4624" i="43"/>
  <c r="E4623" i="43"/>
  <c r="C3914" i="43"/>
  <c r="E3913" i="43"/>
  <c r="D3913" i="43"/>
  <c r="AHC12" i="39"/>
  <c r="E3246" i="43"/>
  <c r="C3247" i="43"/>
  <c r="D3246" i="43"/>
  <c r="FH5" i="39"/>
  <c r="FG7" i="39"/>
  <c r="FG6" i="39"/>
  <c r="DD21" i="39" l="1"/>
  <c r="DC29" i="39"/>
  <c r="DC28" i="39"/>
  <c r="DC33" i="39"/>
  <c r="D4898" i="43"/>
  <c r="E4898" i="43"/>
  <c r="C4899" i="43"/>
  <c r="D4799" i="43"/>
  <c r="E4799" i="43"/>
  <c r="C4800" i="43"/>
  <c r="EK52" i="61"/>
  <c r="EK72" i="61"/>
  <c r="EK25" i="61"/>
  <c r="EK53" i="61"/>
  <c r="EK71" i="61"/>
  <c r="EK16" i="61"/>
  <c r="EL13" i="61"/>
  <c r="EK65" i="61"/>
  <c r="EK69" i="61"/>
  <c r="EK64" i="61"/>
  <c r="EW17" i="61"/>
  <c r="EX15" i="61"/>
  <c r="C4625" i="43"/>
  <c r="E4624" i="43"/>
  <c r="D4624" i="43"/>
  <c r="AHD12" i="39"/>
  <c r="C3915" i="43"/>
  <c r="D3914" i="43"/>
  <c r="E3914" i="43"/>
  <c r="D3247" i="43"/>
  <c r="C3248" i="43"/>
  <c r="E3247" i="43"/>
  <c r="FI5" i="39"/>
  <c r="FH11" i="39"/>
  <c r="FH7" i="39"/>
  <c r="FH6" i="39"/>
  <c r="DE21" i="39" l="1"/>
  <c r="DD29" i="39"/>
  <c r="DD28" i="39"/>
  <c r="DD33" i="39"/>
  <c r="C4900" i="43"/>
  <c r="D4899" i="43"/>
  <c r="E4899" i="43"/>
  <c r="D4800" i="43"/>
  <c r="E4800" i="43"/>
  <c r="C4801" i="43"/>
  <c r="EL71" i="61"/>
  <c r="EL52" i="61"/>
  <c r="EL16" i="61"/>
  <c r="EM13" i="61"/>
  <c r="EL65" i="61"/>
  <c r="EL72" i="61"/>
  <c r="EL53" i="61"/>
  <c r="EL64" i="61"/>
  <c r="EL25" i="61"/>
  <c r="EL69" i="61"/>
  <c r="EX17" i="61"/>
  <c r="EY15" i="61"/>
  <c r="C4626" i="43"/>
  <c r="D4625" i="43"/>
  <c r="E4625" i="43"/>
  <c r="D3915" i="43"/>
  <c r="C3916" i="43"/>
  <c r="E3915" i="43"/>
  <c r="AHE12" i="39"/>
  <c r="C3249" i="43"/>
  <c r="D3248" i="43"/>
  <c r="E3248" i="43"/>
  <c r="FH55" i="39"/>
  <c r="FH52" i="39"/>
  <c r="FH38" i="39"/>
  <c r="FH57" i="39"/>
  <c r="FH35" i="39"/>
  <c r="FH36" i="39"/>
  <c r="FH37" i="39" s="1"/>
  <c r="FH34" i="39"/>
  <c r="FJ5" i="39"/>
  <c r="FI6" i="39"/>
  <c r="FI7" i="39"/>
  <c r="DE28" i="39" l="1"/>
  <c r="DF21" i="39"/>
  <c r="DE29" i="39"/>
  <c r="DE33" i="39"/>
  <c r="D4900" i="43"/>
  <c r="E4900" i="43"/>
  <c r="C4901" i="43"/>
  <c r="D4801" i="43"/>
  <c r="E4801" i="43"/>
  <c r="C4802" i="43"/>
  <c r="EM25" i="61"/>
  <c r="EM72" i="61"/>
  <c r="EM52" i="61"/>
  <c r="EM65" i="61"/>
  <c r="EN13" i="61"/>
  <c r="EM53" i="61"/>
  <c r="EM71" i="61"/>
  <c r="EM16" i="61"/>
  <c r="EM64" i="61"/>
  <c r="EM69" i="61"/>
  <c r="EZ15" i="61"/>
  <c r="EY17" i="61"/>
  <c r="D4626" i="43"/>
  <c r="E4626" i="43"/>
  <c r="C4627" i="43"/>
  <c r="C3917" i="43"/>
  <c r="D3916" i="43"/>
  <c r="E3916" i="43"/>
  <c r="C3250" i="43"/>
  <c r="E3249" i="43"/>
  <c r="D3249" i="43"/>
  <c r="AHF12" i="39"/>
  <c r="FJ7" i="39"/>
  <c r="FJ6" i="39"/>
  <c r="FK5" i="39"/>
  <c r="DF29" i="39" l="1"/>
  <c r="DG21" i="39"/>
  <c r="DF28" i="39"/>
  <c r="DF33" i="39"/>
  <c r="D4901" i="43"/>
  <c r="E4901" i="43"/>
  <c r="C4902" i="43"/>
  <c r="C4803" i="43"/>
  <c r="D4802" i="43"/>
  <c r="E4802" i="43"/>
  <c r="EN53" i="61"/>
  <c r="EO13" i="61"/>
  <c r="EN65" i="61"/>
  <c r="EN64" i="61"/>
  <c r="EN69" i="61"/>
  <c r="EN16" i="61"/>
  <c r="EN25" i="61"/>
  <c r="EN71" i="61"/>
  <c r="EN52" i="61"/>
  <c r="EN72" i="61"/>
  <c r="FA15" i="61"/>
  <c r="EZ17" i="61"/>
  <c r="C4628" i="43"/>
  <c r="D4627" i="43"/>
  <c r="E4627" i="43"/>
  <c r="AHG12" i="39"/>
  <c r="D3250" i="43"/>
  <c r="E3250" i="43"/>
  <c r="C3251" i="43"/>
  <c r="E3917" i="43"/>
  <c r="D3917" i="43"/>
  <c r="C3918" i="43"/>
  <c r="FL5" i="39"/>
  <c r="FK6" i="39"/>
  <c r="FK7" i="39"/>
  <c r="DG29" i="39" l="1"/>
  <c r="DH21" i="39"/>
  <c r="DG33" i="39"/>
  <c r="DG28" i="39"/>
  <c r="C4903" i="43"/>
  <c r="E4902" i="43"/>
  <c r="D4902" i="43"/>
  <c r="D4803" i="43"/>
  <c r="E4803" i="43"/>
  <c r="C4804" i="43"/>
  <c r="FB15" i="61"/>
  <c r="FA17" i="61"/>
  <c r="EO71" i="61"/>
  <c r="EO25" i="61"/>
  <c r="EO69" i="61"/>
  <c r="EO16" i="61"/>
  <c r="EO52" i="61"/>
  <c r="EO72" i="61"/>
  <c r="EO64" i="61"/>
  <c r="EP13" i="61"/>
  <c r="EO65" i="61"/>
  <c r="EO53" i="61"/>
  <c r="C4629" i="43"/>
  <c r="E4628" i="43"/>
  <c r="D4628" i="43"/>
  <c r="AHH12" i="39"/>
  <c r="E3251" i="43"/>
  <c r="D3251" i="43"/>
  <c r="C3252" i="43"/>
  <c r="E3918" i="43"/>
  <c r="C3919" i="43"/>
  <c r="D3918" i="43"/>
  <c r="FL6" i="39"/>
  <c r="FM5" i="39"/>
  <c r="FL11" i="39"/>
  <c r="FL7" i="39"/>
  <c r="DH29" i="39" l="1"/>
  <c r="DI21" i="39"/>
  <c r="DH28" i="39"/>
  <c r="DH33" i="39"/>
  <c r="D4903" i="43"/>
  <c r="E4903" i="43"/>
  <c r="C4904" i="43"/>
  <c r="D4804" i="43"/>
  <c r="E4804" i="43"/>
  <c r="C4805" i="43"/>
  <c r="EP71" i="61"/>
  <c r="EP16" i="61"/>
  <c r="EP72" i="61"/>
  <c r="EP65" i="61"/>
  <c r="EQ13" i="61"/>
  <c r="EP25" i="61"/>
  <c r="EP52" i="61"/>
  <c r="EP59" i="61" s="1"/>
  <c r="EP64" i="61"/>
  <c r="EP69" i="61"/>
  <c r="EP53" i="61"/>
  <c r="EP60" i="61" s="1"/>
  <c r="FB17" i="61"/>
  <c r="FC15" i="61"/>
  <c r="C4630" i="43"/>
  <c r="D4629" i="43"/>
  <c r="E4629" i="43"/>
  <c r="E3252" i="43"/>
  <c r="D3252" i="43"/>
  <c r="C3253" i="43"/>
  <c r="AHI12" i="39"/>
  <c r="C3920" i="43"/>
  <c r="E3919" i="43"/>
  <c r="D3919" i="43"/>
  <c r="FL35" i="39"/>
  <c r="FL36" i="39"/>
  <c r="FL37" i="39" s="1"/>
  <c r="FL55" i="39"/>
  <c r="FL34" i="39"/>
  <c r="FL38" i="39"/>
  <c r="FL46" i="39"/>
  <c r="FL57" i="39"/>
  <c r="FL52" i="39"/>
  <c r="FN5" i="39"/>
  <c r="FM6" i="39"/>
  <c r="FM7" i="39"/>
  <c r="DI28" i="39" l="1"/>
  <c r="DI29" i="39"/>
  <c r="DJ21" i="39"/>
  <c r="D4904" i="43"/>
  <c r="E4904" i="43"/>
  <c r="C4905" i="43"/>
  <c r="E4805" i="43"/>
  <c r="C4806" i="43"/>
  <c r="D4805" i="43"/>
  <c r="EQ71" i="61"/>
  <c r="EQ53" i="61"/>
  <c r="EQ60" i="61" s="1"/>
  <c r="ER13" i="61"/>
  <c r="EQ64" i="61"/>
  <c r="EQ65" i="61"/>
  <c r="EQ16" i="61"/>
  <c r="EQ52" i="61"/>
  <c r="EQ56" i="61" s="1"/>
  <c r="EQ72" i="61"/>
  <c r="EQ69" i="61"/>
  <c r="EQ25" i="61"/>
  <c r="FD15" i="61"/>
  <c r="FC17" i="61"/>
  <c r="D4630" i="43"/>
  <c r="E4630" i="43"/>
  <c r="C4631" i="43"/>
  <c r="D3920" i="43"/>
  <c r="E3920" i="43"/>
  <c r="C3921" i="43"/>
  <c r="E3253" i="43"/>
  <c r="C3254" i="43"/>
  <c r="D3253" i="43"/>
  <c r="AHJ12" i="39"/>
  <c r="FN7" i="39"/>
  <c r="FO5" i="39"/>
  <c r="FN6" i="39"/>
  <c r="DJ28" i="39" l="1"/>
  <c r="DJ29" i="39"/>
  <c r="DK21" i="39"/>
  <c r="E4905" i="43"/>
  <c r="C4906" i="43"/>
  <c r="D4905" i="43"/>
  <c r="D4806" i="43"/>
  <c r="E4806" i="43"/>
  <c r="C4807" i="43"/>
  <c r="FD17" i="61"/>
  <c r="FE15" i="61"/>
  <c r="EQ59" i="61"/>
  <c r="ER52" i="61"/>
  <c r="ER56" i="61" s="1"/>
  <c r="ER69" i="61"/>
  <c r="ER53" i="61"/>
  <c r="ER60" i="61" s="1"/>
  <c r="ER16" i="61"/>
  <c r="ER25" i="61"/>
  <c r="ES13" i="61"/>
  <c r="ER72" i="61"/>
  <c r="ER71" i="61"/>
  <c r="ER65" i="61"/>
  <c r="ER64" i="61"/>
  <c r="D4631" i="43"/>
  <c r="C4632" i="43"/>
  <c r="E4631" i="43"/>
  <c r="AHK12" i="39"/>
  <c r="E3921" i="43"/>
  <c r="C3922" i="43"/>
  <c r="D3921" i="43"/>
  <c r="C3255" i="43"/>
  <c r="E3254" i="43"/>
  <c r="D3254" i="43"/>
  <c r="FP5" i="39"/>
  <c r="FO7" i="39"/>
  <c r="FO6" i="39"/>
  <c r="DK28" i="39" l="1"/>
  <c r="DL21" i="39"/>
  <c r="DK29" i="39"/>
  <c r="D4906" i="43"/>
  <c r="E4906" i="43"/>
  <c r="C4907" i="43"/>
  <c r="D4807" i="43"/>
  <c r="E4807" i="43"/>
  <c r="C4808" i="43"/>
  <c r="ER59" i="61"/>
  <c r="ES53" i="61"/>
  <c r="ES60" i="61" s="1"/>
  <c r="ES52" i="61"/>
  <c r="ES69" i="61"/>
  <c r="ES64" i="61"/>
  <c r="ES65" i="61"/>
  <c r="ES16" i="61"/>
  <c r="ES71" i="61"/>
  <c r="ET13" i="61"/>
  <c r="ES25" i="61"/>
  <c r="ES72" i="61"/>
  <c r="FF15" i="61"/>
  <c r="FE17" i="61"/>
  <c r="C4633" i="43"/>
  <c r="E4632" i="43"/>
  <c r="D4632" i="43"/>
  <c r="AHL12" i="39"/>
  <c r="E3255" i="43"/>
  <c r="D3255" i="43"/>
  <c r="C3256" i="43"/>
  <c r="E3922" i="43"/>
  <c r="C3923" i="43"/>
  <c r="D3922" i="43"/>
  <c r="FP11" i="39"/>
  <c r="FP6" i="39"/>
  <c r="FQ5" i="39"/>
  <c r="FP7" i="39"/>
  <c r="DL29" i="39" l="1"/>
  <c r="DL28" i="39"/>
  <c r="DM21" i="39"/>
  <c r="DL33" i="39"/>
  <c r="C4908" i="43"/>
  <c r="D4907" i="43"/>
  <c r="E4907" i="43"/>
  <c r="D4808" i="43"/>
  <c r="E4808" i="43"/>
  <c r="C4809" i="43"/>
  <c r="FF17" i="61"/>
  <c r="FG15" i="61"/>
  <c r="ES56" i="61"/>
  <c r="ES59" i="61"/>
  <c r="ET52" i="61"/>
  <c r="ET72" i="61"/>
  <c r="ET64" i="61"/>
  <c r="ET65" i="61"/>
  <c r="ET71" i="61"/>
  <c r="ET53" i="61"/>
  <c r="ET60" i="61" s="1"/>
  <c r="EU13" i="61"/>
  <c r="ET69" i="61"/>
  <c r="ET16" i="61"/>
  <c r="ET50" i="61"/>
  <c r="ET25" i="61"/>
  <c r="C4634" i="43"/>
  <c r="D4633" i="43"/>
  <c r="E4633" i="43"/>
  <c r="C3257" i="43"/>
  <c r="E3256" i="43"/>
  <c r="D3256" i="43"/>
  <c r="D3923" i="43"/>
  <c r="E3923" i="43"/>
  <c r="C3924" i="43"/>
  <c r="AHM12" i="39"/>
  <c r="FR5" i="39"/>
  <c r="FQ6" i="39"/>
  <c r="FQ7" i="39"/>
  <c r="FP35" i="39"/>
  <c r="FP46" i="39"/>
  <c r="FP34" i="39"/>
  <c r="FP55" i="39"/>
  <c r="FP52" i="39"/>
  <c r="FP38" i="39"/>
  <c r="FP57" i="39"/>
  <c r="FP36" i="39"/>
  <c r="FP37" i="39" s="1"/>
  <c r="DN21" i="39" l="1"/>
  <c r="DM28" i="39"/>
  <c r="DM29" i="39"/>
  <c r="D4908" i="43"/>
  <c r="E4908" i="43"/>
  <c r="C4909" i="43"/>
  <c r="D4809" i="43"/>
  <c r="E4809" i="43"/>
  <c r="C4810" i="43"/>
  <c r="EV13" i="61"/>
  <c r="EU16" i="61"/>
  <c r="EU71" i="61"/>
  <c r="EU72" i="61"/>
  <c r="EU50" i="61"/>
  <c r="EU53" i="61"/>
  <c r="EU60" i="61" s="1"/>
  <c r="EU64" i="61"/>
  <c r="EU69" i="61"/>
  <c r="EU65" i="61"/>
  <c r="EU52" i="61"/>
  <c r="EU56" i="61" s="1"/>
  <c r="EU25" i="61"/>
  <c r="FH15" i="61"/>
  <c r="FG17" i="61"/>
  <c r="ET56" i="61"/>
  <c r="ET59" i="61"/>
  <c r="D4634" i="43"/>
  <c r="E4634" i="43"/>
  <c r="C4635" i="43"/>
  <c r="D3257" i="43"/>
  <c r="C3258" i="43"/>
  <c r="E3257" i="43"/>
  <c r="AHN12" i="39"/>
  <c r="D3924" i="43"/>
  <c r="E3924" i="43"/>
  <c r="C3925" i="43"/>
  <c r="FS5" i="39"/>
  <c r="FR6" i="39"/>
  <c r="FR7" i="39"/>
  <c r="DN29" i="39" l="1"/>
  <c r="DN28" i="39"/>
  <c r="DO21" i="39"/>
  <c r="D4909" i="43"/>
  <c r="E4909" i="43"/>
  <c r="C4910" i="43"/>
  <c r="EU59" i="61"/>
  <c r="C4811" i="43"/>
  <c r="D4810" i="43"/>
  <c r="E4810" i="43"/>
  <c r="FI15" i="61"/>
  <c r="FH17" i="61"/>
  <c r="EV53" i="61"/>
  <c r="EV60" i="61" s="1"/>
  <c r="EV16" i="61"/>
  <c r="EV52" i="61"/>
  <c r="EV50" i="61"/>
  <c r="EV64" i="61"/>
  <c r="EW13" i="61"/>
  <c r="EV72" i="61"/>
  <c r="EV69" i="61"/>
  <c r="EV65" i="61"/>
  <c r="EV71" i="61"/>
  <c r="EV25" i="61"/>
  <c r="C4636" i="43"/>
  <c r="D4635" i="43"/>
  <c r="E4635" i="43"/>
  <c r="E3925" i="43"/>
  <c r="C3926" i="43"/>
  <c r="D3925" i="43"/>
  <c r="E3258" i="43"/>
  <c r="D3258" i="43"/>
  <c r="C3259" i="43"/>
  <c r="AHO12" i="39"/>
  <c r="FS6" i="39"/>
  <c r="FS7" i="39"/>
  <c r="FT5" i="39"/>
  <c r="DP21" i="39" l="1"/>
  <c r="DO29" i="39"/>
  <c r="DO28" i="39"/>
  <c r="C4911" i="43"/>
  <c r="E4910" i="43"/>
  <c r="D4910" i="43"/>
  <c r="D4811" i="43"/>
  <c r="E4811" i="43"/>
  <c r="C4812" i="43"/>
  <c r="EW71" i="61"/>
  <c r="EW50" i="61"/>
  <c r="EW72" i="61"/>
  <c r="EW64" i="61"/>
  <c r="EW69" i="61"/>
  <c r="EW65" i="61"/>
  <c r="EW53" i="61"/>
  <c r="EW60" i="61" s="1"/>
  <c r="EW16" i="61"/>
  <c r="EW25" i="61"/>
  <c r="EW52" i="61"/>
  <c r="EW56" i="61" s="1"/>
  <c r="EX13" i="61"/>
  <c r="EV56" i="61"/>
  <c r="EV59" i="61"/>
  <c r="FJ15" i="61"/>
  <c r="FI17" i="61"/>
  <c r="C4637" i="43"/>
  <c r="E4636" i="43"/>
  <c r="D4636" i="43"/>
  <c r="E3259" i="43"/>
  <c r="D3259" i="43"/>
  <c r="C3260" i="43"/>
  <c r="AHP12" i="39"/>
  <c r="E3926" i="43"/>
  <c r="D3926" i="43"/>
  <c r="C3927" i="43"/>
  <c r="FU5" i="39"/>
  <c r="FT6" i="39"/>
  <c r="FT7" i="39"/>
  <c r="DP28" i="39" l="1"/>
  <c r="DP33" i="39"/>
  <c r="DQ21" i="39"/>
  <c r="DP29" i="39"/>
  <c r="D4911" i="43"/>
  <c r="E4911" i="43"/>
  <c r="C4912" i="43"/>
  <c r="EW59" i="61"/>
  <c r="D4812" i="43"/>
  <c r="E4812" i="43"/>
  <c r="C4813" i="43"/>
  <c r="FJ17" i="61"/>
  <c r="FK15" i="61"/>
  <c r="EX52" i="61"/>
  <c r="EX16" i="61"/>
  <c r="EY13" i="61"/>
  <c r="EX25" i="61"/>
  <c r="EX71" i="61"/>
  <c r="EX69" i="61"/>
  <c r="EX64" i="61"/>
  <c r="EX50" i="61"/>
  <c r="EX72" i="61"/>
  <c r="EX65" i="61"/>
  <c r="EX53" i="61"/>
  <c r="EX60" i="61" s="1"/>
  <c r="C4638" i="43"/>
  <c r="D4637" i="43"/>
  <c r="E4637" i="43"/>
  <c r="AHQ12" i="39"/>
  <c r="E3260" i="43"/>
  <c r="D3260" i="43"/>
  <c r="C3261" i="43"/>
  <c r="D3927" i="43"/>
  <c r="E3927" i="43"/>
  <c r="C3928" i="43"/>
  <c r="FU6" i="39"/>
  <c r="FU11" i="39"/>
  <c r="FV5" i="39"/>
  <c r="FU7" i="39"/>
  <c r="DR21" i="39" l="1"/>
  <c r="DQ29" i="39"/>
  <c r="DQ28" i="39"/>
  <c r="D4912" i="43"/>
  <c r="E4912" i="43"/>
  <c r="C4913" i="43"/>
  <c r="E4813" i="43"/>
  <c r="C4814" i="43"/>
  <c r="D4813" i="43"/>
  <c r="EY69" i="61"/>
  <c r="EY64" i="61"/>
  <c r="EY16" i="61"/>
  <c r="EY71" i="61"/>
  <c r="EY72" i="61"/>
  <c r="EY52" i="61"/>
  <c r="EY25" i="61"/>
  <c r="EY53" i="61"/>
  <c r="EY60" i="61" s="1"/>
  <c r="EY65" i="61"/>
  <c r="EZ13" i="61"/>
  <c r="EY50" i="61"/>
  <c r="EX56" i="61"/>
  <c r="EX59" i="61"/>
  <c r="FL15" i="61"/>
  <c r="FK17" i="61"/>
  <c r="D4638" i="43"/>
  <c r="E4638" i="43"/>
  <c r="C4639" i="43"/>
  <c r="C3262" i="43"/>
  <c r="D3261" i="43"/>
  <c r="E3261" i="43"/>
  <c r="C3929" i="43"/>
  <c r="D3928" i="43"/>
  <c r="E3928" i="43"/>
  <c r="AHR12" i="39"/>
  <c r="FW5" i="39"/>
  <c r="FV6" i="39"/>
  <c r="FV7" i="39"/>
  <c r="FU34" i="39"/>
  <c r="FU35" i="39"/>
  <c r="FU55" i="39"/>
  <c r="FU57" i="39"/>
  <c r="FU36" i="39"/>
  <c r="FU37" i="39" s="1"/>
  <c r="FU38" i="39"/>
  <c r="DR28" i="39" l="1"/>
  <c r="DS21" i="39"/>
  <c r="DR29" i="39"/>
  <c r="E4913" i="43"/>
  <c r="C4914" i="43"/>
  <c r="D4913" i="43"/>
  <c r="D4814" i="43"/>
  <c r="E4814" i="43"/>
  <c r="C4815" i="43"/>
  <c r="EY59" i="61"/>
  <c r="EY56" i="61"/>
  <c r="EZ52" i="61"/>
  <c r="EZ56" i="61" s="1"/>
  <c r="EZ50" i="61"/>
  <c r="EZ71" i="61"/>
  <c r="EZ16" i="61"/>
  <c r="EZ53" i="61"/>
  <c r="EZ60" i="61" s="1"/>
  <c r="EZ25" i="61"/>
  <c r="EZ64" i="61"/>
  <c r="EZ65" i="61"/>
  <c r="FA13" i="61"/>
  <c r="EZ72" i="61"/>
  <c r="EZ69" i="61"/>
  <c r="FL17" i="61"/>
  <c r="FM15" i="61"/>
  <c r="D4639" i="43"/>
  <c r="C4640" i="43"/>
  <c r="E4639" i="43"/>
  <c r="E3262" i="43"/>
  <c r="C3263" i="43"/>
  <c r="D3262" i="43"/>
  <c r="AHS12" i="39"/>
  <c r="C3930" i="43"/>
  <c r="D3929" i="43"/>
  <c r="E3929" i="43"/>
  <c r="FW6" i="39"/>
  <c r="FW7" i="39"/>
  <c r="FX5" i="39"/>
  <c r="DS28" i="39" l="1"/>
  <c r="DT21" i="39"/>
  <c r="DS29" i="39"/>
  <c r="D4914" i="43"/>
  <c r="E4914" i="43"/>
  <c r="C4915" i="43"/>
  <c r="EZ59" i="61"/>
  <c r="D4815" i="43"/>
  <c r="E4815" i="43"/>
  <c r="C4816" i="43"/>
  <c r="FN15" i="61"/>
  <c r="FM17" i="61"/>
  <c r="FA52" i="61"/>
  <c r="FA50" i="61"/>
  <c r="FA71" i="61"/>
  <c r="FA64" i="61"/>
  <c r="FA25" i="61"/>
  <c r="FA69" i="61"/>
  <c r="FA72" i="61"/>
  <c r="FA16" i="61"/>
  <c r="FB13" i="61"/>
  <c r="FA65" i="61"/>
  <c r="FA53" i="61"/>
  <c r="FA60" i="61" s="1"/>
  <c r="C4641" i="43"/>
  <c r="E4640" i="43"/>
  <c r="D4640" i="43"/>
  <c r="AHT12" i="39"/>
  <c r="E3930" i="43"/>
  <c r="C3931" i="43"/>
  <c r="D3930" i="43"/>
  <c r="C3264" i="43"/>
  <c r="E3263" i="43"/>
  <c r="D3263" i="43"/>
  <c r="FY5" i="39"/>
  <c r="FX7" i="39"/>
  <c r="FX6" i="39"/>
  <c r="DT33" i="39" l="1"/>
  <c r="DU21" i="39"/>
  <c r="DT28" i="39"/>
  <c r="DT29" i="39"/>
  <c r="D4915" i="43"/>
  <c r="C4916" i="43"/>
  <c r="E4915" i="43"/>
  <c r="D4816" i="43"/>
  <c r="E4816" i="43"/>
  <c r="C4817" i="43"/>
  <c r="FB71" i="61"/>
  <c r="FB69" i="61"/>
  <c r="FB16" i="61"/>
  <c r="FB25" i="61"/>
  <c r="FB65" i="61"/>
  <c r="FB53" i="61"/>
  <c r="FB60" i="61" s="1"/>
  <c r="FB52" i="61"/>
  <c r="FB72" i="61"/>
  <c r="FB50" i="61"/>
  <c r="FC13" i="61"/>
  <c r="FB64" i="61"/>
  <c r="FA56" i="61"/>
  <c r="FA59" i="61"/>
  <c r="FN17" i="61"/>
  <c r="FO15" i="61"/>
  <c r="C4642" i="43"/>
  <c r="D4641" i="43"/>
  <c r="E4641" i="43"/>
  <c r="E3931" i="43"/>
  <c r="C3932" i="43"/>
  <c r="D3931" i="43"/>
  <c r="E3264" i="43"/>
  <c r="C3265" i="43"/>
  <c r="D3264" i="43"/>
  <c r="AHU12" i="39"/>
  <c r="FY7" i="39"/>
  <c r="FY6" i="39"/>
  <c r="FZ5" i="39"/>
  <c r="FY11" i="39"/>
  <c r="DU28" i="39" l="1"/>
  <c r="DU29" i="39"/>
  <c r="DV21" i="39"/>
  <c r="D4916" i="43"/>
  <c r="E4916" i="43"/>
  <c r="C4917" i="43"/>
  <c r="D4817" i="43"/>
  <c r="E4817" i="43"/>
  <c r="C4818" i="43"/>
  <c r="FO17" i="61"/>
  <c r="FP15" i="61"/>
  <c r="FB56" i="61"/>
  <c r="FB59" i="61"/>
  <c r="FC52" i="61"/>
  <c r="FC56" i="61" s="1"/>
  <c r="FD13" i="61"/>
  <c r="FC65" i="61"/>
  <c r="FC53" i="61"/>
  <c r="FC60" i="61" s="1"/>
  <c r="FC72" i="61"/>
  <c r="FC16" i="61"/>
  <c r="FC71" i="61"/>
  <c r="FC69" i="61"/>
  <c r="FC25" i="61"/>
  <c r="FC64" i="61"/>
  <c r="FC50" i="61"/>
  <c r="D4642" i="43"/>
  <c r="E4642" i="43"/>
  <c r="C4643" i="43"/>
  <c r="E3932" i="43"/>
  <c r="D3932" i="43"/>
  <c r="C3933" i="43"/>
  <c r="D3265" i="43"/>
  <c r="E3265" i="43"/>
  <c r="C3266" i="43"/>
  <c r="AHV12" i="39"/>
  <c r="FY36" i="39"/>
  <c r="FY37" i="39" s="1"/>
  <c r="FY46" i="39"/>
  <c r="FY57" i="39"/>
  <c r="FY34" i="39"/>
  <c r="FY52" i="39"/>
  <c r="FY55" i="39"/>
  <c r="FY38" i="39"/>
  <c r="FY35" i="39"/>
  <c r="GA5" i="39"/>
  <c r="FZ7" i="39"/>
  <c r="FZ6" i="39"/>
  <c r="DV29" i="39" l="1"/>
  <c r="DW21" i="39"/>
  <c r="DV28" i="39"/>
  <c r="D4917" i="43"/>
  <c r="E4917" i="43"/>
  <c r="C4918" i="43"/>
  <c r="C4819" i="43"/>
  <c r="D4818" i="43"/>
  <c r="E4818" i="43"/>
  <c r="FC59" i="61"/>
  <c r="FE13" i="61"/>
  <c r="FD65" i="61"/>
  <c r="FD16" i="61"/>
  <c r="FD71" i="61"/>
  <c r="FD52" i="61"/>
  <c r="FD64" i="61"/>
  <c r="FD72" i="61"/>
  <c r="FD53" i="61"/>
  <c r="FD60" i="61" s="1"/>
  <c r="FD50" i="61"/>
  <c r="FD69" i="61"/>
  <c r="FD25" i="61"/>
  <c r="FP17" i="61"/>
  <c r="FQ15" i="61"/>
  <c r="C4644" i="43"/>
  <c r="D4643" i="43"/>
  <c r="E4643" i="43"/>
  <c r="AHW12" i="39"/>
  <c r="C3267" i="43"/>
  <c r="E3266" i="43"/>
  <c r="D3266" i="43"/>
  <c r="C3934" i="43"/>
  <c r="D3933" i="43"/>
  <c r="E3933" i="43"/>
  <c r="GA6" i="39"/>
  <c r="GA7" i="39"/>
  <c r="GB5" i="39"/>
  <c r="DX21" i="39" l="1"/>
  <c r="DW29" i="39"/>
  <c r="DW28" i="39"/>
  <c r="C4919" i="43"/>
  <c r="E4918" i="43"/>
  <c r="D4918" i="43"/>
  <c r="D4819" i="43"/>
  <c r="E4819" i="43"/>
  <c r="C4820" i="43"/>
  <c r="FD56" i="61"/>
  <c r="FD59" i="61"/>
  <c r="FR15" i="61"/>
  <c r="FQ17" i="61"/>
  <c r="FE16" i="61"/>
  <c r="FE69" i="61"/>
  <c r="FE50" i="61"/>
  <c r="FE64" i="61"/>
  <c r="FE25" i="61"/>
  <c r="FE72" i="61"/>
  <c r="FE52" i="61"/>
  <c r="FE53" i="61"/>
  <c r="FE60" i="61" s="1"/>
  <c r="FF13" i="61"/>
  <c r="FE71" i="61"/>
  <c r="FE65" i="61"/>
  <c r="C4645" i="43"/>
  <c r="E4644" i="43"/>
  <c r="D4644" i="43"/>
  <c r="D3934" i="43"/>
  <c r="E3934" i="43"/>
  <c r="C3935" i="43"/>
  <c r="E3267" i="43"/>
  <c r="D3267" i="43"/>
  <c r="C3268" i="43"/>
  <c r="AHX12" i="39"/>
  <c r="GB7" i="39"/>
  <c r="GC5" i="39"/>
  <c r="GB6" i="39"/>
  <c r="DY21" i="39" l="1"/>
  <c r="DX28" i="39"/>
  <c r="DX29" i="39"/>
  <c r="D4919" i="43"/>
  <c r="E4919" i="43"/>
  <c r="C4920" i="43"/>
  <c r="D4820" i="43"/>
  <c r="E4820" i="43"/>
  <c r="C4821" i="43"/>
  <c r="FF64" i="61"/>
  <c r="FF16" i="61"/>
  <c r="FF69" i="61"/>
  <c r="FF65" i="61"/>
  <c r="FF72" i="61"/>
  <c r="FF53" i="61"/>
  <c r="FF60" i="61" s="1"/>
  <c r="FG13" i="61"/>
  <c r="FF71" i="61"/>
  <c r="FF50" i="61"/>
  <c r="FF52" i="61"/>
  <c r="FF25" i="61"/>
  <c r="FE59" i="61"/>
  <c r="FE56" i="61"/>
  <c r="FS15" i="61"/>
  <c r="FR17" i="61"/>
  <c r="C4646" i="43"/>
  <c r="D4645" i="43"/>
  <c r="E4645" i="43"/>
  <c r="AHY12" i="39"/>
  <c r="D3268" i="43"/>
  <c r="E3268" i="43"/>
  <c r="C3269" i="43"/>
  <c r="E3935" i="43"/>
  <c r="C3936" i="43"/>
  <c r="D3935" i="43"/>
  <c r="GC7" i="39"/>
  <c r="GC11" i="39"/>
  <c r="GD5" i="39"/>
  <c r="GC6" i="39"/>
  <c r="DZ21" i="39" l="1"/>
  <c r="DY33" i="39"/>
  <c r="DY29" i="39"/>
  <c r="DY28" i="39"/>
  <c r="D4920" i="43"/>
  <c r="E4920" i="43"/>
  <c r="C4921" i="43"/>
  <c r="E4821" i="43"/>
  <c r="C4822" i="43"/>
  <c r="D4821" i="43"/>
  <c r="FF56" i="61"/>
  <c r="FF59" i="61"/>
  <c r="FG53" i="61"/>
  <c r="FG60" i="61" s="1"/>
  <c r="FG69" i="61"/>
  <c r="FG25" i="61"/>
  <c r="FG71" i="61"/>
  <c r="FG50" i="61"/>
  <c r="FG52" i="61"/>
  <c r="FG56" i="61" s="1"/>
  <c r="FG72" i="61"/>
  <c r="FG64" i="61"/>
  <c r="FG65" i="61"/>
  <c r="FH13" i="61"/>
  <c r="FG16" i="61"/>
  <c r="FT15" i="61"/>
  <c r="FS17" i="61"/>
  <c r="D4646" i="43"/>
  <c r="E4646" i="43"/>
  <c r="C4647" i="43"/>
  <c r="D3269" i="43"/>
  <c r="C3270" i="43"/>
  <c r="E3269" i="43"/>
  <c r="D3936" i="43"/>
  <c r="C3937" i="43"/>
  <c r="E3936" i="43"/>
  <c r="AHZ12" i="39"/>
  <c r="GE5" i="39"/>
  <c r="GD6" i="39"/>
  <c r="GD7" i="39"/>
  <c r="GC35" i="39"/>
  <c r="GC38" i="39"/>
  <c r="GC57" i="39"/>
  <c r="GC55" i="39"/>
  <c r="GC34" i="39"/>
  <c r="GC36" i="39"/>
  <c r="GC37" i="39" s="1"/>
  <c r="GC52" i="39"/>
  <c r="GC46" i="39"/>
  <c r="DZ28" i="39" l="1"/>
  <c r="DZ29" i="39"/>
  <c r="EA21" i="39"/>
  <c r="E4921" i="43"/>
  <c r="C4922" i="43"/>
  <c r="D4921" i="43"/>
  <c r="D4822" i="43"/>
  <c r="E4822" i="43"/>
  <c r="C4823" i="43"/>
  <c r="FH72" i="61"/>
  <c r="FH52" i="61"/>
  <c r="FH56" i="61" s="1"/>
  <c r="FH71" i="61"/>
  <c r="FH64" i="61"/>
  <c r="FH65" i="61"/>
  <c r="FI13" i="61"/>
  <c r="FH25" i="61"/>
  <c r="FH16" i="61"/>
  <c r="FH53" i="61"/>
  <c r="FH60" i="61" s="1"/>
  <c r="FH69" i="61"/>
  <c r="FH50" i="61"/>
  <c r="FU15" i="61"/>
  <c r="FT17" i="61"/>
  <c r="FG59" i="61"/>
  <c r="D4647" i="43"/>
  <c r="C4648" i="43"/>
  <c r="E4647" i="43"/>
  <c r="AIA12" i="39"/>
  <c r="D3937" i="43"/>
  <c r="E3937" i="43"/>
  <c r="C3938" i="43"/>
  <c r="D3270" i="43"/>
  <c r="E3270" i="43"/>
  <c r="C3271" i="43"/>
  <c r="GF5" i="39"/>
  <c r="GE6" i="39"/>
  <c r="GE7" i="39"/>
  <c r="EB21" i="39" l="1"/>
  <c r="EA28" i="39"/>
  <c r="EA29" i="39"/>
  <c r="D4922" i="43"/>
  <c r="E4922" i="43"/>
  <c r="C4923" i="43"/>
  <c r="FH59" i="61"/>
  <c r="D4823" i="43"/>
  <c r="E4823" i="43"/>
  <c r="C4824" i="43"/>
  <c r="FU17" i="61"/>
  <c r="FV15" i="61"/>
  <c r="FI25" i="61"/>
  <c r="FJ13" i="61"/>
  <c r="FI53" i="61"/>
  <c r="FI60" i="61" s="1"/>
  <c r="FI71" i="61"/>
  <c r="FI52" i="61"/>
  <c r="FI56" i="61" s="1"/>
  <c r="FI16" i="61"/>
  <c r="FI69" i="61"/>
  <c r="FI64" i="61"/>
  <c r="FI72" i="61"/>
  <c r="FI65" i="61"/>
  <c r="FI50" i="61"/>
  <c r="C4649" i="43"/>
  <c r="E4648" i="43"/>
  <c r="D4648" i="43"/>
  <c r="AIB12" i="39"/>
  <c r="C3939" i="43"/>
  <c r="E3938" i="43"/>
  <c r="D3938" i="43"/>
  <c r="E3271" i="43"/>
  <c r="D3271" i="43"/>
  <c r="C3272" i="43"/>
  <c r="GF6" i="39"/>
  <c r="GF7" i="39"/>
  <c r="GG5" i="39"/>
  <c r="EC21" i="39" l="1"/>
  <c r="EB28" i="39"/>
  <c r="EB29" i="39"/>
  <c r="C4924" i="43"/>
  <c r="D4923" i="43"/>
  <c r="E4923" i="43"/>
  <c r="D4824" i="43"/>
  <c r="E4824" i="43"/>
  <c r="C4825" i="43"/>
  <c r="FJ71" i="61"/>
  <c r="FJ69" i="61"/>
  <c r="FJ50" i="61"/>
  <c r="FJ25" i="61"/>
  <c r="FJ16" i="61"/>
  <c r="FJ72" i="61"/>
  <c r="FJ65" i="61"/>
  <c r="FJ53" i="61"/>
  <c r="FJ64" i="61"/>
  <c r="FJ52" i="61"/>
  <c r="FJ56" i="61" s="1"/>
  <c r="FK13" i="61"/>
  <c r="FW15" i="61"/>
  <c r="FV17" i="61"/>
  <c r="FI59" i="61"/>
  <c r="C4650" i="43"/>
  <c r="D4649" i="43"/>
  <c r="E4649" i="43"/>
  <c r="E3272" i="43"/>
  <c r="D3272" i="43"/>
  <c r="C3273" i="43"/>
  <c r="AIC12" i="39"/>
  <c r="D3939" i="43"/>
  <c r="C3940" i="43"/>
  <c r="E3939" i="43"/>
  <c r="GG6" i="39"/>
  <c r="GH5" i="39"/>
  <c r="GG7" i="39"/>
  <c r="EC28" i="39" l="1"/>
  <c r="EC33" i="39"/>
  <c r="ED21" i="39"/>
  <c r="EC29" i="39"/>
  <c r="D4924" i="43"/>
  <c r="E4924" i="43"/>
  <c r="C4925" i="43"/>
  <c r="FJ59" i="61"/>
  <c r="D4825" i="43"/>
  <c r="E4825" i="43"/>
  <c r="C4826" i="43"/>
  <c r="FJ60" i="61"/>
  <c r="FK52" i="61"/>
  <c r="FK25" i="61"/>
  <c r="FK69" i="61"/>
  <c r="FK50" i="61"/>
  <c r="FK72" i="61"/>
  <c r="FK16" i="61"/>
  <c r="FK64" i="61"/>
  <c r="FK71" i="61"/>
  <c r="FL13" i="61"/>
  <c r="FK65" i="61"/>
  <c r="FK53" i="61"/>
  <c r="FK60" i="61" s="1"/>
  <c r="FW17" i="61"/>
  <c r="FX15" i="61"/>
  <c r="D4650" i="43"/>
  <c r="E4650" i="43"/>
  <c r="C4651" i="43"/>
  <c r="D3273" i="43"/>
  <c r="C3274" i="43"/>
  <c r="E3273" i="43"/>
  <c r="AID12" i="39"/>
  <c r="E3940" i="43"/>
  <c r="D3940" i="43"/>
  <c r="C3941" i="43"/>
  <c r="GH11" i="39"/>
  <c r="GH7" i="39"/>
  <c r="GH6" i="39"/>
  <c r="GI5" i="39"/>
  <c r="ED28" i="39" l="1"/>
  <c r="ED29" i="39"/>
  <c r="EE21" i="39"/>
  <c r="D4925" i="43"/>
  <c r="E4925" i="43"/>
  <c r="C4926" i="43"/>
  <c r="C4827" i="43"/>
  <c r="D4826" i="43"/>
  <c r="E4826" i="43"/>
  <c r="FX17" i="61"/>
  <c r="FY15" i="61"/>
  <c r="FL16" i="61"/>
  <c r="FL52" i="61"/>
  <c r="FL65" i="61"/>
  <c r="FL53" i="61"/>
  <c r="FL60" i="61" s="1"/>
  <c r="FL64" i="61"/>
  <c r="FL50" i="61"/>
  <c r="FM13" i="61"/>
  <c r="FL72" i="61"/>
  <c r="FL69" i="61"/>
  <c r="FL25" i="61"/>
  <c r="FL71" i="61"/>
  <c r="FK59" i="61"/>
  <c r="FK56" i="61"/>
  <c r="C4652" i="43"/>
  <c r="D4651" i="43"/>
  <c r="E4651" i="43"/>
  <c r="AIE12" i="39"/>
  <c r="D3274" i="43"/>
  <c r="C3275" i="43"/>
  <c r="E3274" i="43"/>
  <c r="D3941" i="43"/>
  <c r="C3942" i="43"/>
  <c r="E3941" i="43"/>
  <c r="GI7" i="39"/>
  <c r="GJ5" i="39"/>
  <c r="GI6" i="39"/>
  <c r="GH34" i="39"/>
  <c r="GH36" i="39"/>
  <c r="GH37" i="39" s="1"/>
  <c r="GH35" i="39"/>
  <c r="GH57" i="39"/>
  <c r="GH38" i="39"/>
  <c r="GH55" i="39"/>
  <c r="EF21" i="39" l="1"/>
  <c r="EE28" i="39"/>
  <c r="EE29" i="39"/>
  <c r="C4927" i="43"/>
  <c r="E4926" i="43"/>
  <c r="D4926" i="43"/>
  <c r="D4827" i="43"/>
  <c r="E4827" i="43"/>
  <c r="C4828" i="43"/>
  <c r="FL59" i="61"/>
  <c r="FL56" i="61"/>
  <c r="FZ15" i="61"/>
  <c r="FY17" i="61"/>
  <c r="FM53" i="61"/>
  <c r="FM60" i="61" s="1"/>
  <c r="FM25" i="61"/>
  <c r="FM64" i="61"/>
  <c r="FM16" i="61"/>
  <c r="FM71" i="61"/>
  <c r="FM50" i="61"/>
  <c r="FM52" i="61"/>
  <c r="FN13" i="61"/>
  <c r="FM65" i="61"/>
  <c r="FM69" i="61"/>
  <c r="FM72" i="61"/>
  <c r="C4653" i="43"/>
  <c r="E4652" i="43"/>
  <c r="D4652" i="43"/>
  <c r="E3275" i="43"/>
  <c r="C3276" i="43"/>
  <c r="D3275" i="43"/>
  <c r="AIF12" i="39"/>
  <c r="E3942" i="43"/>
  <c r="C3943" i="43"/>
  <c r="D3942" i="43"/>
  <c r="GK5" i="39"/>
  <c r="GJ6" i="39"/>
  <c r="GJ7" i="39"/>
  <c r="EG21" i="39" l="1"/>
  <c r="EF28" i="39"/>
  <c r="EF29" i="39"/>
  <c r="D4927" i="43"/>
  <c r="E4927" i="43"/>
  <c r="C4928" i="43"/>
  <c r="D4828" i="43"/>
  <c r="E4828" i="43"/>
  <c r="C4829" i="43"/>
  <c r="FM59" i="61"/>
  <c r="FM56" i="61"/>
  <c r="FN69" i="61"/>
  <c r="FN65" i="61"/>
  <c r="FN72" i="61"/>
  <c r="FN64" i="61"/>
  <c r="FN71" i="61"/>
  <c r="FN16" i="61"/>
  <c r="FN25" i="61"/>
  <c r="FN52" i="61"/>
  <c r="FN56" i="61" s="1"/>
  <c r="FO13" i="61"/>
  <c r="FN50" i="61"/>
  <c r="FN53" i="61"/>
  <c r="FN60" i="61" s="1"/>
  <c r="GA15" i="61"/>
  <c r="FZ17" i="61"/>
  <c r="C4654" i="43"/>
  <c r="D4653" i="43"/>
  <c r="E4653" i="43"/>
  <c r="E3276" i="43"/>
  <c r="C3277" i="43"/>
  <c r="D3276" i="43"/>
  <c r="C3944" i="43"/>
  <c r="E3943" i="43"/>
  <c r="D3943" i="43"/>
  <c r="AIG12" i="39"/>
  <c r="GK6" i="39"/>
  <c r="GL5" i="39"/>
  <c r="GK7" i="39"/>
  <c r="EG33" i="39" l="1"/>
  <c r="EH21" i="39"/>
  <c r="EG28" i="39"/>
  <c r="EG29" i="39"/>
  <c r="D4928" i="43"/>
  <c r="E4928" i="43"/>
  <c r="FN59" i="61"/>
  <c r="E4829" i="43"/>
  <c r="C4830" i="43"/>
  <c r="D4829" i="43"/>
  <c r="GA17" i="61"/>
  <c r="GB15" i="61"/>
  <c r="FO71" i="61"/>
  <c r="FO25" i="61"/>
  <c r="FO64" i="61"/>
  <c r="FO72" i="61"/>
  <c r="FO65" i="61"/>
  <c r="FO69" i="61"/>
  <c r="FP13" i="61"/>
  <c r="FO50" i="61"/>
  <c r="FO52" i="61"/>
  <c r="FO53" i="61"/>
  <c r="FO60" i="61" s="1"/>
  <c r="FO16" i="61"/>
  <c r="D4654" i="43"/>
  <c r="E4654" i="43"/>
  <c r="C4655" i="43"/>
  <c r="C3278" i="43"/>
  <c r="D3277" i="43"/>
  <c r="E3277" i="43"/>
  <c r="C3945" i="43"/>
  <c r="E3944" i="43"/>
  <c r="D3944" i="43"/>
  <c r="AIH12" i="39"/>
  <c r="GL6" i="39"/>
  <c r="GM5" i="39"/>
  <c r="GL11" i="39"/>
  <c r="GL7" i="39"/>
  <c r="EH28" i="39" l="1"/>
  <c r="EH29" i="39"/>
  <c r="EI21" i="39"/>
  <c r="D4830" i="43"/>
  <c r="E4830" i="43"/>
  <c r="C4831" i="43"/>
  <c r="FO59" i="61"/>
  <c r="FO56" i="61"/>
  <c r="GC15" i="61"/>
  <c r="GB17" i="61"/>
  <c r="FP72" i="61"/>
  <c r="FP52" i="61"/>
  <c r="FQ13" i="61"/>
  <c r="FP65" i="61"/>
  <c r="FP64" i="61"/>
  <c r="FP69" i="61"/>
  <c r="FP16" i="61"/>
  <c r="FP71" i="61"/>
  <c r="FP53" i="61"/>
  <c r="FP60" i="61" s="1"/>
  <c r="FP50" i="61"/>
  <c r="FP25" i="61"/>
  <c r="D4655" i="43"/>
  <c r="C4656" i="43"/>
  <c r="E4655" i="43"/>
  <c r="AII12" i="39"/>
  <c r="D3278" i="43"/>
  <c r="E3278" i="43"/>
  <c r="C3279" i="43"/>
  <c r="C3946" i="43"/>
  <c r="D3945" i="43"/>
  <c r="E3945" i="43"/>
  <c r="GL55" i="39"/>
  <c r="GL46" i="39"/>
  <c r="GL52" i="39"/>
  <c r="GL57" i="39"/>
  <c r="GL36" i="39"/>
  <c r="GL37" i="39" s="1"/>
  <c r="GL35" i="39"/>
  <c r="GL34" i="39"/>
  <c r="GL38" i="39"/>
  <c r="GN5" i="39"/>
  <c r="GM7" i="39"/>
  <c r="GM6" i="39"/>
  <c r="EI29" i="39" l="1"/>
  <c r="EI28" i="39"/>
  <c r="EJ21" i="39"/>
  <c r="D4831" i="43"/>
  <c r="E4831" i="43"/>
  <c r="C4832" i="43"/>
  <c r="FQ71" i="61"/>
  <c r="FQ69" i="61"/>
  <c r="FQ64" i="61"/>
  <c r="FQ25" i="61"/>
  <c r="FQ72" i="61"/>
  <c r="FQ50" i="61"/>
  <c r="FQ52" i="61"/>
  <c r="FQ56" i="61" s="1"/>
  <c r="FR13" i="61"/>
  <c r="FQ65" i="61"/>
  <c r="FQ16" i="61"/>
  <c r="FQ53" i="61"/>
  <c r="FQ60" i="61" s="1"/>
  <c r="FP56" i="61"/>
  <c r="FP59" i="61"/>
  <c r="GC17" i="61"/>
  <c r="GD15" i="61"/>
  <c r="C4657" i="43"/>
  <c r="E4656" i="43"/>
  <c r="D4656" i="43"/>
  <c r="D3279" i="43"/>
  <c r="E3279" i="43"/>
  <c r="C3280" i="43"/>
  <c r="C3947" i="43"/>
  <c r="D3946" i="43"/>
  <c r="E3946" i="43"/>
  <c r="AIJ12" i="39"/>
  <c r="GO5" i="39"/>
  <c r="GN6" i="39"/>
  <c r="GN7" i="39"/>
  <c r="EJ29" i="39" l="1"/>
  <c r="EJ28" i="39"/>
  <c r="EK21" i="39"/>
  <c r="D4832" i="43"/>
  <c r="E4832" i="43"/>
  <c r="C4833" i="43"/>
  <c r="FR16" i="61"/>
  <c r="FR69" i="61"/>
  <c r="FR71" i="61"/>
  <c r="FR64" i="61"/>
  <c r="FR65" i="61"/>
  <c r="FR52" i="61"/>
  <c r="FR56" i="61" s="1"/>
  <c r="FR72" i="61"/>
  <c r="FR25" i="61"/>
  <c r="FR50" i="61"/>
  <c r="FS13" i="61"/>
  <c r="FR53" i="61"/>
  <c r="FR60" i="61" s="1"/>
  <c r="GE15" i="61"/>
  <c r="GD17" i="61"/>
  <c r="FR59" i="61"/>
  <c r="FQ59" i="61"/>
  <c r="C4658" i="43"/>
  <c r="D4657" i="43"/>
  <c r="E4657" i="43"/>
  <c r="AIK12" i="39"/>
  <c r="D3280" i="43"/>
  <c r="C3281" i="43"/>
  <c r="E3280" i="43"/>
  <c r="E3947" i="43"/>
  <c r="C3948" i="43"/>
  <c r="D3947" i="43"/>
  <c r="GP5" i="39"/>
  <c r="GO6" i="39"/>
  <c r="GO7" i="39"/>
  <c r="EK28" i="39" l="1"/>
  <c r="EL21" i="39"/>
  <c r="EK29" i="39"/>
  <c r="D4833" i="43"/>
  <c r="E4833" i="43"/>
  <c r="C4834" i="43"/>
  <c r="FS16" i="61"/>
  <c r="FS65" i="61"/>
  <c r="FS53" i="61"/>
  <c r="FS60" i="61" s="1"/>
  <c r="FS64" i="61"/>
  <c r="FS50" i="61"/>
  <c r="FS69" i="61"/>
  <c r="FS71" i="61"/>
  <c r="FS72" i="61"/>
  <c r="FT13" i="61"/>
  <c r="FS52" i="61"/>
  <c r="FS56" i="61" s="1"/>
  <c r="FS25" i="61"/>
  <c r="GE17" i="61"/>
  <c r="GF15" i="61"/>
  <c r="D4658" i="43"/>
  <c r="E4658" i="43"/>
  <c r="C4659" i="43"/>
  <c r="AIL12" i="39"/>
  <c r="E3281" i="43"/>
  <c r="D3281" i="43"/>
  <c r="C3282" i="43"/>
  <c r="E3948" i="43"/>
  <c r="D3948" i="43"/>
  <c r="C3949" i="43"/>
  <c r="GP7" i="39"/>
  <c r="GQ5" i="39"/>
  <c r="GP11" i="39"/>
  <c r="GP6" i="39"/>
  <c r="EL29" i="39" l="1"/>
  <c r="EL28" i="39"/>
  <c r="EL33" i="39"/>
  <c r="EM21" i="39"/>
  <c r="FS59" i="61"/>
  <c r="C4835" i="43"/>
  <c r="D4834" i="43"/>
  <c r="E4834" i="43"/>
  <c r="GF17" i="61"/>
  <c r="GG15" i="61"/>
  <c r="FT64" i="61"/>
  <c r="FT71" i="61"/>
  <c r="FT53" i="61"/>
  <c r="FT60" i="61" s="1"/>
  <c r="FT65" i="61"/>
  <c r="FT72" i="61"/>
  <c r="FT69" i="61"/>
  <c r="FT25" i="61"/>
  <c r="FT52" i="61"/>
  <c r="FT50" i="61"/>
  <c r="FT16" i="61"/>
  <c r="FU13" i="61"/>
  <c r="C4660" i="43"/>
  <c r="D4659" i="43"/>
  <c r="E4659" i="43"/>
  <c r="C3283" i="43"/>
  <c r="D3282" i="43"/>
  <c r="E3282" i="43"/>
  <c r="D3949" i="43"/>
  <c r="E3949" i="43"/>
  <c r="C3950" i="43"/>
  <c r="AIM12" i="39"/>
  <c r="GR5" i="39"/>
  <c r="GQ11" i="39"/>
  <c r="GQ7" i="39"/>
  <c r="GQ6" i="39"/>
  <c r="GP36" i="39"/>
  <c r="GP37" i="39" s="1"/>
  <c r="GP55" i="39"/>
  <c r="GP46" i="39"/>
  <c r="GP52" i="39"/>
  <c r="GP57" i="39"/>
  <c r="GP38" i="39"/>
  <c r="GP34" i="39"/>
  <c r="GP35" i="39"/>
  <c r="EN21" i="39" l="1"/>
  <c r="EM29" i="39"/>
  <c r="EM28" i="39"/>
  <c r="D4835" i="43"/>
  <c r="E4835" i="43"/>
  <c r="C4836" i="43"/>
  <c r="GG17" i="61"/>
  <c r="GH15" i="61"/>
  <c r="FT56" i="61"/>
  <c r="FT59" i="61"/>
  <c r="FV13" i="61"/>
  <c r="FU52" i="61"/>
  <c r="FU56" i="61" s="1"/>
  <c r="FU65" i="61"/>
  <c r="FU16" i="61"/>
  <c r="FU25" i="61"/>
  <c r="FU72" i="61"/>
  <c r="FU69" i="61"/>
  <c r="FU53" i="61"/>
  <c r="FU60" i="61" s="1"/>
  <c r="FU50" i="61"/>
  <c r="FU64" i="61"/>
  <c r="FU71" i="61"/>
  <c r="C4661" i="43"/>
  <c r="E4660" i="43"/>
  <c r="D4660" i="43"/>
  <c r="AIN12" i="39"/>
  <c r="E3950" i="43"/>
  <c r="D3950" i="43"/>
  <c r="C3951" i="43"/>
  <c r="D3283" i="43"/>
  <c r="E3283" i="43"/>
  <c r="C3284" i="43"/>
  <c r="GQ38" i="39"/>
  <c r="GQ57" i="39"/>
  <c r="GQ36" i="39"/>
  <c r="GQ37" i="39" s="1"/>
  <c r="GQ34" i="39"/>
  <c r="GQ43" i="39"/>
  <c r="GQ55" i="39"/>
  <c r="GQ35" i="39"/>
  <c r="GS5" i="39"/>
  <c r="GR6" i="39"/>
  <c r="GR7" i="39"/>
  <c r="EO21" i="39" l="1"/>
  <c r="EN28" i="39"/>
  <c r="EN29" i="39"/>
  <c r="D4836" i="43"/>
  <c r="E4836" i="43"/>
  <c r="C4837" i="43"/>
  <c r="FU59" i="61"/>
  <c r="FV25" i="61"/>
  <c r="FV16" i="61"/>
  <c r="FV50" i="61"/>
  <c r="FV69" i="61"/>
  <c r="FV71" i="61"/>
  <c r="FV53" i="61"/>
  <c r="FV60" i="61" s="1"/>
  <c r="FV52" i="61"/>
  <c r="FV56" i="61" s="1"/>
  <c r="FW13" i="61"/>
  <c r="FV64" i="61"/>
  <c r="FV65" i="61"/>
  <c r="FV72" i="61"/>
  <c r="GH17" i="61"/>
  <c r="GI15" i="61"/>
  <c r="C4662" i="43"/>
  <c r="D4661" i="43"/>
  <c r="E4661" i="43"/>
  <c r="C3952" i="43"/>
  <c r="D3951" i="43"/>
  <c r="E3951" i="43"/>
  <c r="E3284" i="43"/>
  <c r="D3284" i="43"/>
  <c r="C3285" i="43"/>
  <c r="AIO12" i="39"/>
  <c r="GS6" i="39"/>
  <c r="GS7" i="39"/>
  <c r="GT5" i="39"/>
  <c r="EO29" i="39" l="1"/>
  <c r="EO28" i="39"/>
  <c r="EP21" i="39"/>
  <c r="E4837" i="43"/>
  <c r="C4838" i="43"/>
  <c r="D4837" i="43"/>
  <c r="GI17" i="61"/>
  <c r="GJ15" i="61"/>
  <c r="FV59" i="61"/>
  <c r="FW53" i="61"/>
  <c r="FW69" i="61"/>
  <c r="FW64" i="61"/>
  <c r="FW52" i="61"/>
  <c r="FW56" i="61" s="1"/>
  <c r="FX13" i="61"/>
  <c r="FW50" i="61"/>
  <c r="FW72" i="61"/>
  <c r="FW65" i="61"/>
  <c r="FW25" i="61"/>
  <c r="FW16" i="61"/>
  <c r="FW71" i="61"/>
  <c r="D4662" i="43"/>
  <c r="E4662" i="43"/>
  <c r="C4663" i="43"/>
  <c r="D3285" i="43"/>
  <c r="E3285" i="43"/>
  <c r="C3286" i="43"/>
  <c r="E3952" i="43"/>
  <c r="D3952" i="43"/>
  <c r="C3953" i="43"/>
  <c r="AIP12" i="39"/>
  <c r="GT7" i="39"/>
  <c r="GU5" i="39"/>
  <c r="GT6" i="39"/>
  <c r="EP28" i="39" l="1"/>
  <c r="EP29" i="39"/>
  <c r="EP33" i="39"/>
  <c r="EQ21" i="39"/>
  <c r="D4838" i="43"/>
  <c r="E4838" i="43"/>
  <c r="FW59" i="61"/>
  <c r="FW60" i="61"/>
  <c r="FX72" i="61"/>
  <c r="FX50" i="61"/>
  <c r="FX64" i="61"/>
  <c r="FX25" i="61"/>
  <c r="FY13" i="61"/>
  <c r="FX16" i="61"/>
  <c r="FX53" i="61"/>
  <c r="FX65" i="61"/>
  <c r="FX71" i="61"/>
  <c r="FX69" i="61"/>
  <c r="FX52" i="61"/>
  <c r="GK15" i="61"/>
  <c r="GJ17" i="61"/>
  <c r="D4663" i="43"/>
  <c r="C4664" i="43"/>
  <c r="E4663" i="43"/>
  <c r="E3286" i="43"/>
  <c r="D3286" i="43"/>
  <c r="C3287" i="43"/>
  <c r="AIQ12" i="39"/>
  <c r="E3953" i="43"/>
  <c r="D3953" i="43"/>
  <c r="C3954" i="43"/>
  <c r="GU6" i="39"/>
  <c r="GU11" i="39"/>
  <c r="GU7" i="39"/>
  <c r="GV5" i="39"/>
  <c r="EQ29" i="39" l="1"/>
  <c r="EQ28" i="39"/>
  <c r="ER21" i="39"/>
  <c r="U244" i="43"/>
  <c r="V134" i="43"/>
  <c r="U240" i="43"/>
  <c r="V235" i="43"/>
  <c r="V111" i="43"/>
  <c r="V243" i="43"/>
  <c r="V40" i="43"/>
  <c r="V199" i="43"/>
  <c r="U234" i="43"/>
  <c r="V46" i="43"/>
  <c r="V139" i="43"/>
  <c r="V214" i="43"/>
  <c r="V19" i="43"/>
  <c r="U241" i="43"/>
  <c r="V244" i="43"/>
  <c r="V201" i="43"/>
  <c r="V63" i="43"/>
  <c r="V12" i="43"/>
  <c r="V5" i="43"/>
  <c r="V121" i="43"/>
  <c r="V13" i="43"/>
  <c r="V157" i="43"/>
  <c r="V149" i="43"/>
  <c r="V186" i="43"/>
  <c r="V62" i="43"/>
  <c r="V88" i="43"/>
  <c r="V37" i="43"/>
  <c r="V128" i="43"/>
  <c r="V204" i="43"/>
  <c r="V72" i="43"/>
  <c r="V59" i="43"/>
  <c r="V120" i="43"/>
  <c r="V69" i="43"/>
  <c r="V108" i="43"/>
  <c r="V77" i="43"/>
  <c r="V170" i="43"/>
  <c r="V191" i="43"/>
  <c r="V114" i="43"/>
  <c r="V222" i="43"/>
  <c r="V213" i="43"/>
  <c r="V25" i="43"/>
  <c r="V86" i="43"/>
  <c r="V99" i="43"/>
  <c r="V104" i="43"/>
  <c r="V73" i="43"/>
  <c r="V176" i="43"/>
  <c r="V109" i="43"/>
  <c r="V21" i="43"/>
  <c r="U235" i="43"/>
  <c r="V32" i="43"/>
  <c r="V123" i="43"/>
  <c r="V84" i="43"/>
  <c r="V80" i="43"/>
  <c r="V28" i="43"/>
  <c r="V231" i="43"/>
  <c r="V196" i="43"/>
  <c r="V238" i="43"/>
  <c r="V76" i="43"/>
  <c r="V215" i="43"/>
  <c r="V202" i="43"/>
  <c r="V240" i="43"/>
  <c r="V124" i="43"/>
  <c r="V174" i="43"/>
  <c r="V17" i="43"/>
  <c r="V39" i="43"/>
  <c r="U238" i="43"/>
  <c r="V4" i="43"/>
  <c r="V11" i="43"/>
  <c r="V189" i="43"/>
  <c r="V115" i="43"/>
  <c r="V56" i="43"/>
  <c r="V138" i="43"/>
  <c r="V207" i="43"/>
  <c r="V220" i="43"/>
  <c r="V225" i="43"/>
  <c r="V229" i="43"/>
  <c r="V26" i="43"/>
  <c r="V101" i="43"/>
  <c r="V36" i="43"/>
  <c r="V130" i="43"/>
  <c r="V44" i="43"/>
  <c r="V232" i="43"/>
  <c r="V219" i="43"/>
  <c r="V223" i="43"/>
  <c r="V163" i="43"/>
  <c r="V103" i="43"/>
  <c r="V68" i="43"/>
  <c r="V143" i="43"/>
  <c r="V211" i="43"/>
  <c r="V87" i="43"/>
  <c r="V74" i="43"/>
  <c r="V112" i="43"/>
  <c r="V127" i="43"/>
  <c r="V122" i="43"/>
  <c r="U4" i="43"/>
  <c r="V239" i="43"/>
  <c r="V146" i="43"/>
  <c r="V151" i="43"/>
  <c r="V132" i="43"/>
  <c r="V159" i="43"/>
  <c r="V236" i="43"/>
  <c r="V177" i="43"/>
  <c r="V166" i="43"/>
  <c r="V57" i="43"/>
  <c r="V148" i="43"/>
  <c r="V175" i="43"/>
  <c r="V29" i="43"/>
  <c r="V97" i="43"/>
  <c r="V184" i="43"/>
  <c r="V171" i="43"/>
  <c r="V47" i="43"/>
  <c r="V179" i="43"/>
  <c r="V82" i="43"/>
  <c r="V91" i="43"/>
  <c r="V95" i="43"/>
  <c r="V35" i="43"/>
  <c r="V113" i="43"/>
  <c r="V187" i="43"/>
  <c r="V142" i="43"/>
  <c r="V156" i="43"/>
  <c r="V161" i="43"/>
  <c r="V150" i="43"/>
  <c r="V233" i="43"/>
  <c r="V226" i="43"/>
  <c r="V197" i="43"/>
  <c r="V42" i="43"/>
  <c r="V152" i="43"/>
  <c r="V18" i="43"/>
  <c r="V206" i="43"/>
  <c r="V228" i="43"/>
  <c r="V9" i="43"/>
  <c r="V100" i="43"/>
  <c r="V169" i="43"/>
  <c r="V118" i="43"/>
  <c r="V49" i="43"/>
  <c r="V8" i="43"/>
  <c r="V190" i="43"/>
  <c r="V41" i="43"/>
  <c r="V188" i="43"/>
  <c r="V34" i="43"/>
  <c r="V43" i="43"/>
  <c r="V160" i="43"/>
  <c r="V51" i="43"/>
  <c r="V200" i="43"/>
  <c r="V165" i="43"/>
  <c r="V208" i="43"/>
  <c r="V66" i="43"/>
  <c r="V7" i="43"/>
  <c r="V89" i="43"/>
  <c r="V110" i="43"/>
  <c r="V50" i="43"/>
  <c r="V55" i="43"/>
  <c r="V158" i="43"/>
  <c r="U236" i="43"/>
  <c r="V98" i="43"/>
  <c r="V167" i="43"/>
  <c r="V155" i="43"/>
  <c r="V141" i="43"/>
  <c r="V131" i="43"/>
  <c r="V192" i="43"/>
  <c r="V92" i="43"/>
  <c r="V136" i="43"/>
  <c r="V24" i="43"/>
  <c r="U237" i="43"/>
  <c r="V64" i="43"/>
  <c r="V140" i="43"/>
  <c r="V129" i="43"/>
  <c r="V116" i="43"/>
  <c r="V154" i="43"/>
  <c r="V6" i="43"/>
  <c r="V216" i="43"/>
  <c r="V212" i="43"/>
  <c r="V10" i="43"/>
  <c r="V119" i="43"/>
  <c r="V30" i="43"/>
  <c r="V75" i="43"/>
  <c r="V102" i="43"/>
  <c r="V209" i="43"/>
  <c r="V38" i="43"/>
  <c r="V224" i="43"/>
  <c r="V22" i="43"/>
  <c r="V193" i="43"/>
  <c r="V180" i="43"/>
  <c r="V107" i="43"/>
  <c r="V70" i="43"/>
  <c r="V105" i="43"/>
  <c r="V241" i="43"/>
  <c r="U243" i="43"/>
  <c r="V23" i="43"/>
  <c r="V85" i="43"/>
  <c r="V33" i="43"/>
  <c r="V20" i="43"/>
  <c r="V16" i="43"/>
  <c r="V227" i="43"/>
  <c r="V145" i="43"/>
  <c r="V78" i="43"/>
  <c r="V185" i="43"/>
  <c r="V237" i="43"/>
  <c r="V195" i="43"/>
  <c r="V164" i="43"/>
  <c r="V198" i="43"/>
  <c r="V71" i="43"/>
  <c r="V126" i="43"/>
  <c r="V106" i="43"/>
  <c r="V182" i="43"/>
  <c r="V210" i="43"/>
  <c r="V181" i="43"/>
  <c r="V218" i="43"/>
  <c r="V125" i="43"/>
  <c r="V81" i="43"/>
  <c r="V14" i="43"/>
  <c r="V96" i="43"/>
  <c r="V173" i="43"/>
  <c r="V65" i="43"/>
  <c r="V52" i="43"/>
  <c r="V242" i="43"/>
  <c r="V221" i="43"/>
  <c r="V83" i="43"/>
  <c r="V144" i="43"/>
  <c r="V217" i="43"/>
  <c r="V54" i="43"/>
  <c r="V168" i="43"/>
  <c r="V117" i="43"/>
  <c r="V137" i="43"/>
  <c r="V61" i="43"/>
  <c r="V147" i="43"/>
  <c r="U239" i="43"/>
  <c r="V27" i="43"/>
  <c r="V94" i="43"/>
  <c r="V153" i="43"/>
  <c r="V58" i="43"/>
  <c r="V67" i="43"/>
  <c r="V162" i="43"/>
  <c r="V133" i="43"/>
  <c r="U233" i="43"/>
  <c r="V205" i="43"/>
  <c r="V60" i="43"/>
  <c r="V53" i="43"/>
  <c r="V90" i="43"/>
  <c r="V230" i="43"/>
  <c r="V194" i="43"/>
  <c r="V135" i="43"/>
  <c r="V234" i="43"/>
  <c r="V15" i="43"/>
  <c r="V178" i="43"/>
  <c r="V183" i="43"/>
  <c r="V203" i="43"/>
  <c r="U242" i="43"/>
  <c r="V45" i="43"/>
  <c r="V172" i="43"/>
  <c r="V48" i="43"/>
  <c r="V79" i="43"/>
  <c r="V31" i="43"/>
  <c r="V93" i="43"/>
  <c r="FX60" i="61"/>
  <c r="FY53" i="61"/>
  <c r="FY60" i="61" s="1"/>
  <c r="FY69" i="61"/>
  <c r="FY64" i="61"/>
  <c r="FY71" i="61"/>
  <c r="FY65" i="61"/>
  <c r="FZ13" i="61"/>
  <c r="FY52" i="61"/>
  <c r="FY25" i="61"/>
  <c r="FY50" i="61"/>
  <c r="FY72" i="61"/>
  <c r="FY16" i="61"/>
  <c r="FX59" i="61"/>
  <c r="FX56" i="61"/>
  <c r="GL15" i="61"/>
  <c r="GK17" i="61"/>
  <c r="C4665" i="43"/>
  <c r="E4664" i="43"/>
  <c r="D4664" i="43"/>
  <c r="AIR12" i="39"/>
  <c r="D3287" i="43"/>
  <c r="C3288" i="43"/>
  <c r="E3287" i="43"/>
  <c r="C3955" i="43"/>
  <c r="D3954" i="43"/>
  <c r="E3954" i="43"/>
  <c r="GU38" i="39"/>
  <c r="GU34" i="39"/>
  <c r="GU55" i="39"/>
  <c r="GU36" i="39"/>
  <c r="GU37" i="39" s="1"/>
  <c r="GU57" i="39"/>
  <c r="GU35" i="39"/>
  <c r="GU52" i="39"/>
  <c r="GU46" i="39"/>
  <c r="GW5" i="39"/>
  <c r="GV6" i="39"/>
  <c r="GV7" i="39"/>
  <c r="ER28" i="39" l="1"/>
  <c r="ER29" i="39"/>
  <c r="ES21" i="39"/>
  <c r="GL17" i="61"/>
  <c r="GM15" i="61"/>
  <c r="FZ64" i="61"/>
  <c r="FZ50" i="61"/>
  <c r="FZ16" i="61"/>
  <c r="FZ72" i="61"/>
  <c r="FZ52" i="61"/>
  <c r="GA13" i="61"/>
  <c r="FZ65" i="61"/>
  <c r="FZ71" i="61"/>
  <c r="FZ69" i="61"/>
  <c r="FZ25" i="61"/>
  <c r="FZ53" i="61"/>
  <c r="FZ60" i="61" s="1"/>
  <c r="FY56" i="61"/>
  <c r="FY59" i="61"/>
  <c r="C4666" i="43"/>
  <c r="D4665" i="43"/>
  <c r="E4665" i="43"/>
  <c r="E3288" i="43"/>
  <c r="D3288" i="43"/>
  <c r="C3289" i="43"/>
  <c r="AIS12" i="39"/>
  <c r="E3955" i="43"/>
  <c r="D3955" i="43"/>
  <c r="C3956" i="43"/>
  <c r="GW6" i="39"/>
  <c r="GX5" i="39"/>
  <c r="GW7" i="39"/>
  <c r="ES28" i="39" l="1"/>
  <c r="ES29" i="39"/>
  <c r="ET21" i="39"/>
  <c r="FZ56" i="61"/>
  <c r="FZ59" i="61"/>
  <c r="GM17" i="61"/>
  <c r="GN15" i="61"/>
  <c r="GA69" i="61"/>
  <c r="GA25" i="61"/>
  <c r="GA71" i="61"/>
  <c r="GA64" i="61"/>
  <c r="GA72" i="61"/>
  <c r="GA52" i="61"/>
  <c r="GA56" i="61" s="1"/>
  <c r="GA50" i="61"/>
  <c r="GA16" i="61"/>
  <c r="GA53" i="61"/>
  <c r="GA60" i="61" s="1"/>
  <c r="GA65" i="61"/>
  <c r="GB13" i="61"/>
  <c r="D4666" i="43"/>
  <c r="E4666" i="43"/>
  <c r="C4667" i="43"/>
  <c r="AIT12" i="39"/>
  <c r="C3290" i="43"/>
  <c r="D3289" i="43"/>
  <c r="E3289" i="43"/>
  <c r="C3957" i="43"/>
  <c r="D3956" i="43"/>
  <c r="E3956" i="43"/>
  <c r="GY5" i="39"/>
  <c r="GX7" i="39"/>
  <c r="GX6" i="39"/>
  <c r="ET29" i="39" l="1"/>
  <c r="EU21" i="39"/>
  <c r="ET28" i="39"/>
  <c r="GA59" i="61"/>
  <c r="GC13" i="61"/>
  <c r="GB72" i="61"/>
  <c r="GB71" i="61"/>
  <c r="GB64" i="61"/>
  <c r="GB50" i="61"/>
  <c r="GB25" i="61"/>
  <c r="GB65" i="61"/>
  <c r="GB53" i="61"/>
  <c r="GB60" i="61" s="1"/>
  <c r="GB16" i="61"/>
  <c r="GB69" i="61"/>
  <c r="GB52" i="61"/>
  <c r="GO15" i="61"/>
  <c r="GN17" i="61"/>
  <c r="C4668" i="43"/>
  <c r="D4667" i="43"/>
  <c r="E4667" i="43"/>
  <c r="D3290" i="43"/>
  <c r="C3291" i="43"/>
  <c r="E3290" i="43"/>
  <c r="AIU12" i="39"/>
  <c r="C3958" i="43"/>
  <c r="E3957" i="43"/>
  <c r="D3957" i="43"/>
  <c r="GZ5" i="39"/>
  <c r="GY11" i="39"/>
  <c r="GY7" i="39"/>
  <c r="GY6" i="39"/>
  <c r="EV21" i="39" l="1"/>
  <c r="EU29" i="39"/>
  <c r="EU33" i="39"/>
  <c r="EU28" i="39"/>
  <c r="GB59" i="61"/>
  <c r="GB56" i="61"/>
  <c r="GO17" i="61"/>
  <c r="GP15" i="61"/>
  <c r="GD13" i="61"/>
  <c r="GC64" i="61"/>
  <c r="GC69" i="61"/>
  <c r="GC53" i="61"/>
  <c r="GC60" i="61" s="1"/>
  <c r="GC65" i="61"/>
  <c r="GC50" i="61"/>
  <c r="GC52" i="61"/>
  <c r="GC72" i="61"/>
  <c r="GC71" i="61"/>
  <c r="GC25" i="61"/>
  <c r="GC16" i="61"/>
  <c r="C4669" i="43"/>
  <c r="E4668" i="43"/>
  <c r="D4668" i="43"/>
  <c r="E3958" i="43"/>
  <c r="D3958" i="43"/>
  <c r="C3959" i="43"/>
  <c r="E3291" i="43"/>
  <c r="C3292" i="43"/>
  <c r="D3291" i="43"/>
  <c r="AIV12" i="39"/>
  <c r="GY36" i="39"/>
  <c r="GY37" i="39" s="1"/>
  <c r="GY35" i="39"/>
  <c r="GY46" i="39"/>
  <c r="GY34" i="39"/>
  <c r="GY57" i="39"/>
  <c r="GY38" i="39"/>
  <c r="GY55" i="39"/>
  <c r="GY52" i="39"/>
  <c r="HA5" i="39"/>
  <c r="GZ7" i="39"/>
  <c r="GZ6" i="39"/>
  <c r="EV28" i="39" l="1"/>
  <c r="EV29" i="39"/>
  <c r="EW21" i="39"/>
  <c r="GD65" i="61"/>
  <c r="GD71" i="61"/>
  <c r="GE13" i="61"/>
  <c r="GD50" i="61"/>
  <c r="GD25" i="61"/>
  <c r="GD53" i="61"/>
  <c r="GD72" i="61"/>
  <c r="GD52" i="61"/>
  <c r="GD16" i="61"/>
  <c r="GD69" i="61"/>
  <c r="GD64" i="61"/>
  <c r="GP17" i="61"/>
  <c r="GQ15" i="61"/>
  <c r="GC56" i="61"/>
  <c r="GC59" i="61"/>
  <c r="GD60" i="61"/>
  <c r="C4670" i="43"/>
  <c r="D4669" i="43"/>
  <c r="E4669" i="43"/>
  <c r="AIW12" i="39"/>
  <c r="E3292" i="43"/>
  <c r="C3293" i="43"/>
  <c r="D3292" i="43"/>
  <c r="D3959" i="43"/>
  <c r="E3959" i="43"/>
  <c r="C3960" i="43"/>
  <c r="HA7" i="39"/>
  <c r="HB5" i="39"/>
  <c r="HA11" i="39"/>
  <c r="HA6" i="39"/>
  <c r="EW29" i="39" l="1"/>
  <c r="EW28" i="39"/>
  <c r="EX21" i="39"/>
  <c r="GD56" i="61"/>
  <c r="GD59" i="61"/>
  <c r="GQ17" i="61"/>
  <c r="GR15" i="61"/>
  <c r="GE16" i="61"/>
  <c r="GF13" i="61"/>
  <c r="GE53" i="61"/>
  <c r="GE60" i="61" s="1"/>
  <c r="GE50" i="61"/>
  <c r="GE25" i="61"/>
  <c r="GE72" i="61"/>
  <c r="GE69" i="61"/>
  <c r="GE65" i="61"/>
  <c r="GE52" i="61"/>
  <c r="GE56" i="61" s="1"/>
  <c r="GE71" i="61"/>
  <c r="GE64" i="61"/>
  <c r="D4670" i="43"/>
  <c r="E4670" i="43"/>
  <c r="C4671" i="43"/>
  <c r="E3293" i="43"/>
  <c r="D3293" i="43"/>
  <c r="C3294" i="43"/>
  <c r="AIX12" i="39"/>
  <c r="C3961" i="43"/>
  <c r="D3960" i="43"/>
  <c r="E3960" i="43"/>
  <c r="HA55" i="39"/>
  <c r="HA38" i="39"/>
  <c r="HA35" i="39"/>
  <c r="HA36" i="39"/>
  <c r="HA37" i="39" s="1"/>
  <c r="HA57" i="39"/>
  <c r="HA34" i="39"/>
  <c r="HB7" i="39"/>
  <c r="HB6" i="39"/>
  <c r="HC5" i="39"/>
  <c r="EX29" i="39" l="1"/>
  <c r="EX28" i="39"/>
  <c r="EY21" i="39"/>
  <c r="GF72" i="61"/>
  <c r="GF65" i="61"/>
  <c r="GF53" i="61"/>
  <c r="GF60" i="61" s="1"/>
  <c r="GF25" i="61"/>
  <c r="GG13" i="61"/>
  <c r="GF71" i="61"/>
  <c r="GF52" i="61"/>
  <c r="GF56" i="61" s="1"/>
  <c r="GF69" i="61"/>
  <c r="GF16" i="61"/>
  <c r="GF64" i="61"/>
  <c r="GF50" i="61"/>
  <c r="GR17" i="61"/>
  <c r="GS15" i="61"/>
  <c r="GE59" i="61"/>
  <c r="D4671" i="43"/>
  <c r="C4672" i="43"/>
  <c r="E4671" i="43"/>
  <c r="C3295" i="43"/>
  <c r="E3294" i="43"/>
  <c r="D3294" i="43"/>
  <c r="E3961" i="43"/>
  <c r="C3962" i="43"/>
  <c r="D3961" i="43"/>
  <c r="AIY12" i="39"/>
  <c r="HC6" i="39"/>
  <c r="HC7" i="39"/>
  <c r="HD5" i="39"/>
  <c r="EY33" i="39" l="1"/>
  <c r="EY29" i="39"/>
  <c r="EY28" i="39"/>
  <c r="EZ21" i="39"/>
  <c r="GF59" i="61"/>
  <c r="GS17" i="61"/>
  <c r="GT15" i="61"/>
  <c r="GG53" i="61"/>
  <c r="GG60" i="61" s="1"/>
  <c r="GG25" i="61"/>
  <c r="GG16" i="61"/>
  <c r="GG69" i="61"/>
  <c r="GG64" i="61"/>
  <c r="GG50" i="61"/>
  <c r="GG72" i="61"/>
  <c r="GG52" i="61"/>
  <c r="GH13" i="61"/>
  <c r="GG71" i="61"/>
  <c r="GG65" i="61"/>
  <c r="C4673" i="43"/>
  <c r="E4672" i="43"/>
  <c r="D4672" i="43"/>
  <c r="E3962" i="43"/>
  <c r="C3963" i="43"/>
  <c r="D3962" i="43"/>
  <c r="E3295" i="43"/>
  <c r="D3295" i="43"/>
  <c r="C3296" i="43"/>
  <c r="AIZ12" i="39"/>
  <c r="HE5" i="39"/>
  <c r="HD11" i="39"/>
  <c r="HD7" i="39"/>
  <c r="HD6" i="39"/>
  <c r="FA21" i="39" l="1"/>
  <c r="EZ28" i="39"/>
  <c r="EZ29" i="39"/>
  <c r="GG56" i="61"/>
  <c r="GG59" i="61"/>
  <c r="GU15" i="61"/>
  <c r="GT17" i="61"/>
  <c r="GH16" i="61"/>
  <c r="GH52" i="61"/>
  <c r="GH56" i="61" s="1"/>
  <c r="GH25" i="61"/>
  <c r="GH69" i="61"/>
  <c r="GH72" i="61"/>
  <c r="GH53" i="61"/>
  <c r="GH60" i="61" s="1"/>
  <c r="GI13" i="61"/>
  <c r="GH71" i="61"/>
  <c r="GH65" i="61"/>
  <c r="GH64" i="61"/>
  <c r="GH50" i="61"/>
  <c r="C4674" i="43"/>
  <c r="D4673" i="43"/>
  <c r="E4673" i="43"/>
  <c r="C3964" i="43"/>
  <c r="D3963" i="43"/>
  <c r="E3963" i="43"/>
  <c r="AJA12" i="39"/>
  <c r="E3296" i="43"/>
  <c r="D3296" i="43"/>
  <c r="C3297" i="43"/>
  <c r="HD38" i="39"/>
  <c r="HD34" i="39"/>
  <c r="HD35" i="39"/>
  <c r="HD57" i="39"/>
  <c r="HD55" i="39"/>
  <c r="HD36" i="39"/>
  <c r="HD37" i="39" s="1"/>
  <c r="HE7" i="39"/>
  <c r="HF5" i="39"/>
  <c r="HE6" i="39"/>
  <c r="FA29" i="39" l="1"/>
  <c r="FA28" i="39"/>
  <c r="FB21" i="39"/>
  <c r="GH59" i="61"/>
  <c r="GI25" i="61"/>
  <c r="GI64" i="61"/>
  <c r="GI69" i="61"/>
  <c r="GI53" i="61"/>
  <c r="GI60" i="61" s="1"/>
  <c r="GI52" i="61"/>
  <c r="GI16" i="61"/>
  <c r="GI72" i="61"/>
  <c r="GI50" i="61"/>
  <c r="GJ13" i="61"/>
  <c r="GI65" i="61"/>
  <c r="GI71" i="61"/>
  <c r="GV15" i="61"/>
  <c r="GU17" i="61"/>
  <c r="D4674" i="43"/>
  <c r="E4674" i="43"/>
  <c r="C4675" i="43"/>
  <c r="D3297" i="43"/>
  <c r="C3298" i="43"/>
  <c r="E3297" i="43"/>
  <c r="C3965" i="43"/>
  <c r="D3964" i="43"/>
  <c r="E3964" i="43"/>
  <c r="AJB12" i="39"/>
  <c r="HF7" i="39"/>
  <c r="HF6" i="39"/>
  <c r="HG5" i="39"/>
  <c r="FC21" i="39" l="1"/>
  <c r="FB28" i="39"/>
  <c r="FB29" i="39"/>
  <c r="GI56" i="61"/>
  <c r="GI59" i="61"/>
  <c r="GW15" i="61"/>
  <c r="GV17" i="61"/>
  <c r="GJ72" i="61"/>
  <c r="GK13" i="61"/>
  <c r="GJ16" i="61"/>
  <c r="GJ52" i="61"/>
  <c r="GJ53" i="61"/>
  <c r="GJ60" i="61" s="1"/>
  <c r="GJ50" i="61"/>
  <c r="GJ64" i="61"/>
  <c r="GJ25" i="61"/>
  <c r="GJ71" i="61"/>
  <c r="GJ65" i="61"/>
  <c r="GJ69" i="61"/>
  <c r="C4676" i="43"/>
  <c r="D4675" i="43"/>
  <c r="E4675" i="43"/>
  <c r="AJC12" i="39"/>
  <c r="D3965" i="43"/>
  <c r="E3965" i="43"/>
  <c r="C3966" i="43"/>
  <c r="D3298" i="43"/>
  <c r="C3299" i="43"/>
  <c r="E3298" i="43"/>
  <c r="HH5" i="39"/>
  <c r="HG6" i="39"/>
  <c r="HG7" i="39"/>
  <c r="FC29" i="39" l="1"/>
  <c r="FC28" i="39"/>
  <c r="FC33" i="39"/>
  <c r="FD21" i="39"/>
  <c r="GW17" i="61"/>
  <c r="GX15" i="61"/>
  <c r="GL13" i="61"/>
  <c r="GK72" i="61"/>
  <c r="GK69" i="61"/>
  <c r="GK53" i="61"/>
  <c r="GK60" i="61" s="1"/>
  <c r="GK64" i="61"/>
  <c r="GK71" i="61"/>
  <c r="GK16" i="61"/>
  <c r="GK65" i="61"/>
  <c r="GK25" i="61"/>
  <c r="GK50" i="61"/>
  <c r="GK52" i="61"/>
  <c r="GJ56" i="61"/>
  <c r="GJ59" i="61"/>
  <c r="C4677" i="43"/>
  <c r="E4676" i="43"/>
  <c r="D4676" i="43"/>
  <c r="D3299" i="43"/>
  <c r="E3299" i="43"/>
  <c r="C3300" i="43"/>
  <c r="AJD12" i="39"/>
  <c r="D3966" i="43"/>
  <c r="E3966" i="43"/>
  <c r="C3967" i="43"/>
  <c r="HI5" i="39"/>
  <c r="HH11" i="39"/>
  <c r="HH6" i="39"/>
  <c r="HH7" i="39"/>
  <c r="FD29" i="39" l="1"/>
  <c r="FD28" i="39"/>
  <c r="FE21" i="39"/>
  <c r="GL69" i="61"/>
  <c r="GL53" i="61"/>
  <c r="GL60" i="61" s="1"/>
  <c r="GL72" i="61"/>
  <c r="GL16" i="61"/>
  <c r="GM13" i="61"/>
  <c r="GL52" i="61"/>
  <c r="GL56" i="61" s="1"/>
  <c r="GL65" i="61"/>
  <c r="GL64" i="61"/>
  <c r="GL71" i="61"/>
  <c r="GL25" i="61"/>
  <c r="GL50" i="61"/>
  <c r="GK56" i="61"/>
  <c r="GK59" i="61"/>
  <c r="GY15" i="61"/>
  <c r="GX48" i="61" s="1"/>
  <c r="GX17" i="61"/>
  <c r="C4678" i="43"/>
  <c r="D4677" i="43"/>
  <c r="E4677" i="43"/>
  <c r="AJE12" i="39"/>
  <c r="E3967" i="43"/>
  <c r="D3967" i="43"/>
  <c r="C3968" i="43"/>
  <c r="D3300" i="43"/>
  <c r="E3300" i="43"/>
  <c r="C3301" i="43"/>
  <c r="HH55" i="39"/>
  <c r="HH52" i="39"/>
  <c r="HH46" i="39"/>
  <c r="HH38" i="39"/>
  <c r="HH57" i="39"/>
  <c r="HH35" i="39"/>
  <c r="HH34" i="39"/>
  <c r="HH36" i="39"/>
  <c r="HH37" i="39" s="1"/>
  <c r="HI7" i="39"/>
  <c r="HJ5" i="39"/>
  <c r="HI6" i="39"/>
  <c r="FE29" i="39" l="1"/>
  <c r="FE28" i="39"/>
  <c r="FF21" i="39"/>
  <c r="GL59" i="61"/>
  <c r="GM65" i="61"/>
  <c r="GM16" i="61"/>
  <c r="GM72" i="61"/>
  <c r="GM25" i="61"/>
  <c r="GM53" i="61"/>
  <c r="GM60" i="61" s="1"/>
  <c r="GM52" i="61"/>
  <c r="GN13" i="61"/>
  <c r="GM71" i="61"/>
  <c r="GM50" i="61"/>
  <c r="GM69" i="61"/>
  <c r="GM64" i="61"/>
  <c r="CK48" i="61"/>
  <c r="DC48" i="61"/>
  <c r="GY17" i="61"/>
  <c r="DF48" i="61"/>
  <c r="DN48" i="61"/>
  <c r="DV48" i="61"/>
  <c r="ED48" i="61"/>
  <c r="EL48" i="61"/>
  <c r="ET48" i="61"/>
  <c r="FB48" i="61"/>
  <c r="FJ48" i="61"/>
  <c r="FR48" i="61"/>
  <c r="FZ48" i="61"/>
  <c r="GH48" i="61"/>
  <c r="GP48" i="61"/>
  <c r="EN48" i="61"/>
  <c r="GB48" i="61"/>
  <c r="CT48" i="61"/>
  <c r="EP48" i="61"/>
  <c r="GD48" i="61"/>
  <c r="EA48" i="61"/>
  <c r="GE48" i="61"/>
  <c r="CP48" i="61"/>
  <c r="CN48" i="61"/>
  <c r="DA48" i="61"/>
  <c r="DG48" i="61"/>
  <c r="DO48" i="61"/>
  <c r="DW48" i="61"/>
  <c r="EE48" i="61"/>
  <c r="EM48" i="61"/>
  <c r="EU48" i="61"/>
  <c r="FC48" i="61"/>
  <c r="FK48" i="61"/>
  <c r="FS48" i="61"/>
  <c r="GA48" i="61"/>
  <c r="GI48" i="61"/>
  <c r="GQ48" i="61"/>
  <c r="EV48" i="61"/>
  <c r="FT48" i="61"/>
  <c r="GR48" i="61"/>
  <c r="CO48" i="61"/>
  <c r="EH48" i="61"/>
  <c r="FV48" i="61"/>
  <c r="FO48" i="61"/>
  <c r="CX48" i="61"/>
  <c r="CV48" i="61"/>
  <c r="CL48" i="61"/>
  <c r="DH48" i="61"/>
  <c r="DP48" i="61"/>
  <c r="DX48" i="61"/>
  <c r="EF48" i="61"/>
  <c r="FD48" i="61"/>
  <c r="FL48" i="61"/>
  <c r="GJ48" i="61"/>
  <c r="DJ48" i="61"/>
  <c r="EX48" i="61"/>
  <c r="GL48" i="61"/>
  <c r="CY48" i="61"/>
  <c r="DE48" i="61"/>
  <c r="EI48" i="61"/>
  <c r="FG48" i="61"/>
  <c r="GN48" i="61"/>
  <c r="GZ15" i="61"/>
  <c r="DD48" i="61"/>
  <c r="DB48" i="61"/>
  <c r="DI48" i="61"/>
  <c r="DQ48" i="61"/>
  <c r="DY48" i="61"/>
  <c r="EG48" i="61"/>
  <c r="EO48" i="61"/>
  <c r="EW48" i="61"/>
  <c r="FE48" i="61"/>
  <c r="FM48" i="61"/>
  <c r="FU48" i="61"/>
  <c r="GC48" i="61"/>
  <c r="GK48" i="61"/>
  <c r="GS48" i="61"/>
  <c r="CQ48" i="61"/>
  <c r="DZ48" i="61"/>
  <c r="FN48" i="61"/>
  <c r="CW48" i="61"/>
  <c r="DS48" i="61"/>
  <c r="EY48" i="61"/>
  <c r="GM48" i="61"/>
  <c r="DR48" i="61"/>
  <c r="FF48" i="61"/>
  <c r="DK48" i="61"/>
  <c r="EQ48" i="61"/>
  <c r="FW48" i="61"/>
  <c r="CM48" i="61"/>
  <c r="GY48" i="61"/>
  <c r="CR48" i="61"/>
  <c r="DL48" i="61"/>
  <c r="DT48" i="61"/>
  <c r="EB48" i="61"/>
  <c r="EJ48" i="61"/>
  <c r="ER48" i="61"/>
  <c r="EZ48" i="61"/>
  <c r="FH48" i="61"/>
  <c r="FP48" i="61"/>
  <c r="FX48" i="61"/>
  <c r="GF48" i="61"/>
  <c r="CU48" i="61"/>
  <c r="CZ48" i="61"/>
  <c r="CS48" i="61"/>
  <c r="DM48" i="61"/>
  <c r="DU48" i="61"/>
  <c r="EC48" i="61"/>
  <c r="EK48" i="61"/>
  <c r="ES48" i="61"/>
  <c r="FA48" i="61"/>
  <c r="FI48" i="61"/>
  <c r="FQ48" i="61"/>
  <c r="FY48" i="61"/>
  <c r="GG48" i="61"/>
  <c r="GO48" i="61"/>
  <c r="GT48" i="61"/>
  <c r="GU48" i="61"/>
  <c r="GV48" i="61"/>
  <c r="GW48" i="61"/>
  <c r="D4678" i="43"/>
  <c r="E4678" i="43"/>
  <c r="C3969" i="43"/>
  <c r="D3968" i="43"/>
  <c r="E3968" i="43"/>
  <c r="E3301" i="43"/>
  <c r="C3302" i="43"/>
  <c r="D3301" i="43"/>
  <c r="AJF12" i="39"/>
  <c r="HJ7" i="39"/>
  <c r="HK5" i="39"/>
  <c r="HJ6" i="39"/>
  <c r="FF28" i="39" l="1"/>
  <c r="FF29" i="39"/>
  <c r="FG21" i="39"/>
  <c r="GM56" i="61"/>
  <c r="GM59" i="61"/>
  <c r="GN71" i="61"/>
  <c r="GN69" i="61"/>
  <c r="GO13" i="61"/>
  <c r="GN16" i="61"/>
  <c r="GN53" i="61"/>
  <c r="GN60" i="61" s="1"/>
  <c r="GN52" i="61"/>
  <c r="GN65" i="61"/>
  <c r="GN72" i="61"/>
  <c r="GN25" i="61"/>
  <c r="GN64" i="61"/>
  <c r="GN50" i="61"/>
  <c r="GZ17" i="61"/>
  <c r="HA15" i="61"/>
  <c r="GZ48" i="61"/>
  <c r="AJG12" i="39"/>
  <c r="C3303" i="43"/>
  <c r="D3302" i="43"/>
  <c r="E3302" i="43"/>
  <c r="C3970" i="43"/>
  <c r="D3969" i="43"/>
  <c r="E3969" i="43"/>
  <c r="HL5" i="39"/>
  <c r="HK6" i="39"/>
  <c r="HK7" i="39"/>
  <c r="FG28" i="39" l="1"/>
  <c r="FG29" i="39"/>
  <c r="FH21" i="39"/>
  <c r="HA17" i="61"/>
  <c r="HB15" i="61"/>
  <c r="HA48" i="61"/>
  <c r="GO71" i="61"/>
  <c r="GO50" i="61"/>
  <c r="GO25" i="61"/>
  <c r="GO65" i="61"/>
  <c r="GO72" i="61"/>
  <c r="GO53" i="61"/>
  <c r="GO60" i="61" s="1"/>
  <c r="GO64" i="61"/>
  <c r="GO16" i="61"/>
  <c r="GP13" i="61"/>
  <c r="GO69" i="61"/>
  <c r="GO52" i="61"/>
  <c r="GO56" i="61" s="1"/>
  <c r="GN56" i="61"/>
  <c r="GN59" i="61"/>
  <c r="D3303" i="43"/>
  <c r="E3303" i="43"/>
  <c r="C3304" i="43"/>
  <c r="AJH12" i="39"/>
  <c r="E3970" i="43"/>
  <c r="D3970" i="43"/>
  <c r="C3971" i="43"/>
  <c r="HL6" i="39"/>
  <c r="HM5" i="39"/>
  <c r="HL11" i="39"/>
  <c r="HL7" i="39"/>
  <c r="FH28" i="39" l="1"/>
  <c r="FH29" i="39"/>
  <c r="FH33" i="39"/>
  <c r="FI21" i="39"/>
  <c r="GQ13" i="61"/>
  <c r="GP65" i="61"/>
  <c r="GP16" i="61"/>
  <c r="GP64" i="61"/>
  <c r="GP69" i="61"/>
  <c r="GP25" i="61"/>
  <c r="GP72" i="61"/>
  <c r="GP50" i="61"/>
  <c r="GP52" i="61"/>
  <c r="GP56" i="61" s="1"/>
  <c r="GP53" i="61"/>
  <c r="GP60" i="61" s="1"/>
  <c r="GP71" i="61"/>
  <c r="HB48" i="61"/>
  <c r="HB17" i="61"/>
  <c r="HC15" i="61"/>
  <c r="GP59" i="61"/>
  <c r="GO59" i="61"/>
  <c r="AJI12" i="39"/>
  <c r="E3304" i="43"/>
  <c r="D3304" i="43"/>
  <c r="C3305" i="43"/>
  <c r="D3971" i="43"/>
  <c r="E3971" i="43"/>
  <c r="C3972" i="43"/>
  <c r="HN5" i="39"/>
  <c r="HM7" i="39"/>
  <c r="HM6" i="39"/>
  <c r="HL35" i="39"/>
  <c r="HL36" i="39"/>
  <c r="HL37" i="39" s="1"/>
  <c r="HL38" i="39"/>
  <c r="HL57" i="39"/>
  <c r="HL55" i="39"/>
  <c r="HL34" i="39"/>
  <c r="HL46" i="39"/>
  <c r="HL52" i="39"/>
  <c r="FI29" i="39" l="1"/>
  <c r="FJ21" i="39"/>
  <c r="FI28" i="39"/>
  <c r="HD15" i="61"/>
  <c r="HC48" i="61"/>
  <c r="HC17" i="61"/>
  <c r="GQ53" i="61"/>
  <c r="GQ60" i="61" s="1"/>
  <c r="GQ65" i="61"/>
  <c r="GQ69" i="61"/>
  <c r="GR13" i="61"/>
  <c r="GQ52" i="61"/>
  <c r="GQ64" i="61"/>
  <c r="GQ25" i="61"/>
  <c r="GQ72" i="61"/>
  <c r="GQ16" i="61"/>
  <c r="GQ50" i="61"/>
  <c r="GQ71" i="61"/>
  <c r="C3306" i="43"/>
  <c r="D3305" i="43"/>
  <c r="E3305" i="43"/>
  <c r="D3972" i="43"/>
  <c r="C3973" i="43"/>
  <c r="E3972" i="43"/>
  <c r="AJJ12" i="39"/>
  <c r="HN7" i="39"/>
  <c r="HN6" i="39"/>
  <c r="HO5" i="39"/>
  <c r="FJ28" i="39" l="1"/>
  <c r="FJ29" i="39"/>
  <c r="FK21" i="39"/>
  <c r="GR71" i="61"/>
  <c r="GR25" i="61"/>
  <c r="GR16" i="61"/>
  <c r="GS13" i="61"/>
  <c r="GR65" i="61"/>
  <c r="GR50" i="61"/>
  <c r="GR52" i="61"/>
  <c r="GR72" i="61"/>
  <c r="GR53" i="61"/>
  <c r="GR60" i="61" s="1"/>
  <c r="GR64" i="61"/>
  <c r="GR69" i="61"/>
  <c r="GQ56" i="61"/>
  <c r="GQ59" i="61"/>
  <c r="HE15" i="61"/>
  <c r="HD17" i="61"/>
  <c r="HD48" i="61"/>
  <c r="E3973" i="43"/>
  <c r="C3974" i="43"/>
  <c r="D3973" i="43"/>
  <c r="AJK12" i="39"/>
  <c r="D3306" i="43"/>
  <c r="C3307" i="43"/>
  <c r="E3306" i="43"/>
  <c r="HP5" i="39"/>
  <c r="HO6" i="39"/>
  <c r="HO7" i="39"/>
  <c r="FK29" i="39" l="1"/>
  <c r="FL21" i="39"/>
  <c r="FK28" i="39"/>
  <c r="HE48" i="61"/>
  <c r="HE17" i="61"/>
  <c r="HF15" i="61"/>
  <c r="GS69" i="61"/>
  <c r="GS16" i="61"/>
  <c r="GS52" i="61"/>
  <c r="GS56" i="61" s="1"/>
  <c r="GS72" i="61"/>
  <c r="GS64" i="61"/>
  <c r="GS50" i="61"/>
  <c r="GS65" i="61"/>
  <c r="GS53" i="61"/>
  <c r="GS60" i="61" s="1"/>
  <c r="GS71" i="61"/>
  <c r="GS25" i="61"/>
  <c r="GT13" i="61"/>
  <c r="GR56" i="61"/>
  <c r="GR59" i="61"/>
  <c r="AJL12" i="39"/>
  <c r="D3974" i="43"/>
  <c r="E3974" i="43"/>
  <c r="C3975" i="43"/>
  <c r="D3307" i="43"/>
  <c r="C3308" i="43"/>
  <c r="E3307" i="43"/>
  <c r="HQ5" i="39"/>
  <c r="HP11" i="39"/>
  <c r="HP7" i="39"/>
  <c r="HP6" i="39"/>
  <c r="FL33" i="39" l="1"/>
  <c r="FL28" i="39"/>
  <c r="FL29" i="39"/>
  <c r="FM21" i="39"/>
  <c r="GT72" i="61"/>
  <c r="GT25" i="61"/>
  <c r="GT50" i="61"/>
  <c r="GT16" i="61"/>
  <c r="GU13" i="61"/>
  <c r="GT53" i="61"/>
  <c r="GT60" i="61" s="1"/>
  <c r="GT69" i="61"/>
  <c r="GT64" i="61"/>
  <c r="GT71" i="61"/>
  <c r="GT65" i="61"/>
  <c r="GT52" i="61"/>
  <c r="GT56" i="61" s="1"/>
  <c r="HF48" i="61"/>
  <c r="HF17" i="61"/>
  <c r="HG15" i="61"/>
  <c r="GS59" i="61"/>
  <c r="D3308" i="43"/>
  <c r="C3309" i="43"/>
  <c r="E3308" i="43"/>
  <c r="C3976" i="43"/>
  <c r="D3975" i="43"/>
  <c r="E3975" i="43"/>
  <c r="AJM12" i="39"/>
  <c r="HQ6" i="39"/>
  <c r="HR5" i="39"/>
  <c r="HQ7" i="39"/>
  <c r="HP36" i="39"/>
  <c r="HP37" i="39" s="1"/>
  <c r="HP34" i="39"/>
  <c r="HP57" i="39"/>
  <c r="HP55" i="39"/>
  <c r="HP46" i="39"/>
  <c r="HP52" i="39"/>
  <c r="HP38" i="39"/>
  <c r="HP35" i="39"/>
  <c r="HP49" i="39"/>
  <c r="FM29" i="39" l="1"/>
  <c r="FM28" i="39"/>
  <c r="FN21" i="39"/>
  <c r="GU52" i="61"/>
  <c r="GU72" i="61"/>
  <c r="GU16" i="61"/>
  <c r="GU25" i="61"/>
  <c r="GU65" i="61"/>
  <c r="GU71" i="61"/>
  <c r="GU53" i="61"/>
  <c r="GU60" i="61" s="1"/>
  <c r="GU50" i="61"/>
  <c r="GU69" i="61"/>
  <c r="GV13" i="61"/>
  <c r="GU64" i="61"/>
  <c r="HG17" i="61"/>
  <c r="HH15" i="61"/>
  <c r="HG48" i="61"/>
  <c r="GT59" i="61"/>
  <c r="C3977" i="43"/>
  <c r="E3976" i="43"/>
  <c r="D3976" i="43"/>
  <c r="AJN12" i="39"/>
  <c r="C3310" i="43"/>
  <c r="D3309" i="43"/>
  <c r="E3309" i="43"/>
  <c r="HR6" i="39"/>
  <c r="HS5" i="39"/>
  <c r="HR7" i="39"/>
  <c r="FN28" i="39" l="1"/>
  <c r="FN29" i="39"/>
  <c r="FO21" i="39"/>
  <c r="HH48" i="61"/>
  <c r="HH17" i="61"/>
  <c r="HI15" i="61"/>
  <c r="GV16" i="61"/>
  <c r="GV64" i="61"/>
  <c r="GV72" i="61"/>
  <c r="GV69" i="61"/>
  <c r="GV65" i="61"/>
  <c r="GV25" i="61"/>
  <c r="GV52" i="61"/>
  <c r="GV53" i="61"/>
  <c r="GV60" i="61" s="1"/>
  <c r="GW13" i="61"/>
  <c r="GV50" i="61"/>
  <c r="GV71" i="61"/>
  <c r="GU56" i="61"/>
  <c r="GU59" i="61"/>
  <c r="D3977" i="43"/>
  <c r="E3977" i="43"/>
  <c r="C3978" i="43"/>
  <c r="C3311" i="43"/>
  <c r="E3310" i="43"/>
  <c r="D3310" i="43"/>
  <c r="AJO12" i="39"/>
  <c r="HT5" i="39"/>
  <c r="HS7" i="39"/>
  <c r="HS6" i="39"/>
  <c r="FO29" i="39" l="1"/>
  <c r="FO28" i="39"/>
  <c r="FP21" i="39"/>
  <c r="GW64" i="61"/>
  <c r="GW69" i="61"/>
  <c r="GX13" i="61"/>
  <c r="GW16" i="61"/>
  <c r="GW65" i="61"/>
  <c r="GW52" i="61"/>
  <c r="GW53" i="61"/>
  <c r="GW60" i="61" s="1"/>
  <c r="GW25" i="61"/>
  <c r="GW50" i="61"/>
  <c r="GW71" i="61"/>
  <c r="GW72" i="61"/>
  <c r="HI17" i="61"/>
  <c r="HJ15" i="61"/>
  <c r="HI48" i="61"/>
  <c r="GV56" i="61"/>
  <c r="GV59" i="61"/>
  <c r="AJP12" i="39"/>
  <c r="E3311" i="43"/>
  <c r="D3311" i="43"/>
  <c r="C3312" i="43"/>
  <c r="E3978" i="43"/>
  <c r="C3979" i="43"/>
  <c r="D3978" i="43"/>
  <c r="HU5" i="39"/>
  <c r="HT7" i="39"/>
  <c r="HT6" i="39"/>
  <c r="FP28" i="39" l="1"/>
  <c r="FP33" i="39"/>
  <c r="FP29" i="39"/>
  <c r="FQ21" i="39"/>
  <c r="GW56" i="61"/>
  <c r="GW59" i="61"/>
  <c r="HK15" i="61"/>
  <c r="HJ48" i="61"/>
  <c r="HJ17" i="61"/>
  <c r="GX69" i="61"/>
  <c r="GX52" i="61"/>
  <c r="GX25" i="61"/>
  <c r="GX50" i="61"/>
  <c r="GX71" i="61"/>
  <c r="GX64" i="61"/>
  <c r="GX65" i="61"/>
  <c r="GY13" i="61"/>
  <c r="GX53" i="61"/>
  <c r="GX60" i="61" s="1"/>
  <c r="GX16" i="61"/>
  <c r="GX72" i="61"/>
  <c r="E3312" i="43"/>
  <c r="C3313" i="43"/>
  <c r="D3312" i="43"/>
  <c r="AJQ12" i="39"/>
  <c r="E3979" i="43"/>
  <c r="C3980" i="43"/>
  <c r="D3979" i="43"/>
  <c r="HU7" i="39"/>
  <c r="HU6" i="39"/>
  <c r="HV5" i="39"/>
  <c r="HU11" i="39"/>
  <c r="FQ28" i="39" l="1"/>
  <c r="FR21" i="39"/>
  <c r="FQ29" i="39"/>
  <c r="GY53" i="61"/>
  <c r="GY60" i="61" s="1"/>
  <c r="GY52" i="61"/>
  <c r="GY56" i="61" s="1"/>
  <c r="CU46" i="61"/>
  <c r="DB46" i="61"/>
  <c r="DJ46" i="61"/>
  <c r="DR46" i="61"/>
  <c r="DZ46" i="61"/>
  <c r="EH46" i="61"/>
  <c r="EP46" i="61"/>
  <c r="EX46" i="61"/>
  <c r="FF46" i="61"/>
  <c r="FN46" i="61"/>
  <c r="FV46" i="61"/>
  <c r="GD46" i="61"/>
  <c r="GL46" i="61"/>
  <c r="GT46" i="61"/>
  <c r="FR46" i="61"/>
  <c r="CR46" i="61"/>
  <c r="CZ46" i="61"/>
  <c r="DO46" i="61"/>
  <c r="EU46" i="61"/>
  <c r="FS46" i="61"/>
  <c r="DQ46" i="61"/>
  <c r="FM46" i="61"/>
  <c r="GY46" i="61"/>
  <c r="CN46" i="61"/>
  <c r="CV46" i="61"/>
  <c r="DC46" i="61"/>
  <c r="DK46" i="61"/>
  <c r="DS46" i="61"/>
  <c r="EA46" i="61"/>
  <c r="EI46" i="61"/>
  <c r="EQ46" i="61"/>
  <c r="EY46" i="61"/>
  <c r="FG46" i="61"/>
  <c r="FO46" i="61"/>
  <c r="FW46" i="61"/>
  <c r="GE46" i="61"/>
  <c r="GM46" i="61"/>
  <c r="GU46" i="61"/>
  <c r="FZ46" i="61"/>
  <c r="GY25" i="61"/>
  <c r="DW46" i="61"/>
  <c r="FK46" i="61"/>
  <c r="GQ46" i="61"/>
  <c r="CT46" i="61"/>
  <c r="EO46" i="61"/>
  <c r="GS46" i="61"/>
  <c r="GY71" i="61"/>
  <c r="CO46" i="61"/>
  <c r="CW46" i="61"/>
  <c r="DD46" i="61"/>
  <c r="DL46" i="61"/>
  <c r="DT46" i="61"/>
  <c r="EB46" i="61"/>
  <c r="EJ46" i="61"/>
  <c r="ER46" i="61"/>
  <c r="EZ46" i="61"/>
  <c r="FH46" i="61"/>
  <c r="FP46" i="61"/>
  <c r="FX46" i="61"/>
  <c r="GF46" i="61"/>
  <c r="GN46" i="61"/>
  <c r="GV46" i="61"/>
  <c r="GP46" i="61"/>
  <c r="GY16" i="61"/>
  <c r="DG46" i="61"/>
  <c r="FC46" i="61"/>
  <c r="FE46" i="61"/>
  <c r="GY69" i="61"/>
  <c r="GZ13" i="61"/>
  <c r="CP46" i="61"/>
  <c r="CX46" i="61"/>
  <c r="DE46" i="61"/>
  <c r="DM46" i="61"/>
  <c r="DU46" i="61"/>
  <c r="EC46" i="61"/>
  <c r="EK46" i="61"/>
  <c r="ES46" i="61"/>
  <c r="FA46" i="61"/>
  <c r="FI46" i="61"/>
  <c r="FQ46" i="61"/>
  <c r="FY46" i="61"/>
  <c r="GG46" i="61"/>
  <c r="GO46" i="61"/>
  <c r="GW46" i="61"/>
  <c r="EM46" i="61"/>
  <c r="GI46" i="61"/>
  <c r="GK46" i="61"/>
  <c r="CM46" i="61"/>
  <c r="GY72" i="61"/>
  <c r="CQ46" i="61"/>
  <c r="CY46" i="61"/>
  <c r="DF46" i="61"/>
  <c r="DN46" i="61"/>
  <c r="DV46" i="61"/>
  <c r="ED46" i="61"/>
  <c r="EL46" i="61"/>
  <c r="ET46" i="61"/>
  <c r="FB46" i="61"/>
  <c r="FJ46" i="61"/>
  <c r="GH46" i="61"/>
  <c r="EE46" i="61"/>
  <c r="GA46" i="61"/>
  <c r="GY65" i="61"/>
  <c r="EG46" i="61"/>
  <c r="FU46" i="61"/>
  <c r="CL46" i="61"/>
  <c r="GY64" i="61"/>
  <c r="CS46" i="61"/>
  <c r="GY50" i="61"/>
  <c r="GY51" i="61" s="1"/>
  <c r="DH46" i="61"/>
  <c r="DP46" i="61"/>
  <c r="DX46" i="61"/>
  <c r="EF46" i="61"/>
  <c r="EN46" i="61"/>
  <c r="EV46" i="61"/>
  <c r="FD46" i="61"/>
  <c r="FL46" i="61"/>
  <c r="FT46" i="61"/>
  <c r="GB46" i="61"/>
  <c r="GJ46" i="61"/>
  <c r="GR46" i="61"/>
  <c r="DA46" i="61"/>
  <c r="DI46" i="61"/>
  <c r="DY46" i="61"/>
  <c r="EW46" i="61"/>
  <c r="GC46" i="61"/>
  <c r="GX59" i="61"/>
  <c r="GX56" i="61"/>
  <c r="GY59" i="61"/>
  <c r="HK48" i="61"/>
  <c r="HK17" i="61"/>
  <c r="HL15" i="61"/>
  <c r="EW51" i="61"/>
  <c r="FF51" i="61"/>
  <c r="FN51" i="61"/>
  <c r="FV51" i="61"/>
  <c r="GD51" i="61"/>
  <c r="GL51" i="61"/>
  <c r="GT51" i="61"/>
  <c r="FZ51" i="61"/>
  <c r="ET51" i="61"/>
  <c r="GQ51" i="61"/>
  <c r="EV51" i="61"/>
  <c r="GC51" i="61"/>
  <c r="EX51" i="61"/>
  <c r="FG51" i="61"/>
  <c r="FO51" i="61"/>
  <c r="FW51" i="61"/>
  <c r="GE51" i="61"/>
  <c r="GM51" i="61"/>
  <c r="GU51" i="61"/>
  <c r="GN51" i="61"/>
  <c r="FR51" i="61"/>
  <c r="GA51" i="61"/>
  <c r="FU51" i="61"/>
  <c r="EZ51" i="61"/>
  <c r="FH51" i="61"/>
  <c r="FP51" i="61"/>
  <c r="FX51" i="61"/>
  <c r="GF51" i="61"/>
  <c r="GV51" i="61"/>
  <c r="GH51" i="61"/>
  <c r="FK51" i="61"/>
  <c r="FM51" i="61"/>
  <c r="GS51" i="61"/>
  <c r="EY51" i="61"/>
  <c r="FA51" i="61"/>
  <c r="FI51" i="61"/>
  <c r="FQ51" i="61"/>
  <c r="FY51" i="61"/>
  <c r="GG51" i="61"/>
  <c r="GO51" i="61"/>
  <c r="GW51" i="61"/>
  <c r="GX51" i="61"/>
  <c r="FJ51" i="61"/>
  <c r="GP51" i="61"/>
  <c r="FS51" i="61"/>
  <c r="FB51" i="61"/>
  <c r="FC51" i="61"/>
  <c r="GI51" i="61"/>
  <c r="EU51" i="61"/>
  <c r="FD51" i="61"/>
  <c r="FL51" i="61"/>
  <c r="FT51" i="61"/>
  <c r="GB51" i="61"/>
  <c r="GJ51" i="61"/>
  <c r="GR51" i="61"/>
  <c r="FE51" i="61"/>
  <c r="GK51" i="61"/>
  <c r="GX46" i="61"/>
  <c r="D3980" i="43"/>
  <c r="E3980" i="43"/>
  <c r="C3981" i="43"/>
  <c r="AJR12" i="39"/>
  <c r="D3313" i="43"/>
  <c r="C3314" i="43"/>
  <c r="E3313" i="43"/>
  <c r="HU34" i="39"/>
  <c r="HU38" i="39"/>
  <c r="HU35" i="39"/>
  <c r="HU55" i="39"/>
  <c r="HU36" i="39"/>
  <c r="HU37" i="39" s="1"/>
  <c r="HU57" i="39"/>
  <c r="HU52" i="39"/>
  <c r="HV6" i="39"/>
  <c r="HV7" i="39"/>
  <c r="HW5" i="39"/>
  <c r="FR29" i="39" l="1"/>
  <c r="FR28" i="39"/>
  <c r="FS21" i="39"/>
  <c r="GZ72" i="61"/>
  <c r="GZ53" i="61"/>
  <c r="GZ60" i="61" s="1"/>
  <c r="GZ52" i="61"/>
  <c r="GZ69" i="61"/>
  <c r="GZ71" i="61"/>
  <c r="GZ64" i="61"/>
  <c r="HA13" i="61"/>
  <c r="GZ16" i="61"/>
  <c r="GZ65" i="61"/>
  <c r="GZ50" i="61"/>
  <c r="GZ51" i="61" s="1"/>
  <c r="GZ46" i="61"/>
  <c r="GZ25" i="61"/>
  <c r="HL48" i="61"/>
  <c r="HL17" i="61"/>
  <c r="HM15" i="61"/>
  <c r="AJS12" i="39"/>
  <c r="C3982" i="43"/>
  <c r="D3981" i="43"/>
  <c r="E3981" i="43"/>
  <c r="D3314" i="43"/>
  <c r="C3315" i="43"/>
  <c r="E3314" i="43"/>
  <c r="HW6" i="39"/>
  <c r="HW7" i="39"/>
  <c r="HX5" i="39"/>
  <c r="FS28" i="39" l="1"/>
  <c r="FT21" i="39"/>
  <c r="FS29" i="39"/>
  <c r="HN15" i="61"/>
  <c r="HM17" i="61"/>
  <c r="HM48" i="61"/>
  <c r="HA65" i="61"/>
  <c r="HA72" i="61"/>
  <c r="HA46" i="61"/>
  <c r="HB13" i="61"/>
  <c r="HA64" i="61"/>
  <c r="HA71" i="61"/>
  <c r="HA69" i="61"/>
  <c r="HA16" i="61"/>
  <c r="HA52" i="61"/>
  <c r="HA25" i="61"/>
  <c r="HA50" i="61"/>
  <c r="HA51" i="61" s="1"/>
  <c r="HA53" i="61"/>
  <c r="HA60" i="61" s="1"/>
  <c r="GZ56" i="61"/>
  <c r="GZ59" i="61"/>
  <c r="E3315" i="43"/>
  <c r="D3315" i="43"/>
  <c r="C3316" i="43"/>
  <c r="C3983" i="43"/>
  <c r="E3982" i="43"/>
  <c r="D3982" i="43"/>
  <c r="AJT12" i="39"/>
  <c r="HY5" i="39"/>
  <c r="HX6" i="39"/>
  <c r="HX7" i="39"/>
  <c r="FT28" i="39" l="1"/>
  <c r="FU21" i="39"/>
  <c r="FT29" i="39"/>
  <c r="HA56" i="61"/>
  <c r="HA59" i="61"/>
  <c r="HB69" i="61"/>
  <c r="HB16" i="61"/>
  <c r="HB64" i="61"/>
  <c r="HB72" i="61"/>
  <c r="HB25" i="61"/>
  <c r="HB50" i="61"/>
  <c r="HB51" i="61" s="1"/>
  <c r="HB71" i="61"/>
  <c r="HB46" i="61"/>
  <c r="HB65" i="61"/>
  <c r="HC13" i="61"/>
  <c r="HB52" i="61"/>
  <c r="HB53" i="61"/>
  <c r="HB60" i="61" s="1"/>
  <c r="HN17" i="61"/>
  <c r="HO15" i="61"/>
  <c r="HN48" i="61"/>
  <c r="C3317" i="43"/>
  <c r="E3316" i="43"/>
  <c r="D3316" i="43"/>
  <c r="C3984" i="43"/>
  <c r="D3983" i="43"/>
  <c r="E3983" i="43"/>
  <c r="AJU12" i="39"/>
  <c r="HY7" i="39"/>
  <c r="HZ5" i="39"/>
  <c r="HY11" i="39"/>
  <c r="HY6" i="39"/>
  <c r="FU33" i="39" l="1"/>
  <c r="FV21" i="39"/>
  <c r="FU28" i="39"/>
  <c r="FU29" i="39"/>
  <c r="HB56" i="61"/>
  <c r="HB59" i="61"/>
  <c r="HC25" i="61"/>
  <c r="HC64" i="61"/>
  <c r="HD13" i="61"/>
  <c r="HC69" i="61"/>
  <c r="HC52" i="61"/>
  <c r="HC65" i="61"/>
  <c r="HC46" i="61"/>
  <c r="HC16" i="61"/>
  <c r="HC53" i="61"/>
  <c r="HC60" i="61" s="1"/>
  <c r="HC71" i="61"/>
  <c r="HC72" i="61"/>
  <c r="HC50" i="61"/>
  <c r="HC51" i="61" s="1"/>
  <c r="HO48" i="61"/>
  <c r="HP15" i="61"/>
  <c r="HO17" i="61"/>
  <c r="AJV12" i="39"/>
  <c r="D3317" i="43"/>
  <c r="C3318" i="43"/>
  <c r="E3317" i="43"/>
  <c r="D3984" i="43"/>
  <c r="C3985" i="43"/>
  <c r="E3984" i="43"/>
  <c r="HY34" i="39"/>
  <c r="HY36" i="39"/>
  <c r="HY37" i="39" s="1"/>
  <c r="HY46" i="39"/>
  <c r="HY35" i="39"/>
  <c r="HY52" i="39"/>
  <c r="HY57" i="39"/>
  <c r="HY38" i="39"/>
  <c r="HY55" i="39"/>
  <c r="HZ7" i="39"/>
  <c r="IA5" i="39"/>
  <c r="HZ6" i="39"/>
  <c r="FW21" i="39" l="1"/>
  <c r="FV28" i="39"/>
  <c r="FV29" i="39"/>
  <c r="HD46" i="61"/>
  <c r="HD69" i="61"/>
  <c r="HD65" i="61"/>
  <c r="HD16" i="61"/>
  <c r="HD64" i="61"/>
  <c r="HE13" i="61"/>
  <c r="HD72" i="61"/>
  <c r="HD71" i="61"/>
  <c r="HD25" i="61"/>
  <c r="HD53" i="61"/>
  <c r="HD52" i="61"/>
  <c r="HD56" i="61" s="1"/>
  <c r="HD50" i="61"/>
  <c r="HD51" i="61" s="1"/>
  <c r="HC56" i="61"/>
  <c r="HC59" i="61"/>
  <c r="HD60" i="61"/>
  <c r="HD59" i="61"/>
  <c r="HQ15" i="61"/>
  <c r="HP17" i="61"/>
  <c r="HP48" i="61"/>
  <c r="C3319" i="43"/>
  <c r="E3318" i="43"/>
  <c r="D3318" i="43"/>
  <c r="C3986" i="43"/>
  <c r="E3985" i="43"/>
  <c r="D3985" i="43"/>
  <c r="AJW12" i="39"/>
  <c r="IB5" i="39"/>
  <c r="IA6" i="39"/>
  <c r="IA7" i="39"/>
  <c r="FW28" i="39" l="1"/>
  <c r="FX21" i="39"/>
  <c r="FW29" i="39"/>
  <c r="HE46" i="61"/>
  <c r="HE50" i="61"/>
  <c r="HE51" i="61" s="1"/>
  <c r="HE52" i="61"/>
  <c r="HE64" i="61"/>
  <c r="HE53" i="61"/>
  <c r="HE60" i="61" s="1"/>
  <c r="HE69" i="61"/>
  <c r="HE72" i="61"/>
  <c r="HE71" i="61"/>
  <c r="HE65" i="61"/>
  <c r="HE25" i="61"/>
  <c r="HF13" i="61"/>
  <c r="HE16" i="61"/>
  <c r="HQ48" i="61"/>
  <c r="HQ17" i="61"/>
  <c r="HR15" i="61"/>
  <c r="D3319" i="43"/>
  <c r="E3319" i="43"/>
  <c r="C3320" i="43"/>
  <c r="E3986" i="43"/>
  <c r="C3987" i="43"/>
  <c r="D3986" i="43"/>
  <c r="AJX12" i="39"/>
  <c r="IB6" i="39"/>
  <c r="IC5" i="39"/>
  <c r="IB7" i="39"/>
  <c r="FX29" i="39" l="1"/>
  <c r="FX28" i="39"/>
  <c r="FY21" i="39"/>
  <c r="HS15" i="61"/>
  <c r="HR48" i="61"/>
  <c r="HR17" i="61"/>
  <c r="HF46" i="61"/>
  <c r="HF64" i="61"/>
  <c r="HF65" i="61"/>
  <c r="HF52" i="61"/>
  <c r="HF71" i="61"/>
  <c r="HF25" i="61"/>
  <c r="HF16" i="61"/>
  <c r="HF53" i="61"/>
  <c r="HF60" i="61" s="1"/>
  <c r="HF50" i="61"/>
  <c r="HF51" i="61" s="1"/>
  <c r="HF69" i="61"/>
  <c r="HF72" i="61"/>
  <c r="HG13" i="61"/>
  <c r="HE56" i="61"/>
  <c r="HE59" i="61"/>
  <c r="AJY12" i="39"/>
  <c r="D3320" i="43"/>
  <c r="E3320" i="43"/>
  <c r="C3321" i="43"/>
  <c r="C3988" i="43"/>
  <c r="D3987" i="43"/>
  <c r="E3987" i="43"/>
  <c r="ID5" i="39"/>
  <c r="IC11" i="39"/>
  <c r="IC7" i="39"/>
  <c r="IC6" i="39"/>
  <c r="FZ21" i="39" l="1"/>
  <c r="FY29" i="39"/>
  <c r="FY28" i="39"/>
  <c r="FY33" i="39"/>
  <c r="HF59" i="61"/>
  <c r="HF56" i="61"/>
  <c r="HG25" i="61"/>
  <c r="HG65" i="61"/>
  <c r="HG72" i="61"/>
  <c r="HG53" i="61"/>
  <c r="HG60" i="61" s="1"/>
  <c r="HG71" i="61"/>
  <c r="HG52" i="61"/>
  <c r="HG56" i="61" s="1"/>
  <c r="HG16" i="61"/>
  <c r="HG69" i="61"/>
  <c r="HH13" i="61"/>
  <c r="HG46" i="61"/>
  <c r="HG50" i="61"/>
  <c r="HG51" i="61" s="1"/>
  <c r="HG64" i="61"/>
  <c r="HS48" i="61"/>
  <c r="HS17" i="61"/>
  <c r="HT15" i="61"/>
  <c r="E3988" i="43"/>
  <c r="D3988" i="43"/>
  <c r="C3989" i="43"/>
  <c r="D3321" i="43"/>
  <c r="C3322" i="43"/>
  <c r="E3321" i="43"/>
  <c r="AJZ12" i="39"/>
  <c r="ID7" i="39"/>
  <c r="ID6" i="39"/>
  <c r="IE5" i="39"/>
  <c r="IC35" i="39"/>
  <c r="IC52" i="39"/>
  <c r="IC34" i="39"/>
  <c r="IC36" i="39"/>
  <c r="IC37" i="39" s="1"/>
  <c r="IC57" i="39"/>
  <c r="IC55" i="39"/>
  <c r="IC46" i="39"/>
  <c r="IC38" i="39"/>
  <c r="GA21" i="39" l="1"/>
  <c r="FZ28" i="39"/>
  <c r="FZ29" i="39"/>
  <c r="HU15" i="61"/>
  <c r="HT17" i="61"/>
  <c r="HT48" i="61"/>
  <c r="HG59" i="61"/>
  <c r="HH64" i="61"/>
  <c r="HH52" i="61"/>
  <c r="HH50" i="61"/>
  <c r="HH51" i="61" s="1"/>
  <c r="HH53" i="61"/>
  <c r="HH60" i="61" s="1"/>
  <c r="HH46" i="61"/>
  <c r="HH16" i="61"/>
  <c r="HH65" i="61"/>
  <c r="HI13" i="61"/>
  <c r="HH71" i="61"/>
  <c r="HH69" i="61"/>
  <c r="HH72" i="61"/>
  <c r="HH25" i="61"/>
  <c r="AKA12" i="39"/>
  <c r="C3990" i="43"/>
  <c r="E3989" i="43"/>
  <c r="D3989" i="43"/>
  <c r="C3323" i="43"/>
  <c r="E3322" i="43"/>
  <c r="D3322" i="43"/>
  <c r="IE6" i="39"/>
  <c r="IE7" i="39"/>
  <c r="IF5" i="39"/>
  <c r="GA29" i="39" l="1"/>
  <c r="GB21" i="39"/>
  <c r="GA28" i="39"/>
  <c r="HU48" i="61"/>
  <c r="HV15" i="61"/>
  <c r="HU17" i="61"/>
  <c r="HH56" i="61"/>
  <c r="HH59" i="61"/>
  <c r="HI60" i="61"/>
  <c r="HI65" i="61"/>
  <c r="HI50" i="61"/>
  <c r="HI51" i="61" s="1"/>
  <c r="HI53" i="61"/>
  <c r="HI69" i="61"/>
  <c r="HI71" i="61"/>
  <c r="HI46" i="61"/>
  <c r="HI52" i="61"/>
  <c r="HI64" i="61"/>
  <c r="HJ13" i="61"/>
  <c r="HI72" i="61"/>
  <c r="HI16" i="61"/>
  <c r="HI25" i="61"/>
  <c r="D3990" i="43"/>
  <c r="E3990" i="43"/>
  <c r="C3991" i="43"/>
  <c r="C3324" i="43"/>
  <c r="E3323" i="43"/>
  <c r="D3323" i="43"/>
  <c r="AKB12" i="39"/>
  <c r="IG5" i="39"/>
  <c r="IF6" i="39"/>
  <c r="IF7" i="39"/>
  <c r="GB29" i="39" l="1"/>
  <c r="GB28" i="39"/>
  <c r="GC21" i="39"/>
  <c r="HJ69" i="61"/>
  <c r="HJ53" i="61"/>
  <c r="HJ60" i="61" s="1"/>
  <c r="HJ16" i="61"/>
  <c r="HJ65" i="61"/>
  <c r="HJ46" i="61"/>
  <c r="HJ50" i="61"/>
  <c r="HJ51" i="61" s="1"/>
  <c r="HJ72" i="61"/>
  <c r="HJ64" i="61"/>
  <c r="HJ52" i="61"/>
  <c r="HJ56" i="61" s="1"/>
  <c r="HK13" i="61"/>
  <c r="HJ25" i="61"/>
  <c r="HJ71" i="61"/>
  <c r="HI59" i="61"/>
  <c r="HI56" i="61"/>
  <c r="HW15" i="61"/>
  <c r="HV17" i="61"/>
  <c r="HV48" i="61"/>
  <c r="AKC12" i="39"/>
  <c r="E3324" i="43"/>
  <c r="C3325" i="43"/>
  <c r="D3324" i="43"/>
  <c r="E3991" i="43"/>
  <c r="D3991" i="43"/>
  <c r="C3992" i="43"/>
  <c r="IG7" i="39"/>
  <c r="IH5" i="39"/>
  <c r="IG6" i="39"/>
  <c r="GC29" i="39" l="1"/>
  <c r="GC33" i="39"/>
  <c r="GC28" i="39"/>
  <c r="GD21" i="39"/>
  <c r="HJ59" i="61"/>
  <c r="HW48" i="61"/>
  <c r="HW17" i="61"/>
  <c r="HX15" i="61"/>
  <c r="HK46" i="61"/>
  <c r="HK50" i="61"/>
  <c r="HK51" i="61" s="1"/>
  <c r="HK52" i="61"/>
  <c r="HK53" i="61"/>
  <c r="HK60" i="61" s="1"/>
  <c r="HK71" i="61"/>
  <c r="HK65" i="61"/>
  <c r="HK72" i="61"/>
  <c r="HK16" i="61"/>
  <c r="HK64" i="61"/>
  <c r="HK69" i="61"/>
  <c r="HL13" i="61"/>
  <c r="HK25" i="61"/>
  <c r="E3992" i="43"/>
  <c r="C3993" i="43"/>
  <c r="D3992" i="43"/>
  <c r="E3325" i="43"/>
  <c r="D3325" i="43"/>
  <c r="C3326" i="43"/>
  <c r="AKD12" i="39"/>
  <c r="IH11" i="39"/>
  <c r="IH7" i="39"/>
  <c r="II5" i="39"/>
  <c r="IH6" i="39"/>
  <c r="GD29" i="39" l="1"/>
  <c r="GD28" i="39"/>
  <c r="GE21" i="39"/>
  <c r="HL71" i="61"/>
  <c r="HM13" i="61"/>
  <c r="HL16" i="61"/>
  <c r="HL53" i="61"/>
  <c r="HL60" i="61" s="1"/>
  <c r="HL65" i="61"/>
  <c r="HL52" i="61"/>
  <c r="HL56" i="61" s="1"/>
  <c r="HL25" i="61"/>
  <c r="HL72" i="61"/>
  <c r="HL69" i="61"/>
  <c r="HL46" i="61"/>
  <c r="HL64" i="61"/>
  <c r="HL50" i="61"/>
  <c r="HL51" i="61" s="1"/>
  <c r="HK59" i="61"/>
  <c r="HK56" i="61"/>
  <c r="HX48" i="61"/>
  <c r="HY15" i="61"/>
  <c r="HX17" i="61"/>
  <c r="C3327" i="43"/>
  <c r="D3326" i="43"/>
  <c r="E3326" i="43"/>
  <c r="AKE12" i="39"/>
  <c r="C3994" i="43"/>
  <c r="E3993" i="43"/>
  <c r="D3993" i="43"/>
  <c r="IH35" i="39"/>
  <c r="IH55" i="39"/>
  <c r="IH36" i="39"/>
  <c r="IH37" i="39" s="1"/>
  <c r="IH57" i="39"/>
  <c r="IH38" i="39"/>
  <c r="IH52" i="39"/>
  <c r="IH34" i="39"/>
  <c r="IJ5" i="39"/>
  <c r="II6" i="39"/>
  <c r="II7" i="39"/>
  <c r="GE28" i="39" l="1"/>
  <c r="GE29" i="39"/>
  <c r="GF21" i="39"/>
  <c r="HY48" i="61"/>
  <c r="HY17" i="61"/>
  <c r="HZ15" i="61"/>
  <c r="HL59" i="61"/>
  <c r="HM52" i="61"/>
  <c r="HM56" i="61" s="1"/>
  <c r="HM53" i="61"/>
  <c r="HM60" i="61" s="1"/>
  <c r="HM65" i="61"/>
  <c r="HM46" i="61"/>
  <c r="HN13" i="61"/>
  <c r="HM25" i="61"/>
  <c r="HM69" i="61"/>
  <c r="HM71" i="61"/>
  <c r="HM16" i="61"/>
  <c r="HM64" i="61"/>
  <c r="HM72" i="61"/>
  <c r="HM50" i="61"/>
  <c r="HM51" i="61" s="1"/>
  <c r="C3995" i="43"/>
  <c r="D3994" i="43"/>
  <c r="E3994" i="43"/>
  <c r="AKF12" i="39"/>
  <c r="E3327" i="43"/>
  <c r="C3328" i="43"/>
  <c r="D3327" i="43"/>
  <c r="IJ7" i="39"/>
  <c r="IJ6" i="39"/>
  <c r="IK5" i="39"/>
  <c r="GF28" i="39" l="1"/>
  <c r="GF29" i="39"/>
  <c r="GG21" i="39"/>
  <c r="HM59" i="61"/>
  <c r="IA15" i="61"/>
  <c r="HZ17" i="61"/>
  <c r="HZ48" i="61"/>
  <c r="HN25" i="61"/>
  <c r="HN50" i="61"/>
  <c r="HN51" i="61" s="1"/>
  <c r="HN65" i="61"/>
  <c r="HN72" i="61"/>
  <c r="HN46" i="61"/>
  <c r="HN64" i="61"/>
  <c r="HN69" i="61"/>
  <c r="HN16" i="61"/>
  <c r="HO13" i="61"/>
  <c r="HN52" i="61"/>
  <c r="HN53" i="61"/>
  <c r="HN60" i="61" s="1"/>
  <c r="HN71" i="61"/>
  <c r="E3995" i="43"/>
  <c r="D3995" i="43"/>
  <c r="C3996" i="43"/>
  <c r="AKG12" i="39"/>
  <c r="D3328" i="43"/>
  <c r="C3329" i="43"/>
  <c r="E3328" i="43"/>
  <c r="IL5" i="39"/>
  <c r="IK6" i="39"/>
  <c r="IK7" i="39"/>
  <c r="GG29" i="39" l="1"/>
  <c r="GG28" i="39"/>
  <c r="GH21" i="39"/>
  <c r="IA48" i="61"/>
  <c r="IA17" i="61"/>
  <c r="IB15" i="61"/>
  <c r="HN56" i="61"/>
  <c r="HN59" i="61"/>
  <c r="HO52" i="61"/>
  <c r="HO25" i="61"/>
  <c r="HP13" i="61"/>
  <c r="HO53" i="61"/>
  <c r="HO60" i="61" s="1"/>
  <c r="HO64" i="61"/>
  <c r="HO71" i="61"/>
  <c r="HO16" i="61"/>
  <c r="HO65" i="61"/>
  <c r="HO46" i="61"/>
  <c r="HO50" i="61"/>
  <c r="HO51" i="61" s="1"/>
  <c r="HO69" i="61"/>
  <c r="HO72" i="61"/>
  <c r="C3997" i="43"/>
  <c r="D3996" i="43"/>
  <c r="E3996" i="43"/>
  <c r="AKH12" i="39"/>
  <c r="C3330" i="43"/>
  <c r="E3329" i="43"/>
  <c r="D3329" i="43"/>
  <c r="IL11" i="39"/>
  <c r="IL6" i="39"/>
  <c r="IL7" i="39"/>
  <c r="IM5" i="39"/>
  <c r="GH29" i="39" l="1"/>
  <c r="GH28" i="39"/>
  <c r="GI21" i="39"/>
  <c r="GH33" i="39"/>
  <c r="HO59" i="61"/>
  <c r="HO56" i="61"/>
  <c r="IB17" i="61"/>
  <c r="IC15" i="61"/>
  <c r="IB48" i="61"/>
  <c r="HP25" i="61"/>
  <c r="HP52" i="61"/>
  <c r="HP56" i="61" s="1"/>
  <c r="HP65" i="61"/>
  <c r="HP46" i="61"/>
  <c r="HP53" i="61"/>
  <c r="HP60" i="61" s="1"/>
  <c r="HP64" i="61"/>
  <c r="HP69" i="61"/>
  <c r="HP50" i="61"/>
  <c r="HP51" i="61" s="1"/>
  <c r="HP72" i="61"/>
  <c r="HP71" i="61"/>
  <c r="HP16" i="61"/>
  <c r="HQ13" i="61"/>
  <c r="AKI12" i="39"/>
  <c r="E3330" i="43"/>
  <c r="D3330" i="43"/>
  <c r="C3331" i="43"/>
  <c r="E3997" i="43"/>
  <c r="D3997" i="43"/>
  <c r="C3998" i="43"/>
  <c r="IM6" i="39"/>
  <c r="IN5" i="39"/>
  <c r="IM7" i="39"/>
  <c r="IL34" i="39"/>
  <c r="IL52" i="39"/>
  <c r="IL36" i="39"/>
  <c r="IL37" i="39" s="1"/>
  <c r="IL38" i="39"/>
  <c r="IL46" i="39"/>
  <c r="IL57" i="39"/>
  <c r="IL35" i="39"/>
  <c r="IL55" i="39"/>
  <c r="GJ21" i="39" l="1"/>
  <c r="GI29" i="39"/>
  <c r="GI28" i="39"/>
  <c r="HP59" i="61"/>
  <c r="HQ53" i="61"/>
  <c r="HQ60" i="61" s="1"/>
  <c r="HQ52" i="61"/>
  <c r="HQ56" i="61" s="1"/>
  <c r="HQ16" i="61"/>
  <c r="HQ64" i="61"/>
  <c r="HR13" i="61"/>
  <c r="HQ25" i="61"/>
  <c r="HQ65" i="61"/>
  <c r="HQ69" i="61"/>
  <c r="HQ50" i="61"/>
  <c r="HQ51" i="61" s="1"/>
  <c r="HQ71" i="61"/>
  <c r="HQ46" i="61"/>
  <c r="HQ72" i="61"/>
  <c r="ID15" i="61"/>
  <c r="IC48" i="61"/>
  <c r="IC17" i="61"/>
  <c r="C3332" i="43"/>
  <c r="D3331" i="43"/>
  <c r="E3331" i="43"/>
  <c r="AKJ12" i="39"/>
  <c r="C3999" i="43"/>
  <c r="D3998" i="43"/>
  <c r="E3998" i="43"/>
  <c r="IN7" i="39"/>
  <c r="IN6" i="39"/>
  <c r="IO5" i="39"/>
  <c r="GJ29" i="39" l="1"/>
  <c r="GK21" i="39"/>
  <c r="GJ28" i="39"/>
  <c r="IE15" i="61"/>
  <c r="ID48" i="61"/>
  <c r="ID17" i="61"/>
  <c r="HR72" i="61"/>
  <c r="HR46" i="61"/>
  <c r="HR16" i="61"/>
  <c r="HR65" i="61"/>
  <c r="HR53" i="61"/>
  <c r="HR60" i="61" s="1"/>
  <c r="HR71" i="61"/>
  <c r="HR64" i="61"/>
  <c r="HS13" i="61"/>
  <c r="HR25" i="61"/>
  <c r="HR52" i="61"/>
  <c r="HR56" i="61" s="1"/>
  <c r="HR50" i="61"/>
  <c r="HR51" i="61" s="1"/>
  <c r="HR69" i="61"/>
  <c r="HQ59" i="61"/>
  <c r="AKK12" i="39"/>
  <c r="D3999" i="43"/>
  <c r="C4000" i="43"/>
  <c r="E3999" i="43"/>
  <c r="C3333" i="43"/>
  <c r="E3332" i="43"/>
  <c r="D3332" i="43"/>
  <c r="IP5" i="39"/>
  <c r="IO7" i="39"/>
  <c r="IO6" i="39"/>
  <c r="GK29" i="39" l="1"/>
  <c r="GK28" i="39"/>
  <c r="GL21" i="39"/>
  <c r="HR59" i="61"/>
  <c r="HS53" i="61"/>
  <c r="HS60" i="61" s="1"/>
  <c r="HS65" i="61"/>
  <c r="HT13" i="61"/>
  <c r="HS72" i="61"/>
  <c r="HS16" i="61"/>
  <c r="HS50" i="61"/>
  <c r="HS51" i="61" s="1"/>
  <c r="HS64" i="61"/>
  <c r="HS25" i="61"/>
  <c r="HS71" i="61"/>
  <c r="HS69" i="61"/>
  <c r="HS46" i="61"/>
  <c r="HS52" i="61"/>
  <c r="IF15" i="61"/>
  <c r="IE17" i="61"/>
  <c r="IE48" i="61"/>
  <c r="D3333" i="43"/>
  <c r="C3334" i="43"/>
  <c r="E3333" i="43"/>
  <c r="D4000" i="43"/>
  <c r="E4000" i="43"/>
  <c r="C4001" i="43"/>
  <c r="AKL12" i="39"/>
  <c r="IP6" i="39"/>
  <c r="IQ5" i="39"/>
  <c r="IP7" i="39"/>
  <c r="GM21" i="39" l="1"/>
  <c r="GL28" i="39"/>
  <c r="GL33" i="39"/>
  <c r="GL29" i="39"/>
  <c r="IF48" i="61"/>
  <c r="IG15" i="61"/>
  <c r="IF17" i="61"/>
  <c r="HS56" i="61"/>
  <c r="HS59" i="61"/>
  <c r="HT72" i="61"/>
  <c r="HT25" i="61"/>
  <c r="HT53" i="61"/>
  <c r="HT60" i="61" s="1"/>
  <c r="HT69" i="61"/>
  <c r="HT46" i="61"/>
  <c r="HU13" i="61"/>
  <c r="HT16" i="61"/>
  <c r="HT64" i="61"/>
  <c r="HT71" i="61"/>
  <c r="HT52" i="61"/>
  <c r="HT56" i="61" s="1"/>
  <c r="HT50" i="61"/>
  <c r="HT51" i="61" s="1"/>
  <c r="HT65" i="61"/>
  <c r="AKM12" i="39"/>
  <c r="D4001" i="43"/>
  <c r="E4001" i="43"/>
  <c r="C4002" i="43"/>
  <c r="E3334" i="43"/>
  <c r="C3335" i="43"/>
  <c r="D3334" i="43"/>
  <c r="IQ6" i="39"/>
  <c r="IR5" i="39"/>
  <c r="IQ11" i="39"/>
  <c r="IQ7" i="39"/>
  <c r="GN21" i="39" l="1"/>
  <c r="GM28" i="39"/>
  <c r="GM29" i="39"/>
  <c r="HU53" i="61"/>
  <c r="HU60" i="61" s="1"/>
  <c r="HV13" i="61"/>
  <c r="HU46" i="61"/>
  <c r="HU71" i="61"/>
  <c r="HU64" i="61"/>
  <c r="HU50" i="61"/>
  <c r="HU51" i="61" s="1"/>
  <c r="HU65" i="61"/>
  <c r="HU16" i="61"/>
  <c r="HU25" i="61"/>
  <c r="HU52" i="61"/>
  <c r="HU56" i="61" s="1"/>
  <c r="HU69" i="61"/>
  <c r="HU72" i="61"/>
  <c r="HT59" i="61"/>
  <c r="IG17" i="61"/>
  <c r="IH15" i="61"/>
  <c r="IG48" i="61"/>
  <c r="AKN12" i="39"/>
  <c r="E3335" i="43"/>
  <c r="C3336" i="43"/>
  <c r="D3335" i="43"/>
  <c r="D4002" i="43"/>
  <c r="E4002" i="43"/>
  <c r="C4003" i="43"/>
  <c r="IR6" i="39"/>
  <c r="IS5" i="39"/>
  <c r="IR7" i="39"/>
  <c r="IQ34" i="39"/>
  <c r="IQ36" i="39"/>
  <c r="IQ37" i="39" s="1"/>
  <c r="IQ35" i="39"/>
  <c r="IQ52" i="39"/>
  <c r="IQ38" i="39"/>
  <c r="IQ57" i="39"/>
  <c r="IQ55" i="39"/>
  <c r="GO21" i="39" l="1"/>
  <c r="GN28" i="39"/>
  <c r="GN29" i="39"/>
  <c r="HV64" i="61"/>
  <c r="HV16" i="61"/>
  <c r="HV50" i="61"/>
  <c r="HV51" i="61" s="1"/>
  <c r="HV65" i="61"/>
  <c r="HV72" i="61"/>
  <c r="HV52" i="61"/>
  <c r="HV56" i="61" s="1"/>
  <c r="HV71" i="61"/>
  <c r="HV46" i="61"/>
  <c r="HV25" i="61"/>
  <c r="HW13" i="61"/>
  <c r="HV69" i="61"/>
  <c r="HV53" i="61"/>
  <c r="HV60" i="61" s="1"/>
  <c r="IH17" i="61"/>
  <c r="II15" i="61"/>
  <c r="IH48" i="61"/>
  <c r="HU59" i="61"/>
  <c r="D4003" i="43"/>
  <c r="C4004" i="43"/>
  <c r="E4003" i="43"/>
  <c r="C3337" i="43"/>
  <c r="D3336" i="43"/>
  <c r="E3336" i="43"/>
  <c r="AKO12" i="39"/>
  <c r="IS7" i="39"/>
  <c r="IS6" i="39"/>
  <c r="IT5" i="39"/>
  <c r="GO28" i="39" l="1"/>
  <c r="GO29" i="39"/>
  <c r="GP21" i="39"/>
  <c r="II48" i="61"/>
  <c r="II17" i="61"/>
  <c r="IJ15" i="61"/>
  <c r="HV59" i="61"/>
  <c r="HW53" i="61"/>
  <c r="HW60" i="61" s="1"/>
  <c r="HX13" i="61"/>
  <c r="HW25" i="61"/>
  <c r="HW71" i="61"/>
  <c r="HW16" i="61"/>
  <c r="HW46" i="61"/>
  <c r="HW52" i="61"/>
  <c r="HW56" i="61" s="1"/>
  <c r="HW72" i="61"/>
  <c r="HW65" i="61"/>
  <c r="HW50" i="61"/>
  <c r="HW51" i="61" s="1"/>
  <c r="HW64" i="61"/>
  <c r="HW69" i="61"/>
  <c r="E3337" i="43"/>
  <c r="D3337" i="43"/>
  <c r="C3338" i="43"/>
  <c r="AKP12" i="39"/>
  <c r="C4005" i="43"/>
  <c r="E4004" i="43"/>
  <c r="D4004" i="43"/>
  <c r="IT7" i="39"/>
  <c r="IT6" i="39"/>
  <c r="IU5" i="39"/>
  <c r="GP33" i="39" l="1"/>
  <c r="GP29" i="39"/>
  <c r="GP28" i="39"/>
  <c r="GQ21" i="39"/>
  <c r="IK15" i="61"/>
  <c r="IJ48" i="61"/>
  <c r="IJ17" i="61"/>
  <c r="HW59" i="61"/>
  <c r="HX16" i="61"/>
  <c r="HX71" i="61"/>
  <c r="HX72" i="61"/>
  <c r="HX65" i="61"/>
  <c r="HY13" i="61"/>
  <c r="HX25" i="61"/>
  <c r="HX69" i="61"/>
  <c r="HX52" i="61"/>
  <c r="HX56" i="61" s="1"/>
  <c r="HX46" i="61"/>
  <c r="HX53" i="61"/>
  <c r="HX60" i="61" s="1"/>
  <c r="HX50" i="61"/>
  <c r="HX51" i="61" s="1"/>
  <c r="HX64" i="61"/>
  <c r="E3338" i="43"/>
  <c r="C3339" i="43"/>
  <c r="D3338" i="43"/>
  <c r="E4005" i="43"/>
  <c r="C4006" i="43"/>
  <c r="D4005" i="43"/>
  <c r="AKQ12" i="39"/>
  <c r="IU7" i="39"/>
  <c r="IV5" i="39"/>
  <c r="IU11" i="39"/>
  <c r="IU6" i="39"/>
  <c r="GQ29" i="39" l="1"/>
  <c r="GR21" i="39"/>
  <c r="GQ33" i="39"/>
  <c r="GQ28" i="39"/>
  <c r="HX59" i="61"/>
  <c r="HY46" i="61"/>
  <c r="HY50" i="61"/>
  <c r="HY51" i="61" s="1"/>
  <c r="HY64" i="61"/>
  <c r="HY25" i="61"/>
  <c r="HY52" i="61"/>
  <c r="HY56" i="61" s="1"/>
  <c r="HY65" i="61"/>
  <c r="HY53" i="61"/>
  <c r="HY60" i="61" s="1"/>
  <c r="HZ13" i="61"/>
  <c r="HY72" i="61"/>
  <c r="HY16" i="61"/>
  <c r="HY69" i="61"/>
  <c r="HY71" i="61"/>
  <c r="IK48" i="61"/>
  <c r="IK17" i="61"/>
  <c r="IL15" i="61"/>
  <c r="C3340" i="43"/>
  <c r="D3339" i="43"/>
  <c r="E3339" i="43"/>
  <c r="C4007" i="43"/>
  <c r="D4006" i="43"/>
  <c r="E4006" i="43"/>
  <c r="AKR12" i="39"/>
  <c r="IW5" i="39"/>
  <c r="IV7" i="39"/>
  <c r="IV6" i="39"/>
  <c r="IU55" i="39"/>
  <c r="IU35" i="39"/>
  <c r="IU57" i="39"/>
  <c r="IU52" i="39"/>
  <c r="IU36" i="39"/>
  <c r="IU37" i="39" s="1"/>
  <c r="IU34" i="39"/>
  <c r="IU46" i="39"/>
  <c r="IU38" i="39"/>
  <c r="GS21" i="39" l="1"/>
  <c r="GR29" i="39"/>
  <c r="GR28" i="39"/>
  <c r="HZ16" i="61"/>
  <c r="HZ69" i="61"/>
  <c r="IA13" i="61"/>
  <c r="HZ65" i="61"/>
  <c r="HZ71" i="61"/>
  <c r="HZ52" i="61"/>
  <c r="HZ56" i="61" s="1"/>
  <c r="HZ72" i="61"/>
  <c r="HZ53" i="61"/>
  <c r="HZ60" i="61" s="1"/>
  <c r="HZ25" i="61"/>
  <c r="HZ50" i="61"/>
  <c r="HZ51" i="61" s="1"/>
  <c r="HZ64" i="61"/>
  <c r="HZ46" i="61"/>
  <c r="IM15" i="61"/>
  <c r="IL17" i="61"/>
  <c r="IL48" i="61"/>
  <c r="HY59" i="61"/>
  <c r="AKS12" i="39"/>
  <c r="C4008" i="43"/>
  <c r="E4007" i="43"/>
  <c r="D4007" i="43"/>
  <c r="C3341" i="43"/>
  <c r="E3340" i="43"/>
  <c r="D3340" i="43"/>
  <c r="IW6" i="39"/>
  <c r="IW7" i="39"/>
  <c r="IX5" i="39"/>
  <c r="GT21" i="39" l="1"/>
  <c r="GS28" i="39"/>
  <c r="GS29" i="39"/>
  <c r="HZ59" i="61"/>
  <c r="IM17" i="61"/>
  <c r="IM48" i="61"/>
  <c r="IN15" i="61"/>
  <c r="IA25" i="61"/>
  <c r="IA50" i="61"/>
  <c r="IA51" i="61" s="1"/>
  <c r="IB13" i="61"/>
  <c r="IA53" i="61"/>
  <c r="IA60" i="61" s="1"/>
  <c r="IA72" i="61"/>
  <c r="IA69" i="61"/>
  <c r="IA71" i="61"/>
  <c r="IA64" i="61"/>
  <c r="IA46" i="61"/>
  <c r="IA16" i="61"/>
  <c r="IA65" i="61"/>
  <c r="IA52" i="61"/>
  <c r="AKT12" i="39"/>
  <c r="C3342" i="43"/>
  <c r="D3341" i="43"/>
  <c r="E3341" i="43"/>
  <c r="C4009" i="43"/>
  <c r="D4008" i="43"/>
  <c r="E4008" i="43"/>
  <c r="IX7" i="39"/>
  <c r="IY5" i="39"/>
  <c r="IX6" i="39"/>
  <c r="GT29" i="39" l="1"/>
  <c r="GU21" i="39"/>
  <c r="GT28" i="39"/>
  <c r="IB72" i="61"/>
  <c r="IB25" i="61"/>
  <c r="IB46" i="61"/>
  <c r="IB16" i="61"/>
  <c r="IB53" i="61"/>
  <c r="IB60" i="61" s="1"/>
  <c r="IB50" i="61"/>
  <c r="IB51" i="61" s="1"/>
  <c r="IB64" i="61"/>
  <c r="IB52" i="61"/>
  <c r="IB56" i="61" s="1"/>
  <c r="IB69" i="61"/>
  <c r="IC13" i="61"/>
  <c r="IB71" i="61"/>
  <c r="IB65" i="61"/>
  <c r="IA56" i="61"/>
  <c r="IA59" i="61"/>
  <c r="IN17" i="61"/>
  <c r="IO15" i="61"/>
  <c r="IN48" i="61"/>
  <c r="E4009" i="43"/>
  <c r="C4010" i="43"/>
  <c r="D4009" i="43"/>
  <c r="E3342" i="43"/>
  <c r="D3342" i="43"/>
  <c r="C3343" i="43"/>
  <c r="AKU12" i="39"/>
  <c r="IY6" i="39"/>
  <c r="IZ5" i="39"/>
  <c r="IY7" i="39"/>
  <c r="IY11" i="39"/>
  <c r="GU29" i="39" l="1"/>
  <c r="GU33" i="39"/>
  <c r="GU28" i="39"/>
  <c r="GV21" i="39"/>
  <c r="IB59" i="61"/>
  <c r="IP15" i="61"/>
  <c r="IO17" i="61"/>
  <c r="IO48" i="61"/>
  <c r="IC52" i="61"/>
  <c r="IC56" i="61" s="1"/>
  <c r="IC64" i="61"/>
  <c r="IC53" i="61"/>
  <c r="IC60" i="61" s="1"/>
  <c r="IC65" i="61"/>
  <c r="IC71" i="61"/>
  <c r="IC16" i="61"/>
  <c r="IC25" i="61"/>
  <c r="IC46" i="61"/>
  <c r="IC69" i="61"/>
  <c r="IC50" i="61"/>
  <c r="IC51" i="61" s="1"/>
  <c r="ID13" i="61"/>
  <c r="IC72" i="61"/>
  <c r="C3344" i="43"/>
  <c r="E3343" i="43"/>
  <c r="D3343" i="43"/>
  <c r="E4010" i="43"/>
  <c r="C4011" i="43"/>
  <c r="D4010" i="43"/>
  <c r="AKV12" i="39"/>
  <c r="IY36" i="39"/>
  <c r="IY37" i="39" s="1"/>
  <c r="IY57" i="39"/>
  <c r="IY55" i="39"/>
  <c r="IY34" i="39"/>
  <c r="IY46" i="39"/>
  <c r="IY52" i="39"/>
  <c r="IY38" i="39"/>
  <c r="IY35" i="39"/>
  <c r="JA5" i="39"/>
  <c r="IZ7" i="39"/>
  <c r="IZ6" i="39"/>
  <c r="GV29" i="39" l="1"/>
  <c r="GV28" i="39"/>
  <c r="GW21" i="39"/>
  <c r="IC59" i="61"/>
  <c r="ID65" i="61"/>
  <c r="ID72" i="61"/>
  <c r="ID16" i="61"/>
  <c r="ID25" i="61"/>
  <c r="ID50" i="61"/>
  <c r="ID51" i="61" s="1"/>
  <c r="ID71" i="61"/>
  <c r="ID64" i="61"/>
  <c r="ID53" i="61"/>
  <c r="ID60" i="61" s="1"/>
  <c r="ID52" i="61"/>
  <c r="ID46" i="61"/>
  <c r="ID69" i="61"/>
  <c r="IE13" i="61"/>
  <c r="IP48" i="61"/>
  <c r="IQ15" i="61"/>
  <c r="IP17" i="61"/>
  <c r="E4011" i="43"/>
  <c r="D4011" i="43"/>
  <c r="C4012" i="43"/>
  <c r="AKW12" i="39"/>
  <c r="D3344" i="43"/>
  <c r="C3345" i="43"/>
  <c r="E3344" i="43"/>
  <c r="JB5" i="39"/>
  <c r="JA7" i="39"/>
  <c r="JA6" i="39"/>
  <c r="GX21" i="39" l="1"/>
  <c r="GW29" i="39"/>
  <c r="GW28" i="39"/>
  <c r="IQ48" i="61"/>
  <c r="IQ17" i="61"/>
  <c r="IR15" i="61"/>
  <c r="IE25" i="61"/>
  <c r="IE72" i="61"/>
  <c r="IE16" i="61"/>
  <c r="IE46" i="61"/>
  <c r="IE52" i="61"/>
  <c r="IE50" i="61"/>
  <c r="IE51" i="61" s="1"/>
  <c r="IE65" i="61"/>
  <c r="IF13" i="61"/>
  <c r="IE64" i="61"/>
  <c r="IE53" i="61"/>
  <c r="IE60" i="61" s="1"/>
  <c r="IE71" i="61"/>
  <c r="IE69" i="61"/>
  <c r="ID56" i="61"/>
  <c r="ID59" i="61"/>
  <c r="AKX12" i="39"/>
  <c r="C3346" i="43"/>
  <c r="E3345" i="43"/>
  <c r="D3345" i="43"/>
  <c r="E4012" i="43"/>
  <c r="D4012" i="43"/>
  <c r="C4013" i="43"/>
  <c r="JC5" i="39"/>
  <c r="JB6" i="39"/>
  <c r="JB7" i="39"/>
  <c r="GX29" i="39" l="1"/>
  <c r="GY21" i="39"/>
  <c r="GX28" i="39"/>
  <c r="IF69" i="61"/>
  <c r="IF65" i="61"/>
  <c r="IF16" i="61"/>
  <c r="IF53" i="61"/>
  <c r="IF60" i="61" s="1"/>
  <c r="IG13" i="61"/>
  <c r="IF50" i="61"/>
  <c r="IF51" i="61" s="1"/>
  <c r="IF71" i="61"/>
  <c r="IF72" i="61"/>
  <c r="IF46" i="61"/>
  <c r="IF25" i="61"/>
  <c r="IF52" i="61"/>
  <c r="IF56" i="61" s="1"/>
  <c r="IF64" i="61"/>
  <c r="IR48" i="61"/>
  <c r="IR17" i="61"/>
  <c r="IS15" i="61"/>
  <c r="IE56" i="61"/>
  <c r="IE59" i="61"/>
  <c r="C4014" i="43"/>
  <c r="D4013" i="43"/>
  <c r="E4013" i="43"/>
  <c r="AKY12" i="39"/>
  <c r="D3346" i="43"/>
  <c r="E3346" i="43"/>
  <c r="C3347" i="43"/>
  <c r="JC6" i="39"/>
  <c r="JC7" i="39"/>
  <c r="JD5" i="39"/>
  <c r="JC11" i="39"/>
  <c r="GY29" i="39" l="1"/>
  <c r="GY33" i="39"/>
  <c r="GZ21" i="39"/>
  <c r="GY28" i="39"/>
  <c r="IF59" i="61"/>
  <c r="IG64" i="61"/>
  <c r="IG50" i="61"/>
  <c r="IG51" i="61" s="1"/>
  <c r="IG72" i="61"/>
  <c r="IG46" i="61"/>
  <c r="IH13" i="61"/>
  <c r="IG71" i="61"/>
  <c r="IG25" i="61"/>
  <c r="IG16" i="61"/>
  <c r="IG52" i="61"/>
  <c r="IG65" i="61"/>
  <c r="IG53" i="61"/>
  <c r="IG60" i="61" s="1"/>
  <c r="IG69" i="61"/>
  <c r="IS17" i="61"/>
  <c r="IT15" i="61"/>
  <c r="IS48" i="61"/>
  <c r="AKZ12" i="39"/>
  <c r="D3347" i="43"/>
  <c r="E3347" i="43"/>
  <c r="C3348" i="43"/>
  <c r="C4015" i="43"/>
  <c r="E4014" i="43"/>
  <c r="D4014" i="43"/>
  <c r="JE5" i="39"/>
  <c r="JD6" i="39"/>
  <c r="JD7" i="39"/>
  <c r="JC38" i="39"/>
  <c r="JC36" i="39"/>
  <c r="JC37" i="39" s="1"/>
  <c r="JC35" i="39"/>
  <c r="JC49" i="39"/>
  <c r="JC57" i="39"/>
  <c r="JC34" i="39"/>
  <c r="JC46" i="39"/>
  <c r="JC55" i="39"/>
  <c r="HA21" i="39" l="1"/>
  <c r="GZ28" i="39"/>
  <c r="GZ29" i="39"/>
  <c r="IG56" i="61"/>
  <c r="IG59" i="61"/>
  <c r="IT48" i="61"/>
  <c r="IT17" i="61"/>
  <c r="IU15" i="61"/>
  <c r="IH65" i="61"/>
  <c r="IH69" i="61"/>
  <c r="IH50" i="61"/>
  <c r="IH51" i="61" s="1"/>
  <c r="IH72" i="61"/>
  <c r="IH16" i="61"/>
  <c r="IH46" i="61"/>
  <c r="IH53" i="61"/>
  <c r="IH71" i="61"/>
  <c r="IH25" i="61"/>
  <c r="II13" i="61"/>
  <c r="IH64" i="61"/>
  <c r="IH52" i="61"/>
  <c r="ALA12" i="39"/>
  <c r="C3349" i="43"/>
  <c r="E3348" i="43"/>
  <c r="D3348" i="43"/>
  <c r="D4015" i="43"/>
  <c r="E4015" i="43"/>
  <c r="C4016" i="43"/>
  <c r="JF5" i="39"/>
  <c r="JE7" i="39"/>
  <c r="JE6" i="39"/>
  <c r="HA29" i="39" l="1"/>
  <c r="HA33" i="39"/>
  <c r="HA28" i="39"/>
  <c r="HB21" i="39"/>
  <c r="IH60" i="61"/>
  <c r="IH56" i="61"/>
  <c r="IH59" i="61"/>
  <c r="IJ13" i="61"/>
  <c r="II71" i="61"/>
  <c r="II16" i="61"/>
  <c r="II46" i="61"/>
  <c r="II25" i="61"/>
  <c r="II64" i="61"/>
  <c r="II52" i="61"/>
  <c r="II65" i="61"/>
  <c r="II50" i="61"/>
  <c r="II51" i="61" s="1"/>
  <c r="II72" i="61"/>
  <c r="II53" i="61"/>
  <c r="II60" i="61" s="1"/>
  <c r="II69" i="61"/>
  <c r="IU48" i="61"/>
  <c r="IU17" i="61"/>
  <c r="IV15" i="61"/>
  <c r="E3349" i="43"/>
  <c r="D3349" i="43"/>
  <c r="C3350" i="43"/>
  <c r="D4016" i="43"/>
  <c r="E4016" i="43"/>
  <c r="C4017" i="43"/>
  <c r="ALB12" i="39"/>
  <c r="JG5" i="39"/>
  <c r="JF6" i="39"/>
  <c r="JF7" i="39"/>
  <c r="HC21" i="39" l="1"/>
  <c r="HB29" i="39"/>
  <c r="HB28" i="39"/>
  <c r="II56" i="61"/>
  <c r="II59" i="61"/>
  <c r="IV17" i="61"/>
  <c r="IV48" i="61"/>
  <c r="IW15" i="61"/>
  <c r="IJ65" i="61"/>
  <c r="IJ53" i="61"/>
  <c r="IJ60" i="61" s="1"/>
  <c r="IJ46" i="61"/>
  <c r="IJ25" i="61"/>
  <c r="IJ71" i="61"/>
  <c r="IJ64" i="61"/>
  <c r="IJ72" i="61"/>
  <c r="IJ16" i="61"/>
  <c r="IJ69" i="61"/>
  <c r="IK13" i="61"/>
  <c r="IJ52" i="61"/>
  <c r="IJ50" i="61"/>
  <c r="IJ51" i="61" s="1"/>
  <c r="C4018" i="43"/>
  <c r="D4017" i="43"/>
  <c r="E4017" i="43"/>
  <c r="D3350" i="43"/>
  <c r="E3350" i="43"/>
  <c r="C3351" i="43"/>
  <c r="ALC12" i="39"/>
  <c r="JG11" i="39"/>
  <c r="JG7" i="39"/>
  <c r="JH5" i="39"/>
  <c r="JG6" i="39"/>
  <c r="HD21" i="39" l="1"/>
  <c r="HC29" i="39"/>
  <c r="HC28" i="39"/>
  <c r="IJ56" i="61"/>
  <c r="IJ59" i="61"/>
  <c r="IK52" i="61"/>
  <c r="IK69" i="61"/>
  <c r="IL13" i="61"/>
  <c r="IK72" i="61"/>
  <c r="IK16" i="61"/>
  <c r="IK53" i="61"/>
  <c r="IK60" i="61" s="1"/>
  <c r="IK65" i="61"/>
  <c r="IK64" i="61"/>
  <c r="IK46" i="61"/>
  <c r="IK71" i="61"/>
  <c r="IK25" i="61"/>
  <c r="IK50" i="61"/>
  <c r="IK51" i="61" s="1"/>
  <c r="IW48" i="61"/>
  <c r="IW17" i="61"/>
  <c r="IX15" i="61"/>
  <c r="C3352" i="43"/>
  <c r="E3351" i="43"/>
  <c r="D3351" i="43"/>
  <c r="ALD12" i="39"/>
  <c r="D4018" i="43"/>
  <c r="E4018" i="43"/>
  <c r="C4019" i="43"/>
  <c r="JG38" i="39"/>
  <c r="JG57" i="39"/>
  <c r="JG49" i="39"/>
  <c r="JG46" i="39"/>
  <c r="JG36" i="39"/>
  <c r="JG37" i="39" s="1"/>
  <c r="JG35" i="39"/>
  <c r="JG34" i="39"/>
  <c r="JG55" i="39"/>
  <c r="JH7" i="39"/>
  <c r="JH6" i="39"/>
  <c r="JI5" i="39"/>
  <c r="HE21" i="39" l="1"/>
  <c r="HD29" i="39"/>
  <c r="HD33" i="39"/>
  <c r="HD28" i="39"/>
  <c r="IK56" i="61"/>
  <c r="IK59" i="61"/>
  <c r="IX48" i="61"/>
  <c r="IX17" i="61"/>
  <c r="IY15" i="61"/>
  <c r="IL53" i="61"/>
  <c r="IL60" i="61" s="1"/>
  <c r="IL50" i="61"/>
  <c r="IL51" i="61" s="1"/>
  <c r="IL52" i="61"/>
  <c r="IL72" i="61"/>
  <c r="IL65" i="61"/>
  <c r="IL25" i="61"/>
  <c r="IL64" i="61"/>
  <c r="IL69" i="61"/>
  <c r="IL46" i="61"/>
  <c r="IM13" i="61"/>
  <c r="IL16" i="61"/>
  <c r="IL71" i="61"/>
  <c r="D3352" i="43"/>
  <c r="C3353" i="43"/>
  <c r="E3352" i="43"/>
  <c r="E4019" i="43"/>
  <c r="D4019" i="43"/>
  <c r="C4020" i="43"/>
  <c r="ALE12" i="39"/>
  <c r="JJ5" i="39"/>
  <c r="JI6" i="39"/>
  <c r="JI7" i="39"/>
  <c r="HF21" i="39" l="1"/>
  <c r="HE29" i="39"/>
  <c r="HE28" i="39"/>
  <c r="IL56" i="61"/>
  <c r="IL59" i="61"/>
  <c r="IM64" i="61"/>
  <c r="IM71" i="61"/>
  <c r="IM72" i="61"/>
  <c r="IM50" i="61"/>
  <c r="IM51" i="61" s="1"/>
  <c r="IM65" i="61"/>
  <c r="IN13" i="61"/>
  <c r="IM25" i="61"/>
  <c r="IM53" i="61"/>
  <c r="IM60" i="61" s="1"/>
  <c r="IM69" i="61"/>
  <c r="IM52" i="61"/>
  <c r="IM56" i="61" s="1"/>
  <c r="IM16" i="61"/>
  <c r="IM46" i="61"/>
  <c r="IY17" i="61"/>
  <c r="IY48" i="61"/>
  <c r="IZ15" i="61"/>
  <c r="D3353" i="43"/>
  <c r="C3354" i="43"/>
  <c r="E3353" i="43"/>
  <c r="C4021" i="43"/>
  <c r="D4020" i="43"/>
  <c r="E4020" i="43"/>
  <c r="ALF12" i="39"/>
  <c r="JJ6" i="39"/>
  <c r="JK5" i="39"/>
  <c r="JJ7" i="39"/>
  <c r="HF28" i="39" l="1"/>
  <c r="HF29" i="39"/>
  <c r="HG21" i="39"/>
  <c r="IM59" i="61"/>
  <c r="IZ17" i="61"/>
  <c r="JA15" i="61"/>
  <c r="IZ48" i="61"/>
  <c r="IN72" i="61"/>
  <c r="IN52" i="61"/>
  <c r="IN53" i="61"/>
  <c r="IN60" i="61" s="1"/>
  <c r="IN16" i="61"/>
  <c r="IN46" i="61"/>
  <c r="IN25" i="61"/>
  <c r="IN65" i="61"/>
  <c r="IN69" i="61"/>
  <c r="IN71" i="61"/>
  <c r="IO13" i="61"/>
  <c r="IN64" i="61"/>
  <c r="IN50" i="61"/>
  <c r="IN51" i="61" s="1"/>
  <c r="D4021" i="43"/>
  <c r="E4021" i="43"/>
  <c r="C4022" i="43"/>
  <c r="E3354" i="43"/>
  <c r="C3355" i="43"/>
  <c r="D3354" i="43"/>
  <c r="ALG12" i="39"/>
  <c r="JK6" i="39"/>
  <c r="JL5" i="39"/>
  <c r="JK11" i="39"/>
  <c r="JK7" i="39"/>
  <c r="HG28" i="39" l="1"/>
  <c r="HH21" i="39"/>
  <c r="HG29" i="39"/>
  <c r="IN56" i="61"/>
  <c r="IN59" i="61"/>
  <c r="IO60" i="61"/>
  <c r="IO64" i="61"/>
  <c r="IO65" i="61"/>
  <c r="IO25" i="61"/>
  <c r="IO72" i="61"/>
  <c r="IO69" i="61"/>
  <c r="IO53" i="61"/>
  <c r="IO52" i="61"/>
  <c r="IO56" i="61" s="1"/>
  <c r="IO50" i="61"/>
  <c r="IO51" i="61" s="1"/>
  <c r="IO46" i="61"/>
  <c r="IO16" i="61"/>
  <c r="IP13" i="61"/>
  <c r="IO71" i="61"/>
  <c r="JA17" i="61"/>
  <c r="JA48" i="61"/>
  <c r="JB15" i="61"/>
  <c r="C3356" i="43"/>
  <c r="E3355" i="43"/>
  <c r="D3355" i="43"/>
  <c r="D4022" i="43"/>
  <c r="C4023" i="43"/>
  <c r="E4022" i="43"/>
  <c r="ALH12" i="39"/>
  <c r="JK36" i="39"/>
  <c r="JK37" i="39" s="1"/>
  <c r="JK55" i="39"/>
  <c r="JK46" i="39"/>
  <c r="JK49" i="39"/>
  <c r="JK34" i="39"/>
  <c r="JK57" i="39"/>
  <c r="JK35" i="39"/>
  <c r="JK38" i="39"/>
  <c r="JL7" i="39"/>
  <c r="JM5" i="39"/>
  <c r="JL6" i="39"/>
  <c r="HH29" i="39" l="1"/>
  <c r="HH33" i="39"/>
  <c r="HH28" i="39"/>
  <c r="HI21" i="39"/>
  <c r="IO59" i="61"/>
  <c r="JC15" i="61"/>
  <c r="JB48" i="61"/>
  <c r="JB17" i="61"/>
  <c r="IP72" i="61"/>
  <c r="IP69" i="61"/>
  <c r="IP64" i="61"/>
  <c r="IP50" i="61"/>
  <c r="IP51" i="61" s="1"/>
  <c r="IP65" i="61"/>
  <c r="IP46" i="61"/>
  <c r="IP16" i="61"/>
  <c r="IP52" i="61"/>
  <c r="IQ13" i="61"/>
  <c r="IP71" i="61"/>
  <c r="IP25" i="61"/>
  <c r="IP53" i="61"/>
  <c r="IP60" i="61" s="1"/>
  <c r="E4023" i="43"/>
  <c r="C4024" i="43"/>
  <c r="D4023" i="43"/>
  <c r="ALI12" i="39"/>
  <c r="E3356" i="43"/>
  <c r="D3356" i="43"/>
  <c r="C3357" i="43"/>
  <c r="JN5" i="39"/>
  <c r="JM7" i="39"/>
  <c r="JM6" i="39"/>
  <c r="HI28" i="39" l="1"/>
  <c r="HI29" i="39"/>
  <c r="HJ21" i="39"/>
  <c r="IP56" i="61"/>
  <c r="IP59" i="61"/>
  <c r="IQ52" i="61"/>
  <c r="IQ69" i="61"/>
  <c r="IQ72" i="61"/>
  <c r="IQ64" i="61"/>
  <c r="IQ16" i="61"/>
  <c r="IQ25" i="61"/>
  <c r="IQ50" i="61"/>
  <c r="IQ51" i="61" s="1"/>
  <c r="IQ53" i="61"/>
  <c r="IQ60" i="61" s="1"/>
  <c r="IR13" i="61"/>
  <c r="IQ46" i="61"/>
  <c r="IQ65" i="61"/>
  <c r="IQ71" i="61"/>
  <c r="JC17" i="61"/>
  <c r="JC48" i="61"/>
  <c r="JD15" i="61"/>
  <c r="C3358" i="43"/>
  <c r="D3357" i="43"/>
  <c r="E3357" i="43"/>
  <c r="ALJ12" i="39"/>
  <c r="D4024" i="43"/>
  <c r="E4024" i="43"/>
  <c r="C4025" i="43"/>
  <c r="JO5" i="39"/>
  <c r="JN6" i="39"/>
  <c r="JN7" i="39"/>
  <c r="HJ28" i="39" l="1"/>
  <c r="HK21" i="39"/>
  <c r="HJ29" i="39"/>
  <c r="IQ56" i="61"/>
  <c r="IQ59" i="61"/>
  <c r="JD48" i="61"/>
  <c r="JE15" i="61"/>
  <c r="JD17" i="61"/>
  <c r="IS13" i="61"/>
  <c r="IR65" i="61"/>
  <c r="IR69" i="61"/>
  <c r="IR46" i="61"/>
  <c r="IR72" i="61"/>
  <c r="IR71" i="61"/>
  <c r="IR25" i="61"/>
  <c r="IR52" i="61"/>
  <c r="IR16" i="61"/>
  <c r="IR64" i="61"/>
  <c r="IR50" i="61"/>
  <c r="IR51" i="61" s="1"/>
  <c r="IR53" i="61"/>
  <c r="IR60" i="61" s="1"/>
  <c r="ALK12" i="39"/>
  <c r="E4025" i="43"/>
  <c r="C4026" i="43"/>
  <c r="D4025" i="43"/>
  <c r="C3359" i="43"/>
  <c r="D3358" i="43"/>
  <c r="E3358" i="43"/>
  <c r="JP5" i="39"/>
  <c r="JO6" i="39"/>
  <c r="JO7" i="39"/>
  <c r="JO11" i="39"/>
  <c r="HK28" i="39" l="1"/>
  <c r="HL21" i="39"/>
  <c r="HK29" i="39"/>
  <c r="IR56" i="61"/>
  <c r="IR59" i="61"/>
  <c r="IS52" i="61"/>
  <c r="IS56" i="61" s="1"/>
  <c r="IS64" i="61"/>
  <c r="IT13" i="61"/>
  <c r="IS46" i="61"/>
  <c r="IS16" i="61"/>
  <c r="IS71" i="61"/>
  <c r="IS65" i="61"/>
  <c r="IS72" i="61"/>
  <c r="IS53" i="61"/>
  <c r="IS60" i="61" s="1"/>
  <c r="IS25" i="61"/>
  <c r="IS69" i="61"/>
  <c r="IS50" i="61"/>
  <c r="IS51" i="61" s="1"/>
  <c r="JE17" i="61"/>
  <c r="JF15" i="61"/>
  <c r="JE48" i="61"/>
  <c r="C3360" i="43"/>
  <c r="E3359" i="43"/>
  <c r="D3359" i="43"/>
  <c r="E4026" i="43"/>
  <c r="C4027" i="43"/>
  <c r="D4026" i="43"/>
  <c r="ALL12" i="39"/>
  <c r="JO34" i="39"/>
  <c r="JO46" i="39"/>
  <c r="JO57" i="39"/>
  <c r="JO36" i="39"/>
  <c r="JO37" i="39" s="1"/>
  <c r="JO35" i="39"/>
  <c r="JO49" i="39"/>
  <c r="JO55" i="39"/>
  <c r="JO38" i="39"/>
  <c r="JQ5" i="39"/>
  <c r="JP7" i="39"/>
  <c r="JP6" i="39"/>
  <c r="HL29" i="39" l="1"/>
  <c r="HM21" i="39"/>
  <c r="HL28" i="39"/>
  <c r="HL33" i="39"/>
  <c r="IS59" i="61"/>
  <c r="JF17" i="61"/>
  <c r="JG15" i="61"/>
  <c r="JF48" i="61"/>
  <c r="IT69" i="61"/>
  <c r="IU13" i="61"/>
  <c r="IT18" i="61" s="1"/>
  <c r="IT16" i="61"/>
  <c r="IT46" i="61"/>
  <c r="IT65" i="61"/>
  <c r="IT50" i="61"/>
  <c r="IT51" i="61" s="1"/>
  <c r="IT71" i="61"/>
  <c r="IT64" i="61"/>
  <c r="IT25" i="61"/>
  <c r="IT72" i="61"/>
  <c r="IT52" i="61"/>
  <c r="IT56" i="61" s="1"/>
  <c r="IT53" i="61"/>
  <c r="IT60" i="61" s="1"/>
  <c r="C4028" i="43"/>
  <c r="D4027" i="43"/>
  <c r="E4027" i="43"/>
  <c r="C3361" i="43"/>
  <c r="D3360" i="43"/>
  <c r="E3360" i="43"/>
  <c r="ALM12" i="39"/>
  <c r="JR5" i="39"/>
  <c r="JQ6" i="39"/>
  <c r="JQ7" i="39"/>
  <c r="HM28" i="39" l="1"/>
  <c r="HN21" i="39"/>
  <c r="HM29" i="39"/>
  <c r="IT59" i="61"/>
  <c r="IU64" i="61"/>
  <c r="ID18" i="61"/>
  <c r="IE18" i="61"/>
  <c r="IM18" i="61"/>
  <c r="IU16" i="61"/>
  <c r="HX18" i="61"/>
  <c r="IO18" i="61"/>
  <c r="IU46" i="61"/>
  <c r="IU52" i="61"/>
  <c r="II18" i="61"/>
  <c r="IS18" i="61"/>
  <c r="IU53" i="61"/>
  <c r="IU60" i="61" s="1"/>
  <c r="HY18" i="61"/>
  <c r="IU72" i="61"/>
  <c r="HZ18" i="61"/>
  <c r="IF18" i="61"/>
  <c r="IN18" i="61"/>
  <c r="IG18" i="61"/>
  <c r="IA18" i="61"/>
  <c r="IQ18" i="61"/>
  <c r="IK18" i="61"/>
  <c r="IL18" i="61"/>
  <c r="IU71" i="61"/>
  <c r="IU25" i="61"/>
  <c r="IU26" i="61" s="1"/>
  <c r="IU27" i="61" s="1"/>
  <c r="IU18" i="61"/>
  <c r="IH18" i="61"/>
  <c r="IP18" i="61"/>
  <c r="IU65" i="61"/>
  <c r="IU69" i="61"/>
  <c r="IC18" i="61"/>
  <c r="IJ18" i="61"/>
  <c r="IR18" i="61"/>
  <c r="IV13" i="61"/>
  <c r="IU50" i="61"/>
  <c r="IU51" i="61" s="1"/>
  <c r="HW18" i="61"/>
  <c r="IB18" i="61"/>
  <c r="JG48" i="61"/>
  <c r="JG17" i="61"/>
  <c r="JH15" i="61"/>
  <c r="D3361" i="43"/>
  <c r="C3362" i="43"/>
  <c r="E3361" i="43"/>
  <c r="ALN12" i="39"/>
  <c r="C4029" i="43"/>
  <c r="D4028" i="43"/>
  <c r="E4028" i="43"/>
  <c r="JS5" i="39"/>
  <c r="JR7" i="39"/>
  <c r="JR6" i="39"/>
  <c r="HN29" i="39" l="1"/>
  <c r="HO21" i="39"/>
  <c r="HN28" i="39"/>
  <c r="IU56" i="61"/>
  <c r="IU59" i="61"/>
  <c r="JH17" i="61"/>
  <c r="JI15" i="61"/>
  <c r="JH48" i="61"/>
  <c r="IV46" i="61"/>
  <c r="IV71" i="61"/>
  <c r="IV52" i="61"/>
  <c r="IW13" i="61"/>
  <c r="IV69" i="61"/>
  <c r="IV64" i="61"/>
  <c r="IV18" i="61"/>
  <c r="IV53" i="61"/>
  <c r="IV50" i="61"/>
  <c r="IV51" i="61" s="1"/>
  <c r="IV25" i="61"/>
  <c r="IV26" i="61" s="1"/>
  <c r="IV27" i="61" s="1"/>
  <c r="IV65" i="61"/>
  <c r="IV72" i="61"/>
  <c r="IV16" i="61"/>
  <c r="E4029" i="43"/>
  <c r="C4030" i="43"/>
  <c r="D4029" i="43"/>
  <c r="C3363" i="43"/>
  <c r="E3362" i="43"/>
  <c r="D3362" i="43"/>
  <c r="ALO12" i="39"/>
  <c r="JT5" i="39"/>
  <c r="JS11" i="39"/>
  <c r="JS6" i="39"/>
  <c r="JS7" i="39"/>
  <c r="HO28" i="39" l="1"/>
  <c r="HO29" i="39"/>
  <c r="HP21" i="39"/>
  <c r="IV60" i="61"/>
  <c r="IV56" i="61"/>
  <c r="IV59" i="61"/>
  <c r="IW53" i="61"/>
  <c r="IW60" i="61" s="1"/>
  <c r="IW46" i="61"/>
  <c r="IW71" i="61"/>
  <c r="IW64" i="61"/>
  <c r="IX13" i="61"/>
  <c r="IW50" i="61"/>
  <c r="IW51" i="61" s="1"/>
  <c r="IW72" i="61"/>
  <c r="IW18" i="61"/>
  <c r="IW25" i="61"/>
  <c r="IW26" i="61" s="1"/>
  <c r="IW27" i="61" s="1"/>
  <c r="IW65" i="61"/>
  <c r="IW69" i="61"/>
  <c r="IW52" i="61"/>
  <c r="IW16" i="61"/>
  <c r="JJ15" i="61"/>
  <c r="JI48" i="61"/>
  <c r="JI17" i="61"/>
  <c r="ALP12" i="39"/>
  <c r="C3364" i="43"/>
  <c r="D3363" i="43"/>
  <c r="E3363" i="43"/>
  <c r="E4030" i="43"/>
  <c r="D4030" i="43"/>
  <c r="C4031" i="43"/>
  <c r="JS49" i="39"/>
  <c r="JS36" i="39"/>
  <c r="JS37" i="39" s="1"/>
  <c r="JS34" i="39"/>
  <c r="JS55" i="39"/>
  <c r="JS46" i="39"/>
  <c r="JS35" i="39"/>
  <c r="JS57" i="39"/>
  <c r="JS38" i="39"/>
  <c r="JT6" i="39"/>
  <c r="JU5" i="39"/>
  <c r="JT7" i="39"/>
  <c r="HQ21" i="39" l="1"/>
  <c r="HP28" i="39"/>
  <c r="HP29" i="39"/>
  <c r="HP33" i="39"/>
  <c r="IW56" i="61"/>
  <c r="IW59" i="61"/>
  <c r="JK15" i="61"/>
  <c r="JJ17" i="61"/>
  <c r="JJ48" i="61"/>
  <c r="IY13" i="61"/>
  <c r="IX16" i="61"/>
  <c r="IX46" i="61"/>
  <c r="IX65" i="61"/>
  <c r="IX52" i="61"/>
  <c r="IX56" i="61" s="1"/>
  <c r="IX53" i="61"/>
  <c r="IX60" i="61" s="1"/>
  <c r="IX18" i="61"/>
  <c r="IX64" i="61"/>
  <c r="IX71" i="61"/>
  <c r="IX50" i="61"/>
  <c r="IX51" i="61" s="1"/>
  <c r="IX25" i="61"/>
  <c r="IX26" i="61" s="1"/>
  <c r="IX27" i="61" s="1"/>
  <c r="IX69" i="61"/>
  <c r="IX72" i="61"/>
  <c r="C4032" i="43"/>
  <c r="D4031" i="43"/>
  <c r="E4031" i="43"/>
  <c r="ALQ12" i="39"/>
  <c r="E3364" i="43"/>
  <c r="C3365" i="43"/>
  <c r="D3364" i="43"/>
  <c r="JU6" i="39"/>
  <c r="JV5" i="39"/>
  <c r="JU7" i="39"/>
  <c r="HQ28" i="39" l="1"/>
  <c r="HQ29" i="39"/>
  <c r="HR21" i="39"/>
  <c r="IX59" i="61"/>
  <c r="IY69" i="61"/>
  <c r="IY25" i="61"/>
  <c r="IY26" i="61" s="1"/>
  <c r="IY27" i="61" s="1"/>
  <c r="IY64" i="61"/>
  <c r="IY72" i="61"/>
  <c r="IY71" i="61"/>
  <c r="IY53" i="61"/>
  <c r="IY60" i="61" s="1"/>
  <c r="IY65" i="61"/>
  <c r="IY46" i="61"/>
  <c r="IY16" i="61"/>
  <c r="IY50" i="61"/>
  <c r="IY51" i="61" s="1"/>
  <c r="IY52" i="61"/>
  <c r="IY56" i="61" s="1"/>
  <c r="IY18" i="61"/>
  <c r="IZ13" i="61"/>
  <c r="JL15" i="61"/>
  <c r="JK17" i="61"/>
  <c r="JK48" i="61"/>
  <c r="D4032" i="43"/>
  <c r="C4033" i="43"/>
  <c r="E4032" i="43"/>
  <c r="C3366" i="43"/>
  <c r="D3365" i="43"/>
  <c r="E3365" i="43"/>
  <c r="ALR12" i="39"/>
  <c r="JV6" i="39"/>
  <c r="JW5" i="39"/>
  <c r="JV7" i="39"/>
  <c r="HR29" i="39" l="1"/>
  <c r="HS21" i="39"/>
  <c r="HR28" i="39"/>
  <c r="IY59" i="61"/>
  <c r="JL48" i="61"/>
  <c r="JL17" i="61"/>
  <c r="JM15" i="61"/>
  <c r="IZ64" i="61"/>
  <c r="IZ18" i="61"/>
  <c r="IZ16" i="61"/>
  <c r="IZ72" i="61"/>
  <c r="IZ52" i="61"/>
  <c r="IZ56" i="61" s="1"/>
  <c r="IZ69" i="61"/>
  <c r="IZ65" i="61"/>
  <c r="IZ53" i="61"/>
  <c r="IZ60" i="61" s="1"/>
  <c r="IZ50" i="61"/>
  <c r="IZ51" i="61" s="1"/>
  <c r="IZ46" i="61"/>
  <c r="JA13" i="61"/>
  <c r="IZ71" i="61"/>
  <c r="IZ25" i="61"/>
  <c r="IZ26" i="61" s="1"/>
  <c r="IZ27" i="61" s="1"/>
  <c r="ALS12" i="39"/>
  <c r="C3367" i="43"/>
  <c r="E3366" i="43"/>
  <c r="D3366" i="43"/>
  <c r="C4034" i="43"/>
  <c r="D4033" i="43"/>
  <c r="E4033" i="43"/>
  <c r="JW11" i="39"/>
  <c r="JW6" i="39"/>
  <c r="JW7" i="39"/>
  <c r="JX5" i="39"/>
  <c r="HS29" i="39" l="1"/>
  <c r="HS28" i="39"/>
  <c r="HT21" i="39"/>
  <c r="IZ59" i="61"/>
  <c r="JN15" i="61"/>
  <c r="JM48" i="61"/>
  <c r="JM17" i="61"/>
  <c r="JA53" i="61"/>
  <c r="JA60" i="61" s="1"/>
  <c r="JA72" i="61"/>
  <c r="JA46" i="61"/>
  <c r="JA52" i="61"/>
  <c r="JA56" i="61" s="1"/>
  <c r="JA25" i="61"/>
  <c r="JA26" i="61" s="1"/>
  <c r="JA27" i="61" s="1"/>
  <c r="JA69" i="61"/>
  <c r="JA71" i="61"/>
  <c r="JB13" i="61"/>
  <c r="JA50" i="61"/>
  <c r="JA51" i="61" s="1"/>
  <c r="JA18" i="61"/>
  <c r="JA16" i="61"/>
  <c r="E3367" i="43"/>
  <c r="D3367" i="43"/>
  <c r="C3368" i="43"/>
  <c r="ALT12" i="39"/>
  <c r="E4034" i="43"/>
  <c r="C4035" i="43"/>
  <c r="D4034" i="43"/>
  <c r="JX7" i="39"/>
  <c r="JY5" i="39"/>
  <c r="JX6" i="39"/>
  <c r="JW35" i="39"/>
  <c r="JW55" i="39"/>
  <c r="JW34" i="39"/>
  <c r="JW38" i="39"/>
  <c r="JW49" i="39"/>
  <c r="JW36" i="39"/>
  <c r="JW37" i="39" s="1"/>
  <c r="JW46" i="39"/>
  <c r="JW57" i="39"/>
  <c r="HT29" i="39" l="1"/>
  <c r="HT28" i="39"/>
  <c r="HU21" i="39"/>
  <c r="JA59" i="61"/>
  <c r="JC13" i="61"/>
  <c r="JB46" i="61"/>
  <c r="JB16" i="61"/>
  <c r="JB50" i="61"/>
  <c r="JB51" i="61" s="1"/>
  <c r="JB18" i="61"/>
  <c r="JB25" i="61"/>
  <c r="JB26" i="61" s="1"/>
  <c r="JB27" i="61" s="1"/>
  <c r="JB53" i="61"/>
  <c r="JB60" i="61" s="1"/>
  <c r="JB71" i="61"/>
  <c r="JB72" i="61"/>
  <c r="JB69" i="61"/>
  <c r="JB52" i="61"/>
  <c r="JN48" i="61"/>
  <c r="JO15" i="61"/>
  <c r="JN17" i="61"/>
  <c r="D3368" i="43"/>
  <c r="E3368" i="43"/>
  <c r="C3369" i="43"/>
  <c r="ALU12" i="39"/>
  <c r="D4035" i="43"/>
  <c r="E4035" i="43"/>
  <c r="C4036" i="43"/>
  <c r="JY7" i="39"/>
  <c r="JZ5" i="39"/>
  <c r="JY6" i="39"/>
  <c r="HV21" i="39" l="1"/>
  <c r="HU28" i="39"/>
  <c r="HU33" i="39"/>
  <c r="HU29" i="39"/>
  <c r="JB56" i="61"/>
  <c r="JB59" i="61"/>
  <c r="JP15" i="61"/>
  <c r="JO48" i="61"/>
  <c r="JO17" i="61"/>
  <c r="JC71" i="61"/>
  <c r="JC52" i="61"/>
  <c r="JC56" i="61" s="1"/>
  <c r="JC46" i="61"/>
  <c r="JD13" i="61"/>
  <c r="JC25" i="61"/>
  <c r="JC26" i="61" s="1"/>
  <c r="JC27" i="61" s="1"/>
  <c r="JC16" i="61"/>
  <c r="JC53" i="61"/>
  <c r="JC60" i="61" s="1"/>
  <c r="JC72" i="61"/>
  <c r="JC50" i="61"/>
  <c r="JC51" i="61" s="1"/>
  <c r="JC18" i="61"/>
  <c r="JC69" i="61"/>
  <c r="C3370" i="43"/>
  <c r="D3369" i="43"/>
  <c r="E3369" i="43"/>
  <c r="ALV12" i="39"/>
  <c r="D4036" i="43"/>
  <c r="C4037" i="43"/>
  <c r="E4036" i="43"/>
  <c r="JZ7" i="39"/>
  <c r="JZ6" i="39"/>
  <c r="KA5" i="39"/>
  <c r="HV28" i="39" l="1"/>
  <c r="HV29" i="39"/>
  <c r="HW21" i="39"/>
  <c r="JC59" i="61"/>
  <c r="JD46" i="61"/>
  <c r="JD18" i="61"/>
  <c r="JD25" i="61"/>
  <c r="JD26" i="61" s="1"/>
  <c r="JD27" i="61" s="1"/>
  <c r="JE13" i="61"/>
  <c r="JD69" i="61"/>
  <c r="JD50" i="61"/>
  <c r="JD51" i="61" s="1"/>
  <c r="JD72" i="61"/>
  <c r="JD16" i="61"/>
  <c r="JD53" i="61"/>
  <c r="JD60" i="61" s="1"/>
  <c r="JD52" i="61"/>
  <c r="JD56" i="61" s="1"/>
  <c r="JD71" i="61"/>
  <c r="JQ15" i="61"/>
  <c r="JP17" i="61"/>
  <c r="JP48" i="61"/>
  <c r="ALW12" i="39"/>
  <c r="D4037" i="43"/>
  <c r="C4038" i="43"/>
  <c r="E4037" i="43"/>
  <c r="C3371" i="43"/>
  <c r="D3370" i="43"/>
  <c r="E3370" i="43"/>
  <c r="KB5" i="39"/>
  <c r="KA6" i="39"/>
  <c r="KA11" i="39"/>
  <c r="KA7" i="39"/>
  <c r="HW29" i="39" l="1"/>
  <c r="HW28" i="39"/>
  <c r="HX21" i="39"/>
  <c r="JD59" i="61"/>
  <c r="JQ17" i="61"/>
  <c r="JQ48" i="61"/>
  <c r="JR15" i="61"/>
  <c r="JE16" i="61"/>
  <c r="JE52" i="61"/>
  <c r="JE56" i="61" s="1"/>
  <c r="JE69" i="61"/>
  <c r="JE72" i="61"/>
  <c r="JE46" i="61"/>
  <c r="JE50" i="61"/>
  <c r="JE51" i="61" s="1"/>
  <c r="JE18" i="61"/>
  <c r="JE25" i="61"/>
  <c r="JE26" i="61" s="1"/>
  <c r="JE27" i="61" s="1"/>
  <c r="JF13" i="61"/>
  <c r="JE53" i="61"/>
  <c r="JE60" i="61" s="1"/>
  <c r="JE71" i="61"/>
  <c r="E3371" i="43"/>
  <c r="C3372" i="43"/>
  <c r="D3371" i="43"/>
  <c r="C4039" i="43"/>
  <c r="D4038" i="43"/>
  <c r="E4038" i="43"/>
  <c r="ALX12" i="39"/>
  <c r="KA34" i="39"/>
  <c r="KA57" i="39"/>
  <c r="KA55" i="39"/>
  <c r="KA36" i="39"/>
  <c r="KA37" i="39" s="1"/>
  <c r="KA38" i="39"/>
  <c r="KA35" i="39"/>
  <c r="KA49" i="39"/>
  <c r="KA46" i="39"/>
  <c r="KB7" i="39"/>
  <c r="KB6" i="39"/>
  <c r="KC5" i="39"/>
  <c r="HX29" i="39" l="1"/>
  <c r="HX28" i="39"/>
  <c r="HY21" i="39"/>
  <c r="JE59" i="61"/>
  <c r="JR17" i="61"/>
  <c r="JS15" i="61"/>
  <c r="JR48" i="61"/>
  <c r="JF52" i="61"/>
  <c r="JF56" i="61" s="1"/>
  <c r="JF50" i="61"/>
  <c r="JF51" i="61" s="1"/>
  <c r="JG13" i="61"/>
  <c r="JF72" i="61"/>
  <c r="JF53" i="61"/>
  <c r="JF60" i="61" s="1"/>
  <c r="JF18" i="61"/>
  <c r="JF69" i="61"/>
  <c r="JF71" i="61"/>
  <c r="JF16" i="61"/>
  <c r="JF46" i="61"/>
  <c r="JF25" i="61"/>
  <c r="JF26" i="61" s="1"/>
  <c r="JF27" i="61" s="1"/>
  <c r="ALY12" i="39"/>
  <c r="ALZ12" i="39"/>
  <c r="E4039" i="43"/>
  <c r="C4040" i="43"/>
  <c r="D4039" i="43"/>
  <c r="C3373" i="43"/>
  <c r="E3372" i="43"/>
  <c r="D3372" i="43"/>
  <c r="KC7" i="39"/>
  <c r="KC6" i="39"/>
  <c r="KD5" i="39"/>
  <c r="HZ21" i="39" l="1"/>
  <c r="HY33" i="39"/>
  <c r="HY28" i="39"/>
  <c r="HY29" i="39"/>
  <c r="JF59" i="61"/>
  <c r="JS48" i="61"/>
  <c r="JS17" i="61"/>
  <c r="JT15" i="61"/>
  <c r="JG46" i="61"/>
  <c r="JG53" i="61"/>
  <c r="JG60" i="61" s="1"/>
  <c r="JG25" i="61"/>
  <c r="JG26" i="61" s="1"/>
  <c r="JG27" i="61" s="1"/>
  <c r="JH13" i="61"/>
  <c r="JG52" i="61"/>
  <c r="JG16" i="61"/>
  <c r="JG50" i="61"/>
  <c r="JG51" i="61" s="1"/>
  <c r="JG18" i="61"/>
  <c r="C3374" i="43"/>
  <c r="D3373" i="43"/>
  <c r="E3373" i="43"/>
  <c r="E4040" i="43"/>
  <c r="D4040" i="43"/>
  <c r="C4041" i="43"/>
  <c r="KE5" i="39"/>
  <c r="KD7" i="39"/>
  <c r="KD6" i="39"/>
  <c r="IA21" i="39" l="1"/>
  <c r="HZ28" i="39"/>
  <c r="HZ29" i="39"/>
  <c r="JG56" i="61"/>
  <c r="JG59" i="61"/>
  <c r="JH53" i="61"/>
  <c r="JH60" i="61" s="1"/>
  <c r="JH25" i="61"/>
  <c r="JH26" i="61" s="1"/>
  <c r="JH27" i="61" s="1"/>
  <c r="JH18" i="61"/>
  <c r="JH50" i="61"/>
  <c r="JH51" i="61" s="1"/>
  <c r="JH46" i="61"/>
  <c r="JI13" i="61"/>
  <c r="JH16" i="61"/>
  <c r="JH52" i="61"/>
  <c r="JT48" i="61"/>
  <c r="JU15" i="61"/>
  <c r="JT17" i="61"/>
  <c r="E3374" i="43"/>
  <c r="C3375" i="43"/>
  <c r="D3374" i="43"/>
  <c r="D4041" i="43"/>
  <c r="C4042" i="43"/>
  <c r="E4041" i="43"/>
  <c r="KF5" i="39"/>
  <c r="KE6" i="39"/>
  <c r="KE11" i="39"/>
  <c r="KE7" i="39"/>
  <c r="IA28" i="39" l="1"/>
  <c r="IA29" i="39"/>
  <c r="IB21" i="39"/>
  <c r="JH56" i="61"/>
  <c r="JH59" i="61"/>
  <c r="JU17" i="61"/>
  <c r="JV15" i="61"/>
  <c r="JU48" i="61"/>
  <c r="JI16" i="61"/>
  <c r="JI50" i="61"/>
  <c r="JI51" i="61" s="1"/>
  <c r="JI53" i="61"/>
  <c r="JI60" i="61" s="1"/>
  <c r="JI25" i="61"/>
  <c r="JI26" i="61" s="1"/>
  <c r="JI27" i="61" s="1"/>
  <c r="JI52" i="61"/>
  <c r="JI56" i="61" s="1"/>
  <c r="JI46" i="61"/>
  <c r="JI18" i="61"/>
  <c r="JJ13" i="61"/>
  <c r="C3376" i="43"/>
  <c r="E3375" i="43"/>
  <c r="D3375" i="43"/>
  <c r="E4042" i="43"/>
  <c r="C4043" i="43"/>
  <c r="D4042" i="43"/>
  <c r="KE57" i="39"/>
  <c r="KE55" i="39"/>
  <c r="KE34" i="39"/>
  <c r="KE36" i="39"/>
  <c r="KE37" i="39" s="1"/>
  <c r="KE46" i="39"/>
  <c r="KE35" i="39"/>
  <c r="KE38" i="39"/>
  <c r="KE49" i="39"/>
  <c r="KG5" i="39"/>
  <c r="KF7" i="39"/>
  <c r="KF6" i="39"/>
  <c r="IB28" i="39" l="1"/>
  <c r="IC21" i="39"/>
  <c r="IB29" i="39"/>
  <c r="JI59" i="61"/>
  <c r="JV48" i="61"/>
  <c r="JW15" i="61"/>
  <c r="JV17" i="61"/>
  <c r="JK13" i="61"/>
  <c r="JJ46" i="61"/>
  <c r="JJ50" i="61"/>
  <c r="JJ51" i="61" s="1"/>
  <c r="JJ18" i="61"/>
  <c r="JJ53" i="61"/>
  <c r="JJ60" i="61" s="1"/>
  <c r="JJ25" i="61"/>
  <c r="JJ26" i="61" s="1"/>
  <c r="JJ27" i="61" s="1"/>
  <c r="JJ52" i="61"/>
  <c r="JJ16" i="61"/>
  <c r="C4044" i="43"/>
  <c r="D4043" i="43"/>
  <c r="E4043" i="43"/>
  <c r="D3376" i="43"/>
  <c r="C3377" i="43"/>
  <c r="E3376" i="43"/>
  <c r="KG7" i="39"/>
  <c r="KH5" i="39"/>
  <c r="KG6" i="39"/>
  <c r="ID21" i="39" l="1"/>
  <c r="IC28" i="39"/>
  <c r="IC29" i="39"/>
  <c r="IC33" i="39"/>
  <c r="JJ56" i="61"/>
  <c r="JJ59" i="61"/>
  <c r="JL13" i="61"/>
  <c r="JK25" i="61"/>
  <c r="JK26" i="61" s="1"/>
  <c r="JK27" i="61" s="1"/>
  <c r="JK52" i="61"/>
  <c r="JK56" i="61" s="1"/>
  <c r="JK53" i="61"/>
  <c r="JK60" i="61" s="1"/>
  <c r="JK46" i="61"/>
  <c r="JK50" i="61"/>
  <c r="JK51" i="61" s="1"/>
  <c r="JK18" i="61"/>
  <c r="JK16" i="61"/>
  <c r="JW48" i="61"/>
  <c r="JW17" i="61"/>
  <c r="JX15" i="61"/>
  <c r="C4045" i="43"/>
  <c r="D4044" i="43"/>
  <c r="E4044" i="43"/>
  <c r="E3377" i="43"/>
  <c r="C3378" i="43"/>
  <c r="D3377" i="43"/>
  <c r="KI5" i="39"/>
  <c r="KH7" i="39"/>
  <c r="KH6" i="39"/>
  <c r="ID28" i="39" l="1"/>
  <c r="IE21" i="39"/>
  <c r="ID29" i="39"/>
  <c r="JK59" i="61"/>
  <c r="JY15" i="61"/>
  <c r="JX17" i="61"/>
  <c r="JX48" i="61"/>
  <c r="JL16" i="61"/>
  <c r="JL53" i="61"/>
  <c r="JL52" i="61"/>
  <c r="JL56" i="61" s="1"/>
  <c r="JL46" i="61"/>
  <c r="JL50" i="61"/>
  <c r="JL51" i="61" s="1"/>
  <c r="JL18" i="61"/>
  <c r="JM13" i="61"/>
  <c r="JL25" i="61"/>
  <c r="JL26" i="61" s="1"/>
  <c r="JL27" i="61" s="1"/>
  <c r="D3378" i="43"/>
  <c r="E3378" i="43"/>
  <c r="C3379" i="43"/>
  <c r="C4046" i="43"/>
  <c r="E4045" i="43"/>
  <c r="D4045" i="43"/>
  <c r="KI7" i="39"/>
  <c r="KI6" i="39"/>
  <c r="KJ5" i="39"/>
  <c r="KI11" i="39"/>
  <c r="IE29" i="39" l="1"/>
  <c r="IE28" i="39"/>
  <c r="IF21" i="39"/>
  <c r="JL60" i="61"/>
  <c r="JL59" i="61"/>
  <c r="JM18" i="61"/>
  <c r="JM16" i="61"/>
  <c r="JM46" i="61"/>
  <c r="JN13" i="61"/>
  <c r="JM52" i="61"/>
  <c r="JM53" i="61"/>
  <c r="JM60" i="61" s="1"/>
  <c r="JM50" i="61"/>
  <c r="JM51" i="61" s="1"/>
  <c r="JM25" i="61"/>
  <c r="JM26" i="61" s="1"/>
  <c r="JM27" i="61" s="1"/>
  <c r="JY48" i="61"/>
  <c r="JZ15" i="61"/>
  <c r="JY17" i="61"/>
  <c r="C3380" i="43"/>
  <c r="D3379" i="43"/>
  <c r="E3379" i="43"/>
  <c r="D4046" i="43"/>
  <c r="C4047" i="43"/>
  <c r="E4046" i="43"/>
  <c r="KJ7" i="39"/>
  <c r="KJ6" i="39"/>
  <c r="KK5" i="39"/>
  <c r="KI36" i="39"/>
  <c r="KI37" i="39" s="1"/>
  <c r="KI38" i="39"/>
  <c r="KI49" i="39"/>
  <c r="KI34" i="39"/>
  <c r="KI55" i="39"/>
  <c r="KI46" i="39"/>
  <c r="KI57" i="39"/>
  <c r="KI35" i="39"/>
  <c r="IF29" i="39" l="1"/>
  <c r="IF28" i="39"/>
  <c r="IG21" i="39"/>
  <c r="JM56" i="61"/>
  <c r="JM59" i="61"/>
  <c r="JN25" i="61"/>
  <c r="JN26" i="61" s="1"/>
  <c r="JN27" i="61" s="1"/>
  <c r="JN16" i="61"/>
  <c r="JO13" i="61"/>
  <c r="JN52" i="61"/>
  <c r="JN56" i="61" s="1"/>
  <c r="JN53" i="61"/>
  <c r="JN60" i="61" s="1"/>
  <c r="JN46" i="61"/>
  <c r="JN50" i="61"/>
  <c r="JN51" i="61" s="1"/>
  <c r="JN18" i="61"/>
  <c r="JZ48" i="61"/>
  <c r="JZ17" i="61"/>
  <c r="KA15" i="61"/>
  <c r="C4048" i="43"/>
  <c r="E4047" i="43"/>
  <c r="D4047" i="43"/>
  <c r="E3380" i="43"/>
  <c r="C3381" i="43"/>
  <c r="D3380" i="43"/>
  <c r="KK6" i="39"/>
  <c r="KL5" i="39"/>
  <c r="KK7" i="39"/>
  <c r="IG29" i="39" l="1"/>
  <c r="IG28" i="39"/>
  <c r="IH21" i="39"/>
  <c r="JN59" i="61"/>
  <c r="KA48" i="61"/>
  <c r="KB15" i="61"/>
  <c r="KA17" i="61"/>
  <c r="JO25" i="61"/>
  <c r="JO26" i="61" s="1"/>
  <c r="JO27" i="61" s="1"/>
  <c r="JO16" i="61"/>
  <c r="JO50" i="61"/>
  <c r="JO51" i="61" s="1"/>
  <c r="JP13" i="61"/>
  <c r="JO53" i="61"/>
  <c r="JO60" i="61" s="1"/>
  <c r="JO18" i="61"/>
  <c r="JO46" i="61"/>
  <c r="JO52" i="61"/>
  <c r="JO56" i="61" s="1"/>
  <c r="E3381" i="43"/>
  <c r="C3382" i="43"/>
  <c r="D3381" i="43"/>
  <c r="D4048" i="43"/>
  <c r="C4049" i="43"/>
  <c r="E4048" i="43"/>
  <c r="KL7" i="39"/>
  <c r="KM5" i="39"/>
  <c r="KL6" i="39"/>
  <c r="II21" i="39" l="1"/>
  <c r="IH28" i="39"/>
  <c r="IH29" i="39"/>
  <c r="IH33" i="39"/>
  <c r="JO59" i="61"/>
  <c r="JQ13" i="61"/>
  <c r="JP46" i="61"/>
  <c r="JP52" i="61"/>
  <c r="JP56" i="61" s="1"/>
  <c r="JP50" i="61"/>
  <c r="JP51" i="61" s="1"/>
  <c r="JP53" i="61"/>
  <c r="JP60" i="61" s="1"/>
  <c r="JP16" i="61"/>
  <c r="JP25" i="61"/>
  <c r="JP26" i="61" s="1"/>
  <c r="JP27" i="61" s="1"/>
  <c r="JP18" i="61"/>
  <c r="KB48" i="61"/>
  <c r="KC15" i="61"/>
  <c r="KB17" i="61"/>
  <c r="E4049" i="43"/>
  <c r="C4050" i="43"/>
  <c r="D4049" i="43"/>
  <c r="D3382" i="43"/>
  <c r="E3382" i="43"/>
  <c r="C3383" i="43"/>
  <c r="KM7" i="39"/>
  <c r="KN5" i="39"/>
  <c r="KM11" i="39"/>
  <c r="KM6" i="39"/>
  <c r="II29" i="39" l="1"/>
  <c r="IJ21" i="39"/>
  <c r="II28" i="39"/>
  <c r="JP59" i="61"/>
  <c r="KD15" i="61"/>
  <c r="KC17" i="61"/>
  <c r="KC48" i="61"/>
  <c r="JQ50" i="61"/>
  <c r="JQ51" i="61" s="1"/>
  <c r="JQ52" i="61"/>
  <c r="JQ18" i="61"/>
  <c r="JQ25" i="61"/>
  <c r="JQ26" i="61" s="1"/>
  <c r="JQ27" i="61" s="1"/>
  <c r="JR13" i="61"/>
  <c r="JQ16" i="61"/>
  <c r="JQ53" i="61"/>
  <c r="JQ60" i="61" s="1"/>
  <c r="JQ46" i="61"/>
  <c r="D4050" i="43"/>
  <c r="E4050" i="43"/>
  <c r="C4051" i="43"/>
  <c r="C3384" i="43"/>
  <c r="E3383" i="43"/>
  <c r="D3383" i="43"/>
  <c r="KM57" i="39"/>
  <c r="KM38" i="39"/>
  <c r="KM55" i="39"/>
  <c r="KM34" i="39"/>
  <c r="KM36" i="39"/>
  <c r="KM37" i="39" s="1"/>
  <c r="KM49" i="39"/>
  <c r="KM46" i="39"/>
  <c r="KM35" i="39"/>
  <c r="KN6" i="39"/>
  <c r="KN7" i="39"/>
  <c r="KO5" i="39"/>
  <c r="IJ29" i="39" l="1"/>
  <c r="IK21" i="39"/>
  <c r="IJ28" i="39"/>
  <c r="JQ56" i="61"/>
  <c r="JQ59" i="61"/>
  <c r="JR53" i="61"/>
  <c r="JR60" i="61" s="1"/>
  <c r="JR50" i="61"/>
  <c r="JR51" i="61" s="1"/>
  <c r="JR18" i="61"/>
  <c r="JR52" i="61"/>
  <c r="JR56" i="61" s="1"/>
  <c r="JR16" i="61"/>
  <c r="JR25" i="61"/>
  <c r="JR26" i="61" s="1"/>
  <c r="JR27" i="61" s="1"/>
  <c r="JR46" i="61"/>
  <c r="JS13" i="61"/>
  <c r="KE15" i="61"/>
  <c r="KD17" i="61"/>
  <c r="KD48" i="61"/>
  <c r="D3384" i="43"/>
  <c r="C3385" i="43"/>
  <c r="E3384" i="43"/>
  <c r="C4052" i="43"/>
  <c r="E4051" i="43"/>
  <c r="D4051" i="43"/>
  <c r="KO7" i="39"/>
  <c r="KP5" i="39"/>
  <c r="KO6" i="39"/>
  <c r="IK28" i="39" l="1"/>
  <c r="IK29" i="39"/>
  <c r="IL21" i="39"/>
  <c r="JR59" i="61"/>
  <c r="JS52" i="61"/>
  <c r="JS56" i="61" s="1"/>
  <c r="JS50" i="61"/>
  <c r="JS51" i="61" s="1"/>
  <c r="JS18" i="61"/>
  <c r="JS25" i="61"/>
  <c r="JS26" i="61" s="1"/>
  <c r="JS27" i="61" s="1"/>
  <c r="JS46" i="61"/>
  <c r="JT13" i="61"/>
  <c r="JS16" i="61"/>
  <c r="JS53" i="61"/>
  <c r="JS60" i="61" s="1"/>
  <c r="KE17" i="61"/>
  <c r="KF15" i="61"/>
  <c r="KE48" i="61"/>
  <c r="D4052" i="43"/>
  <c r="C4053" i="43"/>
  <c r="E4052" i="43"/>
  <c r="D3385" i="43"/>
  <c r="E3385" i="43"/>
  <c r="C3386" i="43"/>
  <c r="KP6" i="39"/>
  <c r="KP7" i="39"/>
  <c r="KQ5" i="39"/>
  <c r="IM21" i="39" l="1"/>
  <c r="IL28" i="39"/>
  <c r="IL33" i="39"/>
  <c r="IL29" i="39"/>
  <c r="JS59" i="61"/>
  <c r="JT25" i="61"/>
  <c r="JT26" i="61" s="1"/>
  <c r="JT27" i="61" s="1"/>
  <c r="JT50" i="61"/>
  <c r="JT51" i="61" s="1"/>
  <c r="JU13" i="61"/>
  <c r="JT46" i="61"/>
  <c r="JT52" i="61"/>
  <c r="JT56" i="61" s="1"/>
  <c r="JT53" i="61"/>
  <c r="JT60" i="61" s="1"/>
  <c r="JT16" i="61"/>
  <c r="JT18" i="61"/>
  <c r="KF48" i="61"/>
  <c r="KG15" i="61"/>
  <c r="KF17" i="61"/>
  <c r="D3386" i="43"/>
  <c r="C3387" i="43"/>
  <c r="E3386" i="43"/>
  <c r="D4053" i="43"/>
  <c r="E4053" i="43"/>
  <c r="C4054" i="43"/>
  <c r="KQ7" i="39"/>
  <c r="KQ11" i="39"/>
  <c r="KR5" i="39"/>
  <c r="KQ6" i="39"/>
  <c r="IM29" i="39" l="1"/>
  <c r="IN21" i="39"/>
  <c r="IM28" i="39"/>
  <c r="JT59" i="61"/>
  <c r="JU53" i="61"/>
  <c r="JU60" i="61" s="1"/>
  <c r="JV13" i="61"/>
  <c r="JU52" i="61"/>
  <c r="JU56" i="61" s="1"/>
  <c r="JU50" i="61"/>
  <c r="JU51" i="61" s="1"/>
  <c r="JU18" i="61"/>
  <c r="JU46" i="61"/>
  <c r="JU25" i="61"/>
  <c r="JU26" i="61" s="1"/>
  <c r="JU27" i="61" s="1"/>
  <c r="JU16" i="61"/>
  <c r="KG17" i="61"/>
  <c r="KG48" i="61"/>
  <c r="KH15" i="61"/>
  <c r="C3388" i="43"/>
  <c r="E3387" i="43"/>
  <c r="D3387" i="43"/>
  <c r="C4055" i="43"/>
  <c r="E4054" i="43"/>
  <c r="D4054" i="43"/>
  <c r="KR7" i="39"/>
  <c r="KR6" i="39"/>
  <c r="KS5" i="39"/>
  <c r="KQ55" i="39"/>
  <c r="KQ36" i="39"/>
  <c r="KQ37" i="39" s="1"/>
  <c r="KQ34" i="39"/>
  <c r="KQ52" i="39"/>
  <c r="KQ38" i="39"/>
  <c r="KQ46" i="39"/>
  <c r="KQ57" i="39"/>
  <c r="KQ49" i="39"/>
  <c r="KQ35" i="39"/>
  <c r="IO21" i="39" l="1"/>
  <c r="IN28" i="39"/>
  <c r="IN29" i="39"/>
  <c r="JU59" i="61"/>
  <c r="KH17" i="61"/>
  <c r="KI15" i="61"/>
  <c r="KH48" i="61"/>
  <c r="JV52" i="61"/>
  <c r="JV50" i="61"/>
  <c r="JV51" i="61" s="1"/>
  <c r="JV25" i="61"/>
  <c r="JV26" i="61" s="1"/>
  <c r="JV27" i="61" s="1"/>
  <c r="JV18" i="61"/>
  <c r="JV16" i="61"/>
  <c r="JV46" i="61"/>
  <c r="JW13" i="61"/>
  <c r="JV53" i="61"/>
  <c r="JV60" i="61" s="1"/>
  <c r="E4055" i="43"/>
  <c r="C4056" i="43"/>
  <c r="D4055" i="43"/>
  <c r="D3388" i="43"/>
  <c r="C3389" i="43"/>
  <c r="E3388" i="43"/>
  <c r="KT5" i="39"/>
  <c r="KS7" i="39"/>
  <c r="KS6" i="39"/>
  <c r="IO28" i="39" l="1"/>
  <c r="IP21" i="39"/>
  <c r="IO29" i="39"/>
  <c r="JV56" i="61"/>
  <c r="JV59" i="61"/>
  <c r="JW46" i="61"/>
  <c r="JX13" i="61"/>
  <c r="JW25" i="61"/>
  <c r="JW26" i="61" s="1"/>
  <c r="JW27" i="61" s="1"/>
  <c r="JW18" i="61"/>
  <c r="JW16" i="61"/>
  <c r="JW53" i="61"/>
  <c r="JW60" i="61" s="1"/>
  <c r="JW50" i="61"/>
  <c r="JW51" i="61" s="1"/>
  <c r="JW52" i="61"/>
  <c r="JW56" i="61" s="1"/>
  <c r="KI48" i="61"/>
  <c r="KI17" i="61"/>
  <c r="KJ15" i="61"/>
  <c r="C4057" i="43"/>
  <c r="E4056" i="43"/>
  <c r="D4056" i="43"/>
  <c r="D3389" i="43"/>
  <c r="E3389" i="43"/>
  <c r="C3390" i="43"/>
  <c r="KT7" i="39"/>
  <c r="KU5" i="39"/>
  <c r="KT6" i="39"/>
  <c r="KT11" i="39"/>
  <c r="IP28" i="39" l="1"/>
  <c r="IP29" i="39"/>
  <c r="IQ21" i="39"/>
  <c r="JW59" i="61"/>
  <c r="JX16" i="61"/>
  <c r="JX50" i="61"/>
  <c r="JX51" i="61" s="1"/>
  <c r="JX18" i="61"/>
  <c r="JX46" i="61"/>
  <c r="JX52" i="61"/>
  <c r="JY13" i="61"/>
  <c r="JX25" i="61"/>
  <c r="JX26" i="61" s="1"/>
  <c r="JX27" i="61" s="1"/>
  <c r="JX53" i="61"/>
  <c r="JX60" i="61" s="1"/>
  <c r="KK15" i="61"/>
  <c r="KJ48" i="61"/>
  <c r="KJ17" i="61"/>
  <c r="C3391" i="43"/>
  <c r="E3390" i="43"/>
  <c r="D3390" i="43"/>
  <c r="D4057" i="43"/>
  <c r="E4057" i="43"/>
  <c r="C4058" i="43"/>
  <c r="KT36" i="39"/>
  <c r="KT37" i="39" s="1"/>
  <c r="KT57" i="39"/>
  <c r="KT35" i="39"/>
  <c r="KT55" i="39"/>
  <c r="KT34" i="39"/>
  <c r="KT38" i="39"/>
  <c r="KV5" i="39"/>
  <c r="KU7" i="39"/>
  <c r="KU6" i="39"/>
  <c r="IQ28" i="39" l="1"/>
  <c r="IQ29" i="39"/>
  <c r="IQ33" i="39"/>
  <c r="IR21" i="39"/>
  <c r="JX56" i="61"/>
  <c r="JX59" i="61"/>
  <c r="JY52" i="61"/>
  <c r="JY56" i="61" s="1"/>
  <c r="JY25" i="61"/>
  <c r="JY26" i="61" s="1"/>
  <c r="JY27" i="61" s="1"/>
  <c r="JY50" i="61"/>
  <c r="JY51" i="61" s="1"/>
  <c r="JY18" i="61"/>
  <c r="JY16" i="61"/>
  <c r="JY46" i="61"/>
  <c r="JZ13" i="61"/>
  <c r="JY53" i="61"/>
  <c r="JY60" i="61" s="1"/>
  <c r="KL15" i="61"/>
  <c r="KK17" i="61"/>
  <c r="KK48" i="61"/>
  <c r="D4058" i="43"/>
  <c r="C4059" i="43"/>
  <c r="E4058" i="43"/>
  <c r="C3392" i="43"/>
  <c r="E3391" i="43"/>
  <c r="D3391" i="43"/>
  <c r="KW5" i="39"/>
  <c r="KV11" i="39"/>
  <c r="KV6" i="39"/>
  <c r="KV7" i="39"/>
  <c r="IR29" i="39" l="1"/>
  <c r="IS21" i="39"/>
  <c r="IR28" i="39"/>
  <c r="JY59" i="61"/>
  <c r="JZ18" i="61"/>
  <c r="JZ53" i="61"/>
  <c r="JZ60" i="61" s="1"/>
  <c r="KA13" i="61"/>
  <c r="JZ16" i="61"/>
  <c r="JZ25" i="61"/>
  <c r="JZ26" i="61" s="1"/>
  <c r="JZ27" i="61" s="1"/>
  <c r="JZ46" i="61"/>
  <c r="JZ52" i="61"/>
  <c r="JZ50" i="61"/>
  <c r="JZ51" i="61" s="1"/>
  <c r="KM15" i="61"/>
  <c r="KL48" i="61"/>
  <c r="KL17" i="61"/>
  <c r="D3392" i="43"/>
  <c r="C3393" i="43"/>
  <c r="E3392" i="43"/>
  <c r="E4059" i="43"/>
  <c r="C4060" i="43"/>
  <c r="D4059" i="43"/>
  <c r="KV57" i="39"/>
  <c r="KV38" i="39"/>
  <c r="KV36" i="39"/>
  <c r="KV37" i="39" s="1"/>
  <c r="KV34" i="39"/>
  <c r="KV35" i="39"/>
  <c r="KV55" i="39"/>
  <c r="KW7" i="39"/>
  <c r="KW6" i="39"/>
  <c r="KX5" i="39"/>
  <c r="KW11" i="39"/>
  <c r="IT21" i="39" l="1"/>
  <c r="IS28" i="39"/>
  <c r="IS29" i="39"/>
  <c r="JZ56" i="61"/>
  <c r="JZ59" i="61"/>
  <c r="KA46" i="61"/>
  <c r="KA53" i="61"/>
  <c r="KA60" i="61" s="1"/>
  <c r="KA18" i="61"/>
  <c r="KA52" i="61"/>
  <c r="KA50" i="61"/>
  <c r="KA51" i="61" s="1"/>
  <c r="KB13" i="61"/>
  <c r="KA16" i="61"/>
  <c r="KA25" i="61"/>
  <c r="KA26" i="61" s="1"/>
  <c r="KA27" i="61" s="1"/>
  <c r="KM48" i="61"/>
  <c r="KN15" i="61"/>
  <c r="KM17" i="61"/>
  <c r="E4060" i="43"/>
  <c r="D4060" i="43"/>
  <c r="C4061" i="43"/>
  <c r="C3394" i="43"/>
  <c r="D3393" i="43"/>
  <c r="E3393" i="43"/>
  <c r="KX7" i="39"/>
  <c r="KY5" i="39"/>
  <c r="KX6" i="39"/>
  <c r="KW57" i="39"/>
  <c r="KW43" i="39"/>
  <c r="KW36" i="39"/>
  <c r="KW37" i="39" s="1"/>
  <c r="KW35" i="39"/>
  <c r="KW34" i="39"/>
  <c r="KW55" i="39"/>
  <c r="KW38" i="39"/>
  <c r="IT28" i="39" l="1"/>
  <c r="IU21" i="39"/>
  <c r="IT29" i="39"/>
  <c r="KA56" i="61"/>
  <c r="KA59" i="61"/>
  <c r="KB18" i="61"/>
  <c r="KB25" i="61"/>
  <c r="KB26" i="61" s="1"/>
  <c r="KB27" i="61" s="1"/>
  <c r="KB52" i="61"/>
  <c r="KC13" i="61"/>
  <c r="KB46" i="61"/>
  <c r="KB53" i="61"/>
  <c r="KB16" i="61"/>
  <c r="KB50" i="61"/>
  <c r="KB51" i="61" s="1"/>
  <c r="KN48" i="61"/>
  <c r="KO15" i="61"/>
  <c r="KN17" i="61"/>
  <c r="E4061" i="43"/>
  <c r="C4062" i="43"/>
  <c r="D4061" i="43"/>
  <c r="E3394" i="43"/>
  <c r="D3394" i="43"/>
  <c r="C3395" i="43"/>
  <c r="KY6" i="39"/>
  <c r="KY7" i="39"/>
  <c r="KZ5" i="39"/>
  <c r="IU28" i="39" l="1"/>
  <c r="IV21" i="39"/>
  <c r="IU29" i="39"/>
  <c r="IU33" i="39"/>
  <c r="KB60" i="61"/>
  <c r="KB56" i="61"/>
  <c r="KB59" i="61"/>
  <c r="KC53" i="61"/>
  <c r="KC52" i="61"/>
  <c r="KC16" i="61"/>
  <c r="KC46" i="61"/>
  <c r="KC25" i="61"/>
  <c r="KC26" i="61" s="1"/>
  <c r="KC27" i="61" s="1"/>
  <c r="KC50" i="61"/>
  <c r="KC51" i="61" s="1"/>
  <c r="KC18" i="61"/>
  <c r="KD13" i="61"/>
  <c r="KO48" i="61"/>
  <c r="KO17" i="61"/>
  <c r="KP15" i="61"/>
  <c r="C3396" i="43"/>
  <c r="D3395" i="43"/>
  <c r="E3395" i="43"/>
  <c r="E4062" i="43"/>
  <c r="D4062" i="43"/>
  <c r="C4063" i="43"/>
  <c r="KZ7" i="39"/>
  <c r="KZ11" i="39"/>
  <c r="KZ6" i="39"/>
  <c r="LA5" i="39"/>
  <c r="IW21" i="39" l="1"/>
  <c r="IV29" i="39"/>
  <c r="IV28" i="39"/>
  <c r="KC60" i="61"/>
  <c r="KC56" i="61"/>
  <c r="KC59" i="61"/>
  <c r="KD52" i="61"/>
  <c r="KD16" i="61"/>
  <c r="KD25" i="61"/>
  <c r="KD26" i="61" s="1"/>
  <c r="KD27" i="61" s="1"/>
  <c r="KD50" i="61"/>
  <c r="KD51" i="61" s="1"/>
  <c r="KD18" i="61"/>
  <c r="KE13" i="61"/>
  <c r="KD46" i="61"/>
  <c r="KD53" i="61"/>
  <c r="KP48" i="61"/>
  <c r="KP17" i="61"/>
  <c r="KQ15" i="61"/>
  <c r="KR15" i="61" s="1"/>
  <c r="E4063" i="43"/>
  <c r="C4064" i="43"/>
  <c r="D4063" i="43"/>
  <c r="D3396" i="43"/>
  <c r="E3396" i="43"/>
  <c r="C3397" i="43"/>
  <c r="KZ55" i="39"/>
  <c r="KZ34" i="39"/>
  <c r="KZ57" i="39"/>
  <c r="KZ35" i="39"/>
  <c r="KZ38" i="39"/>
  <c r="KZ36" i="39"/>
  <c r="KZ37" i="39" s="1"/>
  <c r="KZ46" i="39"/>
  <c r="LA7" i="39"/>
  <c r="LB5" i="39"/>
  <c r="LA6" i="39"/>
  <c r="IW28" i="39" l="1"/>
  <c r="IX21" i="39"/>
  <c r="IW29" i="39"/>
  <c r="KR48" i="61"/>
  <c r="KS15" i="61"/>
  <c r="KR17" i="61"/>
  <c r="KD60" i="61"/>
  <c r="KD56" i="61"/>
  <c r="KD59" i="61"/>
  <c r="KQ48" i="61"/>
  <c r="KQ17" i="61"/>
  <c r="KE25" i="61"/>
  <c r="KE26" i="61" s="1"/>
  <c r="KE27" i="61" s="1"/>
  <c r="KF13" i="61"/>
  <c r="KE16" i="61"/>
  <c r="KE50" i="61"/>
  <c r="KE51" i="61" s="1"/>
  <c r="KE18" i="61"/>
  <c r="KE52" i="61"/>
  <c r="KE53" i="61"/>
  <c r="KE46" i="61"/>
  <c r="C3398" i="43"/>
  <c r="E3397" i="43"/>
  <c r="D3397" i="43"/>
  <c r="C4065" i="43"/>
  <c r="E4064" i="43"/>
  <c r="D4064" i="43"/>
  <c r="LC5" i="39"/>
  <c r="LB6" i="39"/>
  <c r="LB7" i="39"/>
  <c r="IY21" i="39" l="1"/>
  <c r="IX28" i="39"/>
  <c r="IX29" i="39"/>
  <c r="KS48" i="61"/>
  <c r="KT15" i="61"/>
  <c r="KS17" i="61"/>
  <c r="KE60" i="61"/>
  <c r="KE56" i="61"/>
  <c r="KE59" i="61"/>
  <c r="KF16" i="61"/>
  <c r="KF52" i="61"/>
  <c r="KF53" i="61"/>
  <c r="KF50" i="61"/>
  <c r="KF51" i="61" s="1"/>
  <c r="KF18" i="61"/>
  <c r="KG13" i="61"/>
  <c r="KF25" i="61"/>
  <c r="KF26" i="61" s="1"/>
  <c r="KF27" i="61" s="1"/>
  <c r="KF46" i="61"/>
  <c r="C4066" i="43"/>
  <c r="E4065" i="43"/>
  <c r="D4065" i="43"/>
  <c r="C3399" i="43"/>
  <c r="E3398" i="43"/>
  <c r="D3398" i="43"/>
  <c r="LD5" i="39"/>
  <c r="LC11" i="39"/>
  <c r="LC6" i="39"/>
  <c r="LC7" i="39"/>
  <c r="IZ21" i="39" l="1"/>
  <c r="IY29" i="39"/>
  <c r="IY28" i="39"/>
  <c r="IY33" i="39"/>
  <c r="KT48" i="61"/>
  <c r="KU15" i="61"/>
  <c r="KT17" i="61"/>
  <c r="KF60" i="61"/>
  <c r="KF56" i="61"/>
  <c r="KF59" i="61"/>
  <c r="KG53" i="61"/>
  <c r="KG46" i="61"/>
  <c r="KG16" i="61"/>
  <c r="KG52" i="61"/>
  <c r="KG25" i="61"/>
  <c r="KG26" i="61" s="1"/>
  <c r="KG27" i="61" s="1"/>
  <c r="KG50" i="61"/>
  <c r="KG51" i="61" s="1"/>
  <c r="KH13" i="61"/>
  <c r="KG18" i="61"/>
  <c r="D3399" i="43"/>
  <c r="E3399" i="43"/>
  <c r="C3400" i="43"/>
  <c r="D4066" i="43"/>
  <c r="E4066" i="43"/>
  <c r="C4067" i="43"/>
  <c r="LC57" i="39"/>
  <c r="LC49" i="39"/>
  <c r="LC52" i="39"/>
  <c r="LC55" i="39"/>
  <c r="LC34" i="39"/>
  <c r="LC36" i="39"/>
  <c r="LC37" i="39" s="1"/>
  <c r="LC35" i="39"/>
  <c r="LC38" i="39"/>
  <c r="LD7" i="39"/>
  <c r="LD6" i="39"/>
  <c r="LE5" i="39"/>
  <c r="LD11" i="39"/>
  <c r="IZ28" i="39" l="1"/>
  <c r="JA21" i="39"/>
  <c r="IZ29" i="39"/>
  <c r="KU48" i="61"/>
  <c r="KU17" i="61"/>
  <c r="KV15" i="61"/>
  <c r="KW15" i="61" s="1"/>
  <c r="KG60" i="61"/>
  <c r="KG56" i="61"/>
  <c r="KG59" i="61"/>
  <c r="KI13" i="61"/>
  <c r="KH50" i="61"/>
  <c r="KH51" i="61" s="1"/>
  <c r="KH18" i="61"/>
  <c r="KH53" i="61"/>
  <c r="KH16" i="61"/>
  <c r="KH52" i="61"/>
  <c r="KH46" i="61"/>
  <c r="KH25" i="61"/>
  <c r="KH26" i="61" s="1"/>
  <c r="KH27" i="61" s="1"/>
  <c r="D4067" i="43"/>
  <c r="C4068" i="43"/>
  <c r="E4067" i="43"/>
  <c r="D3400" i="43"/>
  <c r="C3401" i="43"/>
  <c r="E3400" i="43"/>
  <c r="LD55" i="39"/>
  <c r="LD57" i="39"/>
  <c r="LD46" i="39"/>
  <c r="LD34" i="39"/>
  <c r="LD38" i="39"/>
  <c r="LD36" i="39"/>
  <c r="LD37" i="39" s="1"/>
  <c r="LD43" i="39"/>
  <c r="LD35" i="39"/>
  <c r="LE7" i="39"/>
  <c r="LE6" i="39"/>
  <c r="LF5" i="39"/>
  <c r="LE11" i="39"/>
  <c r="JA28" i="39" l="1"/>
  <c r="JA29" i="39"/>
  <c r="JB21" i="39"/>
  <c r="KW17" i="61"/>
  <c r="KW48" i="61"/>
  <c r="KX15" i="61"/>
  <c r="KV48" i="61"/>
  <c r="KV17" i="61"/>
  <c r="KH60" i="61"/>
  <c r="KH56" i="61"/>
  <c r="KH59" i="61"/>
  <c r="KI53" i="61"/>
  <c r="KI16" i="61"/>
  <c r="KI52" i="61"/>
  <c r="KI46" i="61"/>
  <c r="KI50" i="61"/>
  <c r="KI51" i="61" s="1"/>
  <c r="KI18" i="61"/>
  <c r="KI25" i="61"/>
  <c r="KI26" i="61" s="1"/>
  <c r="KI27" i="61" s="1"/>
  <c r="KJ13" i="61"/>
  <c r="D4068" i="43"/>
  <c r="C4069" i="43"/>
  <c r="E4068" i="43"/>
  <c r="E3401" i="43"/>
  <c r="C3402" i="43"/>
  <c r="D3401" i="43"/>
  <c r="LG5" i="39"/>
  <c r="LF7" i="39"/>
  <c r="LF11" i="39"/>
  <c r="LF6" i="39"/>
  <c r="LE34" i="39"/>
  <c r="LE43" i="39"/>
  <c r="LE57" i="39"/>
  <c r="LE38" i="39"/>
  <c r="LE35" i="39"/>
  <c r="LE36" i="39"/>
  <c r="LE37" i="39" s="1"/>
  <c r="LE55" i="39"/>
  <c r="JC21" i="39" l="1"/>
  <c r="JB28" i="39"/>
  <c r="JB29" i="39"/>
  <c r="KY15" i="61"/>
  <c r="KX48" i="61"/>
  <c r="KX17" i="61"/>
  <c r="KI56" i="61"/>
  <c r="KI60" i="61"/>
  <c r="KI59" i="61"/>
  <c r="KJ50" i="61"/>
  <c r="KJ51" i="61" s="1"/>
  <c r="KJ25" i="61"/>
  <c r="KJ26" i="61" s="1"/>
  <c r="KJ27" i="61" s="1"/>
  <c r="KJ52" i="61"/>
  <c r="KJ56" i="61" s="1"/>
  <c r="KJ18" i="61"/>
  <c r="KK13" i="61"/>
  <c r="KJ53" i="61"/>
  <c r="KJ16" i="61"/>
  <c r="KJ46" i="61"/>
  <c r="D3402" i="43"/>
  <c r="E3402" i="43"/>
  <c r="C3403" i="43"/>
  <c r="D4069" i="43"/>
  <c r="C4070" i="43"/>
  <c r="E4069" i="43"/>
  <c r="LG11" i="39"/>
  <c r="LG7" i="39"/>
  <c r="LG6" i="39"/>
  <c r="LH5" i="39"/>
  <c r="LF43" i="39"/>
  <c r="LF49" i="39"/>
  <c r="LF55" i="39"/>
  <c r="LF38" i="39"/>
  <c r="LF57" i="39"/>
  <c r="LF35" i="39"/>
  <c r="LF34" i="39"/>
  <c r="LF36" i="39"/>
  <c r="LF37" i="39" s="1"/>
  <c r="JC29" i="39" l="1"/>
  <c r="JC33" i="39"/>
  <c r="JC28" i="39"/>
  <c r="JD21" i="39"/>
  <c r="KY17" i="61"/>
  <c r="KJ60" i="61"/>
  <c r="KJ59" i="61"/>
  <c r="KL13" i="61"/>
  <c r="KK46" i="61"/>
  <c r="KK25" i="61"/>
  <c r="KK26" i="61" s="1"/>
  <c r="KK27" i="61" s="1"/>
  <c r="KK16" i="61"/>
  <c r="KK18" i="61"/>
  <c r="KK52" i="61"/>
  <c r="KK53" i="61"/>
  <c r="KK50" i="61"/>
  <c r="KK51" i="61" s="1"/>
  <c r="E3403" i="43"/>
  <c r="C3404" i="43"/>
  <c r="D3403" i="43"/>
  <c r="C4071" i="43"/>
  <c r="D4070" i="43"/>
  <c r="E4070" i="43"/>
  <c r="LG35" i="39"/>
  <c r="LG38" i="39"/>
  <c r="LG55" i="39"/>
  <c r="LG52" i="39"/>
  <c r="LG46" i="39"/>
  <c r="LG36" i="39"/>
  <c r="LG37" i="39" s="1"/>
  <c r="LG43" i="39"/>
  <c r="LG57" i="39"/>
  <c r="LG34" i="39"/>
  <c r="LI5" i="39"/>
  <c r="LH7" i="39"/>
  <c r="LH11" i="39"/>
  <c r="LH6" i="39"/>
  <c r="JD29" i="39" l="1"/>
  <c r="JD28" i="39"/>
  <c r="JE21" i="39"/>
  <c r="KK60" i="61"/>
  <c r="KK56" i="61"/>
  <c r="KK59" i="61"/>
  <c r="KM13" i="61"/>
  <c r="KL50" i="61"/>
  <c r="KL51" i="61" s="1"/>
  <c r="KL16" i="61"/>
  <c r="KL18" i="61"/>
  <c r="KL46" i="61"/>
  <c r="KL25" i="61"/>
  <c r="KL26" i="61" s="1"/>
  <c r="KL53" i="61"/>
  <c r="KL60" i="61" s="1"/>
  <c r="KL52" i="61"/>
  <c r="KL56" i="61" s="1"/>
  <c r="E4071" i="43"/>
  <c r="C4072" i="43"/>
  <c r="D4071" i="43"/>
  <c r="C3405" i="43"/>
  <c r="D3404" i="43"/>
  <c r="E3404" i="43"/>
  <c r="LH38" i="39"/>
  <c r="LH57" i="39"/>
  <c r="LH36" i="39"/>
  <c r="LH37" i="39" s="1"/>
  <c r="LH46" i="39"/>
  <c r="LH35" i="39"/>
  <c r="LH55" i="39"/>
  <c r="LH34" i="39"/>
  <c r="LH49" i="39"/>
  <c r="LH43" i="39"/>
  <c r="LI7" i="39"/>
  <c r="LI11" i="39"/>
  <c r="LJ5" i="39"/>
  <c r="LI6" i="39"/>
  <c r="JF21" i="39" l="1"/>
  <c r="JE28" i="39"/>
  <c r="JE29" i="39"/>
  <c r="KM53" i="61"/>
  <c r="KM50" i="61"/>
  <c r="KM51" i="61" s="1"/>
  <c r="KM52" i="61"/>
  <c r="KL59" i="61"/>
  <c r="KL27" i="61"/>
  <c r="KM46" i="61"/>
  <c r="KM25" i="61"/>
  <c r="KM26" i="61" s="1"/>
  <c r="KM18" i="61"/>
  <c r="KM16" i="61"/>
  <c r="KN13" i="61"/>
  <c r="E3405" i="43"/>
  <c r="D3405" i="43"/>
  <c r="C3406" i="43"/>
  <c r="C4073" i="43"/>
  <c r="E4072" i="43"/>
  <c r="D4072" i="43"/>
  <c r="LI46" i="39"/>
  <c r="LI55" i="39"/>
  <c r="LI57" i="39"/>
  <c r="LI35" i="39"/>
  <c r="LI34" i="39"/>
  <c r="LI49" i="39"/>
  <c r="LI36" i="39"/>
  <c r="LI37" i="39" s="1"/>
  <c r="LI38" i="39"/>
  <c r="LI43" i="39"/>
  <c r="LJ11" i="39"/>
  <c r="LK5" i="39"/>
  <c r="LJ6" i="39"/>
  <c r="LJ7" i="39"/>
  <c r="JF29" i="39" l="1"/>
  <c r="JF28" i="39"/>
  <c r="JG21" i="39"/>
  <c r="KN50" i="61"/>
  <c r="KN51" i="61" s="1"/>
  <c r="KN53" i="61"/>
  <c r="KN52" i="61"/>
  <c r="KM56" i="61"/>
  <c r="KM59" i="61"/>
  <c r="KM60" i="61"/>
  <c r="KM27" i="61"/>
  <c r="KN46" i="61"/>
  <c r="KN16" i="61"/>
  <c r="KN25" i="61"/>
  <c r="KN26" i="61" s="1"/>
  <c r="KO13" i="61"/>
  <c r="KN18" i="61"/>
  <c r="C4074" i="43"/>
  <c r="E4073" i="43"/>
  <c r="D4073" i="43"/>
  <c r="E3406" i="43"/>
  <c r="C3407" i="43"/>
  <c r="D3406" i="43"/>
  <c r="LJ35" i="39"/>
  <c r="LJ38" i="39"/>
  <c r="LJ36" i="39"/>
  <c r="LJ37" i="39" s="1"/>
  <c r="LJ43" i="39"/>
  <c r="LJ34" i="39"/>
  <c r="LJ57" i="39"/>
  <c r="LJ55" i="39"/>
  <c r="LJ46" i="39"/>
  <c r="LK7" i="39"/>
  <c r="LK11" i="39"/>
  <c r="LL5" i="39"/>
  <c r="LK6" i="39"/>
  <c r="JH21" i="39" l="1"/>
  <c r="JG33" i="39"/>
  <c r="JG28" i="39"/>
  <c r="JG29" i="39"/>
  <c r="KN56" i="61"/>
  <c r="KN59" i="61"/>
  <c r="KO50" i="61"/>
  <c r="KO51" i="61" s="1"/>
  <c r="KO52" i="61"/>
  <c r="KO53" i="61"/>
  <c r="KN60" i="61"/>
  <c r="KN27" i="61"/>
  <c r="KO46" i="61"/>
  <c r="KP13" i="61"/>
  <c r="KO16" i="61"/>
  <c r="KO25" i="61"/>
  <c r="KO26" i="61" s="1"/>
  <c r="KO18" i="61"/>
  <c r="E3407" i="43"/>
  <c r="C3408" i="43"/>
  <c r="D3407" i="43"/>
  <c r="C4075" i="43"/>
  <c r="E4074" i="43"/>
  <c r="D4074" i="43"/>
  <c r="LL11" i="39"/>
  <c r="LL6" i="39"/>
  <c r="LL7" i="39"/>
  <c r="LM5" i="39"/>
  <c r="LK38" i="39"/>
  <c r="LK55" i="39"/>
  <c r="LK43" i="39"/>
  <c r="LK36" i="39"/>
  <c r="LK37" i="39" s="1"/>
  <c r="LK57" i="39"/>
  <c r="LK46" i="39"/>
  <c r="LK34" i="39"/>
  <c r="LK52" i="39"/>
  <c r="LK35" i="39"/>
  <c r="JI21" i="39" l="1"/>
  <c r="JH29" i="39"/>
  <c r="JH28" i="39"/>
  <c r="KO56" i="61"/>
  <c r="KO59" i="61"/>
  <c r="KO60" i="61"/>
  <c r="KP52" i="61"/>
  <c r="KP50" i="61"/>
  <c r="KP51" i="61" s="1"/>
  <c r="KP53" i="61"/>
  <c r="KP60" i="61" s="1"/>
  <c r="KO27" i="61"/>
  <c r="KP46" i="61"/>
  <c r="KP16" i="61"/>
  <c r="KP18" i="61"/>
  <c r="KP25" i="61"/>
  <c r="KP26" i="61" s="1"/>
  <c r="KQ13" i="61"/>
  <c r="D4075" i="43"/>
  <c r="E4075" i="43"/>
  <c r="C4076" i="43"/>
  <c r="E3408" i="43"/>
  <c r="D3408" i="43"/>
  <c r="C3409" i="43"/>
  <c r="LM7" i="39"/>
  <c r="LM6" i="39"/>
  <c r="LN5" i="39"/>
  <c r="LM11" i="39"/>
  <c r="LL57" i="39"/>
  <c r="LL55" i="39"/>
  <c r="LL43" i="39"/>
  <c r="LL34" i="39"/>
  <c r="LL46" i="39"/>
  <c r="LL38" i="39"/>
  <c r="LL35" i="39"/>
  <c r="LL36" i="39"/>
  <c r="LL37" i="39" s="1"/>
  <c r="LL49" i="39"/>
  <c r="JJ21" i="39" l="1"/>
  <c r="JI29" i="39"/>
  <c r="JI28" i="39"/>
  <c r="KR13" i="61"/>
  <c r="KR25" i="61" s="1"/>
  <c r="KQ50" i="61"/>
  <c r="KQ51" i="61" s="1"/>
  <c r="KQ52" i="61"/>
  <c r="KQ53" i="61"/>
  <c r="KQ60" i="61" s="1"/>
  <c r="KP56" i="61"/>
  <c r="KP59" i="61"/>
  <c r="KP27" i="61"/>
  <c r="KQ46" i="61"/>
  <c r="KQ18" i="61"/>
  <c r="KQ16" i="61"/>
  <c r="KQ25" i="61"/>
  <c r="KQ26" i="61" s="1"/>
  <c r="KQ27" i="61" s="1"/>
  <c r="E3409" i="43"/>
  <c r="D3409" i="43"/>
  <c r="C3410" i="43"/>
  <c r="C4077" i="43"/>
  <c r="E4076" i="43"/>
  <c r="D4076" i="43"/>
  <c r="LO5" i="39"/>
  <c r="LN11" i="39"/>
  <c r="LN6" i="39"/>
  <c r="LN7" i="39"/>
  <c r="LM35" i="39"/>
  <c r="LM36" i="39"/>
  <c r="LM37" i="39" s="1"/>
  <c r="LM55" i="39"/>
  <c r="LM57" i="39"/>
  <c r="LM38" i="39"/>
  <c r="LM46" i="39"/>
  <c r="LM43" i="39"/>
  <c r="LM34" i="39"/>
  <c r="JJ29" i="39" l="1"/>
  <c r="JJ28" i="39"/>
  <c r="JK21" i="39"/>
  <c r="KR26" i="61"/>
  <c r="KQ56" i="61"/>
  <c r="KQ59" i="61"/>
  <c r="KS13" i="61"/>
  <c r="KS25" i="61" s="1"/>
  <c r="KR52" i="61"/>
  <c r="KR16" i="61"/>
  <c r="KR46" i="61"/>
  <c r="KR50" i="61"/>
  <c r="KR51" i="61" s="1"/>
  <c r="KR53" i="61"/>
  <c r="KR60" i="61" s="1"/>
  <c r="KR18" i="61"/>
  <c r="C4078" i="43"/>
  <c r="E4077" i="43"/>
  <c r="D4077" i="43"/>
  <c r="E3410" i="43"/>
  <c r="D3410" i="43"/>
  <c r="C3411" i="43"/>
  <c r="LN43" i="39"/>
  <c r="LN36" i="39"/>
  <c r="LN37" i="39" s="1"/>
  <c r="LN35" i="39"/>
  <c r="LN34" i="39"/>
  <c r="LN55" i="39"/>
  <c r="LN46" i="39"/>
  <c r="LN38" i="39"/>
  <c r="LN57" i="39"/>
  <c r="LP5" i="39"/>
  <c r="LO7" i="39"/>
  <c r="LO11" i="39"/>
  <c r="LO6" i="39"/>
  <c r="JK28" i="39" l="1"/>
  <c r="JK29" i="39"/>
  <c r="JK33" i="39"/>
  <c r="JL21" i="39"/>
  <c r="KR27" i="61"/>
  <c r="KS26" i="61"/>
  <c r="KR56" i="61"/>
  <c r="KR59" i="61"/>
  <c r="KT13" i="61"/>
  <c r="KT25" i="61" s="1"/>
  <c r="KS52" i="61"/>
  <c r="KS53" i="61"/>
  <c r="KS60" i="61" s="1"/>
  <c r="KS16" i="61"/>
  <c r="KS46" i="61"/>
  <c r="KS50" i="61"/>
  <c r="KS51" i="61" s="1"/>
  <c r="KS18" i="61"/>
  <c r="D3411" i="43"/>
  <c r="C3412" i="43"/>
  <c r="E3411" i="43"/>
  <c r="E4078" i="43"/>
  <c r="D4078" i="43"/>
  <c r="C4079" i="43"/>
  <c r="LP6" i="39"/>
  <c r="LP7" i="39"/>
  <c r="LQ5" i="39"/>
  <c r="LP11" i="39"/>
  <c r="LO34" i="39"/>
  <c r="LO36" i="39"/>
  <c r="LO37" i="39" s="1"/>
  <c r="LO52" i="39"/>
  <c r="LO38" i="39"/>
  <c r="LO49" i="39"/>
  <c r="LO35" i="39"/>
  <c r="LO46" i="39"/>
  <c r="LO55" i="39"/>
  <c r="LO57" i="39"/>
  <c r="LO43" i="39"/>
  <c r="JM21" i="39" l="1"/>
  <c r="JL28" i="39"/>
  <c r="JL29" i="39"/>
  <c r="KS27" i="61"/>
  <c r="KT26" i="61"/>
  <c r="KU13" i="61"/>
  <c r="KU25" i="61" s="1"/>
  <c r="KT53" i="61"/>
  <c r="KT60" i="61" s="1"/>
  <c r="KT52" i="61"/>
  <c r="KT50" i="61"/>
  <c r="KT51" i="61" s="1"/>
  <c r="KT46" i="61"/>
  <c r="KT16" i="61"/>
  <c r="KT18" i="61"/>
  <c r="KS56" i="61"/>
  <c r="KS59" i="61"/>
  <c r="C4080" i="43"/>
  <c r="D4079" i="43"/>
  <c r="E4079" i="43"/>
  <c r="D3412" i="43"/>
  <c r="C3413" i="43"/>
  <c r="E3412" i="43"/>
  <c r="LP46" i="39"/>
  <c r="LP35" i="39"/>
  <c r="LP55" i="39"/>
  <c r="LP49" i="39"/>
  <c r="LP57" i="39"/>
  <c r="LP38" i="39"/>
  <c r="LP36" i="39"/>
  <c r="LP37" i="39" s="1"/>
  <c r="LP43" i="39"/>
  <c r="LP34" i="39"/>
  <c r="LR5" i="39"/>
  <c r="LQ11" i="39"/>
  <c r="LQ6" i="39"/>
  <c r="LQ7" i="39"/>
  <c r="JM28" i="39" l="1"/>
  <c r="JM29" i="39"/>
  <c r="JN21" i="39"/>
  <c r="KU26" i="61"/>
  <c r="KT27" i="61"/>
  <c r="KT56" i="61"/>
  <c r="KT59" i="61"/>
  <c r="KU50" i="61"/>
  <c r="KU51" i="61" s="1"/>
  <c r="KU53" i="61"/>
  <c r="KU60" i="61" s="1"/>
  <c r="KU52" i="61"/>
  <c r="KU56" i="61" s="1"/>
  <c r="KU46" i="61"/>
  <c r="KV13" i="61"/>
  <c r="KW13" i="61" s="1"/>
  <c r="KU16" i="61"/>
  <c r="KU18" i="61"/>
  <c r="D3413" i="43"/>
  <c r="C3414" i="43"/>
  <c r="E3413" i="43"/>
  <c r="E4080" i="43"/>
  <c r="C4081" i="43"/>
  <c r="D4080" i="43"/>
  <c r="LR11" i="39"/>
  <c r="LS5" i="39"/>
  <c r="LR6" i="39"/>
  <c r="LR7" i="39"/>
  <c r="LQ34" i="39"/>
  <c r="LQ35" i="39"/>
  <c r="LQ36" i="39"/>
  <c r="LQ37" i="39" s="1"/>
  <c r="LQ43" i="39"/>
  <c r="LQ46" i="39"/>
  <c r="LQ49" i="39"/>
  <c r="LQ57" i="39"/>
  <c r="LQ38" i="39"/>
  <c r="LQ55" i="39"/>
  <c r="JN28" i="39" l="1"/>
  <c r="JO21" i="39"/>
  <c r="JN29" i="39"/>
  <c r="KW46" i="61"/>
  <c r="KX13" i="61"/>
  <c r="KY13" i="61" s="1"/>
  <c r="KW16" i="61"/>
  <c r="KW18" i="61"/>
  <c r="KV25" i="61"/>
  <c r="KV26" i="61" s="1"/>
  <c r="KW25" i="61"/>
  <c r="KU27" i="61"/>
  <c r="KV46" i="61"/>
  <c r="KV16" i="61"/>
  <c r="KV52" i="61"/>
  <c r="KV50" i="61"/>
  <c r="KV51" i="61" s="1"/>
  <c r="KV53" i="61"/>
  <c r="KV60" i="61" s="1"/>
  <c r="KV18" i="61"/>
  <c r="KU59" i="61"/>
  <c r="E4081" i="43"/>
  <c r="C4082" i="43"/>
  <c r="D4081" i="43"/>
  <c r="C3415" i="43"/>
  <c r="E3414" i="43"/>
  <c r="D3414" i="43"/>
  <c r="LR34" i="39"/>
  <c r="LR35" i="39"/>
  <c r="LR55" i="39"/>
  <c r="LR49" i="39"/>
  <c r="LR38" i="39"/>
  <c r="LR43" i="39"/>
  <c r="LR36" i="39"/>
  <c r="LR37" i="39" s="1"/>
  <c r="LR57" i="39"/>
  <c r="LR46" i="39"/>
  <c r="LT5" i="39"/>
  <c r="LS11" i="39"/>
  <c r="LS6" i="39"/>
  <c r="LS7" i="39"/>
  <c r="JP21" i="39" l="1"/>
  <c r="JO29" i="39"/>
  <c r="JO33" i="39"/>
  <c r="JO28" i="39"/>
  <c r="KY16" i="61"/>
  <c r="KY18" i="61"/>
  <c r="KX25" i="61"/>
  <c r="KX16" i="61"/>
  <c r="KX46" i="61"/>
  <c r="KX18" i="61"/>
  <c r="KV27" i="61"/>
  <c r="KW26" i="61"/>
  <c r="KV56" i="61"/>
  <c r="KV59" i="61"/>
  <c r="D3415" i="43"/>
  <c r="C3416" i="43"/>
  <c r="E3415" i="43"/>
  <c r="C4083" i="43"/>
  <c r="D4082" i="43"/>
  <c r="E4082" i="43"/>
  <c r="LS52" i="39"/>
  <c r="LS46" i="39"/>
  <c r="LS57" i="39"/>
  <c r="LS43" i="39"/>
  <c r="LS55" i="39"/>
  <c r="LS38" i="39"/>
  <c r="LS49" i="39"/>
  <c r="LS34" i="39"/>
  <c r="LS35" i="39"/>
  <c r="LS36" i="39"/>
  <c r="LS37" i="39" s="1"/>
  <c r="LT6" i="39"/>
  <c r="LU5" i="39"/>
  <c r="LT11" i="39"/>
  <c r="LT7" i="39"/>
  <c r="JQ21" i="39" l="1"/>
  <c r="JP28" i="39"/>
  <c r="JP29" i="39"/>
  <c r="KW27" i="61"/>
  <c r="KX26" i="61"/>
  <c r="KX27" i="61" s="1"/>
  <c r="E4083" i="43"/>
  <c r="D4083" i="43"/>
  <c r="C4084" i="43"/>
  <c r="E3416" i="43"/>
  <c r="C3417" i="43"/>
  <c r="D3416" i="43"/>
  <c r="LT49" i="39"/>
  <c r="LT36" i="39"/>
  <c r="LT37" i="39" s="1"/>
  <c r="LT57" i="39"/>
  <c r="LT34" i="39"/>
  <c r="LT35" i="39"/>
  <c r="LT46" i="39"/>
  <c r="LT43" i="39"/>
  <c r="LT38" i="39"/>
  <c r="LT55" i="39"/>
  <c r="LV5" i="39"/>
  <c r="LU11" i="39"/>
  <c r="LU6" i="39"/>
  <c r="LU7" i="39"/>
  <c r="JQ28" i="39" l="1"/>
  <c r="JR21" i="39"/>
  <c r="JQ29" i="39"/>
  <c r="C3418" i="43"/>
  <c r="D3417" i="43"/>
  <c r="E3417" i="43"/>
  <c r="D4084" i="43"/>
  <c r="E4084" i="43"/>
  <c r="C4085" i="43"/>
  <c r="LU35" i="39"/>
  <c r="LU36" i="39"/>
  <c r="LU37" i="39" s="1"/>
  <c r="LU38" i="39"/>
  <c r="LU57" i="39"/>
  <c r="LU43" i="39"/>
  <c r="LU49" i="39"/>
  <c r="LU55" i="39"/>
  <c r="LU34" i="39"/>
  <c r="LU46" i="39"/>
  <c r="LW5" i="39"/>
  <c r="LV11" i="39"/>
  <c r="LV6" i="39"/>
  <c r="LV7" i="39"/>
  <c r="JR29" i="39" l="1"/>
  <c r="JR28" i="39"/>
  <c r="JS21" i="39"/>
  <c r="D4085" i="43"/>
  <c r="E4085" i="43"/>
  <c r="C4086" i="43"/>
  <c r="E3418" i="43"/>
  <c r="C3419" i="43"/>
  <c r="D3418" i="43"/>
  <c r="LV34" i="39"/>
  <c r="LV35" i="39"/>
  <c r="LV46" i="39"/>
  <c r="LV49" i="39"/>
  <c r="LV57" i="39"/>
  <c r="LV55" i="39"/>
  <c r="LV36" i="39"/>
  <c r="LV37" i="39" s="1"/>
  <c r="LV38" i="39"/>
  <c r="LV43" i="39"/>
  <c r="LW6" i="39"/>
  <c r="LW7" i="39"/>
  <c r="LX5" i="39"/>
  <c r="LW11" i="39"/>
  <c r="JS33" i="39" l="1"/>
  <c r="JT21" i="39"/>
  <c r="JS29" i="39"/>
  <c r="JS28" i="39"/>
  <c r="D3419" i="43"/>
  <c r="E3419" i="43"/>
  <c r="C3420" i="43"/>
  <c r="C4087" i="43"/>
  <c r="D4086" i="43"/>
  <c r="E4086" i="43"/>
  <c r="LW43" i="39"/>
  <c r="LW36" i="39"/>
  <c r="LW37" i="39" s="1"/>
  <c r="LW46" i="39"/>
  <c r="LW34" i="39"/>
  <c r="LW57" i="39"/>
  <c r="LW52" i="39"/>
  <c r="LW55" i="39"/>
  <c r="LW35" i="39"/>
  <c r="LW38" i="39"/>
  <c r="LW49" i="39"/>
  <c r="LX11" i="39"/>
  <c r="LX6" i="39"/>
  <c r="LY5" i="39"/>
  <c r="LX7" i="39"/>
  <c r="JU21" i="39" l="1"/>
  <c r="JT28" i="39"/>
  <c r="JT29" i="39"/>
  <c r="E4087" i="43"/>
  <c r="D4087" i="43"/>
  <c r="C4088" i="43"/>
  <c r="C3421" i="43"/>
  <c r="D3420" i="43"/>
  <c r="E3420" i="43"/>
  <c r="LX38" i="39"/>
  <c r="LX35" i="39"/>
  <c r="LX57" i="39"/>
  <c r="LX36" i="39"/>
  <c r="LX37" i="39" s="1"/>
  <c r="LX55" i="39"/>
  <c r="LX43" i="39"/>
  <c r="LX34" i="39"/>
  <c r="LX46" i="39"/>
  <c r="LX49" i="39"/>
  <c r="LZ5" i="39"/>
  <c r="LY11" i="39"/>
  <c r="LY7" i="39"/>
  <c r="LY6" i="39"/>
  <c r="JV21" i="39" l="1"/>
  <c r="JU28" i="39"/>
  <c r="JU29" i="39"/>
  <c r="D3421" i="43"/>
  <c r="C3422" i="43"/>
  <c r="E3421" i="43"/>
  <c r="D4088" i="43"/>
  <c r="C4089" i="43"/>
  <c r="E4088" i="43"/>
  <c r="LZ6" i="39"/>
  <c r="MA5" i="39"/>
  <c r="LZ11" i="39"/>
  <c r="LZ7" i="39"/>
  <c r="LY43" i="39"/>
  <c r="LY49" i="39"/>
  <c r="LY36" i="39"/>
  <c r="LY37" i="39" s="1"/>
  <c r="LY35" i="39"/>
  <c r="LY34" i="39"/>
  <c r="LY55" i="39"/>
  <c r="LY38" i="39"/>
  <c r="LY57" i="39"/>
  <c r="LY46" i="39"/>
  <c r="JV28" i="39" l="1"/>
  <c r="JV29" i="39"/>
  <c r="JW21" i="39"/>
  <c r="E4089" i="43"/>
  <c r="C4090" i="43"/>
  <c r="D4089" i="43"/>
  <c r="D3422" i="43"/>
  <c r="E3422" i="43"/>
  <c r="C3423" i="43"/>
  <c r="LZ46" i="39"/>
  <c r="LZ35" i="39"/>
  <c r="LZ55" i="39"/>
  <c r="LZ38" i="39"/>
  <c r="LZ43" i="39"/>
  <c r="LZ49" i="39"/>
  <c r="LZ57" i="39"/>
  <c r="LZ36" i="39"/>
  <c r="LZ37" i="39" s="1"/>
  <c r="LZ34" i="39"/>
  <c r="MA7" i="39"/>
  <c r="MA11" i="39"/>
  <c r="MA6" i="39"/>
  <c r="MB5" i="39"/>
  <c r="JW28" i="39" l="1"/>
  <c r="JW29" i="39"/>
  <c r="JW33" i="39"/>
  <c r="JX21" i="39"/>
  <c r="C3424" i="43"/>
  <c r="D3423" i="43"/>
  <c r="E3423" i="43"/>
  <c r="C4091" i="43"/>
  <c r="D4090" i="43"/>
  <c r="E4090" i="43"/>
  <c r="MB11" i="39"/>
  <c r="MB7" i="39"/>
  <c r="MB6" i="39"/>
  <c r="MC5" i="39"/>
  <c r="MA38" i="39"/>
  <c r="MA43" i="39"/>
  <c r="MA36" i="39"/>
  <c r="MA37" i="39" s="1"/>
  <c r="MA52" i="39"/>
  <c r="MA35" i="39"/>
  <c r="MA49" i="39"/>
  <c r="MA46" i="39"/>
  <c r="MA57" i="39"/>
  <c r="MA34" i="39"/>
  <c r="MA55" i="39"/>
  <c r="JX29" i="39" l="1"/>
  <c r="JX28" i="39"/>
  <c r="JY21" i="39"/>
  <c r="D4091" i="43"/>
  <c r="E4091" i="43"/>
  <c r="C4092" i="43"/>
  <c r="D3424" i="43"/>
  <c r="E3424" i="43"/>
  <c r="C3425" i="43"/>
  <c r="MD5" i="39"/>
  <c r="MC11" i="39"/>
  <c r="MC6" i="39"/>
  <c r="MC7" i="39"/>
  <c r="MB35" i="39"/>
  <c r="MB55" i="39"/>
  <c r="MB38" i="39"/>
  <c r="MB34" i="39"/>
  <c r="MB43" i="39"/>
  <c r="MB49" i="39"/>
  <c r="MB36" i="39"/>
  <c r="MB37" i="39" s="1"/>
  <c r="MB57" i="39"/>
  <c r="MB46" i="39"/>
  <c r="JY28" i="39" l="1"/>
  <c r="JY29" i="39"/>
  <c r="JZ21" i="39"/>
  <c r="D3425" i="43"/>
  <c r="E3425" i="43"/>
  <c r="C3426" i="43"/>
  <c r="D4092" i="43"/>
  <c r="C4093" i="43"/>
  <c r="E4092" i="43"/>
  <c r="MC34" i="39"/>
  <c r="MC35" i="39"/>
  <c r="MC57" i="39"/>
  <c r="MC55" i="39"/>
  <c r="MC43" i="39"/>
  <c r="MC46" i="39"/>
  <c r="MC36" i="39"/>
  <c r="MC37" i="39" s="1"/>
  <c r="MC49" i="39"/>
  <c r="MC38" i="39"/>
  <c r="MD11" i="39"/>
  <c r="ME5" i="39"/>
  <c r="MD7" i="39"/>
  <c r="MD6" i="39"/>
  <c r="JZ29" i="39" l="1"/>
  <c r="KA21" i="39"/>
  <c r="JZ28" i="39"/>
  <c r="D4093" i="43"/>
  <c r="C4094" i="43"/>
  <c r="E4093" i="43"/>
  <c r="E3426" i="43"/>
  <c r="D3426" i="43"/>
  <c r="C3427" i="43"/>
  <c r="MD35" i="39"/>
  <c r="MD43" i="39"/>
  <c r="MD34" i="39"/>
  <c r="MD46" i="39"/>
  <c r="MD49" i="39"/>
  <c r="MD55" i="39"/>
  <c r="MD57" i="39"/>
  <c r="MD38" i="39"/>
  <c r="MD36" i="39"/>
  <c r="MD37" i="39" s="1"/>
  <c r="ME11" i="39"/>
  <c r="ME7" i="39"/>
  <c r="MF5" i="39"/>
  <c r="ME6" i="39"/>
  <c r="KA29" i="39" l="1"/>
  <c r="KA28" i="39"/>
  <c r="KA33" i="39"/>
  <c r="KB21" i="39"/>
  <c r="C3428" i="43"/>
  <c r="D3427" i="43"/>
  <c r="E3427" i="43"/>
  <c r="D4094" i="43"/>
  <c r="E4094" i="43"/>
  <c r="C4095" i="43"/>
  <c r="MF11" i="39"/>
  <c r="MF6" i="39"/>
  <c r="MG5" i="39"/>
  <c r="MF7" i="39"/>
  <c r="ME55" i="39"/>
  <c r="ME38" i="39"/>
  <c r="ME52" i="39"/>
  <c r="ME35" i="39"/>
  <c r="ME43" i="39"/>
  <c r="ME46" i="39"/>
  <c r="ME34" i="39"/>
  <c r="ME36" i="39"/>
  <c r="ME37" i="39" s="1"/>
  <c r="ME49" i="39"/>
  <c r="ME57" i="39"/>
  <c r="KB28" i="39" l="1"/>
  <c r="KC21" i="39"/>
  <c r="KB29" i="39"/>
  <c r="E4095" i="43"/>
  <c r="D4095" i="43"/>
  <c r="C4096" i="43"/>
  <c r="D3428" i="43"/>
  <c r="E3428" i="43"/>
  <c r="C3429" i="43"/>
  <c r="MG6" i="39"/>
  <c r="MG11" i="39"/>
  <c r="MH5" i="39"/>
  <c r="MG7" i="39"/>
  <c r="MF43" i="39"/>
  <c r="MF35" i="39"/>
  <c r="MF34" i="39"/>
  <c r="MF57" i="39"/>
  <c r="MF46" i="39"/>
  <c r="MF36" i="39"/>
  <c r="MF37" i="39" s="1"/>
  <c r="MF55" i="39"/>
  <c r="MF49" i="39"/>
  <c r="MF38" i="39"/>
  <c r="KD21" i="39" l="1"/>
  <c r="KC28" i="39"/>
  <c r="KC29" i="39"/>
  <c r="E3429" i="43"/>
  <c r="C3430" i="43"/>
  <c r="D3429" i="43"/>
  <c r="C4097" i="43"/>
  <c r="D4096" i="43"/>
  <c r="E4096" i="43"/>
  <c r="MH11" i="39"/>
  <c r="MI5" i="39"/>
  <c r="MH6" i="39"/>
  <c r="MH7" i="39"/>
  <c r="MG49" i="39"/>
  <c r="MG43" i="39"/>
  <c r="MG46" i="39"/>
  <c r="MG55" i="39"/>
  <c r="MG35" i="39"/>
  <c r="MG34" i="39"/>
  <c r="MG38" i="39"/>
  <c r="MG36" i="39"/>
  <c r="MG37" i="39" s="1"/>
  <c r="MG57" i="39"/>
  <c r="KE21" i="39" l="1"/>
  <c r="KD28" i="39"/>
  <c r="KD29" i="39"/>
  <c r="D4097" i="43"/>
  <c r="E4097" i="43"/>
  <c r="C4098" i="43"/>
  <c r="D3430" i="43"/>
  <c r="C3431" i="43"/>
  <c r="E3430" i="43"/>
  <c r="DI11" i="39"/>
  <c r="DJ11" i="39" s="1"/>
  <c r="DM11" i="39"/>
  <c r="DN11" i="39" s="1"/>
  <c r="DQ11" i="39"/>
  <c r="DR11" i="39" s="1"/>
  <c r="DU11" i="39"/>
  <c r="DV11" i="39" s="1"/>
  <c r="DZ11" i="39"/>
  <c r="EA11" i="39" s="1"/>
  <c r="EB11" i="39" s="1"/>
  <c r="ED11" i="39"/>
  <c r="EE11" i="39" s="1"/>
  <c r="EH11" i="39"/>
  <c r="EI11" i="39" s="1"/>
  <c r="EM11" i="39"/>
  <c r="EN11" i="39" s="1"/>
  <c r="EO11" i="39" s="1"/>
  <c r="EQ11" i="39"/>
  <c r="ER11" i="39" s="1"/>
  <c r="ES11" i="39" s="1"/>
  <c r="EV11" i="39"/>
  <c r="EW11" i="39" s="1"/>
  <c r="EZ11" i="39"/>
  <c r="FD11" i="39"/>
  <c r="FE11" i="39" s="1"/>
  <c r="FI11" i="39"/>
  <c r="FJ11" i="39" s="1"/>
  <c r="FM11" i="39"/>
  <c r="FN11" i="39" s="1"/>
  <c r="FQ11" i="39"/>
  <c r="FV11" i="39"/>
  <c r="FW11" i="39" s="1"/>
  <c r="FX11" i="39" s="1"/>
  <c r="FZ11" i="39"/>
  <c r="GA11" i="39" s="1"/>
  <c r="GB11" i="39" s="1"/>
  <c r="GD11" i="39"/>
  <c r="GE11" i="39" s="1"/>
  <c r="GI11" i="39"/>
  <c r="GJ11" i="39" s="1"/>
  <c r="GM11" i="39"/>
  <c r="GN11" i="39" s="1"/>
  <c r="GO11" i="39" s="1"/>
  <c r="GR11" i="39"/>
  <c r="GS11" i="39" s="1"/>
  <c r="GT11" i="39" s="1"/>
  <c r="GV11" i="39"/>
  <c r="GW11" i="39" s="1"/>
  <c r="GX11" i="39" s="1"/>
  <c r="GZ11" i="39"/>
  <c r="HB11" i="39"/>
  <c r="HE11" i="39"/>
  <c r="HF11" i="39" s="1"/>
  <c r="HI11" i="39"/>
  <c r="HJ11" i="39" s="1"/>
  <c r="HK11" i="39" s="1"/>
  <c r="HM11" i="39"/>
  <c r="HQ11" i="39"/>
  <c r="HR11" i="39" s="1"/>
  <c r="HV11" i="39"/>
  <c r="HW11" i="39" s="1"/>
  <c r="HZ11" i="39"/>
  <c r="IA11" i="39" s="1"/>
  <c r="ID11" i="39"/>
  <c r="IE11" i="39" s="1"/>
  <c r="IF11" i="39" s="1"/>
  <c r="IG11" i="39" s="1"/>
  <c r="II11" i="39"/>
  <c r="IJ11" i="39" s="1"/>
  <c r="IK11" i="39" s="1"/>
  <c r="IM11" i="39"/>
  <c r="IN11" i="39" s="1"/>
  <c r="IO11" i="39" s="1"/>
  <c r="IP11" i="39" s="1"/>
  <c r="IR11" i="39"/>
  <c r="IV11" i="39"/>
  <c r="IW11" i="39" s="1"/>
  <c r="IZ11" i="39"/>
  <c r="JA11" i="39" s="1"/>
  <c r="JB11" i="39" s="1"/>
  <c r="JD11" i="39"/>
  <c r="JE11" i="39" s="1"/>
  <c r="JF11" i="39" s="1"/>
  <c r="JH11" i="39"/>
  <c r="JI11" i="39" s="1"/>
  <c r="JJ11" i="39" s="1"/>
  <c r="JL11" i="39"/>
  <c r="JM11" i="39" s="1"/>
  <c r="JP11" i="39"/>
  <c r="JQ11" i="39" s="1"/>
  <c r="JT11" i="39"/>
  <c r="JU11" i="39" s="1"/>
  <c r="JV11" i="39" s="1"/>
  <c r="JX11" i="39"/>
  <c r="KB11" i="39"/>
  <c r="KC11" i="39" s="1"/>
  <c r="KF11" i="39"/>
  <c r="KG11" i="39" s="1"/>
  <c r="KH11" i="39" s="1"/>
  <c r="MH52" i="39" s="1"/>
  <c r="KJ11" i="39"/>
  <c r="KK11" i="39" s="1"/>
  <c r="KL11" i="39" s="1"/>
  <c r="KN11" i="39"/>
  <c r="KO11" i="39" s="1"/>
  <c r="KP11" i="39" s="1"/>
  <c r="KR11" i="39"/>
  <c r="KS11" i="39" s="1"/>
  <c r="KU11" i="39"/>
  <c r="KX11" i="39"/>
  <c r="KY11" i="39" s="1"/>
  <c r="LA11" i="39"/>
  <c r="LB11" i="39" s="1"/>
  <c r="MI7" i="39"/>
  <c r="MI6" i="39"/>
  <c r="MJ5" i="39"/>
  <c r="MI11" i="39"/>
  <c r="MH34" i="39"/>
  <c r="MH35" i="39"/>
  <c r="MH55" i="39"/>
  <c r="MH43" i="39"/>
  <c r="MH49" i="39"/>
  <c r="MH46" i="39"/>
  <c r="MH36" i="39"/>
  <c r="MH37" i="39" s="1"/>
  <c r="MH57" i="39"/>
  <c r="MH38" i="39"/>
  <c r="KE33" i="39" l="1"/>
  <c r="KE28" i="39"/>
  <c r="KE29" i="39"/>
  <c r="KF21" i="39"/>
  <c r="FE55" i="39"/>
  <c r="FE34" i="39"/>
  <c r="FE57" i="39"/>
  <c r="FE36" i="39"/>
  <c r="FE37" i="39" s="1"/>
  <c r="FE33" i="39"/>
  <c r="FE49" i="39"/>
  <c r="FE38" i="39"/>
  <c r="FE43" i="39"/>
  <c r="FE35" i="39"/>
  <c r="FF11" i="39"/>
  <c r="HF52" i="39" s="1"/>
  <c r="IA46" i="39"/>
  <c r="IA52" i="39"/>
  <c r="IA36" i="39"/>
  <c r="IA37" i="39" s="1"/>
  <c r="IA34" i="39"/>
  <c r="IA57" i="39"/>
  <c r="IA55" i="39"/>
  <c r="IA33" i="39"/>
  <c r="IA35" i="39"/>
  <c r="IA43" i="39"/>
  <c r="IA38" i="39"/>
  <c r="KA52" i="39"/>
  <c r="IB11" i="39"/>
  <c r="IF46" i="39" s="1"/>
  <c r="HF57" i="39"/>
  <c r="HF49" i="39"/>
  <c r="HF33" i="39"/>
  <c r="HF38" i="39"/>
  <c r="HF34" i="39"/>
  <c r="HF55" i="39"/>
  <c r="HF46" i="39"/>
  <c r="HF36" i="39"/>
  <c r="HF37" i="39" s="1"/>
  <c r="HF43" i="39"/>
  <c r="HF35" i="39"/>
  <c r="HG11" i="39"/>
  <c r="HK46" i="39" s="1"/>
  <c r="DJ36" i="39"/>
  <c r="DJ37" i="39" s="1"/>
  <c r="DJ57" i="39"/>
  <c r="DJ33" i="39"/>
  <c r="DJ34" i="39"/>
  <c r="DJ38" i="39"/>
  <c r="DJ49" i="39"/>
  <c r="DJ43" i="39"/>
  <c r="DJ35" i="39"/>
  <c r="DJ55" i="39"/>
  <c r="DK11" i="39"/>
  <c r="EI34" i="39"/>
  <c r="EI35" i="39"/>
  <c r="EI36" i="39"/>
  <c r="EI37" i="39" s="1"/>
  <c r="EI57" i="39"/>
  <c r="EI33" i="39"/>
  <c r="EI38" i="39"/>
  <c r="EI46" i="39"/>
  <c r="EI43" i="39"/>
  <c r="EI55" i="39"/>
  <c r="EU49" i="39"/>
  <c r="EJ11" i="39"/>
  <c r="GJ52" i="39" s="1"/>
  <c r="EW36" i="39"/>
  <c r="EW37" i="39" s="1"/>
  <c r="EW57" i="39"/>
  <c r="EW34" i="39"/>
  <c r="EW43" i="39"/>
  <c r="EW33" i="39"/>
  <c r="EW55" i="39"/>
  <c r="EW46" i="39"/>
  <c r="EW35" i="39"/>
  <c r="EW38" i="39"/>
  <c r="EX11" i="39"/>
  <c r="GX52" i="39" s="1"/>
  <c r="JQ35" i="39"/>
  <c r="JQ33" i="39"/>
  <c r="JQ55" i="39"/>
  <c r="JQ34" i="39"/>
  <c r="JQ38" i="39"/>
  <c r="JQ46" i="39"/>
  <c r="JQ52" i="39"/>
  <c r="JQ36" i="39"/>
  <c r="JQ37" i="39" s="1"/>
  <c r="JQ43" i="39"/>
  <c r="JQ49" i="39"/>
  <c r="JQ57" i="39"/>
  <c r="LQ52" i="39"/>
  <c r="JR11" i="39"/>
  <c r="IK36" i="39"/>
  <c r="IK37" i="39" s="1"/>
  <c r="IK33" i="39"/>
  <c r="IK46" i="39"/>
  <c r="IK55" i="39"/>
  <c r="IK35" i="39"/>
  <c r="IK57" i="39"/>
  <c r="IK34" i="39"/>
  <c r="IK43" i="39"/>
  <c r="IK49" i="39"/>
  <c r="IK38" i="39"/>
  <c r="IL43" i="39"/>
  <c r="ES49" i="39"/>
  <c r="ES46" i="39"/>
  <c r="ES35" i="39"/>
  <c r="ES43" i="39"/>
  <c r="ES33" i="39"/>
  <c r="ES38" i="39"/>
  <c r="ES36" i="39"/>
  <c r="ES37" i="39" s="1"/>
  <c r="ES55" i="39"/>
  <c r="ES57" i="39"/>
  <c r="ES34" i="39"/>
  <c r="ET11" i="39"/>
  <c r="GT52" i="39" s="1"/>
  <c r="EB36" i="39"/>
  <c r="EB37" i="39" s="1"/>
  <c r="EB38" i="39"/>
  <c r="EB43" i="39"/>
  <c r="EB33" i="39"/>
  <c r="EB35" i="39"/>
  <c r="EB57" i="39"/>
  <c r="EB34" i="39"/>
  <c r="EB49" i="39"/>
  <c r="EB55" i="39"/>
  <c r="EC43" i="39"/>
  <c r="KY36" i="39"/>
  <c r="KY37" i="39" s="1"/>
  <c r="KY46" i="39"/>
  <c r="KY57" i="39"/>
  <c r="KY34" i="39"/>
  <c r="KY38" i="39"/>
  <c r="KY55" i="39"/>
  <c r="KY35" i="39"/>
  <c r="KY52" i="39"/>
  <c r="KY49" i="39"/>
  <c r="KY43" i="39"/>
  <c r="KZ43" i="39"/>
  <c r="LC46" i="39"/>
  <c r="LK49" i="39"/>
  <c r="KC38" i="39"/>
  <c r="KC34" i="39"/>
  <c r="KC52" i="39"/>
  <c r="KC43" i="39"/>
  <c r="KC36" i="39"/>
  <c r="KC37" i="39" s="1"/>
  <c r="KC57" i="39"/>
  <c r="KC55" i="39"/>
  <c r="KC33" i="39"/>
  <c r="KC49" i="39"/>
  <c r="KC35" i="39"/>
  <c r="MC52" i="39"/>
  <c r="KD11" i="39"/>
  <c r="KH46" i="39" s="1"/>
  <c r="HR57" i="39"/>
  <c r="HR43" i="39"/>
  <c r="HR38" i="39"/>
  <c r="HR49" i="39"/>
  <c r="HR35" i="39"/>
  <c r="HR55" i="39"/>
  <c r="HR36" i="39"/>
  <c r="HR37" i="39" s="1"/>
  <c r="HR33" i="39"/>
  <c r="HR34" i="39"/>
  <c r="HS11" i="39"/>
  <c r="GJ57" i="39"/>
  <c r="GJ33" i="39"/>
  <c r="GJ49" i="39"/>
  <c r="GJ36" i="39"/>
  <c r="GJ37" i="39" s="1"/>
  <c r="GJ43" i="39"/>
  <c r="GJ38" i="39"/>
  <c r="GJ34" i="39"/>
  <c r="GJ55" i="39"/>
  <c r="GJ35" i="39"/>
  <c r="GK11" i="39"/>
  <c r="IK52" i="39" s="1"/>
  <c r="FX57" i="39"/>
  <c r="FX36" i="39"/>
  <c r="FX37" i="39" s="1"/>
  <c r="FX35" i="39"/>
  <c r="FX43" i="39"/>
  <c r="FX33" i="39"/>
  <c r="FX38" i="39"/>
  <c r="FX55" i="39"/>
  <c r="FX34" i="39"/>
  <c r="FX49" i="39"/>
  <c r="FY43" i="39"/>
  <c r="IW34" i="39"/>
  <c r="IW35" i="39"/>
  <c r="IW43" i="39"/>
  <c r="IW49" i="39"/>
  <c r="IW55" i="39"/>
  <c r="IW33" i="39"/>
  <c r="IW38" i="39"/>
  <c r="IW36" i="39"/>
  <c r="IW37" i="39" s="1"/>
  <c r="IW52" i="39"/>
  <c r="IW57" i="39"/>
  <c r="KW52" i="39"/>
  <c r="IX11" i="39"/>
  <c r="JB46" i="39" s="1"/>
  <c r="FN35" i="39"/>
  <c r="FN46" i="39"/>
  <c r="FN36" i="39"/>
  <c r="FN37" i="39" s="1"/>
  <c r="FN52" i="39"/>
  <c r="FN34" i="39"/>
  <c r="FN57" i="39"/>
  <c r="FN55" i="39"/>
  <c r="FN38" i="39"/>
  <c r="FN43" i="39"/>
  <c r="FN33" i="39"/>
  <c r="FO11" i="39"/>
  <c r="GA49" i="39" s="1"/>
  <c r="DN36" i="39"/>
  <c r="DN37" i="39" s="1"/>
  <c r="DN38" i="39"/>
  <c r="DN33" i="39"/>
  <c r="DN57" i="39"/>
  <c r="DN34" i="39"/>
  <c r="DN49" i="39"/>
  <c r="DN35" i="39"/>
  <c r="DN46" i="39"/>
  <c r="DN55" i="39"/>
  <c r="DN43" i="39"/>
  <c r="DO11" i="39"/>
  <c r="EA49" i="39" s="1"/>
  <c r="KL38" i="39"/>
  <c r="KL36" i="39"/>
  <c r="KL37" i="39" s="1"/>
  <c r="KL35" i="39"/>
  <c r="KL52" i="39"/>
  <c r="KL55" i="39"/>
  <c r="KL46" i="39"/>
  <c r="KL34" i="39"/>
  <c r="KL43" i="39"/>
  <c r="KL57" i="39"/>
  <c r="KM43" i="39"/>
  <c r="GT43" i="39"/>
  <c r="GT35" i="39"/>
  <c r="GT57" i="39"/>
  <c r="GT38" i="39"/>
  <c r="GT46" i="39"/>
  <c r="GT33" i="39"/>
  <c r="GT36" i="39"/>
  <c r="GT37" i="39" s="1"/>
  <c r="GT49" i="39"/>
  <c r="GT34" i="39"/>
  <c r="GT55" i="39"/>
  <c r="GU43" i="39"/>
  <c r="DR57" i="39"/>
  <c r="DR34" i="39"/>
  <c r="DR49" i="39"/>
  <c r="DR55" i="39"/>
  <c r="DR46" i="39"/>
  <c r="DR38" i="39"/>
  <c r="DR33" i="39"/>
  <c r="DR43" i="39"/>
  <c r="DR35" i="39"/>
  <c r="DR36" i="39"/>
  <c r="DR37" i="39" s="1"/>
  <c r="DS11" i="39"/>
  <c r="EE49" i="39" s="1"/>
  <c r="DI57" i="39"/>
  <c r="DI35" i="39"/>
  <c r="DI38" i="39"/>
  <c r="DI34" i="39"/>
  <c r="DI33" i="39"/>
  <c r="DI43" i="39"/>
  <c r="DI55" i="39"/>
  <c r="DI49" i="39"/>
  <c r="DI36" i="39"/>
  <c r="DI37" i="39" s="1"/>
  <c r="EM33" i="39"/>
  <c r="EM35" i="39"/>
  <c r="EM36" i="39"/>
  <c r="EM37" i="39" s="1"/>
  <c r="EM49" i="39"/>
  <c r="EM55" i="39"/>
  <c r="EM38" i="39"/>
  <c r="EM57" i="39"/>
  <c r="EM46" i="39"/>
  <c r="EM43" i="39"/>
  <c r="EM34" i="39"/>
  <c r="EY49" i="39"/>
  <c r="KS38" i="39"/>
  <c r="KS34" i="39"/>
  <c r="KS35" i="39"/>
  <c r="KS57" i="39"/>
  <c r="KS55" i="39"/>
  <c r="KS43" i="39"/>
  <c r="KS46" i="39"/>
  <c r="KS49" i="39"/>
  <c r="KS36" i="39"/>
  <c r="KS37" i="39" s="1"/>
  <c r="KT43" i="39"/>
  <c r="KW46" i="39"/>
  <c r="LE49" i="39"/>
  <c r="JM38" i="39"/>
  <c r="JM34" i="39"/>
  <c r="JM36" i="39"/>
  <c r="JM37" i="39" s="1"/>
  <c r="JM46" i="39"/>
  <c r="JM33" i="39"/>
  <c r="JM35" i="39"/>
  <c r="JM43" i="39"/>
  <c r="JM52" i="39"/>
  <c r="JM49" i="39"/>
  <c r="JM55" i="39"/>
  <c r="JM57" i="39"/>
  <c r="LM52" i="39"/>
  <c r="IR46" i="39"/>
  <c r="IR33" i="39"/>
  <c r="IR34" i="39"/>
  <c r="IR57" i="39"/>
  <c r="IR49" i="39"/>
  <c r="IR55" i="39"/>
  <c r="IR38" i="39"/>
  <c r="IR36" i="39"/>
  <c r="IR37" i="39" s="1"/>
  <c r="IR52" i="39"/>
  <c r="IR43" i="39"/>
  <c r="IR35" i="39"/>
  <c r="HM57" i="39"/>
  <c r="HM35" i="39"/>
  <c r="HM36" i="39"/>
  <c r="HM37" i="39" s="1"/>
  <c r="HM49" i="39"/>
  <c r="HM55" i="39"/>
  <c r="HM33" i="39"/>
  <c r="HM34" i="39"/>
  <c r="HM38" i="39"/>
  <c r="HM52" i="39"/>
  <c r="HM43" i="39"/>
  <c r="HM46" i="39"/>
  <c r="HY49" i="39"/>
  <c r="GO35" i="39"/>
  <c r="GO52" i="39"/>
  <c r="GO34" i="39"/>
  <c r="GO43" i="39"/>
  <c r="GO33" i="39"/>
  <c r="GO49" i="39"/>
  <c r="GO55" i="39"/>
  <c r="GO36" i="39"/>
  <c r="GO37" i="39" s="1"/>
  <c r="GO38" i="39"/>
  <c r="GO57" i="39"/>
  <c r="GP43" i="39"/>
  <c r="HA49" i="39"/>
  <c r="EZ34" i="39"/>
  <c r="EZ43" i="39"/>
  <c r="EZ49" i="39"/>
  <c r="EZ46" i="39"/>
  <c r="EZ36" i="39"/>
  <c r="EZ37" i="39" s="1"/>
  <c r="EZ55" i="39"/>
  <c r="EZ57" i="39"/>
  <c r="EZ35" i="39"/>
  <c r="EZ38" i="39"/>
  <c r="EZ33" i="39"/>
  <c r="FL49" i="39"/>
  <c r="EE36" i="39"/>
  <c r="EE37" i="39" s="1"/>
  <c r="EE57" i="39"/>
  <c r="EE46" i="39"/>
  <c r="EE43" i="39"/>
  <c r="EE55" i="39"/>
  <c r="EE38" i="39"/>
  <c r="EE35" i="39"/>
  <c r="EE33" i="39"/>
  <c r="EE34" i="39"/>
  <c r="KG49" i="39"/>
  <c r="KG57" i="39"/>
  <c r="KG55" i="39"/>
  <c r="KG38" i="39"/>
  <c r="KG43" i="39"/>
  <c r="KG35" i="39"/>
  <c r="KG34" i="39"/>
  <c r="KG36" i="39"/>
  <c r="KG37" i="39" s="1"/>
  <c r="KG46" i="39"/>
  <c r="KG52" i="39"/>
  <c r="MG52" i="39"/>
  <c r="JL43" i="39"/>
  <c r="JL34" i="39"/>
  <c r="JL33" i="39"/>
  <c r="JL57" i="39"/>
  <c r="JL35" i="39"/>
  <c r="JL52" i="39"/>
  <c r="JL36" i="39"/>
  <c r="JL37" i="39" s="1"/>
  <c r="JL55" i="39"/>
  <c r="JL49" i="39"/>
  <c r="JL46" i="39"/>
  <c r="JL38" i="39"/>
  <c r="LL52" i="39"/>
  <c r="IF36" i="39"/>
  <c r="IF37" i="39" s="1"/>
  <c r="IF38" i="39"/>
  <c r="IF33" i="39"/>
  <c r="IF57" i="39"/>
  <c r="IF35" i="39"/>
  <c r="IF55" i="39"/>
  <c r="IF43" i="39"/>
  <c r="IF34" i="39"/>
  <c r="HK33" i="39"/>
  <c r="HK49" i="39"/>
  <c r="HK34" i="39"/>
  <c r="HK35" i="39"/>
  <c r="HK43" i="39"/>
  <c r="HK36" i="39"/>
  <c r="HK37" i="39" s="1"/>
  <c r="HK55" i="39"/>
  <c r="HK38" i="39"/>
  <c r="HK57" i="39"/>
  <c r="HL43" i="39"/>
  <c r="JK52" i="39"/>
  <c r="GN43" i="39"/>
  <c r="GN33" i="39"/>
  <c r="GN38" i="39"/>
  <c r="GN49" i="39"/>
  <c r="GN57" i="39"/>
  <c r="GN46" i="39"/>
  <c r="GN34" i="39"/>
  <c r="GN55" i="39"/>
  <c r="GN52" i="39"/>
  <c r="GN36" i="39"/>
  <c r="GN37" i="39" s="1"/>
  <c r="GN35" i="39"/>
  <c r="GD52" i="39"/>
  <c r="GD33" i="39"/>
  <c r="GD35" i="39"/>
  <c r="GD43" i="39"/>
  <c r="GD46" i="39"/>
  <c r="GD38" i="39"/>
  <c r="GD55" i="39"/>
  <c r="GD36" i="39"/>
  <c r="GD37" i="39" s="1"/>
  <c r="GD57" i="39"/>
  <c r="GD34" i="39"/>
  <c r="GH46" i="39"/>
  <c r="GP49" i="39"/>
  <c r="FI55" i="39"/>
  <c r="FI46" i="39"/>
  <c r="FI49" i="39"/>
  <c r="FI34" i="39"/>
  <c r="FI35" i="39"/>
  <c r="FI33" i="39"/>
  <c r="FI43" i="39"/>
  <c r="FI36" i="39"/>
  <c r="FI37" i="39" s="1"/>
  <c r="FI52" i="39"/>
  <c r="FI57" i="39"/>
  <c r="FI38" i="39"/>
  <c r="FU49" i="39"/>
  <c r="EN35" i="39"/>
  <c r="EN57" i="39"/>
  <c r="EN36" i="39"/>
  <c r="EN37" i="39" s="1"/>
  <c r="EN43" i="39"/>
  <c r="EN49" i="39"/>
  <c r="EN34" i="39"/>
  <c r="EN55" i="39"/>
  <c r="EN33" i="39"/>
  <c r="EN38" i="39"/>
  <c r="KF46" i="39"/>
  <c r="KF34" i="39"/>
  <c r="KF49" i="39"/>
  <c r="KF57" i="39"/>
  <c r="KF38" i="39"/>
  <c r="KF35" i="39"/>
  <c r="KF33" i="39"/>
  <c r="KF36" i="39"/>
  <c r="KF37" i="39" s="1"/>
  <c r="KF52" i="39"/>
  <c r="KF55" i="39"/>
  <c r="KF43" i="39"/>
  <c r="MF52" i="39"/>
  <c r="JJ35" i="39"/>
  <c r="JJ55" i="39"/>
  <c r="JJ52" i="39"/>
  <c r="JJ38" i="39"/>
  <c r="JJ43" i="39"/>
  <c r="JJ46" i="39"/>
  <c r="JJ34" i="39"/>
  <c r="JJ36" i="39"/>
  <c r="JJ37" i="39" s="1"/>
  <c r="JJ33" i="39"/>
  <c r="JJ57" i="39"/>
  <c r="JK43" i="39"/>
  <c r="LJ52" i="39"/>
  <c r="IO38" i="39"/>
  <c r="IO57" i="39"/>
  <c r="IO34" i="39"/>
  <c r="IO33" i="39"/>
  <c r="IO43" i="39"/>
  <c r="IO46" i="39"/>
  <c r="IO35" i="39"/>
  <c r="IO55" i="39"/>
  <c r="IO36" i="39"/>
  <c r="IO37" i="39" s="1"/>
  <c r="IO49" i="39"/>
  <c r="IO52" i="39"/>
  <c r="GX36" i="39"/>
  <c r="GX37" i="39" s="1"/>
  <c r="GX49" i="39"/>
  <c r="GX43" i="39"/>
  <c r="GX35" i="39"/>
  <c r="GX55" i="39"/>
  <c r="GX33" i="39"/>
  <c r="GX38" i="39"/>
  <c r="GX46" i="39"/>
  <c r="GX34" i="39"/>
  <c r="GX57" i="39"/>
  <c r="GY43" i="39"/>
  <c r="GB35" i="39"/>
  <c r="GB36" i="39"/>
  <c r="GB37" i="39" s="1"/>
  <c r="GB33" i="39"/>
  <c r="GB43" i="39"/>
  <c r="GB46" i="39"/>
  <c r="GB34" i="39"/>
  <c r="GB55" i="39"/>
  <c r="GB57" i="39"/>
  <c r="GB49" i="39"/>
  <c r="GB38" i="39"/>
  <c r="GB52" i="39"/>
  <c r="GC43" i="39"/>
  <c r="KO34" i="39"/>
  <c r="KO55" i="39"/>
  <c r="KO36" i="39"/>
  <c r="KO37" i="39" s="1"/>
  <c r="KO38" i="39"/>
  <c r="KO57" i="39"/>
  <c r="KO49" i="39"/>
  <c r="KO43" i="39"/>
  <c r="KO46" i="39"/>
  <c r="KO35" i="39"/>
  <c r="KO52" i="39"/>
  <c r="JT35" i="39"/>
  <c r="JT38" i="39"/>
  <c r="JT57" i="39"/>
  <c r="JT49" i="39"/>
  <c r="JT33" i="39"/>
  <c r="JT55" i="39"/>
  <c r="JT34" i="39"/>
  <c r="JT46" i="39"/>
  <c r="JT36" i="39"/>
  <c r="JT37" i="39" s="1"/>
  <c r="JT43" i="39"/>
  <c r="LT52" i="39"/>
  <c r="ID57" i="39"/>
  <c r="ID55" i="39"/>
  <c r="ID52" i="39"/>
  <c r="ID43" i="39"/>
  <c r="ID36" i="39"/>
  <c r="ID37" i="39" s="1"/>
  <c r="ID33" i="39"/>
  <c r="ID38" i="39"/>
  <c r="ID34" i="39"/>
  <c r="ID49" i="39"/>
  <c r="ID46" i="39"/>
  <c r="ID35" i="39"/>
  <c r="IH46" i="39"/>
  <c r="HI46" i="39"/>
  <c r="HI33" i="39"/>
  <c r="HI57" i="39"/>
  <c r="HI43" i="39"/>
  <c r="HI35" i="39"/>
  <c r="HI55" i="39"/>
  <c r="HI52" i="39"/>
  <c r="HI49" i="39"/>
  <c r="HI34" i="39"/>
  <c r="HI36" i="39"/>
  <c r="HI37" i="39" s="1"/>
  <c r="HI38" i="39"/>
  <c r="HU49" i="39"/>
  <c r="DQ55" i="39"/>
  <c r="DQ36" i="39"/>
  <c r="DQ37" i="39" s="1"/>
  <c r="DQ35" i="39"/>
  <c r="DQ57" i="39"/>
  <c r="DQ46" i="39"/>
  <c r="DQ43" i="39"/>
  <c r="DQ34" i="39"/>
  <c r="DQ33" i="39"/>
  <c r="DQ49" i="39"/>
  <c r="DQ38" i="39"/>
  <c r="EC49" i="39"/>
  <c r="D3431" i="43"/>
  <c r="C3432" i="43"/>
  <c r="E3431" i="43"/>
  <c r="KH57" i="39"/>
  <c r="KH49" i="39"/>
  <c r="KH35" i="39"/>
  <c r="KH34" i="39"/>
  <c r="KH55" i="39"/>
  <c r="KH43" i="39"/>
  <c r="KH52" i="39"/>
  <c r="KH36" i="39"/>
  <c r="KH37" i="39" s="1"/>
  <c r="KH38" i="39"/>
  <c r="KI43" i="39"/>
  <c r="KT49" i="39"/>
  <c r="JB34" i="39"/>
  <c r="JB49" i="39"/>
  <c r="JB52" i="39"/>
  <c r="JB43" i="39"/>
  <c r="JB57" i="39"/>
  <c r="JB55" i="39"/>
  <c r="JB35" i="39"/>
  <c r="JB33" i="39"/>
  <c r="JB38" i="39"/>
  <c r="JB36" i="39"/>
  <c r="JB37" i="39" s="1"/>
  <c r="JC43" i="39"/>
  <c r="IG35" i="39"/>
  <c r="IG46" i="39"/>
  <c r="IG43" i="39"/>
  <c r="IG36" i="39"/>
  <c r="IG37" i="39" s="1"/>
  <c r="IG33" i="39"/>
  <c r="IG55" i="39"/>
  <c r="IG57" i="39"/>
  <c r="IG34" i="39"/>
  <c r="IG49" i="39"/>
  <c r="IG38" i="39"/>
  <c r="IH43" i="39"/>
  <c r="HW34" i="39"/>
  <c r="HW49" i="39"/>
  <c r="HW35" i="39"/>
  <c r="HW36" i="39"/>
  <c r="HW37" i="39" s="1"/>
  <c r="HW52" i="39"/>
  <c r="HW55" i="39"/>
  <c r="HW43" i="39"/>
  <c r="HW57" i="39"/>
  <c r="HW33" i="39"/>
  <c r="HW38" i="39"/>
  <c r="JW52" i="39"/>
  <c r="HB57" i="39"/>
  <c r="HB38" i="39"/>
  <c r="HB55" i="39"/>
  <c r="HB34" i="39"/>
  <c r="HB43" i="39"/>
  <c r="HB46" i="39"/>
  <c r="HB49" i="39"/>
  <c r="HB36" i="39"/>
  <c r="HB37" i="39" s="1"/>
  <c r="HB35" i="39"/>
  <c r="HB33" i="39"/>
  <c r="GE46" i="39"/>
  <c r="GE33" i="39"/>
  <c r="GE38" i="39"/>
  <c r="GE52" i="39"/>
  <c r="GE43" i="39"/>
  <c r="GE57" i="39"/>
  <c r="GE34" i="39"/>
  <c r="GE55" i="39"/>
  <c r="GE35" i="39"/>
  <c r="GE36" i="39"/>
  <c r="GE37" i="39" s="1"/>
  <c r="GQ49" i="39"/>
  <c r="FJ43" i="39"/>
  <c r="FJ35" i="39"/>
  <c r="FJ38" i="39"/>
  <c r="FJ33" i="39"/>
  <c r="FJ46" i="39"/>
  <c r="FJ57" i="39"/>
  <c r="FJ52" i="39"/>
  <c r="FJ36" i="39"/>
  <c r="FJ37" i="39" s="1"/>
  <c r="FJ34" i="39"/>
  <c r="FJ55" i="39"/>
  <c r="EO57" i="39"/>
  <c r="EO35" i="39"/>
  <c r="EO38" i="39"/>
  <c r="EO55" i="39"/>
  <c r="EO33" i="39"/>
  <c r="EO43" i="39"/>
  <c r="EO49" i="39"/>
  <c r="EO36" i="39"/>
  <c r="EO37" i="39" s="1"/>
  <c r="EO34" i="39"/>
  <c r="EP43" i="39"/>
  <c r="DV49" i="39"/>
  <c r="DV46" i="39"/>
  <c r="DV38" i="39"/>
  <c r="DV36" i="39"/>
  <c r="DV37" i="39" s="1"/>
  <c r="DV55" i="39"/>
  <c r="DV35" i="39"/>
  <c r="DV34" i="39"/>
  <c r="DV33" i="39"/>
  <c r="DV57" i="39"/>
  <c r="DV43" i="39"/>
  <c r="KR57" i="39"/>
  <c r="KR49" i="39"/>
  <c r="KR43" i="39"/>
  <c r="KR46" i="39"/>
  <c r="KR35" i="39"/>
  <c r="KR52" i="39"/>
  <c r="KR36" i="39"/>
  <c r="KR37" i="39" s="1"/>
  <c r="KR38" i="39"/>
  <c r="KR34" i="39"/>
  <c r="KR55" i="39"/>
  <c r="KV46" i="39"/>
  <c r="LD49" i="39"/>
  <c r="JV38" i="39"/>
  <c r="JV33" i="39"/>
  <c r="JV57" i="39"/>
  <c r="JV55" i="39"/>
  <c r="JV49" i="39"/>
  <c r="JV43" i="39"/>
  <c r="JV52" i="39"/>
  <c r="JV35" i="39"/>
  <c r="JV34" i="39"/>
  <c r="JV36" i="39"/>
  <c r="JV37" i="39" s="1"/>
  <c r="JV46" i="39"/>
  <c r="JW43" i="39"/>
  <c r="LV52" i="39"/>
  <c r="JA57" i="39"/>
  <c r="JA38" i="39"/>
  <c r="JA52" i="39"/>
  <c r="JA49" i="39"/>
  <c r="JA36" i="39"/>
  <c r="JA37" i="39" s="1"/>
  <c r="JA33" i="39"/>
  <c r="JA35" i="39"/>
  <c r="JA46" i="39"/>
  <c r="JA43" i="39"/>
  <c r="JA34" i="39"/>
  <c r="JA55" i="39"/>
  <c r="IP34" i="39"/>
  <c r="IP33" i="39"/>
  <c r="IP38" i="39"/>
  <c r="IP36" i="39"/>
  <c r="IP37" i="39" s="1"/>
  <c r="IP52" i="39"/>
  <c r="IP46" i="39"/>
  <c r="IP35" i="39"/>
  <c r="IP55" i="39"/>
  <c r="IP43" i="39"/>
  <c r="IP57" i="39"/>
  <c r="IP49" i="39"/>
  <c r="IQ43" i="39"/>
  <c r="HV55" i="39"/>
  <c r="HV49" i="39"/>
  <c r="HV52" i="39"/>
  <c r="HV46" i="39"/>
  <c r="HV38" i="39"/>
  <c r="HV35" i="39"/>
  <c r="HV34" i="39"/>
  <c r="HV33" i="39"/>
  <c r="HV57" i="39"/>
  <c r="HV36" i="39"/>
  <c r="HV37" i="39" s="1"/>
  <c r="HV43" i="39"/>
  <c r="IH49" i="39"/>
  <c r="GZ36" i="39"/>
  <c r="GZ37" i="39" s="1"/>
  <c r="GZ34" i="39"/>
  <c r="GZ52" i="39"/>
  <c r="GZ55" i="39"/>
  <c r="GZ38" i="39"/>
  <c r="GZ49" i="39"/>
  <c r="GZ43" i="39"/>
  <c r="GZ35" i="39"/>
  <c r="GZ57" i="39"/>
  <c r="GZ33" i="39"/>
  <c r="GZ46" i="39"/>
  <c r="HA43" i="39"/>
  <c r="HD46" i="39"/>
  <c r="HL49" i="39"/>
  <c r="ED46" i="39"/>
  <c r="ED55" i="39"/>
  <c r="ED49" i="39"/>
  <c r="ED34" i="39"/>
  <c r="ED36" i="39"/>
  <c r="ED37" i="39" s="1"/>
  <c r="ED57" i="39"/>
  <c r="ED33" i="39"/>
  <c r="ED38" i="39"/>
  <c r="ED35" i="39"/>
  <c r="ED43" i="39"/>
  <c r="EP49" i="39"/>
  <c r="KP43" i="39"/>
  <c r="KP35" i="39"/>
  <c r="KP46" i="39"/>
  <c r="KP52" i="39"/>
  <c r="KP36" i="39"/>
  <c r="KP37" i="39" s="1"/>
  <c r="KP38" i="39"/>
  <c r="KP57" i="39"/>
  <c r="KP55" i="39"/>
  <c r="KP34" i="39"/>
  <c r="KQ43" i="39"/>
  <c r="KT46" i="39"/>
  <c r="JU34" i="39"/>
  <c r="JU46" i="39"/>
  <c r="JU57" i="39"/>
  <c r="JU52" i="39"/>
  <c r="JU55" i="39"/>
  <c r="JU49" i="39"/>
  <c r="JU33" i="39"/>
  <c r="JU38" i="39"/>
  <c r="JU43" i="39"/>
  <c r="JU35" i="39"/>
  <c r="JU36" i="39"/>
  <c r="JU37" i="39" s="1"/>
  <c r="LU52" i="39"/>
  <c r="IZ55" i="39"/>
  <c r="IZ52" i="39"/>
  <c r="IZ34" i="39"/>
  <c r="IZ49" i="39"/>
  <c r="IZ35" i="39"/>
  <c r="IZ43" i="39"/>
  <c r="IZ33" i="39"/>
  <c r="IZ38" i="39"/>
  <c r="IZ57" i="39"/>
  <c r="IZ36" i="39"/>
  <c r="IZ37" i="39" s="1"/>
  <c r="IZ46" i="39"/>
  <c r="KZ52" i="39"/>
  <c r="IE46" i="39"/>
  <c r="IE34" i="39"/>
  <c r="IE36" i="39"/>
  <c r="IE37" i="39" s="1"/>
  <c r="IE38" i="39"/>
  <c r="IE33" i="39"/>
  <c r="IE52" i="39"/>
  <c r="IE35" i="39"/>
  <c r="IE43" i="39"/>
  <c r="IE57" i="39"/>
  <c r="IE55" i="39"/>
  <c r="IQ49" i="39"/>
  <c r="KE52" i="39"/>
  <c r="HJ35" i="39"/>
  <c r="HJ36" i="39"/>
  <c r="HJ37" i="39" s="1"/>
  <c r="HJ33" i="39"/>
  <c r="HJ34" i="39"/>
  <c r="HJ57" i="39"/>
  <c r="HJ55" i="39"/>
  <c r="HJ43" i="39"/>
  <c r="HJ38" i="39"/>
  <c r="HJ46" i="39"/>
  <c r="HJ49" i="39"/>
  <c r="HJ52" i="39"/>
  <c r="GM57" i="39"/>
  <c r="GM38" i="39"/>
  <c r="GM52" i="39"/>
  <c r="GM46" i="39"/>
  <c r="GM33" i="39"/>
  <c r="GM49" i="39"/>
  <c r="GM36" i="39"/>
  <c r="GM37" i="39" s="1"/>
  <c r="GM55" i="39"/>
  <c r="GM43" i="39"/>
  <c r="GM34" i="39"/>
  <c r="GM35" i="39"/>
  <c r="GQ46" i="39"/>
  <c r="GY49" i="39"/>
  <c r="FQ38" i="39"/>
  <c r="FQ49" i="39"/>
  <c r="FQ43" i="39"/>
  <c r="FQ35" i="39"/>
  <c r="FQ34" i="39"/>
  <c r="FQ46" i="39"/>
  <c r="FQ33" i="39"/>
  <c r="FQ36" i="39"/>
  <c r="FQ37" i="39" s="1"/>
  <c r="FQ55" i="39"/>
  <c r="FQ57" i="39"/>
  <c r="FQ52" i="39"/>
  <c r="FU46" i="39"/>
  <c r="GC49" i="39"/>
  <c r="LB57" i="39"/>
  <c r="LB34" i="39"/>
  <c r="LB38" i="39"/>
  <c r="LB49" i="39"/>
  <c r="LB35" i="39"/>
  <c r="LB52" i="39"/>
  <c r="LB36" i="39"/>
  <c r="LB37" i="39" s="1"/>
  <c r="LB46" i="39"/>
  <c r="LB55" i="39"/>
  <c r="LB43" i="39"/>
  <c r="LC43" i="39"/>
  <c r="LF46" i="39"/>
  <c r="LN49" i="39"/>
  <c r="JI38" i="39"/>
  <c r="JI57" i="39"/>
  <c r="JI49" i="39"/>
  <c r="JI35" i="39"/>
  <c r="JI33" i="39"/>
  <c r="JI52" i="39"/>
  <c r="JI46" i="39"/>
  <c r="JI43" i="39"/>
  <c r="JI55" i="39"/>
  <c r="JI36" i="39"/>
  <c r="JI37" i="39" s="1"/>
  <c r="JI34" i="39"/>
  <c r="LI52" i="39"/>
  <c r="IN38" i="39"/>
  <c r="IN55" i="39"/>
  <c r="IN46" i="39"/>
  <c r="IN36" i="39"/>
  <c r="IN37" i="39" s="1"/>
  <c r="IN34" i="39"/>
  <c r="IN43" i="39"/>
  <c r="IN33" i="39"/>
  <c r="IN35" i="39"/>
  <c r="IN57" i="39"/>
  <c r="IN52" i="39"/>
  <c r="GW38" i="39"/>
  <c r="GW43" i="39"/>
  <c r="GW33" i="39"/>
  <c r="GW52" i="39"/>
  <c r="GW35" i="39"/>
  <c r="GW57" i="39"/>
  <c r="GW36" i="39"/>
  <c r="GW37" i="39" s="1"/>
  <c r="GW34" i="39"/>
  <c r="GW55" i="39"/>
  <c r="GW46" i="39"/>
  <c r="HA46" i="39"/>
  <c r="GA34" i="39"/>
  <c r="GA35" i="39"/>
  <c r="GA46" i="39"/>
  <c r="GA33" i="39"/>
  <c r="GA43" i="39"/>
  <c r="GA38" i="39"/>
  <c r="GA52" i="39"/>
  <c r="GA36" i="39"/>
  <c r="GA37" i="39" s="1"/>
  <c r="GA55" i="39"/>
  <c r="GA57" i="39"/>
  <c r="FR11" i="39"/>
  <c r="HR52" i="39" s="1"/>
  <c r="EV34" i="39"/>
  <c r="EV55" i="39"/>
  <c r="EV43" i="39"/>
  <c r="EV38" i="39"/>
  <c r="EV57" i="39"/>
  <c r="EV33" i="39"/>
  <c r="EV36" i="39"/>
  <c r="EV37" i="39" s="1"/>
  <c r="EV49" i="39"/>
  <c r="EV46" i="39"/>
  <c r="EV35" i="39"/>
  <c r="FH49" i="39"/>
  <c r="EA34" i="39"/>
  <c r="EA35" i="39"/>
  <c r="EA36" i="39"/>
  <c r="EA37" i="39" s="1"/>
  <c r="EA38" i="39"/>
  <c r="EA57" i="39"/>
  <c r="EA55" i="39"/>
  <c r="EA43" i="39"/>
  <c r="EA33" i="39"/>
  <c r="LA49" i="39"/>
  <c r="LA46" i="39"/>
  <c r="LA36" i="39"/>
  <c r="LA37" i="39" s="1"/>
  <c r="LA34" i="39"/>
  <c r="LA55" i="39"/>
  <c r="LA43" i="39"/>
  <c r="LA35" i="39"/>
  <c r="LA57" i="39"/>
  <c r="LA52" i="39"/>
  <c r="LA38" i="39"/>
  <c r="LE46" i="39"/>
  <c r="LM49" i="39"/>
  <c r="KN38" i="39"/>
  <c r="KN43" i="39"/>
  <c r="KN46" i="39"/>
  <c r="KN36" i="39"/>
  <c r="KN37" i="39" s="1"/>
  <c r="KN55" i="39"/>
  <c r="KN49" i="39"/>
  <c r="KN52" i="39"/>
  <c r="KN57" i="39"/>
  <c r="KN35" i="39"/>
  <c r="KN34" i="39"/>
  <c r="KZ49" i="39"/>
  <c r="JH57" i="39"/>
  <c r="JH34" i="39"/>
  <c r="JH35" i="39"/>
  <c r="JH46" i="39"/>
  <c r="JH55" i="39"/>
  <c r="JH49" i="39"/>
  <c r="JH43" i="39"/>
  <c r="JH33" i="39"/>
  <c r="JH52" i="39"/>
  <c r="JH36" i="39"/>
  <c r="JH37" i="39" s="1"/>
  <c r="JH38" i="39"/>
  <c r="LH52" i="39"/>
  <c r="IM46" i="39"/>
  <c r="IM52" i="39"/>
  <c r="IM36" i="39"/>
  <c r="IM37" i="39" s="1"/>
  <c r="IM49" i="39"/>
  <c r="IM34" i="39"/>
  <c r="IM57" i="39"/>
  <c r="IM43" i="39"/>
  <c r="IM55" i="39"/>
  <c r="IM33" i="39"/>
  <c r="IM38" i="39"/>
  <c r="IM35" i="39"/>
  <c r="IQ46" i="39"/>
  <c r="IY49" i="39"/>
  <c r="KM52" i="39"/>
  <c r="GV57" i="39"/>
  <c r="GV38" i="39"/>
  <c r="GV43" i="39"/>
  <c r="GV33" i="39"/>
  <c r="GV36" i="39"/>
  <c r="GV37" i="39" s="1"/>
  <c r="GV35" i="39"/>
  <c r="GV49" i="39"/>
  <c r="GV46" i="39"/>
  <c r="GV52" i="39"/>
  <c r="GV55" i="39"/>
  <c r="GV34" i="39"/>
  <c r="HH49" i="39"/>
  <c r="FZ46" i="39"/>
  <c r="FZ49" i="39"/>
  <c r="FZ35" i="39"/>
  <c r="FZ57" i="39"/>
  <c r="FZ34" i="39"/>
  <c r="FZ38" i="39"/>
  <c r="FZ36" i="39"/>
  <c r="FZ37" i="39" s="1"/>
  <c r="FZ43" i="39"/>
  <c r="FZ55" i="39"/>
  <c r="FZ33" i="39"/>
  <c r="FZ52" i="39"/>
  <c r="GL49" i="39"/>
  <c r="DZ38" i="39"/>
  <c r="DZ34" i="39"/>
  <c r="DZ46" i="39"/>
  <c r="DZ33" i="39"/>
  <c r="DZ36" i="39"/>
  <c r="DZ37" i="39" s="1"/>
  <c r="DZ43" i="39"/>
  <c r="DZ35" i="39"/>
  <c r="DZ49" i="39"/>
  <c r="DZ57" i="39"/>
  <c r="DZ55" i="39"/>
  <c r="EL49" i="39"/>
  <c r="JX38" i="39"/>
  <c r="JX35" i="39"/>
  <c r="JX43" i="39"/>
  <c r="JX49" i="39"/>
  <c r="JX55" i="39"/>
  <c r="JX36" i="39"/>
  <c r="JX37" i="39" s="1"/>
  <c r="JX57" i="39"/>
  <c r="JX46" i="39"/>
  <c r="JX33" i="39"/>
  <c r="JX34" i="39"/>
  <c r="LX52" i="39"/>
  <c r="KB35" i="39"/>
  <c r="KB46" i="39"/>
  <c r="KB55" i="39"/>
  <c r="KB49" i="39"/>
  <c r="KB43" i="39"/>
  <c r="KB38" i="39"/>
  <c r="KB34" i="39"/>
  <c r="KB57" i="39"/>
  <c r="KB36" i="39"/>
  <c r="KB37" i="39" s="1"/>
  <c r="KB33" i="39"/>
  <c r="MB52" i="39"/>
  <c r="JE52" i="39"/>
  <c r="JE33" i="39"/>
  <c r="JE36" i="39"/>
  <c r="JE37" i="39" s="1"/>
  <c r="JE38" i="39"/>
  <c r="JE55" i="39"/>
  <c r="JE46" i="39"/>
  <c r="JE43" i="39"/>
  <c r="JE35" i="39"/>
  <c r="JE34" i="39"/>
  <c r="JE57" i="39"/>
  <c r="LE52" i="39"/>
  <c r="IV55" i="39"/>
  <c r="IV33" i="39"/>
  <c r="IV57" i="39"/>
  <c r="IV46" i="39"/>
  <c r="IV36" i="39"/>
  <c r="IV37" i="39" s="1"/>
  <c r="IV35" i="39"/>
  <c r="IV52" i="39"/>
  <c r="IV34" i="39"/>
  <c r="IV49" i="39"/>
  <c r="IV38" i="39"/>
  <c r="IV43" i="39"/>
  <c r="KV52" i="39"/>
  <c r="HQ34" i="39"/>
  <c r="HQ33" i="39"/>
  <c r="HQ52" i="39"/>
  <c r="HQ55" i="39"/>
  <c r="HQ43" i="39"/>
  <c r="HQ57" i="39"/>
  <c r="HQ35" i="39"/>
  <c r="HQ36" i="39"/>
  <c r="HQ37" i="39" s="1"/>
  <c r="HQ38" i="39"/>
  <c r="HQ49" i="39"/>
  <c r="HQ46" i="39"/>
  <c r="HU46" i="39"/>
  <c r="IC49" i="39"/>
  <c r="GI34" i="39"/>
  <c r="GI52" i="39"/>
  <c r="GI57" i="39"/>
  <c r="GI55" i="39"/>
  <c r="GI49" i="39"/>
  <c r="GI43" i="39"/>
  <c r="GI35" i="39"/>
  <c r="GI46" i="39"/>
  <c r="GI33" i="39"/>
  <c r="GI38" i="39"/>
  <c r="GI36" i="39"/>
  <c r="GI37" i="39" s="1"/>
  <c r="GU49" i="39"/>
  <c r="FD57" i="39"/>
  <c r="FD38" i="39"/>
  <c r="FD43" i="39"/>
  <c r="FD35" i="39"/>
  <c r="FD33" i="39"/>
  <c r="FD46" i="39"/>
  <c r="FD49" i="39"/>
  <c r="FD55" i="39"/>
  <c r="FD36" i="39"/>
  <c r="FD37" i="39" s="1"/>
  <c r="FD34" i="39"/>
  <c r="FH46" i="39"/>
  <c r="FP49" i="39"/>
  <c r="HD52" i="39"/>
  <c r="DW11" i="39"/>
  <c r="D4098" i="43"/>
  <c r="E4098" i="43"/>
  <c r="C4099" i="43"/>
  <c r="DM46" i="39"/>
  <c r="DM34" i="39"/>
  <c r="DM33" i="39"/>
  <c r="DM38" i="39"/>
  <c r="DM49" i="39"/>
  <c r="DM36" i="39"/>
  <c r="DM37" i="39" s="1"/>
  <c r="DM35" i="39"/>
  <c r="DM43" i="39"/>
  <c r="DM57" i="39"/>
  <c r="DM55" i="39"/>
  <c r="DY49" i="39"/>
  <c r="KX36" i="39"/>
  <c r="KX37" i="39" s="1"/>
  <c r="KX38" i="39"/>
  <c r="KX57" i="39"/>
  <c r="KX49" i="39"/>
  <c r="KX35" i="39"/>
  <c r="KX46" i="39"/>
  <c r="KX34" i="39"/>
  <c r="KX55" i="39"/>
  <c r="KX43" i="39"/>
  <c r="LJ49" i="39"/>
  <c r="KK38" i="39"/>
  <c r="KK36" i="39"/>
  <c r="KK37" i="39" s="1"/>
  <c r="KK55" i="39"/>
  <c r="KK35" i="39"/>
  <c r="KK52" i="39"/>
  <c r="KK46" i="39"/>
  <c r="KK57" i="39"/>
  <c r="KK34" i="39"/>
  <c r="KK43" i="39"/>
  <c r="KW49" i="39"/>
  <c r="JP46" i="39"/>
  <c r="JP35" i="39"/>
  <c r="JP34" i="39"/>
  <c r="JP33" i="39"/>
  <c r="JP36" i="39"/>
  <c r="JP37" i="39" s="1"/>
  <c r="JP52" i="39"/>
  <c r="JP49" i="39"/>
  <c r="JP38" i="39"/>
  <c r="JP57" i="39"/>
  <c r="JP43" i="39"/>
  <c r="JP55" i="39"/>
  <c r="LP52" i="39"/>
  <c r="JF57" i="39"/>
  <c r="JF55" i="39"/>
  <c r="JF52" i="39"/>
  <c r="JF43" i="39"/>
  <c r="JF33" i="39"/>
  <c r="JF36" i="39"/>
  <c r="JF37" i="39" s="1"/>
  <c r="JF46" i="39"/>
  <c r="JF35" i="39"/>
  <c r="JF34" i="39"/>
  <c r="JF38" i="39"/>
  <c r="JG43" i="39"/>
  <c r="LF52" i="39"/>
  <c r="IJ38" i="39"/>
  <c r="IJ33" i="39"/>
  <c r="IJ55" i="39"/>
  <c r="IJ57" i="39"/>
  <c r="IJ35" i="39"/>
  <c r="IJ46" i="39"/>
  <c r="IJ34" i="39"/>
  <c r="IJ52" i="39"/>
  <c r="IJ36" i="39"/>
  <c r="IJ37" i="39" s="1"/>
  <c r="IJ43" i="39"/>
  <c r="HZ46" i="39"/>
  <c r="HZ35" i="39"/>
  <c r="HZ38" i="39"/>
  <c r="HZ36" i="39"/>
  <c r="HZ37" i="39" s="1"/>
  <c r="HZ43" i="39"/>
  <c r="HZ52" i="39"/>
  <c r="HZ34" i="39"/>
  <c r="HZ57" i="39"/>
  <c r="HZ55" i="39"/>
  <c r="HZ33" i="39"/>
  <c r="IL49" i="39"/>
  <c r="HE35" i="39"/>
  <c r="HE33" i="39"/>
  <c r="HE52" i="39"/>
  <c r="HE34" i="39"/>
  <c r="HE38" i="39"/>
  <c r="HE43" i="39"/>
  <c r="HE36" i="39"/>
  <c r="HE37" i="39" s="1"/>
  <c r="HE57" i="39"/>
  <c r="HE49" i="39"/>
  <c r="HE55" i="39"/>
  <c r="HE46" i="39"/>
  <c r="GS35" i="39"/>
  <c r="GS52" i="39"/>
  <c r="GS55" i="39"/>
  <c r="GS36" i="39"/>
  <c r="GS37" i="39" s="1"/>
  <c r="GS33" i="39"/>
  <c r="GS38" i="39"/>
  <c r="GS57" i="39"/>
  <c r="GS43" i="39"/>
  <c r="GS46" i="39"/>
  <c r="GS34" i="39"/>
  <c r="FW35" i="39"/>
  <c r="FW43" i="39"/>
  <c r="FW57" i="39"/>
  <c r="FW36" i="39"/>
  <c r="FW37" i="39" s="1"/>
  <c r="FW34" i="39"/>
  <c r="FW33" i="39"/>
  <c r="FW38" i="39"/>
  <c r="FW55" i="39"/>
  <c r="FM36" i="39"/>
  <c r="FM37" i="39" s="1"/>
  <c r="FM33" i="39"/>
  <c r="FM35" i="39"/>
  <c r="FM43" i="39"/>
  <c r="FM38" i="39"/>
  <c r="FM55" i="39"/>
  <c r="FM34" i="39"/>
  <c r="FM52" i="39"/>
  <c r="FM57" i="39"/>
  <c r="FM46" i="39"/>
  <c r="FY49" i="39"/>
  <c r="ER33" i="39"/>
  <c r="ER46" i="39"/>
  <c r="ER35" i="39"/>
  <c r="ER55" i="39"/>
  <c r="ER43" i="39"/>
  <c r="ER57" i="39"/>
  <c r="ER34" i="39"/>
  <c r="ER36" i="39"/>
  <c r="ER37" i="39" s="1"/>
  <c r="ER38" i="39"/>
  <c r="EH35" i="39"/>
  <c r="EH57" i="39"/>
  <c r="EH55" i="39"/>
  <c r="EH38" i="39"/>
  <c r="EH43" i="39"/>
  <c r="EH49" i="39"/>
  <c r="EH33" i="39"/>
  <c r="EH36" i="39"/>
  <c r="EH37" i="39" s="1"/>
  <c r="EH34" i="39"/>
  <c r="EH46" i="39"/>
  <c r="EL46" i="39"/>
  <c r="GH52" i="39"/>
  <c r="KU46" i="39"/>
  <c r="KU34" i="39"/>
  <c r="KU35" i="39"/>
  <c r="KU55" i="39"/>
  <c r="KU57" i="39"/>
  <c r="KU36" i="39"/>
  <c r="KU37" i="39" s="1"/>
  <c r="KU52" i="39"/>
  <c r="KU49" i="39"/>
  <c r="KU43" i="39"/>
  <c r="KU38" i="39"/>
  <c r="KV43" i="39"/>
  <c r="LG49" i="39"/>
  <c r="KJ43" i="39"/>
  <c r="KJ49" i="39"/>
  <c r="KJ52" i="39"/>
  <c r="KJ38" i="39"/>
  <c r="KJ35" i="39"/>
  <c r="KJ57" i="39"/>
  <c r="KJ46" i="39"/>
  <c r="KJ55" i="39"/>
  <c r="KJ34" i="39"/>
  <c r="KJ36" i="39"/>
  <c r="KJ37" i="39" s="1"/>
  <c r="KV49" i="39"/>
  <c r="JY11" i="39"/>
  <c r="KC46" i="39" s="1"/>
  <c r="JN11" i="39"/>
  <c r="JD34" i="39"/>
  <c r="JD55" i="39"/>
  <c r="JD46" i="39"/>
  <c r="JD33" i="39"/>
  <c r="JD36" i="39"/>
  <c r="JD37" i="39" s="1"/>
  <c r="JD38" i="39"/>
  <c r="JD57" i="39"/>
  <c r="JD49" i="39"/>
  <c r="JD35" i="39"/>
  <c r="JD52" i="39"/>
  <c r="JD43" i="39"/>
  <c r="LD52" i="39"/>
  <c r="IS11" i="39"/>
  <c r="JE49" i="39" s="1"/>
  <c r="II38" i="39"/>
  <c r="II34" i="39"/>
  <c r="II35" i="39"/>
  <c r="II46" i="39"/>
  <c r="II43" i="39"/>
  <c r="II55" i="39"/>
  <c r="II49" i="39"/>
  <c r="II36" i="39"/>
  <c r="II37" i="39" s="1"/>
  <c r="II57" i="39"/>
  <c r="II33" i="39"/>
  <c r="II52" i="39"/>
  <c r="IU49" i="39"/>
  <c r="KI52" i="39"/>
  <c r="HX11" i="39"/>
  <c r="JX52" i="39" s="1"/>
  <c r="HN11" i="39"/>
  <c r="HZ49" i="39" s="1"/>
  <c r="HC11" i="39"/>
  <c r="GR34" i="39"/>
  <c r="GR43" i="39"/>
  <c r="GR55" i="39"/>
  <c r="GR38" i="39"/>
  <c r="GR33" i="39"/>
  <c r="GR52" i="39"/>
  <c r="GR35" i="39"/>
  <c r="GR46" i="39"/>
  <c r="GR57" i="39"/>
  <c r="GR36" i="39"/>
  <c r="GR37" i="39" s="1"/>
  <c r="HD49" i="39"/>
  <c r="GF11" i="39"/>
  <c r="GJ46" i="39" s="1"/>
  <c r="FV36" i="39"/>
  <c r="FV37" i="39" s="1"/>
  <c r="FV52" i="39"/>
  <c r="FV34" i="39"/>
  <c r="FV38" i="39"/>
  <c r="FV33" i="39"/>
  <c r="FV43" i="39"/>
  <c r="FV55" i="39"/>
  <c r="FV57" i="39"/>
  <c r="FV35" i="39"/>
  <c r="FV49" i="39"/>
  <c r="GH49" i="39"/>
  <c r="FK11" i="39"/>
  <c r="HK52" i="39" s="1"/>
  <c r="FA11" i="39"/>
  <c r="EQ55" i="39"/>
  <c r="EQ38" i="39"/>
  <c r="EQ57" i="39"/>
  <c r="EQ43" i="39"/>
  <c r="EQ49" i="39"/>
  <c r="EQ46" i="39"/>
  <c r="EQ33" i="39"/>
  <c r="EQ36" i="39"/>
  <c r="EQ37" i="39" s="1"/>
  <c r="EQ35" i="39"/>
  <c r="EQ34" i="39"/>
  <c r="EU46" i="39"/>
  <c r="FC49" i="39"/>
  <c r="GQ52" i="39"/>
  <c r="EF11" i="39"/>
  <c r="ER49" i="39" s="1"/>
  <c r="DU43" i="39"/>
  <c r="DU36" i="39"/>
  <c r="DU37" i="39" s="1"/>
  <c r="DU55" i="39"/>
  <c r="DU57" i="39"/>
  <c r="DU49" i="39"/>
  <c r="DU33" i="39"/>
  <c r="DU38" i="39"/>
  <c r="DU46" i="39"/>
  <c r="DU35" i="39"/>
  <c r="DU34" i="39"/>
  <c r="DY46" i="39"/>
  <c r="EG49" i="39"/>
  <c r="FU52" i="39"/>
  <c r="MI49" i="39"/>
  <c r="MI57" i="39"/>
  <c r="MI34" i="39"/>
  <c r="MI35" i="39"/>
  <c r="MI52" i="39"/>
  <c r="MI36" i="39"/>
  <c r="MI37" i="39" s="1"/>
  <c r="MI38" i="39"/>
  <c r="MI55" i="39"/>
  <c r="MI43" i="39"/>
  <c r="MI46" i="39"/>
  <c r="MK5" i="39"/>
  <c r="MJ11" i="39"/>
  <c r="MJ6" i="39"/>
  <c r="MJ7" i="39"/>
  <c r="KG21" i="39" l="1"/>
  <c r="KF29" i="39"/>
  <c r="KF28" i="39"/>
  <c r="IN49" i="39"/>
  <c r="KB52" i="39"/>
  <c r="GW49" i="39"/>
  <c r="KP49" i="39"/>
  <c r="EN46" i="39"/>
  <c r="FJ49" i="39"/>
  <c r="JJ49" i="39"/>
  <c r="FV46" i="39"/>
  <c r="MH58" i="39"/>
  <c r="MH56" i="39"/>
  <c r="GO46" i="39"/>
  <c r="HS55" i="39"/>
  <c r="HS34" i="39"/>
  <c r="HS35" i="39"/>
  <c r="HS43" i="39"/>
  <c r="HS33" i="39"/>
  <c r="HS57" i="39"/>
  <c r="HS38" i="39"/>
  <c r="HS49" i="39"/>
  <c r="HS36" i="39"/>
  <c r="HS37" i="39" s="1"/>
  <c r="JS52" i="39"/>
  <c r="HT11" i="39"/>
  <c r="HX46" i="39" s="1"/>
  <c r="FA34" i="39"/>
  <c r="FA38" i="39"/>
  <c r="FA33" i="39"/>
  <c r="FA57" i="39"/>
  <c r="FA46" i="39"/>
  <c r="FA43" i="39"/>
  <c r="FA36" i="39"/>
  <c r="FA37" i="39" s="1"/>
  <c r="FA35" i="39"/>
  <c r="FA49" i="39"/>
  <c r="FA55" i="39"/>
  <c r="HA52" i="39"/>
  <c r="FB11" i="39"/>
  <c r="IE49" i="39"/>
  <c r="MG56" i="39"/>
  <c r="D3432" i="43"/>
  <c r="C3433" i="43"/>
  <c r="E3432" i="43"/>
  <c r="KS52" i="39"/>
  <c r="DS49" i="39"/>
  <c r="DS35" i="39"/>
  <c r="DS33" i="39"/>
  <c r="DS55" i="39"/>
  <c r="DS46" i="39"/>
  <c r="DS34" i="39"/>
  <c r="DS57" i="39"/>
  <c r="DS43" i="39"/>
  <c r="DS38" i="39"/>
  <c r="DS36" i="39"/>
  <c r="DS37" i="39" s="1"/>
  <c r="DT43" i="39"/>
  <c r="EJ35" i="39"/>
  <c r="EJ46" i="39"/>
  <c r="EJ43" i="39"/>
  <c r="EJ36" i="39"/>
  <c r="EJ37" i="39" s="1"/>
  <c r="EJ57" i="39"/>
  <c r="EJ55" i="39"/>
  <c r="EJ33" i="39"/>
  <c r="EJ38" i="39"/>
  <c r="EJ34" i="39"/>
  <c r="EK11" i="39"/>
  <c r="GK52" i="39" s="1"/>
  <c r="HG55" i="39"/>
  <c r="HG49" i="39"/>
  <c r="HG46" i="39"/>
  <c r="HG38" i="39"/>
  <c r="HG57" i="39"/>
  <c r="HG36" i="39"/>
  <c r="HG37" i="39" s="1"/>
  <c r="HG35" i="39"/>
  <c r="HG43" i="39"/>
  <c r="HG33" i="39"/>
  <c r="HG34" i="39"/>
  <c r="HH43" i="39"/>
  <c r="JG52" i="39"/>
  <c r="DW57" i="39"/>
  <c r="DW55" i="39"/>
  <c r="DW33" i="39"/>
  <c r="DW46" i="39"/>
  <c r="DW34" i="39"/>
  <c r="DW36" i="39"/>
  <c r="DW37" i="39" s="1"/>
  <c r="DW49" i="39"/>
  <c r="DW43" i="39"/>
  <c r="DW35" i="39"/>
  <c r="DW38" i="39"/>
  <c r="DX11" i="39"/>
  <c r="IX52" i="39"/>
  <c r="IX33" i="39"/>
  <c r="IX34" i="39"/>
  <c r="IX57" i="39"/>
  <c r="IX55" i="39"/>
  <c r="IX49" i="39"/>
  <c r="IX38" i="39"/>
  <c r="IX35" i="39"/>
  <c r="IX43" i="39"/>
  <c r="IX36" i="39"/>
  <c r="IX37" i="39" s="1"/>
  <c r="IY43" i="39"/>
  <c r="EF49" i="39"/>
  <c r="EF55" i="39"/>
  <c r="EF36" i="39"/>
  <c r="EF37" i="39" s="1"/>
  <c r="EF57" i="39"/>
  <c r="EF35" i="39"/>
  <c r="EF38" i="39"/>
  <c r="EF43" i="39"/>
  <c r="EF34" i="39"/>
  <c r="EF33" i="39"/>
  <c r="EF46" i="39"/>
  <c r="EG43" i="39"/>
  <c r="FK34" i="39"/>
  <c r="FK36" i="39"/>
  <c r="FK37" i="39" s="1"/>
  <c r="FK55" i="39"/>
  <c r="FK52" i="39"/>
  <c r="FK57" i="39"/>
  <c r="FK33" i="39"/>
  <c r="FK38" i="39"/>
  <c r="FK35" i="39"/>
  <c r="FK49" i="39"/>
  <c r="FK43" i="39"/>
  <c r="FL43" i="39"/>
  <c r="FW52" i="39"/>
  <c r="KK49" i="39"/>
  <c r="FR57" i="39"/>
  <c r="FR38" i="39"/>
  <c r="FR36" i="39"/>
  <c r="FR37" i="39" s="1"/>
  <c r="FR55" i="39"/>
  <c r="FR49" i="39"/>
  <c r="FR34" i="39"/>
  <c r="FR43" i="39"/>
  <c r="FR52" i="39"/>
  <c r="FR35" i="39"/>
  <c r="FR33" i="39"/>
  <c r="FR46" i="39"/>
  <c r="FS11" i="39"/>
  <c r="GD49" i="39"/>
  <c r="IW46" i="39"/>
  <c r="HX33" i="39"/>
  <c r="HX34" i="39"/>
  <c r="HX38" i="39"/>
  <c r="HX35" i="39"/>
  <c r="HX57" i="39"/>
  <c r="HX43" i="39"/>
  <c r="HX52" i="39"/>
  <c r="HX55" i="39"/>
  <c r="HX36" i="39"/>
  <c r="HX37" i="39" s="1"/>
  <c r="HX49" i="39"/>
  <c r="HY43" i="39"/>
  <c r="IF52" i="39"/>
  <c r="FO38" i="39"/>
  <c r="FO34" i="39"/>
  <c r="FO43" i="39"/>
  <c r="FO49" i="39"/>
  <c r="FO55" i="39"/>
  <c r="FO46" i="39"/>
  <c r="FO57" i="39"/>
  <c r="FO52" i="39"/>
  <c r="FO33" i="39"/>
  <c r="FO36" i="39"/>
  <c r="FO37" i="39" s="1"/>
  <c r="FO35" i="39"/>
  <c r="FP43" i="39"/>
  <c r="GK57" i="39"/>
  <c r="GK36" i="39"/>
  <c r="GK37" i="39" s="1"/>
  <c r="GK34" i="39"/>
  <c r="GK33" i="39"/>
  <c r="GK38" i="39"/>
  <c r="GK43" i="39"/>
  <c r="GK55" i="39"/>
  <c r="GK35" i="39"/>
  <c r="GK49" i="39"/>
  <c r="GL43" i="39"/>
  <c r="EI49" i="39"/>
  <c r="GR49" i="39"/>
  <c r="FM49" i="39"/>
  <c r="FW49" i="39"/>
  <c r="FF57" i="39"/>
  <c r="FF55" i="39"/>
  <c r="FF38" i="39"/>
  <c r="FF34" i="39"/>
  <c r="FF35" i="39"/>
  <c r="FF36" i="39"/>
  <c r="FF37" i="39" s="1"/>
  <c r="FF43" i="39"/>
  <c r="FF33" i="39"/>
  <c r="FF49" i="39"/>
  <c r="FG11" i="39"/>
  <c r="HG52" i="39" s="1"/>
  <c r="FE46" i="39"/>
  <c r="MD56" i="39"/>
  <c r="ME56" i="39"/>
  <c r="JN35" i="39"/>
  <c r="JN38" i="39"/>
  <c r="JN55" i="39"/>
  <c r="JN34" i="39"/>
  <c r="JN43" i="39"/>
  <c r="JN46" i="39"/>
  <c r="JN36" i="39"/>
  <c r="JN37" i="39" s="1"/>
  <c r="JN49" i="39"/>
  <c r="JN57" i="39"/>
  <c r="JN33" i="39"/>
  <c r="JN52" i="39"/>
  <c r="JO43" i="39"/>
  <c r="LN52" i="39"/>
  <c r="E4099" i="43"/>
  <c r="C4100" i="43"/>
  <c r="D4099" i="43"/>
  <c r="EA46" i="39"/>
  <c r="MF56" i="39"/>
  <c r="KD33" i="39"/>
  <c r="KD36" i="39"/>
  <c r="KD37" i="39" s="1"/>
  <c r="KD43" i="39"/>
  <c r="KD55" i="39"/>
  <c r="MC56" i="39" s="1"/>
  <c r="KD49" i="39"/>
  <c r="KD38" i="39"/>
  <c r="KD52" i="39"/>
  <c r="KD35" i="39"/>
  <c r="KD57" i="39"/>
  <c r="MC58" i="39" s="1"/>
  <c r="KD34" i="39"/>
  <c r="KE43" i="39"/>
  <c r="MD52" i="39"/>
  <c r="EX38" i="39"/>
  <c r="EX33" i="39"/>
  <c r="EX35" i="39"/>
  <c r="EX55" i="39"/>
  <c r="EX36" i="39"/>
  <c r="EX37" i="39" s="1"/>
  <c r="EX49" i="39"/>
  <c r="EX57" i="39"/>
  <c r="EX34" i="39"/>
  <c r="EX43" i="39"/>
  <c r="EX46" i="39"/>
  <c r="EY43" i="39"/>
  <c r="GF35" i="39"/>
  <c r="GF52" i="39"/>
  <c r="GF33" i="39"/>
  <c r="GF36" i="39"/>
  <c r="GF37" i="39" s="1"/>
  <c r="GF57" i="39"/>
  <c r="GF43" i="39"/>
  <c r="GF38" i="39"/>
  <c r="GF46" i="39"/>
  <c r="GF55" i="39"/>
  <c r="GF34" i="39"/>
  <c r="GG11" i="39"/>
  <c r="HC49" i="39"/>
  <c r="HC46" i="39"/>
  <c r="HC38" i="39"/>
  <c r="HC36" i="39"/>
  <c r="HC37" i="39" s="1"/>
  <c r="HC33" i="39"/>
  <c r="HC34" i="39"/>
  <c r="HC52" i="39"/>
  <c r="HC43" i="39"/>
  <c r="HC55" i="39"/>
  <c r="HC57" i="39"/>
  <c r="HC35" i="39"/>
  <c r="HD43" i="39"/>
  <c r="JC52" i="39"/>
  <c r="JY49" i="39"/>
  <c r="JY35" i="39"/>
  <c r="JY33" i="39"/>
  <c r="JY52" i="39"/>
  <c r="JY36" i="39"/>
  <c r="JY37" i="39" s="1"/>
  <c r="JY55" i="39"/>
  <c r="JY57" i="39"/>
  <c r="JY46" i="39"/>
  <c r="JY43" i="39"/>
  <c r="JY38" i="39"/>
  <c r="JY34" i="39"/>
  <c r="LY52" i="39"/>
  <c r="JZ11" i="39"/>
  <c r="IJ49" i="39"/>
  <c r="HW46" i="39"/>
  <c r="MG58" i="39"/>
  <c r="MD58" i="39"/>
  <c r="ME58" i="39"/>
  <c r="MF58" i="39"/>
  <c r="ET55" i="39"/>
  <c r="ET33" i="39"/>
  <c r="ET36" i="39"/>
  <c r="ET37" i="39" s="1"/>
  <c r="ET46" i="39"/>
  <c r="ET38" i="39"/>
  <c r="ET43" i="39"/>
  <c r="ET57" i="39"/>
  <c r="ET49" i="39"/>
  <c r="ET34" i="39"/>
  <c r="ET35" i="39"/>
  <c r="EU43" i="39"/>
  <c r="DK35" i="39"/>
  <c r="DK36" i="39"/>
  <c r="DK37" i="39" s="1"/>
  <c r="DK34" i="39"/>
  <c r="DK55" i="39"/>
  <c r="DK38" i="39"/>
  <c r="DK33" i="39"/>
  <c r="DK43" i="39"/>
  <c r="DK57" i="39"/>
  <c r="DK49" i="39"/>
  <c r="DL43" i="39"/>
  <c r="IB35" i="39"/>
  <c r="IB49" i="39"/>
  <c r="IB33" i="39"/>
  <c r="IB36" i="39"/>
  <c r="IB37" i="39" s="1"/>
  <c r="IB57" i="39"/>
  <c r="IB34" i="39"/>
  <c r="IB46" i="39"/>
  <c r="IB43" i="39"/>
  <c r="IB38" i="39"/>
  <c r="IB52" i="39"/>
  <c r="IB55" i="39"/>
  <c r="IC43" i="39"/>
  <c r="HN55" i="39"/>
  <c r="HN43" i="39"/>
  <c r="HN49" i="39"/>
  <c r="HN33" i="39"/>
  <c r="HN36" i="39"/>
  <c r="HN37" i="39" s="1"/>
  <c r="HN35" i="39"/>
  <c r="HN34" i="39"/>
  <c r="HN52" i="39"/>
  <c r="HN46" i="39"/>
  <c r="HN38" i="39"/>
  <c r="HN57" i="39"/>
  <c r="HO11" i="39"/>
  <c r="IS34" i="39"/>
  <c r="IS46" i="39"/>
  <c r="IS36" i="39"/>
  <c r="IS37" i="39" s="1"/>
  <c r="IS43" i="39"/>
  <c r="IS55" i="39"/>
  <c r="IS49" i="39"/>
  <c r="IS35" i="39"/>
  <c r="IS33" i="39"/>
  <c r="IS52" i="39"/>
  <c r="IS38" i="39"/>
  <c r="IS57" i="39"/>
  <c r="IT11" i="39"/>
  <c r="IX46" i="39" s="1"/>
  <c r="KX52" i="39"/>
  <c r="DO34" i="39"/>
  <c r="DO55" i="39"/>
  <c r="DO46" i="39"/>
  <c r="DO43" i="39"/>
  <c r="DO35" i="39"/>
  <c r="DO33" i="39"/>
  <c r="DO49" i="39"/>
  <c r="DO36" i="39"/>
  <c r="DO37" i="39" s="1"/>
  <c r="DO38" i="39"/>
  <c r="DO57" i="39"/>
  <c r="DP43" i="39"/>
  <c r="HR46" i="39"/>
  <c r="JR55" i="39"/>
  <c r="JR34" i="39"/>
  <c r="JR43" i="39"/>
  <c r="JR35" i="39"/>
  <c r="JR57" i="39"/>
  <c r="JR36" i="39"/>
  <c r="JR37" i="39" s="1"/>
  <c r="JR49" i="39"/>
  <c r="JR33" i="39"/>
  <c r="JR46" i="39"/>
  <c r="JR52" i="39"/>
  <c r="JR38" i="39"/>
  <c r="JS43" i="39"/>
  <c r="LR52" i="39"/>
  <c r="MI56" i="39"/>
  <c r="MJ43" i="39"/>
  <c r="MJ34" i="39"/>
  <c r="MJ55" i="39"/>
  <c r="MJ52" i="39"/>
  <c r="MJ36" i="39"/>
  <c r="MJ37" i="39" s="1"/>
  <c r="MJ38" i="39"/>
  <c r="MJ46" i="39"/>
  <c r="MJ49" i="39"/>
  <c r="MJ57" i="39"/>
  <c r="MJ35" i="39"/>
  <c r="MK7" i="39"/>
  <c r="MK6" i="39"/>
  <c r="ML5" i="39"/>
  <c r="MK11" i="39"/>
  <c r="MI58" i="39"/>
  <c r="KH21" i="39" l="1"/>
  <c r="KG28" i="39"/>
  <c r="KG29" i="39"/>
  <c r="KG33" i="39"/>
  <c r="MA56" i="39"/>
  <c r="LZ56" i="39"/>
  <c r="FK46" i="39"/>
  <c r="DX34" i="39"/>
  <c r="DX35" i="39"/>
  <c r="DX38" i="39"/>
  <c r="DX57" i="39"/>
  <c r="DX36" i="39"/>
  <c r="DX37" i="39" s="1"/>
  <c r="DX33" i="39"/>
  <c r="DX46" i="39"/>
  <c r="DX43" i="39"/>
  <c r="DX49" i="39"/>
  <c r="DX55" i="39"/>
  <c r="DY43" i="39"/>
  <c r="FX52" i="39"/>
  <c r="EB46" i="39"/>
  <c r="EJ49" i="39"/>
  <c r="FB35" i="39"/>
  <c r="FB43" i="39"/>
  <c r="FB33" i="39"/>
  <c r="FB57" i="39"/>
  <c r="FB46" i="39"/>
  <c r="FB36" i="39"/>
  <c r="FB37" i="39" s="1"/>
  <c r="FB49" i="39"/>
  <c r="FB55" i="39"/>
  <c r="FB34" i="39"/>
  <c r="FB38" i="39"/>
  <c r="FC43" i="39"/>
  <c r="FN49" i="39"/>
  <c r="HB52" i="39"/>
  <c r="JZ55" i="39"/>
  <c r="LX56" i="39" s="1"/>
  <c r="JZ36" i="39"/>
  <c r="JZ37" i="39" s="1"/>
  <c r="JZ49" i="39"/>
  <c r="JZ35" i="39"/>
  <c r="JZ34" i="39"/>
  <c r="JZ57" i="39"/>
  <c r="LY58" i="39" s="1"/>
  <c r="JZ46" i="39"/>
  <c r="JZ38" i="39"/>
  <c r="JZ52" i="39"/>
  <c r="JZ43" i="39"/>
  <c r="JZ33" i="39"/>
  <c r="KA43" i="39"/>
  <c r="LZ52" i="39"/>
  <c r="KL49" i="39"/>
  <c r="D3433" i="43"/>
  <c r="C3434" i="43"/>
  <c r="E3433" i="43"/>
  <c r="MB58" i="39"/>
  <c r="FS35" i="39"/>
  <c r="FS36" i="39"/>
  <c r="FS37" i="39" s="1"/>
  <c r="FS34" i="39"/>
  <c r="FS33" i="39"/>
  <c r="FS57" i="39"/>
  <c r="FS52" i="39"/>
  <c r="FS43" i="39"/>
  <c r="FS49" i="39"/>
  <c r="FS46" i="39"/>
  <c r="FS38" i="39"/>
  <c r="FS55" i="39"/>
  <c r="FT11" i="39"/>
  <c r="HT52" i="39" s="1"/>
  <c r="GE49" i="39"/>
  <c r="FW46" i="39"/>
  <c r="HT55" i="39"/>
  <c r="HT36" i="39"/>
  <c r="HT37" i="39" s="1"/>
  <c r="HT33" i="39"/>
  <c r="HT57" i="39"/>
  <c r="HT38" i="39"/>
  <c r="HT46" i="39"/>
  <c r="HT43" i="39"/>
  <c r="HT35" i="39"/>
  <c r="HT34" i="39"/>
  <c r="HT49" i="39"/>
  <c r="HU43" i="39"/>
  <c r="IF49" i="39"/>
  <c r="JT52" i="39"/>
  <c r="GG46" i="39"/>
  <c r="GG35" i="39"/>
  <c r="GG33" i="39"/>
  <c r="GG43" i="39"/>
  <c r="GG38" i="39"/>
  <c r="GG49" i="39"/>
  <c r="GG34" i="39"/>
  <c r="GG36" i="39"/>
  <c r="GG37" i="39" s="1"/>
  <c r="GG57" i="39"/>
  <c r="GG52" i="39"/>
  <c r="GG55" i="39"/>
  <c r="GH43" i="39"/>
  <c r="IG52" i="39"/>
  <c r="GS49" i="39"/>
  <c r="HO35" i="39"/>
  <c r="HO46" i="39"/>
  <c r="HO55" i="39"/>
  <c r="HO57" i="39"/>
  <c r="HO38" i="39"/>
  <c r="HO36" i="39"/>
  <c r="HO37" i="39" s="1"/>
  <c r="HO34" i="39"/>
  <c r="HO49" i="39"/>
  <c r="HO33" i="39"/>
  <c r="HO52" i="39"/>
  <c r="HO43" i="39"/>
  <c r="HP43" i="39"/>
  <c r="JO52" i="39"/>
  <c r="IA49" i="39"/>
  <c r="D4100" i="43"/>
  <c r="E4100" i="43"/>
  <c r="C4101" i="43"/>
  <c r="HS46" i="39"/>
  <c r="HS52" i="39"/>
  <c r="KD46" i="39"/>
  <c r="FF46" i="39"/>
  <c r="GK46" i="39"/>
  <c r="MB56" i="39"/>
  <c r="MA58" i="39"/>
  <c r="IT38" i="39"/>
  <c r="IT35" i="39"/>
  <c r="IT49" i="39"/>
  <c r="IT46" i="39"/>
  <c r="IT43" i="39"/>
  <c r="IT33" i="39"/>
  <c r="IT57" i="39"/>
  <c r="IT34" i="39"/>
  <c r="IT36" i="39"/>
  <c r="IT37" i="39" s="1"/>
  <c r="IT52" i="39"/>
  <c r="IT55" i="39"/>
  <c r="IU43" i="39"/>
  <c r="KT52" i="39"/>
  <c r="JF49" i="39"/>
  <c r="FG43" i="39"/>
  <c r="FG33" i="39"/>
  <c r="FG35" i="39"/>
  <c r="FG38" i="39"/>
  <c r="FG36" i="39"/>
  <c r="FG37" i="39" s="1"/>
  <c r="FG57" i="39"/>
  <c r="FG49" i="39"/>
  <c r="FG46" i="39"/>
  <c r="FG34" i="39"/>
  <c r="FG55" i="39"/>
  <c r="FH43" i="39"/>
  <c r="EK34" i="39"/>
  <c r="EK49" i="39"/>
  <c r="EK35" i="39"/>
  <c r="EK43" i="39"/>
  <c r="EK33" i="39"/>
  <c r="EK55" i="39"/>
  <c r="EK36" i="39"/>
  <c r="EK37" i="39" s="1"/>
  <c r="EK38" i="39"/>
  <c r="EK57" i="39"/>
  <c r="EK46" i="39"/>
  <c r="EL43" i="39"/>
  <c r="EO46" i="39"/>
  <c r="EW49" i="39"/>
  <c r="LZ58" i="39"/>
  <c r="MJ56" i="39"/>
  <c r="MJ58" i="39"/>
  <c r="MK57" i="39"/>
  <c r="MK43" i="39"/>
  <c r="MK38" i="39"/>
  <c r="MK35" i="39"/>
  <c r="MK46" i="39"/>
  <c r="MK52" i="39"/>
  <c r="MK34" i="39"/>
  <c r="MK36" i="39"/>
  <c r="MK37" i="39" s="1"/>
  <c r="MK49" i="39"/>
  <c r="MK55" i="39"/>
  <c r="MM5" i="39"/>
  <c r="ML6" i="39"/>
  <c r="ML11" i="39"/>
  <c r="ML7" i="39"/>
  <c r="KI21" i="39" l="1"/>
  <c r="KH29" i="39"/>
  <c r="KH28" i="39"/>
  <c r="KH33" i="39"/>
  <c r="LF56" i="39"/>
  <c r="LS58" i="39"/>
  <c r="KY56" i="39"/>
  <c r="KP56" i="39"/>
  <c r="LE56" i="39"/>
  <c r="HY56" i="39"/>
  <c r="LC56" i="39"/>
  <c r="LD56" i="39"/>
  <c r="LK56" i="39"/>
  <c r="KZ56" i="39"/>
  <c r="HX56" i="39"/>
  <c r="LL56" i="39"/>
  <c r="KV56" i="39"/>
  <c r="LH56" i="39"/>
  <c r="LQ56" i="39"/>
  <c r="JD58" i="39"/>
  <c r="LG56" i="39"/>
  <c r="LO56" i="39"/>
  <c r="LU56" i="39"/>
  <c r="KN56" i="39"/>
  <c r="LN56" i="39"/>
  <c r="LI56" i="39"/>
  <c r="FG58" i="39"/>
  <c r="KW56" i="39"/>
  <c r="LM56" i="39"/>
  <c r="LP56" i="39"/>
  <c r="LT58" i="39"/>
  <c r="LN58" i="39"/>
  <c r="KY58" i="39"/>
  <c r="LP58" i="39"/>
  <c r="KV58" i="39"/>
  <c r="LM58" i="39"/>
  <c r="JL58" i="39"/>
  <c r="LJ58" i="39"/>
  <c r="KS58" i="39"/>
  <c r="FM58" i="39"/>
  <c r="LK58" i="39"/>
  <c r="LE58" i="39"/>
  <c r="LL58" i="39"/>
  <c r="KT56" i="39"/>
  <c r="KF58" i="39"/>
  <c r="LO58" i="39"/>
  <c r="KJ58" i="39"/>
  <c r="LR58" i="39"/>
  <c r="KX58" i="39"/>
  <c r="JO56" i="39"/>
  <c r="LI58" i="39"/>
  <c r="LV58" i="39"/>
  <c r="FN56" i="39"/>
  <c r="LF58" i="39"/>
  <c r="LA58" i="39"/>
  <c r="LX58" i="39"/>
  <c r="KW58" i="39"/>
  <c r="KZ58" i="39"/>
  <c r="LD58" i="39"/>
  <c r="LH58" i="39"/>
  <c r="JN58" i="39"/>
  <c r="JK58" i="39"/>
  <c r="IR58" i="39"/>
  <c r="IM58" i="39"/>
  <c r="IS58" i="39"/>
  <c r="JJ58" i="39"/>
  <c r="IK58" i="39"/>
  <c r="JI58" i="39"/>
  <c r="IL58" i="39"/>
  <c r="II58" i="39"/>
  <c r="IH58" i="39"/>
  <c r="FJ58" i="39"/>
  <c r="IF56" i="39"/>
  <c r="HU56" i="39"/>
  <c r="HV56" i="39"/>
  <c r="HZ56" i="39"/>
  <c r="ID56" i="39"/>
  <c r="IC56" i="39"/>
  <c r="FQ56" i="39"/>
  <c r="FL58" i="39"/>
  <c r="KQ56" i="39"/>
  <c r="JP56" i="39"/>
  <c r="FR58" i="39"/>
  <c r="IN58" i="39"/>
  <c r="IB56" i="39"/>
  <c r="KD56" i="39"/>
  <c r="FH56" i="39"/>
  <c r="KB58" i="39"/>
  <c r="IW58" i="39"/>
  <c r="E4101" i="43"/>
  <c r="C4102" i="43"/>
  <c r="D4101" i="43"/>
  <c r="JN56" i="39"/>
  <c r="JS58" i="39"/>
  <c r="JO58" i="39"/>
  <c r="JP58" i="39"/>
  <c r="JQ58" i="39"/>
  <c r="JA56" i="39"/>
  <c r="JG56" i="39"/>
  <c r="HT56" i="39"/>
  <c r="JT58" i="39"/>
  <c r="KM56" i="39"/>
  <c r="HW58" i="39"/>
  <c r="KL58" i="39"/>
  <c r="IO56" i="39"/>
  <c r="JC56" i="39"/>
  <c r="IQ56" i="39"/>
  <c r="KO58" i="39"/>
  <c r="IS56" i="39"/>
  <c r="JH58" i="39"/>
  <c r="KQ58" i="39"/>
  <c r="KF56" i="39"/>
  <c r="IF58" i="39"/>
  <c r="IB58" i="39"/>
  <c r="IC58" i="39"/>
  <c r="IA58" i="39"/>
  <c r="ID58" i="39"/>
  <c r="HU58" i="39"/>
  <c r="HT58" i="39"/>
  <c r="C3435" i="43"/>
  <c r="D3434" i="43"/>
  <c r="E3434" i="43"/>
  <c r="IG56" i="39"/>
  <c r="JI56" i="39"/>
  <c r="IJ56" i="39"/>
  <c r="KT58" i="39"/>
  <c r="IU56" i="39"/>
  <c r="JK56" i="39"/>
  <c r="LU58" i="39"/>
  <c r="HX58" i="39"/>
  <c r="KS56" i="39"/>
  <c r="JY56" i="39"/>
  <c r="KL56" i="39"/>
  <c r="KB56" i="39"/>
  <c r="KG56" i="39"/>
  <c r="KC56" i="39"/>
  <c r="IV56" i="39"/>
  <c r="JU56" i="39"/>
  <c r="IP56" i="39"/>
  <c r="IR56" i="39"/>
  <c r="IM56" i="39"/>
  <c r="JZ56" i="39"/>
  <c r="KR56" i="39"/>
  <c r="KN58" i="39"/>
  <c r="JW56" i="39"/>
  <c r="FK56" i="39"/>
  <c r="FL56" i="39"/>
  <c r="IV58" i="39"/>
  <c r="IZ56" i="39"/>
  <c r="IT56" i="39"/>
  <c r="KK56" i="39"/>
  <c r="KM58" i="39"/>
  <c r="LA56" i="39"/>
  <c r="JT56" i="39"/>
  <c r="JV56" i="39"/>
  <c r="KD58" i="39"/>
  <c r="KE58" i="39"/>
  <c r="KK58" i="39"/>
  <c r="KE56" i="39"/>
  <c r="FR56" i="39"/>
  <c r="JW58" i="39"/>
  <c r="KA56" i="39"/>
  <c r="JX58" i="39"/>
  <c r="JM56" i="39"/>
  <c r="KI58" i="39"/>
  <c r="IZ58" i="39"/>
  <c r="JL56" i="39"/>
  <c r="KA58" i="39"/>
  <c r="FH58" i="39"/>
  <c r="KG58" i="39"/>
  <c r="KU58" i="39"/>
  <c r="KI56" i="39"/>
  <c r="IX56" i="39"/>
  <c r="JX56" i="39"/>
  <c r="II56" i="39"/>
  <c r="FJ56" i="39"/>
  <c r="JG58" i="39"/>
  <c r="JC58" i="39"/>
  <c r="KH58" i="39"/>
  <c r="HY58" i="39"/>
  <c r="IA56" i="39"/>
  <c r="IW56" i="39"/>
  <c r="IK56" i="39"/>
  <c r="JS56" i="39"/>
  <c r="IT58" i="39"/>
  <c r="JY58" i="39"/>
  <c r="IU58" i="39"/>
  <c r="JQ56" i="39"/>
  <c r="LG58" i="39"/>
  <c r="JU58" i="39"/>
  <c r="FQ58" i="39"/>
  <c r="FO58" i="39"/>
  <c r="FS58" i="39"/>
  <c r="FP58" i="39"/>
  <c r="LV56" i="39"/>
  <c r="LB58" i="39"/>
  <c r="LB56" i="39"/>
  <c r="JZ58" i="39"/>
  <c r="IO58" i="39"/>
  <c r="KO56" i="39"/>
  <c r="JE58" i="39"/>
  <c r="KH56" i="39"/>
  <c r="IE58" i="39"/>
  <c r="FN58" i="39"/>
  <c r="KJ56" i="39"/>
  <c r="KP58" i="39"/>
  <c r="IJ58" i="39"/>
  <c r="JB56" i="39"/>
  <c r="JD56" i="39"/>
  <c r="HZ58" i="39"/>
  <c r="JH56" i="39"/>
  <c r="FI58" i="39"/>
  <c r="IY56" i="39"/>
  <c r="FT36" i="39"/>
  <c r="FT37" i="39" s="1"/>
  <c r="FT57" i="39"/>
  <c r="GR58" i="39" s="1"/>
  <c r="FT46" i="39"/>
  <c r="FT35" i="39"/>
  <c r="FT43" i="39"/>
  <c r="FT55" i="39"/>
  <c r="GJ56" i="39" s="1"/>
  <c r="FT38" i="39"/>
  <c r="FT34" i="39"/>
  <c r="FT49" i="39"/>
  <c r="FT52" i="39"/>
  <c r="FT33" i="39"/>
  <c r="FU43" i="39"/>
  <c r="FX46" i="39"/>
  <c r="GF49" i="39"/>
  <c r="IX58" i="39"/>
  <c r="IL56" i="39"/>
  <c r="FM56" i="39"/>
  <c r="IY58" i="39"/>
  <c r="IE56" i="39"/>
  <c r="JV58" i="39"/>
  <c r="JJ56" i="39"/>
  <c r="JA58" i="39"/>
  <c r="IQ58" i="39"/>
  <c r="LQ58" i="39"/>
  <c r="FK58" i="39"/>
  <c r="IH56" i="39"/>
  <c r="IG58" i="39"/>
  <c r="JE56" i="39"/>
  <c r="HW56" i="39"/>
  <c r="HV58" i="39"/>
  <c r="JF56" i="39"/>
  <c r="JB58" i="39"/>
  <c r="JM58" i="39"/>
  <c r="KR58" i="39"/>
  <c r="IN56" i="39"/>
  <c r="KC58" i="39"/>
  <c r="JR58" i="39"/>
  <c r="JF58" i="39"/>
  <c r="IP58" i="39"/>
  <c r="LY56" i="39"/>
  <c r="LR56" i="39"/>
  <c r="LS56" i="39"/>
  <c r="KU56" i="39"/>
  <c r="LW56" i="39"/>
  <c r="LT56" i="39"/>
  <c r="KX56" i="39"/>
  <c r="FG56" i="39"/>
  <c r="FS56" i="39"/>
  <c r="FO56" i="39"/>
  <c r="FP56" i="39"/>
  <c r="LW58" i="39"/>
  <c r="JR56" i="39"/>
  <c r="LC58" i="39"/>
  <c r="FI56" i="39"/>
  <c r="LJ56" i="39"/>
  <c r="HM58" i="39"/>
  <c r="MM7" i="39"/>
  <c r="MM6" i="39"/>
  <c r="MN5" i="39"/>
  <c r="MM11" i="39"/>
  <c r="MK56" i="39"/>
  <c r="ML49" i="39"/>
  <c r="ML36" i="39"/>
  <c r="ML37" i="39" s="1"/>
  <c r="ML55" i="39"/>
  <c r="ML46" i="39"/>
  <c r="ML35" i="39"/>
  <c r="ML57" i="39"/>
  <c r="ML38" i="39"/>
  <c r="ML52" i="39"/>
  <c r="ML34" i="39"/>
  <c r="ML43" i="39"/>
  <c r="MK58" i="39"/>
  <c r="KI28" i="39" l="1"/>
  <c r="KI33" i="39"/>
  <c r="KI29" i="39"/>
  <c r="KJ21" i="39"/>
  <c r="HP58" i="39"/>
  <c r="FT56" i="39"/>
  <c r="GO56" i="39"/>
  <c r="GX56" i="39"/>
  <c r="GH58" i="39"/>
  <c r="HH56" i="39"/>
  <c r="HA56" i="39"/>
  <c r="HE56" i="39"/>
  <c r="HO56" i="39"/>
  <c r="GM56" i="39"/>
  <c r="GK56" i="39"/>
  <c r="GY56" i="39"/>
  <c r="FU56" i="39"/>
  <c r="FW56" i="39"/>
  <c r="GC58" i="39"/>
  <c r="HR56" i="39"/>
  <c r="HB56" i="39"/>
  <c r="HD56" i="39"/>
  <c r="GI56" i="39"/>
  <c r="HC56" i="39"/>
  <c r="GT56" i="39"/>
  <c r="HP56" i="39"/>
  <c r="GS56" i="39"/>
  <c r="GM58" i="39"/>
  <c r="HI58" i="39"/>
  <c r="HF56" i="39"/>
  <c r="GX58" i="39"/>
  <c r="HA58" i="39"/>
  <c r="GH56" i="39"/>
  <c r="FV58" i="39"/>
  <c r="GD58" i="39"/>
  <c r="GP56" i="39"/>
  <c r="GF56" i="39"/>
  <c r="GP58" i="39"/>
  <c r="GE56" i="39"/>
  <c r="GU58" i="39"/>
  <c r="HL58" i="39"/>
  <c r="GB58" i="39"/>
  <c r="FT58" i="39"/>
  <c r="GK58" i="39"/>
  <c r="FX58" i="39"/>
  <c r="GN56" i="39"/>
  <c r="GV56" i="39"/>
  <c r="GD56" i="39"/>
  <c r="HS58" i="39"/>
  <c r="HN58" i="39"/>
  <c r="HH58" i="39"/>
  <c r="HJ58" i="39"/>
  <c r="GQ58" i="39"/>
  <c r="HQ58" i="39"/>
  <c r="GZ58" i="39"/>
  <c r="GA58" i="39"/>
  <c r="HC58" i="39"/>
  <c r="FY58" i="39"/>
  <c r="GT58" i="39"/>
  <c r="FY56" i="39"/>
  <c r="HE58" i="39"/>
  <c r="GZ56" i="39"/>
  <c r="GW56" i="39"/>
  <c r="HO58" i="39"/>
  <c r="GV58" i="39"/>
  <c r="FZ58" i="39"/>
  <c r="HB58" i="39"/>
  <c r="FZ56" i="39"/>
  <c r="FX56" i="39"/>
  <c r="GO58" i="39"/>
  <c r="C4103" i="43"/>
  <c r="D4102" i="43"/>
  <c r="E4102" i="43"/>
  <c r="HG56" i="39"/>
  <c r="GL58" i="39"/>
  <c r="HK58" i="39"/>
  <c r="GF58" i="39"/>
  <c r="GW58" i="39"/>
  <c r="HD58" i="39"/>
  <c r="GC56" i="39"/>
  <c r="GA56" i="39"/>
  <c r="FV56" i="39"/>
  <c r="GI58" i="39"/>
  <c r="GE58" i="39"/>
  <c r="HR58" i="39"/>
  <c r="GJ58" i="39"/>
  <c r="HF58" i="39"/>
  <c r="GR56" i="39"/>
  <c r="GB56" i="39"/>
  <c r="GS58" i="39"/>
  <c r="GN58" i="39"/>
  <c r="HS56" i="39"/>
  <c r="HL56" i="39"/>
  <c r="HI56" i="39"/>
  <c r="HQ56" i="39"/>
  <c r="HN56" i="39"/>
  <c r="HM56" i="39"/>
  <c r="GU56" i="39"/>
  <c r="HJ56" i="39"/>
  <c r="GQ56" i="39"/>
  <c r="HK56" i="39"/>
  <c r="GY58" i="39"/>
  <c r="GG58" i="39"/>
  <c r="FW58" i="39"/>
  <c r="FU58" i="39"/>
  <c r="HG58" i="39"/>
  <c r="E3435" i="43"/>
  <c r="C3436" i="43"/>
  <c r="D3435" i="43"/>
  <c r="GG56" i="39"/>
  <c r="GL56" i="39"/>
  <c r="MM38" i="39"/>
  <c r="MM46" i="39"/>
  <c r="MM43" i="39"/>
  <c r="MM57" i="39"/>
  <c r="MM34" i="39"/>
  <c r="MM52" i="39"/>
  <c r="MM55" i="39"/>
  <c r="MM36" i="39"/>
  <c r="MM37" i="39" s="1"/>
  <c r="MM49" i="39"/>
  <c r="MM35" i="39"/>
  <c r="MN7" i="39"/>
  <c r="MO5" i="39"/>
  <c r="MN11" i="39"/>
  <c r="MN6" i="39"/>
  <c r="ML58" i="39"/>
  <c r="ML56" i="39"/>
  <c r="KK21" i="39" l="1"/>
  <c r="KJ29" i="39"/>
  <c r="KJ28" i="39"/>
  <c r="KJ33" i="39"/>
  <c r="C3437" i="43"/>
  <c r="D3436" i="43"/>
  <c r="E3436" i="43"/>
  <c r="E4103" i="43"/>
  <c r="D4103" i="43"/>
  <c r="C4104" i="43"/>
  <c r="MM58" i="39"/>
  <c r="MM56" i="39"/>
  <c r="MN38" i="39"/>
  <c r="MN34" i="39"/>
  <c r="MN52" i="39"/>
  <c r="MN36" i="39"/>
  <c r="MN37" i="39" s="1"/>
  <c r="MN57" i="39"/>
  <c r="MN55" i="39"/>
  <c r="MN49" i="39"/>
  <c r="MN43" i="39"/>
  <c r="MN35" i="39"/>
  <c r="MN46" i="39"/>
  <c r="MO7" i="39"/>
  <c r="MP5" i="39"/>
  <c r="MO11" i="39"/>
  <c r="MO6" i="39"/>
  <c r="KK29" i="39" l="1"/>
  <c r="KK28" i="39"/>
  <c r="KL21" i="39"/>
  <c r="KK33" i="39"/>
  <c r="E4104" i="43"/>
  <c r="C4105" i="43"/>
  <c r="D4104" i="43"/>
  <c r="C3438" i="43"/>
  <c r="E3437" i="43"/>
  <c r="D3437" i="43"/>
  <c r="MO38" i="39"/>
  <c r="MO55" i="39"/>
  <c r="MO49" i="39"/>
  <c r="MO36" i="39"/>
  <c r="MO37" i="39" s="1"/>
  <c r="MO34" i="39"/>
  <c r="MO43" i="39"/>
  <c r="MO57" i="39"/>
  <c r="MO52" i="39"/>
  <c r="MO46" i="39"/>
  <c r="MO35" i="39"/>
  <c r="MN56" i="39"/>
  <c r="MP6" i="39"/>
  <c r="MP11" i="39"/>
  <c r="MQ5" i="39"/>
  <c r="MP7" i="39"/>
  <c r="MN58" i="39"/>
  <c r="KM21" i="39" l="1"/>
  <c r="KL28" i="39"/>
  <c r="KL29" i="39"/>
  <c r="KL33" i="39"/>
  <c r="E3438" i="43"/>
  <c r="C3439" i="43"/>
  <c r="D3438" i="43"/>
  <c r="C4106" i="43"/>
  <c r="E4105" i="43"/>
  <c r="D4105" i="43"/>
  <c r="MR5" i="39"/>
  <c r="MQ11" i="39"/>
  <c r="MQ7" i="39"/>
  <c r="MQ6" i="39"/>
  <c r="MO56" i="39"/>
  <c r="MP34" i="39"/>
  <c r="MP55" i="39"/>
  <c r="MP35" i="39"/>
  <c r="MP57" i="39"/>
  <c r="MP49" i="39"/>
  <c r="MP46" i="39"/>
  <c r="MP36" i="39"/>
  <c r="MP37" i="39" s="1"/>
  <c r="MP52" i="39"/>
  <c r="MP43" i="39"/>
  <c r="MP38" i="39"/>
  <c r="MO58" i="39"/>
  <c r="KM33" i="39" l="1"/>
  <c r="KM29" i="39"/>
  <c r="KM28" i="39"/>
  <c r="KN21" i="39"/>
  <c r="D4106" i="43"/>
  <c r="E4106" i="43"/>
  <c r="C4107" i="43"/>
  <c r="E3439" i="43"/>
  <c r="C3440" i="43"/>
  <c r="D3439" i="43"/>
  <c r="MR6" i="39"/>
  <c r="MS5" i="39"/>
  <c r="MR11" i="39"/>
  <c r="MR7" i="39"/>
  <c r="MQ38" i="39"/>
  <c r="MQ55" i="39"/>
  <c r="MQ52" i="39"/>
  <c r="MQ43" i="39"/>
  <c r="MQ36" i="39"/>
  <c r="MQ37" i="39" s="1"/>
  <c r="MQ57" i="39"/>
  <c r="MQ49" i="39"/>
  <c r="MQ35" i="39"/>
  <c r="MQ34" i="39"/>
  <c r="MQ46" i="39"/>
  <c r="MP56" i="39"/>
  <c r="MP58" i="39"/>
  <c r="KN28" i="39" l="1"/>
  <c r="KO21" i="39"/>
  <c r="KN29" i="39"/>
  <c r="KN33" i="39"/>
  <c r="D3440" i="43"/>
  <c r="E3440" i="43"/>
  <c r="C3441" i="43"/>
  <c r="E4107" i="43"/>
  <c r="D4107" i="43"/>
  <c r="C4108" i="43"/>
  <c r="MQ56" i="39"/>
  <c r="MR35" i="39"/>
  <c r="MR43" i="39"/>
  <c r="MR57" i="39"/>
  <c r="MR34" i="39"/>
  <c r="MR38" i="39"/>
  <c r="MR55" i="39"/>
  <c r="MR52" i="39"/>
  <c r="MR46" i="39"/>
  <c r="MR49" i="39"/>
  <c r="MR36" i="39"/>
  <c r="MR37" i="39" s="1"/>
  <c r="MS6" i="39"/>
  <c r="MS7" i="39"/>
  <c r="MS11" i="39"/>
  <c r="MT5" i="39"/>
  <c r="MQ58" i="39"/>
  <c r="KP21" i="39" l="1"/>
  <c r="KO29" i="39"/>
  <c r="KO28" i="39"/>
  <c r="KO33" i="39"/>
  <c r="C4109" i="43"/>
  <c r="E4108" i="43"/>
  <c r="D4108" i="43"/>
  <c r="D3441" i="43"/>
  <c r="E3441" i="43"/>
  <c r="C3442" i="43"/>
  <c r="MR56" i="39"/>
  <c r="MT6" i="39"/>
  <c r="MT7" i="39"/>
  <c r="MU5" i="39"/>
  <c r="MT11" i="39"/>
  <c r="MS43" i="39"/>
  <c r="MS55" i="39"/>
  <c r="MS57" i="39"/>
  <c r="MS34" i="39"/>
  <c r="MS35" i="39"/>
  <c r="MS52" i="39"/>
  <c r="MS38" i="39"/>
  <c r="MS49" i="39"/>
  <c r="MS46" i="39"/>
  <c r="MS36" i="39"/>
  <c r="MS37" i="39" s="1"/>
  <c r="MR58" i="39"/>
  <c r="KP29" i="39" l="1"/>
  <c r="KP28" i="39"/>
  <c r="KQ21" i="39"/>
  <c r="KP33" i="39"/>
  <c r="E3442" i="43"/>
  <c r="D3442" i="43"/>
  <c r="C3443" i="43"/>
  <c r="C4110" i="43"/>
  <c r="D4109" i="43"/>
  <c r="E4109" i="43"/>
  <c r="MT36" i="39"/>
  <c r="MT37" i="39" s="1"/>
  <c r="MT34" i="39"/>
  <c r="MT55" i="39"/>
  <c r="MT43" i="39"/>
  <c r="MT52" i="39"/>
  <c r="MT57" i="39"/>
  <c r="MT38" i="39"/>
  <c r="MT49" i="39"/>
  <c r="MT35" i="39"/>
  <c r="MT46" i="39"/>
  <c r="MS58" i="39"/>
  <c r="MU11" i="39"/>
  <c r="MU6" i="39"/>
  <c r="MV5" i="39"/>
  <c r="MU7" i="39"/>
  <c r="MS56" i="39"/>
  <c r="KR21" i="39" l="1"/>
  <c r="KQ29" i="39"/>
  <c r="KQ28" i="39"/>
  <c r="KQ33" i="39"/>
  <c r="D4110" i="43"/>
  <c r="E4110" i="43"/>
  <c r="C4111" i="43"/>
  <c r="D3443" i="43"/>
  <c r="E3443" i="43"/>
  <c r="C3444" i="43"/>
  <c r="MT58" i="39"/>
  <c r="MU34" i="39"/>
  <c r="MU35" i="39"/>
  <c r="MU52" i="39"/>
  <c r="MU43" i="39"/>
  <c r="MU46" i="39"/>
  <c r="MU36" i="39"/>
  <c r="MU37" i="39" s="1"/>
  <c r="MU38" i="39"/>
  <c r="MU55" i="39"/>
  <c r="MU49" i="39"/>
  <c r="MU57" i="39"/>
  <c r="MT56" i="39"/>
  <c r="MV7" i="39"/>
  <c r="MW5" i="39"/>
  <c r="MV11" i="39"/>
  <c r="MV6" i="39"/>
  <c r="KR28" i="39" l="1"/>
  <c r="KS21" i="39"/>
  <c r="KR29" i="39"/>
  <c r="KR33" i="39"/>
  <c r="C4112" i="43"/>
  <c r="E4111" i="43"/>
  <c r="D4111" i="43"/>
  <c r="E3444" i="43"/>
  <c r="D3444" i="43"/>
  <c r="C3445" i="43"/>
  <c r="MX5" i="39"/>
  <c r="MW11" i="39"/>
  <c r="MW7" i="39"/>
  <c r="MW6" i="39"/>
  <c r="MV52" i="39"/>
  <c r="MV38" i="39"/>
  <c r="MV49" i="39"/>
  <c r="MV34" i="39"/>
  <c r="MV36" i="39"/>
  <c r="MV37" i="39" s="1"/>
  <c r="MV35" i="39"/>
  <c r="MV43" i="39"/>
  <c r="MV46" i="39"/>
  <c r="MV57" i="39"/>
  <c r="MV55" i="39"/>
  <c r="MU58" i="39"/>
  <c r="MU56" i="39"/>
  <c r="KT21" i="39" l="1"/>
  <c r="KS29" i="39"/>
  <c r="KS28" i="39"/>
  <c r="KS33" i="39"/>
  <c r="E3445" i="43"/>
  <c r="C3446" i="43"/>
  <c r="D3445" i="43"/>
  <c r="D4112" i="43"/>
  <c r="E4112" i="43"/>
  <c r="C4113" i="43"/>
  <c r="MV56" i="39"/>
  <c r="MV58" i="39"/>
  <c r="MW57" i="39"/>
  <c r="MW34" i="39"/>
  <c r="MW38" i="39"/>
  <c r="MW35" i="39"/>
  <c r="MW52" i="39"/>
  <c r="MW46" i="39"/>
  <c r="MW55" i="39"/>
  <c r="MW36" i="39"/>
  <c r="MW37" i="39" s="1"/>
  <c r="MW49" i="39"/>
  <c r="MW43" i="39"/>
  <c r="MY5" i="39"/>
  <c r="MX11" i="39"/>
  <c r="MX7" i="39"/>
  <c r="MX6" i="39"/>
  <c r="KU21" i="39" l="1"/>
  <c r="KT33" i="39"/>
  <c r="KT28" i="39"/>
  <c r="KT29" i="39"/>
  <c r="C4114" i="43"/>
  <c r="E4113" i="43"/>
  <c r="D4113" i="43"/>
  <c r="D3446" i="43"/>
  <c r="C3447" i="43"/>
  <c r="E3446" i="43"/>
  <c r="MW56" i="39"/>
  <c r="MZ5" i="39"/>
  <c r="MY11" i="39"/>
  <c r="MY6" i="39"/>
  <c r="MY7" i="39"/>
  <c r="MW58" i="39"/>
  <c r="MX46" i="39"/>
  <c r="MX36" i="39"/>
  <c r="MX37" i="39" s="1"/>
  <c r="MX35" i="39"/>
  <c r="MX52" i="39"/>
  <c r="MX43" i="39"/>
  <c r="MX38" i="39"/>
  <c r="MX49" i="39"/>
  <c r="MX34" i="39"/>
  <c r="MX55" i="39"/>
  <c r="MX57" i="39"/>
  <c r="KV21" i="39" l="1"/>
  <c r="KU29" i="39"/>
  <c r="KU28" i="39"/>
  <c r="KU33" i="39"/>
  <c r="D3447" i="43"/>
  <c r="E3447" i="43"/>
  <c r="C3448" i="43"/>
  <c r="C4115" i="43"/>
  <c r="D4114" i="43"/>
  <c r="E4114" i="43"/>
  <c r="MX56" i="39"/>
  <c r="MY55" i="39"/>
  <c r="MY52" i="39"/>
  <c r="MY38" i="39"/>
  <c r="MY46" i="39"/>
  <c r="MY36" i="39"/>
  <c r="MY37" i="39" s="1"/>
  <c r="MY35" i="39"/>
  <c r="MY34" i="39"/>
  <c r="MY57" i="39"/>
  <c r="MY43" i="39"/>
  <c r="MY49" i="39"/>
  <c r="MX58" i="39"/>
  <c r="NA5" i="39"/>
  <c r="MZ11" i="39"/>
  <c r="MZ7" i="39"/>
  <c r="MZ6" i="39"/>
  <c r="KV29" i="39" l="1"/>
  <c r="KV33" i="39"/>
  <c r="KV28" i="39"/>
  <c r="KW21" i="39"/>
  <c r="D4115" i="43"/>
  <c r="E4115" i="43"/>
  <c r="C4116" i="43"/>
  <c r="D3448" i="43"/>
  <c r="C3449" i="43"/>
  <c r="E3448" i="43"/>
  <c r="MZ43" i="39"/>
  <c r="MZ35" i="39"/>
  <c r="MZ52" i="39"/>
  <c r="MZ46" i="39"/>
  <c r="MZ49" i="39"/>
  <c r="MZ38" i="39"/>
  <c r="MZ36" i="39"/>
  <c r="MZ37" i="39" s="1"/>
  <c r="MZ34" i="39"/>
  <c r="MZ55" i="39"/>
  <c r="MZ57" i="39"/>
  <c r="NB5" i="39"/>
  <c r="NA11" i="39"/>
  <c r="NA6" i="39"/>
  <c r="NA7" i="39"/>
  <c r="MY58" i="39"/>
  <c r="MY56" i="39"/>
  <c r="KW28" i="39" l="1"/>
  <c r="KW29" i="39"/>
  <c r="KW33" i="39"/>
  <c r="KX21" i="39"/>
  <c r="D3449" i="43"/>
  <c r="E3449" i="43"/>
  <c r="C3450" i="43"/>
  <c r="D4116" i="43"/>
  <c r="E4116" i="43"/>
  <c r="C4117" i="43"/>
  <c r="MZ58" i="39"/>
  <c r="MZ56" i="39"/>
  <c r="NB7" i="39"/>
  <c r="NC5" i="39"/>
  <c r="NB11" i="39"/>
  <c r="NB6" i="39"/>
  <c r="NA43" i="39"/>
  <c r="NA34" i="39"/>
  <c r="NA36" i="39"/>
  <c r="NA37" i="39" s="1"/>
  <c r="NA55" i="39"/>
  <c r="NA57" i="39"/>
  <c r="NA46" i="39"/>
  <c r="NA38" i="39"/>
  <c r="NA52" i="39"/>
  <c r="NA35" i="39"/>
  <c r="NA49" i="39"/>
  <c r="KX29" i="39" l="1"/>
  <c r="KY21" i="39"/>
  <c r="KX28" i="39"/>
  <c r="KX33" i="39"/>
  <c r="E4117" i="43"/>
  <c r="C4118" i="43"/>
  <c r="D4117" i="43"/>
  <c r="E3450" i="43"/>
  <c r="C3451" i="43"/>
  <c r="D3450" i="43"/>
  <c r="NB34" i="39"/>
  <c r="NB57" i="39"/>
  <c r="NB55" i="39"/>
  <c r="NB43" i="39"/>
  <c r="NB36" i="39"/>
  <c r="NB37" i="39" s="1"/>
  <c r="NB35" i="39"/>
  <c r="NB46" i="39"/>
  <c r="NB52" i="39"/>
  <c r="NB49" i="39"/>
  <c r="NB38" i="39"/>
  <c r="NC7" i="39"/>
  <c r="NC11" i="39"/>
  <c r="ND5" i="39"/>
  <c r="NC6" i="39"/>
  <c r="NA58" i="39"/>
  <c r="NA56" i="39"/>
  <c r="KY29" i="39" l="1"/>
  <c r="KY28" i="39"/>
  <c r="KZ21" i="39"/>
  <c r="KY33" i="39"/>
  <c r="D3451" i="43"/>
  <c r="E3451" i="43"/>
  <c r="C3452" i="43"/>
  <c r="E4118" i="43"/>
  <c r="C4119" i="43"/>
  <c r="D4118" i="43"/>
  <c r="NB56" i="39"/>
  <c r="NB58" i="39"/>
  <c r="ND7" i="39"/>
  <c r="ND6" i="39"/>
  <c r="NE5" i="39"/>
  <c r="ND11" i="39"/>
  <c r="NC57" i="39"/>
  <c r="NC52" i="39"/>
  <c r="NC43" i="39"/>
  <c r="NC38" i="39"/>
  <c r="NC35" i="39"/>
  <c r="NC46" i="39"/>
  <c r="NC55" i="39"/>
  <c r="NC34" i="39"/>
  <c r="NC36" i="39"/>
  <c r="NC37" i="39" s="1"/>
  <c r="NC49" i="39"/>
  <c r="KZ29" i="39" l="1"/>
  <c r="LA21" i="39"/>
  <c r="KZ33" i="39"/>
  <c r="KZ28" i="39"/>
  <c r="C3453" i="43"/>
  <c r="D3452" i="43"/>
  <c r="E3452" i="43"/>
  <c r="D4119" i="43"/>
  <c r="C4120" i="43"/>
  <c r="E4119" i="43"/>
  <c r="ND36" i="39"/>
  <c r="ND37" i="39" s="1"/>
  <c r="ND52" i="39"/>
  <c r="ND43" i="39"/>
  <c r="ND49" i="39"/>
  <c r="ND38" i="39"/>
  <c r="ND46" i="39"/>
  <c r="ND35" i="39"/>
  <c r="ND55" i="39"/>
  <c r="ND34" i="39"/>
  <c r="ND57" i="39"/>
  <c r="NC56" i="39"/>
  <c r="NC58" i="39"/>
  <c r="NF5" i="39"/>
  <c r="NE11" i="39"/>
  <c r="NE7" i="39"/>
  <c r="NE6" i="39"/>
  <c r="LA29" i="39" l="1"/>
  <c r="LA28" i="39"/>
  <c r="LB21" i="39"/>
  <c r="LA33" i="39"/>
  <c r="D4120" i="43"/>
  <c r="C4121" i="43"/>
  <c r="E4120" i="43"/>
  <c r="D3453" i="43"/>
  <c r="C3454" i="43"/>
  <c r="E3453" i="43"/>
  <c r="ND58" i="39"/>
  <c r="ND56" i="39"/>
  <c r="NE36" i="39"/>
  <c r="NE37" i="39" s="1"/>
  <c r="NE49" i="39"/>
  <c r="NE46" i="39"/>
  <c r="NE55" i="39"/>
  <c r="NE52" i="39"/>
  <c r="NE57" i="39"/>
  <c r="NE34" i="39"/>
  <c r="NE43" i="39"/>
  <c r="NE35" i="39"/>
  <c r="NE38" i="39"/>
  <c r="NF7" i="39"/>
  <c r="NG5" i="39"/>
  <c r="NF11" i="39"/>
  <c r="NF6" i="39"/>
  <c r="LB29" i="39" l="1"/>
  <c r="LB28" i="39"/>
  <c r="LC21" i="39"/>
  <c r="LB33" i="39"/>
  <c r="E3454" i="43"/>
  <c r="C3455" i="43"/>
  <c r="D3454" i="43"/>
  <c r="E4121" i="43"/>
  <c r="C4122" i="43"/>
  <c r="D4121" i="43"/>
  <c r="NF55" i="39"/>
  <c r="NF36" i="39"/>
  <c r="NF37" i="39" s="1"/>
  <c r="NF34" i="39"/>
  <c r="NF43" i="39"/>
  <c r="NF57" i="39"/>
  <c r="NF35" i="39"/>
  <c r="NF38" i="39"/>
  <c r="NF52" i="39"/>
  <c r="NF46" i="39"/>
  <c r="NF49" i="39"/>
  <c r="NE58" i="39"/>
  <c r="NG6" i="39"/>
  <c r="NH5" i="39"/>
  <c r="NG11" i="39"/>
  <c r="NG7" i="39"/>
  <c r="NE56" i="39"/>
  <c r="LC33" i="39" l="1"/>
  <c r="LC28" i="39"/>
  <c r="LD21" i="39"/>
  <c r="LC29" i="39"/>
  <c r="D4122" i="43"/>
  <c r="E4122" i="43"/>
  <c r="C4123" i="43"/>
  <c r="D3455" i="43"/>
  <c r="C3456" i="43"/>
  <c r="E3455" i="43"/>
  <c r="NF58" i="39"/>
  <c r="NF56" i="39"/>
  <c r="NI5" i="39"/>
  <c r="NH11" i="39"/>
  <c r="NH7" i="39"/>
  <c r="NH6" i="39"/>
  <c r="NG43" i="39"/>
  <c r="NG55" i="39"/>
  <c r="NG57" i="39"/>
  <c r="NG38" i="39"/>
  <c r="NG34" i="39"/>
  <c r="NG52" i="39"/>
  <c r="NG49" i="39"/>
  <c r="NG36" i="39"/>
  <c r="NG37" i="39" s="1"/>
  <c r="NG35" i="39"/>
  <c r="NG46" i="39"/>
  <c r="LD28" i="39" l="1"/>
  <c r="LD29" i="39"/>
  <c r="LD33" i="39"/>
  <c r="LE21" i="39"/>
  <c r="C3457" i="43"/>
  <c r="D3456" i="43"/>
  <c r="E3456" i="43"/>
  <c r="C4124" i="43"/>
  <c r="E4123" i="43"/>
  <c r="D4123" i="43"/>
  <c r="NG58" i="39"/>
  <c r="NH49" i="39"/>
  <c r="NH35" i="39"/>
  <c r="NH34" i="39"/>
  <c r="NH43" i="39"/>
  <c r="NH52" i="39"/>
  <c r="NH38" i="39"/>
  <c r="NH36" i="39"/>
  <c r="NH37" i="39" s="1"/>
  <c r="NH57" i="39"/>
  <c r="NH55" i="39"/>
  <c r="NH46" i="39"/>
  <c r="NG56" i="39"/>
  <c r="NI7" i="39"/>
  <c r="NI6" i="39"/>
  <c r="NJ5" i="39"/>
  <c r="NI11" i="39"/>
  <c r="LE29" i="39" l="1"/>
  <c r="LF21" i="39"/>
  <c r="LE33" i="39"/>
  <c r="LE28" i="39"/>
  <c r="D4124" i="43"/>
  <c r="C4125" i="43"/>
  <c r="E4124" i="43"/>
  <c r="D3457" i="43"/>
  <c r="C3458" i="43"/>
  <c r="E3457" i="43"/>
  <c r="NH56" i="39"/>
  <c r="NH58" i="39"/>
  <c r="NK5" i="39"/>
  <c r="NJ11" i="39"/>
  <c r="NJ7" i="39"/>
  <c r="NJ6" i="39"/>
  <c r="NI49" i="39"/>
  <c r="NI43" i="39"/>
  <c r="NI55" i="39"/>
  <c r="NI56" i="39" s="1"/>
  <c r="NI38" i="39"/>
  <c r="NI36" i="39"/>
  <c r="NI37" i="39" s="1"/>
  <c r="NI34" i="39"/>
  <c r="NI46" i="39"/>
  <c r="NI57" i="39"/>
  <c r="NI35" i="39"/>
  <c r="NI52" i="39"/>
  <c r="LF29" i="39" l="1"/>
  <c r="LF28" i="39"/>
  <c r="LG21" i="39"/>
  <c r="LF33" i="39"/>
  <c r="D3458" i="43"/>
  <c r="C3459" i="43"/>
  <c r="E3458" i="43"/>
  <c r="E4125" i="43"/>
  <c r="C4126" i="43"/>
  <c r="D4125" i="43"/>
  <c r="NJ38" i="39"/>
  <c r="NJ55" i="39"/>
  <c r="NJ57" i="39"/>
  <c r="NJ36" i="39"/>
  <c r="NJ37" i="39" s="1"/>
  <c r="NJ35" i="39"/>
  <c r="NJ43" i="39"/>
  <c r="NJ46" i="39"/>
  <c r="NJ52" i="39"/>
  <c r="NJ34" i="39"/>
  <c r="NJ49" i="39"/>
  <c r="NK7" i="39"/>
  <c r="NK6" i="39"/>
  <c r="NL5" i="39"/>
  <c r="NK11" i="39"/>
  <c r="NI58" i="39"/>
  <c r="LG29" i="39" l="1"/>
  <c r="LG33" i="39"/>
  <c r="LH21" i="39"/>
  <c r="LG28" i="39"/>
  <c r="D4126" i="43"/>
  <c r="E4126" i="43"/>
  <c r="C4127" i="43"/>
  <c r="E3459" i="43"/>
  <c r="C3460" i="43"/>
  <c r="D3459" i="43"/>
  <c r="NJ58" i="39"/>
  <c r="NJ56" i="39"/>
  <c r="NK43" i="39"/>
  <c r="NK49" i="39"/>
  <c r="NK46" i="39"/>
  <c r="NK38" i="39"/>
  <c r="NK35" i="39"/>
  <c r="NK52" i="39"/>
  <c r="NK36" i="39"/>
  <c r="NK37" i="39" s="1"/>
  <c r="NK57" i="39"/>
  <c r="NK34" i="39"/>
  <c r="NK55" i="39"/>
  <c r="NL11" i="39"/>
  <c r="NM5" i="39"/>
  <c r="NL6" i="39"/>
  <c r="NL7" i="39"/>
  <c r="LH28" i="39" l="1"/>
  <c r="LI21" i="39"/>
  <c r="LH33" i="39"/>
  <c r="LH29" i="39"/>
  <c r="D3460" i="43"/>
  <c r="E3460" i="43"/>
  <c r="C3461" i="43"/>
  <c r="E4127" i="43"/>
  <c r="D4127" i="43"/>
  <c r="C4128" i="43"/>
  <c r="NK56" i="39"/>
  <c r="NK58" i="39"/>
  <c r="NM7" i="39"/>
  <c r="NM11" i="39"/>
  <c r="NN5" i="39"/>
  <c r="NM6" i="39"/>
  <c r="NL55" i="39"/>
  <c r="NL43" i="39"/>
  <c r="NL52" i="39"/>
  <c r="NL46" i="39"/>
  <c r="NL34" i="39"/>
  <c r="NL38" i="39"/>
  <c r="NL57" i="39"/>
  <c r="NL49" i="39"/>
  <c r="NL35" i="39"/>
  <c r="NL36" i="39"/>
  <c r="NL37" i="39" s="1"/>
  <c r="LI28" i="39" l="1"/>
  <c r="LJ21" i="39"/>
  <c r="LI33" i="39"/>
  <c r="LI29" i="39"/>
  <c r="D4128" i="43"/>
  <c r="E4128" i="43"/>
  <c r="C4129" i="43"/>
  <c r="D3461" i="43"/>
  <c r="E3461" i="43"/>
  <c r="C3462" i="43"/>
  <c r="NL56" i="39"/>
  <c r="NO5" i="39"/>
  <c r="NN11" i="39"/>
  <c r="NN6" i="39"/>
  <c r="NN7" i="39"/>
  <c r="NM49" i="39"/>
  <c r="NM38" i="39"/>
  <c r="NM55" i="39"/>
  <c r="NM36" i="39"/>
  <c r="NM37" i="39" s="1"/>
  <c r="NM35" i="39"/>
  <c r="NM57" i="39"/>
  <c r="NM46" i="39"/>
  <c r="NM34" i="39"/>
  <c r="NM52" i="39"/>
  <c r="NM43" i="39"/>
  <c r="NL58" i="39"/>
  <c r="LJ33" i="39" l="1"/>
  <c r="LK21" i="39"/>
  <c r="LJ29" i="39"/>
  <c r="LJ28" i="39"/>
  <c r="D3462" i="43"/>
  <c r="E3462" i="43"/>
  <c r="C3463" i="43"/>
  <c r="C4130" i="43"/>
  <c r="E4129" i="43"/>
  <c r="D4129" i="43"/>
  <c r="NN52" i="39"/>
  <c r="NN57" i="39"/>
  <c r="NN34" i="39"/>
  <c r="NN55" i="39"/>
  <c r="NN49" i="39"/>
  <c r="NN38" i="39"/>
  <c r="NN43" i="39"/>
  <c r="NN35" i="39"/>
  <c r="NN36" i="39"/>
  <c r="NN37" i="39" s="1"/>
  <c r="NN46" i="39"/>
  <c r="NM56" i="39"/>
  <c r="NM58" i="39"/>
  <c r="NO6" i="39"/>
  <c r="NP5" i="39"/>
  <c r="NO7" i="39"/>
  <c r="NO11" i="39"/>
  <c r="LK28" i="39" l="1"/>
  <c r="LL21" i="39"/>
  <c r="LK29" i="39"/>
  <c r="LK33" i="39"/>
  <c r="C4131" i="43"/>
  <c r="D4130" i="43"/>
  <c r="E4130" i="43"/>
  <c r="D3463" i="43"/>
  <c r="C3464" i="43"/>
  <c r="E3463" i="43"/>
  <c r="NN58" i="39"/>
  <c r="NO38" i="39"/>
  <c r="NO55" i="39"/>
  <c r="NO52" i="39"/>
  <c r="NO34" i="39"/>
  <c r="NO43" i="39"/>
  <c r="NO35" i="39"/>
  <c r="NO57" i="39"/>
  <c r="NO49" i="39"/>
  <c r="NO46" i="39"/>
  <c r="NO36" i="39"/>
  <c r="NO37" i="39" s="1"/>
  <c r="NQ5" i="39"/>
  <c r="NP11" i="39"/>
  <c r="NP6" i="39"/>
  <c r="NP7" i="39"/>
  <c r="NN56" i="39"/>
  <c r="LL29" i="39" l="1"/>
  <c r="LL28" i="39"/>
  <c r="LL33" i="39"/>
  <c r="LM21" i="39"/>
  <c r="E3464" i="43"/>
  <c r="D3464" i="43"/>
  <c r="C3465" i="43"/>
  <c r="E4131" i="43"/>
  <c r="D4131" i="43"/>
  <c r="C4132" i="43"/>
  <c r="NO56" i="39"/>
  <c r="NO58" i="39"/>
  <c r="NP46" i="39"/>
  <c r="NP36" i="39"/>
  <c r="NP37" i="39" s="1"/>
  <c r="NP57" i="39"/>
  <c r="NP55" i="39"/>
  <c r="NP34" i="39"/>
  <c r="NP49" i="39"/>
  <c r="NP52" i="39"/>
  <c r="NP43" i="39"/>
  <c r="NP35" i="39"/>
  <c r="NP38" i="39"/>
  <c r="NQ7" i="39"/>
  <c r="NR5" i="39"/>
  <c r="NQ11" i="39"/>
  <c r="NQ6" i="39"/>
  <c r="LM29" i="39" l="1"/>
  <c r="LM33" i="39"/>
  <c r="LN21" i="39"/>
  <c r="LM28" i="39"/>
  <c r="D4132" i="43"/>
  <c r="E4132" i="43"/>
  <c r="C4133" i="43"/>
  <c r="C3466" i="43"/>
  <c r="D3465" i="43"/>
  <c r="E3465" i="43"/>
  <c r="NP58" i="39"/>
  <c r="NQ43" i="39"/>
  <c r="NQ35" i="39"/>
  <c r="NQ34" i="39"/>
  <c r="NQ57" i="39"/>
  <c r="NQ49" i="39"/>
  <c r="NQ55" i="39"/>
  <c r="NQ38" i="39"/>
  <c r="NQ36" i="39"/>
  <c r="NQ37" i="39" s="1"/>
  <c r="NQ46" i="39"/>
  <c r="NQ52" i="39"/>
  <c r="NP56" i="39"/>
  <c r="NS5" i="39"/>
  <c r="NR11" i="39"/>
  <c r="NR6" i="39"/>
  <c r="NR7" i="39"/>
  <c r="LN33" i="39" l="1"/>
  <c r="LO21" i="39"/>
  <c r="LN29" i="39"/>
  <c r="LN28" i="39"/>
  <c r="E3466" i="43"/>
  <c r="C3467" i="43"/>
  <c r="D3466" i="43"/>
  <c r="E4133" i="43"/>
  <c r="D4133" i="43"/>
  <c r="C4134" i="43"/>
  <c r="NQ58" i="39"/>
  <c r="NQ56" i="39"/>
  <c r="NR34" i="39"/>
  <c r="NR36" i="39"/>
  <c r="NR37" i="39" s="1"/>
  <c r="NR46" i="39"/>
  <c r="NR55" i="39"/>
  <c r="NR52" i="39"/>
  <c r="NR57" i="39"/>
  <c r="NR35" i="39"/>
  <c r="NR38" i="39"/>
  <c r="NR49" i="39"/>
  <c r="NR43" i="39"/>
  <c r="NS11" i="39"/>
  <c r="NS7" i="39"/>
  <c r="NS6" i="39"/>
  <c r="NT5" i="39"/>
  <c r="LO33" i="39" l="1"/>
  <c r="LO29" i="39"/>
  <c r="LO28" i="39"/>
  <c r="LP21" i="39"/>
  <c r="C4135" i="43"/>
  <c r="E4134" i="43"/>
  <c r="D4134" i="43"/>
  <c r="C3468" i="43"/>
  <c r="D3467" i="43"/>
  <c r="E3467" i="43"/>
  <c r="NR58" i="39"/>
  <c r="NS34" i="39"/>
  <c r="NS36" i="39"/>
  <c r="NS37" i="39" s="1"/>
  <c r="NS49" i="39"/>
  <c r="NS38" i="39"/>
  <c r="NS43" i="39"/>
  <c r="NS35" i="39"/>
  <c r="NS57" i="39"/>
  <c r="NS52" i="39"/>
  <c r="NS55" i="39"/>
  <c r="NS46" i="39"/>
  <c r="NR56" i="39"/>
  <c r="NT6" i="39"/>
  <c r="NT7" i="39"/>
  <c r="NT11" i="39"/>
  <c r="NU5" i="39"/>
  <c r="LQ21" i="39" l="1"/>
  <c r="LP33" i="39"/>
  <c r="LP29" i="39"/>
  <c r="LP28" i="39"/>
  <c r="E3468" i="43"/>
  <c r="C3469" i="43"/>
  <c r="D3468" i="43"/>
  <c r="D4135" i="43"/>
  <c r="C4136" i="43"/>
  <c r="E4135" i="43"/>
  <c r="NV5" i="39"/>
  <c r="NU11" i="39"/>
  <c r="NU7" i="39"/>
  <c r="NU6" i="39"/>
  <c r="NT49" i="39"/>
  <c r="NT46" i="39"/>
  <c r="NT55" i="39"/>
  <c r="NT34" i="39"/>
  <c r="NT35" i="39"/>
  <c r="NT38" i="39"/>
  <c r="NT52" i="39"/>
  <c r="NT43" i="39"/>
  <c r="NT36" i="39"/>
  <c r="NT37" i="39" s="1"/>
  <c r="NT57" i="39"/>
  <c r="NS56" i="39"/>
  <c r="NS58" i="39"/>
  <c r="LQ29" i="39" l="1"/>
  <c r="LQ28" i="39"/>
  <c r="LQ33" i="39"/>
  <c r="LR21" i="39"/>
  <c r="C4137" i="43"/>
  <c r="D4136" i="43"/>
  <c r="E4136" i="43"/>
  <c r="C3470" i="43"/>
  <c r="D3469" i="43"/>
  <c r="E3469" i="43"/>
  <c r="NW5" i="39"/>
  <c r="NV11" i="39"/>
  <c r="NV6" i="39"/>
  <c r="NV7" i="39"/>
  <c r="NT56" i="39"/>
  <c r="NU34" i="39"/>
  <c r="NU38" i="39"/>
  <c r="NU43" i="39"/>
  <c r="NU49" i="39"/>
  <c r="NU46" i="39"/>
  <c r="NU36" i="39"/>
  <c r="NU37" i="39" s="1"/>
  <c r="NU57" i="39"/>
  <c r="NU52" i="39"/>
  <c r="NU35" i="39"/>
  <c r="NU55" i="39"/>
  <c r="NT58" i="39"/>
  <c r="LR28" i="39" l="1"/>
  <c r="LS21" i="39"/>
  <c r="LR29" i="39"/>
  <c r="LR33" i="39"/>
  <c r="D3470" i="43"/>
  <c r="E3470" i="43"/>
  <c r="C3471" i="43"/>
  <c r="D4137" i="43"/>
  <c r="E4137" i="43"/>
  <c r="C4138" i="43"/>
  <c r="NU58" i="39"/>
  <c r="NV57" i="39"/>
  <c r="NV35" i="39"/>
  <c r="NV34" i="39"/>
  <c r="NV49" i="39"/>
  <c r="NV52" i="39"/>
  <c r="NV38" i="39"/>
  <c r="NV46" i="39"/>
  <c r="NV55" i="39"/>
  <c r="NV43" i="39"/>
  <c r="NV36" i="39"/>
  <c r="NV37" i="39" s="1"/>
  <c r="NW7" i="39"/>
  <c r="NW11" i="39"/>
  <c r="NW6" i="39"/>
  <c r="NX5" i="39"/>
  <c r="NU56" i="39"/>
  <c r="LS33" i="39" l="1"/>
  <c r="LS28" i="39"/>
  <c r="LT21" i="39"/>
  <c r="LS29" i="39"/>
  <c r="D4138" i="43"/>
  <c r="E4138" i="43"/>
  <c r="C4139" i="43"/>
  <c r="D3471" i="43"/>
  <c r="E3471" i="43"/>
  <c r="C3472" i="43"/>
  <c r="NV56" i="39"/>
  <c r="NX7" i="39"/>
  <c r="NX11" i="39"/>
  <c r="NX6" i="39"/>
  <c r="NY5" i="39"/>
  <c r="NV58" i="39"/>
  <c r="NW35" i="39"/>
  <c r="NW55" i="39"/>
  <c r="NW38" i="39"/>
  <c r="NW34" i="39"/>
  <c r="NW36" i="39"/>
  <c r="NW37" i="39" s="1"/>
  <c r="NW46" i="39"/>
  <c r="NW49" i="39"/>
  <c r="NW52" i="39"/>
  <c r="NW57" i="39"/>
  <c r="NW43" i="39"/>
  <c r="LT28" i="39" l="1"/>
  <c r="LT29" i="39"/>
  <c r="LU21" i="39"/>
  <c r="LT33" i="39"/>
  <c r="C3473" i="43"/>
  <c r="D3472" i="43"/>
  <c r="E3472" i="43"/>
  <c r="C4140" i="43"/>
  <c r="E4139" i="43"/>
  <c r="D4139" i="43"/>
  <c r="NW58" i="39"/>
  <c r="NX57" i="39"/>
  <c r="NX43" i="39"/>
  <c r="NX34" i="39"/>
  <c r="NX36" i="39"/>
  <c r="NX37" i="39" s="1"/>
  <c r="NX55" i="39"/>
  <c r="NX46" i="39"/>
  <c r="NX35" i="39"/>
  <c r="NX38" i="39"/>
  <c r="NX52" i="39"/>
  <c r="NX49" i="39"/>
  <c r="NZ5" i="39"/>
  <c r="NY11" i="39"/>
  <c r="NY7" i="39"/>
  <c r="NY6" i="39"/>
  <c r="NW56" i="39"/>
  <c r="LU28" i="39" l="1"/>
  <c r="LU33" i="39"/>
  <c r="LV21" i="39"/>
  <c r="LU29" i="39"/>
  <c r="D4140" i="43"/>
  <c r="E4140" i="43"/>
  <c r="C4141" i="43"/>
  <c r="C3474" i="43"/>
  <c r="E3473" i="43"/>
  <c r="D3473" i="43"/>
  <c r="NY35" i="39"/>
  <c r="NY36" i="39"/>
  <c r="NY37" i="39" s="1"/>
  <c r="NY57" i="39"/>
  <c r="NY34" i="39"/>
  <c r="NY55" i="39"/>
  <c r="NY46" i="39"/>
  <c r="NY52" i="39"/>
  <c r="NY49" i="39"/>
  <c r="NY38" i="39"/>
  <c r="NY43" i="39"/>
  <c r="NX56" i="39"/>
  <c r="NZ7" i="39"/>
  <c r="NZ11" i="39"/>
  <c r="NZ6" i="39"/>
  <c r="OA5" i="39"/>
  <c r="NX58" i="39"/>
  <c r="LW21" i="39" l="1"/>
  <c r="LV28" i="39"/>
  <c r="LV29" i="39"/>
  <c r="LV33" i="39"/>
  <c r="E3474" i="43"/>
  <c r="C3475" i="43"/>
  <c r="D3474" i="43"/>
  <c r="D4141" i="43"/>
  <c r="E4141" i="43"/>
  <c r="C4142" i="43"/>
  <c r="OA6" i="39"/>
  <c r="OA7" i="39"/>
  <c r="OB5" i="39"/>
  <c r="OA11" i="39"/>
  <c r="NY56" i="39"/>
  <c r="NZ46" i="39"/>
  <c r="NZ36" i="39"/>
  <c r="NZ37" i="39" s="1"/>
  <c r="NZ57" i="39"/>
  <c r="NZ49" i="39"/>
  <c r="NZ38" i="39"/>
  <c r="NZ55" i="39"/>
  <c r="NZ43" i="39"/>
  <c r="NZ52" i="39"/>
  <c r="NZ35" i="39"/>
  <c r="NZ34" i="39"/>
  <c r="NY58" i="39"/>
  <c r="LX21" i="39" l="1"/>
  <c r="LW33" i="39"/>
  <c r="LW28" i="39"/>
  <c r="LW29" i="39"/>
  <c r="D4142" i="43"/>
  <c r="E4142" i="43"/>
  <c r="C4143" i="43"/>
  <c r="D3475" i="43"/>
  <c r="C3476" i="43"/>
  <c r="E3475" i="43"/>
  <c r="NZ56" i="39"/>
  <c r="OA38" i="39"/>
  <c r="OA46" i="39"/>
  <c r="OA57" i="39"/>
  <c r="OA52" i="39"/>
  <c r="OA35" i="39"/>
  <c r="OA43" i="39"/>
  <c r="OA34" i="39"/>
  <c r="OA55" i="39"/>
  <c r="OA36" i="39"/>
  <c r="OA37" i="39" s="1"/>
  <c r="OA49" i="39"/>
  <c r="NZ58" i="39"/>
  <c r="OB6" i="39"/>
  <c r="OC5" i="39"/>
  <c r="OB7" i="39"/>
  <c r="OB11" i="39"/>
  <c r="LX28" i="39" l="1"/>
  <c r="LX29" i="39"/>
  <c r="LY21" i="39"/>
  <c r="LX33" i="39"/>
  <c r="D3476" i="43"/>
  <c r="C3477" i="43"/>
  <c r="E3476" i="43"/>
  <c r="D4143" i="43"/>
  <c r="E4143" i="43"/>
  <c r="C4144" i="43"/>
  <c r="OB52" i="39"/>
  <c r="OB38" i="39"/>
  <c r="OB55" i="39"/>
  <c r="OB46" i="39"/>
  <c r="OB43" i="39"/>
  <c r="OB36" i="39"/>
  <c r="OB37" i="39" s="1"/>
  <c r="OB49" i="39"/>
  <c r="OB57" i="39"/>
  <c r="OB34" i="39"/>
  <c r="OB35" i="39"/>
  <c r="OA56" i="39"/>
  <c r="OD5" i="39"/>
  <c r="OC11" i="39"/>
  <c r="OC7" i="39"/>
  <c r="OC6" i="39"/>
  <c r="OA58" i="39"/>
  <c r="LY28" i="39" l="1"/>
  <c r="LZ21" i="39"/>
  <c r="LY29" i="39"/>
  <c r="LY33" i="39"/>
  <c r="E4144" i="43"/>
  <c r="D4144" i="43"/>
  <c r="C4145" i="43"/>
  <c r="E3477" i="43"/>
  <c r="C3478" i="43"/>
  <c r="D3477" i="43"/>
  <c r="OD6" i="39"/>
  <c r="OE5" i="39"/>
  <c r="OD11" i="39"/>
  <c r="OD7" i="39"/>
  <c r="OB56" i="39"/>
  <c r="OC52" i="39"/>
  <c r="OC57" i="39"/>
  <c r="OC43" i="39"/>
  <c r="OC36" i="39"/>
  <c r="OC37" i="39" s="1"/>
  <c r="OC34" i="39"/>
  <c r="OC35" i="39"/>
  <c r="OC46" i="39"/>
  <c r="OC49" i="39"/>
  <c r="OC38" i="39"/>
  <c r="OC55" i="39"/>
  <c r="OB58" i="39"/>
  <c r="MA21" i="39" l="1"/>
  <c r="LZ28" i="39"/>
  <c r="LZ29" i="39"/>
  <c r="LZ33" i="39"/>
  <c r="C3479" i="43"/>
  <c r="D3478" i="43"/>
  <c r="E3478" i="43"/>
  <c r="C4146" i="43"/>
  <c r="E4145" i="43"/>
  <c r="D4145" i="43"/>
  <c r="OF5" i="39"/>
  <c r="OE11" i="39"/>
  <c r="OE6" i="39"/>
  <c r="OE7" i="39"/>
  <c r="OD34" i="39"/>
  <c r="OD52" i="39"/>
  <c r="OD46" i="39"/>
  <c r="OD38" i="39"/>
  <c r="OD55" i="39"/>
  <c r="OD43" i="39"/>
  <c r="OD49" i="39"/>
  <c r="OD35" i="39"/>
  <c r="OD57" i="39"/>
  <c r="OD36" i="39"/>
  <c r="OD37" i="39" s="1"/>
  <c r="OC56" i="39"/>
  <c r="OC58" i="39"/>
  <c r="MA29" i="39" l="1"/>
  <c r="MB21" i="39"/>
  <c r="MA33" i="39"/>
  <c r="MA28" i="39"/>
  <c r="D4146" i="43"/>
  <c r="C4147" i="43"/>
  <c r="E4146" i="43"/>
  <c r="E3479" i="43"/>
  <c r="C3480" i="43"/>
  <c r="D3479" i="43"/>
  <c r="OD58" i="39"/>
  <c r="OE35" i="39"/>
  <c r="OE49" i="39"/>
  <c r="OE38" i="39"/>
  <c r="OE36" i="39"/>
  <c r="OE37" i="39" s="1"/>
  <c r="OE57" i="39"/>
  <c r="OE34" i="39"/>
  <c r="OE46" i="39"/>
  <c r="OE52" i="39"/>
  <c r="OE55" i="39"/>
  <c r="OE43" i="39"/>
  <c r="OG5" i="39"/>
  <c r="OF11" i="39"/>
  <c r="OF6" i="39"/>
  <c r="OF7" i="39"/>
  <c r="OD56" i="39"/>
  <c r="MB29" i="39" l="1"/>
  <c r="MB33" i="39"/>
  <c r="MB28" i="39"/>
  <c r="MC21" i="39"/>
  <c r="C3481" i="43"/>
  <c r="D3480" i="43"/>
  <c r="E3480" i="43"/>
  <c r="E4147" i="43"/>
  <c r="D4147" i="43"/>
  <c r="C4148" i="43"/>
  <c r="OF34" i="39"/>
  <c r="OF35" i="39"/>
  <c r="OF43" i="39"/>
  <c r="OF49" i="39"/>
  <c r="OF57" i="39"/>
  <c r="OF38" i="39"/>
  <c r="OF46" i="39"/>
  <c r="OF55" i="39"/>
  <c r="OF52" i="39"/>
  <c r="OF36" i="39"/>
  <c r="OF37" i="39" s="1"/>
  <c r="OE58" i="39"/>
  <c r="OG6" i="39"/>
  <c r="OG7" i="39"/>
  <c r="OH5" i="39"/>
  <c r="OG11" i="39"/>
  <c r="OE56" i="39"/>
  <c r="MC29" i="39" l="1"/>
  <c r="MC28" i="39"/>
  <c r="MC33" i="39"/>
  <c r="MD21" i="39"/>
  <c r="D4148" i="43"/>
  <c r="E4148" i="43"/>
  <c r="C4149" i="43"/>
  <c r="E3481" i="43"/>
  <c r="C3482" i="43"/>
  <c r="D3481" i="43"/>
  <c r="OG57" i="39"/>
  <c r="OG38" i="39"/>
  <c r="OG52" i="39"/>
  <c r="OG34" i="39"/>
  <c r="OG36" i="39"/>
  <c r="OG37" i="39" s="1"/>
  <c r="OG46" i="39"/>
  <c r="OG35" i="39"/>
  <c r="OG49" i="39"/>
  <c r="OG43" i="39"/>
  <c r="OG55" i="39"/>
  <c r="OF58" i="39"/>
  <c r="OH6" i="39"/>
  <c r="OI5" i="39"/>
  <c r="OH11" i="39"/>
  <c r="OH7" i="39"/>
  <c r="OF56" i="39"/>
  <c r="MD29" i="39" l="1"/>
  <c r="ME21" i="39"/>
  <c r="MD33" i="39"/>
  <c r="MD28" i="39"/>
  <c r="E3482" i="43"/>
  <c r="C3483" i="43"/>
  <c r="D3482" i="43"/>
  <c r="C4150" i="43"/>
  <c r="E4149" i="43"/>
  <c r="D4149" i="43"/>
  <c r="OH38" i="39"/>
  <c r="OH55" i="39"/>
  <c r="OH49" i="39"/>
  <c r="OH34" i="39"/>
  <c r="OH35" i="39"/>
  <c r="OH52" i="39"/>
  <c r="OH43" i="39"/>
  <c r="OH46" i="39"/>
  <c r="OH57" i="39"/>
  <c r="OH36" i="39"/>
  <c r="OH37" i="39" s="1"/>
  <c r="OG56" i="39"/>
  <c r="OI6" i="39"/>
  <c r="OJ5" i="39"/>
  <c r="OI7" i="39"/>
  <c r="OI11" i="39"/>
  <c r="OG58" i="39"/>
  <c r="ME33" i="39" l="1"/>
  <c r="ME28" i="39"/>
  <c r="ME29" i="39"/>
  <c r="MF21" i="39"/>
  <c r="C4151" i="43"/>
  <c r="E4150" i="43"/>
  <c r="D4150" i="43"/>
  <c r="C3484" i="43"/>
  <c r="D3483" i="43"/>
  <c r="E3483" i="43"/>
  <c r="OI43" i="39"/>
  <c r="OI46" i="39"/>
  <c r="OI49" i="39"/>
  <c r="OI35" i="39"/>
  <c r="OI55" i="39"/>
  <c r="OI38" i="39"/>
  <c r="OI52" i="39"/>
  <c r="OI36" i="39"/>
  <c r="OI37" i="39" s="1"/>
  <c r="OI57" i="39"/>
  <c r="OI34" i="39"/>
  <c r="OH56" i="39"/>
  <c r="OH58" i="39"/>
  <c r="OJ11" i="39"/>
  <c r="OJ7" i="39"/>
  <c r="OK5" i="39"/>
  <c r="OJ6" i="39"/>
  <c r="MF29" i="39" l="1"/>
  <c r="MF33" i="39"/>
  <c r="MG21" i="39"/>
  <c r="MF28" i="39"/>
  <c r="E3484" i="43"/>
  <c r="C3485" i="43"/>
  <c r="D3484" i="43"/>
  <c r="C4152" i="43"/>
  <c r="E4151" i="43"/>
  <c r="D4151" i="43"/>
  <c r="OJ35" i="39"/>
  <c r="OJ34" i="39"/>
  <c r="OJ52" i="39"/>
  <c r="OJ43" i="39"/>
  <c r="OJ49" i="39"/>
  <c r="OJ55" i="39"/>
  <c r="OJ57" i="39"/>
  <c r="OJ36" i="39"/>
  <c r="OJ37" i="39" s="1"/>
  <c r="OJ38" i="39"/>
  <c r="OJ46" i="39"/>
  <c r="OI56" i="39"/>
  <c r="OL5" i="39"/>
  <c r="OK11" i="39"/>
  <c r="OK7" i="39"/>
  <c r="OK6" i="39"/>
  <c r="OI58" i="39"/>
  <c r="MG28" i="39" l="1"/>
  <c r="MG29" i="39"/>
  <c r="MH21" i="39"/>
  <c r="MG33" i="39"/>
  <c r="C4153" i="43"/>
  <c r="E4152" i="43"/>
  <c r="D4152" i="43"/>
  <c r="C3486" i="43"/>
  <c r="D3485" i="43"/>
  <c r="E3485" i="43"/>
  <c r="OJ56" i="39"/>
  <c r="OL11" i="39"/>
  <c r="OL7" i="39"/>
  <c r="OM5" i="39"/>
  <c r="OL6" i="39"/>
  <c r="OJ58" i="39"/>
  <c r="OK57" i="39"/>
  <c r="OK46" i="39"/>
  <c r="OK36" i="39"/>
  <c r="OK37" i="39" s="1"/>
  <c r="OK34" i="39"/>
  <c r="OK43" i="39"/>
  <c r="OK52" i="39"/>
  <c r="OK49" i="39"/>
  <c r="OK55" i="39"/>
  <c r="OK35" i="39"/>
  <c r="OK38" i="39"/>
  <c r="MH28" i="39" l="1"/>
  <c r="MH33" i="39"/>
  <c r="MH29" i="39"/>
  <c r="MI21" i="39"/>
  <c r="C3487" i="43"/>
  <c r="D3486" i="43"/>
  <c r="E3486" i="43"/>
  <c r="C4154" i="43"/>
  <c r="E4153" i="43"/>
  <c r="D4153" i="43"/>
  <c r="ON5" i="39"/>
  <c r="OM11" i="39"/>
  <c r="OM6" i="39"/>
  <c r="OM7" i="39"/>
  <c r="OL52" i="39"/>
  <c r="OL57" i="39"/>
  <c r="OL35" i="39"/>
  <c r="OL49" i="39"/>
  <c r="OL34" i="39"/>
  <c r="OL55" i="39"/>
  <c r="OL38" i="39"/>
  <c r="OL36" i="39"/>
  <c r="OL37" i="39" s="1"/>
  <c r="OL46" i="39"/>
  <c r="OL43" i="39"/>
  <c r="OK56" i="39"/>
  <c r="OK58" i="39"/>
  <c r="MI29" i="39" l="1"/>
  <c r="MI28" i="39"/>
  <c r="MI33" i="39"/>
  <c r="MJ21" i="39"/>
  <c r="E4154" i="43"/>
  <c r="D4154" i="43"/>
  <c r="C4155" i="43"/>
  <c r="C3488" i="43"/>
  <c r="D3487" i="43"/>
  <c r="E3487" i="43"/>
  <c r="OM49" i="39"/>
  <c r="OM34" i="39"/>
  <c r="OM57" i="39"/>
  <c r="OM46" i="39"/>
  <c r="OM36" i="39"/>
  <c r="OM37" i="39" s="1"/>
  <c r="OM43" i="39"/>
  <c r="OM52" i="39"/>
  <c r="OM55" i="39"/>
  <c r="OM35" i="39"/>
  <c r="OM38" i="39"/>
  <c r="ON6" i="39"/>
  <c r="ON7" i="39"/>
  <c r="OO5" i="39"/>
  <c r="ON11" i="39"/>
  <c r="OL58" i="39"/>
  <c r="OL56" i="39"/>
  <c r="MJ28" i="39" l="1"/>
  <c r="MJ33" i="39"/>
  <c r="MK21" i="39"/>
  <c r="MJ29" i="39"/>
  <c r="D3488" i="43"/>
  <c r="E3488" i="43"/>
  <c r="C3489" i="43"/>
  <c r="C4156" i="43"/>
  <c r="E4155" i="43"/>
  <c r="D4155" i="43"/>
  <c r="OM58" i="39"/>
  <c r="ON57" i="39"/>
  <c r="ON46" i="39"/>
  <c r="ON38" i="39"/>
  <c r="ON35" i="39"/>
  <c r="ON52" i="39"/>
  <c r="ON34" i="39"/>
  <c r="ON49" i="39"/>
  <c r="ON43" i="39"/>
  <c r="ON36" i="39"/>
  <c r="ON37" i="39" s="1"/>
  <c r="ON55" i="39"/>
  <c r="OM56" i="39"/>
  <c r="OO11" i="39"/>
  <c r="OO6" i="39"/>
  <c r="OO7" i="39"/>
  <c r="OP5" i="39"/>
  <c r="MK29" i="39" l="1"/>
  <c r="ML21" i="39"/>
  <c r="MK28" i="39"/>
  <c r="MK33" i="39"/>
  <c r="E4156" i="43"/>
  <c r="C4157" i="43"/>
  <c r="D4156" i="43"/>
  <c r="E3489" i="43"/>
  <c r="C3490" i="43"/>
  <c r="D3489" i="43"/>
  <c r="OQ5" i="39"/>
  <c r="OP6" i="39"/>
  <c r="OP11" i="39"/>
  <c r="OP7" i="39"/>
  <c r="ON56" i="39"/>
  <c r="OO36" i="39"/>
  <c r="OO37" i="39" s="1"/>
  <c r="OO57" i="39"/>
  <c r="OO52" i="39"/>
  <c r="OO34" i="39"/>
  <c r="OO46" i="39"/>
  <c r="OO38" i="39"/>
  <c r="OO55" i="39"/>
  <c r="OO35" i="39"/>
  <c r="OO49" i="39"/>
  <c r="OO43" i="39"/>
  <c r="ON58" i="39"/>
  <c r="ML28" i="39" l="1"/>
  <c r="ML29" i="39"/>
  <c r="MM21" i="39"/>
  <c r="ML33" i="39"/>
  <c r="D3490" i="43"/>
  <c r="C3491" i="43"/>
  <c r="E3490" i="43"/>
  <c r="E4157" i="43"/>
  <c r="C4158" i="43"/>
  <c r="D4157" i="43"/>
  <c r="OP55" i="39"/>
  <c r="OP43" i="39"/>
  <c r="OP36" i="39"/>
  <c r="OP37" i="39" s="1"/>
  <c r="OP49" i="39"/>
  <c r="OP35" i="39"/>
  <c r="OP46" i="39"/>
  <c r="OP57" i="39"/>
  <c r="OP52" i="39"/>
  <c r="OP38" i="39"/>
  <c r="OP34" i="39"/>
  <c r="OO58" i="39"/>
  <c r="OQ11" i="39"/>
  <c r="OQ7" i="39"/>
  <c r="OR5" i="39"/>
  <c r="OQ6" i="39"/>
  <c r="OO56" i="39"/>
  <c r="MM29" i="39" l="1"/>
  <c r="MM33" i="39"/>
  <c r="MN21" i="39"/>
  <c r="MM28" i="39"/>
  <c r="C4159" i="43"/>
  <c r="D4158" i="43"/>
  <c r="E4158" i="43"/>
  <c r="D3491" i="43"/>
  <c r="C3492" i="43"/>
  <c r="E3491" i="43"/>
  <c r="OP56" i="39"/>
  <c r="OQ55" i="39"/>
  <c r="OQ49" i="39"/>
  <c r="OQ57" i="39"/>
  <c r="OQ36" i="39"/>
  <c r="OQ37" i="39" s="1"/>
  <c r="OQ35" i="39"/>
  <c r="OQ52" i="39"/>
  <c r="OQ38" i="39"/>
  <c r="OQ34" i="39"/>
  <c r="OQ43" i="39"/>
  <c r="OQ46" i="39"/>
  <c r="OR11" i="39"/>
  <c r="OR6" i="39"/>
  <c r="OS5" i="39"/>
  <c r="OR7" i="39"/>
  <c r="OP58" i="39"/>
  <c r="MO21" i="39" l="1"/>
  <c r="MN28" i="39"/>
  <c r="MN29" i="39"/>
  <c r="MN33" i="39"/>
  <c r="E3492" i="43"/>
  <c r="C3493" i="43"/>
  <c r="D3492" i="43"/>
  <c r="E4159" i="43"/>
  <c r="D4159" i="43"/>
  <c r="C4160" i="43"/>
  <c r="OT5" i="39"/>
  <c r="OS6" i="39"/>
  <c r="OS11" i="39"/>
  <c r="OS7" i="39"/>
  <c r="OR49" i="39"/>
  <c r="OR52" i="39"/>
  <c r="OR36" i="39"/>
  <c r="OR37" i="39" s="1"/>
  <c r="OR34" i="39"/>
  <c r="OR35" i="39"/>
  <c r="OR57" i="39"/>
  <c r="OR46" i="39"/>
  <c r="OR55" i="39"/>
  <c r="OR38" i="39"/>
  <c r="OR43" i="39"/>
  <c r="OQ58" i="39"/>
  <c r="OQ56" i="39"/>
  <c r="MP21" i="39" l="1"/>
  <c r="MO33" i="39"/>
  <c r="MO29" i="39"/>
  <c r="MO28" i="39"/>
  <c r="D4160" i="43"/>
  <c r="E4160" i="43"/>
  <c r="C4161" i="43"/>
  <c r="C3494" i="43"/>
  <c r="E3493" i="43"/>
  <c r="D3493" i="43"/>
  <c r="OR56" i="39"/>
  <c r="OS52" i="39"/>
  <c r="OS35" i="39"/>
  <c r="OS46" i="39"/>
  <c r="OS57" i="39"/>
  <c r="OS43" i="39"/>
  <c r="OS36" i="39"/>
  <c r="OS37" i="39" s="1"/>
  <c r="OS49" i="39"/>
  <c r="OS55" i="39"/>
  <c r="OS38" i="39"/>
  <c r="OS34" i="39"/>
  <c r="OR58" i="39"/>
  <c r="OU5" i="39"/>
  <c r="OT7" i="39"/>
  <c r="OT11" i="39"/>
  <c r="OT6" i="39"/>
  <c r="MQ21" i="39" l="1"/>
  <c r="MP29" i="39"/>
  <c r="MP28" i="39"/>
  <c r="MP33" i="39"/>
  <c r="D3494" i="43"/>
  <c r="E3494" i="43"/>
  <c r="C3495" i="43"/>
  <c r="C4162" i="43"/>
  <c r="E4161" i="43"/>
  <c r="D4161" i="43"/>
  <c r="OS56" i="39"/>
  <c r="OS58" i="39"/>
  <c r="OT46" i="39"/>
  <c r="OT55" i="39"/>
  <c r="OT34" i="39"/>
  <c r="OT52" i="39"/>
  <c r="OT49" i="39"/>
  <c r="OT36" i="39"/>
  <c r="OT37" i="39" s="1"/>
  <c r="OT57" i="39"/>
  <c r="OT38" i="39"/>
  <c r="OT35" i="39"/>
  <c r="OT43" i="39"/>
  <c r="OU11" i="39"/>
  <c r="OU6" i="39"/>
  <c r="OU7" i="39"/>
  <c r="OV5" i="39"/>
  <c r="MQ29" i="39" l="1"/>
  <c r="MQ28" i="39"/>
  <c r="MQ33" i="39"/>
  <c r="MR21" i="39"/>
  <c r="C4163" i="43"/>
  <c r="D4162" i="43"/>
  <c r="E4162" i="43"/>
  <c r="D3495" i="43"/>
  <c r="E3495" i="43"/>
  <c r="C3496" i="43"/>
  <c r="OW5" i="39"/>
  <c r="OV7" i="39"/>
  <c r="OV11" i="39"/>
  <c r="OV6" i="39"/>
  <c r="OU35" i="39"/>
  <c r="OU36" i="39"/>
  <c r="OU37" i="39" s="1"/>
  <c r="OU49" i="39"/>
  <c r="OU52" i="39"/>
  <c r="OU55" i="39"/>
  <c r="OU57" i="39"/>
  <c r="OU38" i="39"/>
  <c r="OU34" i="39"/>
  <c r="OU43" i="39"/>
  <c r="OU46" i="39"/>
  <c r="OT56" i="39"/>
  <c r="OT58" i="39"/>
  <c r="MR29" i="39" l="1"/>
  <c r="MS21" i="39"/>
  <c r="MR28" i="39"/>
  <c r="MR33" i="39"/>
  <c r="D3496" i="43"/>
  <c r="E3496" i="43"/>
  <c r="C3497" i="43"/>
  <c r="E4163" i="43"/>
  <c r="C4164" i="43"/>
  <c r="D4163" i="43"/>
  <c r="OU58" i="39"/>
  <c r="OU56" i="39"/>
  <c r="OX5" i="39"/>
  <c r="OW11" i="39"/>
  <c r="OW7" i="39"/>
  <c r="OW6" i="39"/>
  <c r="OV34" i="39"/>
  <c r="OV52" i="39"/>
  <c r="OV35" i="39"/>
  <c r="OV43" i="39"/>
  <c r="OV36" i="39"/>
  <c r="OV37" i="39" s="1"/>
  <c r="OV49" i="39"/>
  <c r="OV38" i="39"/>
  <c r="OV55" i="39"/>
  <c r="OV57" i="39"/>
  <c r="OV46" i="39"/>
  <c r="MT21" i="39" l="1"/>
  <c r="MS33" i="39"/>
  <c r="MS28" i="39"/>
  <c r="MS29" i="39"/>
  <c r="E4164" i="43"/>
  <c r="C4165" i="43"/>
  <c r="D4164" i="43"/>
  <c r="E3497" i="43"/>
  <c r="C3498" i="43"/>
  <c r="D3497" i="43"/>
  <c r="OV58" i="39"/>
  <c r="OV56" i="39"/>
  <c r="OW35" i="39"/>
  <c r="OW38" i="39"/>
  <c r="OW52" i="39"/>
  <c r="OW43" i="39"/>
  <c r="OW34" i="39"/>
  <c r="OW57" i="39"/>
  <c r="OW49" i="39"/>
  <c r="OW36" i="39"/>
  <c r="OW37" i="39" s="1"/>
  <c r="OW46" i="39"/>
  <c r="OW55" i="39"/>
  <c r="OX7" i="39"/>
  <c r="OY5" i="39"/>
  <c r="OX11" i="39"/>
  <c r="OX6" i="39"/>
  <c r="MU21" i="39" l="1"/>
  <c r="MT28" i="39"/>
  <c r="MT29" i="39"/>
  <c r="MT33" i="39"/>
  <c r="C3499" i="43"/>
  <c r="D3498" i="43"/>
  <c r="E3498" i="43"/>
  <c r="E4165" i="43"/>
  <c r="D4165" i="43"/>
  <c r="C4166" i="43"/>
  <c r="OW58" i="39"/>
  <c r="OX38" i="39"/>
  <c r="OX52" i="39"/>
  <c r="OX35" i="39"/>
  <c r="OX36" i="39"/>
  <c r="OX37" i="39" s="1"/>
  <c r="OX43" i="39"/>
  <c r="OX49" i="39"/>
  <c r="OX55" i="39"/>
  <c r="OX46" i="39"/>
  <c r="OX34" i="39"/>
  <c r="OX57" i="39"/>
  <c r="OY7" i="39"/>
  <c r="OY6" i="39"/>
  <c r="OZ5" i="39"/>
  <c r="OY11" i="39"/>
  <c r="OW56" i="39"/>
  <c r="MU29" i="39" l="1"/>
  <c r="MV21" i="39"/>
  <c r="MU33" i="39"/>
  <c r="MU28" i="39"/>
  <c r="C4167" i="43"/>
  <c r="D4166" i="43"/>
  <c r="E4166" i="43"/>
  <c r="D3499" i="43"/>
  <c r="C3500" i="43"/>
  <c r="E3499" i="43"/>
  <c r="OX58" i="39"/>
  <c r="OX56" i="39"/>
  <c r="OZ11" i="39"/>
  <c r="OZ7" i="39"/>
  <c r="OZ6" i="39"/>
  <c r="PA5" i="39"/>
  <c r="OY49" i="39"/>
  <c r="OY36" i="39"/>
  <c r="OY37" i="39" s="1"/>
  <c r="OY38" i="39"/>
  <c r="OY55" i="39"/>
  <c r="OY43" i="39"/>
  <c r="OY52" i="39"/>
  <c r="OY34" i="39"/>
  <c r="OY46" i="39"/>
  <c r="OY35" i="39"/>
  <c r="OY57" i="39"/>
  <c r="MV28" i="39" l="1"/>
  <c r="MW21" i="39"/>
  <c r="MV29" i="39"/>
  <c r="MV33" i="39"/>
  <c r="C3501" i="43"/>
  <c r="E3500" i="43"/>
  <c r="D3500" i="43"/>
  <c r="C4168" i="43"/>
  <c r="E4167" i="43"/>
  <c r="D4167" i="43"/>
  <c r="OY56" i="39"/>
  <c r="OZ36" i="39"/>
  <c r="OZ37" i="39" s="1"/>
  <c r="OZ55" i="39"/>
  <c r="OZ49" i="39"/>
  <c r="OZ35" i="39"/>
  <c r="OZ34" i="39"/>
  <c r="OZ38" i="39"/>
  <c r="OZ57" i="39"/>
  <c r="OZ52" i="39"/>
  <c r="OZ46" i="39"/>
  <c r="OZ43" i="39"/>
  <c r="PA11" i="39"/>
  <c r="PA6" i="39"/>
  <c r="PA7" i="39"/>
  <c r="PB5" i="39"/>
  <c r="OY58" i="39"/>
  <c r="MW29" i="39" l="1"/>
  <c r="MW28" i="39"/>
  <c r="MX21" i="39"/>
  <c r="MW33" i="39"/>
  <c r="D4168" i="43"/>
  <c r="E4168" i="43"/>
  <c r="C4169" i="43"/>
  <c r="E3501" i="43"/>
  <c r="C3502" i="43"/>
  <c r="D3501" i="43"/>
  <c r="OZ56" i="39"/>
  <c r="PB7" i="39"/>
  <c r="PC5" i="39"/>
  <c r="PB11" i="39"/>
  <c r="PB6" i="39"/>
  <c r="OZ58" i="39"/>
  <c r="PA43" i="39"/>
  <c r="PA55" i="39"/>
  <c r="PA52" i="39"/>
  <c r="PA46" i="39"/>
  <c r="PA57" i="39"/>
  <c r="PA49" i="39"/>
  <c r="PA34" i="39"/>
  <c r="PA38" i="39"/>
  <c r="PA35" i="39"/>
  <c r="PA36" i="39"/>
  <c r="PA37" i="39" s="1"/>
  <c r="MX29" i="39" l="1"/>
  <c r="MX28" i="39"/>
  <c r="MX33" i="39"/>
  <c r="MY21" i="39"/>
  <c r="E3502" i="43"/>
  <c r="D3502" i="43"/>
  <c r="C3503" i="43"/>
  <c r="D4169" i="43"/>
  <c r="C4170" i="43"/>
  <c r="E4169" i="43"/>
  <c r="PC7" i="39"/>
  <c r="PD5" i="39"/>
  <c r="PC11" i="39"/>
  <c r="PC6" i="39"/>
  <c r="PA56" i="39"/>
  <c r="PB43" i="39"/>
  <c r="PB35" i="39"/>
  <c r="PB52" i="39"/>
  <c r="PB34" i="39"/>
  <c r="PB46" i="39"/>
  <c r="PB57" i="39"/>
  <c r="PB36" i="39"/>
  <c r="PB37" i="39" s="1"/>
  <c r="PB55" i="39"/>
  <c r="PB49" i="39"/>
  <c r="PB38" i="39"/>
  <c r="PA58" i="39"/>
  <c r="MY28" i="39" l="1"/>
  <c r="MY33" i="39"/>
  <c r="MY29" i="39"/>
  <c r="MZ21" i="39"/>
  <c r="C4171" i="43"/>
  <c r="D4170" i="43"/>
  <c r="E4170" i="43"/>
  <c r="D3503" i="43"/>
  <c r="C3504" i="43"/>
  <c r="E3503" i="43"/>
  <c r="PC55" i="39"/>
  <c r="PC35" i="39"/>
  <c r="PC34" i="39"/>
  <c r="PC49" i="39"/>
  <c r="PC36" i="39"/>
  <c r="PC37" i="39" s="1"/>
  <c r="PC38" i="39"/>
  <c r="PC57" i="39"/>
  <c r="PC43" i="39"/>
  <c r="PC52" i="39"/>
  <c r="PC46" i="39"/>
  <c r="PB56" i="39"/>
  <c r="PD6" i="39"/>
  <c r="PD11" i="39"/>
  <c r="PE5" i="39"/>
  <c r="PD7" i="39"/>
  <c r="PB58" i="39"/>
  <c r="MZ28" i="39" l="1"/>
  <c r="NA21" i="39"/>
  <c r="MZ29" i="39"/>
  <c r="MZ33" i="39"/>
  <c r="E3504" i="43"/>
  <c r="C3505" i="43"/>
  <c r="D3504" i="43"/>
  <c r="E4171" i="43"/>
  <c r="C4172" i="43"/>
  <c r="D4171" i="43"/>
  <c r="PE6" i="39"/>
  <c r="PF5" i="39"/>
  <c r="PE11" i="39"/>
  <c r="PE7" i="39"/>
  <c r="PC56" i="39"/>
  <c r="PD34" i="39"/>
  <c r="PD43" i="39"/>
  <c r="PD55" i="39"/>
  <c r="PD38" i="39"/>
  <c r="PD36" i="39"/>
  <c r="PD37" i="39" s="1"/>
  <c r="PD35" i="39"/>
  <c r="PD49" i="39"/>
  <c r="PD46" i="39"/>
  <c r="PD52" i="39"/>
  <c r="PD57" i="39"/>
  <c r="PC58" i="39"/>
  <c r="NA33" i="39" l="1"/>
  <c r="NA29" i="39"/>
  <c r="NB21" i="39"/>
  <c r="NA28" i="39"/>
  <c r="C4173" i="43"/>
  <c r="E4172" i="43"/>
  <c r="D4172" i="43"/>
  <c r="C3506" i="43"/>
  <c r="D3505" i="43"/>
  <c r="E3505" i="43"/>
  <c r="PD58" i="39"/>
  <c r="PE34" i="39"/>
  <c r="PE55" i="39"/>
  <c r="PE46" i="39"/>
  <c r="PE35" i="39"/>
  <c r="PE57" i="39"/>
  <c r="PE49" i="39"/>
  <c r="PE52" i="39"/>
  <c r="PE38" i="39"/>
  <c r="PE36" i="39"/>
  <c r="PE37" i="39" s="1"/>
  <c r="PE43" i="39"/>
  <c r="PF6" i="39"/>
  <c r="PG5" i="39"/>
  <c r="PF11" i="39"/>
  <c r="PF7" i="39"/>
  <c r="PD56" i="39"/>
  <c r="NC21" i="39" l="1"/>
  <c r="NB33" i="39"/>
  <c r="NB29" i="39"/>
  <c r="NB28" i="39"/>
  <c r="D3506" i="43"/>
  <c r="C3507" i="43"/>
  <c r="E3506" i="43"/>
  <c r="C4174" i="43"/>
  <c r="E4173" i="43"/>
  <c r="D4173" i="43"/>
  <c r="PE56" i="39"/>
  <c r="PF52" i="39"/>
  <c r="PF55" i="39"/>
  <c r="PF36" i="39"/>
  <c r="PF37" i="39" s="1"/>
  <c r="PF35" i="39"/>
  <c r="PF34" i="39"/>
  <c r="PF57" i="39"/>
  <c r="PF38" i="39"/>
  <c r="PF46" i="39"/>
  <c r="PF49" i="39"/>
  <c r="PF43" i="39"/>
  <c r="PG7" i="39"/>
  <c r="PH5" i="39"/>
  <c r="PG11" i="39"/>
  <c r="PG6" i="39"/>
  <c r="PE58" i="39"/>
  <c r="NC28" i="39" l="1"/>
  <c r="NC33" i="39"/>
  <c r="NC29" i="39"/>
  <c r="ND21" i="39"/>
  <c r="D4174" i="43"/>
  <c r="E4174" i="43"/>
  <c r="C4175" i="43"/>
  <c r="D3507" i="43"/>
  <c r="E3507" i="43"/>
  <c r="C3508" i="43"/>
  <c r="PF56" i="39"/>
  <c r="PH7" i="39"/>
  <c r="PH6" i="39"/>
  <c r="PH11" i="39"/>
  <c r="PI5" i="39"/>
  <c r="PG49" i="39"/>
  <c r="PG43" i="39"/>
  <c r="PG46" i="39"/>
  <c r="PG34" i="39"/>
  <c r="PG55" i="39"/>
  <c r="PG38" i="39"/>
  <c r="PG52" i="39"/>
  <c r="PG57" i="39"/>
  <c r="PG36" i="39"/>
  <c r="PG37" i="39" s="1"/>
  <c r="PG35" i="39"/>
  <c r="PF58" i="39"/>
  <c r="ND33" i="39" l="1"/>
  <c r="ND29" i="39"/>
  <c r="ND28" i="39"/>
  <c r="NE21" i="39"/>
  <c r="C3509" i="43"/>
  <c r="E3508" i="43"/>
  <c r="D3508" i="43"/>
  <c r="E4175" i="43"/>
  <c r="D4175" i="43"/>
  <c r="C4176" i="43"/>
  <c r="PG58" i="39"/>
  <c r="PG56" i="39"/>
  <c r="PI6" i="39"/>
  <c r="PI7" i="39"/>
  <c r="PJ5" i="39"/>
  <c r="PI11" i="39"/>
  <c r="PH55" i="39"/>
  <c r="PH36" i="39"/>
  <c r="PH37" i="39" s="1"/>
  <c r="PH43" i="39"/>
  <c r="PH52" i="39"/>
  <c r="PH38" i="39"/>
  <c r="PH57" i="39"/>
  <c r="PH34" i="39"/>
  <c r="PH46" i="39"/>
  <c r="PH49" i="39"/>
  <c r="PH35" i="39"/>
  <c r="NE33" i="39" l="1"/>
  <c r="NE28" i="39"/>
  <c r="NF21" i="39"/>
  <c r="NE29" i="39"/>
  <c r="E4176" i="43"/>
  <c r="C4177" i="43"/>
  <c r="D4176" i="43"/>
  <c r="D3509" i="43"/>
  <c r="C3510" i="43"/>
  <c r="E3509" i="43"/>
  <c r="PH56" i="39"/>
  <c r="PH58" i="39"/>
  <c r="PI55" i="39"/>
  <c r="PI46" i="39"/>
  <c r="PI35" i="39"/>
  <c r="PI57" i="39"/>
  <c r="PI38" i="39"/>
  <c r="PI34" i="39"/>
  <c r="PI52" i="39"/>
  <c r="PI49" i="39"/>
  <c r="PI43" i="39"/>
  <c r="PI36" i="39"/>
  <c r="PI37" i="39" s="1"/>
  <c r="PJ6" i="39"/>
  <c r="PK5" i="39"/>
  <c r="PJ11" i="39"/>
  <c r="PJ7" i="39"/>
  <c r="NF28" i="39" l="1"/>
  <c r="NG21" i="39"/>
  <c r="NF33" i="39"/>
  <c r="NF29" i="39"/>
  <c r="C3511" i="43"/>
  <c r="D3510" i="43"/>
  <c r="E3510" i="43"/>
  <c r="D4177" i="43"/>
  <c r="C4178" i="43"/>
  <c r="E4177" i="43"/>
  <c r="PK6" i="39"/>
  <c r="PK7" i="39"/>
  <c r="PL5" i="39"/>
  <c r="PK11" i="39"/>
  <c r="PI58" i="39"/>
  <c r="PJ36" i="39"/>
  <c r="PJ37" i="39" s="1"/>
  <c r="PJ46" i="39"/>
  <c r="PJ35" i="39"/>
  <c r="PJ57" i="39"/>
  <c r="PJ55" i="39"/>
  <c r="PJ34" i="39"/>
  <c r="PJ49" i="39"/>
  <c r="PJ52" i="39"/>
  <c r="PJ38" i="39"/>
  <c r="PJ43" i="39"/>
  <c r="PI56" i="39"/>
  <c r="NH21" i="39" l="1"/>
  <c r="NG29" i="39"/>
  <c r="NG33" i="39"/>
  <c r="NG28" i="39"/>
  <c r="E4178" i="43"/>
  <c r="C4179" i="43"/>
  <c r="D4178" i="43"/>
  <c r="C3512" i="43"/>
  <c r="E3511" i="43"/>
  <c r="D3511" i="43"/>
  <c r="PK43" i="39"/>
  <c r="PK35" i="39"/>
  <c r="PK34" i="39"/>
  <c r="PK36" i="39"/>
  <c r="PK37" i="39" s="1"/>
  <c r="PK57" i="39"/>
  <c r="PK38" i="39"/>
  <c r="PK46" i="39"/>
  <c r="PK55" i="39"/>
  <c r="PK49" i="39"/>
  <c r="PK52" i="39"/>
  <c r="PM5" i="39"/>
  <c r="PL11" i="39"/>
  <c r="PL7" i="39"/>
  <c r="PL6" i="39"/>
  <c r="PJ56" i="39"/>
  <c r="PJ58" i="39"/>
  <c r="NH28" i="39" l="1"/>
  <c r="NI21" i="39"/>
  <c r="NH29" i="39"/>
  <c r="NH33" i="39"/>
  <c r="C3513" i="43"/>
  <c r="E3512" i="43"/>
  <c r="D3512" i="43"/>
  <c r="D4179" i="43"/>
  <c r="C4180" i="43"/>
  <c r="E4179" i="43"/>
  <c r="PM6" i="39"/>
  <c r="PM7" i="39"/>
  <c r="PN5" i="39"/>
  <c r="PM11" i="39"/>
  <c r="PK56" i="39"/>
  <c r="PL55" i="39"/>
  <c r="PL52" i="39"/>
  <c r="PL43" i="39"/>
  <c r="PL34" i="39"/>
  <c r="PL49" i="39"/>
  <c r="PL46" i="39"/>
  <c r="PL35" i="39"/>
  <c r="PL38" i="39"/>
  <c r="PL36" i="39"/>
  <c r="PL37" i="39" s="1"/>
  <c r="PL57" i="39"/>
  <c r="PK58" i="39"/>
  <c r="NI29" i="39" l="1"/>
  <c r="NI28" i="39"/>
  <c r="NJ21" i="39"/>
  <c r="NI33" i="39"/>
  <c r="E4180" i="43"/>
  <c r="D4180" i="43"/>
  <c r="C4181" i="43"/>
  <c r="D3513" i="43"/>
  <c r="E3513" i="43"/>
  <c r="C3514" i="43"/>
  <c r="PM55" i="39"/>
  <c r="PM49" i="39"/>
  <c r="PM34" i="39"/>
  <c r="PM35" i="39"/>
  <c r="PM46" i="39"/>
  <c r="PM38" i="39"/>
  <c r="PM52" i="39"/>
  <c r="PM36" i="39"/>
  <c r="PM37" i="39" s="1"/>
  <c r="PM57" i="39"/>
  <c r="PM43" i="39"/>
  <c r="PN7" i="39"/>
  <c r="PO5" i="39"/>
  <c r="PN11" i="39"/>
  <c r="PN6" i="39"/>
  <c r="PL58" i="39"/>
  <c r="PL56" i="39"/>
  <c r="NJ29" i="39" l="1"/>
  <c r="NJ33" i="39"/>
  <c r="NK21" i="39"/>
  <c r="NJ28" i="39"/>
  <c r="D3514" i="43"/>
  <c r="E3514" i="43"/>
  <c r="C3515" i="43"/>
  <c r="E4181" i="43"/>
  <c r="D4181" i="43"/>
  <c r="C4182" i="43"/>
  <c r="PN38" i="39"/>
  <c r="PN57" i="39"/>
  <c r="PN34" i="39"/>
  <c r="PN52" i="39"/>
  <c r="PN36" i="39"/>
  <c r="PN37" i="39" s="1"/>
  <c r="PN35" i="39"/>
  <c r="PN43" i="39"/>
  <c r="PN46" i="39"/>
  <c r="PN55" i="39"/>
  <c r="PN49" i="39"/>
  <c r="PM58" i="39"/>
  <c r="PO6" i="39"/>
  <c r="PO11" i="39"/>
  <c r="PP5" i="39"/>
  <c r="PO7" i="39"/>
  <c r="PM56" i="39"/>
  <c r="NK29" i="39" l="1"/>
  <c r="NL21" i="39"/>
  <c r="NK33" i="39"/>
  <c r="NK28" i="39"/>
  <c r="D4182" i="43"/>
  <c r="C4183" i="43"/>
  <c r="E4182" i="43"/>
  <c r="C3516" i="43"/>
  <c r="D3515" i="43"/>
  <c r="E3515" i="43"/>
  <c r="PP7" i="39"/>
  <c r="PQ5" i="39"/>
  <c r="PP11" i="39"/>
  <c r="PP6" i="39"/>
  <c r="PN56" i="39"/>
  <c r="PN58" i="39"/>
  <c r="PO57" i="39"/>
  <c r="PO36" i="39"/>
  <c r="PO37" i="39" s="1"/>
  <c r="PO34" i="39"/>
  <c r="PO43" i="39"/>
  <c r="PO35" i="39"/>
  <c r="PO55" i="39"/>
  <c r="PO49" i="39"/>
  <c r="PO38" i="39"/>
  <c r="PO46" i="39"/>
  <c r="PO52" i="39"/>
  <c r="NM21" i="39" l="1"/>
  <c r="NL29" i="39"/>
  <c r="NL33" i="39"/>
  <c r="NL28" i="39"/>
  <c r="D3516" i="43"/>
  <c r="E3516" i="43"/>
  <c r="C3517" i="43"/>
  <c r="D4183" i="43"/>
  <c r="E4183" i="43"/>
  <c r="C4184" i="43"/>
  <c r="PQ11" i="39"/>
  <c r="PQ7" i="39"/>
  <c r="PQ6" i="39"/>
  <c r="PR5" i="39"/>
  <c r="PO58" i="39"/>
  <c r="PO56" i="39"/>
  <c r="PP43" i="39"/>
  <c r="PP57" i="39"/>
  <c r="PP46" i="39"/>
  <c r="PP52" i="39"/>
  <c r="PP35" i="39"/>
  <c r="PP49" i="39"/>
  <c r="PP55" i="39"/>
  <c r="PP38" i="39"/>
  <c r="PP34" i="39"/>
  <c r="PP36" i="39"/>
  <c r="PP37" i="39" s="1"/>
  <c r="NM33" i="39" l="1"/>
  <c r="NM28" i="39"/>
  <c r="NN21" i="39"/>
  <c r="NM29" i="39"/>
  <c r="D3517" i="43"/>
  <c r="E3517" i="43"/>
  <c r="C3518" i="43"/>
  <c r="C4185" i="43"/>
  <c r="E4184" i="43"/>
  <c r="D4184" i="43"/>
  <c r="PS5" i="39"/>
  <c r="PR6" i="39"/>
  <c r="PR7" i="39"/>
  <c r="PR11" i="39"/>
  <c r="PP58" i="39"/>
  <c r="PQ43" i="39"/>
  <c r="PQ55" i="39"/>
  <c r="PQ46" i="39"/>
  <c r="PQ35" i="39"/>
  <c r="PQ38" i="39"/>
  <c r="PQ52" i="39"/>
  <c r="PQ34" i="39"/>
  <c r="PQ36" i="39"/>
  <c r="PQ37" i="39" s="1"/>
  <c r="PQ57" i="39"/>
  <c r="PQ49" i="39"/>
  <c r="PP56" i="39"/>
  <c r="NN29" i="39" l="1"/>
  <c r="NO21" i="39"/>
  <c r="NN28" i="39"/>
  <c r="NN33" i="39"/>
  <c r="C4186" i="43"/>
  <c r="D4185" i="43"/>
  <c r="E4185" i="43"/>
  <c r="D3518" i="43"/>
  <c r="C3519" i="43"/>
  <c r="E3518" i="43"/>
  <c r="PQ56" i="39"/>
  <c r="PQ58" i="39"/>
  <c r="PT5" i="39"/>
  <c r="PS11" i="39"/>
  <c r="PS7" i="39"/>
  <c r="PS6" i="39"/>
  <c r="PR46" i="39"/>
  <c r="PR57" i="39"/>
  <c r="PR49" i="39"/>
  <c r="PR38" i="39"/>
  <c r="PR55" i="39"/>
  <c r="PR35" i="39"/>
  <c r="PR34" i="39"/>
  <c r="PR43" i="39"/>
  <c r="PR52" i="39"/>
  <c r="PR36" i="39"/>
  <c r="PR37" i="39" s="1"/>
  <c r="NO29" i="39" l="1"/>
  <c r="NP21" i="39"/>
  <c r="NO33" i="39"/>
  <c r="NO28" i="39"/>
  <c r="C3520" i="43"/>
  <c r="D3519" i="43"/>
  <c r="E3519" i="43"/>
  <c r="D4186" i="43"/>
  <c r="E4186" i="43"/>
  <c r="C4187" i="43"/>
  <c r="PR58" i="39"/>
  <c r="PU5" i="39"/>
  <c r="PT11" i="39"/>
  <c r="PT7" i="39"/>
  <c r="PT6" i="39"/>
  <c r="PS46" i="39"/>
  <c r="PS35" i="39"/>
  <c r="PS34" i="39"/>
  <c r="PS55" i="39"/>
  <c r="PS57" i="39"/>
  <c r="PS36" i="39"/>
  <c r="PS37" i="39" s="1"/>
  <c r="PS38" i="39"/>
  <c r="PS52" i="39"/>
  <c r="PS49" i="39"/>
  <c r="PS43" i="39"/>
  <c r="PR56" i="39"/>
  <c r="NQ21" i="39" l="1"/>
  <c r="NP29" i="39"/>
  <c r="NP33" i="39"/>
  <c r="NP28" i="39"/>
  <c r="E4187" i="43"/>
  <c r="C4188" i="43"/>
  <c r="D4187" i="43"/>
  <c r="C3521" i="43"/>
  <c r="D3520" i="43"/>
  <c r="E3520" i="43"/>
  <c r="PS58" i="39"/>
  <c r="PU6" i="39"/>
  <c r="PV5" i="39"/>
  <c r="PU7" i="39"/>
  <c r="PU11" i="39"/>
  <c r="PS56" i="39"/>
  <c r="PT55" i="39"/>
  <c r="PT36" i="39"/>
  <c r="PT37" i="39" s="1"/>
  <c r="PT49" i="39"/>
  <c r="PT43" i="39"/>
  <c r="PT38" i="39"/>
  <c r="PT35" i="39"/>
  <c r="PT52" i="39"/>
  <c r="PT46" i="39"/>
  <c r="PT57" i="39"/>
  <c r="PT34" i="39"/>
  <c r="NQ28" i="39" l="1"/>
  <c r="NQ29" i="39"/>
  <c r="NR21" i="39"/>
  <c r="NQ33" i="39"/>
  <c r="E3521" i="43"/>
  <c r="D3521" i="43"/>
  <c r="C3522" i="43"/>
  <c r="D4188" i="43"/>
  <c r="C4189" i="43"/>
  <c r="E4188" i="43"/>
  <c r="PT56" i="39"/>
  <c r="PU38" i="39"/>
  <c r="PU46" i="39"/>
  <c r="PU35" i="39"/>
  <c r="PU57" i="39"/>
  <c r="PU55" i="39"/>
  <c r="PU34" i="39"/>
  <c r="PU52" i="39"/>
  <c r="PU49" i="39"/>
  <c r="PU43" i="39"/>
  <c r="PU36" i="39"/>
  <c r="PU37" i="39" s="1"/>
  <c r="PT58" i="39"/>
  <c r="PV11" i="39"/>
  <c r="PV7" i="39"/>
  <c r="PV6" i="39"/>
  <c r="PW5" i="39"/>
  <c r="NS21" i="39" l="1"/>
  <c r="NR33" i="39"/>
  <c r="NR29" i="39"/>
  <c r="NR28" i="39"/>
  <c r="E4189" i="43"/>
  <c r="C4190" i="43"/>
  <c r="D4189" i="43"/>
  <c r="E3522" i="43"/>
  <c r="C3523" i="43"/>
  <c r="D3522" i="43"/>
  <c r="PU56" i="39"/>
  <c r="PU58" i="39"/>
  <c r="PW11" i="39"/>
  <c r="PW7" i="39"/>
  <c r="PW6" i="39"/>
  <c r="PX5" i="39"/>
  <c r="PV57" i="39"/>
  <c r="PV38" i="39"/>
  <c r="PV52" i="39"/>
  <c r="PV55" i="39"/>
  <c r="PV36" i="39"/>
  <c r="PV37" i="39" s="1"/>
  <c r="PV35" i="39"/>
  <c r="PV34" i="39"/>
  <c r="PV49" i="39"/>
  <c r="PV43" i="39"/>
  <c r="PV46" i="39"/>
  <c r="NS28" i="39" l="1"/>
  <c r="NT21" i="39"/>
  <c r="NS33" i="39"/>
  <c r="NS29" i="39"/>
  <c r="D3523" i="43"/>
  <c r="E3523" i="43"/>
  <c r="C3524" i="43"/>
  <c r="E4190" i="43"/>
  <c r="C4191" i="43"/>
  <c r="D4190" i="43"/>
  <c r="PX7" i="39"/>
  <c r="PX6" i="39"/>
  <c r="PY5" i="39"/>
  <c r="PX11" i="39"/>
  <c r="PV58" i="39"/>
  <c r="PV56" i="39"/>
  <c r="PW38" i="39"/>
  <c r="PW49" i="39"/>
  <c r="PW52" i="39"/>
  <c r="PW34" i="39"/>
  <c r="PW36" i="39"/>
  <c r="PW37" i="39" s="1"/>
  <c r="PW55" i="39"/>
  <c r="PW57" i="39"/>
  <c r="PW35" i="39"/>
  <c r="PW43" i="39"/>
  <c r="PW46" i="39"/>
  <c r="NT33" i="39" l="1"/>
  <c r="NT29" i="39"/>
  <c r="NU21" i="39"/>
  <c r="NT28" i="39"/>
  <c r="E4191" i="43"/>
  <c r="C4192" i="43"/>
  <c r="D4191" i="43"/>
  <c r="D3524" i="43"/>
  <c r="E3524" i="43"/>
  <c r="C3525" i="43"/>
  <c r="PX52" i="39"/>
  <c r="PX38" i="39"/>
  <c r="PX34" i="39"/>
  <c r="PX49" i="39"/>
  <c r="PX46" i="39"/>
  <c r="PX43" i="39"/>
  <c r="PX36" i="39"/>
  <c r="PX37" i="39" s="1"/>
  <c r="PX57" i="39"/>
  <c r="PX35" i="39"/>
  <c r="PX55" i="39"/>
  <c r="PZ5" i="39"/>
  <c r="PY11" i="39"/>
  <c r="PY7" i="39"/>
  <c r="PY6" i="39"/>
  <c r="PW58" i="39"/>
  <c r="PW56" i="39"/>
  <c r="NU29" i="39" l="1"/>
  <c r="NU28" i="39"/>
  <c r="NV21" i="39"/>
  <c r="NU33" i="39"/>
  <c r="E3525" i="43"/>
  <c r="D3525" i="43"/>
  <c r="C3526" i="43"/>
  <c r="C4193" i="43"/>
  <c r="D4192" i="43"/>
  <c r="E4192" i="43"/>
  <c r="PX56" i="39"/>
  <c r="PZ11" i="39"/>
  <c r="PZ6" i="39"/>
  <c r="PZ7" i="39"/>
  <c r="QA5" i="39"/>
  <c r="PY55" i="39"/>
  <c r="PY34" i="39"/>
  <c r="PY36" i="39"/>
  <c r="PY37" i="39" s="1"/>
  <c r="PY57" i="39"/>
  <c r="PY38" i="39"/>
  <c r="PY35" i="39"/>
  <c r="PY52" i="39"/>
  <c r="PY43" i="39"/>
  <c r="PY49" i="39"/>
  <c r="PY46" i="39"/>
  <c r="PX58" i="39"/>
  <c r="NV28" i="39" l="1"/>
  <c r="NV33" i="39"/>
  <c r="NW21" i="39"/>
  <c r="NV29" i="39"/>
  <c r="D4193" i="43"/>
  <c r="E4193" i="43"/>
  <c r="C4194" i="43"/>
  <c r="E3526" i="43"/>
  <c r="D3526" i="43"/>
  <c r="C3527" i="43"/>
  <c r="PY56" i="39"/>
  <c r="PZ52" i="39"/>
  <c r="PZ35" i="39"/>
  <c r="PZ36" i="39"/>
  <c r="PZ37" i="39" s="1"/>
  <c r="PZ55" i="39"/>
  <c r="PZ38" i="39"/>
  <c r="PZ34" i="39"/>
  <c r="PZ57" i="39"/>
  <c r="PZ46" i="39"/>
  <c r="PZ43" i="39"/>
  <c r="PZ49" i="39"/>
  <c r="PY58" i="39"/>
  <c r="QB5" i="39"/>
  <c r="QA11" i="39"/>
  <c r="QA7" i="39"/>
  <c r="QA6" i="39"/>
  <c r="NX21" i="39" l="1"/>
  <c r="NW29" i="39"/>
  <c r="NW28" i="39"/>
  <c r="NW33" i="39"/>
  <c r="D3527" i="43"/>
  <c r="E3527" i="43"/>
  <c r="C3528" i="43"/>
  <c r="D4194" i="43"/>
  <c r="C4195" i="43"/>
  <c r="E4194" i="43"/>
  <c r="QA49" i="39"/>
  <c r="QA57" i="39"/>
  <c r="QA35" i="39"/>
  <c r="QA34" i="39"/>
  <c r="QA46" i="39"/>
  <c r="QA55" i="39"/>
  <c r="QA43" i="39"/>
  <c r="QA52" i="39"/>
  <c r="QA38" i="39"/>
  <c r="QA36" i="39"/>
  <c r="QA37" i="39" s="1"/>
  <c r="PZ58" i="39"/>
  <c r="QC5" i="39"/>
  <c r="QB11" i="39"/>
  <c r="QB6" i="39"/>
  <c r="QB7" i="39"/>
  <c r="PZ56" i="39"/>
  <c r="NX28" i="39" l="1"/>
  <c r="NX29" i="39"/>
  <c r="NY21" i="39"/>
  <c r="NX33" i="39"/>
  <c r="C4196" i="43"/>
  <c r="E4195" i="43"/>
  <c r="D4195" i="43"/>
  <c r="E3528" i="43"/>
  <c r="D3528" i="43"/>
  <c r="C3529" i="43"/>
  <c r="QA56" i="39"/>
  <c r="QA58" i="39"/>
  <c r="QB49" i="39"/>
  <c r="QB55" i="39"/>
  <c r="QB34" i="39"/>
  <c r="QB57" i="39"/>
  <c r="QB38" i="39"/>
  <c r="QB36" i="39"/>
  <c r="QB37" i="39" s="1"/>
  <c r="QB52" i="39"/>
  <c r="QB43" i="39"/>
  <c r="QB46" i="39"/>
  <c r="QB35" i="39"/>
  <c r="QD5" i="39"/>
  <c r="QC11" i="39"/>
  <c r="QC6" i="39"/>
  <c r="QC7" i="39"/>
  <c r="NY33" i="39" l="1"/>
  <c r="NZ21" i="39"/>
  <c r="NY29" i="39"/>
  <c r="NY28" i="39"/>
  <c r="C3530" i="43"/>
  <c r="E3529" i="43"/>
  <c r="D3529" i="43"/>
  <c r="C4197" i="43"/>
  <c r="D4196" i="43"/>
  <c r="E4196" i="43"/>
  <c r="QB56" i="39"/>
  <c r="QD6" i="39"/>
  <c r="QD7" i="39"/>
  <c r="QE5" i="39"/>
  <c r="QD11" i="39"/>
  <c r="QC34" i="39"/>
  <c r="QC36" i="39"/>
  <c r="QC37" i="39" s="1"/>
  <c r="QC43" i="39"/>
  <c r="QC57" i="39"/>
  <c r="QC49" i="39"/>
  <c r="QC35" i="39"/>
  <c r="QC55" i="39"/>
  <c r="QC38" i="39"/>
  <c r="QC52" i="39"/>
  <c r="QC46" i="39"/>
  <c r="QB58" i="39"/>
  <c r="NZ28" i="39" l="1"/>
  <c r="NZ29" i="39"/>
  <c r="NZ33" i="39"/>
  <c r="OA21" i="39"/>
  <c r="D4197" i="43"/>
  <c r="E4197" i="43"/>
  <c r="C4198" i="43"/>
  <c r="D3530" i="43"/>
  <c r="E3530" i="43"/>
  <c r="C3531" i="43"/>
  <c r="QC56" i="39"/>
  <c r="QD57" i="39"/>
  <c r="QD38" i="39"/>
  <c r="QD35" i="39"/>
  <c r="QD34" i="39"/>
  <c r="QD43" i="39"/>
  <c r="QD49" i="39"/>
  <c r="QD46" i="39"/>
  <c r="QD55" i="39"/>
  <c r="QD52" i="39"/>
  <c r="QD36" i="39"/>
  <c r="QD37" i="39" s="1"/>
  <c r="QF5" i="39"/>
  <c r="QE11" i="39"/>
  <c r="QE7" i="39"/>
  <c r="QE6" i="39"/>
  <c r="QC58" i="39"/>
  <c r="OA28" i="39" l="1"/>
  <c r="OA33" i="39"/>
  <c r="OA29" i="39"/>
  <c r="OB21" i="39"/>
  <c r="D3531" i="43"/>
  <c r="C3532" i="43"/>
  <c r="E3531" i="43"/>
  <c r="D4198" i="43"/>
  <c r="E4198" i="43"/>
  <c r="C4199" i="43"/>
  <c r="QF6" i="39"/>
  <c r="QG5" i="39"/>
  <c r="QF11" i="39"/>
  <c r="QF7" i="39"/>
  <c r="QE52" i="39"/>
  <c r="QE55" i="39"/>
  <c r="QE46" i="39"/>
  <c r="QE57" i="39"/>
  <c r="QE36" i="39"/>
  <c r="QE37" i="39" s="1"/>
  <c r="QE34" i="39"/>
  <c r="QE38" i="39"/>
  <c r="QE35" i="39"/>
  <c r="QE43" i="39"/>
  <c r="QE49" i="39"/>
  <c r="QD56" i="39"/>
  <c r="QD58" i="39"/>
  <c r="OB29" i="39" l="1"/>
  <c r="OB28" i="39"/>
  <c r="OB33" i="39"/>
  <c r="OC21" i="39"/>
  <c r="E4199" i="43"/>
  <c r="D4199" i="43"/>
  <c r="C4200" i="43"/>
  <c r="C3533" i="43"/>
  <c r="E3532" i="43"/>
  <c r="D3532" i="43"/>
  <c r="QF34" i="39"/>
  <c r="QF35" i="39"/>
  <c r="QF38" i="39"/>
  <c r="QF43" i="39"/>
  <c r="QF36" i="39"/>
  <c r="QF37" i="39" s="1"/>
  <c r="QF55" i="39"/>
  <c r="QF46" i="39"/>
  <c r="QF57" i="39"/>
  <c r="QF49" i="39"/>
  <c r="QF52" i="39"/>
  <c r="QH5" i="39"/>
  <c r="QG6" i="39"/>
  <c r="QG7" i="39"/>
  <c r="QG11" i="39"/>
  <c r="QE56" i="39"/>
  <c r="QE58" i="39"/>
  <c r="OD21" i="39" l="1"/>
  <c r="OC28" i="39"/>
  <c r="OC33" i="39"/>
  <c r="OC29" i="39"/>
  <c r="E3533" i="43"/>
  <c r="D3533" i="43"/>
  <c r="C3534" i="43"/>
  <c r="D4200" i="43"/>
  <c r="E4200" i="43"/>
  <c r="C4201" i="43"/>
  <c r="QH7" i="39"/>
  <c r="QI5" i="39"/>
  <c r="QH11" i="39"/>
  <c r="QH6" i="39"/>
  <c r="QF56" i="39"/>
  <c r="QG43" i="39"/>
  <c r="QG49" i="39"/>
  <c r="QG55" i="39"/>
  <c r="QG57" i="39"/>
  <c r="QG52" i="39"/>
  <c r="QG36" i="39"/>
  <c r="QG37" i="39" s="1"/>
  <c r="QG38" i="39"/>
  <c r="QG35" i="39"/>
  <c r="QG34" i="39"/>
  <c r="QG46" i="39"/>
  <c r="QF58" i="39"/>
  <c r="OD33" i="39" l="1"/>
  <c r="OD29" i="39"/>
  <c r="OD28" i="39"/>
  <c r="OE21" i="39"/>
  <c r="C4202" i="43"/>
  <c r="D4201" i="43"/>
  <c r="E4201" i="43"/>
  <c r="D3534" i="43"/>
  <c r="C3535" i="43"/>
  <c r="E3534" i="43"/>
  <c r="QJ5" i="39"/>
  <c r="QI11" i="39"/>
  <c r="QI7" i="39"/>
  <c r="QI6" i="39"/>
  <c r="QH34" i="39"/>
  <c r="QH35" i="39"/>
  <c r="QH36" i="39"/>
  <c r="QH37" i="39" s="1"/>
  <c r="QH57" i="39"/>
  <c r="QH38" i="39"/>
  <c r="QH49" i="39"/>
  <c r="QH52" i="39"/>
  <c r="QH46" i="39"/>
  <c r="QH55" i="39"/>
  <c r="QH43" i="39"/>
  <c r="QG58" i="39"/>
  <c r="QG56" i="39"/>
  <c r="OE29" i="39" l="1"/>
  <c r="OF21" i="39"/>
  <c r="OE33" i="39"/>
  <c r="OE28" i="39"/>
  <c r="D3535" i="43"/>
  <c r="E3535" i="43"/>
  <c r="C3536" i="43"/>
  <c r="D4202" i="43"/>
  <c r="E4202" i="43"/>
  <c r="C4203" i="43"/>
  <c r="QI43" i="39"/>
  <c r="QI35" i="39"/>
  <c r="QI38" i="39"/>
  <c r="QI52" i="39"/>
  <c r="QI57" i="39"/>
  <c r="QI55" i="39"/>
  <c r="QI36" i="39"/>
  <c r="QI37" i="39" s="1"/>
  <c r="QI49" i="39"/>
  <c r="QI34" i="39"/>
  <c r="QI46" i="39"/>
  <c r="QH58" i="39"/>
  <c r="QH56" i="39"/>
  <c r="QJ7" i="39"/>
  <c r="QK5" i="39"/>
  <c r="QJ11" i="39"/>
  <c r="QJ6" i="39"/>
  <c r="OF29" i="39" l="1"/>
  <c r="OG21" i="39"/>
  <c r="OF33" i="39"/>
  <c r="OF28" i="39"/>
  <c r="C3537" i="43"/>
  <c r="D3536" i="43"/>
  <c r="E3536" i="43"/>
  <c r="D4203" i="43"/>
  <c r="C4204" i="43"/>
  <c r="E4203" i="43"/>
  <c r="QJ35" i="39"/>
  <c r="QJ57" i="39"/>
  <c r="QJ46" i="39"/>
  <c r="QJ55" i="39"/>
  <c r="QJ38" i="39"/>
  <c r="QJ43" i="39"/>
  <c r="QJ49" i="39"/>
  <c r="QJ36" i="39"/>
  <c r="QJ37" i="39" s="1"/>
  <c r="QJ52" i="39"/>
  <c r="QJ34" i="39"/>
  <c r="QI56" i="39"/>
  <c r="QL5" i="39"/>
  <c r="QK11" i="39"/>
  <c r="QK7" i="39"/>
  <c r="QK6" i="39"/>
  <c r="QI58" i="39"/>
  <c r="OG33" i="39" l="1"/>
  <c r="OH21" i="39"/>
  <c r="OG29" i="39"/>
  <c r="OG28" i="39"/>
  <c r="E4204" i="43"/>
  <c r="D4204" i="43"/>
  <c r="C4205" i="43"/>
  <c r="C3538" i="43"/>
  <c r="D3537" i="43"/>
  <c r="E3537" i="43"/>
  <c r="QJ56" i="39"/>
  <c r="QJ58" i="39"/>
  <c r="QL11" i="39"/>
  <c r="QL6" i="39"/>
  <c r="QL7" i="39"/>
  <c r="QM5" i="39"/>
  <c r="QK36" i="39"/>
  <c r="QK37" i="39" s="1"/>
  <c r="QK34" i="39"/>
  <c r="QK55" i="39"/>
  <c r="QK35" i="39"/>
  <c r="QK52" i="39"/>
  <c r="QK49" i="39"/>
  <c r="QK38" i="39"/>
  <c r="QK57" i="39"/>
  <c r="QK43" i="39"/>
  <c r="QK46" i="39"/>
  <c r="OH33" i="39" l="1"/>
  <c r="OH28" i="39"/>
  <c r="OI21" i="39"/>
  <c r="OH29" i="39"/>
  <c r="E3538" i="43"/>
  <c r="D3538" i="43"/>
  <c r="C3539" i="43"/>
  <c r="D4205" i="43"/>
  <c r="E4205" i="43"/>
  <c r="C4206" i="43"/>
  <c r="QN5" i="39"/>
  <c r="QM11" i="39"/>
  <c r="QM7" i="39"/>
  <c r="QM6" i="39"/>
  <c r="QK56" i="39"/>
  <c r="QK58" i="39"/>
  <c r="QL49" i="39"/>
  <c r="QL43" i="39"/>
  <c r="QL34" i="39"/>
  <c r="QL35" i="39"/>
  <c r="QL36" i="39"/>
  <c r="QL37" i="39" s="1"/>
  <c r="QL57" i="39"/>
  <c r="QL38" i="39"/>
  <c r="QL52" i="39"/>
  <c r="QL46" i="39"/>
  <c r="QL55" i="39"/>
  <c r="OI29" i="39" l="1"/>
  <c r="OI33" i="39"/>
  <c r="OJ21" i="39"/>
  <c r="OI28" i="39"/>
  <c r="D4206" i="43"/>
  <c r="C4207" i="43"/>
  <c r="E4206" i="43"/>
  <c r="D3539" i="43"/>
  <c r="E3539" i="43"/>
  <c r="C3540" i="43"/>
  <c r="QM34" i="39"/>
  <c r="QM49" i="39"/>
  <c r="QM35" i="39"/>
  <c r="QM46" i="39"/>
  <c r="QM36" i="39"/>
  <c r="QM37" i="39" s="1"/>
  <c r="QM57" i="39"/>
  <c r="QM55" i="39"/>
  <c r="QM38" i="39"/>
  <c r="QM43" i="39"/>
  <c r="QM52" i="39"/>
  <c r="QN7" i="39"/>
  <c r="QN6" i="39"/>
  <c r="QO5" i="39"/>
  <c r="QN11" i="39"/>
  <c r="QL58" i="39"/>
  <c r="QL56" i="39"/>
  <c r="OJ29" i="39" l="1"/>
  <c r="OJ28" i="39"/>
  <c r="OK21" i="39"/>
  <c r="OJ33" i="39"/>
  <c r="E3540" i="43"/>
  <c r="D3540" i="43"/>
  <c r="C3541" i="43"/>
  <c r="D4207" i="43"/>
  <c r="C4208" i="43"/>
  <c r="E4207" i="43"/>
  <c r="QN38" i="39"/>
  <c r="QN55" i="39"/>
  <c r="QN35" i="39"/>
  <c r="QN57" i="39"/>
  <c r="QN49" i="39"/>
  <c r="QN46" i="39"/>
  <c r="QN34" i="39"/>
  <c r="QN43" i="39"/>
  <c r="QN36" i="39"/>
  <c r="QN37" i="39" s="1"/>
  <c r="QN52" i="39"/>
  <c r="QO6" i="39"/>
  <c r="QP5" i="39"/>
  <c r="QO11" i="39"/>
  <c r="QO7" i="39"/>
  <c r="QM56" i="39"/>
  <c r="QM58" i="39"/>
  <c r="OL21" i="39" l="1"/>
  <c r="OK33" i="39"/>
  <c r="OK29" i="39"/>
  <c r="OK28" i="39"/>
  <c r="D4208" i="43"/>
  <c r="E4208" i="43"/>
  <c r="C4209" i="43"/>
  <c r="D3541" i="43"/>
  <c r="C3542" i="43"/>
  <c r="E3541" i="43"/>
  <c r="QO57" i="39"/>
  <c r="QO52" i="39"/>
  <c r="QO34" i="39"/>
  <c r="QO43" i="39"/>
  <c r="QO55" i="39"/>
  <c r="QO46" i="39"/>
  <c r="QO49" i="39"/>
  <c r="QO35" i="39"/>
  <c r="QO36" i="39"/>
  <c r="QO37" i="39" s="1"/>
  <c r="QO38" i="39"/>
  <c r="QN58" i="39"/>
  <c r="QQ5" i="39"/>
  <c r="QP7" i="39"/>
  <c r="QP6" i="39"/>
  <c r="QP11" i="39"/>
  <c r="QN56" i="39"/>
  <c r="OL28" i="39" l="1"/>
  <c r="OM21" i="39"/>
  <c r="OL29" i="39"/>
  <c r="OL33" i="39"/>
  <c r="C3543" i="43"/>
  <c r="D3542" i="43"/>
  <c r="E3542" i="43"/>
  <c r="C4210" i="43"/>
  <c r="D4209" i="43"/>
  <c r="E4209" i="43"/>
  <c r="QO56" i="39"/>
  <c r="QP36" i="39"/>
  <c r="QP37" i="39" s="1"/>
  <c r="QP49" i="39"/>
  <c r="QP46" i="39"/>
  <c r="QP57" i="39"/>
  <c r="QP35" i="39"/>
  <c r="QP52" i="39"/>
  <c r="QP55" i="39"/>
  <c r="QP38" i="39"/>
  <c r="QP34" i="39"/>
  <c r="QP43" i="39"/>
  <c r="QO58" i="39"/>
  <c r="QQ6" i="39"/>
  <c r="QQ7" i="39"/>
  <c r="QR5" i="39"/>
  <c r="QQ11" i="39"/>
  <c r="OM29" i="39" l="1"/>
  <c r="OM28" i="39"/>
  <c r="ON21" i="39"/>
  <c r="OM33" i="39"/>
  <c r="D4210" i="43"/>
  <c r="C4211" i="43"/>
  <c r="E4210" i="43"/>
  <c r="C3544" i="43"/>
  <c r="D3543" i="43"/>
  <c r="E3543" i="43"/>
  <c r="QQ52" i="39"/>
  <c r="QQ34" i="39"/>
  <c r="QQ49" i="39"/>
  <c r="QQ46" i="39"/>
  <c r="QQ38" i="39"/>
  <c r="QQ55" i="39"/>
  <c r="QQ57" i="39"/>
  <c r="QQ36" i="39"/>
  <c r="QQ37" i="39" s="1"/>
  <c r="QQ35" i="39"/>
  <c r="QQ43" i="39"/>
  <c r="QP56" i="39"/>
  <c r="QR6" i="39"/>
  <c r="QS5" i="39"/>
  <c r="QR11" i="39"/>
  <c r="QR7" i="39"/>
  <c r="QP58" i="39"/>
  <c r="OO21" i="39" l="1"/>
  <c r="ON29" i="39"/>
  <c r="ON33" i="39"/>
  <c r="ON28" i="39"/>
  <c r="E3544" i="43"/>
  <c r="C3545" i="43"/>
  <c r="D3544" i="43"/>
  <c r="E4211" i="43"/>
  <c r="D4211" i="43"/>
  <c r="C4212" i="43"/>
  <c r="QQ56" i="39"/>
  <c r="QQ58" i="39"/>
  <c r="QT5" i="39"/>
  <c r="QS11" i="39"/>
  <c r="QS6" i="39"/>
  <c r="QS7" i="39"/>
  <c r="QR55" i="39"/>
  <c r="QR46" i="39"/>
  <c r="QR43" i="39"/>
  <c r="QR52" i="39"/>
  <c r="QR49" i="39"/>
  <c r="QR34" i="39"/>
  <c r="QR38" i="39"/>
  <c r="QR36" i="39"/>
  <c r="QR37" i="39" s="1"/>
  <c r="QR35" i="39"/>
  <c r="QR57" i="39"/>
  <c r="OO33" i="39" l="1"/>
  <c r="OO29" i="39"/>
  <c r="OO28" i="39"/>
  <c r="OP21" i="39"/>
  <c r="D4212" i="43"/>
  <c r="C4213" i="43"/>
  <c r="E4212" i="43"/>
  <c r="C3546" i="43"/>
  <c r="D3545" i="43"/>
  <c r="E3545" i="43"/>
  <c r="QR58" i="39"/>
  <c r="QT6" i="39"/>
  <c r="QT7" i="39"/>
  <c r="QU5" i="39"/>
  <c r="QT11" i="39"/>
  <c r="QS36" i="39"/>
  <c r="QS37" i="39" s="1"/>
  <c r="QS57" i="39"/>
  <c r="QS38" i="39"/>
  <c r="QS43" i="39"/>
  <c r="QS35" i="39"/>
  <c r="QS46" i="39"/>
  <c r="QS55" i="39"/>
  <c r="QS49" i="39"/>
  <c r="QS34" i="39"/>
  <c r="QS52" i="39"/>
  <c r="QR56" i="39"/>
  <c r="OP28" i="39" l="1"/>
  <c r="OQ21" i="39"/>
  <c r="OP33" i="39"/>
  <c r="OP29" i="39"/>
  <c r="E3546" i="43"/>
  <c r="C3547" i="43"/>
  <c r="D3546" i="43"/>
  <c r="C4214" i="43"/>
  <c r="D4213" i="43"/>
  <c r="E4213" i="43"/>
  <c r="QS56" i="39"/>
  <c r="QU11" i="39"/>
  <c r="QU6" i="39"/>
  <c r="QU7" i="39"/>
  <c r="QV5" i="39"/>
  <c r="QT38" i="39"/>
  <c r="QT35" i="39"/>
  <c r="QT55" i="39"/>
  <c r="QT52" i="39"/>
  <c r="QT43" i="39"/>
  <c r="QT34" i="39"/>
  <c r="QT36" i="39"/>
  <c r="QT37" i="39" s="1"/>
  <c r="QT49" i="39"/>
  <c r="QT57" i="39"/>
  <c r="QT46" i="39"/>
  <c r="QS58" i="39"/>
  <c r="OQ33" i="39" l="1"/>
  <c r="OR21" i="39"/>
  <c r="OQ28" i="39"/>
  <c r="OQ29" i="39"/>
  <c r="D4214" i="43"/>
  <c r="E4214" i="43"/>
  <c r="C4215" i="43"/>
  <c r="D3547" i="43"/>
  <c r="C3548" i="43"/>
  <c r="E3547" i="43"/>
  <c r="QU57" i="39"/>
  <c r="QU36" i="39"/>
  <c r="QU37" i="39" s="1"/>
  <c r="QU46" i="39"/>
  <c r="QU55" i="39"/>
  <c r="QU52" i="39"/>
  <c r="QU34" i="39"/>
  <c r="QU38" i="39"/>
  <c r="QU49" i="39"/>
  <c r="QU43" i="39"/>
  <c r="QU35" i="39"/>
  <c r="QT56" i="39"/>
  <c r="QT58" i="39"/>
  <c r="QW5" i="39"/>
  <c r="QV11" i="39"/>
  <c r="QV6" i="39"/>
  <c r="QV7" i="39"/>
  <c r="OR29" i="39" l="1"/>
  <c r="OS21" i="39"/>
  <c r="OR28" i="39"/>
  <c r="OR33" i="39"/>
  <c r="D3548" i="43"/>
  <c r="C3549" i="43"/>
  <c r="E3548" i="43"/>
  <c r="D4215" i="43"/>
  <c r="C4216" i="43"/>
  <c r="E4215" i="43"/>
  <c r="QU56" i="39"/>
  <c r="QV52" i="39"/>
  <c r="QV43" i="39"/>
  <c r="QV55" i="39"/>
  <c r="QV38" i="39"/>
  <c r="QV34" i="39"/>
  <c r="QV49" i="39"/>
  <c r="QV35" i="39"/>
  <c r="QV36" i="39"/>
  <c r="QV37" i="39" s="1"/>
  <c r="QV57" i="39"/>
  <c r="QV46" i="39"/>
  <c r="QW7" i="39"/>
  <c r="QX5" i="39"/>
  <c r="QW11" i="39"/>
  <c r="QW6" i="39"/>
  <c r="QU58" i="39"/>
  <c r="OS28" i="39" l="1"/>
  <c r="OT21" i="39"/>
  <c r="OS33" i="39"/>
  <c r="OS29" i="39"/>
  <c r="E4216" i="43"/>
  <c r="D4216" i="43"/>
  <c r="C4217" i="43"/>
  <c r="E3549" i="43"/>
  <c r="C3550" i="43"/>
  <c r="D3549" i="43"/>
  <c r="QX6" i="39"/>
  <c r="QY5" i="39"/>
  <c r="QX7" i="39"/>
  <c r="QX11" i="39"/>
  <c r="QV56" i="39"/>
  <c r="QW34" i="39"/>
  <c r="QW55" i="39"/>
  <c r="QW35" i="39"/>
  <c r="QW46" i="39"/>
  <c r="QW36" i="39"/>
  <c r="QW37" i="39" s="1"/>
  <c r="QW57" i="39"/>
  <c r="QW49" i="39"/>
  <c r="QW43" i="39"/>
  <c r="QW38" i="39"/>
  <c r="QW52" i="39"/>
  <c r="QV58" i="39"/>
  <c r="OT29" i="39" l="1"/>
  <c r="OT33" i="39"/>
  <c r="OT28" i="39"/>
  <c r="OU21" i="39"/>
  <c r="C3551" i="43"/>
  <c r="D3550" i="43"/>
  <c r="E3550" i="43"/>
  <c r="D4217" i="43"/>
  <c r="C4218" i="43"/>
  <c r="E4217" i="43"/>
  <c r="QZ5" i="39"/>
  <c r="QY11" i="39"/>
  <c r="QY6" i="39"/>
  <c r="QY7" i="39"/>
  <c r="QW58" i="39"/>
  <c r="QW56" i="39"/>
  <c r="QX49" i="39"/>
  <c r="QX57" i="39"/>
  <c r="QX36" i="39"/>
  <c r="QX37" i="39" s="1"/>
  <c r="QX55" i="39"/>
  <c r="QX35" i="39"/>
  <c r="QX52" i="39"/>
  <c r="QX38" i="39"/>
  <c r="QX34" i="39"/>
  <c r="QX43" i="39"/>
  <c r="QX46" i="39"/>
  <c r="OV21" i="39" l="1"/>
  <c r="OU29" i="39"/>
  <c r="OU28" i="39"/>
  <c r="OU33" i="39"/>
  <c r="E4218" i="43"/>
  <c r="C4219" i="43"/>
  <c r="D4218" i="43"/>
  <c r="D3551" i="43"/>
  <c r="E3551" i="43"/>
  <c r="C3552" i="43"/>
  <c r="QX58" i="39"/>
  <c r="QY52" i="39"/>
  <c r="QY36" i="39"/>
  <c r="QY37" i="39" s="1"/>
  <c r="QY35" i="39"/>
  <c r="QY55" i="39"/>
  <c r="QY57" i="39"/>
  <c r="QY38" i="39"/>
  <c r="QY34" i="39"/>
  <c r="QY46" i="39"/>
  <c r="QY49" i="39"/>
  <c r="QY43" i="39"/>
  <c r="QX56" i="39"/>
  <c r="QZ6" i="39"/>
  <c r="RA5" i="39"/>
  <c r="QZ11" i="39"/>
  <c r="QZ7" i="39"/>
  <c r="OV29" i="39" l="1"/>
  <c r="OV28" i="39"/>
  <c r="OV33" i="39"/>
  <c r="OW21" i="39"/>
  <c r="E3552" i="43"/>
  <c r="C3553" i="43"/>
  <c r="D3552" i="43"/>
  <c r="D4219" i="43"/>
  <c r="C4220" i="43"/>
  <c r="E4219" i="43"/>
  <c r="QZ34" i="39"/>
  <c r="QZ38" i="39"/>
  <c r="QZ57" i="39"/>
  <c r="QZ46" i="39"/>
  <c r="QZ49" i="39"/>
  <c r="QZ43" i="39"/>
  <c r="QZ36" i="39"/>
  <c r="QZ37" i="39" s="1"/>
  <c r="QZ52" i="39"/>
  <c r="QZ55" i="39"/>
  <c r="QZ35" i="39"/>
  <c r="QY58" i="39"/>
  <c r="QY56" i="39"/>
  <c r="RA11" i="39"/>
  <c r="RB5" i="39"/>
  <c r="RA7" i="39"/>
  <c r="RA6" i="39"/>
  <c r="OW28" i="39" l="1"/>
  <c r="OW33" i="39"/>
  <c r="OW29" i="39"/>
  <c r="OX21" i="39"/>
  <c r="E4220" i="43"/>
  <c r="D4220" i="43"/>
  <c r="C4221" i="43"/>
  <c r="E3553" i="43"/>
  <c r="C3554" i="43"/>
  <c r="D3553" i="43"/>
  <c r="RC5" i="39"/>
  <c r="RB6" i="39"/>
  <c r="RB7" i="39"/>
  <c r="RB11" i="39"/>
  <c r="RA57" i="39"/>
  <c r="RA43" i="39"/>
  <c r="RA36" i="39"/>
  <c r="RA37" i="39" s="1"/>
  <c r="RA35" i="39"/>
  <c r="RA55" i="39"/>
  <c r="RA34" i="39"/>
  <c r="RA52" i="39"/>
  <c r="RA38" i="39"/>
  <c r="RA46" i="39"/>
  <c r="RA49" i="39"/>
  <c r="QZ58" i="39"/>
  <c r="QZ56" i="39"/>
  <c r="OX29" i="39" l="1"/>
  <c r="OX33" i="39"/>
  <c r="OY21" i="39"/>
  <c r="OX28" i="39"/>
  <c r="C3555" i="43"/>
  <c r="E3554" i="43"/>
  <c r="D3554" i="43"/>
  <c r="C4222" i="43"/>
  <c r="E4221" i="43"/>
  <c r="D4221" i="43"/>
  <c r="RB34" i="39"/>
  <c r="RB46" i="39"/>
  <c r="RB38" i="39"/>
  <c r="RB35" i="39"/>
  <c r="RB36" i="39"/>
  <c r="RB37" i="39" s="1"/>
  <c r="RB57" i="39"/>
  <c r="RB43" i="39"/>
  <c r="RB52" i="39"/>
  <c r="RB55" i="39"/>
  <c r="RB49" i="39"/>
  <c r="RA58" i="39"/>
  <c r="RA56" i="39"/>
  <c r="RC6" i="39"/>
  <c r="RC11" i="39"/>
  <c r="RC7" i="39"/>
  <c r="RD5" i="39"/>
  <c r="OY28" i="39" l="1"/>
  <c r="OY29" i="39"/>
  <c r="OZ21" i="39"/>
  <c r="OY33" i="39"/>
  <c r="E4222" i="43"/>
  <c r="C4223" i="43"/>
  <c r="D4222" i="43"/>
  <c r="D3555" i="43"/>
  <c r="C3556" i="43"/>
  <c r="E3555" i="43"/>
  <c r="RB58" i="39"/>
  <c r="RC55" i="39"/>
  <c r="RC38" i="39"/>
  <c r="RC49" i="39"/>
  <c r="RC52" i="39"/>
  <c r="RC43" i="39"/>
  <c r="RC34" i="39"/>
  <c r="RC57" i="39"/>
  <c r="RC35" i="39"/>
  <c r="RC46" i="39"/>
  <c r="RC36" i="39"/>
  <c r="RC37" i="39" s="1"/>
  <c r="RB56" i="39"/>
  <c r="RD6" i="39"/>
  <c r="RD7" i="39"/>
  <c r="RE5" i="39"/>
  <c r="RD11" i="39"/>
  <c r="PA21" i="39" l="1"/>
  <c r="OZ29" i="39"/>
  <c r="OZ28" i="39"/>
  <c r="OZ33" i="39"/>
  <c r="D3556" i="43"/>
  <c r="E3556" i="43"/>
  <c r="C3557" i="43"/>
  <c r="E4223" i="43"/>
  <c r="D4223" i="43"/>
  <c r="C4224" i="43"/>
  <c r="RC56" i="39"/>
  <c r="RD52" i="39"/>
  <c r="RD49" i="39"/>
  <c r="RD35" i="39"/>
  <c r="RD46" i="39"/>
  <c r="RD38" i="39"/>
  <c r="RD43" i="39"/>
  <c r="RD34" i="39"/>
  <c r="RD36" i="39"/>
  <c r="RD37" i="39" s="1"/>
  <c r="RD55" i="39"/>
  <c r="RD57" i="39"/>
  <c r="TA58" i="39" s="1"/>
  <c r="RF5" i="39"/>
  <c r="RE11" i="39"/>
  <c r="RE7" i="39"/>
  <c r="RE6" i="39"/>
  <c r="RC58" i="39"/>
  <c r="PB21" i="39" l="1"/>
  <c r="PA28" i="39"/>
  <c r="PA33" i="39"/>
  <c r="PA29" i="39"/>
  <c r="C3558" i="43"/>
  <c r="E3557" i="43"/>
  <c r="D3557" i="43"/>
  <c r="C4225" i="43"/>
  <c r="D4224" i="43"/>
  <c r="E4224" i="43"/>
  <c r="RF11" i="39"/>
  <c r="RG5" i="39"/>
  <c r="RF7" i="39"/>
  <c r="RF6" i="39"/>
  <c r="TC58" i="39"/>
  <c r="RD58" i="39"/>
  <c r="SY58" i="39"/>
  <c r="SX58" i="39"/>
  <c r="SZ58" i="39"/>
  <c r="RE35" i="39"/>
  <c r="RE49" i="39"/>
  <c r="RE36" i="39"/>
  <c r="RE37" i="39" s="1"/>
  <c r="RE55" i="39"/>
  <c r="RE57" i="39"/>
  <c r="RE52" i="39"/>
  <c r="RE46" i="39"/>
  <c r="RE34" i="39"/>
  <c r="RE38" i="39"/>
  <c r="RE43" i="39"/>
  <c r="TB58" i="39"/>
  <c r="RD56" i="39"/>
  <c r="PB28" i="39" l="1"/>
  <c r="PB29" i="39"/>
  <c r="PC21" i="39"/>
  <c r="PB33" i="39"/>
  <c r="C4226" i="43"/>
  <c r="D4225" i="43"/>
  <c r="E4225" i="43"/>
  <c r="D3558" i="43"/>
  <c r="C3559" i="43"/>
  <c r="E3558" i="43"/>
  <c r="RF52" i="39"/>
  <c r="RF43" i="39"/>
  <c r="RF34" i="39"/>
  <c r="RF57" i="39"/>
  <c r="RF36" i="39"/>
  <c r="RF37" i="39" s="1"/>
  <c r="RF38" i="39"/>
  <c r="RF35" i="39"/>
  <c r="RF46" i="39"/>
  <c r="RF55" i="39"/>
  <c r="RF49" i="39"/>
  <c r="TD58" i="39"/>
  <c r="RE58" i="39"/>
  <c r="RE56" i="39"/>
  <c r="RH5" i="39"/>
  <c r="RG11" i="39"/>
  <c r="RG6" i="39"/>
  <c r="RG7" i="39"/>
  <c r="PC28" i="39" l="1"/>
  <c r="PC29" i="39"/>
  <c r="PD21" i="39"/>
  <c r="PC33" i="39"/>
  <c r="C3560" i="43"/>
  <c r="E3559" i="43"/>
  <c r="D3559" i="43"/>
  <c r="E4226" i="43"/>
  <c r="D4226" i="43"/>
  <c r="C4227" i="43"/>
  <c r="TE58" i="39"/>
  <c r="RF58" i="39"/>
  <c r="RG55" i="39"/>
  <c r="RG38" i="39"/>
  <c r="RG46" i="39"/>
  <c r="RG35" i="39"/>
  <c r="RG34" i="39"/>
  <c r="RG36" i="39"/>
  <c r="RG37" i="39" s="1"/>
  <c r="RG52" i="39"/>
  <c r="RG43" i="39"/>
  <c r="RG57" i="39"/>
  <c r="RG49" i="39"/>
  <c r="RI5" i="39"/>
  <c r="RH11" i="39"/>
  <c r="RH7" i="39"/>
  <c r="RH6" i="39"/>
  <c r="RF56" i="39"/>
  <c r="PD28" i="39" l="1"/>
  <c r="PD33" i="39"/>
  <c r="PE21" i="39"/>
  <c r="PD29" i="39"/>
  <c r="C4228" i="43"/>
  <c r="D4227" i="43"/>
  <c r="E4227" i="43"/>
  <c r="C3561" i="43"/>
  <c r="E3560" i="43"/>
  <c r="D3560" i="43"/>
  <c r="RJ5" i="39"/>
  <c r="RI7" i="39"/>
  <c r="RI11" i="39"/>
  <c r="RI6" i="39"/>
  <c r="TF58" i="39"/>
  <c r="RG58" i="39"/>
  <c r="RG56" i="39"/>
  <c r="RH35" i="39"/>
  <c r="RH34" i="39"/>
  <c r="RH49" i="39"/>
  <c r="RH55" i="39"/>
  <c r="RH52" i="39"/>
  <c r="RH43" i="39"/>
  <c r="RH38" i="39"/>
  <c r="RH57" i="39"/>
  <c r="RH36" i="39"/>
  <c r="RH37" i="39" s="1"/>
  <c r="RH46" i="39"/>
  <c r="PE28" i="39" l="1"/>
  <c r="PE33" i="39"/>
  <c r="PE29" i="39"/>
  <c r="PF21" i="39"/>
  <c r="D3561" i="43"/>
  <c r="C3562" i="43"/>
  <c r="E3561" i="43"/>
  <c r="C4229" i="43"/>
  <c r="D4228" i="43"/>
  <c r="E4228" i="43"/>
  <c r="RH56" i="39"/>
  <c r="RI52" i="39"/>
  <c r="RI49" i="39"/>
  <c r="RI46" i="39"/>
  <c r="RI57" i="39"/>
  <c r="RI36" i="39"/>
  <c r="RI37" i="39" s="1"/>
  <c r="RI38" i="39"/>
  <c r="RI34" i="39"/>
  <c r="RI55" i="39"/>
  <c r="RI35" i="39"/>
  <c r="RI43" i="39"/>
  <c r="TG58" i="39"/>
  <c r="RH58" i="39"/>
  <c r="RJ11" i="39"/>
  <c r="RJ7" i="39"/>
  <c r="RJ6" i="39"/>
  <c r="RK5" i="39"/>
  <c r="PF29" i="39" l="1"/>
  <c r="PF33" i="39"/>
  <c r="PF28" i="39"/>
  <c r="PG21" i="39"/>
  <c r="D4229" i="43"/>
  <c r="C4230" i="43"/>
  <c r="E4229" i="43"/>
  <c r="C3563" i="43"/>
  <c r="E3562" i="43"/>
  <c r="D3562" i="43"/>
  <c r="RI56" i="39"/>
  <c r="RL5" i="39"/>
  <c r="RK7" i="39"/>
  <c r="RK11" i="39"/>
  <c r="RK6" i="39"/>
  <c r="RJ36" i="39"/>
  <c r="RJ37" i="39" s="1"/>
  <c r="RJ34" i="39"/>
  <c r="RJ49" i="39"/>
  <c r="RJ43" i="39"/>
  <c r="RJ38" i="39"/>
  <c r="RJ35" i="39"/>
  <c r="RJ46" i="39"/>
  <c r="RJ52" i="39"/>
  <c r="RJ57" i="39"/>
  <c r="RJ55" i="39"/>
  <c r="TH58" i="39"/>
  <c r="RI58" i="39"/>
  <c r="PH21" i="39" l="1"/>
  <c r="PG29" i="39"/>
  <c r="PG28" i="39"/>
  <c r="PG33" i="39"/>
  <c r="C3564" i="43"/>
  <c r="D3563" i="43"/>
  <c r="E3563" i="43"/>
  <c r="E4230" i="43"/>
  <c r="C4231" i="43"/>
  <c r="D4230" i="43"/>
  <c r="RK36" i="39"/>
  <c r="RK37" i="39" s="1"/>
  <c r="RK34" i="39"/>
  <c r="RK55" i="39"/>
  <c r="RK57" i="39"/>
  <c r="RK49" i="39"/>
  <c r="RK52" i="39"/>
  <c r="RK38" i="39"/>
  <c r="RK35" i="39"/>
  <c r="RK43" i="39"/>
  <c r="RK46" i="39"/>
  <c r="RM5" i="39"/>
  <c r="RL7" i="39"/>
  <c r="RL11" i="39"/>
  <c r="RL6" i="39"/>
  <c r="RJ56" i="39"/>
  <c r="TI58" i="39"/>
  <c r="RJ58" i="39"/>
  <c r="PH33" i="39" l="1"/>
  <c r="PI21" i="39"/>
  <c r="PH28" i="39"/>
  <c r="PH29" i="39"/>
  <c r="C4232" i="43"/>
  <c r="E4231" i="43"/>
  <c r="D4231" i="43"/>
  <c r="C3565" i="43"/>
  <c r="D3564" i="43"/>
  <c r="E3564" i="43"/>
  <c r="TJ58" i="39"/>
  <c r="RK58" i="39"/>
  <c r="RL36" i="39"/>
  <c r="RL37" i="39" s="1"/>
  <c r="RL52" i="39"/>
  <c r="RL35" i="39"/>
  <c r="RL34" i="39"/>
  <c r="RL55" i="39"/>
  <c r="RL46" i="39"/>
  <c r="RL38" i="39"/>
  <c r="RL49" i="39"/>
  <c r="RL57" i="39"/>
  <c r="RL43" i="39"/>
  <c r="RK56" i="39"/>
  <c r="RM6" i="39"/>
  <c r="RN5" i="39"/>
  <c r="RM11" i="39"/>
  <c r="RM7" i="39"/>
  <c r="PI33" i="39" l="1"/>
  <c r="PJ21" i="39"/>
  <c r="PI28" i="39"/>
  <c r="PI29" i="39"/>
  <c r="C3566" i="43"/>
  <c r="E3565" i="43"/>
  <c r="D3565" i="43"/>
  <c r="D4232" i="43"/>
  <c r="E4232" i="43"/>
  <c r="C4233" i="43"/>
  <c r="TK58" i="39"/>
  <c r="RL58" i="39"/>
  <c r="RN7" i="39"/>
  <c r="RN6" i="39"/>
  <c r="RO5" i="39"/>
  <c r="RN11" i="39"/>
  <c r="RL56" i="39"/>
  <c r="RM36" i="39"/>
  <c r="RM37" i="39" s="1"/>
  <c r="RM52" i="39"/>
  <c r="RM38" i="39"/>
  <c r="RM57" i="39"/>
  <c r="RM34" i="39"/>
  <c r="RM35" i="39"/>
  <c r="RM55" i="39"/>
  <c r="RM49" i="39"/>
  <c r="RM43" i="39"/>
  <c r="RM46" i="39"/>
  <c r="PJ28" i="39" l="1"/>
  <c r="PJ33" i="39"/>
  <c r="PK21" i="39"/>
  <c r="PJ29" i="39"/>
  <c r="E4233" i="43"/>
  <c r="C4234" i="43"/>
  <c r="D4233" i="43"/>
  <c r="E3566" i="43"/>
  <c r="D3566" i="43"/>
  <c r="C3567" i="43"/>
  <c r="RP5" i="39"/>
  <c r="RO6" i="39"/>
  <c r="RO7" i="39"/>
  <c r="RO11" i="39"/>
  <c r="TL58" i="39"/>
  <c r="RM58" i="39"/>
  <c r="RM56" i="39"/>
  <c r="RN35" i="39"/>
  <c r="RN52" i="39"/>
  <c r="RN46" i="39"/>
  <c r="RN55" i="39"/>
  <c r="RN36" i="39"/>
  <c r="RN37" i="39" s="1"/>
  <c r="RN34" i="39"/>
  <c r="RN49" i="39"/>
  <c r="RN43" i="39"/>
  <c r="RN57" i="39"/>
  <c r="RN38" i="39"/>
  <c r="PK29" i="39" l="1"/>
  <c r="PL21" i="39"/>
  <c r="PK28" i="39"/>
  <c r="PK33" i="39"/>
  <c r="D3567" i="43"/>
  <c r="E3567" i="43"/>
  <c r="C3568" i="43"/>
  <c r="D4234" i="43"/>
  <c r="E4234" i="43"/>
  <c r="C4235" i="43"/>
  <c r="RO57" i="39"/>
  <c r="RO55" i="39"/>
  <c r="RO52" i="39"/>
  <c r="RO46" i="39"/>
  <c r="RO35" i="39"/>
  <c r="RO43" i="39"/>
  <c r="RO36" i="39"/>
  <c r="RO37" i="39" s="1"/>
  <c r="RO38" i="39"/>
  <c r="RO34" i="39"/>
  <c r="RO49" i="39"/>
  <c r="RN56" i="39"/>
  <c r="RP11" i="39"/>
  <c r="RQ5" i="39"/>
  <c r="RP7" i="39"/>
  <c r="RP6" i="39"/>
  <c r="TM58" i="39"/>
  <c r="RN58" i="39"/>
  <c r="PL29" i="39" l="1"/>
  <c r="PL28" i="39"/>
  <c r="PL33" i="39"/>
  <c r="PM21" i="39"/>
  <c r="E4235" i="43"/>
  <c r="D4235" i="43"/>
  <c r="C4236" i="43"/>
  <c r="D3568" i="43"/>
  <c r="C3569" i="43"/>
  <c r="E3568" i="43"/>
  <c r="RQ11" i="39"/>
  <c r="RQ6" i="39"/>
  <c r="RQ7" i="39"/>
  <c r="RR5" i="39"/>
  <c r="RO56" i="39"/>
  <c r="TN58" i="39"/>
  <c r="RO58" i="39"/>
  <c r="RP36" i="39"/>
  <c r="RP37" i="39" s="1"/>
  <c r="RP38" i="39"/>
  <c r="RP34" i="39"/>
  <c r="RP46" i="39"/>
  <c r="RP52" i="39"/>
  <c r="RP55" i="39"/>
  <c r="RP43" i="39"/>
  <c r="RP35" i="39"/>
  <c r="RP57" i="39"/>
  <c r="RP49" i="39"/>
  <c r="PN21" i="39" l="1"/>
  <c r="PM33" i="39"/>
  <c r="PM29" i="39"/>
  <c r="PM28" i="39"/>
  <c r="D3569" i="43"/>
  <c r="E3569" i="43"/>
  <c r="C3570" i="43"/>
  <c r="E4236" i="43"/>
  <c r="D4236" i="43"/>
  <c r="C4237" i="43"/>
  <c r="RR11" i="39"/>
  <c r="RR7" i="39"/>
  <c r="RR6" i="39"/>
  <c r="RS5" i="39"/>
  <c r="TO58" i="39"/>
  <c r="RP58" i="39"/>
  <c r="RP56" i="39"/>
  <c r="RQ34" i="39"/>
  <c r="RQ55" i="39"/>
  <c r="RQ49" i="39"/>
  <c r="RQ43" i="39"/>
  <c r="RQ35" i="39"/>
  <c r="RQ36" i="39"/>
  <c r="RQ37" i="39" s="1"/>
  <c r="RQ46" i="39"/>
  <c r="RQ52" i="39"/>
  <c r="RQ38" i="39"/>
  <c r="RQ57" i="39"/>
  <c r="PN33" i="39" l="1"/>
  <c r="PN28" i="39"/>
  <c r="PO21" i="39"/>
  <c r="PN29" i="39"/>
  <c r="C4238" i="43"/>
  <c r="D4237" i="43"/>
  <c r="E4237" i="43"/>
  <c r="D3570" i="43"/>
  <c r="E3570" i="43"/>
  <c r="C3571" i="43"/>
  <c r="RQ56" i="39"/>
  <c r="RR49" i="39"/>
  <c r="RR38" i="39"/>
  <c r="RR57" i="39"/>
  <c r="RR36" i="39"/>
  <c r="RR37" i="39" s="1"/>
  <c r="RR34" i="39"/>
  <c r="RR46" i="39"/>
  <c r="RR55" i="39"/>
  <c r="RR35" i="39"/>
  <c r="RR43" i="39"/>
  <c r="RR52" i="39"/>
  <c r="TP58" i="39"/>
  <c r="RQ58" i="39"/>
  <c r="RS7" i="39"/>
  <c r="RT5" i="39"/>
  <c r="RS6" i="39"/>
  <c r="RS11" i="39"/>
  <c r="PP21" i="39" l="1"/>
  <c r="PO29" i="39"/>
  <c r="PO33" i="39"/>
  <c r="PO28" i="39"/>
  <c r="D3571" i="43"/>
  <c r="C3572" i="43"/>
  <c r="E3571" i="43"/>
  <c r="C4239" i="43"/>
  <c r="E4238" i="43"/>
  <c r="D4238" i="43"/>
  <c r="RR56" i="39"/>
  <c r="RS55" i="39"/>
  <c r="RS38" i="39"/>
  <c r="RS57" i="39"/>
  <c r="RS49" i="39"/>
  <c r="RS52" i="39"/>
  <c r="RS43" i="39"/>
  <c r="RS34" i="39"/>
  <c r="RS35" i="39"/>
  <c r="RS36" i="39"/>
  <c r="RS37" i="39" s="1"/>
  <c r="RS46" i="39"/>
  <c r="RT11" i="39"/>
  <c r="RT6" i="39"/>
  <c r="RT7" i="39"/>
  <c r="RU5" i="39"/>
  <c r="TQ58" i="39"/>
  <c r="RR58" i="39"/>
  <c r="PP29" i="39" l="1"/>
  <c r="PP28" i="39"/>
  <c r="PP33" i="39"/>
  <c r="PQ21" i="39"/>
  <c r="E4239" i="43"/>
  <c r="C4240" i="43"/>
  <c r="D4239" i="43"/>
  <c r="D3572" i="43"/>
  <c r="E3572" i="43"/>
  <c r="C3573" i="43"/>
  <c r="RT35" i="39"/>
  <c r="RT43" i="39"/>
  <c r="RT36" i="39"/>
  <c r="RT37" i="39" s="1"/>
  <c r="RT52" i="39"/>
  <c r="RT34" i="39"/>
  <c r="RT55" i="39"/>
  <c r="RT57" i="39"/>
  <c r="RT38" i="39"/>
  <c r="RT46" i="39"/>
  <c r="RT49" i="39"/>
  <c r="RS56" i="39"/>
  <c r="RU6" i="39"/>
  <c r="RV5" i="39"/>
  <c r="RU11" i="39"/>
  <c r="RU7" i="39"/>
  <c r="TR58" i="39"/>
  <c r="RS58" i="39"/>
  <c r="PQ28" i="39" l="1"/>
  <c r="PQ29" i="39"/>
  <c r="PQ33" i="39"/>
  <c r="PR21" i="39"/>
  <c r="E3573" i="43"/>
  <c r="D3573" i="43"/>
  <c r="E4240" i="43"/>
  <c r="D4240" i="43"/>
  <c r="C4241" i="43"/>
  <c r="TS58" i="39"/>
  <c r="RT58" i="39"/>
  <c r="RT56" i="39"/>
  <c r="RU55" i="39"/>
  <c r="RU34" i="39"/>
  <c r="RU49" i="39"/>
  <c r="RU38" i="39"/>
  <c r="RU35" i="39"/>
  <c r="RU43" i="39"/>
  <c r="RU57" i="39"/>
  <c r="RU36" i="39"/>
  <c r="RU37" i="39" s="1"/>
  <c r="RU46" i="39"/>
  <c r="RU52" i="39"/>
  <c r="RW5" i="39"/>
  <c r="RV7" i="39"/>
  <c r="RV6" i="39"/>
  <c r="RV11" i="39"/>
  <c r="PS21" i="39" l="1"/>
  <c r="PR29" i="39"/>
  <c r="PR28" i="39"/>
  <c r="PR33" i="39"/>
  <c r="D4241" i="43"/>
  <c r="C4242" i="43"/>
  <c r="E4241" i="43"/>
  <c r="TT58" i="39"/>
  <c r="RU58" i="39"/>
  <c r="RV43" i="39"/>
  <c r="RV35" i="39"/>
  <c r="RV46" i="39"/>
  <c r="RV55" i="39"/>
  <c r="RV38" i="39"/>
  <c r="RV49" i="39"/>
  <c r="RV57" i="39"/>
  <c r="RV36" i="39"/>
  <c r="RV37" i="39" s="1"/>
  <c r="RV52" i="39"/>
  <c r="RV34" i="39"/>
  <c r="RU56" i="39"/>
  <c r="RW7" i="39"/>
  <c r="RW6" i="39"/>
  <c r="RX5" i="39"/>
  <c r="RW11" i="39"/>
  <c r="PS29" i="39" l="1"/>
  <c r="PS33" i="39"/>
  <c r="PS28" i="39"/>
  <c r="PT21" i="39"/>
  <c r="E4242" i="43"/>
  <c r="C4243" i="43"/>
  <c r="D4242" i="43"/>
  <c r="TU58" i="39"/>
  <c r="RV58" i="39"/>
  <c r="RY5" i="39"/>
  <c r="RX7" i="39"/>
  <c r="RX6" i="39"/>
  <c r="RX11" i="39"/>
  <c r="RV56" i="39"/>
  <c r="RW35" i="39"/>
  <c r="RW34" i="39"/>
  <c r="RW57" i="39"/>
  <c r="RW55" i="39"/>
  <c r="RW36" i="39"/>
  <c r="RW37" i="39" s="1"/>
  <c r="RW43" i="39"/>
  <c r="RW49" i="39"/>
  <c r="RW52" i="39"/>
  <c r="RW38" i="39"/>
  <c r="RW46" i="39"/>
  <c r="PT29" i="39" l="1"/>
  <c r="PT33" i="39"/>
  <c r="PU21" i="39"/>
  <c r="PT28" i="39"/>
  <c r="E4243" i="43"/>
  <c r="D4243" i="43"/>
  <c r="C4244" i="43"/>
  <c r="RX38" i="39"/>
  <c r="RX57" i="39"/>
  <c r="RX46" i="39"/>
  <c r="RX55" i="39"/>
  <c r="RX52" i="39"/>
  <c r="RX35" i="39"/>
  <c r="RX49" i="39"/>
  <c r="RX43" i="39"/>
  <c r="RX34" i="39"/>
  <c r="RX36" i="39"/>
  <c r="RX37" i="39" s="1"/>
  <c r="RW56" i="39"/>
  <c r="RY6" i="39"/>
  <c r="RZ5" i="39"/>
  <c r="RY7" i="39"/>
  <c r="RY11" i="39"/>
  <c r="TV58" i="39"/>
  <c r="RW58" i="39"/>
  <c r="PU29" i="39" l="1"/>
  <c r="PU33" i="39"/>
  <c r="PV21" i="39"/>
  <c r="PU28" i="39"/>
  <c r="C4245" i="43"/>
  <c r="D4244" i="43"/>
  <c r="E4244" i="43"/>
  <c r="RY38" i="39"/>
  <c r="RY49" i="39"/>
  <c r="RY35" i="39"/>
  <c r="RY57" i="39"/>
  <c r="RY36" i="39"/>
  <c r="RY37" i="39" s="1"/>
  <c r="RY34" i="39"/>
  <c r="RY43" i="39"/>
  <c r="RY52" i="39"/>
  <c r="RY46" i="39"/>
  <c r="RY55" i="39"/>
  <c r="RX56" i="39"/>
  <c r="TW58" i="39"/>
  <c r="RX58" i="39"/>
  <c r="RZ6" i="39"/>
  <c r="SA5" i="39"/>
  <c r="RZ7" i="39"/>
  <c r="RZ11" i="39"/>
  <c r="PV28" i="39" l="1"/>
  <c r="PV29" i="39"/>
  <c r="PV33" i="39"/>
  <c r="PW21" i="39"/>
  <c r="E4245" i="43"/>
  <c r="C4246" i="43"/>
  <c r="D4245" i="43"/>
  <c r="TX58" i="39"/>
  <c r="RY58" i="39"/>
  <c r="RZ55" i="39"/>
  <c r="RZ35" i="39"/>
  <c r="RZ43" i="39"/>
  <c r="RZ38" i="39"/>
  <c r="RZ36" i="39"/>
  <c r="RZ37" i="39" s="1"/>
  <c r="RZ34" i="39"/>
  <c r="RZ57" i="39"/>
  <c r="RZ49" i="39"/>
  <c r="RZ46" i="39"/>
  <c r="RZ52" i="39"/>
  <c r="RY56" i="39"/>
  <c r="SA7" i="39"/>
  <c r="SB5" i="39"/>
  <c r="SA6" i="39"/>
  <c r="SA11" i="39"/>
  <c r="PW29" i="39" l="1"/>
  <c r="PW33" i="39"/>
  <c r="PW28" i="39"/>
  <c r="PX21" i="39"/>
  <c r="C4247" i="43"/>
  <c r="D4246" i="43"/>
  <c r="E4246" i="43"/>
  <c r="SA36" i="39"/>
  <c r="SA37" i="39" s="1"/>
  <c r="SA35" i="39"/>
  <c r="SA38" i="39"/>
  <c r="SA46" i="39"/>
  <c r="SA52" i="39"/>
  <c r="SA57" i="39"/>
  <c r="SA49" i="39"/>
  <c r="SA55" i="39"/>
  <c r="SA43" i="39"/>
  <c r="SA34" i="39"/>
  <c r="SB7" i="39"/>
  <c r="SC5" i="39"/>
  <c r="SB6" i="39"/>
  <c r="SB11" i="39"/>
  <c r="RZ56" i="39"/>
  <c r="TY58" i="39"/>
  <c r="RZ58" i="39"/>
  <c r="PY21" i="39" l="1"/>
  <c r="PX28" i="39"/>
  <c r="PX33" i="39"/>
  <c r="PX29" i="39"/>
  <c r="C4248" i="43"/>
  <c r="E4247" i="43"/>
  <c r="D4247" i="43"/>
  <c r="TZ58" i="39"/>
  <c r="SA58" i="39"/>
  <c r="SB49" i="39"/>
  <c r="SB46" i="39"/>
  <c r="SB57" i="39"/>
  <c r="SB38" i="39"/>
  <c r="SB35" i="39"/>
  <c r="SB36" i="39"/>
  <c r="SB37" i="39" s="1"/>
  <c r="SB55" i="39"/>
  <c r="SB43" i="39"/>
  <c r="SB34" i="39"/>
  <c r="SB52" i="39"/>
  <c r="SC7" i="39"/>
  <c r="SC6" i="39"/>
  <c r="SD5" i="39"/>
  <c r="SC11" i="39"/>
  <c r="SA56" i="39"/>
  <c r="PZ21" i="39" l="1"/>
  <c r="PY28" i="39"/>
  <c r="PY29" i="39"/>
  <c r="PY33" i="39"/>
  <c r="C4249" i="43"/>
  <c r="E4248" i="43"/>
  <c r="D4248" i="43"/>
  <c r="SB56" i="39"/>
  <c r="SC52" i="39"/>
  <c r="SC55" i="39"/>
  <c r="SC34" i="39"/>
  <c r="SC35" i="39"/>
  <c r="SC38" i="39"/>
  <c r="SC36" i="39"/>
  <c r="SC37" i="39" s="1"/>
  <c r="SC57" i="39"/>
  <c r="SC49" i="39"/>
  <c r="SC46" i="39"/>
  <c r="SC43" i="39"/>
  <c r="SD7" i="39"/>
  <c r="SE5" i="39"/>
  <c r="SD11" i="39"/>
  <c r="SD6" i="39"/>
  <c r="UA58" i="39"/>
  <c r="SB58" i="39"/>
  <c r="PZ29" i="39" l="1"/>
  <c r="PZ33" i="39"/>
  <c r="QA21" i="39"/>
  <c r="PZ28" i="39"/>
  <c r="C4250" i="43"/>
  <c r="E4249" i="43"/>
  <c r="D4249" i="43"/>
  <c r="SC56" i="39"/>
  <c r="UB58" i="39"/>
  <c r="SC58" i="39"/>
  <c r="SD34" i="39"/>
  <c r="SD55" i="39"/>
  <c r="SD38" i="39"/>
  <c r="SD35" i="39"/>
  <c r="SD52" i="39"/>
  <c r="SD36" i="39"/>
  <c r="SD37" i="39" s="1"/>
  <c r="SD43" i="39"/>
  <c r="SD49" i="39"/>
  <c r="SD57" i="39"/>
  <c r="SD46" i="39"/>
  <c r="SE6" i="39"/>
  <c r="SF5" i="39"/>
  <c r="SE11" i="39"/>
  <c r="SE7" i="39"/>
  <c r="QB21" i="39" l="1"/>
  <c r="QA28" i="39"/>
  <c r="QA29" i="39"/>
  <c r="QA33" i="39"/>
  <c r="D4250" i="43"/>
  <c r="C4251" i="43"/>
  <c r="E4250" i="43"/>
  <c r="SF11" i="39"/>
  <c r="SF7" i="39"/>
  <c r="SF6" i="39"/>
  <c r="SG5" i="39"/>
  <c r="UC58" i="39"/>
  <c r="SD58" i="39"/>
  <c r="SD56" i="39"/>
  <c r="SE43" i="39"/>
  <c r="SE57" i="39"/>
  <c r="SE38" i="39"/>
  <c r="SE36" i="39"/>
  <c r="SE37" i="39" s="1"/>
  <c r="SE49" i="39"/>
  <c r="SE52" i="39"/>
  <c r="SE55" i="39"/>
  <c r="SE34" i="39"/>
  <c r="SE35" i="39"/>
  <c r="SE46" i="39"/>
  <c r="QB28" i="39" l="1"/>
  <c r="QB33" i="39"/>
  <c r="QC21" i="39"/>
  <c r="QB29" i="39"/>
  <c r="D4251" i="43"/>
  <c r="E4251" i="43"/>
  <c r="C4252" i="43"/>
  <c r="SF55" i="39"/>
  <c r="SF35" i="39"/>
  <c r="SF38" i="39"/>
  <c r="SF57" i="39"/>
  <c r="SF34" i="39"/>
  <c r="SF49" i="39"/>
  <c r="SF36" i="39"/>
  <c r="SF37" i="39" s="1"/>
  <c r="SF52" i="39"/>
  <c r="SF43" i="39"/>
  <c r="SF46" i="39"/>
  <c r="UD58" i="39"/>
  <c r="SE58" i="39"/>
  <c r="SH5" i="39"/>
  <c r="SG7" i="39"/>
  <c r="SG6" i="39"/>
  <c r="SG11" i="39"/>
  <c r="SE56" i="39"/>
  <c r="QD21" i="39" l="1"/>
  <c r="QC28" i="39"/>
  <c r="QC33" i="39"/>
  <c r="QC29" i="39"/>
  <c r="C4253" i="43"/>
  <c r="D4252" i="43"/>
  <c r="E4252" i="43"/>
  <c r="UE58" i="39"/>
  <c r="SF58" i="39"/>
  <c r="SI5" i="39"/>
  <c r="SH6" i="39"/>
  <c r="SH7" i="39"/>
  <c r="SH11" i="39"/>
  <c r="SG46" i="39"/>
  <c r="SG38" i="39"/>
  <c r="SG34" i="39"/>
  <c r="SG43" i="39"/>
  <c r="SG49" i="39"/>
  <c r="SG55" i="39"/>
  <c r="SG36" i="39"/>
  <c r="SG37" i="39" s="1"/>
  <c r="SG52" i="39"/>
  <c r="SG57" i="39"/>
  <c r="SG35" i="39"/>
  <c r="SF56" i="39"/>
  <c r="QD33" i="39" l="1"/>
  <c r="QD29" i="39"/>
  <c r="QD28" i="39"/>
  <c r="QE21" i="39"/>
  <c r="C4254" i="43"/>
  <c r="D4253" i="43"/>
  <c r="E4253" i="43"/>
  <c r="SJ5" i="39"/>
  <c r="SI7" i="39"/>
  <c r="SI6" i="39"/>
  <c r="SI11" i="39"/>
  <c r="UF58" i="39"/>
  <c r="SG58" i="39"/>
  <c r="SG56" i="39"/>
  <c r="SH38" i="39"/>
  <c r="SH34" i="39"/>
  <c r="SH55" i="39"/>
  <c r="SH52" i="39"/>
  <c r="SH46" i="39"/>
  <c r="SH35" i="39"/>
  <c r="SH36" i="39"/>
  <c r="SH37" i="39" s="1"/>
  <c r="SH57" i="39"/>
  <c r="SH43" i="39"/>
  <c r="SH49" i="39"/>
  <c r="QF21" i="39" l="1"/>
  <c r="QE33" i="39"/>
  <c r="QE29" i="39"/>
  <c r="QE28" i="39"/>
  <c r="E4254" i="43"/>
  <c r="D4254" i="43"/>
  <c r="C4255" i="43"/>
  <c r="SI35" i="39"/>
  <c r="SI57" i="39"/>
  <c r="SI46" i="39"/>
  <c r="SI38" i="39"/>
  <c r="SI52" i="39"/>
  <c r="SI34" i="39"/>
  <c r="SI36" i="39"/>
  <c r="SI37" i="39" s="1"/>
  <c r="SI55" i="39"/>
  <c r="SI43" i="39"/>
  <c r="SI49" i="39"/>
  <c r="SH56" i="39"/>
  <c r="UG58" i="39"/>
  <c r="SH58" i="39"/>
  <c r="SJ7" i="39"/>
  <c r="SJ11" i="39"/>
  <c r="SJ6" i="39"/>
  <c r="SK5" i="39"/>
  <c r="QF29" i="39" l="1"/>
  <c r="QG21" i="39"/>
  <c r="QF33" i="39"/>
  <c r="QF28" i="39"/>
  <c r="E4255" i="43"/>
  <c r="C4256" i="43"/>
  <c r="D4255" i="43"/>
  <c r="UH58" i="39"/>
  <c r="SI58" i="39"/>
  <c r="SI56" i="39"/>
  <c r="SJ34" i="39"/>
  <c r="SJ38" i="39"/>
  <c r="SJ36" i="39"/>
  <c r="SJ37" i="39" s="1"/>
  <c r="SJ43" i="39"/>
  <c r="SJ52" i="39"/>
  <c r="SJ46" i="39"/>
  <c r="SJ35" i="39"/>
  <c r="SJ57" i="39"/>
  <c r="SJ55" i="39"/>
  <c r="SJ49" i="39"/>
  <c r="SL5" i="39"/>
  <c r="SK6" i="39"/>
  <c r="SK11" i="39"/>
  <c r="SK7" i="39"/>
  <c r="QG29" i="39" l="1"/>
  <c r="QG28" i="39"/>
  <c r="QH21" i="39"/>
  <c r="QG33" i="39"/>
  <c r="E4256" i="43"/>
  <c r="D4256" i="43"/>
  <c r="C4257" i="43"/>
  <c r="SK55" i="39"/>
  <c r="SK38" i="39"/>
  <c r="SK36" i="39"/>
  <c r="SK37" i="39" s="1"/>
  <c r="SK46" i="39"/>
  <c r="SK43" i="39"/>
  <c r="SK34" i="39"/>
  <c r="SK35" i="39"/>
  <c r="SK52" i="39"/>
  <c r="SK57" i="39"/>
  <c r="SK49" i="39"/>
  <c r="SJ56" i="39"/>
  <c r="UI58" i="39"/>
  <c r="SJ58" i="39"/>
  <c r="SL6" i="39"/>
  <c r="SL7" i="39"/>
  <c r="SM5" i="39"/>
  <c r="SL11" i="39"/>
  <c r="QH28" i="39" l="1"/>
  <c r="QH29" i="39"/>
  <c r="QI21" i="39"/>
  <c r="QH33" i="39"/>
  <c r="E4257" i="43"/>
  <c r="C4258" i="43"/>
  <c r="D4257" i="43"/>
  <c r="SL34" i="39"/>
  <c r="SL55" i="39"/>
  <c r="SL52" i="39"/>
  <c r="SL43" i="39"/>
  <c r="SL57" i="39"/>
  <c r="SL46" i="39"/>
  <c r="SL35" i="39"/>
  <c r="SL38" i="39"/>
  <c r="SL36" i="39"/>
  <c r="SL37" i="39" s="1"/>
  <c r="SL49" i="39"/>
  <c r="SM7" i="39"/>
  <c r="SM6" i="39"/>
  <c r="SN5" i="39"/>
  <c r="SM11" i="39"/>
  <c r="UJ58" i="39"/>
  <c r="SK58" i="39"/>
  <c r="SK56" i="39"/>
  <c r="QJ21" i="39" l="1"/>
  <c r="QI33" i="39"/>
  <c r="QI28" i="39"/>
  <c r="QI29" i="39"/>
  <c r="E4258" i="43"/>
  <c r="D4258" i="43"/>
  <c r="C4259" i="43"/>
  <c r="SO5" i="39"/>
  <c r="SN7" i="39"/>
  <c r="SN11" i="39"/>
  <c r="SN6" i="39"/>
  <c r="UK58" i="39"/>
  <c r="SL58" i="39"/>
  <c r="SM46" i="39"/>
  <c r="SM52" i="39"/>
  <c r="SM57" i="39"/>
  <c r="SM36" i="39"/>
  <c r="SM37" i="39" s="1"/>
  <c r="SM38" i="39"/>
  <c r="SM34" i="39"/>
  <c r="SM35" i="39"/>
  <c r="SM55" i="39"/>
  <c r="SM43" i="39"/>
  <c r="SM49" i="39"/>
  <c r="SL56" i="39"/>
  <c r="QJ33" i="39" l="1"/>
  <c r="QK21" i="39"/>
  <c r="QJ29" i="39"/>
  <c r="QJ28" i="39"/>
  <c r="D4259" i="43"/>
  <c r="C4260" i="43"/>
  <c r="E4259" i="43"/>
  <c r="SN35" i="39"/>
  <c r="SN52" i="39"/>
  <c r="SN55" i="39"/>
  <c r="SN38" i="39"/>
  <c r="SN34" i="39"/>
  <c r="SN46" i="39"/>
  <c r="SN36" i="39"/>
  <c r="SN37" i="39" s="1"/>
  <c r="SN43" i="39"/>
  <c r="SN57" i="39"/>
  <c r="SN49" i="39"/>
  <c r="UL58" i="39"/>
  <c r="SM58" i="39"/>
  <c r="SP5" i="39"/>
  <c r="SO6" i="39"/>
  <c r="SO7" i="39"/>
  <c r="SO11" i="39"/>
  <c r="SM56" i="39"/>
  <c r="QL21" i="39" l="1"/>
  <c r="QK29" i="39"/>
  <c r="QK28" i="39"/>
  <c r="QK33" i="39"/>
  <c r="C4261" i="43"/>
  <c r="D4260" i="43"/>
  <c r="E4260" i="43"/>
  <c r="SN56" i="39"/>
  <c r="SQ5" i="39"/>
  <c r="SP7" i="39"/>
  <c r="SP6" i="39"/>
  <c r="SP11" i="39"/>
  <c r="UM58" i="39"/>
  <c r="SN58" i="39"/>
  <c r="SO55" i="39"/>
  <c r="SO52" i="39"/>
  <c r="SO43" i="39"/>
  <c r="SO35" i="39"/>
  <c r="SO49" i="39"/>
  <c r="SO34" i="39"/>
  <c r="SO38" i="39"/>
  <c r="SO46" i="39"/>
  <c r="SO57" i="39"/>
  <c r="SO36" i="39"/>
  <c r="SO37" i="39" s="1"/>
  <c r="QL28" i="39" l="1"/>
  <c r="QL29" i="39"/>
  <c r="QL33" i="39"/>
  <c r="QM21" i="39"/>
  <c r="E4261" i="43"/>
  <c r="C4262" i="43"/>
  <c r="D4261" i="43"/>
  <c r="SP49" i="39"/>
  <c r="SP36" i="39"/>
  <c r="SP37" i="39" s="1"/>
  <c r="SP55" i="39"/>
  <c r="SP43" i="39"/>
  <c r="SP38" i="39"/>
  <c r="SP35" i="39"/>
  <c r="SP52" i="39"/>
  <c r="SP57" i="39"/>
  <c r="SP34" i="39"/>
  <c r="SP46" i="39"/>
  <c r="UN58" i="39"/>
  <c r="SO58" i="39"/>
  <c r="SO56" i="39"/>
  <c r="SQ11" i="39"/>
  <c r="SQ7" i="39"/>
  <c r="SQ6" i="39"/>
  <c r="SR5" i="39"/>
  <c r="QN21" i="39" l="1"/>
  <c r="QM33" i="39"/>
  <c r="QM29" i="39"/>
  <c r="QM28" i="39"/>
  <c r="C4263" i="43"/>
  <c r="D4262" i="43"/>
  <c r="E4262" i="43"/>
  <c r="SP56" i="39"/>
  <c r="UO58" i="39"/>
  <c r="SP58" i="39"/>
  <c r="SQ35" i="39"/>
  <c r="SQ38" i="39"/>
  <c r="SQ49" i="39"/>
  <c r="SQ36" i="39"/>
  <c r="SQ37" i="39" s="1"/>
  <c r="SQ57" i="39"/>
  <c r="SQ46" i="39"/>
  <c r="SQ55" i="39"/>
  <c r="SQ52" i="39"/>
  <c r="SQ34" i="39"/>
  <c r="SQ43" i="39"/>
  <c r="SR6" i="39"/>
  <c r="SR7" i="39"/>
  <c r="SS5" i="39"/>
  <c r="SR11" i="39"/>
  <c r="QO21" i="39" l="1"/>
  <c r="QN28" i="39"/>
  <c r="QN29" i="39"/>
  <c r="QN33" i="39"/>
  <c r="C4264" i="43"/>
  <c r="D4263" i="43"/>
  <c r="E4263" i="43"/>
  <c r="SR49" i="39"/>
  <c r="SR57" i="39"/>
  <c r="SR43" i="39"/>
  <c r="SR34" i="39"/>
  <c r="SR46" i="39"/>
  <c r="SR35" i="39"/>
  <c r="SR55" i="39"/>
  <c r="SR38" i="39"/>
  <c r="SR52" i="39"/>
  <c r="SR36" i="39"/>
  <c r="SR37" i="39" s="1"/>
  <c r="SS7" i="39"/>
  <c r="ST5" i="39"/>
  <c r="SS6" i="39"/>
  <c r="SS11" i="39"/>
  <c r="SQ56" i="39"/>
  <c r="UP58" i="39"/>
  <c r="SQ58" i="39"/>
  <c r="QO28" i="39" l="1"/>
  <c r="QO33" i="39"/>
  <c r="QP21" i="39"/>
  <c r="QO29" i="39"/>
  <c r="C4265" i="43"/>
  <c r="E4264" i="43"/>
  <c r="D4264" i="43"/>
  <c r="SS57" i="39"/>
  <c r="SS43" i="39"/>
  <c r="SS35" i="39"/>
  <c r="SS36" i="39"/>
  <c r="SS37" i="39" s="1"/>
  <c r="SS55" i="39"/>
  <c r="SS49" i="39"/>
  <c r="SS46" i="39"/>
  <c r="SS38" i="39"/>
  <c r="SS34" i="39"/>
  <c r="SS52" i="39"/>
  <c r="UQ58" i="39"/>
  <c r="SR58" i="39"/>
  <c r="ST7" i="39"/>
  <c r="SU5" i="39"/>
  <c r="ST6" i="39"/>
  <c r="ST11" i="39"/>
  <c r="SR56" i="39"/>
  <c r="QP33" i="39" l="1"/>
  <c r="QP29" i="39"/>
  <c r="QQ21" i="39"/>
  <c r="QP28" i="39"/>
  <c r="D4265" i="43"/>
  <c r="E4265" i="43"/>
  <c r="C4266" i="43"/>
  <c r="UR58" i="39"/>
  <c r="SS58" i="39"/>
  <c r="ST49" i="39"/>
  <c r="ST52" i="39"/>
  <c r="ST34" i="39"/>
  <c r="ST36" i="39"/>
  <c r="ST37" i="39" s="1"/>
  <c r="ST57" i="39"/>
  <c r="ST38" i="39"/>
  <c r="ST46" i="39"/>
  <c r="ST43" i="39"/>
  <c r="ST55" i="39"/>
  <c r="ST35" i="39"/>
  <c r="SU7" i="39"/>
  <c r="SV5" i="39"/>
  <c r="SU6" i="39"/>
  <c r="SU11" i="39"/>
  <c r="SS56" i="39"/>
  <c r="QQ33" i="39" l="1"/>
  <c r="QR21" i="39"/>
  <c r="QQ28" i="39"/>
  <c r="QQ29" i="39"/>
  <c r="D4266" i="43"/>
  <c r="E4266" i="43"/>
  <c r="C4267" i="43"/>
  <c r="SU34" i="39"/>
  <c r="SU57" i="39"/>
  <c r="SU38" i="39"/>
  <c r="SU55" i="39"/>
  <c r="SU35" i="39"/>
  <c r="SU52" i="39"/>
  <c r="SU46" i="39"/>
  <c r="SU49" i="39"/>
  <c r="SU36" i="39"/>
  <c r="SU37" i="39" s="1"/>
  <c r="SU43" i="39"/>
  <c r="SV6" i="39"/>
  <c r="SW5" i="39"/>
  <c r="SV7" i="39"/>
  <c r="SV11" i="39"/>
  <c r="US58" i="39"/>
  <c r="ST58" i="39"/>
  <c r="ST56" i="39"/>
  <c r="QS21" i="39" l="1"/>
  <c r="QR29" i="39"/>
  <c r="QR28" i="39"/>
  <c r="QR33" i="39"/>
  <c r="D4267" i="43"/>
  <c r="E4267" i="43"/>
  <c r="C4268" i="43"/>
  <c r="SU56" i="39"/>
  <c r="SV52" i="39"/>
  <c r="SV35" i="39"/>
  <c r="SV55" i="39"/>
  <c r="SV38" i="39"/>
  <c r="SV46" i="39"/>
  <c r="SV34" i="39"/>
  <c r="SV49" i="39"/>
  <c r="SV36" i="39"/>
  <c r="SV37" i="39" s="1"/>
  <c r="SV43" i="39"/>
  <c r="SV57" i="39"/>
  <c r="SW7" i="39"/>
  <c r="SW6" i="39"/>
  <c r="SX5" i="39"/>
  <c r="SW11" i="39"/>
  <c r="UT58" i="39"/>
  <c r="SU58" i="39"/>
  <c r="QT21" i="39" l="1"/>
  <c r="QS29" i="39"/>
  <c r="QS33" i="39"/>
  <c r="QS28" i="39"/>
  <c r="D4268" i="43"/>
  <c r="C4269" i="43"/>
  <c r="E4268" i="43"/>
  <c r="UU58" i="39"/>
  <c r="SV58" i="39"/>
  <c r="SY5" i="39"/>
  <c r="SX6" i="39"/>
  <c r="SX7" i="39"/>
  <c r="SX11" i="39"/>
  <c r="SW35" i="39"/>
  <c r="SW34" i="39"/>
  <c r="SW46" i="39"/>
  <c r="SW49" i="39"/>
  <c r="SW55" i="39"/>
  <c r="SW52" i="39"/>
  <c r="SW36" i="39"/>
  <c r="SW37" i="39" s="1"/>
  <c r="SW38" i="39"/>
  <c r="SW57" i="39"/>
  <c r="SW43" i="39"/>
  <c r="SV56" i="39"/>
  <c r="QT29" i="39" l="1"/>
  <c r="QT28" i="39"/>
  <c r="QT33" i="39"/>
  <c r="QU21" i="39"/>
  <c r="C4270" i="43"/>
  <c r="E4269" i="43"/>
  <c r="D4269" i="43"/>
  <c r="SW56" i="39"/>
  <c r="SX57" i="39"/>
  <c r="UW58" i="39" s="1"/>
  <c r="SX36" i="39"/>
  <c r="SX37" i="39" s="1"/>
  <c r="SX34" i="39"/>
  <c r="SX35" i="39"/>
  <c r="SX38" i="39"/>
  <c r="SX55" i="39"/>
  <c r="SX43" i="39"/>
  <c r="SX46" i="39"/>
  <c r="SX49" i="39"/>
  <c r="SX52" i="39"/>
  <c r="SY6" i="39"/>
  <c r="SZ5" i="39"/>
  <c r="SY7" i="39"/>
  <c r="SY11" i="39"/>
  <c r="UV58" i="39"/>
  <c r="SW58" i="39"/>
  <c r="QU28" i="39" l="1"/>
  <c r="QU33" i="39"/>
  <c r="QU29" i="39"/>
  <c r="QV21" i="39"/>
  <c r="E4270" i="43"/>
  <c r="D4270" i="43"/>
  <c r="C4271" i="43"/>
  <c r="SX56" i="39"/>
  <c r="TA5" i="39"/>
  <c r="SZ7" i="39"/>
  <c r="SZ6" i="39"/>
  <c r="SZ11" i="39"/>
  <c r="SY36" i="39"/>
  <c r="SY37" i="39" s="1"/>
  <c r="SY34" i="39"/>
  <c r="SY52" i="39"/>
  <c r="SY38" i="39"/>
  <c r="SY35" i="39"/>
  <c r="SY55" i="39"/>
  <c r="SY57" i="39"/>
  <c r="UX58" i="39" s="1"/>
  <c r="SY46" i="39"/>
  <c r="SY49" i="39"/>
  <c r="SY43" i="39"/>
  <c r="QV29" i="39" l="1"/>
  <c r="QW21" i="39"/>
  <c r="QV28" i="39"/>
  <c r="QV33" i="39"/>
  <c r="C4272" i="43"/>
  <c r="D4271" i="43"/>
  <c r="E4271" i="43"/>
  <c r="SY56" i="39"/>
  <c r="TA7" i="39"/>
  <c r="TA6" i="39"/>
  <c r="TB5" i="39"/>
  <c r="TA11" i="39"/>
  <c r="SZ34" i="39"/>
  <c r="SZ46" i="39"/>
  <c r="SZ57" i="39"/>
  <c r="UY58" i="39" s="1"/>
  <c r="SZ36" i="39"/>
  <c r="SZ37" i="39" s="1"/>
  <c r="SZ35" i="39"/>
  <c r="SZ55" i="39"/>
  <c r="SZ56" i="39" s="1"/>
  <c r="SZ49" i="39"/>
  <c r="SZ52" i="39"/>
  <c r="SZ38" i="39"/>
  <c r="SZ43" i="39"/>
  <c r="QX21" i="39" l="1"/>
  <c r="QW28" i="39"/>
  <c r="QW29" i="39"/>
  <c r="QW33" i="39"/>
  <c r="E4272" i="43"/>
  <c r="D4272" i="43"/>
  <c r="C4273" i="43"/>
  <c r="TA55" i="39"/>
  <c r="TA36" i="39"/>
  <c r="TA37" i="39" s="1"/>
  <c r="TA46" i="39"/>
  <c r="TA35" i="39"/>
  <c r="TA34" i="39"/>
  <c r="TA49" i="39"/>
  <c r="TA52" i="39"/>
  <c r="TA38" i="39"/>
  <c r="TA43" i="39"/>
  <c r="TA57" i="39"/>
  <c r="UZ58" i="39" s="1"/>
  <c r="TB7" i="39"/>
  <c r="TC5" i="39"/>
  <c r="TB6" i="39"/>
  <c r="TB11" i="39"/>
  <c r="QX28" i="39" l="1"/>
  <c r="QX29" i="39"/>
  <c r="QX33" i="39"/>
  <c r="QY21" i="39"/>
  <c r="D4273" i="43"/>
  <c r="E4273" i="43"/>
  <c r="C4274" i="43"/>
  <c r="TC6" i="39"/>
  <c r="TC7" i="39"/>
  <c r="TD5" i="39"/>
  <c r="TC11" i="39"/>
  <c r="TB52" i="39"/>
  <c r="TB46" i="39"/>
  <c r="TB34" i="39"/>
  <c r="TB55" i="39"/>
  <c r="TB43" i="39"/>
  <c r="TB49" i="39"/>
  <c r="TB35" i="39"/>
  <c r="TB38" i="39"/>
  <c r="TB57" i="39"/>
  <c r="VA58" i="39" s="1"/>
  <c r="TB36" i="39"/>
  <c r="TB37" i="39" s="1"/>
  <c r="TA56" i="39"/>
  <c r="QZ21" i="39" l="1"/>
  <c r="QY33" i="39"/>
  <c r="QY28" i="39"/>
  <c r="QY29" i="39"/>
  <c r="E4274" i="43"/>
  <c r="D4274" i="43"/>
  <c r="C4275" i="43"/>
  <c r="TC55" i="39"/>
  <c r="TC57" i="39"/>
  <c r="VB58" i="39" s="1"/>
  <c r="TC36" i="39"/>
  <c r="TC37" i="39" s="1"/>
  <c r="TC52" i="39"/>
  <c r="TC35" i="39"/>
  <c r="TC38" i="39"/>
  <c r="TC46" i="39"/>
  <c r="TC49" i="39"/>
  <c r="TC34" i="39"/>
  <c r="TC43" i="39"/>
  <c r="TE5" i="39"/>
  <c r="TD6" i="39"/>
  <c r="TD7" i="39"/>
  <c r="TD11" i="39"/>
  <c r="TB56" i="39"/>
  <c r="QZ29" i="39" l="1"/>
  <c r="RA21" i="39"/>
  <c r="QZ33" i="39"/>
  <c r="QZ28" i="39"/>
  <c r="E4275" i="43"/>
  <c r="C4276" i="43"/>
  <c r="D4275" i="43"/>
  <c r="TE6" i="39"/>
  <c r="TE7" i="39"/>
  <c r="TF5" i="39"/>
  <c r="TE11" i="39"/>
  <c r="TD57" i="39"/>
  <c r="VC58" i="39" s="1"/>
  <c r="TD43" i="39"/>
  <c r="TD49" i="39"/>
  <c r="TD36" i="39"/>
  <c r="TD37" i="39" s="1"/>
  <c r="TD52" i="39"/>
  <c r="TD38" i="39"/>
  <c r="TD46" i="39"/>
  <c r="TD55" i="39"/>
  <c r="TD35" i="39"/>
  <c r="TD34" i="39"/>
  <c r="TC56" i="39"/>
  <c r="RA29" i="39" l="1"/>
  <c r="RB21" i="39"/>
  <c r="RA33" i="39"/>
  <c r="RA28" i="39"/>
  <c r="D4276" i="43"/>
  <c r="E4276" i="43"/>
  <c r="C4277" i="43"/>
  <c r="TE57" i="39"/>
  <c r="VD58" i="39" s="1"/>
  <c r="TE49" i="39"/>
  <c r="TE43" i="39"/>
  <c r="TE46" i="39"/>
  <c r="TE38" i="39"/>
  <c r="TE36" i="39"/>
  <c r="TE37" i="39" s="1"/>
  <c r="TE34" i="39"/>
  <c r="TE35" i="39"/>
  <c r="TE55" i="39"/>
  <c r="TE52" i="39"/>
  <c r="TD56" i="39"/>
  <c r="TF7" i="39"/>
  <c r="TF6" i="39"/>
  <c r="TG5" i="39"/>
  <c r="TF11" i="39"/>
  <c r="RB29" i="39" l="1"/>
  <c r="RB28" i="39"/>
  <c r="RB33" i="39"/>
  <c r="RC21" i="39"/>
  <c r="E4277" i="43"/>
  <c r="D4277" i="43"/>
  <c r="C4278" i="43"/>
  <c r="TF38" i="39"/>
  <c r="TF43" i="39"/>
  <c r="TF49" i="39"/>
  <c r="TF36" i="39"/>
  <c r="TF37" i="39" s="1"/>
  <c r="TF34" i="39"/>
  <c r="TF35" i="39"/>
  <c r="TF55" i="39"/>
  <c r="TF57" i="39"/>
  <c r="VE58" i="39" s="1"/>
  <c r="TF52" i="39"/>
  <c r="TF46" i="39"/>
  <c r="TG6" i="39"/>
  <c r="TH5" i="39"/>
  <c r="TG7" i="39"/>
  <c r="TG11" i="39"/>
  <c r="TE56" i="39"/>
  <c r="RC33" i="39" l="1"/>
  <c r="RC29" i="39"/>
  <c r="RC28" i="39"/>
  <c r="RD21" i="39"/>
  <c r="D4278" i="43"/>
  <c r="C4279" i="43"/>
  <c r="E4278" i="43"/>
  <c r="TH11" i="39"/>
  <c r="TI5" i="39"/>
  <c r="TH7" i="39"/>
  <c r="TH6" i="39"/>
  <c r="TF56" i="39"/>
  <c r="TG49" i="39"/>
  <c r="TG43" i="39"/>
  <c r="TG38" i="39"/>
  <c r="TG35" i="39"/>
  <c r="TG36" i="39"/>
  <c r="TG37" i="39" s="1"/>
  <c r="TG34" i="39"/>
  <c r="TG46" i="39"/>
  <c r="TG55" i="39"/>
  <c r="TG52" i="39"/>
  <c r="TG57" i="39"/>
  <c r="VF58" i="39" s="1"/>
  <c r="RD29" i="39" l="1"/>
  <c r="RD33" i="39"/>
  <c r="RD28" i="39"/>
  <c r="RE21" i="39"/>
  <c r="C4280" i="43"/>
  <c r="E4279" i="43"/>
  <c r="D4279" i="43"/>
  <c r="TG56" i="39"/>
  <c r="TI11" i="39"/>
  <c r="TJ5" i="39"/>
  <c r="TI6" i="39"/>
  <c r="TI7" i="39"/>
  <c r="TH38" i="39"/>
  <c r="TH57" i="39"/>
  <c r="VG58" i="39" s="1"/>
  <c r="TH55" i="39"/>
  <c r="TH36" i="39"/>
  <c r="TH37" i="39" s="1"/>
  <c r="TH52" i="39"/>
  <c r="TH35" i="39"/>
  <c r="TH34" i="39"/>
  <c r="TH49" i="39"/>
  <c r="TH46" i="39"/>
  <c r="TH43" i="39"/>
  <c r="RF21" i="39" l="1"/>
  <c r="RE29" i="39"/>
  <c r="RE28" i="39"/>
  <c r="RE33" i="39"/>
  <c r="E4280" i="43"/>
  <c r="D4280" i="43"/>
  <c r="C4281" i="43"/>
  <c r="TH56" i="39"/>
  <c r="TK5" i="39"/>
  <c r="TJ7" i="39"/>
  <c r="TJ6" i="39"/>
  <c r="TJ11" i="39"/>
  <c r="TI36" i="39"/>
  <c r="TI37" i="39" s="1"/>
  <c r="TI52" i="39"/>
  <c r="TI35" i="39"/>
  <c r="TI43" i="39"/>
  <c r="TI55" i="39"/>
  <c r="TI57" i="39"/>
  <c r="VH58" i="39" s="1"/>
  <c r="TI34" i="39"/>
  <c r="TI38" i="39"/>
  <c r="TI49" i="39"/>
  <c r="TI46" i="39"/>
  <c r="RF28" i="39" l="1"/>
  <c r="RF29" i="39"/>
  <c r="RF33" i="39"/>
  <c r="RG21" i="39"/>
  <c r="E4281" i="43"/>
  <c r="C4282" i="43"/>
  <c r="D4281" i="43"/>
  <c r="TL5" i="39"/>
  <c r="TK7" i="39"/>
  <c r="TK6" i="39"/>
  <c r="TK11" i="39"/>
  <c r="TI56" i="39"/>
  <c r="TJ52" i="39"/>
  <c r="TJ36" i="39"/>
  <c r="TJ37" i="39" s="1"/>
  <c r="TJ55" i="39"/>
  <c r="TJ38" i="39"/>
  <c r="TJ34" i="39"/>
  <c r="TJ43" i="39"/>
  <c r="TJ57" i="39"/>
  <c r="VI58" i="39" s="1"/>
  <c r="TJ35" i="39"/>
  <c r="TJ49" i="39"/>
  <c r="TJ46" i="39"/>
  <c r="RH21" i="39" l="1"/>
  <c r="RG28" i="39"/>
  <c r="RG29" i="39"/>
  <c r="RG33" i="39"/>
  <c r="E4282" i="43"/>
  <c r="C4283" i="43"/>
  <c r="D4282" i="43"/>
  <c r="TL7" i="39"/>
  <c r="TM5" i="39"/>
  <c r="TL6" i="39"/>
  <c r="TL11" i="39"/>
  <c r="TJ56" i="39"/>
  <c r="TK52" i="39"/>
  <c r="TK38" i="39"/>
  <c r="TK55" i="39"/>
  <c r="TK34" i="39"/>
  <c r="TK43" i="39"/>
  <c r="TK57" i="39"/>
  <c r="VJ58" i="39" s="1"/>
  <c r="TK36" i="39"/>
  <c r="TK37" i="39" s="1"/>
  <c r="TK35" i="39"/>
  <c r="TK49" i="39"/>
  <c r="TK46" i="39"/>
  <c r="RH29" i="39" l="1"/>
  <c r="RH33" i="39"/>
  <c r="RI21" i="39"/>
  <c r="RH28" i="39"/>
  <c r="E4283" i="43"/>
  <c r="C4284" i="43"/>
  <c r="D4283" i="43"/>
  <c r="TL36" i="39"/>
  <c r="TL37" i="39" s="1"/>
  <c r="TL43" i="39"/>
  <c r="TL38" i="39"/>
  <c r="TL57" i="39"/>
  <c r="VK58" i="39" s="1"/>
  <c r="TL55" i="39"/>
  <c r="TL52" i="39"/>
  <c r="TL34" i="39"/>
  <c r="TL35" i="39"/>
  <c r="TL46" i="39"/>
  <c r="TL49" i="39"/>
  <c r="TK56" i="39"/>
  <c r="TN5" i="39"/>
  <c r="TM6" i="39"/>
  <c r="TM7" i="39"/>
  <c r="TM11" i="39"/>
  <c r="RI29" i="39" l="1"/>
  <c r="RI28" i="39"/>
  <c r="RI33" i="39"/>
  <c r="RJ21" i="39"/>
  <c r="C4285" i="43"/>
  <c r="D4284" i="43"/>
  <c r="E4284" i="43"/>
  <c r="TL56" i="39"/>
  <c r="TN6" i="39"/>
  <c r="TO5" i="39"/>
  <c r="TN7" i="39"/>
  <c r="TN11" i="39"/>
  <c r="TM52" i="39"/>
  <c r="TM55" i="39"/>
  <c r="TM36" i="39"/>
  <c r="TM37" i="39" s="1"/>
  <c r="TM35" i="39"/>
  <c r="TM38" i="39"/>
  <c r="TM43" i="39"/>
  <c r="TM46" i="39"/>
  <c r="TM34" i="39"/>
  <c r="TM57" i="39"/>
  <c r="VL58" i="39" s="1"/>
  <c r="TM49" i="39"/>
  <c r="RK21" i="39" l="1"/>
  <c r="RJ28" i="39"/>
  <c r="RJ29" i="39"/>
  <c r="RJ33" i="39"/>
  <c r="E4285" i="43"/>
  <c r="D4285" i="43"/>
  <c r="C4286" i="43"/>
  <c r="TN35" i="39"/>
  <c r="TN46" i="39"/>
  <c r="TN52" i="39"/>
  <c r="TN38" i="39"/>
  <c r="TN34" i="39"/>
  <c r="TN43" i="39"/>
  <c r="TN36" i="39"/>
  <c r="TN37" i="39" s="1"/>
  <c r="TN57" i="39"/>
  <c r="VM58" i="39" s="1"/>
  <c r="TN55" i="39"/>
  <c r="TN49" i="39"/>
  <c r="TO6" i="39"/>
  <c r="TO7" i="39"/>
  <c r="TP5" i="39"/>
  <c r="TO11" i="39"/>
  <c r="TM56" i="39"/>
  <c r="RK29" i="39" l="1"/>
  <c r="RK28" i="39"/>
  <c r="RK33" i="39"/>
  <c r="RL21" i="39"/>
  <c r="E4286" i="43"/>
  <c r="D4286" i="43"/>
  <c r="C4287" i="43"/>
  <c r="TP6" i="39"/>
  <c r="TQ5" i="39"/>
  <c r="TP11" i="39"/>
  <c r="TP7" i="39"/>
  <c r="TO36" i="39"/>
  <c r="TO37" i="39" s="1"/>
  <c r="TO35" i="39"/>
  <c r="TO34" i="39"/>
  <c r="TO57" i="39"/>
  <c r="VN58" i="39" s="1"/>
  <c r="TO38" i="39"/>
  <c r="TO55" i="39"/>
  <c r="TO52" i="39"/>
  <c r="TO46" i="39"/>
  <c r="TO43" i="39"/>
  <c r="TO49" i="39"/>
  <c r="TN56" i="39"/>
  <c r="RL29" i="39" l="1"/>
  <c r="RM21" i="39"/>
  <c r="RL28" i="39"/>
  <c r="RL33" i="39"/>
  <c r="C4288" i="43"/>
  <c r="D4287" i="43"/>
  <c r="E4287" i="43"/>
  <c r="TO56" i="39"/>
  <c r="TQ7" i="39"/>
  <c r="TR5" i="39"/>
  <c r="TQ6" i="39"/>
  <c r="TQ11" i="39"/>
  <c r="TP43" i="39"/>
  <c r="TP38" i="39"/>
  <c r="TP34" i="39"/>
  <c r="TP57" i="39"/>
  <c r="VO58" i="39" s="1"/>
  <c r="TP55" i="39"/>
  <c r="TP36" i="39"/>
  <c r="TP37" i="39" s="1"/>
  <c r="TP52" i="39"/>
  <c r="TP35" i="39"/>
  <c r="TP46" i="39"/>
  <c r="TP49" i="39"/>
  <c r="RN21" i="39" l="1"/>
  <c r="RM33" i="39"/>
  <c r="RM29" i="39"/>
  <c r="RM28" i="39"/>
  <c r="E4288" i="43"/>
  <c r="D4288" i="43"/>
  <c r="C4289" i="43"/>
  <c r="TQ43" i="39"/>
  <c r="TQ35" i="39"/>
  <c r="TQ34" i="39"/>
  <c r="TQ55" i="39"/>
  <c r="TQ38" i="39"/>
  <c r="TQ57" i="39"/>
  <c r="VP58" i="39" s="1"/>
  <c r="TQ36" i="39"/>
  <c r="TQ37" i="39" s="1"/>
  <c r="TQ52" i="39"/>
  <c r="TQ46" i="39"/>
  <c r="TQ49" i="39"/>
  <c r="TP56" i="39"/>
  <c r="TR7" i="39"/>
  <c r="TR6" i="39"/>
  <c r="TS5" i="39"/>
  <c r="TR11" i="39"/>
  <c r="RO21" i="39" l="1"/>
  <c r="RN28" i="39"/>
  <c r="RN29" i="39"/>
  <c r="RN33" i="39"/>
  <c r="E4289" i="43"/>
  <c r="D4289" i="43"/>
  <c r="C4290" i="43"/>
  <c r="TR43" i="39"/>
  <c r="TR57" i="39"/>
  <c r="VQ58" i="39" s="1"/>
  <c r="TR36" i="39"/>
  <c r="TR37" i="39" s="1"/>
  <c r="TR38" i="39"/>
  <c r="TR55" i="39"/>
  <c r="TR52" i="39"/>
  <c r="TR35" i="39"/>
  <c r="TR34" i="39"/>
  <c r="TR46" i="39"/>
  <c r="TR49" i="39"/>
  <c r="TS6" i="39"/>
  <c r="TS11" i="39"/>
  <c r="TS7" i="39"/>
  <c r="TT5" i="39"/>
  <c r="TQ56" i="39"/>
  <c r="RO28" i="39" l="1"/>
  <c r="RP21" i="39"/>
  <c r="RO29" i="39"/>
  <c r="RO33" i="39"/>
  <c r="E4290" i="43"/>
  <c r="C4291" i="43"/>
  <c r="D4290" i="43"/>
  <c r="TU5" i="39"/>
  <c r="TT11" i="39"/>
  <c r="TT6" i="39"/>
  <c r="TT7" i="39"/>
  <c r="TR56" i="39"/>
  <c r="TS55" i="39"/>
  <c r="TS57" i="39"/>
  <c r="VR58" i="39" s="1"/>
  <c r="TS38" i="39"/>
  <c r="TS52" i="39"/>
  <c r="TS36" i="39"/>
  <c r="TS37" i="39" s="1"/>
  <c r="TS35" i="39"/>
  <c r="TS34" i="39"/>
  <c r="TS46" i="39"/>
  <c r="TS43" i="39"/>
  <c r="TS49" i="39"/>
  <c r="RP29" i="39" l="1"/>
  <c r="RP33" i="39"/>
  <c r="RP28" i="39"/>
  <c r="RQ21" i="39"/>
  <c r="E4291" i="43"/>
  <c r="C4292" i="43"/>
  <c r="D4291" i="43"/>
  <c r="TS56" i="39"/>
  <c r="TU7" i="39"/>
  <c r="TU11" i="39"/>
  <c r="TV5" i="39"/>
  <c r="TU6" i="39"/>
  <c r="TT46" i="39"/>
  <c r="TT52" i="39"/>
  <c r="TT57" i="39"/>
  <c r="VS58" i="39" s="1"/>
  <c r="TT36" i="39"/>
  <c r="TT37" i="39" s="1"/>
  <c r="TT43" i="39"/>
  <c r="TT49" i="39"/>
  <c r="TT34" i="39"/>
  <c r="TT38" i="39"/>
  <c r="TT35" i="39"/>
  <c r="TT55" i="39"/>
  <c r="RR21" i="39" l="1"/>
  <c r="RQ29" i="39"/>
  <c r="RQ28" i="39"/>
  <c r="RQ33" i="39"/>
  <c r="C4293" i="43"/>
  <c r="E4292" i="43"/>
  <c r="D4292" i="43"/>
  <c r="TV6" i="39"/>
  <c r="TW5" i="39"/>
  <c r="TV11" i="39"/>
  <c r="TV7" i="39"/>
  <c r="TT56" i="39"/>
  <c r="TU55" i="39"/>
  <c r="TU43" i="39"/>
  <c r="TU57" i="39"/>
  <c r="VT58" i="39" s="1"/>
  <c r="TU52" i="39"/>
  <c r="TU49" i="39"/>
  <c r="TU36" i="39"/>
  <c r="TU37" i="39" s="1"/>
  <c r="TU46" i="39"/>
  <c r="TU35" i="39"/>
  <c r="TU34" i="39"/>
  <c r="TU38" i="39"/>
  <c r="RR28" i="39" l="1"/>
  <c r="RR33" i="39"/>
  <c r="RS21" i="39"/>
  <c r="RR29" i="39"/>
  <c r="E4293" i="43"/>
  <c r="D4293" i="43"/>
  <c r="C4294" i="43"/>
  <c r="TV38" i="39"/>
  <c r="TV34" i="39"/>
  <c r="TV36" i="39"/>
  <c r="TV37" i="39" s="1"/>
  <c r="TV35" i="39"/>
  <c r="TV55" i="39"/>
  <c r="TV43" i="39"/>
  <c r="TV57" i="39"/>
  <c r="VU58" i="39" s="1"/>
  <c r="TV46" i="39"/>
  <c r="TV49" i="39"/>
  <c r="TV52" i="39"/>
  <c r="TX5" i="39"/>
  <c r="TW11" i="39"/>
  <c r="TW7" i="39"/>
  <c r="TW6" i="39"/>
  <c r="TU56" i="39"/>
  <c r="RS29" i="39" l="1"/>
  <c r="RS28" i="39"/>
  <c r="RS33" i="39"/>
  <c r="RT21" i="39"/>
  <c r="C4295" i="43"/>
  <c r="D4294" i="43"/>
  <c r="E4294" i="43"/>
  <c r="TV56" i="39"/>
  <c r="TY5" i="39"/>
  <c r="TX11" i="39"/>
  <c r="TX7" i="39"/>
  <c r="TX6" i="39"/>
  <c r="TW34" i="39"/>
  <c r="TW43" i="39"/>
  <c r="TW57" i="39"/>
  <c r="VV58" i="39" s="1"/>
  <c r="TW46" i="39"/>
  <c r="TW55" i="39"/>
  <c r="TW38" i="39"/>
  <c r="TW35" i="39"/>
  <c r="TW36" i="39"/>
  <c r="TW37" i="39" s="1"/>
  <c r="TW49" i="39"/>
  <c r="TW52" i="39"/>
  <c r="RT33" i="39" l="1"/>
  <c r="RU21" i="39"/>
  <c r="RT28" i="39"/>
  <c r="RT29" i="39"/>
  <c r="E4295" i="43"/>
  <c r="C4296" i="43"/>
  <c r="D4295" i="43"/>
  <c r="TX36" i="39"/>
  <c r="TX37" i="39" s="1"/>
  <c r="TX55" i="39"/>
  <c r="TX57" i="39"/>
  <c r="VW58" i="39" s="1"/>
  <c r="TX34" i="39"/>
  <c r="TX46" i="39"/>
  <c r="TX38" i="39"/>
  <c r="TX35" i="39"/>
  <c r="TX43" i="39"/>
  <c r="TX52" i="39"/>
  <c r="TX49" i="39"/>
  <c r="TY7" i="39"/>
  <c r="TY11" i="39"/>
  <c r="TY6" i="39"/>
  <c r="TZ5" i="39"/>
  <c r="TW56" i="39"/>
  <c r="RU28" i="39" l="1"/>
  <c r="RV21" i="39"/>
  <c r="RU33" i="39"/>
  <c r="RU29" i="39"/>
  <c r="C4297" i="43"/>
  <c r="D4296" i="43"/>
  <c r="E4296" i="43"/>
  <c r="UA5" i="39"/>
  <c r="TZ11" i="39"/>
  <c r="TZ7" i="39"/>
  <c r="TZ6" i="39"/>
  <c r="TY34" i="39"/>
  <c r="TY55" i="39"/>
  <c r="TY35" i="39"/>
  <c r="TY36" i="39"/>
  <c r="TY37" i="39" s="1"/>
  <c r="TY43" i="39"/>
  <c r="TY38" i="39"/>
  <c r="TY46" i="39"/>
  <c r="TY57" i="39"/>
  <c r="VX58" i="39" s="1"/>
  <c r="TY49" i="39"/>
  <c r="TY52" i="39"/>
  <c r="TX56" i="39"/>
  <c r="RV28" i="39" l="1"/>
  <c r="RW21" i="39"/>
  <c r="RV29" i="39"/>
  <c r="RV33" i="39"/>
  <c r="D4297" i="43"/>
  <c r="E4297" i="43"/>
  <c r="C4298" i="43"/>
  <c r="TZ55" i="39"/>
  <c r="TZ43" i="39"/>
  <c r="TZ34" i="39"/>
  <c r="TZ46" i="39"/>
  <c r="TZ57" i="39"/>
  <c r="VY58" i="39" s="1"/>
  <c r="TZ36" i="39"/>
  <c r="TZ37" i="39" s="1"/>
  <c r="TZ35" i="39"/>
  <c r="TZ38" i="39"/>
  <c r="TZ52" i="39"/>
  <c r="TZ49" i="39"/>
  <c r="UA7" i="39"/>
  <c r="UB5" i="39"/>
  <c r="UA6" i="39"/>
  <c r="UA11" i="39"/>
  <c r="TY56" i="39"/>
  <c r="RW29" i="39" l="1"/>
  <c r="RX21" i="39"/>
  <c r="RW33" i="39"/>
  <c r="RW28" i="39"/>
  <c r="E4298" i="43"/>
  <c r="C4299" i="43"/>
  <c r="D4298" i="43"/>
  <c r="TZ56" i="39"/>
  <c r="UA57" i="39"/>
  <c r="VZ58" i="39" s="1"/>
  <c r="UA49" i="39"/>
  <c r="UA38" i="39"/>
  <c r="UA35" i="39"/>
  <c r="UA55" i="39"/>
  <c r="UA34" i="39"/>
  <c r="UA46" i="39"/>
  <c r="UA36" i="39"/>
  <c r="UA37" i="39" s="1"/>
  <c r="UA43" i="39"/>
  <c r="UA52" i="39"/>
  <c r="UB6" i="39"/>
  <c r="UC5" i="39"/>
  <c r="UB11" i="39"/>
  <c r="UB7" i="39"/>
  <c r="RX29" i="39" l="1"/>
  <c r="RX33" i="39"/>
  <c r="RX28" i="39"/>
  <c r="RY21" i="39"/>
  <c r="E4299" i="43"/>
  <c r="D4299" i="43"/>
  <c r="C4300" i="43"/>
  <c r="UD5" i="39"/>
  <c r="UC11" i="39"/>
  <c r="UC6" i="39"/>
  <c r="UC7" i="39"/>
  <c r="UA56" i="39"/>
  <c r="UB49" i="39"/>
  <c r="UB38" i="39"/>
  <c r="UB46" i="39"/>
  <c r="UB55" i="39"/>
  <c r="UB34" i="39"/>
  <c r="UB57" i="39"/>
  <c r="WA58" i="39" s="1"/>
  <c r="UB43" i="39"/>
  <c r="UB35" i="39"/>
  <c r="UB36" i="39"/>
  <c r="UB37" i="39" s="1"/>
  <c r="UB52" i="39"/>
  <c r="RZ21" i="39" l="1"/>
  <c r="RY28" i="39"/>
  <c r="RY33" i="39"/>
  <c r="RY29" i="39"/>
  <c r="C4301" i="43"/>
  <c r="D4300" i="43"/>
  <c r="E4300" i="43"/>
  <c r="UB56" i="39"/>
  <c r="UC46" i="39"/>
  <c r="UC34" i="39"/>
  <c r="UC38" i="39"/>
  <c r="UC52" i="39"/>
  <c r="UC35" i="39"/>
  <c r="UC36" i="39"/>
  <c r="UC37" i="39" s="1"/>
  <c r="UC55" i="39"/>
  <c r="UC49" i="39"/>
  <c r="UC57" i="39"/>
  <c r="WB58" i="39" s="1"/>
  <c r="UC43" i="39"/>
  <c r="UE5" i="39"/>
  <c r="UD11" i="39"/>
  <c r="UD7" i="39"/>
  <c r="UD6" i="39"/>
  <c r="RZ29" i="39" l="1"/>
  <c r="RZ33" i="39"/>
  <c r="RZ28" i="39"/>
  <c r="SA21" i="39"/>
  <c r="E4301" i="43"/>
  <c r="D4301" i="43"/>
  <c r="C4302" i="43"/>
  <c r="UD52" i="39"/>
  <c r="UD46" i="39"/>
  <c r="UD34" i="39"/>
  <c r="UD43" i="39"/>
  <c r="UD55" i="39"/>
  <c r="UD35" i="39"/>
  <c r="UD57" i="39"/>
  <c r="WC58" i="39" s="1"/>
  <c r="UD49" i="39"/>
  <c r="UD36" i="39"/>
  <c r="UD37" i="39" s="1"/>
  <c r="UD38" i="39"/>
  <c r="UC56" i="39"/>
  <c r="UF5" i="39"/>
  <c r="UE11" i="39"/>
  <c r="UE6" i="39"/>
  <c r="UE7" i="39"/>
  <c r="SA28" i="39" l="1"/>
  <c r="SA33" i="39"/>
  <c r="SA29" i="39"/>
  <c r="SB21" i="39"/>
  <c r="C4303" i="43"/>
  <c r="D4302" i="43"/>
  <c r="E4302" i="43"/>
  <c r="UE35" i="39"/>
  <c r="UE49" i="39"/>
  <c r="UE46" i="39"/>
  <c r="UE57" i="39"/>
  <c r="UE43" i="39"/>
  <c r="UE52" i="39"/>
  <c r="UE38" i="39"/>
  <c r="UE55" i="39"/>
  <c r="UE36" i="39"/>
  <c r="UE37" i="39" s="1"/>
  <c r="UE34" i="39"/>
  <c r="UF6" i="39"/>
  <c r="UG5" i="39"/>
  <c r="UF11" i="39"/>
  <c r="UF7" i="39"/>
  <c r="UD56" i="39"/>
  <c r="SB29" i="39" l="1"/>
  <c r="SB33" i="39"/>
  <c r="SC21" i="39"/>
  <c r="SB28" i="39"/>
  <c r="C4304" i="43"/>
  <c r="E4303" i="43"/>
  <c r="D4303" i="43"/>
  <c r="UF38" i="39"/>
  <c r="UF49" i="39"/>
  <c r="UF43" i="39"/>
  <c r="UF55" i="39"/>
  <c r="UF35" i="39"/>
  <c r="UF46" i="39"/>
  <c r="UF34" i="39"/>
  <c r="UF57" i="39"/>
  <c r="UF36" i="39"/>
  <c r="UF37" i="39" s="1"/>
  <c r="UF52" i="39"/>
  <c r="UG11" i="39"/>
  <c r="UG7" i="39"/>
  <c r="UH5" i="39"/>
  <c r="UG6" i="39"/>
  <c r="UE56" i="39"/>
  <c r="SC29" i="39" l="1"/>
  <c r="SD21" i="39"/>
  <c r="SC28" i="39"/>
  <c r="SC33" i="39"/>
  <c r="C4305" i="43"/>
  <c r="D4304" i="43"/>
  <c r="E4304" i="43"/>
  <c r="UH7" i="39"/>
  <c r="UH11" i="39"/>
  <c r="UI5" i="39"/>
  <c r="UH6" i="39"/>
  <c r="UF56" i="39"/>
  <c r="UG43" i="39"/>
  <c r="UG35" i="39"/>
  <c r="UG55" i="39"/>
  <c r="UG52" i="39"/>
  <c r="UG57" i="39"/>
  <c r="UG36" i="39"/>
  <c r="UG37" i="39" s="1"/>
  <c r="UG38" i="39"/>
  <c r="UG34" i="39"/>
  <c r="UG46" i="39"/>
  <c r="UG49" i="39"/>
  <c r="SD33" i="39" l="1"/>
  <c r="SE21" i="39"/>
  <c r="SD29" i="39"/>
  <c r="SD28" i="39"/>
  <c r="E4305" i="43"/>
  <c r="C4306" i="43"/>
  <c r="D4305" i="43"/>
  <c r="UI6" i="39"/>
  <c r="UI7" i="39"/>
  <c r="UJ5" i="39"/>
  <c r="UI11" i="39"/>
  <c r="UH49" i="39"/>
  <c r="UH36" i="39"/>
  <c r="UH37" i="39" s="1"/>
  <c r="UH43" i="39"/>
  <c r="UH34" i="39"/>
  <c r="UH38" i="39"/>
  <c r="UH35" i="39"/>
  <c r="UH55" i="39"/>
  <c r="UH52" i="39"/>
  <c r="UH46" i="39"/>
  <c r="UH57" i="39"/>
  <c r="UG56" i="39"/>
  <c r="SE33" i="39" l="1"/>
  <c r="SE28" i="39"/>
  <c r="SE29" i="39"/>
  <c r="SF21" i="39"/>
  <c r="E4306" i="43"/>
  <c r="D4306" i="43"/>
  <c r="C4307" i="43"/>
  <c r="UI46" i="39"/>
  <c r="UI36" i="39"/>
  <c r="UI37" i="39" s="1"/>
  <c r="UI57" i="39"/>
  <c r="UI38" i="39"/>
  <c r="UI34" i="39"/>
  <c r="UI43" i="39"/>
  <c r="UI55" i="39"/>
  <c r="UI52" i="39"/>
  <c r="UI49" i="39"/>
  <c r="UI35" i="39"/>
  <c r="UJ11" i="39"/>
  <c r="UJ7" i="39"/>
  <c r="UK5" i="39"/>
  <c r="UJ6" i="39"/>
  <c r="UH56" i="39"/>
  <c r="SF29" i="39" l="1"/>
  <c r="SF28" i="39"/>
  <c r="SF33" i="39"/>
  <c r="SG21" i="39"/>
  <c r="C4308" i="43"/>
  <c r="D4307" i="43"/>
  <c r="E4307" i="43"/>
  <c r="UJ34" i="39"/>
  <c r="UJ57" i="39"/>
  <c r="UJ52" i="39"/>
  <c r="UJ43" i="39"/>
  <c r="UJ49" i="39"/>
  <c r="UJ46" i="39"/>
  <c r="UJ55" i="39"/>
  <c r="UJ38" i="39"/>
  <c r="UJ35" i="39"/>
  <c r="UJ36" i="39"/>
  <c r="UJ37" i="39" s="1"/>
  <c r="UK7" i="39"/>
  <c r="UL5" i="39"/>
  <c r="UK6" i="39"/>
  <c r="UK11" i="39"/>
  <c r="UI56" i="39"/>
  <c r="SH21" i="39" l="1"/>
  <c r="SG29" i="39"/>
  <c r="SG33" i="39"/>
  <c r="SG28" i="39"/>
  <c r="D4308" i="43"/>
  <c r="E4308" i="43"/>
  <c r="C4309" i="43"/>
  <c r="UM5" i="39"/>
  <c r="UL11" i="39"/>
  <c r="UL6" i="39"/>
  <c r="UL7" i="39"/>
  <c r="UJ56" i="39"/>
  <c r="UK36" i="39"/>
  <c r="UK37" i="39" s="1"/>
  <c r="UK49" i="39"/>
  <c r="UK55" i="39"/>
  <c r="UK34" i="39"/>
  <c r="UK35" i="39"/>
  <c r="UK57" i="39"/>
  <c r="UK46" i="39"/>
  <c r="UK38" i="39"/>
  <c r="UK43" i="39"/>
  <c r="UK52" i="39"/>
  <c r="SH28" i="39" l="1"/>
  <c r="SH29" i="39"/>
  <c r="SI21" i="39"/>
  <c r="SH33" i="39"/>
  <c r="E4309" i="43"/>
  <c r="C4310" i="43"/>
  <c r="D4309" i="43"/>
  <c r="UK56" i="39"/>
  <c r="UL57" i="39"/>
  <c r="UL46" i="39"/>
  <c r="UL38" i="39"/>
  <c r="UL36" i="39"/>
  <c r="UL37" i="39" s="1"/>
  <c r="UL43" i="39"/>
  <c r="UL55" i="39"/>
  <c r="UL49" i="39"/>
  <c r="UL35" i="39"/>
  <c r="UL34" i="39"/>
  <c r="UL52" i="39"/>
  <c r="UN5" i="39"/>
  <c r="UM11" i="39"/>
  <c r="UM7" i="39"/>
  <c r="UM6" i="39"/>
  <c r="SI29" i="39" l="1"/>
  <c r="SI28" i="39"/>
  <c r="SJ21" i="39"/>
  <c r="SI33" i="39"/>
  <c r="E4310" i="43"/>
  <c r="D4310" i="43"/>
  <c r="C4311" i="43"/>
  <c r="UM49" i="39"/>
  <c r="UM35" i="39"/>
  <c r="UM55" i="39"/>
  <c r="UM38" i="39"/>
  <c r="UM52" i="39"/>
  <c r="UM36" i="39"/>
  <c r="UM37" i="39" s="1"/>
  <c r="UM57" i="39"/>
  <c r="UM43" i="39"/>
  <c r="UM34" i="39"/>
  <c r="UM46" i="39"/>
  <c r="UN6" i="39"/>
  <c r="UO5" i="39"/>
  <c r="UN7" i="39"/>
  <c r="UN11" i="39"/>
  <c r="UL56" i="39"/>
  <c r="SJ29" i="39" l="1"/>
  <c r="SK21" i="39"/>
  <c r="SJ28" i="39"/>
  <c r="SJ33" i="39"/>
  <c r="D4311" i="43"/>
  <c r="E4311" i="43"/>
  <c r="C4312" i="43"/>
  <c r="UN49" i="39"/>
  <c r="UN43" i="39"/>
  <c r="UN52" i="39"/>
  <c r="UN34" i="39"/>
  <c r="UN57" i="39"/>
  <c r="UN55" i="39"/>
  <c r="UN38" i="39"/>
  <c r="UN46" i="39"/>
  <c r="UN35" i="39"/>
  <c r="UN36" i="39"/>
  <c r="UN37" i="39" s="1"/>
  <c r="UO6" i="39"/>
  <c r="UP5" i="39"/>
  <c r="UO11" i="39"/>
  <c r="UO7" i="39"/>
  <c r="UM56" i="39"/>
  <c r="SK28" i="39" l="1"/>
  <c r="SK33" i="39"/>
  <c r="SK29" i="39"/>
  <c r="SL21" i="39"/>
  <c r="C4313" i="43"/>
  <c r="D4312" i="43"/>
  <c r="E4312" i="43"/>
  <c r="UO36" i="39"/>
  <c r="UO37" i="39" s="1"/>
  <c r="UO57" i="39"/>
  <c r="UO35" i="39"/>
  <c r="UO46" i="39"/>
  <c r="UO55" i="39"/>
  <c r="UO38" i="39"/>
  <c r="UO34" i="39"/>
  <c r="UO43" i="39"/>
  <c r="UO49" i="39"/>
  <c r="UO52" i="39"/>
  <c r="UP6" i="39"/>
  <c r="UQ5" i="39"/>
  <c r="UP11" i="39"/>
  <c r="UP7" i="39"/>
  <c r="UN56" i="39"/>
  <c r="SL29" i="39" l="1"/>
  <c r="SL28" i="39"/>
  <c r="SL33" i="39"/>
  <c r="SM21" i="39"/>
  <c r="E4313" i="43"/>
  <c r="D4313" i="43"/>
  <c r="C4314" i="43"/>
  <c r="UP49" i="39"/>
  <c r="UP55" i="39"/>
  <c r="UP57" i="39"/>
  <c r="UP46" i="39"/>
  <c r="UP34" i="39"/>
  <c r="UP38" i="39"/>
  <c r="UP43" i="39"/>
  <c r="UP35" i="39"/>
  <c r="UP36" i="39"/>
  <c r="UP37" i="39" s="1"/>
  <c r="UP52" i="39"/>
  <c r="UR5" i="39"/>
  <c r="UQ11" i="39"/>
  <c r="UQ7" i="39"/>
  <c r="UQ6" i="39"/>
  <c r="UO56" i="39"/>
  <c r="SM28" i="39" l="1"/>
  <c r="SM29" i="39"/>
  <c r="SM33" i="39"/>
  <c r="SN21" i="39"/>
  <c r="D4314" i="43"/>
  <c r="C4315" i="43"/>
  <c r="E4314" i="43"/>
  <c r="UQ57" i="39"/>
  <c r="UQ36" i="39"/>
  <c r="UQ37" i="39" s="1"/>
  <c r="UQ34" i="39"/>
  <c r="UQ52" i="39"/>
  <c r="UQ46" i="39"/>
  <c r="UQ35" i="39"/>
  <c r="UQ49" i="39"/>
  <c r="UQ43" i="39"/>
  <c r="UQ55" i="39"/>
  <c r="UQ38" i="39"/>
  <c r="UP56" i="39"/>
  <c r="UR6" i="39"/>
  <c r="US5" i="39"/>
  <c r="UR11" i="39"/>
  <c r="UR7" i="39"/>
  <c r="SO21" i="39" l="1"/>
  <c r="SN28" i="39"/>
  <c r="SN29" i="39"/>
  <c r="SN33" i="39"/>
  <c r="C4316" i="43"/>
  <c r="D4315" i="43"/>
  <c r="E4315" i="43"/>
  <c r="UR34" i="39"/>
  <c r="UR36" i="39"/>
  <c r="UR37" i="39" s="1"/>
  <c r="UR46" i="39"/>
  <c r="UR57" i="39"/>
  <c r="UR38" i="39"/>
  <c r="UR49" i="39"/>
  <c r="UR55" i="39"/>
  <c r="UR35" i="39"/>
  <c r="UR43" i="39"/>
  <c r="UR52" i="39"/>
  <c r="US11" i="39"/>
  <c r="US6" i="39"/>
  <c r="UT5" i="39"/>
  <c r="US7" i="39"/>
  <c r="UQ56" i="39"/>
  <c r="SP21" i="39" l="1"/>
  <c r="SO29" i="39"/>
  <c r="SO33" i="39"/>
  <c r="SO28" i="39"/>
  <c r="D4316" i="43"/>
  <c r="E4316" i="43"/>
  <c r="C4317" i="43"/>
  <c r="UR56" i="39"/>
  <c r="UT11" i="39"/>
  <c r="UT7" i="39"/>
  <c r="UU5" i="39"/>
  <c r="UT6" i="39"/>
  <c r="US36" i="39"/>
  <c r="US37" i="39" s="1"/>
  <c r="US35" i="39"/>
  <c r="US34" i="39"/>
  <c r="US43" i="39"/>
  <c r="US49" i="39"/>
  <c r="US57" i="39"/>
  <c r="US38" i="39"/>
  <c r="US55" i="39"/>
  <c r="US46" i="39"/>
  <c r="US52" i="39"/>
  <c r="SP29" i="39" l="1"/>
  <c r="SQ21" i="39"/>
  <c r="SP28" i="39"/>
  <c r="SP33" i="39"/>
  <c r="E4317" i="43"/>
  <c r="D4317" i="43"/>
  <c r="C4318" i="43"/>
  <c r="US56" i="39"/>
  <c r="UU11" i="39"/>
  <c r="UU6" i="39"/>
  <c r="UU7" i="39"/>
  <c r="UV5" i="39"/>
  <c r="UT55" i="39"/>
  <c r="UT43" i="39"/>
  <c r="UT49" i="39"/>
  <c r="UT35" i="39"/>
  <c r="UT36" i="39"/>
  <c r="UT37" i="39" s="1"/>
  <c r="UT34" i="39"/>
  <c r="UT38" i="39"/>
  <c r="UT46" i="39"/>
  <c r="UT57" i="39"/>
  <c r="UT52" i="39"/>
  <c r="SQ33" i="39" l="1"/>
  <c r="SQ29" i="39"/>
  <c r="SR21" i="39"/>
  <c r="SQ28" i="39"/>
  <c r="D4318" i="43"/>
  <c r="C4319" i="43"/>
  <c r="E4318" i="43"/>
  <c r="UT56" i="39"/>
  <c r="UV7" i="39"/>
  <c r="UV6" i="39"/>
  <c r="UW5" i="39"/>
  <c r="UV11" i="39"/>
  <c r="UU34" i="39"/>
  <c r="UU35" i="39"/>
  <c r="UU46" i="39"/>
  <c r="UU38" i="39"/>
  <c r="UU55" i="39"/>
  <c r="UU36" i="39"/>
  <c r="UU37" i="39" s="1"/>
  <c r="UU43" i="39"/>
  <c r="UU57" i="39"/>
  <c r="UU49" i="39"/>
  <c r="UU52" i="39"/>
  <c r="SR29" i="39" l="1"/>
  <c r="SR28" i="39"/>
  <c r="SS21" i="39"/>
  <c r="SR33" i="39"/>
  <c r="C4320" i="43"/>
  <c r="D4319" i="43"/>
  <c r="E4319" i="43"/>
  <c r="UV34" i="39"/>
  <c r="UV35" i="39"/>
  <c r="UV55" i="39"/>
  <c r="UV57" i="39"/>
  <c r="UV46" i="39"/>
  <c r="UV38" i="39"/>
  <c r="UV49" i="39"/>
  <c r="UV36" i="39"/>
  <c r="UV37" i="39" s="1"/>
  <c r="UV43" i="39"/>
  <c r="UV52" i="39"/>
  <c r="UU56" i="39"/>
  <c r="UX5" i="39"/>
  <c r="UW7" i="39"/>
  <c r="UW11" i="39"/>
  <c r="UW6" i="39"/>
  <c r="SS29" i="39" l="1"/>
  <c r="SS33" i="39"/>
  <c r="ST21" i="39"/>
  <c r="SS28" i="39"/>
  <c r="D4320" i="43"/>
  <c r="C4321" i="43"/>
  <c r="E4320" i="43"/>
  <c r="UV56" i="39"/>
  <c r="UX6" i="39"/>
  <c r="UX11" i="39"/>
  <c r="UX7" i="39"/>
  <c r="UY5" i="39"/>
  <c r="UW55" i="39"/>
  <c r="UW46" i="39"/>
  <c r="UW36" i="39"/>
  <c r="UW37" i="39" s="1"/>
  <c r="UW57" i="39"/>
  <c r="UW34" i="39"/>
  <c r="UW35" i="39"/>
  <c r="UW43" i="39"/>
  <c r="UW38" i="39"/>
  <c r="UW49" i="39"/>
  <c r="UW52" i="39"/>
  <c r="ST28" i="39" l="1"/>
  <c r="ST29" i="39"/>
  <c r="ST33" i="39"/>
  <c r="SU21" i="39"/>
  <c r="C4322" i="43"/>
  <c r="D4321" i="43"/>
  <c r="E4321" i="43"/>
  <c r="UZ5" i="39"/>
  <c r="UY11" i="39"/>
  <c r="UY7" i="39"/>
  <c r="UY6" i="39"/>
  <c r="UX38" i="39"/>
  <c r="UX46" i="39"/>
  <c r="UX35" i="39"/>
  <c r="UX55" i="39"/>
  <c r="UX49" i="39"/>
  <c r="UX57" i="39"/>
  <c r="UX34" i="39"/>
  <c r="UX36" i="39"/>
  <c r="UX37" i="39" s="1"/>
  <c r="UX43" i="39"/>
  <c r="UX52" i="39"/>
  <c r="UW56" i="39"/>
  <c r="SU29" i="39" l="1"/>
  <c r="SU28" i="39"/>
  <c r="SV21" i="39"/>
  <c r="SU33" i="39"/>
  <c r="D4322" i="43"/>
  <c r="E4322" i="43"/>
  <c r="C4323" i="43"/>
  <c r="UY46" i="39"/>
  <c r="UY36" i="39"/>
  <c r="UY37" i="39" s="1"/>
  <c r="UY57" i="39"/>
  <c r="UY34" i="39"/>
  <c r="UY35" i="39"/>
  <c r="UY43" i="39"/>
  <c r="UY38" i="39"/>
  <c r="UY55" i="39"/>
  <c r="UY49" i="39"/>
  <c r="UY52" i="39"/>
  <c r="UZ7" i="39"/>
  <c r="UZ11" i="39"/>
  <c r="UZ6" i="39"/>
  <c r="VA5" i="39"/>
  <c r="UX56" i="39"/>
  <c r="SW21" i="39" l="1"/>
  <c r="SV29" i="39"/>
  <c r="SV28" i="39"/>
  <c r="SV33" i="39"/>
  <c r="D4323" i="43"/>
  <c r="E4323" i="43"/>
  <c r="C4324" i="43"/>
  <c r="VB5" i="39"/>
  <c r="VA11" i="39"/>
  <c r="VA6" i="39"/>
  <c r="VA7" i="39"/>
  <c r="UZ49" i="39"/>
  <c r="UZ34" i="39"/>
  <c r="UZ43" i="39"/>
  <c r="UZ46" i="39"/>
  <c r="UZ38" i="39"/>
  <c r="UZ35" i="39"/>
  <c r="UZ55" i="39"/>
  <c r="UZ57" i="39"/>
  <c r="UZ36" i="39"/>
  <c r="UZ37" i="39" s="1"/>
  <c r="UZ52" i="39"/>
  <c r="UY56" i="39"/>
  <c r="SW29" i="39" l="1"/>
  <c r="SW28" i="39"/>
  <c r="SX21" i="39"/>
  <c r="SW33" i="39"/>
  <c r="D4324" i="43"/>
  <c r="C4325" i="43"/>
  <c r="E4324" i="43"/>
  <c r="VC5" i="39"/>
  <c r="VB11" i="39"/>
  <c r="VB7" i="39"/>
  <c r="VB6" i="39"/>
  <c r="UZ56" i="39"/>
  <c r="VA57" i="39"/>
  <c r="VA34" i="39"/>
  <c r="VA38" i="39"/>
  <c r="VA55" i="39"/>
  <c r="VA36" i="39"/>
  <c r="VA37" i="39" s="1"/>
  <c r="VA35" i="39"/>
  <c r="VA46" i="39"/>
  <c r="VA43" i="39"/>
  <c r="VA49" i="39"/>
  <c r="VA52" i="39"/>
  <c r="SY21" i="39" l="1"/>
  <c r="SX33" i="39"/>
  <c r="SX28" i="39"/>
  <c r="SX29" i="39"/>
  <c r="E4325" i="43"/>
  <c r="C4326" i="43"/>
  <c r="D4325" i="43"/>
  <c r="VA56" i="39"/>
  <c r="VB49" i="39"/>
  <c r="VB34" i="39"/>
  <c r="VB46" i="39"/>
  <c r="VB36" i="39"/>
  <c r="VB37" i="39" s="1"/>
  <c r="VB43" i="39"/>
  <c r="VB35" i="39"/>
  <c r="VB57" i="39"/>
  <c r="VB38" i="39"/>
  <c r="VB55" i="39"/>
  <c r="VB52" i="39"/>
  <c r="VD5" i="39"/>
  <c r="VC11" i="39"/>
  <c r="VC6" i="39"/>
  <c r="VC7" i="39"/>
  <c r="SY29" i="39" l="1"/>
  <c r="SY28" i="39"/>
  <c r="SY33" i="39"/>
  <c r="SZ21" i="39"/>
  <c r="C4327" i="43"/>
  <c r="E4326" i="43"/>
  <c r="D4326" i="43"/>
  <c r="VB56" i="39"/>
  <c r="VD11" i="39"/>
  <c r="VD6" i="39"/>
  <c r="VD7" i="39"/>
  <c r="VE5" i="39"/>
  <c r="VC34" i="39"/>
  <c r="VC49" i="39"/>
  <c r="VC36" i="39"/>
  <c r="VC37" i="39" s="1"/>
  <c r="VC35" i="39"/>
  <c r="VC43" i="39"/>
  <c r="VC57" i="39"/>
  <c r="VC55" i="39"/>
  <c r="VC38" i="39"/>
  <c r="VC46" i="39"/>
  <c r="VC52" i="39"/>
  <c r="SZ29" i="39" l="1"/>
  <c r="SZ28" i="39"/>
  <c r="SZ33" i="39"/>
  <c r="TA21" i="39"/>
  <c r="C4328" i="43"/>
  <c r="E4327" i="43"/>
  <c r="D4327" i="43"/>
  <c r="VF5" i="39"/>
  <c r="VE11" i="39"/>
  <c r="VE6" i="39"/>
  <c r="VE7" i="39"/>
  <c r="VD43" i="39"/>
  <c r="VD35" i="39"/>
  <c r="VD57" i="39"/>
  <c r="VD46" i="39"/>
  <c r="VD49" i="39"/>
  <c r="VD38" i="39"/>
  <c r="VD36" i="39"/>
  <c r="VD37" i="39" s="1"/>
  <c r="VD34" i="39"/>
  <c r="VD55" i="39"/>
  <c r="VD52" i="39"/>
  <c r="VC56" i="39"/>
  <c r="TA28" i="39" l="1"/>
  <c r="TA29" i="39"/>
  <c r="TB21" i="39"/>
  <c r="TA33" i="39"/>
  <c r="E4328" i="43"/>
  <c r="D4328" i="43"/>
  <c r="C4329" i="43"/>
  <c r="VD56" i="39"/>
  <c r="VE35" i="39"/>
  <c r="VE34" i="39"/>
  <c r="VE55" i="39"/>
  <c r="VE49" i="39"/>
  <c r="VE46" i="39"/>
  <c r="VE57" i="39"/>
  <c r="VE38" i="39"/>
  <c r="VE43" i="39"/>
  <c r="VE36" i="39"/>
  <c r="VE37" i="39" s="1"/>
  <c r="VE52" i="39"/>
  <c r="VG5" i="39"/>
  <c r="VF11" i="39"/>
  <c r="VF7" i="39"/>
  <c r="VF6" i="39"/>
  <c r="TC21" i="39" l="1"/>
  <c r="TB33" i="39"/>
  <c r="TB28" i="39"/>
  <c r="TB29" i="39"/>
  <c r="C4330" i="43"/>
  <c r="D4329" i="43"/>
  <c r="E4329" i="43"/>
  <c r="VG6" i="39"/>
  <c r="VH5" i="39"/>
  <c r="VG11" i="39"/>
  <c r="VG7" i="39"/>
  <c r="VE56" i="39"/>
  <c r="VF57" i="39"/>
  <c r="VF55" i="39"/>
  <c r="VF34" i="39"/>
  <c r="VF49" i="39"/>
  <c r="VF38" i="39"/>
  <c r="VF35" i="39"/>
  <c r="VF43" i="39"/>
  <c r="VF36" i="39"/>
  <c r="VF37" i="39" s="1"/>
  <c r="VF46" i="39"/>
  <c r="VF52" i="39"/>
  <c r="TD21" i="39" l="1"/>
  <c r="TC29" i="39"/>
  <c r="TC28" i="39"/>
  <c r="TC33" i="39"/>
  <c r="D4330" i="43"/>
  <c r="E4330" i="43"/>
  <c r="C4331" i="43"/>
  <c r="VF56" i="39"/>
  <c r="VG55" i="39"/>
  <c r="VG38" i="39"/>
  <c r="VG34" i="39"/>
  <c r="VG36" i="39"/>
  <c r="VG37" i="39" s="1"/>
  <c r="VG49" i="39"/>
  <c r="VG57" i="39"/>
  <c r="VG46" i="39"/>
  <c r="VG43" i="39"/>
  <c r="VG35" i="39"/>
  <c r="VG52" i="39"/>
  <c r="VH6" i="39"/>
  <c r="VI5" i="39"/>
  <c r="VH11" i="39"/>
  <c r="VH7" i="39"/>
  <c r="TE21" i="39" l="1"/>
  <c r="TD29" i="39"/>
  <c r="TD28" i="39"/>
  <c r="TD33" i="39"/>
  <c r="D4331" i="43"/>
  <c r="E4331" i="43"/>
  <c r="C4332" i="43"/>
  <c r="VG56" i="39"/>
  <c r="VH35" i="39"/>
  <c r="VH36" i="39"/>
  <c r="VH37" i="39" s="1"/>
  <c r="VH46" i="39"/>
  <c r="VH49" i="39"/>
  <c r="VH34" i="39"/>
  <c r="VH52" i="39"/>
  <c r="VH57" i="39"/>
  <c r="VH55" i="39"/>
  <c r="VH43" i="39"/>
  <c r="VH38" i="39"/>
  <c r="VI7" i="39"/>
  <c r="VJ5" i="39"/>
  <c r="VI11" i="39"/>
  <c r="VI6" i="39"/>
  <c r="TE28" i="39" l="1"/>
  <c r="TF21" i="39"/>
  <c r="TE29" i="39"/>
  <c r="TE33" i="39"/>
  <c r="D4332" i="43"/>
  <c r="C4333" i="43"/>
  <c r="E4332" i="43"/>
  <c r="VH56" i="39"/>
  <c r="VI35" i="39"/>
  <c r="VI55" i="39"/>
  <c r="VI46" i="39"/>
  <c r="VI49" i="39"/>
  <c r="VI36" i="39"/>
  <c r="VI37" i="39" s="1"/>
  <c r="VI52" i="39"/>
  <c r="VI34" i="39"/>
  <c r="VI57" i="39"/>
  <c r="VI43" i="39"/>
  <c r="VI38" i="39"/>
  <c r="VK5" i="39"/>
  <c r="VJ11" i="39"/>
  <c r="VJ6" i="39"/>
  <c r="VJ7" i="39"/>
  <c r="TF29" i="39" l="1"/>
  <c r="TF28" i="39"/>
  <c r="TF33" i="39"/>
  <c r="TG21" i="39"/>
  <c r="E4333" i="43"/>
  <c r="C4334" i="43"/>
  <c r="D4333" i="43"/>
  <c r="VL5" i="39"/>
  <c r="VK11" i="39"/>
  <c r="VK6" i="39"/>
  <c r="VK7" i="39"/>
  <c r="VJ35" i="39"/>
  <c r="VJ55" i="39"/>
  <c r="VJ36" i="39"/>
  <c r="VJ37" i="39" s="1"/>
  <c r="VJ57" i="39"/>
  <c r="VJ43" i="39"/>
  <c r="VJ34" i="39"/>
  <c r="VJ38" i="39"/>
  <c r="VJ46" i="39"/>
  <c r="VJ49" i="39"/>
  <c r="VJ52" i="39"/>
  <c r="VI56" i="39"/>
  <c r="TH21" i="39" l="1"/>
  <c r="TG28" i="39"/>
  <c r="TG33" i="39"/>
  <c r="TG29" i="39"/>
  <c r="D4334" i="43"/>
  <c r="C4335" i="43"/>
  <c r="E4334" i="43"/>
  <c r="VK36" i="39"/>
  <c r="VK37" i="39" s="1"/>
  <c r="VK34" i="39"/>
  <c r="VK46" i="39"/>
  <c r="VK43" i="39"/>
  <c r="VK49" i="39"/>
  <c r="VK35" i="39"/>
  <c r="VK57" i="39"/>
  <c r="VK38" i="39"/>
  <c r="VK55" i="39"/>
  <c r="VK52" i="39"/>
  <c r="VL6" i="39"/>
  <c r="VL7" i="39"/>
  <c r="VM5" i="39"/>
  <c r="VL11" i="39"/>
  <c r="VJ56" i="39"/>
  <c r="TH33" i="39" l="1"/>
  <c r="TH28" i="39"/>
  <c r="TH29" i="39"/>
  <c r="TI21" i="39"/>
  <c r="D4335" i="43"/>
  <c r="E4335" i="43"/>
  <c r="C4336" i="43"/>
  <c r="VL46" i="39"/>
  <c r="VL36" i="39"/>
  <c r="VL37" i="39" s="1"/>
  <c r="VL49" i="39"/>
  <c r="VL38" i="39"/>
  <c r="VL55" i="39"/>
  <c r="VL34" i="39"/>
  <c r="VL57" i="39"/>
  <c r="VL43" i="39"/>
  <c r="VL35" i="39"/>
  <c r="VL52" i="39"/>
  <c r="VK56" i="39"/>
  <c r="VM7" i="39"/>
  <c r="VM6" i="39"/>
  <c r="VN5" i="39"/>
  <c r="VM11" i="39"/>
  <c r="TI29" i="39" l="1"/>
  <c r="TI28" i="39"/>
  <c r="TJ21" i="39"/>
  <c r="TI33" i="39"/>
  <c r="E4336" i="43"/>
  <c r="C4337" i="43"/>
  <c r="D4336" i="43"/>
  <c r="VM36" i="39"/>
  <c r="VM37" i="39" s="1"/>
  <c r="VM34" i="39"/>
  <c r="VM55" i="39"/>
  <c r="VM43" i="39"/>
  <c r="VM38" i="39"/>
  <c r="VM35" i="39"/>
  <c r="VM46" i="39"/>
  <c r="VM57" i="39"/>
  <c r="VM49" i="39"/>
  <c r="VM52" i="39"/>
  <c r="VO5" i="39"/>
  <c r="VN7" i="39"/>
  <c r="VN11" i="39"/>
  <c r="VN6" i="39"/>
  <c r="VL56" i="39"/>
  <c r="TJ28" i="39" l="1"/>
  <c r="TJ33" i="39"/>
  <c r="TK21" i="39"/>
  <c r="TJ29" i="39"/>
  <c r="E4337" i="43"/>
  <c r="D4337" i="43"/>
  <c r="C4338" i="43"/>
  <c r="VP5" i="39"/>
  <c r="VO11" i="39"/>
  <c r="VO6" i="39"/>
  <c r="VO7" i="39"/>
  <c r="VM56" i="39"/>
  <c r="VN55" i="39"/>
  <c r="VN34" i="39"/>
  <c r="VN35" i="39"/>
  <c r="VN38" i="39"/>
  <c r="VN57" i="39"/>
  <c r="VN36" i="39"/>
  <c r="VN37" i="39" s="1"/>
  <c r="VN46" i="39"/>
  <c r="VN49" i="39"/>
  <c r="VN43" i="39"/>
  <c r="VN52" i="39"/>
  <c r="TK29" i="39" l="1"/>
  <c r="TK33" i="39"/>
  <c r="TK28" i="39"/>
  <c r="TL21" i="39"/>
  <c r="D4338" i="43"/>
  <c r="E4338" i="43"/>
  <c r="C4339" i="43"/>
  <c r="VO36" i="39"/>
  <c r="VO37" i="39" s="1"/>
  <c r="VO49" i="39"/>
  <c r="VO43" i="39"/>
  <c r="VO52" i="39"/>
  <c r="VO57" i="39"/>
  <c r="VO38" i="39"/>
  <c r="VO55" i="39"/>
  <c r="VO46" i="39"/>
  <c r="VO35" i="39"/>
  <c r="VO34" i="39"/>
  <c r="VP6" i="39"/>
  <c r="VP7" i="39"/>
  <c r="VQ5" i="39"/>
  <c r="VP11" i="39"/>
  <c r="VN56" i="39"/>
  <c r="TM21" i="39" l="1"/>
  <c r="TL33" i="39"/>
  <c r="TL29" i="39"/>
  <c r="TL28" i="39"/>
  <c r="D4339" i="43"/>
  <c r="E4339" i="43"/>
  <c r="C4340" i="43"/>
  <c r="VQ11" i="39"/>
  <c r="VQ7" i="39"/>
  <c r="VQ6" i="39"/>
  <c r="VR5" i="39"/>
  <c r="VP43" i="39"/>
  <c r="VP36" i="39"/>
  <c r="VP37" i="39" s="1"/>
  <c r="VP35" i="39"/>
  <c r="VP57" i="39"/>
  <c r="VP38" i="39"/>
  <c r="VP34" i="39"/>
  <c r="VP52" i="39"/>
  <c r="VP55" i="39"/>
  <c r="VP49" i="39"/>
  <c r="VP46" i="39"/>
  <c r="VO56" i="39"/>
  <c r="TM29" i="39" l="1"/>
  <c r="TM33" i="39"/>
  <c r="TM28" i="39"/>
  <c r="TN21" i="39"/>
  <c r="E4340" i="43"/>
  <c r="C4341" i="43"/>
  <c r="D4340" i="43"/>
  <c r="VP56" i="39"/>
  <c r="VQ52" i="39"/>
  <c r="VQ34" i="39"/>
  <c r="VQ38" i="39"/>
  <c r="VQ57" i="39"/>
  <c r="VQ36" i="39"/>
  <c r="VQ37" i="39" s="1"/>
  <c r="VQ46" i="39"/>
  <c r="VQ55" i="39"/>
  <c r="VQ49" i="39"/>
  <c r="VQ43" i="39"/>
  <c r="VQ35" i="39"/>
  <c r="VR7" i="39"/>
  <c r="VR11" i="39"/>
  <c r="VS5" i="39"/>
  <c r="VR6" i="39"/>
  <c r="TN28" i="39" l="1"/>
  <c r="TN29" i="39"/>
  <c r="TO21" i="39"/>
  <c r="TN33" i="39"/>
  <c r="E4341" i="43"/>
  <c r="D4341" i="43"/>
  <c r="C4342" i="43"/>
  <c r="VS6" i="39"/>
  <c r="VT5" i="39"/>
  <c r="VS11" i="39"/>
  <c r="VS7" i="39"/>
  <c r="VR35" i="39"/>
  <c r="VR38" i="39"/>
  <c r="VR57" i="39"/>
  <c r="VR34" i="39"/>
  <c r="VR55" i="39"/>
  <c r="VR49" i="39"/>
  <c r="VR52" i="39"/>
  <c r="VR46" i="39"/>
  <c r="VR36" i="39"/>
  <c r="VR37" i="39" s="1"/>
  <c r="VR43" i="39"/>
  <c r="VQ56" i="39"/>
  <c r="TO28" i="39" l="1"/>
  <c r="TP21" i="39"/>
  <c r="TO33" i="39"/>
  <c r="TO29" i="39"/>
  <c r="E4342" i="43"/>
  <c r="D4342" i="43"/>
  <c r="C4343" i="43"/>
  <c r="VS55" i="39"/>
  <c r="VS35" i="39"/>
  <c r="VS36" i="39"/>
  <c r="VS37" i="39" s="1"/>
  <c r="VS43" i="39"/>
  <c r="VS46" i="39"/>
  <c r="VS34" i="39"/>
  <c r="VS49" i="39"/>
  <c r="VS52" i="39"/>
  <c r="VS38" i="39"/>
  <c r="VS57" i="39"/>
  <c r="VT6" i="39"/>
  <c r="VT7" i="39"/>
  <c r="VU5" i="39"/>
  <c r="VT11" i="39"/>
  <c r="VR56" i="39"/>
  <c r="TP28" i="39" l="1"/>
  <c r="TP33" i="39"/>
  <c r="TQ21" i="39"/>
  <c r="TP29" i="39"/>
  <c r="D4343" i="43"/>
  <c r="E4343" i="43"/>
  <c r="C4344" i="43"/>
  <c r="VT43" i="39"/>
  <c r="VT38" i="39"/>
  <c r="VT55" i="39"/>
  <c r="VT52" i="39"/>
  <c r="VT36" i="39"/>
  <c r="VT37" i="39" s="1"/>
  <c r="VT35" i="39"/>
  <c r="VT46" i="39"/>
  <c r="VT57" i="39"/>
  <c r="VT34" i="39"/>
  <c r="VT49" i="39"/>
  <c r="VS56" i="39"/>
  <c r="VU11" i="39"/>
  <c r="VV5" i="39"/>
  <c r="VU6" i="39"/>
  <c r="VU7" i="39"/>
  <c r="TQ29" i="39" l="1"/>
  <c r="TQ28" i="39"/>
  <c r="TR21" i="39"/>
  <c r="TQ33" i="39"/>
  <c r="D4344" i="43"/>
  <c r="C4345" i="43"/>
  <c r="E4344" i="43"/>
  <c r="VV11" i="39"/>
  <c r="VV6" i="39"/>
  <c r="VV7" i="39"/>
  <c r="VW5" i="39"/>
  <c r="VT56" i="39"/>
  <c r="VU43" i="39"/>
  <c r="VU46" i="39"/>
  <c r="VU34" i="39"/>
  <c r="VU55" i="39"/>
  <c r="VU57" i="39"/>
  <c r="VU38" i="39"/>
  <c r="VU52" i="39"/>
  <c r="VU49" i="39"/>
  <c r="VU36" i="39"/>
  <c r="VU37" i="39" s="1"/>
  <c r="VU35" i="39"/>
  <c r="TR28" i="39" l="1"/>
  <c r="TR33" i="39"/>
  <c r="TR29" i="39"/>
  <c r="TS21" i="39"/>
  <c r="D4345" i="43"/>
  <c r="E4345" i="43"/>
  <c r="C4346" i="43"/>
  <c r="VW6" i="39"/>
  <c r="VW7" i="39"/>
  <c r="VX5" i="39"/>
  <c r="VW11" i="39"/>
  <c r="VU56" i="39"/>
  <c r="VV49" i="39"/>
  <c r="VV46" i="39"/>
  <c r="VV52" i="39"/>
  <c r="VV57" i="39"/>
  <c r="VV43" i="39"/>
  <c r="VV34" i="39"/>
  <c r="VV36" i="39"/>
  <c r="VV37" i="39" s="1"/>
  <c r="VV55" i="39"/>
  <c r="VV35" i="39"/>
  <c r="VV38" i="39"/>
  <c r="TS28" i="39" l="1"/>
  <c r="TS33" i="39"/>
  <c r="TT21" i="39"/>
  <c r="TS29" i="39"/>
  <c r="D4346" i="43"/>
  <c r="E4346" i="43"/>
  <c r="C4347" i="43"/>
  <c r="VW34" i="39"/>
  <c r="VW57" i="39"/>
  <c r="VW35" i="39"/>
  <c r="VW36" i="39"/>
  <c r="VW37" i="39" s="1"/>
  <c r="VW38" i="39"/>
  <c r="VW43" i="39"/>
  <c r="VW55" i="39"/>
  <c r="VW49" i="39"/>
  <c r="VW52" i="39"/>
  <c r="VW46" i="39"/>
  <c r="VX7" i="39"/>
  <c r="VX6" i="39"/>
  <c r="VY5" i="39"/>
  <c r="VX11" i="39"/>
  <c r="VV56" i="39"/>
  <c r="TT28" i="39" l="1"/>
  <c r="TT33" i="39"/>
  <c r="TT29" i="39"/>
  <c r="TU21" i="39"/>
  <c r="D4347" i="43"/>
  <c r="E4347" i="43"/>
  <c r="C4348" i="43"/>
  <c r="VX55" i="39"/>
  <c r="VX49" i="39"/>
  <c r="VX46" i="39"/>
  <c r="VX36" i="39"/>
  <c r="VX37" i="39" s="1"/>
  <c r="VX57" i="39"/>
  <c r="VX34" i="39"/>
  <c r="VX38" i="39"/>
  <c r="VX35" i="39"/>
  <c r="VX52" i="39"/>
  <c r="VX43" i="39"/>
  <c r="VY7" i="39"/>
  <c r="VZ5" i="39"/>
  <c r="VY11" i="39"/>
  <c r="VY6" i="39"/>
  <c r="VW56" i="39"/>
  <c r="TV21" i="39" l="1"/>
  <c r="TU29" i="39"/>
  <c r="TU28" i="39"/>
  <c r="TU33" i="39"/>
  <c r="D4348" i="43"/>
  <c r="E4348" i="43"/>
  <c r="C4349" i="43"/>
  <c r="VY34" i="39"/>
  <c r="VY43" i="39"/>
  <c r="VY55" i="39"/>
  <c r="VY46" i="39"/>
  <c r="VY35" i="39"/>
  <c r="VY57" i="39"/>
  <c r="VY52" i="39"/>
  <c r="VY36" i="39"/>
  <c r="VY37" i="39" s="1"/>
  <c r="VY38" i="39"/>
  <c r="VY49" i="39"/>
  <c r="WA5" i="39"/>
  <c r="VZ11" i="39"/>
  <c r="VZ7" i="39"/>
  <c r="VZ6" i="39"/>
  <c r="VX56" i="39"/>
  <c r="TV28" i="39" l="1"/>
  <c r="TV33" i="39"/>
  <c r="TW21" i="39"/>
  <c r="TV29" i="39"/>
  <c r="D4349" i="43"/>
  <c r="E4349" i="43"/>
  <c r="C4350" i="43"/>
  <c r="VY56" i="39"/>
  <c r="VZ52" i="39"/>
  <c r="VZ35" i="39"/>
  <c r="VZ55" i="39"/>
  <c r="VZ34" i="39"/>
  <c r="VZ43" i="39"/>
  <c r="VZ57" i="39"/>
  <c r="VZ38" i="39"/>
  <c r="VZ46" i="39"/>
  <c r="VZ49" i="39"/>
  <c r="VZ36" i="39"/>
  <c r="VZ37" i="39" s="1"/>
  <c r="WA11" i="39"/>
  <c r="WA7" i="39"/>
  <c r="WA6" i="39"/>
  <c r="WB5" i="39"/>
  <c r="TW33" i="39" l="1"/>
  <c r="TX21" i="39"/>
  <c r="TW29" i="39"/>
  <c r="TW28" i="39"/>
  <c r="D4350" i="43"/>
  <c r="C4351" i="43"/>
  <c r="E4350" i="43"/>
  <c r="VZ56" i="39"/>
  <c r="WA55" i="39"/>
  <c r="WA52" i="39"/>
  <c r="WA35" i="39"/>
  <c r="WA43" i="39"/>
  <c r="WA34" i="39"/>
  <c r="WA49" i="39"/>
  <c r="WA38" i="39"/>
  <c r="WA36" i="39"/>
  <c r="WA37" i="39" s="1"/>
  <c r="WA46" i="39"/>
  <c r="WA57" i="39"/>
  <c r="WC5" i="39"/>
  <c r="WB11" i="39"/>
  <c r="WB6" i="39"/>
  <c r="WB7" i="39"/>
  <c r="TX33" i="39" l="1"/>
  <c r="TX28" i="39"/>
  <c r="TX29" i="39"/>
  <c r="TY21" i="39"/>
  <c r="C4352" i="43"/>
  <c r="D4351" i="43"/>
  <c r="E4351" i="43"/>
  <c r="WA56" i="39"/>
  <c r="WB34" i="39"/>
  <c r="WB52" i="39"/>
  <c r="WB55" i="39"/>
  <c r="WB36" i="39"/>
  <c r="WB37" i="39" s="1"/>
  <c r="WB46" i="39"/>
  <c r="WB43" i="39"/>
  <c r="WB57" i="39"/>
  <c r="WB49" i="39"/>
  <c r="WB38" i="39"/>
  <c r="WB35" i="39"/>
  <c r="WC7" i="39"/>
  <c r="WC6" i="39"/>
  <c r="WD5" i="39"/>
  <c r="WC11" i="39"/>
  <c r="TY29" i="39" l="1"/>
  <c r="TY28" i="39"/>
  <c r="TZ21" i="39"/>
  <c r="TY33" i="39"/>
  <c r="D4352" i="43"/>
  <c r="C4353" i="43"/>
  <c r="E4352" i="43"/>
  <c r="WE5" i="39"/>
  <c r="WD11" i="39"/>
  <c r="WD6" i="39"/>
  <c r="WD7" i="39"/>
  <c r="WC36" i="39"/>
  <c r="WC37" i="39" s="1"/>
  <c r="WC38" i="39"/>
  <c r="WC57" i="39"/>
  <c r="WC52" i="39"/>
  <c r="WC46" i="39"/>
  <c r="WC55" i="39"/>
  <c r="WC43" i="39"/>
  <c r="WC34" i="39"/>
  <c r="WC49" i="39"/>
  <c r="WC35" i="39"/>
  <c r="WB56" i="39"/>
  <c r="TZ29" i="39" l="1"/>
  <c r="UA21" i="39"/>
  <c r="TZ33" i="39"/>
  <c r="TZ28" i="39"/>
  <c r="D4353" i="43"/>
  <c r="C4354" i="43"/>
  <c r="E4353" i="43"/>
  <c r="WD55" i="39"/>
  <c r="WD43" i="39"/>
  <c r="WD46" i="39"/>
  <c r="WD35" i="39"/>
  <c r="WD34" i="39"/>
  <c r="WD49" i="39"/>
  <c r="WD38" i="39"/>
  <c r="WD57" i="39"/>
  <c r="WD36" i="39"/>
  <c r="WD37" i="39" s="1"/>
  <c r="WD52" i="39"/>
  <c r="WC56" i="39"/>
  <c r="WE7" i="39"/>
  <c r="WF5" i="39"/>
  <c r="WE11" i="39"/>
  <c r="WE6" i="39"/>
  <c r="UA33" i="39" l="1"/>
  <c r="UA29" i="39"/>
  <c r="UA28" i="39"/>
  <c r="UB21" i="39"/>
  <c r="E4354" i="43"/>
  <c r="C4355" i="43"/>
  <c r="D4354" i="43"/>
  <c r="WD58" i="39"/>
  <c r="WD56" i="39"/>
  <c r="WE36" i="39"/>
  <c r="WE37" i="39" s="1"/>
  <c r="WE35" i="39"/>
  <c r="WE49" i="39"/>
  <c r="WE55" i="39"/>
  <c r="WE52" i="39"/>
  <c r="WE46" i="39"/>
  <c r="WE43" i="39"/>
  <c r="WE38" i="39"/>
  <c r="WE34" i="39"/>
  <c r="WE57" i="39"/>
  <c r="WG5" i="39"/>
  <c r="WF11" i="39"/>
  <c r="WF7" i="39"/>
  <c r="WF6" i="39"/>
  <c r="UB33" i="39" l="1"/>
  <c r="UB28" i="39"/>
  <c r="UC21" i="39"/>
  <c r="UB29" i="39"/>
  <c r="C4356" i="43"/>
  <c r="E4355" i="43"/>
  <c r="D4355" i="43"/>
  <c r="WE58" i="39"/>
  <c r="WF35" i="39"/>
  <c r="WF36" i="39"/>
  <c r="WF37" i="39" s="1"/>
  <c r="WF57" i="39"/>
  <c r="WF38" i="39"/>
  <c r="WF49" i="39"/>
  <c r="WF52" i="39"/>
  <c r="WF43" i="39"/>
  <c r="WF55" i="39"/>
  <c r="WF46" i="39"/>
  <c r="WF34" i="39"/>
  <c r="WE56" i="39"/>
  <c r="WG6" i="39"/>
  <c r="WG7" i="39"/>
  <c r="WH5" i="39"/>
  <c r="WG11" i="39"/>
  <c r="UC28" i="39" l="1"/>
  <c r="UC33" i="39"/>
  <c r="UD21" i="39"/>
  <c r="UC29" i="39"/>
  <c r="D4356" i="43"/>
  <c r="C4357" i="43"/>
  <c r="E4356" i="43"/>
  <c r="WF58" i="39"/>
  <c r="WG36" i="39"/>
  <c r="WG37" i="39" s="1"/>
  <c r="WG55" i="39"/>
  <c r="WG57" i="39"/>
  <c r="WG35" i="39"/>
  <c r="WG38" i="39"/>
  <c r="WG34" i="39"/>
  <c r="WG43" i="39"/>
  <c r="WG49" i="39"/>
  <c r="WG46" i="39"/>
  <c r="WG52" i="39"/>
  <c r="WH7" i="39"/>
  <c r="WI5" i="39"/>
  <c r="WH11" i="39"/>
  <c r="WH6" i="39"/>
  <c r="WF56" i="39"/>
  <c r="UE21" i="39" l="1"/>
  <c r="UD33" i="39"/>
  <c r="UD28" i="39"/>
  <c r="UD29" i="39"/>
  <c r="D4357" i="43"/>
  <c r="E4357" i="43"/>
  <c r="C4358" i="43"/>
  <c r="WH55" i="39"/>
  <c r="WH36" i="39"/>
  <c r="WH37" i="39" s="1"/>
  <c r="WH43" i="39"/>
  <c r="WH52" i="39"/>
  <c r="WH49" i="39"/>
  <c r="WH57" i="39"/>
  <c r="WH35" i="39"/>
  <c r="WH46" i="39"/>
  <c r="WH34" i="39"/>
  <c r="WH38" i="39"/>
  <c r="WG58" i="39"/>
  <c r="WJ5" i="39"/>
  <c r="WI11" i="39"/>
  <c r="WI7" i="39"/>
  <c r="WI6" i="39"/>
  <c r="WG56" i="39"/>
  <c r="UE29" i="39" l="1"/>
  <c r="UE33" i="39"/>
  <c r="UE28" i="39"/>
  <c r="UF21" i="39"/>
  <c r="C4359" i="43"/>
  <c r="E4358" i="43"/>
  <c r="D4358" i="43"/>
  <c r="WH56" i="39"/>
  <c r="WI43" i="39"/>
  <c r="WI46" i="39"/>
  <c r="WI52" i="39"/>
  <c r="WI36" i="39"/>
  <c r="WI37" i="39" s="1"/>
  <c r="WI38" i="39"/>
  <c r="WI49" i="39"/>
  <c r="WI55" i="39"/>
  <c r="WI57" i="39"/>
  <c r="WI34" i="39"/>
  <c r="WI35" i="39"/>
  <c r="WH58" i="39"/>
  <c r="WJ7" i="39"/>
  <c r="WJ6" i="39"/>
  <c r="WK5" i="39"/>
  <c r="WJ11" i="39"/>
  <c r="UF29" i="39" l="1"/>
  <c r="UF28" i="39"/>
  <c r="UF33" i="39"/>
  <c r="UG21" i="39"/>
  <c r="D4359" i="43"/>
  <c r="E4359" i="43"/>
  <c r="C4360" i="43"/>
  <c r="WI58" i="39"/>
  <c r="WI56" i="39"/>
  <c r="WJ35" i="39"/>
  <c r="WJ49" i="39"/>
  <c r="WJ34" i="39"/>
  <c r="WJ57" i="39"/>
  <c r="WJ43" i="39"/>
  <c r="WJ36" i="39"/>
  <c r="WJ37" i="39" s="1"/>
  <c r="WJ46" i="39"/>
  <c r="WJ38" i="39"/>
  <c r="WJ55" i="39"/>
  <c r="WJ52" i="39"/>
  <c r="WK11" i="39"/>
  <c r="WK6" i="39"/>
  <c r="WK7" i="39"/>
  <c r="WL5" i="39"/>
  <c r="UG29" i="39" l="1"/>
  <c r="UG28" i="39"/>
  <c r="UG33" i="39"/>
  <c r="UH21" i="39"/>
  <c r="E4360" i="43"/>
  <c r="C4361" i="43"/>
  <c r="D4360" i="43"/>
  <c r="WJ56" i="39"/>
  <c r="WM5" i="39"/>
  <c r="WL11" i="39"/>
  <c r="WL6" i="39"/>
  <c r="WL7" i="39"/>
  <c r="WJ58" i="39"/>
  <c r="WK55" i="39"/>
  <c r="WK57" i="39"/>
  <c r="WK46" i="39"/>
  <c r="WK36" i="39"/>
  <c r="WK37" i="39" s="1"/>
  <c r="WK35" i="39"/>
  <c r="WK43" i="39"/>
  <c r="WK38" i="39"/>
  <c r="WK49" i="39"/>
  <c r="WK52" i="39"/>
  <c r="WK34" i="39"/>
  <c r="UH29" i="39" l="1"/>
  <c r="UI21" i="39"/>
  <c r="UH28" i="39"/>
  <c r="UH33" i="39"/>
  <c r="D4361" i="43"/>
  <c r="E4361" i="43"/>
  <c r="C4362" i="43"/>
  <c r="WK56" i="39"/>
  <c r="WL55" i="39"/>
  <c r="WL57" i="39"/>
  <c r="WL34" i="39"/>
  <c r="WL38" i="39"/>
  <c r="WL52" i="39"/>
  <c r="WL43" i="39"/>
  <c r="WL35" i="39"/>
  <c r="WL49" i="39"/>
  <c r="WL36" i="39"/>
  <c r="WL37" i="39" s="1"/>
  <c r="WL46" i="39"/>
  <c r="WN5" i="39"/>
  <c r="WM11" i="39"/>
  <c r="WM6" i="39"/>
  <c r="WM7" i="39"/>
  <c r="WK58" i="39"/>
  <c r="UI28" i="39" l="1"/>
  <c r="UI33" i="39"/>
  <c r="UI29" i="39"/>
  <c r="UJ21" i="39"/>
  <c r="D4362" i="43"/>
  <c r="E4362" i="43"/>
  <c r="C4363" i="43"/>
  <c r="WL58" i="39"/>
  <c r="WL56" i="39"/>
  <c r="WM52" i="39"/>
  <c r="WM43" i="39"/>
  <c r="WM35" i="39"/>
  <c r="WM36" i="39"/>
  <c r="WM37" i="39" s="1"/>
  <c r="WM38" i="39"/>
  <c r="WM55" i="39"/>
  <c r="WM49" i="39"/>
  <c r="WM57" i="39"/>
  <c r="WM34" i="39"/>
  <c r="WM46" i="39"/>
  <c r="WN6" i="39"/>
  <c r="WO5" i="39"/>
  <c r="WN11" i="39"/>
  <c r="WN7" i="39"/>
  <c r="UJ28" i="39" l="1"/>
  <c r="UK21" i="39"/>
  <c r="UJ29" i="39"/>
  <c r="UJ33" i="39"/>
  <c r="D4363" i="43"/>
  <c r="E4363" i="43"/>
  <c r="C4364" i="43"/>
  <c r="WN52" i="39"/>
  <c r="WN36" i="39"/>
  <c r="WN37" i="39" s="1"/>
  <c r="WN49" i="39"/>
  <c r="WN34" i="39"/>
  <c r="WN43" i="39"/>
  <c r="WN46" i="39"/>
  <c r="WN57" i="39"/>
  <c r="WN55" i="39"/>
  <c r="WN38" i="39"/>
  <c r="WN35" i="39"/>
  <c r="WO11" i="39"/>
  <c r="WO7" i="39"/>
  <c r="WO6" i="39"/>
  <c r="WP5" i="39"/>
  <c r="WM58" i="39"/>
  <c r="WM56" i="39"/>
  <c r="UK33" i="39" l="1"/>
  <c r="UL21" i="39"/>
  <c r="UK28" i="39"/>
  <c r="UK29" i="39"/>
  <c r="D4364" i="43"/>
  <c r="E4364" i="43"/>
  <c r="C4365" i="43"/>
  <c r="WO35" i="39"/>
  <c r="WO46" i="39"/>
  <c r="WO36" i="39"/>
  <c r="WO37" i="39" s="1"/>
  <c r="WO57" i="39"/>
  <c r="WO43" i="39"/>
  <c r="WO49" i="39"/>
  <c r="WO55" i="39"/>
  <c r="WO52" i="39"/>
  <c r="WO38" i="39"/>
  <c r="WO34" i="39"/>
  <c r="WP11" i="39"/>
  <c r="WP7" i="39"/>
  <c r="WP6" i="39"/>
  <c r="WQ5" i="39"/>
  <c r="WN56" i="39"/>
  <c r="WN58" i="39"/>
  <c r="UL28" i="39" l="1"/>
  <c r="UL33" i="39"/>
  <c r="UL29" i="39"/>
  <c r="UM21" i="39"/>
  <c r="C4366" i="43"/>
  <c r="D4365" i="43"/>
  <c r="E4365" i="43"/>
  <c r="WP34" i="39"/>
  <c r="WP38" i="39"/>
  <c r="WP46" i="39"/>
  <c r="WP49" i="39"/>
  <c r="WP36" i="39"/>
  <c r="WP37" i="39" s="1"/>
  <c r="WP43" i="39"/>
  <c r="WP57" i="39"/>
  <c r="WP52" i="39"/>
  <c r="WP55" i="39"/>
  <c r="WP35" i="39"/>
  <c r="WO58" i="39"/>
  <c r="WR5" i="39"/>
  <c r="WQ11" i="39"/>
  <c r="WQ6" i="39"/>
  <c r="WQ7" i="39"/>
  <c r="WO56" i="39"/>
  <c r="UM29" i="39" l="1"/>
  <c r="UM33" i="39"/>
  <c r="UN21" i="39"/>
  <c r="UM28" i="39"/>
  <c r="D4366" i="43"/>
  <c r="E4366" i="43"/>
  <c r="C4367" i="43"/>
  <c r="WQ36" i="39"/>
  <c r="WQ37" i="39" s="1"/>
  <c r="WQ35" i="39"/>
  <c r="WQ57" i="39"/>
  <c r="WQ55" i="39"/>
  <c r="WQ38" i="39"/>
  <c r="WQ49" i="39"/>
  <c r="WQ34" i="39"/>
  <c r="WQ46" i="39"/>
  <c r="WQ52" i="39"/>
  <c r="WQ43" i="39"/>
  <c r="WS5" i="39"/>
  <c r="WR11" i="39"/>
  <c r="WR7" i="39"/>
  <c r="WR6" i="39"/>
  <c r="WP56" i="39"/>
  <c r="WP58" i="39"/>
  <c r="UN33" i="39" l="1"/>
  <c r="UN29" i="39"/>
  <c r="UO21" i="39"/>
  <c r="UN28" i="39"/>
  <c r="D4367" i="43"/>
  <c r="E4367" i="43"/>
  <c r="C4368" i="43"/>
  <c r="WQ58" i="39"/>
  <c r="WR55" i="39"/>
  <c r="WR57" i="39"/>
  <c r="WR38" i="39"/>
  <c r="WR43" i="39"/>
  <c r="WR52" i="39"/>
  <c r="WR34" i="39"/>
  <c r="WR35" i="39"/>
  <c r="WR36" i="39"/>
  <c r="WR37" i="39" s="1"/>
  <c r="WR49" i="39"/>
  <c r="WR46" i="39"/>
  <c r="WS7" i="39"/>
  <c r="WT5" i="39"/>
  <c r="WS11" i="39"/>
  <c r="WS6" i="39"/>
  <c r="WQ56" i="39"/>
  <c r="UP21" i="39" l="1"/>
  <c r="UO29" i="39"/>
  <c r="UO28" i="39"/>
  <c r="UO33" i="39"/>
  <c r="E4368" i="43"/>
  <c r="C4369" i="43"/>
  <c r="D4368" i="43"/>
  <c r="WR58" i="39"/>
  <c r="WR56" i="39"/>
  <c r="WS55" i="39"/>
  <c r="WS43" i="39"/>
  <c r="WS49" i="39"/>
  <c r="WS38" i="39"/>
  <c r="WS35" i="39"/>
  <c r="WS46" i="39"/>
  <c r="WS36" i="39"/>
  <c r="WS37" i="39" s="1"/>
  <c r="WS52" i="39"/>
  <c r="WS34" i="39"/>
  <c r="WS57" i="39"/>
  <c r="WT7" i="39"/>
  <c r="WU5" i="39"/>
  <c r="WT11" i="39"/>
  <c r="WT6" i="39"/>
  <c r="UP29" i="39" l="1"/>
  <c r="UP33" i="39"/>
  <c r="UQ21" i="39"/>
  <c r="UP28" i="39"/>
  <c r="D4369" i="43"/>
  <c r="E4369" i="43"/>
  <c r="C4370" i="43"/>
  <c r="WS58" i="39"/>
  <c r="WT49" i="39"/>
  <c r="WT52" i="39"/>
  <c r="WT36" i="39"/>
  <c r="WT37" i="39" s="1"/>
  <c r="WT34" i="39"/>
  <c r="WT55" i="39"/>
  <c r="WT46" i="39"/>
  <c r="WT35" i="39"/>
  <c r="WT57" i="39"/>
  <c r="WT43" i="39"/>
  <c r="WT38" i="39"/>
  <c r="WV5" i="39"/>
  <c r="WU11" i="39"/>
  <c r="WU6" i="39"/>
  <c r="WU7" i="39"/>
  <c r="WS56" i="39"/>
  <c r="UR21" i="39" l="1"/>
  <c r="UQ28" i="39"/>
  <c r="UQ33" i="39"/>
  <c r="UQ29" i="39"/>
  <c r="D4370" i="43"/>
  <c r="E4370" i="43"/>
  <c r="C4371" i="43"/>
  <c r="WV11" i="39"/>
  <c r="WV7" i="39"/>
  <c r="WV6" i="39"/>
  <c r="WW5" i="39"/>
  <c r="WT56" i="39"/>
  <c r="WU43" i="39"/>
  <c r="WU36" i="39"/>
  <c r="WU37" i="39" s="1"/>
  <c r="WU49" i="39"/>
  <c r="WU46" i="39"/>
  <c r="WU35" i="39"/>
  <c r="WU52" i="39"/>
  <c r="WU38" i="39"/>
  <c r="WU34" i="39"/>
  <c r="WU57" i="39"/>
  <c r="WU55" i="39"/>
  <c r="WT58" i="39"/>
  <c r="UR29" i="39" l="1"/>
  <c r="UR28" i="39"/>
  <c r="UR33" i="39"/>
  <c r="US21" i="39"/>
  <c r="D4371" i="43"/>
  <c r="E4371" i="43"/>
  <c r="C4372" i="43"/>
  <c r="WW11" i="39"/>
  <c r="WW7" i="39"/>
  <c r="WW6" i="39"/>
  <c r="WX5" i="39"/>
  <c r="WU56" i="39"/>
  <c r="WU58" i="39"/>
  <c r="WV43" i="39"/>
  <c r="WV36" i="39"/>
  <c r="WV37" i="39" s="1"/>
  <c r="WV38" i="39"/>
  <c r="WV55" i="39"/>
  <c r="WV57" i="39"/>
  <c r="WV34" i="39"/>
  <c r="WV46" i="39"/>
  <c r="WV35" i="39"/>
  <c r="WV49" i="39"/>
  <c r="WV52" i="39"/>
  <c r="US29" i="39" l="1"/>
  <c r="US33" i="39"/>
  <c r="UT21" i="39"/>
  <c r="US28" i="39"/>
  <c r="D4372" i="43"/>
  <c r="E4372" i="43"/>
  <c r="C4373" i="43"/>
  <c r="WX7" i="39"/>
  <c r="WX11" i="39"/>
  <c r="WY5" i="39"/>
  <c r="WX6" i="39"/>
  <c r="WV58" i="39"/>
  <c r="WV56" i="39"/>
  <c r="WW34" i="39"/>
  <c r="WW55" i="39"/>
  <c r="WW57" i="39"/>
  <c r="WW38" i="39"/>
  <c r="WW52" i="39"/>
  <c r="WW49" i="39"/>
  <c r="WW36" i="39"/>
  <c r="WW37" i="39" s="1"/>
  <c r="WW46" i="39"/>
  <c r="WW43" i="39"/>
  <c r="WW35" i="39"/>
  <c r="UT28" i="39" l="1"/>
  <c r="UT29" i="39"/>
  <c r="UT33" i="39"/>
  <c r="UU21" i="39"/>
  <c r="C4374" i="43"/>
  <c r="D4373" i="43"/>
  <c r="E4373" i="43"/>
  <c r="WZ5" i="39"/>
  <c r="WY11" i="39"/>
  <c r="WY6" i="39"/>
  <c r="WY7" i="39"/>
  <c r="WX35" i="39"/>
  <c r="WX49" i="39"/>
  <c r="WX55" i="39"/>
  <c r="WX46" i="39"/>
  <c r="WX43" i="39"/>
  <c r="WX34" i="39"/>
  <c r="WX52" i="39"/>
  <c r="WX57" i="39"/>
  <c r="WX36" i="39"/>
  <c r="WX37" i="39" s="1"/>
  <c r="WX38" i="39"/>
  <c r="WW56" i="39"/>
  <c r="WW58" i="39"/>
  <c r="UV21" i="39" l="1"/>
  <c r="UU33" i="39"/>
  <c r="UU29" i="39"/>
  <c r="UU28" i="39"/>
  <c r="D4374" i="43"/>
  <c r="E4374" i="43"/>
  <c r="C4375" i="43"/>
  <c r="WY46" i="39"/>
  <c r="WY36" i="39"/>
  <c r="WY37" i="39" s="1"/>
  <c r="WY35" i="39"/>
  <c r="WY34" i="39"/>
  <c r="WY38" i="39"/>
  <c r="WY43" i="39"/>
  <c r="WY55" i="39"/>
  <c r="WY52" i="39"/>
  <c r="WY49" i="39"/>
  <c r="WY57" i="39"/>
  <c r="WZ7" i="39"/>
  <c r="WZ6" i="39"/>
  <c r="XA5" i="39"/>
  <c r="WZ11" i="39"/>
  <c r="WX56" i="39"/>
  <c r="WX58" i="39"/>
  <c r="UV28" i="39" l="1"/>
  <c r="UW21" i="39"/>
  <c r="UV33" i="39"/>
  <c r="UV29" i="39"/>
  <c r="D4375" i="43"/>
  <c r="E4375" i="43"/>
  <c r="C4376" i="43"/>
  <c r="XA7" i="39"/>
  <c r="XB5" i="39"/>
  <c r="XA11" i="39"/>
  <c r="XA6" i="39"/>
  <c r="WY58" i="39"/>
  <c r="WY56" i="39"/>
  <c r="WZ35" i="39"/>
  <c r="WZ34" i="39"/>
  <c r="WZ43" i="39"/>
  <c r="WZ36" i="39"/>
  <c r="WZ37" i="39" s="1"/>
  <c r="WZ38" i="39"/>
  <c r="WZ52" i="39"/>
  <c r="WZ46" i="39"/>
  <c r="WZ49" i="39"/>
  <c r="WZ57" i="39"/>
  <c r="WZ55" i="39"/>
  <c r="UW28" i="39" l="1"/>
  <c r="UW29" i="39"/>
  <c r="UW33" i="39"/>
  <c r="UX21" i="39"/>
  <c r="E4376" i="43"/>
  <c r="C4377" i="43"/>
  <c r="D4376" i="43"/>
  <c r="WZ58" i="39"/>
  <c r="XA55" i="39"/>
  <c r="XA34" i="39"/>
  <c r="XA36" i="39"/>
  <c r="XA37" i="39" s="1"/>
  <c r="XA46" i="39"/>
  <c r="XA52" i="39"/>
  <c r="XA38" i="39"/>
  <c r="XA49" i="39"/>
  <c r="XA35" i="39"/>
  <c r="XA57" i="39"/>
  <c r="XA43" i="39"/>
  <c r="XB11" i="39"/>
  <c r="XB7" i="39"/>
  <c r="XB6" i="39"/>
  <c r="XC5" i="39"/>
  <c r="WZ56" i="39"/>
  <c r="UX28" i="39" l="1"/>
  <c r="UX29" i="39"/>
  <c r="UX33" i="39"/>
  <c r="UY21" i="39"/>
  <c r="D4377" i="43"/>
  <c r="E4377" i="43"/>
  <c r="C4378" i="43"/>
  <c r="XA58" i="39"/>
  <c r="XA56" i="39"/>
  <c r="XC6" i="39"/>
  <c r="XD5" i="39"/>
  <c r="XC11" i="39"/>
  <c r="XC7" i="39"/>
  <c r="XB49" i="39"/>
  <c r="XB57" i="39"/>
  <c r="XB46" i="39"/>
  <c r="XB35" i="39"/>
  <c r="XB36" i="39"/>
  <c r="XB37" i="39" s="1"/>
  <c r="XB38" i="39"/>
  <c r="XB34" i="39"/>
  <c r="XB55" i="39"/>
  <c r="XB43" i="39"/>
  <c r="XB52" i="39"/>
  <c r="UZ21" i="39" l="1"/>
  <c r="UY29" i="39"/>
  <c r="UY28" i="39"/>
  <c r="UY33" i="39"/>
  <c r="D4378" i="43"/>
  <c r="E4378" i="43"/>
  <c r="C4379" i="43"/>
  <c r="XD6" i="39"/>
  <c r="XD7" i="39"/>
  <c r="XE5" i="39"/>
  <c r="XD11" i="39"/>
  <c r="XB58" i="39"/>
  <c r="XB56" i="39"/>
  <c r="XC55" i="39"/>
  <c r="XC35" i="39"/>
  <c r="XC46" i="39"/>
  <c r="XC57" i="39"/>
  <c r="XC52" i="39"/>
  <c r="XC38" i="39"/>
  <c r="XC36" i="39"/>
  <c r="XC37" i="39" s="1"/>
  <c r="XC43" i="39"/>
  <c r="XC49" i="39"/>
  <c r="XC34" i="39"/>
  <c r="UZ33" i="39" l="1"/>
  <c r="UZ28" i="39"/>
  <c r="VA21" i="39"/>
  <c r="UZ29" i="39"/>
  <c r="D4379" i="43"/>
  <c r="E4379" i="43"/>
  <c r="C4380" i="43"/>
  <c r="XD46" i="39"/>
  <c r="XD43" i="39"/>
  <c r="XD36" i="39"/>
  <c r="XD37" i="39" s="1"/>
  <c r="XD57" i="39"/>
  <c r="XD55" i="39"/>
  <c r="XD49" i="39"/>
  <c r="XD38" i="39"/>
  <c r="XD52" i="39"/>
  <c r="XD34" i="39"/>
  <c r="XD35" i="39"/>
  <c r="XE7" i="39"/>
  <c r="XF5" i="39"/>
  <c r="XE11" i="39"/>
  <c r="XE6" i="39"/>
  <c r="XC56" i="39"/>
  <c r="XC58" i="39"/>
  <c r="VB21" i="39" l="1"/>
  <c r="VA29" i="39"/>
  <c r="VA28" i="39"/>
  <c r="VA33" i="39"/>
  <c r="D4380" i="43"/>
  <c r="E4380" i="43"/>
  <c r="C4381" i="43"/>
  <c r="XD56" i="39"/>
  <c r="XD58" i="39"/>
  <c r="XE34" i="39"/>
  <c r="XE35" i="39"/>
  <c r="XE55" i="39"/>
  <c r="XE57" i="39"/>
  <c r="XE38" i="39"/>
  <c r="XE36" i="39"/>
  <c r="XE37" i="39" s="1"/>
  <c r="XE46" i="39"/>
  <c r="XE43" i="39"/>
  <c r="XE52" i="39"/>
  <c r="XE49" i="39"/>
  <c r="XF7" i="39"/>
  <c r="XF6" i="39"/>
  <c r="XG5" i="39"/>
  <c r="XF11" i="39"/>
  <c r="VB33" i="39" l="1"/>
  <c r="VB28" i="39"/>
  <c r="VC21" i="39"/>
  <c r="VB29" i="39"/>
  <c r="C4382" i="43"/>
  <c r="D4381" i="43"/>
  <c r="E4381" i="43"/>
  <c r="XE58" i="39"/>
  <c r="XE56" i="39"/>
  <c r="XF49" i="39"/>
  <c r="XF55" i="39"/>
  <c r="XF57" i="39"/>
  <c r="XF43" i="39"/>
  <c r="XF52" i="39"/>
  <c r="XF35" i="39"/>
  <c r="XF34" i="39"/>
  <c r="XF46" i="39"/>
  <c r="XF36" i="39"/>
  <c r="XF37" i="39" s="1"/>
  <c r="XF38" i="39"/>
  <c r="XG6" i="39"/>
  <c r="XH5" i="39"/>
  <c r="XG11" i="39"/>
  <c r="XG7" i="39"/>
  <c r="VC28" i="39" l="1"/>
  <c r="VC29" i="39"/>
  <c r="VC33" i="39"/>
  <c r="VD21" i="39"/>
  <c r="D4382" i="43"/>
  <c r="E4382" i="43"/>
  <c r="C4383" i="43"/>
  <c r="XF56" i="39"/>
  <c r="XF58" i="39"/>
  <c r="XG38" i="39"/>
  <c r="XG34" i="39"/>
  <c r="XG36" i="39"/>
  <c r="XG37" i="39" s="1"/>
  <c r="XG49" i="39"/>
  <c r="XG55" i="39"/>
  <c r="XG52" i="39"/>
  <c r="XG57" i="39"/>
  <c r="XG46" i="39"/>
  <c r="XG43" i="39"/>
  <c r="XG35" i="39"/>
  <c r="XH6" i="39"/>
  <c r="XH7" i="39"/>
  <c r="XI5" i="39"/>
  <c r="XH11" i="39"/>
  <c r="VD33" i="39" l="1"/>
  <c r="VE21" i="39"/>
  <c r="VD29" i="39"/>
  <c r="VD28" i="39"/>
  <c r="D4383" i="43"/>
  <c r="E4383" i="43"/>
  <c r="C4384" i="43"/>
  <c r="XG58" i="39"/>
  <c r="XG56" i="39"/>
  <c r="XI6" i="39"/>
  <c r="XJ5" i="39"/>
  <c r="XI11" i="39"/>
  <c r="XI7" i="39"/>
  <c r="XH55" i="39"/>
  <c r="XH49" i="39"/>
  <c r="XH38" i="39"/>
  <c r="XH52" i="39"/>
  <c r="XH35" i="39"/>
  <c r="XH34" i="39"/>
  <c r="XH46" i="39"/>
  <c r="XH57" i="39"/>
  <c r="XH36" i="39"/>
  <c r="XH37" i="39" s="1"/>
  <c r="XH43" i="39"/>
  <c r="VE29" i="39" l="1"/>
  <c r="VE33" i="39"/>
  <c r="VF21" i="39"/>
  <c r="VE28" i="39"/>
  <c r="E4384" i="43"/>
  <c r="C4385" i="43"/>
  <c r="D4384" i="43"/>
  <c r="XI35" i="39"/>
  <c r="XI36" i="39"/>
  <c r="XI37" i="39" s="1"/>
  <c r="XI49" i="39"/>
  <c r="XI46" i="39"/>
  <c r="XI43" i="39"/>
  <c r="XI34" i="39"/>
  <c r="XI38" i="39"/>
  <c r="XI57" i="39"/>
  <c r="XI55" i="39"/>
  <c r="XI52" i="39"/>
  <c r="XK5" i="39"/>
  <c r="XJ11" i="39"/>
  <c r="XJ7" i="39"/>
  <c r="XJ6" i="39"/>
  <c r="XH56" i="39"/>
  <c r="XH58" i="39"/>
  <c r="VF28" i="39" l="1"/>
  <c r="VF33" i="39"/>
  <c r="VF29" i="39"/>
  <c r="VG21" i="39"/>
  <c r="D4385" i="43"/>
  <c r="E4385" i="43"/>
  <c r="C4386" i="43"/>
  <c r="XL5" i="39"/>
  <c r="XK7" i="39"/>
  <c r="XK6" i="39"/>
  <c r="XK11" i="39"/>
  <c r="XI56" i="39"/>
  <c r="XI58" i="39"/>
  <c r="XJ43" i="39"/>
  <c r="XJ34" i="39"/>
  <c r="XJ55" i="39"/>
  <c r="XJ49" i="39"/>
  <c r="XJ38" i="39"/>
  <c r="XJ52" i="39"/>
  <c r="XJ35" i="39"/>
  <c r="XJ36" i="39"/>
  <c r="XJ37" i="39" s="1"/>
  <c r="XJ46" i="39"/>
  <c r="XJ57" i="39"/>
  <c r="VG28" i="39" l="1"/>
  <c r="VH21" i="39"/>
  <c r="VG29" i="39"/>
  <c r="VG33" i="39"/>
  <c r="D4386" i="43"/>
  <c r="E4386" i="43"/>
  <c r="C4387" i="43"/>
  <c r="XJ56" i="39"/>
  <c r="XM5" i="39"/>
  <c r="XL11" i="39"/>
  <c r="XL7" i="39"/>
  <c r="XL6" i="39"/>
  <c r="XJ58" i="39"/>
  <c r="XK55" i="39"/>
  <c r="XK36" i="39"/>
  <c r="XK37" i="39" s="1"/>
  <c r="XK46" i="39"/>
  <c r="XK43" i="39"/>
  <c r="XK49" i="39"/>
  <c r="XK52" i="39"/>
  <c r="XK34" i="39"/>
  <c r="XK35" i="39"/>
  <c r="XK57" i="39"/>
  <c r="XK38" i="39"/>
  <c r="VI21" i="39" l="1"/>
  <c r="VH33" i="39"/>
  <c r="VH28" i="39"/>
  <c r="VH29" i="39"/>
  <c r="D4387" i="43"/>
  <c r="E4387" i="43"/>
  <c r="C4388" i="43"/>
  <c r="XL34" i="39"/>
  <c r="XL49" i="39"/>
  <c r="XL55" i="39"/>
  <c r="XL36" i="39"/>
  <c r="XL37" i="39" s="1"/>
  <c r="XL35" i="39"/>
  <c r="XL46" i="39"/>
  <c r="XL38" i="39"/>
  <c r="XL52" i="39"/>
  <c r="XL57" i="39"/>
  <c r="XL43" i="39"/>
  <c r="XM6" i="39"/>
  <c r="XN5" i="39"/>
  <c r="XM7" i="39"/>
  <c r="XM11" i="39"/>
  <c r="XK58" i="39"/>
  <c r="XK56" i="39"/>
  <c r="VI29" i="39" l="1"/>
  <c r="VI28" i="39"/>
  <c r="VI33" i="39"/>
  <c r="VJ21" i="39"/>
  <c r="D4388" i="43"/>
  <c r="E4388" i="43"/>
  <c r="C4389" i="43"/>
  <c r="XM43" i="39"/>
  <c r="XM34" i="39"/>
  <c r="XM55" i="39"/>
  <c r="XM46" i="39"/>
  <c r="XM49" i="39"/>
  <c r="XM52" i="39"/>
  <c r="XM36" i="39"/>
  <c r="XM37" i="39" s="1"/>
  <c r="XM38" i="39"/>
  <c r="XM57" i="39"/>
  <c r="XM35" i="39"/>
  <c r="XL58" i="39"/>
  <c r="XL56" i="39"/>
  <c r="XO5" i="39"/>
  <c r="XN6" i="39"/>
  <c r="XN7" i="39"/>
  <c r="XN11" i="39"/>
  <c r="VK21" i="39" l="1"/>
  <c r="VJ29" i="39"/>
  <c r="VJ33" i="39"/>
  <c r="VJ28" i="39"/>
  <c r="C4390" i="43"/>
  <c r="D4389" i="43"/>
  <c r="E4389" i="43"/>
  <c r="XM58" i="39"/>
  <c r="XM56" i="39"/>
  <c r="XO7" i="39"/>
  <c r="XP5" i="39"/>
  <c r="XO6" i="39"/>
  <c r="XO11" i="39"/>
  <c r="XN55" i="39"/>
  <c r="XN46" i="39"/>
  <c r="XN36" i="39"/>
  <c r="XN37" i="39" s="1"/>
  <c r="XN34" i="39"/>
  <c r="XN49" i="39"/>
  <c r="XN52" i="39"/>
  <c r="XN38" i="39"/>
  <c r="XN57" i="39"/>
  <c r="XN35" i="39"/>
  <c r="XN43" i="39"/>
  <c r="VK28" i="39" l="1"/>
  <c r="VK29" i="39"/>
  <c r="VL21" i="39"/>
  <c r="VK33" i="39"/>
  <c r="D4390" i="43"/>
  <c r="E4390" i="43"/>
  <c r="C4391" i="43"/>
  <c r="XO55" i="39"/>
  <c r="XO36" i="39"/>
  <c r="XO37" i="39" s="1"/>
  <c r="XO57" i="39"/>
  <c r="XO46" i="39"/>
  <c r="XO49" i="39"/>
  <c r="XO43" i="39"/>
  <c r="XO35" i="39"/>
  <c r="XO34" i="39"/>
  <c r="XO38" i="39"/>
  <c r="XO52" i="39"/>
  <c r="XN56" i="39"/>
  <c r="XN58" i="39"/>
  <c r="XP7" i="39"/>
  <c r="XQ5" i="39"/>
  <c r="XP6" i="39"/>
  <c r="XP11" i="39"/>
  <c r="VL33" i="39" l="1"/>
  <c r="VM21" i="39"/>
  <c r="VL28" i="39"/>
  <c r="VL29" i="39"/>
  <c r="D4391" i="43"/>
  <c r="E4391" i="43"/>
  <c r="C4392" i="43"/>
  <c r="XO58" i="39"/>
  <c r="XP38" i="39"/>
  <c r="XP35" i="39"/>
  <c r="XP36" i="39"/>
  <c r="XP37" i="39" s="1"/>
  <c r="XP57" i="39"/>
  <c r="XP46" i="39"/>
  <c r="XP34" i="39"/>
  <c r="XP55" i="39"/>
  <c r="XP52" i="39"/>
  <c r="XP43" i="39"/>
  <c r="XP49" i="39"/>
  <c r="XO56" i="39"/>
  <c r="XQ6" i="39"/>
  <c r="XR5" i="39"/>
  <c r="XQ7" i="39"/>
  <c r="XQ11" i="39"/>
  <c r="VM33" i="39" l="1"/>
  <c r="VM28" i="39"/>
  <c r="VM29" i="39"/>
  <c r="VN21" i="39"/>
  <c r="E4392" i="43"/>
  <c r="C4393" i="43"/>
  <c r="D4392" i="43"/>
  <c r="XP58" i="39"/>
  <c r="XQ55" i="39"/>
  <c r="XQ38" i="39"/>
  <c r="XQ46" i="39"/>
  <c r="XQ52" i="39"/>
  <c r="XQ43" i="39"/>
  <c r="XQ49" i="39"/>
  <c r="XQ36" i="39"/>
  <c r="XQ37" i="39" s="1"/>
  <c r="XQ57" i="39"/>
  <c r="XQ35" i="39"/>
  <c r="XQ34" i="39"/>
  <c r="XS5" i="39"/>
  <c r="XR6" i="39"/>
  <c r="XR7" i="39"/>
  <c r="XR11" i="39"/>
  <c r="XP56" i="39"/>
  <c r="VN28" i="39" l="1"/>
  <c r="VO21" i="39"/>
  <c r="VN29" i="39"/>
  <c r="VN33" i="39"/>
  <c r="D4393" i="43"/>
  <c r="E4393" i="43"/>
  <c r="C4394" i="43"/>
  <c r="XQ56" i="39"/>
  <c r="XT5" i="39"/>
  <c r="XS6" i="39"/>
  <c r="XS7" i="39"/>
  <c r="XS11" i="39"/>
  <c r="XQ58" i="39"/>
  <c r="XR49" i="39"/>
  <c r="XR36" i="39"/>
  <c r="XR37" i="39" s="1"/>
  <c r="XR43" i="39"/>
  <c r="XR34" i="39"/>
  <c r="XR57" i="39"/>
  <c r="XR35" i="39"/>
  <c r="XR46" i="39"/>
  <c r="XR52" i="39"/>
  <c r="XR38" i="39"/>
  <c r="XR55" i="39"/>
  <c r="VO33" i="39" l="1"/>
  <c r="VP21" i="39"/>
  <c r="VO28" i="39"/>
  <c r="VO29" i="39"/>
  <c r="D4394" i="43"/>
  <c r="E4394" i="43"/>
  <c r="C4395" i="43"/>
  <c r="XR58" i="39"/>
  <c r="XU5" i="39"/>
  <c r="XT6" i="39"/>
  <c r="XT7" i="39"/>
  <c r="XT11" i="39"/>
  <c r="XS57" i="39"/>
  <c r="XS38" i="39"/>
  <c r="XS43" i="39"/>
  <c r="XS36" i="39"/>
  <c r="XS37" i="39" s="1"/>
  <c r="XS49" i="39"/>
  <c r="XS34" i="39"/>
  <c r="XS55" i="39"/>
  <c r="XS46" i="39"/>
  <c r="XS52" i="39"/>
  <c r="XS35" i="39"/>
  <c r="XR56" i="39"/>
  <c r="VP29" i="39" l="1"/>
  <c r="VP33" i="39"/>
  <c r="VQ21" i="39"/>
  <c r="VP28" i="39"/>
  <c r="D4395" i="43"/>
  <c r="E4395" i="43"/>
  <c r="C4396" i="43"/>
  <c r="XS56" i="39"/>
  <c r="XT55" i="39"/>
  <c r="XT34" i="39"/>
  <c r="XT49" i="39"/>
  <c r="XT43" i="39"/>
  <c r="XT36" i="39"/>
  <c r="XT37" i="39" s="1"/>
  <c r="XT57" i="39"/>
  <c r="XT35" i="39"/>
  <c r="XT38" i="39"/>
  <c r="XT46" i="39"/>
  <c r="XT52" i="39"/>
  <c r="XS58" i="39"/>
  <c r="XU7" i="39"/>
  <c r="XU11" i="39"/>
  <c r="XV5" i="39"/>
  <c r="XU6" i="39"/>
  <c r="VQ28" i="39" l="1"/>
  <c r="VQ33" i="39"/>
  <c r="VR21" i="39"/>
  <c r="VQ29" i="39"/>
  <c r="D4396" i="43"/>
  <c r="E4396" i="43"/>
  <c r="C4397" i="43"/>
  <c r="XT56" i="39"/>
  <c r="XV11" i="39"/>
  <c r="XV7" i="39"/>
  <c r="XW5" i="39"/>
  <c r="XV6" i="39"/>
  <c r="XU36" i="39"/>
  <c r="XU37" i="39" s="1"/>
  <c r="XU35" i="39"/>
  <c r="XU57" i="39"/>
  <c r="XU38" i="39"/>
  <c r="XU49" i="39"/>
  <c r="XU34" i="39"/>
  <c r="XU52" i="39"/>
  <c r="XU55" i="39"/>
  <c r="XU46" i="39"/>
  <c r="XU43" i="39"/>
  <c r="XT58" i="39"/>
  <c r="VS21" i="39" l="1"/>
  <c r="VR29" i="39"/>
  <c r="VR33" i="39"/>
  <c r="VR28" i="39"/>
  <c r="C4398" i="43"/>
  <c r="D4397" i="43"/>
  <c r="E4397" i="43"/>
  <c r="XW6" i="39"/>
  <c r="XX5" i="39"/>
  <c r="XW7" i="39"/>
  <c r="XW11" i="39"/>
  <c r="XV36" i="39"/>
  <c r="XV37" i="39" s="1"/>
  <c r="XV34" i="39"/>
  <c r="XV35" i="39"/>
  <c r="XV38" i="39"/>
  <c r="XV55" i="39"/>
  <c r="XV57" i="39"/>
  <c r="XV52" i="39"/>
  <c r="XV43" i="39"/>
  <c r="XV49" i="39"/>
  <c r="XV46" i="39"/>
  <c r="XU58" i="39"/>
  <c r="XU56" i="39"/>
  <c r="VS33" i="39" l="1"/>
  <c r="VT21" i="39"/>
  <c r="VS29" i="39"/>
  <c r="VS28" i="39"/>
  <c r="D4398" i="43"/>
  <c r="C4399" i="43"/>
  <c r="E4398" i="43"/>
  <c r="XV56" i="39"/>
  <c r="XW35" i="39"/>
  <c r="XW55" i="39"/>
  <c r="XW57" i="39"/>
  <c r="XW34" i="39"/>
  <c r="XW52" i="39"/>
  <c r="XW36" i="39"/>
  <c r="XW37" i="39" s="1"/>
  <c r="XW38" i="39"/>
  <c r="XW43" i="39"/>
  <c r="XW49" i="39"/>
  <c r="XW46" i="39"/>
  <c r="XV58" i="39"/>
  <c r="XX7" i="39"/>
  <c r="XY5" i="39"/>
  <c r="XX6" i="39"/>
  <c r="XX11" i="39"/>
  <c r="VU21" i="39" l="1"/>
  <c r="VT33" i="39"/>
  <c r="VT29" i="39"/>
  <c r="VT28" i="39"/>
  <c r="D4399" i="43"/>
  <c r="E4399" i="43"/>
  <c r="C4400" i="43"/>
  <c r="XW58" i="39"/>
  <c r="XW56" i="39"/>
  <c r="XY7" i="39"/>
  <c r="XZ5" i="39"/>
  <c r="XY11" i="39"/>
  <c r="XY6" i="39"/>
  <c r="XX36" i="39"/>
  <c r="XX37" i="39" s="1"/>
  <c r="XX43" i="39"/>
  <c r="XX49" i="39"/>
  <c r="XX34" i="39"/>
  <c r="XX52" i="39"/>
  <c r="XX57" i="39"/>
  <c r="XX35" i="39"/>
  <c r="XX55" i="39"/>
  <c r="XX38" i="39"/>
  <c r="XX46" i="39"/>
  <c r="VV21" i="39" l="1"/>
  <c r="VU28" i="39"/>
  <c r="VU29" i="39"/>
  <c r="VU33" i="39"/>
  <c r="C4401" i="43"/>
  <c r="D4400" i="43"/>
  <c r="E4400" i="43"/>
  <c r="XX58" i="39"/>
  <c r="XX56" i="39"/>
  <c r="XZ11" i="39"/>
  <c r="XZ6" i="39"/>
  <c r="XZ7" i="39"/>
  <c r="YA5" i="39"/>
  <c r="XY36" i="39"/>
  <c r="XY37" i="39" s="1"/>
  <c r="XY43" i="39"/>
  <c r="XY57" i="39"/>
  <c r="XY34" i="39"/>
  <c r="XY52" i="39"/>
  <c r="XY55" i="39"/>
  <c r="XY38" i="39"/>
  <c r="XY35" i="39"/>
  <c r="XY46" i="39"/>
  <c r="XY49" i="39"/>
  <c r="VV33" i="39" l="1"/>
  <c r="VV29" i="39"/>
  <c r="VW21" i="39"/>
  <c r="VV28" i="39"/>
  <c r="D4401" i="43"/>
  <c r="E4401" i="43"/>
  <c r="C4402" i="43"/>
  <c r="XY56" i="39"/>
  <c r="XY58" i="39"/>
  <c r="XZ36" i="39"/>
  <c r="XZ37" i="39" s="1"/>
  <c r="XZ57" i="39"/>
  <c r="XZ34" i="39"/>
  <c r="XZ43" i="39"/>
  <c r="XZ35" i="39"/>
  <c r="XZ38" i="39"/>
  <c r="XZ52" i="39"/>
  <c r="XZ55" i="39"/>
  <c r="XZ46" i="39"/>
  <c r="XZ49" i="39"/>
  <c r="YA11" i="39"/>
  <c r="YB5" i="39"/>
  <c r="YA7" i="39"/>
  <c r="YA6" i="39"/>
  <c r="VW28" i="39" l="1"/>
  <c r="VW33" i="39"/>
  <c r="VW29" i="39"/>
  <c r="VX21" i="39"/>
  <c r="D4402" i="43"/>
  <c r="E4402" i="43"/>
  <c r="C4403" i="43"/>
  <c r="XZ58" i="39"/>
  <c r="XZ56" i="39"/>
  <c r="YB7" i="39"/>
  <c r="YC5" i="39"/>
  <c r="YB11" i="39"/>
  <c r="YB6" i="39"/>
  <c r="YA55" i="39"/>
  <c r="YA57" i="39"/>
  <c r="YA58" i="39" s="1"/>
  <c r="YA35" i="39"/>
  <c r="YA36" i="39"/>
  <c r="YA37" i="39" s="1"/>
  <c r="YA46" i="39"/>
  <c r="YA34" i="39"/>
  <c r="YA52" i="39"/>
  <c r="YA38" i="39"/>
  <c r="YA43" i="39"/>
  <c r="YA49" i="39"/>
  <c r="VX28" i="39" l="1"/>
  <c r="VX29" i="39"/>
  <c r="VX33" i="39"/>
  <c r="VY21" i="39"/>
  <c r="E4403" i="43"/>
  <c r="C4404" i="43"/>
  <c r="D4403" i="43"/>
  <c r="YB55" i="39"/>
  <c r="YB34" i="39"/>
  <c r="YB35" i="39"/>
  <c r="YB43" i="39"/>
  <c r="YB57" i="39"/>
  <c r="YB36" i="39"/>
  <c r="YB37" i="39" s="1"/>
  <c r="YB38" i="39"/>
  <c r="YB52" i="39"/>
  <c r="YB46" i="39"/>
  <c r="YB49" i="39"/>
  <c r="YA56" i="39"/>
  <c r="YD5" i="39"/>
  <c r="YC11" i="39"/>
  <c r="YC7" i="39"/>
  <c r="YC6" i="39"/>
  <c r="VY29" i="39" l="1"/>
  <c r="VZ21" i="39"/>
  <c r="VY28" i="39"/>
  <c r="VY33" i="39"/>
  <c r="D4404" i="43"/>
  <c r="E4404" i="43"/>
  <c r="C4405" i="43"/>
  <c r="YB58" i="39"/>
  <c r="YC35" i="39"/>
  <c r="YC57" i="39"/>
  <c r="YC38" i="39"/>
  <c r="YC34" i="39"/>
  <c r="YC55" i="39"/>
  <c r="YC46" i="39"/>
  <c r="YC43" i="39"/>
  <c r="YC52" i="39"/>
  <c r="YC36" i="39"/>
  <c r="YC37" i="39" s="1"/>
  <c r="YC49" i="39"/>
  <c r="YD6" i="39"/>
  <c r="YD11" i="39"/>
  <c r="YD7" i="39"/>
  <c r="YE5" i="39"/>
  <c r="YB56" i="39"/>
  <c r="VZ29" i="39" l="1"/>
  <c r="VZ28" i="39"/>
  <c r="WA21" i="39"/>
  <c r="VZ33" i="39"/>
  <c r="C4406" i="43"/>
  <c r="D4405" i="43"/>
  <c r="E4405" i="43"/>
  <c r="YC58" i="39"/>
  <c r="YE6" i="39"/>
  <c r="YE11" i="39"/>
  <c r="YE7" i="39"/>
  <c r="YF5" i="39"/>
  <c r="YC56" i="39"/>
  <c r="YD36" i="39"/>
  <c r="YD37" i="39" s="1"/>
  <c r="YD55" i="39"/>
  <c r="YD35" i="39"/>
  <c r="YD52" i="39"/>
  <c r="YD38" i="39"/>
  <c r="YD43" i="39"/>
  <c r="YD46" i="39"/>
  <c r="YD57" i="39"/>
  <c r="YD34" i="39"/>
  <c r="YD49" i="39"/>
  <c r="WB21" i="39" l="1"/>
  <c r="WA29" i="39"/>
  <c r="WA28" i="39"/>
  <c r="WA33" i="39"/>
  <c r="C4407" i="43"/>
  <c r="D4406" i="43"/>
  <c r="E4406" i="43"/>
  <c r="YD56" i="39"/>
  <c r="YF7" i="39"/>
  <c r="YF6" i="39"/>
  <c r="YG5" i="39"/>
  <c r="YF11" i="39"/>
  <c r="YD58" i="39"/>
  <c r="YE34" i="39"/>
  <c r="YE55" i="39"/>
  <c r="YE52" i="39"/>
  <c r="YE43" i="39"/>
  <c r="YE46" i="39"/>
  <c r="YE38" i="39"/>
  <c r="YE35" i="39"/>
  <c r="YE36" i="39"/>
  <c r="YE37" i="39" s="1"/>
  <c r="YE57" i="39"/>
  <c r="YE49" i="39"/>
  <c r="WC21" i="39" l="1"/>
  <c r="WB28" i="39"/>
  <c r="WB33" i="39"/>
  <c r="WB29" i="39"/>
  <c r="C4408" i="43"/>
  <c r="E4407" i="43"/>
  <c r="D4407" i="43"/>
  <c r="YG11" i="39"/>
  <c r="YG6" i="39"/>
  <c r="YH5" i="39"/>
  <c r="YG7" i="39"/>
  <c r="YE58" i="39"/>
  <c r="YE56" i="39"/>
  <c r="YF34" i="39"/>
  <c r="YF52" i="39"/>
  <c r="YF57" i="39"/>
  <c r="YF35" i="39"/>
  <c r="YF36" i="39"/>
  <c r="YF37" i="39" s="1"/>
  <c r="YF46" i="39"/>
  <c r="YF55" i="39"/>
  <c r="YF38" i="39"/>
  <c r="YF43" i="39"/>
  <c r="YF49" i="39"/>
  <c r="WD21" i="39" l="1"/>
  <c r="WC28" i="39"/>
  <c r="WC29" i="39"/>
  <c r="WC33" i="39"/>
  <c r="C4409" i="43"/>
  <c r="D4408" i="43"/>
  <c r="E4408" i="43"/>
  <c r="YH11" i="39"/>
  <c r="YH7" i="39"/>
  <c r="YH6" i="39"/>
  <c r="YI5" i="39"/>
  <c r="YF58" i="39"/>
  <c r="YF56" i="39"/>
  <c r="YG34" i="39"/>
  <c r="YG38" i="39"/>
  <c r="YG49" i="39"/>
  <c r="YG52" i="39"/>
  <c r="YG36" i="39"/>
  <c r="YG37" i="39" s="1"/>
  <c r="YG46" i="39"/>
  <c r="YG43" i="39"/>
  <c r="YG55" i="39"/>
  <c r="YG57" i="39"/>
  <c r="YG35" i="39"/>
  <c r="WE21" i="39" l="1"/>
  <c r="WD29" i="39"/>
  <c r="WD28" i="39"/>
  <c r="WD33" i="39"/>
  <c r="C4410" i="43"/>
  <c r="D4409" i="43"/>
  <c r="E4409" i="43"/>
  <c r="YI11" i="39"/>
  <c r="YI6" i="39"/>
  <c r="YJ5" i="39"/>
  <c r="YI7" i="39"/>
  <c r="YH57" i="39"/>
  <c r="YH36" i="39"/>
  <c r="YH37" i="39" s="1"/>
  <c r="YH38" i="39"/>
  <c r="YH35" i="39"/>
  <c r="YH49" i="39"/>
  <c r="YH55" i="39"/>
  <c r="YH52" i="39"/>
  <c r="YH34" i="39"/>
  <c r="YH46" i="39"/>
  <c r="YH43" i="39"/>
  <c r="YG58" i="39"/>
  <c r="YG56" i="39"/>
  <c r="WE29" i="39" l="1"/>
  <c r="WF21" i="39"/>
  <c r="WE28" i="39"/>
  <c r="WE33" i="39"/>
  <c r="C4411" i="43"/>
  <c r="E4410" i="43"/>
  <c r="D4410" i="43"/>
  <c r="YH58" i="39"/>
  <c r="YK5" i="39"/>
  <c r="YJ11" i="39"/>
  <c r="YJ7" i="39"/>
  <c r="YJ6" i="39"/>
  <c r="YH56" i="39"/>
  <c r="YI52" i="39"/>
  <c r="YI49" i="39"/>
  <c r="YI43" i="39"/>
  <c r="YI35" i="39"/>
  <c r="YI55" i="39"/>
  <c r="YI38" i="39"/>
  <c r="YI46" i="39"/>
  <c r="YI36" i="39"/>
  <c r="YI37" i="39" s="1"/>
  <c r="YI34" i="39"/>
  <c r="YI57" i="39"/>
  <c r="WF29" i="39" l="1"/>
  <c r="WG21" i="39"/>
  <c r="WF33" i="39"/>
  <c r="WF28" i="39"/>
  <c r="C4412" i="43"/>
  <c r="D4411" i="43"/>
  <c r="E4411" i="43"/>
  <c r="YJ35" i="39"/>
  <c r="YJ52" i="39"/>
  <c r="YJ38" i="39"/>
  <c r="YJ43" i="39"/>
  <c r="YJ49" i="39"/>
  <c r="YJ55" i="39"/>
  <c r="YJ46" i="39"/>
  <c r="YJ36" i="39"/>
  <c r="YJ37" i="39" s="1"/>
  <c r="YJ34" i="39"/>
  <c r="YJ57" i="39"/>
  <c r="YK7" i="39"/>
  <c r="YL5" i="39"/>
  <c r="YK11" i="39"/>
  <c r="YK6" i="39"/>
  <c r="YI56" i="39"/>
  <c r="YI58" i="39"/>
  <c r="WG29" i="39" l="1"/>
  <c r="WG28" i="39"/>
  <c r="WH21" i="39"/>
  <c r="WG33" i="39"/>
  <c r="C4413" i="43"/>
  <c r="D4412" i="43"/>
  <c r="E4412" i="43"/>
  <c r="YK43" i="39"/>
  <c r="YK55" i="39"/>
  <c r="YK52" i="39"/>
  <c r="YK34" i="39"/>
  <c r="YK35" i="39"/>
  <c r="YK38" i="39"/>
  <c r="YK46" i="39"/>
  <c r="YK57" i="39"/>
  <c r="YK49" i="39"/>
  <c r="YK36" i="39"/>
  <c r="YK37" i="39" s="1"/>
  <c r="YJ56" i="39"/>
  <c r="YJ58" i="39"/>
  <c r="YL6" i="39"/>
  <c r="YM5" i="39"/>
  <c r="YL7" i="39"/>
  <c r="YL11" i="39"/>
  <c r="WH28" i="39" l="1"/>
  <c r="WH29" i="39"/>
  <c r="WI21" i="39"/>
  <c r="WH33" i="39"/>
  <c r="C4414" i="43"/>
  <c r="D4413" i="43"/>
  <c r="E4413" i="43"/>
  <c r="YM7" i="39"/>
  <c r="YN5" i="39"/>
  <c r="YM11" i="39"/>
  <c r="YM6" i="39"/>
  <c r="YK56" i="39"/>
  <c r="YK58" i="39"/>
  <c r="YL34" i="39"/>
  <c r="YL57" i="39"/>
  <c r="YL36" i="39"/>
  <c r="YL37" i="39" s="1"/>
  <c r="YL55" i="39"/>
  <c r="YL49" i="39"/>
  <c r="YL35" i="39"/>
  <c r="YL38" i="39"/>
  <c r="YL43" i="39"/>
  <c r="YL46" i="39"/>
  <c r="YL52" i="39"/>
  <c r="WI33" i="39" l="1"/>
  <c r="WI28" i="39"/>
  <c r="WI29" i="39"/>
  <c r="WJ21" i="39"/>
  <c r="C4415" i="43"/>
  <c r="D4414" i="43"/>
  <c r="E4414" i="43"/>
  <c r="YL56" i="39"/>
  <c r="YM35" i="39"/>
  <c r="YM55" i="39"/>
  <c r="YM49" i="39"/>
  <c r="YM52" i="39"/>
  <c r="YM43" i="39"/>
  <c r="YM57" i="39"/>
  <c r="YM46" i="39"/>
  <c r="YM34" i="39"/>
  <c r="YM38" i="39"/>
  <c r="YM36" i="39"/>
  <c r="YM37" i="39" s="1"/>
  <c r="YN11" i="39"/>
  <c r="YN6" i="39"/>
  <c r="YN7" i="39"/>
  <c r="YO5" i="39"/>
  <c r="YL58" i="39"/>
  <c r="WJ33" i="39" l="1"/>
  <c r="WJ29" i="39"/>
  <c r="WJ28" i="39"/>
  <c r="WK21" i="39"/>
  <c r="C4416" i="43"/>
  <c r="D4415" i="43"/>
  <c r="E4415" i="43"/>
  <c r="YM58" i="39"/>
  <c r="YM56" i="39"/>
  <c r="YP5" i="39"/>
  <c r="YO7" i="39"/>
  <c r="YO11" i="39"/>
  <c r="YO6" i="39"/>
  <c r="YN34" i="39"/>
  <c r="YN52" i="39"/>
  <c r="YN49" i="39"/>
  <c r="YN38" i="39"/>
  <c r="YN36" i="39"/>
  <c r="YN37" i="39" s="1"/>
  <c r="YN55" i="39"/>
  <c r="YN57" i="39"/>
  <c r="YN35" i="39"/>
  <c r="YN46" i="39"/>
  <c r="YN43" i="39"/>
  <c r="WK28" i="39" l="1"/>
  <c r="WL21" i="39"/>
  <c r="WK33" i="39"/>
  <c r="WK29" i="39"/>
  <c r="C4417" i="43"/>
  <c r="D4416" i="43"/>
  <c r="E4416" i="43"/>
  <c r="YP7" i="39"/>
  <c r="YP6" i="39"/>
  <c r="YQ5" i="39"/>
  <c r="YP11" i="39"/>
  <c r="YN58" i="39"/>
  <c r="YO46" i="39"/>
  <c r="YO55" i="39"/>
  <c r="YO43" i="39"/>
  <c r="YO34" i="39"/>
  <c r="YO52" i="39"/>
  <c r="YO36" i="39"/>
  <c r="YO37" i="39" s="1"/>
  <c r="YO35" i="39"/>
  <c r="YO57" i="39"/>
  <c r="YO49" i="39"/>
  <c r="YO38" i="39"/>
  <c r="YN56" i="39"/>
  <c r="WL28" i="39" l="1"/>
  <c r="WL29" i="39"/>
  <c r="WL33" i="39"/>
  <c r="WM21" i="39"/>
  <c r="C4418" i="43"/>
  <c r="D4417" i="43"/>
  <c r="E4417" i="43"/>
  <c r="YP46" i="39"/>
  <c r="YP49" i="39"/>
  <c r="YP36" i="39"/>
  <c r="YP37" i="39" s="1"/>
  <c r="YP35" i="39"/>
  <c r="YP55" i="39"/>
  <c r="YP57" i="39"/>
  <c r="YP38" i="39"/>
  <c r="YP34" i="39"/>
  <c r="YP52" i="39"/>
  <c r="YP43" i="39"/>
  <c r="YQ6" i="39"/>
  <c r="YR5" i="39"/>
  <c r="YQ11" i="39"/>
  <c r="YQ7" i="39"/>
  <c r="YO58" i="39"/>
  <c r="YO56" i="39"/>
  <c r="WM33" i="39" l="1"/>
  <c r="WN21" i="39"/>
  <c r="WM28" i="39"/>
  <c r="WM29" i="39"/>
  <c r="C4419" i="43"/>
  <c r="D4418" i="43"/>
  <c r="E4418" i="43"/>
  <c r="YR7" i="39"/>
  <c r="YR6" i="39"/>
  <c r="YS5" i="39"/>
  <c r="YR11" i="39"/>
  <c r="YP58" i="39"/>
  <c r="YP56" i="39"/>
  <c r="YQ52" i="39"/>
  <c r="YQ55" i="39"/>
  <c r="YQ43" i="39"/>
  <c r="YQ38" i="39"/>
  <c r="YQ46" i="39"/>
  <c r="YQ35" i="39"/>
  <c r="YQ36" i="39"/>
  <c r="YQ37" i="39" s="1"/>
  <c r="YQ57" i="39"/>
  <c r="YQ49" i="39"/>
  <c r="YQ34" i="39"/>
  <c r="WN28" i="39" l="1"/>
  <c r="WN29" i="39"/>
  <c r="WN33" i="39"/>
  <c r="WO21" i="39"/>
  <c r="C4420" i="43"/>
  <c r="E4419" i="43"/>
  <c r="D4419" i="43"/>
  <c r="YQ56" i="39"/>
  <c r="YQ58" i="39"/>
  <c r="YS6" i="39"/>
  <c r="YT5" i="39"/>
  <c r="YS11" i="39"/>
  <c r="YS7" i="39"/>
  <c r="YR35" i="39"/>
  <c r="YR38" i="39"/>
  <c r="YR52" i="39"/>
  <c r="YR43" i="39"/>
  <c r="YR49" i="39"/>
  <c r="YR55" i="39"/>
  <c r="YR34" i="39"/>
  <c r="YR36" i="39"/>
  <c r="YR37" i="39" s="1"/>
  <c r="YR46" i="39"/>
  <c r="YR57" i="39"/>
  <c r="WO28" i="39" l="1"/>
  <c r="WO29" i="39"/>
  <c r="WP21" i="39"/>
  <c r="WO33" i="39"/>
  <c r="C4421" i="43"/>
  <c r="D4420" i="43"/>
  <c r="E4420" i="43"/>
  <c r="YR56" i="39"/>
  <c r="YR58" i="39"/>
  <c r="YT11" i="39"/>
  <c r="YU5" i="39"/>
  <c r="YT7" i="39"/>
  <c r="YT6" i="39"/>
  <c r="YS55" i="39"/>
  <c r="YS56" i="39" s="1"/>
  <c r="YS38" i="39"/>
  <c r="YS36" i="39"/>
  <c r="YS37" i="39" s="1"/>
  <c r="YS34" i="39"/>
  <c r="YS57" i="39"/>
  <c r="YS35" i="39"/>
  <c r="YS52" i="39"/>
  <c r="YS43" i="39"/>
  <c r="YS49" i="39"/>
  <c r="YS46" i="39"/>
  <c r="WP33" i="39" l="1"/>
  <c r="WP28" i="39"/>
  <c r="WP29" i="39"/>
  <c r="WQ21" i="39"/>
  <c r="C4422" i="43"/>
  <c r="D4421" i="43"/>
  <c r="E4421" i="43"/>
  <c r="YT34" i="39"/>
  <c r="YT49" i="39"/>
  <c r="YT43" i="39"/>
  <c r="YT55" i="39"/>
  <c r="YT36" i="39"/>
  <c r="YT37" i="39" s="1"/>
  <c r="YT46" i="39"/>
  <c r="YT57" i="39"/>
  <c r="YT52" i="39"/>
  <c r="YT38" i="39"/>
  <c r="YT35" i="39"/>
  <c r="YS58" i="39"/>
  <c r="YU7" i="39"/>
  <c r="YV5" i="39"/>
  <c r="YU6" i="39"/>
  <c r="YU11" i="39"/>
  <c r="WQ29" i="39" l="1"/>
  <c r="WR21" i="39"/>
  <c r="WQ28" i="39"/>
  <c r="WQ33" i="39"/>
  <c r="C4423" i="43"/>
  <c r="D4422" i="43"/>
  <c r="E4422" i="43"/>
  <c r="YV7" i="39"/>
  <c r="YV11" i="39"/>
  <c r="YW5" i="39"/>
  <c r="YV6" i="39"/>
  <c r="YT56" i="39"/>
  <c r="YT58" i="39"/>
  <c r="YU49" i="39"/>
  <c r="YU52" i="39"/>
  <c r="YU57" i="39"/>
  <c r="YU38" i="39"/>
  <c r="YU35" i="39"/>
  <c r="YU36" i="39"/>
  <c r="YU37" i="39" s="1"/>
  <c r="YU34" i="39"/>
  <c r="YU55" i="39"/>
  <c r="YU43" i="39"/>
  <c r="YU46" i="39"/>
  <c r="WS21" i="39" l="1"/>
  <c r="WR33" i="39"/>
  <c r="WR29" i="39"/>
  <c r="WR28" i="39"/>
  <c r="C4424" i="43"/>
  <c r="E4423" i="43"/>
  <c r="D4423" i="43"/>
  <c r="YW11" i="39"/>
  <c r="YW7" i="39"/>
  <c r="YW6" i="39"/>
  <c r="YX5" i="39"/>
  <c r="YV35" i="39"/>
  <c r="YV52" i="39"/>
  <c r="YV34" i="39"/>
  <c r="YV55" i="39"/>
  <c r="YV36" i="39"/>
  <c r="YV37" i="39" s="1"/>
  <c r="YV43" i="39"/>
  <c r="YV49" i="39"/>
  <c r="YV57" i="39"/>
  <c r="YV38" i="39"/>
  <c r="YV46" i="39"/>
  <c r="YU58" i="39"/>
  <c r="YU56" i="39"/>
  <c r="WS29" i="39" l="1"/>
  <c r="WS33" i="39"/>
  <c r="WT21" i="39"/>
  <c r="WS28" i="39"/>
  <c r="C4425" i="43"/>
  <c r="D4424" i="43"/>
  <c r="E4424" i="43"/>
  <c r="YX11" i="39"/>
  <c r="YX7" i="39"/>
  <c r="YX6" i="39"/>
  <c r="YY5" i="39"/>
  <c r="YW34" i="39"/>
  <c r="YW55" i="39"/>
  <c r="YW35" i="39"/>
  <c r="YW43" i="39"/>
  <c r="YW49" i="39"/>
  <c r="YW52" i="39"/>
  <c r="YW36" i="39"/>
  <c r="YW37" i="39" s="1"/>
  <c r="YW46" i="39"/>
  <c r="YW57" i="39"/>
  <c r="YW38" i="39"/>
  <c r="YV58" i="39"/>
  <c r="YV56" i="39"/>
  <c r="WT29" i="39" l="1"/>
  <c r="WT33" i="39"/>
  <c r="WU21" i="39"/>
  <c r="WT28" i="39"/>
  <c r="C4426" i="43"/>
  <c r="D4425" i="43"/>
  <c r="E4425" i="43"/>
  <c r="YY11" i="39"/>
  <c r="YY7" i="39"/>
  <c r="YZ5" i="39"/>
  <c r="YY6" i="39"/>
  <c r="YW58" i="39"/>
  <c r="YW56" i="39"/>
  <c r="YX46" i="39"/>
  <c r="YX34" i="39"/>
  <c r="YX36" i="39"/>
  <c r="YX37" i="39" s="1"/>
  <c r="YX38" i="39"/>
  <c r="YX55" i="39"/>
  <c r="YX43" i="39"/>
  <c r="YX35" i="39"/>
  <c r="YX52" i="39"/>
  <c r="YX49" i="39"/>
  <c r="YX57" i="39"/>
  <c r="WV21" i="39" l="1"/>
  <c r="WU29" i="39"/>
  <c r="WU28" i="39"/>
  <c r="WU33" i="39"/>
  <c r="C4427" i="43"/>
  <c r="E4426" i="43"/>
  <c r="D4426" i="43"/>
  <c r="YX58" i="39"/>
  <c r="ZA5" i="39"/>
  <c r="YZ11" i="39"/>
  <c r="YZ6" i="39"/>
  <c r="YZ7" i="39"/>
  <c r="YX56" i="39"/>
  <c r="YY55" i="39"/>
  <c r="YY35" i="39"/>
  <c r="YY46" i="39"/>
  <c r="YY34" i="39"/>
  <c r="YY43" i="39"/>
  <c r="YY38" i="39"/>
  <c r="YY36" i="39"/>
  <c r="YY37" i="39" s="1"/>
  <c r="YY52" i="39"/>
  <c r="YY49" i="39"/>
  <c r="YY57" i="39"/>
  <c r="WV28" i="39" l="1"/>
  <c r="WV29" i="39"/>
  <c r="WV33" i="39"/>
  <c r="WW21" i="39"/>
  <c r="C4428" i="43"/>
  <c r="D4427" i="43"/>
  <c r="E4427" i="43"/>
  <c r="YZ35" i="39"/>
  <c r="YZ38" i="39"/>
  <c r="YZ36" i="39"/>
  <c r="YZ37" i="39" s="1"/>
  <c r="YZ49" i="39"/>
  <c r="YZ55" i="39"/>
  <c r="YZ34" i="39"/>
  <c r="YZ43" i="39"/>
  <c r="YZ52" i="39"/>
  <c r="YZ57" i="39"/>
  <c r="YZ46" i="39"/>
  <c r="ZA7" i="39"/>
  <c r="ZA6" i="39"/>
  <c r="ZB5" i="39"/>
  <c r="ZA11" i="39"/>
  <c r="YY56" i="39"/>
  <c r="YY58" i="39"/>
  <c r="WW29" i="39" l="1"/>
  <c r="WW28" i="39"/>
  <c r="WX21" i="39"/>
  <c r="WW33" i="39"/>
  <c r="C4429" i="43"/>
  <c r="D4428" i="43"/>
  <c r="E4428" i="43"/>
  <c r="ZB11" i="39"/>
  <c r="ZB7" i="39"/>
  <c r="ZB6" i="39"/>
  <c r="ZC5" i="39"/>
  <c r="YZ58" i="39"/>
  <c r="ZA46" i="39"/>
  <c r="ZA55" i="39"/>
  <c r="ZA38" i="39"/>
  <c r="ZA43" i="39"/>
  <c r="ZA35" i="39"/>
  <c r="ZA52" i="39"/>
  <c r="ZA36" i="39"/>
  <c r="ZA37" i="39" s="1"/>
  <c r="ZA34" i="39"/>
  <c r="ZA57" i="39"/>
  <c r="ZA49" i="39"/>
  <c r="YZ56" i="39"/>
  <c r="WX28" i="39" l="1"/>
  <c r="WX29" i="39"/>
  <c r="WX33" i="39"/>
  <c r="WY21" i="39"/>
  <c r="C4430" i="43"/>
  <c r="D4429" i="43"/>
  <c r="E4429" i="43"/>
  <c r="ZD5" i="39"/>
  <c r="ZC11" i="39"/>
  <c r="ZC7" i="39"/>
  <c r="ZC6" i="39"/>
  <c r="ZA56" i="39"/>
  <c r="ZA58" i="39"/>
  <c r="ZB34" i="39"/>
  <c r="ZB52" i="39"/>
  <c r="ZB57" i="39"/>
  <c r="ZB55" i="39"/>
  <c r="ZB46" i="39"/>
  <c r="ZB35" i="39"/>
  <c r="ZB49" i="39"/>
  <c r="ZB36" i="39"/>
  <c r="ZB37" i="39" s="1"/>
  <c r="ZB38" i="39"/>
  <c r="ZB43" i="39"/>
  <c r="WZ21" i="39" l="1"/>
  <c r="WY28" i="39"/>
  <c r="WY33" i="39"/>
  <c r="WY29" i="39"/>
  <c r="C4431" i="43"/>
  <c r="D4430" i="43"/>
  <c r="E4430" i="43"/>
  <c r="ZC43" i="39"/>
  <c r="ZC55" i="39"/>
  <c r="ZC35" i="39"/>
  <c r="ZC38" i="39"/>
  <c r="ZC52" i="39"/>
  <c r="ZC49" i="39"/>
  <c r="ZC46" i="39"/>
  <c r="ZC36" i="39"/>
  <c r="ZC37" i="39" s="1"/>
  <c r="ZC57" i="39"/>
  <c r="ZC34" i="39"/>
  <c r="ZB58" i="39"/>
  <c r="ZE5" i="39"/>
  <c r="ZD7" i="39"/>
  <c r="ZD6" i="39"/>
  <c r="ZD11" i="39"/>
  <c r="ZB56" i="39"/>
  <c r="XA21" i="39" l="1"/>
  <c r="WZ33" i="39"/>
  <c r="WZ28" i="39"/>
  <c r="WZ29" i="39"/>
  <c r="C4432" i="43"/>
  <c r="D4431" i="43"/>
  <c r="E4431" i="43"/>
  <c r="ZD52" i="39"/>
  <c r="ZD49" i="39"/>
  <c r="ZD34" i="39"/>
  <c r="ZD38" i="39"/>
  <c r="ZD35" i="39"/>
  <c r="ZD46" i="39"/>
  <c r="ZD36" i="39"/>
  <c r="ZD37" i="39" s="1"/>
  <c r="ZD57" i="39"/>
  <c r="ZD43" i="39"/>
  <c r="ZD55" i="39"/>
  <c r="ZC56" i="39"/>
  <c r="ZC58" i="39"/>
  <c r="ZE7" i="39"/>
  <c r="ZF5" i="39"/>
  <c r="ZE11" i="39"/>
  <c r="ZE6" i="39"/>
  <c r="XA33" i="39" l="1"/>
  <c r="XA28" i="39"/>
  <c r="XA29" i="39"/>
  <c r="XB21" i="39"/>
  <c r="C4433" i="43"/>
  <c r="D4432" i="43"/>
  <c r="E4432" i="43"/>
  <c r="ZD56" i="39"/>
  <c r="ZE52" i="39"/>
  <c r="ZE55" i="39"/>
  <c r="ZE38" i="39"/>
  <c r="ZE36" i="39"/>
  <c r="ZE37" i="39" s="1"/>
  <c r="ZE46" i="39"/>
  <c r="ZE49" i="39"/>
  <c r="ZE57" i="39"/>
  <c r="ZE43" i="39"/>
  <c r="ZE34" i="39"/>
  <c r="ZE35" i="39"/>
  <c r="ZD58" i="39"/>
  <c r="ZG5" i="39"/>
  <c r="ZF11" i="39"/>
  <c r="ZF7" i="39"/>
  <c r="ZF6" i="39"/>
  <c r="XB28" i="39" l="1"/>
  <c r="XC21" i="39"/>
  <c r="XB29" i="39"/>
  <c r="XB33" i="39"/>
  <c r="C4434" i="43"/>
  <c r="D4433" i="43"/>
  <c r="E4433" i="43"/>
  <c r="ZE58" i="39"/>
  <c r="ZF46" i="39"/>
  <c r="ZF55" i="39"/>
  <c r="ZF34" i="39"/>
  <c r="ZF57" i="39"/>
  <c r="ZF38" i="39"/>
  <c r="ZF36" i="39"/>
  <c r="ZF37" i="39" s="1"/>
  <c r="ZF43" i="39"/>
  <c r="ZF52" i="39"/>
  <c r="ZF35" i="39"/>
  <c r="ZF49" i="39"/>
  <c r="ZE56" i="39"/>
  <c r="ZG6" i="39"/>
  <c r="ZG7" i="39"/>
  <c r="ZH5" i="39"/>
  <c r="ZG11" i="39"/>
  <c r="XD21" i="39" l="1"/>
  <c r="XC29" i="39"/>
  <c r="XC28" i="39"/>
  <c r="XC33" i="39"/>
  <c r="C4435" i="43"/>
  <c r="D4434" i="43"/>
  <c r="E4434" i="43"/>
  <c r="ZF56" i="39"/>
  <c r="ZG34" i="39"/>
  <c r="ZG46" i="39"/>
  <c r="ZG36" i="39"/>
  <c r="ZG37" i="39" s="1"/>
  <c r="ZG55" i="39"/>
  <c r="ZG49" i="39"/>
  <c r="ZG52" i="39"/>
  <c r="ZG57" i="39"/>
  <c r="ZG35" i="39"/>
  <c r="ZG38" i="39"/>
  <c r="ZG43" i="39"/>
  <c r="ZI5" i="39"/>
  <c r="ZH6" i="39"/>
  <c r="ZH7" i="39"/>
  <c r="ZH11" i="39"/>
  <c r="ZF58" i="39"/>
  <c r="XD29" i="39" l="1"/>
  <c r="XE21" i="39"/>
  <c r="XD28" i="39"/>
  <c r="XD33" i="39"/>
  <c r="C4436" i="43"/>
  <c r="D4435" i="43"/>
  <c r="E4435" i="43"/>
  <c r="ZG56" i="39"/>
  <c r="ZG58" i="39"/>
  <c r="ZH38" i="39"/>
  <c r="ZH55" i="39"/>
  <c r="ZH49" i="39"/>
  <c r="ZH34" i="39"/>
  <c r="ZH52" i="39"/>
  <c r="ZH36" i="39"/>
  <c r="ZH37" i="39" s="1"/>
  <c r="ZH35" i="39"/>
  <c r="ZH46" i="39"/>
  <c r="ZH43" i="39"/>
  <c r="ZH57" i="39"/>
  <c r="ZJ5" i="39"/>
  <c r="ZI7" i="39"/>
  <c r="ZI6" i="39"/>
  <c r="ZI11" i="39"/>
  <c r="XF21" i="39" l="1"/>
  <c r="XE28" i="39"/>
  <c r="XE29" i="39"/>
  <c r="XE33" i="39"/>
  <c r="C4437" i="43"/>
  <c r="D4436" i="43"/>
  <c r="E4436" i="43"/>
  <c r="ZI46" i="39"/>
  <c r="ZI55" i="39"/>
  <c r="ZI57" i="39"/>
  <c r="ZI38" i="39"/>
  <c r="ZI52" i="39"/>
  <c r="ZI34" i="39"/>
  <c r="ZI49" i="39"/>
  <c r="ZI35" i="39"/>
  <c r="ZI36" i="39"/>
  <c r="ZI37" i="39" s="1"/>
  <c r="ZI43" i="39"/>
  <c r="ZH56" i="39"/>
  <c r="ZH58" i="39"/>
  <c r="ZJ11" i="39"/>
  <c r="ZJ6" i="39"/>
  <c r="ZK5" i="39"/>
  <c r="ZJ7" i="39"/>
  <c r="XF28" i="39" l="1"/>
  <c r="XG21" i="39"/>
  <c r="XF33" i="39"/>
  <c r="XF29" i="39"/>
  <c r="C4438" i="43"/>
  <c r="D4437" i="43"/>
  <c r="E4437" i="43"/>
  <c r="ZI58" i="39"/>
  <c r="ZJ36" i="39"/>
  <c r="ZJ37" i="39" s="1"/>
  <c r="ZJ55" i="39"/>
  <c r="ZJ49" i="39"/>
  <c r="ZJ43" i="39"/>
  <c r="ZJ57" i="39"/>
  <c r="ZJ35" i="39"/>
  <c r="ZJ46" i="39"/>
  <c r="ZJ38" i="39"/>
  <c r="ZJ52" i="39"/>
  <c r="ZJ34" i="39"/>
  <c r="ZI56" i="39"/>
  <c r="ZK6" i="39"/>
  <c r="ZK11" i="39"/>
  <c r="ZL5" i="39"/>
  <c r="ZK7" i="39"/>
  <c r="XG28" i="39" l="1"/>
  <c r="XH21" i="39"/>
  <c r="XG29" i="39"/>
  <c r="XG33" i="39"/>
  <c r="C4439" i="43"/>
  <c r="D4438" i="43"/>
  <c r="E4438" i="43"/>
  <c r="ZJ56" i="39"/>
  <c r="ZJ58" i="39"/>
  <c r="ZK34" i="39"/>
  <c r="ZK36" i="39"/>
  <c r="ZK37" i="39" s="1"/>
  <c r="ZK35" i="39"/>
  <c r="ZK49" i="39"/>
  <c r="ZK46" i="39"/>
  <c r="ZK38" i="39"/>
  <c r="ZK43" i="39"/>
  <c r="ZK55" i="39"/>
  <c r="ZK57" i="39"/>
  <c r="ZK52" i="39"/>
  <c r="ZM5" i="39"/>
  <c r="ZL7" i="39"/>
  <c r="ZL6" i="39"/>
  <c r="ZL11" i="39"/>
  <c r="XH28" i="39" l="1"/>
  <c r="XH33" i="39"/>
  <c r="XI21" i="39"/>
  <c r="XH29" i="39"/>
  <c r="C4440" i="43"/>
  <c r="D4439" i="43"/>
  <c r="E4439" i="43"/>
  <c r="ZM11" i="39"/>
  <c r="ZM7" i="39"/>
  <c r="ZM6" i="39"/>
  <c r="ZN5" i="39"/>
  <c r="ZK58" i="39"/>
  <c r="ZK56" i="39"/>
  <c r="ZL36" i="39"/>
  <c r="ZL37" i="39" s="1"/>
  <c r="ZL34" i="39"/>
  <c r="ZL52" i="39"/>
  <c r="ZL46" i="39"/>
  <c r="ZL55" i="39"/>
  <c r="ZL49" i="39"/>
  <c r="ZL35" i="39"/>
  <c r="ZL57" i="39"/>
  <c r="ZL38" i="39"/>
  <c r="ZL43" i="39"/>
  <c r="XI29" i="39" l="1"/>
  <c r="XI28" i="39"/>
  <c r="XI33" i="39"/>
  <c r="XJ21" i="39"/>
  <c r="C4441" i="43"/>
  <c r="D4440" i="43"/>
  <c r="E4440" i="43"/>
  <c r="ZO5" i="39"/>
  <c r="ZN6" i="39"/>
  <c r="ZN11" i="39"/>
  <c r="ZN7" i="39"/>
  <c r="ZL58" i="39"/>
  <c r="ZL56" i="39"/>
  <c r="ZM38" i="39"/>
  <c r="ZM46" i="39"/>
  <c r="ZM49" i="39"/>
  <c r="ZM52" i="39"/>
  <c r="ZM43" i="39"/>
  <c r="ZM57" i="39"/>
  <c r="ZM55" i="39"/>
  <c r="ZM35" i="39"/>
  <c r="ZM36" i="39"/>
  <c r="ZM37" i="39" s="1"/>
  <c r="ZM34" i="39"/>
  <c r="XJ28" i="39" l="1"/>
  <c r="XJ33" i="39"/>
  <c r="XJ29" i="39"/>
  <c r="XK21" i="39"/>
  <c r="C4442" i="43"/>
  <c r="D4441" i="43"/>
  <c r="E4441" i="43"/>
  <c r="ZN55" i="39"/>
  <c r="ZN35" i="39"/>
  <c r="ZN57" i="39"/>
  <c r="ZN43" i="39"/>
  <c r="ZN38" i="39"/>
  <c r="ZN49" i="39"/>
  <c r="ZN46" i="39"/>
  <c r="ZN36" i="39"/>
  <c r="ZN37" i="39" s="1"/>
  <c r="ZN34" i="39"/>
  <c r="ZN52" i="39"/>
  <c r="ZO7" i="39"/>
  <c r="ZP5" i="39"/>
  <c r="ZO11" i="39"/>
  <c r="ZO6" i="39"/>
  <c r="ZM56" i="39"/>
  <c r="ZM58" i="39"/>
  <c r="XK28" i="39" l="1"/>
  <c r="XK33" i="39"/>
  <c r="XL21" i="39"/>
  <c r="XK29" i="39"/>
  <c r="C4443" i="43"/>
  <c r="D4442" i="43"/>
  <c r="E4442" i="43"/>
  <c r="ZO43" i="39"/>
  <c r="ZO36" i="39"/>
  <c r="ZO37" i="39" s="1"/>
  <c r="ZO35" i="39"/>
  <c r="ZO34" i="39"/>
  <c r="ZO57" i="39"/>
  <c r="ZO49" i="39"/>
  <c r="ZO38" i="39"/>
  <c r="ZO46" i="39"/>
  <c r="ZO55" i="39"/>
  <c r="ZO52" i="39"/>
  <c r="ZN58" i="39"/>
  <c r="ZP11" i="39"/>
  <c r="ZQ5" i="39"/>
  <c r="ZP7" i="39"/>
  <c r="ZP6" i="39"/>
  <c r="ZN56" i="39"/>
  <c r="XL28" i="39" l="1"/>
  <c r="XL33" i="39"/>
  <c r="XL29" i="39"/>
  <c r="XM21" i="39"/>
  <c r="C4444" i="43"/>
  <c r="E4443" i="43"/>
  <c r="D4443" i="43"/>
  <c r="ZO58" i="39"/>
  <c r="ZP34" i="39"/>
  <c r="ZP36" i="39"/>
  <c r="ZP37" i="39" s="1"/>
  <c r="ZP57" i="39"/>
  <c r="ZP38" i="39"/>
  <c r="ZP43" i="39"/>
  <c r="ZP35" i="39"/>
  <c r="ZP49" i="39"/>
  <c r="ZP46" i="39"/>
  <c r="ZP55" i="39"/>
  <c r="ZP52" i="39"/>
  <c r="ZO56" i="39"/>
  <c r="ZR5" i="39"/>
  <c r="ZQ6" i="39"/>
  <c r="ZQ7" i="39"/>
  <c r="ZQ11" i="39"/>
  <c r="XM28" i="39" l="1"/>
  <c r="XN21" i="39"/>
  <c r="XM29" i="39"/>
  <c r="XM33" i="39"/>
  <c r="C4445" i="43"/>
  <c r="D4444" i="43"/>
  <c r="E4444" i="43"/>
  <c r="ZP58" i="39"/>
  <c r="ZQ34" i="39"/>
  <c r="ZQ36" i="39"/>
  <c r="ZQ37" i="39" s="1"/>
  <c r="ZQ57" i="39"/>
  <c r="ZQ49" i="39"/>
  <c r="ZQ43" i="39"/>
  <c r="ZQ55" i="39"/>
  <c r="ZQ38" i="39"/>
  <c r="ZQ46" i="39"/>
  <c r="ZQ35" i="39"/>
  <c r="ZQ52" i="39"/>
  <c r="ZP56" i="39"/>
  <c r="ZR11" i="39"/>
  <c r="ZR7" i="39"/>
  <c r="ZS5" i="39"/>
  <c r="ZR6" i="39"/>
  <c r="XN29" i="39" l="1"/>
  <c r="XN28" i="39"/>
  <c r="XN33" i="39"/>
  <c r="XO21" i="39"/>
  <c r="C4446" i="43"/>
  <c r="D4445" i="43"/>
  <c r="E4445" i="43"/>
  <c r="ZT5" i="39"/>
  <c r="ZS7" i="39"/>
  <c r="ZS11" i="39"/>
  <c r="ZS6" i="39"/>
  <c r="ZQ56" i="39"/>
  <c r="ZQ58" i="39"/>
  <c r="ZR49" i="39"/>
  <c r="ZR43" i="39"/>
  <c r="ZR34" i="39"/>
  <c r="ZR55" i="39"/>
  <c r="ZR36" i="39"/>
  <c r="ZR37" i="39" s="1"/>
  <c r="ZR57" i="39"/>
  <c r="ZR35" i="39"/>
  <c r="ZR46" i="39"/>
  <c r="ZR38" i="39"/>
  <c r="ZR52" i="39"/>
  <c r="XO28" i="39" l="1"/>
  <c r="XO33" i="39"/>
  <c r="XP21" i="39"/>
  <c r="XO29" i="39"/>
  <c r="C4447" i="43"/>
  <c r="D4446" i="43"/>
  <c r="E4446" i="43"/>
  <c r="ZR56" i="39"/>
  <c r="ZS38" i="39"/>
  <c r="ZS46" i="39"/>
  <c r="ZS36" i="39"/>
  <c r="ZS37" i="39" s="1"/>
  <c r="ZS34" i="39"/>
  <c r="ZS35" i="39"/>
  <c r="ZS49" i="39"/>
  <c r="ZS57" i="39"/>
  <c r="ZS43" i="39"/>
  <c r="ZS55" i="39"/>
  <c r="ZS52" i="39"/>
  <c r="ZR58" i="39"/>
  <c r="ZT11" i="39"/>
  <c r="ZT7" i="39"/>
  <c r="ZU5" i="39"/>
  <c r="ZT6" i="39"/>
  <c r="XP29" i="39" l="1"/>
  <c r="XP33" i="39"/>
  <c r="XP28" i="39"/>
  <c r="XQ21" i="39"/>
  <c r="C4448" i="43"/>
  <c r="D4447" i="43"/>
  <c r="E4447" i="43"/>
  <c r="ZT34" i="39"/>
  <c r="ZT55" i="39"/>
  <c r="ZT36" i="39"/>
  <c r="ZT37" i="39" s="1"/>
  <c r="ZT35" i="39"/>
  <c r="ZT43" i="39"/>
  <c r="ZT38" i="39"/>
  <c r="ZT57" i="39"/>
  <c r="ZT46" i="39"/>
  <c r="ZT52" i="39"/>
  <c r="ZT49" i="39"/>
  <c r="ZV5" i="39"/>
  <c r="ZU11" i="39"/>
  <c r="ZU6" i="39"/>
  <c r="ZU7" i="39"/>
  <c r="ZS58" i="39"/>
  <c r="ZS56" i="39"/>
  <c r="XR21" i="39" l="1"/>
  <c r="XQ28" i="39"/>
  <c r="XQ33" i="39"/>
  <c r="XQ29" i="39"/>
  <c r="E4448" i="43"/>
  <c r="C4449" i="43"/>
  <c r="D4448" i="43"/>
  <c r="ZT56" i="39"/>
  <c r="ZU55" i="39"/>
  <c r="ZU36" i="39"/>
  <c r="ZU37" i="39" s="1"/>
  <c r="ZU35" i="39"/>
  <c r="ZU57" i="39"/>
  <c r="ZU46" i="39"/>
  <c r="ZU34" i="39"/>
  <c r="ZU52" i="39"/>
  <c r="ZU49" i="39"/>
  <c r="ZU38" i="39"/>
  <c r="ZU43" i="39"/>
  <c r="ZT58" i="39"/>
  <c r="ZV11" i="39"/>
  <c r="ZW5" i="39"/>
  <c r="ZV6" i="39"/>
  <c r="ZV7" i="39"/>
  <c r="XR29" i="39" l="1"/>
  <c r="XR33" i="39"/>
  <c r="XR28" i="39"/>
  <c r="XS21" i="39"/>
  <c r="C4450" i="43"/>
  <c r="D4449" i="43"/>
  <c r="E4449" i="43"/>
  <c r="ZU58" i="39"/>
  <c r="ZX5" i="39"/>
  <c r="ZW7" i="39"/>
  <c r="ZW6" i="39"/>
  <c r="ZW11" i="39"/>
  <c r="ZU56" i="39"/>
  <c r="ZV36" i="39"/>
  <c r="ZV37" i="39" s="1"/>
  <c r="ZV57" i="39"/>
  <c r="ZV46" i="39"/>
  <c r="ZV55" i="39"/>
  <c r="ZV34" i="39"/>
  <c r="ZV35" i="39"/>
  <c r="ZV43" i="39"/>
  <c r="ZV38" i="39"/>
  <c r="ZV49" i="39"/>
  <c r="ZV52" i="39"/>
  <c r="XS28" i="39" l="1"/>
  <c r="XS33" i="39"/>
  <c r="XS29" i="39"/>
  <c r="XT21" i="39"/>
  <c r="E4450" i="43"/>
  <c r="C4451" i="43"/>
  <c r="D4450" i="43"/>
  <c r="ZY5" i="39"/>
  <c r="ZX11" i="39"/>
  <c r="ZX7" i="39"/>
  <c r="ZX6" i="39"/>
  <c r="ZV58" i="39"/>
  <c r="ZW55" i="39"/>
  <c r="ZW57" i="39"/>
  <c r="ZW43" i="39"/>
  <c r="ZW34" i="39"/>
  <c r="ZW36" i="39"/>
  <c r="ZW37" i="39" s="1"/>
  <c r="ZW52" i="39"/>
  <c r="ZW38" i="39"/>
  <c r="ZW46" i="39"/>
  <c r="ZW35" i="39"/>
  <c r="ZW49" i="39"/>
  <c r="ZV56" i="39"/>
  <c r="XT29" i="39" l="1"/>
  <c r="XT28" i="39"/>
  <c r="XT33" i="39"/>
  <c r="XU21" i="39"/>
  <c r="D4451" i="43"/>
  <c r="E4451" i="43"/>
  <c r="C4452" i="43"/>
  <c r="ZX34" i="39"/>
  <c r="ZX57" i="39"/>
  <c r="ZX38" i="39"/>
  <c r="ZX52" i="39"/>
  <c r="ZX36" i="39"/>
  <c r="ZX37" i="39" s="1"/>
  <c r="ZX49" i="39"/>
  <c r="ZX55" i="39"/>
  <c r="ZX43" i="39"/>
  <c r="ZX35" i="39"/>
  <c r="ZX46" i="39"/>
  <c r="ZW58" i="39"/>
  <c r="ZW56" i="39"/>
  <c r="ZZ5" i="39"/>
  <c r="ZY7" i="39"/>
  <c r="ZY6" i="39"/>
  <c r="ZY11" i="39"/>
  <c r="XU28" i="39" l="1"/>
  <c r="XU29" i="39"/>
  <c r="XU33" i="39"/>
  <c r="XV21" i="39"/>
  <c r="C4453" i="43"/>
  <c r="D4452" i="43"/>
  <c r="E4452" i="43"/>
  <c r="ZY43" i="39"/>
  <c r="ZY52" i="39"/>
  <c r="ZY55" i="39"/>
  <c r="ZY38" i="39"/>
  <c r="ZY34" i="39"/>
  <c r="ZY46" i="39"/>
  <c r="ZY36" i="39"/>
  <c r="ZY37" i="39" s="1"/>
  <c r="ZY57" i="39"/>
  <c r="ZY35" i="39"/>
  <c r="ZY49" i="39"/>
  <c r="ZX56" i="39"/>
  <c r="ZX58" i="39"/>
  <c r="AAA5" i="39"/>
  <c r="ZZ7" i="39"/>
  <c r="ZZ11" i="39"/>
  <c r="ZZ6" i="39"/>
  <c r="XV33" i="39" l="1"/>
  <c r="XV28" i="39"/>
  <c r="XV29" i="39"/>
  <c r="XW21" i="39"/>
  <c r="D4453" i="43"/>
  <c r="E4453" i="43"/>
  <c r="C4454" i="43"/>
  <c r="ZY56" i="39"/>
  <c r="ZY58" i="39"/>
  <c r="AAB5" i="39"/>
  <c r="AAA6" i="39"/>
  <c r="AAA11" i="39"/>
  <c r="AAA7" i="39"/>
  <c r="ZZ34" i="39"/>
  <c r="ZZ35" i="39"/>
  <c r="ZZ55" i="39"/>
  <c r="ZZ57" i="39"/>
  <c r="ZZ36" i="39"/>
  <c r="ZZ37" i="39" s="1"/>
  <c r="ZZ43" i="39"/>
  <c r="ZZ38" i="39"/>
  <c r="ZZ49" i="39"/>
  <c r="ZZ52" i="39"/>
  <c r="ZZ46" i="39"/>
  <c r="XX21" i="39" l="1"/>
  <c r="XW29" i="39"/>
  <c r="XW33" i="39"/>
  <c r="XW28" i="39"/>
  <c r="C4455" i="43"/>
  <c r="D4454" i="43"/>
  <c r="E4454" i="43"/>
  <c r="AAA38" i="39"/>
  <c r="AAA57" i="39"/>
  <c r="AAA49" i="39"/>
  <c r="AAA46" i="39"/>
  <c r="AAA34" i="39"/>
  <c r="AAA52" i="39"/>
  <c r="AAA55" i="39"/>
  <c r="AAA36" i="39"/>
  <c r="AAA37" i="39" s="1"/>
  <c r="AAA43" i="39"/>
  <c r="AAA35" i="39"/>
  <c r="ZZ56" i="39"/>
  <c r="AAB7" i="39"/>
  <c r="AAC5" i="39"/>
  <c r="AAB6" i="39"/>
  <c r="AAB11" i="39"/>
  <c r="ZZ58" i="39"/>
  <c r="XX33" i="39" l="1"/>
  <c r="XX29" i="39"/>
  <c r="XX28" i="39"/>
  <c r="XY21" i="39"/>
  <c r="E4455" i="43"/>
  <c r="D4455" i="43"/>
  <c r="C4456" i="43"/>
  <c r="AAA58" i="39"/>
  <c r="AAB34" i="39"/>
  <c r="AAB49" i="39"/>
  <c r="AAB36" i="39"/>
  <c r="AAB37" i="39" s="1"/>
  <c r="AAB38" i="39"/>
  <c r="AAB55" i="39"/>
  <c r="AAB52" i="39"/>
  <c r="AAB35" i="39"/>
  <c r="AAB57" i="39"/>
  <c r="AAB46" i="39"/>
  <c r="AAB43" i="39"/>
  <c r="AAA56" i="39"/>
  <c r="AAC11" i="39"/>
  <c r="AAC6" i="39"/>
  <c r="AAD5" i="39"/>
  <c r="AAC7" i="39"/>
  <c r="XY28" i="39" l="1"/>
  <c r="XY33" i="39"/>
  <c r="XY29" i="39"/>
  <c r="XZ21" i="39"/>
  <c r="C4457" i="43"/>
  <c r="D4456" i="43"/>
  <c r="E4456" i="43"/>
  <c r="AAB56" i="39"/>
  <c r="AAD7" i="39"/>
  <c r="AAD6" i="39"/>
  <c r="AAD11" i="39"/>
  <c r="AAE5" i="39"/>
  <c r="AAC38" i="39"/>
  <c r="AAC46" i="39"/>
  <c r="AAC36" i="39"/>
  <c r="AAC37" i="39" s="1"/>
  <c r="AAC35" i="39"/>
  <c r="AAC52" i="39"/>
  <c r="AAC57" i="39"/>
  <c r="AAC34" i="39"/>
  <c r="AAC43" i="39"/>
  <c r="AAC55" i="39"/>
  <c r="AAC49" i="39"/>
  <c r="AAB58" i="39"/>
  <c r="XZ29" i="39" l="1"/>
  <c r="YA21" i="39"/>
  <c r="XZ28" i="39"/>
  <c r="XZ33" i="39"/>
  <c r="E4457" i="43"/>
  <c r="D4457" i="43"/>
  <c r="C4458" i="43"/>
  <c r="AAC58" i="39"/>
  <c r="AAC56" i="39"/>
  <c r="AAD46" i="39"/>
  <c r="AAD34" i="39"/>
  <c r="AAD35" i="39"/>
  <c r="AAD38" i="39"/>
  <c r="AAD43" i="39"/>
  <c r="AAD49" i="39"/>
  <c r="AAD55" i="39"/>
  <c r="AAD36" i="39"/>
  <c r="AAD37" i="39" s="1"/>
  <c r="AAD57" i="39"/>
  <c r="AAD52" i="39"/>
  <c r="AAF5" i="39"/>
  <c r="AAE7" i="39"/>
  <c r="AAE11" i="39"/>
  <c r="AAE6" i="39"/>
  <c r="YA28" i="39" l="1"/>
  <c r="YA29" i="39"/>
  <c r="YA33" i="39"/>
  <c r="YB21" i="39"/>
  <c r="C4459" i="43"/>
  <c r="E4458" i="43"/>
  <c r="D4458" i="43"/>
  <c r="AAD56" i="39"/>
  <c r="AAF11" i="39"/>
  <c r="AAG5" i="39"/>
  <c r="AAF6" i="39"/>
  <c r="AAF7" i="39"/>
  <c r="AAD58" i="39"/>
  <c r="AAE36" i="39"/>
  <c r="AAE37" i="39" s="1"/>
  <c r="AAE34" i="39"/>
  <c r="AAE43" i="39"/>
  <c r="AAE46" i="39"/>
  <c r="AAE55" i="39"/>
  <c r="AAE35" i="39"/>
  <c r="AAE52" i="39"/>
  <c r="AAE57" i="39"/>
  <c r="AAE49" i="39"/>
  <c r="AAE38" i="39"/>
  <c r="YB28" i="39" l="1"/>
  <c r="YC21" i="39"/>
  <c r="YB29" i="39"/>
  <c r="YB33" i="39"/>
  <c r="E4459" i="43"/>
  <c r="C4460" i="43"/>
  <c r="D4459" i="43"/>
  <c r="AAF36" i="39"/>
  <c r="AAF37" i="39" s="1"/>
  <c r="AAF55" i="39"/>
  <c r="AAF46" i="39"/>
  <c r="AAF35" i="39"/>
  <c r="AAF52" i="39"/>
  <c r="AAF49" i="39"/>
  <c r="AAF57" i="39"/>
  <c r="AAF38" i="39"/>
  <c r="AAF34" i="39"/>
  <c r="AAF43" i="39"/>
  <c r="AAG7" i="39"/>
  <c r="AAH5" i="39"/>
  <c r="AAG6" i="39"/>
  <c r="AAG11" i="39"/>
  <c r="AAE56" i="39"/>
  <c r="AAE58" i="39"/>
  <c r="YC28" i="39" l="1"/>
  <c r="YC33" i="39"/>
  <c r="YD21" i="39"/>
  <c r="YC29" i="39"/>
  <c r="E4460" i="43"/>
  <c r="C4461" i="43"/>
  <c r="D4460" i="43"/>
  <c r="AAF58" i="39"/>
  <c r="AAH6" i="39"/>
  <c r="AAI5" i="39"/>
  <c r="AAH11" i="39"/>
  <c r="AAH7" i="39"/>
  <c r="AAF56" i="39"/>
  <c r="AAG46" i="39"/>
  <c r="AAG38" i="39"/>
  <c r="AAG35" i="39"/>
  <c r="AAG49" i="39"/>
  <c r="AAG55" i="39"/>
  <c r="AAG43" i="39"/>
  <c r="AAG34" i="39"/>
  <c r="AAG36" i="39"/>
  <c r="AAG37" i="39" s="1"/>
  <c r="AAG52" i="39"/>
  <c r="AAG57" i="39"/>
  <c r="YD28" i="39" l="1"/>
  <c r="YD29" i="39"/>
  <c r="YD33" i="39"/>
  <c r="YE21" i="39"/>
  <c r="C4462" i="43"/>
  <c r="D4461" i="43"/>
  <c r="E4461" i="43"/>
  <c r="AAI11" i="39"/>
  <c r="AAI6" i="39"/>
  <c r="AAJ5" i="39"/>
  <c r="AAI7" i="39"/>
  <c r="AAG56" i="39"/>
  <c r="AAG58" i="39"/>
  <c r="AAH34" i="39"/>
  <c r="AAH55" i="39"/>
  <c r="AAH35" i="39"/>
  <c r="AAH49" i="39"/>
  <c r="AAH57" i="39"/>
  <c r="AAH38" i="39"/>
  <c r="AAH52" i="39"/>
  <c r="AAH36" i="39"/>
  <c r="AAH37" i="39" s="1"/>
  <c r="AAH46" i="39"/>
  <c r="AAH43" i="39"/>
  <c r="YE29" i="39" l="1"/>
  <c r="YE33" i="39"/>
  <c r="YE28" i="39"/>
  <c r="YF21" i="39"/>
  <c r="E4462" i="43"/>
  <c r="D4462" i="43"/>
  <c r="C4463" i="43"/>
  <c r="AAH58" i="39"/>
  <c r="AAJ11" i="39"/>
  <c r="AAJ6" i="39"/>
  <c r="AAK5" i="39"/>
  <c r="AAJ7" i="39"/>
  <c r="AAI36" i="39"/>
  <c r="AAI37" i="39" s="1"/>
  <c r="AAI57" i="39"/>
  <c r="AAI46" i="39"/>
  <c r="AAI35" i="39"/>
  <c r="AAI34" i="39"/>
  <c r="AAI55" i="39"/>
  <c r="AAI43" i="39"/>
  <c r="AAI38" i="39"/>
  <c r="AAI52" i="39"/>
  <c r="AAI49" i="39"/>
  <c r="AAH56" i="39"/>
  <c r="YG21" i="39" l="1"/>
  <c r="YF29" i="39"/>
  <c r="YF28" i="39"/>
  <c r="YF33" i="39"/>
  <c r="E4463" i="43"/>
  <c r="D4463" i="43"/>
  <c r="C4464" i="43"/>
  <c r="AAJ55" i="39"/>
  <c r="AAJ46" i="39"/>
  <c r="AAJ34" i="39"/>
  <c r="AAJ57" i="39"/>
  <c r="AAJ36" i="39"/>
  <c r="AAJ37" i="39" s="1"/>
  <c r="AAJ35" i="39"/>
  <c r="AAJ38" i="39"/>
  <c r="AAJ52" i="39"/>
  <c r="AAJ49" i="39"/>
  <c r="AAJ43" i="39"/>
  <c r="AAK11" i="39"/>
  <c r="AAL5" i="39"/>
  <c r="AAK7" i="39"/>
  <c r="AAK6" i="39"/>
  <c r="AAI58" i="39"/>
  <c r="AAI56" i="39"/>
  <c r="YG33" i="39" l="1"/>
  <c r="YG28" i="39"/>
  <c r="YH21" i="39"/>
  <c r="YG29" i="39"/>
  <c r="D4464" i="43"/>
  <c r="C4465" i="43"/>
  <c r="E4464" i="43"/>
  <c r="AAJ58" i="39"/>
  <c r="AAK49" i="39"/>
  <c r="AAK57" i="39"/>
  <c r="AAK46" i="39"/>
  <c r="AAK38" i="39"/>
  <c r="AAK52" i="39"/>
  <c r="AAK35" i="39"/>
  <c r="AAK34" i="39"/>
  <c r="AAK55" i="39"/>
  <c r="AAK43" i="39"/>
  <c r="AAK36" i="39"/>
  <c r="AAK37" i="39" s="1"/>
  <c r="AAL6" i="39"/>
  <c r="AAL11" i="39"/>
  <c r="AAM5" i="39"/>
  <c r="AAL7" i="39"/>
  <c r="AAJ56" i="39"/>
  <c r="YH28" i="39" l="1"/>
  <c r="YH29" i="39"/>
  <c r="YH33" i="39"/>
  <c r="YI21" i="39"/>
  <c r="C4466" i="43"/>
  <c r="E4465" i="43"/>
  <c r="D4465" i="43"/>
  <c r="AAK58" i="39"/>
  <c r="AAL49" i="39"/>
  <c r="AAL38" i="39"/>
  <c r="AAL43" i="39"/>
  <c r="AAL34" i="39"/>
  <c r="AAL52" i="39"/>
  <c r="AAL35" i="39"/>
  <c r="AAL55" i="39"/>
  <c r="AAL57" i="39"/>
  <c r="AAL46" i="39"/>
  <c r="AAL36" i="39"/>
  <c r="AAL37" i="39" s="1"/>
  <c r="AAK56" i="39"/>
  <c r="AAN5" i="39"/>
  <c r="AAM11" i="39"/>
  <c r="AAM7" i="39"/>
  <c r="AAM6" i="39"/>
  <c r="YI33" i="39" l="1"/>
  <c r="YI28" i="39"/>
  <c r="YI29" i="39"/>
  <c r="YJ21" i="39"/>
  <c r="E4466" i="43"/>
  <c r="C4467" i="43"/>
  <c r="D4466" i="43"/>
  <c r="AAL56" i="39"/>
  <c r="AAM55" i="39"/>
  <c r="AAM52" i="39"/>
  <c r="AAM57" i="39"/>
  <c r="AAM43" i="39"/>
  <c r="AAM38" i="39"/>
  <c r="AAM46" i="39"/>
  <c r="AAM36" i="39"/>
  <c r="AAM37" i="39" s="1"/>
  <c r="AAM49" i="39"/>
  <c r="AAM34" i="39"/>
  <c r="AAM35" i="39"/>
  <c r="AAN6" i="39"/>
  <c r="AAO5" i="39"/>
  <c r="AAN11" i="39"/>
  <c r="AAN7" i="39"/>
  <c r="AAL58" i="39"/>
  <c r="YJ29" i="39" l="1"/>
  <c r="YJ33" i="39"/>
  <c r="YK21" i="39"/>
  <c r="YJ28" i="39"/>
  <c r="D4467" i="43"/>
  <c r="C4468" i="43"/>
  <c r="E4467" i="43"/>
  <c r="AAM58" i="39"/>
  <c r="AAM56" i="39"/>
  <c r="AAO7" i="39"/>
  <c r="AAP5" i="39"/>
  <c r="AAO11" i="39"/>
  <c r="AAO6" i="39"/>
  <c r="AAN36" i="39"/>
  <c r="AAN37" i="39" s="1"/>
  <c r="AAN57" i="39"/>
  <c r="AAN35" i="39"/>
  <c r="AAN43" i="39"/>
  <c r="AAN38" i="39"/>
  <c r="AAN49" i="39"/>
  <c r="AAN34" i="39"/>
  <c r="AAN46" i="39"/>
  <c r="AAN55" i="39"/>
  <c r="AAN52" i="39"/>
  <c r="YL21" i="39" l="1"/>
  <c r="YK29" i="39"/>
  <c r="YK28" i="39"/>
  <c r="YK33" i="39"/>
  <c r="D4468" i="43"/>
  <c r="E4468" i="43"/>
  <c r="C4469" i="43"/>
  <c r="AAO43" i="39"/>
  <c r="AAO49" i="39"/>
  <c r="AAO36" i="39"/>
  <c r="AAO37" i="39" s="1"/>
  <c r="AAO57" i="39"/>
  <c r="AAO35" i="39"/>
  <c r="AAO34" i="39"/>
  <c r="AAO38" i="39"/>
  <c r="AAO55" i="39"/>
  <c r="AAO46" i="39"/>
  <c r="AAO52" i="39"/>
  <c r="AAP11" i="39"/>
  <c r="AAP7" i="39"/>
  <c r="AAP6" i="39"/>
  <c r="AAQ5" i="39"/>
  <c r="AAN58" i="39"/>
  <c r="AAN56" i="39"/>
  <c r="YM21" i="39" l="1"/>
  <c r="YL28" i="39"/>
  <c r="YL29" i="39"/>
  <c r="YL33" i="39"/>
  <c r="C4470" i="43"/>
  <c r="E4469" i="43"/>
  <c r="D4469" i="43"/>
  <c r="AAO58" i="39"/>
  <c r="AAP36" i="39"/>
  <c r="AAP37" i="39" s="1"/>
  <c r="AAP43" i="39"/>
  <c r="AAP49" i="39"/>
  <c r="AAP34" i="39"/>
  <c r="AAP46" i="39"/>
  <c r="AAP38" i="39"/>
  <c r="AAP52" i="39"/>
  <c r="AAP35" i="39"/>
  <c r="AAP55" i="39"/>
  <c r="AAP57" i="39"/>
  <c r="AAQ7" i="39"/>
  <c r="AAR5" i="39"/>
  <c r="AAQ11" i="39"/>
  <c r="AAQ6" i="39"/>
  <c r="AAO56" i="39"/>
  <c r="YM29" i="39" l="1"/>
  <c r="YM33" i="39"/>
  <c r="YM28" i="39"/>
  <c r="YN21" i="39"/>
  <c r="D4470" i="43"/>
  <c r="E4470" i="43"/>
  <c r="C4471" i="43"/>
  <c r="AAP58" i="39"/>
  <c r="AAQ35" i="39"/>
  <c r="AAQ55" i="39"/>
  <c r="AAQ38" i="39"/>
  <c r="AAQ57" i="39"/>
  <c r="AAQ58" i="39" s="1"/>
  <c r="AAQ49" i="39"/>
  <c r="AAQ52" i="39"/>
  <c r="AAQ43" i="39"/>
  <c r="AAQ36" i="39"/>
  <c r="AAQ37" i="39" s="1"/>
  <c r="AAQ46" i="39"/>
  <c r="AAQ34" i="39"/>
  <c r="AAP56" i="39"/>
  <c r="AAR11" i="39"/>
  <c r="AAR7" i="39"/>
  <c r="AAR6" i="39"/>
  <c r="AAS5" i="39"/>
  <c r="YN33" i="39" l="1"/>
  <c r="YN29" i="39"/>
  <c r="YN28" i="39"/>
  <c r="YO21" i="39"/>
  <c r="D4471" i="43"/>
  <c r="E4471" i="43"/>
  <c r="C4472" i="43"/>
  <c r="AAQ56" i="39"/>
  <c r="AAT5" i="39"/>
  <c r="AAS11" i="39"/>
  <c r="AAS6" i="39"/>
  <c r="AAS7" i="39"/>
  <c r="AAR34" i="39"/>
  <c r="AAR52" i="39"/>
  <c r="AAR36" i="39"/>
  <c r="AAR37" i="39" s="1"/>
  <c r="AAR55" i="39"/>
  <c r="AAR43" i="39"/>
  <c r="AAR38" i="39"/>
  <c r="AAR57" i="39"/>
  <c r="AAR46" i="39"/>
  <c r="AAR35" i="39"/>
  <c r="AAR49" i="39"/>
  <c r="YP21" i="39" l="1"/>
  <c r="YO33" i="39"/>
  <c r="YO28" i="39"/>
  <c r="YO29" i="39"/>
  <c r="E4472" i="43"/>
  <c r="C4473" i="43"/>
  <c r="D4472" i="43"/>
  <c r="AAS34" i="39"/>
  <c r="AAS36" i="39"/>
  <c r="AAS37" i="39" s="1"/>
  <c r="AAS57" i="39"/>
  <c r="AAS52" i="39"/>
  <c r="AAS49" i="39"/>
  <c r="AAS43" i="39"/>
  <c r="AAS55" i="39"/>
  <c r="AAS35" i="39"/>
  <c r="AAS38" i="39"/>
  <c r="AAS46" i="39"/>
  <c r="AAR58" i="39"/>
  <c r="AAR56" i="39"/>
  <c r="AAT11" i="39"/>
  <c r="AAT6" i="39"/>
  <c r="AAT7" i="39"/>
  <c r="AAU5" i="39"/>
  <c r="YP29" i="39" l="1"/>
  <c r="YP33" i="39"/>
  <c r="YP28" i="39"/>
  <c r="YQ21" i="39"/>
  <c r="C4474" i="43"/>
  <c r="D4473" i="43"/>
  <c r="E4473" i="43"/>
  <c r="AAS56" i="39"/>
  <c r="AAU6" i="39"/>
  <c r="AAV5" i="39"/>
  <c r="AAU11" i="39"/>
  <c r="AAU7" i="39"/>
  <c r="AAT46" i="39"/>
  <c r="AAT52" i="39"/>
  <c r="AAT43" i="39"/>
  <c r="AAT34" i="39"/>
  <c r="AAT49" i="39"/>
  <c r="AAT55" i="39"/>
  <c r="AAT35" i="39"/>
  <c r="AAT57" i="39"/>
  <c r="AAT36" i="39"/>
  <c r="AAT37" i="39" s="1"/>
  <c r="AAT38" i="39"/>
  <c r="AAS58" i="39"/>
  <c r="YQ29" i="39" l="1"/>
  <c r="YQ33" i="39"/>
  <c r="YQ28" i="39"/>
  <c r="YR21" i="39"/>
  <c r="D4474" i="43"/>
  <c r="C4475" i="43"/>
  <c r="E4474" i="43"/>
  <c r="AAU35" i="39"/>
  <c r="AAU38" i="39"/>
  <c r="AAU46" i="39"/>
  <c r="AAU52" i="39"/>
  <c r="AAU34" i="39"/>
  <c r="AAU36" i="39"/>
  <c r="AAU37" i="39" s="1"/>
  <c r="AAU43" i="39"/>
  <c r="AAU49" i="39"/>
  <c r="AAU57" i="39"/>
  <c r="AAU55" i="39"/>
  <c r="AAT58" i="39"/>
  <c r="AAV7" i="39"/>
  <c r="AAV6" i="39"/>
  <c r="AAW5" i="39"/>
  <c r="AAV11" i="39"/>
  <c r="AAT56" i="39"/>
  <c r="YS21" i="39" l="1"/>
  <c r="YR29" i="39"/>
  <c r="YR33" i="39"/>
  <c r="YR28" i="39"/>
  <c r="C4476" i="43"/>
  <c r="D4475" i="43"/>
  <c r="E4475" i="43"/>
  <c r="AAU56" i="39"/>
  <c r="AAU58" i="39"/>
  <c r="AAV55" i="39"/>
  <c r="AAV43" i="39"/>
  <c r="AAV57" i="39"/>
  <c r="AAV49" i="39"/>
  <c r="AAV36" i="39"/>
  <c r="AAV37" i="39" s="1"/>
  <c r="AAV34" i="39"/>
  <c r="AAV52" i="39"/>
  <c r="AAV38" i="39"/>
  <c r="AAV35" i="39"/>
  <c r="AAV46" i="39"/>
  <c r="AAW6" i="39"/>
  <c r="AAX5" i="39"/>
  <c r="AAW11" i="39"/>
  <c r="AAW7" i="39"/>
  <c r="YS28" i="39" l="1"/>
  <c r="YS33" i="39"/>
  <c r="YT21" i="39"/>
  <c r="YS29" i="39"/>
  <c r="E4476" i="43"/>
  <c r="C4477" i="43"/>
  <c r="D4476" i="43"/>
  <c r="AAW52" i="39"/>
  <c r="AAW46" i="39"/>
  <c r="AAW43" i="39"/>
  <c r="AAW55" i="39"/>
  <c r="AAW35" i="39"/>
  <c r="AAW38" i="39"/>
  <c r="AAW36" i="39"/>
  <c r="AAW37" i="39" s="1"/>
  <c r="AAW57" i="39"/>
  <c r="AAW49" i="39"/>
  <c r="AAW34" i="39"/>
  <c r="AAV56" i="39"/>
  <c r="AAY5" i="39"/>
  <c r="AAX11" i="39"/>
  <c r="AAX6" i="39"/>
  <c r="AAX7" i="39"/>
  <c r="AAV58" i="39"/>
  <c r="YT28" i="39" l="1"/>
  <c r="YT29" i="39"/>
  <c r="YT33" i="39"/>
  <c r="YU21" i="39"/>
  <c r="E4477" i="43"/>
  <c r="C4478" i="43"/>
  <c r="D4477" i="43"/>
  <c r="AAW56" i="39"/>
  <c r="AAY7" i="39"/>
  <c r="AAY6" i="39"/>
  <c r="AAZ5" i="39"/>
  <c r="AAY11" i="39"/>
  <c r="AAX36" i="39"/>
  <c r="AAX37" i="39" s="1"/>
  <c r="AAX35" i="39"/>
  <c r="AAX52" i="39"/>
  <c r="AAX55" i="39"/>
  <c r="AAX46" i="39"/>
  <c r="AAX38" i="39"/>
  <c r="AAX34" i="39"/>
  <c r="AAX49" i="39"/>
  <c r="AAX57" i="39"/>
  <c r="AAX43" i="39"/>
  <c r="AAW58" i="39"/>
  <c r="YU28" i="39" l="1"/>
  <c r="YU29" i="39"/>
  <c r="YU33" i="39"/>
  <c r="YV21" i="39"/>
  <c r="C4479" i="43"/>
  <c r="E4478" i="43"/>
  <c r="D4478" i="43"/>
  <c r="AAY49" i="39"/>
  <c r="AAY57" i="39"/>
  <c r="AAY52" i="39"/>
  <c r="AAY36" i="39"/>
  <c r="AAY37" i="39" s="1"/>
  <c r="AAY55" i="39"/>
  <c r="AAY43" i="39"/>
  <c r="AAY35" i="39"/>
  <c r="AAY38" i="39"/>
  <c r="AAY46" i="39"/>
  <c r="AAY34" i="39"/>
  <c r="AAX58" i="39"/>
  <c r="AAZ11" i="39"/>
  <c r="AAZ6" i="39"/>
  <c r="AAZ7" i="39"/>
  <c r="ABA5" i="39"/>
  <c r="AAX56" i="39"/>
  <c r="YV29" i="39" l="1"/>
  <c r="YV28" i="39"/>
  <c r="YW21" i="39"/>
  <c r="YV33" i="39"/>
  <c r="C4480" i="43"/>
  <c r="D4479" i="43"/>
  <c r="E4479" i="43"/>
  <c r="AAY56" i="39"/>
  <c r="AAY58" i="39"/>
  <c r="ABA11" i="39"/>
  <c r="ABA6" i="39"/>
  <c r="ABA7" i="39"/>
  <c r="ABB5" i="39"/>
  <c r="AAZ34" i="39"/>
  <c r="AAZ38" i="39"/>
  <c r="AAZ35" i="39"/>
  <c r="AAZ36" i="39"/>
  <c r="AAZ37" i="39" s="1"/>
  <c r="AAZ55" i="39"/>
  <c r="AAZ46" i="39"/>
  <c r="AAZ49" i="39"/>
  <c r="AAZ57" i="39"/>
  <c r="AAZ52" i="39"/>
  <c r="AAZ43" i="39"/>
  <c r="YW33" i="39" l="1"/>
  <c r="YX21" i="39"/>
  <c r="YW29" i="39"/>
  <c r="YW28" i="39"/>
  <c r="D4480" i="43"/>
  <c r="E4480" i="43"/>
  <c r="C4481" i="43"/>
  <c r="AAZ56" i="39"/>
  <c r="ABA55" i="39"/>
  <c r="ABA49" i="39"/>
  <c r="ABA46" i="39"/>
  <c r="ABA35" i="39"/>
  <c r="ABA43" i="39"/>
  <c r="ABA34" i="39"/>
  <c r="ABA52" i="39"/>
  <c r="ABA36" i="39"/>
  <c r="ABA37" i="39" s="1"/>
  <c r="ABA38" i="39"/>
  <c r="ABA57" i="39"/>
  <c r="AAZ58" i="39"/>
  <c r="ABB7" i="39"/>
  <c r="ABC5" i="39"/>
  <c r="ABB11" i="39"/>
  <c r="ABB6" i="39"/>
  <c r="YX29" i="39" l="1"/>
  <c r="YY21" i="39"/>
  <c r="YX33" i="39"/>
  <c r="YX28" i="39"/>
  <c r="C4482" i="43"/>
  <c r="D4481" i="43"/>
  <c r="E4481" i="43"/>
  <c r="ABA58" i="39"/>
  <c r="ABA56" i="39"/>
  <c r="ABB38" i="39"/>
  <c r="ABB57" i="39"/>
  <c r="ABB36" i="39"/>
  <c r="ABB37" i="39" s="1"/>
  <c r="ABB55" i="39"/>
  <c r="ABB35" i="39"/>
  <c r="ABB34" i="39"/>
  <c r="ABB43" i="39"/>
  <c r="ABB49" i="39"/>
  <c r="ABB46" i="39"/>
  <c r="ABB52" i="39"/>
  <c r="ABC6" i="39"/>
  <c r="ABD5" i="39"/>
  <c r="ABC11" i="39"/>
  <c r="ABC7" i="39"/>
  <c r="YY28" i="39" l="1"/>
  <c r="YY33" i="39"/>
  <c r="YZ21" i="39"/>
  <c r="YY29" i="39"/>
  <c r="E4482" i="43"/>
  <c r="D4482" i="43"/>
  <c r="C4483" i="43"/>
  <c r="ABB56" i="39"/>
  <c r="ABC36" i="39"/>
  <c r="ABC37" i="39" s="1"/>
  <c r="ABC34" i="39"/>
  <c r="ABC35" i="39"/>
  <c r="ABC38" i="39"/>
  <c r="ABC43" i="39"/>
  <c r="ABC55" i="39"/>
  <c r="ABC49" i="39"/>
  <c r="ABC46" i="39"/>
  <c r="ABC57" i="39"/>
  <c r="ABC52" i="39"/>
  <c r="ABB58" i="39"/>
  <c r="ABD11" i="39"/>
  <c r="ABE5" i="39"/>
  <c r="ABD6" i="39"/>
  <c r="ABD7" i="39"/>
  <c r="YZ29" i="39" l="1"/>
  <c r="YZ28" i="39"/>
  <c r="YZ33" i="39"/>
  <c r="ZA21" i="39"/>
  <c r="D4483" i="43"/>
  <c r="E4483" i="43"/>
  <c r="C4484" i="43"/>
  <c r="ABC56" i="39"/>
  <c r="ABE11" i="39"/>
  <c r="ABF5" i="39"/>
  <c r="ABE6" i="39"/>
  <c r="ABE7" i="39"/>
  <c r="ABD52" i="39"/>
  <c r="ABD46" i="39"/>
  <c r="ABD34" i="39"/>
  <c r="ABD55" i="39"/>
  <c r="ABD35" i="39"/>
  <c r="ABD49" i="39"/>
  <c r="ABD43" i="39"/>
  <c r="ABD38" i="39"/>
  <c r="ABD57" i="39"/>
  <c r="ABD36" i="39"/>
  <c r="ABD37" i="39" s="1"/>
  <c r="ABC58" i="39"/>
  <c r="ZA28" i="39" l="1"/>
  <c r="ZA29" i="39"/>
  <c r="ZA33" i="39"/>
  <c r="ZB21" i="39"/>
  <c r="C4485" i="43"/>
  <c r="D4484" i="43"/>
  <c r="E4484" i="43"/>
  <c r="ABD56" i="39"/>
  <c r="ABG5" i="39"/>
  <c r="ABF11" i="39"/>
  <c r="ABF6" i="39"/>
  <c r="ABF7" i="39"/>
  <c r="ABD58" i="39"/>
  <c r="ABE35" i="39"/>
  <c r="ABE49" i="39"/>
  <c r="ABE55" i="39"/>
  <c r="ABE46" i="39"/>
  <c r="ABE36" i="39"/>
  <c r="ABE37" i="39" s="1"/>
  <c r="ABE34" i="39"/>
  <c r="ABE38" i="39"/>
  <c r="ABE43" i="39"/>
  <c r="ABE52" i="39"/>
  <c r="ABE57" i="39"/>
  <c r="ZB29" i="39" l="1"/>
  <c r="ZB33" i="39"/>
  <c r="ZC21" i="39"/>
  <c r="ZB28" i="39"/>
  <c r="D4485" i="43"/>
  <c r="E4485" i="43"/>
  <c r="C4486" i="43"/>
  <c r="ABE56" i="39"/>
  <c r="ABE58" i="39"/>
  <c r="ABH5" i="39"/>
  <c r="ABG11" i="39"/>
  <c r="ABG6" i="39"/>
  <c r="ABG7" i="39"/>
  <c r="ABF36" i="39"/>
  <c r="ABF37" i="39" s="1"/>
  <c r="ABF57" i="39"/>
  <c r="ABF38" i="39"/>
  <c r="ABF34" i="39"/>
  <c r="ABF55" i="39"/>
  <c r="ABF52" i="39"/>
  <c r="ABF46" i="39"/>
  <c r="ABF35" i="39"/>
  <c r="ABF43" i="39"/>
  <c r="ABF49" i="39"/>
  <c r="ZD21" i="39" l="1"/>
  <c r="ZC28" i="39"/>
  <c r="ZC29" i="39"/>
  <c r="ZC33" i="39"/>
  <c r="D4486" i="43"/>
  <c r="C4487" i="43"/>
  <c r="E4486" i="43"/>
  <c r="ABF58" i="39"/>
  <c r="ABF56" i="39"/>
  <c r="ABG43" i="39"/>
  <c r="ABG49" i="39"/>
  <c r="ABG46" i="39"/>
  <c r="ABG52" i="39"/>
  <c r="ABG38" i="39"/>
  <c r="ABG36" i="39"/>
  <c r="ABG37" i="39" s="1"/>
  <c r="ABG34" i="39"/>
  <c r="ABG55" i="39"/>
  <c r="ABG57" i="39"/>
  <c r="ABG35" i="39"/>
  <c r="ABH11" i="39"/>
  <c r="ABH6" i="39"/>
  <c r="ABH7" i="39"/>
  <c r="ABI5" i="39"/>
  <c r="ZD33" i="39" l="1"/>
  <c r="ZE21" i="39"/>
  <c r="ZD28" i="39"/>
  <c r="ZD29" i="39"/>
  <c r="D4487" i="43"/>
  <c r="E4487" i="43"/>
  <c r="C4488" i="43"/>
  <c r="ABG58" i="39"/>
  <c r="ABG56" i="39"/>
  <c r="ABJ5" i="39"/>
  <c r="ABI6" i="39"/>
  <c r="ABI7" i="39"/>
  <c r="ABI11" i="39"/>
  <c r="ABH55" i="39"/>
  <c r="ABH52" i="39"/>
  <c r="ABH57" i="39"/>
  <c r="ABH43" i="39"/>
  <c r="ABH36" i="39"/>
  <c r="ABH37" i="39" s="1"/>
  <c r="ABH38" i="39"/>
  <c r="ABH49" i="39"/>
  <c r="ABH46" i="39"/>
  <c r="ABH35" i="39"/>
  <c r="ABH34" i="39"/>
  <c r="ZE29" i="39" l="1"/>
  <c r="ZF21" i="39"/>
  <c r="ZE33" i="39"/>
  <c r="ZE28" i="39"/>
  <c r="C4489" i="43"/>
  <c r="E4488" i="43"/>
  <c r="D4488" i="43"/>
  <c r="ABI43" i="39"/>
  <c r="ABI38" i="39"/>
  <c r="ABI35" i="39"/>
  <c r="ABI55" i="39"/>
  <c r="ABI57" i="39"/>
  <c r="ABI36" i="39"/>
  <c r="ABI37" i="39" s="1"/>
  <c r="ABI49" i="39"/>
  <c r="ABI46" i="39"/>
  <c r="ABI34" i="39"/>
  <c r="ABI52" i="39"/>
  <c r="ABH56" i="39"/>
  <c r="ABH58" i="39"/>
  <c r="ABJ11" i="39"/>
  <c r="ABJ7" i="39"/>
  <c r="ABJ6" i="39"/>
  <c r="ABK5" i="39"/>
  <c r="ZF28" i="39" l="1"/>
  <c r="ZF29" i="39"/>
  <c r="ZF33" i="39"/>
  <c r="ZG21" i="39"/>
  <c r="D4489" i="43"/>
  <c r="E4489" i="43"/>
  <c r="C4490" i="43"/>
  <c r="ABI58" i="39"/>
  <c r="ABK11" i="39"/>
  <c r="ABK7" i="39"/>
  <c r="ABK6" i="39"/>
  <c r="ABL5" i="39"/>
  <c r="ABI56" i="39"/>
  <c r="ABJ49" i="39"/>
  <c r="ABJ57" i="39"/>
  <c r="ABJ46" i="39"/>
  <c r="ABJ38" i="39"/>
  <c r="ABJ55" i="39"/>
  <c r="ABJ35" i="39"/>
  <c r="ABJ52" i="39"/>
  <c r="ABJ34" i="39"/>
  <c r="ABJ36" i="39"/>
  <c r="ABJ37" i="39" s="1"/>
  <c r="ABJ43" i="39"/>
  <c r="ZG28" i="39" l="1"/>
  <c r="ZG33" i="39"/>
  <c r="ZH21" i="39"/>
  <c r="ZG29" i="39"/>
  <c r="D4490" i="43"/>
  <c r="E4490" i="43"/>
  <c r="C4491" i="43"/>
  <c r="ABK55" i="39"/>
  <c r="ABK38" i="39"/>
  <c r="ABK46" i="39"/>
  <c r="ABK35" i="39"/>
  <c r="ABK43" i="39"/>
  <c r="ABK52" i="39"/>
  <c r="ABK34" i="39"/>
  <c r="ABK36" i="39"/>
  <c r="ABK37" i="39" s="1"/>
  <c r="ABK57" i="39"/>
  <c r="ABK49" i="39"/>
  <c r="ABJ56" i="39"/>
  <c r="ABJ58" i="39"/>
  <c r="ABL7" i="39"/>
  <c r="ABL6" i="39"/>
  <c r="ABM5" i="39"/>
  <c r="ABL11" i="39"/>
  <c r="ZI21" i="39" l="1"/>
  <c r="ZH29" i="39"/>
  <c r="ZH28" i="39"/>
  <c r="ZH33" i="39"/>
  <c r="D4491" i="43"/>
  <c r="E4491" i="43"/>
  <c r="C4492" i="43"/>
  <c r="ABL35" i="39"/>
  <c r="ABL55" i="39"/>
  <c r="ABL36" i="39"/>
  <c r="ABL37" i="39" s="1"/>
  <c r="ABL57" i="39"/>
  <c r="ABL46" i="39"/>
  <c r="ABL38" i="39"/>
  <c r="ABL43" i="39"/>
  <c r="ABL49" i="39"/>
  <c r="ABL34" i="39"/>
  <c r="ABL52" i="39"/>
  <c r="ABK58" i="39"/>
  <c r="ABK56" i="39"/>
  <c r="ABN5" i="39"/>
  <c r="ABM11" i="39"/>
  <c r="ABM6" i="39"/>
  <c r="ABM7" i="39"/>
  <c r="ZI29" i="39" l="1"/>
  <c r="ZI33" i="39"/>
  <c r="ZI28" i="39"/>
  <c r="ZJ21" i="39"/>
  <c r="D4492" i="43"/>
  <c r="E4492" i="43"/>
  <c r="C4493" i="43"/>
  <c r="ABL58" i="39"/>
  <c r="ABN7" i="39"/>
  <c r="ABO5" i="39"/>
  <c r="ABN11" i="39"/>
  <c r="ABN6" i="39"/>
  <c r="ABL56" i="39"/>
  <c r="ABM35" i="39"/>
  <c r="ABM36" i="39"/>
  <c r="ABM37" i="39" s="1"/>
  <c r="ABM43" i="39"/>
  <c r="ABM55" i="39"/>
  <c r="ABM38" i="39"/>
  <c r="ABM46" i="39"/>
  <c r="ABM57" i="39"/>
  <c r="ABM49" i="39"/>
  <c r="ABM34" i="39"/>
  <c r="ABM52" i="39"/>
  <c r="ZJ28" i="39" l="1"/>
  <c r="ZK21" i="39"/>
  <c r="ZJ29" i="39"/>
  <c r="ZJ33" i="39"/>
  <c r="C4494" i="43"/>
  <c r="D4493" i="43"/>
  <c r="E4493" i="43"/>
  <c r="ABM56" i="39"/>
  <c r="ABN57" i="39"/>
  <c r="ABN43" i="39"/>
  <c r="ABN55" i="39"/>
  <c r="ABN46" i="39"/>
  <c r="ABN49" i="39"/>
  <c r="ABN38" i="39"/>
  <c r="ABN52" i="39"/>
  <c r="ABN34" i="39"/>
  <c r="ABN36" i="39"/>
  <c r="ABN37" i="39" s="1"/>
  <c r="ABN35" i="39"/>
  <c r="ABP5" i="39"/>
  <c r="ABO11" i="39"/>
  <c r="ABO7" i="39"/>
  <c r="ABO6" i="39"/>
  <c r="ABM58" i="39"/>
  <c r="ZK29" i="39" l="1"/>
  <c r="ZK28" i="39"/>
  <c r="ZK33" i="39"/>
  <c r="ZL21" i="39"/>
  <c r="D4494" i="43"/>
  <c r="C4495" i="43"/>
  <c r="E4494" i="43"/>
  <c r="ABN56" i="39"/>
  <c r="ABN58" i="39"/>
  <c r="ABO36" i="39"/>
  <c r="ABO37" i="39" s="1"/>
  <c r="ABO57" i="39"/>
  <c r="ABO34" i="39"/>
  <c r="ABO38" i="39"/>
  <c r="ABO55" i="39"/>
  <c r="ABO52" i="39"/>
  <c r="ABO35" i="39"/>
  <c r="ABO49" i="39"/>
  <c r="ABO43" i="39"/>
  <c r="ABO46" i="39"/>
  <c r="ABQ5" i="39"/>
  <c r="ABP11" i="39"/>
  <c r="ABP7" i="39"/>
  <c r="ABP6" i="39"/>
  <c r="ZL28" i="39" l="1"/>
  <c r="ZL33" i="39"/>
  <c r="ZL29" i="39"/>
  <c r="ZM21" i="39"/>
  <c r="D4495" i="43"/>
  <c r="E4495" i="43"/>
  <c r="C4496" i="43"/>
  <c r="ABO58" i="39"/>
  <c r="ABP49" i="39"/>
  <c r="ABP46" i="39"/>
  <c r="ABP36" i="39"/>
  <c r="ABP37" i="39" s="1"/>
  <c r="ABP34" i="39"/>
  <c r="ABP55" i="39"/>
  <c r="ABP52" i="39"/>
  <c r="ABP57" i="39"/>
  <c r="ABP35" i="39"/>
  <c r="ABP38" i="39"/>
  <c r="ABP43" i="39"/>
  <c r="ABO56" i="39"/>
  <c r="ABQ6" i="39"/>
  <c r="ABQ7" i="39"/>
  <c r="ABR5" i="39"/>
  <c r="ABQ11" i="39"/>
  <c r="ZM29" i="39" l="1"/>
  <c r="ZM33" i="39"/>
  <c r="ZM28" i="39"/>
  <c r="ZN21" i="39"/>
  <c r="E4496" i="43"/>
  <c r="C4497" i="43"/>
  <c r="D4496" i="43"/>
  <c r="ABP58" i="39"/>
  <c r="ABQ38" i="39"/>
  <c r="ABQ36" i="39"/>
  <c r="ABQ37" i="39" s="1"/>
  <c r="ABQ57" i="39"/>
  <c r="ABQ52" i="39"/>
  <c r="ABQ55" i="39"/>
  <c r="ABQ46" i="39"/>
  <c r="ABQ35" i="39"/>
  <c r="ABQ49" i="39"/>
  <c r="ABQ34" i="39"/>
  <c r="ABQ43" i="39"/>
  <c r="ABS5" i="39"/>
  <c r="ABR11" i="39"/>
  <c r="ABR6" i="39"/>
  <c r="ABR7" i="39"/>
  <c r="ABP56" i="39"/>
  <c r="ZN29" i="39" l="1"/>
  <c r="ZN28" i="39"/>
  <c r="ZO21" i="39"/>
  <c r="ZN33" i="39"/>
  <c r="E4497" i="43"/>
  <c r="C4498" i="43"/>
  <c r="D4497" i="43"/>
  <c r="ABR49" i="39"/>
  <c r="ABR57" i="39"/>
  <c r="ABR35" i="39"/>
  <c r="ABR34" i="39"/>
  <c r="ABR52" i="39"/>
  <c r="ABR43" i="39"/>
  <c r="ABR36" i="39"/>
  <c r="ABR37" i="39" s="1"/>
  <c r="ABR55" i="39"/>
  <c r="ABR46" i="39"/>
  <c r="ABR38" i="39"/>
  <c r="ABQ58" i="39"/>
  <c r="ABQ56" i="39"/>
  <c r="ABS6" i="39"/>
  <c r="ABT5" i="39"/>
  <c r="ABS11" i="39"/>
  <c r="ABS7" i="39"/>
  <c r="ZO33" i="39" l="1"/>
  <c r="ZP21" i="39"/>
  <c r="ZO28" i="39"/>
  <c r="ZO29" i="39"/>
  <c r="E4498" i="43"/>
  <c r="C4499" i="43"/>
  <c r="D4498" i="43"/>
  <c r="ABR58" i="39"/>
  <c r="ABS55" i="39"/>
  <c r="ABS49" i="39"/>
  <c r="ABS46" i="39"/>
  <c r="ABS34" i="39"/>
  <c r="ABS57" i="39"/>
  <c r="ABS36" i="39"/>
  <c r="ABS37" i="39" s="1"/>
  <c r="ABS38" i="39"/>
  <c r="ABS52" i="39"/>
  <c r="ABS43" i="39"/>
  <c r="ABS35" i="39"/>
  <c r="ABR56" i="39"/>
  <c r="ABU5" i="39"/>
  <c r="ABT11" i="39"/>
  <c r="ABT7" i="39"/>
  <c r="ABT6" i="39"/>
  <c r="ZP28" i="39" l="1"/>
  <c r="ZP33" i="39"/>
  <c r="ZQ21" i="39"/>
  <c r="ZP29" i="39"/>
  <c r="D4499" i="43"/>
  <c r="C4500" i="43"/>
  <c r="E4499" i="43"/>
  <c r="ABS56" i="39"/>
  <c r="ABU6" i="39"/>
  <c r="ABU7" i="39"/>
  <c r="ABV5" i="39"/>
  <c r="ABU11" i="39"/>
  <c r="ABS58" i="39"/>
  <c r="ABT38" i="39"/>
  <c r="ABT46" i="39"/>
  <c r="ABT43" i="39"/>
  <c r="ABT34" i="39"/>
  <c r="ABT49" i="39"/>
  <c r="ABT52" i="39"/>
  <c r="ABT55" i="39"/>
  <c r="ABT56" i="39" s="1"/>
  <c r="ABT35" i="39"/>
  <c r="ABT36" i="39"/>
  <c r="ABT37" i="39" s="1"/>
  <c r="ABT57" i="39"/>
  <c r="ZQ29" i="39" l="1"/>
  <c r="ZQ33" i="39"/>
  <c r="ZQ28" i="39"/>
  <c r="ZR21" i="39"/>
  <c r="D4500" i="43"/>
  <c r="E4500" i="43"/>
  <c r="C4501" i="43"/>
  <c r="ABT58" i="39"/>
  <c r="ABU52" i="39"/>
  <c r="ABU35" i="39"/>
  <c r="ABU57" i="39"/>
  <c r="ABU55" i="39"/>
  <c r="ABU38" i="39"/>
  <c r="ABU34" i="39"/>
  <c r="ABU36" i="39"/>
  <c r="ABU37" i="39" s="1"/>
  <c r="ABU43" i="39"/>
  <c r="ABU46" i="39"/>
  <c r="ABU49" i="39"/>
  <c r="ABV6" i="39"/>
  <c r="ABV11" i="39"/>
  <c r="ABW5" i="39"/>
  <c r="ABV7" i="39"/>
  <c r="ZS21" i="39" l="1"/>
  <c r="ZR28" i="39"/>
  <c r="ZR29" i="39"/>
  <c r="ZR33" i="39"/>
  <c r="D4501" i="43"/>
  <c r="E4501" i="43"/>
  <c r="C4502" i="43"/>
  <c r="ABV57" i="39"/>
  <c r="ABV35" i="39"/>
  <c r="ABV55" i="39"/>
  <c r="ABV49" i="39"/>
  <c r="ABV43" i="39"/>
  <c r="ABV38" i="39"/>
  <c r="ABV36" i="39"/>
  <c r="ABV37" i="39" s="1"/>
  <c r="ABV46" i="39"/>
  <c r="ABV52" i="39"/>
  <c r="ABV34" i="39"/>
  <c r="ABU56" i="39"/>
  <c r="ABU58" i="39"/>
  <c r="ABX5" i="39"/>
  <c r="ABW11" i="39"/>
  <c r="ABW7" i="39"/>
  <c r="ABW6" i="39"/>
  <c r="ZS28" i="39" l="1"/>
  <c r="ZS29" i="39"/>
  <c r="ZS33" i="39"/>
  <c r="ZT21" i="39"/>
  <c r="C4503" i="43"/>
  <c r="D4502" i="43"/>
  <c r="E4502" i="43"/>
  <c r="ABW36" i="39"/>
  <c r="ABW37" i="39" s="1"/>
  <c r="ABW34" i="39"/>
  <c r="ABW57" i="39"/>
  <c r="ABW35" i="39"/>
  <c r="ABW38" i="39"/>
  <c r="ABW55" i="39"/>
  <c r="ABW52" i="39"/>
  <c r="ABW49" i="39"/>
  <c r="ABW46" i="39"/>
  <c r="ABW43" i="39"/>
  <c r="ABV56" i="39"/>
  <c r="ABX6" i="39"/>
  <c r="ABY5" i="39"/>
  <c r="ABX11" i="39"/>
  <c r="ABX7" i="39"/>
  <c r="ABV58" i="39"/>
  <c r="ZT28" i="39" l="1"/>
  <c r="ZT29" i="39"/>
  <c r="ZT33" i="39"/>
  <c r="ZU21" i="39"/>
  <c r="C4504" i="43"/>
  <c r="D4503" i="43"/>
  <c r="E4503" i="43"/>
  <c r="ABW58" i="39"/>
  <c r="ABX49" i="39"/>
  <c r="ABX43" i="39"/>
  <c r="ABX55" i="39"/>
  <c r="ABX52" i="39"/>
  <c r="ABX46" i="39"/>
  <c r="ABX36" i="39"/>
  <c r="ABX37" i="39" s="1"/>
  <c r="ABX57" i="39"/>
  <c r="ABX35" i="39"/>
  <c r="ABX38" i="39"/>
  <c r="ABX34" i="39"/>
  <c r="ABY11" i="39"/>
  <c r="ABY7" i="39"/>
  <c r="ABY6" i="39"/>
  <c r="ABZ5" i="39"/>
  <c r="ABW56" i="39"/>
  <c r="ZU28" i="39" l="1"/>
  <c r="ZU33" i="39"/>
  <c r="ZV21" i="39"/>
  <c r="ZU29" i="39"/>
  <c r="D4504" i="43"/>
  <c r="C4505" i="43"/>
  <c r="E4504" i="43"/>
  <c r="ABX56" i="39"/>
  <c r="ACA5" i="39"/>
  <c r="ABZ11" i="39"/>
  <c r="ABZ6" i="39"/>
  <c r="ABZ7" i="39"/>
  <c r="ABX58" i="39"/>
  <c r="ABY52" i="39"/>
  <c r="ABY34" i="39"/>
  <c r="ABY36" i="39"/>
  <c r="ABY37" i="39" s="1"/>
  <c r="ABY38" i="39"/>
  <c r="ABY35" i="39"/>
  <c r="ABY46" i="39"/>
  <c r="ABY55" i="39"/>
  <c r="ABY49" i="39"/>
  <c r="ABY57" i="39"/>
  <c r="ABY43" i="39"/>
  <c r="ZV33" i="39" l="1"/>
  <c r="ZV29" i="39"/>
  <c r="ZV28" i="39"/>
  <c r="ZW21" i="39"/>
  <c r="C4506" i="43"/>
  <c r="E4505" i="43"/>
  <c r="D4505" i="43"/>
  <c r="ABZ35" i="39"/>
  <c r="ABZ36" i="39"/>
  <c r="ABZ37" i="39" s="1"/>
  <c r="ABZ57" i="39"/>
  <c r="ABZ38" i="39"/>
  <c r="ABZ55" i="39"/>
  <c r="ABZ34" i="39"/>
  <c r="ABZ43" i="39"/>
  <c r="ABZ52" i="39"/>
  <c r="ABZ46" i="39"/>
  <c r="ABZ49" i="39"/>
  <c r="ACA6" i="39"/>
  <c r="ACA7" i="39"/>
  <c r="ACB5" i="39"/>
  <c r="ACA11" i="39"/>
  <c r="ABY56" i="39"/>
  <c r="ABY58" i="39"/>
  <c r="ZW29" i="39" l="1"/>
  <c r="ZX21" i="39"/>
  <c r="ZW28" i="39"/>
  <c r="ZW33" i="39"/>
  <c r="E4506" i="43"/>
  <c r="C4507" i="43"/>
  <c r="D4506" i="43"/>
  <c r="ABZ56" i="39"/>
  <c r="ABZ58" i="39"/>
  <c r="ACA57" i="39"/>
  <c r="ACA46" i="39"/>
  <c r="ACA43" i="39"/>
  <c r="ACA55" i="39"/>
  <c r="ACA34" i="39"/>
  <c r="ACA36" i="39"/>
  <c r="ACA37" i="39" s="1"/>
  <c r="ACA35" i="39"/>
  <c r="ACA49" i="39"/>
  <c r="ACA52" i="39"/>
  <c r="ACA38" i="39"/>
  <c r="ACB7" i="39"/>
  <c r="ACC5" i="39"/>
  <c r="ACB11" i="39"/>
  <c r="ACB6" i="39"/>
  <c r="ZX29" i="39" l="1"/>
  <c r="ZY21" i="39"/>
  <c r="ZX28" i="39"/>
  <c r="ZX33" i="39"/>
  <c r="C4508" i="43"/>
  <c r="D4507" i="43"/>
  <c r="E4507" i="43"/>
  <c r="ACA58" i="39"/>
  <c r="ACC7" i="39"/>
  <c r="ACC6" i="39"/>
  <c r="ACD5" i="39"/>
  <c r="ACC11" i="39"/>
  <c r="ACB52" i="39"/>
  <c r="ACB55" i="39"/>
  <c r="ACB46" i="39"/>
  <c r="ACB43" i="39"/>
  <c r="ACB34" i="39"/>
  <c r="ACB36" i="39"/>
  <c r="ACB37" i="39" s="1"/>
  <c r="ACB35" i="39"/>
  <c r="ACB57" i="39"/>
  <c r="ACB38" i="39"/>
  <c r="ACB49" i="39"/>
  <c r="ACA56" i="39"/>
  <c r="ZY28" i="39" l="1"/>
  <c r="ZY29" i="39"/>
  <c r="ZZ21" i="39"/>
  <c r="ZY33" i="39"/>
  <c r="D4508" i="43"/>
  <c r="C4509" i="43"/>
  <c r="E4508" i="43"/>
  <c r="ACB58" i="39"/>
  <c r="ACB56" i="39"/>
  <c r="ACC36" i="39"/>
  <c r="ACC37" i="39" s="1"/>
  <c r="ACC52" i="39"/>
  <c r="ACC35" i="39"/>
  <c r="ACC38" i="39"/>
  <c r="ACC34" i="39"/>
  <c r="ACC57" i="39"/>
  <c r="ACC43" i="39"/>
  <c r="ACC55" i="39"/>
  <c r="ACC46" i="39"/>
  <c r="ACC49" i="39"/>
  <c r="ACD7" i="39"/>
  <c r="ACD6" i="39"/>
  <c r="ACE5" i="39"/>
  <c r="ACD11" i="39"/>
  <c r="ZZ28" i="39" l="1"/>
  <c r="ZZ29" i="39"/>
  <c r="ZZ33" i="39"/>
  <c r="AAA21" i="39"/>
  <c r="C4510" i="43"/>
  <c r="D4509" i="43"/>
  <c r="E4509" i="43"/>
  <c r="ACE6" i="39"/>
  <c r="ACE7" i="39"/>
  <c r="ACF5" i="39"/>
  <c r="ACE11" i="39"/>
  <c r="ACC56" i="39"/>
  <c r="ACD49" i="39"/>
  <c r="ACD57" i="39"/>
  <c r="ACD52" i="39"/>
  <c r="ACD55" i="39"/>
  <c r="ACD46" i="39"/>
  <c r="ACD36" i="39"/>
  <c r="ACD37" i="39" s="1"/>
  <c r="ACD35" i="39"/>
  <c r="ACD38" i="39"/>
  <c r="ACD34" i="39"/>
  <c r="ACD43" i="39"/>
  <c r="ACC58" i="39"/>
  <c r="AAA28" i="39" l="1"/>
  <c r="AAB21" i="39"/>
  <c r="AAA29" i="39"/>
  <c r="AAA33" i="39"/>
  <c r="C4511" i="43"/>
  <c r="D4510" i="43"/>
  <c r="E4510" i="43"/>
  <c r="ACD56" i="39"/>
  <c r="ACD58" i="39"/>
  <c r="ACE43" i="39"/>
  <c r="ACE36" i="39"/>
  <c r="ACE37" i="39" s="1"/>
  <c r="ACE35" i="39"/>
  <c r="ACE46" i="39"/>
  <c r="ACE38" i="39"/>
  <c r="ACE55" i="39"/>
  <c r="ACE34" i="39"/>
  <c r="ACE52" i="39"/>
  <c r="ACE57" i="39"/>
  <c r="ACE49" i="39"/>
  <c r="ACG5" i="39"/>
  <c r="ACF11" i="39"/>
  <c r="ACF7" i="39"/>
  <c r="ACF6" i="39"/>
  <c r="AAC21" i="39" l="1"/>
  <c r="AAB28" i="39"/>
  <c r="AAB29" i="39"/>
  <c r="AAB33" i="39"/>
  <c r="D4511" i="43"/>
  <c r="E4511" i="43"/>
  <c r="C4512" i="43"/>
  <c r="ACE56" i="39"/>
  <c r="ACF35" i="39"/>
  <c r="ACF52" i="39"/>
  <c r="ACF38" i="39"/>
  <c r="ACF46" i="39"/>
  <c r="ACF49" i="39"/>
  <c r="ACF34" i="39"/>
  <c r="ACF36" i="39"/>
  <c r="ACF37" i="39" s="1"/>
  <c r="ACF43" i="39"/>
  <c r="ACF57" i="39"/>
  <c r="ACF55" i="39"/>
  <c r="ACH5" i="39"/>
  <c r="ACG11" i="39"/>
  <c r="ACG7" i="39"/>
  <c r="ACG6" i="39"/>
  <c r="ACE58" i="39"/>
  <c r="AAC29" i="39" l="1"/>
  <c r="AAC33" i="39"/>
  <c r="AAC28" i="39"/>
  <c r="AAD21" i="39"/>
  <c r="E4512" i="43"/>
  <c r="D4512" i="43"/>
  <c r="C4513" i="43"/>
  <c r="ACG55" i="39"/>
  <c r="ACG35" i="39"/>
  <c r="ACG38" i="39"/>
  <c r="ACG46" i="39"/>
  <c r="ACG52" i="39"/>
  <c r="ACG49" i="39"/>
  <c r="ACG43" i="39"/>
  <c r="ACG34" i="39"/>
  <c r="ACG36" i="39"/>
  <c r="ACG37" i="39" s="1"/>
  <c r="ACG57" i="39"/>
  <c r="ACH6" i="39"/>
  <c r="ACI5" i="39"/>
  <c r="ACH11" i="39"/>
  <c r="ACH7" i="39"/>
  <c r="ACF56" i="39"/>
  <c r="ACF58" i="39"/>
  <c r="AAD29" i="39" l="1"/>
  <c r="AAD33" i="39"/>
  <c r="AAD28" i="39"/>
  <c r="AAE21" i="39"/>
  <c r="E4513" i="43"/>
  <c r="C4514" i="43"/>
  <c r="D4513" i="43"/>
  <c r="ACG58" i="39"/>
  <c r="ACI11" i="39"/>
  <c r="ACJ5" i="39"/>
  <c r="ACI6" i="39"/>
  <c r="ACI7" i="39"/>
  <c r="ACG56" i="39"/>
  <c r="ACH52" i="39"/>
  <c r="ACH38" i="39"/>
  <c r="ACH36" i="39"/>
  <c r="ACH37" i="39" s="1"/>
  <c r="ACH55" i="39"/>
  <c r="ACH46" i="39"/>
  <c r="ACH34" i="39"/>
  <c r="ACH35" i="39"/>
  <c r="ACH43" i="39"/>
  <c r="ACH49" i="39"/>
  <c r="ACH57" i="39"/>
  <c r="AAF21" i="39" l="1"/>
  <c r="AAE28" i="39"/>
  <c r="AAE29" i="39"/>
  <c r="AAE33" i="39"/>
  <c r="D4514" i="43"/>
  <c r="E4514" i="43"/>
  <c r="C4515" i="43"/>
  <c r="ACI38" i="39"/>
  <c r="ACI34" i="39"/>
  <c r="ACI43" i="39"/>
  <c r="ACI46" i="39"/>
  <c r="ACI36" i="39"/>
  <c r="ACI37" i="39" s="1"/>
  <c r="ACI57" i="39"/>
  <c r="ACI49" i="39"/>
  <c r="ACI52" i="39"/>
  <c r="ACI35" i="39"/>
  <c r="ACI55" i="39"/>
  <c r="ACH56" i="39"/>
  <c r="ACJ6" i="39"/>
  <c r="ACJ7" i="39"/>
  <c r="ACK5" i="39"/>
  <c r="ACJ11" i="39"/>
  <c r="ACH58" i="39"/>
  <c r="AAG21" i="39" l="1"/>
  <c r="AAF28" i="39"/>
  <c r="AAF33" i="39"/>
  <c r="AAF29" i="39"/>
  <c r="D4515" i="43"/>
  <c r="E4515" i="43"/>
  <c r="C4516" i="43"/>
  <c r="ACI56" i="39"/>
  <c r="ACI58" i="39"/>
  <c r="ACJ57" i="39"/>
  <c r="ACJ35" i="39"/>
  <c r="ACJ36" i="39"/>
  <c r="ACJ37" i="39" s="1"/>
  <c r="ACJ38" i="39"/>
  <c r="ACJ46" i="39"/>
  <c r="ACJ49" i="39"/>
  <c r="ACJ52" i="39"/>
  <c r="ACJ55" i="39"/>
  <c r="ACJ43" i="39"/>
  <c r="ACJ34" i="39"/>
  <c r="ACK7" i="39"/>
  <c r="ACK6" i="39"/>
  <c r="ACL5" i="39"/>
  <c r="ACK11" i="39"/>
  <c r="AAG33" i="39" l="1"/>
  <c r="AAH21" i="39"/>
  <c r="AAG29" i="39"/>
  <c r="AAG28" i="39"/>
  <c r="E4516" i="43"/>
  <c r="D4516" i="43"/>
  <c r="C4517" i="43"/>
  <c r="ACK52" i="39"/>
  <c r="ACK34" i="39"/>
  <c r="ACK35" i="39"/>
  <c r="ACK38" i="39"/>
  <c r="ACK46" i="39"/>
  <c r="ACK43" i="39"/>
  <c r="ACK36" i="39"/>
  <c r="ACK37" i="39" s="1"/>
  <c r="ACK57" i="39"/>
  <c r="ACK55" i="39"/>
  <c r="ACK49" i="39"/>
  <c r="ACJ58" i="39"/>
  <c r="ACM5" i="39"/>
  <c r="ACL11" i="39"/>
  <c r="ACL7" i="39"/>
  <c r="ACL6" i="39"/>
  <c r="ACJ56" i="39"/>
  <c r="AAH33" i="39" l="1"/>
  <c r="AAH29" i="39"/>
  <c r="AAH28" i="39"/>
  <c r="AAI21" i="39"/>
  <c r="D4517" i="43"/>
  <c r="C4518" i="43"/>
  <c r="E4517" i="43"/>
  <c r="ACK56" i="39"/>
  <c r="ACL36" i="39"/>
  <c r="ACL37" i="39" s="1"/>
  <c r="ACL35" i="39"/>
  <c r="ACL34" i="39"/>
  <c r="ACL57" i="39"/>
  <c r="ACL52" i="39"/>
  <c r="ACL43" i="39"/>
  <c r="ACL38" i="39"/>
  <c r="ACL49" i="39"/>
  <c r="ACL55" i="39"/>
  <c r="ACL46" i="39"/>
  <c r="ACK58" i="39"/>
  <c r="ACN5" i="39"/>
  <c r="ACM11" i="39"/>
  <c r="ACM6" i="39"/>
  <c r="ACM7" i="39"/>
  <c r="AAI29" i="39" l="1"/>
  <c r="AAI33" i="39"/>
  <c r="AAI28" i="39"/>
  <c r="AAJ21" i="39"/>
  <c r="D4518" i="43"/>
  <c r="E4518" i="43"/>
  <c r="C4519" i="43"/>
  <c r="ACL58" i="39"/>
  <c r="ACM38" i="39"/>
  <c r="ACM43" i="39"/>
  <c r="ACM57" i="39"/>
  <c r="ACM34" i="39"/>
  <c r="ACM55" i="39"/>
  <c r="ACM46" i="39"/>
  <c r="ACM36" i="39"/>
  <c r="ACM37" i="39" s="1"/>
  <c r="ACM49" i="39"/>
  <c r="ACM35" i="39"/>
  <c r="ACM52" i="39"/>
  <c r="ACL56" i="39"/>
  <c r="ACN7" i="39"/>
  <c r="ACO5" i="39"/>
  <c r="ACN11" i="39"/>
  <c r="ACN6" i="39"/>
  <c r="AAJ28" i="39" l="1"/>
  <c r="AAJ33" i="39"/>
  <c r="AAJ29" i="39"/>
  <c r="AAK21" i="39"/>
  <c r="D4519" i="43"/>
  <c r="E4519" i="43"/>
  <c r="C4520" i="43"/>
  <c r="ACN36" i="39"/>
  <c r="ACN37" i="39" s="1"/>
  <c r="ACN38" i="39"/>
  <c r="ACN55" i="39"/>
  <c r="ACN52" i="39"/>
  <c r="ACN35" i="39"/>
  <c r="ACN49" i="39"/>
  <c r="ACN46" i="39"/>
  <c r="ACN57" i="39"/>
  <c r="ACN34" i="39"/>
  <c r="ACN43" i="39"/>
  <c r="ACP5" i="39"/>
  <c r="ACO11" i="39"/>
  <c r="ACO7" i="39"/>
  <c r="ACO6" i="39"/>
  <c r="ACM56" i="39"/>
  <c r="ACM58" i="39"/>
  <c r="AAL21" i="39" l="1"/>
  <c r="AAK28" i="39"/>
  <c r="AAK29" i="39"/>
  <c r="AAK33" i="39"/>
  <c r="C4521" i="43"/>
  <c r="D4520" i="43"/>
  <c r="E4520" i="43"/>
  <c r="ACP6" i="39"/>
  <c r="ACP7" i="39"/>
  <c r="ACQ5" i="39"/>
  <c r="ACP11" i="39"/>
  <c r="ACN56" i="39"/>
  <c r="ACN58" i="39"/>
  <c r="ACO55" i="39"/>
  <c r="ACO36" i="39"/>
  <c r="ACO37" i="39" s="1"/>
  <c r="ACO57" i="39"/>
  <c r="ACO46" i="39"/>
  <c r="ACO43" i="39"/>
  <c r="ACO35" i="39"/>
  <c r="ACO52" i="39"/>
  <c r="ACO38" i="39"/>
  <c r="ACO34" i="39"/>
  <c r="ACO49" i="39"/>
  <c r="AAL28" i="39" l="1"/>
  <c r="AAL33" i="39"/>
  <c r="AAM21" i="39"/>
  <c r="AAL29" i="39"/>
  <c r="C4522" i="43"/>
  <c r="D4521" i="43"/>
  <c r="E4521" i="43"/>
  <c r="ACO58" i="39"/>
  <c r="ACP34" i="39"/>
  <c r="ACP38" i="39"/>
  <c r="ACP43" i="39"/>
  <c r="ACP52" i="39"/>
  <c r="ACP36" i="39"/>
  <c r="ACP37" i="39" s="1"/>
  <c r="ACP49" i="39"/>
  <c r="ACP55" i="39"/>
  <c r="ACP35" i="39"/>
  <c r="ACP57" i="39"/>
  <c r="ACP46" i="39"/>
  <c r="ACO56" i="39"/>
  <c r="ACR5" i="39"/>
  <c r="ACQ11" i="39"/>
  <c r="ACQ6" i="39"/>
  <c r="ACQ7" i="39"/>
  <c r="AAN21" i="39" l="1"/>
  <c r="AAM29" i="39"/>
  <c r="AAM28" i="39"/>
  <c r="AAM33" i="39"/>
  <c r="D4522" i="43"/>
  <c r="E4522" i="43"/>
  <c r="C4523" i="43"/>
  <c r="ACQ35" i="39"/>
  <c r="ACQ36" i="39"/>
  <c r="ACQ37" i="39" s="1"/>
  <c r="ACQ43" i="39"/>
  <c r="ACQ57" i="39"/>
  <c r="ACQ46" i="39"/>
  <c r="ACQ34" i="39"/>
  <c r="ACQ49" i="39"/>
  <c r="ACQ52" i="39"/>
  <c r="ACQ38" i="39"/>
  <c r="ACQ55" i="39"/>
  <c r="ACP56" i="39"/>
  <c r="ACS5" i="39"/>
  <c r="ACR11" i="39"/>
  <c r="ACR6" i="39"/>
  <c r="ACR7" i="39"/>
  <c r="ACP58" i="39"/>
  <c r="AAN29" i="39" l="1"/>
  <c r="AAN33" i="39"/>
  <c r="AAN28" i="39"/>
  <c r="AAO21" i="39"/>
  <c r="E4523" i="43"/>
  <c r="C4524" i="43"/>
  <c r="D4523" i="43"/>
  <c r="ACT5" i="39"/>
  <c r="ACS11" i="39"/>
  <c r="ACS6" i="39"/>
  <c r="ACS7" i="39"/>
  <c r="ACQ56" i="39"/>
  <c r="ACR55" i="39"/>
  <c r="ACR34" i="39"/>
  <c r="ACR36" i="39"/>
  <c r="ACR37" i="39" s="1"/>
  <c r="ACR52" i="39"/>
  <c r="ACR57" i="39"/>
  <c r="ACR49" i="39"/>
  <c r="ACR46" i="39"/>
  <c r="ACR35" i="39"/>
  <c r="ACR43" i="39"/>
  <c r="ACR38" i="39"/>
  <c r="ACQ58" i="39"/>
  <c r="AAO28" i="39" l="1"/>
  <c r="AAO29" i="39"/>
  <c r="AAO33" i="39"/>
  <c r="AAP21" i="39"/>
  <c r="C4525" i="43"/>
  <c r="E4524" i="43"/>
  <c r="D4524" i="43"/>
  <c r="ACS43" i="39"/>
  <c r="ACS36" i="39"/>
  <c r="ACS37" i="39" s="1"/>
  <c r="ACS34" i="39"/>
  <c r="ACS35" i="39"/>
  <c r="ACS55" i="39"/>
  <c r="ACS52" i="39"/>
  <c r="ACS57" i="39"/>
  <c r="ACS38" i="39"/>
  <c r="ACS46" i="39"/>
  <c r="ACS49" i="39"/>
  <c r="ACU5" i="39"/>
  <c r="ACT11" i="39"/>
  <c r="ACT7" i="39"/>
  <c r="ACT6" i="39"/>
  <c r="ACR56" i="39"/>
  <c r="ACR58" i="39"/>
  <c r="AAQ21" i="39" l="1"/>
  <c r="AAP28" i="39"/>
  <c r="AAP29" i="39"/>
  <c r="AAP33" i="39"/>
  <c r="C4526" i="43"/>
  <c r="D4525" i="43"/>
  <c r="E4525" i="43"/>
  <c r="ACU11" i="39"/>
  <c r="ACU7" i="39"/>
  <c r="ACU6" i="39"/>
  <c r="ACV5" i="39"/>
  <c r="ACT55" i="39"/>
  <c r="ACT35" i="39"/>
  <c r="ACT34" i="39"/>
  <c r="ACT46" i="39"/>
  <c r="ACT49" i="39"/>
  <c r="ACT52" i="39"/>
  <c r="ACT57" i="39"/>
  <c r="ACT38" i="39"/>
  <c r="ACT36" i="39"/>
  <c r="ACT37" i="39" s="1"/>
  <c r="ACT43" i="39"/>
  <c r="ACS56" i="39"/>
  <c r="ACS58" i="39"/>
  <c r="AAQ29" i="39" l="1"/>
  <c r="AAR21" i="39"/>
  <c r="AAQ33" i="39"/>
  <c r="AAQ28" i="39"/>
  <c r="E4526" i="43"/>
  <c r="D4526" i="43"/>
  <c r="C4527" i="43"/>
  <c r="ACT58" i="39"/>
  <c r="ACW5" i="39"/>
  <c r="ACV11" i="39"/>
  <c r="ACV7" i="39"/>
  <c r="ACV6" i="39"/>
  <c r="ACU46" i="39"/>
  <c r="ACU55" i="39"/>
  <c r="ACU34" i="39"/>
  <c r="ACU35" i="39"/>
  <c r="ACU52" i="39"/>
  <c r="ACU43" i="39"/>
  <c r="ACU36" i="39"/>
  <c r="ACU37" i="39" s="1"/>
  <c r="ACU57" i="39"/>
  <c r="ACU38" i="39"/>
  <c r="ACU49" i="39"/>
  <c r="ACT56" i="39"/>
  <c r="AAR29" i="39" l="1"/>
  <c r="AAS21" i="39"/>
  <c r="AAR33" i="39"/>
  <c r="AAR28" i="39"/>
  <c r="D4527" i="43"/>
  <c r="C4528" i="43"/>
  <c r="E4527" i="43"/>
  <c r="ACU58" i="39"/>
  <c r="ACW7" i="39"/>
  <c r="ACW6" i="39"/>
  <c r="ACX5" i="39"/>
  <c r="ACW11" i="39"/>
  <c r="ACV52" i="39"/>
  <c r="ACV46" i="39"/>
  <c r="ACV43" i="39"/>
  <c r="ACV36" i="39"/>
  <c r="ACV37" i="39" s="1"/>
  <c r="ACV57" i="39"/>
  <c r="ACV35" i="39"/>
  <c r="ACV38" i="39"/>
  <c r="ACV55" i="39"/>
  <c r="ACV34" i="39"/>
  <c r="ACV49" i="39"/>
  <c r="ACU56" i="39"/>
  <c r="AAS33" i="39" l="1"/>
  <c r="AAS28" i="39"/>
  <c r="AAT21" i="39"/>
  <c r="AAS29" i="39"/>
  <c r="E4528" i="43"/>
  <c r="C4529" i="43"/>
  <c r="D4528" i="43"/>
  <c r="ACX6" i="39"/>
  <c r="ACX7" i="39"/>
  <c r="ACY5" i="39"/>
  <c r="ACX11" i="39"/>
  <c r="ACW36" i="39"/>
  <c r="ACW37" i="39" s="1"/>
  <c r="ACW57" i="39"/>
  <c r="ACW38" i="39"/>
  <c r="ACW55" i="39"/>
  <c r="ACW52" i="39"/>
  <c r="ACW49" i="39"/>
  <c r="ACW34" i="39"/>
  <c r="ACW46" i="39"/>
  <c r="ACW35" i="39"/>
  <c r="ACW43" i="39"/>
  <c r="ACV56" i="39"/>
  <c r="ACV58" i="39"/>
  <c r="AAT28" i="39" l="1"/>
  <c r="AAT29" i="39"/>
  <c r="AAT33" i="39"/>
  <c r="AAU21" i="39"/>
  <c r="E4529" i="43"/>
  <c r="C4530" i="43"/>
  <c r="D4529" i="43"/>
  <c r="ACX34" i="39"/>
  <c r="ACX43" i="39"/>
  <c r="ACX57" i="39"/>
  <c r="ACX38" i="39"/>
  <c r="ACX35" i="39"/>
  <c r="ACX55" i="39"/>
  <c r="ACX52" i="39"/>
  <c r="ACX49" i="39"/>
  <c r="ACX36" i="39"/>
  <c r="ACX37" i="39" s="1"/>
  <c r="ACX46" i="39"/>
  <c r="ACY7" i="39"/>
  <c r="ACZ5" i="39"/>
  <c r="ACY11" i="39"/>
  <c r="ACY6" i="39"/>
  <c r="ACW56" i="39"/>
  <c r="ACW58" i="39"/>
  <c r="AAU29" i="39" l="1"/>
  <c r="AAV21" i="39"/>
  <c r="AAU33" i="39"/>
  <c r="AAU28" i="39"/>
  <c r="D4530" i="43"/>
  <c r="E4530" i="43"/>
  <c r="C4531" i="43"/>
  <c r="ADA5" i="39"/>
  <c r="ACZ11" i="39"/>
  <c r="ACZ7" i="39"/>
  <c r="ACZ6" i="39"/>
  <c r="ACX58" i="39"/>
  <c r="ACY35" i="39"/>
  <c r="ACY55" i="39"/>
  <c r="ACY57" i="39"/>
  <c r="ACY38" i="39"/>
  <c r="ACY34" i="39"/>
  <c r="ACY36" i="39"/>
  <c r="ACY37" i="39" s="1"/>
  <c r="ACY43" i="39"/>
  <c r="ACY49" i="39"/>
  <c r="ACY52" i="39"/>
  <c r="ACY46" i="39"/>
  <c r="ACX56" i="39"/>
  <c r="AAV29" i="39" l="1"/>
  <c r="AAV28" i="39"/>
  <c r="AAV33" i="39"/>
  <c r="AAW21" i="39"/>
  <c r="C4532" i="43"/>
  <c r="D4531" i="43"/>
  <c r="E4531" i="43"/>
  <c r="ACY58" i="39"/>
  <c r="ACZ55" i="39"/>
  <c r="ACZ52" i="39"/>
  <c r="ACZ36" i="39"/>
  <c r="ACZ37" i="39" s="1"/>
  <c r="ACZ57" i="39"/>
  <c r="ACZ43" i="39"/>
  <c r="ACZ46" i="39"/>
  <c r="ACZ38" i="39"/>
  <c r="ACZ35" i="39"/>
  <c r="ACZ49" i="39"/>
  <c r="ACZ34" i="39"/>
  <c r="ACY56" i="39"/>
  <c r="ADB5" i="39"/>
  <c r="ADA11" i="39"/>
  <c r="ADA7" i="39"/>
  <c r="ADA6" i="39"/>
  <c r="AAX21" i="39" l="1"/>
  <c r="AAW29" i="39"/>
  <c r="AAW28" i="39"/>
  <c r="AAW33" i="39"/>
  <c r="D4532" i="43"/>
  <c r="E4532" i="43"/>
  <c r="C4533" i="43"/>
  <c r="ADA55" i="39"/>
  <c r="ADA36" i="39"/>
  <c r="ADA37" i="39" s="1"/>
  <c r="ADA46" i="39"/>
  <c r="ADA34" i="39"/>
  <c r="ADA57" i="39"/>
  <c r="ADA35" i="39"/>
  <c r="ADA38" i="39"/>
  <c r="ADA43" i="39"/>
  <c r="ADA52" i="39"/>
  <c r="ADA49" i="39"/>
  <c r="ACZ58" i="39"/>
  <c r="ADC5" i="39"/>
  <c r="ADB11" i="39"/>
  <c r="ADB7" i="39"/>
  <c r="ADB6" i="39"/>
  <c r="ACZ56" i="39"/>
  <c r="AAX28" i="39" l="1"/>
  <c r="AAY21" i="39"/>
  <c r="AAX29" i="39"/>
  <c r="AAX33" i="39"/>
  <c r="D4533" i="43"/>
  <c r="C4534" i="43"/>
  <c r="E4533" i="43"/>
  <c r="ADB35" i="39"/>
  <c r="ADB46" i="39"/>
  <c r="ADB52" i="39"/>
  <c r="ADB55" i="39"/>
  <c r="ADB57" i="39"/>
  <c r="ADB34" i="39"/>
  <c r="ADB43" i="39"/>
  <c r="ADB49" i="39"/>
  <c r="ADB38" i="39"/>
  <c r="ADB36" i="39"/>
  <c r="ADB37" i="39" s="1"/>
  <c r="ADA58" i="39"/>
  <c r="ADC7" i="39"/>
  <c r="ADD5" i="39"/>
  <c r="ADC11" i="39"/>
  <c r="ADC6" i="39"/>
  <c r="ADA56" i="39"/>
  <c r="AAY29" i="39" l="1"/>
  <c r="AAY33" i="39"/>
  <c r="AAY28" i="39"/>
  <c r="AAZ21" i="39"/>
  <c r="E4534" i="43"/>
  <c r="C4535" i="43"/>
  <c r="D4534" i="43"/>
  <c r="ADD7" i="39"/>
  <c r="ADD6" i="39"/>
  <c r="ADE5" i="39"/>
  <c r="ADD11" i="39"/>
  <c r="ADC36" i="39"/>
  <c r="ADC37" i="39" s="1"/>
  <c r="ADC43" i="39"/>
  <c r="ADC34" i="39"/>
  <c r="ADC35" i="39"/>
  <c r="ADC46" i="39"/>
  <c r="ADC57" i="39"/>
  <c r="ADC52" i="39"/>
  <c r="ADC38" i="39"/>
  <c r="ADC55" i="39"/>
  <c r="ADC49" i="39"/>
  <c r="ADB58" i="39"/>
  <c r="ADB56" i="39"/>
  <c r="AAZ29" i="39" l="1"/>
  <c r="AAZ33" i="39"/>
  <c r="ABA21" i="39"/>
  <c r="AAZ28" i="39"/>
  <c r="C4536" i="43"/>
  <c r="E4535" i="43"/>
  <c r="D4535" i="43"/>
  <c r="ADF5" i="39"/>
  <c r="ADE11" i="39"/>
  <c r="ADE6" i="39"/>
  <c r="ADE7" i="39"/>
  <c r="ADD49" i="39"/>
  <c r="ADD57" i="39"/>
  <c r="ADD52" i="39"/>
  <c r="ADD35" i="39"/>
  <c r="ADD34" i="39"/>
  <c r="ADD43" i="39"/>
  <c r="ADD36" i="39"/>
  <c r="ADD37" i="39" s="1"/>
  <c r="ADD38" i="39"/>
  <c r="ADD55" i="39"/>
  <c r="ADD46" i="39"/>
  <c r="ADC56" i="39"/>
  <c r="ADC58" i="39"/>
  <c r="ABA29" i="39" l="1"/>
  <c r="ABA28" i="39"/>
  <c r="ABA33" i="39"/>
  <c r="ABB21" i="39"/>
  <c r="C4537" i="43"/>
  <c r="D4536" i="43"/>
  <c r="E4536" i="43"/>
  <c r="ADD56" i="39"/>
  <c r="ADE43" i="39"/>
  <c r="ADE57" i="39"/>
  <c r="ADE55" i="39"/>
  <c r="ADE36" i="39"/>
  <c r="ADE37" i="39" s="1"/>
  <c r="ADE52" i="39"/>
  <c r="ADE34" i="39"/>
  <c r="ADE35" i="39"/>
  <c r="ADE46" i="39"/>
  <c r="ADE49" i="39"/>
  <c r="ADE38" i="39"/>
  <c r="ADD58" i="39"/>
  <c r="ADG5" i="39"/>
  <c r="ADF11" i="39"/>
  <c r="ADF7" i="39"/>
  <c r="ADF6" i="39"/>
  <c r="ABB29" i="39" l="1"/>
  <c r="ABB28" i="39"/>
  <c r="ABB33" i="39"/>
  <c r="ABC21" i="39"/>
  <c r="E4537" i="43"/>
  <c r="C4538" i="43"/>
  <c r="D4537" i="43"/>
  <c r="ADE58" i="39"/>
  <c r="ADE56" i="39"/>
  <c r="ADF36" i="39"/>
  <c r="ADF37" i="39" s="1"/>
  <c r="ADF49" i="39"/>
  <c r="ADF52" i="39"/>
  <c r="ADF57" i="39"/>
  <c r="ADF46" i="39"/>
  <c r="ADF55" i="39"/>
  <c r="ADF43" i="39"/>
  <c r="ADF38" i="39"/>
  <c r="ADF35" i="39"/>
  <c r="ADF34" i="39"/>
  <c r="ADG6" i="39"/>
  <c r="ADG7" i="39"/>
  <c r="ADG11" i="39"/>
  <c r="ADH5" i="39"/>
  <c r="ABC29" i="39" l="1"/>
  <c r="ABC33" i="39"/>
  <c r="ABC28" i="39"/>
  <c r="ABD21" i="39"/>
  <c r="E4538" i="43"/>
  <c r="C4539" i="43"/>
  <c r="D4538" i="43"/>
  <c r="ADF58" i="39"/>
  <c r="ADH7" i="39"/>
  <c r="ADI5" i="39"/>
  <c r="ADH11" i="39"/>
  <c r="ADH6" i="39"/>
  <c r="ADF56" i="39"/>
  <c r="ADG49" i="39"/>
  <c r="ADG35" i="39"/>
  <c r="ADG34" i="39"/>
  <c r="ADG43" i="39"/>
  <c r="ADG46" i="39"/>
  <c r="ADG36" i="39"/>
  <c r="ADG37" i="39" s="1"/>
  <c r="ADG52" i="39"/>
  <c r="ADG57" i="39"/>
  <c r="ADG38" i="39"/>
  <c r="ADG55" i="39"/>
  <c r="ABD28" i="39" l="1"/>
  <c r="ABD29" i="39"/>
  <c r="ABD33" i="39"/>
  <c r="ABE21" i="39"/>
  <c r="D4539" i="43"/>
  <c r="E4539" i="43"/>
  <c r="C4540" i="43"/>
  <c r="ADH35" i="39"/>
  <c r="ADH34" i="39"/>
  <c r="ADH52" i="39"/>
  <c r="ADH55" i="39"/>
  <c r="ADH43" i="39"/>
  <c r="ADH38" i="39"/>
  <c r="ADH46" i="39"/>
  <c r="ADH49" i="39"/>
  <c r="ADH36" i="39"/>
  <c r="ADH37" i="39" s="1"/>
  <c r="ADH57" i="39"/>
  <c r="ADG56" i="39"/>
  <c r="ADG58" i="39"/>
  <c r="ADI11" i="39"/>
  <c r="ADI6" i="39"/>
  <c r="ADI7" i="39"/>
  <c r="ADJ5" i="39"/>
  <c r="ABE28" i="39" l="1"/>
  <c r="ABF21" i="39"/>
  <c r="ABE29" i="39"/>
  <c r="ABE33" i="39"/>
  <c r="E4540" i="43"/>
  <c r="C4541" i="43"/>
  <c r="D4540" i="43"/>
  <c r="ADH56" i="39"/>
  <c r="ADH58" i="39"/>
  <c r="ADJ6" i="39"/>
  <c r="ADJ11" i="39"/>
  <c r="ADJ7" i="39"/>
  <c r="ADK5" i="39"/>
  <c r="ADI46" i="39"/>
  <c r="ADI55" i="39"/>
  <c r="ADI35" i="39"/>
  <c r="ADI49" i="39"/>
  <c r="ADI34" i="39"/>
  <c r="ADI43" i="39"/>
  <c r="ADI36" i="39"/>
  <c r="ADI37" i="39" s="1"/>
  <c r="ADI57" i="39"/>
  <c r="ADI38" i="39"/>
  <c r="ADI52" i="39"/>
  <c r="ABF33" i="39" l="1"/>
  <c r="ABG21" i="39"/>
  <c r="ABF28" i="39"/>
  <c r="ABF29" i="39"/>
  <c r="E4541" i="43"/>
  <c r="C4542" i="43"/>
  <c r="D4541" i="43"/>
  <c r="ADI58" i="39"/>
  <c r="ADK7" i="39"/>
  <c r="ADL5" i="39"/>
  <c r="ADK11" i="39"/>
  <c r="ADK6" i="39"/>
  <c r="ADI56" i="39"/>
  <c r="ADJ38" i="39"/>
  <c r="ADJ34" i="39"/>
  <c r="ADJ49" i="39"/>
  <c r="ADJ43" i="39"/>
  <c r="ADJ57" i="39"/>
  <c r="ADJ55" i="39"/>
  <c r="ADJ46" i="39"/>
  <c r="ADJ36" i="39"/>
  <c r="ADJ37" i="39" s="1"/>
  <c r="ADJ52" i="39"/>
  <c r="ADJ35" i="39"/>
  <c r="ABG29" i="39" l="1"/>
  <c r="ABG33" i="39"/>
  <c r="ABH21" i="39"/>
  <c r="ABG28" i="39"/>
  <c r="D4542" i="43"/>
  <c r="E4542" i="43"/>
  <c r="C4543" i="43"/>
  <c r="ADJ56" i="39"/>
  <c r="ADJ58" i="39"/>
  <c r="ADL6" i="39"/>
  <c r="ADM5" i="39"/>
  <c r="ADL11" i="39"/>
  <c r="ADL7" i="39"/>
  <c r="ADK43" i="39"/>
  <c r="ADK35" i="39"/>
  <c r="ADK38" i="39"/>
  <c r="ADK49" i="39"/>
  <c r="ADK52" i="39"/>
  <c r="ADK46" i="39"/>
  <c r="ADK57" i="39"/>
  <c r="ADK34" i="39"/>
  <c r="ADK55" i="39"/>
  <c r="ADK36" i="39"/>
  <c r="ADK37" i="39" s="1"/>
  <c r="ABH28" i="39" l="1"/>
  <c r="ABH33" i="39"/>
  <c r="ABI21" i="39"/>
  <c r="ABH29" i="39"/>
  <c r="D4543" i="43"/>
  <c r="E4543" i="43"/>
  <c r="C4544" i="43"/>
  <c r="ADL36" i="39"/>
  <c r="ADL37" i="39" s="1"/>
  <c r="ADL38" i="39"/>
  <c r="ADL35" i="39"/>
  <c r="ADL52" i="39"/>
  <c r="ADL55" i="39"/>
  <c r="ADL49" i="39"/>
  <c r="ADL57" i="39"/>
  <c r="ADL34" i="39"/>
  <c r="ADL46" i="39"/>
  <c r="ADL43" i="39"/>
  <c r="ADK56" i="39"/>
  <c r="ADM6" i="39"/>
  <c r="ADN5" i="39"/>
  <c r="ADM11" i="39"/>
  <c r="ADM7" i="39"/>
  <c r="ADK58" i="39"/>
  <c r="ABI29" i="39" l="1"/>
  <c r="ABJ21" i="39"/>
  <c r="ABI28" i="39"/>
  <c r="ABI33" i="39"/>
  <c r="C4545" i="43"/>
  <c r="D4544" i="43"/>
  <c r="E4544" i="43"/>
  <c r="ADL56" i="39"/>
  <c r="ADN6" i="39"/>
  <c r="ADO5" i="39"/>
  <c r="ADN11" i="39"/>
  <c r="ADN7" i="39"/>
  <c r="ADM57" i="39"/>
  <c r="ADM46" i="39"/>
  <c r="ADM38" i="39"/>
  <c r="ADM35" i="39"/>
  <c r="ADM34" i="39"/>
  <c r="ADM43" i="39"/>
  <c r="ADM55" i="39"/>
  <c r="ADM36" i="39"/>
  <c r="ADM37" i="39" s="1"/>
  <c r="ADM49" i="39"/>
  <c r="ADM52" i="39"/>
  <c r="ADL58" i="39"/>
  <c r="ABJ28" i="39" l="1"/>
  <c r="ABK21" i="39"/>
  <c r="ABJ33" i="39"/>
  <c r="ABJ29" i="39"/>
  <c r="D4545" i="43"/>
  <c r="E4545" i="43"/>
  <c r="C4546" i="43"/>
  <c r="ADO6" i="39"/>
  <c r="ADP5" i="39"/>
  <c r="ADO11" i="39"/>
  <c r="ADO7" i="39"/>
  <c r="ADM58" i="39"/>
  <c r="ADM56" i="39"/>
  <c r="ADN49" i="39"/>
  <c r="ADN57" i="39"/>
  <c r="ADN38" i="39"/>
  <c r="ADN52" i="39"/>
  <c r="ADN34" i="39"/>
  <c r="ADN35" i="39"/>
  <c r="ADN55" i="39"/>
  <c r="ADN46" i="39"/>
  <c r="ADN36" i="39"/>
  <c r="ADN37" i="39" s="1"/>
  <c r="ADN43" i="39"/>
  <c r="ABK33" i="39" l="1"/>
  <c r="ABK29" i="39"/>
  <c r="ABL21" i="39"/>
  <c r="ABK28" i="39"/>
  <c r="C4547" i="43"/>
  <c r="E4546" i="43"/>
  <c r="D4546" i="43"/>
  <c r="ADN58" i="39"/>
  <c r="ADN56" i="39"/>
  <c r="ADO38" i="39"/>
  <c r="ADO55" i="39"/>
  <c r="ADO52" i="39"/>
  <c r="ADO34" i="39"/>
  <c r="ADO36" i="39"/>
  <c r="ADO37" i="39" s="1"/>
  <c r="ADO49" i="39"/>
  <c r="ADO46" i="39"/>
  <c r="ADO35" i="39"/>
  <c r="ADO43" i="39"/>
  <c r="ADO57" i="39"/>
  <c r="ADQ5" i="39"/>
  <c r="ADP11" i="39"/>
  <c r="ADP7" i="39"/>
  <c r="ADP6" i="39"/>
  <c r="ABM21" i="39" l="1"/>
  <c r="ABL29" i="39"/>
  <c r="ABL33" i="39"/>
  <c r="ABL28" i="39"/>
  <c r="C4548" i="43"/>
  <c r="D4547" i="43"/>
  <c r="E4547" i="43"/>
  <c r="ADO58" i="39"/>
  <c r="ADO56" i="39"/>
  <c r="ADP36" i="39"/>
  <c r="ADP37" i="39" s="1"/>
  <c r="ADP55" i="39"/>
  <c r="ADP57" i="39"/>
  <c r="ADP43" i="39"/>
  <c r="ADP35" i="39"/>
  <c r="ADP52" i="39"/>
  <c r="ADP49" i="39"/>
  <c r="ADP38" i="39"/>
  <c r="ADP46" i="39"/>
  <c r="ADP34" i="39"/>
  <c r="ADR5" i="39"/>
  <c r="ADQ7" i="39"/>
  <c r="ADQ11" i="39"/>
  <c r="ADQ6" i="39"/>
  <c r="ABM28" i="39" l="1"/>
  <c r="ABN21" i="39"/>
  <c r="ABM29" i="39"/>
  <c r="ABM33" i="39"/>
  <c r="D4548" i="43"/>
  <c r="E4548" i="43"/>
  <c r="C4549" i="43"/>
  <c r="ADQ35" i="39"/>
  <c r="ADQ55" i="39"/>
  <c r="ADQ36" i="39"/>
  <c r="ADQ37" i="39" s="1"/>
  <c r="ADQ57" i="39"/>
  <c r="ADQ38" i="39"/>
  <c r="ADQ52" i="39"/>
  <c r="ADQ34" i="39"/>
  <c r="ADQ49" i="39"/>
  <c r="ADQ46" i="39"/>
  <c r="ADQ43" i="39"/>
  <c r="ADR7" i="39"/>
  <c r="ADS5" i="39"/>
  <c r="ADR11" i="39"/>
  <c r="ADR6" i="39"/>
  <c r="ADP58" i="39"/>
  <c r="ADP56" i="39"/>
  <c r="ABN28" i="39" l="1"/>
  <c r="ABN29" i="39"/>
  <c r="ABO21" i="39"/>
  <c r="ABN33" i="39"/>
  <c r="C4550" i="43"/>
  <c r="E4549" i="43"/>
  <c r="D4549" i="43"/>
  <c r="ADS11" i="39"/>
  <c r="ADS6" i="39"/>
  <c r="ADS7" i="39"/>
  <c r="ADT5" i="39"/>
  <c r="ADQ58" i="39"/>
  <c r="ADQ56" i="39"/>
  <c r="ADR49" i="39"/>
  <c r="ADR57" i="39"/>
  <c r="ADR58" i="39" s="1"/>
  <c r="ADR46" i="39"/>
  <c r="ADR38" i="39"/>
  <c r="ADR34" i="39"/>
  <c r="ADR35" i="39"/>
  <c r="ADR43" i="39"/>
  <c r="ADR36" i="39"/>
  <c r="ADR37" i="39" s="1"/>
  <c r="ADR55" i="39"/>
  <c r="ADR52" i="39"/>
  <c r="ABP21" i="39" l="1"/>
  <c r="ABO29" i="39"/>
  <c r="ABO33" i="39"/>
  <c r="ABO28" i="39"/>
  <c r="D4550" i="43"/>
  <c r="E4550" i="43"/>
  <c r="C4551" i="43"/>
  <c r="ADT11" i="39"/>
  <c r="ADT7" i="39"/>
  <c r="ADT6" i="39"/>
  <c r="ADU5" i="39"/>
  <c r="ADR56" i="39"/>
  <c r="ADS36" i="39"/>
  <c r="ADS37" i="39" s="1"/>
  <c r="ADS46" i="39"/>
  <c r="ADS52" i="39"/>
  <c r="ADS57" i="39"/>
  <c r="ADS38" i="39"/>
  <c r="ADS49" i="39"/>
  <c r="ADS34" i="39"/>
  <c r="ADS35" i="39"/>
  <c r="ADS55" i="39"/>
  <c r="ADS43" i="39"/>
  <c r="ABP29" i="39" l="1"/>
  <c r="ABP28" i="39"/>
  <c r="ABQ21" i="39"/>
  <c r="ABP33" i="39"/>
  <c r="D4551" i="43"/>
  <c r="E4551" i="43"/>
  <c r="C4552" i="43"/>
  <c r="ADU7" i="39"/>
  <c r="ADV5" i="39"/>
  <c r="ADU11" i="39"/>
  <c r="ADU6" i="39"/>
  <c r="ADT46" i="39"/>
  <c r="ADT36" i="39"/>
  <c r="ADT37" i="39" s="1"/>
  <c r="ADT55" i="39"/>
  <c r="ADT35" i="39"/>
  <c r="ADT38" i="39"/>
  <c r="ADT43" i="39"/>
  <c r="ADT57" i="39"/>
  <c r="ADT34" i="39"/>
  <c r="ADT52" i="39"/>
  <c r="ADT49" i="39"/>
  <c r="ADS58" i="39"/>
  <c r="ADS56" i="39"/>
  <c r="ABR21" i="39" l="1"/>
  <c r="ABQ28" i="39"/>
  <c r="ABQ29" i="39"/>
  <c r="ABQ33" i="39"/>
  <c r="D4552" i="43"/>
  <c r="E4552" i="43"/>
  <c r="C4553" i="43"/>
  <c r="ADT58" i="39"/>
  <c r="ADW5" i="39"/>
  <c r="ADV11" i="39"/>
  <c r="ADV7" i="39"/>
  <c r="ADV6" i="39"/>
  <c r="ADU38" i="39"/>
  <c r="ADU34" i="39"/>
  <c r="ADU57" i="39"/>
  <c r="ADU52" i="39"/>
  <c r="ADU35" i="39"/>
  <c r="ADU36" i="39"/>
  <c r="ADU37" i="39" s="1"/>
  <c r="ADU49" i="39"/>
  <c r="ADU55" i="39"/>
  <c r="ADU43" i="39"/>
  <c r="ADU46" i="39"/>
  <c r="ADT56" i="39"/>
  <c r="ABR28" i="39" l="1"/>
  <c r="ABR29" i="39"/>
  <c r="ABR33" i="39"/>
  <c r="ABS21" i="39"/>
  <c r="E4553" i="43"/>
  <c r="C4554" i="43"/>
  <c r="D4553" i="43"/>
  <c r="ADV34" i="39"/>
  <c r="ADV55" i="39"/>
  <c r="ADV36" i="39"/>
  <c r="ADV37" i="39" s="1"/>
  <c r="ADV57" i="39"/>
  <c r="ADV38" i="39"/>
  <c r="ADV49" i="39"/>
  <c r="ADV35" i="39"/>
  <c r="ADV43" i="39"/>
  <c r="ADV46" i="39"/>
  <c r="ADV52" i="39"/>
  <c r="ADU56" i="39"/>
  <c r="ADW7" i="39"/>
  <c r="ADX5" i="39"/>
  <c r="ADW11" i="39"/>
  <c r="ADW6" i="39"/>
  <c r="ADU58" i="39"/>
  <c r="ABS33" i="39" l="1"/>
  <c r="ABS28" i="39"/>
  <c r="ABS29" i="39"/>
  <c r="ABT21" i="39"/>
  <c r="C4555" i="43"/>
  <c r="D4554" i="43"/>
  <c r="E4554" i="43"/>
  <c r="ADV58" i="39"/>
  <c r="ADV56" i="39"/>
  <c r="ADW35" i="39"/>
  <c r="ADW49" i="39"/>
  <c r="ADW43" i="39"/>
  <c r="ADW46" i="39"/>
  <c r="ADW55" i="39"/>
  <c r="ADW57" i="39"/>
  <c r="ADW52" i="39"/>
  <c r="ADW38" i="39"/>
  <c r="ADW36" i="39"/>
  <c r="ADW37" i="39" s="1"/>
  <c r="ADW34" i="39"/>
  <c r="ADX6" i="39"/>
  <c r="ADX11" i="39"/>
  <c r="ADX7" i="39"/>
  <c r="ADY5" i="39"/>
  <c r="ABT28" i="39" l="1"/>
  <c r="ABT29" i="39"/>
  <c r="ABT33" i="39"/>
  <c r="ABU21" i="39"/>
  <c r="C4556" i="43"/>
  <c r="D4555" i="43"/>
  <c r="E4555" i="43"/>
  <c r="ADY11" i="39"/>
  <c r="ADY6" i="39"/>
  <c r="ADY7" i="39"/>
  <c r="ADZ5" i="39"/>
  <c r="ADW58" i="39"/>
  <c r="ADW56" i="39"/>
  <c r="ADX35" i="39"/>
  <c r="ADX55" i="39"/>
  <c r="ADX52" i="39"/>
  <c r="ADX34" i="39"/>
  <c r="ADX57" i="39"/>
  <c r="ADX38" i="39"/>
  <c r="ADX36" i="39"/>
  <c r="ADX37" i="39" s="1"/>
  <c r="ADX46" i="39"/>
  <c r="ADX43" i="39"/>
  <c r="ADX49" i="39"/>
  <c r="ABU29" i="39" l="1"/>
  <c r="ABU33" i="39"/>
  <c r="ABU28" i="39"/>
  <c r="ABV21" i="39"/>
  <c r="D4556" i="43"/>
  <c r="E4556" i="43"/>
  <c r="C4557" i="43"/>
  <c r="ADX56" i="39"/>
  <c r="ADX58" i="39"/>
  <c r="ADY38" i="39"/>
  <c r="ADY55" i="39"/>
  <c r="ADY46" i="39"/>
  <c r="ADY52" i="39"/>
  <c r="ADY57" i="39"/>
  <c r="ADY43" i="39"/>
  <c r="ADY36" i="39"/>
  <c r="ADY37" i="39" s="1"/>
  <c r="ADY34" i="39"/>
  <c r="ADY35" i="39"/>
  <c r="ADY49" i="39"/>
  <c r="ADZ11" i="39"/>
  <c r="ADZ6" i="39"/>
  <c r="AEA5" i="39"/>
  <c r="ADZ7" i="39"/>
  <c r="ABV28" i="39" l="1"/>
  <c r="ABV29" i="39"/>
  <c r="ABV33" i="39"/>
  <c r="ABW21" i="39"/>
  <c r="C4558" i="43"/>
  <c r="E4557" i="43"/>
  <c r="D4557" i="43"/>
  <c r="ADZ52" i="39"/>
  <c r="ADZ55" i="39"/>
  <c r="ADZ34" i="39"/>
  <c r="ADZ43" i="39"/>
  <c r="ADZ57" i="39"/>
  <c r="ADZ46" i="39"/>
  <c r="ADZ35" i="39"/>
  <c r="ADZ38" i="39"/>
  <c r="ADZ36" i="39"/>
  <c r="ADZ37" i="39" s="1"/>
  <c r="ADZ49" i="39"/>
  <c r="ADY56" i="39"/>
  <c r="AEA7" i="39"/>
  <c r="AEA11" i="39"/>
  <c r="AEB5" i="39"/>
  <c r="AEA6" i="39"/>
  <c r="ADY58" i="39"/>
  <c r="ABW33" i="39" l="1"/>
  <c r="ABX21" i="39"/>
  <c r="ABW29" i="39"/>
  <c r="ABW28" i="39"/>
  <c r="C4559" i="43"/>
  <c r="D4558" i="43"/>
  <c r="E4558" i="43"/>
  <c r="ADZ58" i="39"/>
  <c r="AEA49" i="39"/>
  <c r="AEA52" i="39"/>
  <c r="AEA46" i="39"/>
  <c r="AEA35" i="39"/>
  <c r="AEA43" i="39"/>
  <c r="AEA38" i="39"/>
  <c r="AEA36" i="39"/>
  <c r="AEA37" i="39" s="1"/>
  <c r="AEA34" i="39"/>
  <c r="AEA55" i="39"/>
  <c r="AEA57" i="39"/>
  <c r="ADZ56" i="39"/>
  <c r="AEC5" i="39"/>
  <c r="AEB7" i="39"/>
  <c r="AEB6" i="39"/>
  <c r="AEB11" i="39"/>
  <c r="ABX33" i="39" l="1"/>
  <c r="ABX28" i="39"/>
  <c r="ABX29" i="39"/>
  <c r="ABY21" i="39"/>
  <c r="D4559" i="43"/>
  <c r="E4559" i="43"/>
  <c r="C4560" i="43"/>
  <c r="AEC6" i="39"/>
  <c r="AED5" i="39"/>
  <c r="AEC11" i="39"/>
  <c r="AEC7" i="39"/>
  <c r="AEA56" i="39"/>
  <c r="AEB55" i="39"/>
  <c r="AEB56" i="39" s="1"/>
  <c r="AEB43" i="39"/>
  <c r="AEB49" i="39"/>
  <c r="AEB57" i="39"/>
  <c r="AEB38" i="39"/>
  <c r="AEB34" i="39"/>
  <c r="AEB35" i="39"/>
  <c r="AEB36" i="39"/>
  <c r="AEB37" i="39" s="1"/>
  <c r="AEB52" i="39"/>
  <c r="AEB46" i="39"/>
  <c r="AEA58" i="39"/>
  <c r="ABY29" i="39" l="1"/>
  <c r="ABY33" i="39"/>
  <c r="ABZ21" i="39"/>
  <c r="ABY28" i="39"/>
  <c r="C4561" i="43"/>
  <c r="D4560" i="43"/>
  <c r="E4560" i="43"/>
  <c r="AEC55" i="39"/>
  <c r="AEC57" i="39"/>
  <c r="AEC35" i="39"/>
  <c r="AEC43" i="39"/>
  <c r="AEC46" i="39"/>
  <c r="AEC49" i="39"/>
  <c r="AEC52" i="39"/>
  <c r="AEC38" i="39"/>
  <c r="AEC34" i="39"/>
  <c r="AEC36" i="39"/>
  <c r="AEC37" i="39" s="1"/>
  <c r="AEE5" i="39"/>
  <c r="AED11" i="39"/>
  <c r="AED7" i="39"/>
  <c r="AED6" i="39"/>
  <c r="AEB58" i="39"/>
  <c r="ACA21" i="39" l="1"/>
  <c r="ABZ33" i="39"/>
  <c r="ABZ28" i="39"/>
  <c r="ABZ29" i="39"/>
  <c r="C4562" i="43"/>
  <c r="D4561" i="43"/>
  <c r="E4561" i="43"/>
  <c r="AED43" i="39"/>
  <c r="AED55" i="39"/>
  <c r="AED57" i="39"/>
  <c r="AED36" i="39"/>
  <c r="AED37" i="39" s="1"/>
  <c r="AED46" i="39"/>
  <c r="AED49" i="39"/>
  <c r="AED52" i="39"/>
  <c r="AED38" i="39"/>
  <c r="AED35" i="39"/>
  <c r="AED34" i="39"/>
  <c r="AEE6" i="39"/>
  <c r="AEF5" i="39"/>
  <c r="AEE11" i="39"/>
  <c r="AEE7" i="39"/>
  <c r="AEC58" i="39"/>
  <c r="AEC56" i="39"/>
  <c r="ACA29" i="39" l="1"/>
  <c r="ACA28" i="39"/>
  <c r="ACA33" i="39"/>
  <c r="ACB21" i="39"/>
  <c r="E4562" i="43"/>
  <c r="C4563" i="43"/>
  <c r="D4562" i="43"/>
  <c r="AED58" i="39"/>
  <c r="AEF7" i="39"/>
  <c r="AEG5" i="39"/>
  <c r="AEF6" i="39"/>
  <c r="AEF11" i="39"/>
  <c r="AED56" i="39"/>
  <c r="AEE34" i="39"/>
  <c r="AEE52" i="39"/>
  <c r="AEE36" i="39"/>
  <c r="AEE37" i="39" s="1"/>
  <c r="AEE43" i="39"/>
  <c r="AEE57" i="39"/>
  <c r="AEE46" i="39"/>
  <c r="AEE35" i="39"/>
  <c r="AEE55" i="39"/>
  <c r="AEE38" i="39"/>
  <c r="AEE49" i="39"/>
  <c r="ACC21" i="39" l="1"/>
  <c r="ACB33" i="39"/>
  <c r="ACB28" i="39"/>
  <c r="ACB29" i="39"/>
  <c r="D4563" i="43"/>
  <c r="E4563" i="43"/>
  <c r="AEE58" i="39"/>
  <c r="AEE56" i="39"/>
  <c r="AEG7" i="39"/>
  <c r="AEH5" i="39"/>
  <c r="AEG11" i="39"/>
  <c r="AEG6" i="39"/>
  <c r="AEF55" i="39"/>
  <c r="AEF38" i="39"/>
  <c r="AEF46" i="39"/>
  <c r="AEF57" i="39"/>
  <c r="AEF35" i="39"/>
  <c r="AEF52" i="39"/>
  <c r="AEF36" i="39"/>
  <c r="AEF37" i="39" s="1"/>
  <c r="AEF43" i="39"/>
  <c r="AEF34" i="39"/>
  <c r="AEF49" i="39"/>
  <c r="ACC28" i="39" l="1"/>
  <c r="ACD21" i="39"/>
  <c r="ACC33" i="39"/>
  <c r="ACC29" i="39"/>
  <c r="U181" i="43"/>
  <c r="U99" i="43"/>
  <c r="U103" i="43"/>
  <c r="U117" i="43"/>
  <c r="U210" i="43"/>
  <c r="U213" i="43"/>
  <c r="U104" i="43"/>
  <c r="U148" i="43"/>
  <c r="U150" i="43"/>
  <c r="U228" i="43"/>
  <c r="U149" i="43"/>
  <c r="U156" i="43"/>
  <c r="U211" i="43"/>
  <c r="U188" i="43"/>
  <c r="U11" i="43"/>
  <c r="U207" i="43"/>
  <c r="U65" i="43"/>
  <c r="U231" i="43"/>
  <c r="U82" i="43"/>
  <c r="U66" i="43"/>
  <c r="U40" i="43"/>
  <c r="U219" i="43"/>
  <c r="U142" i="43"/>
  <c r="U165" i="43"/>
  <c r="U21" i="43"/>
  <c r="U87" i="43"/>
  <c r="U44" i="43"/>
  <c r="U174" i="43"/>
  <c r="U184" i="43"/>
  <c r="U37" i="43"/>
  <c r="U205" i="43"/>
  <c r="U106" i="43"/>
  <c r="U168" i="43"/>
  <c r="U176" i="43"/>
  <c r="U173" i="43"/>
  <c r="U119" i="43"/>
  <c r="U177" i="43"/>
  <c r="U105" i="43"/>
  <c r="U41" i="43"/>
  <c r="U22" i="43"/>
  <c r="U171" i="43"/>
  <c r="U8" i="43"/>
  <c r="U139" i="43"/>
  <c r="U134" i="43"/>
  <c r="U95" i="43"/>
  <c r="U45" i="43"/>
  <c r="U199" i="43"/>
  <c r="U169" i="43"/>
  <c r="U71" i="43"/>
  <c r="U212" i="43"/>
  <c r="U118" i="43"/>
  <c r="U61" i="43"/>
  <c r="U158" i="43"/>
  <c r="U48" i="43"/>
  <c r="U209" i="43"/>
  <c r="U53" i="43"/>
  <c r="U69" i="43"/>
  <c r="U107" i="43"/>
  <c r="U63" i="43"/>
  <c r="U179" i="43"/>
  <c r="U94" i="43"/>
  <c r="U222" i="43"/>
  <c r="U29" i="43"/>
  <c r="U23" i="43"/>
  <c r="U224" i="43"/>
  <c r="U154" i="43"/>
  <c r="U102" i="43"/>
  <c r="U232" i="43"/>
  <c r="U32" i="43"/>
  <c r="U138" i="43"/>
  <c r="U111" i="43"/>
  <c r="U157" i="43"/>
  <c r="U83" i="43"/>
  <c r="U214" i="43"/>
  <c r="U64" i="43"/>
  <c r="U155" i="43"/>
  <c r="U204" i="43"/>
  <c r="U85" i="43"/>
  <c r="U167" i="43"/>
  <c r="U186" i="43"/>
  <c r="U78" i="43"/>
  <c r="U153" i="43"/>
  <c r="U18" i="43"/>
  <c r="U16" i="43"/>
  <c r="U172" i="43"/>
  <c r="U116" i="43"/>
  <c r="U43" i="43"/>
  <c r="U136" i="43"/>
  <c r="U34" i="43"/>
  <c r="U70" i="43"/>
  <c r="U58" i="43"/>
  <c r="U220" i="43"/>
  <c r="U147" i="43"/>
  <c r="U206" i="43"/>
  <c r="U200" i="43"/>
  <c r="U9" i="43"/>
  <c r="U194" i="43"/>
  <c r="U108" i="43"/>
  <c r="U75" i="43"/>
  <c r="U185" i="43"/>
  <c r="U6" i="43"/>
  <c r="U97" i="43"/>
  <c r="U81" i="43"/>
  <c r="U164" i="43"/>
  <c r="U133" i="43"/>
  <c r="U217" i="43"/>
  <c r="U120" i="43"/>
  <c r="U216" i="43"/>
  <c r="U193" i="43"/>
  <c r="U130" i="43"/>
  <c r="U42" i="43"/>
  <c r="U137" i="43"/>
  <c r="U89" i="43"/>
  <c r="U202" i="43"/>
  <c r="U62" i="43"/>
  <c r="U135" i="43"/>
  <c r="U112" i="43"/>
  <c r="U187" i="43"/>
  <c r="U24" i="43"/>
  <c r="U190" i="43"/>
  <c r="U25" i="43"/>
  <c r="U131" i="43"/>
  <c r="U72" i="43"/>
  <c r="U36" i="43"/>
  <c r="U218" i="43"/>
  <c r="U7" i="43"/>
  <c r="U68" i="43"/>
  <c r="U175" i="43"/>
  <c r="U20" i="43"/>
  <c r="U132" i="43"/>
  <c r="U54" i="43"/>
  <c r="U14" i="43"/>
  <c r="U35" i="43"/>
  <c r="U38" i="43"/>
  <c r="U223" i="43"/>
  <c r="U183" i="43"/>
  <c r="U73" i="43"/>
  <c r="U84" i="43"/>
  <c r="U125" i="43"/>
  <c r="U146" i="43"/>
  <c r="U101" i="43"/>
  <c r="U151" i="43"/>
  <c r="U141" i="43"/>
  <c r="U122" i="43"/>
  <c r="U109" i="43"/>
  <c r="U114" i="43"/>
  <c r="U163" i="43"/>
  <c r="U47" i="43"/>
  <c r="U121" i="43"/>
  <c r="U5" i="43"/>
  <c r="U203" i="43"/>
  <c r="U13" i="43"/>
  <c r="U115" i="43"/>
  <c r="U59" i="43"/>
  <c r="U33" i="43"/>
  <c r="U77" i="43"/>
  <c r="U56" i="43"/>
  <c r="U57" i="43"/>
  <c r="U227" i="43"/>
  <c r="U90" i="43"/>
  <c r="U127" i="43"/>
  <c r="U170" i="43"/>
  <c r="U128" i="43"/>
  <c r="U124" i="43"/>
  <c r="U196" i="43"/>
  <c r="U15" i="43"/>
  <c r="U46" i="43"/>
  <c r="U80" i="43"/>
  <c r="U93" i="43"/>
  <c r="U189" i="43"/>
  <c r="U145" i="43"/>
  <c r="U76" i="43"/>
  <c r="U17" i="43"/>
  <c r="U140" i="43"/>
  <c r="U159" i="43"/>
  <c r="U51" i="43"/>
  <c r="U162" i="43"/>
  <c r="U221" i="43"/>
  <c r="U182" i="43"/>
  <c r="U67" i="43"/>
  <c r="U30" i="43"/>
  <c r="U98" i="43"/>
  <c r="U52" i="43"/>
  <c r="U12" i="43"/>
  <c r="U143" i="43"/>
  <c r="U166" i="43"/>
  <c r="U195" i="43"/>
  <c r="U79" i="43"/>
  <c r="U10" i="43"/>
  <c r="U86" i="43"/>
  <c r="U19" i="43"/>
  <c r="U39" i="43"/>
  <c r="U226" i="43"/>
  <c r="U229" i="43"/>
  <c r="U144" i="43"/>
  <c r="U100" i="43"/>
  <c r="U215" i="43"/>
  <c r="U201" i="43"/>
  <c r="U197" i="43"/>
  <c r="U50" i="43"/>
  <c r="U60" i="43"/>
  <c r="U198" i="43"/>
  <c r="U49" i="43"/>
  <c r="U160" i="43"/>
  <c r="U192" i="43"/>
  <c r="U55" i="43"/>
  <c r="U191" i="43"/>
  <c r="U92" i="43"/>
  <c r="U225" i="43"/>
  <c r="U96" i="43"/>
  <c r="U208" i="43"/>
  <c r="U110" i="43"/>
  <c r="U88" i="43"/>
  <c r="U91" i="43"/>
  <c r="U123" i="43"/>
  <c r="U129" i="43"/>
  <c r="U178" i="43"/>
  <c r="U161" i="43"/>
  <c r="U113" i="43"/>
  <c r="U230" i="43"/>
  <c r="U27" i="43"/>
  <c r="U74" i="43"/>
  <c r="U152" i="43"/>
  <c r="U126" i="43"/>
  <c r="U26" i="43"/>
  <c r="U31" i="43"/>
  <c r="U180" i="43"/>
  <c r="U28" i="43"/>
  <c r="AEG57" i="39"/>
  <c r="AEG49" i="39"/>
  <c r="AEG46" i="39"/>
  <c r="AEG55" i="39"/>
  <c r="AEG36" i="39"/>
  <c r="AEG37" i="39" s="1"/>
  <c r="AEG34" i="39"/>
  <c r="AEG35" i="39"/>
  <c r="AEG43" i="39"/>
  <c r="AEG38" i="39"/>
  <c r="AEG52" i="39"/>
  <c r="AEH6" i="39"/>
  <c r="AEI5" i="39"/>
  <c r="AEH7" i="39"/>
  <c r="AEH11" i="39"/>
  <c r="AEF56" i="39"/>
  <c r="AEF58" i="39"/>
  <c r="ACD29" i="39" l="1"/>
  <c r="ACD33" i="39"/>
  <c r="ACE21" i="39"/>
  <c r="ACD28" i="39"/>
  <c r="AEG56" i="39"/>
  <c r="AEH43" i="39"/>
  <c r="AEH46" i="39"/>
  <c r="AEH35" i="39"/>
  <c r="AEH34" i="39"/>
  <c r="AEH38" i="39"/>
  <c r="AEH36" i="39"/>
  <c r="AEH37" i="39" s="1"/>
  <c r="AEH49" i="39"/>
  <c r="AEH52" i="39"/>
  <c r="AEH55" i="39"/>
  <c r="AEH57" i="39"/>
  <c r="AEG58" i="39"/>
  <c r="AEI6" i="39"/>
  <c r="AEI7" i="39"/>
  <c r="AEJ5" i="39"/>
  <c r="AEI11" i="39"/>
  <c r="ACF21" i="39" l="1"/>
  <c r="ACE29" i="39"/>
  <c r="ACE33" i="39"/>
  <c r="ACE28" i="39"/>
  <c r="AEK5" i="39"/>
  <c r="AEJ11" i="39"/>
  <c r="AEJ6" i="39"/>
  <c r="AEJ7" i="39"/>
  <c r="AEH56" i="39"/>
  <c r="AEI36" i="39"/>
  <c r="AEI37" i="39" s="1"/>
  <c r="AEI34" i="39"/>
  <c r="AEI46" i="39"/>
  <c r="AEI57" i="39"/>
  <c r="AEI55" i="39"/>
  <c r="AEI35" i="39"/>
  <c r="AEI52" i="39"/>
  <c r="AEI49" i="39"/>
  <c r="AEI43" i="39"/>
  <c r="AEI38" i="39"/>
  <c r="AEH58" i="39"/>
  <c r="ACF29" i="39" l="1"/>
  <c r="ACF33" i="39"/>
  <c r="ACG21" i="39"/>
  <c r="ACF28" i="39"/>
  <c r="AEJ34" i="39"/>
  <c r="AEJ55" i="39"/>
  <c r="AEJ57" i="39"/>
  <c r="AEJ36" i="39"/>
  <c r="AEJ37" i="39" s="1"/>
  <c r="AEJ49" i="39"/>
  <c r="AEJ35" i="39"/>
  <c r="AEJ52" i="39"/>
  <c r="AEJ46" i="39"/>
  <c r="AEJ38" i="39"/>
  <c r="AEJ43" i="39"/>
  <c r="AEI56" i="39"/>
  <c r="AEK7" i="39"/>
  <c r="AEL5" i="39"/>
  <c r="AEK11" i="39"/>
  <c r="AEK6" i="39"/>
  <c r="AEI58" i="39"/>
  <c r="ACG29" i="39" l="1"/>
  <c r="ACG33" i="39"/>
  <c r="ACH21" i="39"/>
  <c r="ACG28" i="39"/>
  <c r="AEJ58" i="39"/>
  <c r="AEM5" i="39"/>
  <c r="AEL11" i="39"/>
  <c r="AEL7" i="39"/>
  <c r="AEL6" i="39"/>
  <c r="AEJ56" i="39"/>
  <c r="AEK46" i="39"/>
  <c r="AEK36" i="39"/>
  <c r="AEK37" i="39" s="1"/>
  <c r="AEK38" i="39"/>
  <c r="AEK57" i="39"/>
  <c r="AEK34" i="39"/>
  <c r="AEK55" i="39"/>
  <c r="AEK35" i="39"/>
  <c r="AEK43" i="39"/>
  <c r="AEK52" i="39"/>
  <c r="AEK49" i="39"/>
  <c r="ACH29" i="39" l="1"/>
  <c r="ACI21" i="39"/>
  <c r="ACH33" i="39"/>
  <c r="ACH28" i="39"/>
  <c r="AEL38" i="39"/>
  <c r="AEL34" i="39"/>
  <c r="AEL35" i="39"/>
  <c r="AEL36" i="39"/>
  <c r="AEL37" i="39" s="1"/>
  <c r="AEL55" i="39"/>
  <c r="AEL57" i="39"/>
  <c r="AEL49" i="39"/>
  <c r="AEL46" i="39"/>
  <c r="AEL52" i="39"/>
  <c r="AEL43" i="39"/>
  <c r="AEN5" i="39"/>
  <c r="AEM11" i="39"/>
  <c r="AEM6" i="39"/>
  <c r="AEM7" i="39"/>
  <c r="AEK58" i="39"/>
  <c r="AEK56" i="39"/>
  <c r="ACI28" i="39" l="1"/>
  <c r="ACI33" i="39"/>
  <c r="ACI29" i="39"/>
  <c r="ACJ21" i="39"/>
  <c r="AEL58" i="39"/>
  <c r="AEL56" i="39"/>
  <c r="AEM46" i="39"/>
  <c r="AEM43" i="39"/>
  <c r="AEM36" i="39"/>
  <c r="AEM37" i="39" s="1"/>
  <c r="AEM34" i="39"/>
  <c r="AEM38" i="39"/>
  <c r="AEM49" i="39"/>
  <c r="AEM52" i="39"/>
  <c r="AEM35" i="39"/>
  <c r="AEM57" i="39"/>
  <c r="AEM55" i="39"/>
  <c r="AEN7" i="39"/>
  <c r="AEN11" i="39"/>
  <c r="AEN6" i="39"/>
  <c r="AEO5" i="39"/>
  <c r="ACJ29" i="39" l="1"/>
  <c r="ACK21" i="39"/>
  <c r="ACJ28" i="39"/>
  <c r="ACJ33" i="39"/>
  <c r="AEM58" i="39"/>
  <c r="AEP5" i="39"/>
  <c r="AEO11" i="39"/>
  <c r="AEO6" i="39"/>
  <c r="AEO7" i="39"/>
  <c r="AEM56" i="39"/>
  <c r="AEN38" i="39"/>
  <c r="AEN43" i="39"/>
  <c r="AEN35" i="39"/>
  <c r="AEN57" i="39"/>
  <c r="AEN36" i="39"/>
  <c r="AEN37" i="39" s="1"/>
  <c r="AEN34" i="39"/>
  <c r="AEN46" i="39"/>
  <c r="AEN52" i="39"/>
  <c r="AEN55" i="39"/>
  <c r="AEN49" i="39"/>
  <c r="ACK29" i="39" l="1"/>
  <c r="ACL21" i="39"/>
  <c r="ACK28" i="39"/>
  <c r="ACK33" i="39"/>
  <c r="AEO46" i="39"/>
  <c r="AEO36" i="39"/>
  <c r="AEO37" i="39" s="1"/>
  <c r="AEO52" i="39"/>
  <c r="AEO49" i="39"/>
  <c r="AEO38" i="39"/>
  <c r="AEO57" i="39"/>
  <c r="AEO55" i="39"/>
  <c r="AEO35" i="39"/>
  <c r="AEO34" i="39"/>
  <c r="AEO43" i="39"/>
  <c r="AEP11" i="39"/>
  <c r="AEP6" i="39"/>
  <c r="AEP7" i="39"/>
  <c r="AEQ5" i="39"/>
  <c r="AEN56" i="39"/>
  <c r="AEN58" i="39"/>
  <c r="ACL29" i="39" l="1"/>
  <c r="ACL28" i="39"/>
  <c r="ACL33" i="39"/>
  <c r="ACM21" i="39"/>
  <c r="AEO56" i="39"/>
  <c r="AEO58" i="39"/>
  <c r="AEP57" i="39"/>
  <c r="AEP55" i="39"/>
  <c r="AEP49" i="39"/>
  <c r="AEP36" i="39"/>
  <c r="AEP37" i="39" s="1"/>
  <c r="AEP34" i="39"/>
  <c r="AEP35" i="39"/>
  <c r="AEP52" i="39"/>
  <c r="AEP38" i="39"/>
  <c r="AEP46" i="39"/>
  <c r="AEP43" i="39"/>
  <c r="AER5" i="39"/>
  <c r="AEQ11" i="39"/>
  <c r="AEQ6" i="39"/>
  <c r="AEQ7" i="39"/>
  <c r="ACM29" i="39" l="1"/>
  <c r="ACM33" i="39"/>
  <c r="ACN21" i="39"/>
  <c r="ACM28" i="39"/>
  <c r="AES5" i="39"/>
  <c r="AER6" i="39"/>
  <c r="AER11" i="39"/>
  <c r="AER7" i="39"/>
  <c r="AEQ35" i="39"/>
  <c r="AEQ55" i="39"/>
  <c r="AEQ36" i="39"/>
  <c r="AEQ37" i="39" s="1"/>
  <c r="AEQ43" i="39"/>
  <c r="AEQ34" i="39"/>
  <c r="AEQ57" i="39"/>
  <c r="AEQ52" i="39"/>
  <c r="AEQ38" i="39"/>
  <c r="AEQ46" i="39"/>
  <c r="AEQ49" i="39"/>
  <c r="AEP56" i="39"/>
  <c r="AEP58" i="39"/>
  <c r="ACN33" i="39" l="1"/>
  <c r="ACN29" i="39"/>
  <c r="ACO21" i="39"/>
  <c r="ACN28" i="39"/>
  <c r="AER38" i="39"/>
  <c r="AER57" i="39"/>
  <c r="AER35" i="39"/>
  <c r="AER55" i="39"/>
  <c r="AER34" i="39"/>
  <c r="AER36" i="39"/>
  <c r="AER37" i="39" s="1"/>
  <c r="AER43" i="39"/>
  <c r="AER49" i="39"/>
  <c r="AER52" i="39"/>
  <c r="AER46" i="39"/>
  <c r="AEQ56" i="39"/>
  <c r="AES11" i="39"/>
  <c r="AES7" i="39"/>
  <c r="AET5" i="39"/>
  <c r="AES6" i="39"/>
  <c r="AEQ58" i="39"/>
  <c r="ACO29" i="39" l="1"/>
  <c r="ACO28" i="39"/>
  <c r="ACO33" i="39"/>
  <c r="ACP21" i="39"/>
  <c r="AER56" i="39"/>
  <c r="AER58" i="39"/>
  <c r="AES35" i="39"/>
  <c r="AES43" i="39"/>
  <c r="AES52" i="39"/>
  <c r="AES38" i="39"/>
  <c r="AES57" i="39"/>
  <c r="AES46" i="39"/>
  <c r="AES49" i="39"/>
  <c r="AES34" i="39"/>
  <c r="AES55" i="39"/>
  <c r="AES36" i="39"/>
  <c r="AES37" i="39" s="1"/>
  <c r="AET7" i="39"/>
  <c r="AEU5" i="39"/>
  <c r="AET11" i="39"/>
  <c r="AET6" i="39"/>
  <c r="ACP29" i="39" l="1"/>
  <c r="ACQ21" i="39"/>
  <c r="ACP28" i="39"/>
  <c r="ACP33" i="39"/>
  <c r="AET46" i="39"/>
  <c r="AET36" i="39"/>
  <c r="AET37" i="39" s="1"/>
  <c r="AET52" i="39"/>
  <c r="AET49" i="39"/>
  <c r="AET35" i="39"/>
  <c r="AET57" i="39"/>
  <c r="AET55" i="39"/>
  <c r="AET38" i="39"/>
  <c r="AET43" i="39"/>
  <c r="AET34" i="39"/>
  <c r="AEU7" i="39"/>
  <c r="AEU11" i="39"/>
  <c r="AEU6" i="39"/>
  <c r="AEV5" i="39"/>
  <c r="AES56" i="39"/>
  <c r="AES58" i="39"/>
  <c r="ACQ29" i="39" l="1"/>
  <c r="ACQ28" i="39"/>
  <c r="ACQ33" i="39"/>
  <c r="ACR21" i="39"/>
  <c r="AEV6" i="39"/>
  <c r="AEV11" i="39"/>
  <c r="AEW5" i="39"/>
  <c r="AEV7" i="39"/>
  <c r="AEU35" i="39"/>
  <c r="AEU55" i="39"/>
  <c r="AEU43" i="39"/>
  <c r="AEU34" i="39"/>
  <c r="AEU38" i="39"/>
  <c r="AEU46" i="39"/>
  <c r="AEU57" i="39"/>
  <c r="AEU49" i="39"/>
  <c r="AEU52" i="39"/>
  <c r="AEU36" i="39"/>
  <c r="AEU37" i="39" s="1"/>
  <c r="AET58" i="39"/>
  <c r="AET56" i="39"/>
  <c r="ACS21" i="39" l="1"/>
  <c r="ACR28" i="39"/>
  <c r="ACR29" i="39"/>
  <c r="ACR33" i="39"/>
  <c r="AEU58" i="39"/>
  <c r="AEW6" i="39"/>
  <c r="AEX5" i="39"/>
  <c r="AEW11" i="39"/>
  <c r="AEW7" i="39"/>
  <c r="AEV52" i="39"/>
  <c r="AEV43" i="39"/>
  <c r="AEV38" i="39"/>
  <c r="AEV57" i="39"/>
  <c r="AEV49" i="39"/>
  <c r="AEV34" i="39"/>
  <c r="AEV36" i="39"/>
  <c r="AEV37" i="39" s="1"/>
  <c r="AEV35" i="39"/>
  <c r="AEV46" i="39"/>
  <c r="AEV55" i="39"/>
  <c r="AEU56" i="39"/>
  <c r="ACS33" i="39" l="1"/>
  <c r="ACS28" i="39"/>
  <c r="ACT21" i="39"/>
  <c r="ACS29" i="39"/>
  <c r="AEV58" i="39"/>
  <c r="AEV56" i="39"/>
  <c r="AEX7" i="39"/>
  <c r="AEY5" i="39"/>
  <c r="AEX11" i="39"/>
  <c r="AEX6" i="39"/>
  <c r="AEW34" i="39"/>
  <c r="AEW49" i="39"/>
  <c r="AEW36" i="39"/>
  <c r="AEW37" i="39" s="1"/>
  <c r="AEW46" i="39"/>
  <c r="AEW55" i="39"/>
  <c r="AEW57" i="39"/>
  <c r="AEW38" i="39"/>
  <c r="AEW35" i="39"/>
  <c r="AEW52" i="39"/>
  <c r="AEW43" i="39"/>
  <c r="ACU21" i="39" l="1"/>
  <c r="ACT28" i="39"/>
  <c r="ACT33" i="39"/>
  <c r="ACT29" i="39"/>
  <c r="AEW58" i="39"/>
  <c r="AEW56" i="39"/>
  <c r="AEX43" i="39"/>
  <c r="AEX35" i="39"/>
  <c r="AEX36" i="39"/>
  <c r="AEX37" i="39" s="1"/>
  <c r="AEX46" i="39"/>
  <c r="AEX52" i="39"/>
  <c r="AEX34" i="39"/>
  <c r="AEX49" i="39"/>
  <c r="AEX57" i="39"/>
  <c r="AEX38" i="39"/>
  <c r="AEX55" i="39"/>
  <c r="AEY6" i="39"/>
  <c r="AEZ5" i="39"/>
  <c r="AEY11" i="39"/>
  <c r="AEY7" i="39"/>
  <c r="ACV21" i="39" l="1"/>
  <c r="ACU33" i="39"/>
  <c r="ACU28" i="39"/>
  <c r="ACU29" i="39"/>
  <c r="AEX58" i="39"/>
  <c r="AEY35" i="39"/>
  <c r="AEY36" i="39"/>
  <c r="AEY37" i="39" s="1"/>
  <c r="AEY38" i="39"/>
  <c r="AEY52" i="39"/>
  <c r="AEY55" i="39"/>
  <c r="AEY34" i="39"/>
  <c r="AEY43" i="39"/>
  <c r="AEY57" i="39"/>
  <c r="AEY49" i="39"/>
  <c r="AEY46" i="39"/>
  <c r="AFA5" i="39"/>
  <c r="AEZ11" i="39"/>
  <c r="AEZ6" i="39"/>
  <c r="AEZ7" i="39"/>
  <c r="AEX56" i="39"/>
  <c r="ACV29" i="39" l="1"/>
  <c r="ACV33" i="39"/>
  <c r="ACW21" i="39"/>
  <c r="ACV28" i="39"/>
  <c r="AEZ38" i="39"/>
  <c r="AEZ52" i="39"/>
  <c r="AEZ36" i="39"/>
  <c r="AEZ37" i="39" s="1"/>
  <c r="AEZ49" i="39"/>
  <c r="AEZ43" i="39"/>
  <c r="AEZ55" i="39"/>
  <c r="AEZ34" i="39"/>
  <c r="AEZ57" i="39"/>
  <c r="AEZ35" i="39"/>
  <c r="AEZ46" i="39"/>
  <c r="AEY58" i="39"/>
  <c r="AEY56" i="39"/>
  <c r="AFB5" i="39"/>
  <c r="AFA11" i="39"/>
  <c r="AFA7" i="39"/>
  <c r="AFA6" i="39"/>
  <c r="ACX21" i="39" l="1"/>
  <c r="ACW28" i="39"/>
  <c r="ACW29" i="39"/>
  <c r="ACW33" i="39"/>
  <c r="AFA36" i="39"/>
  <c r="AFA37" i="39" s="1"/>
  <c r="AFA52" i="39"/>
  <c r="AFA46" i="39"/>
  <c r="AFA55" i="39"/>
  <c r="AFA34" i="39"/>
  <c r="AFA38" i="39"/>
  <c r="AFA35" i="39"/>
  <c r="AFA43" i="39"/>
  <c r="AFA49" i="39"/>
  <c r="AFA57" i="39"/>
  <c r="AEZ58" i="39"/>
  <c r="AEZ56" i="39"/>
  <c r="AFB6" i="39"/>
  <c r="AFC5" i="39"/>
  <c r="AFB11" i="39"/>
  <c r="AFB7" i="39"/>
  <c r="ACX29" i="39" l="1"/>
  <c r="ACY21" i="39"/>
  <c r="ACX28" i="39"/>
  <c r="ACX33" i="39"/>
  <c r="AFA56" i="39"/>
  <c r="AFA58" i="39"/>
  <c r="AFC6" i="39"/>
  <c r="AFC7" i="39"/>
  <c r="AFD5" i="39"/>
  <c r="AFC11" i="39"/>
  <c r="AFB35" i="39"/>
  <c r="AFB55" i="39"/>
  <c r="AFB57" i="39"/>
  <c r="AFB46" i="39"/>
  <c r="AFB38" i="39"/>
  <c r="AFB49" i="39"/>
  <c r="AFB36" i="39"/>
  <c r="AFB37" i="39" s="1"/>
  <c r="AFB52" i="39"/>
  <c r="AFB43" i="39"/>
  <c r="AFB34" i="39"/>
  <c r="ACY33" i="39" l="1"/>
  <c r="ACZ21" i="39"/>
  <c r="ACY29" i="39"/>
  <c r="ACY28" i="39"/>
  <c r="AFB58" i="39"/>
  <c r="AFB56" i="39"/>
  <c r="AFD7" i="39"/>
  <c r="AFE5" i="39"/>
  <c r="AFD11" i="39"/>
  <c r="AFD6" i="39"/>
  <c r="AFC35" i="39"/>
  <c r="AFC34" i="39"/>
  <c r="AFC46" i="39"/>
  <c r="AFC55" i="39"/>
  <c r="AFC49" i="39"/>
  <c r="AFC36" i="39"/>
  <c r="AFC37" i="39" s="1"/>
  <c r="AFC38" i="39"/>
  <c r="AFC52" i="39"/>
  <c r="AFC57" i="39"/>
  <c r="AFC43" i="39"/>
  <c r="ACZ33" i="39" l="1"/>
  <c r="ACZ29" i="39"/>
  <c r="ADA21" i="39"/>
  <c r="ACZ28" i="39"/>
  <c r="AFC56" i="39"/>
  <c r="AFE11" i="39"/>
  <c r="AFE7" i="39"/>
  <c r="AFF5" i="39"/>
  <c r="AFE6" i="39"/>
  <c r="AFC58" i="39"/>
  <c r="AFD46" i="39"/>
  <c r="AFD49" i="39"/>
  <c r="AFD57" i="39"/>
  <c r="AFD52" i="39"/>
  <c r="AFD43" i="39"/>
  <c r="AFD38" i="39"/>
  <c r="AFD35" i="39"/>
  <c r="AFD34" i="39"/>
  <c r="AFD36" i="39"/>
  <c r="AFD37" i="39" s="1"/>
  <c r="AFD55" i="39"/>
  <c r="ADA29" i="39" l="1"/>
  <c r="ADB21" i="39"/>
  <c r="ADA28" i="39"/>
  <c r="ADA33" i="39"/>
  <c r="AFG5" i="39"/>
  <c r="AFF11" i="39"/>
  <c r="AFF6" i="39"/>
  <c r="AFF7" i="39"/>
  <c r="AFD58" i="39"/>
  <c r="AFD56" i="39"/>
  <c r="AFE36" i="39"/>
  <c r="AFE37" i="39" s="1"/>
  <c r="AFE52" i="39"/>
  <c r="AFE46" i="39"/>
  <c r="AFE55" i="39"/>
  <c r="AFE34" i="39"/>
  <c r="AFE57" i="39"/>
  <c r="AFE38" i="39"/>
  <c r="AFE43" i="39"/>
  <c r="AFE35" i="39"/>
  <c r="AFE49" i="39"/>
  <c r="ADB29" i="39" l="1"/>
  <c r="ADB28" i="39"/>
  <c r="ADC21" i="39"/>
  <c r="ADB33" i="39"/>
  <c r="AFF57" i="39"/>
  <c r="AFF49" i="39"/>
  <c r="AFF34" i="39"/>
  <c r="AFF35" i="39"/>
  <c r="AFF52" i="39"/>
  <c r="AFF46" i="39"/>
  <c r="AFF55" i="39"/>
  <c r="AFF43" i="39"/>
  <c r="AFF36" i="39"/>
  <c r="AFF37" i="39" s="1"/>
  <c r="AFF38" i="39"/>
  <c r="AFE56" i="39"/>
  <c r="AFE58" i="39"/>
  <c r="AFG6" i="39"/>
  <c r="AFH5" i="39"/>
  <c r="AFG11" i="39"/>
  <c r="AFG7" i="39"/>
  <c r="ADC29" i="39" l="1"/>
  <c r="ADC28" i="39"/>
  <c r="ADD21" i="39"/>
  <c r="ADC33" i="39"/>
  <c r="AFH7" i="39"/>
  <c r="AFH6" i="39"/>
  <c r="AFI5" i="39"/>
  <c r="AFH11" i="39"/>
  <c r="AFF58" i="39"/>
  <c r="AFF56" i="39"/>
  <c r="AFG34" i="39"/>
  <c r="AFG35" i="39"/>
  <c r="AFG43" i="39"/>
  <c r="AFG57" i="39"/>
  <c r="AFG49" i="39"/>
  <c r="AFG52" i="39"/>
  <c r="AFG36" i="39"/>
  <c r="AFG37" i="39" s="1"/>
  <c r="AFG38" i="39"/>
  <c r="AFG55" i="39"/>
  <c r="AFG46" i="39"/>
  <c r="ADD29" i="39" l="1"/>
  <c r="ADD28" i="39"/>
  <c r="ADE21" i="39"/>
  <c r="ADD33" i="39"/>
  <c r="AFH43" i="39"/>
  <c r="AFH49" i="39"/>
  <c r="AFH36" i="39"/>
  <c r="AFH37" i="39" s="1"/>
  <c r="AFH35" i="39"/>
  <c r="AFH55" i="39"/>
  <c r="AFH57" i="39"/>
  <c r="AFH46" i="39"/>
  <c r="AFH52" i="39"/>
  <c r="AFH38" i="39"/>
  <c r="AFH34" i="39"/>
  <c r="AFJ5" i="39"/>
  <c r="AFI11" i="39"/>
  <c r="AFI6" i="39"/>
  <c r="AFI7" i="39"/>
  <c r="AFG58" i="39"/>
  <c r="AFG56" i="39"/>
  <c r="ADE33" i="39" l="1"/>
  <c r="ADF21" i="39"/>
  <c r="ADE28" i="39"/>
  <c r="ADE29" i="39"/>
  <c r="AFH56" i="39"/>
  <c r="AFK5" i="39"/>
  <c r="AFJ11" i="39"/>
  <c r="AFJ6" i="39"/>
  <c r="AFJ7" i="39"/>
  <c r="AFH58" i="39"/>
  <c r="AFI49" i="39"/>
  <c r="AFI38" i="39"/>
  <c r="AFI46" i="39"/>
  <c r="AFI36" i="39"/>
  <c r="AFI37" i="39" s="1"/>
  <c r="AFI52" i="39"/>
  <c r="AFI34" i="39"/>
  <c r="AFI57" i="39"/>
  <c r="AFI35" i="39"/>
  <c r="AFI55" i="39"/>
  <c r="AFI43" i="39"/>
  <c r="ADG21" i="39" l="1"/>
  <c r="ADF29" i="39"/>
  <c r="ADF28" i="39"/>
  <c r="ADF33" i="39"/>
  <c r="AFI58" i="39"/>
  <c r="AFJ43" i="39"/>
  <c r="AFJ57" i="39"/>
  <c r="AFJ46" i="39"/>
  <c r="AFJ34" i="39"/>
  <c r="AFJ49" i="39"/>
  <c r="AFJ35" i="39"/>
  <c r="AFJ52" i="39"/>
  <c r="AFJ36" i="39"/>
  <c r="AFJ37" i="39" s="1"/>
  <c r="AFJ38" i="39"/>
  <c r="AFJ55" i="39"/>
  <c r="AFL5" i="39"/>
  <c r="AFK11" i="39"/>
  <c r="AFK7" i="39"/>
  <c r="AFK6" i="39"/>
  <c r="AFI56" i="39"/>
  <c r="ADG28" i="39" l="1"/>
  <c r="ADG29" i="39"/>
  <c r="ADH21" i="39"/>
  <c r="ADG33" i="39"/>
  <c r="AFK43" i="39"/>
  <c r="AFK34" i="39"/>
  <c r="AFK49" i="39"/>
  <c r="AFK38" i="39"/>
  <c r="AFK55" i="39"/>
  <c r="AFK35" i="39"/>
  <c r="AFK46" i="39"/>
  <c r="AFK36" i="39"/>
  <c r="AFK37" i="39" s="1"/>
  <c r="AFK52" i="39"/>
  <c r="AFK57" i="39"/>
  <c r="AFL11" i="39"/>
  <c r="AFL7" i="39"/>
  <c r="AFL6" i="39"/>
  <c r="AFM5" i="39"/>
  <c r="AFJ56" i="39"/>
  <c r="AFJ58" i="39"/>
  <c r="ADH33" i="39" l="1"/>
  <c r="ADH29" i="39"/>
  <c r="ADH28" i="39"/>
  <c r="ADI21" i="39"/>
  <c r="AFK56" i="39"/>
  <c r="AFL35" i="39"/>
  <c r="AFL46" i="39"/>
  <c r="AFL55" i="39"/>
  <c r="AFL57" i="39"/>
  <c r="AFL49" i="39"/>
  <c r="AFL34" i="39"/>
  <c r="AFL52" i="39"/>
  <c r="AFL36" i="39"/>
  <c r="AFL37" i="39" s="1"/>
  <c r="AFL43" i="39"/>
  <c r="AFL38" i="39"/>
  <c r="AFK58" i="39"/>
  <c r="AFM7" i="39"/>
  <c r="AFM6" i="39"/>
  <c r="AFN5" i="39"/>
  <c r="AFM11" i="39"/>
  <c r="ADI29" i="39" l="1"/>
  <c r="ADI33" i="39"/>
  <c r="ADJ21" i="39"/>
  <c r="ADI28" i="39"/>
  <c r="AFN6" i="39"/>
  <c r="AFO5" i="39"/>
  <c r="AFN11" i="39"/>
  <c r="AFN7" i="39"/>
  <c r="AFL58" i="39"/>
  <c r="AFM49" i="39"/>
  <c r="AFM46" i="39"/>
  <c r="AFM36" i="39"/>
  <c r="AFM37" i="39" s="1"/>
  <c r="AFM35" i="39"/>
  <c r="AFM43" i="39"/>
  <c r="AFM52" i="39"/>
  <c r="AFM55" i="39"/>
  <c r="AFM38" i="39"/>
  <c r="AFM57" i="39"/>
  <c r="AFM34" i="39"/>
  <c r="AFL56" i="39"/>
  <c r="ADJ29" i="39" l="1"/>
  <c r="ADJ33" i="39"/>
  <c r="ADJ28" i="39"/>
  <c r="ADK21" i="39"/>
  <c r="AFM58" i="39"/>
  <c r="AFM56" i="39"/>
  <c r="AFP5" i="39"/>
  <c r="AFO11" i="39"/>
  <c r="AFO6" i="39"/>
  <c r="AFO7" i="39"/>
  <c r="AFN55" i="39"/>
  <c r="AFN36" i="39"/>
  <c r="AFN37" i="39" s="1"/>
  <c r="AFN43" i="39"/>
  <c r="AFN57" i="39"/>
  <c r="AFN52" i="39"/>
  <c r="AFN35" i="39"/>
  <c r="AFN46" i="39"/>
  <c r="AFN38" i="39"/>
  <c r="AFN34" i="39"/>
  <c r="AFN49" i="39"/>
  <c r="ADK29" i="39" l="1"/>
  <c r="ADL21" i="39"/>
  <c r="ADK28" i="39"/>
  <c r="ADK33" i="39"/>
  <c r="AFN56" i="39"/>
  <c r="AFN58" i="39"/>
  <c r="AFO55" i="39"/>
  <c r="AFO43" i="39"/>
  <c r="AFO57" i="39"/>
  <c r="AFO36" i="39"/>
  <c r="AFO37" i="39" s="1"/>
  <c r="AFO52" i="39"/>
  <c r="AFO49" i="39"/>
  <c r="AFO34" i="39"/>
  <c r="AFO46" i="39"/>
  <c r="AFO38" i="39"/>
  <c r="AFO35" i="39"/>
  <c r="AFP6" i="39"/>
  <c r="AFQ5" i="39"/>
  <c r="AFP11" i="39"/>
  <c r="AFP7" i="39"/>
  <c r="ADL33" i="39" l="1"/>
  <c r="ADL29" i="39"/>
  <c r="ADM21" i="39"/>
  <c r="ADL28" i="39"/>
  <c r="AFP35" i="39"/>
  <c r="AFP38" i="39"/>
  <c r="AFP36" i="39"/>
  <c r="AFP37" i="39" s="1"/>
  <c r="AFP49" i="39"/>
  <c r="AFP57" i="39"/>
  <c r="AFP43" i="39"/>
  <c r="AFP46" i="39"/>
  <c r="AFP52" i="39"/>
  <c r="AFP34" i="39"/>
  <c r="AFP55" i="39"/>
  <c r="AFR5" i="39"/>
  <c r="AFQ11" i="39"/>
  <c r="AFQ6" i="39"/>
  <c r="AFQ7" i="39"/>
  <c r="AFO56" i="39"/>
  <c r="AFO58" i="39"/>
  <c r="ADM29" i="39" l="1"/>
  <c r="ADM33" i="39"/>
  <c r="ADN21" i="39"/>
  <c r="ADM28" i="39"/>
  <c r="AFP58" i="39"/>
  <c r="AFQ58" i="39"/>
  <c r="AFQ43" i="39"/>
  <c r="AFQ55" i="39"/>
  <c r="AFQ46" i="39"/>
  <c r="AFQ36" i="39"/>
  <c r="AFQ37" i="39" s="1"/>
  <c r="AFQ34" i="39"/>
  <c r="AFQ57" i="39"/>
  <c r="AFQ35" i="39"/>
  <c r="AFQ52" i="39"/>
  <c r="AFQ49" i="39"/>
  <c r="AFQ38" i="39"/>
  <c r="AFR7" i="39"/>
  <c r="AFR6" i="39"/>
  <c r="AFS5" i="39"/>
  <c r="AFR11" i="39"/>
  <c r="AFP56" i="39"/>
  <c r="ADN28" i="39" l="1"/>
  <c r="ADN29" i="39"/>
  <c r="ADO21" i="39"/>
  <c r="ADN33" i="39"/>
  <c r="AFQ56" i="39"/>
  <c r="AFT5" i="39"/>
  <c r="AFS11" i="39"/>
  <c r="AFS6" i="39"/>
  <c r="AFS7" i="39"/>
  <c r="AFR57" i="39"/>
  <c r="AFR38" i="39"/>
  <c r="AFR36" i="39"/>
  <c r="AFR37" i="39" s="1"/>
  <c r="AFR52" i="39"/>
  <c r="AFR34" i="39"/>
  <c r="AFR46" i="39"/>
  <c r="AFR43" i="39"/>
  <c r="AFR49" i="39"/>
  <c r="AFR55" i="39"/>
  <c r="AFR35" i="39"/>
  <c r="ADO29" i="39" l="1"/>
  <c r="ADO28" i="39"/>
  <c r="ADO33" i="39"/>
  <c r="ADP21" i="39"/>
  <c r="AFU5" i="39"/>
  <c r="AFT11" i="39"/>
  <c r="AFT7" i="39"/>
  <c r="AFT6" i="39"/>
  <c r="AFS49" i="39"/>
  <c r="AFS35" i="39"/>
  <c r="AFS57" i="39"/>
  <c r="AFS43" i="39"/>
  <c r="AFS38" i="39"/>
  <c r="AFS52" i="39"/>
  <c r="AFS36" i="39"/>
  <c r="AFS37" i="39" s="1"/>
  <c r="AFS46" i="39"/>
  <c r="AFS55" i="39"/>
  <c r="AFS34" i="39"/>
  <c r="AFR56" i="39"/>
  <c r="AFR58" i="39"/>
  <c r="ADQ21" i="39" l="1"/>
  <c r="ADP28" i="39"/>
  <c r="ADP33" i="39"/>
  <c r="ADP29" i="39"/>
  <c r="AFT46" i="39"/>
  <c r="AFT34" i="39"/>
  <c r="AFT49" i="39"/>
  <c r="AFT52" i="39"/>
  <c r="AFT35" i="39"/>
  <c r="AFT55" i="39"/>
  <c r="AFT57" i="39"/>
  <c r="AFT36" i="39"/>
  <c r="AFT37" i="39" s="1"/>
  <c r="AFT38" i="39"/>
  <c r="AFT43" i="39"/>
  <c r="AFV5" i="39"/>
  <c r="AFU11" i="39"/>
  <c r="AFU6" i="39"/>
  <c r="AFU7" i="39"/>
  <c r="AFS58" i="39"/>
  <c r="AFS56" i="39"/>
  <c r="ADQ28" i="39" l="1"/>
  <c r="ADQ29" i="39"/>
  <c r="ADQ33" i="39"/>
  <c r="ADR21" i="39"/>
  <c r="AFU46" i="39"/>
  <c r="AFU43" i="39"/>
  <c r="AFU34" i="39"/>
  <c r="AFU57" i="39"/>
  <c r="AFU55" i="39"/>
  <c r="AFU49" i="39"/>
  <c r="AFU52" i="39"/>
  <c r="AFU35" i="39"/>
  <c r="AFU38" i="39"/>
  <c r="AFU36" i="39"/>
  <c r="AFU37" i="39" s="1"/>
  <c r="AFV7" i="39"/>
  <c r="AFW5" i="39"/>
  <c r="AFV11" i="39"/>
  <c r="AFV6" i="39"/>
  <c r="AFT56" i="39"/>
  <c r="AFT58" i="39"/>
  <c r="ADR33" i="39" l="1"/>
  <c r="ADS21" i="39"/>
  <c r="ADR28" i="39"/>
  <c r="ADR29" i="39"/>
  <c r="AFX5" i="39"/>
  <c r="AFW11" i="39"/>
  <c r="AFW6" i="39"/>
  <c r="AFW7" i="39"/>
  <c r="AFU56" i="39"/>
  <c r="AFU58" i="39"/>
  <c r="AFV36" i="39"/>
  <c r="AFV37" i="39" s="1"/>
  <c r="AFV46" i="39"/>
  <c r="AFV55" i="39"/>
  <c r="AFV35" i="39"/>
  <c r="AFV49" i="39"/>
  <c r="AFV57" i="39"/>
  <c r="AFV43" i="39"/>
  <c r="AFV34" i="39"/>
  <c r="AFV38" i="39"/>
  <c r="AFV52" i="39"/>
  <c r="ADS33" i="39" l="1"/>
  <c r="ADS28" i="39"/>
  <c r="ADS29" i="39"/>
  <c r="ADT21" i="39"/>
  <c r="AFV56" i="39"/>
  <c r="AFW49" i="39"/>
  <c r="AFW55" i="39"/>
  <c r="AFW35" i="39"/>
  <c r="AFW38" i="39"/>
  <c r="AFW36" i="39"/>
  <c r="AFW37" i="39" s="1"/>
  <c r="AFW43" i="39"/>
  <c r="AFW52" i="39"/>
  <c r="AFW34" i="39"/>
  <c r="AFW57" i="39"/>
  <c r="AFW46" i="39"/>
  <c r="AFV58" i="39"/>
  <c r="AFX7" i="39"/>
  <c r="AFY5" i="39"/>
  <c r="AFX11" i="39"/>
  <c r="AFX6" i="39"/>
  <c r="ADT33" i="39" l="1"/>
  <c r="ADU21" i="39"/>
  <c r="ADT29" i="39"/>
  <c r="ADT28" i="39"/>
  <c r="AFW56" i="39"/>
  <c r="AFW58" i="39"/>
  <c r="AFX46" i="39"/>
  <c r="AFX55" i="39"/>
  <c r="AFX34" i="39"/>
  <c r="AFX38" i="39"/>
  <c r="AFX35" i="39"/>
  <c r="AFX36" i="39"/>
  <c r="AFX37" i="39" s="1"/>
  <c r="AFX49" i="39"/>
  <c r="AFX57" i="39"/>
  <c r="AFX52" i="39"/>
  <c r="AFX43" i="39"/>
  <c r="AFZ5" i="39"/>
  <c r="AFY11" i="39"/>
  <c r="AFY7" i="39"/>
  <c r="AFY6" i="39"/>
  <c r="ADU33" i="39" l="1"/>
  <c r="ADU28" i="39"/>
  <c r="ADU29" i="39"/>
  <c r="ADV21" i="39"/>
  <c r="AFY55" i="39"/>
  <c r="AFY46" i="39"/>
  <c r="AFY36" i="39"/>
  <c r="AFY37" i="39" s="1"/>
  <c r="AFY43" i="39"/>
  <c r="AFY57" i="39"/>
  <c r="AFY52" i="39"/>
  <c r="AFY38" i="39"/>
  <c r="AFY35" i="39"/>
  <c r="AFY34" i="39"/>
  <c r="AFY49" i="39"/>
  <c r="AFX58" i="39"/>
  <c r="AGA5" i="39"/>
  <c r="AFZ11" i="39"/>
  <c r="AFZ6" i="39"/>
  <c r="AFZ7" i="39"/>
  <c r="AFX56" i="39"/>
  <c r="ADW21" i="39" l="1"/>
  <c r="ADV28" i="39"/>
  <c r="ADV29" i="39"/>
  <c r="ADV33" i="39"/>
  <c r="AGA7" i="39"/>
  <c r="AGB5" i="39"/>
  <c r="AGA11" i="39"/>
  <c r="AGA6" i="39"/>
  <c r="AFY56" i="39"/>
  <c r="AFZ35" i="39"/>
  <c r="AFZ46" i="39"/>
  <c r="AFZ34" i="39"/>
  <c r="AFZ38" i="39"/>
  <c r="AFZ55" i="39"/>
  <c r="AFZ52" i="39"/>
  <c r="AFZ36" i="39"/>
  <c r="AFZ37" i="39" s="1"/>
  <c r="AFZ57" i="39"/>
  <c r="AFZ43" i="39"/>
  <c r="AFZ49" i="39"/>
  <c r="AFY58" i="39"/>
  <c r="ADW29" i="39" l="1"/>
  <c r="ADW28" i="39"/>
  <c r="ADW33" i="39"/>
  <c r="ADX21" i="39"/>
  <c r="AGA36" i="39"/>
  <c r="AGA37" i="39" s="1"/>
  <c r="AGA46" i="39"/>
  <c r="AGA43" i="39"/>
  <c r="AGA52" i="39"/>
  <c r="AGA57" i="39"/>
  <c r="AGA35" i="39"/>
  <c r="AGA49" i="39"/>
  <c r="AGA34" i="39"/>
  <c r="AGA38" i="39"/>
  <c r="AGA55" i="39"/>
  <c r="AGB7" i="39"/>
  <c r="AGC5" i="39"/>
  <c r="AGB11" i="39"/>
  <c r="AGB6" i="39"/>
  <c r="AFZ58" i="39"/>
  <c r="AFZ56" i="39"/>
  <c r="ADY21" i="39" l="1"/>
  <c r="ADX28" i="39"/>
  <c r="ADX29" i="39"/>
  <c r="ADX33" i="39"/>
  <c r="AGC7" i="39"/>
  <c r="AGD5" i="39"/>
  <c r="AGC11" i="39"/>
  <c r="AGC6" i="39"/>
  <c r="AGA56" i="39"/>
  <c r="AGB46" i="39"/>
  <c r="AGB38" i="39"/>
  <c r="AGB52" i="39"/>
  <c r="AGB35" i="39"/>
  <c r="AGB34" i="39"/>
  <c r="AGB55" i="39"/>
  <c r="AGB36" i="39"/>
  <c r="AGB37" i="39" s="1"/>
  <c r="AGB49" i="39"/>
  <c r="AGB57" i="39"/>
  <c r="AGB43" i="39"/>
  <c r="AGA58" i="39"/>
  <c r="ADY29" i="39" l="1"/>
  <c r="ADY33" i="39"/>
  <c r="ADZ21" i="39"/>
  <c r="ADY28" i="39"/>
  <c r="AGC34" i="39"/>
  <c r="AGC52" i="39"/>
  <c r="AGC57" i="39"/>
  <c r="AGC55" i="39"/>
  <c r="AGC36" i="39"/>
  <c r="AGC37" i="39" s="1"/>
  <c r="AGC46" i="39"/>
  <c r="AGC43" i="39"/>
  <c r="AGC38" i="39"/>
  <c r="AGC49" i="39"/>
  <c r="AGC35" i="39"/>
  <c r="AGD6" i="39"/>
  <c r="AGE5" i="39"/>
  <c r="AGD11" i="39"/>
  <c r="AGD7" i="39"/>
  <c r="AGB58" i="39"/>
  <c r="AGB56" i="39"/>
  <c r="AEA21" i="39" l="1"/>
  <c r="ADZ29" i="39"/>
  <c r="ADZ33" i="39"/>
  <c r="ADZ28" i="39"/>
  <c r="AGC56" i="39"/>
  <c r="AGD52" i="39"/>
  <c r="AGD35" i="39"/>
  <c r="AGD38" i="39"/>
  <c r="AGD55" i="39"/>
  <c r="AGD49" i="39"/>
  <c r="AGD36" i="39"/>
  <c r="AGD37" i="39" s="1"/>
  <c r="AGD46" i="39"/>
  <c r="AGD34" i="39"/>
  <c r="AGD57" i="39"/>
  <c r="AGD43" i="39"/>
  <c r="AGC58" i="39"/>
  <c r="AGE7" i="39"/>
  <c r="AGF5" i="39"/>
  <c r="AGE11" i="39"/>
  <c r="AGE6" i="39"/>
  <c r="AEA28" i="39" l="1"/>
  <c r="AEA29" i="39"/>
  <c r="AEA33" i="39"/>
  <c r="AEB21" i="39"/>
  <c r="AGD58" i="39"/>
  <c r="AGF7" i="39"/>
  <c r="AGF6" i="39"/>
  <c r="AGG5" i="39"/>
  <c r="AGF11" i="39"/>
  <c r="AGE52" i="39"/>
  <c r="AGE35" i="39"/>
  <c r="AGE38" i="39"/>
  <c r="AGE46" i="39"/>
  <c r="AGE36" i="39"/>
  <c r="AGE37" i="39" s="1"/>
  <c r="AGE34" i="39"/>
  <c r="AGE43" i="39"/>
  <c r="AGE49" i="39"/>
  <c r="AGE57" i="39"/>
  <c r="AGE55" i="39"/>
  <c r="AGD56" i="39"/>
  <c r="AEB28" i="39" l="1"/>
  <c r="AEB33" i="39"/>
  <c r="AEC21" i="39"/>
  <c r="AEB29" i="39"/>
  <c r="AGF36" i="39"/>
  <c r="AGF37" i="39" s="1"/>
  <c r="AGF57" i="39"/>
  <c r="AGF34" i="39"/>
  <c r="AGF35" i="39"/>
  <c r="AGF38" i="39"/>
  <c r="AGF55" i="39"/>
  <c r="AGF52" i="39"/>
  <c r="AGF46" i="39"/>
  <c r="AGF49" i="39"/>
  <c r="AGF43" i="39"/>
  <c r="AGG6" i="39"/>
  <c r="AGG7" i="39"/>
  <c r="AGH5" i="39"/>
  <c r="AGG11" i="39"/>
  <c r="AGE56" i="39"/>
  <c r="AGE58" i="39"/>
  <c r="AEC33" i="39" l="1"/>
  <c r="AED21" i="39"/>
  <c r="AEC28" i="39"/>
  <c r="AEC29" i="39"/>
  <c r="AGH11" i="39"/>
  <c r="AGH6" i="39"/>
  <c r="AGH7" i="39"/>
  <c r="AGI5" i="39"/>
  <c r="AGF56" i="39"/>
  <c r="AGF58" i="39"/>
  <c r="AGG35" i="39"/>
  <c r="AGG36" i="39"/>
  <c r="AGG37" i="39" s="1"/>
  <c r="AGG52" i="39"/>
  <c r="AGG43" i="39"/>
  <c r="AGG38" i="39"/>
  <c r="AGG46" i="39"/>
  <c r="AGG57" i="39"/>
  <c r="AGG49" i="39"/>
  <c r="AGG55" i="39"/>
  <c r="AGG34" i="39"/>
  <c r="AED33" i="39" l="1"/>
  <c r="AEE21" i="39"/>
  <c r="AED29" i="39"/>
  <c r="AED28" i="39"/>
  <c r="AGJ5" i="39"/>
  <c r="AGI11" i="39"/>
  <c r="AGI6" i="39"/>
  <c r="AGI7" i="39"/>
  <c r="AGG56" i="39"/>
  <c r="AGG58" i="39"/>
  <c r="AGH49" i="39"/>
  <c r="AGH34" i="39"/>
  <c r="AGH38" i="39"/>
  <c r="AGH55" i="39"/>
  <c r="AGH43" i="39"/>
  <c r="AGH36" i="39"/>
  <c r="AGH37" i="39" s="1"/>
  <c r="AGH57" i="39"/>
  <c r="AGH46" i="39"/>
  <c r="AGH35" i="39"/>
  <c r="AGH52" i="39"/>
  <c r="AEF21" i="39" l="1"/>
  <c r="AEE28" i="39"/>
  <c r="AEE33" i="39"/>
  <c r="AEE29" i="39"/>
  <c r="AGI49" i="39"/>
  <c r="AGI55" i="39"/>
  <c r="AGI34" i="39"/>
  <c r="AGI38" i="39"/>
  <c r="AGI35" i="39"/>
  <c r="AGI52" i="39"/>
  <c r="AGI57" i="39"/>
  <c r="AGI58" i="39" s="1"/>
  <c r="AGI46" i="39"/>
  <c r="AGI43" i="39"/>
  <c r="AGI36" i="39"/>
  <c r="AGI37" i="39" s="1"/>
  <c r="AGJ6" i="39"/>
  <c r="AGK5" i="39"/>
  <c r="AGJ11" i="39"/>
  <c r="AGJ7" i="39"/>
  <c r="AGH56" i="39"/>
  <c r="AGH58" i="39"/>
  <c r="AEG21" i="39" l="1"/>
  <c r="AEF28" i="39"/>
  <c r="AEF33" i="39"/>
  <c r="AEF29" i="39"/>
  <c r="AGJ36" i="39"/>
  <c r="AGJ37" i="39" s="1"/>
  <c r="AGJ46" i="39"/>
  <c r="AGJ38" i="39"/>
  <c r="AGJ52" i="39"/>
  <c r="AGJ43" i="39"/>
  <c r="AGJ55" i="39"/>
  <c r="AGJ35" i="39"/>
  <c r="AGJ34" i="39"/>
  <c r="AGJ57" i="39"/>
  <c r="AGJ49" i="39"/>
  <c r="AGI56" i="39"/>
  <c r="AGK6" i="39"/>
  <c r="AGL5" i="39"/>
  <c r="AGK11" i="39"/>
  <c r="AGK7" i="39"/>
  <c r="AEG28" i="39" l="1"/>
  <c r="AEG33" i="39"/>
  <c r="AEG29" i="39"/>
  <c r="AEH21" i="39"/>
  <c r="AGK52" i="39"/>
  <c r="AGK49" i="39"/>
  <c r="AGK36" i="39"/>
  <c r="AGK37" i="39" s="1"/>
  <c r="AGK57" i="39"/>
  <c r="AGK38" i="39"/>
  <c r="AGK34" i="39"/>
  <c r="AGK55" i="39"/>
  <c r="AGK46" i="39"/>
  <c r="AGK35" i="39"/>
  <c r="AGK43" i="39"/>
  <c r="AGJ58" i="39"/>
  <c r="AGJ56" i="39"/>
  <c r="AGL11" i="39"/>
  <c r="AGL7" i="39"/>
  <c r="AGL6" i="39"/>
  <c r="AGM5" i="39"/>
  <c r="AEH29" i="39" l="1"/>
  <c r="AEH28" i="39"/>
  <c r="AEI21" i="39"/>
  <c r="AEH33" i="39"/>
  <c r="AGK56" i="39"/>
  <c r="AGM6" i="39"/>
  <c r="AGN5" i="39"/>
  <c r="AGM11" i="39"/>
  <c r="AGM7" i="39"/>
  <c r="AGL36" i="39"/>
  <c r="AGL37" i="39" s="1"/>
  <c r="AGL43" i="39"/>
  <c r="AGL35" i="39"/>
  <c r="AGL52" i="39"/>
  <c r="AGL55" i="39"/>
  <c r="AGL46" i="39"/>
  <c r="AGL49" i="39"/>
  <c r="AGL57" i="39"/>
  <c r="AGL38" i="39"/>
  <c r="AGL34" i="39"/>
  <c r="AGK58" i="39"/>
  <c r="AEJ21" i="39" l="1"/>
  <c r="AEI29" i="39"/>
  <c r="AEI33" i="39"/>
  <c r="AEI28" i="39"/>
  <c r="AGL58" i="39"/>
  <c r="AGM57" i="39"/>
  <c r="AGM36" i="39"/>
  <c r="AGM37" i="39" s="1"/>
  <c r="AGM35" i="39"/>
  <c r="AGM55" i="39"/>
  <c r="AGM38" i="39"/>
  <c r="AGM43" i="39"/>
  <c r="AGM49" i="39"/>
  <c r="AGM52" i="39"/>
  <c r="AGM46" i="39"/>
  <c r="AGM34" i="39"/>
  <c r="AGL56" i="39"/>
  <c r="AGN7" i="39"/>
  <c r="AGO5" i="39"/>
  <c r="AGN11" i="39"/>
  <c r="AGN6" i="39"/>
  <c r="AEJ29" i="39" l="1"/>
  <c r="AEK21" i="39"/>
  <c r="AEJ33" i="39"/>
  <c r="AEJ28" i="39"/>
  <c r="AGM56" i="39"/>
  <c r="AGO11" i="39"/>
  <c r="AGO7" i="39"/>
  <c r="AGO6" i="39"/>
  <c r="AGP5" i="39"/>
  <c r="AGN38" i="39"/>
  <c r="AGN57" i="39"/>
  <c r="AGN52" i="39"/>
  <c r="AGN43" i="39"/>
  <c r="AGN49" i="39"/>
  <c r="AGN34" i="39"/>
  <c r="AGN36" i="39"/>
  <c r="AGN37" i="39" s="1"/>
  <c r="AGN46" i="39"/>
  <c r="AGN55" i="39"/>
  <c r="AGN35" i="39"/>
  <c r="AGM58" i="39"/>
  <c r="AEK29" i="39" l="1"/>
  <c r="AEK28" i="39"/>
  <c r="AEK33" i="39"/>
  <c r="AEL21" i="39"/>
  <c r="AGO52" i="39"/>
  <c r="AGO46" i="39"/>
  <c r="AGO55" i="39"/>
  <c r="AGO35" i="39"/>
  <c r="AGO49" i="39"/>
  <c r="AGO34" i="39"/>
  <c r="AGO38" i="39"/>
  <c r="AGO43" i="39"/>
  <c r="AGO57" i="39"/>
  <c r="AGO36" i="39"/>
  <c r="AGO37" i="39" s="1"/>
  <c r="AGN56" i="39"/>
  <c r="AGN58" i="39"/>
  <c r="AGP11" i="39"/>
  <c r="AGP6" i="39"/>
  <c r="AGP7" i="39"/>
  <c r="AGQ5" i="39"/>
  <c r="AEL28" i="39" l="1"/>
  <c r="AEL33" i="39"/>
  <c r="AEL29" i="39"/>
  <c r="AEM21" i="39"/>
  <c r="AGO56" i="39"/>
  <c r="AGR5" i="39"/>
  <c r="AGQ11" i="39"/>
  <c r="AGQ6" i="39"/>
  <c r="AGQ7" i="39"/>
  <c r="AGO58" i="39"/>
  <c r="AGP34" i="39"/>
  <c r="AGP52" i="39"/>
  <c r="AGP49" i="39"/>
  <c r="AGP38" i="39"/>
  <c r="AGP36" i="39"/>
  <c r="AGP37" i="39" s="1"/>
  <c r="AGP55" i="39"/>
  <c r="AGP57" i="39"/>
  <c r="AGP35" i="39"/>
  <c r="AGP43" i="39"/>
  <c r="AGP46" i="39"/>
  <c r="AEM33" i="39" l="1"/>
  <c r="AEN21" i="39"/>
  <c r="AEM29" i="39"/>
  <c r="AEM28" i="39"/>
  <c r="AGQ36" i="39"/>
  <c r="AGQ37" i="39" s="1"/>
  <c r="AGQ35" i="39"/>
  <c r="AGQ52" i="39"/>
  <c r="AGQ46" i="39"/>
  <c r="AGQ43" i="39"/>
  <c r="AGQ34" i="39"/>
  <c r="AGQ57" i="39"/>
  <c r="AGQ55" i="39"/>
  <c r="AGQ38" i="39"/>
  <c r="AGQ49" i="39"/>
  <c r="AGP56" i="39"/>
  <c r="AGP58" i="39"/>
  <c r="AGR6" i="39"/>
  <c r="AGS5" i="39"/>
  <c r="AGR11" i="39"/>
  <c r="AGR7" i="39"/>
  <c r="AEN29" i="39" l="1"/>
  <c r="AEO21" i="39"/>
  <c r="AEN28" i="39"/>
  <c r="AEN33" i="39"/>
  <c r="AGQ56" i="39"/>
  <c r="AGQ58" i="39"/>
  <c r="AGR49" i="39"/>
  <c r="AGR35" i="39"/>
  <c r="AGR36" i="39"/>
  <c r="AGR37" i="39" s="1"/>
  <c r="AGR46" i="39"/>
  <c r="AGR34" i="39"/>
  <c r="AGR57" i="39"/>
  <c r="AGR52" i="39"/>
  <c r="AGR55" i="39"/>
  <c r="AGR38" i="39"/>
  <c r="AGR43" i="39"/>
  <c r="AGS7" i="39"/>
  <c r="AGT5" i="39"/>
  <c r="AGS11" i="39"/>
  <c r="AGS6" i="39"/>
  <c r="AEO28" i="39" l="1"/>
  <c r="AEO33" i="39"/>
  <c r="AEP21" i="39"/>
  <c r="AEO29" i="39"/>
  <c r="AGR56" i="39"/>
  <c r="AGU5" i="39"/>
  <c r="AGT11" i="39"/>
  <c r="AGT6" i="39"/>
  <c r="AGT7" i="39"/>
  <c r="AGS38" i="39"/>
  <c r="AGS34" i="39"/>
  <c r="AGS46" i="39"/>
  <c r="AGS43" i="39"/>
  <c r="AGS49" i="39"/>
  <c r="AGS52" i="39"/>
  <c r="AGS35" i="39"/>
  <c r="AGS55" i="39"/>
  <c r="AGS36" i="39"/>
  <c r="AGS37" i="39" s="1"/>
  <c r="AGS57" i="39"/>
  <c r="AGR58" i="39"/>
  <c r="AEP28" i="39" l="1"/>
  <c r="AEP33" i="39"/>
  <c r="AEQ21" i="39"/>
  <c r="AEP29" i="39"/>
  <c r="AGU6" i="39"/>
  <c r="AGV5" i="39"/>
  <c r="AGU11" i="39"/>
  <c r="AGU7" i="39"/>
  <c r="AGS58" i="39"/>
  <c r="AGS56" i="39"/>
  <c r="AGT43" i="39"/>
  <c r="AGT34" i="39"/>
  <c r="AGT57" i="39"/>
  <c r="AGT49" i="39"/>
  <c r="AGT55" i="39"/>
  <c r="AGT38" i="39"/>
  <c r="AGT36" i="39"/>
  <c r="AGT37" i="39" s="1"/>
  <c r="AGT35" i="39"/>
  <c r="AGT52" i="39"/>
  <c r="AGT46" i="39"/>
  <c r="AEQ28" i="39" l="1"/>
  <c r="AEQ29" i="39"/>
  <c r="AEQ33" i="39"/>
  <c r="AER21" i="39"/>
  <c r="AGU38" i="39"/>
  <c r="AGU55" i="39"/>
  <c r="AGU49" i="39"/>
  <c r="AGU57" i="39"/>
  <c r="AGU36" i="39"/>
  <c r="AGU37" i="39" s="1"/>
  <c r="AGU46" i="39"/>
  <c r="AGU43" i="39"/>
  <c r="AGU34" i="39"/>
  <c r="AGU52" i="39"/>
  <c r="AGU35" i="39"/>
  <c r="AGV7" i="39"/>
  <c r="AGW5" i="39"/>
  <c r="AGV11" i="39"/>
  <c r="AGV6" i="39"/>
  <c r="AGT58" i="39"/>
  <c r="AGT56" i="39"/>
  <c r="AER29" i="39" l="1"/>
  <c r="AES21" i="39"/>
  <c r="AER28" i="39"/>
  <c r="AER33" i="39"/>
  <c r="AGU56" i="39"/>
  <c r="AGV55" i="39"/>
  <c r="AGV49" i="39"/>
  <c r="AGV57" i="39"/>
  <c r="AGV38" i="39"/>
  <c r="AGV34" i="39"/>
  <c r="AGV36" i="39"/>
  <c r="AGV37" i="39" s="1"/>
  <c r="AGV35" i="39"/>
  <c r="AGV43" i="39"/>
  <c r="AGV52" i="39"/>
  <c r="AGV46" i="39"/>
  <c r="AGW11" i="39"/>
  <c r="AGW7" i="39"/>
  <c r="AGW6" i="39"/>
  <c r="AGX5" i="39"/>
  <c r="AGU58" i="39"/>
  <c r="AET21" i="39" l="1"/>
  <c r="AES28" i="39"/>
  <c r="AES29" i="39"/>
  <c r="AES33" i="39"/>
  <c r="AGW55" i="39"/>
  <c r="AGW57" i="39"/>
  <c r="AGW52" i="39"/>
  <c r="AGW34" i="39"/>
  <c r="AGW36" i="39"/>
  <c r="AGW37" i="39" s="1"/>
  <c r="AGW35" i="39"/>
  <c r="AGW38" i="39"/>
  <c r="AGW49" i="39"/>
  <c r="AGW43" i="39"/>
  <c r="AGW46" i="39"/>
  <c r="AGV58" i="39"/>
  <c r="AGY5" i="39"/>
  <c r="AGX11" i="39"/>
  <c r="AGX6" i="39"/>
  <c r="AGX7" i="39"/>
  <c r="AGV56" i="39"/>
  <c r="AET33" i="39" l="1"/>
  <c r="AEU21" i="39"/>
  <c r="AET28" i="39"/>
  <c r="AET29" i="39"/>
  <c r="AGW58" i="39"/>
  <c r="AGW56" i="39"/>
  <c r="AGX46" i="39"/>
  <c r="AGX35" i="39"/>
  <c r="AGX57" i="39"/>
  <c r="AGX38" i="39"/>
  <c r="AGX36" i="39"/>
  <c r="AGX37" i="39" s="1"/>
  <c r="AGX49" i="39"/>
  <c r="AGX34" i="39"/>
  <c r="AGX52" i="39"/>
  <c r="AGX55" i="39"/>
  <c r="AGX43" i="39"/>
  <c r="AGY7" i="39"/>
  <c r="AGZ5" i="39"/>
  <c r="AGY11" i="39"/>
  <c r="AGY6" i="39"/>
  <c r="AEU33" i="39" l="1"/>
  <c r="AEU29" i="39"/>
  <c r="AEU28" i="39"/>
  <c r="AEV21" i="39"/>
  <c r="AGX58" i="39"/>
  <c r="AGY52" i="39"/>
  <c r="AGY57" i="39"/>
  <c r="AGY35" i="39"/>
  <c r="AGY43" i="39"/>
  <c r="AGY46" i="39"/>
  <c r="AGY34" i="39"/>
  <c r="AGY49" i="39"/>
  <c r="AGY36" i="39"/>
  <c r="AGY37" i="39" s="1"/>
  <c r="AGY55" i="39"/>
  <c r="AGY38" i="39"/>
  <c r="AGX56" i="39"/>
  <c r="AGZ6" i="39"/>
  <c r="AGZ7" i="39"/>
  <c r="AHA5" i="39"/>
  <c r="AGZ11" i="39"/>
  <c r="AEV29" i="39" l="1"/>
  <c r="AEW21" i="39"/>
  <c r="AEV33" i="39"/>
  <c r="AEV28" i="39"/>
  <c r="AGZ34" i="39"/>
  <c r="AGZ43" i="39"/>
  <c r="AGZ57" i="39"/>
  <c r="AGZ36" i="39"/>
  <c r="AGZ37" i="39" s="1"/>
  <c r="AGZ52" i="39"/>
  <c r="AGZ35" i="39"/>
  <c r="AGZ46" i="39"/>
  <c r="AGZ49" i="39"/>
  <c r="AGZ55" i="39"/>
  <c r="AGZ38" i="39"/>
  <c r="AGY58" i="39"/>
  <c r="AGY56" i="39"/>
  <c r="AHB5" i="39"/>
  <c r="AHA11" i="39"/>
  <c r="AHA6" i="39"/>
  <c r="AHA7" i="39"/>
  <c r="AEW33" i="39" l="1"/>
  <c r="AEW28" i="39"/>
  <c r="AEW29" i="39"/>
  <c r="AEX21" i="39"/>
  <c r="AGZ58" i="39"/>
  <c r="AGZ56" i="39"/>
  <c r="AHB6" i="39"/>
  <c r="AHC5" i="39"/>
  <c r="AHB11" i="39"/>
  <c r="AHB7" i="39"/>
  <c r="AHA36" i="39"/>
  <c r="AHA37" i="39" s="1"/>
  <c r="AHA34" i="39"/>
  <c r="AHA46" i="39"/>
  <c r="AHA55" i="39"/>
  <c r="AHA38" i="39"/>
  <c r="AHA52" i="39"/>
  <c r="AHA35" i="39"/>
  <c r="AHA57" i="39"/>
  <c r="AHA49" i="39"/>
  <c r="AHA43" i="39"/>
  <c r="AEX33" i="39" l="1"/>
  <c r="AEX28" i="39"/>
  <c r="AEY21" i="39"/>
  <c r="AEX29" i="39"/>
  <c r="AHA58" i="39"/>
  <c r="AHB36" i="39"/>
  <c r="AHB37" i="39" s="1"/>
  <c r="AHB52" i="39"/>
  <c r="AHB57" i="39"/>
  <c r="AHB46" i="39"/>
  <c r="AHB55" i="39"/>
  <c r="AHB49" i="39"/>
  <c r="AHB38" i="39"/>
  <c r="AHB35" i="39"/>
  <c r="AHB43" i="39"/>
  <c r="AHB34" i="39"/>
  <c r="AHD5" i="39"/>
  <c r="AHC11" i="39"/>
  <c r="AHC7" i="39"/>
  <c r="AHC6" i="39"/>
  <c r="AHA56" i="39"/>
  <c r="AEY28" i="39" l="1"/>
  <c r="AEY29" i="39"/>
  <c r="AEY33" i="39"/>
  <c r="AEZ21" i="39"/>
  <c r="AHD6" i="39"/>
  <c r="AHD7" i="39"/>
  <c r="AHE5" i="39"/>
  <c r="AHD11" i="39"/>
  <c r="AHC55" i="39"/>
  <c r="AHC52" i="39"/>
  <c r="AHC35" i="39"/>
  <c r="AHC34" i="39"/>
  <c r="AHC38" i="39"/>
  <c r="AHC46" i="39"/>
  <c r="AHC43" i="39"/>
  <c r="AHC57" i="39"/>
  <c r="AHC49" i="39"/>
  <c r="AHC36" i="39"/>
  <c r="AHC37" i="39" s="1"/>
  <c r="AHB56" i="39"/>
  <c r="AHB58" i="39"/>
  <c r="AFA21" i="39" l="1"/>
  <c r="AEZ28" i="39"/>
  <c r="AEZ29" i="39"/>
  <c r="AEZ33" i="39"/>
  <c r="AHD36" i="39"/>
  <c r="AHD37" i="39" s="1"/>
  <c r="AHD38" i="39"/>
  <c r="AHD34" i="39"/>
  <c r="AHD46" i="39"/>
  <c r="AHD49" i="39"/>
  <c r="AHD43" i="39"/>
  <c r="AHD52" i="39"/>
  <c r="AHD55" i="39"/>
  <c r="AHD35" i="39"/>
  <c r="AHD57" i="39"/>
  <c r="AHF5" i="39"/>
  <c r="AHE11" i="39"/>
  <c r="AHE7" i="39"/>
  <c r="AHE6" i="39"/>
  <c r="AHC58" i="39"/>
  <c r="AHC56" i="39"/>
  <c r="AFA28" i="39" l="1"/>
  <c r="AFA29" i="39"/>
  <c r="AFA33" i="39"/>
  <c r="AFB21" i="39"/>
  <c r="AHF7" i="39"/>
  <c r="AHG5" i="39"/>
  <c r="AHF11" i="39"/>
  <c r="AHF6" i="39"/>
  <c r="AHE36" i="39"/>
  <c r="AHE37" i="39" s="1"/>
  <c r="AHE57" i="39"/>
  <c r="AHE35" i="39"/>
  <c r="AHE52" i="39"/>
  <c r="AHE38" i="39"/>
  <c r="AHE43" i="39"/>
  <c r="AHE55" i="39"/>
  <c r="AHE46" i="39"/>
  <c r="AHE34" i="39"/>
  <c r="AHE49" i="39"/>
  <c r="AHD58" i="39"/>
  <c r="AHD56" i="39"/>
  <c r="AFB33" i="39" l="1"/>
  <c r="AFC21" i="39"/>
  <c r="AFB29" i="39"/>
  <c r="AFB28" i="39"/>
  <c r="AHF38" i="39"/>
  <c r="AHF34" i="39"/>
  <c r="AHF35" i="39"/>
  <c r="AHF49" i="39"/>
  <c r="AHF52" i="39"/>
  <c r="AHF55" i="39"/>
  <c r="AHF57" i="39"/>
  <c r="AHF46" i="39"/>
  <c r="AHF36" i="39"/>
  <c r="AHF37" i="39" s="1"/>
  <c r="AHF43" i="39"/>
  <c r="AHG6" i="39"/>
  <c r="AHH5" i="39"/>
  <c r="AHG11" i="39"/>
  <c r="AHG7" i="39"/>
  <c r="AHE58" i="39"/>
  <c r="AHE56" i="39"/>
  <c r="AFD21" i="39" l="1"/>
  <c r="AFC29" i="39"/>
  <c r="AFC28" i="39"/>
  <c r="AFC33" i="39"/>
  <c r="AHG52" i="39"/>
  <c r="AHG57" i="39"/>
  <c r="AHG38" i="39"/>
  <c r="AHG49" i="39"/>
  <c r="AHG34" i="39"/>
  <c r="AHG36" i="39"/>
  <c r="AHG37" i="39" s="1"/>
  <c r="AHG43" i="39"/>
  <c r="AHG46" i="39"/>
  <c r="AHG35" i="39"/>
  <c r="AHG55" i="39"/>
  <c r="AHF58" i="39"/>
  <c r="AHF56" i="39"/>
  <c r="AHH6" i="39"/>
  <c r="AHH7" i="39"/>
  <c r="AHI5" i="39"/>
  <c r="AHH11" i="39"/>
  <c r="AFE21" i="39" l="1"/>
  <c r="AFD28" i="39"/>
  <c r="AFD29" i="39"/>
  <c r="AFD33" i="39"/>
  <c r="AHJ5" i="39"/>
  <c r="AHI11" i="39"/>
  <c r="AHI6" i="39"/>
  <c r="AHI7" i="39"/>
  <c r="AHG56" i="39"/>
  <c r="AHG58" i="39"/>
  <c r="AHH57" i="39"/>
  <c r="AHH52" i="39"/>
  <c r="AHH34" i="39"/>
  <c r="AHH46" i="39"/>
  <c r="AHH43" i="39"/>
  <c r="AHH49" i="39"/>
  <c r="AHH36" i="39"/>
  <c r="AHH37" i="39" s="1"/>
  <c r="AHH35" i="39"/>
  <c r="AHH38" i="39"/>
  <c r="AHH55" i="39"/>
  <c r="AFE28" i="39" l="1"/>
  <c r="AFF21" i="39"/>
  <c r="AFE33" i="39"/>
  <c r="AFE29" i="39"/>
  <c r="AHI34" i="39"/>
  <c r="AHI38" i="39"/>
  <c r="AHI55" i="39"/>
  <c r="AHI46" i="39"/>
  <c r="AHI57" i="39"/>
  <c r="AHI49" i="39"/>
  <c r="AHI52" i="39"/>
  <c r="AHI43" i="39"/>
  <c r="AHI36" i="39"/>
  <c r="AHI37" i="39" s="1"/>
  <c r="AHI35" i="39"/>
  <c r="AHK5" i="39"/>
  <c r="AHJ11" i="39"/>
  <c r="AHJ7" i="39"/>
  <c r="AHJ6" i="39"/>
  <c r="AHH56" i="39"/>
  <c r="AHH58" i="39"/>
  <c r="AFF29" i="39" l="1"/>
  <c r="AFF28" i="39"/>
  <c r="AFF33" i="39"/>
  <c r="AFG21" i="39"/>
  <c r="AHJ36" i="39"/>
  <c r="AHJ37" i="39" s="1"/>
  <c r="AHJ55" i="39"/>
  <c r="AHJ35" i="39"/>
  <c r="AHJ38" i="39"/>
  <c r="AHJ52" i="39"/>
  <c r="AHJ57" i="39"/>
  <c r="AHJ49" i="39"/>
  <c r="AHJ43" i="39"/>
  <c r="AHJ34" i="39"/>
  <c r="AHJ46" i="39"/>
  <c r="AHI58" i="39"/>
  <c r="AHI56" i="39"/>
  <c r="AHL5" i="39"/>
  <c r="AHK11" i="39"/>
  <c r="AHK6" i="39"/>
  <c r="AHK7" i="39"/>
  <c r="AFG29" i="39" l="1"/>
  <c r="AFG33" i="39"/>
  <c r="AFG28" i="39"/>
  <c r="AFH21" i="39"/>
  <c r="AHL6" i="39"/>
  <c r="AHM5" i="39"/>
  <c r="AHL11" i="39"/>
  <c r="AHL7" i="39"/>
  <c r="AHJ58" i="39"/>
  <c r="AHJ56" i="39"/>
  <c r="AHK35" i="39"/>
  <c r="AHK46" i="39"/>
  <c r="AHK38" i="39"/>
  <c r="AHK34" i="39"/>
  <c r="AHK55" i="39"/>
  <c r="AHK49" i="39"/>
  <c r="AHK43" i="39"/>
  <c r="AHK36" i="39"/>
  <c r="AHK37" i="39" s="1"/>
  <c r="AHK57" i="39"/>
  <c r="AHK52" i="39"/>
  <c r="AFH28" i="39" l="1"/>
  <c r="AFI21" i="39"/>
  <c r="AFH29" i="39"/>
  <c r="AFH33" i="39"/>
  <c r="AHL34" i="39"/>
  <c r="AHL55" i="39"/>
  <c r="AHL36" i="39"/>
  <c r="AHL37" i="39" s="1"/>
  <c r="AHL35" i="39"/>
  <c r="AHL38" i="39"/>
  <c r="AHL43" i="39"/>
  <c r="AHL46" i="39"/>
  <c r="AHL52" i="39"/>
  <c r="AHL49" i="39"/>
  <c r="AHL57" i="39"/>
  <c r="AHN5" i="39"/>
  <c r="AHM11" i="39"/>
  <c r="AHM7" i="39"/>
  <c r="AHM6" i="39"/>
  <c r="AHK56" i="39"/>
  <c r="AHK58" i="39"/>
  <c r="AFJ21" i="39" l="1"/>
  <c r="AFI29" i="39"/>
  <c r="AFI33" i="39"/>
  <c r="AFI28" i="39"/>
  <c r="AHM46" i="39"/>
  <c r="AHM35" i="39"/>
  <c r="AHM38" i="39"/>
  <c r="AHM34" i="39"/>
  <c r="AHM49" i="39"/>
  <c r="AHM36" i="39"/>
  <c r="AHM37" i="39" s="1"/>
  <c r="AHM57" i="39"/>
  <c r="AHM52" i="39"/>
  <c r="AHM43" i="39"/>
  <c r="AHM55" i="39"/>
  <c r="AHL58" i="39"/>
  <c r="AHL56" i="39"/>
  <c r="AHN7" i="39"/>
  <c r="AHO5" i="39"/>
  <c r="AHN11" i="39"/>
  <c r="AHN6" i="39"/>
  <c r="AFJ28" i="39" l="1"/>
  <c r="AFJ29" i="39"/>
  <c r="AFJ33" i="39"/>
  <c r="AFK21" i="39"/>
  <c r="AHM58" i="39"/>
  <c r="AHM56" i="39"/>
  <c r="AHO7" i="39"/>
  <c r="AHP5" i="39"/>
  <c r="AHO11" i="39"/>
  <c r="AHO6" i="39"/>
  <c r="AHN35" i="39"/>
  <c r="AHN46" i="39"/>
  <c r="AHN52" i="39"/>
  <c r="AHN36" i="39"/>
  <c r="AHN37" i="39" s="1"/>
  <c r="AHN43" i="39"/>
  <c r="AHN55" i="39"/>
  <c r="AHN49" i="39"/>
  <c r="AHN57" i="39"/>
  <c r="AHN34" i="39"/>
  <c r="AHN38" i="39"/>
  <c r="AFK28" i="39" l="1"/>
  <c r="AFK33" i="39"/>
  <c r="AFL21" i="39"/>
  <c r="AFK29" i="39"/>
  <c r="AHN56" i="39"/>
  <c r="AHO36" i="39"/>
  <c r="AHO37" i="39" s="1"/>
  <c r="AHO38" i="39"/>
  <c r="AHO35" i="39"/>
  <c r="AHO49" i="39"/>
  <c r="AHO46" i="39"/>
  <c r="AHO43" i="39"/>
  <c r="AHO57" i="39"/>
  <c r="AHO52" i="39"/>
  <c r="AHO34" i="39"/>
  <c r="AHO55" i="39"/>
  <c r="AHN58" i="39"/>
  <c r="AHP6" i="39"/>
  <c r="AHP7" i="39"/>
  <c r="AHQ5" i="39"/>
  <c r="AHP11" i="39"/>
  <c r="AFL29" i="39" l="1"/>
  <c r="AFM21" i="39"/>
  <c r="AFL33" i="39"/>
  <c r="AFL28" i="39"/>
  <c r="AHO56" i="39"/>
  <c r="AHO58" i="39"/>
  <c r="AHQ7" i="39"/>
  <c r="AHQ6" i="39"/>
  <c r="AHR5" i="39"/>
  <c r="AHQ11" i="39"/>
  <c r="AHP52" i="39"/>
  <c r="AHP35" i="39"/>
  <c r="AHP38" i="39"/>
  <c r="AHP34" i="39"/>
  <c r="AHP46" i="39"/>
  <c r="AHP49" i="39"/>
  <c r="AHP43" i="39"/>
  <c r="AHP57" i="39"/>
  <c r="AHP36" i="39"/>
  <c r="AHP37" i="39" s="1"/>
  <c r="AHP55" i="39"/>
  <c r="AFN21" i="39" l="1"/>
  <c r="AFM29" i="39"/>
  <c r="AFM28" i="39"/>
  <c r="AFM33" i="39"/>
  <c r="AHS5" i="39"/>
  <c r="AHR11" i="39"/>
  <c r="AHR7" i="39"/>
  <c r="AHR6" i="39"/>
  <c r="AHQ57" i="39"/>
  <c r="AHQ34" i="39"/>
  <c r="AHQ38" i="39"/>
  <c r="AHQ52" i="39"/>
  <c r="AHQ55" i="39"/>
  <c r="AHQ35" i="39"/>
  <c r="AHQ36" i="39"/>
  <c r="AHQ37" i="39" s="1"/>
  <c r="AHQ43" i="39"/>
  <c r="AHQ49" i="39"/>
  <c r="AHQ46" i="39"/>
  <c r="AHP56" i="39"/>
  <c r="AHP58" i="39"/>
  <c r="AFO21" i="39" l="1"/>
  <c r="AFN33" i="39"/>
  <c r="AFN28" i="39"/>
  <c r="AFN29" i="39"/>
  <c r="AHQ58" i="39"/>
  <c r="AHS6" i="39"/>
  <c r="AHS7" i="39"/>
  <c r="AHT5" i="39"/>
  <c r="AHS11" i="39"/>
  <c r="AHR46" i="39"/>
  <c r="AHR52" i="39"/>
  <c r="AHR57" i="39"/>
  <c r="AHR43" i="39"/>
  <c r="AHR49" i="39"/>
  <c r="AHR36" i="39"/>
  <c r="AHR37" i="39" s="1"/>
  <c r="AHR35" i="39"/>
  <c r="AHR34" i="39"/>
  <c r="AHR38" i="39"/>
  <c r="AHR55" i="39"/>
  <c r="AHQ56" i="39"/>
  <c r="AFO29" i="39" l="1"/>
  <c r="AFO33" i="39"/>
  <c r="AFP21" i="39"/>
  <c r="AFO28" i="39"/>
  <c r="AHS57" i="39"/>
  <c r="AHS55" i="39"/>
  <c r="AHS38" i="39"/>
  <c r="AHS35" i="39"/>
  <c r="AHS52" i="39"/>
  <c r="AHS36" i="39"/>
  <c r="AHS37" i="39" s="1"/>
  <c r="AHS34" i="39"/>
  <c r="AHS49" i="39"/>
  <c r="AHS46" i="39"/>
  <c r="AHS43" i="39"/>
  <c r="AHT6" i="39"/>
  <c r="AHU5" i="39"/>
  <c r="AHT11" i="39"/>
  <c r="AHT7" i="39"/>
  <c r="AHR56" i="39"/>
  <c r="AHR58" i="39"/>
  <c r="AFP29" i="39" l="1"/>
  <c r="AFQ21" i="39"/>
  <c r="AFP33" i="39"/>
  <c r="AFP28" i="39"/>
  <c r="AHS56" i="39"/>
  <c r="AHT34" i="39"/>
  <c r="AHT35" i="39"/>
  <c r="AHT57" i="39"/>
  <c r="AHT55" i="39"/>
  <c r="AHT43" i="39"/>
  <c r="AHT46" i="39"/>
  <c r="AHT49" i="39"/>
  <c r="AHT52" i="39"/>
  <c r="AHT38" i="39"/>
  <c r="AHT36" i="39"/>
  <c r="AHT37" i="39" s="1"/>
  <c r="AHS58" i="39"/>
  <c r="AHV5" i="39"/>
  <c r="AHU11" i="39"/>
  <c r="AHU7" i="39"/>
  <c r="AHU6" i="39"/>
  <c r="AFQ33" i="39" l="1"/>
  <c r="AFR21" i="39"/>
  <c r="AFQ29" i="39"/>
  <c r="AFQ28" i="39"/>
  <c r="AHU49" i="39"/>
  <c r="AHU36" i="39"/>
  <c r="AHU37" i="39" s="1"/>
  <c r="AHU52" i="39"/>
  <c r="AHU57" i="39"/>
  <c r="AHU35" i="39"/>
  <c r="AHU55" i="39"/>
  <c r="AHU43" i="39"/>
  <c r="AHU38" i="39"/>
  <c r="AHU46" i="39"/>
  <c r="AHU34" i="39"/>
  <c r="AHT56" i="39"/>
  <c r="AHV7" i="39"/>
  <c r="AHW5" i="39"/>
  <c r="AHV11" i="39"/>
  <c r="AHV6" i="39"/>
  <c r="AHT58" i="39"/>
  <c r="AFR29" i="39" l="1"/>
  <c r="AFS21" i="39"/>
  <c r="AFR28" i="39"/>
  <c r="AFR33" i="39"/>
  <c r="AHU56" i="39"/>
  <c r="AHU58" i="39"/>
  <c r="AHV57" i="39"/>
  <c r="AHV38" i="39"/>
  <c r="AHV46" i="39"/>
  <c r="AHV34" i="39"/>
  <c r="AHV35" i="39"/>
  <c r="AHV49" i="39"/>
  <c r="AHV36" i="39"/>
  <c r="AHV37" i="39" s="1"/>
  <c r="AHV55" i="39"/>
  <c r="AHV43" i="39"/>
  <c r="AHV52" i="39"/>
  <c r="AHW7" i="39"/>
  <c r="AHX5" i="39"/>
  <c r="AHW11" i="39"/>
  <c r="AHW6" i="39"/>
  <c r="AFS28" i="39" l="1"/>
  <c r="AFS29" i="39"/>
  <c r="AFS33" i="39"/>
  <c r="AFT21" i="39"/>
  <c r="AHW34" i="39"/>
  <c r="AHW57" i="39"/>
  <c r="AHW35" i="39"/>
  <c r="AHW38" i="39"/>
  <c r="AHW46" i="39"/>
  <c r="AHW43" i="39"/>
  <c r="AHW52" i="39"/>
  <c r="AHW36" i="39"/>
  <c r="AHW37" i="39" s="1"/>
  <c r="AHW49" i="39"/>
  <c r="AHW55" i="39"/>
  <c r="AHV58" i="39"/>
  <c r="AHV56" i="39"/>
  <c r="AHX6" i="39"/>
  <c r="AHY5" i="39"/>
  <c r="AHX11" i="39"/>
  <c r="AHX7" i="39"/>
  <c r="AFT29" i="39" l="1"/>
  <c r="AFT28" i="39"/>
  <c r="AFT33" i="39"/>
  <c r="AFU21" i="39"/>
  <c r="AHW56" i="39"/>
  <c r="AHW58" i="39"/>
  <c r="AHX55" i="39"/>
  <c r="AHX57" i="39"/>
  <c r="AHX38" i="39"/>
  <c r="AHX43" i="39"/>
  <c r="AHX52" i="39"/>
  <c r="AHX36" i="39"/>
  <c r="AHX37" i="39" s="1"/>
  <c r="AHX35" i="39"/>
  <c r="AHX46" i="39"/>
  <c r="AHX34" i="39"/>
  <c r="AHX49" i="39"/>
  <c r="AHZ5" i="39"/>
  <c r="AHY11" i="39"/>
  <c r="AHY6" i="39"/>
  <c r="AHY7" i="39"/>
  <c r="AFU28" i="39" l="1"/>
  <c r="AFU29" i="39"/>
  <c r="AFU33" i="39"/>
  <c r="AFV21" i="39"/>
  <c r="AHX58" i="39"/>
  <c r="AHZ7" i="39"/>
  <c r="AIA5" i="39"/>
  <c r="AHZ11" i="39"/>
  <c r="AHZ6" i="39"/>
  <c r="AHX56" i="39"/>
  <c r="AHY35" i="39"/>
  <c r="AHY36" i="39"/>
  <c r="AHY37" i="39" s="1"/>
  <c r="AHY38" i="39"/>
  <c r="AHY49" i="39"/>
  <c r="AHY34" i="39"/>
  <c r="AHY57" i="39"/>
  <c r="AHY46" i="39"/>
  <c r="AHY55" i="39"/>
  <c r="AHY52" i="39"/>
  <c r="AHY43" i="39"/>
  <c r="AFV28" i="39" l="1"/>
  <c r="AFV33" i="39"/>
  <c r="AFW21" i="39"/>
  <c r="AFV29" i="39"/>
  <c r="AHZ46" i="39"/>
  <c r="AHZ57" i="39"/>
  <c r="AHZ38" i="39"/>
  <c r="AHZ49" i="39"/>
  <c r="AHZ34" i="39"/>
  <c r="AHZ55" i="39"/>
  <c r="AHZ35" i="39"/>
  <c r="AHZ52" i="39"/>
  <c r="AHZ43" i="39"/>
  <c r="AHZ36" i="39"/>
  <c r="AHZ37" i="39" s="1"/>
  <c r="AHY56" i="39"/>
  <c r="AIA6" i="39"/>
  <c r="AIB5" i="39"/>
  <c r="AIA11" i="39"/>
  <c r="AIA7" i="39"/>
  <c r="AHY58" i="39"/>
  <c r="AFW33" i="39" l="1"/>
  <c r="AFX21" i="39"/>
  <c r="AFW28" i="39"/>
  <c r="AFW29" i="39"/>
  <c r="AHZ58" i="39"/>
  <c r="AHZ56" i="39"/>
  <c r="AIB7" i="39"/>
  <c r="AIB6" i="39"/>
  <c r="AIC5" i="39"/>
  <c r="AIB11" i="39"/>
  <c r="AIA46" i="39"/>
  <c r="AIA55" i="39"/>
  <c r="AIA43" i="39"/>
  <c r="AIA52" i="39"/>
  <c r="AIA38" i="39"/>
  <c r="AIA35" i="39"/>
  <c r="AIA57" i="39"/>
  <c r="AIA36" i="39"/>
  <c r="AIA37" i="39" s="1"/>
  <c r="AIA49" i="39"/>
  <c r="AIA34" i="39"/>
  <c r="AFX28" i="39" l="1"/>
  <c r="AFX29" i="39"/>
  <c r="AFX33" i="39"/>
  <c r="AFY21" i="39"/>
  <c r="AIC7" i="39"/>
  <c r="AIC6" i="39"/>
  <c r="AID5" i="39"/>
  <c r="AIC11" i="39"/>
  <c r="AIB38" i="39"/>
  <c r="AIB52" i="39"/>
  <c r="AIB57" i="39"/>
  <c r="AIB55" i="39"/>
  <c r="AIB46" i="39"/>
  <c r="AIB34" i="39"/>
  <c r="AIB35" i="39"/>
  <c r="AIB43" i="39"/>
  <c r="AIB36" i="39"/>
  <c r="AIB37" i="39" s="1"/>
  <c r="AIB49" i="39"/>
  <c r="AIA58" i="39"/>
  <c r="AIA56" i="39"/>
  <c r="AFY28" i="39" l="1"/>
  <c r="AFY33" i="39"/>
  <c r="AFY29" i="39"/>
  <c r="AFZ21" i="39"/>
  <c r="AIB56" i="39"/>
  <c r="AIC34" i="39"/>
  <c r="AIC46" i="39"/>
  <c r="AIC55" i="39"/>
  <c r="AIC43" i="39"/>
  <c r="AIC57" i="39"/>
  <c r="AIC52" i="39"/>
  <c r="AIC49" i="39"/>
  <c r="AIC36" i="39"/>
  <c r="AIC37" i="39" s="1"/>
  <c r="AIC35" i="39"/>
  <c r="AIC38" i="39"/>
  <c r="AIB58" i="39"/>
  <c r="AIE5" i="39"/>
  <c r="AID11" i="39"/>
  <c r="AID6" i="39"/>
  <c r="AID7" i="39"/>
  <c r="AFZ33" i="39" l="1"/>
  <c r="AGA21" i="39"/>
  <c r="AFZ29" i="39"/>
  <c r="AFZ28" i="39"/>
  <c r="AID38" i="39"/>
  <c r="AID52" i="39"/>
  <c r="AID55" i="39"/>
  <c r="AID34" i="39"/>
  <c r="AID57" i="39"/>
  <c r="AID46" i="39"/>
  <c r="AID49" i="39"/>
  <c r="AID35" i="39"/>
  <c r="AID36" i="39"/>
  <c r="AID37" i="39" s="1"/>
  <c r="AID43" i="39"/>
  <c r="AIE7" i="39"/>
  <c r="AIF5" i="39"/>
  <c r="AIE11" i="39"/>
  <c r="AIE6" i="39"/>
  <c r="AIC58" i="39"/>
  <c r="AIC56" i="39"/>
  <c r="AGA28" i="39" l="1"/>
  <c r="AGA33" i="39"/>
  <c r="AGA29" i="39"/>
  <c r="AGB21" i="39"/>
  <c r="AID56" i="39"/>
  <c r="AIF7" i="39"/>
  <c r="AIF6" i="39"/>
  <c r="AIG5" i="39"/>
  <c r="AIF11" i="39"/>
  <c r="AID58" i="39"/>
  <c r="AIE43" i="39"/>
  <c r="AIE55" i="39"/>
  <c r="AIE36" i="39"/>
  <c r="AIE37" i="39" s="1"/>
  <c r="AIE35" i="39"/>
  <c r="AIE34" i="39"/>
  <c r="AIE49" i="39"/>
  <c r="AIE46" i="39"/>
  <c r="AIE52" i="39"/>
  <c r="AIE57" i="39"/>
  <c r="AIE38" i="39"/>
  <c r="AGC21" i="39" l="1"/>
  <c r="AGB33" i="39"/>
  <c r="AGB29" i="39"/>
  <c r="AGB28" i="39"/>
  <c r="AIE56" i="39"/>
  <c r="AIF57" i="39"/>
  <c r="AIF49" i="39"/>
  <c r="AIF55" i="39"/>
  <c r="AIF46" i="39"/>
  <c r="AIF52" i="39"/>
  <c r="AIF34" i="39"/>
  <c r="AIF35" i="39"/>
  <c r="AIF36" i="39"/>
  <c r="AIF37" i="39" s="1"/>
  <c r="AIF43" i="39"/>
  <c r="AIF38" i="39"/>
  <c r="AIG7" i="39"/>
  <c r="AIG6" i="39"/>
  <c r="AIH5" i="39"/>
  <c r="AIG11" i="39"/>
  <c r="AIE58" i="39"/>
  <c r="AGC29" i="39" l="1"/>
  <c r="AGD21" i="39"/>
  <c r="AGC28" i="39"/>
  <c r="AGC33" i="39"/>
  <c r="AII5" i="39"/>
  <c r="AIH11" i="39"/>
  <c r="AIH7" i="39"/>
  <c r="AIH6" i="39"/>
  <c r="AIF58" i="39"/>
  <c r="AIG35" i="39"/>
  <c r="AIG43" i="39"/>
  <c r="AIG57" i="39"/>
  <c r="AIG38" i="39"/>
  <c r="AIG55" i="39"/>
  <c r="AIG36" i="39"/>
  <c r="AIG37" i="39" s="1"/>
  <c r="AIG52" i="39"/>
  <c r="AIG34" i="39"/>
  <c r="AIG46" i="39"/>
  <c r="AIG49" i="39"/>
  <c r="AIF56" i="39"/>
  <c r="AGD28" i="39" l="1"/>
  <c r="AGD33" i="39"/>
  <c r="AGE21" i="39"/>
  <c r="AGD29" i="39"/>
  <c r="AIH46" i="39"/>
  <c r="AIH43" i="39"/>
  <c r="AIH57" i="39"/>
  <c r="AIH52" i="39"/>
  <c r="AIH34" i="39"/>
  <c r="AIH38" i="39"/>
  <c r="AIH55" i="39"/>
  <c r="AIH36" i="39"/>
  <c r="AIH37" i="39" s="1"/>
  <c r="AIH35" i="39"/>
  <c r="AIH49" i="39"/>
  <c r="AIG56" i="39"/>
  <c r="AII6" i="39"/>
  <c r="AIJ5" i="39"/>
  <c r="AII11" i="39"/>
  <c r="AII7" i="39"/>
  <c r="AIG58" i="39"/>
  <c r="AGF21" i="39" l="1"/>
  <c r="AGE33" i="39"/>
  <c r="AGE29" i="39"/>
  <c r="AGE28" i="39"/>
  <c r="AIH56" i="39"/>
  <c r="AIJ7" i="39"/>
  <c r="AIK5" i="39"/>
  <c r="AIJ11" i="39"/>
  <c r="AIJ6" i="39"/>
  <c r="AIH58" i="39"/>
  <c r="AII38" i="39"/>
  <c r="AII46" i="39"/>
  <c r="AII35" i="39"/>
  <c r="AII36" i="39"/>
  <c r="AII37" i="39" s="1"/>
  <c r="AII57" i="39"/>
  <c r="AII52" i="39"/>
  <c r="AII49" i="39"/>
  <c r="AII43" i="39"/>
  <c r="AII55" i="39"/>
  <c r="AII34" i="39"/>
  <c r="AGG21" i="39" l="1"/>
  <c r="AGF29" i="39"/>
  <c r="AGF28" i="39"/>
  <c r="AGF33" i="39"/>
  <c r="AIJ34" i="39"/>
  <c r="AIJ52" i="39"/>
  <c r="AIJ46" i="39"/>
  <c r="AIJ57" i="39"/>
  <c r="AIJ49" i="39"/>
  <c r="AIJ55" i="39"/>
  <c r="AIJ36" i="39"/>
  <c r="AIJ37" i="39" s="1"/>
  <c r="AIJ35" i="39"/>
  <c r="AIJ38" i="39"/>
  <c r="AIJ43" i="39"/>
  <c r="AIL5" i="39"/>
  <c r="AIK11" i="39"/>
  <c r="AIK6" i="39"/>
  <c r="AIK7" i="39"/>
  <c r="AII56" i="39"/>
  <c r="AII58" i="39"/>
  <c r="AGG29" i="39" l="1"/>
  <c r="AGH21" i="39"/>
  <c r="AGG28" i="39"/>
  <c r="AGG33" i="39"/>
  <c r="AIJ56" i="39"/>
  <c r="AIK57" i="39"/>
  <c r="AIK36" i="39"/>
  <c r="AIK37" i="39" s="1"/>
  <c r="AIK34" i="39"/>
  <c r="AIK52" i="39"/>
  <c r="AIK49" i="39"/>
  <c r="AIK38" i="39"/>
  <c r="AIK35" i="39"/>
  <c r="AIK43" i="39"/>
  <c r="AIK46" i="39"/>
  <c r="AIK55" i="39"/>
  <c r="AIM5" i="39"/>
  <c r="AIL11" i="39"/>
  <c r="AIL7" i="39"/>
  <c r="AIL6" i="39"/>
  <c r="AIJ58" i="39"/>
  <c r="AGH29" i="39" l="1"/>
  <c r="AGH28" i="39"/>
  <c r="AGH33" i="39"/>
  <c r="AGI21" i="39"/>
  <c r="AIM7" i="39"/>
  <c r="AIN5" i="39"/>
  <c r="AIM11" i="39"/>
  <c r="AIM6" i="39"/>
  <c r="AIK56" i="39"/>
  <c r="AIL38" i="39"/>
  <c r="AIL35" i="39"/>
  <c r="AIL57" i="39"/>
  <c r="AIL34" i="39"/>
  <c r="AIL49" i="39"/>
  <c r="AIL36" i="39"/>
  <c r="AIL37" i="39" s="1"/>
  <c r="AIL55" i="39"/>
  <c r="AIL43" i="39"/>
  <c r="AIL46" i="39"/>
  <c r="AIL52" i="39"/>
  <c r="AIK58" i="39"/>
  <c r="AGI33" i="39" l="1"/>
  <c r="AGJ21" i="39"/>
  <c r="AGI28" i="39"/>
  <c r="AGI29" i="39"/>
  <c r="AIM46" i="39"/>
  <c r="AIM52" i="39"/>
  <c r="AIM38" i="39"/>
  <c r="AIM57" i="39"/>
  <c r="AIM35" i="39"/>
  <c r="AIM43" i="39"/>
  <c r="AIM55" i="39"/>
  <c r="AIM34" i="39"/>
  <c r="AIM49" i="39"/>
  <c r="AIM36" i="39"/>
  <c r="AIM37" i="39" s="1"/>
  <c r="AIN7" i="39"/>
  <c r="AIN6" i="39"/>
  <c r="AIO5" i="39"/>
  <c r="AIN11" i="39"/>
  <c r="AIL56" i="39"/>
  <c r="AIL58" i="39"/>
  <c r="AGJ28" i="39" l="1"/>
  <c r="AGJ29" i="39"/>
  <c r="AGK21" i="39"/>
  <c r="AGJ33" i="39"/>
  <c r="AIM56" i="39"/>
  <c r="AIM58" i="39"/>
  <c r="AIN57" i="39"/>
  <c r="AIN49" i="39"/>
  <c r="AIN52" i="39"/>
  <c r="AIN36" i="39"/>
  <c r="AIN37" i="39" s="1"/>
  <c r="AIN35" i="39"/>
  <c r="AIN55" i="39"/>
  <c r="AIN43" i="39"/>
  <c r="AIN38" i="39"/>
  <c r="AIN46" i="39"/>
  <c r="AIN34" i="39"/>
  <c r="AIP5" i="39"/>
  <c r="AIO11" i="39"/>
  <c r="AIO7" i="39"/>
  <c r="AIO6" i="39"/>
  <c r="AGK28" i="39" l="1"/>
  <c r="AGK29" i="39"/>
  <c r="AGK33" i="39"/>
  <c r="AGL21" i="39"/>
  <c r="AIN56" i="39"/>
  <c r="AIO52" i="39"/>
  <c r="AIO36" i="39"/>
  <c r="AIO37" i="39" s="1"/>
  <c r="AIO35" i="39"/>
  <c r="AIO49" i="39"/>
  <c r="AIO55" i="39"/>
  <c r="AIO43" i="39"/>
  <c r="AIO46" i="39"/>
  <c r="AIO34" i="39"/>
  <c r="AIO57" i="39"/>
  <c r="AIO38" i="39"/>
  <c r="AIP7" i="39"/>
  <c r="AIQ5" i="39"/>
  <c r="AIP11" i="39"/>
  <c r="AIP6" i="39"/>
  <c r="AIN58" i="39"/>
  <c r="AGL28" i="39" l="1"/>
  <c r="AGL33" i="39"/>
  <c r="AGM21" i="39"/>
  <c r="AGL29" i="39"/>
  <c r="AIO56" i="39"/>
  <c r="AIO58" i="39"/>
  <c r="AIP38" i="39"/>
  <c r="AIP55" i="39"/>
  <c r="AIP49" i="39"/>
  <c r="AIP52" i="39"/>
  <c r="AIP36" i="39"/>
  <c r="AIP37" i="39" s="1"/>
  <c r="AIP46" i="39"/>
  <c r="AIP35" i="39"/>
  <c r="AIP57" i="39"/>
  <c r="AIP43" i="39"/>
  <c r="AIP34" i="39"/>
  <c r="AIQ7" i="39"/>
  <c r="AIR5" i="39"/>
  <c r="AIQ11" i="39"/>
  <c r="AIQ6" i="39"/>
  <c r="AGM29" i="39" l="1"/>
  <c r="AGM28" i="39"/>
  <c r="AGM33" i="39"/>
  <c r="AGN21" i="39"/>
  <c r="AIR6" i="39"/>
  <c r="AIS5" i="39"/>
  <c r="AIR11" i="39"/>
  <c r="AIR7" i="39"/>
  <c r="AIP56" i="39"/>
  <c r="AIQ55" i="39"/>
  <c r="AIQ52" i="39"/>
  <c r="AIQ35" i="39"/>
  <c r="AIQ43" i="39"/>
  <c r="AIQ57" i="39"/>
  <c r="AIQ36" i="39"/>
  <c r="AIQ37" i="39" s="1"/>
  <c r="AIQ34" i="39"/>
  <c r="AIQ38" i="39"/>
  <c r="AIQ49" i="39"/>
  <c r="AIQ46" i="39"/>
  <c r="AIP58" i="39"/>
  <c r="AGN28" i="39" l="1"/>
  <c r="AGN29" i="39"/>
  <c r="AGN33" i="39"/>
  <c r="AGO21" i="39"/>
  <c r="AIT5" i="39"/>
  <c r="AIS11" i="39"/>
  <c r="AIS6" i="39"/>
  <c r="AIS7" i="39"/>
  <c r="AIQ58" i="39"/>
  <c r="AIQ56" i="39"/>
  <c r="AIR55" i="39"/>
  <c r="AIR57" i="39"/>
  <c r="AIR52" i="39"/>
  <c r="AIR35" i="39"/>
  <c r="AIR49" i="39"/>
  <c r="AIR34" i="39"/>
  <c r="AIR38" i="39"/>
  <c r="AIR46" i="39"/>
  <c r="AIR43" i="39"/>
  <c r="AIR36" i="39"/>
  <c r="AIR37" i="39" s="1"/>
  <c r="AGO29" i="39" l="1"/>
  <c r="AGO33" i="39"/>
  <c r="AGP21" i="39"/>
  <c r="AGO28" i="39"/>
  <c r="AIR56" i="39"/>
  <c r="AIS35" i="39"/>
  <c r="AIS34" i="39"/>
  <c r="AIS57" i="39"/>
  <c r="AIS46" i="39"/>
  <c r="AIS52" i="39"/>
  <c r="AIS43" i="39"/>
  <c r="AIS55" i="39"/>
  <c r="AIS49" i="39"/>
  <c r="AIS36" i="39"/>
  <c r="AIS37" i="39" s="1"/>
  <c r="AIS38" i="39"/>
  <c r="AIU5" i="39"/>
  <c r="AIT11" i="39"/>
  <c r="AIT7" i="39"/>
  <c r="AIT6" i="39"/>
  <c r="AIR58" i="39"/>
  <c r="AGQ21" i="39" l="1"/>
  <c r="AGP28" i="39"/>
  <c r="AGP29" i="39"/>
  <c r="AGP33" i="39"/>
  <c r="AIS58" i="39"/>
  <c r="AIS56" i="39"/>
  <c r="AIU7" i="39"/>
  <c r="AIV5" i="39"/>
  <c r="AIU11" i="39"/>
  <c r="AIU6" i="39"/>
  <c r="AIT38" i="39"/>
  <c r="AIT57" i="39"/>
  <c r="AIT35" i="39"/>
  <c r="AIT55" i="39"/>
  <c r="AIT43" i="39"/>
  <c r="AIT49" i="39"/>
  <c r="AIT36" i="39"/>
  <c r="AIT37" i="39" s="1"/>
  <c r="AIT46" i="39"/>
  <c r="AIT52" i="39"/>
  <c r="AIT34" i="39"/>
  <c r="AGQ29" i="39" l="1"/>
  <c r="AGQ33" i="39"/>
  <c r="AGR21" i="39"/>
  <c r="AGQ28" i="39"/>
  <c r="AIT58" i="39"/>
  <c r="AIU36" i="39"/>
  <c r="AIU37" i="39" s="1"/>
  <c r="AIU57" i="39"/>
  <c r="AIU34" i="39"/>
  <c r="AIU52" i="39"/>
  <c r="AIU49" i="39"/>
  <c r="AIU35" i="39"/>
  <c r="AIU38" i="39"/>
  <c r="AIU43" i="39"/>
  <c r="AIU46" i="39"/>
  <c r="AIU55" i="39"/>
  <c r="AIT56" i="39"/>
  <c r="AIV7" i="39"/>
  <c r="AIW5" i="39"/>
  <c r="AIV11" i="39"/>
  <c r="AIV6" i="39"/>
  <c r="AGS21" i="39" l="1"/>
  <c r="AGR33" i="39"/>
  <c r="AGR29" i="39"/>
  <c r="AGR28" i="39"/>
  <c r="AIU58" i="39"/>
  <c r="AIU56" i="39"/>
  <c r="AIW6" i="39"/>
  <c r="AIW7" i="39"/>
  <c r="AIX5" i="39"/>
  <c r="AIW11" i="39"/>
  <c r="AIV55" i="39"/>
  <c r="AIV38" i="39"/>
  <c r="AIV35" i="39"/>
  <c r="AIV34" i="39"/>
  <c r="AIV36" i="39"/>
  <c r="AIV37" i="39" s="1"/>
  <c r="AIV52" i="39"/>
  <c r="AIV43" i="39"/>
  <c r="AIV46" i="39"/>
  <c r="AIV49" i="39"/>
  <c r="AIV57" i="39"/>
  <c r="AGT21" i="39" l="1"/>
  <c r="AGS28" i="39"/>
  <c r="AGS29" i="39"/>
  <c r="AGS33" i="39"/>
  <c r="AIV56" i="39"/>
  <c r="AIW36" i="39"/>
  <c r="AIW37" i="39" s="1"/>
  <c r="AIW35" i="39"/>
  <c r="AIW49" i="39"/>
  <c r="AIW34" i="39"/>
  <c r="AIW46" i="39"/>
  <c r="AIW52" i="39"/>
  <c r="AIW38" i="39"/>
  <c r="AIW55" i="39"/>
  <c r="AIW43" i="39"/>
  <c r="AIW57" i="39"/>
  <c r="AIY5" i="39"/>
  <c r="AIX11" i="39"/>
  <c r="AIX7" i="39"/>
  <c r="AIX6" i="39"/>
  <c r="AIV58" i="39"/>
  <c r="AGU21" i="39" l="1"/>
  <c r="AGT33" i="39"/>
  <c r="AGT29" i="39"/>
  <c r="AGT28" i="39"/>
  <c r="AIX55" i="39"/>
  <c r="AIX49" i="39"/>
  <c r="AIX46" i="39"/>
  <c r="AIX34" i="39"/>
  <c r="AIX38" i="39"/>
  <c r="AIX36" i="39"/>
  <c r="AIX37" i="39" s="1"/>
  <c r="AIX52" i="39"/>
  <c r="AIX35" i="39"/>
  <c r="AIX57" i="39"/>
  <c r="AIX43" i="39"/>
  <c r="AIW56" i="39"/>
  <c r="AIW58" i="39"/>
  <c r="AIY6" i="39"/>
  <c r="AIZ5" i="39"/>
  <c r="AIY11" i="39"/>
  <c r="AIY7" i="39"/>
  <c r="AGV21" i="39" l="1"/>
  <c r="AGU29" i="39"/>
  <c r="AGU33" i="39"/>
  <c r="AGU28" i="39"/>
  <c r="AIX58" i="39"/>
  <c r="AIY38" i="39"/>
  <c r="AIY43" i="39"/>
  <c r="AIY35" i="39"/>
  <c r="AIY52" i="39"/>
  <c r="AIY57" i="39"/>
  <c r="AIY55" i="39"/>
  <c r="AIY34" i="39"/>
  <c r="AIY36" i="39"/>
  <c r="AIY37" i="39" s="1"/>
  <c r="AIY46" i="39"/>
  <c r="AIY49" i="39"/>
  <c r="AIX56" i="39"/>
  <c r="AIZ6" i="39"/>
  <c r="AJA5" i="39"/>
  <c r="AIZ11" i="39"/>
  <c r="AIZ7" i="39"/>
  <c r="AGV28" i="39" l="1"/>
  <c r="AGV29" i="39"/>
  <c r="AGV33" i="39"/>
  <c r="AGW21" i="39"/>
  <c r="AIY58" i="39"/>
  <c r="AJB5" i="39"/>
  <c r="AJA11" i="39"/>
  <c r="AJA7" i="39"/>
  <c r="AJA6" i="39"/>
  <c r="AIZ36" i="39"/>
  <c r="AIZ37" i="39" s="1"/>
  <c r="AIZ43" i="39"/>
  <c r="AIZ55" i="39"/>
  <c r="AIZ34" i="39"/>
  <c r="AIZ49" i="39"/>
  <c r="AIZ52" i="39"/>
  <c r="AIZ57" i="39"/>
  <c r="AIZ38" i="39"/>
  <c r="AIZ35" i="39"/>
  <c r="AIZ46" i="39"/>
  <c r="AIY56" i="39"/>
  <c r="AGW33" i="39" l="1"/>
  <c r="AGW28" i="39"/>
  <c r="AGX21" i="39"/>
  <c r="AGW29" i="39"/>
  <c r="AJC5" i="39"/>
  <c r="AJB11" i="39"/>
  <c r="AJB7" i="39"/>
  <c r="AJB6" i="39"/>
  <c r="AIZ56" i="39"/>
  <c r="AIZ58" i="39"/>
  <c r="AJA35" i="39"/>
  <c r="AJA49" i="39"/>
  <c r="AJA46" i="39"/>
  <c r="AJA57" i="39"/>
  <c r="AJA55" i="39"/>
  <c r="AJA38" i="39"/>
  <c r="AJA43" i="39"/>
  <c r="AJA34" i="39"/>
  <c r="AJA52" i="39"/>
  <c r="AJA36" i="39"/>
  <c r="AJA37" i="39" s="1"/>
  <c r="AGX33" i="39" l="1"/>
  <c r="AGY21" i="39"/>
  <c r="AGX29" i="39"/>
  <c r="AGX28" i="39"/>
  <c r="AJB57" i="39"/>
  <c r="AJB34" i="39"/>
  <c r="AJB49" i="39"/>
  <c r="AJB35" i="39"/>
  <c r="AJB52" i="39"/>
  <c r="AJB38" i="39"/>
  <c r="AJB55" i="39"/>
  <c r="AJB36" i="39"/>
  <c r="AJB37" i="39" s="1"/>
  <c r="AJB46" i="39"/>
  <c r="AJB43" i="39"/>
  <c r="AJC7" i="39"/>
  <c r="AJD5" i="39"/>
  <c r="AJC11" i="39"/>
  <c r="AJC6" i="39"/>
  <c r="AJA56" i="39"/>
  <c r="AJA58" i="39"/>
  <c r="AGY29" i="39" l="1"/>
  <c r="AGZ21" i="39"/>
  <c r="AGY28" i="39"/>
  <c r="AGY33" i="39"/>
  <c r="AJC49" i="39"/>
  <c r="AJC52" i="39"/>
  <c r="AJC46" i="39"/>
  <c r="AJC36" i="39"/>
  <c r="AJC37" i="39" s="1"/>
  <c r="AJC43" i="39"/>
  <c r="AJC55" i="39"/>
  <c r="AJC35" i="39"/>
  <c r="AJC34" i="39"/>
  <c r="AJC57" i="39"/>
  <c r="AJC38" i="39"/>
  <c r="AJB58" i="39"/>
  <c r="AJB56" i="39"/>
  <c r="AJD7" i="39"/>
  <c r="AJD6" i="39"/>
  <c r="AJE5" i="39"/>
  <c r="AJD11" i="39"/>
  <c r="AGZ28" i="39" l="1"/>
  <c r="AGZ29" i="39"/>
  <c r="AHA21" i="39"/>
  <c r="AGZ33" i="39"/>
  <c r="AJC56" i="39"/>
  <c r="AJF5" i="39"/>
  <c r="AJE11" i="39"/>
  <c r="AJE6" i="39"/>
  <c r="AJE7" i="39"/>
  <c r="AJD55" i="39"/>
  <c r="AJD38" i="39"/>
  <c r="AJD52" i="39"/>
  <c r="AJD43" i="39"/>
  <c r="AJD57" i="39"/>
  <c r="AJD35" i="39"/>
  <c r="AJD36" i="39"/>
  <c r="AJD37" i="39" s="1"/>
  <c r="AJD34" i="39"/>
  <c r="AJD49" i="39"/>
  <c r="AJD46" i="39"/>
  <c r="AJC58" i="39"/>
  <c r="AHA29" i="39" l="1"/>
  <c r="AHA28" i="39"/>
  <c r="AHA33" i="39"/>
  <c r="AHB21" i="39"/>
  <c r="AJF6" i="39"/>
  <c r="AJG5" i="39"/>
  <c r="AJF11" i="39"/>
  <c r="AJF7" i="39"/>
  <c r="AJD58" i="39"/>
  <c r="AJD56" i="39"/>
  <c r="AJE46" i="39"/>
  <c r="AJE36" i="39"/>
  <c r="AJE37" i="39" s="1"/>
  <c r="AJE55" i="39"/>
  <c r="AJE57" i="39"/>
  <c r="AJE52" i="39"/>
  <c r="AJE34" i="39"/>
  <c r="AJE38" i="39"/>
  <c r="AJE43" i="39"/>
  <c r="AJE49" i="39"/>
  <c r="AJE35" i="39"/>
  <c r="AHB29" i="39" l="1"/>
  <c r="AHB28" i="39"/>
  <c r="AHB33" i="39"/>
  <c r="AHC21" i="39"/>
  <c r="AJF34" i="39"/>
  <c r="AJF35" i="39"/>
  <c r="AJF38" i="39"/>
  <c r="AJF36" i="39"/>
  <c r="AJF37" i="39" s="1"/>
  <c r="AJF43" i="39"/>
  <c r="AJF46" i="39"/>
  <c r="AJF57" i="39"/>
  <c r="AJF52" i="39"/>
  <c r="AJF49" i="39"/>
  <c r="AJF55" i="39"/>
  <c r="AJE58" i="39"/>
  <c r="AJG7" i="39"/>
  <c r="AJH5" i="39"/>
  <c r="AJG11" i="39"/>
  <c r="AJG6" i="39"/>
  <c r="AJE56" i="39"/>
  <c r="AHD21" i="39" l="1"/>
  <c r="AHC33" i="39"/>
  <c r="AHC28" i="39"/>
  <c r="AHC29" i="39"/>
  <c r="AJF56" i="39"/>
  <c r="AJH6" i="39"/>
  <c r="AJH7" i="39"/>
  <c r="AJI5" i="39"/>
  <c r="AJH11" i="39"/>
  <c r="AJF58" i="39"/>
  <c r="AJG34" i="39"/>
  <c r="AJG43" i="39"/>
  <c r="AJG35" i="39"/>
  <c r="AJG46" i="39"/>
  <c r="AJG57" i="39"/>
  <c r="AJG49" i="39"/>
  <c r="AJG38" i="39"/>
  <c r="AJG55" i="39"/>
  <c r="AJG52" i="39"/>
  <c r="AJG36" i="39"/>
  <c r="AJG37" i="39" s="1"/>
  <c r="AHE21" i="39" l="1"/>
  <c r="AHD29" i="39"/>
  <c r="AHD33" i="39"/>
  <c r="AHD28" i="39"/>
  <c r="AJH43" i="39"/>
  <c r="AJH57" i="39"/>
  <c r="AJH55" i="39"/>
  <c r="AJH35" i="39"/>
  <c r="AJH34" i="39"/>
  <c r="AJH36" i="39"/>
  <c r="AJH37" i="39" s="1"/>
  <c r="AJH52" i="39"/>
  <c r="AJH49" i="39"/>
  <c r="AJH46" i="39"/>
  <c r="AJH38" i="39"/>
  <c r="AJG56" i="39"/>
  <c r="AJI7" i="39"/>
  <c r="AJI6" i="39"/>
  <c r="AJJ5" i="39"/>
  <c r="AJI11" i="39"/>
  <c r="AJG58" i="39"/>
  <c r="AHE28" i="39" l="1"/>
  <c r="AHF21" i="39"/>
  <c r="AHE29" i="39"/>
  <c r="AHE33" i="39"/>
  <c r="AJH56" i="39"/>
  <c r="AJH58" i="39"/>
  <c r="AJK5" i="39"/>
  <c r="AJJ11" i="39"/>
  <c r="AJJ7" i="39"/>
  <c r="AJJ6" i="39"/>
  <c r="AJI35" i="39"/>
  <c r="AJI34" i="39"/>
  <c r="AJI57" i="39"/>
  <c r="AJI36" i="39"/>
  <c r="AJI37" i="39" s="1"/>
  <c r="AJI52" i="39"/>
  <c r="AJI38" i="39"/>
  <c r="AJI46" i="39"/>
  <c r="AJI55" i="39"/>
  <c r="AJI49" i="39"/>
  <c r="AJI43" i="39"/>
  <c r="AHF33" i="39" l="1"/>
  <c r="AHG21" i="39"/>
  <c r="AHF29" i="39"/>
  <c r="AHF28" i="39"/>
  <c r="AJI58" i="39"/>
  <c r="AJJ38" i="39"/>
  <c r="AJJ49" i="39"/>
  <c r="AJJ36" i="39"/>
  <c r="AJJ37" i="39" s="1"/>
  <c r="AJJ34" i="39"/>
  <c r="AJJ52" i="39"/>
  <c r="AJJ55" i="39"/>
  <c r="AJJ43" i="39"/>
  <c r="AJJ35" i="39"/>
  <c r="AJJ46" i="39"/>
  <c r="AJJ57" i="39"/>
  <c r="AJI56" i="39"/>
  <c r="AJL5" i="39"/>
  <c r="AJK11" i="39"/>
  <c r="AJK7" i="39"/>
  <c r="AJK6" i="39"/>
  <c r="AHG28" i="39" l="1"/>
  <c r="AHG33" i="39"/>
  <c r="AHG29" i="39"/>
  <c r="AHH21" i="39"/>
  <c r="AJJ56" i="39"/>
  <c r="AJK36" i="39"/>
  <c r="AJK37" i="39" s="1"/>
  <c r="AJK55" i="39"/>
  <c r="AJK52" i="39"/>
  <c r="AJK57" i="39"/>
  <c r="AJK38" i="39"/>
  <c r="AJK35" i="39"/>
  <c r="AJK34" i="39"/>
  <c r="AJK46" i="39"/>
  <c r="AJK43" i="39"/>
  <c r="AJK49" i="39"/>
  <c r="AJJ58" i="39"/>
  <c r="AJL6" i="39"/>
  <c r="AJM5" i="39"/>
  <c r="AJL11" i="39"/>
  <c r="AJL7" i="39"/>
  <c r="AHH28" i="39" l="1"/>
  <c r="AHH29" i="39"/>
  <c r="AHH33" i="39"/>
  <c r="AHI21" i="39"/>
  <c r="AJK58" i="39"/>
  <c r="AJK56" i="39"/>
  <c r="AJN5" i="39"/>
  <c r="AJM11" i="39"/>
  <c r="AJM6" i="39"/>
  <c r="AJM7" i="39"/>
  <c r="AJL38" i="39"/>
  <c r="AJL49" i="39"/>
  <c r="AJL35" i="39"/>
  <c r="AJL55" i="39"/>
  <c r="AJL43" i="39"/>
  <c r="AJL46" i="39"/>
  <c r="AJL36" i="39"/>
  <c r="AJL37" i="39" s="1"/>
  <c r="AJL57" i="39"/>
  <c r="AJL34" i="39"/>
  <c r="AJL52" i="39"/>
  <c r="AHI29" i="39" l="1"/>
  <c r="AHI28" i="39"/>
  <c r="AHI33" i="39"/>
  <c r="AHJ21" i="39"/>
  <c r="AJM49" i="39"/>
  <c r="AJM34" i="39"/>
  <c r="AJM55" i="39"/>
  <c r="AJM57" i="39"/>
  <c r="AJM52" i="39"/>
  <c r="AJM36" i="39"/>
  <c r="AJM37" i="39" s="1"/>
  <c r="AJM38" i="39"/>
  <c r="AJM43" i="39"/>
  <c r="AJM46" i="39"/>
  <c r="AJM35" i="39"/>
  <c r="AJO5" i="39"/>
  <c r="AJN11" i="39"/>
  <c r="AJN6" i="39"/>
  <c r="AJN7" i="39"/>
  <c r="AJL56" i="39"/>
  <c r="AJL58" i="39"/>
  <c r="AHJ28" i="39" l="1"/>
  <c r="AHJ29" i="39"/>
  <c r="AHJ33" i="39"/>
  <c r="AHK21" i="39"/>
  <c r="AJO11" i="39"/>
  <c r="AJO7" i="39"/>
  <c r="AJP5" i="39"/>
  <c r="AJO6" i="39"/>
  <c r="AJM58" i="39"/>
  <c r="AJN36" i="39"/>
  <c r="AJN37" i="39" s="1"/>
  <c r="AJN46" i="39"/>
  <c r="AJN57" i="39"/>
  <c r="AJN55" i="39"/>
  <c r="AJN49" i="39"/>
  <c r="AJN35" i="39"/>
  <c r="AJN34" i="39"/>
  <c r="AJN38" i="39"/>
  <c r="AJN43" i="39"/>
  <c r="AJN52" i="39"/>
  <c r="AJM56" i="39"/>
  <c r="AHK28" i="39" l="1"/>
  <c r="AHK33" i="39"/>
  <c r="AHK29" i="39"/>
  <c r="AHL21" i="39"/>
  <c r="AJN58" i="39"/>
  <c r="AJP11" i="39"/>
  <c r="AJP7" i="39"/>
  <c r="AJQ5" i="39"/>
  <c r="AJP6" i="39"/>
  <c r="AJN56" i="39"/>
  <c r="AJO57" i="39"/>
  <c r="AJO35" i="39"/>
  <c r="AJO36" i="39"/>
  <c r="AJO37" i="39" s="1"/>
  <c r="AJO38" i="39"/>
  <c r="AJO46" i="39"/>
  <c r="AJO43" i="39"/>
  <c r="AJO52" i="39"/>
  <c r="AJO55" i="39"/>
  <c r="AJO34" i="39"/>
  <c r="AJO49" i="39"/>
  <c r="AHL28" i="39" l="1"/>
  <c r="AHL29" i="39"/>
  <c r="AHL33" i="39"/>
  <c r="AHM21" i="39"/>
  <c r="AJP55" i="39"/>
  <c r="AJP34" i="39"/>
  <c r="AJP36" i="39"/>
  <c r="AJP37" i="39" s="1"/>
  <c r="AJP43" i="39"/>
  <c r="AJP38" i="39"/>
  <c r="AJP35" i="39"/>
  <c r="AJP49" i="39"/>
  <c r="AJP57" i="39"/>
  <c r="AJP52" i="39"/>
  <c r="AJP46" i="39"/>
  <c r="AJO56" i="39"/>
  <c r="AJO58" i="39"/>
  <c r="AJQ11" i="39"/>
  <c r="AJQ6" i="39"/>
  <c r="AJQ7" i="39"/>
  <c r="AJR5" i="39"/>
  <c r="AHM29" i="39" l="1"/>
  <c r="AHM28" i="39"/>
  <c r="AHM33" i="39"/>
  <c r="AHN21" i="39"/>
  <c r="AJQ57" i="39"/>
  <c r="AJQ36" i="39"/>
  <c r="AJQ37" i="39" s="1"/>
  <c r="AJQ49" i="39"/>
  <c r="AJQ34" i="39"/>
  <c r="AJQ43" i="39"/>
  <c r="AJQ38" i="39"/>
  <c r="AJQ52" i="39"/>
  <c r="AJQ35" i="39"/>
  <c r="AJQ55" i="39"/>
  <c r="AJQ46" i="39"/>
  <c r="AJP58" i="39"/>
  <c r="AJP56" i="39"/>
  <c r="AJR11" i="39"/>
  <c r="AJR6" i="39"/>
  <c r="AJR7" i="39"/>
  <c r="AJS5" i="39"/>
  <c r="AHN33" i="39" l="1"/>
  <c r="AHO21" i="39"/>
  <c r="AHN28" i="39"/>
  <c r="AHN29" i="39"/>
  <c r="AJS11" i="39"/>
  <c r="AJS6" i="39"/>
  <c r="AJS7" i="39"/>
  <c r="AJT5" i="39"/>
  <c r="AJQ58" i="39"/>
  <c r="AJR55" i="39"/>
  <c r="AJR36" i="39"/>
  <c r="AJR37" i="39" s="1"/>
  <c r="AJR38" i="39"/>
  <c r="AJR34" i="39"/>
  <c r="AJR35" i="39"/>
  <c r="AJR46" i="39"/>
  <c r="AJR52" i="39"/>
  <c r="AJR57" i="39"/>
  <c r="AJR43" i="39"/>
  <c r="AJR49" i="39"/>
  <c r="AJQ56" i="39"/>
  <c r="AHO28" i="39" l="1"/>
  <c r="AHO33" i="39"/>
  <c r="AHO29" i="39"/>
  <c r="AHP21" i="39"/>
  <c r="AJR56" i="39"/>
  <c r="AJR58" i="39"/>
  <c r="AJT11" i="39"/>
  <c r="AJU5" i="39"/>
  <c r="AJT6" i="39"/>
  <c r="AJT7" i="39"/>
  <c r="AJS55" i="39"/>
  <c r="AJS36" i="39"/>
  <c r="AJS37" i="39" s="1"/>
  <c r="AJS43" i="39"/>
  <c r="AJS46" i="39"/>
  <c r="AJS38" i="39"/>
  <c r="AJS34" i="39"/>
  <c r="AJS52" i="39"/>
  <c r="AJS35" i="39"/>
  <c r="AJS57" i="39"/>
  <c r="AJS49" i="39"/>
  <c r="AHP29" i="39" l="1"/>
  <c r="AHP28" i="39"/>
  <c r="AHP33" i="39"/>
  <c r="AHQ21" i="39"/>
  <c r="AJU11" i="39"/>
  <c r="AJU7" i="39"/>
  <c r="AJU6" i="39"/>
  <c r="AJV5" i="39"/>
  <c r="AJT55" i="39"/>
  <c r="AJT43" i="39"/>
  <c r="AJT36" i="39"/>
  <c r="AJT37" i="39" s="1"/>
  <c r="AJT35" i="39"/>
  <c r="AJT46" i="39"/>
  <c r="AJT34" i="39"/>
  <c r="AJT38" i="39"/>
  <c r="AJT57" i="39"/>
  <c r="AJT49" i="39"/>
  <c r="AJT52" i="39"/>
  <c r="AJS58" i="39"/>
  <c r="AJS56" i="39"/>
  <c r="AHQ28" i="39" l="1"/>
  <c r="AHQ29" i="39"/>
  <c r="AHQ33" i="39"/>
  <c r="AHR21" i="39"/>
  <c r="AJV11" i="39"/>
  <c r="AJV6" i="39"/>
  <c r="AJW5" i="39"/>
  <c r="AJV7" i="39"/>
  <c r="AJT58" i="39"/>
  <c r="AJT56" i="39"/>
  <c r="AJU55" i="39"/>
  <c r="AJU34" i="39"/>
  <c r="AJU36" i="39"/>
  <c r="AJU37" i="39" s="1"/>
  <c r="AJU38" i="39"/>
  <c r="AJU43" i="39"/>
  <c r="AJU35" i="39"/>
  <c r="AJU46" i="39"/>
  <c r="AJU49" i="39"/>
  <c r="AJU57" i="39"/>
  <c r="AJU52" i="39"/>
  <c r="AHR33" i="39" l="1"/>
  <c r="AHR28" i="39"/>
  <c r="AHR29" i="39"/>
  <c r="AHS21" i="39"/>
  <c r="AJU56" i="39"/>
  <c r="AJW11" i="39"/>
  <c r="AJW7" i="39"/>
  <c r="AJX5" i="39"/>
  <c r="AJW6" i="39"/>
  <c r="AJU58" i="39"/>
  <c r="AJV55" i="39"/>
  <c r="AJV35" i="39"/>
  <c r="AJV34" i="39"/>
  <c r="AJV36" i="39"/>
  <c r="AJV37" i="39" s="1"/>
  <c r="AJV49" i="39"/>
  <c r="AJV38" i="39"/>
  <c r="AJV46" i="39"/>
  <c r="AJV52" i="39"/>
  <c r="AJV57" i="39"/>
  <c r="AJV43" i="39"/>
  <c r="AHT21" i="39" l="1"/>
  <c r="AHS28" i="39"/>
  <c r="AHS29" i="39"/>
  <c r="AHS33" i="39"/>
  <c r="AJV58" i="39"/>
  <c r="AJW55" i="39"/>
  <c r="AJW52" i="39"/>
  <c r="AJW35" i="39"/>
  <c r="AJW36" i="39"/>
  <c r="AJW37" i="39" s="1"/>
  <c r="AJW34" i="39"/>
  <c r="AJW38" i="39"/>
  <c r="AJW46" i="39"/>
  <c r="AJW57" i="39"/>
  <c r="AJW43" i="39"/>
  <c r="AJW49" i="39"/>
  <c r="AJV56" i="39"/>
  <c r="AJX11" i="39"/>
  <c r="AJX7" i="39"/>
  <c r="AJY5" i="39"/>
  <c r="AJX6" i="39"/>
  <c r="AHU21" i="39" l="1"/>
  <c r="AHT29" i="39"/>
  <c r="AHT28" i="39"/>
  <c r="AHT33" i="39"/>
  <c r="AJY11" i="39"/>
  <c r="AJY7" i="39"/>
  <c r="AJZ5" i="39"/>
  <c r="AJY6" i="39"/>
  <c r="AJW56" i="39"/>
  <c r="AJX55" i="39"/>
  <c r="AJX46" i="39"/>
  <c r="AJX34" i="39"/>
  <c r="AJX43" i="39"/>
  <c r="AJX38" i="39"/>
  <c r="AJX35" i="39"/>
  <c r="AJX36" i="39"/>
  <c r="AJX37" i="39" s="1"/>
  <c r="AJX57" i="39"/>
  <c r="AJX58" i="39" s="1"/>
  <c r="AJX52" i="39"/>
  <c r="AJX49" i="39"/>
  <c r="AJW58" i="39"/>
  <c r="AHU29" i="39" l="1"/>
  <c r="AHU28" i="39"/>
  <c r="AHU33" i="39"/>
  <c r="AHV21" i="39"/>
  <c r="AJZ11" i="39"/>
  <c r="AJZ6" i="39"/>
  <c r="AJZ7" i="39"/>
  <c r="AKA5" i="39"/>
  <c r="AJY55" i="39"/>
  <c r="AJY52" i="39"/>
  <c r="AJY34" i="39"/>
  <c r="AJY38" i="39"/>
  <c r="AJY35" i="39"/>
  <c r="AJY43" i="39"/>
  <c r="AJY46" i="39"/>
  <c r="AJY36" i="39"/>
  <c r="AJY37" i="39" s="1"/>
  <c r="AJY49" i="39"/>
  <c r="AJY57" i="39"/>
  <c r="AJX56" i="39"/>
  <c r="AHW21" i="39" l="1"/>
  <c r="AHV28" i="39"/>
  <c r="AHV33" i="39"/>
  <c r="AHV29" i="39"/>
  <c r="AJZ34" i="39"/>
  <c r="AJZ38" i="39"/>
  <c r="AJZ36" i="39"/>
  <c r="AJZ37" i="39" s="1"/>
  <c r="AJZ52" i="39"/>
  <c r="AJZ49" i="39"/>
  <c r="AJZ46" i="39"/>
  <c r="AJZ43" i="39"/>
  <c r="AJZ55" i="39"/>
  <c r="AJZ56" i="39" s="1"/>
  <c r="AJZ57" i="39"/>
  <c r="AJZ35" i="39"/>
  <c r="AJY58" i="39"/>
  <c r="AJY56" i="39"/>
  <c r="AKA11" i="39"/>
  <c r="AKA7" i="39"/>
  <c r="AKA6" i="39"/>
  <c r="AKB5" i="39"/>
  <c r="AHX21" i="39" l="1"/>
  <c r="AHW29" i="39"/>
  <c r="AHW28" i="39"/>
  <c r="AHW33" i="39"/>
  <c r="AKA55" i="39"/>
  <c r="AKA49" i="39"/>
  <c r="AKA34" i="39"/>
  <c r="AKA46" i="39"/>
  <c r="AKA36" i="39"/>
  <c r="AKA37" i="39" s="1"/>
  <c r="AKA38" i="39"/>
  <c r="AKA35" i="39"/>
  <c r="AKA43" i="39"/>
  <c r="AKA52" i="39"/>
  <c r="AKA57" i="39"/>
  <c r="AJZ58" i="39"/>
  <c r="AKB11" i="39"/>
  <c r="AKB6" i="39"/>
  <c r="AKC5" i="39"/>
  <c r="AKB7" i="39"/>
  <c r="AHX28" i="39" l="1"/>
  <c r="AHX33" i="39"/>
  <c r="AHX29" i="39"/>
  <c r="AHY21" i="39"/>
  <c r="AKA58" i="39"/>
  <c r="AKA56" i="39"/>
  <c r="AKB55" i="39"/>
  <c r="AKB43" i="39"/>
  <c r="AKB49" i="39"/>
  <c r="AKB46" i="39"/>
  <c r="AKB34" i="39"/>
  <c r="AKB35" i="39"/>
  <c r="AKB52" i="39"/>
  <c r="AKB36" i="39"/>
  <c r="AKB37" i="39" s="1"/>
  <c r="AKB38" i="39"/>
  <c r="AKB57" i="39"/>
  <c r="AKC11" i="39"/>
  <c r="AKC6" i="39"/>
  <c r="AKC7" i="39"/>
  <c r="AKD5" i="39"/>
  <c r="AHY29" i="39" l="1"/>
  <c r="AHZ21" i="39"/>
  <c r="AHY33" i="39"/>
  <c r="AHY28" i="39"/>
  <c r="AKB58" i="39"/>
  <c r="AKD11" i="39"/>
  <c r="AKD7" i="39"/>
  <c r="AKD6" i="39"/>
  <c r="AKE5" i="39"/>
  <c r="AKB56" i="39"/>
  <c r="AKC55" i="39"/>
  <c r="AKC46" i="39"/>
  <c r="AKC34" i="39"/>
  <c r="AKC35" i="39"/>
  <c r="AKC38" i="39"/>
  <c r="AKC36" i="39"/>
  <c r="AKC37" i="39" s="1"/>
  <c r="AKC43" i="39"/>
  <c r="AKC52" i="39"/>
  <c r="AKC49" i="39"/>
  <c r="AKC57" i="39"/>
  <c r="AHZ33" i="39" l="1"/>
  <c r="AHZ28" i="39"/>
  <c r="AIA21" i="39"/>
  <c r="AHZ29" i="39"/>
  <c r="AKE11" i="39"/>
  <c r="AKE6" i="39"/>
  <c r="AKE7" i="39"/>
  <c r="AKF5" i="39"/>
  <c r="AKC58" i="39"/>
  <c r="AKD55" i="39"/>
  <c r="AKD46" i="39"/>
  <c r="AKD49" i="39"/>
  <c r="AKD38" i="39"/>
  <c r="AKD34" i="39"/>
  <c r="AKD35" i="39"/>
  <c r="AKD36" i="39"/>
  <c r="AKD37" i="39" s="1"/>
  <c r="AKD52" i="39"/>
  <c r="AKD57" i="39"/>
  <c r="AKD43" i="39"/>
  <c r="AKC56" i="39"/>
  <c r="AIB21" i="39" l="1"/>
  <c r="AIA29" i="39"/>
  <c r="AIA28" i="39"/>
  <c r="AIA33" i="39"/>
  <c r="AKF11" i="39"/>
  <c r="AKG5" i="39"/>
  <c r="AKF6" i="39"/>
  <c r="AKF7" i="39"/>
  <c r="AKD58" i="39"/>
  <c r="AKE57" i="39"/>
  <c r="AKE35" i="39"/>
  <c r="AKE34" i="39"/>
  <c r="AKE46" i="39"/>
  <c r="AKE36" i="39"/>
  <c r="AKE37" i="39" s="1"/>
  <c r="AKE38" i="39"/>
  <c r="AKE43" i="39"/>
  <c r="AKE49" i="39"/>
  <c r="AKE52" i="39"/>
  <c r="AKE55" i="39"/>
  <c r="AKD56" i="39"/>
  <c r="AIB33" i="39" l="1"/>
  <c r="AIB28" i="39"/>
  <c r="AIB29" i="39"/>
  <c r="AIC21" i="39"/>
  <c r="AKG11" i="39"/>
  <c r="AKG6" i="39"/>
  <c r="AKG7" i="39"/>
  <c r="AKH5" i="39"/>
  <c r="AKF55" i="39"/>
  <c r="AKF49" i="39"/>
  <c r="AKF36" i="39"/>
  <c r="AKF37" i="39" s="1"/>
  <c r="AKF43" i="39"/>
  <c r="AKF35" i="39"/>
  <c r="AKF34" i="39"/>
  <c r="AKF46" i="39"/>
  <c r="AKF38" i="39"/>
  <c r="AKF52" i="39"/>
  <c r="AKF57" i="39"/>
  <c r="AKE56" i="39"/>
  <c r="AKE58" i="39"/>
  <c r="AID21" i="39" l="1"/>
  <c r="AIC28" i="39"/>
  <c r="AIC29" i="39"/>
  <c r="AIC33" i="39"/>
  <c r="AKG55" i="39"/>
  <c r="AKG56" i="39" s="1"/>
  <c r="AKG43" i="39"/>
  <c r="AKG52" i="39"/>
  <c r="AKG35" i="39"/>
  <c r="AKG36" i="39"/>
  <c r="AKG37" i="39" s="1"/>
  <c r="AKG38" i="39"/>
  <c r="AKG49" i="39"/>
  <c r="AKG34" i="39"/>
  <c r="AKG46" i="39"/>
  <c r="AKG57" i="39"/>
  <c r="AKF58" i="39"/>
  <c r="AKF56" i="39"/>
  <c r="AKH11" i="39"/>
  <c r="AKH7" i="39"/>
  <c r="AKI5" i="39"/>
  <c r="AKH6" i="39"/>
  <c r="AID29" i="39" l="1"/>
  <c r="AID28" i="39"/>
  <c r="AIE21" i="39"/>
  <c r="AID33" i="39"/>
  <c r="AKG58" i="39"/>
  <c r="AKI11" i="39"/>
  <c r="AKJ5" i="39"/>
  <c r="AKI6" i="39"/>
  <c r="AKI7" i="39"/>
  <c r="AKH55" i="39"/>
  <c r="AKH34" i="39"/>
  <c r="AKH35" i="39"/>
  <c r="AKH43" i="39"/>
  <c r="AKH36" i="39"/>
  <c r="AKH37" i="39" s="1"/>
  <c r="AKH46" i="39"/>
  <c r="AKH38" i="39"/>
  <c r="AKH57" i="39"/>
  <c r="AKH52" i="39"/>
  <c r="AKH49" i="39"/>
  <c r="AIE28" i="39" l="1"/>
  <c r="AIE29" i="39"/>
  <c r="AIE33" i="39"/>
  <c r="AIF21" i="39"/>
  <c r="AKH56" i="39"/>
  <c r="AKH58" i="39"/>
  <c r="AKJ11" i="39"/>
  <c r="AKJ7" i="39"/>
  <c r="AKK5" i="39"/>
  <c r="AKJ6" i="39"/>
  <c r="AKI55" i="39"/>
  <c r="AKI56" i="39" s="1"/>
  <c r="AKI38" i="39"/>
  <c r="AKI34" i="39"/>
  <c r="AKI49" i="39"/>
  <c r="AKI36" i="39"/>
  <c r="AKI37" i="39" s="1"/>
  <c r="AKI35" i="39"/>
  <c r="AKI46" i="39"/>
  <c r="AKI43" i="39"/>
  <c r="AKI52" i="39"/>
  <c r="AKI57" i="39"/>
  <c r="AIG21" i="39" l="1"/>
  <c r="AIF33" i="39"/>
  <c r="AIF28" i="39"/>
  <c r="AIF29" i="39"/>
  <c r="AKK11" i="39"/>
  <c r="AKL5" i="39"/>
  <c r="AKK6" i="39"/>
  <c r="AKK7" i="39"/>
  <c r="AKJ55" i="39"/>
  <c r="AKJ36" i="39"/>
  <c r="AKJ37" i="39" s="1"/>
  <c r="AKJ34" i="39"/>
  <c r="AKJ38" i="39"/>
  <c r="AKJ43" i="39"/>
  <c r="AKJ35" i="39"/>
  <c r="AKJ49" i="39"/>
  <c r="AKJ46" i="39"/>
  <c r="AKJ57" i="39"/>
  <c r="AKJ52" i="39"/>
  <c r="AKI58" i="39"/>
  <c r="AIH21" i="39" l="1"/>
  <c r="AIG28" i="39"/>
  <c r="AIG29" i="39"/>
  <c r="AIG33" i="39"/>
  <c r="AKJ56" i="39"/>
  <c r="AKJ58" i="39"/>
  <c r="AKL11" i="39"/>
  <c r="AKM5" i="39"/>
  <c r="AKL7" i="39"/>
  <c r="AKL6" i="39"/>
  <c r="AKK55" i="39"/>
  <c r="AKK46" i="39"/>
  <c r="AKK35" i="39"/>
  <c r="AKK52" i="39"/>
  <c r="AKK38" i="39"/>
  <c r="AKK34" i="39"/>
  <c r="AKK49" i="39"/>
  <c r="AKK43" i="39"/>
  <c r="AKK57" i="39"/>
  <c r="AKK36" i="39"/>
  <c r="AKK37" i="39" s="1"/>
  <c r="AIH29" i="39" l="1"/>
  <c r="AIH28" i="39"/>
  <c r="AII21" i="39"/>
  <c r="AIH33" i="39"/>
  <c r="AKK58" i="39"/>
  <c r="AKM11" i="39"/>
  <c r="AKM7" i="39"/>
  <c r="AKM6" i="39"/>
  <c r="AKN5" i="39"/>
  <c r="AKL55" i="39"/>
  <c r="AKL49" i="39"/>
  <c r="AKL46" i="39"/>
  <c r="AKL38" i="39"/>
  <c r="AKL36" i="39"/>
  <c r="AKL37" i="39" s="1"/>
  <c r="AKL34" i="39"/>
  <c r="AKL35" i="39"/>
  <c r="AKL57" i="39"/>
  <c r="AKL52" i="39"/>
  <c r="AKL43" i="39"/>
  <c r="AKK56" i="39"/>
  <c r="AII29" i="39" l="1"/>
  <c r="AII33" i="39"/>
  <c r="AII28" i="39"/>
  <c r="AIJ21" i="39"/>
  <c r="AKL56" i="39"/>
  <c r="AKN11" i="39"/>
  <c r="AKO5" i="39"/>
  <c r="AKN7" i="39"/>
  <c r="AKN6" i="39"/>
  <c r="AKL58" i="39"/>
  <c r="AKM57" i="39"/>
  <c r="AKM36" i="39"/>
  <c r="AKM37" i="39" s="1"/>
  <c r="AKM43" i="39"/>
  <c r="AKM34" i="39"/>
  <c r="AKM35" i="39"/>
  <c r="AKM38" i="39"/>
  <c r="AKM46" i="39"/>
  <c r="AKM49" i="39"/>
  <c r="AKM55" i="39"/>
  <c r="AKM52" i="39"/>
  <c r="AIJ28" i="39" l="1"/>
  <c r="AIJ29" i="39"/>
  <c r="AIJ33" i="39"/>
  <c r="AIK21" i="39"/>
  <c r="AKM56" i="39"/>
  <c r="AKO11" i="39"/>
  <c r="AKO7" i="39"/>
  <c r="AKP5" i="39"/>
  <c r="AKO6" i="39"/>
  <c r="AKN55" i="39"/>
  <c r="AKN46" i="39"/>
  <c r="AKN38" i="39"/>
  <c r="AKN49" i="39"/>
  <c r="AKN35" i="39"/>
  <c r="AKN43" i="39"/>
  <c r="AKN36" i="39"/>
  <c r="AKN37" i="39" s="1"/>
  <c r="AKN34" i="39"/>
  <c r="AKN52" i="39"/>
  <c r="AKN57" i="39"/>
  <c r="AKM58" i="39"/>
  <c r="AIL21" i="39" l="1"/>
  <c r="AIK28" i="39"/>
  <c r="AIK29" i="39"/>
  <c r="AIK33" i="39"/>
  <c r="AKN56" i="39"/>
  <c r="AKO55" i="39"/>
  <c r="AKO36" i="39"/>
  <c r="AKO37" i="39" s="1"/>
  <c r="AKO34" i="39"/>
  <c r="AKO38" i="39"/>
  <c r="AKO43" i="39"/>
  <c r="AKO46" i="39"/>
  <c r="AKO49" i="39"/>
  <c r="AKO52" i="39"/>
  <c r="AKO35" i="39"/>
  <c r="AKO57" i="39"/>
  <c r="AKN58" i="39"/>
  <c r="AKP11" i="39"/>
  <c r="AKQ5" i="39"/>
  <c r="AKP7" i="39"/>
  <c r="AKP6" i="39"/>
  <c r="AIL28" i="39" l="1"/>
  <c r="AIM21" i="39"/>
  <c r="AIL29" i="39"/>
  <c r="AIL33" i="39"/>
  <c r="AKO56" i="39"/>
  <c r="AKO58" i="39"/>
  <c r="AKQ11" i="39"/>
  <c r="AKQ6" i="39"/>
  <c r="AKR5" i="39"/>
  <c r="AKQ7" i="39"/>
  <c r="AKP55" i="39"/>
  <c r="AKP38" i="39"/>
  <c r="AKP36" i="39"/>
  <c r="AKP37" i="39" s="1"/>
  <c r="AKP49" i="39"/>
  <c r="AKP46" i="39"/>
  <c r="AKP35" i="39"/>
  <c r="AKP34" i="39"/>
  <c r="AKP52" i="39"/>
  <c r="AKP43" i="39"/>
  <c r="AKP57" i="39"/>
  <c r="AIM33" i="39" l="1"/>
  <c r="AIN21" i="39"/>
  <c r="AIM29" i="39"/>
  <c r="AIM28" i="39"/>
  <c r="AKP56" i="39"/>
  <c r="AKR11" i="39"/>
  <c r="AKR7" i="39"/>
  <c r="AKS5" i="39"/>
  <c r="AKR6" i="39"/>
  <c r="AKQ55" i="39"/>
  <c r="AKQ49" i="39"/>
  <c r="AKQ43" i="39"/>
  <c r="AKQ38" i="39"/>
  <c r="AKQ35" i="39"/>
  <c r="AKQ46" i="39"/>
  <c r="AKQ36" i="39"/>
  <c r="AKQ37" i="39" s="1"/>
  <c r="AKQ34" i="39"/>
  <c r="AKQ52" i="39"/>
  <c r="AKQ57" i="39"/>
  <c r="AKP58" i="39"/>
  <c r="AIO21" i="39" l="1"/>
  <c r="AIN29" i="39"/>
  <c r="AIN28" i="39"/>
  <c r="AIN33" i="39"/>
  <c r="AKQ58" i="39"/>
  <c r="AKQ56" i="39"/>
  <c r="AKS11" i="39"/>
  <c r="AKT5" i="39"/>
  <c r="AKS6" i="39"/>
  <c r="AKS7" i="39"/>
  <c r="AKR55" i="39"/>
  <c r="AKR46" i="39"/>
  <c r="AKR34" i="39"/>
  <c r="AKR43" i="39"/>
  <c r="AKR49" i="39"/>
  <c r="AKR38" i="39"/>
  <c r="AKR36" i="39"/>
  <c r="AKR37" i="39" s="1"/>
  <c r="AKR35" i="39"/>
  <c r="AKR52" i="39"/>
  <c r="AKR57" i="39"/>
  <c r="AIO28" i="39" l="1"/>
  <c r="AIO33" i="39"/>
  <c r="AIO29" i="39"/>
  <c r="AIP21" i="39"/>
  <c r="AKR58" i="39"/>
  <c r="AKR56" i="39"/>
  <c r="AKT11" i="39"/>
  <c r="AKU5" i="39"/>
  <c r="AKT6" i="39"/>
  <c r="AKT7" i="39"/>
  <c r="AKS55" i="39"/>
  <c r="AKS49" i="39"/>
  <c r="AKS35" i="39"/>
  <c r="AKS43" i="39"/>
  <c r="AKS34" i="39"/>
  <c r="AKS46" i="39"/>
  <c r="AKS38" i="39"/>
  <c r="AKS52" i="39"/>
  <c r="AKS36" i="39"/>
  <c r="AKS37" i="39" s="1"/>
  <c r="AKS57" i="39"/>
  <c r="AIP29" i="39" l="1"/>
  <c r="AIP28" i="39"/>
  <c r="AIP33" i="39"/>
  <c r="AIQ21" i="39"/>
  <c r="AKS58" i="39"/>
  <c r="AKS56" i="39"/>
  <c r="AKU11" i="39"/>
  <c r="AKU6" i="39"/>
  <c r="AKV5" i="39"/>
  <c r="AKU7" i="39"/>
  <c r="AKT55" i="39"/>
  <c r="AKT46" i="39"/>
  <c r="AKT35" i="39"/>
  <c r="AKT36" i="39"/>
  <c r="AKT37" i="39" s="1"/>
  <c r="AKT49" i="39"/>
  <c r="AKT34" i="39"/>
  <c r="AKT38" i="39"/>
  <c r="AKT43" i="39"/>
  <c r="AKT52" i="39"/>
  <c r="AKT57" i="39"/>
  <c r="AIQ28" i="39" l="1"/>
  <c r="AIQ29" i="39"/>
  <c r="AIR21" i="39"/>
  <c r="AIQ33" i="39"/>
  <c r="AKT58" i="39"/>
  <c r="AKT56" i="39"/>
  <c r="AKV11" i="39"/>
  <c r="AKV6" i="39"/>
  <c r="AKW5" i="39"/>
  <c r="AKV7" i="39"/>
  <c r="AKU57" i="39"/>
  <c r="AKU38" i="39"/>
  <c r="AKU35" i="39"/>
  <c r="AKU36" i="39"/>
  <c r="AKU37" i="39" s="1"/>
  <c r="AKU43" i="39"/>
  <c r="AKU34" i="39"/>
  <c r="AKU49" i="39"/>
  <c r="AKU46" i="39"/>
  <c r="AKU52" i="39"/>
  <c r="AKU55" i="39"/>
  <c r="AIS21" i="39" l="1"/>
  <c r="AIR28" i="39"/>
  <c r="AIR29" i="39"/>
  <c r="AIR33" i="39"/>
  <c r="AKU58" i="39"/>
  <c r="AKU56" i="39"/>
  <c r="AKW11" i="39"/>
  <c r="AKW6" i="39"/>
  <c r="AKX5" i="39"/>
  <c r="AKW7" i="39"/>
  <c r="AKV55" i="39"/>
  <c r="AKV46" i="39"/>
  <c r="AKV36" i="39"/>
  <c r="AKV37" i="39" s="1"/>
  <c r="AKV35" i="39"/>
  <c r="AKV38" i="39"/>
  <c r="AKV34" i="39"/>
  <c r="AKV43" i="39"/>
  <c r="AKV49" i="39"/>
  <c r="AKV57" i="39"/>
  <c r="AKV52" i="39"/>
  <c r="AIT21" i="39" l="1"/>
  <c r="AIS29" i="39"/>
  <c r="AIS28" i="39"/>
  <c r="AIS33" i="39"/>
  <c r="AKV58" i="39"/>
  <c r="AKV56" i="39"/>
  <c r="AKX11" i="39"/>
  <c r="AKX6" i="39"/>
  <c r="AKY5" i="39"/>
  <c r="AKX7" i="39"/>
  <c r="AKW55" i="39"/>
  <c r="AKW36" i="39"/>
  <c r="AKW37" i="39" s="1"/>
  <c r="AKW38" i="39"/>
  <c r="AKW35" i="39"/>
  <c r="AKW34" i="39"/>
  <c r="AKW46" i="39"/>
  <c r="AKW52" i="39"/>
  <c r="AKW43" i="39"/>
  <c r="AKW49" i="39"/>
  <c r="AKW57" i="39"/>
  <c r="AIT29" i="39" l="1"/>
  <c r="AIU21" i="39"/>
  <c r="AIT33" i="39"/>
  <c r="AIT28" i="39"/>
  <c r="AKW58" i="39"/>
  <c r="AKW56" i="39"/>
  <c r="AKX55" i="39"/>
  <c r="AKX49" i="39"/>
  <c r="AKX46" i="39"/>
  <c r="AKX43" i="39"/>
  <c r="AKX35" i="39"/>
  <c r="AKX38" i="39"/>
  <c r="AKX36" i="39"/>
  <c r="AKX37" i="39" s="1"/>
  <c r="AKX34" i="39"/>
  <c r="AKX52" i="39"/>
  <c r="AKX57" i="39"/>
  <c r="AKY11" i="39"/>
  <c r="AKY7" i="39"/>
  <c r="AKZ5" i="39"/>
  <c r="AKY6" i="39"/>
  <c r="AIU29" i="39" l="1"/>
  <c r="AIU28" i="39"/>
  <c r="AIU33" i="39"/>
  <c r="AIV21" i="39"/>
  <c r="AKX56" i="39"/>
  <c r="AKX58" i="39"/>
  <c r="AKZ11" i="39"/>
  <c r="ALA5" i="39"/>
  <c r="AKZ7" i="39"/>
  <c r="AKZ6" i="39"/>
  <c r="AKY55" i="39"/>
  <c r="AKY38" i="39"/>
  <c r="AKY46" i="39"/>
  <c r="AKY49" i="39"/>
  <c r="AKY43" i="39"/>
  <c r="AKY35" i="39"/>
  <c r="AKY34" i="39"/>
  <c r="AKY36" i="39"/>
  <c r="AKY37" i="39" s="1"/>
  <c r="AKY52" i="39"/>
  <c r="AKY57" i="39"/>
  <c r="AIV29" i="39" l="1"/>
  <c r="AIW21" i="39"/>
  <c r="AIV28" i="39"/>
  <c r="AIV33" i="39"/>
  <c r="AKY58" i="39"/>
  <c r="AKY56" i="39"/>
  <c r="AKZ55" i="39"/>
  <c r="AKZ34" i="39"/>
  <c r="AKZ46" i="39"/>
  <c r="AKZ38" i="39"/>
  <c r="AKZ43" i="39"/>
  <c r="AKZ36" i="39"/>
  <c r="AKZ37" i="39" s="1"/>
  <c r="AKZ35" i="39"/>
  <c r="AKZ49" i="39"/>
  <c r="AKZ52" i="39"/>
  <c r="AKZ57" i="39"/>
  <c r="ALA11" i="39"/>
  <c r="ALA6" i="39"/>
  <c r="ALA7" i="39"/>
  <c r="ALB5" i="39"/>
  <c r="AIX21" i="39" l="1"/>
  <c r="AIW33" i="39"/>
  <c r="AIW29" i="39"/>
  <c r="AIW28" i="39"/>
  <c r="AKZ56" i="39"/>
  <c r="AKZ58" i="39"/>
  <c r="ALA55" i="39"/>
  <c r="ALA38" i="39"/>
  <c r="ALA43" i="39"/>
  <c r="ALA35" i="39"/>
  <c r="ALA34" i="39"/>
  <c r="ALA52" i="39"/>
  <c r="ALA46" i="39"/>
  <c r="ALA36" i="39"/>
  <c r="ALA37" i="39" s="1"/>
  <c r="ALA49" i="39"/>
  <c r="ALA57" i="39"/>
  <c r="ALB11" i="39"/>
  <c r="ALB7" i="39"/>
  <c r="ALB6" i="39"/>
  <c r="ALC5" i="39"/>
  <c r="AIX28" i="39" l="1"/>
  <c r="AIY21" i="39"/>
  <c r="AIX33" i="39"/>
  <c r="AIX29" i="39"/>
  <c r="ALA56" i="39"/>
  <c r="ALA58" i="39"/>
  <c r="ALC11" i="39"/>
  <c r="ALC7" i="39"/>
  <c r="ALD5" i="39"/>
  <c r="ALC6" i="39"/>
  <c r="ALB55" i="39"/>
  <c r="ALB34" i="39"/>
  <c r="ALB35" i="39"/>
  <c r="ALB49" i="39"/>
  <c r="ALB46" i="39"/>
  <c r="ALB36" i="39"/>
  <c r="ALB37" i="39" s="1"/>
  <c r="ALB38" i="39"/>
  <c r="ALB43" i="39"/>
  <c r="ALB52" i="39"/>
  <c r="ALB57" i="39"/>
  <c r="AIY29" i="39" l="1"/>
  <c r="AIZ21" i="39"/>
  <c r="AIY28" i="39"/>
  <c r="AIY33" i="39"/>
  <c r="ALB58" i="39"/>
  <c r="ALB56" i="39"/>
  <c r="ALD11" i="39"/>
  <c r="ALE5" i="39"/>
  <c r="ALD7" i="39"/>
  <c r="ALD6" i="39"/>
  <c r="ALC57" i="39"/>
  <c r="ALC43" i="39"/>
  <c r="ALC35" i="39"/>
  <c r="ALC36" i="39"/>
  <c r="ALC37" i="39" s="1"/>
  <c r="ALC38" i="39"/>
  <c r="ALC46" i="39"/>
  <c r="ALC49" i="39"/>
  <c r="ALC34" i="39"/>
  <c r="ALC52" i="39"/>
  <c r="ALC55" i="39"/>
  <c r="AIZ29" i="39" l="1"/>
  <c r="AIZ28" i="39"/>
  <c r="AIZ33" i="39"/>
  <c r="AJA21" i="39"/>
  <c r="ALC56" i="39"/>
  <c r="ALC58" i="39"/>
  <c r="ALE11" i="39"/>
  <c r="ALE7" i="39"/>
  <c r="ALF5" i="39"/>
  <c r="ALE6" i="39"/>
  <c r="ALD57" i="39"/>
  <c r="ALD49" i="39"/>
  <c r="ALD38" i="39"/>
  <c r="ALD46" i="39"/>
  <c r="ALD36" i="39"/>
  <c r="ALD37" i="39" s="1"/>
  <c r="ALD34" i="39"/>
  <c r="ALD35" i="39"/>
  <c r="ALD43" i="39"/>
  <c r="ALD52" i="39"/>
  <c r="ALD55" i="39"/>
  <c r="AJA33" i="39" l="1"/>
  <c r="AJA29" i="39"/>
  <c r="AJB21" i="39"/>
  <c r="AJA28" i="39"/>
  <c r="ALD56" i="39"/>
  <c r="ALD58" i="39"/>
  <c r="ALE57" i="39"/>
  <c r="ALE55" i="39"/>
  <c r="ALE36" i="39"/>
  <c r="ALE37" i="39" s="1"/>
  <c r="ALE38" i="39"/>
  <c r="ALE34" i="39"/>
  <c r="ALE35" i="39"/>
  <c r="ALE43" i="39"/>
  <c r="ALE49" i="39"/>
  <c r="ALE52" i="39"/>
  <c r="ALE46" i="39"/>
  <c r="ALF11" i="39"/>
  <c r="ALF6" i="39"/>
  <c r="ALG5" i="39"/>
  <c r="ALF7" i="39"/>
  <c r="AJB28" i="39" l="1"/>
  <c r="AJB29" i="39"/>
  <c r="AJB33" i="39"/>
  <c r="AJC21" i="39"/>
  <c r="ALE56" i="39"/>
  <c r="ALE58" i="39"/>
  <c r="ALG11" i="39"/>
  <c r="ALH5" i="39"/>
  <c r="ALG6" i="39"/>
  <c r="ALG7" i="39"/>
  <c r="ALF35" i="39"/>
  <c r="ALF43" i="39"/>
  <c r="ALF34" i="39"/>
  <c r="ALF38" i="39"/>
  <c r="ALF36" i="39"/>
  <c r="ALF37" i="39" s="1"/>
  <c r="ALF57" i="39"/>
  <c r="ALF55" i="39"/>
  <c r="ALF49" i="39"/>
  <c r="ALF46" i="39"/>
  <c r="ALF52" i="39"/>
  <c r="AJD21" i="39" l="1"/>
  <c r="AJC29" i="39"/>
  <c r="AJC28" i="39"/>
  <c r="AJC33" i="39"/>
  <c r="ALF58" i="39"/>
  <c r="ALF56" i="39"/>
  <c r="ALH11" i="39"/>
  <c r="ALH7" i="39"/>
  <c r="ALH6" i="39"/>
  <c r="ALI5" i="39"/>
  <c r="ALG38" i="39"/>
  <c r="ALG49" i="39"/>
  <c r="ALG46" i="39"/>
  <c r="ALG35" i="39"/>
  <c r="ALG36" i="39"/>
  <c r="ALG37" i="39" s="1"/>
  <c r="ALG34" i="39"/>
  <c r="ALG52" i="39"/>
  <c r="ALG57" i="39"/>
  <c r="ALG55" i="39"/>
  <c r="ALG43" i="39"/>
  <c r="AJD29" i="39" l="1"/>
  <c r="AJD28" i="39"/>
  <c r="AJD33" i="39"/>
  <c r="AJE21" i="39"/>
  <c r="ALG58" i="39"/>
  <c r="ALG56" i="39"/>
  <c r="ALI11" i="39"/>
  <c r="ALI6" i="39"/>
  <c r="ALI7" i="39"/>
  <c r="ALJ5" i="39"/>
  <c r="ALH55" i="39"/>
  <c r="ALH38" i="39"/>
  <c r="ALH36" i="39"/>
  <c r="ALH37" i="39" s="1"/>
  <c r="ALH35" i="39"/>
  <c r="ALH49" i="39"/>
  <c r="ALH34" i="39"/>
  <c r="ALH43" i="39"/>
  <c r="ALH46" i="39"/>
  <c r="ALH52" i="39"/>
  <c r="ALH57" i="39"/>
  <c r="AJF21" i="39" l="1"/>
  <c r="AJE33" i="39"/>
  <c r="AJE29" i="39"/>
  <c r="AJE28" i="39"/>
  <c r="ALH56" i="39"/>
  <c r="ALH58" i="39"/>
  <c r="ALJ11" i="39"/>
  <c r="ALK5" i="39"/>
  <c r="ALJ7" i="39"/>
  <c r="ALJ6" i="39"/>
  <c r="ALI46" i="39"/>
  <c r="ALI43" i="39"/>
  <c r="ALI38" i="39"/>
  <c r="ALI34" i="39"/>
  <c r="ALI36" i="39"/>
  <c r="ALI37" i="39" s="1"/>
  <c r="ALI35" i="39"/>
  <c r="ALI49" i="39"/>
  <c r="ALI52" i="39"/>
  <c r="ALI55" i="39"/>
  <c r="ALI57" i="39"/>
  <c r="AJF33" i="39" l="1"/>
  <c r="AJF29" i="39"/>
  <c r="AJF28" i="39"/>
  <c r="AJG21" i="39"/>
  <c r="ALI58" i="39"/>
  <c r="ALI56" i="39"/>
  <c r="ALK11" i="39"/>
  <c r="ALK7" i="39"/>
  <c r="ALL5" i="39"/>
  <c r="ALK6" i="39"/>
  <c r="ALJ34" i="39"/>
  <c r="ALJ35" i="39"/>
  <c r="ALJ55" i="39"/>
  <c r="ALJ49" i="39"/>
  <c r="ALJ57" i="39"/>
  <c r="ALJ46" i="39"/>
  <c r="ALJ38" i="39"/>
  <c r="ALJ36" i="39"/>
  <c r="ALJ37" i="39" s="1"/>
  <c r="ALJ43" i="39"/>
  <c r="ALJ52" i="39"/>
  <c r="AJH21" i="39" l="1"/>
  <c r="AJG29" i="39"/>
  <c r="AJG28" i="39"/>
  <c r="AJG33" i="39"/>
  <c r="ALJ58" i="39"/>
  <c r="ALJ56" i="39"/>
  <c r="ALL11" i="39"/>
  <c r="ALL6" i="39"/>
  <c r="ALL7" i="39"/>
  <c r="ALM5" i="39"/>
  <c r="ALK35" i="39"/>
  <c r="ALK46" i="39"/>
  <c r="ALK49" i="39"/>
  <c r="ALK36" i="39"/>
  <c r="ALK37" i="39" s="1"/>
  <c r="ALK38" i="39"/>
  <c r="ALK34" i="39"/>
  <c r="ALK57" i="39"/>
  <c r="ALK55" i="39"/>
  <c r="ALK43" i="39"/>
  <c r="ALK52" i="39"/>
  <c r="AJI21" i="39" l="1"/>
  <c r="AJH28" i="39"/>
  <c r="AJH29" i="39"/>
  <c r="AJH33" i="39"/>
  <c r="ALK58" i="39"/>
  <c r="ALK56" i="39"/>
  <c r="ALM11" i="39"/>
  <c r="ALM6" i="39"/>
  <c r="ALN5" i="39"/>
  <c r="ALM7" i="39"/>
  <c r="ALL46" i="39"/>
  <c r="ALL35" i="39"/>
  <c r="ALL34" i="39"/>
  <c r="ALL43" i="39"/>
  <c r="ALL49" i="39"/>
  <c r="ALL57" i="39"/>
  <c r="ALL38" i="39"/>
  <c r="ALL36" i="39"/>
  <c r="ALL37" i="39" s="1"/>
  <c r="ALL55" i="39"/>
  <c r="ALL52" i="39"/>
  <c r="AJJ21" i="39" l="1"/>
  <c r="AJI28" i="39"/>
  <c r="AJI29" i="39"/>
  <c r="AJI33" i="39"/>
  <c r="ALL56" i="39"/>
  <c r="ALL58" i="39"/>
  <c r="ALN11" i="39"/>
  <c r="ALO5" i="39"/>
  <c r="ALN6" i="39"/>
  <c r="ALN7" i="39"/>
  <c r="ALM55" i="39"/>
  <c r="ALM57" i="39"/>
  <c r="ALM38" i="39"/>
  <c r="ALM46" i="39"/>
  <c r="ALM35" i="39"/>
  <c r="ALM36" i="39"/>
  <c r="ALM37" i="39" s="1"/>
  <c r="ALM34" i="39"/>
  <c r="ALM49" i="39"/>
  <c r="ALM43" i="39"/>
  <c r="ALM52" i="39"/>
  <c r="AJJ28" i="39" l="1"/>
  <c r="AJJ29" i="39"/>
  <c r="AJK21" i="39"/>
  <c r="AJJ33" i="39"/>
  <c r="ALM58" i="39"/>
  <c r="ALM56" i="39"/>
  <c r="ALN34" i="39"/>
  <c r="ALN49" i="39"/>
  <c r="ALN43" i="39"/>
  <c r="ALN35" i="39"/>
  <c r="ALN36" i="39"/>
  <c r="ALN37" i="39" s="1"/>
  <c r="ALN38" i="39"/>
  <c r="ALN46" i="39"/>
  <c r="ALN52" i="39"/>
  <c r="ALN57" i="39"/>
  <c r="ALN55" i="39"/>
  <c r="ALP5" i="39"/>
  <c r="ALO11" i="39"/>
  <c r="ALO7" i="39"/>
  <c r="ALO6" i="39"/>
  <c r="AJL21" i="39" l="1"/>
  <c r="AJK28" i="39"/>
  <c r="AJK29" i="39"/>
  <c r="AJK33" i="39"/>
  <c r="ALN58" i="39"/>
  <c r="ALN56" i="39"/>
  <c r="ALO35" i="39"/>
  <c r="ALO55" i="39"/>
  <c r="ALO43" i="39"/>
  <c r="ALO49" i="39"/>
  <c r="ALO52" i="39"/>
  <c r="ALO34" i="39"/>
  <c r="ALO57" i="39"/>
  <c r="ALO36" i="39"/>
  <c r="ALO37" i="39" s="1"/>
  <c r="ALO38" i="39"/>
  <c r="ALO46" i="39"/>
  <c r="ALP7" i="39"/>
  <c r="ALQ5" i="39"/>
  <c r="ALP11" i="39"/>
  <c r="ALP6" i="39"/>
  <c r="AJM21" i="39" l="1"/>
  <c r="AJL29" i="39"/>
  <c r="AJL33" i="39"/>
  <c r="AJL28" i="39"/>
  <c r="ALO56" i="39"/>
  <c r="ALO58" i="39"/>
  <c r="ALQ7" i="39"/>
  <c r="ALR5" i="39"/>
  <c r="ALQ11" i="39"/>
  <c r="ALQ6" i="39"/>
  <c r="ALP46" i="39"/>
  <c r="ALP34" i="39"/>
  <c r="ALP43" i="39"/>
  <c r="ALP38" i="39"/>
  <c r="ALP57" i="39"/>
  <c r="ALP52" i="39"/>
  <c r="ALP55" i="39"/>
  <c r="ALP36" i="39"/>
  <c r="ALP37" i="39" s="1"/>
  <c r="ALP35" i="39"/>
  <c r="ALP49" i="39"/>
  <c r="AJM33" i="39" l="1"/>
  <c r="AJM28" i="39"/>
  <c r="AJN21" i="39"/>
  <c r="AJM29" i="39"/>
  <c r="ALP58" i="39"/>
  <c r="ALP56" i="39"/>
  <c r="ALQ38" i="39"/>
  <c r="ALQ55" i="39"/>
  <c r="ALQ57" i="39"/>
  <c r="ALQ46" i="39"/>
  <c r="ALQ43" i="39"/>
  <c r="ALQ35" i="39"/>
  <c r="ALQ49" i="39"/>
  <c r="ALQ52" i="39"/>
  <c r="ALQ34" i="39"/>
  <c r="ALQ36" i="39"/>
  <c r="ALQ37" i="39" s="1"/>
  <c r="ALR7" i="39"/>
  <c r="ALS5" i="39"/>
  <c r="ALR6" i="39"/>
  <c r="ALR11" i="39"/>
  <c r="AJO21" i="39" l="1"/>
  <c r="AJN28" i="39"/>
  <c r="AJN29" i="39"/>
  <c r="AJN33" i="39"/>
  <c r="ALQ58" i="39"/>
  <c r="ALQ56" i="39"/>
  <c r="ALR57" i="39"/>
  <c r="ALR35" i="39"/>
  <c r="ALR55" i="39"/>
  <c r="ALR36" i="39"/>
  <c r="ALR37" i="39" s="1"/>
  <c r="ALR46" i="39"/>
  <c r="ALR43" i="39"/>
  <c r="ALR34" i="39"/>
  <c r="ALR38" i="39"/>
  <c r="ALR52" i="39"/>
  <c r="ALR49" i="39"/>
  <c r="ALS7" i="39"/>
  <c r="ALS6" i="39"/>
  <c r="ALS11" i="39"/>
  <c r="ALT5" i="39"/>
  <c r="AJO29" i="39" l="1"/>
  <c r="AJO33" i="39"/>
  <c r="AJP21" i="39"/>
  <c r="AJO28" i="39"/>
  <c r="ALR58" i="39"/>
  <c r="ALR56" i="39"/>
  <c r="ALS36" i="39"/>
  <c r="ALS37" i="39" s="1"/>
  <c r="ALS57" i="39"/>
  <c r="ALS52" i="39"/>
  <c r="ALS49" i="39"/>
  <c r="ALS34" i="39"/>
  <c r="ALS43" i="39"/>
  <c r="ALS35" i="39"/>
  <c r="ALS46" i="39"/>
  <c r="ALS38" i="39"/>
  <c r="ALS55" i="39"/>
  <c r="ALU5" i="39"/>
  <c r="ALT7" i="39"/>
  <c r="ALT6" i="39"/>
  <c r="ALT11" i="39"/>
  <c r="AJP29" i="39" l="1"/>
  <c r="AJP33" i="39"/>
  <c r="AJP28" i="39"/>
  <c r="AJQ21" i="39"/>
  <c r="ALS58" i="39"/>
  <c r="ALS56" i="39"/>
  <c r="ALT36" i="39"/>
  <c r="ALT37" i="39" s="1"/>
  <c r="ALT43" i="39"/>
  <c r="ALT49" i="39"/>
  <c r="ALT57" i="39"/>
  <c r="ALT52" i="39"/>
  <c r="ALT38" i="39"/>
  <c r="ALT35" i="39"/>
  <c r="ALT34" i="39"/>
  <c r="ALT55" i="39"/>
  <c r="ALT46" i="39"/>
  <c r="ALV5" i="39"/>
  <c r="ALU7" i="39"/>
  <c r="ALU11" i="39"/>
  <c r="ALU6" i="39"/>
  <c r="AJQ33" i="39" l="1"/>
  <c r="AJQ29" i="39"/>
  <c r="AJR21" i="39"/>
  <c r="AJQ28" i="39"/>
  <c r="ALT58" i="39"/>
  <c r="ALT56" i="39"/>
  <c r="ALU34" i="39"/>
  <c r="ALU36" i="39"/>
  <c r="ALU37" i="39" s="1"/>
  <c r="ALU52" i="39"/>
  <c r="ALU46" i="39"/>
  <c r="ALU49" i="39"/>
  <c r="ALU43" i="39"/>
  <c r="ALU38" i="39"/>
  <c r="ALU35" i="39"/>
  <c r="ALU55" i="39"/>
  <c r="ALU57" i="39"/>
  <c r="ALW5" i="39"/>
  <c r="ALV11" i="39"/>
  <c r="ALV7" i="39"/>
  <c r="ALV6" i="39"/>
  <c r="AJS21" i="39" l="1"/>
  <c r="AJR29" i="39"/>
  <c r="AJR33" i="39"/>
  <c r="AJR28" i="39"/>
  <c r="ALU58" i="39"/>
  <c r="ALU56" i="39"/>
  <c r="ALV55" i="39"/>
  <c r="ALV49" i="39"/>
  <c r="ALV34" i="39"/>
  <c r="ALV36" i="39"/>
  <c r="ALV37" i="39" s="1"/>
  <c r="ALV46" i="39"/>
  <c r="ALV43" i="39"/>
  <c r="ALV38" i="39"/>
  <c r="ALV57" i="39"/>
  <c r="ALV52" i="39"/>
  <c r="ALV35" i="39"/>
  <c r="ALX5" i="39"/>
  <c r="ALW11" i="39"/>
  <c r="ALW7" i="39"/>
  <c r="ALW6" i="39"/>
  <c r="AJT21" i="39" l="1"/>
  <c r="AJS29" i="39"/>
  <c r="AJS28" i="39"/>
  <c r="AJS33" i="39"/>
  <c r="ALV56" i="39"/>
  <c r="ALV58" i="39"/>
  <c r="ALX7" i="39"/>
  <c r="ALX6" i="39"/>
  <c r="ALY5" i="39"/>
  <c r="ALX11" i="39"/>
  <c r="ALW57" i="39"/>
  <c r="ANU58" i="39" s="1"/>
  <c r="ALW35" i="39"/>
  <c r="ALW34" i="39"/>
  <c r="ALW52" i="39"/>
  <c r="ALW55" i="39"/>
  <c r="ALW49" i="39"/>
  <c r="ALW38" i="39"/>
  <c r="ALW36" i="39"/>
  <c r="ALW37" i="39" s="1"/>
  <c r="ALW46" i="39"/>
  <c r="ALW43" i="39"/>
  <c r="AJT28" i="39" l="1"/>
  <c r="AJT33" i="39"/>
  <c r="AJT29" i="39"/>
  <c r="AJU21" i="39"/>
  <c r="ANS58" i="39"/>
  <c r="ANQ58" i="39"/>
  <c r="ALW56" i="39"/>
  <c r="ALW58" i="39"/>
  <c r="ANV58" i="39"/>
  <c r="ANR58" i="39"/>
  <c r="ANT58" i="39"/>
  <c r="ALX34" i="39"/>
  <c r="ALX55" i="39"/>
  <c r="ALX52" i="39"/>
  <c r="ALX57" i="39"/>
  <c r="ALX49" i="39"/>
  <c r="ALX36" i="39"/>
  <c r="ALX37" i="39" s="1"/>
  <c r="ALX35" i="39"/>
  <c r="ALX46" i="39"/>
  <c r="ALX43" i="39"/>
  <c r="ALX38" i="39"/>
  <c r="ALZ5" i="39"/>
  <c r="ALY6" i="39"/>
  <c r="ALY11" i="39"/>
  <c r="ALY7" i="39"/>
  <c r="AJU28" i="39" l="1"/>
  <c r="AJU29" i="39"/>
  <c r="AJU33" i="39"/>
  <c r="AJV21" i="39"/>
  <c r="ALX58" i="39"/>
  <c r="ANW58" i="39"/>
  <c r="ALX56" i="39"/>
  <c r="AMA5" i="39"/>
  <c r="ALZ11" i="39"/>
  <c r="ALZ6" i="39"/>
  <c r="ALZ7" i="39"/>
  <c r="ALY43" i="39"/>
  <c r="ALY52" i="39"/>
  <c r="ALY55" i="39"/>
  <c r="ALY34" i="39"/>
  <c r="ALY35" i="39"/>
  <c r="ALY57" i="39"/>
  <c r="ALY38" i="39"/>
  <c r="ALY46" i="39"/>
  <c r="ALY49" i="39"/>
  <c r="ALY36" i="39"/>
  <c r="ALY37" i="39" s="1"/>
  <c r="AJW21" i="39" l="1"/>
  <c r="AJV29" i="39"/>
  <c r="AJV33" i="39"/>
  <c r="AJV28" i="39"/>
  <c r="ALY58" i="39"/>
  <c r="ANX58" i="39"/>
  <c r="ALY56" i="39"/>
  <c r="ALZ35" i="39"/>
  <c r="ALZ38" i="39"/>
  <c r="ALZ36" i="39"/>
  <c r="ALZ37" i="39" s="1"/>
  <c r="ALZ34" i="39"/>
  <c r="ALZ55" i="39"/>
  <c r="ALZ57" i="39"/>
  <c r="ALZ52" i="39"/>
  <c r="ALZ46" i="39"/>
  <c r="ALZ43" i="39"/>
  <c r="ALZ49" i="39"/>
  <c r="AMB5" i="39"/>
  <c r="AMA7" i="39"/>
  <c r="AMA6" i="39"/>
  <c r="AMA11" i="39"/>
  <c r="AJX21" i="39" l="1"/>
  <c r="AJW28" i="39"/>
  <c r="AJW33" i="39"/>
  <c r="AJW29" i="39"/>
  <c r="ALZ58" i="39"/>
  <c r="ANY58" i="39"/>
  <c r="ALZ56" i="39"/>
  <c r="AMA38" i="39"/>
  <c r="AMA34" i="39"/>
  <c r="AMA43" i="39"/>
  <c r="AMA55" i="39"/>
  <c r="AMA36" i="39"/>
  <c r="AMA37" i="39" s="1"/>
  <c r="AMA35" i="39"/>
  <c r="AMA57" i="39"/>
  <c r="AMA52" i="39"/>
  <c r="AMA49" i="39"/>
  <c r="AMA46" i="39"/>
  <c r="AMC5" i="39"/>
  <c r="AMB6" i="39"/>
  <c r="AMB11" i="39"/>
  <c r="AMB7" i="39"/>
  <c r="AJY21" i="39" l="1"/>
  <c r="AJX29" i="39"/>
  <c r="AJX33" i="39"/>
  <c r="AJX28" i="39"/>
  <c r="AMA56" i="39"/>
  <c r="AMA58" i="39"/>
  <c r="ANZ58" i="39"/>
  <c r="AMD5" i="39"/>
  <c r="AMC6" i="39"/>
  <c r="AMC7" i="39"/>
  <c r="AMC11" i="39"/>
  <c r="AMB35" i="39"/>
  <c r="AMB52" i="39"/>
  <c r="AMB36" i="39"/>
  <c r="AMB37" i="39" s="1"/>
  <c r="AMB38" i="39"/>
  <c r="AMB43" i="39"/>
  <c r="AMB49" i="39"/>
  <c r="AMB46" i="39"/>
  <c r="AMB55" i="39"/>
  <c r="AMB34" i="39"/>
  <c r="AMB57" i="39"/>
  <c r="AJY33" i="39" l="1"/>
  <c r="AJZ21" i="39"/>
  <c r="AJY28" i="39"/>
  <c r="AJY29" i="39"/>
  <c r="AMB58" i="39"/>
  <c r="AOA58" i="39"/>
  <c r="AMB56" i="39"/>
  <c r="AMC57" i="39"/>
  <c r="AMC34" i="39"/>
  <c r="AMC52" i="39"/>
  <c r="AMC36" i="39"/>
  <c r="AMC37" i="39" s="1"/>
  <c r="AMC38" i="39"/>
  <c r="AMC46" i="39"/>
  <c r="AMC49" i="39"/>
  <c r="AMC43" i="39"/>
  <c r="AMC55" i="39"/>
  <c r="AMC35" i="39"/>
  <c r="AMD7" i="39"/>
  <c r="AMD6" i="39"/>
  <c r="AME5" i="39"/>
  <c r="AMD11" i="39"/>
  <c r="AJZ28" i="39" l="1"/>
  <c r="AJZ29" i="39"/>
  <c r="AJZ33" i="39"/>
  <c r="AKA21" i="39"/>
  <c r="AMC56" i="39"/>
  <c r="AMC58" i="39"/>
  <c r="AOB58" i="39"/>
  <c r="AME7" i="39"/>
  <c r="AME6" i="39"/>
  <c r="AMF5" i="39"/>
  <c r="AME11" i="39"/>
  <c r="AMD46" i="39"/>
  <c r="AMD35" i="39"/>
  <c r="AMD55" i="39"/>
  <c r="AMD49" i="39"/>
  <c r="AMD34" i="39"/>
  <c r="AMD57" i="39"/>
  <c r="AMD52" i="39"/>
  <c r="AMD36" i="39"/>
  <c r="AMD37" i="39" s="1"/>
  <c r="AMD38" i="39"/>
  <c r="AMD43" i="39"/>
  <c r="AKA28" i="39" l="1"/>
  <c r="AKA33" i="39"/>
  <c r="AKB21" i="39"/>
  <c r="AKA29" i="39"/>
  <c r="AMD58" i="39"/>
  <c r="AOC58" i="39"/>
  <c r="AMD56" i="39"/>
  <c r="AME49" i="39"/>
  <c r="AME57" i="39"/>
  <c r="AME38" i="39"/>
  <c r="AME35" i="39"/>
  <c r="AME52" i="39"/>
  <c r="AME55" i="39"/>
  <c r="AME36" i="39"/>
  <c r="AME37" i="39" s="1"/>
  <c r="AME46" i="39"/>
  <c r="AME43" i="39"/>
  <c r="AME34" i="39"/>
  <c r="AMF7" i="39"/>
  <c r="AMF6" i="39"/>
  <c r="AMG5" i="39"/>
  <c r="AMF11" i="39"/>
  <c r="AKB29" i="39" l="1"/>
  <c r="AKB33" i="39"/>
  <c r="AKB28" i="39"/>
  <c r="AKC21" i="39"/>
  <c r="AME56" i="39"/>
  <c r="AME58" i="39"/>
  <c r="AOD58" i="39"/>
  <c r="AMF38" i="39"/>
  <c r="AMF36" i="39"/>
  <c r="AMF37" i="39" s="1"/>
  <c r="AMF43" i="39"/>
  <c r="AMF57" i="39"/>
  <c r="AMF55" i="39"/>
  <c r="AMF49" i="39"/>
  <c r="AMF52" i="39"/>
  <c r="AMF46" i="39"/>
  <c r="AMF35" i="39"/>
  <c r="AMF34" i="39"/>
  <c r="AMG11" i="39"/>
  <c r="AMG7" i="39"/>
  <c r="AMG6" i="39"/>
  <c r="AMH5" i="39"/>
  <c r="AKC33" i="39" l="1"/>
  <c r="AKD21" i="39"/>
  <c r="AKC28" i="39"/>
  <c r="AKC29" i="39"/>
  <c r="AMI5" i="39"/>
  <c r="AMF56" i="39"/>
  <c r="AMF58" i="39"/>
  <c r="AOE58" i="39"/>
  <c r="AMI7" i="39"/>
  <c r="AMH11" i="39"/>
  <c r="AMH7" i="39"/>
  <c r="AMH6" i="39"/>
  <c r="AMG52" i="39"/>
  <c r="AMG43" i="39"/>
  <c r="AMG57" i="39"/>
  <c r="AMG49" i="39"/>
  <c r="AMG38" i="39"/>
  <c r="AMG36" i="39"/>
  <c r="AMG37" i="39" s="1"/>
  <c r="AMG46" i="39"/>
  <c r="AMG35" i="39"/>
  <c r="AMG55" i="39"/>
  <c r="AMG34" i="39"/>
  <c r="AKD28" i="39" l="1"/>
  <c r="AKE21" i="39"/>
  <c r="AKD29" i="39"/>
  <c r="AKD33" i="39"/>
  <c r="AMI11" i="39"/>
  <c r="AMI6" i="39"/>
  <c r="AMJ5" i="39"/>
  <c r="AMG58" i="39"/>
  <c r="AOF58" i="39"/>
  <c r="AMG56" i="39"/>
  <c r="AMH52" i="39"/>
  <c r="AMH49" i="39"/>
  <c r="AMH55" i="39"/>
  <c r="AMH36" i="39"/>
  <c r="AMH37" i="39" s="1"/>
  <c r="AMH38" i="39"/>
  <c r="AMH46" i="39"/>
  <c r="AMH43" i="39"/>
  <c r="AMH34" i="39"/>
  <c r="AMH57" i="39"/>
  <c r="AOG58" i="39" s="1"/>
  <c r="AMH35" i="39"/>
  <c r="AKF21" i="39" l="1"/>
  <c r="AKE33" i="39"/>
  <c r="AKE29" i="39"/>
  <c r="AKE28" i="39"/>
  <c r="AMI57" i="39"/>
  <c r="AOH58" i="39" s="1"/>
  <c r="AMI35" i="39"/>
  <c r="AMI36" i="39"/>
  <c r="AMI37" i="39" s="1"/>
  <c r="AMI38" i="39"/>
  <c r="AMI43" i="39"/>
  <c r="AMI55" i="39"/>
  <c r="AMI56" i="39" s="1"/>
  <c r="AMI46" i="39"/>
  <c r="AMI34" i="39"/>
  <c r="AMJ11" i="39"/>
  <c r="AMI49" i="39"/>
  <c r="AMI52" i="39"/>
  <c r="AMJ7" i="39"/>
  <c r="AMJ6" i="39"/>
  <c r="AMK5" i="39"/>
  <c r="AMH56" i="39"/>
  <c r="AMH58" i="39"/>
  <c r="AMI58" i="39"/>
  <c r="AMK58" i="39"/>
  <c r="AML58" i="39"/>
  <c r="AMJ58" i="39"/>
  <c r="AMM58" i="39"/>
  <c r="AMO58" i="39"/>
  <c r="AMN58" i="39"/>
  <c r="AMP58" i="39"/>
  <c r="AKG21" i="39" l="1"/>
  <c r="AKF33" i="39"/>
  <c r="AKF28" i="39"/>
  <c r="AKF29" i="39"/>
  <c r="AMK11" i="39"/>
  <c r="AMJ52" i="39"/>
  <c r="AMJ55" i="39"/>
  <c r="AMJ56" i="39" s="1"/>
  <c r="AMJ34" i="39"/>
  <c r="AMJ35" i="39"/>
  <c r="AMJ46" i="39"/>
  <c r="AMJ36" i="39"/>
  <c r="AMJ37" i="39" s="1"/>
  <c r="AMJ38" i="39"/>
  <c r="AMJ43" i="39"/>
  <c r="AMJ49" i="39"/>
  <c r="AMJ57" i="39"/>
  <c r="AMK6" i="39"/>
  <c r="AML5" i="39"/>
  <c r="AMK7" i="39"/>
  <c r="AKG29" i="39" l="1"/>
  <c r="AKG33" i="39"/>
  <c r="AKH21" i="39"/>
  <c r="AKG28" i="39"/>
  <c r="AMK52" i="39"/>
  <c r="AMK38" i="39"/>
  <c r="AMK43" i="39"/>
  <c r="AMK36" i="39"/>
  <c r="AMK37" i="39" s="1"/>
  <c r="AMK55" i="39"/>
  <c r="AMK56" i="39" s="1"/>
  <c r="AMK49" i="39"/>
  <c r="AMK35" i="39"/>
  <c r="AMK34" i="39"/>
  <c r="AMK46" i="39"/>
  <c r="AMK57" i="39"/>
  <c r="AMM5" i="39"/>
  <c r="AML7" i="39"/>
  <c r="AML6" i="39"/>
  <c r="AML11" i="39"/>
  <c r="AKH29" i="39" l="1"/>
  <c r="AKI21" i="39"/>
  <c r="AKH33" i="39"/>
  <c r="AKH28" i="39"/>
  <c r="AMM11" i="39"/>
  <c r="AMM43" i="39" s="1"/>
  <c r="AMM6" i="39"/>
  <c r="AMM7" i="39"/>
  <c r="AMN5" i="39"/>
  <c r="AML35" i="39"/>
  <c r="AML34" i="39"/>
  <c r="AML36" i="39"/>
  <c r="AML37" i="39" s="1"/>
  <c r="AML55" i="39"/>
  <c r="AML56" i="39" s="1"/>
  <c r="AML43" i="39"/>
  <c r="AML52" i="39"/>
  <c r="AML57" i="39"/>
  <c r="AML46" i="39"/>
  <c r="AML49" i="39"/>
  <c r="AML38" i="39"/>
  <c r="AKI29" i="39" l="1"/>
  <c r="AKI28" i="39"/>
  <c r="AKJ21" i="39"/>
  <c r="AKI33" i="39"/>
  <c r="AMM34" i="39"/>
  <c r="AMM35" i="39"/>
  <c r="AMM55" i="39"/>
  <c r="AMM56" i="39" s="1"/>
  <c r="AMM57" i="39"/>
  <c r="AMN6" i="39"/>
  <c r="AMO5" i="39"/>
  <c r="AMM49" i="39"/>
  <c r="AMM52" i="39"/>
  <c r="AMM46" i="39"/>
  <c r="AMM38" i="39"/>
  <c r="AMN11" i="39"/>
  <c r="AMN38" i="39" s="1"/>
  <c r="AMM36" i="39"/>
  <c r="AMM37" i="39" s="1"/>
  <c r="AMN7" i="39"/>
  <c r="AKJ33" i="39" l="1"/>
  <c r="AKJ29" i="39"/>
  <c r="AKK21" i="39"/>
  <c r="AKJ28" i="39"/>
  <c r="AMO11" i="39"/>
  <c r="AMO7" i="39"/>
  <c r="AMO6" i="39"/>
  <c r="AMP5" i="39"/>
  <c r="AMN55" i="39"/>
  <c r="AMN56" i="39" s="1"/>
  <c r="AMN43" i="39"/>
  <c r="AMN57" i="39"/>
  <c r="AMN46" i="39"/>
  <c r="AMN35" i="39"/>
  <c r="AMN36" i="39"/>
  <c r="AMN37" i="39" s="1"/>
  <c r="AMN34" i="39"/>
  <c r="AMN49" i="39"/>
  <c r="AMN52" i="39"/>
  <c r="AKK29" i="39" l="1"/>
  <c r="AKL21" i="39"/>
  <c r="AKK33" i="39"/>
  <c r="AKK28" i="39"/>
  <c r="AMO34" i="39"/>
  <c r="AMO43" i="39"/>
  <c r="AMO57" i="39"/>
  <c r="AMO49" i="39"/>
  <c r="AMO36" i="39"/>
  <c r="AMO37" i="39" s="1"/>
  <c r="AMP11" i="39"/>
  <c r="AMP34" i="39" s="1"/>
  <c r="AMO52" i="39"/>
  <c r="AMO38" i="39"/>
  <c r="AMP6" i="39"/>
  <c r="AMO35" i="39"/>
  <c r="AMQ5" i="39"/>
  <c r="AMQ11" i="39" s="1"/>
  <c r="AMP7" i="39"/>
  <c r="AMO55" i="39"/>
  <c r="AMO56" i="39" s="1"/>
  <c r="AMO46" i="39"/>
  <c r="AKM21" i="39" l="1"/>
  <c r="AKL29" i="39"/>
  <c r="AKL33" i="39"/>
  <c r="AKL28" i="39"/>
  <c r="AMP36" i="39"/>
  <c r="AMP37" i="39" s="1"/>
  <c r="AMP46" i="39"/>
  <c r="AMP57" i="39"/>
  <c r="AMQ7" i="39"/>
  <c r="AMP35" i="39"/>
  <c r="AMP49" i="39"/>
  <c r="AMQ6" i="39"/>
  <c r="AMP55" i="39"/>
  <c r="AMR5" i="39"/>
  <c r="AMS5" i="39" s="1"/>
  <c r="AMP38" i="39"/>
  <c r="AMP52" i="39"/>
  <c r="AMP43" i="39"/>
  <c r="AMQ36" i="39"/>
  <c r="AMQ37" i="39" s="1"/>
  <c r="AMQ35" i="39"/>
  <c r="AMQ55" i="39"/>
  <c r="AMQ56" i="39" s="1"/>
  <c r="AMQ38" i="39"/>
  <c r="AMQ34" i="39"/>
  <c r="AMQ57" i="39"/>
  <c r="AMQ52" i="39"/>
  <c r="AMQ49" i="39"/>
  <c r="AMQ46" i="39"/>
  <c r="AMQ43" i="39"/>
  <c r="ANP58" i="39"/>
  <c r="ANG58" i="39"/>
  <c r="ANH58" i="39"/>
  <c r="ANI58" i="39"/>
  <c r="ANM58" i="39"/>
  <c r="ANJ58" i="39"/>
  <c r="ANK58" i="39"/>
  <c r="ANL58" i="39"/>
  <c r="ANN58" i="39"/>
  <c r="ANO58" i="39"/>
  <c r="AMP56" i="39"/>
  <c r="AMQ58" i="39"/>
  <c r="AMR58" i="39"/>
  <c r="AMT58" i="39"/>
  <c r="AMU58" i="39"/>
  <c r="AMS58" i="39"/>
  <c r="AMV58" i="39"/>
  <c r="AMW58" i="39"/>
  <c r="ANB58" i="39"/>
  <c r="AMX58" i="39"/>
  <c r="AMY58" i="39"/>
  <c r="ANC58" i="39"/>
  <c r="ANE58" i="39"/>
  <c r="AND58" i="39"/>
  <c r="AMZ58" i="39"/>
  <c r="ANA58" i="39"/>
  <c r="ANF58" i="39"/>
  <c r="AKM33" i="39" l="1"/>
  <c r="AKM28" i="39"/>
  <c r="AKN21" i="39"/>
  <c r="AKM29" i="39"/>
  <c r="AMR11" i="39"/>
  <c r="AMR35" i="39" s="1"/>
  <c r="AMR7" i="39"/>
  <c r="AMR6" i="39"/>
  <c r="AMS7" i="39"/>
  <c r="AMT5" i="39"/>
  <c r="AMS6" i="39"/>
  <c r="AMS11" i="39"/>
  <c r="AKO21" i="39" l="1"/>
  <c r="AKN29" i="39"/>
  <c r="AKN28" i="39"/>
  <c r="AKN33" i="39"/>
  <c r="AMR43" i="39"/>
  <c r="AMR36" i="39"/>
  <c r="AMR37" i="39" s="1"/>
  <c r="AMR49" i="39"/>
  <c r="AMR46" i="39"/>
  <c r="AMR57" i="39"/>
  <c r="AMR52" i="39"/>
  <c r="AMR34" i="39"/>
  <c r="AMR38" i="39"/>
  <c r="AMR55" i="39"/>
  <c r="AMS36" i="39"/>
  <c r="AMS37" i="39" s="1"/>
  <c r="AMS43" i="39"/>
  <c r="AMS34" i="39"/>
  <c r="AMS57" i="39"/>
  <c r="AMS55" i="39"/>
  <c r="AMS38" i="39"/>
  <c r="AMS35" i="39"/>
  <c r="AMS52" i="39"/>
  <c r="AMS49" i="39"/>
  <c r="AMS46" i="39"/>
  <c r="AMT7" i="39"/>
  <c r="AMU5" i="39"/>
  <c r="AMT6" i="39"/>
  <c r="AMT11" i="39"/>
  <c r="AMR56" i="39"/>
  <c r="AKO28" i="39" l="1"/>
  <c r="AKO29" i="39"/>
  <c r="AKO33" i="39"/>
  <c r="AKP21" i="39"/>
  <c r="AMS56" i="39"/>
  <c r="AMU7" i="39"/>
  <c r="AMV5" i="39"/>
  <c r="AMU6" i="39"/>
  <c r="AMU11" i="39"/>
  <c r="AMT43" i="39"/>
  <c r="AMT57" i="39"/>
  <c r="AMT34" i="39"/>
  <c r="AMT55" i="39"/>
  <c r="AMT35" i="39"/>
  <c r="AMT36" i="39"/>
  <c r="AMT37" i="39" s="1"/>
  <c r="AMT38" i="39"/>
  <c r="AMT52" i="39"/>
  <c r="AMT49" i="39"/>
  <c r="AMT46" i="39"/>
  <c r="AKP29" i="39" l="1"/>
  <c r="AKP33" i="39"/>
  <c r="AKP28" i="39"/>
  <c r="AKQ21" i="39"/>
  <c r="AMV6" i="39"/>
  <c r="AMV7" i="39"/>
  <c r="AMW5" i="39"/>
  <c r="AMV11" i="39"/>
  <c r="AMU36" i="39"/>
  <c r="AMU37" i="39" s="1"/>
  <c r="AMU38" i="39"/>
  <c r="AMU34" i="39"/>
  <c r="AMU55" i="39"/>
  <c r="AMU57" i="39"/>
  <c r="AMU43" i="39"/>
  <c r="AMU46" i="39"/>
  <c r="AMU35" i="39"/>
  <c r="AMU52" i="39"/>
  <c r="AMU49" i="39"/>
  <c r="AMU56" i="39"/>
  <c r="AMT56" i="39"/>
  <c r="AKQ29" i="39" l="1"/>
  <c r="AKQ28" i="39"/>
  <c r="AKQ33" i="39"/>
  <c r="AKR21" i="39"/>
  <c r="AMV46" i="39"/>
  <c r="AMV36" i="39"/>
  <c r="AMV37" i="39" s="1"/>
  <c r="AMV43" i="39"/>
  <c r="AMV55" i="39"/>
  <c r="AMV34" i="39"/>
  <c r="AMV35" i="39"/>
  <c r="AMV57" i="39"/>
  <c r="AMV38" i="39"/>
  <c r="AMV52" i="39"/>
  <c r="AMV49" i="39"/>
  <c r="AMW6" i="39"/>
  <c r="AMW7" i="39"/>
  <c r="AMX5" i="39"/>
  <c r="AMW11" i="39"/>
  <c r="AKR28" i="39" l="1"/>
  <c r="AKS21" i="39"/>
  <c r="AKR33" i="39"/>
  <c r="AKR29" i="39"/>
  <c r="AMV56" i="39"/>
  <c r="AMW34" i="39"/>
  <c r="AMW57" i="39"/>
  <c r="AMW36" i="39"/>
  <c r="AMW37" i="39" s="1"/>
  <c r="AMW35" i="39"/>
  <c r="AMW55" i="39"/>
  <c r="AMW38" i="39"/>
  <c r="AMW46" i="39"/>
  <c r="AMW43" i="39"/>
  <c r="AMW52" i="39"/>
  <c r="AMW49" i="39"/>
  <c r="AMY5" i="39"/>
  <c r="AMX6" i="39"/>
  <c r="AMX7" i="39"/>
  <c r="AMX11" i="39"/>
  <c r="AKS33" i="39" l="1"/>
  <c r="AKT21" i="39"/>
  <c r="AKS28" i="39"/>
  <c r="AKS29" i="39"/>
  <c r="AMX46" i="39"/>
  <c r="AMX34" i="39"/>
  <c r="AMX38" i="39"/>
  <c r="AMX57" i="39"/>
  <c r="AMX55" i="39"/>
  <c r="AMX35" i="39"/>
  <c r="AMX43" i="39"/>
  <c r="AMX36" i="39"/>
  <c r="AMX37" i="39" s="1"/>
  <c r="AMX52" i="39"/>
  <c r="AMX49" i="39"/>
  <c r="AMY7" i="39"/>
  <c r="AMY6" i="39"/>
  <c r="AMZ5" i="39"/>
  <c r="AMY11" i="39"/>
  <c r="AMW56" i="39"/>
  <c r="AMX56" i="39"/>
  <c r="AKT29" i="39" l="1"/>
  <c r="AKT28" i="39"/>
  <c r="AKU21" i="39"/>
  <c r="AKT33" i="39"/>
  <c r="AMY38" i="39"/>
  <c r="AMY36" i="39"/>
  <c r="AMY37" i="39" s="1"/>
  <c r="AMY35" i="39"/>
  <c r="AMY46" i="39"/>
  <c r="AMY34" i="39"/>
  <c r="AMY43" i="39"/>
  <c r="AMY57" i="39"/>
  <c r="AMY55" i="39"/>
  <c r="AMY52" i="39"/>
  <c r="AMY49" i="39"/>
  <c r="ANA5" i="39"/>
  <c r="AMZ6" i="39"/>
  <c r="AMZ7" i="39"/>
  <c r="AMZ11" i="39"/>
  <c r="AKU28" i="39" l="1"/>
  <c r="AKU33" i="39"/>
  <c r="AKV21" i="39"/>
  <c r="AKU29" i="39"/>
  <c r="ANA6" i="39"/>
  <c r="ANA7" i="39"/>
  <c r="ANB5" i="39"/>
  <c r="ANA11" i="39"/>
  <c r="AMZ38" i="39"/>
  <c r="AMZ55" i="39"/>
  <c r="AMZ56" i="39" s="1"/>
  <c r="AMZ43" i="39"/>
  <c r="AMZ36" i="39"/>
  <c r="AMZ37" i="39" s="1"/>
  <c r="AMZ57" i="39"/>
  <c r="AMZ34" i="39"/>
  <c r="AMZ35" i="39"/>
  <c r="AMZ46" i="39"/>
  <c r="AMZ52" i="39"/>
  <c r="AMZ49" i="39"/>
  <c r="AMY56" i="39"/>
  <c r="AKV33" i="39" l="1"/>
  <c r="AKV29" i="39"/>
  <c r="AKW21" i="39"/>
  <c r="AKV28" i="39"/>
  <c r="ANB6" i="39"/>
  <c r="ANC5" i="39"/>
  <c r="ANB7" i="39"/>
  <c r="ANB11" i="39"/>
  <c r="ANA43" i="39"/>
  <c r="ANA55" i="39"/>
  <c r="ANA56" i="39" s="1"/>
  <c r="ANA46" i="39"/>
  <c r="ANA34" i="39"/>
  <c r="ANA35" i="39"/>
  <c r="ANA57" i="39"/>
  <c r="ANA36" i="39"/>
  <c r="ANA37" i="39" s="1"/>
  <c r="ANA38" i="39"/>
  <c r="ANA52" i="39"/>
  <c r="ANA49" i="39"/>
  <c r="AKW28" i="39" l="1"/>
  <c r="AKX21" i="39"/>
  <c r="AKW33" i="39"/>
  <c r="AKW29" i="39"/>
  <c r="AND5" i="39"/>
  <c r="ANC7" i="39"/>
  <c r="ANC6" i="39"/>
  <c r="ANC11" i="39"/>
  <c r="ANB34" i="39"/>
  <c r="ANB55" i="39"/>
  <c r="ANB56" i="39" s="1"/>
  <c r="ANB35" i="39"/>
  <c r="ANB36" i="39"/>
  <c r="ANB37" i="39" s="1"/>
  <c r="ANB38" i="39"/>
  <c r="ANB43" i="39"/>
  <c r="ANB57" i="39"/>
  <c r="ANB46" i="39"/>
  <c r="ANB52" i="39"/>
  <c r="ANB49" i="39"/>
  <c r="AKX29" i="39" l="1"/>
  <c r="AKX33" i="39"/>
  <c r="AKX28" i="39"/>
  <c r="AKY21" i="39"/>
  <c r="AND6" i="39"/>
  <c r="AND7" i="39"/>
  <c r="ANE5" i="39"/>
  <c r="AND11" i="39"/>
  <c r="ANC57" i="39"/>
  <c r="ANC55" i="39"/>
  <c r="ANC56" i="39" s="1"/>
  <c r="ANC38" i="39"/>
  <c r="ANC43" i="39"/>
  <c r="ANC49" i="39"/>
  <c r="ANC34" i="39"/>
  <c r="ANC46" i="39"/>
  <c r="ANC36" i="39"/>
  <c r="ANC37" i="39" s="1"/>
  <c r="ANC35" i="39"/>
  <c r="ANC52" i="39"/>
  <c r="AKY33" i="39" l="1"/>
  <c r="AKY28" i="39"/>
  <c r="AKY29" i="39"/>
  <c r="AKZ21" i="39"/>
  <c r="ANE6" i="39"/>
  <c r="ANE7" i="39"/>
  <c r="ANF5" i="39"/>
  <c r="ANE11" i="39"/>
  <c r="AND57" i="39"/>
  <c r="AND55" i="39"/>
  <c r="AND56" i="39" s="1"/>
  <c r="AND36" i="39"/>
  <c r="AND37" i="39" s="1"/>
  <c r="AND38" i="39"/>
  <c r="AND43" i="39"/>
  <c r="AND49" i="39"/>
  <c r="AND46" i="39"/>
  <c r="AND34" i="39"/>
  <c r="AND35" i="39"/>
  <c r="AND52" i="39"/>
  <c r="ALA21" i="39" l="1"/>
  <c r="AKZ33" i="39"/>
  <c r="AKZ29" i="39"/>
  <c r="AKZ28" i="39"/>
  <c r="ANE38" i="39"/>
  <c r="ANE46" i="39"/>
  <c r="ANE43" i="39"/>
  <c r="ANE34" i="39"/>
  <c r="ANE49" i="39"/>
  <c r="ANE55" i="39"/>
  <c r="ANE56" i="39" s="1"/>
  <c r="ANE35" i="39"/>
  <c r="ANE57" i="39"/>
  <c r="ANE36" i="39"/>
  <c r="ANE37" i="39" s="1"/>
  <c r="ANE52" i="39"/>
  <c r="ANG5" i="39"/>
  <c r="ANF7" i="39"/>
  <c r="ANF6" i="39"/>
  <c r="ANF11" i="39"/>
  <c r="ALA28" i="39" l="1"/>
  <c r="ALA33" i="39"/>
  <c r="ALB21" i="39"/>
  <c r="ALA29" i="39"/>
  <c r="ANF34" i="39"/>
  <c r="ANF55" i="39"/>
  <c r="ANF43" i="39"/>
  <c r="ANF35" i="39"/>
  <c r="ANF36" i="39"/>
  <c r="ANF37" i="39" s="1"/>
  <c r="ANF57" i="39"/>
  <c r="ANF46" i="39"/>
  <c r="ANF38" i="39"/>
  <c r="ANF49" i="39"/>
  <c r="ANF52" i="39"/>
  <c r="ANH5" i="39"/>
  <c r="ANG11" i="39"/>
  <c r="ANG7" i="39"/>
  <c r="ANG6" i="39"/>
  <c r="ALB29" i="39" l="1"/>
  <c r="ALC21" i="39"/>
  <c r="ALB33" i="39"/>
  <c r="ALB28" i="39"/>
  <c r="ANF56" i="39"/>
  <c r="ANG36" i="39"/>
  <c r="ANG37" i="39" s="1"/>
  <c r="ANG57" i="39"/>
  <c r="ANG35" i="39"/>
  <c r="ANG55" i="39"/>
  <c r="ANG56" i="39" s="1"/>
  <c r="ANG34" i="39"/>
  <c r="ANG38" i="39"/>
  <c r="ANG46" i="39"/>
  <c r="ANG43" i="39"/>
  <c r="ANG52" i="39"/>
  <c r="ANG49" i="39"/>
  <c r="ANI5" i="39"/>
  <c r="ANH6" i="39"/>
  <c r="ANH7" i="39"/>
  <c r="ANH11" i="39"/>
  <c r="ALC29" i="39" l="1"/>
  <c r="ALD21" i="39"/>
  <c r="ALC33" i="39"/>
  <c r="ALC28" i="39"/>
  <c r="ANH34" i="39"/>
  <c r="ANH57" i="39"/>
  <c r="ANH38" i="39"/>
  <c r="ANH55" i="39"/>
  <c r="ANH36" i="39"/>
  <c r="ANH37" i="39" s="1"/>
  <c r="ANH35" i="39"/>
  <c r="ANH43" i="39"/>
  <c r="ANH46" i="39"/>
  <c r="ANH52" i="39"/>
  <c r="ANH49" i="39"/>
  <c r="ANI7" i="39"/>
  <c r="ANI11" i="39"/>
  <c r="ANI6" i="39"/>
  <c r="ANJ5" i="39"/>
  <c r="ALD33" i="39" l="1"/>
  <c r="ALD29" i="39"/>
  <c r="ALE21" i="39"/>
  <c r="ALD28" i="39"/>
  <c r="ANH56" i="39"/>
  <c r="ANI38" i="39"/>
  <c r="ANI36" i="39"/>
  <c r="ANI37" i="39" s="1"/>
  <c r="ANI43" i="39"/>
  <c r="ANI55" i="39"/>
  <c r="ANI56" i="39" s="1"/>
  <c r="ANI34" i="39"/>
  <c r="ANI35" i="39"/>
  <c r="ANI57" i="39"/>
  <c r="ANI46" i="39"/>
  <c r="ANI52" i="39"/>
  <c r="ANI49" i="39"/>
  <c r="ANJ7" i="39"/>
  <c r="ANJ11" i="39"/>
  <c r="ANK5" i="39"/>
  <c r="ANJ6" i="39"/>
  <c r="ALE33" i="39" l="1"/>
  <c r="ALF21" i="39"/>
  <c r="ALE29" i="39"/>
  <c r="ALE28" i="39"/>
  <c r="ANJ57" i="39"/>
  <c r="ANJ38" i="39"/>
  <c r="ANJ43" i="39"/>
  <c r="ANJ34" i="39"/>
  <c r="ANJ36" i="39"/>
  <c r="ANJ37" i="39" s="1"/>
  <c r="ANJ55" i="39"/>
  <c r="ANJ56" i="39" s="1"/>
  <c r="ANJ35" i="39"/>
  <c r="ANJ46" i="39"/>
  <c r="ANJ52" i="39"/>
  <c r="ANJ49" i="39"/>
  <c r="ANK7" i="39"/>
  <c r="ANK11" i="39"/>
  <c r="ANL5" i="39"/>
  <c r="ANK6" i="39"/>
  <c r="ALF33" i="39" l="1"/>
  <c r="ALF29" i="39"/>
  <c r="ALF28" i="39"/>
  <c r="ALG21" i="39"/>
  <c r="ANL11" i="39"/>
  <c r="ANM5" i="39"/>
  <c r="ANL6" i="39"/>
  <c r="ANL7" i="39"/>
  <c r="ANK36" i="39"/>
  <c r="ANK37" i="39" s="1"/>
  <c r="ANK34" i="39"/>
  <c r="ANK46" i="39"/>
  <c r="ANK43" i="39"/>
  <c r="ANK35" i="39"/>
  <c r="ANK55" i="39"/>
  <c r="ANK56" i="39" s="1"/>
  <c r="ANK38" i="39"/>
  <c r="ANK57" i="39"/>
  <c r="ANK52" i="39"/>
  <c r="ANK49" i="39"/>
  <c r="ALH21" i="39" l="1"/>
  <c r="ALG28" i="39"/>
  <c r="ALG29" i="39"/>
  <c r="ALG33" i="39"/>
  <c r="ANN5" i="39"/>
  <c r="ANM6" i="39"/>
  <c r="ANM11" i="39"/>
  <c r="ANM7" i="39"/>
  <c r="ANL57" i="39"/>
  <c r="ANL38" i="39"/>
  <c r="ANL55" i="39"/>
  <c r="ANL56" i="39" s="1"/>
  <c r="ANL34" i="39"/>
  <c r="ANL46" i="39"/>
  <c r="ANL35" i="39"/>
  <c r="ANL36" i="39"/>
  <c r="ANL37" i="39" s="1"/>
  <c r="ANL43" i="39"/>
  <c r="ANL52" i="39"/>
  <c r="ANL49" i="39"/>
  <c r="ALH29" i="39" l="1"/>
  <c r="ALH33" i="39"/>
  <c r="ALH28" i="39"/>
  <c r="ALI21" i="39"/>
  <c r="ANM55" i="39"/>
  <c r="ANM43" i="39"/>
  <c r="ANM38" i="39"/>
  <c r="ANM36" i="39"/>
  <c r="ANM37" i="39" s="1"/>
  <c r="ANM46" i="39"/>
  <c r="ANM57" i="39"/>
  <c r="ANM34" i="39"/>
  <c r="ANM35" i="39"/>
  <c r="ANM52" i="39"/>
  <c r="ANM49" i="39"/>
  <c r="ANN7" i="39"/>
  <c r="ANN6" i="39"/>
  <c r="ANN11" i="39"/>
  <c r="ANO5" i="39"/>
  <c r="ALI28" i="39" l="1"/>
  <c r="ALI33" i="39"/>
  <c r="ALI29" i="39"/>
  <c r="ALJ21" i="39"/>
  <c r="ANN55" i="39"/>
  <c r="ANN56" i="39" s="1"/>
  <c r="ANN43" i="39"/>
  <c r="ANN34" i="39"/>
  <c r="ANN38" i="39"/>
  <c r="ANN57" i="39"/>
  <c r="ANN46" i="39"/>
  <c r="ANN36" i="39"/>
  <c r="ANN37" i="39" s="1"/>
  <c r="ANN35" i="39"/>
  <c r="ANN52" i="39"/>
  <c r="ANN49" i="39"/>
  <c r="ANM56" i="39"/>
  <c r="ANP5" i="39"/>
  <c r="ANO11" i="39"/>
  <c r="ANO6" i="39"/>
  <c r="ANO7" i="39"/>
  <c r="ALJ33" i="39" l="1"/>
  <c r="ALJ29" i="39"/>
  <c r="ALJ28" i="39"/>
  <c r="ALK21" i="39"/>
  <c r="ANO36" i="39"/>
  <c r="ANO37" i="39" s="1"/>
  <c r="ANO46" i="39"/>
  <c r="ANO34" i="39"/>
  <c r="ANO43" i="39"/>
  <c r="ANO57" i="39"/>
  <c r="ANO35" i="39"/>
  <c r="ANO55" i="39"/>
  <c r="ANO56" i="39" s="1"/>
  <c r="ANO38" i="39"/>
  <c r="ANO49" i="39"/>
  <c r="ANO52" i="39"/>
  <c r="ANQ5" i="39"/>
  <c r="ANP7" i="39"/>
  <c r="ANP11" i="39"/>
  <c r="ANP6" i="39"/>
  <c r="ALL21" i="39" l="1"/>
  <c r="ALK33" i="39"/>
  <c r="ALK28" i="39"/>
  <c r="ALK29" i="39"/>
  <c r="ANP34" i="39"/>
  <c r="ANP36" i="39"/>
  <c r="ANP37" i="39" s="1"/>
  <c r="ANP57" i="39"/>
  <c r="ANP55" i="39"/>
  <c r="ANP56" i="39" s="1"/>
  <c r="ANP35" i="39"/>
  <c r="ANP38" i="39"/>
  <c r="ANP43" i="39"/>
  <c r="ANP49" i="39"/>
  <c r="ANP52" i="39"/>
  <c r="ANP46" i="39"/>
  <c r="ANQ6" i="39"/>
  <c r="ANQ11" i="39"/>
  <c r="ANQ7" i="39"/>
  <c r="ANR5" i="39"/>
  <c r="ALL29" i="39" l="1"/>
  <c r="ALL28" i="39"/>
  <c r="ALL33" i="39"/>
  <c r="ALM21" i="39"/>
  <c r="ANQ38" i="39"/>
  <c r="ANQ36" i="39"/>
  <c r="ANQ37" i="39" s="1"/>
  <c r="ANQ55" i="39"/>
  <c r="ANQ56" i="39" s="1"/>
  <c r="ANQ35" i="39"/>
  <c r="ANQ43" i="39"/>
  <c r="ANQ34" i="39"/>
  <c r="ANQ57" i="39"/>
  <c r="ANQ49" i="39"/>
  <c r="ANQ52" i="39"/>
  <c r="ANQ46" i="39"/>
  <c r="ANS5" i="39"/>
  <c r="ANR6" i="39"/>
  <c r="ANR11" i="39"/>
  <c r="ANR7" i="39"/>
  <c r="ALM33" i="39" l="1"/>
  <c r="ALN21" i="39"/>
  <c r="ALM29" i="39"/>
  <c r="ALM28" i="39"/>
  <c r="ANR36" i="39"/>
  <c r="ANR37" i="39" s="1"/>
  <c r="ANR55" i="39"/>
  <c r="ANR56" i="39" s="1"/>
  <c r="ANR43" i="39"/>
  <c r="ANR57" i="39"/>
  <c r="ANR35" i="39"/>
  <c r="ANR38" i="39"/>
  <c r="ANR34" i="39"/>
  <c r="ANR52" i="39"/>
  <c r="ANR49" i="39"/>
  <c r="ANR46" i="39"/>
  <c r="ANS7" i="39"/>
  <c r="ANT5" i="39"/>
  <c r="ANS11" i="39"/>
  <c r="ANS6" i="39"/>
  <c r="ALN29" i="39" l="1"/>
  <c r="ALN33" i="39"/>
  <c r="ALN28" i="39"/>
  <c r="ALO21" i="39"/>
  <c r="ANS49" i="39"/>
  <c r="ANS55" i="39"/>
  <c r="ANS56" i="39" s="1"/>
  <c r="ANS34" i="39"/>
  <c r="ANS43" i="39"/>
  <c r="ANS36" i="39"/>
  <c r="ANS37" i="39" s="1"/>
  <c r="ANS38" i="39"/>
  <c r="ANS35" i="39"/>
  <c r="ANS57" i="39"/>
  <c r="ANS46" i="39"/>
  <c r="ANS52" i="39"/>
  <c r="ANT6" i="39"/>
  <c r="ANT11" i="39"/>
  <c r="ANU5" i="39"/>
  <c r="ANT7" i="39"/>
  <c r="ALO29" i="39" l="1"/>
  <c r="ALO33" i="39"/>
  <c r="ALP21" i="39"/>
  <c r="ALO28" i="39"/>
  <c r="ANU6" i="39"/>
  <c r="ANU11" i="39"/>
  <c r="ANU7" i="39"/>
  <c r="ANV5" i="39"/>
  <c r="ANT35" i="39"/>
  <c r="ANT57" i="39"/>
  <c r="ANT38" i="39"/>
  <c r="ANT43" i="39"/>
  <c r="ANT49" i="39"/>
  <c r="ANT34" i="39"/>
  <c r="ANT46" i="39"/>
  <c r="ANT36" i="39"/>
  <c r="ANT37" i="39" s="1"/>
  <c r="ANT55" i="39"/>
  <c r="ANT56" i="39" s="1"/>
  <c r="ANT52" i="39"/>
  <c r="ALP28" i="39" l="1"/>
  <c r="ALP33" i="39"/>
  <c r="ALP29" i="39"/>
  <c r="ALQ21" i="39"/>
  <c r="ANV6" i="39"/>
  <c r="ANV11" i="39"/>
  <c r="ANV7" i="39"/>
  <c r="ANW5" i="39"/>
  <c r="ANU46" i="39"/>
  <c r="ANU55" i="39"/>
  <c r="ANU56" i="39" s="1"/>
  <c r="ANU38" i="39"/>
  <c r="ANU43" i="39"/>
  <c r="ANU36" i="39"/>
  <c r="ANU37" i="39" s="1"/>
  <c r="ANU35" i="39"/>
  <c r="ANU34" i="39"/>
  <c r="ANU49" i="39"/>
  <c r="ANU57" i="39"/>
  <c r="ANU52" i="39"/>
  <c r="ALQ33" i="39" l="1"/>
  <c r="ALQ28" i="39"/>
  <c r="ALR21" i="39"/>
  <c r="ALQ29" i="39"/>
  <c r="ANV43" i="39"/>
  <c r="ANV49" i="39"/>
  <c r="ANV55" i="39"/>
  <c r="ANV56" i="39" s="1"/>
  <c r="ANV57" i="39"/>
  <c r="ANV38" i="39"/>
  <c r="ANV35" i="39"/>
  <c r="ANV34" i="39"/>
  <c r="ANV36" i="39"/>
  <c r="ANV37" i="39" s="1"/>
  <c r="ANV46" i="39"/>
  <c r="ANV52" i="39"/>
  <c r="ANX5" i="39"/>
  <c r="ANW6" i="39"/>
  <c r="ANW11" i="39"/>
  <c r="ANW7" i="39"/>
  <c r="ALR28" i="39" l="1"/>
  <c r="ALS21" i="39"/>
  <c r="ALR33" i="39"/>
  <c r="ALR29" i="39"/>
  <c r="ANY5" i="39"/>
  <c r="ANX6" i="39"/>
  <c r="ANX11" i="39"/>
  <c r="ANX7" i="39"/>
  <c r="ANW46" i="39"/>
  <c r="ANW36" i="39"/>
  <c r="ANW37" i="39" s="1"/>
  <c r="ANW55" i="39"/>
  <c r="ANW56" i="39" s="1"/>
  <c r="ANW57" i="39"/>
  <c r="ANW34" i="39"/>
  <c r="ANW38" i="39"/>
  <c r="ANW43" i="39"/>
  <c r="ANW35" i="39"/>
  <c r="ANW49" i="39"/>
  <c r="ANW52" i="39"/>
  <c r="ALT21" i="39" l="1"/>
  <c r="ALS33" i="39"/>
  <c r="ALS29" i="39"/>
  <c r="ALS28" i="39"/>
  <c r="ANX46" i="39"/>
  <c r="ANX43" i="39"/>
  <c r="ANX49" i="39"/>
  <c r="ANX55" i="39"/>
  <c r="ANX56" i="39" s="1"/>
  <c r="ANX35" i="39"/>
  <c r="ANX34" i="39"/>
  <c r="ANX57" i="39"/>
  <c r="ANX36" i="39"/>
  <c r="ANX37" i="39" s="1"/>
  <c r="ANX38" i="39"/>
  <c r="ANX52" i="39"/>
  <c r="ANY11" i="39"/>
  <c r="ANY7" i="39"/>
  <c r="ANZ5" i="39"/>
  <c r="ANY6" i="39"/>
  <c r="ALT33" i="39" l="1"/>
  <c r="ALU21" i="39"/>
  <c r="ALT28" i="39"/>
  <c r="ALT29" i="39"/>
  <c r="ANY55" i="39"/>
  <c r="ANY56" i="39" s="1"/>
  <c r="ANY57" i="39"/>
  <c r="ANY43" i="39"/>
  <c r="ANY35" i="39"/>
  <c r="ANY46" i="39"/>
  <c r="ANY36" i="39"/>
  <c r="ANY37" i="39" s="1"/>
  <c r="ANY49" i="39"/>
  <c r="ANY34" i="39"/>
  <c r="ANY38" i="39"/>
  <c r="ANY52" i="39"/>
  <c r="ANZ7" i="39"/>
  <c r="ANZ6" i="39"/>
  <c r="AOA5" i="39"/>
  <c r="ANZ11" i="39"/>
  <c r="ALV21" i="39" l="1"/>
  <c r="ALU28" i="39"/>
  <c r="ALU29" i="39"/>
  <c r="ALU33" i="39"/>
  <c r="AOA6" i="39"/>
  <c r="AOA11" i="39"/>
  <c r="AOB5" i="39"/>
  <c r="AOA7" i="39"/>
  <c r="ANZ43" i="39"/>
  <c r="ANZ49" i="39"/>
  <c r="ANZ38" i="39"/>
  <c r="ANZ55" i="39"/>
  <c r="ANZ56" i="39" s="1"/>
  <c r="ANZ57" i="39"/>
  <c r="ANZ35" i="39"/>
  <c r="ANZ34" i="39"/>
  <c r="ANZ46" i="39"/>
  <c r="ANZ36" i="39"/>
  <c r="ANZ37" i="39" s="1"/>
  <c r="ANZ52" i="39"/>
  <c r="ALV33" i="39" l="1"/>
  <c r="ALV28" i="39"/>
  <c r="ALW21" i="39"/>
  <c r="ALV29" i="39"/>
  <c r="AOB6" i="39"/>
  <c r="AOC5" i="39"/>
  <c r="AOB11" i="39"/>
  <c r="AOB7" i="39"/>
  <c r="AOA36" i="39"/>
  <c r="AOA37" i="39" s="1"/>
  <c r="AOA34" i="39"/>
  <c r="AOA38" i="39"/>
  <c r="AOA46" i="39"/>
  <c r="AOA43" i="39"/>
  <c r="AOA35" i="39"/>
  <c r="AOA49" i="39"/>
  <c r="AOA57" i="39"/>
  <c r="AOA55" i="39"/>
  <c r="AOA56" i="39" s="1"/>
  <c r="AOA52" i="39"/>
  <c r="ALX21" i="39" l="1"/>
  <c r="ALW29" i="39"/>
  <c r="ALW33" i="39"/>
  <c r="ALW28" i="39"/>
  <c r="AOB34" i="39"/>
  <c r="AOB46" i="39"/>
  <c r="AOB36" i="39"/>
  <c r="AOB37" i="39" s="1"/>
  <c r="AOB38" i="39"/>
  <c r="AOB49" i="39"/>
  <c r="AOB55" i="39"/>
  <c r="AOB56" i="39" s="1"/>
  <c r="AOB35" i="39"/>
  <c r="AOB57" i="39"/>
  <c r="AOB43" i="39"/>
  <c r="AOB52" i="39"/>
  <c r="AOC6" i="39"/>
  <c r="AOC11" i="39"/>
  <c r="AOC7" i="39"/>
  <c r="AOD5" i="39"/>
  <c r="ALY21" i="39" l="1"/>
  <c r="ALX29" i="39"/>
  <c r="ALX33" i="39"/>
  <c r="ALX28" i="39"/>
  <c r="AOD7" i="39"/>
  <c r="AOE5" i="39"/>
  <c r="AOD6" i="39"/>
  <c r="AOD11" i="39"/>
  <c r="AOC38" i="39"/>
  <c r="AOC35" i="39"/>
  <c r="AOC49" i="39"/>
  <c r="AOC43" i="39"/>
  <c r="AOC55" i="39"/>
  <c r="AOC56" i="39" s="1"/>
  <c r="AOC57" i="39"/>
  <c r="AOC34" i="39"/>
  <c r="AOC46" i="39"/>
  <c r="AOC36" i="39"/>
  <c r="AOC37" i="39" s="1"/>
  <c r="AOC52" i="39"/>
  <c r="ALZ21" i="39" l="1"/>
  <c r="ALY29" i="39"/>
  <c r="ALY33" i="39"/>
  <c r="ALY28" i="39"/>
  <c r="AOD38" i="39"/>
  <c r="AOD43" i="39"/>
  <c r="AOD35" i="39"/>
  <c r="AOD49" i="39"/>
  <c r="AOD55" i="39"/>
  <c r="AOD56" i="39" s="1"/>
  <c r="AOD57" i="39"/>
  <c r="AOD36" i="39"/>
  <c r="AOD37" i="39" s="1"/>
  <c r="AOD34" i="39"/>
  <c r="AOD46" i="39"/>
  <c r="AOD52" i="39"/>
  <c r="AOE7" i="39"/>
  <c r="AOE11" i="39"/>
  <c r="AOF5" i="39"/>
  <c r="AOE6" i="39"/>
  <c r="AMA21" i="39" l="1"/>
  <c r="ALZ33" i="39"/>
  <c r="ALZ28" i="39"/>
  <c r="ALZ29" i="39"/>
  <c r="AOG5" i="39"/>
  <c r="AOF6" i="39"/>
  <c r="AOF11" i="39"/>
  <c r="AOF7" i="39"/>
  <c r="AOE38" i="39"/>
  <c r="AOE55" i="39"/>
  <c r="AOE56" i="39" s="1"/>
  <c r="AOE57" i="39"/>
  <c r="AOE34" i="39"/>
  <c r="AOE49" i="39"/>
  <c r="AOE46" i="39"/>
  <c r="AOE36" i="39"/>
  <c r="AOE37" i="39" s="1"/>
  <c r="AOE43" i="39"/>
  <c r="AOE35" i="39"/>
  <c r="AOE52" i="39"/>
  <c r="AMA29" i="39" l="1"/>
  <c r="AMB21" i="39"/>
  <c r="AMA28" i="39"/>
  <c r="AMA33" i="39"/>
  <c r="AOF55" i="39"/>
  <c r="AOF56" i="39" s="1"/>
  <c r="AOF34" i="39"/>
  <c r="AOF57" i="39"/>
  <c r="AOF36" i="39"/>
  <c r="AOF37" i="39" s="1"/>
  <c r="AOF38" i="39"/>
  <c r="AOF46" i="39"/>
  <c r="AOF43" i="39"/>
  <c r="AOF49" i="39"/>
  <c r="AOF35" i="39"/>
  <c r="AOF52" i="39"/>
  <c r="AOG7" i="39"/>
  <c r="AOH5" i="39"/>
  <c r="AOG6" i="39"/>
  <c r="AOG11" i="39"/>
  <c r="AMB33" i="39" l="1"/>
  <c r="AMB29" i="39"/>
  <c r="AMC21" i="39"/>
  <c r="AMB28" i="39"/>
  <c r="AOG35" i="39"/>
  <c r="AOG55" i="39"/>
  <c r="AOG56" i="39" s="1"/>
  <c r="AOG57" i="39"/>
  <c r="AOG49" i="39"/>
  <c r="AOG34" i="39"/>
  <c r="AOG38" i="39"/>
  <c r="AOG36" i="39"/>
  <c r="AOG37" i="39" s="1"/>
  <c r="AOG46" i="39"/>
  <c r="AOG43" i="39"/>
  <c r="AOG52" i="39"/>
  <c r="AOI5" i="39"/>
  <c r="AOH7" i="39"/>
  <c r="AOH6" i="39"/>
  <c r="AOH11" i="39"/>
  <c r="AMC33" i="39" l="1"/>
  <c r="AMC28" i="39"/>
  <c r="AMD21" i="39"/>
  <c r="AMC29" i="39"/>
  <c r="AOH35" i="39"/>
  <c r="AOH38" i="39"/>
  <c r="AOH55" i="39"/>
  <c r="AOH56" i="39" s="1"/>
  <c r="AOH43" i="39"/>
  <c r="AOH46" i="39"/>
  <c r="AOH36" i="39"/>
  <c r="AOH37" i="39" s="1"/>
  <c r="AOH49" i="39"/>
  <c r="AOH34" i="39"/>
  <c r="AOH57" i="39"/>
  <c r="AOH52" i="39"/>
  <c r="AOI7" i="39"/>
  <c r="AOJ5" i="39"/>
  <c r="AOI6" i="39"/>
  <c r="AOI11" i="39"/>
  <c r="AMD29" i="39" l="1"/>
  <c r="AMD33" i="39"/>
  <c r="AME21" i="39"/>
  <c r="AMD28" i="39"/>
  <c r="AOJ6" i="39"/>
  <c r="AOJ7" i="39"/>
  <c r="AOK5" i="39"/>
  <c r="AOJ11" i="39"/>
  <c r="AOI34" i="39"/>
  <c r="AOI38" i="39"/>
  <c r="AOI57" i="39"/>
  <c r="AOI58" i="39" s="1"/>
  <c r="AOI49" i="39"/>
  <c r="AOI43" i="39"/>
  <c r="AOI55" i="39"/>
  <c r="AOI56" i="39" s="1"/>
  <c r="AOI35" i="39"/>
  <c r="AOI36" i="39"/>
  <c r="AOI37" i="39" s="1"/>
  <c r="AOI46" i="39"/>
  <c r="AOI52" i="39"/>
  <c r="AMF21" i="39" l="1"/>
  <c r="AME28" i="39"/>
  <c r="AME33" i="39"/>
  <c r="AME29" i="39"/>
  <c r="AOK6" i="39"/>
  <c r="AOL5" i="39"/>
  <c r="AOK7" i="39"/>
  <c r="AOK11" i="39"/>
  <c r="AOJ35" i="39"/>
  <c r="AOJ34" i="39"/>
  <c r="AOJ55" i="39"/>
  <c r="AOJ56" i="39" s="1"/>
  <c r="AOJ57" i="39"/>
  <c r="AOJ58" i="39" s="1"/>
  <c r="AOJ43" i="39"/>
  <c r="AOJ46" i="39"/>
  <c r="AOJ38" i="39"/>
  <c r="AOJ36" i="39"/>
  <c r="AOJ37" i="39" s="1"/>
  <c r="AOJ49" i="39"/>
  <c r="AOJ52" i="39"/>
  <c r="AMF28" i="39" l="1"/>
  <c r="AMF29" i="39"/>
  <c r="AMF33" i="39"/>
  <c r="AMG21" i="39"/>
  <c r="AOL6" i="39"/>
  <c r="AOL7" i="39"/>
  <c r="AOM5" i="39"/>
  <c r="AOL11" i="39"/>
  <c r="AOK49" i="39"/>
  <c r="AOK43" i="39"/>
  <c r="AOK46" i="39"/>
  <c r="AOK38" i="39"/>
  <c r="AOK36" i="39"/>
  <c r="AOK37" i="39" s="1"/>
  <c r="AOK35" i="39"/>
  <c r="AOK34" i="39"/>
  <c r="AOK57" i="39"/>
  <c r="AOK58" i="39" s="1"/>
  <c r="AOK55" i="39"/>
  <c r="AOK56" i="39" s="1"/>
  <c r="AOK52" i="39"/>
  <c r="AMH21" i="39" l="1"/>
  <c r="AMG33" i="39"/>
  <c r="AMG28" i="39"/>
  <c r="AMG29" i="39"/>
  <c r="AOL36" i="39"/>
  <c r="AOL37" i="39" s="1"/>
  <c r="AOL57" i="39"/>
  <c r="AOL58" i="39" s="1"/>
  <c r="AOL34" i="39"/>
  <c r="AOL43" i="39"/>
  <c r="AOL46" i="39"/>
  <c r="AOL38" i="39"/>
  <c r="AOL35" i="39"/>
  <c r="AOL55" i="39"/>
  <c r="AOL56" i="39" s="1"/>
  <c r="AOL49" i="39"/>
  <c r="AOL52" i="39"/>
  <c r="AOM6" i="39"/>
  <c r="AON5" i="39"/>
  <c r="AOM7" i="39"/>
  <c r="AOM11" i="39"/>
  <c r="AMH33" i="39" l="1"/>
  <c r="AMH28" i="39"/>
  <c r="AMH29" i="39"/>
  <c r="AMI21" i="39"/>
  <c r="AON7" i="39"/>
  <c r="AOO5" i="39"/>
  <c r="AON6" i="39"/>
  <c r="AON11" i="39"/>
  <c r="AOM35" i="39"/>
  <c r="AOM49" i="39"/>
  <c r="AOM43" i="39"/>
  <c r="AOM36" i="39"/>
  <c r="AOM37" i="39" s="1"/>
  <c r="AOM38" i="39"/>
  <c r="AOM55" i="39"/>
  <c r="AOM56" i="39" s="1"/>
  <c r="AOM34" i="39"/>
  <c r="AOM46" i="39"/>
  <c r="AOM57" i="39"/>
  <c r="AOM58" i="39" s="1"/>
  <c r="AOM52" i="39"/>
  <c r="AMI28" i="39" l="1"/>
  <c r="AMJ21" i="39"/>
  <c r="AMI29" i="39"/>
  <c r="AMI33" i="39"/>
  <c r="AOO7" i="39"/>
  <c r="AOP5" i="39"/>
  <c r="AOO6" i="39"/>
  <c r="AOO11" i="39"/>
  <c r="AON35" i="39"/>
  <c r="AON57" i="39"/>
  <c r="AON58" i="39" s="1"/>
  <c r="AON46" i="39"/>
  <c r="AON49" i="39"/>
  <c r="AON55" i="39"/>
  <c r="AON56" i="39" s="1"/>
  <c r="AON43" i="39"/>
  <c r="AON34" i="39"/>
  <c r="AON36" i="39"/>
  <c r="AON37" i="39" s="1"/>
  <c r="AON38" i="39"/>
  <c r="AON52" i="39"/>
  <c r="AMJ29" i="39" l="1"/>
  <c r="AMJ28" i="39"/>
  <c r="AMJ33" i="39"/>
  <c r="AMK21" i="39"/>
  <c r="AOQ5" i="39"/>
  <c r="AOP7" i="39"/>
  <c r="AOP6" i="39"/>
  <c r="AOP11" i="39"/>
  <c r="AOO38" i="39"/>
  <c r="AOO34" i="39"/>
  <c r="AOO35" i="39"/>
  <c r="AOO55" i="39"/>
  <c r="AOO56" i="39" s="1"/>
  <c r="AOO46" i="39"/>
  <c r="AOO57" i="39"/>
  <c r="AOO58" i="39" s="1"/>
  <c r="AOO49" i="39"/>
  <c r="AOO36" i="39"/>
  <c r="AOO37" i="39" s="1"/>
  <c r="AOO43" i="39"/>
  <c r="AOO52" i="39"/>
  <c r="AMK28" i="39" l="1"/>
  <c r="AMK29" i="39"/>
  <c r="AMK33" i="39"/>
  <c r="AML21" i="39"/>
  <c r="AOP36" i="39"/>
  <c r="AOP37" i="39" s="1"/>
  <c r="AOP55" i="39"/>
  <c r="AOP56" i="39" s="1"/>
  <c r="AOP43" i="39"/>
  <c r="AOP46" i="39"/>
  <c r="AOP57" i="39"/>
  <c r="AOP58" i="39" s="1"/>
  <c r="AOP38" i="39"/>
  <c r="AOP35" i="39"/>
  <c r="AOP49" i="39"/>
  <c r="AOP34" i="39"/>
  <c r="AOP52" i="39"/>
  <c r="AOR5" i="39"/>
  <c r="AOQ6" i="39"/>
  <c r="AOQ7" i="39"/>
  <c r="AOQ11" i="39"/>
  <c r="AMM21" i="39" l="1"/>
  <c r="AML28" i="39"/>
  <c r="AML33" i="39"/>
  <c r="AML29" i="39"/>
  <c r="AOQ43" i="39"/>
  <c r="AOQ38" i="39"/>
  <c r="AOQ46" i="39"/>
  <c r="AOQ34" i="39"/>
  <c r="AOQ52" i="39"/>
  <c r="AOQ36" i="39"/>
  <c r="AOQ37" i="39" s="1"/>
  <c r="AOQ49" i="39"/>
  <c r="AOQ35" i="39"/>
  <c r="AOQ57" i="39"/>
  <c r="AOQ58" i="39" s="1"/>
  <c r="AOQ55" i="39"/>
  <c r="AOQ56" i="39" s="1"/>
  <c r="AOR6" i="39"/>
  <c r="AOR7" i="39"/>
  <c r="AOR11" i="39"/>
  <c r="AMM28" i="39" l="1"/>
  <c r="AMM29" i="39"/>
  <c r="AMN21" i="39"/>
  <c r="AMM33" i="39"/>
  <c r="AOR38" i="39"/>
  <c r="AOR55" i="39"/>
  <c r="AOR56" i="39" s="1"/>
  <c r="AOR49" i="39"/>
  <c r="AOR43" i="39"/>
  <c r="AOR36" i="39"/>
  <c r="AOR37" i="39" s="1"/>
  <c r="AOR35" i="39"/>
  <c r="AOR34" i="39"/>
  <c r="AOR57" i="39"/>
  <c r="AOR58" i="39" s="1"/>
  <c r="AOR52" i="39"/>
  <c r="AOR46" i="39"/>
  <c r="AMO21" i="39" l="1"/>
  <c r="AMN33" i="39"/>
  <c r="AMN28" i="39"/>
  <c r="AMN29" i="39"/>
  <c r="AMO29" i="39" l="1"/>
  <c r="AMO28" i="39"/>
  <c r="AMP21" i="39"/>
  <c r="AMO33" i="39"/>
  <c r="AMP28" i="39" l="1"/>
  <c r="AMP29" i="39"/>
  <c r="AMQ21" i="39"/>
  <c r="AMP33" i="39"/>
  <c r="AMQ28" i="39" l="1"/>
  <c r="AMR21" i="39"/>
  <c r="AMQ33" i="39"/>
  <c r="AMQ29" i="39"/>
  <c r="AMS21" i="39" l="1"/>
  <c r="AMR28" i="39"/>
  <c r="AMR29" i="39"/>
  <c r="AMR33" i="39"/>
  <c r="AMT21" i="39" l="1"/>
  <c r="AMS28" i="39"/>
  <c r="AMS33" i="39"/>
  <c r="AMS29" i="39"/>
  <c r="AMT33" i="39" l="1"/>
  <c r="AMU21" i="39"/>
  <c r="AMT28" i="39"/>
  <c r="AMT29" i="39"/>
  <c r="AMV21" i="39" l="1"/>
  <c r="AMU28" i="39"/>
  <c r="AMU29" i="39"/>
  <c r="AMU33" i="39"/>
  <c r="AMV29" i="39" l="1"/>
  <c r="AMV33" i="39"/>
  <c r="AMW21" i="39"/>
  <c r="AMV28" i="39"/>
  <c r="AMW28" i="39" l="1"/>
  <c r="AMW29" i="39"/>
  <c r="AMW33" i="39"/>
  <c r="AMX21" i="39"/>
  <c r="AMY21" i="39" l="1"/>
  <c r="AMX28" i="39"/>
  <c r="AMX29" i="39"/>
  <c r="AMX33" i="39"/>
  <c r="AMY28" i="39" l="1"/>
  <c r="AMY33" i="39"/>
  <c r="AMZ21" i="39"/>
  <c r="AMY29" i="39"/>
  <c r="ANA21" i="39" l="1"/>
  <c r="AMZ29" i="39"/>
  <c r="AMZ28" i="39"/>
  <c r="AMZ33" i="39"/>
  <c r="ANB21" i="39" l="1"/>
  <c r="ANA33" i="39"/>
  <c r="ANA28" i="39"/>
  <c r="ANA29" i="39"/>
  <c r="ANC21" i="39" l="1"/>
  <c r="ANB29" i="39"/>
  <c r="ANB33" i="39"/>
  <c r="ANB28" i="39"/>
  <c r="AND21" i="39" l="1"/>
  <c r="ANC29" i="39"/>
  <c r="ANC33" i="39"/>
  <c r="ANC28" i="39"/>
  <c r="AND28" i="39" l="1"/>
  <c r="ANE21" i="39"/>
  <c r="AND29" i="39"/>
  <c r="AND33" i="39"/>
  <c r="ANE29" i="39" l="1"/>
  <c r="ANE33" i="39"/>
  <c r="ANF21" i="39"/>
  <c r="ANE28" i="39"/>
  <c r="ANF33" i="39" l="1"/>
  <c r="ANG21" i="39"/>
  <c r="ANF28" i="39"/>
  <c r="ANF29" i="39"/>
  <c r="ANH21" i="39" l="1"/>
  <c r="ANG29" i="39"/>
  <c r="ANG33" i="39"/>
  <c r="ANG28" i="39"/>
  <c r="ANH33" i="39" l="1"/>
  <c r="ANH29" i="39"/>
  <c r="ANI21" i="39"/>
  <c r="ANH28" i="39"/>
  <c r="ANI29" i="39" l="1"/>
  <c r="ANJ21" i="39"/>
  <c r="ANI28" i="39"/>
  <c r="ANI33" i="39"/>
  <c r="ANJ33" i="39" l="1"/>
  <c r="ANJ28" i="39"/>
  <c r="ANJ29" i="39"/>
  <c r="ANK21" i="39"/>
  <c r="ANK33" i="39" l="1"/>
  <c r="ANK29" i="39"/>
  <c r="ANL21" i="39"/>
  <c r="ANK28" i="39"/>
  <c r="ANM21" i="39" l="1"/>
  <c r="ANL33" i="39"/>
  <c r="ANL29" i="39"/>
  <c r="ANL28" i="39"/>
  <c r="ANM29" i="39" l="1"/>
  <c r="ANM28" i="39"/>
  <c r="ANN21" i="39"/>
  <c r="ANM33" i="39"/>
  <c r="ANO21" i="39" l="1"/>
  <c r="ANN33" i="39"/>
  <c r="ANN28" i="39"/>
  <c r="ANN29" i="39"/>
  <c r="ANO33" i="39" l="1"/>
  <c r="ANO29" i="39"/>
  <c r="ANP21" i="39"/>
  <c r="ANO28" i="39"/>
  <c r="ANP29" i="39" l="1"/>
  <c r="ANP33" i="39"/>
  <c r="ANQ21" i="39"/>
  <c r="ANP28" i="39"/>
  <c r="ANQ29" i="39" l="1"/>
  <c r="ANQ33" i="39"/>
  <c r="ANR21" i="39"/>
  <c r="ANQ28" i="39"/>
  <c r="ANS21" i="39" l="1"/>
  <c r="ANR29" i="39"/>
  <c r="ANR28" i="39"/>
  <c r="ANR33" i="39"/>
  <c r="ANS28" i="39" l="1"/>
  <c r="ANS33" i="39"/>
  <c r="ANS29" i="39"/>
  <c r="ANT21" i="39"/>
  <c r="ANT33" i="39" l="1"/>
  <c r="ANT29" i="39"/>
  <c r="ANT28" i="39"/>
  <c r="ANU21" i="39"/>
  <c r="ANV21" i="39" l="1"/>
  <c r="ANU28" i="39"/>
  <c r="ANU33" i="39"/>
  <c r="ANU29" i="39"/>
  <c r="ANV29" i="39" l="1"/>
  <c r="ANW21" i="39"/>
  <c r="ANV33" i="39"/>
  <c r="ANV28" i="39"/>
  <c r="ANX21" i="39" l="1"/>
  <c r="ANW33" i="39"/>
  <c r="ANW29" i="39"/>
  <c r="ANW28" i="39"/>
  <c r="ANX28" i="39" l="1"/>
  <c r="ANY21" i="39"/>
  <c r="ANX33" i="39"/>
  <c r="ANX29" i="39"/>
  <c r="ANZ21" i="39" l="1"/>
  <c r="ANY33" i="39"/>
  <c r="ANY29" i="39"/>
  <c r="ANY28" i="39"/>
  <c r="ANZ33" i="39" l="1"/>
  <c r="AOA21" i="39"/>
  <c r="ANZ28" i="39"/>
  <c r="ANZ29" i="39"/>
  <c r="AOB21" i="39" l="1"/>
  <c r="AOA28" i="39"/>
  <c r="AOA33" i="39"/>
  <c r="AOA29" i="39"/>
  <c r="AOC21" i="39" l="1"/>
  <c r="AOB28" i="39"/>
  <c r="AOB29" i="39"/>
  <c r="AOB33" i="39"/>
  <c r="AOC33" i="39" l="1"/>
  <c r="AOC29" i="39"/>
  <c r="AOC28" i="39"/>
  <c r="AOD21" i="39"/>
  <c r="AOD28" i="39" l="1"/>
  <c r="AOD33" i="39"/>
  <c r="AOE21" i="39"/>
  <c r="AOD29" i="39"/>
  <c r="AOE29" i="39" l="1"/>
  <c r="AOE33" i="39"/>
  <c r="AOE28" i="39"/>
  <c r="AOF21" i="39"/>
  <c r="AOF29" i="39" l="1"/>
  <c r="AOG21" i="39"/>
  <c r="AOF28" i="39"/>
  <c r="AOF33" i="39"/>
  <c r="AOG33" i="39" l="1"/>
  <c r="AOG28" i="39"/>
  <c r="AOG29" i="39"/>
  <c r="AOH21" i="39"/>
  <c r="AOI21" i="39" l="1"/>
  <c r="AOH29" i="39"/>
  <c r="AOH33" i="39"/>
  <c r="AOH28" i="39"/>
  <c r="AOI28" i="39" l="1"/>
  <c r="AOI33" i="39"/>
  <c r="AOJ21" i="39"/>
  <c r="AOI29" i="39"/>
  <c r="AOK21" i="39" l="1"/>
  <c r="AOJ28" i="39"/>
  <c r="AOJ29" i="39"/>
  <c r="AOJ33" i="39"/>
  <c r="AOL21" i="39" l="1"/>
  <c r="AOK28" i="39"/>
  <c r="AOK33" i="39"/>
  <c r="AOK29" i="39"/>
  <c r="AOL29" i="39" l="1"/>
  <c r="AOL33" i="39"/>
  <c r="AOM21" i="39"/>
  <c r="AOL28" i="39"/>
  <c r="AON21" i="39" l="1"/>
  <c r="AOM29" i="39"/>
  <c r="AOM33" i="39"/>
  <c r="AOM28" i="39"/>
  <c r="AOO21" i="39" l="1"/>
  <c r="AON28" i="39"/>
  <c r="AON33" i="39"/>
  <c r="AON29" i="39"/>
  <c r="AOP21" i="39" l="1"/>
  <c r="AOO33" i="39"/>
  <c r="AOO28" i="39"/>
  <c r="AOO29" i="39"/>
  <c r="AOP28" i="39" l="1"/>
  <c r="AOQ21" i="39"/>
  <c r="AOP29" i="39"/>
  <c r="AOP33" i="39"/>
  <c r="AOQ29" i="39" l="1"/>
  <c r="AOQ33" i="39"/>
  <c r="AOR21" i="39"/>
  <c r="AOQ28" i="39"/>
  <c r="AOR28" i="39" l="1"/>
  <c r="AOR29" i="39"/>
  <c r="AOR33" i="39"/>
</calcChain>
</file>

<file path=xl/sharedStrings.xml><?xml version="1.0" encoding="utf-8"?>
<sst xmlns="http://schemas.openxmlformats.org/spreadsheetml/2006/main" count="11794" uniqueCount="1695">
  <si>
    <t xml:space="preserve">     Reservas Internacionales Netas</t>
  </si>
  <si>
    <t xml:space="preserve">     Sector Publico Neto</t>
  </si>
  <si>
    <t xml:space="preserve">      Gobierno Central</t>
  </si>
  <si>
    <t xml:space="preserve">        Inversiones en valores del gobierno</t>
  </si>
  <si>
    <t xml:space="preserve">          Letras del Tesoro </t>
  </si>
  <si>
    <t xml:space="preserve">          Otras inversiones del gobierno</t>
  </si>
  <si>
    <t xml:space="preserve">        Banco de Desarrollo Económico y Social de Venezuela</t>
  </si>
  <si>
    <t xml:space="preserve">          Otros entes oficiales no bancarios</t>
  </si>
  <si>
    <t xml:space="preserve">        Redescuentos, anticipos y operaciones de reporto</t>
  </si>
  <si>
    <t xml:space="preserve">        Otras colocaciones e inversiones</t>
  </si>
  <si>
    <t xml:space="preserve">     Sector Financiero</t>
  </si>
  <si>
    <t xml:space="preserve">        Inversiones en valores</t>
  </si>
  <si>
    <t xml:space="preserve">        Otras cuentas</t>
  </si>
  <si>
    <t xml:space="preserve">      Resto del sistema bancario</t>
  </si>
  <si>
    <t xml:space="preserve">      Resto del sistema financiero</t>
  </si>
  <si>
    <t xml:space="preserve">     Otras cuentas netas</t>
  </si>
  <si>
    <t>USOS</t>
  </si>
  <si>
    <t xml:space="preserve">     Depósitos del resto del sistema bancario</t>
  </si>
  <si>
    <t xml:space="preserve">     Depósitos especiales del público </t>
  </si>
  <si>
    <t xml:space="preserve">     Monedas y billetes en circulación</t>
  </si>
  <si>
    <t xml:space="preserve">     FUENTES</t>
  </si>
  <si>
    <t xml:space="preserve">        Activos </t>
  </si>
  <si>
    <t xml:space="preserve">        Pasivos </t>
  </si>
  <si>
    <t xml:space="preserve">          Programa de reducción de deuda</t>
  </si>
  <si>
    <t xml:space="preserve">        Agencia de Tesorería Nacional  (neta)</t>
  </si>
  <si>
    <t xml:space="preserve">        Otras cuentas del gobierno  (1)</t>
  </si>
  <si>
    <t xml:space="preserve">        Títulos de conversión de deuda en inversión</t>
  </si>
  <si>
    <t xml:space="preserve">      Otros entes del gobierno</t>
  </si>
  <si>
    <t xml:space="preserve">        Petróleos de Venezuela, S.A. y Filiales</t>
  </si>
  <si>
    <t xml:space="preserve">        Fondo de Garantía de los Depósitos (neto)</t>
  </si>
  <si>
    <t xml:space="preserve">          Empresas del Estado</t>
  </si>
  <si>
    <t xml:space="preserve">      Bancos comerciales  y universales</t>
  </si>
  <si>
    <t xml:space="preserve">     Instrumentos de crédito emitidos por el BCV.</t>
  </si>
  <si>
    <t xml:space="preserve">       Moneda Nacional</t>
  </si>
  <si>
    <t xml:space="preserve">       Moneda Extranjera</t>
  </si>
  <si>
    <t xml:space="preserve">       Fluctuaciones cambiarias (2)</t>
  </si>
  <si>
    <t xml:space="preserve">       Otras</t>
  </si>
  <si>
    <t xml:space="preserve">     Depósitos de bancos comerciales y universales</t>
  </si>
  <si>
    <t xml:space="preserve">        Fondo de Desarrollo Nacional (FONDEN)</t>
  </si>
  <si>
    <t xml:space="preserve">        Banco del Tesoro</t>
  </si>
  <si>
    <t xml:space="preserve">       Fondos Transferidos al FONDEN</t>
  </si>
  <si>
    <t xml:space="preserve">     Patrimonio</t>
  </si>
  <si>
    <t xml:space="preserve">     Otros Activos/Pasivos en Divisas Netos</t>
  </si>
  <si>
    <t xml:space="preserve">        Otros Activos en Divisas</t>
  </si>
  <si>
    <t xml:space="preserve">        Otros Pasivos en Divisas</t>
  </si>
  <si>
    <t xml:space="preserve">          Bonos Deuda Pública Nacional</t>
  </si>
  <si>
    <t xml:space="preserve">     Sector Privado No Financiero</t>
  </si>
  <si>
    <t>17-Ago-07</t>
  </si>
  <si>
    <t>10-Ago-07</t>
  </si>
  <si>
    <t>03-Ago-07</t>
  </si>
  <si>
    <t>24-Ago-07</t>
  </si>
  <si>
    <t>31-Ago-07</t>
  </si>
  <si>
    <t>07-Dic-07</t>
  </si>
  <si>
    <t>14-Dic-07</t>
  </si>
  <si>
    <t>21-Dic-07</t>
  </si>
  <si>
    <t>28-Dic-07</t>
  </si>
  <si>
    <t>11-Ene-08</t>
  </si>
  <si>
    <t>04-Ene-08</t>
  </si>
  <si>
    <t>18-Ene-08</t>
  </si>
  <si>
    <t>25-Ene-08</t>
  </si>
  <si>
    <t>01-Feb-08 *</t>
  </si>
  <si>
    <t>08-Feb-08 *</t>
  </si>
  <si>
    <t>29-Feb-08 *</t>
  </si>
  <si>
    <t>07-Mar-08 *</t>
  </si>
  <si>
    <t>14-Mar-08 *</t>
  </si>
  <si>
    <t xml:space="preserve">04-Abr-08 </t>
  </si>
  <si>
    <t xml:space="preserve">11-Abr-08 </t>
  </si>
  <si>
    <t xml:space="preserve">18-Abr-08 </t>
  </si>
  <si>
    <t xml:space="preserve">25-Abr-08 </t>
  </si>
  <si>
    <t xml:space="preserve">01-Ago-08 </t>
  </si>
  <si>
    <t xml:space="preserve">08-Ago-08 </t>
  </si>
  <si>
    <t xml:space="preserve">15-Ago-08 </t>
  </si>
  <si>
    <t xml:space="preserve">22-Ago-08 </t>
  </si>
  <si>
    <t xml:space="preserve">29-Ago-08 </t>
  </si>
  <si>
    <t xml:space="preserve">05-Dic-08 </t>
  </si>
  <si>
    <t xml:space="preserve">12-Dic-08 </t>
  </si>
  <si>
    <t xml:space="preserve">19-Dic-08 </t>
  </si>
  <si>
    <t xml:space="preserve">26-Dic-08 </t>
  </si>
  <si>
    <t xml:space="preserve">02-Ene-09 </t>
  </si>
  <si>
    <t xml:space="preserve">09-Ene-09 </t>
  </si>
  <si>
    <t xml:space="preserve">16-Ene-09 </t>
  </si>
  <si>
    <t xml:space="preserve">23-Ene-09 </t>
  </si>
  <si>
    <t xml:space="preserve">30-Ene-09 </t>
  </si>
  <si>
    <t xml:space="preserve">03-Abr-09 </t>
  </si>
  <si>
    <t xml:space="preserve">10-Abr-09 </t>
  </si>
  <si>
    <t xml:space="preserve">17-Abr-09 </t>
  </si>
  <si>
    <t xml:space="preserve">24-Abr-09 </t>
  </si>
  <si>
    <t xml:space="preserve">07-Ago-09 </t>
  </si>
  <si>
    <t xml:space="preserve">14-Ago-09 </t>
  </si>
  <si>
    <t xml:space="preserve">21-Ago-09 </t>
  </si>
  <si>
    <t xml:space="preserve">28-Ago-09 </t>
  </si>
  <si>
    <t xml:space="preserve">04-Dic-09  </t>
  </si>
  <si>
    <t xml:space="preserve">11-Dic-09  </t>
  </si>
  <si>
    <t xml:space="preserve">18-Dic-09  </t>
  </si>
  <si>
    <t xml:space="preserve">25-Dic-09  </t>
  </si>
  <si>
    <t>(-)</t>
  </si>
  <si>
    <t xml:space="preserve">01-Ene-10  </t>
  </si>
  <si>
    <t xml:space="preserve">08-Ene-10  </t>
  </si>
  <si>
    <t xml:space="preserve">15-Ene-10  </t>
  </si>
  <si>
    <t xml:space="preserve">22-Ene-10  </t>
  </si>
  <si>
    <t xml:space="preserve">29-Ene-10  </t>
  </si>
  <si>
    <t xml:space="preserve">02-Abr-10  </t>
  </si>
  <si>
    <t xml:space="preserve">09-Abr-10  </t>
  </si>
  <si>
    <t xml:space="preserve">16-Abr-10  </t>
  </si>
  <si>
    <t xml:space="preserve">23-Abr-10  </t>
  </si>
  <si>
    <t xml:space="preserve">30-Abr-10  </t>
  </si>
  <si>
    <t xml:space="preserve">06-Ago-10  </t>
  </si>
  <si>
    <t xml:space="preserve">13-Ago-10  </t>
  </si>
  <si>
    <t xml:space="preserve">20-Ago-10  </t>
  </si>
  <si>
    <t xml:space="preserve">27-Ago-10  </t>
  </si>
  <si>
    <t xml:space="preserve">03-Dic-10  </t>
  </si>
  <si>
    <t xml:space="preserve">10-Dic-10  </t>
  </si>
  <si>
    <t xml:space="preserve">17-Dic-10  </t>
  </si>
  <si>
    <t xml:space="preserve">24-Dic-10  </t>
  </si>
  <si>
    <t xml:space="preserve">31-Dic-10  </t>
  </si>
  <si>
    <t xml:space="preserve">07-Ene-11  </t>
  </si>
  <si>
    <t xml:space="preserve">14-Ene-11  </t>
  </si>
  <si>
    <t xml:space="preserve">21-Ene-11  </t>
  </si>
  <si>
    <t xml:space="preserve">28-Ene-11  </t>
  </si>
  <si>
    <t xml:space="preserve">01-Abr-11  </t>
  </si>
  <si>
    <t xml:space="preserve">08-Abr-11  </t>
  </si>
  <si>
    <t xml:space="preserve">15-Abr-11  </t>
  </si>
  <si>
    <t xml:space="preserve">22-Abr-11  </t>
  </si>
  <si>
    <t xml:space="preserve">29-Abr-11  </t>
  </si>
  <si>
    <t xml:space="preserve">05-Ago-11  </t>
  </si>
  <si>
    <t>FUENTES: 1/</t>
  </si>
  <si>
    <t xml:space="preserve">1.- Activos Externos Netos </t>
  </si>
  <si>
    <t>1.1.- Reservas internacionales netas</t>
  </si>
  <si>
    <t xml:space="preserve">1.1.1.- Activos </t>
  </si>
  <si>
    <t xml:space="preserve">1.1.2.- Pasivos </t>
  </si>
  <si>
    <t xml:space="preserve">1.2.- Otros activos externos 2/  </t>
  </si>
  <si>
    <t>1.2.1.- En moneda nacional</t>
  </si>
  <si>
    <t>1.2.2.- En moneda extranjera</t>
  </si>
  <si>
    <t xml:space="preserve">2.- Activos Internos Netos </t>
  </si>
  <si>
    <t xml:space="preserve">2.1.- Sector público </t>
  </si>
  <si>
    <t>2.1.1.- Gobierno central</t>
  </si>
  <si>
    <t>2.1.1.1.- Inversiones en valores del gobierno</t>
  </si>
  <si>
    <t xml:space="preserve">2.1.1.1.1.- Letras del tesoro </t>
  </si>
  <si>
    <t>2.1.1.1.2.- Bonos deuda pública nacional</t>
  </si>
  <si>
    <t>2.1.1.1.3.- Títulos de interés y capital cubierto (TICC)</t>
  </si>
  <si>
    <t>2.1.1.1.4.- Otros valores emitidos o avalados por la nación</t>
  </si>
  <si>
    <t>2.1.1.1.5.- Programa de reducción de deuda</t>
  </si>
  <si>
    <t>2.1.1.1.6.- Otras inversiones del gobierno</t>
  </si>
  <si>
    <t>2.1.1.2.- Oficina Nacional del Tesoro</t>
  </si>
  <si>
    <t>2.1.1.3.- Otras cuentas del gobierno 3/</t>
  </si>
  <si>
    <t>2.1.1.4.- Títulos de conversión de deuda en inversión</t>
  </si>
  <si>
    <t xml:space="preserve">2.1.2.- Gobiernos  estatales y municipales </t>
  </si>
  <si>
    <t xml:space="preserve">2.1.3.- Instituciones públicas sin fines de lucro  </t>
  </si>
  <si>
    <t>2.1.4.- Sistema de seguridad social</t>
  </si>
  <si>
    <t xml:space="preserve">2.1.5.- Empresas públicas no financieras </t>
  </si>
  <si>
    <t>2.1.5.1.- Empresas petroleras</t>
  </si>
  <si>
    <t xml:space="preserve">2.1.5.2.- Empresas no petroleras </t>
  </si>
  <si>
    <t>2.1.6.- Otros Entes</t>
  </si>
  <si>
    <t>2.1.6.1.- Con carácter especial 4/</t>
  </si>
  <si>
    <t xml:space="preserve">2.1.6.2.- Sociedad de garantía financiera </t>
  </si>
  <si>
    <t xml:space="preserve">2.1.6.3.-Otras </t>
  </si>
  <si>
    <t>2.2.- Sector financiero 5/</t>
  </si>
  <si>
    <t>2.2.1.- Sociedades Monetarias de Déposito 6/</t>
  </si>
  <si>
    <t>2.2.1.1- Inversiones en valores</t>
  </si>
  <si>
    <t>2.2.1.2- Redescuentos, anticipos y operaciones de reporto</t>
  </si>
  <si>
    <t>2.2.1.3- Instrumentos de crédito emitidos por el BCV</t>
  </si>
  <si>
    <t>2.2.1.3.1.- En moneda nacional</t>
  </si>
  <si>
    <t>2.2.1.3.2.- En moneda extranjera</t>
  </si>
  <si>
    <t>2.2.1.4- Otros Depósitos</t>
  </si>
  <si>
    <t>2.2.2 .-Otras Sociedades de Depósito 7/</t>
  </si>
  <si>
    <t>2.2.2.1- Inversiones en valores</t>
  </si>
  <si>
    <t>2.2.2.2- Redescuentos, anticipos y operaciones de reporto</t>
  </si>
  <si>
    <t>2.2.2.3- Instrumentos de crédito emitidos por el BCV</t>
  </si>
  <si>
    <t>2.2.2.3.1.- En moneda nacional</t>
  </si>
  <si>
    <t>2.2.2.3.2.- En moneda extranjera</t>
  </si>
  <si>
    <t>2.2.2.4- Otros Depósitos</t>
  </si>
  <si>
    <t>2.2.3.- Programas dirigidos a sectores prioritarios 8/</t>
  </si>
  <si>
    <t>2.2.4.- Otras cuentas</t>
  </si>
  <si>
    <t>2.3.- Sector privado no financiero</t>
  </si>
  <si>
    <t>2.4.- Activos netos no clasificados</t>
  </si>
  <si>
    <t>2.4.1.- Transferencia por excedentes de reservas</t>
  </si>
  <si>
    <t>2.4.2.- Otros</t>
  </si>
  <si>
    <t>2.4.2.1- En moneda nacional</t>
  </si>
  <si>
    <t>2.4.2.2- En moneda extranjera</t>
  </si>
  <si>
    <t>2.5.- Patrimonio</t>
  </si>
  <si>
    <t>2.- Depósitos de las Otras sociedades de depósito</t>
  </si>
  <si>
    <t xml:space="preserve">3.- Depósitos especiales del público 9/  </t>
  </si>
  <si>
    <t>4.- Monedas y billetes en circulación</t>
  </si>
  <si>
    <t>INFORMACION COMPLEMENTARIA</t>
  </si>
  <si>
    <t>1. Instrumentos de crédito emitidos por el BCV 10/</t>
  </si>
  <si>
    <t xml:space="preserve">12-Ago-11  </t>
  </si>
  <si>
    <t xml:space="preserve">19-Ago-11  </t>
  </si>
  <si>
    <t xml:space="preserve">26-Ago-11  </t>
  </si>
  <si>
    <t>1.- Depósitos de las Sociedades monetarias de depósito</t>
  </si>
  <si>
    <t xml:space="preserve">02-Dic-11  </t>
  </si>
  <si>
    <t xml:space="preserve">09-Dic-11  </t>
  </si>
  <si>
    <t xml:space="preserve">16-Dic-11  </t>
  </si>
  <si>
    <t xml:space="preserve">23-Dic-11  </t>
  </si>
  <si>
    <t xml:space="preserve">27-Ene-12 </t>
  </si>
  <si>
    <t xml:space="preserve">30-Dic-11 </t>
  </si>
  <si>
    <t xml:space="preserve">06-Ene-12  </t>
  </si>
  <si>
    <t xml:space="preserve">13-Ene-12  </t>
  </si>
  <si>
    <t xml:space="preserve">20-Ene-12  </t>
  </si>
  <si>
    <t xml:space="preserve">06-Abr-12  </t>
  </si>
  <si>
    <t xml:space="preserve">13-Abr-12  </t>
  </si>
  <si>
    <t xml:space="preserve">20-Abr-12  </t>
  </si>
  <si>
    <t xml:space="preserve">27-Abr-12 </t>
  </si>
  <si>
    <t>03-Ago-12</t>
  </si>
  <si>
    <t xml:space="preserve">10-Ago-12 </t>
  </si>
  <si>
    <t xml:space="preserve">17-Ago-12 </t>
  </si>
  <si>
    <t xml:space="preserve">24-Ago-12 </t>
  </si>
  <si>
    <t xml:space="preserve">31-Ago-12 </t>
  </si>
  <si>
    <t xml:space="preserve">07-Dic-12 </t>
  </si>
  <si>
    <t xml:space="preserve">14-Dic-12 </t>
  </si>
  <si>
    <t xml:space="preserve">21-Dic-12 </t>
  </si>
  <si>
    <t xml:space="preserve">28-Dic-12 </t>
  </si>
  <si>
    <t xml:space="preserve">04-Ene-13 </t>
  </si>
  <si>
    <t xml:space="preserve">11-Ene-13 </t>
  </si>
  <si>
    <t xml:space="preserve">18-Ene-13 </t>
  </si>
  <si>
    <t xml:space="preserve">25-Ene-13 </t>
  </si>
  <si>
    <t>02-Ago-13</t>
  </si>
  <si>
    <t>09-Ago-13</t>
  </si>
  <si>
    <t>16-Ago-13</t>
  </si>
  <si>
    <t>23-Ago-13</t>
  </si>
  <si>
    <t>30-Ago-13</t>
  </si>
  <si>
    <t>06-Dic-13</t>
  </si>
  <si>
    <t>13-Dic-13</t>
  </si>
  <si>
    <t>20-Dic-13</t>
  </si>
  <si>
    <t>27-Dic-13</t>
  </si>
  <si>
    <t xml:space="preserve">03-Ene-14 </t>
  </si>
  <si>
    <t xml:space="preserve">10-Ene-14 </t>
  </si>
  <si>
    <t>17-Ene-14</t>
  </si>
  <si>
    <t>24-Ene-14</t>
  </si>
  <si>
    <t>31-Ene-14</t>
  </si>
  <si>
    <t>04-Abr-14</t>
  </si>
  <si>
    <t>11-Abr-14</t>
  </si>
  <si>
    <t>18-Abr-14</t>
  </si>
  <si>
    <t>25-Abr-14</t>
  </si>
  <si>
    <t>01-Ago-14</t>
  </si>
  <si>
    <t>08-Ago-14</t>
  </si>
  <si>
    <t>15-Ago-14</t>
  </si>
  <si>
    <t>22-Ago-14</t>
  </si>
  <si>
    <t>29-Ago-14</t>
  </si>
  <si>
    <t>05-Dic-14</t>
  </si>
  <si>
    <t xml:space="preserve">12-Dic-14 </t>
  </si>
  <si>
    <t xml:space="preserve">19-Dic-14 </t>
  </si>
  <si>
    <t xml:space="preserve">26-Dic-14 </t>
  </si>
  <si>
    <t xml:space="preserve">02-Ene-15 </t>
  </si>
  <si>
    <t xml:space="preserve">09-Ene-15  </t>
  </si>
  <si>
    <t xml:space="preserve">16-Ene-15 </t>
  </si>
  <si>
    <t xml:space="preserve">23-Ene-15 </t>
  </si>
  <si>
    <t xml:space="preserve">30-Ene-15 </t>
  </si>
  <si>
    <t xml:space="preserve">03-Abr-15 </t>
  </si>
  <si>
    <t xml:space="preserve">10-Abr-15 </t>
  </si>
  <si>
    <t xml:space="preserve">17-Abr-15 </t>
  </si>
  <si>
    <t xml:space="preserve">24-Abr-15 </t>
  </si>
  <si>
    <t xml:space="preserve">07-Ago-15 </t>
  </si>
  <si>
    <t xml:space="preserve">14-Ago-15 </t>
  </si>
  <si>
    <t xml:space="preserve">21-Ago-15 </t>
  </si>
  <si>
    <t xml:space="preserve">28-Ago-15 </t>
  </si>
  <si>
    <t>03-Jun-16 *</t>
  </si>
  <si>
    <t>10-Jun-16 *</t>
  </si>
  <si>
    <t>17-Jun-16 *</t>
  </si>
  <si>
    <t>24-Jun-16 *</t>
  </si>
  <si>
    <t>05-Ago-16 (*)</t>
  </si>
  <si>
    <t>12-Ago-16 (*)</t>
  </si>
  <si>
    <t>01-Jul-16 *</t>
  </si>
  <si>
    <t>08-Jul-16 *</t>
  </si>
  <si>
    <t>15-Jul-16 *</t>
  </si>
  <si>
    <t>22-Jul-16 *</t>
  </si>
  <si>
    <t>29-Jul-16 *</t>
  </si>
  <si>
    <t>19-Ago-16 (*)</t>
  </si>
  <si>
    <t>01-Ene-16 *</t>
  </si>
  <si>
    <t>08-Ene-16 *</t>
  </si>
  <si>
    <t>15-Ene-16 *</t>
  </si>
  <si>
    <t>22-Ene-16 *</t>
  </si>
  <si>
    <t>29-Ene-16 *</t>
  </si>
  <si>
    <t>05-Feb-16 *</t>
  </si>
  <si>
    <t>12-Feb-16 *</t>
  </si>
  <si>
    <t>19-Feb-16 *</t>
  </si>
  <si>
    <t>26-Feb-16*</t>
  </si>
  <si>
    <t>04-Mar-16 *</t>
  </si>
  <si>
    <t>11-Mar-16 *</t>
  </si>
  <si>
    <t>18-Mar-16  *</t>
  </si>
  <si>
    <t>25-Mar-16 *</t>
  </si>
  <si>
    <t>01-Abr-16 *</t>
  </si>
  <si>
    <t>08-Abr-16 *</t>
  </si>
  <si>
    <t>15-Abr-16 *</t>
  </si>
  <si>
    <t>22-Abr-16 *</t>
  </si>
  <si>
    <t>29-Abr-16 *</t>
  </si>
  <si>
    <t>06-May-16 *</t>
  </si>
  <si>
    <t>13-May-16 *</t>
  </si>
  <si>
    <t>20-May-16 *</t>
  </si>
  <si>
    <t>27-May-16 *</t>
  </si>
  <si>
    <t>02-Oct-15*</t>
  </si>
  <si>
    <t>09-Oct-15*</t>
  </si>
  <si>
    <t>16-Oct-15*</t>
  </si>
  <si>
    <t>23-Oct-15*</t>
  </si>
  <si>
    <t>30-Oct-15*</t>
  </si>
  <si>
    <t>06-Nov-15*</t>
  </si>
  <si>
    <t>13-Nov-15*</t>
  </si>
  <si>
    <t>20-Nov-15*</t>
  </si>
  <si>
    <t>27-Nov-15*</t>
  </si>
  <si>
    <t>04-Dic-15 *</t>
  </si>
  <si>
    <t>11-Dic-15 *</t>
  </si>
  <si>
    <t>18-Dic-15 *</t>
  </si>
  <si>
    <t>25-Dic-15 *</t>
  </si>
  <si>
    <t>26-Ago-16 (*)</t>
  </si>
  <si>
    <t>02-Sept-16 (*)</t>
  </si>
  <si>
    <t>Sub WorksheetLoop()</t>
  </si>
  <si>
    <t xml:space="preserve">         Dim ws_Count As Integer</t>
  </si>
  <si>
    <t xml:space="preserve">         Dim i As Integer, j As Integer</t>
  </si>
  <si>
    <t xml:space="preserve">         Dim ws As Worksheet</t>
  </si>
  <si>
    <t xml:space="preserve">         Dim r1 As Range, r2 As Range, r3 As Range, p1 As Range, p2 As Range, p3 As Range</t>
  </si>
  <si>
    <t xml:space="preserve">         Dim col As Integer, row As Integer</t>
  </si>
  <si>
    <t xml:space="preserve">         ws_Count = ActiveWorkbook.Worksheets.Count</t>
  </si>
  <si>
    <t xml:space="preserve">         For i = 1 To ws_Count - 1</t>
  </si>
  <si>
    <t xml:space="preserve">         </t>
  </si>
  <si>
    <t xml:space="preserve">            j = ws_Count - i</t>
  </si>
  <si>
    <t xml:space="preserve">    </t>
  </si>
  <si>
    <t xml:space="preserve">             Set ws = ActiveWorkbook.Worksheets(j)</t>
  </si>
  <si>
    <t xml:space="preserve">             Set r1 = ws.Range("b6").End(xlToRight)</t>
  </si>
  <si>
    <t xml:space="preserve">             Set r2 = ws.Range("b83")</t>
  </si>
  <si>
    <t xml:space="preserve">             Set r3 = Range(r1, r2)</t>
  </si>
  <si>
    <t xml:space="preserve">             </t>
  </si>
  <si>
    <t xml:space="preserve">             row = r3.Rows.Count - 1</t>
  </si>
  <si>
    <t xml:space="preserve">             col = r3.Columns.Count - 1</t>
  </si>
  <si>
    <t xml:space="preserve">             Set p1 = Worksheets("Output").Range("a1").End(xlToRight).Offset(0, 1)</t>
  </si>
  <si>
    <t xml:space="preserve">             Set p2 = p1.Offset(row, col)</t>
  </si>
  <si>
    <t xml:space="preserve">             Set p3 = Range(p1, p2)</t>
  </si>
  <si>
    <t xml:space="preserve">             p3.Value = r3.Value</t>
  </si>
  <si>
    <t xml:space="preserve">         Next i</t>
  </si>
  <si>
    <t xml:space="preserve">      End Sub</t>
  </si>
  <si>
    <t xml:space="preserve">13/05/2016 </t>
  </si>
  <si>
    <t xml:space="preserve">06/05/2016 </t>
  </si>
  <si>
    <t xml:space="preserve">29/04/2016 </t>
  </si>
  <si>
    <t xml:space="preserve">22/04/2016 </t>
  </si>
  <si>
    <t xml:space="preserve">15/04/2016 </t>
  </si>
  <si>
    <t xml:space="preserve">08/04/2016 </t>
  </si>
  <si>
    <t xml:space="preserve">01/04/2016 </t>
  </si>
  <si>
    <t xml:space="preserve">26/02/2016 </t>
  </si>
  <si>
    <t xml:space="preserve">19/02/2016 </t>
  </si>
  <si>
    <t xml:space="preserve">12/02/2016 </t>
  </si>
  <si>
    <t xml:space="preserve">05/02/2016 </t>
  </si>
  <si>
    <t xml:space="preserve">29/01/2016 </t>
  </si>
  <si>
    <t xml:space="preserve">22/01/2016 </t>
  </si>
  <si>
    <t xml:space="preserve">15/01/2016 </t>
  </si>
  <si>
    <t xml:space="preserve">08/01/2016 </t>
  </si>
  <si>
    <t xml:space="preserve">01/01/2016 </t>
  </si>
  <si>
    <t xml:space="preserve">26/12/2014 </t>
  </si>
  <si>
    <t xml:space="preserve">19/12/2014 </t>
  </si>
  <si>
    <t xml:space="preserve">05/12/2014 </t>
  </si>
  <si>
    <t xml:space="preserve">28/11/2014 </t>
  </si>
  <si>
    <t xml:space="preserve">10/10/2014 </t>
  </si>
  <si>
    <t xml:space="preserve">15/08/2014 </t>
  </si>
  <si>
    <t xml:space="preserve">08/08/2014 </t>
  </si>
  <si>
    <t xml:space="preserve">01/08/2014 </t>
  </si>
  <si>
    <t xml:space="preserve">11/07/2014 </t>
  </si>
  <si>
    <t xml:space="preserve">20/06/2014 </t>
  </si>
  <si>
    <t xml:space="preserve">23/05/2014 </t>
  </si>
  <si>
    <t xml:space="preserve">02/05/2014 </t>
  </si>
  <si>
    <t xml:space="preserve">25/04/2014 </t>
  </si>
  <si>
    <t xml:space="preserve">28/03/2014 </t>
  </si>
  <si>
    <t xml:space="preserve">14/03/2014 </t>
  </si>
  <si>
    <t xml:space="preserve">07/02/2014 </t>
  </si>
  <si>
    <t xml:space="preserve">31/01/2014 </t>
  </si>
  <si>
    <t>24/01/2014</t>
  </si>
  <si>
    <t>27/12/2013</t>
  </si>
  <si>
    <t xml:space="preserve">20/12/2013 </t>
  </si>
  <si>
    <t xml:space="preserve">13/12/2013 </t>
  </si>
  <si>
    <t xml:space="preserve">06/12/2013 </t>
  </si>
  <si>
    <t xml:space="preserve">29/11/2013 </t>
  </si>
  <si>
    <t xml:space="preserve">13/09/2013 </t>
  </si>
  <si>
    <t xml:space="preserve">23/08/2013 </t>
  </si>
  <si>
    <t>26/07/2013</t>
  </si>
  <si>
    <t>12/07/2013</t>
  </si>
  <si>
    <t xml:space="preserve">31/05/2013 </t>
  </si>
  <si>
    <t>24/05/2013</t>
  </si>
  <si>
    <t xml:space="preserve">19/04/2013 </t>
  </si>
  <si>
    <t xml:space="preserve">12/04/2013 </t>
  </si>
  <si>
    <t xml:space="preserve">29/03/2013 </t>
  </si>
  <si>
    <t xml:space="preserve">22/03/2013 </t>
  </si>
  <si>
    <t xml:space="preserve">15/03/2013 </t>
  </si>
  <si>
    <t xml:space="preserve">08/03/2013 </t>
  </si>
  <si>
    <t xml:space="preserve">01/03/2013 </t>
  </si>
  <si>
    <t xml:space="preserve">22/02/2013 </t>
  </si>
  <si>
    <t xml:space="preserve">15/02/2013 </t>
  </si>
  <si>
    <t xml:space="preserve">08/02/2013 </t>
  </si>
  <si>
    <t xml:space="preserve">01/02/2013 </t>
  </si>
  <si>
    <t>25/01/2013</t>
  </si>
  <si>
    <t>18/01/2013</t>
  </si>
  <si>
    <t>11/01/2013</t>
  </si>
  <si>
    <t>04/01/2013</t>
  </si>
  <si>
    <t>28/12/2012</t>
  </si>
  <si>
    <t>21/12/2012</t>
  </si>
  <si>
    <t>14/12/2012</t>
  </si>
  <si>
    <t>07/12/2012</t>
  </si>
  <si>
    <t>30/11/2012</t>
  </si>
  <si>
    <t>23/11/2012</t>
  </si>
  <si>
    <t>16/11/2012</t>
  </si>
  <si>
    <t>09/11/2012</t>
  </si>
  <si>
    <t>02/11/2012</t>
  </si>
  <si>
    <t>26/10/2012</t>
  </si>
  <si>
    <t>19/10/2012</t>
  </si>
  <si>
    <t>12/10/2012</t>
  </si>
  <si>
    <t>05/10/2012</t>
  </si>
  <si>
    <t>28/09/2012</t>
  </si>
  <si>
    <t>21/09/2012</t>
  </si>
  <si>
    <t>14/09/2012</t>
  </si>
  <si>
    <t>07/09/2012</t>
  </si>
  <si>
    <t>31/08/2012</t>
  </si>
  <si>
    <t>24/08/2012</t>
  </si>
  <si>
    <t>17/08/2012</t>
  </si>
  <si>
    <t>10/08/2012</t>
  </si>
  <si>
    <t>03/08/2012</t>
  </si>
  <si>
    <t>27/07/2012</t>
  </si>
  <si>
    <t>20/07/2012</t>
  </si>
  <si>
    <t>13/07/2012</t>
  </si>
  <si>
    <t>06/07/2012</t>
  </si>
  <si>
    <t>29/06/2012</t>
  </si>
  <si>
    <t>22/06/2012</t>
  </si>
  <si>
    <t>15/06/2012</t>
  </si>
  <si>
    <t>08/06/2012</t>
  </si>
  <si>
    <t>01/06/2012</t>
  </si>
  <si>
    <t>25/05/2012</t>
  </si>
  <si>
    <t>18/05/2012</t>
  </si>
  <si>
    <t xml:space="preserve"> 11/05/2012</t>
  </si>
  <si>
    <t>04/05/2012</t>
  </si>
  <si>
    <t xml:space="preserve"> 27/04/2012</t>
  </si>
  <si>
    <t xml:space="preserve"> 20/04/2012</t>
  </si>
  <si>
    <t xml:space="preserve"> 13/04/2012</t>
  </si>
  <si>
    <t xml:space="preserve"> 06/04/2012</t>
  </si>
  <si>
    <t xml:space="preserve"> 30/03/2012</t>
  </si>
  <si>
    <t xml:space="preserve"> 23/03/2012</t>
  </si>
  <si>
    <t xml:space="preserve"> 16/03/2012</t>
  </si>
  <si>
    <t xml:space="preserve"> 09/03/2012</t>
  </si>
  <si>
    <t xml:space="preserve"> 02/03/2012</t>
  </si>
  <si>
    <t xml:space="preserve"> 24/02/2012</t>
  </si>
  <si>
    <t>17/02/2012</t>
  </si>
  <si>
    <t>10/02/2012</t>
  </si>
  <si>
    <t>03/02/2012</t>
  </si>
  <si>
    <t>27/01/2012</t>
  </si>
  <si>
    <t>20/01/2012</t>
  </si>
  <si>
    <t>13/01/2012</t>
  </si>
  <si>
    <t>06/01/2012</t>
  </si>
  <si>
    <t>30/12/2011</t>
  </si>
  <si>
    <t>23/12/2011</t>
  </si>
  <si>
    <t>16/12/2011</t>
  </si>
  <si>
    <t>09/12/2011</t>
  </si>
  <si>
    <t>02/12/2011</t>
  </si>
  <si>
    <t>25/11/2011</t>
  </si>
  <si>
    <t>18/11/2011</t>
  </si>
  <si>
    <t>11/11/2011</t>
  </si>
  <si>
    <t>04/11/2011</t>
  </si>
  <si>
    <t>28/10/2011</t>
  </si>
  <si>
    <t>21/10/2011</t>
  </si>
  <si>
    <t>14/10/2011</t>
  </si>
  <si>
    <t>07/10/2011</t>
  </si>
  <si>
    <t>30/09/2011</t>
  </si>
  <si>
    <t>23/09/2011</t>
  </si>
  <si>
    <t>16/09/2011</t>
  </si>
  <si>
    <t>09/09/2011</t>
  </si>
  <si>
    <t>02/09/2011</t>
  </si>
  <si>
    <t>26/08/2011</t>
  </si>
  <si>
    <t>19/08/2011</t>
  </si>
  <si>
    <t>12/08/2011</t>
  </si>
  <si>
    <t>05/08/2011</t>
  </si>
  <si>
    <t>29/07/2011</t>
  </si>
  <si>
    <t>22/07/2011</t>
  </si>
  <si>
    <t>15/07/2011</t>
  </si>
  <si>
    <t>08/07/2011</t>
  </si>
  <si>
    <t>01/07/2011</t>
  </si>
  <si>
    <t>24/06/2011</t>
  </si>
  <si>
    <t>17/06/2011</t>
  </si>
  <si>
    <t>10/06/2011</t>
  </si>
  <si>
    <t>03/06/2011</t>
  </si>
  <si>
    <t>27/05/2011</t>
  </si>
  <si>
    <t>20/05/2011</t>
  </si>
  <si>
    <t>13/05/2011</t>
  </si>
  <si>
    <t>06/05/2011</t>
  </si>
  <si>
    <t>29/04/2011</t>
  </si>
  <si>
    <t>22/04/2011</t>
  </si>
  <si>
    <t>15/04/2011</t>
  </si>
  <si>
    <t>08/04/2011</t>
  </si>
  <si>
    <t>01/04/2011</t>
  </si>
  <si>
    <t>25/03/2011</t>
  </si>
  <si>
    <t>18/03/2011</t>
  </si>
  <si>
    <t>11/03/2011</t>
  </si>
  <si>
    <t>04/03/2011</t>
  </si>
  <si>
    <t>25/02/2011</t>
  </si>
  <si>
    <t>18/02/2011</t>
  </si>
  <si>
    <t>11/02/2011</t>
  </si>
  <si>
    <t>04/02/2011</t>
  </si>
  <si>
    <t>28/01/2011</t>
  </si>
  <si>
    <t>21/01/2011</t>
  </si>
  <si>
    <t>14/01/2011</t>
  </si>
  <si>
    <t>07/01/2011</t>
  </si>
  <si>
    <t>31/12/2010</t>
  </si>
  <si>
    <t>24/12/2010</t>
  </si>
  <si>
    <t>17/12/2010</t>
  </si>
  <si>
    <t>10/12/2010</t>
  </si>
  <si>
    <t>03/12/2010</t>
  </si>
  <si>
    <t>26/11/2010</t>
  </si>
  <si>
    <t>19/11/2010</t>
  </si>
  <si>
    <t>12/11/2010</t>
  </si>
  <si>
    <t>05/11/2010</t>
  </si>
  <si>
    <t>29/10/2010</t>
  </si>
  <si>
    <t>22/10/2010</t>
  </si>
  <si>
    <t>15/10/2010</t>
  </si>
  <si>
    <t>08/10/2010</t>
  </si>
  <si>
    <t>01/10/2010</t>
  </si>
  <si>
    <t>24/09/2010</t>
  </si>
  <si>
    <t>17/09/2010</t>
  </si>
  <si>
    <t>10/09/2010</t>
  </si>
  <si>
    <t>03/09/2010</t>
  </si>
  <si>
    <t>27/08/2010</t>
  </si>
  <si>
    <t>20/08/2010</t>
  </si>
  <si>
    <t>13/08/2010</t>
  </si>
  <si>
    <t>06/08/2010</t>
  </si>
  <si>
    <t>30/07/2010</t>
  </si>
  <si>
    <t>23/07/2010</t>
  </si>
  <si>
    <t>16/07/2010</t>
  </si>
  <si>
    <t>09/07/2010</t>
  </si>
  <si>
    <t>02/07/2010</t>
  </si>
  <si>
    <t>25/06/2010</t>
  </si>
  <si>
    <t>18/06/2010</t>
  </si>
  <si>
    <t>11/06/2010</t>
  </si>
  <si>
    <t xml:space="preserve"> 04/06/2010</t>
  </si>
  <si>
    <t xml:space="preserve"> 28/05/2010</t>
  </si>
  <si>
    <t xml:space="preserve"> 21/05/2010</t>
  </si>
  <si>
    <t xml:space="preserve"> 14/05/2010</t>
  </si>
  <si>
    <t xml:space="preserve"> 07/05/2010</t>
  </si>
  <si>
    <t xml:space="preserve"> 30/04/2010</t>
  </si>
  <si>
    <t xml:space="preserve"> 23/04/2010</t>
  </si>
  <si>
    <t xml:space="preserve"> 16/04/2010</t>
  </si>
  <si>
    <t xml:space="preserve"> 09/04/2010</t>
  </si>
  <si>
    <t xml:space="preserve"> 02/04/2010</t>
  </si>
  <si>
    <t xml:space="preserve"> 26/03/2010</t>
  </si>
  <si>
    <t>19/03/2010</t>
  </si>
  <si>
    <t>12/03/2010</t>
  </si>
  <si>
    <t>05/03/2010</t>
  </si>
  <si>
    <t>26/02/2010</t>
  </si>
  <si>
    <t>19/02/2010</t>
  </si>
  <si>
    <t>12/02/2010</t>
  </si>
  <si>
    <t>05/02/2010</t>
  </si>
  <si>
    <t>29/01/2010</t>
  </si>
  <si>
    <t>22/01/2010</t>
  </si>
  <si>
    <t>15/01/2010</t>
  </si>
  <si>
    <t>08/01/2010</t>
  </si>
  <si>
    <t>01/01/2010</t>
  </si>
  <si>
    <t>25/12/2009</t>
  </si>
  <si>
    <t>18/12/2009</t>
  </si>
  <si>
    <t>11/12/2009</t>
  </si>
  <si>
    <t>04/12/2009</t>
  </si>
  <si>
    <t>27/11/2009</t>
  </si>
  <si>
    <t>20/11/2009</t>
  </si>
  <si>
    <t>13/11/2009</t>
  </si>
  <si>
    <t>06/11/2009</t>
  </si>
  <si>
    <t>30/10/2009</t>
  </si>
  <si>
    <t>23/10/2009</t>
  </si>
  <si>
    <t>16/10/2009</t>
  </si>
  <si>
    <t>09/10/2009</t>
  </si>
  <si>
    <t>02/10/2009</t>
  </si>
  <si>
    <t>25/09/2009</t>
  </si>
  <si>
    <t>18/09/2009</t>
  </si>
  <si>
    <t>11/09/2009</t>
  </si>
  <si>
    <t>04/09/2009</t>
  </si>
  <si>
    <t>28/08/2009</t>
  </si>
  <si>
    <t>21/08/2009</t>
  </si>
  <si>
    <t>14/08/2009</t>
  </si>
  <si>
    <t>07/08/2009</t>
  </si>
  <si>
    <t>31/07/2009</t>
  </si>
  <si>
    <t>24/07/2009</t>
  </si>
  <si>
    <t>17/07/2009</t>
  </si>
  <si>
    <t>10/07/2009</t>
  </si>
  <si>
    <t>03/07/2009</t>
  </si>
  <si>
    <t>26/06/2009</t>
  </si>
  <si>
    <t>19/06/2009</t>
  </si>
  <si>
    <t>12/06/2009</t>
  </si>
  <si>
    <t>05/06/2009</t>
  </si>
  <si>
    <t>29/05/2009</t>
  </si>
  <si>
    <t>22/05/2009</t>
  </si>
  <si>
    <t>15/05/2009</t>
  </si>
  <si>
    <t>08/05/2009</t>
  </si>
  <si>
    <t>01/05/2009</t>
  </si>
  <si>
    <t>24/04/2009</t>
  </si>
  <si>
    <t>17/04/2009</t>
  </si>
  <si>
    <t>10/04/2009</t>
  </si>
  <si>
    <t>03/04/2009</t>
  </si>
  <si>
    <t>27/03/2009</t>
  </si>
  <si>
    <t>20/03/2009</t>
  </si>
  <si>
    <t>13/03/2009</t>
  </si>
  <si>
    <t>06/03/2009</t>
  </si>
  <si>
    <t>27/02/2009</t>
  </si>
  <si>
    <t>20/02/2009</t>
  </si>
  <si>
    <t>13/02/2009</t>
  </si>
  <si>
    <t>06/02/2009</t>
  </si>
  <si>
    <t>30/01/2009</t>
  </si>
  <si>
    <t>23/01/2009</t>
  </si>
  <si>
    <t>16/01/2009</t>
  </si>
  <si>
    <t>09/01/2009</t>
  </si>
  <si>
    <t>02/01/2009</t>
  </si>
  <si>
    <t>26/12/2008</t>
  </si>
  <si>
    <t>19/12/2008</t>
  </si>
  <si>
    <t>12/12/2008</t>
  </si>
  <si>
    <t>05/12/2008</t>
  </si>
  <si>
    <t>28/11/2008</t>
  </si>
  <si>
    <t>21/11/2008</t>
  </si>
  <si>
    <t>14/11/2008</t>
  </si>
  <si>
    <t>07/11/2008</t>
  </si>
  <si>
    <t>31/10/2008</t>
  </si>
  <si>
    <t>24/10/2008</t>
  </si>
  <si>
    <t>17/10/2008</t>
  </si>
  <si>
    <t>10/10/2008</t>
  </si>
  <si>
    <t>03/10/2008</t>
  </si>
  <si>
    <t>26/09/2008</t>
  </si>
  <si>
    <t>19/09/2008</t>
  </si>
  <si>
    <t>12/09/2008</t>
  </si>
  <si>
    <t>05/09/2008</t>
  </si>
  <si>
    <t>29/08/2008</t>
  </si>
  <si>
    <t>22/08/2008</t>
  </si>
  <si>
    <t>15/08/2008</t>
  </si>
  <si>
    <t>08/08/2008</t>
  </si>
  <si>
    <t>01/08/2008</t>
  </si>
  <si>
    <t>25/07/2008</t>
  </si>
  <si>
    <t>18/07/2008</t>
  </si>
  <si>
    <t>11/07/2008</t>
  </si>
  <si>
    <t>04/07/2008</t>
  </si>
  <si>
    <t>27/06/2008</t>
  </si>
  <si>
    <t>20/06/2008</t>
  </si>
  <si>
    <t>13/06/2008</t>
  </si>
  <si>
    <t>06/06/2008</t>
  </si>
  <si>
    <t>30/05/2008</t>
  </si>
  <si>
    <t>16/05/2008</t>
  </si>
  <si>
    <t>09/05/2008</t>
  </si>
  <si>
    <t>02/05/2008</t>
  </si>
  <si>
    <t>25/04/2008</t>
  </si>
  <si>
    <t>18/04/2008</t>
  </si>
  <si>
    <t>11/04/2008</t>
  </si>
  <si>
    <t>04/04/2008</t>
  </si>
  <si>
    <t>28/03/2008</t>
  </si>
  <si>
    <t>21/03/2008</t>
  </si>
  <si>
    <t>14/03/2008</t>
  </si>
  <si>
    <t>07/03/2008</t>
  </si>
  <si>
    <t>29/02/2008</t>
  </si>
  <si>
    <t>22/02/2008</t>
  </si>
  <si>
    <t>15/02/2008</t>
  </si>
  <si>
    <t>08/02/2008</t>
  </si>
  <si>
    <t>01/02/2008</t>
  </si>
  <si>
    <t>25/01/2008</t>
  </si>
  <si>
    <t>18/01/2008</t>
  </si>
  <si>
    <t>11/01/2008</t>
  </si>
  <si>
    <t>04/01/2008</t>
  </si>
  <si>
    <t>28/12/2007</t>
  </si>
  <si>
    <t>21/12/2007</t>
  </si>
  <si>
    <t>14/12/2007</t>
  </si>
  <si>
    <t>07/12/2007</t>
  </si>
  <si>
    <t>30/11/2007</t>
  </si>
  <si>
    <t>23/11/2007</t>
  </si>
  <si>
    <t>16/11/2007</t>
  </si>
  <si>
    <t>09/11/2007</t>
  </si>
  <si>
    <t>02/11/2007</t>
  </si>
  <si>
    <t>26/10/2007</t>
  </si>
  <si>
    <t>19/10/2007</t>
  </si>
  <si>
    <t>12/10/2007</t>
  </si>
  <si>
    <t>05/10/2007</t>
  </si>
  <si>
    <t>28/09/2007</t>
  </si>
  <si>
    <t>21/09/2007</t>
  </si>
  <si>
    <t>14/09/2007</t>
  </si>
  <si>
    <t>07/09/2007</t>
  </si>
  <si>
    <t>31/08/2007</t>
  </si>
  <si>
    <t>24/08/2007</t>
  </si>
  <si>
    <t>17/08/2007</t>
  </si>
  <si>
    <t>10/08/2007</t>
  </si>
  <si>
    <t>03/08/2007</t>
  </si>
  <si>
    <t>27/07/2007</t>
  </si>
  <si>
    <t>20/07/2007</t>
  </si>
  <si>
    <t>13/07/2007</t>
  </si>
  <si>
    <t>06/07/2007</t>
  </si>
  <si>
    <t>29/06/2007</t>
  </si>
  <si>
    <t>22/06/2007</t>
  </si>
  <si>
    <t>15/06/2007</t>
  </si>
  <si>
    <t>08/06/2007</t>
  </si>
  <si>
    <t>01/06/2007</t>
  </si>
  <si>
    <t>25/05/2007</t>
  </si>
  <si>
    <t xml:space="preserve">18/05/2007 </t>
  </si>
  <si>
    <t xml:space="preserve">11/05/2007 </t>
  </si>
  <si>
    <t>04/05/2007</t>
  </si>
  <si>
    <t>27/04/2007</t>
  </si>
  <si>
    <t>20/04/2007</t>
  </si>
  <si>
    <t>13/04/2007</t>
  </si>
  <si>
    <t>06/04/2007</t>
  </si>
  <si>
    <t>30/03/2007</t>
  </si>
  <si>
    <t>23/03/2007</t>
  </si>
  <si>
    <t>16/03/2007</t>
  </si>
  <si>
    <t>09/03/2007</t>
  </si>
  <si>
    <t>02/03/2007</t>
  </si>
  <si>
    <t>23/02/2007</t>
  </si>
  <si>
    <t>16/02/2007</t>
  </si>
  <si>
    <t>09/02/2007</t>
  </si>
  <si>
    <t>02/02/2007</t>
  </si>
  <si>
    <t>26/01/2007</t>
  </si>
  <si>
    <t>19/01/2007</t>
  </si>
  <si>
    <t>12/01/2007</t>
  </si>
  <si>
    <t>05/01/2007</t>
  </si>
  <si>
    <t>29/12/2006</t>
  </si>
  <si>
    <t>22/12/2006</t>
  </si>
  <si>
    <t>15/12/2006</t>
  </si>
  <si>
    <t>08/12/2006</t>
  </si>
  <si>
    <t>01/12/2006</t>
  </si>
  <si>
    <t>24/11/2006</t>
  </si>
  <si>
    <t>17/11/2006</t>
  </si>
  <si>
    <t>10/11/2006</t>
  </si>
  <si>
    <t>03/11/2006</t>
  </si>
  <si>
    <t>27/10/2006</t>
  </si>
  <si>
    <t>20/10/2006</t>
  </si>
  <si>
    <t>13/10/2006</t>
  </si>
  <si>
    <t>06/10/2006</t>
  </si>
  <si>
    <t>29/09/2006</t>
  </si>
  <si>
    <t>22/09/2006</t>
  </si>
  <si>
    <t>25/09/2006</t>
  </si>
  <si>
    <t>08/09/2006</t>
  </si>
  <si>
    <t>01/09/2006</t>
  </si>
  <si>
    <t>25/08/2006</t>
  </si>
  <si>
    <t>18/08/2006</t>
  </si>
  <si>
    <t>11/08/2006</t>
  </si>
  <si>
    <t>04/08/2006</t>
  </si>
  <si>
    <t>28/07/2006</t>
  </si>
  <si>
    <t>21/07/2006</t>
  </si>
  <si>
    <t>14/07/2006</t>
  </si>
  <si>
    <t>07/07/2006</t>
  </si>
  <si>
    <t>30/06/2006</t>
  </si>
  <si>
    <t>23/06/2006</t>
  </si>
  <si>
    <t>16/06/2006</t>
  </si>
  <si>
    <t>09/06/2006</t>
  </si>
  <si>
    <t>02/06/2006</t>
  </si>
  <si>
    <t>26/05/2006</t>
  </si>
  <si>
    <t>19/05/2006</t>
  </si>
  <si>
    <t>12/05/2006</t>
  </si>
  <si>
    <t>05/05/2006</t>
  </si>
  <si>
    <t>28/04/2006</t>
  </si>
  <si>
    <t>21/04/2006</t>
  </si>
  <si>
    <t>14/04/2006</t>
  </si>
  <si>
    <t>07/04/2006</t>
  </si>
  <si>
    <t>24/03/2006</t>
  </si>
  <si>
    <t>17/03/2006</t>
  </si>
  <si>
    <t>10/03/2006</t>
  </si>
  <si>
    <t>03/03/2006</t>
  </si>
  <si>
    <t>24/02/2006</t>
  </si>
  <si>
    <t>17/02/2006</t>
  </si>
  <si>
    <t>10/02/2006</t>
  </si>
  <si>
    <t>03/02/2006</t>
  </si>
  <si>
    <t>27/01/2006</t>
  </si>
  <si>
    <t>20/01/2006</t>
  </si>
  <si>
    <t>13/01/2006</t>
  </si>
  <si>
    <t>06/01/2006</t>
  </si>
  <si>
    <t>30/12/2005</t>
  </si>
  <si>
    <t>23/12/2005</t>
  </si>
  <si>
    <t>16/12/2005</t>
  </si>
  <si>
    <t>09/12/2005</t>
  </si>
  <si>
    <t>02/12/2005</t>
  </si>
  <si>
    <t>25/11/2005</t>
  </si>
  <si>
    <t>18/11/2005</t>
  </si>
  <si>
    <t>11/11/2005</t>
  </si>
  <si>
    <t>04/11/2005</t>
  </si>
  <si>
    <t>28/10/2005</t>
  </si>
  <si>
    <t>21/10/2005</t>
  </si>
  <si>
    <t>14/10/2005</t>
  </si>
  <si>
    <t>07/10/2005</t>
  </si>
  <si>
    <t>30/09/2005</t>
  </si>
  <si>
    <t>23/09/2005</t>
  </si>
  <si>
    <t>16/09/2005</t>
  </si>
  <si>
    <t>09/09/2005</t>
  </si>
  <si>
    <t>02/09/2005</t>
  </si>
  <si>
    <t>26/08/2005</t>
  </si>
  <si>
    <t>19/08/2005</t>
  </si>
  <si>
    <t>12/08/2005</t>
  </si>
  <si>
    <t>05/08/2005</t>
  </si>
  <si>
    <t>29/07/2005</t>
  </si>
  <si>
    <t>22/07/2005</t>
  </si>
  <si>
    <t>15/07/2005</t>
  </si>
  <si>
    <t>08/07/2005</t>
  </si>
  <si>
    <t>01/07/2005</t>
  </si>
  <si>
    <t>24/06/2005</t>
  </si>
  <si>
    <t>17/06/2005</t>
  </si>
  <si>
    <t>10/06/2005</t>
  </si>
  <si>
    <t>03/06/2005</t>
  </si>
  <si>
    <t>27/05/2005</t>
  </si>
  <si>
    <t>20/05/2005</t>
  </si>
  <si>
    <t>13/05/2005</t>
  </si>
  <si>
    <t>06/05/2005</t>
  </si>
  <si>
    <t>29/04/2005</t>
  </si>
  <si>
    <t>22/04/2005</t>
  </si>
  <si>
    <t>15/04/2005</t>
  </si>
  <si>
    <t>08/04/2005</t>
  </si>
  <si>
    <t>01/04/2005</t>
  </si>
  <si>
    <t>25/03/2005</t>
  </si>
  <si>
    <t>18/03/2005</t>
  </si>
  <si>
    <t>11/03/2005</t>
  </si>
  <si>
    <t>04/03/2005</t>
  </si>
  <si>
    <t>25/02/2005</t>
  </si>
  <si>
    <t>18/02/2005</t>
  </si>
  <si>
    <t>11/02/2005</t>
  </si>
  <si>
    <t>04/02/2005</t>
  </si>
  <si>
    <t>28/01/2005</t>
  </si>
  <si>
    <t>21/01/2005</t>
  </si>
  <si>
    <t>14/01/2005</t>
  </si>
  <si>
    <t>07/01/2005</t>
  </si>
  <si>
    <t>31/12/2004</t>
  </si>
  <si>
    <t>24/12/2004</t>
  </si>
  <si>
    <t>17/12/2004</t>
  </si>
  <si>
    <t>10/12/2004</t>
  </si>
  <si>
    <t>03/12/2004</t>
  </si>
  <si>
    <t>26/11/2004</t>
  </si>
  <si>
    <t>19/11/2004</t>
  </si>
  <si>
    <t>12/11/2004</t>
  </si>
  <si>
    <t>05/11/2004</t>
  </si>
  <si>
    <t>29/10/2004</t>
  </si>
  <si>
    <t>22/10/2004</t>
  </si>
  <si>
    <t>15/10/2004</t>
  </si>
  <si>
    <t>08/10/2004</t>
  </si>
  <si>
    <t>01/10/2004</t>
  </si>
  <si>
    <t>24/09/2004</t>
  </si>
  <si>
    <t>17/09/2004</t>
  </si>
  <si>
    <t>10/09/2004</t>
  </si>
  <si>
    <t>03/09/2004</t>
  </si>
  <si>
    <t>27/08/2004</t>
  </si>
  <si>
    <t>20/08/2004</t>
  </si>
  <si>
    <t>13/08/2004</t>
  </si>
  <si>
    <t>06/08/2004</t>
  </si>
  <si>
    <t>30/07/2004</t>
  </si>
  <si>
    <t>23/07/2004</t>
  </si>
  <si>
    <t>16/07/2004</t>
  </si>
  <si>
    <t>09/07/2004</t>
  </si>
  <si>
    <t>02/07/2004</t>
  </si>
  <si>
    <t>25/06/2004</t>
  </si>
  <si>
    <t>18/06/2004</t>
  </si>
  <si>
    <t>11/06/2004</t>
  </si>
  <si>
    <t>04/06/2004</t>
  </si>
  <si>
    <t>28/05/2004</t>
  </si>
  <si>
    <t>21/05/2004</t>
  </si>
  <si>
    <t>14/05/2004</t>
  </si>
  <si>
    <t>07/05/2004</t>
  </si>
  <si>
    <t>30/04/2004</t>
  </si>
  <si>
    <t>23/04/2004</t>
  </si>
  <si>
    <t>16/04/2004</t>
  </si>
  <si>
    <t>09/04/2004</t>
  </si>
  <si>
    <t>02/04/2004</t>
  </si>
  <si>
    <t>26/03/2004</t>
  </si>
  <si>
    <t>19/03/2004</t>
  </si>
  <si>
    <t>12/03/2004</t>
  </si>
  <si>
    <t>05/03/2004</t>
  </si>
  <si>
    <t>27/02/2004</t>
  </si>
  <si>
    <t>20/02/2004</t>
  </si>
  <si>
    <t>13/02/2004</t>
  </si>
  <si>
    <t>06/02/2004</t>
  </si>
  <si>
    <t>30/01/2004</t>
  </si>
  <si>
    <t>23/01/2004</t>
  </si>
  <si>
    <t>16/01/2004</t>
  </si>
  <si>
    <t>09/01/2004</t>
  </si>
  <si>
    <t>02/01/2004</t>
  </si>
  <si>
    <t>26/12/2003</t>
  </si>
  <si>
    <t>19/12/2003</t>
  </si>
  <si>
    <t>12/12/2003</t>
  </si>
  <si>
    <t>05/12/2003</t>
  </si>
  <si>
    <t>28/11/2003</t>
  </si>
  <si>
    <t>21/11/2003</t>
  </si>
  <si>
    <t>14/11/2003</t>
  </si>
  <si>
    <t>07/11/2003</t>
  </si>
  <si>
    <t>31/10/2003</t>
  </si>
  <si>
    <t>24/10/2003</t>
  </si>
  <si>
    <t>17/10/2003</t>
  </si>
  <si>
    <t>10/10/2003</t>
  </si>
  <si>
    <t>03/10/2003</t>
  </si>
  <si>
    <t>26/09/2003</t>
  </si>
  <si>
    <t>19/09/2003</t>
  </si>
  <si>
    <t>12/09/2003</t>
  </si>
  <si>
    <t>05/09/2003</t>
  </si>
  <si>
    <t>29/08/2003</t>
  </si>
  <si>
    <t>22/08/2003</t>
  </si>
  <si>
    <t>15/08/2003</t>
  </si>
  <si>
    <t>08/08/2003</t>
  </si>
  <si>
    <t>01/08/2003</t>
  </si>
  <si>
    <t>25/07/2003</t>
  </si>
  <si>
    <t>18/07/2003</t>
  </si>
  <si>
    <t>11/07/2003</t>
  </si>
  <si>
    <t>04/07/2003</t>
  </si>
  <si>
    <t>27/06/2003</t>
  </si>
  <si>
    <t>20/06/2003</t>
  </si>
  <si>
    <t>13/06/2003</t>
  </si>
  <si>
    <t>06/06/2003</t>
  </si>
  <si>
    <t>30/05/2003</t>
  </si>
  <si>
    <t>23/05/2003</t>
  </si>
  <si>
    <t>16/05/2003</t>
  </si>
  <si>
    <t>02/05/2003</t>
  </si>
  <si>
    <t>25/04/2003</t>
  </si>
  <si>
    <t>18/04/2003</t>
  </si>
  <si>
    <t>11/04/2003</t>
  </si>
  <si>
    <t>04/04/2003</t>
  </si>
  <si>
    <t>28/03/2003</t>
  </si>
  <si>
    <t>21/03/2003</t>
  </si>
  <si>
    <t>14/03/2003</t>
  </si>
  <si>
    <t>07/03/2003</t>
  </si>
  <si>
    <t>21/02/2003</t>
  </si>
  <si>
    <t>14/02/2003</t>
  </si>
  <si>
    <t>07/02/2003</t>
  </si>
  <si>
    <t>24/01/2003</t>
  </si>
  <si>
    <t>17/01/2003</t>
  </si>
  <si>
    <t>10/01/2003</t>
  </si>
  <si>
    <t>03/01/2003</t>
  </si>
  <si>
    <t>27/12/2002</t>
  </si>
  <si>
    <t>20/12/2002</t>
  </si>
  <si>
    <t>13/12/2002</t>
  </si>
  <si>
    <t>06/12/2002</t>
  </si>
  <si>
    <t>29/11/2002</t>
  </si>
  <si>
    <t>22/11/2002</t>
  </si>
  <si>
    <t>15/11/2002</t>
  </si>
  <si>
    <t>08/11/2002</t>
  </si>
  <si>
    <t>01/11/2002</t>
  </si>
  <si>
    <t>25/10/2002</t>
  </si>
  <si>
    <t>18/10/2002</t>
  </si>
  <si>
    <t>11/10/2002</t>
  </si>
  <si>
    <t>04/10/2002</t>
  </si>
  <si>
    <t>27/09/2002</t>
  </si>
  <si>
    <t>20/09/2002</t>
  </si>
  <si>
    <t>13/09/2002</t>
  </si>
  <si>
    <t>06/09/2002</t>
  </si>
  <si>
    <t>23/08/2002</t>
  </si>
  <si>
    <t>16/08/2002</t>
  </si>
  <si>
    <t>09/08/2002</t>
  </si>
  <si>
    <t>02/08/2002</t>
  </si>
  <si>
    <t>26/07/2002</t>
  </si>
  <si>
    <t>19/07/2002</t>
  </si>
  <si>
    <t>12/07/2002</t>
  </si>
  <si>
    <t>05/07/2002</t>
  </si>
  <si>
    <t>28/06/2002</t>
  </si>
  <si>
    <t>21/06/2002</t>
  </si>
  <si>
    <t>14/06/2002</t>
  </si>
  <si>
    <t>07/06/2002</t>
  </si>
  <si>
    <t>31/05/2002</t>
  </si>
  <si>
    <t>24/05/2002</t>
  </si>
  <si>
    <t>17/05/2002</t>
  </si>
  <si>
    <t>10/05/2002</t>
  </si>
  <si>
    <t>03/05/2002</t>
  </si>
  <si>
    <t>26/04/2002</t>
  </si>
  <si>
    <t>19/04/2002</t>
  </si>
  <si>
    <t>12/04/2002</t>
  </si>
  <si>
    <t>05/04/2002</t>
  </si>
  <si>
    <t>29/03/2002</t>
  </si>
  <si>
    <t>22/03/2002</t>
  </si>
  <si>
    <t>15/03/2002</t>
  </si>
  <si>
    <t>08/03/2002</t>
  </si>
  <si>
    <t>01/03/2002</t>
  </si>
  <si>
    <t>22/02/2002</t>
  </si>
  <si>
    <t>15/02/2002</t>
  </si>
  <si>
    <t>08/02/2002</t>
  </si>
  <si>
    <t>01/02/2002</t>
  </si>
  <si>
    <t>18/01/2002</t>
  </si>
  <si>
    <t>11/01/2002</t>
  </si>
  <si>
    <t>04/01/2002</t>
  </si>
  <si>
    <t>28/12/2001</t>
  </si>
  <si>
    <t>21/12/2001</t>
  </si>
  <si>
    <t>14/12/2001</t>
  </si>
  <si>
    <t>07/12/2001</t>
  </si>
  <si>
    <t>30/11/2001</t>
  </si>
  <si>
    <t>23/11/2001</t>
  </si>
  <si>
    <t>16/11/2001</t>
  </si>
  <si>
    <t>09/11/2001</t>
  </si>
  <si>
    <t>02/11/2001</t>
  </si>
  <si>
    <t>26/10/2001</t>
  </si>
  <si>
    <t>19/10/2001</t>
  </si>
  <si>
    <t>12/10/2001</t>
  </si>
  <si>
    <t>05/10/2001</t>
  </si>
  <si>
    <t>28/09/2001</t>
  </si>
  <si>
    <t>21/09/2001</t>
  </si>
  <si>
    <t>14/09/2001</t>
  </si>
  <si>
    <t>07/09/2001</t>
  </si>
  <si>
    <t>31/08/2001</t>
  </si>
  <si>
    <t>24/08/2001</t>
  </si>
  <si>
    <t>17/08/2001</t>
  </si>
  <si>
    <t>10/08/2001</t>
  </si>
  <si>
    <t>03/08/2001</t>
  </si>
  <si>
    <t>27/07/2001</t>
  </si>
  <si>
    <t>20/07/2001</t>
  </si>
  <si>
    <t>13/07/2001</t>
  </si>
  <si>
    <t>06/07/2001</t>
  </si>
  <si>
    <t>29/06/2001</t>
  </si>
  <si>
    <t>22/06/2001</t>
  </si>
  <si>
    <t>15/06/2001</t>
  </si>
  <si>
    <t>08/06/2001</t>
  </si>
  <si>
    <t>01/06/2001</t>
  </si>
  <si>
    <t>25/05/2001</t>
  </si>
  <si>
    <t>18/05/2001</t>
  </si>
  <si>
    <t>11/05/2001</t>
  </si>
  <si>
    <t>04/05/2001</t>
  </si>
  <si>
    <t>27/04/2001</t>
  </si>
  <si>
    <t>20/04/2001</t>
  </si>
  <si>
    <t>13/04/2001</t>
  </si>
  <si>
    <t>06/04/2001</t>
  </si>
  <si>
    <t>30/03/2001</t>
  </si>
  <si>
    <t>23/03/2001</t>
  </si>
  <si>
    <t>16/03/2001</t>
  </si>
  <si>
    <t>09/03/2001</t>
  </si>
  <si>
    <t>02/03/2001</t>
  </si>
  <si>
    <t>23/02/2001</t>
  </si>
  <si>
    <t>16/02/2001</t>
  </si>
  <si>
    <t>09/02/2001</t>
  </si>
  <si>
    <t>02/02/2001</t>
  </si>
  <si>
    <t>26/01/2001</t>
  </si>
  <si>
    <t>19/01/2001</t>
  </si>
  <si>
    <t>12/01/2001</t>
  </si>
  <si>
    <t>05/01/2001</t>
  </si>
  <si>
    <t>29/12/2000</t>
  </si>
  <si>
    <t>22/12/2000</t>
  </si>
  <si>
    <t>15/12/2000</t>
  </si>
  <si>
    <t>08/12/2000</t>
  </si>
  <si>
    <t>01/12/2000</t>
  </si>
  <si>
    <t>24/11/2000</t>
  </si>
  <si>
    <t>17/11/2000</t>
  </si>
  <si>
    <t>10/11/2000</t>
  </si>
  <si>
    <t>03/11/2000</t>
  </si>
  <si>
    <t>27/10/2000</t>
  </si>
  <si>
    <t>20/10/2000</t>
  </si>
  <si>
    <t>13/10/2000</t>
  </si>
  <si>
    <t>06/10/2000</t>
  </si>
  <si>
    <t>29/09/2000</t>
  </si>
  <si>
    <t>22/09/2000</t>
  </si>
  <si>
    <t>15/09/2000</t>
  </si>
  <si>
    <t>08/09/2000</t>
  </si>
  <si>
    <t>01/09/2000</t>
  </si>
  <si>
    <t>25/08/2000</t>
  </si>
  <si>
    <t>18/08/2000</t>
  </si>
  <si>
    <t>11/08/2000</t>
  </si>
  <si>
    <t>04/08/2000</t>
  </si>
  <si>
    <t>28/07/2000</t>
  </si>
  <si>
    <t>21/07/2000</t>
  </si>
  <si>
    <t>14/07/2000</t>
  </si>
  <si>
    <t>070/7/2000</t>
  </si>
  <si>
    <t>30/06/2000</t>
  </si>
  <si>
    <t>23/06/2000</t>
  </si>
  <si>
    <t>16/06/2000</t>
  </si>
  <si>
    <t>09/06/2000</t>
  </si>
  <si>
    <t>02/06/2000</t>
  </si>
  <si>
    <t>26/05/2000</t>
  </si>
  <si>
    <t>19/05/2000</t>
  </si>
  <si>
    <t>12/05/2000</t>
  </si>
  <si>
    <t>05/05/2000</t>
  </si>
  <si>
    <t>28/04/2000</t>
  </si>
  <si>
    <t>21/04/2000</t>
  </si>
  <si>
    <t>14/04/2000</t>
  </si>
  <si>
    <t>07/04/2000</t>
  </si>
  <si>
    <t>31/03/2000</t>
  </si>
  <si>
    <t>24/03/2000</t>
  </si>
  <si>
    <t>17/03/2000</t>
  </si>
  <si>
    <t>10/03/2000</t>
  </si>
  <si>
    <t>03/03/2000</t>
  </si>
  <si>
    <t>25/02/2000</t>
  </si>
  <si>
    <t>18/02/2000</t>
  </si>
  <si>
    <t>11/02/2000</t>
  </si>
  <si>
    <t>04/02/2000</t>
  </si>
  <si>
    <t>28/01/2000</t>
  </si>
  <si>
    <t>21/01/2000</t>
  </si>
  <si>
    <t>14/01/2000</t>
  </si>
  <si>
    <t>07/01/2000</t>
  </si>
  <si>
    <t>31/12/1999</t>
  </si>
  <si>
    <t>24/12/1999</t>
  </si>
  <si>
    <t>17/12/1999</t>
  </si>
  <si>
    <t>10/12/1999</t>
  </si>
  <si>
    <t>03/12/1999</t>
  </si>
  <si>
    <t>26/11/1999</t>
  </si>
  <si>
    <t>19/11/1999</t>
  </si>
  <si>
    <t>12/11/1999</t>
  </si>
  <si>
    <t>05/11/1999</t>
  </si>
  <si>
    <t>29/10/1999</t>
  </si>
  <si>
    <t>22/10/1999</t>
  </si>
  <si>
    <t>08/10/1999</t>
  </si>
  <si>
    <t>01/10/1999</t>
  </si>
  <si>
    <t>24/09/1999</t>
  </si>
  <si>
    <t>17/09/1999</t>
  </si>
  <si>
    <t>10/09/1999</t>
  </si>
  <si>
    <t>03/09/1999</t>
  </si>
  <si>
    <t>27/08/1999</t>
  </si>
  <si>
    <t>20/08/1999</t>
  </si>
  <si>
    <t>13/08/1999</t>
  </si>
  <si>
    <t>06/08/1999</t>
  </si>
  <si>
    <t>30/07/1999</t>
  </si>
  <si>
    <t>23/07/1999</t>
  </si>
  <si>
    <t>16/07/1999</t>
  </si>
  <si>
    <t>09/07/1999</t>
  </si>
  <si>
    <t>02/07/1999</t>
  </si>
  <si>
    <t>25/06/1999</t>
  </si>
  <si>
    <t>18/06/1999</t>
  </si>
  <si>
    <t>11/06/1999</t>
  </si>
  <si>
    <t>04/06/1999</t>
  </si>
  <si>
    <t>28/05/1999</t>
  </si>
  <si>
    <t>21/05/1999</t>
  </si>
  <si>
    <t>14/05/1999</t>
  </si>
  <si>
    <t>07/05/1999</t>
  </si>
  <si>
    <t>30/04/1999</t>
  </si>
  <si>
    <t>16/04/1999</t>
  </si>
  <si>
    <t>09/04/1999</t>
  </si>
  <si>
    <t>02/04/1999</t>
  </si>
  <si>
    <t>26/03/1999</t>
  </si>
  <si>
    <t>19/03/1999</t>
  </si>
  <si>
    <t>12/03/1999</t>
  </si>
  <si>
    <t>05/03/1999</t>
  </si>
  <si>
    <t>26/02/1999</t>
  </si>
  <si>
    <t>19/02/1999</t>
  </si>
  <si>
    <t>12/02/1999</t>
  </si>
  <si>
    <t>05/02/1999</t>
  </si>
  <si>
    <t>29/01/1999</t>
  </si>
  <si>
    <t>22/01/1999</t>
  </si>
  <si>
    <t>08/01/1999</t>
  </si>
  <si>
    <t>01/01/1999</t>
  </si>
  <si>
    <t>25/12/1998</t>
  </si>
  <si>
    <t>18/12/1998</t>
  </si>
  <si>
    <t>11/12/1998</t>
  </si>
  <si>
    <t>04/12/1998</t>
  </si>
  <si>
    <t>27/11/1998</t>
  </si>
  <si>
    <t>20/11/1998</t>
  </si>
  <si>
    <t>13/11/1998</t>
  </si>
  <si>
    <t>06/11/1998</t>
  </si>
  <si>
    <t>30/10/1998</t>
  </si>
  <si>
    <t>23/10/1998</t>
  </si>
  <si>
    <t>16/10/1998</t>
  </si>
  <si>
    <t>09/10/1998</t>
  </si>
  <si>
    <t>02/10/1998</t>
  </si>
  <si>
    <t>25/09/1998</t>
  </si>
  <si>
    <t>18/09/1998</t>
  </si>
  <si>
    <t>11/09/1998</t>
  </si>
  <si>
    <t>04/09/1998</t>
  </si>
  <si>
    <t>28/08/1998</t>
  </si>
  <si>
    <t>21/08/1998</t>
  </si>
  <si>
    <t>14/08/1998</t>
  </si>
  <si>
    <t>07/08/1998</t>
  </si>
  <si>
    <t>31/07/1998</t>
  </si>
  <si>
    <t>24/07/1998</t>
  </si>
  <si>
    <t>17/07/1998</t>
  </si>
  <si>
    <t>10/07/1998</t>
  </si>
  <si>
    <t>03/07/1998</t>
  </si>
  <si>
    <t>26/06/1998</t>
  </si>
  <si>
    <t>19/06/1998</t>
  </si>
  <si>
    <t>12/06/1998</t>
  </si>
  <si>
    <t>05/06/1998</t>
  </si>
  <si>
    <t>29/05/1998</t>
  </si>
  <si>
    <t>22/05/1998</t>
  </si>
  <si>
    <t>15/05/1998</t>
  </si>
  <si>
    <t>08/05/1998</t>
  </si>
  <si>
    <t>01/05/1998</t>
  </si>
  <si>
    <t xml:space="preserve">   24.763.432 a/</t>
  </si>
  <si>
    <t>M2/BM</t>
  </si>
  <si>
    <t>09-Sept-16 (*)</t>
  </si>
  <si>
    <t>16-Sept-16 *</t>
  </si>
  <si>
    <t>Notas Metodologicas</t>
  </si>
  <si>
    <t>End</t>
  </si>
  <si>
    <t>Base monetaria sacada de Excel BCV con macro VBA:</t>
  </si>
  <si>
    <t>Datos Relevantes: YoY y MoM Growth the Liquidez y Base, Ratio de Liquidez Monetaria sobre BM</t>
  </si>
  <si>
    <t>BM Growth MoM</t>
  </si>
  <si>
    <t>M2 Growth MoM</t>
  </si>
  <si>
    <t>BM Growth YoY</t>
  </si>
  <si>
    <t>M2 Growth YoY</t>
  </si>
  <si>
    <t>Raw Data de Liquidez Monetaria</t>
  </si>
  <si>
    <t>Raw Data de Base Monetaria</t>
  </si>
  <si>
    <t>Date</t>
  </si>
  <si>
    <t>Graphs</t>
  </si>
  <si>
    <t>23-Sept-16 (*)</t>
  </si>
  <si>
    <t>07-Oct-16 (*)</t>
  </si>
  <si>
    <t>14-Oct-16 (*)</t>
  </si>
  <si>
    <t>21-Oct-16 (*)</t>
  </si>
  <si>
    <t xml:space="preserve">30-Sept-16 </t>
  </si>
  <si>
    <t>Dolartoday</t>
  </si>
  <si>
    <t>28-Oct-16 (*)</t>
  </si>
  <si>
    <t>Year</t>
  </si>
  <si>
    <t>Month</t>
  </si>
  <si>
    <t>dolartoday</t>
  </si>
  <si>
    <t>data de MO - Implicito permuta</t>
  </si>
  <si>
    <t>data de MO - Permuta Grafico</t>
  </si>
  <si>
    <t>Source</t>
  </si>
  <si>
    <t>N/A</t>
  </si>
  <si>
    <t>month</t>
  </si>
  <si>
    <t>year</t>
  </si>
  <si>
    <t>04-Nov-16 (*)</t>
  </si>
  <si>
    <t>11-Nov-16 (*)</t>
  </si>
  <si>
    <t>18-Nov-16 (*)</t>
  </si>
  <si>
    <t>BM Growth WoW</t>
  </si>
  <si>
    <t>M2 Growth WoW</t>
  </si>
  <si>
    <t>25-Nov-16 (*)</t>
  </si>
  <si>
    <t>Reservas Bancarias Excedentes</t>
  </si>
  <si>
    <t>Reservas Excedentes / M2</t>
  </si>
  <si>
    <t>Reservas Excedentes / BM</t>
  </si>
  <si>
    <t>Reservas Excedentes / Paralelo</t>
  </si>
  <si>
    <t>02-Dic-16 (*)</t>
  </si>
  <si>
    <t>M2 / Paralelo</t>
  </si>
  <si>
    <t>Monedas y Billetes / Paralelo</t>
  </si>
  <si>
    <t>Monedas y Billetes / Paralelo / Per Capita</t>
  </si>
  <si>
    <t>Poblacion</t>
  </si>
  <si>
    <t>09-Dic-16 (*)</t>
  </si>
  <si>
    <t>16-Dic-16 (*)</t>
  </si>
  <si>
    <t>23-Dic-16 (*)</t>
  </si>
  <si>
    <t>Value</t>
  </si>
  <si>
    <t>Actual date</t>
  </si>
  <si>
    <t>source: http://www.simadi.today/historico-tasa-simadi-dicom/</t>
  </si>
  <si>
    <t>Jan 1 Bank D</t>
  </si>
  <si>
    <t>Dec 30 Bank D</t>
  </si>
  <si>
    <t>Dec 30 Bank D (Deflated)</t>
  </si>
  <si>
    <t>% Change</t>
  </si>
  <si>
    <t>06-Ene-17 (*)</t>
  </si>
  <si>
    <t>13-Ene-17 (*)</t>
  </si>
  <si>
    <t>20-Ene-17 (*)</t>
  </si>
  <si>
    <t>27-Ene-17 (*)</t>
  </si>
  <si>
    <t xml:space="preserve">30-Dic-16 </t>
  </si>
  <si>
    <t>Patrimonio Balance BCV</t>
  </si>
  <si>
    <t>Dep. Esp. del público</t>
  </si>
  <si>
    <t>Dep. de Otras Soc. de Dep.</t>
  </si>
  <si>
    <t>Dep. De Soc. Monetarias de Dep.</t>
  </si>
  <si>
    <t>Paralelo YoY</t>
  </si>
  <si>
    <t>Paralelo Growth MoM</t>
  </si>
  <si>
    <t>Fecha</t>
  </si>
  <si>
    <t>Diciembre</t>
  </si>
  <si>
    <t>Noviembre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</si>
  <si>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</si>
  <si>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</si>
  <si>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</si>
  <si>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</si>
  <si>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</si>
  <si>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</si>
  <si>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</si>
  <si>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</si>
  <si>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</si>
  <si>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</si>
  <si>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BCV - oficial</t>
  </si>
  <si>
    <t xml:space="preserve">28-Abr-17 </t>
  </si>
  <si>
    <t>Paralelo MoM</t>
  </si>
  <si>
    <t>FX Index</t>
  </si>
  <si>
    <t>BM Change over SENIAT collections</t>
  </si>
  <si>
    <t>Financiamiento Monetario</t>
  </si>
  <si>
    <t>Inflacion (interanual)</t>
  </si>
  <si>
    <t>Cambio en BM al TdC paralelo</t>
  </si>
  <si>
    <t>Cambio en BM a Paralelo (52wk rolling sum)</t>
  </si>
  <si>
    <t>Base Monetaria (miles VEF)</t>
  </si>
  <si>
    <t>M2 (miles VEF)</t>
  </si>
  <si>
    <t>Recaudacion SENIAT (VEF)</t>
  </si>
  <si>
    <t>Tax Collections (Real)</t>
  </si>
  <si>
    <t>Monetary Financing (Real)</t>
  </si>
  <si>
    <t>Multiplicador Monetario</t>
  </si>
  <si>
    <t>x`</t>
  </si>
  <si>
    <t>Mensual</t>
  </si>
  <si>
    <t>Monedas y Billetes Totales</t>
  </si>
  <si>
    <t>Monedas y Billetes (del Publico) - miles</t>
  </si>
  <si>
    <t>Monedas y Billetes (en Bancos) - miles</t>
  </si>
  <si>
    <t>Monedas y Billetes (Totales) - miles</t>
  </si>
  <si>
    <t>Efectivo Total Real - Eje Izquierdo</t>
  </si>
  <si>
    <t>Efectivo Total USD - Eje Derecho</t>
  </si>
  <si>
    <t xml:space="preserve">30-Jun-17 </t>
  </si>
  <si>
    <t xml:space="preserve">M2 Real </t>
  </si>
  <si>
    <t>BM Real</t>
  </si>
  <si>
    <t>BM / Paralelo</t>
  </si>
  <si>
    <t>BM (TdC Paralelo)</t>
  </si>
  <si>
    <t>M2 (TdC Paralelo)</t>
  </si>
  <si>
    <t>Monedas y Billetes / M2</t>
  </si>
  <si>
    <t>Patrimonio Bancario (Real)</t>
  </si>
  <si>
    <t>Activos (TdC Paralelo)</t>
  </si>
  <si>
    <t>Patrimonio (TdC Paralelo)</t>
  </si>
  <si>
    <t>Activo Bancario (Real)</t>
  </si>
  <si>
    <t>SENIAT (Dec 2011 BsF) - yoy</t>
  </si>
  <si>
    <t>SENIAT (TdC Paralelo) - yoy</t>
  </si>
  <si>
    <t>SENIAT (Dec 2011 BsF millones)</t>
  </si>
  <si>
    <t>FinMon (Dec 2011 BsF millones)</t>
  </si>
  <si>
    <t>Año</t>
  </si>
  <si>
    <t>Mes</t>
  </si>
  <si>
    <t>Total mensual</t>
  </si>
  <si>
    <t>Salario</t>
  </si>
  <si>
    <t>Salario Minimo Nominal</t>
  </si>
  <si>
    <t>Salario Minimo Real (Dec 2011 BsF)</t>
  </si>
  <si>
    <t>Salario Minimo Real (Dec 2012=1)</t>
  </si>
  <si>
    <t>DEPÓSITOS A LA VISTA</t>
  </si>
  <si>
    <t>Paralelo Growth WoW</t>
  </si>
  <si>
    <t>USD</t>
  </si>
  <si>
    <t>VEF</t>
  </si>
  <si>
    <t>http://api.bitcoinvenezuela.com/app/historical</t>
  </si>
  <si>
    <t>ONT Semanal</t>
  </si>
  <si>
    <t>18-22 Sept</t>
  </si>
  <si>
    <t>25-29 Septiembre</t>
  </si>
  <si>
    <t>05-Ene-18</t>
  </si>
  <si>
    <t>12-Ene-18</t>
  </si>
  <si>
    <t>19-Ene-18</t>
  </si>
  <si>
    <t>26-Ene-18</t>
  </si>
  <si>
    <t>Demanda de Dinero Var</t>
  </si>
  <si>
    <t>Tax Collections (USD) - rolling 12 month sum</t>
  </si>
  <si>
    <t>Monetary Financing (USD) - rolling 12 month sum</t>
  </si>
  <si>
    <t>Paralelo (EOP)</t>
  </si>
  <si>
    <t>Paralelo (Avg)</t>
  </si>
  <si>
    <t>Paralelo (interanual)</t>
  </si>
  <si>
    <t>FinMon / (FinMon + SENIAT)</t>
  </si>
  <si>
    <t>TdC Real</t>
  </si>
  <si>
    <t>EUR</t>
  </si>
  <si>
    <t>ARS</t>
  </si>
  <si>
    <t>Implicit</t>
  </si>
  <si>
    <t>localbitcoins</t>
  </si>
  <si>
    <t>01/06/2018 (*)</t>
  </si>
  <si>
    <t>08/06/2018 (*)</t>
  </si>
  <si>
    <t>15/06/2018 (*)</t>
  </si>
  <si>
    <t>22/06/2018 (*)</t>
  </si>
  <si>
    <t>29/06/2018 (*)</t>
  </si>
  <si>
    <t>06/07/2018 (*)</t>
  </si>
  <si>
    <t>13/07/2018 (*)</t>
  </si>
  <si>
    <t>Inflation Index (EOP)</t>
  </si>
  <si>
    <t>20/07/2018 (*)</t>
  </si>
  <si>
    <t>27/07/2018 (*)</t>
  </si>
  <si>
    <t>03/08/2018 (*)</t>
  </si>
  <si>
    <t>10/08/2018 (*)</t>
  </si>
  <si>
    <t>Senoriaje (approx)</t>
  </si>
  <si>
    <t>Salario Minimo Nominal (USD)</t>
  </si>
  <si>
    <t>17/08/2018 (*)</t>
  </si>
  <si>
    <t>31/08/2018 (*)</t>
  </si>
  <si>
    <t>24/08/2018 (*)</t>
  </si>
  <si>
    <t>Semana al :</t>
  </si>
  <si>
    <t>MONEDAS Y BILLETES (1)</t>
  </si>
  <si>
    <t>DEPÓSITOS DE  AHORRO TRANSFERIBLES</t>
  </si>
  <si>
    <t xml:space="preserve"> DINERO</t>
  </si>
  <si>
    <t xml:space="preserve"> CUASIDINERO (2)</t>
  </si>
  <si>
    <t>LIQUIDEZ MONETARIA</t>
  </si>
  <si>
    <t>VARIACIÓN %</t>
  </si>
  <si>
    <t xml:space="preserve">25/05/2018 </t>
  </si>
  <si>
    <t>18/05/2018</t>
  </si>
  <si>
    <t xml:space="preserve">11/05/2018 </t>
  </si>
  <si>
    <t xml:space="preserve">09/02/2018 </t>
  </si>
  <si>
    <t>08/12/2017</t>
  </si>
  <si>
    <t>01/12/2017</t>
  </si>
  <si>
    <t xml:space="preserve">13/10/2017 </t>
  </si>
  <si>
    <t xml:space="preserve">18/08/2017 </t>
  </si>
  <si>
    <t>09/06/2017</t>
  </si>
  <si>
    <t>02/06/2017</t>
  </si>
  <si>
    <t>26/05/2017</t>
  </si>
  <si>
    <t xml:space="preserve">04/11//2016 </t>
  </si>
  <si>
    <t>Fuente BCV - BsS</t>
  </si>
  <si>
    <t xml:space="preserve">03-Feb-17  </t>
  </si>
  <si>
    <t xml:space="preserve">10-Feb-17 </t>
  </si>
  <si>
    <t xml:space="preserve">17-Feb-17 </t>
  </si>
  <si>
    <t xml:space="preserve">24-Feb-17 </t>
  </si>
  <si>
    <t xml:space="preserve">03-Mar-17 </t>
  </si>
  <si>
    <t xml:space="preserve">10-Mar-17 </t>
  </si>
  <si>
    <t xml:space="preserve">17-Mar-17 </t>
  </si>
  <si>
    <t xml:space="preserve">24-Mar-17 </t>
  </si>
  <si>
    <t xml:space="preserve">31-Mar-17 </t>
  </si>
  <si>
    <t xml:space="preserve">07-Abr-17 </t>
  </si>
  <si>
    <t xml:space="preserve">14-Abr-17 </t>
  </si>
  <si>
    <t xml:space="preserve">21-Abr-17 </t>
  </si>
  <si>
    <t xml:space="preserve">05-May-17 </t>
  </si>
  <si>
    <t xml:space="preserve">12-May-17 </t>
  </si>
  <si>
    <t xml:space="preserve">19-May-17 </t>
  </si>
  <si>
    <t xml:space="preserve">26-May-17 </t>
  </si>
  <si>
    <t xml:space="preserve">02-Jun-17 </t>
  </si>
  <si>
    <t xml:space="preserve">09-Jun-17 </t>
  </si>
  <si>
    <t xml:space="preserve">16-Jun-17 </t>
  </si>
  <si>
    <t xml:space="preserve">23-Jun-17 </t>
  </si>
  <si>
    <t xml:space="preserve">07-Jul-17 </t>
  </si>
  <si>
    <t>14-Jul-17</t>
  </si>
  <si>
    <t>21-Jul-17</t>
  </si>
  <si>
    <t>28-Jul-17</t>
  </si>
  <si>
    <t>04-Ago-17</t>
  </si>
  <si>
    <t>11-Ago-17</t>
  </si>
  <si>
    <t>18-Ago-17*</t>
  </si>
  <si>
    <t>25-Ago-17</t>
  </si>
  <si>
    <t>01-Sep-17</t>
  </si>
  <si>
    <t>08-Sep-17</t>
  </si>
  <si>
    <t>15-Sep-17</t>
  </si>
  <si>
    <t>22-Sep-17</t>
  </si>
  <si>
    <t>29-Sep-17</t>
  </si>
  <si>
    <t>06-Oct-17</t>
  </si>
  <si>
    <t>13-Oct-17</t>
  </si>
  <si>
    <t>20-Oct-17</t>
  </si>
  <si>
    <t>27-Oct-17</t>
  </si>
  <si>
    <t>03-Nov-17</t>
  </si>
  <si>
    <t>10-Nov-17</t>
  </si>
  <si>
    <t>17-Nov-17</t>
  </si>
  <si>
    <t>24-Nov-17</t>
  </si>
  <si>
    <t xml:space="preserve">01-Dic-2017 </t>
  </si>
  <si>
    <t xml:space="preserve">08-Dic-2017 </t>
  </si>
  <si>
    <t xml:space="preserve">15-Dic-2017 </t>
  </si>
  <si>
    <t xml:space="preserve">22-Dic-2017 </t>
  </si>
  <si>
    <t xml:space="preserve">29-Dic-2017 </t>
  </si>
  <si>
    <t xml:space="preserve">02-Feb-18 </t>
  </si>
  <si>
    <t xml:space="preserve">09-Feb-18 </t>
  </si>
  <si>
    <t xml:space="preserve">16-Feb-18 </t>
  </si>
  <si>
    <t xml:space="preserve">23-Feb-18 </t>
  </si>
  <si>
    <t>02-Mar-18 *</t>
  </si>
  <si>
    <t xml:space="preserve">09-Mar-18 </t>
  </si>
  <si>
    <t>16-Mar-18</t>
  </si>
  <si>
    <t xml:space="preserve">23-Mar-18 </t>
  </si>
  <si>
    <t xml:space="preserve">30-Mar-18 </t>
  </si>
  <si>
    <t>06-Abr-18</t>
  </si>
  <si>
    <t>13-Abr-18</t>
  </si>
  <si>
    <t>20-Abr-18</t>
  </si>
  <si>
    <t>27-Abr-18</t>
  </si>
  <si>
    <t xml:space="preserve">04-May-18 </t>
  </si>
  <si>
    <t xml:space="preserve">11-May-18 </t>
  </si>
  <si>
    <t xml:space="preserve">18-May-18 </t>
  </si>
  <si>
    <t xml:space="preserve">25-May-18 </t>
  </si>
  <si>
    <t>01-Jun-18 *</t>
  </si>
  <si>
    <t>08-Jun-18 *</t>
  </si>
  <si>
    <t>15-Jun-18 *</t>
  </si>
  <si>
    <t>22-Jun-18 *</t>
  </si>
  <si>
    <t>29-Jun-18 *</t>
  </si>
  <si>
    <t>Base Monetaria (BsS)</t>
  </si>
  <si>
    <t>M2 (BsS)</t>
  </si>
  <si>
    <t>07/09/2018 (*)</t>
  </si>
  <si>
    <t>BM (BsS)</t>
  </si>
  <si>
    <t>Recaudacion SENIAT (BsF miles)</t>
  </si>
  <si>
    <t>14/09/2018 (*)</t>
  </si>
  <si>
    <t>21/09/2018 (*)</t>
  </si>
  <si>
    <t>28/09/2018 (*)</t>
  </si>
  <si>
    <t>05/10/2018 (*)</t>
  </si>
  <si>
    <t>12/10/2018 (*)</t>
  </si>
  <si>
    <t>19/10/2018 (*)</t>
  </si>
  <si>
    <t>26/10/2018 (*)</t>
  </si>
  <si>
    <t>09/11/2018 (*)</t>
  </si>
  <si>
    <t>02/11/2018 (*)</t>
  </si>
  <si>
    <t>16/11/2018 (*)</t>
  </si>
  <si>
    <t>23/11/2018 (*)</t>
  </si>
  <si>
    <t>Recaudacion SENIAT</t>
  </si>
  <si>
    <t>30/11/2018 (*)</t>
  </si>
  <si>
    <t>14/12/2018 (*)</t>
  </si>
  <si>
    <t>07/12/2018 *</t>
  </si>
  <si>
    <t>21/12/2018 (*)</t>
  </si>
  <si>
    <t>28/12/2018 (*)</t>
  </si>
  <si>
    <t>Demanda de Dinero (Diciembre 2017=1)</t>
  </si>
  <si>
    <t>Base Money (Jan2018=1)</t>
  </si>
  <si>
    <t>M2 (Jan2018=1)</t>
  </si>
  <si>
    <t>Exchange Rate (Jan2018=1)</t>
  </si>
  <si>
    <t>Inflation</t>
  </si>
  <si>
    <t>11/01/2019 (*)</t>
  </si>
  <si>
    <t>04/01/2019 *</t>
  </si>
  <si>
    <t>18/01/2019 (*)</t>
  </si>
  <si>
    <t>25/01/2019 (*)</t>
  </si>
  <si>
    <t>01/02/2019 (*)</t>
  </si>
  <si>
    <t>08/02/2019 (*)</t>
  </si>
  <si>
    <t>15/02/2019 (*)</t>
  </si>
  <si>
    <t>22/02/2019 (*)</t>
  </si>
  <si>
    <t>01/03/2019 (*)</t>
  </si>
  <si>
    <t>08/03/2019 (*)</t>
  </si>
  <si>
    <t>15/03/2019 (*)</t>
  </si>
  <si>
    <t>22/03/2019 (*)</t>
  </si>
  <si>
    <t>29/03/2019 (*)</t>
  </si>
  <si>
    <t>05/04/2019 (*)</t>
  </si>
  <si>
    <t>11/01/2019 *</t>
  </si>
  <si>
    <t>18/01/2019 *</t>
  </si>
  <si>
    <t>25/01/2019 *</t>
  </si>
  <si>
    <t xml:space="preserve">06-Jul-18 </t>
  </si>
  <si>
    <t xml:space="preserve">13-Jul-18 </t>
  </si>
  <si>
    <t xml:space="preserve">20-Jul-18 </t>
  </si>
  <si>
    <t xml:space="preserve">27-Jul-18 </t>
  </si>
  <si>
    <t xml:space="preserve">03-Ago-18 </t>
  </si>
  <si>
    <t xml:space="preserve">10-Ago-18 </t>
  </si>
  <si>
    <t>17-Ago-18</t>
  </si>
  <si>
    <t>24-Ago-18</t>
  </si>
  <si>
    <t>31-Ago-18</t>
  </si>
  <si>
    <t xml:space="preserve">07-Sep-18 </t>
  </si>
  <si>
    <t xml:space="preserve">14-Sep-18 </t>
  </si>
  <si>
    <t xml:space="preserve">21-Sep-18 </t>
  </si>
  <si>
    <t xml:space="preserve">28-Sep-18 </t>
  </si>
  <si>
    <t xml:space="preserve">05-Oct-18 </t>
  </si>
  <si>
    <t xml:space="preserve">12-Oct-18 </t>
  </si>
  <si>
    <t xml:space="preserve">19-Oct-18 </t>
  </si>
  <si>
    <t xml:space="preserve">26-Oct-18 </t>
  </si>
  <si>
    <t>02/11/2018</t>
  </si>
  <si>
    <t>09/11/2018</t>
  </si>
  <si>
    <t>16/11/2018</t>
  </si>
  <si>
    <t>23/11/2018</t>
  </si>
  <si>
    <t>30/11/2018</t>
  </si>
  <si>
    <t xml:space="preserve">07/12/2018 </t>
  </si>
  <si>
    <t xml:space="preserve">14/12/2018 </t>
  </si>
  <si>
    <t xml:space="preserve">21/12/2018 </t>
  </si>
  <si>
    <t xml:space="preserve">28/12/2018 </t>
  </si>
  <si>
    <t>12/04/2019 (*)</t>
  </si>
  <si>
    <t>19/04/2019 (*)</t>
  </si>
  <si>
    <t>26/04/2019 (*)</t>
  </si>
  <si>
    <t>03/05/2019 (*)</t>
  </si>
  <si>
    <t>10/05/2019 (*)</t>
  </si>
  <si>
    <t>17/05/2019 (*)</t>
  </si>
  <si>
    <t>10/05/2019 *</t>
  </si>
  <si>
    <t>24/05/2019 (*)</t>
  </si>
  <si>
    <t>31/05/2019 (*)</t>
  </si>
  <si>
    <t>BM Growth (12wk avg)</t>
  </si>
  <si>
    <t>M2 Growth (12wk avg)</t>
  </si>
  <si>
    <t>07/06/2019 (*)</t>
  </si>
  <si>
    <t>14/06/2019 (*)</t>
  </si>
  <si>
    <t>07/06/2019 *</t>
  </si>
  <si>
    <t>21/06/2019 (*)</t>
  </si>
  <si>
    <t>28/06/2019 (*)</t>
  </si>
  <si>
    <t>21/06/2019 *</t>
  </si>
  <si>
    <t>12/07/2019 (*)</t>
  </si>
  <si>
    <t>05/07/2019 *</t>
  </si>
  <si>
    <t>19/07/2019 (*)</t>
  </si>
  <si>
    <t>26/07/2019 (*)</t>
  </si>
  <si>
    <t>02/08/2019 (*)</t>
  </si>
  <si>
    <t>09/08/2019 (*)</t>
  </si>
  <si>
    <t>Recaudacion SENIAT (TdC Paralelo)</t>
  </si>
  <si>
    <t>Financiamiento Monetatio (TdC Paralelo)</t>
  </si>
  <si>
    <t>Activo Banca (de serie BCV)</t>
  </si>
  <si>
    <t>Patrimonio Banca (De Serie BCV o series Anuales)</t>
  </si>
  <si>
    <t xml:space="preserve">01/03/2019 </t>
  </si>
  <si>
    <t xml:space="preserve">08/03/2019 </t>
  </si>
  <si>
    <t xml:space="preserve">15/03/2019 </t>
  </si>
  <si>
    <t xml:space="preserve">22/03/2019 </t>
  </si>
  <si>
    <t xml:space="preserve">29/03/2019 </t>
  </si>
  <si>
    <t>05/04/2019 *</t>
  </si>
  <si>
    <t>12/04/2019 *</t>
  </si>
  <si>
    <t>19/04/2019 *</t>
  </si>
  <si>
    <t>26/04/2019 *</t>
  </si>
  <si>
    <t>16/08/2019 (*)</t>
  </si>
  <si>
    <t>TdC Paralelo</t>
  </si>
  <si>
    <t>Ratios</t>
  </si>
  <si>
    <t>Cash Total / M2</t>
  </si>
  <si>
    <t>Al TdC Paralelo</t>
  </si>
  <si>
    <t>Growth Rates</t>
  </si>
  <si>
    <t>Calculos</t>
  </si>
  <si>
    <t>Paralelo Growth (12wk avg)</t>
  </si>
  <si>
    <t>Cambio en Fin. Emp. Publicas al TdC paralelo</t>
  </si>
  <si>
    <t>Cambio en Fin. Emp. Publicas al TdC paralelo (52wk rolling sum)</t>
  </si>
  <si>
    <t>23/08/2019 (*)</t>
  </si>
  <si>
    <t>30/08/2019 (*)</t>
  </si>
  <si>
    <t>06/09/2019 (*)</t>
  </si>
  <si>
    <t>13/09/2019 (*)</t>
  </si>
  <si>
    <t>20/09/2019 (*)</t>
  </si>
  <si>
    <t>Pagare de PDVSA con el BCV / Paralelo</t>
  </si>
  <si>
    <t xml:space="preserve">28/06/2019 </t>
  </si>
  <si>
    <t xml:space="preserve">05/07/2019 </t>
  </si>
  <si>
    <t xml:space="preserve">12/07/2019 </t>
  </si>
  <si>
    <t xml:space="preserve">19/07/2019 </t>
  </si>
  <si>
    <t xml:space="preserve">26/07/2019 </t>
  </si>
  <si>
    <t xml:space="preserve">02/08/2019 </t>
  </si>
  <si>
    <t xml:space="preserve">09/08/2019 </t>
  </si>
  <si>
    <t xml:space="preserve">16/08/2019 </t>
  </si>
  <si>
    <t xml:space="preserve">23/08/2019 </t>
  </si>
  <si>
    <t xml:space="preserve">30/08/2019 </t>
  </si>
  <si>
    <t>Aqui cambian las lineas del Balance BCV</t>
  </si>
  <si>
    <t>Financiamiento a Empresas Publicas / Empresas Publicas Petroleras /Directo a PDVSA (Balance BCV)</t>
  </si>
  <si>
    <t>Financiamiento a Empresas Publicas / Empresas Publicas Petroleras /Directo a PDVSA / BM</t>
  </si>
  <si>
    <t>27/09/2019 *</t>
  </si>
  <si>
    <t>04/10/2019 (*)</t>
  </si>
  <si>
    <t>27/09/2019 (*)</t>
  </si>
  <si>
    <t>Inflation (98-15 official, 16 ecoanalitica, 17-on AN)</t>
  </si>
  <si>
    <t>Inflation (BCV)</t>
  </si>
  <si>
    <t>Inflation (geometric avg of BCV, AN, CENDAS)</t>
  </si>
  <si>
    <t>11/10/2019 (*)</t>
  </si>
  <si>
    <t>18/10/2019 (*)</t>
  </si>
  <si>
    <t>25/10/2019 (*)</t>
  </si>
  <si>
    <t>01/11/2019 (*)</t>
  </si>
  <si>
    <t>08/11/2019 (*)</t>
  </si>
  <si>
    <t>15/11/2019 (*)</t>
  </si>
  <si>
    <t>22/11/2019 (*)</t>
  </si>
  <si>
    <t>06/12/2019 (*)</t>
  </si>
  <si>
    <t>25/10/2019 *</t>
  </si>
  <si>
    <t>04/10/2019 *</t>
  </si>
  <si>
    <t>11/10/2019 *</t>
  </si>
  <si>
    <t xml:space="preserve">22/11/2019 </t>
  </si>
  <si>
    <t>29/11/2019 *</t>
  </si>
  <si>
    <t>13/12/2019 (*)</t>
  </si>
  <si>
    <t>20/12/2019 (*)</t>
  </si>
  <si>
    <t>13/12/2019 *</t>
  </si>
  <si>
    <t>27/12/2019 (*)</t>
  </si>
  <si>
    <t xml:space="preserve">27/12/2019 </t>
  </si>
  <si>
    <t>03/01/2020*</t>
  </si>
  <si>
    <t>10/01/2020(*)</t>
  </si>
  <si>
    <t>17/01/2020 *</t>
  </si>
  <si>
    <t>24/01/2020 (*)</t>
  </si>
  <si>
    <t>31/01/2020 (*)</t>
  </si>
  <si>
    <t>07/02/2020 (*)</t>
  </si>
  <si>
    <t>14/02/2020 (*)</t>
  </si>
  <si>
    <t>07/02/2020 *</t>
  </si>
  <si>
    <t>21/02/2020 *</t>
  </si>
  <si>
    <t>28/02/2020 (*)</t>
  </si>
  <si>
    <t>21/02/2020 (*)</t>
  </si>
  <si>
    <t>06/03/2020 (*)</t>
  </si>
  <si>
    <t>13/03/2020 (*)</t>
  </si>
  <si>
    <t>20/03/2020 (*)</t>
  </si>
  <si>
    <t>27/03/2020 (*)</t>
  </si>
  <si>
    <t>10/04/2020 (*)</t>
  </si>
  <si>
    <t>03/04/2020 *</t>
  </si>
  <si>
    <t>17/04/2020 *</t>
  </si>
  <si>
    <t>24/04/2020 *</t>
  </si>
  <si>
    <t>01/05/2020 (*)</t>
  </si>
  <si>
    <t>08/05/2020 (*)</t>
  </si>
  <si>
    <t>15/05/2020 (*)</t>
  </si>
  <si>
    <t xml:space="preserve">01/05/2020 </t>
  </si>
  <si>
    <t>08/05/2020 *</t>
  </si>
  <si>
    <t>22/05/2020 (*)</t>
  </si>
  <si>
    <t>29/05/2020 (*)</t>
  </si>
  <si>
    <t>22/05/2020 *</t>
  </si>
  <si>
    <t>10/04/2020 *</t>
  </si>
  <si>
    <t>05/06/2020 (*)</t>
  </si>
  <si>
    <t xml:space="preserve">03/01/2020 </t>
  </si>
  <si>
    <t xml:space="preserve">10/01/2020 </t>
  </si>
  <si>
    <t xml:space="preserve">17/01/2020 </t>
  </si>
  <si>
    <t xml:space="preserve">24/01/2020 </t>
  </si>
  <si>
    <t xml:space="preserve">31/01/2020 </t>
  </si>
  <si>
    <t xml:space="preserve">28/02/2020 </t>
  </si>
  <si>
    <t xml:space="preserve">06/03/2020 </t>
  </si>
  <si>
    <t>10/07/2020 *</t>
  </si>
  <si>
    <t>17/07/2020 (*)</t>
  </si>
  <si>
    <t>12/06/2020 (*)</t>
  </si>
  <si>
    <t>19/06/2020 (*)</t>
  </si>
  <si>
    <t>26/06/2020 (*)</t>
  </si>
  <si>
    <t>03/07/2020 (*)</t>
  </si>
  <si>
    <t>10/07/2020 (*)</t>
  </si>
  <si>
    <t>24/07/2020 *</t>
  </si>
  <si>
    <t>31/07/2020 *</t>
  </si>
  <si>
    <t>11/09/2020 (*)</t>
  </si>
  <si>
    <t>04/09/2020 *</t>
  </si>
  <si>
    <t xml:space="preserve">18/09/2020 </t>
  </si>
  <si>
    <t xml:space="preserve">25/09/2020 </t>
  </si>
  <si>
    <t xml:space="preserve">02/10/2020 </t>
  </si>
  <si>
    <t xml:space="preserve">09/10/2020 </t>
  </si>
  <si>
    <t xml:space="preserve">16/10/2020 </t>
  </si>
  <si>
    <t xml:space="preserve">23/10/2020 </t>
  </si>
  <si>
    <t xml:space="preserve">30/10/2020 </t>
  </si>
  <si>
    <t>06/11/2020 *</t>
  </si>
  <si>
    <t>13/11/2020 *</t>
  </si>
  <si>
    <t>20/11/2020 *</t>
  </si>
  <si>
    <t>27/11/2020 *</t>
  </si>
  <si>
    <t>04/12/2020 (*)</t>
  </si>
  <si>
    <t>11/12/2020 (*)</t>
  </si>
  <si>
    <t>18/12/2020 (*)</t>
  </si>
  <si>
    <t>25/12/2020 (*)</t>
  </si>
  <si>
    <t>01/01/2021 (*)</t>
  </si>
  <si>
    <t xml:space="preserve">07/08/2020 </t>
  </si>
  <si>
    <t xml:space="preserve">14/08/2020 </t>
  </si>
  <si>
    <t xml:space="preserve">21/08/2020 </t>
  </si>
  <si>
    <t xml:space="preserve">28/08/2020 </t>
  </si>
  <si>
    <t xml:space="preserve">04/09/2020 </t>
  </si>
  <si>
    <t xml:space="preserve">11/09/2020 </t>
  </si>
  <si>
    <t>25/12/2020 *</t>
  </si>
  <si>
    <t>01/01/2021 *</t>
  </si>
  <si>
    <t>08/01/2021 *</t>
  </si>
  <si>
    <t>15/01/2021 *</t>
  </si>
  <si>
    <t>22/01/2021 *</t>
  </si>
  <si>
    <t>29/01/2021 *</t>
  </si>
  <si>
    <t>05/02/2021 (*)</t>
  </si>
  <si>
    <t>12/02/2021 (*)</t>
  </si>
  <si>
    <t>19/02/2021 (*)</t>
  </si>
  <si>
    <t>05/03/2021 (*)</t>
  </si>
  <si>
    <t>26/02/2021 *</t>
  </si>
  <si>
    <t>Average</t>
  </si>
  <si>
    <t>Max</t>
  </si>
  <si>
    <t>Avg</t>
  </si>
  <si>
    <t>EoP</t>
  </si>
  <si>
    <t xml:space="preserve">26/02/2021 </t>
  </si>
  <si>
    <t xml:space="preserve">05/03/2021 </t>
  </si>
  <si>
    <t xml:space="preserve">12/03/2021 </t>
  </si>
  <si>
    <t xml:space="preserve">19/03/2021 </t>
  </si>
  <si>
    <t xml:space="preserve">26/03/2021 </t>
  </si>
  <si>
    <t xml:space="preserve">02/04/2021 </t>
  </si>
  <si>
    <t xml:space="preserve">09/04/2021 </t>
  </si>
  <si>
    <t xml:space="preserve">16/04/2021 </t>
  </si>
  <si>
    <t xml:space="preserve">23/04/2021 </t>
  </si>
  <si>
    <t xml:space="preserve">30/04/2021 </t>
  </si>
  <si>
    <t>07/05/2021</t>
  </si>
  <si>
    <t>14/05/2021</t>
  </si>
  <si>
    <t>21/05/2021</t>
  </si>
  <si>
    <t>28/05/2021</t>
  </si>
  <si>
    <t>04/06/2021 *</t>
  </si>
  <si>
    <t>11/06/2021 *</t>
  </si>
  <si>
    <t>18/06/2021 *</t>
  </si>
  <si>
    <t>25/06/2021 *</t>
  </si>
  <si>
    <t>02/07/2021 *</t>
  </si>
  <si>
    <t>09/07/2021 *</t>
  </si>
  <si>
    <t>16/07/2021 *</t>
  </si>
  <si>
    <t>23/07/2021 *</t>
  </si>
  <si>
    <t>30/07/2021*</t>
  </si>
  <si>
    <t>06/08/2021 (*)</t>
  </si>
  <si>
    <t>13/08/2021 (*)</t>
  </si>
  <si>
    <t>20/08/2021 (*)</t>
  </si>
  <si>
    <t>27/08/2021 (*)</t>
  </si>
  <si>
    <t>03/09/2021 (*)</t>
  </si>
  <si>
    <t>10/09/2021 (*)</t>
  </si>
  <si>
    <t>12/03/2021</t>
  </si>
  <si>
    <t>04/06/2021</t>
  </si>
  <si>
    <t xml:space="preserve">23/07/2021 </t>
  </si>
  <si>
    <t xml:space="preserve">30/07/2021 </t>
  </si>
  <si>
    <t xml:space="preserve">06/08/2021 </t>
  </si>
  <si>
    <t xml:space="preserve">13/08/2021 </t>
  </si>
  <si>
    <t>20/08/2021</t>
  </si>
  <si>
    <t>03/09/2021 *</t>
  </si>
  <si>
    <t>Inflation Index (EOP - Opposition)</t>
  </si>
  <si>
    <t>CPI (Oppo)</t>
  </si>
  <si>
    <t>CPI (Govt)</t>
  </si>
  <si>
    <t>17/09/2021 *</t>
  </si>
  <si>
    <t>24/09/2021 *</t>
  </si>
  <si>
    <t>01/10/2021 (*)</t>
  </si>
  <si>
    <t>08/10/2021 (*)</t>
  </si>
  <si>
    <t>15/10/2021 (*)</t>
  </si>
  <si>
    <t>22/10/2021 (*)</t>
  </si>
  <si>
    <t>29/10/2021 (*)</t>
  </si>
  <si>
    <t>05/11/2021 (*)</t>
  </si>
  <si>
    <t>12/11/2021 (*)</t>
  </si>
  <si>
    <t>Inflation (oppo)</t>
  </si>
  <si>
    <t>Inflation (bcv)</t>
  </si>
  <si>
    <t xml:space="preserve">24/09/2021 </t>
  </si>
  <si>
    <t xml:space="preserve">17/09/2021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</si>
</sst>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#,#00"/>
    <numFmt numFmtId="167" formatCode="\$#,#00"/>
    <numFmt numFmtId="168" formatCode="\$#,"/>
    <numFmt numFmtId="169" formatCode="#.##000"/>
    <numFmt numFmtId="170" formatCode="#.##0,"/>
    <numFmt numFmtId="171" formatCode="#,##0.00;\(#,##0.00\)"/>
    <numFmt numFmtId="172" formatCode="0.0%"/>
    <numFmt numFmtId="173" formatCode="dd\-mmm\-yy_)"/>
    <numFmt numFmtId="174" formatCode="#,##0;\(#,##0\)"/>
    <numFmt numFmtId="175" formatCode="General_)"/>
    <numFmt numFmtId="176" formatCode="#,##0.0_);\(#,##0.0\)"/>
    <numFmt numFmtId="177" formatCode="_([$€-2]\ * #,##0.00_);_([$€-2]\ * \(#,##0.00\);_([$€-2]\ * &quot;-&quot;??_)"/>
    <numFmt numFmtId="178" formatCode="0.0"/>
    <numFmt numFmtId="179" formatCode="_-* #,##0.00\ _€_-;\-* #,##0.00\ _€_-;_-* &quot;-&quot;??\ _€_-;_-@_-"/>
    <numFmt numFmtId="180" formatCode="_(* #,##0_);_(* \(#,##0\);_(* &quot;-&quot;??_);_(@_)"/>
    <numFmt numFmtId="181" formatCode="#,##0.0"/>
    <numFmt numFmtId="182" formatCode="_ * #,##0.00_)_P_t_s_ ;_ * \(#,##0.00\)_P_t_s_ ;_ * &quot;-&quot;??_)_P_t_s_ ;_ @_ "/>
    <numFmt numFmtId="183" formatCode="_ * #,##0.00_ ;_ * \-#,##0.00_ ;_ * &quot;-&quot;??_ ;_ @_ "/>
    <numFmt numFmtId="184" formatCode="#,##0&quot;Pts&quot;_);\(#,##0&quot;Pts&quot;\)"/>
    <numFmt numFmtId="185" formatCode="_(* #,##0.0_);_(* \(#,##0.0\);_(* &quot;-&quot;??_);_(@_)"/>
    <numFmt numFmtId="186" formatCode="_(&quot;Bs&quot;\ * #,##0.00_);_(&quot;Bs&quot;\ * \(#,##0.00\);_(&quot;Bs&quot;\ * &quot;-&quot;??_);_(@_)"/>
    <numFmt numFmtId="187" formatCode="_-[$€]* #,##0.00_-;\-[$€]* #,##0.00_-;_-[$€]* &quot;-&quot;??_-;_-@_-"/>
    <numFmt numFmtId="188" formatCode="#,##0.0_ ;\-#,##0.0\ "/>
    <numFmt numFmtId="189" formatCode="\$#,##0\ ;\(\$#,##0\)"/>
    <numFmt numFmtId="190" formatCode="&quot;$&quot;#,##0\ ;\(&quot;$&quot;#,##0\)"/>
    <numFmt numFmtId="191" formatCode="#,##0.0000"/>
  </numFmts>
  <fonts count="195" x14ac:knownFonts="1">
    <font>
      <sz val="8"/>
      <name val="Helv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1"/>
      <color indexed="19"/>
      <name val="Calibri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u/>
      <sz val="8"/>
      <color theme="10"/>
      <name val="Helv"/>
    </font>
    <font>
      <sz val="10"/>
      <name val="Helv"/>
    </font>
    <font>
      <b/>
      <sz val="10"/>
      <color indexed="12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2"/>
      <name val="Helv"/>
    </font>
    <font>
      <b/>
      <sz val="11"/>
      <color indexed="8"/>
      <name val="Calibri"/>
      <family val="2"/>
    </font>
    <font>
      <sz val="8"/>
      <color rgb="FF222222"/>
      <name val="Verdana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0"/>
      <name val="Arial"/>
      <family val="2"/>
    </font>
    <font>
      <b/>
      <sz val="18"/>
      <color indexed="24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b/>
      <sz val="11"/>
      <color indexed="52"/>
      <name val="Calibri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sz val="10"/>
      <color indexed="10"/>
      <name val="Arial"/>
      <family val="2"/>
    </font>
    <font>
      <sz val="11"/>
      <color rgb="FF0000FF"/>
      <name val="Calibri"/>
      <family val="2"/>
      <scheme val="minor"/>
    </font>
    <font>
      <sz val="8"/>
      <color rgb="FF0000FF"/>
      <name val="Helv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8"/>
      <color theme="11"/>
      <name val="Helv"/>
    </font>
    <font>
      <sz val="11"/>
      <name val="Arial"/>
      <family val="2"/>
    </font>
    <font>
      <sz val="10"/>
      <name val="Arial"/>
      <family val="2"/>
    </font>
    <font>
      <b/>
      <sz val="8"/>
      <color rgb="FF2E3D4C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Times"/>
      <family val="1"/>
    </font>
    <font>
      <sz val="8"/>
      <name val="Tms Rmn"/>
    </font>
    <font>
      <sz val="11"/>
      <color theme="1"/>
      <name val="Arial"/>
      <family val="2"/>
    </font>
    <font>
      <sz val="11"/>
      <color rgb="FF0000FF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1"/>
      <color rgb="FF00B05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i/>
      <sz val="9"/>
      <name val="Arial"/>
      <family val="2"/>
    </font>
    <font>
      <b/>
      <sz val="10"/>
      <color rgb="FF00B050"/>
      <name val="Arial"/>
      <family val="2"/>
    </font>
    <font>
      <sz val="10"/>
      <color rgb="FF00B050"/>
      <name val="Arial"/>
      <family val="2"/>
    </font>
    <font>
      <i/>
      <sz val="9"/>
      <color rgb="FF00B050"/>
      <name val="Arial"/>
      <family val="2"/>
    </font>
    <font>
      <sz val="18"/>
      <name val="Arial"/>
      <family val="2"/>
    </font>
    <font>
      <b/>
      <sz val="16"/>
      <name val="Times New Roman"/>
      <family val="1"/>
    </font>
    <font>
      <sz val="10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indexed="22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indexed="22"/>
      <name val="Arial"/>
      <family val="2"/>
    </font>
    <font>
      <b/>
      <sz val="18"/>
      <color indexed="22"/>
      <name val="Arial"/>
      <family val="2"/>
    </font>
    <font>
      <b/>
      <sz val="12"/>
      <color indexed="22"/>
      <name val="Arial"/>
      <family val="2"/>
    </font>
    <font>
      <sz val="10"/>
      <color rgb="FFFF0000"/>
      <name val="Times New Roman"/>
      <family val="1"/>
    </font>
    <font>
      <sz val="8"/>
      <color rgb="FFFF0000"/>
      <name val="Times New Roman"/>
      <family val="1"/>
    </font>
    <font>
      <sz val="10"/>
      <color indexed="12"/>
      <name val="Times New Roman"/>
      <family val="1"/>
    </font>
    <font>
      <sz val="10"/>
      <name val="Arial"/>
      <family val="2"/>
    </font>
    <font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</fills>
  <borders count="74"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8"/>
      </top>
      <bottom style="medium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rgb="FFE6E6E6"/>
      </left>
      <right style="medium">
        <color rgb="FFE6E6E6"/>
      </right>
      <top style="medium">
        <color rgb="FFE6E6E6"/>
      </top>
      <bottom style="medium">
        <color rgb="FFE6E6E6"/>
      </bottom>
      <diagonal/>
    </border>
    <border>
      <left style="medium">
        <color rgb="FFE6E6E6"/>
      </left>
      <right style="medium">
        <color rgb="FFE6E6E6"/>
      </right>
      <top/>
      <bottom style="medium">
        <color rgb="FFE6E6E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777">
    <xf numFmtId="0" fontId="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65" fontId="89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>
      <protection locked="0"/>
    </xf>
    <xf numFmtId="0" fontId="91" fillId="0" borderId="0">
      <protection locked="0"/>
    </xf>
    <xf numFmtId="0" fontId="91" fillId="0" borderId="0">
      <protection locked="0"/>
    </xf>
    <xf numFmtId="166" fontId="91" fillId="0" borderId="0">
      <protection locked="0"/>
    </xf>
    <xf numFmtId="167" fontId="91" fillId="0" borderId="0">
      <protection locked="0"/>
    </xf>
    <xf numFmtId="168" fontId="91" fillId="0" borderId="0">
      <protection locked="0"/>
    </xf>
    <xf numFmtId="0" fontId="92" fillId="2" borderId="0" applyNumberFormat="0" applyBorder="0" applyAlignment="0" applyProtection="0"/>
    <xf numFmtId="37" fontId="89" fillId="0" borderId="0"/>
    <xf numFmtId="37" fontId="89" fillId="0" borderId="0"/>
    <xf numFmtId="169" fontId="91" fillId="0" borderId="0">
      <protection locked="0"/>
    </xf>
    <xf numFmtId="170" fontId="91" fillId="0" borderId="0">
      <protection locked="0"/>
    </xf>
    <xf numFmtId="0" fontId="91" fillId="0" borderId="1">
      <protection locked="0"/>
    </xf>
    <xf numFmtId="0" fontId="88" fillId="0" borderId="0"/>
    <xf numFmtId="0" fontId="96" fillId="0" borderId="0" applyNumberFormat="0" applyFill="0" applyBorder="0" applyAlignment="0" applyProtection="0"/>
    <xf numFmtId="9" fontId="89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65" fontId="101" fillId="0" borderId="0" applyFont="0" applyFill="0" applyBorder="0" applyAlignment="0" applyProtection="0"/>
    <xf numFmtId="9" fontId="101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9" fontId="103" fillId="0" borderId="0" applyFont="0" applyFill="0" applyBorder="0" applyAlignment="0" applyProtection="0"/>
    <xf numFmtId="165" fontId="103" fillId="0" borderId="0" applyFont="0" applyFill="0" applyBorder="0" applyAlignment="0" applyProtection="0"/>
    <xf numFmtId="0" fontId="103" fillId="0" borderId="0" applyNumberFormat="0" applyFill="0" applyBorder="0" applyAlignment="0" applyProtection="0"/>
    <xf numFmtId="0" fontId="88" fillId="0" borderId="0"/>
    <xf numFmtId="0" fontId="88" fillId="0" borderId="0"/>
    <xf numFmtId="0" fontId="105" fillId="0" borderId="0" applyNumberFormat="0" applyFill="0" applyBorder="0" applyAlignment="0" applyProtection="0"/>
    <xf numFmtId="175" fontId="106" fillId="0" borderId="0"/>
    <xf numFmtId="165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177" fontId="88" fillId="0" borderId="0" applyFont="0" applyFill="0" applyBorder="0" applyAlignment="0" applyProtection="0"/>
    <xf numFmtId="177" fontId="88" fillId="0" borderId="0" applyFont="0" applyFill="0" applyBorder="0" applyAlignment="0" applyProtection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7" fillId="0" borderId="6" applyNumberFormat="0" applyFill="0" applyAlignment="0" applyProtection="0"/>
    <xf numFmtId="9" fontId="88" fillId="0" borderId="0" applyFont="0" applyFill="0" applyBorder="0" applyAlignment="0" applyProtection="0"/>
    <xf numFmtId="0" fontId="87" fillId="0" borderId="0"/>
    <xf numFmtId="0" fontId="86" fillId="0" borderId="0"/>
    <xf numFmtId="0" fontId="88" fillId="0" borderId="0"/>
    <xf numFmtId="0" fontId="85" fillId="0" borderId="0"/>
    <xf numFmtId="0" fontId="84" fillId="0" borderId="0"/>
    <xf numFmtId="0" fontId="109" fillId="0" borderId="0" applyNumberFormat="0" applyFill="0" applyBorder="0" applyAlignment="0" applyProtection="0"/>
    <xf numFmtId="165" fontId="109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165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3" fillId="0" borderId="0"/>
    <xf numFmtId="0" fontId="112" fillId="0" borderId="0" applyNumberFormat="0" applyFill="0" applyBorder="0" applyAlignment="0" applyProtection="0"/>
    <xf numFmtId="165" fontId="112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2" fillId="0" borderId="0"/>
    <xf numFmtId="0" fontId="113" fillId="13" borderId="0" applyNumberFormat="0" applyBorder="0" applyAlignment="0" applyProtection="0"/>
    <xf numFmtId="0" fontId="113" fillId="14" borderId="0" applyNumberFormat="0" applyBorder="0" applyAlignment="0" applyProtection="0"/>
    <xf numFmtId="0" fontId="113" fillId="15" borderId="0" applyNumberFormat="0" applyBorder="0" applyAlignment="0" applyProtection="0"/>
    <xf numFmtId="0" fontId="113" fillId="16" borderId="0" applyNumberFormat="0" applyBorder="0" applyAlignment="0" applyProtection="0"/>
    <xf numFmtId="0" fontId="113" fillId="17" borderId="0" applyNumberFormat="0" applyBorder="0" applyAlignment="0" applyProtection="0"/>
    <xf numFmtId="0" fontId="113" fillId="15" borderId="0" applyNumberFormat="0" applyBorder="0" applyAlignment="0" applyProtection="0"/>
    <xf numFmtId="0" fontId="113" fillId="17" borderId="0" applyNumberFormat="0" applyBorder="0" applyAlignment="0" applyProtection="0"/>
    <xf numFmtId="0" fontId="113" fillId="14" borderId="0" applyNumberFormat="0" applyBorder="0" applyAlignment="0" applyProtection="0"/>
    <xf numFmtId="0" fontId="113" fillId="2" borderId="0" applyNumberFormat="0" applyBorder="0" applyAlignment="0" applyProtection="0"/>
    <xf numFmtId="0" fontId="113" fillId="18" borderId="0" applyNumberFormat="0" applyBorder="0" applyAlignment="0" applyProtection="0"/>
    <xf numFmtId="0" fontId="113" fillId="17" borderId="0" applyNumberFormat="0" applyBorder="0" applyAlignment="0" applyProtection="0"/>
    <xf numFmtId="0" fontId="113" fillId="15" borderId="0" applyNumberFormat="0" applyBorder="0" applyAlignment="0" applyProtection="0"/>
    <xf numFmtId="0" fontId="114" fillId="17" borderId="0" applyNumberFormat="0" applyBorder="0" applyAlignment="0" applyProtection="0"/>
    <xf numFmtId="0" fontId="114" fillId="19" borderId="0" applyNumberFormat="0" applyBorder="0" applyAlignment="0" applyProtection="0"/>
    <xf numFmtId="0" fontId="114" fillId="20" borderId="0" applyNumberFormat="0" applyBorder="0" applyAlignment="0" applyProtection="0"/>
    <xf numFmtId="0" fontId="114" fillId="18" borderId="0" applyNumberFormat="0" applyBorder="0" applyAlignment="0" applyProtection="0"/>
    <xf numFmtId="0" fontId="114" fillId="17" borderId="0" applyNumberFormat="0" applyBorder="0" applyAlignment="0" applyProtection="0"/>
    <xf numFmtId="0" fontId="114" fillId="14" borderId="0" applyNumberFormat="0" applyBorder="0" applyAlignment="0" applyProtection="0"/>
    <xf numFmtId="0" fontId="115" fillId="17" borderId="0" applyNumberFormat="0" applyBorder="0" applyAlignment="0" applyProtection="0"/>
    <xf numFmtId="0" fontId="116" fillId="21" borderId="9" applyNumberFormat="0" applyAlignment="0" applyProtection="0"/>
    <xf numFmtId="0" fontId="117" fillId="22" borderId="10" applyNumberFormat="0" applyAlignment="0" applyProtection="0"/>
    <xf numFmtId="0" fontId="118" fillId="0" borderId="11" applyNumberFormat="0" applyFill="0" applyAlignment="0" applyProtection="0"/>
    <xf numFmtId="0" fontId="119" fillId="0" borderId="0" applyNumberFormat="0" applyFill="0" applyBorder="0" applyAlignment="0" applyProtection="0"/>
    <xf numFmtId="0" fontId="114" fillId="23" borderId="0" applyNumberFormat="0" applyBorder="0" applyAlignment="0" applyProtection="0"/>
    <xf numFmtId="0" fontId="114" fillId="19" borderId="0" applyNumberFormat="0" applyBorder="0" applyAlignment="0" applyProtection="0"/>
    <xf numFmtId="0" fontId="114" fillId="20" borderId="0" applyNumberFormat="0" applyBorder="0" applyAlignment="0" applyProtection="0"/>
    <xf numFmtId="0" fontId="114" fillId="24" borderId="0" applyNumberFormat="0" applyBorder="0" applyAlignment="0" applyProtection="0"/>
    <xf numFmtId="0" fontId="114" fillId="25" borderId="0" applyNumberFormat="0" applyBorder="0" applyAlignment="0" applyProtection="0"/>
    <xf numFmtId="0" fontId="114" fillId="26" borderId="0" applyNumberFormat="0" applyBorder="0" applyAlignment="0" applyProtection="0"/>
    <xf numFmtId="0" fontId="120" fillId="2" borderId="9" applyNumberFormat="0" applyAlignment="0" applyProtection="0"/>
    <xf numFmtId="177" fontId="88" fillId="0" borderId="0" applyFont="0" applyFill="0" applyBorder="0" applyAlignment="0" applyProtection="0"/>
    <xf numFmtId="177" fontId="106" fillId="0" borderId="0" applyFont="0" applyFill="0" applyBorder="0" applyAlignment="0" applyProtection="0"/>
    <xf numFmtId="0" fontId="121" fillId="27" borderId="0" applyNumberFormat="0" applyBorder="0" applyAlignment="0" applyProtection="0"/>
    <xf numFmtId="0" fontId="92" fillId="2" borderId="0" applyNumberFormat="0" applyBorder="0" applyAlignment="0" applyProtection="0"/>
    <xf numFmtId="0" fontId="88" fillId="0" borderId="0"/>
    <xf numFmtId="0" fontId="88" fillId="0" borderId="0"/>
    <xf numFmtId="0" fontId="88" fillId="0" borderId="0"/>
    <xf numFmtId="0" fontId="106" fillId="15" borderId="12" applyNumberFormat="0" applyFont="0" applyAlignment="0" applyProtection="0"/>
    <xf numFmtId="0" fontId="122" fillId="21" borderId="13" applyNumberFormat="0" applyAlignment="0" applyProtection="0"/>
    <xf numFmtId="0" fontId="118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5" fillId="0" borderId="14" applyNumberFormat="0" applyFill="0" applyAlignment="0" applyProtection="0"/>
    <xf numFmtId="0" fontId="126" fillId="0" borderId="15" applyNumberFormat="0" applyFill="0" applyAlignment="0" applyProtection="0"/>
    <xf numFmtId="0" fontId="119" fillId="0" borderId="16" applyNumberFormat="0" applyFill="0" applyAlignment="0" applyProtection="0"/>
    <xf numFmtId="0" fontId="12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65" fontId="127" fillId="0" borderId="0" applyFont="0" applyFill="0" applyBorder="0" applyAlignment="0" applyProtection="0"/>
    <xf numFmtId="9" fontId="127" fillId="0" borderId="0" applyFont="0" applyFill="0" applyBorder="0" applyAlignment="0" applyProtection="0"/>
    <xf numFmtId="0" fontId="81" fillId="0" borderId="0"/>
    <xf numFmtId="9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5" fillId="28" borderId="0" applyNumberFormat="0" applyBorder="0" applyAlignment="0" applyProtection="0"/>
    <xf numFmtId="0" fontId="95" fillId="18" borderId="0" applyNumberFormat="0" applyBorder="0" applyAlignment="0" applyProtection="0"/>
    <xf numFmtId="0" fontId="95" fillId="29" borderId="0" applyNumberFormat="0" applyBorder="0" applyAlignment="0" applyProtection="0"/>
    <xf numFmtId="0" fontId="95" fillId="27" borderId="0" applyNumberFormat="0" applyBorder="0" applyAlignment="0" applyProtection="0"/>
    <xf numFmtId="0" fontId="95" fillId="17" borderId="0" applyNumberFormat="0" applyBorder="0" applyAlignment="0" applyProtection="0"/>
    <xf numFmtId="0" fontId="95" fillId="16" borderId="0" applyNumberFormat="0" applyBorder="0" applyAlignment="0" applyProtection="0"/>
    <xf numFmtId="0" fontId="95" fillId="13" borderId="0" applyNumberFormat="0" applyBorder="0" applyAlignment="0" applyProtection="0"/>
    <xf numFmtId="0" fontId="95" fillId="14" borderId="0" applyNumberFormat="0" applyBorder="0" applyAlignment="0" applyProtection="0"/>
    <xf numFmtId="0" fontId="95" fillId="30" borderId="0" applyNumberFormat="0" applyBorder="0" applyAlignment="0" applyProtection="0"/>
    <xf numFmtId="0" fontId="95" fillId="27" borderId="0" applyNumberFormat="0" applyBorder="0" applyAlignment="0" applyProtection="0"/>
    <xf numFmtId="0" fontId="95" fillId="13" borderId="0" applyNumberFormat="0" applyBorder="0" applyAlignment="0" applyProtection="0"/>
    <xf numFmtId="0" fontId="95" fillId="20" borderId="0" applyNumberFormat="0" applyBorder="0" applyAlignment="0" applyProtection="0"/>
    <xf numFmtId="0" fontId="129" fillId="31" borderId="0" applyNumberFormat="0" applyBorder="0" applyAlignment="0" applyProtection="0"/>
    <xf numFmtId="0" fontId="129" fillId="14" borderId="0" applyNumberFormat="0" applyBorder="0" applyAlignment="0" applyProtection="0"/>
    <xf numFmtId="0" fontId="129" fillId="30" borderId="0" applyNumberFormat="0" applyBorder="0" applyAlignment="0" applyProtection="0"/>
    <xf numFmtId="0" fontId="129" fillId="32" borderId="0" applyNumberFormat="0" applyBorder="0" applyAlignment="0" applyProtection="0"/>
    <xf numFmtId="0" fontId="129" fillId="25" borderId="0" applyNumberFormat="0" applyBorder="0" applyAlignment="0" applyProtection="0"/>
    <xf numFmtId="0" fontId="129" fillId="33" borderId="0" applyNumberFormat="0" applyBorder="0" applyAlignment="0" applyProtection="0"/>
    <xf numFmtId="0" fontId="129" fillId="34" borderId="0" applyNumberFormat="0" applyBorder="0" applyAlignment="0" applyProtection="0"/>
    <xf numFmtId="0" fontId="129" fillId="26" borderId="0" applyNumberFormat="0" applyBorder="0" applyAlignment="0" applyProtection="0"/>
    <xf numFmtId="0" fontId="129" fillId="35" borderId="0" applyNumberFormat="0" applyBorder="0" applyAlignment="0" applyProtection="0"/>
    <xf numFmtId="0" fontId="129" fillId="32" borderId="0" applyNumberFormat="0" applyBorder="0" applyAlignment="0" applyProtection="0"/>
    <xf numFmtId="0" fontId="129" fillId="25" borderId="0" applyNumberFormat="0" applyBorder="0" applyAlignment="0" applyProtection="0"/>
    <xf numFmtId="0" fontId="129" fillId="19" borderId="0" applyNumberFormat="0" applyBorder="0" applyAlignment="0" applyProtection="0"/>
    <xf numFmtId="0" fontId="130" fillId="18" borderId="0" applyNumberFormat="0" applyBorder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1" fillId="36" borderId="9" applyNumberFormat="0" applyAlignment="0" applyProtection="0"/>
    <xf numFmtId="0" fontId="132" fillId="36" borderId="9" applyNumberFormat="0" applyAlignment="0" applyProtection="0"/>
    <xf numFmtId="0" fontId="132" fillId="36" borderId="9" applyNumberFormat="0" applyAlignment="0" applyProtection="0"/>
    <xf numFmtId="0" fontId="132" fillId="36" borderId="9" applyNumberFormat="0" applyAlignment="0" applyProtection="0"/>
    <xf numFmtId="0" fontId="133" fillId="22" borderId="10" applyNumberFormat="0" applyAlignment="0" applyProtection="0"/>
    <xf numFmtId="0" fontId="120" fillId="16" borderId="9" applyNumberFormat="0" applyAlignment="0" applyProtection="0"/>
    <xf numFmtId="0" fontId="120" fillId="16" borderId="9" applyNumberFormat="0" applyAlignment="0" applyProtection="0"/>
    <xf numFmtId="0" fontId="120" fillId="16" borderId="9" applyNumberFormat="0" applyAlignment="0" applyProtection="0"/>
    <xf numFmtId="0" fontId="134" fillId="0" borderId="0" applyNumberFormat="0" applyFill="0" applyBorder="0" applyAlignment="0" applyProtection="0"/>
    <xf numFmtId="0" fontId="135" fillId="29" borderId="0" applyNumberFormat="0" applyBorder="0" applyAlignment="0" applyProtection="0"/>
    <xf numFmtId="0" fontId="136" fillId="0" borderId="17" applyNumberFormat="0" applyFill="0" applyAlignment="0" applyProtection="0"/>
    <xf numFmtId="0" fontId="137" fillId="0" borderId="18" applyNumberFormat="0" applyFill="0" applyAlignment="0" applyProtection="0"/>
    <xf numFmtId="0" fontId="138" fillId="0" borderId="19" applyNumberFormat="0" applyFill="0" applyAlignment="0" applyProtection="0"/>
    <xf numFmtId="0" fontId="138" fillId="0" borderId="0" applyNumberFormat="0" applyFill="0" applyBorder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39" fillId="16" borderId="9" applyNumberFormat="0" applyAlignment="0" applyProtection="0"/>
    <xf numFmtId="0" fontId="140" fillId="0" borderId="20" applyNumberFormat="0" applyFill="0" applyAlignment="0" applyProtection="0"/>
    <xf numFmtId="41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179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88" fillId="15" borderId="12" applyNumberFormat="0" applyFon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0" fontId="141" fillId="36" borderId="13" applyNumberFormat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0" fontId="122" fillId="36" borderId="13" applyNumberFormat="0" applyAlignment="0" applyProtection="0"/>
    <xf numFmtId="0" fontId="122" fillId="36" borderId="13" applyNumberFormat="0" applyAlignment="0" applyProtection="0"/>
    <xf numFmtId="0" fontId="122" fillId="36" borderId="13" applyNumberFormat="0" applyAlignment="0" applyProtection="0"/>
    <xf numFmtId="0" fontId="142" fillId="0" borderId="0" applyNumberFormat="0" applyFill="0" applyBorder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07" fillId="0" borderId="21" applyNumberFormat="0" applyFill="0" applyAlignment="0" applyProtection="0"/>
    <xf numFmtId="0" fontId="143" fillId="0" borderId="0" applyNumberFormat="0" applyFill="0" applyBorder="0" applyAlignment="0" applyProtection="0"/>
    <xf numFmtId="0" fontId="146" fillId="0" borderId="0"/>
    <xf numFmtId="165" fontId="146" fillId="0" borderId="0" applyFont="0" applyFill="0" applyBorder="0" applyAlignment="0" applyProtection="0"/>
    <xf numFmtId="9" fontId="147" fillId="0" borderId="0" applyFont="0" applyFill="0" applyBorder="0" applyAlignment="0" applyProtection="0"/>
    <xf numFmtId="165" fontId="147" fillId="0" borderId="0" applyFon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/>
    <xf numFmtId="9" fontId="148" fillId="0" borderId="0" applyFont="0" applyFill="0" applyBorder="0" applyAlignment="0" applyProtection="0"/>
    <xf numFmtId="0" fontId="76" fillId="0" borderId="0"/>
    <xf numFmtId="165" fontId="148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165" fontId="149" fillId="0" borderId="0" applyFont="0" applyFill="0" applyBorder="0" applyAlignment="0" applyProtection="0"/>
    <xf numFmtId="9" fontId="149" fillId="0" borderId="0" applyFont="0" applyFill="0" applyBorder="0" applyAlignment="0" applyProtection="0"/>
    <xf numFmtId="0" fontId="75" fillId="0" borderId="0"/>
    <xf numFmtId="0" fontId="73" fillId="0" borderId="0"/>
    <xf numFmtId="0" fontId="72" fillId="0" borderId="0"/>
    <xf numFmtId="0" fontId="91" fillId="0" borderId="22">
      <protection locked="0"/>
    </xf>
    <xf numFmtId="0" fontId="150" fillId="0" borderId="0" applyNumberFormat="0" applyFill="0" applyBorder="0" applyAlignment="0" applyProtection="0"/>
    <xf numFmtId="0" fontId="69" fillId="0" borderId="0"/>
    <xf numFmtId="182" fontId="88" fillId="0" borderId="0" applyFon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/>
    <xf numFmtId="0" fontId="88" fillId="0" borderId="0"/>
    <xf numFmtId="0" fontId="152" fillId="0" borderId="0"/>
    <xf numFmtId="0" fontId="6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3" fontId="88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63" fillId="0" borderId="0"/>
    <xf numFmtId="0" fontId="91" fillId="0" borderId="23">
      <protection locked="0"/>
    </xf>
    <xf numFmtId="0" fontId="91" fillId="0" borderId="23">
      <protection locked="0"/>
    </xf>
    <xf numFmtId="0" fontId="88" fillId="0" borderId="0"/>
    <xf numFmtId="0" fontId="119" fillId="0" borderId="24" applyNumberFormat="0" applyFill="0" applyAlignment="0" applyProtection="0"/>
    <xf numFmtId="0" fontId="62" fillId="0" borderId="0"/>
    <xf numFmtId="0" fontId="154" fillId="0" borderId="0" applyNumberFormat="0" applyFill="0" applyBorder="0" applyAlignment="0" applyProtection="0"/>
    <xf numFmtId="0" fontId="61" fillId="0" borderId="0"/>
    <xf numFmtId="165" fontId="154" fillId="0" borderId="0" applyFont="0" applyFill="0" applyBorder="0" applyAlignment="0" applyProtection="0"/>
    <xf numFmtId="9" fontId="154" fillId="0" borderId="0" applyFont="0" applyFill="0" applyBorder="0" applyAlignment="0" applyProtection="0"/>
    <xf numFmtId="0" fontId="156" fillId="0" borderId="0"/>
    <xf numFmtId="165" fontId="156" fillId="0" borderId="0" applyFont="0" applyFill="0" applyBorder="0" applyAlignment="0" applyProtection="0"/>
    <xf numFmtId="184" fontId="158" fillId="0" borderId="0"/>
    <xf numFmtId="184" fontId="157" fillId="0" borderId="0"/>
    <xf numFmtId="0" fontId="60" fillId="0" borderId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61" fillId="0" borderId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61" fillId="0" borderId="0" applyNumberFormat="0" applyFill="0" applyBorder="0" applyAlignment="0" applyProtection="0"/>
    <xf numFmtId="165" fontId="161" fillId="0" borderId="0" applyFont="0" applyFill="0" applyBorder="0" applyAlignment="0" applyProtection="0"/>
    <xf numFmtId="9" fontId="161" fillId="0" borderId="0" applyFont="0" applyFill="0" applyBorder="0" applyAlignment="0" applyProtection="0"/>
    <xf numFmtId="0" fontId="88" fillId="0" borderId="0"/>
    <xf numFmtId="0" fontId="59" fillId="0" borderId="0"/>
    <xf numFmtId="183" fontId="59" fillId="0" borderId="0" applyFont="0" applyFill="0" applyBorder="0" applyAlignment="0" applyProtection="0"/>
    <xf numFmtId="183" fontId="59" fillId="0" borderId="0" applyFont="0" applyFill="0" applyBorder="0" applyAlignment="0" applyProtection="0"/>
    <xf numFmtId="0" fontId="59" fillId="0" borderId="0"/>
    <xf numFmtId="9" fontId="59" fillId="0" borderId="0" applyFont="0" applyFill="0" applyBorder="0" applyAlignment="0" applyProtection="0"/>
    <xf numFmtId="0" fontId="57" fillId="0" borderId="0"/>
    <xf numFmtId="0" fontId="91" fillId="0" borderId="25">
      <protection locked="0"/>
    </xf>
    <xf numFmtId="0" fontId="91" fillId="0" borderId="25">
      <protection locked="0"/>
    </xf>
    <xf numFmtId="164" fontId="88" fillId="0" borderId="0" applyFont="0" applyFill="0" applyBorder="0" applyAlignment="0" applyProtection="0"/>
    <xf numFmtId="164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65" fontId="88" fillId="0" borderId="0" applyFont="0" applyFill="0" applyBorder="0" applyAlignment="0" applyProtection="0"/>
    <xf numFmtId="0" fontId="55" fillId="0" borderId="0"/>
    <xf numFmtId="0" fontId="91" fillId="0" borderId="27">
      <protection locked="0"/>
    </xf>
    <xf numFmtId="0" fontId="91" fillId="0" borderId="27">
      <protection locked="0"/>
    </xf>
    <xf numFmtId="165" fontId="161" fillId="0" borderId="0" applyFont="0" applyFill="0" applyBorder="0" applyAlignment="0" applyProtection="0"/>
    <xf numFmtId="0" fontId="117" fillId="22" borderId="28" applyNumberFormat="0" applyAlignment="0" applyProtection="0"/>
    <xf numFmtId="165" fontId="161" fillId="0" borderId="0" applyFont="0" applyFill="0" applyBorder="0" applyAlignment="0" applyProtection="0"/>
    <xf numFmtId="0" fontId="54" fillId="0" borderId="0"/>
    <xf numFmtId="165" fontId="161" fillId="0" borderId="0" applyFont="0" applyFill="0" applyBorder="0" applyAlignment="0" applyProtection="0"/>
    <xf numFmtId="0" fontId="91" fillId="0" borderId="29">
      <protection locked="0"/>
    </xf>
    <xf numFmtId="0" fontId="91" fillId="0" borderId="29">
      <protection locked="0"/>
    </xf>
    <xf numFmtId="0" fontId="53" fillId="0" borderId="0"/>
    <xf numFmtId="183" fontId="53" fillId="0" borderId="0" applyFont="0" applyFill="0" applyBorder="0" applyAlignment="0" applyProtection="0"/>
    <xf numFmtId="183" fontId="53" fillId="0" borderId="0" applyFont="0" applyFill="0" applyBorder="0" applyAlignment="0" applyProtection="0"/>
    <xf numFmtId="0" fontId="53" fillId="0" borderId="0"/>
    <xf numFmtId="9" fontId="53" fillId="0" borderId="0" applyFont="0" applyFill="0" applyBorder="0" applyAlignment="0" applyProtection="0"/>
    <xf numFmtId="165" fontId="88" fillId="0" borderId="0" applyFont="0" applyFill="0" applyBorder="0" applyAlignment="0" applyProtection="0"/>
    <xf numFmtId="0" fontId="52" fillId="0" borderId="0"/>
    <xf numFmtId="0" fontId="91" fillId="0" borderId="30">
      <protection locked="0"/>
    </xf>
    <xf numFmtId="0" fontId="91" fillId="0" borderId="30">
      <protection locked="0"/>
    </xf>
    <xf numFmtId="0" fontId="162" fillId="0" borderId="0" applyNumberFormat="0" applyFill="0" applyBorder="0" applyAlignment="0" applyProtection="0"/>
    <xf numFmtId="165" fontId="162" fillId="0" borderId="0" applyFont="0" applyFill="0" applyBorder="0" applyAlignment="0" applyProtection="0"/>
    <xf numFmtId="9" fontId="162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7" fontId="163" fillId="0" borderId="0" applyFont="0" applyFill="0" applyBorder="0" applyAlignment="0" applyProtection="0"/>
    <xf numFmtId="165" fontId="162" fillId="0" borderId="0" applyFont="0" applyFill="0" applyBorder="0" applyAlignment="0" applyProtection="0"/>
    <xf numFmtId="165" fontId="51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51" fillId="0" borderId="0"/>
    <xf numFmtId="0" fontId="163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88" fillId="0" borderId="0"/>
    <xf numFmtId="0" fontId="91" fillId="0" borderId="31">
      <protection locked="0"/>
    </xf>
    <xf numFmtId="165" fontId="162" fillId="0" borderId="0" applyFont="0" applyFill="0" applyBorder="0" applyAlignment="0" applyProtection="0"/>
    <xf numFmtId="0" fontId="50" fillId="0" borderId="0"/>
    <xf numFmtId="165" fontId="50" fillId="0" borderId="0" applyFont="0" applyFill="0" applyBorder="0" applyAlignment="0" applyProtection="0"/>
    <xf numFmtId="0" fontId="50" fillId="0" borderId="0"/>
    <xf numFmtId="0" fontId="91" fillId="0" borderId="32">
      <protection locked="0"/>
    </xf>
    <xf numFmtId="0" fontId="91" fillId="0" borderId="32">
      <protection locked="0"/>
    </xf>
    <xf numFmtId="0" fontId="49" fillId="0" borderId="0"/>
    <xf numFmtId="0" fontId="165" fillId="0" borderId="0" applyNumberFormat="0" applyFill="0" applyBorder="0" applyAlignment="0" applyProtection="0"/>
    <xf numFmtId="165" fontId="165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8" fillId="0" borderId="0"/>
    <xf numFmtId="9" fontId="165" fillId="0" borderId="0" applyFont="0" applyFill="0" applyBorder="0" applyAlignment="0" applyProtection="0"/>
    <xf numFmtId="0" fontId="91" fillId="0" borderId="33">
      <protection locked="0"/>
    </xf>
    <xf numFmtId="165" fontId="165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7" fillId="0" borderId="0"/>
    <xf numFmtId="0" fontId="91" fillId="0" borderId="34">
      <protection locked="0"/>
    </xf>
    <xf numFmtId="0" fontId="46" fillId="0" borderId="0"/>
    <xf numFmtId="0" fontId="91" fillId="0" borderId="35">
      <protection locked="0"/>
    </xf>
    <xf numFmtId="0" fontId="91" fillId="0" borderId="35">
      <protection locked="0"/>
    </xf>
    <xf numFmtId="0" fontId="45" fillId="0" borderId="0"/>
    <xf numFmtId="165" fontId="166" fillId="0" borderId="0" applyFont="0" applyFill="0" applyBorder="0" applyAlignment="0" applyProtection="0"/>
    <xf numFmtId="0" fontId="166" fillId="0" borderId="0" applyNumberFormat="0" applyFill="0" applyBorder="0" applyAlignment="0" applyProtection="0"/>
    <xf numFmtId="9" fontId="166" fillId="0" borderId="0" applyFont="0" applyFill="0" applyBorder="0" applyAlignment="0" applyProtection="0"/>
    <xf numFmtId="0" fontId="44" fillId="0" borderId="0"/>
    <xf numFmtId="165" fontId="44" fillId="0" borderId="0" applyFont="0" applyFill="0" applyBorder="0" applyAlignment="0" applyProtection="0"/>
    <xf numFmtId="0" fontId="44" fillId="0" borderId="0"/>
    <xf numFmtId="0" fontId="91" fillId="0" borderId="36">
      <protection locked="0"/>
    </xf>
    <xf numFmtId="0" fontId="91" fillId="0" borderId="36">
      <protection locked="0"/>
    </xf>
    <xf numFmtId="165" fontId="166" fillId="0" borderId="0" applyFont="0" applyFill="0" applyBorder="0" applyAlignment="0" applyProtection="0"/>
    <xf numFmtId="165" fontId="43" fillId="0" borderId="0" applyFont="0" applyFill="0" applyBorder="0" applyAlignment="0" applyProtection="0"/>
    <xf numFmtId="0" fontId="43" fillId="0" borderId="0"/>
    <xf numFmtId="0" fontId="91" fillId="0" borderId="37">
      <protection locked="0"/>
    </xf>
    <xf numFmtId="0" fontId="42" fillId="0" borderId="0"/>
    <xf numFmtId="0" fontId="91" fillId="0" borderId="38">
      <protection locked="0"/>
    </xf>
    <xf numFmtId="0" fontId="91" fillId="0" borderId="38">
      <protection locked="0"/>
    </xf>
    <xf numFmtId="0" fontId="88" fillId="0" borderId="0"/>
    <xf numFmtId="0" fontId="88" fillId="0" borderId="0"/>
    <xf numFmtId="0" fontId="41" fillId="0" borderId="0"/>
    <xf numFmtId="0" fontId="91" fillId="0" borderId="39">
      <protection locked="0"/>
    </xf>
    <xf numFmtId="0" fontId="91" fillId="0" borderId="39">
      <protection locked="0"/>
    </xf>
    <xf numFmtId="0" fontId="40" fillId="0" borderId="0"/>
    <xf numFmtId="0" fontId="39" fillId="0" borderId="0"/>
    <xf numFmtId="0" fontId="91" fillId="0" borderId="40">
      <protection locked="0"/>
    </xf>
    <xf numFmtId="0" fontId="91" fillId="0" borderId="40">
      <protection locked="0"/>
    </xf>
    <xf numFmtId="0" fontId="88" fillId="0" borderId="0"/>
    <xf numFmtId="165" fontId="166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/>
    <xf numFmtId="0" fontId="88" fillId="0" borderId="0"/>
    <xf numFmtId="0" fontId="91" fillId="0" borderId="41">
      <protection locked="0"/>
    </xf>
    <xf numFmtId="0" fontId="38" fillId="0" borderId="0"/>
    <xf numFmtId="165" fontId="88" fillId="0" borderId="0" applyFont="0" applyFill="0" applyBorder="0" applyAlignment="0" applyProtection="0"/>
    <xf numFmtId="165" fontId="37" fillId="0" borderId="0" applyFont="0" applyFill="0" applyBorder="0" applyAlignment="0" applyProtection="0"/>
    <xf numFmtId="0" fontId="37" fillId="0" borderId="0"/>
    <xf numFmtId="0" fontId="91" fillId="0" borderId="42">
      <protection locked="0"/>
    </xf>
    <xf numFmtId="0" fontId="168" fillId="0" borderId="0" applyNumberFormat="0" applyFill="0" applyBorder="0" applyAlignment="0" applyProtection="0"/>
    <xf numFmtId="165" fontId="168" fillId="0" borderId="0" applyFont="0" applyFill="0" applyBorder="0" applyAlignment="0" applyProtection="0"/>
    <xf numFmtId="165" fontId="36" fillId="0" borderId="0" applyFont="0" applyFill="0" applyBorder="0" applyAlignment="0" applyProtection="0"/>
    <xf numFmtId="0" fontId="36" fillId="0" borderId="0"/>
    <xf numFmtId="9" fontId="168" fillId="0" borderId="0" applyFont="0" applyFill="0" applyBorder="0" applyAlignment="0" applyProtection="0"/>
    <xf numFmtId="0" fontId="91" fillId="0" borderId="43">
      <protection locked="0"/>
    </xf>
    <xf numFmtId="183" fontId="88" fillId="0" borderId="0" applyFont="0" applyFill="0" applyBorder="0" applyAlignment="0" applyProtection="0"/>
    <xf numFmtId="0" fontId="35" fillId="0" borderId="0"/>
    <xf numFmtId="0" fontId="91" fillId="0" borderId="44">
      <protection locked="0"/>
    </xf>
    <xf numFmtId="0" fontId="91" fillId="0" borderId="44">
      <protection locked="0"/>
    </xf>
    <xf numFmtId="0" fontId="34" fillId="0" borderId="0"/>
    <xf numFmtId="0" fontId="169" fillId="0" borderId="0" applyNumberFormat="0" applyFill="0" applyBorder="0" applyAlignment="0" applyProtection="0"/>
    <xf numFmtId="165" fontId="169" fillId="0" borderId="0" applyFont="0" applyFill="0" applyBorder="0" applyAlignment="0" applyProtection="0"/>
    <xf numFmtId="165" fontId="33" fillId="0" borderId="0" applyFont="0" applyFill="0" applyBorder="0" applyAlignment="0" applyProtection="0"/>
    <xf numFmtId="0" fontId="33" fillId="0" borderId="0"/>
    <xf numFmtId="9" fontId="169" fillId="0" borderId="0" applyFont="0" applyFill="0" applyBorder="0" applyAlignment="0" applyProtection="0"/>
    <xf numFmtId="0" fontId="91" fillId="0" borderId="45">
      <protection locked="0"/>
    </xf>
    <xf numFmtId="9" fontId="32" fillId="0" borderId="0" applyFont="0" applyFill="0" applyBorder="0" applyAlignment="0" applyProtection="0"/>
    <xf numFmtId="0" fontId="119" fillId="0" borderId="46" applyNumberFormat="0" applyFill="0" applyAlignment="0" applyProtection="0"/>
    <xf numFmtId="0" fontId="31" fillId="0" borderId="0"/>
    <xf numFmtId="0" fontId="30" fillId="0" borderId="0"/>
    <xf numFmtId="0" fontId="170" fillId="0" borderId="0" applyNumberFormat="0" applyFill="0" applyBorder="0" applyAlignment="0" applyProtection="0"/>
    <xf numFmtId="165" fontId="170" fillId="0" borderId="0" applyFont="0" applyFill="0" applyBorder="0" applyAlignment="0" applyProtection="0"/>
    <xf numFmtId="165" fontId="29" fillId="0" borderId="0" applyFont="0" applyFill="0" applyBorder="0" applyAlignment="0" applyProtection="0"/>
    <xf numFmtId="0" fontId="29" fillId="0" borderId="0"/>
    <xf numFmtId="9" fontId="170" fillId="0" borderId="0" applyFont="0" applyFill="0" applyBorder="0" applyAlignment="0" applyProtection="0"/>
    <xf numFmtId="0" fontId="91" fillId="0" borderId="48">
      <protection locked="0"/>
    </xf>
    <xf numFmtId="183" fontId="88" fillId="0" borderId="0" applyFont="0" applyFill="0" applyBorder="0" applyAlignment="0" applyProtection="0"/>
    <xf numFmtId="0" fontId="28" fillId="0" borderId="0"/>
    <xf numFmtId="0" fontId="91" fillId="0" borderId="49">
      <protection locked="0"/>
    </xf>
    <xf numFmtId="0" fontId="91" fillId="0" borderId="49">
      <protection locked="0"/>
    </xf>
    <xf numFmtId="0" fontId="27" fillId="0" borderId="0"/>
    <xf numFmtId="0" fontId="88" fillId="0" borderId="0"/>
    <xf numFmtId="0" fontId="26" fillId="0" borderId="0"/>
    <xf numFmtId="0" fontId="171" fillId="0" borderId="0" applyNumberFormat="0" applyFill="0" applyBorder="0" applyAlignment="0" applyProtection="0"/>
    <xf numFmtId="183" fontId="88" fillId="0" borderId="0" applyFont="0" applyFill="0" applyBorder="0" applyAlignment="0" applyProtection="0"/>
    <xf numFmtId="165" fontId="171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25" fillId="0" borderId="0"/>
    <xf numFmtId="9" fontId="171" fillId="0" borderId="0" applyFont="0" applyFill="0" applyBorder="0" applyAlignment="0" applyProtection="0"/>
    <xf numFmtId="0" fontId="91" fillId="0" borderId="50">
      <protection locked="0"/>
    </xf>
    <xf numFmtId="0" fontId="25" fillId="0" borderId="0"/>
    <xf numFmtId="165" fontId="171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24" fillId="0" borderId="0"/>
    <xf numFmtId="165" fontId="24" fillId="0" borderId="0" applyFont="0" applyFill="0" applyBorder="0" applyAlignment="0" applyProtection="0"/>
    <xf numFmtId="0" fontId="24" fillId="0" borderId="0"/>
    <xf numFmtId="0" fontId="91" fillId="0" borderId="51">
      <protection locked="0"/>
    </xf>
    <xf numFmtId="0" fontId="91" fillId="0" borderId="51">
      <protection locked="0"/>
    </xf>
    <xf numFmtId="165" fontId="171" fillId="0" borderId="0" applyFont="0" applyFill="0" applyBorder="0" applyAlignment="0" applyProtection="0"/>
    <xf numFmtId="165" fontId="23" fillId="0" borderId="0" applyFont="0" applyFill="0" applyBorder="0" applyAlignment="0" applyProtection="0"/>
    <xf numFmtId="0" fontId="23" fillId="0" borderId="0"/>
    <xf numFmtId="0" fontId="91" fillId="0" borderId="52">
      <protection locked="0"/>
    </xf>
    <xf numFmtId="165" fontId="171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22" fillId="0" borderId="0"/>
    <xf numFmtId="165" fontId="22" fillId="0" borderId="0" applyFont="0" applyFill="0" applyBorder="0" applyAlignment="0" applyProtection="0"/>
    <xf numFmtId="0" fontId="22" fillId="0" borderId="0"/>
    <xf numFmtId="0" fontId="91" fillId="0" borderId="53">
      <protection locked="0"/>
    </xf>
    <xf numFmtId="0" fontId="91" fillId="0" borderId="53">
      <protection locked="0"/>
    </xf>
    <xf numFmtId="0" fontId="100" fillId="0" borderId="0" applyFont="0" applyFill="0" applyBorder="0" applyAlignment="0" applyProtection="0"/>
    <xf numFmtId="0" fontId="176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88" fillId="0" borderId="0" applyFont="0" applyFill="0" applyBorder="0" applyAlignment="0" applyProtection="0"/>
    <xf numFmtId="2" fontId="88" fillId="0" borderId="0" applyFont="0" applyFill="0" applyBorder="0" applyAlignment="0" applyProtection="0"/>
    <xf numFmtId="189" fontId="88" fillId="0" borderId="0" applyFont="0" applyFill="0" applyBorder="0" applyAlignment="0" applyProtection="0"/>
    <xf numFmtId="3" fontId="88" fillId="0" borderId="0" applyFont="0" applyFill="0" applyBorder="0" applyAlignment="0" applyProtection="0"/>
    <xf numFmtId="0" fontId="88" fillId="0" borderId="53" applyNumberFormat="0" applyFont="0" applyFill="0" applyAlignment="0" applyProtection="0"/>
    <xf numFmtId="190" fontId="100" fillId="0" borderId="0" applyFont="0" applyFill="0" applyBorder="0" applyAlignment="0" applyProtection="0"/>
    <xf numFmtId="2" fontId="100" fillId="0" borderId="0" applyFont="0" applyFill="0" applyBorder="0" applyAlignment="0" applyProtection="0"/>
    <xf numFmtId="3" fontId="100" fillId="0" borderId="0" applyFont="0" applyFill="0" applyBorder="0" applyAlignment="0" applyProtection="0"/>
    <xf numFmtId="0" fontId="100" fillId="0" borderId="53" applyNumberFormat="0" applyFont="0" applyFill="0" applyAlignment="0" applyProtection="0"/>
    <xf numFmtId="0" fontId="178" fillId="0" borderId="0" applyNumberFormat="0" applyFill="0" applyBorder="0" applyAlignment="0" applyProtection="0"/>
    <xf numFmtId="165" fontId="178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/>
    <xf numFmtId="9" fontId="178" fillId="0" borderId="0" applyFont="0" applyFill="0" applyBorder="0" applyAlignment="0" applyProtection="0"/>
    <xf numFmtId="0" fontId="91" fillId="0" borderId="54">
      <protection locked="0"/>
    </xf>
    <xf numFmtId="165" fontId="178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/>
    <xf numFmtId="0" fontId="91" fillId="0" borderId="55">
      <protection locked="0"/>
    </xf>
    <xf numFmtId="165" fontId="178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/>
    <xf numFmtId="0" fontId="91" fillId="0" borderId="56">
      <protection locked="0"/>
    </xf>
    <xf numFmtId="165" fontId="17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/>
    <xf numFmtId="0" fontId="91" fillId="0" borderId="57">
      <protection locked="0"/>
    </xf>
    <xf numFmtId="183" fontId="88" fillId="0" borderId="0" applyFont="0" applyFill="0" applyBorder="0" applyAlignment="0" applyProtection="0"/>
    <xf numFmtId="165" fontId="17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8" fillId="0" borderId="0" applyFont="0" applyFill="0" applyBorder="0" applyAlignment="0" applyProtection="0"/>
    <xf numFmtId="0" fontId="17" fillId="0" borderId="0"/>
    <xf numFmtId="0" fontId="17" fillId="0" borderId="0"/>
    <xf numFmtId="0" fontId="91" fillId="0" borderId="58">
      <protection locked="0"/>
    </xf>
    <xf numFmtId="165" fontId="178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6" fillId="0" borderId="0"/>
    <xf numFmtId="0" fontId="91" fillId="0" borderId="59">
      <protection locked="0"/>
    </xf>
    <xf numFmtId="183" fontId="88" fillId="0" borderId="0" applyFont="0" applyFill="0" applyBorder="0" applyAlignment="0" applyProtection="0"/>
    <xf numFmtId="0" fontId="15" fillId="0" borderId="0"/>
    <xf numFmtId="0" fontId="91" fillId="0" borderId="60">
      <protection locked="0"/>
    </xf>
    <xf numFmtId="0" fontId="91" fillId="0" borderId="60">
      <protection locked="0"/>
    </xf>
    <xf numFmtId="0" fontId="179" fillId="0" borderId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2" fillId="0" borderId="0" applyFont="0" applyFill="0" applyBorder="0" applyAlignment="0" applyProtection="0"/>
    <xf numFmtId="2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190" fontId="182" fillId="0" borderId="0" applyFont="0" applyFill="0" applyBorder="0" applyAlignment="0" applyProtection="0"/>
    <xf numFmtId="3" fontId="182" fillId="0" borderId="0" applyFont="0" applyFill="0" applyBorder="0" applyAlignment="0" applyProtection="0"/>
    <xf numFmtId="0" fontId="182" fillId="0" borderId="61" applyNumberFormat="0" applyFont="0" applyFill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4" fontId="182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00" fillId="0" borderId="61" applyNumberFormat="0" applyFont="0" applyFill="0" applyAlignment="0" applyProtection="0"/>
    <xf numFmtId="183" fontId="88" fillId="0" borderId="0" applyFont="0" applyFill="0" applyBorder="0" applyAlignment="0" applyProtection="0"/>
    <xf numFmtId="0" fontId="14" fillId="0" borderId="0"/>
    <xf numFmtId="0" fontId="91" fillId="0" borderId="62">
      <protection locked="0"/>
    </xf>
    <xf numFmtId="0" fontId="91" fillId="0" borderId="62">
      <protection locked="0"/>
    </xf>
    <xf numFmtId="0" fontId="183" fillId="0" borderId="0" applyNumberFormat="0" applyFill="0" applyBorder="0" applyAlignment="0" applyProtection="0"/>
    <xf numFmtId="165" fontId="183" fillId="0" borderId="0" applyFont="0" applyFill="0" applyBorder="0" applyAlignment="0" applyProtection="0"/>
    <xf numFmtId="165" fontId="13" fillId="0" borderId="0" applyFont="0" applyFill="0" applyBorder="0" applyAlignment="0" applyProtection="0"/>
    <xf numFmtId="0" fontId="13" fillId="0" borderId="0"/>
    <xf numFmtId="9" fontId="183" fillId="0" borderId="0" applyFont="0" applyFill="0" applyBorder="0" applyAlignment="0" applyProtection="0"/>
    <xf numFmtId="0" fontId="91" fillId="0" borderId="63">
      <protection locked="0"/>
    </xf>
    <xf numFmtId="165" fontId="183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2" fillId="0" borderId="0"/>
    <xf numFmtId="165" fontId="12" fillId="0" borderId="0" applyFont="0" applyFill="0" applyBorder="0" applyAlignment="0" applyProtection="0"/>
    <xf numFmtId="0" fontId="12" fillId="0" borderId="0"/>
    <xf numFmtId="165" fontId="183" fillId="0" borderId="0" applyFont="0" applyFill="0" applyBorder="0" applyAlignment="0" applyProtection="0"/>
    <xf numFmtId="0" fontId="91" fillId="0" borderId="64">
      <protection locked="0"/>
    </xf>
    <xf numFmtId="0" fontId="91" fillId="0" borderId="64">
      <protection locked="0"/>
    </xf>
    <xf numFmtId="165" fontId="183" fillId="0" borderId="0" applyFont="0" applyFill="0" applyBorder="0" applyAlignment="0" applyProtection="0"/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1" fillId="0" borderId="0"/>
    <xf numFmtId="0" fontId="91" fillId="0" borderId="65">
      <protection locked="0"/>
    </xf>
    <xf numFmtId="0" fontId="91" fillId="0" borderId="65">
      <protection locked="0"/>
    </xf>
    <xf numFmtId="183" fontId="88" fillId="0" borderId="0" applyFont="0" applyFill="0" applyBorder="0" applyAlignment="0" applyProtection="0"/>
    <xf numFmtId="0" fontId="10" fillId="0" borderId="0"/>
    <xf numFmtId="0" fontId="91" fillId="0" borderId="66">
      <protection locked="0"/>
    </xf>
    <xf numFmtId="0" fontId="91" fillId="0" borderId="66">
      <protection locked="0"/>
    </xf>
    <xf numFmtId="183" fontId="88" fillId="0" borderId="0" applyFont="0" applyFill="0" applyBorder="0" applyAlignment="0" applyProtection="0"/>
    <xf numFmtId="183" fontId="88" fillId="0" borderId="0" applyFont="0" applyFill="0" applyBorder="0" applyAlignment="0" applyProtection="0"/>
    <xf numFmtId="0" fontId="183" fillId="0" borderId="0" applyFont="0" applyFill="0" applyBorder="0" applyAlignment="0" applyProtection="0"/>
    <xf numFmtId="2" fontId="183" fillId="0" borderId="0" applyFont="0" applyFill="0" applyBorder="0" applyAlignment="0" applyProtection="0"/>
    <xf numFmtId="165" fontId="183" fillId="0" borderId="0" applyFont="0" applyFill="0" applyBorder="0" applyAlignment="0" applyProtection="0"/>
    <xf numFmtId="189" fontId="183" fillId="0" borderId="0" applyFont="0" applyFill="0" applyBorder="0" applyAlignment="0" applyProtection="0"/>
    <xf numFmtId="3" fontId="183" fillId="0" borderId="0" applyFont="0" applyFill="0" applyBorder="0" applyAlignment="0" applyProtection="0"/>
    <xf numFmtId="0" fontId="183" fillId="0" borderId="67" applyNumberFormat="0" applyFont="0" applyFill="0" applyAlignment="0" applyProtection="0"/>
    <xf numFmtId="165" fontId="183" fillId="0" borderId="0" applyFont="0" applyFill="0" applyBorder="0" applyAlignment="0" applyProtection="0"/>
    <xf numFmtId="0" fontId="100" fillId="0" borderId="67" applyNumberFormat="0" applyFont="0" applyFill="0" applyAlignment="0" applyProtection="0"/>
    <xf numFmtId="0" fontId="186" fillId="0" borderId="0" applyNumberFormat="0" applyFill="0" applyBorder="0" applyAlignment="0" applyProtection="0"/>
    <xf numFmtId="0" fontId="179" fillId="0" borderId="68" applyNumberFormat="0" applyFont="0" applyFill="0" applyAlignment="0" applyProtection="0"/>
    <xf numFmtId="3" fontId="179" fillId="0" borderId="0" applyFont="0" applyFill="0" applyBorder="0" applyAlignment="0" applyProtection="0"/>
    <xf numFmtId="190" fontId="179" fillId="0" borderId="0" applyFont="0" applyFill="0" applyBorder="0" applyAlignment="0" applyProtection="0"/>
    <xf numFmtId="165" fontId="183" fillId="0" borderId="0" applyFont="0" applyFill="0" applyBorder="0" applyAlignment="0" applyProtection="0"/>
    <xf numFmtId="165" fontId="9" fillId="0" borderId="0" applyFont="0" applyFill="0" applyBorder="0" applyAlignment="0" applyProtection="0"/>
    <xf numFmtId="4" fontId="179" fillId="0" borderId="0" applyFont="0" applyFill="0" applyBorder="0" applyAlignment="0" applyProtection="0"/>
    <xf numFmtId="2" fontId="179" fillId="0" borderId="0" applyFont="0" applyFill="0" applyBorder="0" applyAlignment="0" applyProtection="0"/>
    <xf numFmtId="0" fontId="179" fillId="0" borderId="0" applyFont="0" applyFill="0" applyBorder="0" applyAlignment="0" applyProtection="0"/>
    <xf numFmtId="0" fontId="9" fillId="0" borderId="0"/>
    <xf numFmtId="0" fontId="185" fillId="0" borderId="0" applyNumberFormat="0" applyFill="0" applyBorder="0" applyAlignment="0" applyProtection="0"/>
    <xf numFmtId="0" fontId="184" fillId="0" borderId="0"/>
    <xf numFmtId="0" fontId="91" fillId="0" borderId="68">
      <protection locked="0"/>
    </xf>
    <xf numFmtId="4" fontId="179" fillId="0" borderId="0" applyFont="0" applyFill="0" applyBorder="0" applyAlignment="0" applyProtection="0"/>
    <xf numFmtId="4" fontId="179" fillId="0" borderId="0" applyFont="0" applyFill="0" applyBorder="0" applyAlignment="0" applyProtection="0"/>
    <xf numFmtId="0" fontId="8" fillId="0" borderId="0"/>
    <xf numFmtId="183" fontId="88" fillId="0" borderId="0" applyFont="0" applyFill="0" applyBorder="0" applyAlignment="0" applyProtection="0"/>
    <xf numFmtId="0" fontId="7" fillId="0" borderId="0"/>
    <xf numFmtId="0" fontId="91" fillId="0" borderId="69">
      <protection locked="0"/>
    </xf>
    <xf numFmtId="0" fontId="91" fillId="0" borderId="69">
      <protection locked="0"/>
    </xf>
    <xf numFmtId="0" fontId="6" fillId="0" borderId="0"/>
    <xf numFmtId="0" fontId="5" fillId="0" borderId="0"/>
    <xf numFmtId="0" fontId="4" fillId="0" borderId="0"/>
    <xf numFmtId="0" fontId="187" fillId="0" borderId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4" fontId="179" fillId="0" borderId="0" applyFont="0" applyFill="0" applyBorder="0" applyAlignment="0" applyProtection="0"/>
    <xf numFmtId="0" fontId="179" fillId="0" borderId="70" applyNumberFormat="0" applyFont="0" applyFill="0" applyAlignment="0" applyProtection="0"/>
    <xf numFmtId="4" fontId="179" fillId="0" borderId="0" applyFont="0" applyFill="0" applyBorder="0" applyAlignment="0" applyProtection="0"/>
    <xf numFmtId="0" fontId="3" fillId="0" borderId="0"/>
    <xf numFmtId="165" fontId="88" fillId="0" borderId="0" applyFont="0" applyFill="0" applyBorder="0" applyAlignment="0" applyProtection="0"/>
    <xf numFmtId="165" fontId="88" fillId="0" borderId="0" applyFont="0" applyFill="0" applyBorder="0" applyAlignment="0" applyProtection="0"/>
    <xf numFmtId="165" fontId="88" fillId="0" borderId="0" applyFont="0" applyFill="0" applyBorder="0" applyAlignment="0" applyProtection="0"/>
    <xf numFmtId="165" fontId="88" fillId="0" borderId="0" applyFont="0" applyFill="0" applyBorder="0" applyAlignment="0" applyProtection="0"/>
    <xf numFmtId="0" fontId="88" fillId="0" borderId="71" applyNumberFormat="0" applyFont="0" applyFill="0" applyAlignment="0" applyProtection="0"/>
    <xf numFmtId="0" fontId="2" fillId="0" borderId="0"/>
    <xf numFmtId="0" fontId="193" fillId="0" borderId="0" applyNumberFormat="0" applyFill="0" applyBorder="0" applyAlignment="0" applyProtection="0"/>
    <xf numFmtId="165" fontId="193" fillId="0" borderId="0" applyFont="0" applyFill="0" applyBorder="0" applyAlignment="0" applyProtection="0"/>
    <xf numFmtId="165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2" fontId="193" fillId="0" borderId="0" applyFont="0" applyFill="0" applyBorder="0" applyAlignment="0" applyProtection="0"/>
    <xf numFmtId="165" fontId="193" fillId="0" borderId="0" applyFont="0" applyFill="0" applyBorder="0" applyAlignment="0" applyProtection="0"/>
    <xf numFmtId="189" fontId="193" fillId="0" borderId="0" applyFont="0" applyFill="0" applyBorder="0" applyAlignment="0" applyProtection="0"/>
    <xf numFmtId="3" fontId="193" fillId="0" borderId="0" applyFont="0" applyFill="0" applyBorder="0" applyAlignment="0" applyProtection="0"/>
    <xf numFmtId="0" fontId="193" fillId="0" borderId="72" applyNumberFormat="0" applyFont="0" applyFill="0" applyAlignment="0" applyProtection="0"/>
    <xf numFmtId="165" fontId="193" fillId="0" borderId="0" applyFont="0" applyFill="0" applyBorder="0" applyAlignment="0" applyProtection="0"/>
    <xf numFmtId="165" fontId="193" fillId="0" borderId="0" applyFont="0" applyFill="0" applyBorder="0" applyAlignment="0" applyProtection="0"/>
    <xf numFmtId="165" fontId="193" fillId="0" borderId="0" applyFont="0" applyFill="0" applyBorder="0" applyAlignment="0" applyProtection="0"/>
    <xf numFmtId="165" fontId="193" fillId="0" borderId="0" applyFont="0" applyFill="0" applyBorder="0" applyAlignment="0" applyProtection="0"/>
    <xf numFmtId="0" fontId="194" fillId="0" borderId="0" applyNumberFormat="0" applyFill="0" applyBorder="0" applyAlignment="0" applyProtection="0"/>
    <xf numFmtId="165" fontId="19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9" fontId="194" fillId="0" borderId="0" applyFont="0" applyFill="0" applyBorder="0" applyAlignment="0" applyProtection="0"/>
    <xf numFmtId="0" fontId="91" fillId="0" borderId="73">
      <protection locked="0"/>
    </xf>
  </cellStyleXfs>
  <cellXfs count="510">
    <xf numFmtId="37" fontId="0" fillId="0" borderId="0" xfId="0" applyNumberFormat="1"/>
    <xf numFmtId="37" fontId="96" fillId="0" borderId="0" xfId="17" applyNumberFormat="1"/>
    <xf numFmtId="37" fontId="88" fillId="3" borderId="0" xfId="0" applyNumberFormat="1" applyFont="1" applyFill="1"/>
    <xf numFmtId="39" fontId="88" fillId="3" borderId="0" xfId="0" applyNumberFormat="1" applyFont="1" applyFill="1"/>
    <xf numFmtId="37" fontId="88" fillId="4" borderId="0" xfId="0" applyNumberFormat="1" applyFont="1" applyFill="1"/>
    <xf numFmtId="39" fontId="88" fillId="4" borderId="0" xfId="0" applyNumberFormat="1" applyFont="1" applyFill="1"/>
    <xf numFmtId="37" fontId="88" fillId="5" borderId="0" xfId="0" applyNumberFormat="1" applyFont="1" applyFill="1"/>
    <xf numFmtId="14" fontId="88" fillId="5" borderId="0" xfId="0" applyNumberFormat="1" applyFont="1" applyFill="1"/>
    <xf numFmtId="39" fontId="88" fillId="5" borderId="0" xfId="0" applyNumberFormat="1" applyFont="1" applyFill="1"/>
    <xf numFmtId="9" fontId="88" fillId="5" borderId="0" xfId="18" applyFont="1" applyFill="1"/>
    <xf numFmtId="37" fontId="88" fillId="5" borderId="3" xfId="3" applyNumberFormat="1" applyFont="1" applyFill="1" applyBorder="1"/>
    <xf numFmtId="37" fontId="88" fillId="5" borderId="0" xfId="3" applyNumberFormat="1" applyFont="1" applyFill="1"/>
    <xf numFmtId="37" fontId="94" fillId="5" borderId="0" xfId="11" applyFont="1" applyFill="1" applyAlignment="1">
      <alignment horizontal="center"/>
    </xf>
    <xf numFmtId="37" fontId="93" fillId="5" borderId="0" xfId="11" applyFont="1" applyFill="1" applyAlignment="1">
      <alignment horizontal="left"/>
    </xf>
    <xf numFmtId="37" fontId="94" fillId="5" borderId="0" xfId="11" applyFont="1" applyFill="1" applyAlignment="1">
      <alignment horizontal="left" indent="1"/>
    </xf>
    <xf numFmtId="37" fontId="88" fillId="5" borderId="0" xfId="11" applyFont="1" applyFill="1" applyAlignment="1">
      <alignment horizontal="left" indent="2"/>
    </xf>
    <xf numFmtId="37" fontId="88" fillId="5" borderId="0" xfId="3" applyNumberFormat="1" applyFont="1" applyFill="1" applyAlignment="1">
      <alignment horizontal="left"/>
    </xf>
    <xf numFmtId="37" fontId="94" fillId="5" borderId="0" xfId="11" applyFont="1" applyFill="1" applyAlignment="1">
      <alignment horizontal="left" indent="2"/>
    </xf>
    <xf numFmtId="37" fontId="93" fillId="5" borderId="0" xfId="11" applyFont="1" applyFill="1" applyAlignment="1">
      <alignment horizontal="left" indent="3"/>
    </xf>
    <xf numFmtId="37" fontId="88" fillId="5" borderId="0" xfId="11" applyFont="1" applyFill="1" applyAlignment="1">
      <alignment horizontal="left" indent="4"/>
    </xf>
    <xf numFmtId="37" fontId="88" fillId="5" borderId="0" xfId="11" applyFont="1" applyFill="1" applyAlignment="1">
      <alignment horizontal="left" indent="3"/>
    </xf>
    <xf numFmtId="37" fontId="93" fillId="5" borderId="0" xfId="11" quotePrefix="1" applyFont="1" applyFill="1" applyAlignment="1">
      <alignment horizontal="left"/>
    </xf>
    <xf numFmtId="37" fontId="88" fillId="5" borderId="3" xfId="11" applyFont="1" applyFill="1" applyBorder="1"/>
    <xf numFmtId="37" fontId="93" fillId="5" borderId="0" xfId="12" applyFont="1" applyFill="1" applyAlignment="1">
      <alignment horizontal="center"/>
    </xf>
    <xf numFmtId="37" fontId="88" fillId="5" borderId="0" xfId="12" applyFont="1" applyFill="1"/>
    <xf numFmtId="37" fontId="93" fillId="5" borderId="0" xfId="12" applyFont="1" applyFill="1" applyAlignment="1">
      <alignment horizontal="left"/>
    </xf>
    <xf numFmtId="37" fontId="88" fillId="5" borderId="0" xfId="12" quotePrefix="1" applyFont="1" applyFill="1" applyAlignment="1">
      <alignment horizontal="left"/>
    </xf>
    <xf numFmtId="37" fontId="88" fillId="5" borderId="0" xfId="12" applyFont="1" applyFill="1" applyAlignment="1">
      <alignment horizontal="left"/>
    </xf>
    <xf numFmtId="37" fontId="95" fillId="5" borderId="0" xfId="12" applyFont="1" applyFill="1" applyAlignment="1">
      <alignment horizontal="left"/>
    </xf>
    <xf numFmtId="37" fontId="95" fillId="5" borderId="0" xfId="12" quotePrefix="1" applyFont="1" applyFill="1" applyAlignment="1">
      <alignment horizontal="left"/>
    </xf>
    <xf numFmtId="37" fontId="94" fillId="5" borderId="0" xfId="12" applyFont="1" applyFill="1"/>
    <xf numFmtId="37" fontId="88" fillId="5" borderId="2" xfId="3" applyNumberFormat="1" applyFont="1" applyFill="1" applyBorder="1"/>
    <xf numFmtId="37" fontId="93" fillId="5" borderId="0" xfId="3" applyNumberFormat="1" applyFont="1" applyFill="1" applyAlignment="1">
      <alignment horizontal="center"/>
    </xf>
    <xf numFmtId="37" fontId="93" fillId="5" borderId="0" xfId="3" applyNumberFormat="1" applyFont="1" applyFill="1" applyAlignment="1">
      <alignment horizontal="left"/>
    </xf>
    <xf numFmtId="37" fontId="88" fillId="5" borderId="0" xfId="3" quotePrefix="1" applyNumberFormat="1" applyFont="1" applyFill="1" applyAlignment="1">
      <alignment horizontal="left"/>
    </xf>
    <xf numFmtId="37" fontId="93" fillId="5" borderId="0" xfId="3" quotePrefix="1" applyNumberFormat="1" applyFont="1" applyFill="1" applyAlignment="1">
      <alignment horizontal="left"/>
    </xf>
    <xf numFmtId="37" fontId="95" fillId="5" borderId="0" xfId="3" quotePrefix="1" applyNumberFormat="1" applyFont="1" applyFill="1" applyAlignment="1">
      <alignment horizontal="left"/>
    </xf>
    <xf numFmtId="37" fontId="94" fillId="5" borderId="0" xfId="3" applyNumberFormat="1" applyFont="1" applyFill="1"/>
    <xf numFmtId="37" fontId="96" fillId="5" borderId="0" xfId="17" applyNumberFormat="1" applyFill="1"/>
    <xf numFmtId="171" fontId="88" fillId="5" borderId="0" xfId="16" applyNumberFormat="1" applyFill="1" applyAlignment="1">
      <alignment horizontal="center"/>
    </xf>
    <xf numFmtId="37" fontId="93" fillId="4" borderId="0" xfId="0" applyNumberFormat="1" applyFont="1" applyFill="1"/>
    <xf numFmtId="37" fontId="93" fillId="5" borderId="0" xfId="0" applyNumberFormat="1" applyFont="1" applyFill="1"/>
    <xf numFmtId="172" fontId="88" fillId="5" borderId="0" xfId="18" applyNumberFormat="1" applyFont="1" applyFill="1"/>
    <xf numFmtId="9" fontId="88" fillId="6" borderId="0" xfId="18" applyFont="1" applyFill="1"/>
    <xf numFmtId="10" fontId="88" fillId="5" borderId="0" xfId="18" applyNumberFormat="1" applyFont="1" applyFill="1"/>
    <xf numFmtId="9" fontId="0" fillId="0" borderId="0" xfId="18" applyFont="1"/>
    <xf numFmtId="14" fontId="0" fillId="0" borderId="0" xfId="0" applyNumberFormat="1"/>
    <xf numFmtId="0" fontId="0" fillId="0" borderId="0" xfId="0"/>
    <xf numFmtId="37" fontId="93" fillId="5" borderId="0" xfId="0" applyNumberFormat="1" applyFont="1" applyFill="1" applyAlignment="1">
      <alignment horizontal="left" indent="1"/>
    </xf>
    <xf numFmtId="176" fontId="88" fillId="5" borderId="0" xfId="0" applyNumberFormat="1" applyFont="1" applyFill="1"/>
    <xf numFmtId="37" fontId="93" fillId="0" borderId="0" xfId="11" applyFont="1" applyAlignment="1">
      <alignment horizontal="left" indent="3"/>
    </xf>
    <xf numFmtId="37" fontId="88" fillId="6" borderId="0" xfId="0" applyNumberFormat="1" applyFont="1" applyFill="1"/>
    <xf numFmtId="14" fontId="88" fillId="6" borderId="0" xfId="0" applyNumberFormat="1" applyFont="1" applyFill="1"/>
    <xf numFmtId="39" fontId="88" fillId="6" borderId="0" xfId="0" applyNumberFormat="1" applyFont="1" applyFill="1"/>
    <xf numFmtId="37" fontId="99" fillId="0" borderId="0" xfId="3" applyNumberFormat="1" applyFont="1" applyAlignment="1">
      <alignment horizontal="center"/>
    </xf>
    <xf numFmtId="37" fontId="100" fillId="0" borderId="0" xfId="3" applyNumberFormat="1" applyFont="1"/>
    <xf numFmtId="37" fontId="100" fillId="0" borderId="0" xfId="3" quotePrefix="1" applyNumberFormat="1" applyFont="1" applyAlignment="1">
      <alignment horizontal="left"/>
    </xf>
    <xf numFmtId="37" fontId="100" fillId="0" borderId="0" xfId="3" applyNumberFormat="1" applyFont="1" applyAlignment="1">
      <alignment horizontal="left"/>
    </xf>
    <xf numFmtId="37" fontId="110" fillId="0" borderId="0" xfId="3" quotePrefix="1" applyNumberFormat="1" applyFont="1" applyAlignment="1">
      <alignment horizontal="left"/>
    </xf>
    <xf numFmtId="37" fontId="98" fillId="0" borderId="0" xfId="3" applyNumberFormat="1" applyFont="1"/>
    <xf numFmtId="37" fontId="99" fillId="0" borderId="0" xfId="3" applyNumberFormat="1" applyFont="1" applyAlignment="1">
      <alignment horizontal="left"/>
    </xf>
    <xf numFmtId="37" fontId="99" fillId="0" borderId="0" xfId="3" quotePrefix="1" applyNumberFormat="1" applyFont="1" applyAlignment="1">
      <alignment horizontal="left"/>
    </xf>
    <xf numFmtId="37" fontId="99" fillId="0" borderId="0" xfId="12" applyFont="1" applyAlignment="1">
      <alignment horizontal="center"/>
    </xf>
    <xf numFmtId="37" fontId="100" fillId="0" borderId="0" xfId="12" applyFont="1"/>
    <xf numFmtId="37" fontId="100" fillId="0" borderId="0" xfId="12" quotePrefix="1" applyFont="1" applyAlignment="1">
      <alignment horizontal="left"/>
    </xf>
    <xf numFmtId="37" fontId="100" fillId="0" borderId="0" xfId="12" applyFont="1" applyAlignment="1">
      <alignment horizontal="left"/>
    </xf>
    <xf numFmtId="37" fontId="110" fillId="0" borderId="0" xfId="12" applyFont="1" applyAlignment="1">
      <alignment horizontal="left"/>
    </xf>
    <xf numFmtId="37" fontId="110" fillId="0" borderId="0" xfId="12" quotePrefix="1" applyFont="1" applyAlignment="1">
      <alignment horizontal="left"/>
    </xf>
    <xf numFmtId="37" fontId="98" fillId="0" borderId="0" xfId="12" applyFont="1"/>
    <xf numFmtId="37" fontId="99" fillId="0" borderId="0" xfId="12" applyFont="1" applyAlignment="1">
      <alignment horizontal="left"/>
    </xf>
    <xf numFmtId="9" fontId="88" fillId="8" borderId="0" xfId="18" applyFont="1" applyFill="1"/>
    <xf numFmtId="172" fontId="88" fillId="8" borderId="0" xfId="18" applyNumberFormat="1" applyFont="1" applyFill="1"/>
    <xf numFmtId="37" fontId="0" fillId="5" borderId="0" xfId="0" applyNumberFormat="1" applyFill="1"/>
    <xf numFmtId="9" fontId="88" fillId="9" borderId="0" xfId="18" applyFont="1" applyFill="1"/>
    <xf numFmtId="37" fontId="88" fillId="10" borderId="0" xfId="0" applyNumberFormat="1" applyFont="1" applyFill="1"/>
    <xf numFmtId="14" fontId="88" fillId="10" borderId="0" xfId="0" applyNumberFormat="1" applyFont="1" applyFill="1"/>
    <xf numFmtId="39" fontId="88" fillId="10" borderId="0" xfId="0" applyNumberFormat="1" applyFont="1" applyFill="1"/>
    <xf numFmtId="9" fontId="88" fillId="10" borderId="0" xfId="18" applyFont="1" applyFill="1"/>
    <xf numFmtId="37" fontId="108" fillId="7" borderId="7" xfId="0" applyNumberFormat="1" applyFont="1" applyFill="1" applyBorder="1" applyAlignment="1">
      <alignment vertical="center" wrapText="1"/>
    </xf>
    <xf numFmtId="37" fontId="108" fillId="12" borderId="7" xfId="0" applyNumberFormat="1" applyFont="1" applyFill="1" applyBorder="1" applyAlignment="1">
      <alignment vertical="center" wrapText="1"/>
    </xf>
    <xf numFmtId="37" fontId="108" fillId="7" borderId="7" xfId="0" applyNumberFormat="1" applyFont="1" applyFill="1" applyBorder="1" applyAlignment="1">
      <alignment horizontal="right" vertical="center" wrapText="1"/>
    </xf>
    <xf numFmtId="37" fontId="108" fillId="7" borderId="8" xfId="0" applyNumberFormat="1" applyFont="1" applyFill="1" applyBorder="1" applyAlignment="1">
      <alignment horizontal="right" vertical="center" wrapText="1"/>
    </xf>
    <xf numFmtId="165" fontId="88" fillId="5" borderId="0" xfId="2" applyFont="1" applyFill="1"/>
    <xf numFmtId="0" fontId="81" fillId="0" borderId="0" xfId="108"/>
    <xf numFmtId="2" fontId="81" fillId="0" borderId="0" xfId="108" applyNumberFormat="1"/>
    <xf numFmtId="178" fontId="81" fillId="0" borderId="0" xfId="108" applyNumberFormat="1"/>
    <xf numFmtId="178" fontId="144" fillId="0" borderId="0" xfId="108" applyNumberFormat="1" applyFont="1"/>
    <xf numFmtId="9" fontId="81" fillId="0" borderId="0" xfId="18" applyFont="1"/>
    <xf numFmtId="9" fontId="145" fillId="0" borderId="0" xfId="18" applyFont="1"/>
    <xf numFmtId="180" fontId="81" fillId="0" borderId="0" xfId="2" applyNumberFormat="1" applyFont="1"/>
    <xf numFmtId="180" fontId="144" fillId="0" borderId="0" xfId="2" applyNumberFormat="1" applyFont="1"/>
    <xf numFmtId="0" fontId="80" fillId="0" borderId="0" xfId="108" applyFont="1"/>
    <xf numFmtId="3" fontId="88" fillId="0" borderId="0" xfId="201" applyNumberFormat="1" applyFont="1" applyAlignment="1">
      <alignment horizontal="center"/>
    </xf>
    <xf numFmtId="0" fontId="146" fillId="0" borderId="0" xfId="201"/>
    <xf numFmtId="2" fontId="146" fillId="0" borderId="0" xfId="201" applyNumberFormat="1" applyAlignment="1">
      <alignment horizontal="center"/>
    </xf>
    <xf numFmtId="4" fontId="146" fillId="0" borderId="0" xfId="201" applyNumberFormat="1" applyAlignment="1">
      <alignment horizontal="center"/>
    </xf>
    <xf numFmtId="14" fontId="146" fillId="0" borderId="0" xfId="201" quotePrefix="1" applyNumberFormat="1" applyAlignment="1">
      <alignment horizontal="center"/>
    </xf>
    <xf numFmtId="0" fontId="146" fillId="0" borderId="0" xfId="201" applyAlignment="1">
      <alignment horizontal="center"/>
    </xf>
    <xf numFmtId="3" fontId="146" fillId="0" borderId="0" xfId="201" applyNumberFormat="1" applyAlignment="1">
      <alignment horizontal="center"/>
    </xf>
    <xf numFmtId="172" fontId="88" fillId="9" borderId="0" xfId="18" applyNumberFormat="1" applyFont="1" applyFill="1"/>
    <xf numFmtId="0" fontId="79" fillId="0" borderId="0" xfId="108" applyFont="1"/>
    <xf numFmtId="165" fontId="81" fillId="0" borderId="0" xfId="2" applyFont="1"/>
    <xf numFmtId="9" fontId="78" fillId="0" borderId="0" xfId="18" applyFont="1"/>
    <xf numFmtId="0" fontId="77" fillId="0" borderId="0" xfId="108" applyFont="1"/>
    <xf numFmtId="0" fontId="75" fillId="0" borderId="0" xfId="108" applyFont="1"/>
    <xf numFmtId="0" fontId="74" fillId="0" borderId="0" xfId="108" applyFont="1"/>
    <xf numFmtId="37" fontId="0" fillId="10" borderId="0" xfId="0" applyNumberFormat="1" applyFill="1"/>
    <xf numFmtId="14" fontId="0" fillId="10" borderId="0" xfId="0" applyNumberFormat="1" applyFill="1"/>
    <xf numFmtId="37" fontId="0" fillId="8" borderId="0" xfId="0" applyNumberFormat="1" applyFill="1"/>
    <xf numFmtId="14" fontId="108" fillId="8" borderId="7" xfId="0" applyNumberFormat="1" applyFont="1" applyFill="1" applyBorder="1" applyAlignment="1">
      <alignment vertical="center" wrapText="1"/>
    </xf>
    <xf numFmtId="2" fontId="0" fillId="8" borderId="0" xfId="0" applyNumberFormat="1" applyFill="1"/>
    <xf numFmtId="180" fontId="0" fillId="10" borderId="0" xfId="2" applyNumberFormat="1" applyFont="1" applyFill="1"/>
    <xf numFmtId="0" fontId="71" fillId="0" borderId="0" xfId="108" applyFont="1"/>
    <xf numFmtId="37" fontId="100" fillId="0" borderId="0" xfId="3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>
      <alignment horizontal="right"/>
    </xf>
    <xf numFmtId="0" fontId="70" fillId="0" borderId="0" xfId="108" applyFont="1"/>
    <xf numFmtId="180" fontId="81" fillId="0" borderId="0" xfId="2" applyNumberFormat="1" applyFont="1" applyAlignment="1">
      <alignment horizontal="right"/>
    </xf>
    <xf numFmtId="0" fontId="68" fillId="0" borderId="0" xfId="108" applyFont="1"/>
    <xf numFmtId="0" fontId="67" fillId="0" borderId="0" xfId="108" applyFont="1"/>
    <xf numFmtId="174" fontId="100" fillId="0" borderId="0" xfId="221" applyNumberFormat="1" applyFont="1" applyAlignment="1">
      <alignment horizontal="right" vertical="center"/>
    </xf>
    <xf numFmtId="40" fontId="98" fillId="0" borderId="0" xfId="221" applyNumberFormat="1" applyFont="1" applyAlignment="1">
      <alignment horizontal="right" vertical="center"/>
    </xf>
    <xf numFmtId="9" fontId="99" fillId="0" borderId="0" xfId="109" applyFont="1" applyAlignment="1">
      <alignment horizontal="right" vertical="center"/>
    </xf>
    <xf numFmtId="0" fontId="66" fillId="0" borderId="0" xfId="108" applyFont="1"/>
    <xf numFmtId="0" fontId="65" fillId="0" borderId="0" xfId="108" applyFont="1"/>
    <xf numFmtId="0" fontId="96" fillId="0" borderId="0" xfId="17"/>
    <xf numFmtId="37" fontId="153" fillId="0" borderId="0" xfId="0" applyNumberFormat="1" applyFont="1"/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vertical="center"/>
    </xf>
    <xf numFmtId="174" fontId="99" fillId="0" borderId="0" xfId="221" applyNumberFormat="1" applyFont="1" applyAlignment="1">
      <alignment vertical="center"/>
    </xf>
    <xf numFmtId="174" fontId="100" fillId="0" borderId="0" xfId="221" applyNumberFormat="1" applyFont="1" applyAlignment="1">
      <alignment vertical="center"/>
    </xf>
    <xf numFmtId="40" fontId="98" fillId="0" borderId="0" xfId="221" applyNumberFormat="1" applyFont="1" applyAlignment="1">
      <alignment vertical="center"/>
    </xf>
    <xf numFmtId="9" fontId="99" fillId="0" borderId="0" xfId="109" applyFont="1" applyAlignment="1">
      <alignment vertical="center"/>
    </xf>
    <xf numFmtId="37" fontId="0" fillId="0" borderId="0" xfId="0" quotePrefix="1" applyNumberFormat="1"/>
    <xf numFmtId="0" fontId="81" fillId="0" borderId="0" xfId="108" applyAlignment="1">
      <alignment horizontal="right"/>
    </xf>
    <xf numFmtId="9" fontId="81" fillId="0" borderId="0" xfId="18" applyFont="1" applyAlignment="1">
      <alignment horizontal="right"/>
    </xf>
    <xf numFmtId="2" fontId="81" fillId="0" borderId="0" xfId="108" applyNumberFormat="1" applyAlignment="1">
      <alignment horizontal="right"/>
    </xf>
    <xf numFmtId="180" fontId="81" fillId="0" borderId="0" xfId="108" applyNumberFormat="1" applyAlignment="1">
      <alignment horizontal="right"/>
    </xf>
    <xf numFmtId="165" fontId="81" fillId="0" borderId="0" xfId="108" applyNumberFormat="1" applyAlignment="1">
      <alignment horizontal="right"/>
    </xf>
    <xf numFmtId="174" fontId="81" fillId="0" borderId="0" xfId="108" applyNumberFormat="1" applyAlignment="1">
      <alignment horizontal="right"/>
    </xf>
    <xf numFmtId="165" fontId="81" fillId="0" borderId="0" xfId="2" applyFont="1" applyAlignment="1">
      <alignment horizontal="right"/>
    </xf>
    <xf numFmtId="0" fontId="159" fillId="0" borderId="0" xfId="108" applyFont="1"/>
    <xf numFmtId="14" fontId="159" fillId="0" borderId="0" xfId="108" applyNumberFormat="1" applyFont="1"/>
    <xf numFmtId="14" fontId="160" fillId="0" borderId="0" xfId="108" applyNumberFormat="1" applyFont="1"/>
    <xf numFmtId="0" fontId="159" fillId="0" borderId="0" xfId="108" applyFont="1" applyAlignment="1">
      <alignment horizontal="right"/>
    </xf>
    <xf numFmtId="9" fontId="159" fillId="0" borderId="0" xfId="18" applyFont="1" applyAlignment="1">
      <alignment horizontal="right"/>
    </xf>
    <xf numFmtId="2" fontId="159" fillId="0" borderId="0" xfId="108" applyNumberFormat="1" applyFont="1" applyAlignment="1">
      <alignment horizontal="right"/>
    </xf>
    <xf numFmtId="0" fontId="58" fillId="0" borderId="0" xfId="108" applyFont="1"/>
    <xf numFmtId="0" fontId="151" fillId="8" borderId="0" xfId="108" applyFont="1" applyFill="1"/>
    <xf numFmtId="14" fontId="151" fillId="8" borderId="0" xfId="108" applyNumberFormat="1" applyFont="1" applyFill="1"/>
    <xf numFmtId="0" fontId="159" fillId="11" borderId="0" xfId="108" applyFont="1" applyFill="1"/>
    <xf numFmtId="0" fontId="159" fillId="11" borderId="0" xfId="108" applyFont="1" applyFill="1" applyAlignment="1">
      <alignment horizontal="right"/>
    </xf>
    <xf numFmtId="9" fontId="159" fillId="11" borderId="0" xfId="18" applyFont="1" applyFill="1" applyAlignment="1">
      <alignment horizontal="right"/>
    </xf>
    <xf numFmtId="0" fontId="151" fillId="11" borderId="0" xfId="108" applyFont="1" applyFill="1"/>
    <xf numFmtId="0" fontId="151" fillId="11" borderId="0" xfId="108" applyFont="1" applyFill="1" applyAlignment="1">
      <alignment horizontal="right"/>
    </xf>
    <xf numFmtId="9" fontId="151" fillId="11" borderId="0" xfId="18" applyFont="1" applyFill="1" applyAlignment="1">
      <alignment horizontal="right"/>
    </xf>
    <xf numFmtId="185" fontId="151" fillId="11" borderId="0" xfId="2" applyNumberFormat="1" applyFont="1" applyFill="1"/>
    <xf numFmtId="185" fontId="151" fillId="11" borderId="0" xfId="2" applyNumberFormat="1" applyFont="1" applyFill="1" applyAlignment="1">
      <alignment horizontal="right"/>
    </xf>
    <xf numFmtId="180" fontId="159" fillId="11" borderId="0" xfId="2" applyNumberFormat="1" applyFont="1" applyFill="1" applyAlignment="1">
      <alignment horizontal="right"/>
    </xf>
    <xf numFmtId="0" fontId="159" fillId="8" borderId="0" xfId="108" applyFont="1" applyFill="1"/>
    <xf numFmtId="4" fontId="151" fillId="8" borderId="0" xfId="20" applyNumberFormat="1" applyFont="1" applyFill="1" applyAlignment="1">
      <alignment horizontal="right"/>
    </xf>
    <xf numFmtId="9" fontId="151" fillId="8" borderId="0" xfId="18" applyFont="1" applyFill="1" applyAlignment="1">
      <alignment horizontal="right"/>
    </xf>
    <xf numFmtId="9" fontId="151" fillId="8" borderId="0" xfId="18" applyFont="1" applyFill="1" applyAlignment="1">
      <alignment horizontal="left"/>
    </xf>
    <xf numFmtId="9" fontId="151" fillId="11" borderId="0" xfId="18" applyFont="1" applyFill="1" applyAlignment="1">
      <alignment horizontal="left"/>
    </xf>
    <xf numFmtId="3" fontId="151" fillId="11" borderId="0" xfId="20" applyNumberFormat="1" applyFont="1" applyFill="1" applyAlignment="1">
      <alignment horizontal="left"/>
    </xf>
    <xf numFmtId="3" fontId="151" fillId="11" borderId="0" xfId="20" applyNumberFormat="1" applyFont="1" applyFill="1" applyAlignment="1">
      <alignment horizontal="right"/>
    </xf>
    <xf numFmtId="181" fontId="151" fillId="11" borderId="0" xfId="20" applyNumberFormat="1" applyFont="1" applyFill="1" applyAlignment="1">
      <alignment horizontal="left"/>
    </xf>
    <xf numFmtId="181" fontId="151" fillId="11" borderId="0" xfId="20" applyNumberFormat="1" applyFont="1" applyFill="1" applyAlignment="1">
      <alignment horizontal="right"/>
    </xf>
    <xf numFmtId="0" fontId="56" fillId="0" borderId="0" xfId="108" applyFont="1"/>
    <xf numFmtId="165" fontId="159" fillId="11" borderId="0" xfId="2" applyFont="1" applyFill="1" applyAlignment="1">
      <alignment horizontal="right"/>
    </xf>
    <xf numFmtId="14" fontId="155" fillId="7" borderId="0" xfId="0" applyNumberFormat="1" applyFont="1" applyFill="1" applyAlignment="1">
      <alignment vertical="center" wrapText="1"/>
    </xf>
    <xf numFmtId="180" fontId="88" fillId="5" borderId="0" xfId="2" applyNumberFormat="1" applyFont="1" applyFill="1"/>
    <xf numFmtId="14" fontId="0" fillId="0" borderId="0" xfId="2" applyNumberFormat="1" applyFont="1"/>
    <xf numFmtId="165" fontId="0" fillId="0" borderId="0" xfId="2" applyFont="1"/>
    <xf numFmtId="14" fontId="88" fillId="0" borderId="0" xfId="16" quotePrefix="1" applyNumberFormat="1" applyAlignment="1">
      <alignment horizontal="center"/>
    </xf>
    <xf numFmtId="3" fontId="88" fillId="0" borderId="0" xfId="16" applyNumberFormat="1" applyAlignment="1">
      <alignment horizontal="center"/>
    </xf>
    <xf numFmtId="3" fontId="93" fillId="0" borderId="0" xfId="16" applyNumberFormat="1" applyFont="1" applyAlignment="1">
      <alignment horizontal="center"/>
    </xf>
    <xf numFmtId="171" fontId="88" fillId="0" borderId="0" xfId="16" applyNumberFormat="1" applyAlignment="1">
      <alignment horizontal="center"/>
    </xf>
    <xf numFmtId="37" fontId="88" fillId="3" borderId="0" xfId="0" applyNumberFormat="1" applyFont="1" applyFill="1" applyAlignment="1">
      <alignment wrapText="1"/>
    </xf>
    <xf numFmtId="37" fontId="88" fillId="4" borderId="0" xfId="0" applyNumberFormat="1" applyFont="1" applyFill="1" applyAlignment="1">
      <alignment wrapText="1"/>
    </xf>
    <xf numFmtId="37" fontId="88" fillId="5" borderId="0" xfId="0" applyNumberFormat="1" applyFont="1" applyFill="1" applyAlignment="1">
      <alignment wrapText="1"/>
    </xf>
    <xf numFmtId="180" fontId="160" fillId="11" borderId="0" xfId="2" applyNumberFormat="1" applyFont="1" applyFill="1" applyAlignment="1">
      <alignment horizontal="right"/>
    </xf>
    <xf numFmtId="180" fontId="160" fillId="11" borderId="0" xfId="2" applyNumberFormat="1" applyFont="1" applyFill="1"/>
    <xf numFmtId="2" fontId="160" fillId="11" borderId="0" xfId="108" applyNumberFormat="1" applyFont="1" applyFill="1"/>
    <xf numFmtId="2" fontId="160" fillId="11" borderId="0" xfId="108" applyNumberFormat="1" applyFont="1" applyFill="1" applyAlignment="1">
      <alignment horizontal="right"/>
    </xf>
    <xf numFmtId="37" fontId="160" fillId="11" borderId="0" xfId="0" applyNumberFormat="1" applyFont="1" applyFill="1" applyAlignment="1">
      <alignment horizontal="right"/>
    </xf>
    <xf numFmtId="0" fontId="160" fillId="11" borderId="0" xfId="108" applyFont="1" applyFill="1" applyAlignment="1">
      <alignment horizontal="right"/>
    </xf>
    <xf numFmtId="3" fontId="160" fillId="8" borderId="0" xfId="20" applyNumberFormat="1" applyFont="1" applyFill="1" applyAlignment="1">
      <alignment horizontal="left"/>
    </xf>
    <xf numFmtId="3" fontId="160" fillId="8" borderId="0" xfId="20" applyNumberFormat="1" applyFont="1" applyFill="1" applyAlignment="1">
      <alignment horizontal="right"/>
    </xf>
    <xf numFmtId="174" fontId="160" fillId="8" borderId="0" xfId="108" applyNumberFormat="1" applyFont="1" applyFill="1" applyAlignment="1">
      <alignment horizontal="right"/>
    </xf>
    <xf numFmtId="3" fontId="160" fillId="11" borderId="0" xfId="20" applyNumberFormat="1" applyFont="1" applyFill="1" applyAlignment="1">
      <alignment horizontal="left"/>
    </xf>
    <xf numFmtId="3" fontId="160" fillId="11" borderId="0" xfId="20" applyNumberFormat="1" applyFont="1" applyFill="1" applyAlignment="1">
      <alignment horizontal="right"/>
    </xf>
    <xf numFmtId="180" fontId="164" fillId="11" borderId="0" xfId="2" applyNumberFormat="1" applyFont="1" applyFill="1" applyAlignment="1">
      <alignment horizontal="right"/>
    </xf>
    <xf numFmtId="3" fontId="88" fillId="0" borderId="0" xfId="503" applyNumberFormat="1" applyAlignment="1">
      <alignment horizontal="center"/>
    </xf>
    <xf numFmtId="14" fontId="88" fillId="0" borderId="0" xfId="503" quotePrefix="1" applyNumberFormat="1" applyAlignment="1">
      <alignment horizontal="center"/>
    </xf>
    <xf numFmtId="3" fontId="93" fillId="0" borderId="0" xfId="503" applyNumberFormat="1" applyFont="1" applyAlignment="1">
      <alignment horizontal="center"/>
    </xf>
    <xf numFmtId="171" fontId="88" fillId="0" borderId="0" xfId="503" applyNumberFormat="1" applyAlignment="1">
      <alignment horizontal="center"/>
    </xf>
    <xf numFmtId="2" fontId="151" fillId="8" borderId="0" xfId="18" applyNumberFormat="1" applyFont="1" applyFill="1" applyAlignment="1">
      <alignment horizontal="right"/>
    </xf>
    <xf numFmtId="37" fontId="100" fillId="0" borderId="26" xfId="11" applyFont="1" applyBorder="1" applyAlignment="1">
      <alignment horizontal="right"/>
    </xf>
    <xf numFmtId="173" fontId="97" fillId="0" borderId="5" xfId="3" quotePrefix="1" applyNumberFormat="1" applyFont="1" applyBorder="1" applyAlignment="1">
      <alignment horizontal="center"/>
    </xf>
    <xf numFmtId="37" fontId="97" fillId="0" borderId="0" xfId="3" applyNumberFormat="1" applyFont="1" applyAlignment="1">
      <alignment horizontal="right"/>
    </xf>
    <xf numFmtId="14" fontId="93" fillId="0" borderId="4" xfId="20" applyNumberFormat="1" applyFont="1" applyBorder="1" applyAlignment="1">
      <alignment horizontal="center"/>
    </xf>
    <xf numFmtId="0" fontId="166" fillId="0" borderId="4" xfId="20" applyFont="1" applyBorder="1" applyAlignment="1">
      <alignment horizontal="center"/>
    </xf>
    <xf numFmtId="0" fontId="93" fillId="0" borderId="4" xfId="20" applyFont="1" applyBorder="1" applyAlignment="1">
      <alignment horizontal="center"/>
    </xf>
    <xf numFmtId="14" fontId="0" fillId="0" borderId="0" xfId="16" quotePrefix="1" applyNumberFormat="1" applyFont="1" applyAlignment="1">
      <alignment horizontal="center"/>
    </xf>
    <xf numFmtId="14" fontId="166" fillId="0" borderId="0" xfId="16" quotePrefix="1" applyNumberFormat="1" applyFont="1" applyAlignment="1">
      <alignment horizontal="center"/>
    </xf>
    <xf numFmtId="14" fontId="166" fillId="0" borderId="0" xfId="16" applyNumberFormat="1" applyFont="1" applyAlignment="1">
      <alignment horizontal="center"/>
    </xf>
    <xf numFmtId="14" fontId="166" fillId="0" borderId="0" xfId="20" quotePrefix="1" applyNumberFormat="1" applyFont="1" applyAlignment="1">
      <alignment horizontal="center"/>
    </xf>
    <xf numFmtId="14" fontId="166" fillId="0" borderId="0" xfId="20" applyNumberFormat="1" applyFont="1" applyAlignment="1">
      <alignment horizontal="center"/>
    </xf>
    <xf numFmtId="3" fontId="166" fillId="0" borderId="0" xfId="16" applyNumberFormat="1" applyFont="1" applyAlignment="1">
      <alignment horizontal="center"/>
    </xf>
    <xf numFmtId="3" fontId="166" fillId="0" borderId="0" xfId="20" applyNumberFormat="1" applyFont="1" applyAlignment="1">
      <alignment horizontal="center"/>
    </xf>
    <xf numFmtId="3" fontId="93" fillId="0" borderId="0" xfId="20" applyNumberFormat="1" applyFont="1" applyAlignment="1">
      <alignment horizontal="center"/>
    </xf>
    <xf numFmtId="3" fontId="93" fillId="0" borderId="0" xfId="20" quotePrefix="1" applyNumberFormat="1" applyFont="1" applyAlignment="1">
      <alignment horizontal="center"/>
    </xf>
    <xf numFmtId="171" fontId="166" fillId="0" borderId="0" xfId="16" applyNumberFormat="1" applyFont="1" applyAlignment="1">
      <alignment horizontal="center"/>
    </xf>
    <xf numFmtId="171" fontId="166" fillId="0" borderId="0" xfId="20" applyNumberFormat="1" applyFont="1" applyAlignment="1">
      <alignment horizontal="center"/>
    </xf>
    <xf numFmtId="0" fontId="166" fillId="0" borderId="0" xfId="20" applyFont="1" applyAlignment="1">
      <alignment horizontal="center"/>
    </xf>
    <xf numFmtId="37" fontId="97" fillId="0" borderId="26" xfId="3" applyNumberFormat="1" applyFont="1" applyBorder="1"/>
    <xf numFmtId="37" fontId="97" fillId="0" borderId="0" xfId="3" applyNumberFormat="1" applyFont="1"/>
    <xf numFmtId="37" fontId="98" fillId="0" borderId="0" xfId="11" applyFont="1" applyAlignment="1">
      <alignment horizontal="center"/>
    </xf>
    <xf numFmtId="37" fontId="99" fillId="0" borderId="0" xfId="11" applyFont="1" applyAlignment="1">
      <alignment horizontal="left"/>
    </xf>
    <xf numFmtId="37" fontId="98" fillId="0" borderId="0" xfId="11" applyFont="1" applyAlignment="1">
      <alignment horizontal="left" indent="1"/>
    </xf>
    <xf numFmtId="37" fontId="100" fillId="0" borderId="0" xfId="11" applyFont="1" applyAlignment="1">
      <alignment horizontal="left" indent="2"/>
    </xf>
    <xf numFmtId="37" fontId="98" fillId="0" borderId="0" xfId="11" applyFont="1" applyAlignment="1">
      <alignment horizontal="left" indent="2"/>
    </xf>
    <xf numFmtId="37" fontId="99" fillId="0" borderId="0" xfId="11" applyFont="1" applyAlignment="1">
      <alignment horizontal="left" indent="3"/>
    </xf>
    <xf numFmtId="37" fontId="100" fillId="0" borderId="0" xfId="11" applyFont="1" applyAlignment="1">
      <alignment horizontal="left" indent="4"/>
    </xf>
    <xf numFmtId="37" fontId="100" fillId="0" borderId="0" xfId="11" applyFont="1" applyAlignment="1">
      <alignment horizontal="left" indent="3"/>
    </xf>
    <xf numFmtId="37" fontId="99" fillId="0" borderId="0" xfId="11" quotePrefix="1" applyFont="1" applyAlignment="1">
      <alignment horizontal="left"/>
    </xf>
    <xf numFmtId="37" fontId="100" fillId="0" borderId="26" xfId="11" applyFont="1" applyBorder="1"/>
    <xf numFmtId="0" fontId="40" fillId="0" borderId="0" xfId="546"/>
    <xf numFmtId="3" fontId="167" fillId="11" borderId="0" xfId="20" applyNumberFormat="1" applyFont="1" applyFill="1" applyAlignment="1">
      <alignment horizontal="right"/>
    </xf>
    <xf numFmtId="181" fontId="151" fillId="0" borderId="0" xfId="20" applyNumberFormat="1" applyFont="1" applyAlignment="1">
      <alignment horizontal="right"/>
    </xf>
    <xf numFmtId="3" fontId="88" fillId="0" borderId="0" xfId="554" applyNumberFormat="1" applyAlignment="1">
      <alignment horizontal="center"/>
    </xf>
    <xf numFmtId="14" fontId="88" fillId="0" borderId="0" xfId="554" quotePrefix="1" applyNumberFormat="1" applyAlignment="1">
      <alignment horizontal="center"/>
    </xf>
    <xf numFmtId="3" fontId="93" fillId="0" borderId="0" xfId="554" applyNumberFormat="1" applyFont="1" applyAlignment="1">
      <alignment horizontal="center"/>
    </xf>
    <xf numFmtId="171" fontId="88" fillId="0" borderId="0" xfId="554" applyNumberFormat="1" applyAlignment="1">
      <alignment horizontal="center"/>
    </xf>
    <xf numFmtId="2" fontId="0" fillId="0" borderId="0" xfId="18" applyNumberFormat="1" applyFont="1"/>
    <xf numFmtId="180" fontId="159" fillId="0" borderId="0" xfId="2" applyNumberFormat="1" applyFont="1" applyAlignment="1">
      <alignment horizontal="right"/>
    </xf>
    <xf numFmtId="39" fontId="0" fillId="0" borderId="0" xfId="0" applyNumberFormat="1"/>
    <xf numFmtId="0" fontId="34" fillId="0" borderId="0" xfId="571"/>
    <xf numFmtId="173" fontId="97" fillId="0" borderId="5" xfId="3" quotePrefix="1" applyNumberFormat="1" applyFont="1" applyBorder="1" applyAlignment="1" applyProtection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97" fillId="0" borderId="0" xfId="3" applyNumberFormat="1" applyFont="1" applyAlignment="1" applyProtection="1">
      <alignment horizontal="right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183" fontId="0" fillId="0" borderId="0" xfId="567" applyFont="1" applyAlignment="1">
      <alignment horizontal="right"/>
    </xf>
    <xf numFmtId="37" fontId="100" fillId="0" borderId="47" xfId="11" applyNumberFormat="1" applyFont="1" applyBorder="1" applyAlignment="1" applyProtection="1">
      <alignment horizontal="right"/>
    </xf>
    <xf numFmtId="37" fontId="0" fillId="0" borderId="47" xfId="0" applyNumberFormat="1" applyBorder="1"/>
    <xf numFmtId="174" fontId="99" fillId="0" borderId="0" xfId="221" applyNumberFormat="1" applyFont="1" applyFill="1" applyAlignment="1">
      <alignment horizontal="right" vertical="center"/>
    </xf>
    <xf numFmtId="174" fontId="99" fillId="0" borderId="0" xfId="221" applyNumberFormat="1" applyFont="1" applyFill="1" applyAlignment="1">
      <alignment vertical="center"/>
    </xf>
    <xf numFmtId="37" fontId="100" fillId="0" borderId="0" xfId="3" applyNumberFormat="1" applyFont="1" applyAlignment="1"/>
    <xf numFmtId="37" fontId="0" fillId="0" borderId="0" xfId="0" applyNumberFormat="1" applyAlignme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0" fontId="27" fillId="0" borderId="0" xfId="592"/>
    <xf numFmtId="181" fontId="95" fillId="0" borderId="0" xfId="593" applyNumberFormat="1" applyFont="1" applyAlignment="1">
      <alignment horizontal="center"/>
    </xf>
    <xf numFmtId="188" fontId="95" fillId="0" borderId="0" xfId="593" applyNumberFormat="1" applyFont="1" applyAlignment="1">
      <alignment horizontal="center"/>
    </xf>
    <xf numFmtId="188" fontId="95" fillId="0" borderId="0" xfId="2" applyNumberFormat="1" applyFont="1" applyAlignment="1">
      <alignment horizontal="center"/>
    </xf>
    <xf numFmtId="181" fontId="95" fillId="0" borderId="0" xfId="2" applyNumberFormat="1" applyFont="1" applyAlignment="1">
      <alignment horizontal="center"/>
    </xf>
    <xf numFmtId="181" fontId="88" fillId="0" borderId="0" xfId="593" applyNumberFormat="1" applyAlignment="1">
      <alignment horizontal="center"/>
    </xf>
    <xf numFmtId="2" fontId="164" fillId="11" borderId="0" xfId="108" applyNumberFormat="1" applyFont="1" applyFill="1"/>
    <xf numFmtId="0" fontId="26" fillId="0" borderId="0" xfId="594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0" fontId="24" fillId="0" borderId="0" xfId="605"/>
    <xf numFmtId="37" fontId="0" fillId="0" borderId="0" xfId="0" applyNumberForma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165" fontId="81" fillId="0" borderId="0" xfId="108" applyNumberFormat="1"/>
    <xf numFmtId="180" fontId="151" fillId="11" borderId="0" xfId="2" applyNumberFormat="1" applyFont="1" applyFill="1" applyAlignment="1">
      <alignment horizontal="right"/>
    </xf>
    <xf numFmtId="0" fontId="23" fillId="0" borderId="0" xfId="108" applyFont="1"/>
    <xf numFmtId="0" fontId="23" fillId="0" borderId="0" xfId="612"/>
    <xf numFmtId="2" fontId="151" fillId="11" borderId="0" xfId="108" applyNumberFormat="1" applyFont="1" applyFill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0" fontId="22" fillId="0" borderId="0" xfId="616"/>
    <xf numFmtId="37" fontId="172" fillId="5" borderId="0" xfId="0" applyNumberFormat="1" applyFont="1" applyFill="1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37" fontId="0" fillId="0" borderId="0" xfId="0" applyNumberFormat="1" applyAlignment="1"/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Alignment="1">
      <alignment vertical="center"/>
    </xf>
    <xf numFmtId="174" fontId="99" fillId="0" borderId="0" xfId="221" applyNumberFormat="1" applyFont="1" applyAlignment="1">
      <alignment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74" fontId="99" fillId="0" borderId="0" xfId="221" applyNumberFormat="1" applyFont="1" applyFill="1" applyBorder="1" applyAlignment="1">
      <alignment horizontal="center"/>
    </xf>
    <xf numFmtId="183" fontId="0" fillId="0" borderId="0" xfId="615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174" fontId="98" fillId="0" borderId="0" xfId="221" applyNumberFormat="1" applyFont="1" applyFill="1" applyAlignment="1"/>
    <xf numFmtId="174" fontId="99" fillId="0" borderId="0" xfId="221" applyNumberFormat="1" applyFont="1" applyFill="1" applyAlignment="1"/>
    <xf numFmtId="174" fontId="100" fillId="0" borderId="0" xfId="221" applyNumberFormat="1" applyFont="1" applyFill="1" applyAlignment="1"/>
    <xf numFmtId="40" fontId="98" fillId="0" borderId="0" xfId="221" applyNumberFormat="1" applyFont="1" applyFill="1" applyAlignment="1"/>
    <xf numFmtId="37" fontId="100" fillId="0" borderId="0" xfId="3" applyNumberFormat="1" applyFont="1" applyFill="1" applyAlignment="1"/>
    <xf numFmtId="183" fontId="0" fillId="0" borderId="0" xfId="615" applyFont="1" applyAlignment="1"/>
    <xf numFmtId="174" fontId="99" fillId="0" borderId="0" xfId="221" applyNumberFormat="1" applyFont="1" applyFill="1" applyBorder="1" applyAlignme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88" fillId="5" borderId="0" xfId="0" applyNumberFormat="1" applyFont="1" applyFill="1" applyAlignment="1">
      <alignment horizontal="left" indent="1"/>
    </xf>
    <xf numFmtId="37" fontId="88" fillId="5" borderId="0" xfId="11" quotePrefix="1" applyFont="1" applyFill="1" applyAlignment="1">
      <alignment horizontal="left"/>
    </xf>
    <xf numFmtId="37" fontId="88" fillId="5" borderId="0" xfId="11" applyFont="1" applyFill="1" applyAlignment="1">
      <alignment horizontal="left"/>
    </xf>
    <xf numFmtId="37" fontId="173" fillId="5" borderId="0" xfId="0" applyNumberFormat="1" applyFont="1" applyFill="1"/>
    <xf numFmtId="37" fontId="173" fillId="6" borderId="0" xfId="0" applyNumberFormat="1" applyFont="1" applyFill="1"/>
    <xf numFmtId="37" fontId="173" fillId="10" borderId="0" xfId="0" applyNumberFormat="1" applyFont="1" applyFill="1"/>
    <xf numFmtId="39" fontId="173" fillId="5" borderId="0" xfId="0" applyNumberFormat="1" applyFont="1" applyFill="1"/>
    <xf numFmtId="37" fontId="174" fillId="5" borderId="0" xfId="0" applyNumberFormat="1" applyFont="1" applyFill="1"/>
    <xf numFmtId="37" fontId="174" fillId="6" borderId="0" xfId="0" applyNumberFormat="1" applyFont="1" applyFill="1"/>
    <xf numFmtId="37" fontId="174" fillId="10" borderId="0" xfId="0" applyNumberFormat="1" applyFont="1" applyFill="1"/>
    <xf numFmtId="37" fontId="175" fillId="5" borderId="0" xfId="0" applyNumberFormat="1" applyFont="1" applyFill="1"/>
    <xf numFmtId="9" fontId="0" fillId="0" borderId="0" xfId="18" applyNumberFormat="1" applyFon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183" fontId="0" fillId="0" borderId="0" xfId="567" applyFont="1" applyAlignment="1"/>
    <xf numFmtId="10" fontId="93" fillId="5" borderId="0" xfId="18" applyNumberFormat="1" applyFont="1" applyFill="1"/>
    <xf numFmtId="39" fontId="173" fillId="6" borderId="0" xfId="0" applyNumberFormat="1" applyFont="1" applyFill="1"/>
    <xf numFmtId="37" fontId="175" fillId="6" borderId="0" xfId="0" applyNumberFormat="1" applyFont="1" applyFill="1"/>
    <xf numFmtId="37" fontId="172" fillId="6" borderId="0" xfId="0" applyNumberFormat="1" applyFont="1" applyFill="1"/>
    <xf numFmtId="172" fontId="88" fillId="6" borderId="0" xfId="18" applyNumberFormat="1" applyFont="1" applyFill="1"/>
    <xf numFmtId="180" fontId="88" fillId="6" borderId="0" xfId="2" applyNumberFormat="1" applyFont="1" applyFill="1"/>
    <xf numFmtId="37" fontId="98" fillId="6" borderId="0" xfId="11" applyFont="1" applyFill="1" applyAlignment="1">
      <alignment horizontal="left" indent="2"/>
    </xf>
    <xf numFmtId="37" fontId="93" fillId="6" borderId="0" xfId="11" applyFont="1" applyFill="1" applyAlignment="1">
      <alignment horizontal="left" indent="3"/>
    </xf>
    <xf numFmtId="37" fontId="100" fillId="6" borderId="0" xfId="12" quotePrefix="1" applyFont="1" applyFill="1" applyAlignment="1">
      <alignment horizontal="left"/>
    </xf>
    <xf numFmtId="37" fontId="100" fillId="6" borderId="0" xfId="3" quotePrefix="1" applyNumberFormat="1" applyFont="1" applyFill="1" applyAlignment="1">
      <alignment horizontal="lef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651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3" xfId="0" applyNumberFormat="1" applyBorder="1"/>
    <xf numFmtId="183" fontId="0" fillId="0" borderId="0" xfId="694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3" xfId="0" applyNumberFormat="1" applyBorder="1"/>
    <xf numFmtId="183" fontId="0" fillId="0" borderId="0" xfId="693" applyFont="1" applyAlignment="1">
      <alignment horizontal="right"/>
    </xf>
    <xf numFmtId="174" fontId="99" fillId="0" borderId="0" xfId="221" applyNumberFormat="1" applyFont="1" applyFill="1" applyBorder="1" applyAlignment="1">
      <alignment horizontal="right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704" applyFont="1" applyAlignment="1">
      <alignment horizontal="right"/>
    </xf>
    <xf numFmtId="0" fontId="11" fillId="0" borderId="0" xfId="705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37" fontId="0" fillId="0" borderId="47" xfId="0" applyNumberFormat="1" applyBorder="1"/>
    <xf numFmtId="0" fontId="9" fillId="0" borderId="0" xfId="73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  <xf numFmtId="172" fontId="159" fillId="0" borderId="0" xfId="18" applyNumberFormat="1" applyFont="1" applyAlignment="1">
      <alignment horizontal="right"/>
    </xf>
    <xf numFmtId="0" fontId="8" fillId="0" borderId="0" xfId="737"/>
    <xf numFmtId="0" fontId="7" fillId="0" borderId="0" xfId="739"/>
    <xf numFmtId="37" fontId="0" fillId="0" borderId="0" xfId="0" applyNumberFormat="1"/>
    <xf numFmtId="37" fontId="0" fillId="0" borderId="0" xfId="0" applyNumberFormat="1" applyAlignment="1">
      <alignment horizontal="right"/>
    </xf>
    <xf numFmtId="173" fontId="97" fillId="0" borderId="5" xfId="3" quotePrefix="1" applyNumberFormat="1" applyFont="1" applyBorder="1" applyAlignment="1" applyProtection="1">
      <alignment horizontal="center"/>
    </xf>
    <xf numFmtId="174" fontId="98" fillId="0" borderId="0" xfId="221" applyNumberFormat="1" applyFont="1" applyAlignment="1">
      <alignment horizontal="right" vertical="center"/>
    </xf>
    <xf numFmtId="174" fontId="99" fillId="0" borderId="0" xfId="221" applyNumberFormat="1" applyFont="1" applyAlignment="1">
      <alignment horizontal="right" vertical="center"/>
    </xf>
    <xf numFmtId="174" fontId="98" fillId="0" borderId="0" xfId="221" applyNumberFormat="1" applyFont="1" applyFill="1" applyAlignment="1">
      <alignment horizontal="right"/>
    </xf>
    <xf numFmtId="174" fontId="99" fillId="0" borderId="0" xfId="221" applyNumberFormat="1" applyFont="1" applyFill="1" applyAlignment="1">
      <alignment horizontal="right"/>
    </xf>
    <xf numFmtId="174" fontId="100" fillId="0" borderId="0" xfId="221" applyNumberFormat="1" applyFont="1" applyFill="1" applyAlignment="1">
      <alignment horizontal="right"/>
    </xf>
    <xf numFmtId="40" fontId="98" fillId="0" borderId="0" xfId="221" applyNumberFormat="1" applyFont="1" applyFill="1" applyAlignment="1">
      <alignment horizontal="right"/>
    </xf>
    <xf numFmtId="37" fontId="100" fillId="0" borderId="0" xfId="3" applyNumberFormat="1" applyFont="1" applyFill="1" applyAlignment="1">
      <alignment horizontal="right"/>
    </xf>
    <xf numFmtId="37" fontId="0" fillId="0" borderId="47" xfId="0" applyNumberFormat="1" applyBorder="1"/>
    <xf numFmtId="183" fontId="0" fillId="0" borderId="0" xfId="738" applyFont="1" applyAlignment="1">
      <alignment horizontal="right"/>
    </xf>
    <xf numFmtId="174" fontId="98" fillId="0" borderId="0" xfId="221" applyNumberFormat="1" applyFont="1" applyAlignment="1">
      <alignment horizontal="center" vertical="center"/>
    </xf>
    <xf numFmtId="174" fontId="98" fillId="0" borderId="0" xfId="221" applyNumberFormat="1" applyFont="1" applyFill="1" applyAlignment="1">
      <alignment horizontal="center"/>
    </xf>
    <xf numFmtId="174" fontId="99" fillId="0" borderId="0" xfId="221" applyNumberFormat="1" applyFont="1" applyFill="1" applyAlignment="1">
      <alignment horizontal="center"/>
    </xf>
    <xf numFmtId="174" fontId="100" fillId="0" borderId="0" xfId="221" applyNumberFormat="1" applyFont="1" applyFill="1" applyAlignment="1">
      <alignment horizontal="center"/>
    </xf>
    <xf numFmtId="40" fontId="98" fillId="0" borderId="0" xfId="221" applyNumberFormat="1" applyFont="1" applyFill="1" applyAlignment="1">
      <alignment horizontal="center"/>
    </xf>
    <xf numFmtId="37" fontId="100" fillId="0" borderId="0" xfId="3" applyNumberFormat="1" applyFont="1" applyFill="1" applyAlignment="1">
      <alignment horizontal="center"/>
    </xf>
    <xf numFmtId="37" fontId="0" fillId="0" borderId="0" xfId="0" applyNumberFormat="1" applyAlignment="1">
      <alignment horizontal="center"/>
    </xf>
    <xf numFmtId="173" fontId="97" fillId="0" borderId="5" xfId="3" quotePrefix="1" applyNumberFormat="1" applyFont="1" applyBorder="1" applyAlignment="1" applyProtection="1">
      <alignment horizontal="right"/>
    </xf>
    <xf numFmtId="0" fontId="6" fillId="0" borderId="0" xfId="742"/>
    <xf numFmtId="0" fontId="5" fillId="0" borderId="0" xfId="743"/>
    <xf numFmtId="0" fontId="4" fillId="0" borderId="0" xfId="744"/>
    <xf numFmtId="191" fontId="100" fillId="0" borderId="0" xfId="494" applyNumberFormat="1" applyFont="1" applyFill="1" applyAlignment="1">
      <alignment horizontal="center"/>
    </xf>
    <xf numFmtId="0" fontId="3" fillId="0" borderId="0" xfId="751"/>
    <xf numFmtId="174" fontId="98" fillId="0" borderId="0" xfId="221" applyNumberFormat="1" applyFont="1" applyFill="1" applyAlignment="1">
      <alignment horizontal="center" vertical="center"/>
    </xf>
    <xf numFmtId="174" fontId="99" fillId="0" borderId="0" xfId="221" applyNumberFormat="1" applyFont="1" applyFill="1" applyAlignment="1">
      <alignment horizontal="center" vertical="center"/>
    </xf>
    <xf numFmtId="174" fontId="100" fillId="0" borderId="0" xfId="221" applyNumberFormat="1" applyFont="1" applyFill="1" applyAlignment="1">
      <alignment horizontal="center" vertical="center"/>
    </xf>
    <xf numFmtId="40" fontId="98" fillId="0" borderId="0" xfId="221" applyNumberFormat="1" applyFont="1" applyFill="1" applyAlignment="1">
      <alignment horizontal="center" vertical="center"/>
    </xf>
    <xf numFmtId="37" fontId="190" fillId="5" borderId="0" xfId="3" applyNumberFormat="1" applyFont="1" applyFill="1" applyAlignment="1"/>
    <xf numFmtId="174" fontId="98" fillId="0" borderId="0" xfId="221" applyNumberFormat="1" applyFont="1" applyFill="1" applyAlignment="1">
      <alignment vertical="center"/>
    </xf>
    <xf numFmtId="174" fontId="98" fillId="0" borderId="0" xfId="221" applyNumberFormat="1" applyFont="1" applyFill="1" applyAlignment="1">
      <alignment horizontal="right" vertical="center"/>
    </xf>
    <xf numFmtId="37" fontId="191" fillId="5" borderId="0" xfId="3" applyNumberFormat="1" applyFont="1" applyFill="1" applyAlignment="1"/>
    <xf numFmtId="9" fontId="99" fillId="0" borderId="0" xfId="189" applyFont="1" applyFill="1" applyAlignment="1">
      <alignment horizontal="right" vertical="center"/>
    </xf>
    <xf numFmtId="37" fontId="192" fillId="5" borderId="0" xfId="3" applyNumberFormat="1" applyFont="1" applyFill="1" applyAlignment="1"/>
    <xf numFmtId="174" fontId="100" fillId="0" borderId="0" xfId="221" applyNumberFormat="1" applyFont="1" applyFill="1" applyAlignment="1">
      <alignment horizontal="right" vertical="center"/>
    </xf>
    <xf numFmtId="40" fontId="98" fillId="0" borderId="0" xfId="221" applyNumberFormat="1" applyFont="1" applyFill="1" applyAlignment="1">
      <alignment horizontal="right" vertical="center"/>
    </xf>
    <xf numFmtId="3" fontId="100" fillId="5" borderId="0" xfId="494" applyNumberFormat="1" applyFont="1" applyFill="1" applyAlignment="1">
      <alignment horizontal="center"/>
    </xf>
    <xf numFmtId="3" fontId="88" fillId="0" borderId="0" xfId="20" applyNumberFormat="1"/>
    <xf numFmtId="3" fontId="99" fillId="5" borderId="0" xfId="494" applyNumberFormat="1" applyFont="1" applyFill="1" applyAlignment="1">
      <alignment horizontal="center"/>
    </xf>
    <xf numFmtId="171" fontId="100" fillId="5" borderId="0" xfId="494" applyNumberFormat="1" applyFont="1" applyFill="1" applyAlignment="1">
      <alignment horizontal="center"/>
    </xf>
    <xf numFmtId="0" fontId="88" fillId="0" borderId="0" xfId="20"/>
    <xf numFmtId="174" fontId="98" fillId="0" borderId="0" xfId="1" applyNumberFormat="1" applyFont="1" applyAlignment="1">
      <alignment horizontal="right" vertical="center"/>
    </xf>
    <xf numFmtId="180" fontId="0" fillId="0" borderId="0" xfId="2" applyNumberFormat="1" applyFont="1"/>
    <xf numFmtId="174" fontId="100" fillId="0" borderId="0" xfId="221" applyNumberFormat="1" applyFont="1" applyFill="1" applyAlignment="1">
      <alignment vertical="center"/>
    </xf>
    <xf numFmtId="40" fontId="98" fillId="0" borderId="0" xfId="221" applyNumberFormat="1" applyFont="1" applyFill="1" applyAlignment="1">
      <alignment vertical="center"/>
    </xf>
    <xf numFmtId="9" fontId="99" fillId="0" borderId="0" xfId="189" applyFont="1" applyFill="1" applyAlignment="1">
      <alignment vertical="center"/>
    </xf>
    <xf numFmtId="172" fontId="81" fillId="0" borderId="0" xfId="18" applyNumberFormat="1" applyFont="1"/>
    <xf numFmtId="180" fontId="81" fillId="0" borderId="0" xfId="108" applyNumberFormat="1"/>
    <xf numFmtId="37" fontId="97" fillId="0" borderId="47" xfId="3" applyNumberFormat="1" applyFont="1" applyBorder="1" applyProtection="1"/>
    <xf numFmtId="37" fontId="97" fillId="0" borderId="0" xfId="3" applyNumberFormat="1" applyFont="1" applyProtection="1"/>
    <xf numFmtId="37" fontId="100" fillId="0" borderId="47" xfId="11" applyFont="1" applyBorder="1"/>
    <xf numFmtId="3" fontId="88" fillId="0" borderId="0" xfId="554" applyNumberFormat="1" applyFont="1" applyBorder="1" applyAlignment="1">
      <alignment horizontal="center"/>
    </xf>
    <xf numFmtId="14" fontId="88" fillId="0" borderId="0" xfId="554" quotePrefix="1" applyNumberFormat="1" applyFont="1" applyBorder="1" applyAlignment="1">
      <alignment horizontal="center"/>
    </xf>
    <xf numFmtId="3" fontId="93" fillId="0" borderId="0" xfId="554" applyNumberFormat="1" applyFont="1" applyBorder="1" applyAlignment="1">
      <alignment horizontal="center"/>
    </xf>
    <xf numFmtId="171" fontId="88" fillId="0" borderId="0" xfId="554" applyNumberFormat="1" applyFont="1" applyBorder="1" applyAlignment="1">
      <alignment horizontal="center"/>
    </xf>
  </cellXfs>
  <cellStyles count="777">
    <cellStyle name="=C:\WINNT\SYSTEM32\COMMAND.COM" xfId="3" xr:uid="{00000000-0005-0000-0000-000000000000}"/>
    <cellStyle name="=C:\WINNT\SYSTEM32\COMMAND.COM 2" xfId="20" xr:uid="{00000000-0005-0000-0000-000001000000}"/>
    <cellStyle name="=C:\WINNT\SYSTEM32\COMMAND.COM 2 2" xfId="110" xr:uid="{00000000-0005-0000-0000-000002000000}"/>
    <cellStyle name="=C:\WINNT\SYSTEM32\COMMAND.COM 2 3" xfId="226" xr:uid="{00000000-0005-0000-0000-000003000000}"/>
    <cellStyle name="=C:\WINNT\SYSTEM32\COMMAND.COM 2 4" xfId="493" xr:uid="{00000000-0005-0000-0000-000004000000}"/>
    <cellStyle name="=C:\WINNT\SYSTEM32\COMMAND.COM 3" xfId="111" xr:uid="{00000000-0005-0000-0000-000005000000}"/>
    <cellStyle name="=C:\WINNT\SYSTEM32\COMMAND.COM 3 2" xfId="228" xr:uid="{00000000-0005-0000-0000-000006000000}"/>
    <cellStyle name="=C:\WINNT\SYSTEM32\COMMAND.COM 3 3" xfId="229" xr:uid="{00000000-0005-0000-0000-000007000000}"/>
    <cellStyle name="=C:\WINNT\SYSTEM32\COMMAND.COM 3 4" xfId="227" xr:uid="{00000000-0005-0000-0000-000008000000}"/>
    <cellStyle name="=C:\WINNT\SYSTEM32\COMMAND.COM 3 5" xfId="494" xr:uid="{00000000-0005-0000-0000-000009000000}"/>
    <cellStyle name="=C:\WINNT\SYSTEM32\COMMAND.COM 4" xfId="112" xr:uid="{00000000-0005-0000-0000-00000A000000}"/>
    <cellStyle name="=C:\WINNT\SYSTEM32\COMMAND.COM 4 2" xfId="231" xr:uid="{00000000-0005-0000-0000-00000B000000}"/>
    <cellStyle name="=C:\WINNT\SYSTEM32\COMMAND.COM 4 3" xfId="232" xr:uid="{00000000-0005-0000-0000-00000C000000}"/>
    <cellStyle name="=C:\WINNT\SYSTEM32\COMMAND.COM 4 4" xfId="230" xr:uid="{00000000-0005-0000-0000-00000D000000}"/>
    <cellStyle name="=C:\WINNT\SYSTEM32\COMMAND.COM 5" xfId="113" xr:uid="{00000000-0005-0000-0000-00000E000000}"/>
    <cellStyle name="=C:\WINNT\SYSTEM32\COMMAND.COM 6" xfId="114" xr:uid="{00000000-0005-0000-0000-00000F000000}"/>
    <cellStyle name="=C:\WINNT\SYSTEM32\COMMAND.COM 7" xfId="115" xr:uid="{00000000-0005-0000-0000-000010000000}"/>
    <cellStyle name="=C:\WINNT\SYSTEM32\COMMAND.COM_BCV 212-99 AL 30-06-2012" xfId="495" xr:uid="{00000000-0005-0000-0000-000011000000}"/>
    <cellStyle name="20% - Accent1 2" xfId="116" xr:uid="{00000000-0005-0000-0000-000012000000}"/>
    <cellStyle name="20% - Accent2 2" xfId="117" xr:uid="{00000000-0005-0000-0000-000013000000}"/>
    <cellStyle name="20% - Accent3 2" xfId="118" xr:uid="{00000000-0005-0000-0000-000014000000}"/>
    <cellStyle name="20% - Accent4 2" xfId="119" xr:uid="{00000000-0005-0000-0000-000015000000}"/>
    <cellStyle name="20% - Accent5 2" xfId="120" xr:uid="{00000000-0005-0000-0000-000016000000}"/>
    <cellStyle name="20% - Accent6 2" xfId="121" xr:uid="{00000000-0005-0000-0000-000017000000}"/>
    <cellStyle name="20% - Énfasis1 2" xfId="60" xr:uid="{00000000-0005-0000-0000-000018000000}"/>
    <cellStyle name="20% - Énfasis2 2" xfId="61" xr:uid="{00000000-0005-0000-0000-000019000000}"/>
    <cellStyle name="20% - Énfasis3 2" xfId="62" xr:uid="{00000000-0005-0000-0000-00001A000000}"/>
    <cellStyle name="20% - Énfasis4 2" xfId="63" xr:uid="{00000000-0005-0000-0000-00001B000000}"/>
    <cellStyle name="20% - Énfasis5 2" xfId="64" xr:uid="{00000000-0005-0000-0000-00001C000000}"/>
    <cellStyle name="20% - Énfasis6 2" xfId="65" xr:uid="{00000000-0005-0000-0000-00001D000000}"/>
    <cellStyle name="40% - Accent1 2" xfId="122" xr:uid="{00000000-0005-0000-0000-00001E000000}"/>
    <cellStyle name="40% - Accent2 2" xfId="123" xr:uid="{00000000-0005-0000-0000-00001F000000}"/>
    <cellStyle name="40% - Accent3 2" xfId="124" xr:uid="{00000000-0005-0000-0000-000020000000}"/>
    <cellStyle name="40% - Accent4 2" xfId="125" xr:uid="{00000000-0005-0000-0000-000021000000}"/>
    <cellStyle name="40% - Accent5 2" xfId="126" xr:uid="{00000000-0005-0000-0000-000022000000}"/>
    <cellStyle name="40% - Accent6 2" xfId="127" xr:uid="{00000000-0005-0000-0000-000023000000}"/>
    <cellStyle name="40% - Énfasis1 2" xfId="66" xr:uid="{00000000-0005-0000-0000-000024000000}"/>
    <cellStyle name="40% - Énfasis2 2" xfId="67" xr:uid="{00000000-0005-0000-0000-000025000000}"/>
    <cellStyle name="40% - Énfasis3 2" xfId="68" xr:uid="{00000000-0005-0000-0000-000026000000}"/>
    <cellStyle name="40% - Énfasis4 2" xfId="69" xr:uid="{00000000-0005-0000-0000-000027000000}"/>
    <cellStyle name="40% - Énfasis5 2" xfId="70" xr:uid="{00000000-0005-0000-0000-000028000000}"/>
    <cellStyle name="40% - Énfasis6 2" xfId="71" xr:uid="{00000000-0005-0000-0000-000029000000}"/>
    <cellStyle name="60% - Accent1 2" xfId="128" xr:uid="{00000000-0005-0000-0000-00002A000000}"/>
    <cellStyle name="60% - Accent2 2" xfId="129" xr:uid="{00000000-0005-0000-0000-00002B000000}"/>
    <cellStyle name="60% - Accent3 2" xfId="130" xr:uid="{00000000-0005-0000-0000-00002C000000}"/>
    <cellStyle name="60% - Accent4 2" xfId="131" xr:uid="{00000000-0005-0000-0000-00002D000000}"/>
    <cellStyle name="60% - Accent5 2" xfId="132" xr:uid="{00000000-0005-0000-0000-00002E000000}"/>
    <cellStyle name="60% - Accent6 2" xfId="133" xr:uid="{00000000-0005-0000-0000-00002F000000}"/>
    <cellStyle name="60% - Énfasis1 2" xfId="72" xr:uid="{00000000-0005-0000-0000-000030000000}"/>
    <cellStyle name="60% - Énfasis2 2" xfId="73" xr:uid="{00000000-0005-0000-0000-000031000000}"/>
    <cellStyle name="60% - Énfasis3 2" xfId="74" xr:uid="{00000000-0005-0000-0000-000032000000}"/>
    <cellStyle name="60% - Énfasis4 2" xfId="75" xr:uid="{00000000-0005-0000-0000-000033000000}"/>
    <cellStyle name="60% - Énfasis5 2" xfId="76" xr:uid="{00000000-0005-0000-0000-000034000000}"/>
    <cellStyle name="60% - Énfasis6 2" xfId="77" xr:uid="{00000000-0005-0000-0000-000035000000}"/>
    <cellStyle name="Accent1 2" xfId="134" xr:uid="{00000000-0005-0000-0000-000036000000}"/>
    <cellStyle name="Accent2 2" xfId="135" xr:uid="{00000000-0005-0000-0000-000037000000}"/>
    <cellStyle name="Accent3 2" xfId="136" xr:uid="{00000000-0005-0000-0000-000038000000}"/>
    <cellStyle name="Accent4 2" xfId="137" xr:uid="{00000000-0005-0000-0000-000039000000}"/>
    <cellStyle name="Accent5 2" xfId="138" xr:uid="{00000000-0005-0000-0000-00003A000000}"/>
    <cellStyle name="Accent6 2" xfId="139" xr:uid="{00000000-0005-0000-0000-00003B000000}"/>
    <cellStyle name="Bad 2" xfId="140" xr:uid="{00000000-0005-0000-0000-00003C000000}"/>
    <cellStyle name="Buena 2" xfId="78" xr:uid="{00000000-0005-0000-0000-00003D000000}"/>
    <cellStyle name="Cabecera 1" xfId="4" xr:uid="{00000000-0005-0000-0000-00003E000000}"/>
    <cellStyle name="Cabecera 1 2" xfId="622" xr:uid="{0F1B45BB-1CB1-4C2E-80FB-BCF2CC1C47C5}"/>
    <cellStyle name="Cabecera 1 3" xfId="667" xr:uid="{F9E37BB7-CACC-43D0-BD08-FB5D2EB78291}"/>
    <cellStyle name="Cabecera 1 4" xfId="732" xr:uid="{B89D2A44-3AB8-4160-B34B-AE65BC047193}"/>
    <cellStyle name="Cabecera 1 5" xfId="746" xr:uid="{FAEE8933-456C-4B09-9688-30838EE37B0D}"/>
    <cellStyle name="Cabecera 2" xfId="5" xr:uid="{00000000-0005-0000-0000-00003F000000}"/>
    <cellStyle name="Cabecera 2 2" xfId="623" xr:uid="{ECA044E2-2503-4CB7-B476-93FD2480C945}"/>
    <cellStyle name="Cabecera 2 3" xfId="668" xr:uid="{62162811-D06C-45FD-859E-F2AE8E18EDB2}"/>
    <cellStyle name="Cabecera 2 4" xfId="722" xr:uid="{BA8D2935-B704-4EE6-BF8B-48176E55708F}"/>
    <cellStyle name="Cabecera 2 5" xfId="747" xr:uid="{4D63F3B2-52D7-4E5B-B0AC-AD1595F89DFB}"/>
    <cellStyle name="Calculation 2" xfId="141" xr:uid="{00000000-0005-0000-0000-000040000000}"/>
    <cellStyle name="Calculation 3" xfId="142" xr:uid="{00000000-0005-0000-0000-000041000000}"/>
    <cellStyle name="Calculation 4" xfId="143" xr:uid="{00000000-0005-0000-0000-000042000000}"/>
    <cellStyle name="Calculation 5" xfId="144" xr:uid="{00000000-0005-0000-0000-000043000000}"/>
    <cellStyle name="Cálculo 2" xfId="79" xr:uid="{00000000-0005-0000-0000-000044000000}"/>
    <cellStyle name="Cálculo 2 2" xfId="145" xr:uid="{00000000-0005-0000-0000-000045000000}"/>
    <cellStyle name="Cálculo 2 3" xfId="146" xr:uid="{00000000-0005-0000-0000-000046000000}"/>
    <cellStyle name="Cálculo 2 4" xfId="147" xr:uid="{00000000-0005-0000-0000-000047000000}"/>
    <cellStyle name="Celda de comprobación 2" xfId="80" xr:uid="{00000000-0005-0000-0000-000048000000}"/>
    <cellStyle name="Celda de comprobación 2 2" xfId="475" xr:uid="{00000000-0005-0000-0000-000049000000}"/>
    <cellStyle name="Celda vinculada 2" xfId="81" xr:uid="{00000000-0005-0000-0000-00004A000000}"/>
    <cellStyle name="Check Cell 2" xfId="148" xr:uid="{00000000-0005-0000-0000-00004B000000}"/>
    <cellStyle name="Comma" xfId="2" builtinId="3"/>
    <cellStyle name="Comma [0] 2" xfId="467" xr:uid="{00000000-0005-0000-0000-00004D000000}"/>
    <cellStyle name="Comma 10" xfId="202" xr:uid="{00000000-0005-0000-0000-00004E000000}"/>
    <cellStyle name="Comma 11" xfId="204" xr:uid="{00000000-0005-0000-0000-00004F000000}"/>
    <cellStyle name="Comma 12" xfId="209" xr:uid="{00000000-0005-0000-0000-000050000000}"/>
    <cellStyle name="Comma 13" xfId="212" xr:uid="{00000000-0005-0000-0000-000051000000}"/>
    <cellStyle name="Comma 14" xfId="243" xr:uid="{00000000-0005-0000-0000-000052000000}"/>
    <cellStyle name="Comma 15" xfId="246" xr:uid="{00000000-0005-0000-0000-000053000000}"/>
    <cellStyle name="Comma 16" xfId="456" xr:uid="{00000000-0005-0000-0000-000054000000}"/>
    <cellStyle name="Comma 17" xfId="460" xr:uid="{00000000-0005-0000-0000-000055000000}"/>
    <cellStyle name="Comma 18" xfId="474" xr:uid="{00000000-0005-0000-0000-000056000000}"/>
    <cellStyle name="Comma 19" xfId="476" xr:uid="{00000000-0005-0000-0000-000057000000}"/>
    <cellStyle name="Comma 2" xfId="21" xr:uid="{00000000-0005-0000-0000-000058000000}"/>
    <cellStyle name="Comma 20" xfId="478" xr:uid="{00000000-0005-0000-0000-000059000000}"/>
    <cellStyle name="Comma 21" xfId="482" xr:uid="{00000000-0005-0000-0000-00005A000000}"/>
    <cellStyle name="Comma 22" xfId="486" xr:uid="{00000000-0005-0000-0000-00005B000000}"/>
    <cellStyle name="Comma 23" xfId="491" xr:uid="{00000000-0005-0000-0000-00005C000000}"/>
    <cellStyle name="Comma 24" xfId="497" xr:uid="{00000000-0005-0000-0000-00005D000000}"/>
    <cellStyle name="Comma 25" xfId="505" xr:uid="{00000000-0005-0000-0000-00005E000000}"/>
    <cellStyle name="Comma 26" xfId="513" xr:uid="{00000000-0005-0000-0000-00005F000000}"/>
    <cellStyle name="Comma 27" xfId="518" xr:uid="{00000000-0005-0000-0000-000060000000}"/>
    <cellStyle name="Comma 28" xfId="526" xr:uid="{00000000-0005-0000-0000-000061000000}"/>
    <cellStyle name="Comma 29" xfId="534" xr:uid="{00000000-0005-0000-0000-000062000000}"/>
    <cellStyle name="Comma 3" xfId="23" xr:uid="{00000000-0005-0000-0000-000063000000}"/>
    <cellStyle name="Comma 30" xfId="551" xr:uid="{CCD5C4A8-C641-4147-8DBC-9350F8F8663F}"/>
    <cellStyle name="Comma 31" xfId="557" xr:uid="{A3CDBB40-E8B1-4043-889E-0AD17B780EBF}"/>
    <cellStyle name="Comma 32" xfId="562" xr:uid="{7EE1C162-CE0E-46A7-A79F-56B665109358}"/>
    <cellStyle name="Comma 33" xfId="567" xr:uid="{5AB9C5DB-A7BC-4337-B542-1446266D26D1}"/>
    <cellStyle name="Comma 34" xfId="573" xr:uid="{AD32D461-567D-4969-A0B9-86E43D738089}"/>
    <cellStyle name="Comma 35" xfId="583" xr:uid="{E8A42596-FD39-4AB5-BCB5-A8D7A0AE07F4}"/>
    <cellStyle name="Comma 36" xfId="588" xr:uid="{25C4F5F0-DC9C-49BB-9366-D026113FD15D}"/>
    <cellStyle name="Comma 37" xfId="597" xr:uid="{AEFC0584-D901-4BA0-87AF-67E4AC4DB7B9}"/>
    <cellStyle name="Comma 38" xfId="596" xr:uid="{68AF56D1-EFCB-41C5-B880-AE84BBF9B54C}"/>
    <cellStyle name="Comma 39" xfId="604" xr:uid="{4752A7E0-D4C8-4D1F-9EA5-A9DDDF4979D8}"/>
    <cellStyle name="Comma 4" xfId="26" xr:uid="{00000000-0005-0000-0000-000064000000}"/>
    <cellStyle name="Comma 40" xfId="603" xr:uid="{1006C423-B613-4D14-887A-EBE970351B10}"/>
    <cellStyle name="Comma 41" xfId="610" xr:uid="{E866BA90-B875-4BBD-9B03-E54F03996DBC}"/>
    <cellStyle name="Comma 42" xfId="615" xr:uid="{EA52BA0A-D384-49FE-98D5-7A119D761E86}"/>
    <cellStyle name="Comma 43" xfId="614" xr:uid="{55864258-0A53-46BD-8B62-9FD3E6FB7522}"/>
    <cellStyle name="Comma 44" xfId="634" xr:uid="{62A38C91-A2DC-4071-A513-A9CF50855157}"/>
    <cellStyle name="Comma 45" xfId="639" xr:uid="{6989B58F-1067-49FF-9C7A-E376B2973AB0}"/>
    <cellStyle name="Comma 46" xfId="643" xr:uid="{683905D3-35B3-4CF7-8E3F-7F05E7BD574D}"/>
    <cellStyle name="Comma 47" xfId="647" xr:uid="{577E157F-E298-4A7C-9A69-13998C1C830D}"/>
    <cellStyle name="Comma 48" xfId="652" xr:uid="{2B407696-A8D9-43F8-A4C6-B0C6420D71F9}"/>
    <cellStyle name="Comma 49" xfId="654" xr:uid="{F2DFFA66-594E-423A-AA80-CE90BEAA743B}"/>
    <cellStyle name="Comma 5" xfId="32" xr:uid="{00000000-0005-0000-0000-000065000000}"/>
    <cellStyle name="Comma 50" xfId="651" xr:uid="{573B0B0B-77A2-4D83-A4FE-4B62ACCC30EF}"/>
    <cellStyle name="Comma 51" xfId="658" xr:uid="{3B69C635-5923-4459-B394-1E7D9729BD1A}"/>
    <cellStyle name="Comma 52" xfId="662" xr:uid="{487BD142-4FF0-4C37-8924-43E448080532}"/>
    <cellStyle name="Comma 53" xfId="671" xr:uid="{5EC8018C-ACC9-4702-A70D-036B55776F1B}"/>
    <cellStyle name="Comma 54" xfId="677" xr:uid="{B2719655-765F-4F2E-A48E-518DD147152E}"/>
    <cellStyle name="Comma 55" xfId="676" xr:uid="{637BEE42-04B6-41C0-98E0-BAEE2DFE7676}"/>
    <cellStyle name="Comma 56" xfId="678" xr:uid="{35F0156D-4DD2-4C6B-B62C-89C35AE23EFD}"/>
    <cellStyle name="Comma 57" xfId="675" xr:uid="{5FB341EC-2449-4717-9BC3-0A332DA437E1}"/>
    <cellStyle name="Comma 58" xfId="680" xr:uid="{4132868D-5E0E-4492-80B2-3A85BBF9124D}"/>
    <cellStyle name="Comma 59" xfId="679" xr:uid="{D42A6EB7-8FE0-449E-8D7C-59C42CAF579B}"/>
    <cellStyle name="Comma 6" xfId="50" xr:uid="{00000000-0005-0000-0000-000066000000}"/>
    <cellStyle name="Comma 60" xfId="682" xr:uid="{3F18556C-75E0-478D-A78A-0D3136D19CFF}"/>
    <cellStyle name="Comma 61" xfId="687" xr:uid="{1D7248F5-89F2-403B-B213-2214F10A8B45}"/>
    <cellStyle name="Comma 62" xfId="695" xr:uid="{CBE080E7-1545-460A-94A0-3622F9B10D18}"/>
    <cellStyle name="Comma 63" xfId="694" xr:uid="{603B0477-E4F1-4B94-8C3B-9982E2AFF985}"/>
    <cellStyle name="Comma 64" xfId="693" xr:uid="{F8A0B4D4-6A8B-4573-883E-3C660D7D1665}"/>
    <cellStyle name="Comma 65" xfId="692" xr:uid="{2F8DE3D7-426D-48AA-9E16-54AECD559846}"/>
    <cellStyle name="Comma 66" xfId="702" xr:uid="{E672E87C-FF7B-4DDD-B0FC-B6CEB60CB63C}"/>
    <cellStyle name="Comma 67" xfId="699" xr:uid="{8B4EEF41-8D4C-4DF7-9BEE-DC323A11BA4A}"/>
    <cellStyle name="Comma 68" xfId="704" xr:uid="{54362D7F-1E70-4637-83EA-F95855CF2CB8}"/>
    <cellStyle name="Comma 69" xfId="703" xr:uid="{3B6E0102-F62D-4567-AC89-4DBCB4C9B4B6}"/>
    <cellStyle name="Comma 7" xfId="53" xr:uid="{00000000-0005-0000-0000-000067000000}"/>
    <cellStyle name="Comma 70" xfId="708" xr:uid="{DA3093F3-CE50-4022-AAFD-9DF284F653A8}"/>
    <cellStyle name="Comma 71" xfId="716" xr:uid="{D43D3649-23D7-452D-A438-3AD42A944C6A}"/>
    <cellStyle name="Comma 72" xfId="720" xr:uid="{40D9B2C1-6F1F-46D3-AC64-076C3F9CBC8E}"/>
    <cellStyle name="Comma 73" xfId="713" xr:uid="{1EB4AFE0-2788-4F96-8AEF-8E2A480DD585}"/>
    <cellStyle name="Comma 74" xfId="712" xr:uid="{31A04849-EC61-427B-A8C4-01DC3A58803B}"/>
    <cellStyle name="Comma 75" xfId="726" xr:uid="{DFCA0BA4-99DA-4AF1-B231-E39E3EE853D9}"/>
    <cellStyle name="Comma 76" xfId="728" xr:uid="{D60A0F5A-5287-4DB6-A9CE-F1AF8C41D246}"/>
    <cellStyle name="Comma 77" xfId="736" xr:uid="{BBE163ED-2CA6-4939-9747-D90B03B4BA6C}"/>
    <cellStyle name="Comma 78" xfId="735" xr:uid="{353262CF-716B-4D3B-91AD-8D17B3FBA9BF}"/>
    <cellStyle name="Comma 79" xfId="738" xr:uid="{0E9C7A63-3819-46EB-8599-7BF614C19160}"/>
    <cellStyle name="Comma 8" xfId="57" xr:uid="{00000000-0005-0000-0000-000068000000}"/>
    <cellStyle name="Comma 80" xfId="748" xr:uid="{AA6E4EA3-12DA-46CE-9234-BD1616712C22}"/>
    <cellStyle name="Comma 81" xfId="750" xr:uid="{2142DEA0-C018-4096-914B-3A98DDC88285}"/>
    <cellStyle name="Comma 82" xfId="755" xr:uid="{F475995D-CED6-4009-942D-C90E3BE867AF}"/>
    <cellStyle name="Comma 83" xfId="753" xr:uid="{60C440C7-6662-4771-9B78-E9B29CE207A0}"/>
    <cellStyle name="Comma 84" xfId="754" xr:uid="{825C2D9F-17CC-4779-9B33-16B6B7EADE7F}"/>
    <cellStyle name="Comma 85" xfId="752" xr:uid="{2644FEC1-CF20-438E-B816-57760C050B83}"/>
    <cellStyle name="Comma 86" xfId="763" xr:uid="{0BF45DD5-58BC-4283-928C-DBF0D4C84C3D}"/>
    <cellStyle name="Comma 87" xfId="768" xr:uid="{74E2B3F4-8ECA-4803-AFDF-56CF2BBC1AC7}"/>
    <cellStyle name="Comma 88" xfId="767" xr:uid="{3CEEFC13-3277-4170-BCAA-7618E9A6CB7E}"/>
    <cellStyle name="Comma 89" xfId="769" xr:uid="{732903BB-C62B-40FD-9526-5B557263832E}"/>
    <cellStyle name="Comma 9" xfId="106" xr:uid="{00000000-0005-0000-0000-000069000000}"/>
    <cellStyle name="Comma 90" xfId="760" xr:uid="{8070B067-EE85-4186-95B2-F7F91EA455B1}"/>
    <cellStyle name="Comma 91" xfId="759" xr:uid="{C051689F-02D1-4477-9D12-37814AC0D9EF}"/>
    <cellStyle name="Comma 92" xfId="770" xr:uid="{19B2900F-4D21-464A-822C-90D6CD4FC9D7}"/>
    <cellStyle name="Comma 93" xfId="772" xr:uid="{D3934B39-AB78-4157-9D6D-D218C9CB8269}"/>
    <cellStyle name="Encabezado 4 2" xfId="82" xr:uid="{00000000-0005-0000-0000-00006A000000}"/>
    <cellStyle name="Énfasis1 2" xfId="83" xr:uid="{00000000-0005-0000-0000-00006B000000}"/>
    <cellStyle name="Énfasis2 2" xfId="84" xr:uid="{00000000-0005-0000-0000-00006C000000}"/>
    <cellStyle name="Énfasis3 2" xfId="85" xr:uid="{00000000-0005-0000-0000-00006D000000}"/>
    <cellStyle name="Énfasis4 2" xfId="86" xr:uid="{00000000-0005-0000-0000-00006E000000}"/>
    <cellStyle name="Énfasis5 2" xfId="87" xr:uid="{00000000-0005-0000-0000-00006F000000}"/>
    <cellStyle name="Énfasis6 2" xfId="88" xr:uid="{00000000-0005-0000-0000-000070000000}"/>
    <cellStyle name="Entrada 2" xfId="89" xr:uid="{00000000-0005-0000-0000-000071000000}"/>
    <cellStyle name="Entrada 2 2" xfId="149" xr:uid="{00000000-0005-0000-0000-000072000000}"/>
    <cellStyle name="Entrada 2 3" xfId="150" xr:uid="{00000000-0005-0000-0000-000073000000}"/>
    <cellStyle name="Entrada 2 4" xfId="151" xr:uid="{00000000-0005-0000-0000-000074000000}"/>
    <cellStyle name="Euro" xfId="34" xr:uid="{00000000-0005-0000-0000-000075000000}"/>
    <cellStyle name="Euro 2" xfId="35" xr:uid="{00000000-0005-0000-0000-000076000000}"/>
    <cellStyle name="Euro 2 2" xfId="90" xr:uid="{00000000-0005-0000-0000-000077000000}"/>
    <cellStyle name="Euro 3" xfId="91" xr:uid="{00000000-0005-0000-0000-000078000000}"/>
    <cellStyle name="Euro 4" xfId="496" xr:uid="{00000000-0005-0000-0000-000079000000}"/>
    <cellStyle name="Explanatory Text 2" xfId="152" xr:uid="{00000000-0005-0000-0000-00007A000000}"/>
    <cellStyle name="Fecha" xfId="6" xr:uid="{00000000-0005-0000-0000-00007B000000}"/>
    <cellStyle name="Fecha 2" xfId="624" xr:uid="{D752AFDD-BB3D-4320-B21E-B08D740FF580}"/>
    <cellStyle name="Fecha 3" xfId="621" xr:uid="{BE2D61BD-23B4-4F8F-83C7-2472F03F61AF}"/>
    <cellStyle name="Fecha 4" xfId="669" xr:uid="{74DD93A1-568D-45EB-954A-4EC1957B5389}"/>
    <cellStyle name="Fecha 5" xfId="714" xr:uid="{C538D2D2-DF8E-4448-BE0E-3F5A674B382E}"/>
    <cellStyle name="Fecha 6" xfId="730" xr:uid="{96BDEF2F-BCE2-4863-9AA0-604C84BA0313}"/>
    <cellStyle name="Fecha 7" xfId="761" xr:uid="{98B5E110-E924-4A4E-BFB8-0B925B484E2F}"/>
    <cellStyle name="Fijo" xfId="7" xr:uid="{00000000-0005-0000-0000-00007C000000}"/>
    <cellStyle name="Fijo 2" xfId="625" xr:uid="{F25BAC59-0E57-404E-9E2E-1BAF040CB6EE}"/>
    <cellStyle name="Fijo 3" xfId="630" xr:uid="{C14E4FBD-29B8-4610-BCE4-C564E78E20C4}"/>
    <cellStyle name="Fijo 4" xfId="670" xr:uid="{0E2411DB-CF8F-40B8-AD7A-B19AEE696017}"/>
    <cellStyle name="Fijo 5" xfId="715" xr:uid="{B89B23B0-3E33-4FA1-96B4-4156CB0FD05C}"/>
    <cellStyle name="Fijo 6" xfId="729" xr:uid="{AC995328-7619-4D1D-B70A-13BD35138670}"/>
    <cellStyle name="Fijo 7" xfId="762" xr:uid="{008C8622-D8DA-454C-9965-3A599D8951C9}"/>
    <cellStyle name="Followed Hyperlink" xfId="218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Good 2" xfId="153" xr:uid="{00000000-0005-0000-0000-00004A010000}"/>
    <cellStyle name="Heading 1 2" xfId="154" xr:uid="{00000000-0005-0000-0000-00004B010000}"/>
    <cellStyle name="Heading 2 2" xfId="155" xr:uid="{00000000-0005-0000-0000-00004C010000}"/>
    <cellStyle name="Heading 3 2" xfId="156" xr:uid="{00000000-0005-0000-0000-00004D010000}"/>
    <cellStyle name="Heading 4 2" xfId="157" xr:uid="{00000000-0005-0000-0000-00004E010000}"/>
    <cellStyle name="Hyperlink" xfId="17" builtinId="8"/>
    <cellStyle name="Incorrecto 2" xfId="92" xr:uid="{00000000-0005-0000-0000-000050010000}"/>
    <cellStyle name="Input 2" xfId="158" xr:uid="{00000000-0005-0000-0000-000051010000}"/>
    <cellStyle name="Input 3" xfId="159" xr:uid="{00000000-0005-0000-0000-000052010000}"/>
    <cellStyle name="Input 4" xfId="160" xr:uid="{00000000-0005-0000-0000-000053010000}"/>
    <cellStyle name="Input 5" xfId="161" xr:uid="{00000000-0005-0000-0000-000054010000}"/>
    <cellStyle name="Linked Cell 2" xfId="162" xr:uid="{00000000-0005-0000-0000-000055010000}"/>
    <cellStyle name="Millares [0] 2" xfId="163" xr:uid="{00000000-0005-0000-0000-000056010000}"/>
    <cellStyle name="Millares [0] 2 2" xfId="468" xr:uid="{00000000-0005-0000-0000-000057010000}"/>
    <cellStyle name="Millares 10" xfId="164" xr:uid="{00000000-0005-0000-0000-000058010000}"/>
    <cellStyle name="Millares 11" xfId="165" xr:uid="{00000000-0005-0000-0000-000059010000}"/>
    <cellStyle name="Millares 12" xfId="166" xr:uid="{00000000-0005-0000-0000-00005A010000}"/>
    <cellStyle name="Millares 13" xfId="167" xr:uid="{00000000-0005-0000-0000-00005B010000}"/>
    <cellStyle name="Millares 2" xfId="168" xr:uid="{00000000-0005-0000-0000-00005C010000}"/>
    <cellStyle name="Millares 2 10" xfId="552" xr:uid="{500A98F1-6592-4ECD-9582-0A822E2559CB}"/>
    <cellStyle name="Millares 2 11" xfId="558" xr:uid="{9DCF5827-6E08-4C02-B0AA-E7D138B56C61}"/>
    <cellStyle name="Millares 2 12" xfId="563" xr:uid="{A1B6215A-05EF-4C18-B72E-E212800F51B6}"/>
    <cellStyle name="Millares 2 13" xfId="574" xr:uid="{560E4F8C-5319-4B18-BCB0-088B745B84A5}"/>
    <cellStyle name="Millares 2 14" xfId="584" xr:uid="{6BD4A455-35EF-4EEE-8D81-FFD5FCE1BCBD}"/>
    <cellStyle name="Millares 2 15" xfId="598" xr:uid="{CAFB5A5B-8E5D-4735-81E0-C56C8291351A}"/>
    <cellStyle name="Millares 2 16" xfId="606" xr:uid="{41BDE800-A4C2-424D-9B54-572EEF1CA95B}"/>
    <cellStyle name="Millares 2 17" xfId="611" xr:uid="{F62B03D1-F079-41C6-A8ED-C887AFBC3AD0}"/>
    <cellStyle name="Millares 2 18" xfId="617" xr:uid="{F0C34F72-78B2-4783-A043-C210EEBF7A9D}"/>
    <cellStyle name="Millares 2 19" xfId="635" xr:uid="{8C692AC9-F23D-451A-BF51-A1C35A156A85}"/>
    <cellStyle name="Millares 2 2" xfId="169" xr:uid="{00000000-0005-0000-0000-00005D010000}"/>
    <cellStyle name="Millares 2 2 2" xfId="233" xr:uid="{00000000-0005-0000-0000-00005E010000}"/>
    <cellStyle name="Millares 2 20" xfId="640" xr:uid="{3D48A9EF-E9CE-48F7-842C-535057D47153}"/>
    <cellStyle name="Millares 2 21" xfId="644" xr:uid="{6C442A6A-EA0E-44E3-A14C-63A2CC26D5EC}"/>
    <cellStyle name="Millares 2 22" xfId="648" xr:uid="{2A50BA80-3906-4350-B13E-41487D9E09FB}"/>
    <cellStyle name="Millares 2 23" xfId="653" xr:uid="{512FF823-5486-46B7-86FA-38570B3B1B48}"/>
    <cellStyle name="Millares 2 24" xfId="659" xr:uid="{08C9002F-A3D4-44A3-9284-873E9E1DEE50}"/>
    <cellStyle name="Millares 2 25" xfId="688" xr:uid="{470EEE43-D12C-4178-B59F-AD528D9EC387}"/>
    <cellStyle name="Millares 2 26" xfId="697" xr:uid="{16C6244F-85C0-4441-914C-3507CB8414CD}"/>
    <cellStyle name="Millares 2 27" xfId="727" xr:uid="{EE3F540C-D27B-4C99-A0C1-707907DDD5CB}"/>
    <cellStyle name="Millares 2 28" xfId="773" xr:uid="{DD09A26E-C408-4014-B71B-B7EB8AB2448F}"/>
    <cellStyle name="Millares 2 3" xfId="469" xr:uid="{00000000-0005-0000-0000-00005F010000}"/>
    <cellStyle name="Millares 2 4" xfId="498" xr:uid="{00000000-0005-0000-0000-000060010000}"/>
    <cellStyle name="Millares 2 5" xfId="507" xr:uid="{00000000-0005-0000-0000-000061010000}"/>
    <cellStyle name="Millares 2 6" xfId="514" xr:uid="{00000000-0005-0000-0000-000062010000}"/>
    <cellStyle name="Millares 2 7" xfId="519" xr:uid="{00000000-0005-0000-0000-000063010000}"/>
    <cellStyle name="Millares 2 8" xfId="530" xr:uid="{00000000-0005-0000-0000-000064010000}"/>
    <cellStyle name="Millares 2 9" xfId="535" xr:uid="{00000000-0005-0000-0000-000065010000}"/>
    <cellStyle name="Millares 3" xfId="170" xr:uid="{00000000-0005-0000-0000-000066010000}"/>
    <cellStyle name="Millares 3 2" xfId="461" xr:uid="{00000000-0005-0000-0000-000067010000}"/>
    <cellStyle name="Millares 3 2 2" xfId="470" xr:uid="{00000000-0005-0000-0000-000068010000}"/>
    <cellStyle name="Millares 3 3" xfId="483" xr:uid="{00000000-0005-0000-0000-000069010000}"/>
    <cellStyle name="Millares 3 4" xfId="499" xr:uid="{00000000-0005-0000-0000-00006A010000}"/>
    <cellStyle name="Millares 4" xfId="171" xr:uid="{00000000-0005-0000-0000-00006B010000}"/>
    <cellStyle name="Millares 5" xfId="172" xr:uid="{00000000-0005-0000-0000-00006C010000}"/>
    <cellStyle name="Millares 6" xfId="173" xr:uid="{00000000-0005-0000-0000-00006D010000}"/>
    <cellStyle name="Millares 7" xfId="174" xr:uid="{00000000-0005-0000-0000-00006E010000}"/>
    <cellStyle name="Millares 8" xfId="175" xr:uid="{00000000-0005-0000-0000-00006F010000}"/>
    <cellStyle name="Millares 9" xfId="176" xr:uid="{00000000-0005-0000-0000-000070010000}"/>
    <cellStyle name="Millares_Sistema Bancario" xfId="220" xr:uid="{00000000-0005-0000-0000-000071010000}"/>
    <cellStyle name="Monetario" xfId="8" xr:uid="{00000000-0005-0000-0000-000072010000}"/>
    <cellStyle name="Monetario0" xfId="9" xr:uid="{00000000-0005-0000-0000-000073010000}"/>
    <cellStyle name="Monetario0 2" xfId="626" xr:uid="{0928D089-1BAD-4BF1-A558-7A0805A09907}"/>
    <cellStyle name="Monetario0 3" xfId="629" xr:uid="{17B1266C-0AB1-4375-B35C-137048567781}"/>
    <cellStyle name="Monetario0 4" xfId="672" xr:uid="{C2815D73-0986-469E-8CF9-5E472044408F}"/>
    <cellStyle name="Monetario0 5" xfId="717" xr:uid="{710E1AEE-A47A-493C-B961-A03EB6E15E57}"/>
    <cellStyle name="Monetario0 6" xfId="725" xr:uid="{8689E617-A31B-4C33-A89C-CA47DD411269}"/>
    <cellStyle name="Monetario0 7" xfId="764" xr:uid="{4DF800AC-0472-459B-97B3-B279E49810C9}"/>
    <cellStyle name="Neutral" xfId="10" builtinId="28" customBuiltin="1"/>
    <cellStyle name="Neutral 2" xfId="93" xr:uid="{00000000-0005-0000-0000-000075010000}"/>
    <cellStyle name="NivelFila_3 2" xfId="221" xr:uid="{00000000-0005-0000-0000-000076010000}"/>
    <cellStyle name="Normal" xfId="0" builtinId="0"/>
    <cellStyle name="Normal 10" xfId="44" xr:uid="{00000000-0005-0000-0000-000078010000}"/>
    <cellStyle name="Normal 10 2" xfId="94" xr:uid="{00000000-0005-0000-0000-000079010000}"/>
    <cellStyle name="Normal 11" xfId="45" xr:uid="{00000000-0005-0000-0000-00007A010000}"/>
    <cellStyle name="Normal 11 2" xfId="95" xr:uid="{00000000-0005-0000-0000-00007B010000}"/>
    <cellStyle name="Normal 12" xfId="47" xr:uid="{00000000-0005-0000-0000-00007C010000}"/>
    <cellStyle name="Normal 12 2" xfId="206" xr:uid="{00000000-0005-0000-0000-00007D010000}"/>
    <cellStyle name="Normal 12 3" xfId="222" xr:uid="{00000000-0005-0000-0000-00007E010000}"/>
    <cellStyle name="Normal 13" xfId="48" xr:uid="{00000000-0005-0000-0000-00007F010000}"/>
    <cellStyle name="Normal 13 2" xfId="223" xr:uid="{00000000-0005-0000-0000-000080010000}"/>
    <cellStyle name="Normal 14" xfId="49" xr:uid="{00000000-0005-0000-0000-000081010000}"/>
    <cellStyle name="Normal 14 2" xfId="224" xr:uid="{00000000-0005-0000-0000-000082010000}"/>
    <cellStyle name="Normal 14 3" xfId="238" xr:uid="{00000000-0005-0000-0000-000083010000}"/>
    <cellStyle name="Normal 15" xfId="52" xr:uid="{00000000-0005-0000-0000-000084010000}"/>
    <cellStyle name="Normal 15 2" xfId="446" xr:uid="{00000000-0005-0000-0000-000085010000}"/>
    <cellStyle name="Normal 15 3" xfId="458" xr:uid="{00000000-0005-0000-0000-000086010000}"/>
    <cellStyle name="Normal 16" xfId="55" xr:uid="{00000000-0005-0000-0000-000087010000}"/>
    <cellStyle name="Normal 16 2" xfId="541" xr:uid="{00000000-0005-0000-0000-000088010000}"/>
    <cellStyle name="Normal 17" xfId="56" xr:uid="{00000000-0005-0000-0000-000089010000}"/>
    <cellStyle name="Normal 17 2" xfId="550" xr:uid="{00000000-0005-0000-0000-000054020000}"/>
    <cellStyle name="Normal 18" xfId="59" xr:uid="{00000000-0005-0000-0000-00008A010000}"/>
    <cellStyle name="Normal 19" xfId="105" xr:uid="{00000000-0005-0000-0000-00008B010000}"/>
    <cellStyle name="Normal 2" xfId="19" xr:uid="{00000000-0005-0000-0000-00008C010000}"/>
    <cellStyle name="Normal 2 10" xfId="536" xr:uid="{00000000-0005-0000-0000-00008D010000}"/>
    <cellStyle name="Normal 2 11" xfId="553" xr:uid="{FBCEF974-E8ED-440F-8A76-C664782E474C}"/>
    <cellStyle name="Normal 2 12" xfId="559" xr:uid="{85C10E45-8DDA-4BA2-9FB8-3A797D672217}"/>
    <cellStyle name="Normal 2 13" xfId="564" xr:uid="{9B0858F6-433E-4F0D-B1E7-8BB63D1EAE18}"/>
    <cellStyle name="Normal 2 14" xfId="575" xr:uid="{11CFC3BB-ACA6-46EA-883D-17C188CDD582}"/>
    <cellStyle name="Normal 2 15" xfId="585" xr:uid="{93A78CAF-D7D8-4017-834B-418C700DACB7}"/>
    <cellStyle name="Normal 2 16" xfId="599" xr:uid="{FE9C7FD8-D954-487B-8C43-B3C673099469}"/>
    <cellStyle name="Normal 2 17" xfId="605" xr:uid="{78A3312B-005D-4AB8-BF8F-8AB47FF659B7}"/>
    <cellStyle name="Normal 2 18" xfId="612" xr:uid="{FF2D41BB-6C70-48F6-A818-C59634FF2835}"/>
    <cellStyle name="Normal 2 19" xfId="616" xr:uid="{6F54FB1D-0C53-4D23-AC80-5AD2A180037E}"/>
    <cellStyle name="Normal 2 2" xfId="37" xr:uid="{00000000-0005-0000-0000-00008E010000}"/>
    <cellStyle name="Normal 2 2 2" xfId="234" xr:uid="{00000000-0005-0000-0000-00008F010000}"/>
    <cellStyle name="Normal 2 20" xfId="636" xr:uid="{DCEB427D-0CDA-4335-BA65-8F68D26EC0E3}"/>
    <cellStyle name="Normal 2 21" xfId="641" xr:uid="{66B17BC2-14C9-453E-995A-F7A2866FF12D}"/>
    <cellStyle name="Normal 2 22" xfId="645" xr:uid="{FD059A20-BED6-4FB0-857C-123E986FC135}"/>
    <cellStyle name="Normal 2 23" xfId="649" xr:uid="{098740FC-D2E1-443C-A480-20213B6FA20A}"/>
    <cellStyle name="Normal 2 24" xfId="177" xr:uid="{00000000-0005-0000-0000-000090010000}"/>
    <cellStyle name="Normal 2 25" xfId="655" xr:uid="{EAB15595-C117-48A6-AB8A-2BA190A7D93F}"/>
    <cellStyle name="Normal 2 26" xfId="660" xr:uid="{F3808145-B262-468A-A682-E42D83353A62}"/>
    <cellStyle name="Normal 2 27" xfId="689" xr:uid="{D0C251AF-B2E3-4F23-B36A-BDCA5BFB2B82}"/>
    <cellStyle name="Normal 2 28" xfId="696" xr:uid="{9BDAA0C0-B5D8-4188-864A-0CA601AB4EA1}"/>
    <cellStyle name="Normal 2 29" xfId="731" xr:uid="{58741353-C727-4B06-B051-A44CE2764D16}"/>
    <cellStyle name="Normal 2 3" xfId="36" xr:uid="{00000000-0005-0000-0000-000091010000}"/>
    <cellStyle name="Normal 2 30" xfId="774" xr:uid="{AD96A3F1-5498-48C3-AAB6-6984E5608D95}"/>
    <cellStyle name="Normal 2 4" xfId="247" xr:uid="{00000000-0005-0000-0000-000092010000}"/>
    <cellStyle name="Normal 2 4 2" xfId="542" xr:uid="{00000000-0005-0000-0000-000093010000}"/>
    <cellStyle name="Normal 2 5" xfId="500" xr:uid="{00000000-0005-0000-0000-000094010000}"/>
    <cellStyle name="Normal 2 6" xfId="506" xr:uid="{00000000-0005-0000-0000-000095010000}"/>
    <cellStyle name="Normal 2 7" xfId="515" xr:uid="{00000000-0005-0000-0000-000096010000}"/>
    <cellStyle name="Normal 2 8" xfId="520" xr:uid="{00000000-0005-0000-0000-000097010000}"/>
    <cellStyle name="Normal 2 9" xfId="529" xr:uid="{00000000-0005-0000-0000-000098010000}"/>
    <cellStyle name="Normal 20" xfId="108" xr:uid="{00000000-0005-0000-0000-000099010000}"/>
    <cellStyle name="Normal 21" xfId="201" xr:uid="{00000000-0005-0000-0000-00009A010000}"/>
    <cellStyle name="Normal 22" xfId="205" xr:uid="{00000000-0005-0000-0000-00009B010000}"/>
    <cellStyle name="Normal 23" xfId="210" xr:uid="{00000000-0005-0000-0000-00009C010000}"/>
    <cellStyle name="Normal 24" xfId="208" xr:uid="{00000000-0005-0000-0000-00009D010000}"/>
    <cellStyle name="Normal 25" xfId="211" xr:uid="{00000000-0005-0000-0000-00009E010000}"/>
    <cellStyle name="Normal 26" xfId="214" xr:uid="{00000000-0005-0000-0000-00009F010000}"/>
    <cellStyle name="Normal 27" xfId="215" xr:uid="{00000000-0005-0000-0000-0000A0010000}"/>
    <cellStyle name="Normal 28" xfId="216" xr:uid="{00000000-0005-0000-0000-0000A1010000}"/>
    <cellStyle name="Normal 29" xfId="219" xr:uid="{00000000-0005-0000-0000-0000A2010000}"/>
    <cellStyle name="Normal 3" xfId="24" xr:uid="{00000000-0005-0000-0000-0000A3010000}"/>
    <cellStyle name="Normal 3 2" xfId="38" xr:uid="{00000000-0005-0000-0000-0000A4010000}"/>
    <cellStyle name="Normal 3 3" xfId="248" xr:uid="{00000000-0005-0000-0000-0000A5010000}"/>
    <cellStyle name="Normal 3 4" xfId="501" xr:uid="{00000000-0005-0000-0000-0000A6010000}"/>
    <cellStyle name="Normal 30" xfId="225" xr:uid="{00000000-0005-0000-0000-0000A7010000}"/>
    <cellStyle name="Normal 31" xfId="240" xr:uid="{00000000-0005-0000-0000-0000A8010000}"/>
    <cellStyle name="Normal 32" xfId="241" xr:uid="{00000000-0005-0000-0000-0000A9010000}"/>
    <cellStyle name="Normal 33" xfId="242" xr:uid="{00000000-0005-0000-0000-0000AA010000}"/>
    <cellStyle name="Normal 34" xfId="245" xr:uid="{00000000-0005-0000-0000-0000AB010000}"/>
    <cellStyle name="Normal 35" xfId="249" xr:uid="{00000000-0005-0000-0000-0000AC010000}"/>
    <cellStyle name="Normal 36" xfId="455" xr:uid="{00000000-0005-0000-0000-0000AD010000}"/>
    <cellStyle name="Normal 37" xfId="459" xr:uid="{00000000-0005-0000-0000-0000AE010000}"/>
    <cellStyle name="Normal 38" xfId="481" xr:uid="{00000000-0005-0000-0000-0000AF010000}"/>
    <cellStyle name="Normal 39" xfId="490" xr:uid="{00000000-0005-0000-0000-0000B0010000}"/>
    <cellStyle name="Normal 4" xfId="27" xr:uid="{00000000-0005-0000-0000-0000B1010000}"/>
    <cellStyle name="Normal 4 2" xfId="39" xr:uid="{00000000-0005-0000-0000-0000B2010000}"/>
    <cellStyle name="Normal 4 3" xfId="462" xr:uid="{00000000-0005-0000-0000-0000B3010000}"/>
    <cellStyle name="Normal 4 4" xfId="484" xr:uid="{00000000-0005-0000-0000-0000B4010000}"/>
    <cellStyle name="Normal 4 5" xfId="502" xr:uid="{00000000-0005-0000-0000-0000B5010000}"/>
    <cellStyle name="Normal 40" xfId="511" xr:uid="{00000000-0005-0000-0000-0000B6010000}"/>
    <cellStyle name="Normal 41" xfId="512" xr:uid="{00000000-0005-0000-0000-0000B7010000}"/>
    <cellStyle name="Normal 42" xfId="525" xr:uid="{00000000-0005-0000-0000-0000B8010000}"/>
    <cellStyle name="Normal 43" xfId="527" xr:uid="{00000000-0005-0000-0000-0000B9010000}"/>
    <cellStyle name="Normal 44" xfId="546" xr:uid="{00000000-0005-0000-0000-0000BA010000}"/>
    <cellStyle name="Normal 45" xfId="561" xr:uid="{CAE1C177-6970-4210-B410-7779C3FCF79F}"/>
    <cellStyle name="Normal 46" xfId="571" xr:uid="{04E14DFF-B92D-47AE-8711-BAB4F0493939}"/>
    <cellStyle name="Normal 47" xfId="572" xr:uid="{6DB83F2D-B511-4650-A621-120BDC098B21}"/>
    <cellStyle name="Normal 48" xfId="580" xr:uid="{531A1381-2D9D-4B89-B927-FCCC71279425}"/>
    <cellStyle name="Normal 49" xfId="581" xr:uid="{1C52D48F-CF1D-4BD9-90C4-9C6A7C2A3A5A}"/>
    <cellStyle name="Normal 5" xfId="30" xr:uid="{00000000-0005-0000-0000-0000BB010000}"/>
    <cellStyle name="Normal 5 10" xfId="531" xr:uid="{00000000-0005-0000-0000-0000BC010000}"/>
    <cellStyle name="Normal 5 11" xfId="538" xr:uid="{00000000-0005-0000-0000-0000BD010000}"/>
    <cellStyle name="Normal 5 12" xfId="543" xr:uid="{00000000-0005-0000-0000-0000BE010000}"/>
    <cellStyle name="Normal 5 13" xfId="547" xr:uid="{00000000-0005-0000-0000-000050020000}"/>
    <cellStyle name="Normal 5 14" xfId="556" xr:uid="{912573DF-8BB0-404E-967F-07137872296E}"/>
    <cellStyle name="Normal 5 15" xfId="568" xr:uid="{7C24ACF0-1663-41E0-A295-3490E5113F42}"/>
    <cellStyle name="Normal 5 16" xfId="589" xr:uid="{4E604AB6-A149-4767-B17A-B7BC25310C8A}"/>
    <cellStyle name="Normal 5 17" xfId="602" xr:uid="{8361B7C6-F3F5-4E37-8966-D552EB151059}"/>
    <cellStyle name="Normal 5 18" xfId="607" xr:uid="{57C42C16-55C1-439A-9F5E-DA2C77EAFA26}"/>
    <cellStyle name="Normal 5 19" xfId="618" xr:uid="{0FF4ACDE-B2E4-42E0-8291-8E2C09A29885}"/>
    <cellStyle name="Normal 5 2" xfId="40" xr:uid="{00000000-0005-0000-0000-0000BF010000}"/>
    <cellStyle name="Normal 5 20" xfId="656" xr:uid="{A16217BD-1B7E-4393-881D-14E3CB16DA2C}"/>
    <cellStyle name="Normal 5 21" xfId="663" xr:uid="{2BE87FC8-3D23-4A6D-A5CF-1F1B8D131455}"/>
    <cellStyle name="Normal 5 22" xfId="683" xr:uid="{0BD23A3D-6E5A-4B37-A80D-3A4CF2C65630}"/>
    <cellStyle name="Normal 5 23" xfId="698" xr:uid="{67AEBCFF-1850-4EB8-86BA-0CAC7CC50DFD}"/>
    <cellStyle name="Normal 5 24" xfId="705" xr:uid="{AE2E74C7-C7D2-4C54-99EC-BF22228F1A80}"/>
    <cellStyle name="Normal 5 25" xfId="709" xr:uid="{476388B9-06D2-4847-A14C-571E8A48C13A}"/>
    <cellStyle name="Normal 5 26" xfId="739" xr:uid="{5F0285A6-1692-4507-BD09-F789ADC0695E}"/>
    <cellStyle name="Normal 5 3" xfId="235" xr:uid="{00000000-0005-0000-0000-0000C0010000}"/>
    <cellStyle name="Normal 5 4" xfId="464" xr:uid="{00000000-0005-0000-0000-0000C1010000}"/>
    <cellStyle name="Normal 5 5" xfId="471" xr:uid="{00000000-0005-0000-0000-0000C2010000}"/>
    <cellStyle name="Normal 5 6" xfId="477" xr:uid="{00000000-0005-0000-0000-0000C3010000}"/>
    <cellStyle name="Normal 5 7" xfId="487" xr:uid="{00000000-0005-0000-0000-0000C4010000}"/>
    <cellStyle name="Normal 5 8" xfId="508" xr:uid="{00000000-0005-0000-0000-0000C5010000}"/>
    <cellStyle name="Normal 5 9" xfId="522" xr:uid="{00000000-0005-0000-0000-0000C6010000}"/>
    <cellStyle name="Normal 50" xfId="582" xr:uid="{BB799D8E-443C-4052-9EC3-4B797B7BD78B}"/>
    <cellStyle name="Normal 51" xfId="592" xr:uid="{2523F44F-4B93-4556-A7FC-8D8A70E26D65}"/>
    <cellStyle name="Normal 52" xfId="594" xr:uid="{116437FD-400B-4B33-9DD1-C76B6C89BC8E}"/>
    <cellStyle name="Normal 53" xfId="595" xr:uid="{07008A2C-93E6-4F53-87DD-B42BD15800D0}"/>
    <cellStyle name="Normal 54" xfId="633" xr:uid="{B8EDB5AB-4F09-45A4-8E45-C03830E2A251}"/>
    <cellStyle name="Normal 55" xfId="666" xr:uid="{4BE03667-956F-461E-B95A-5C1994D33B66}"/>
    <cellStyle name="Normal 56" xfId="686" xr:uid="{A6A6CABD-0826-45BA-8A36-B467E1BE260D}"/>
    <cellStyle name="Normal 57" xfId="733" xr:uid="{8C5C55FD-B7D6-4898-8CE6-DADCE0BD0C62}"/>
    <cellStyle name="Normal 58" xfId="737" xr:uid="{5D85AF82-17DF-456D-8CA3-642E0F579D03}"/>
    <cellStyle name="Normal 59" xfId="742" xr:uid="{1FD32FB3-EEDA-4525-AD87-4F937982AEE2}"/>
    <cellStyle name="Normal 6" xfId="41" xr:uid="{00000000-0005-0000-0000-0000C7010000}"/>
    <cellStyle name="Normal 60" xfId="743" xr:uid="{FC8B1F41-B99D-4B98-85B5-6BB8B80F66FC}"/>
    <cellStyle name="Normal 61" xfId="744" xr:uid="{A90E3664-1A76-4457-B7CD-6E7D67F13373}"/>
    <cellStyle name="Normal 62" xfId="745" xr:uid="{7C7AA6F2-6AB7-445F-BD1D-96991992892B}"/>
    <cellStyle name="Normal 63" xfId="751" xr:uid="{74826525-AD24-4510-B745-D4488F171A84}"/>
    <cellStyle name="Normal 64" xfId="757" xr:uid="{4FA0C9C2-927E-49E8-800D-E99E0FD08619}"/>
    <cellStyle name="Normal 65" xfId="758" xr:uid="{3935D0A1-CB99-4A75-BC43-E0E74B680D4E}"/>
    <cellStyle name="Normal 66" xfId="771" xr:uid="{BDEBEFB2-158A-4363-BAE2-5D9C160BBF04}"/>
    <cellStyle name="Normal 7" xfId="29" xr:uid="{00000000-0005-0000-0000-0000C8010000}"/>
    <cellStyle name="Normal 8" xfId="28" xr:uid="{00000000-0005-0000-0000-0000C9010000}"/>
    <cellStyle name="Normal 8 2" xfId="96" xr:uid="{00000000-0005-0000-0000-0000CA010000}"/>
    <cellStyle name="Normal 9" xfId="31" xr:uid="{00000000-0005-0000-0000-0000CB010000}"/>
    <cellStyle name="Normal 9 2" xfId="46" xr:uid="{00000000-0005-0000-0000-0000CC010000}"/>
    <cellStyle name="Normal_1_2_1" xfId="16" xr:uid="{00000000-0005-0000-0000-0000CD010000}"/>
    <cellStyle name="Normal_1_2_1 2" xfId="554" xr:uid="{84119AC6-E3DB-4E64-BA21-10AE8F80257F}"/>
    <cellStyle name="Normal_1_2_1 2 2" xfId="503" xr:uid="{00000000-0005-0000-0000-0000CE010000}"/>
    <cellStyle name="Normal_BMMensual" xfId="11" xr:uid="{00000000-0005-0000-0000-0000CF010000}"/>
    <cellStyle name="Normal_bsbcvs1" xfId="12" xr:uid="{00000000-0005-0000-0000-0000D0010000}"/>
    <cellStyle name="Normal_serie1950conbasedic2007100" xfId="593" xr:uid="{73F46879-2E2B-4A82-847C-615363E0F7A1}"/>
    <cellStyle name="Notas 2" xfId="97" xr:uid="{00000000-0005-0000-0000-0000D3010000}"/>
    <cellStyle name="Notas 2 2" xfId="178" xr:uid="{00000000-0005-0000-0000-0000D4010000}"/>
    <cellStyle name="Notas 2 3" xfId="179" xr:uid="{00000000-0005-0000-0000-0000D5010000}"/>
    <cellStyle name="Notas 2 4" xfId="180" xr:uid="{00000000-0005-0000-0000-0000D6010000}"/>
    <cellStyle name="Note 2" xfId="181" xr:uid="{00000000-0005-0000-0000-0000D7010000}"/>
    <cellStyle name="Note 3" xfId="182" xr:uid="{00000000-0005-0000-0000-0000D8010000}"/>
    <cellStyle name="Note 4" xfId="183" xr:uid="{00000000-0005-0000-0000-0000D9010000}"/>
    <cellStyle name="Note 5" xfId="184" xr:uid="{00000000-0005-0000-0000-0000DA010000}"/>
    <cellStyle name="Output 2" xfId="185" xr:uid="{00000000-0005-0000-0000-0000DB010000}"/>
    <cellStyle name="Output 3" xfId="186" xr:uid="{00000000-0005-0000-0000-0000DC010000}"/>
    <cellStyle name="Output 4" xfId="187" xr:uid="{00000000-0005-0000-0000-0000DD010000}"/>
    <cellStyle name="Output 5" xfId="188" xr:uid="{00000000-0005-0000-0000-0000DE010000}"/>
    <cellStyle name="Percent" xfId="18" builtinId="5"/>
    <cellStyle name="Percent 10" xfId="203" xr:uid="{00000000-0005-0000-0000-0000E0010000}"/>
    <cellStyle name="Percent 11" xfId="207" xr:uid="{00000000-0005-0000-0000-0000E1010000}"/>
    <cellStyle name="Percent 12" xfId="213" xr:uid="{00000000-0005-0000-0000-0000E2010000}"/>
    <cellStyle name="Percent 13" xfId="244" xr:uid="{00000000-0005-0000-0000-0000E3010000}"/>
    <cellStyle name="Percent 14" xfId="457" xr:uid="{00000000-0005-0000-0000-0000E4010000}"/>
    <cellStyle name="Percent 15" xfId="463" xr:uid="{00000000-0005-0000-0000-0000E5010000}"/>
    <cellStyle name="Percent 16" xfId="485" xr:uid="{00000000-0005-0000-0000-0000E6010000}"/>
    <cellStyle name="Percent 17" xfId="492" xr:uid="{00000000-0005-0000-0000-0000E7010000}"/>
    <cellStyle name="Percent 18" xfId="516" xr:uid="{00000000-0005-0000-0000-0000E8010000}"/>
    <cellStyle name="Percent 19" xfId="528" xr:uid="{00000000-0005-0000-0000-0000E9010000}"/>
    <cellStyle name="Percent 2" xfId="22" xr:uid="{00000000-0005-0000-0000-0000EA010000}"/>
    <cellStyle name="Percent 20" xfId="565" xr:uid="{BF9502F0-AA4F-4AD5-AF51-09DD383A2BAF}"/>
    <cellStyle name="Percent 21" xfId="576" xr:uid="{58DD173E-99D6-4932-98CF-8BEEA1FACA7D}"/>
    <cellStyle name="Percent 22" xfId="578" xr:uid="{C547694B-C979-49CE-991E-960B851016F3}"/>
    <cellStyle name="Percent 23" xfId="586" xr:uid="{81CA4D6F-678E-4254-AD40-3A827545BB38}"/>
    <cellStyle name="Percent 24" xfId="600" xr:uid="{C554F4A5-F6C2-49C9-A78C-924FDCE642C9}"/>
    <cellStyle name="Percent 25" xfId="637" xr:uid="{62FF68D8-2637-4137-8353-A1A1EDE061A0}"/>
    <cellStyle name="Percent 26" xfId="690" xr:uid="{E448CD23-576F-45B2-B745-CB2DFABBE666}"/>
    <cellStyle name="Percent 27" xfId="775" xr:uid="{B4382379-1D75-42F6-8481-DE74C3AE94D2}"/>
    <cellStyle name="Percent 3" xfId="25" xr:uid="{00000000-0005-0000-0000-0000EB010000}"/>
    <cellStyle name="Percent 3 2" xfId="109" xr:uid="{00000000-0005-0000-0000-0000EC010000}"/>
    <cellStyle name="Percent 4" xfId="33" xr:uid="{00000000-0005-0000-0000-0000ED010000}"/>
    <cellStyle name="Percent 5" xfId="43" xr:uid="{00000000-0005-0000-0000-0000EE010000}"/>
    <cellStyle name="Percent 6" xfId="51" xr:uid="{00000000-0005-0000-0000-0000EF010000}"/>
    <cellStyle name="Percent 7" xfId="54" xr:uid="{00000000-0005-0000-0000-0000F0010000}"/>
    <cellStyle name="Percent 8" xfId="58" xr:uid="{00000000-0005-0000-0000-0000F1010000}"/>
    <cellStyle name="Percent 9" xfId="107" xr:uid="{00000000-0005-0000-0000-0000F2010000}"/>
    <cellStyle name="Porcentaje 2" xfId="189" xr:uid="{00000000-0005-0000-0000-0000F3010000}"/>
    <cellStyle name="Porcentaje 3" xfId="190" xr:uid="{00000000-0005-0000-0000-0000F4010000}"/>
    <cellStyle name="Porcentaje 4" xfId="191" xr:uid="{00000000-0005-0000-0000-0000F5010000}"/>
    <cellStyle name="Punto" xfId="13" xr:uid="{00000000-0005-0000-0000-0000F6010000}"/>
    <cellStyle name="Punto0" xfId="14" xr:uid="{00000000-0005-0000-0000-0000F7010000}"/>
    <cellStyle name="Punto0 2" xfId="627" xr:uid="{33081BA8-D9CF-4AAE-ACF0-83D1649C4B57}"/>
    <cellStyle name="Punto0 3" xfId="631" xr:uid="{F30120A5-0BE9-4909-9511-677DEEF4221C}"/>
    <cellStyle name="Punto0 4" xfId="673" xr:uid="{CF6C253D-5887-4D13-9FB8-0BA472B16C70}"/>
    <cellStyle name="Punto0 5" xfId="718" xr:uid="{42474A1B-80D0-49E0-BD59-41AA67442B96}"/>
    <cellStyle name="Punto0 6" xfId="724" xr:uid="{9B84479D-052F-4896-9C90-22552C3361B6}"/>
    <cellStyle name="Punto0 7" xfId="765" xr:uid="{2E45B496-B433-4342-B5ED-B8C408BF11B4}"/>
    <cellStyle name="RowLevel_3" xfId="1" builtinId="1" iLevel="2"/>
    <cellStyle name="Salida 2" xfId="98" xr:uid="{00000000-0005-0000-0000-0000F8010000}"/>
    <cellStyle name="Salida 2 2" xfId="192" xr:uid="{00000000-0005-0000-0000-0000F9010000}"/>
    <cellStyle name="Salida 2 3" xfId="193" xr:uid="{00000000-0005-0000-0000-0000FA010000}"/>
    <cellStyle name="Salida 2 4" xfId="194" xr:uid="{00000000-0005-0000-0000-0000FB010000}"/>
    <cellStyle name="Texto de advertencia 2" xfId="99" xr:uid="{00000000-0005-0000-0000-0000FC010000}"/>
    <cellStyle name="Texto explicativo 2" xfId="100" xr:uid="{00000000-0005-0000-0000-0000FD010000}"/>
    <cellStyle name="Title 2" xfId="195" xr:uid="{00000000-0005-0000-0000-0000FE010000}"/>
    <cellStyle name="Título 1 2" xfId="101" xr:uid="{00000000-0005-0000-0000-0000FF010000}"/>
    <cellStyle name="Título 2 2" xfId="102" xr:uid="{00000000-0005-0000-0000-000000020000}"/>
    <cellStyle name="Título 3 2" xfId="103" xr:uid="{00000000-0005-0000-0000-000001020000}"/>
    <cellStyle name="Título 3 2 2" xfId="239" xr:uid="{00000000-0005-0000-0000-000002020000}"/>
    <cellStyle name="Título 3 2 3" xfId="579" xr:uid="{7696AA75-6FE2-441E-A0FE-448B25FBB91C}"/>
    <cellStyle name="Título 4" xfId="104" xr:uid="{00000000-0005-0000-0000-000003020000}"/>
    <cellStyle name="Total" xfId="15" builtinId="25" customBuiltin="1"/>
    <cellStyle name="Total 10" xfId="509" xr:uid="{00000000-0005-0000-0000-000005020000}"/>
    <cellStyle name="Total 11" xfId="523" xr:uid="{00000000-0005-0000-0000-000006020000}"/>
    <cellStyle name="Total 12" xfId="532" xr:uid="{00000000-0005-0000-0000-000007020000}"/>
    <cellStyle name="Total 13" xfId="539" xr:uid="{00000000-0005-0000-0000-000008020000}"/>
    <cellStyle name="Total 14" xfId="544" xr:uid="{00000000-0005-0000-0000-000009020000}"/>
    <cellStyle name="Total 15" xfId="548" xr:uid="{00000000-0005-0000-0000-000052020000}"/>
    <cellStyle name="Total 16" xfId="569" xr:uid="{529E2608-46D0-4467-B513-3FDE7A2D2213}"/>
    <cellStyle name="Total 17" xfId="590" xr:uid="{5AE56153-502D-4216-9714-30FA53FDAB79}"/>
    <cellStyle name="Total 18" xfId="608" xr:uid="{2B4B592B-0FC7-4A6B-8772-673929961F90}"/>
    <cellStyle name="Total 19" xfId="619" xr:uid="{5F955E0B-3FC7-4F06-B801-0096A90B4765}"/>
    <cellStyle name="Total 2" xfId="42" xr:uid="{00000000-0005-0000-0000-00000A020000}"/>
    <cellStyle name="Total 2 10" xfId="521" xr:uid="{00000000-0005-0000-0000-00000B020000}"/>
    <cellStyle name="Total 2 11" xfId="524" xr:uid="{00000000-0005-0000-0000-00000C020000}"/>
    <cellStyle name="Total 2 12" xfId="533" xr:uid="{00000000-0005-0000-0000-00000D020000}"/>
    <cellStyle name="Total 2 13" xfId="537" xr:uid="{00000000-0005-0000-0000-00000E020000}"/>
    <cellStyle name="Total 2 14" xfId="540" xr:uid="{00000000-0005-0000-0000-00000F020000}"/>
    <cellStyle name="Total 2 15" xfId="545" xr:uid="{00000000-0005-0000-0000-000010020000}"/>
    <cellStyle name="Total 2 16" xfId="549" xr:uid="{00000000-0005-0000-0000-000053020000}"/>
    <cellStyle name="Total 2 17" xfId="555" xr:uid="{B26173F2-2EFB-46F7-BA54-88A46173D6F8}"/>
    <cellStyle name="Total 2 18" xfId="560" xr:uid="{BE496DE0-3509-414B-8200-A604E84AECE3}"/>
    <cellStyle name="Total 2 19" xfId="566" xr:uid="{2A14C21F-A8FE-4F60-8660-5C9E271B9906}"/>
    <cellStyle name="Total 2 2" xfId="237" xr:uid="{00000000-0005-0000-0000-000011020000}"/>
    <cellStyle name="Total 2 20" xfId="570" xr:uid="{991EA8FC-422F-4F55-8B44-157B01696ED3}"/>
    <cellStyle name="Total 2 21" xfId="577" xr:uid="{552FDFB1-46BA-4CB5-93F0-12F55BFF56DE}"/>
    <cellStyle name="Total 2 22" xfId="587" xr:uid="{DD323AD4-6853-4F8E-AC52-D1BF90C0A711}"/>
    <cellStyle name="Total 2 23" xfId="591" xr:uid="{107413B1-678F-4776-81B8-5A0FF3111660}"/>
    <cellStyle name="Total 2 24" xfId="601" xr:uid="{822C4FA6-9E5A-440C-ADD3-1529E5C4D125}"/>
    <cellStyle name="Total 2 25" xfId="609" xr:uid="{C025B137-9A92-4116-BAE3-3B594102BF1A}"/>
    <cellStyle name="Total 2 26" xfId="613" xr:uid="{1D5EB113-9D5C-4478-98D7-F1AFCF4BA449}"/>
    <cellStyle name="Total 2 27" xfId="620" xr:uid="{082294B6-AB41-44AE-AB27-C04C1A34AD00}"/>
    <cellStyle name="Total 2 28" xfId="638" xr:uid="{9729FC35-8757-4155-89A1-8EF6FD6F8C11}"/>
    <cellStyle name="Total 2 29" xfId="642" xr:uid="{C8B87744-99D8-4B03-AD8F-FEBF870F9BDE}"/>
    <cellStyle name="Total 2 3" xfId="466" xr:uid="{00000000-0005-0000-0000-000012020000}"/>
    <cellStyle name="Total 2 30" xfId="646" xr:uid="{F6C62F34-AADA-4410-B741-91750571D8C2}"/>
    <cellStyle name="Total 2 31" xfId="650" xr:uid="{C05A2368-5D38-429A-8BC2-A9D81C74120C}"/>
    <cellStyle name="Total 2 32" xfId="657" xr:uid="{836A03CE-2C47-4AED-89EE-A05903B5AEED}"/>
    <cellStyle name="Total 2 33" xfId="661" xr:uid="{2B092102-FF6D-494D-9F69-B3638C66F18C}"/>
    <cellStyle name="Total 2 34" xfId="665" xr:uid="{D064845B-7809-4C2B-ADF5-A221BD442EAD}"/>
    <cellStyle name="Total 2 35" xfId="685" xr:uid="{D05DDEC4-D3B6-4AE5-AECA-A5703D3E57FD}"/>
    <cellStyle name="Total 2 36" xfId="691" xr:uid="{E5501FCD-0317-4D54-9526-410521ED1B40}"/>
    <cellStyle name="Total 2 37" xfId="701" xr:uid="{A81C2209-988E-4FA9-99C4-8DFF3723E570}"/>
    <cellStyle name="Total 2 38" xfId="707" xr:uid="{FF097D96-1A4C-4347-B613-2FCE722C7AB6}"/>
    <cellStyle name="Total 2 39" xfId="711" xr:uid="{65AAD717-EC88-4338-BB93-46AFACE38A57}"/>
    <cellStyle name="Total 2 4" xfId="473" xr:uid="{00000000-0005-0000-0000-000013020000}"/>
    <cellStyle name="Total 2 40" xfId="734" xr:uid="{490058E9-E79F-4ECD-AAA7-60D48FDB6BDD}"/>
    <cellStyle name="Total 2 41" xfId="741" xr:uid="{901CC4A1-6557-471E-A45E-A5CB3E68CFE5}"/>
    <cellStyle name="Total 2 42" xfId="776" xr:uid="{98B75CE0-2788-44C0-9747-AC6DB0CEEB9A}"/>
    <cellStyle name="Total 2 5" xfId="480" xr:uid="{00000000-0005-0000-0000-000014020000}"/>
    <cellStyle name="Total 2 6" xfId="489" xr:uid="{00000000-0005-0000-0000-000015020000}"/>
    <cellStyle name="Total 2 7" xfId="504" xr:uid="{00000000-0005-0000-0000-000016020000}"/>
    <cellStyle name="Total 2 8" xfId="510" xr:uid="{00000000-0005-0000-0000-000017020000}"/>
    <cellStyle name="Total 2 9" xfId="517" xr:uid="{00000000-0005-0000-0000-000018020000}"/>
    <cellStyle name="Total 20" xfId="628" xr:uid="{054BE526-6F10-465D-898D-BE5F9E3D1FCD}"/>
    <cellStyle name="Total 21" xfId="632" xr:uid="{76FC4D19-580F-4D86-B202-0215FE8E9A3B}"/>
    <cellStyle name="Total 22" xfId="664" xr:uid="{A323A972-C3EC-4B3C-B206-1DF9260041C1}"/>
    <cellStyle name="Total 23" xfId="674" xr:uid="{4E9955FA-4A6A-4025-80A4-C73BCF5A6821}"/>
    <cellStyle name="Total 24" xfId="681" xr:uid="{E6ABAF3D-6AF5-4D8D-86C8-2087E4BEA03D}"/>
    <cellStyle name="Total 25" xfId="684" xr:uid="{60565271-AF65-46DB-BE1F-6521C90B4E8B}"/>
    <cellStyle name="Total 26" xfId="700" xr:uid="{0D74C360-7847-47C5-B84D-1BE186AB1F84}"/>
    <cellStyle name="Total 27" xfId="706" xr:uid="{AD879397-4DA6-4CDA-AB71-B47BB45EA391}"/>
    <cellStyle name="Total 28" xfId="710" xr:uid="{B78409B6-4111-4355-B691-8E4FA96F1999}"/>
    <cellStyle name="Total 29" xfId="719" xr:uid="{00DA724C-07B9-476C-91D6-8A281E6D6692}"/>
    <cellStyle name="Total 3" xfId="196" xr:uid="{00000000-0005-0000-0000-000019020000}"/>
    <cellStyle name="Total 3 2" xfId="197" xr:uid="{00000000-0005-0000-0000-00001A020000}"/>
    <cellStyle name="Total 3 3" xfId="198" xr:uid="{00000000-0005-0000-0000-00001B020000}"/>
    <cellStyle name="Total 3 4" xfId="199" xr:uid="{00000000-0005-0000-0000-00001C020000}"/>
    <cellStyle name="Total 30" xfId="721" xr:uid="{BBA8F5F5-C1B5-4C7F-A3F2-5C2E8EDA42EB}"/>
    <cellStyle name="Total 31" xfId="723" xr:uid="{ABA00960-2C7A-4614-836E-AB8004B1912A}"/>
    <cellStyle name="Total 32" xfId="740" xr:uid="{D83629E6-AC9C-433D-A77C-70192D35FFE1}"/>
    <cellStyle name="Total 33" xfId="749" xr:uid="{845E2868-7B9A-4067-8781-2DEEA386DC9E}"/>
    <cellStyle name="Total 34" xfId="756" xr:uid="{271A092B-6A90-4192-A137-BC8DF2355920}"/>
    <cellStyle name="Total 35" xfId="766" xr:uid="{E1FA9749-EBBE-4954-B25F-E82BA1C31F8A}"/>
    <cellStyle name="Total 4" xfId="217" xr:uid="{00000000-0005-0000-0000-00001D020000}"/>
    <cellStyle name="Total 5" xfId="236" xr:uid="{00000000-0005-0000-0000-00001E020000}"/>
    <cellStyle name="Total 6" xfId="465" xr:uid="{00000000-0005-0000-0000-00001F020000}"/>
    <cellStyle name="Total 7" xfId="472" xr:uid="{00000000-0005-0000-0000-000020020000}"/>
    <cellStyle name="Total 8" xfId="479" xr:uid="{00000000-0005-0000-0000-000021020000}"/>
    <cellStyle name="Total 9" xfId="488" xr:uid="{00000000-0005-0000-0000-000022020000}"/>
    <cellStyle name="Warning Text 2" xfId="200" xr:uid="{00000000-0005-0000-0000-00002302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Recaudacion</a:t>
            </a:r>
            <a:r>
              <a:rPr lang="en-US" baseline="0"/>
              <a:t> SENIAT y Financiamiento Monetario en Unidades de Salario Minimo Integral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Raw'!$B$40</c:f>
              <c:strCache>
                <c:ptCount val="1"/>
                <c:pt idx="0">
                  <c:v>Recaudacion SENIAT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'Monthly Raw'!$C$4:$JR$4</c:f>
              <c:numCache>
                <c:formatCode>m/d/yyyy</c:formatCode>
                <c:ptCount val="27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</c:numCache>
            </c:numRef>
          </c:cat>
          <c:val>
            <c:numRef>
              <c:f>'Monthly Raw'!$C$40:$JR$40</c:f>
              <c:numCache>
                <c:formatCode>General</c:formatCode>
                <c:ptCount val="276"/>
                <c:pt idx="133" formatCode="#,##0.0">
                  <c:v>3.7006252557007677</c:v>
                </c:pt>
                <c:pt idx="134" formatCode="#,##0.0">
                  <c:v>6.5426568738265765</c:v>
                </c:pt>
                <c:pt idx="135" formatCode="#,##0.0">
                  <c:v>5.6042387475695383</c:v>
                </c:pt>
                <c:pt idx="136" formatCode="#,##0.0">
                  <c:v>3.7577952286530243</c:v>
                </c:pt>
                <c:pt idx="137" formatCode="#,##0.0">
                  <c:v>4.5330054812531806</c:v>
                </c:pt>
                <c:pt idx="138" formatCode="#,##0.0">
                  <c:v>4.2615129900710009</c:v>
                </c:pt>
                <c:pt idx="139" formatCode="#,##0.0">
                  <c:v>4.4465040506143039</c:v>
                </c:pt>
                <c:pt idx="140" formatCode="#,##0.0">
                  <c:v>4.2992714466055144</c:v>
                </c:pt>
                <c:pt idx="141" formatCode="#,##0.0">
                  <c:v>4.3882778556854465</c:v>
                </c:pt>
                <c:pt idx="142" formatCode="#,##0.0">
                  <c:v>5.1788637497076042</c:v>
                </c:pt>
                <c:pt idx="143" formatCode="#,##0.0">
                  <c:v>5.7719350715909021</c:v>
                </c:pt>
                <c:pt idx="144" formatCode="#,##0.0">
                  <c:v>3.9578420269513641</c:v>
                </c:pt>
                <c:pt idx="145" formatCode="#,##0.0">
                  <c:v>3.6682037797329166</c:v>
                </c:pt>
                <c:pt idx="146" formatCode="#,##0.0">
                  <c:v>6.9260063670968997</c:v>
                </c:pt>
                <c:pt idx="147" formatCode="#,##0.0">
                  <c:v>5.2832041362212019</c:v>
                </c:pt>
                <c:pt idx="148" formatCode="#,##0.0">
                  <c:v>3.2163722609042078</c:v>
                </c:pt>
                <c:pt idx="149" formatCode="#,##0.0">
                  <c:v>3.9444228910613455</c:v>
                </c:pt>
                <c:pt idx="150" formatCode="#,##0.0">
                  <c:v>4.411492351340379</c:v>
                </c:pt>
                <c:pt idx="151" formatCode="#,##0.0">
                  <c:v>4.2435252748404535</c:v>
                </c:pt>
                <c:pt idx="152" formatCode="#,##0.0">
                  <c:v>4.6048479053959825</c:v>
                </c:pt>
                <c:pt idx="153" formatCode="#,##0.0">
                  <c:v>4.7438626813665001</c:v>
                </c:pt>
                <c:pt idx="154" formatCode="#,##0.0">
                  <c:v>4.6957863668012534</c:v>
                </c:pt>
                <c:pt idx="155" formatCode="#,##0.0">
                  <c:v>5.2014280124269288</c:v>
                </c:pt>
                <c:pt idx="156" formatCode="#,##0.0">
                  <c:v>3.7790260460378624</c:v>
                </c:pt>
                <c:pt idx="157" formatCode="#,##0.0">
                  <c:v>3.2161369411214875</c:v>
                </c:pt>
                <c:pt idx="158" formatCode="#,##0.0">
                  <c:v>6.6963246375887771</c:v>
                </c:pt>
                <c:pt idx="159" formatCode="#,##0.0">
                  <c:v>5.7137580754732884</c:v>
                </c:pt>
                <c:pt idx="160" formatCode="#,##0.0">
                  <c:v>3.7895268767836701</c:v>
                </c:pt>
                <c:pt idx="161" formatCode="#,##0.0">
                  <c:v>4.4482309452401809</c:v>
                </c:pt>
                <c:pt idx="162" formatCode="#,##0.0">
                  <c:v>4.7903557298187689</c:v>
                </c:pt>
                <c:pt idx="163" formatCode="#,##0.0">
                  <c:v>4.8968956991309032</c:v>
                </c:pt>
                <c:pt idx="164" formatCode="#,##0.0">
                  <c:v>4.7445055108553262</c:v>
                </c:pt>
                <c:pt idx="165" formatCode="#,##0.0">
                  <c:v>4.4000524549252793</c:v>
                </c:pt>
                <c:pt idx="166" formatCode="#,##0.0">
                  <c:v>4.9089465150779015</c:v>
                </c:pt>
                <c:pt idx="167" formatCode="#,##0.0">
                  <c:v>5.2533758055580284</c:v>
                </c:pt>
                <c:pt idx="168" formatCode="#,##0.0">
                  <c:v>6.6971952679039743</c:v>
                </c:pt>
                <c:pt idx="169" formatCode="#,##0.0">
                  <c:v>5.9998645566422892</c:v>
                </c:pt>
                <c:pt idx="170" formatCode="#,##0.0">
                  <c:v>4.9771777541042583</c:v>
                </c:pt>
                <c:pt idx="171" formatCode="#,##0.0">
                  <c:v>5.033007625319657</c:v>
                </c:pt>
                <c:pt idx="172" formatCode="#,##0.0">
                  <c:v>4.4883089509719474</c:v>
                </c:pt>
                <c:pt idx="173" formatCode="#,##0.0">
                  <c:v>4.2321484145722561</c:v>
                </c:pt>
                <c:pt idx="174" formatCode="#,##0.0">
                  <c:v>4.3537375886976566</c:v>
                </c:pt>
                <c:pt idx="175" formatCode="#,##0.0">
                  <c:v>3.6333537088230896</c:v>
                </c:pt>
                <c:pt idx="176" formatCode="#,##0.0">
                  <c:v>4.5634411091036631</c:v>
                </c:pt>
                <c:pt idx="177" formatCode="#,##0.0">
                  <c:v>5.7386210729850591</c:v>
                </c:pt>
                <c:pt idx="178" formatCode="#,##0.0">
                  <c:v>3.1200691478062188</c:v>
                </c:pt>
                <c:pt idx="179" formatCode="#,##0.0">
                  <c:v>3.3093184242943119</c:v>
                </c:pt>
                <c:pt idx="180" formatCode="#,##0.0">
                  <c:v>8.285141157559222</c:v>
                </c:pt>
                <c:pt idx="181" formatCode="#,##0.0">
                  <c:v>7.259288589662126</c:v>
                </c:pt>
                <c:pt idx="182" formatCode="#,##0.0">
                  <c:v>6.3606365958512345</c:v>
                </c:pt>
                <c:pt idx="183" formatCode="#,##0.0">
                  <c:v>6.735728380449638</c:v>
                </c:pt>
                <c:pt idx="184" formatCode="#,##0.0">
                  <c:v>5.546598932479597</c:v>
                </c:pt>
                <c:pt idx="185" formatCode="#,##0.0">
                  <c:v>5.3589891034290638</c:v>
                </c:pt>
                <c:pt idx="186" formatCode="#,##0.0">
                  <c:v>5.5527804318132183</c:v>
                </c:pt>
                <c:pt idx="187" formatCode="#,##0.0">
                  <c:v>4.4648506871230715</c:v>
                </c:pt>
                <c:pt idx="188" formatCode="#,##0.0">
                  <c:v>5.2569251052293833</c:v>
                </c:pt>
                <c:pt idx="189" formatCode="#,##0.0">
                  <c:v>5.9879792286450089</c:v>
                </c:pt>
                <c:pt idx="190" formatCode="#,##0.0">
                  <c:v>3.7745234027019325</c:v>
                </c:pt>
                <c:pt idx="191" formatCode="#,##0.0">
                  <c:v>3.8421427877377083</c:v>
                </c:pt>
                <c:pt idx="192" formatCode="#,##0.0">
                  <c:v>8.724386195770526</c:v>
                </c:pt>
                <c:pt idx="193" formatCode="#,##0.0">
                  <c:v>7.6139744399677882</c:v>
                </c:pt>
                <c:pt idx="194" formatCode="#,##0.0">
                  <c:v>7.1189231612015673</c:v>
                </c:pt>
                <c:pt idx="195" formatCode="#,##0.0">
                  <c:v>6.9957706503971959</c:v>
                </c:pt>
                <c:pt idx="196" formatCode="#,##0.0">
                  <c:v>5.7932682667445921</c:v>
                </c:pt>
                <c:pt idx="197" formatCode="#,##0.0">
                  <c:v>5.5367201677642122</c:v>
                </c:pt>
                <c:pt idx="198" formatCode="#,##0.0">
                  <c:v>5.8404595224334201</c:v>
                </c:pt>
                <c:pt idx="199" formatCode="#,##0.0">
                  <c:v>4.7854417268823397</c:v>
                </c:pt>
                <c:pt idx="200" formatCode="#,##0.0">
                  <c:v>5.2152903869571237</c:v>
                </c:pt>
                <c:pt idx="201" formatCode="#,##0.0">
                  <c:v>6.3080932736913677</c:v>
                </c:pt>
                <c:pt idx="202" formatCode="#,##0.0">
                  <c:v>3.9258002824267475</c:v>
                </c:pt>
                <c:pt idx="203" formatCode="#,##0.0">
                  <c:v>6.8479733650082961</c:v>
                </c:pt>
                <c:pt idx="204" formatCode="#,##0.0">
                  <c:v>5.0501492701710609</c:v>
                </c:pt>
                <c:pt idx="205" formatCode="#,##0.0">
                  <c:v>5.0209666543430158</c:v>
                </c:pt>
                <c:pt idx="206" formatCode="#,##0.0">
                  <c:v>9.1157908845011715</c:v>
                </c:pt>
                <c:pt idx="207" formatCode="#,##0.0">
                  <c:v>6.5424613601227311</c:v>
                </c:pt>
                <c:pt idx="208" formatCode="#,##0.0">
                  <c:v>5.434682720023555</c:v>
                </c:pt>
                <c:pt idx="209" formatCode="#,##0.0">
                  <c:v>6.2659663889824486</c:v>
                </c:pt>
                <c:pt idx="210" formatCode="#,##0.0">
                  <c:v>6.1194731200984034</c:v>
                </c:pt>
                <c:pt idx="211" formatCode="#,##0.0">
                  <c:v>6.7240983152541816</c:v>
                </c:pt>
                <c:pt idx="212" formatCode="#,##0.0">
                  <c:v>6.2530928319934631</c:v>
                </c:pt>
                <c:pt idx="213" formatCode="#,##0.0">
                  <c:v>6.8009348671660135</c:v>
                </c:pt>
                <c:pt idx="214" formatCode="#,##0.0">
                  <c:v>6.7461422997180724</c:v>
                </c:pt>
                <c:pt idx="215" formatCode="#,##0.0">
                  <c:v>7.5326514935686681</c:v>
                </c:pt>
                <c:pt idx="216" formatCode="#,##0.0">
                  <c:v>5.0007664951877961</c:v>
                </c:pt>
                <c:pt idx="217" formatCode="#,##0.0">
                  <c:v>4.6928245507444677</c:v>
                </c:pt>
                <c:pt idx="218" formatCode="#,##0.0">
                  <c:v>7.6773475259595649</c:v>
                </c:pt>
                <c:pt idx="219" formatCode="#,##0.0">
                  <c:v>5.6764322460980088</c:v>
                </c:pt>
                <c:pt idx="220" formatCode="#,##0.0">
                  <c:v>4.699411341294879</c:v>
                </c:pt>
                <c:pt idx="221" formatCode="#,##0.0">
                  <c:v>6.3988295362615961</c:v>
                </c:pt>
                <c:pt idx="222" formatCode="#,##0.0">
                  <c:v>7.4729956080854754</c:v>
                </c:pt>
                <c:pt idx="223" formatCode="#,##0.0">
                  <c:v>7.609854874638839</c:v>
                </c:pt>
                <c:pt idx="224" formatCode="#,##0.0">
                  <c:v>8.0534889244352392</c:v>
                </c:pt>
                <c:pt idx="225" formatCode="#,##0.0">
                  <c:v>8.5877012032150688</c:v>
                </c:pt>
                <c:pt idx="226" formatCode="#,##0.0">
                  <c:v>9.1223690840291045</c:v>
                </c:pt>
                <c:pt idx="227" formatCode="#,##0.0">
                  <c:v>8.8129696827698876</c:v>
                </c:pt>
                <c:pt idx="228" formatCode="#,##0.0">
                  <c:v>6.4644329855758276</c:v>
                </c:pt>
                <c:pt idx="229" formatCode="#,##0.0">
                  <c:v>5.8738392588928905</c:v>
                </c:pt>
                <c:pt idx="230" formatCode="#,##0.0">
                  <c:v>13.361393130706098</c:v>
                </c:pt>
                <c:pt idx="231" formatCode="#,##0.0">
                  <c:v>9.5927718373592761</c:v>
                </c:pt>
                <c:pt idx="232" formatCode="#,##0.0">
                  <c:v>7.8741225953016594</c:v>
                </c:pt>
                <c:pt idx="233" formatCode="#,##0.0">
                  <c:v>9.503634285330266</c:v>
                </c:pt>
                <c:pt idx="234" formatCode="#,##0.0">
                  <c:v>9.6870073002026942</c:v>
                </c:pt>
                <c:pt idx="235" formatCode="#,##0.0">
                  <c:v>10.523867992711699</c:v>
                </c:pt>
                <c:pt idx="236" formatCode="#,##0.0">
                  <c:v>11.515791527768911</c:v>
                </c:pt>
                <c:pt idx="237" formatCode="#,##0.0">
                  <c:v>12.076887668491857</c:v>
                </c:pt>
                <c:pt idx="238" formatCode="#,##0.0">
                  <c:v>8.3789035302417734</c:v>
                </c:pt>
                <c:pt idx="239" formatCode="#,##0.0">
                  <c:v>9.7114016733911921</c:v>
                </c:pt>
                <c:pt idx="240" formatCode="#,##0.0">
                  <c:v>7.7931697561192763</c:v>
                </c:pt>
                <c:pt idx="241" formatCode="#,##0.0">
                  <c:v>7.7909909950378653</c:v>
                </c:pt>
                <c:pt idx="242" formatCode="#,##0.0">
                  <c:v>12.53839739683062</c:v>
                </c:pt>
                <c:pt idx="243" formatCode="#,##0.0">
                  <c:v>7.9598357036175384</c:v>
                </c:pt>
                <c:pt idx="244" formatCode="#,##0.0">
                  <c:v>5.983803099492004</c:v>
                </c:pt>
                <c:pt idx="245" formatCode="#,##0.0">
                  <c:v>7.8215982858333746</c:v>
                </c:pt>
                <c:pt idx="246" formatCode="#,##0.0">
                  <c:v>7.9108658269493821</c:v>
                </c:pt>
                <c:pt idx="247" formatCode="#,##0.0">
                  <c:v>5.7078706064808005</c:v>
                </c:pt>
                <c:pt idx="248" formatCode="#,##0.0">
                  <c:v>4.9673421145056018</c:v>
                </c:pt>
                <c:pt idx="249" formatCode="#,##0.0">
                  <c:v>4.8598235457562966</c:v>
                </c:pt>
                <c:pt idx="250" formatCode="#,##0.0">
                  <c:v>4.2352058618601474</c:v>
                </c:pt>
                <c:pt idx="251" formatCode="#,##0.0">
                  <c:v>5.4100563150322474</c:v>
                </c:pt>
                <c:pt idx="252" formatCode="#,##0.0">
                  <c:v>5.2892456332844162</c:v>
                </c:pt>
                <c:pt idx="253" formatCode="#,##0.0">
                  <c:v>6.0219930040538285</c:v>
                </c:pt>
                <c:pt idx="254" formatCode="#,##0.0">
                  <c:v>7.663427983707817</c:v>
                </c:pt>
                <c:pt idx="255" formatCode="#,##0.0">
                  <c:v>4.5435861212373814</c:v>
                </c:pt>
                <c:pt idx="256" formatCode="#,##0.0">
                  <c:v>3.8462495792851592</c:v>
                </c:pt>
                <c:pt idx="257" formatCode="#,##0.0">
                  <c:v>5.8325132866479441</c:v>
                </c:pt>
                <c:pt idx="258" formatCode="#,##0.0">
                  <c:v>4.8660986430458504</c:v>
                </c:pt>
                <c:pt idx="259" formatCode="#,##0.0">
                  <c:v>6.111837977936192</c:v>
                </c:pt>
                <c:pt idx="260" formatCode="#,##0.0">
                  <c:v>6.0949280072646363</c:v>
                </c:pt>
                <c:pt idx="261" formatCode="#,##0.0">
                  <c:v>6.9886447633557136</c:v>
                </c:pt>
                <c:pt idx="262" formatCode="#,##0.0">
                  <c:v>7.2343355932050661</c:v>
                </c:pt>
                <c:pt idx="263" formatCode="#,##0.0">
                  <c:v>6.725059871950652</c:v>
                </c:pt>
                <c:pt idx="264" formatCode="#,##0.0">
                  <c:v>8.6347097373665758</c:v>
                </c:pt>
                <c:pt idx="265" formatCode="#,##0.0">
                  <c:v>16.51913137117754</c:v>
                </c:pt>
                <c:pt idx="266" formatCode="#,##0.0">
                  <c:v>19.084762093073294</c:v>
                </c:pt>
                <c:pt idx="267" formatCode="#,##0.0">
                  <c:v>24.344509140853106</c:v>
                </c:pt>
                <c:pt idx="268" formatCode="#,##0.0">
                  <c:v>23.892496898662266</c:v>
                </c:pt>
                <c:pt idx="269" formatCode="#,##0.0">
                  <c:v>44.788104089219331</c:v>
                </c:pt>
                <c:pt idx="270" formatCode="#,##0.0">
                  <c:v>30.337567359507315</c:v>
                </c:pt>
                <c:pt idx="271" formatCode="#,##0.0">
                  <c:v>83.468052347959969</c:v>
                </c:pt>
                <c:pt idx="272" formatCode="#,##0.0">
                  <c:v>4.9875499999999997</c:v>
                </c:pt>
                <c:pt idx="273" formatCode="#,##0.0">
                  <c:v>13.001010101010101</c:v>
                </c:pt>
                <c:pt idx="274" formatCode="#,##0.0">
                  <c:v>22.818181818181817</c:v>
                </c:pt>
                <c:pt idx="275" formatCode="#,##0.0">
                  <c:v>18.215039534343433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E-4BD5-8386-2AD76386CB86}"/>
            </c:ext>
          </c:extLst>
        </c:ser>
        <c:ser>
          <c:idx val="1"/>
          <c:order val="1"/>
          <c:tx>
            <c:strRef>
              <c:f>'Monthly Raw'!$B$41</c:f>
              <c:strCache>
                <c:ptCount val="1"/>
                <c:pt idx="0">
                  <c:v>Financiamiento Monetario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'Monthly Raw'!$C$4:$JR$4</c:f>
              <c:numCache>
                <c:formatCode>m/d/yyyy</c:formatCode>
                <c:ptCount val="27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</c:numCache>
            </c:numRef>
          </c:cat>
          <c:val>
            <c:numRef>
              <c:f>'Monthly Raw'!$C$41:$JR$41</c:f>
              <c:numCache>
                <c:formatCode>General</c:formatCode>
                <c:ptCount val="276"/>
                <c:pt idx="133" formatCode="#,##0.0">
                  <c:v>0.43857687460397343</c:v>
                </c:pt>
                <c:pt idx="134" formatCode="#,##0.0">
                  <c:v>0.94250013952526401</c:v>
                </c:pt>
                <c:pt idx="135" formatCode="#,##0.0">
                  <c:v>0</c:v>
                </c:pt>
                <c:pt idx="136" formatCode="#,##0.0">
                  <c:v>0.82369810369228602</c:v>
                </c:pt>
                <c:pt idx="137" formatCode="#,##0.0">
                  <c:v>1.8717457553239263</c:v>
                </c:pt>
                <c:pt idx="138" formatCode="#,##0.0">
                  <c:v>4.1517324733212586</c:v>
                </c:pt>
                <c:pt idx="139" formatCode="#,##0.0">
                  <c:v>0.34407463831433505</c:v>
                </c:pt>
                <c:pt idx="140" formatCode="#,##0.0">
                  <c:v>3.0050799715193977</c:v>
                </c:pt>
                <c:pt idx="141" formatCode="#,##0.0">
                  <c:v>2.6312243148951979</c:v>
                </c:pt>
                <c:pt idx="142" formatCode="#,##0.0">
                  <c:v>5.3019230529278092</c:v>
                </c:pt>
                <c:pt idx="143" formatCode="#,##0.0">
                  <c:v>2.6918032443903379</c:v>
                </c:pt>
                <c:pt idx="144" formatCode="#,##0.0">
                  <c:v>4.8150646553302714</c:v>
                </c:pt>
                <c:pt idx="145" formatCode="#,##0.0">
                  <c:v>0</c:v>
                </c:pt>
                <c:pt idx="146" formatCode="#,##0.0">
                  <c:v>0.40485871716136218</c:v>
                </c:pt>
                <c:pt idx="147" formatCode="#,##0.0">
                  <c:v>1.5508300607096168</c:v>
                </c:pt>
                <c:pt idx="148" formatCode="#,##0.0">
                  <c:v>0</c:v>
                </c:pt>
                <c:pt idx="149" formatCode="#,##0.0">
                  <c:v>0.29990384054150804</c:v>
                </c:pt>
                <c:pt idx="150" formatCode="#,##0.0">
                  <c:v>3.6215433939152324</c:v>
                </c:pt>
                <c:pt idx="151" formatCode="#,##0.0">
                  <c:v>0</c:v>
                </c:pt>
                <c:pt idx="152" formatCode="#,##0.0">
                  <c:v>0</c:v>
                </c:pt>
                <c:pt idx="153" formatCode="#,##0.0">
                  <c:v>2.4540797491476676</c:v>
                </c:pt>
                <c:pt idx="154" formatCode="#,##0.0">
                  <c:v>5.7989586485446871</c:v>
                </c:pt>
                <c:pt idx="155" formatCode="#,##0.0">
                  <c:v>3.0367327378622964</c:v>
                </c:pt>
                <c:pt idx="156" formatCode="#,##0.0">
                  <c:v>0</c:v>
                </c:pt>
                <c:pt idx="157" formatCode="#,##0.0">
                  <c:v>0.21481371158338738</c:v>
                </c:pt>
                <c:pt idx="158" formatCode="#,##0.0">
                  <c:v>0</c:v>
                </c:pt>
                <c:pt idx="159" formatCode="#,##0.0">
                  <c:v>0.74352378062868196</c:v>
                </c:pt>
                <c:pt idx="160" formatCode="#,##0.0">
                  <c:v>0</c:v>
                </c:pt>
                <c:pt idx="161" formatCode="#,##0.0">
                  <c:v>3.6959896702620609</c:v>
                </c:pt>
                <c:pt idx="162" formatCode="#,##0.0">
                  <c:v>0</c:v>
                </c:pt>
                <c:pt idx="163" formatCode="#,##0.0">
                  <c:v>2.5424822459947305</c:v>
                </c:pt>
                <c:pt idx="164" formatCode="#,##0.0">
                  <c:v>0.60585290263277169</c:v>
                </c:pt>
                <c:pt idx="165" formatCode="#,##0.0">
                  <c:v>0</c:v>
                </c:pt>
                <c:pt idx="166" formatCode="#,##0.0">
                  <c:v>2.4175561828235468</c:v>
                </c:pt>
                <c:pt idx="167" formatCode="#,##0.0">
                  <c:v>6.1456731519872507</c:v>
                </c:pt>
                <c:pt idx="168" formatCode="#,##0.0">
                  <c:v>2.0737068793068536</c:v>
                </c:pt>
                <c:pt idx="169" formatCode="#,##0.0">
                  <c:v>0</c:v>
                </c:pt>
                <c:pt idx="170" formatCode="#,##0.0">
                  <c:v>0</c:v>
                </c:pt>
                <c:pt idx="171" formatCode="#,##0.0">
                  <c:v>0</c:v>
                </c:pt>
                <c:pt idx="172" formatCode="#,##0.0">
                  <c:v>0.64865845261980437</c:v>
                </c:pt>
                <c:pt idx="173" formatCode="#,##0.0">
                  <c:v>1.2992483887481949</c:v>
                </c:pt>
                <c:pt idx="174" formatCode="#,##0.0">
                  <c:v>1.8990945037418263</c:v>
                </c:pt>
                <c:pt idx="175" formatCode="#,##0.0">
                  <c:v>0</c:v>
                </c:pt>
                <c:pt idx="176" formatCode="#,##0.0">
                  <c:v>1.807302081912828</c:v>
                </c:pt>
                <c:pt idx="177" formatCode="#,##0.0">
                  <c:v>0</c:v>
                </c:pt>
                <c:pt idx="178" formatCode="#,##0.0">
                  <c:v>5.4680602507775031</c:v>
                </c:pt>
                <c:pt idx="179" formatCode="#,##0.0">
                  <c:v>7.4603216837623672</c:v>
                </c:pt>
                <c:pt idx="180" formatCode="#,##0.0">
                  <c:v>1.4246740246997003</c:v>
                </c:pt>
                <c:pt idx="181" formatCode="#,##0.0">
                  <c:v>0</c:v>
                </c:pt>
                <c:pt idx="182" formatCode="#,##0.0">
                  <c:v>1.5940427855783315</c:v>
                </c:pt>
                <c:pt idx="183" formatCode="#,##0.0">
                  <c:v>0</c:v>
                </c:pt>
                <c:pt idx="184" formatCode="#,##0.0">
                  <c:v>3.1928716625540048</c:v>
                </c:pt>
                <c:pt idx="185" formatCode="#,##0.0">
                  <c:v>0</c:v>
                </c:pt>
                <c:pt idx="186" formatCode="#,##0.0">
                  <c:v>1.5520090682959857</c:v>
                </c:pt>
                <c:pt idx="187" formatCode="#,##0.0">
                  <c:v>0</c:v>
                </c:pt>
                <c:pt idx="188" formatCode="#,##0.0">
                  <c:v>3.2405313152813031</c:v>
                </c:pt>
                <c:pt idx="189" formatCode="#,##0.0">
                  <c:v>0</c:v>
                </c:pt>
                <c:pt idx="190" formatCode="#,##0.0">
                  <c:v>17.080710003963567</c:v>
                </c:pt>
                <c:pt idx="191" formatCode="#,##0.0">
                  <c:v>3.0796327907701717</c:v>
                </c:pt>
                <c:pt idx="192" formatCode="#,##0.0">
                  <c:v>1.4845638305441675</c:v>
                </c:pt>
                <c:pt idx="193" formatCode="#,##0.0">
                  <c:v>0</c:v>
                </c:pt>
                <c:pt idx="194" formatCode="#,##0.0">
                  <c:v>0</c:v>
                </c:pt>
                <c:pt idx="195" formatCode="#,##0.0">
                  <c:v>0</c:v>
                </c:pt>
                <c:pt idx="196" formatCode="#,##0.0">
                  <c:v>0</c:v>
                </c:pt>
                <c:pt idx="197" formatCode="#,##0.0">
                  <c:v>0.8315187595389284</c:v>
                </c:pt>
                <c:pt idx="198" formatCode="#,##0.0">
                  <c:v>6.2127441780826871</c:v>
                </c:pt>
                <c:pt idx="199" formatCode="#,##0.0">
                  <c:v>2.2065175388372293</c:v>
                </c:pt>
                <c:pt idx="200" formatCode="#,##0.0">
                  <c:v>2.2055978046992273</c:v>
                </c:pt>
                <c:pt idx="201" formatCode="#,##0.0">
                  <c:v>2.5194562253548991</c:v>
                </c:pt>
                <c:pt idx="202" formatCode="#,##0.0">
                  <c:v>18.610542243435425</c:v>
                </c:pt>
                <c:pt idx="203" formatCode="#,##0.0">
                  <c:v>7.1164916414410762</c:v>
                </c:pt>
                <c:pt idx="204" formatCode="#,##0.0">
                  <c:v>2.115047235912844</c:v>
                </c:pt>
                <c:pt idx="205" formatCode="#,##0.0">
                  <c:v>0</c:v>
                </c:pt>
                <c:pt idx="206" formatCode="#,##0.0">
                  <c:v>0</c:v>
                </c:pt>
                <c:pt idx="207" formatCode="#,##0.0">
                  <c:v>0</c:v>
                </c:pt>
                <c:pt idx="208" formatCode="#,##0.0">
                  <c:v>0</c:v>
                </c:pt>
                <c:pt idx="209" formatCode="#,##0.0">
                  <c:v>2.6965890696391259</c:v>
                </c:pt>
                <c:pt idx="210" formatCode="#,##0.0">
                  <c:v>5.849814275471803</c:v>
                </c:pt>
                <c:pt idx="211" formatCode="#,##0.0">
                  <c:v>2.4787233483580193</c:v>
                </c:pt>
                <c:pt idx="212" formatCode="#,##0.0">
                  <c:v>1.7943972523500313</c:v>
                </c:pt>
                <c:pt idx="213" formatCode="#,##0.0">
                  <c:v>0</c:v>
                </c:pt>
                <c:pt idx="214" formatCode="#,##0.0">
                  <c:v>25.608171698800025</c:v>
                </c:pt>
                <c:pt idx="215" formatCode="#,##0.0">
                  <c:v>11.318696529236142</c:v>
                </c:pt>
                <c:pt idx="216" formatCode="#,##0.0">
                  <c:v>8.8126135074603962</c:v>
                </c:pt>
                <c:pt idx="217" formatCode="#,##0.0">
                  <c:v>0</c:v>
                </c:pt>
                <c:pt idx="218" formatCode="#,##0.0">
                  <c:v>1.0264781391261326</c:v>
                </c:pt>
                <c:pt idx="219" formatCode="#,##0.0">
                  <c:v>0</c:v>
                </c:pt>
                <c:pt idx="220" formatCode="#,##0.0">
                  <c:v>4.1842790927731786</c:v>
                </c:pt>
                <c:pt idx="221" formatCode="#,##0.0">
                  <c:v>4.9077520155813712</c:v>
                </c:pt>
                <c:pt idx="222" formatCode="#,##0.0">
                  <c:v>4.6385435558742518</c:v>
                </c:pt>
                <c:pt idx="223" formatCode="#,##0.0">
                  <c:v>0.24327789447275677</c:v>
                </c:pt>
                <c:pt idx="224" formatCode="#,##0.0">
                  <c:v>0</c:v>
                </c:pt>
                <c:pt idx="225" formatCode="#,##0.0">
                  <c:v>1.8904307439044901</c:v>
                </c:pt>
                <c:pt idx="226" formatCode="#,##0.0">
                  <c:v>27.100674228562038</c:v>
                </c:pt>
                <c:pt idx="227" formatCode="#,##0.0">
                  <c:v>7.5332600533024427</c:v>
                </c:pt>
                <c:pt idx="228" formatCode="#,##0.0">
                  <c:v>6.867941011507515</c:v>
                </c:pt>
                <c:pt idx="229" formatCode="#,##0.0">
                  <c:v>7.206116185736807</c:v>
                </c:pt>
                <c:pt idx="230" formatCode="#,##0.0">
                  <c:v>0.51146566390778048</c:v>
                </c:pt>
                <c:pt idx="231" formatCode="#,##0.0">
                  <c:v>2.3413370805732456</c:v>
                </c:pt>
                <c:pt idx="232" formatCode="#,##0.0">
                  <c:v>5.5892154230316979</c:v>
                </c:pt>
                <c:pt idx="233" formatCode="#,##0.0">
                  <c:v>12.014964615672573</c:v>
                </c:pt>
                <c:pt idx="234" formatCode="#,##0.0">
                  <c:v>1.4728595665182409</c:v>
                </c:pt>
                <c:pt idx="235" formatCode="#,##0.0">
                  <c:v>0</c:v>
                </c:pt>
                <c:pt idx="236" formatCode="#,##0.0">
                  <c:v>3.6988135966718247</c:v>
                </c:pt>
                <c:pt idx="237" formatCode="#,##0.0">
                  <c:v>12.354649336664416</c:v>
                </c:pt>
                <c:pt idx="238" formatCode="#,##0.0">
                  <c:v>19.21996816971885</c:v>
                </c:pt>
                <c:pt idx="239" formatCode="#,##0.0">
                  <c:v>5.1509864125823812</c:v>
                </c:pt>
                <c:pt idx="240" formatCode="#,##0.0">
                  <c:v>2.6761804773468527</c:v>
                </c:pt>
                <c:pt idx="241" formatCode="#,##0.0">
                  <c:v>3.8319547773716067</c:v>
                </c:pt>
                <c:pt idx="242" formatCode="#,##0.0">
                  <c:v>1.674834176988373</c:v>
                </c:pt>
                <c:pt idx="243" formatCode="#,##0.0">
                  <c:v>0</c:v>
                </c:pt>
                <c:pt idx="244" formatCode="#,##0.0">
                  <c:v>5.9663902377625391</c:v>
                </c:pt>
                <c:pt idx="245" formatCode="#,##0.0">
                  <c:v>4.2827309889015188</c:v>
                </c:pt>
                <c:pt idx="246" formatCode="#,##0.0">
                  <c:v>5.2380580018248075</c:v>
                </c:pt>
                <c:pt idx="247" formatCode="#,##0.0">
                  <c:v>3.0758435743340509</c:v>
                </c:pt>
                <c:pt idx="248" formatCode="#,##0.0">
                  <c:v>5.4362498081219321</c:v>
                </c:pt>
                <c:pt idx="249" formatCode="#,##0.0">
                  <c:v>7.512923967397068</c:v>
                </c:pt>
                <c:pt idx="250" formatCode="#,##0.0">
                  <c:v>14.944176642576483</c:v>
                </c:pt>
                <c:pt idx="251" formatCode="#,##0.0">
                  <c:v>8.251421859653723</c:v>
                </c:pt>
                <c:pt idx="252" formatCode="#,##0.0">
                  <c:v>8.5069689523316558</c:v>
                </c:pt>
                <c:pt idx="253" formatCode="#,##0.0">
                  <c:v>5.732599596487109</c:v>
                </c:pt>
                <c:pt idx="254" formatCode="#,##0.0">
                  <c:v>2.7710260728463059</c:v>
                </c:pt>
                <c:pt idx="255" formatCode="#,##0.0">
                  <c:v>7.0143224642727926</c:v>
                </c:pt>
                <c:pt idx="256" formatCode="#,##0.0">
                  <c:v>9.4739602704797612</c:v>
                </c:pt>
                <c:pt idx="257" formatCode="#,##0.0">
                  <c:v>11.194920307646134</c:v>
                </c:pt>
                <c:pt idx="258" formatCode="#,##0.0">
                  <c:v>19.086914016064387</c:v>
                </c:pt>
                <c:pt idx="259" formatCode="#,##0.0">
                  <c:v>4.6925860662026064</c:v>
                </c:pt>
                <c:pt idx="260" formatCode="#,##0.0">
                  <c:v>17.373572054592994</c:v>
                </c:pt>
                <c:pt idx="261" formatCode="#,##0.0">
                  <c:v>25.804137523882602</c:v>
                </c:pt>
                <c:pt idx="262" formatCode="#,##0.0">
                  <c:v>75.604985908785892</c:v>
                </c:pt>
                <c:pt idx="263" formatCode="#,##0.0">
                  <c:v>40.001621965111518</c:v>
                </c:pt>
                <c:pt idx="264" formatCode="#,##0.0">
                  <c:v>45.388835768929432</c:v>
                </c:pt>
                <c:pt idx="265" formatCode="#,##0.0">
                  <c:v>74.736495137857972</c:v>
                </c:pt>
                <c:pt idx="266" formatCode="#,##0.0">
                  <c:v>73.111048007490879</c:v>
                </c:pt>
                <c:pt idx="267" formatCode="#,##0.0">
                  <c:v>122.18387514994409</c:v>
                </c:pt>
                <c:pt idx="268" formatCode="#,##0.0">
                  <c:v>109.24206385343088</c:v>
                </c:pt>
                <c:pt idx="269" formatCode="#,##0.0">
                  <c:v>104.02130975228158</c:v>
                </c:pt>
                <c:pt idx="270" formatCode="#,##0.0">
                  <c:v>190.28008895530098</c:v>
                </c:pt>
                <c:pt idx="271" formatCode="#,##0.0">
                  <c:v>310.10568116567708</c:v>
                </c:pt>
                <c:pt idx="272" formatCode="#,##0.0">
                  <c:v>20.090605685101011</c:v>
                </c:pt>
                <c:pt idx="273" formatCode="#,##0.0">
                  <c:v>23.004881604308078</c:v>
                </c:pt>
                <c:pt idx="274" formatCode="#,##0.0">
                  <c:v>43.722943010272729</c:v>
                </c:pt>
                <c:pt idx="275" formatCode="#,##0.0">
                  <c:v>45.954333208252528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E-4BD5-8386-2AD76386C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8510352"/>
        <c:axId val="738502480"/>
      </c:barChart>
      <c:dateAx>
        <c:axId val="738510352"/>
        <c:scaling>
          <c:orientation val="minMax"/>
          <c:max val="43435"/>
          <c:min val="42887"/>
        </c:scaling>
        <c:delete val="0"/>
        <c:axPos val="b"/>
        <c:numFmt formatCode="mmm\-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02480"/>
        <c:crosses val="autoZero"/>
        <c:auto val="1"/>
        <c:lblOffset val="100"/>
        <c:baseTimeUnit val="months"/>
      </c:dateAx>
      <c:valAx>
        <c:axId val="7385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Salarios Minimos Integrales (millones)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12-Meses Recaudacion Real SENIAT y Financiamiento Monetatio </a:t>
            </a:r>
            <a:br>
              <a:rPr lang="en-US" sz="1200" baseline="0"/>
            </a:br>
            <a:r>
              <a:rPr lang="en-US" sz="1200" baseline="0"/>
              <a:t>Deflactado con Promedio Inflacion AN y Oficial - VEF 2011 constantes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Raw'!$B$59</c:f>
              <c:strCache>
                <c:ptCount val="1"/>
                <c:pt idx="0">
                  <c:v>Tax Collections (Real)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Raw'!$ET$59:$KK$59</c:f>
              <c:numCache>
                <c:formatCode>_(* #,##0.00_);_(* \(#,##0.00\);_(* "-"??_);_(@_)</c:formatCode>
                <c:ptCount val="148"/>
                <c:pt idx="0">
                  <c:v>51.276078176994673</c:v>
                </c:pt>
                <c:pt idx="1">
                  <c:v>50.664332904158535</c:v>
                </c:pt>
                <c:pt idx="2">
                  <c:v>49.977332406995266</c:v>
                </c:pt>
                <c:pt idx="3">
                  <c:v>49.938892330212042</c:v>
                </c:pt>
                <c:pt idx="4">
                  <c:v>49.541311440476782</c:v>
                </c:pt>
                <c:pt idx="5">
                  <c:v>49.585554602250433</c:v>
                </c:pt>
                <c:pt idx="6">
                  <c:v>49.669690747466724</c:v>
                </c:pt>
                <c:pt idx="7">
                  <c:v>49.089114941900725</c:v>
                </c:pt>
                <c:pt idx="8">
                  <c:v>48.465129060521974</c:v>
                </c:pt>
                <c:pt idx="9">
                  <c:v>48.245106045744535</c:v>
                </c:pt>
                <c:pt idx="10">
                  <c:v>47.837797448573099</c:v>
                </c:pt>
                <c:pt idx="11">
                  <c:v>47.599551875940051</c:v>
                </c:pt>
                <c:pt idx="12">
                  <c:v>46.77085509529396</c:v>
                </c:pt>
                <c:pt idx="13">
                  <c:v>46.94688404002315</c:v>
                </c:pt>
                <c:pt idx="14">
                  <c:v>47.011216368192379</c:v>
                </c:pt>
                <c:pt idx="15">
                  <c:v>46.919561289012407</c:v>
                </c:pt>
                <c:pt idx="16">
                  <c:v>47.054182865006105</c:v>
                </c:pt>
                <c:pt idx="17">
                  <c:v>46.947589387499065</c:v>
                </c:pt>
                <c:pt idx="18">
                  <c:v>46.456053977524256</c:v>
                </c:pt>
                <c:pt idx="19">
                  <c:v>46.44432802933288</c:v>
                </c:pt>
                <c:pt idx="20">
                  <c:v>46.322561017005732</c:v>
                </c:pt>
                <c:pt idx="21">
                  <c:v>48.518121312588946</c:v>
                </c:pt>
                <c:pt idx="22">
                  <c:v>50.581913184369185</c:v>
                </c:pt>
                <c:pt idx="23">
                  <c:v>49.531842959993845</c:v>
                </c:pt>
                <c:pt idx="24">
                  <c:v>49.175331642533394</c:v>
                </c:pt>
                <c:pt idx="25">
                  <c:v>49.761422363964428</c:v>
                </c:pt>
                <c:pt idx="26">
                  <c:v>49.558486093910119</c:v>
                </c:pt>
                <c:pt idx="27">
                  <c:v>49.200046258646871</c:v>
                </c:pt>
                <c:pt idx="28">
                  <c:v>48.190413577790828</c:v>
                </c:pt>
                <c:pt idx="29">
                  <c:v>47.8997601047964</c:v>
                </c:pt>
                <c:pt idx="30">
                  <c:v>48.85687004843971</c:v>
                </c:pt>
                <c:pt idx="31">
                  <c:v>47.330923136976466</c:v>
                </c:pt>
                <c:pt idx="32">
                  <c:v>45.699630851170909</c:v>
                </c:pt>
                <c:pt idx="33">
                  <c:v>46.696874527001214</c:v>
                </c:pt>
                <c:pt idx="34">
                  <c:v>47.449507075788489</c:v>
                </c:pt>
                <c:pt idx="35">
                  <c:v>47.85609412895198</c:v>
                </c:pt>
                <c:pt idx="36">
                  <c:v>48.634408265500618</c:v>
                </c:pt>
                <c:pt idx="37">
                  <c:v>49.285984100452261</c:v>
                </c:pt>
                <c:pt idx="38">
                  <c:v>49.963533696629852</c:v>
                </c:pt>
                <c:pt idx="39">
                  <c:v>50.627012047501267</c:v>
                </c:pt>
                <c:pt idx="40">
                  <c:v>51.022942012897573</c:v>
                </c:pt>
                <c:pt idx="41">
                  <c:v>51.478390602318683</c:v>
                </c:pt>
                <c:pt idx="42">
                  <c:v>51.54214459819174</c:v>
                </c:pt>
                <c:pt idx="43">
                  <c:v>51.954841110283901</c:v>
                </c:pt>
                <c:pt idx="44">
                  <c:v>52.263987345796991</c:v>
                </c:pt>
                <c:pt idx="45">
                  <c:v>52.440261799928692</c:v>
                </c:pt>
                <c:pt idx="46">
                  <c:v>52.603023608351009</c:v>
                </c:pt>
                <c:pt idx="47">
                  <c:v>53.09121585191734</c:v>
                </c:pt>
                <c:pt idx="48">
                  <c:v>53.243387875676618</c:v>
                </c:pt>
                <c:pt idx="49">
                  <c:v>53.490016425765937</c:v>
                </c:pt>
                <c:pt idx="50">
                  <c:v>53.72206364920266</c:v>
                </c:pt>
                <c:pt idx="51">
                  <c:v>54.115838803314865</c:v>
                </c:pt>
                <c:pt idx="52">
                  <c:v>54.536893878364289</c:v>
                </c:pt>
                <c:pt idx="53">
                  <c:v>54.828036709631185</c:v>
                </c:pt>
                <c:pt idx="54">
                  <c:v>55.467887194849872</c:v>
                </c:pt>
                <c:pt idx="55">
                  <c:v>55.817804000265156</c:v>
                </c:pt>
                <c:pt idx="56">
                  <c:v>58.380416921386733</c:v>
                </c:pt>
                <c:pt idx="57">
                  <c:v>55.826002154899633</c:v>
                </c:pt>
                <c:pt idx="58">
                  <c:v>54.068938275962864</c:v>
                </c:pt>
                <c:pt idx="59">
                  <c:v>55.631387407353415</c:v>
                </c:pt>
                <c:pt idx="60">
                  <c:v>55.229547478228902</c:v>
                </c:pt>
                <c:pt idx="61">
                  <c:v>54.783587896148795</c:v>
                </c:pt>
                <c:pt idx="62">
                  <c:v>55.049803829628317</c:v>
                </c:pt>
                <c:pt idx="63">
                  <c:v>54.860566404663679</c:v>
                </c:pt>
                <c:pt idx="64">
                  <c:v>55.863029888501345</c:v>
                </c:pt>
                <c:pt idx="65">
                  <c:v>55.975488626586078</c:v>
                </c:pt>
                <c:pt idx="66">
                  <c:v>55.402598752021909</c:v>
                </c:pt>
                <c:pt idx="67">
                  <c:v>56.966866213122522</c:v>
                </c:pt>
                <c:pt idx="68">
                  <c:v>56.762218896019256</c:v>
                </c:pt>
                <c:pt idx="69">
                  <c:v>56.662575581748797</c:v>
                </c:pt>
                <c:pt idx="70">
                  <c:v>56.329911930819591</c:v>
                </c:pt>
                <c:pt idx="71">
                  <c:v>56.213365728904677</c:v>
                </c:pt>
                <c:pt idx="72">
                  <c:v>56.208265641469005</c:v>
                </c:pt>
                <c:pt idx="73">
                  <c:v>55.49555934649625</c:v>
                </c:pt>
                <c:pt idx="74">
                  <c:v>55.444458827511454</c:v>
                </c:pt>
                <c:pt idx="75">
                  <c:v>56.223445822864797</c:v>
                </c:pt>
                <c:pt idx="76">
                  <c:v>56.595975358319485</c:v>
                </c:pt>
                <c:pt idx="77">
                  <c:v>57.255174634889777</c:v>
                </c:pt>
                <c:pt idx="78">
                  <c:v>57.836440246962184</c:v>
                </c:pt>
                <c:pt idx="79">
                  <c:v>58.436250305638396</c:v>
                </c:pt>
                <c:pt idx="80">
                  <c:v>59.317315476605884</c:v>
                </c:pt>
                <c:pt idx="81">
                  <c:v>59.69513397314541</c:v>
                </c:pt>
                <c:pt idx="82">
                  <c:v>60.407046273036876</c:v>
                </c:pt>
                <c:pt idx="83">
                  <c:v>62.832359313452521</c:v>
                </c:pt>
                <c:pt idx="84">
                  <c:v>64.305679929365951</c:v>
                </c:pt>
                <c:pt idx="85">
                  <c:v>65.960903385010397</c:v>
                </c:pt>
                <c:pt idx="86">
                  <c:v>67.039468057031613</c:v>
                </c:pt>
                <c:pt idx="87">
                  <c:v>67.469744468592168</c:v>
                </c:pt>
                <c:pt idx="88">
                  <c:v>67.813968781223991</c:v>
                </c:pt>
                <c:pt idx="89">
                  <c:v>68.004444750892176</c:v>
                </c:pt>
                <c:pt idx="90">
                  <c:v>67.795699408731906</c:v>
                </c:pt>
                <c:pt idx="91">
                  <c:v>67.686790743619568</c:v>
                </c:pt>
                <c:pt idx="92">
                  <c:v>67.203186320093693</c:v>
                </c:pt>
                <c:pt idx="93">
                  <c:v>67.176957113672373</c:v>
                </c:pt>
                <c:pt idx="94">
                  <c:v>66.800813531149075</c:v>
                </c:pt>
                <c:pt idx="95">
                  <c:v>66.175958375876533</c:v>
                </c:pt>
                <c:pt idx="96">
                  <c:v>64.748131340783544</c:v>
                </c:pt>
                <c:pt idx="97">
                  <c:v>63.479645279957346</c:v>
                </c:pt>
                <c:pt idx="98">
                  <c:v>62.074747301116766</c:v>
                </c:pt>
                <c:pt idx="99">
                  <c:v>60.438659652990474</c:v>
                </c:pt>
                <c:pt idx="100">
                  <c:v>59.615485302684149</c:v>
                </c:pt>
                <c:pt idx="101">
                  <c:v>58.430386384164535</c:v>
                </c:pt>
                <c:pt idx="102">
                  <c:v>57.164170313476333</c:v>
                </c:pt>
                <c:pt idx="103">
                  <c:v>56.06638162059371</c:v>
                </c:pt>
                <c:pt idx="104">
                  <c:v>55.078141801001848</c:v>
                </c:pt>
                <c:pt idx="105">
                  <c:v>55.379928132709225</c:v>
                </c:pt>
                <c:pt idx="106">
                  <c:v>56.059236075611189</c:v>
                </c:pt>
                <c:pt idx="107">
                  <c:v>55.02324484576053</c:v>
                </c:pt>
                <c:pt idx="108">
                  <c:v>54.39333415735689</c:v>
                </c:pt>
                <c:pt idx="109">
                  <c:v>54.502255406898293</c:v>
                </c:pt>
                <c:pt idx="110">
                  <c:v>55.664445272579506</c:v>
                </c:pt>
                <c:pt idx="111">
                  <c:v>56.682633581557688</c:v>
                </c:pt>
                <c:pt idx="112">
                  <c:v>57.362115601125637</c:v>
                </c:pt>
                <c:pt idx="113">
                  <c:v>58.654983985870885</c:v>
                </c:pt>
                <c:pt idx="114">
                  <c:v>59.623913519839881</c:v>
                </c:pt>
                <c:pt idx="115">
                  <c:v>60.479992896231352</c:v>
                </c:pt>
                <c:pt idx="116">
                  <c:v>61.099235181407103</c:v>
                </c:pt>
                <c:pt idx="117">
                  <c:v>60.733287011377932</c:v>
                </c:pt>
                <c:pt idx="118">
                  <c:v>61.633547786677447</c:v>
                </c:pt>
                <c:pt idx="119">
                  <c:v>61.515452063113109</c:v>
                </c:pt>
                <c:pt idx="120">
                  <c:v>63.41558973441429</c:v>
                </c:pt>
                <c:pt idx="121">
                  <c:v>64.714129378813922</c:v>
                </c:pt>
                <c:pt idx="122">
                  <c:v>64.318877426622151</c:v>
                </c:pt>
                <c:pt idx="123">
                  <c:v>63.13178633383243</c:v>
                </c:pt>
                <c:pt idx="124">
                  <c:v>63.865792775792009</c:v>
                </c:pt>
                <c:pt idx="125">
                  <c:v>64.45116480601979</c:v>
                </c:pt>
                <c:pt idx="126">
                  <c:v>68.119346983063991</c:v>
                </c:pt>
                <c:pt idx="127">
                  <c:v>69.743466716314231</c:v>
                </c:pt>
                <c:pt idx="128">
                  <c:v>71.286930776182814</c:v>
                </c:pt>
                <c:pt idx="129">
                  <c:v>72.185094116967591</c:v>
                </c:pt>
                <c:pt idx="130">
                  <c:v>72.577626174625294</c:v>
                </c:pt>
                <c:pt idx="131">
                  <c:v>69.114210320064473</c:v>
                </c:pt>
                <c:pt idx="132">
                  <c:v>68.140174370615213</c:v>
                </c:pt>
                <c:pt idx="133">
                  <c:v>68.271782246234309</c:v>
                </c:pt>
                <c:pt idx="134">
                  <c:v>68.351039147379382</c:v>
                </c:pt>
                <c:pt idx="135">
                  <c:v>69.760331071189256</c:v>
                </c:pt>
                <c:pt idx="136">
                  <c:v>69.02408665214837</c:v>
                </c:pt>
                <c:pt idx="137">
                  <c:v>68.388431525747052</c:v>
                </c:pt>
                <c:pt idx="138">
                  <c:v>67.199763459764313</c:v>
                </c:pt>
                <c:pt idx="139">
                  <c:v>65.87313946375734</c:v>
                </c:pt>
                <c:pt idx="140">
                  <c:v>64.694794231713914</c:v>
                </c:pt>
                <c:pt idx="141">
                  <c:v>64.213824348215169</c:v>
                </c:pt>
                <c:pt idx="142">
                  <c:v>62.849519278835409</c:v>
                </c:pt>
                <c:pt idx="143">
                  <c:v>63.366246829391464</c:v>
                </c:pt>
                <c:pt idx="144">
                  <c:v>60.095201375888749</c:v>
                </c:pt>
                <c:pt idx="145">
                  <c:v>57.403198768032446</c:v>
                </c:pt>
                <c:pt idx="146">
                  <c:v>55.828777990078606</c:v>
                </c:pt>
                <c:pt idx="147">
                  <c:v>54.560981356550897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5-45EC-911D-5EBF1AF928D3}"/>
            </c:ext>
          </c:extLst>
        </c:ser>
        <c:ser>
          <c:idx val="1"/>
          <c:order val="1"/>
          <c:tx>
            <c:strRef>
              <c:f>'Monthly Raw'!$B$60</c:f>
              <c:strCache>
                <c:ptCount val="1"/>
                <c:pt idx="0">
                  <c:v>Monetary Financing (Real)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Raw'!$ET$60:$KK$60</c:f>
              <c:numCache>
                <c:formatCode>_(* #,##0.00_);_(* \(#,##0.00\);_(* "-"??_);_(@_)</c:formatCode>
                <c:ptCount val="148"/>
                <c:pt idx="0">
                  <c:v>25.139291825142568</c:v>
                </c:pt>
                <c:pt idx="1">
                  <c:v>24.32301915316317</c:v>
                </c:pt>
                <c:pt idx="2">
                  <c:v>22.783722157148851</c:v>
                </c:pt>
                <c:pt idx="3">
                  <c:v>22.119130218837924</c:v>
                </c:pt>
                <c:pt idx="4">
                  <c:v>21.789251232158627</c:v>
                </c:pt>
                <c:pt idx="5">
                  <c:v>18.945744439628918</c:v>
                </c:pt>
                <c:pt idx="6">
                  <c:v>18.655757482812174</c:v>
                </c:pt>
                <c:pt idx="7">
                  <c:v>18.906728921593402</c:v>
                </c:pt>
                <c:pt idx="8">
                  <c:v>19.123403790240069</c:v>
                </c:pt>
                <c:pt idx="9">
                  <c:v>15.121501262751842</c:v>
                </c:pt>
                <c:pt idx="10">
                  <c:v>15.293739468582123</c:v>
                </c:pt>
                <c:pt idx="11">
                  <c:v>14.969682635765366</c:v>
                </c:pt>
                <c:pt idx="12">
                  <c:v>13.999748679589899</c:v>
                </c:pt>
                <c:pt idx="13">
                  <c:v>13.999748679589899</c:v>
                </c:pt>
                <c:pt idx="14">
                  <c:v>16.86669614166345</c:v>
                </c:pt>
                <c:pt idx="15">
                  <c:v>13.508414098923575</c:v>
                </c:pt>
                <c:pt idx="16">
                  <c:v>15.58527392167483</c:v>
                </c:pt>
                <c:pt idx="17">
                  <c:v>16.096792662856533</c:v>
                </c:pt>
                <c:pt idx="18">
                  <c:v>13.956543976493442</c:v>
                </c:pt>
                <c:pt idx="19">
                  <c:v>10.978592708719242</c:v>
                </c:pt>
                <c:pt idx="20">
                  <c:v>13.368889313731081</c:v>
                </c:pt>
                <c:pt idx="21">
                  <c:v>14.999128964145974</c:v>
                </c:pt>
                <c:pt idx="22">
                  <c:v>14.826890758315692</c:v>
                </c:pt>
                <c:pt idx="23">
                  <c:v>14.826890758315692</c:v>
                </c:pt>
                <c:pt idx="24">
                  <c:v>14.248216629068361</c:v>
                </c:pt>
                <c:pt idx="25">
                  <c:v>14.808136546579016</c:v>
                </c:pt>
                <c:pt idx="26">
                  <c:v>12.759479141354683</c:v>
                </c:pt>
                <c:pt idx="27">
                  <c:v>14.347552933465328</c:v>
                </c:pt>
                <c:pt idx="28">
                  <c:v>12.270693110714074</c:v>
                </c:pt>
                <c:pt idx="29">
                  <c:v>13.230504020384174</c:v>
                </c:pt>
                <c:pt idx="30">
                  <c:v>13.230504020384174</c:v>
                </c:pt>
                <c:pt idx="31">
                  <c:v>15.585741888797896</c:v>
                </c:pt>
                <c:pt idx="32">
                  <c:v>16.463246765059317</c:v>
                </c:pt>
                <c:pt idx="33">
                  <c:v>15.909830400183331</c:v>
                </c:pt>
                <c:pt idx="34">
                  <c:v>15.909830400183331</c:v>
                </c:pt>
                <c:pt idx="35">
                  <c:v>17.078172424865958</c:v>
                </c:pt>
                <c:pt idx="36">
                  <c:v>17.078172424865958</c:v>
                </c:pt>
                <c:pt idx="37">
                  <c:v>19.123546643645511</c:v>
                </c:pt>
                <c:pt idx="38">
                  <c:v>18.021869742412164</c:v>
                </c:pt>
                <c:pt idx="39">
                  <c:v>17.63682259184187</c:v>
                </c:pt>
                <c:pt idx="40">
                  <c:v>17.63682259184187</c:v>
                </c:pt>
                <c:pt idx="41">
                  <c:v>18.736354377408478</c:v>
                </c:pt>
                <c:pt idx="42">
                  <c:v>18.736354377408478</c:v>
                </c:pt>
                <c:pt idx="43">
                  <c:v>27.440151289666478</c:v>
                </c:pt>
                <c:pt idx="44">
                  <c:v>23.955932910467389</c:v>
                </c:pt>
                <c:pt idx="45">
                  <c:v>23.974701564432998</c:v>
                </c:pt>
                <c:pt idx="46">
                  <c:v>23.974701564432998</c:v>
                </c:pt>
                <c:pt idx="47">
                  <c:v>22.806359539750371</c:v>
                </c:pt>
                <c:pt idx="48">
                  <c:v>22.806359539750371</c:v>
                </c:pt>
                <c:pt idx="49">
                  <c:v>20.20106540346017</c:v>
                </c:pt>
                <c:pt idx="50">
                  <c:v>20.876613462859837</c:v>
                </c:pt>
                <c:pt idx="51">
                  <c:v>24.671011952050844</c:v>
                </c:pt>
                <c:pt idx="52">
                  <c:v>26.426585601580584</c:v>
                </c:pt>
                <c:pt idx="53">
                  <c:v>25.742621795702721</c:v>
                </c:pt>
                <c:pt idx="54">
                  <c:v>27.861997163112239</c:v>
                </c:pt>
                <c:pt idx="55">
                  <c:v>30.140515952875852</c:v>
                </c:pt>
                <c:pt idx="56">
                  <c:v>33.487627247046362</c:v>
                </c:pt>
                <c:pt idx="57">
                  <c:v>34.018725436764399</c:v>
                </c:pt>
                <c:pt idx="58">
                  <c:v>34.018725436764399</c:v>
                </c:pt>
                <c:pt idx="59">
                  <c:v>34.018725436764399</c:v>
                </c:pt>
                <c:pt idx="60">
                  <c:v>34.018725436764399</c:v>
                </c:pt>
                <c:pt idx="61">
                  <c:v>34.018725436764399</c:v>
                </c:pt>
                <c:pt idx="62">
                  <c:v>35.39355805517971</c:v>
                </c:pt>
                <c:pt idx="63">
                  <c:v>34.706180969857506</c:v>
                </c:pt>
                <c:pt idx="64">
                  <c:v>34.723697671047276</c:v>
                </c:pt>
                <c:pt idx="65">
                  <c:v>34.149408187576419</c:v>
                </c:pt>
                <c:pt idx="66">
                  <c:v>32.030032820166909</c:v>
                </c:pt>
                <c:pt idx="67">
                  <c:v>34.918638713898481</c:v>
                </c:pt>
                <c:pt idx="68">
                  <c:v>37.132343381083381</c:v>
                </c:pt>
                <c:pt idx="69">
                  <c:v>42.174799199729065</c:v>
                </c:pt>
                <c:pt idx="70">
                  <c:v>42.174799199729065</c:v>
                </c:pt>
                <c:pt idx="71">
                  <c:v>43.05670915234149</c:v>
                </c:pt>
                <c:pt idx="72">
                  <c:v>43.05670915234149</c:v>
                </c:pt>
                <c:pt idx="73">
                  <c:v>46.274406621467115</c:v>
                </c:pt>
                <c:pt idx="74">
                  <c:v>47.839012411601487</c:v>
                </c:pt>
                <c:pt idx="75">
                  <c:v>46.811088294036736</c:v>
                </c:pt>
                <c:pt idx="76">
                  <c:v>45.203674262452864</c:v>
                </c:pt>
                <c:pt idx="77">
                  <c:v>43.891066115383168</c:v>
                </c:pt>
                <c:pt idx="78">
                  <c:v>45.061017938820605</c:v>
                </c:pt>
                <c:pt idx="79">
                  <c:v>42.888326891735261</c:v>
                </c:pt>
                <c:pt idx="80">
                  <c:v>40.249468906671588</c:v>
                </c:pt>
                <c:pt idx="81">
                  <c:v>38.00239258424331</c:v>
                </c:pt>
                <c:pt idx="82">
                  <c:v>43.130576649606496</c:v>
                </c:pt>
                <c:pt idx="83">
                  <c:v>42.593999805211979</c:v>
                </c:pt>
                <c:pt idx="84">
                  <c:v>44.079744024646885</c:v>
                </c:pt>
                <c:pt idx="85">
                  <c:v>44.60213171791753</c:v>
                </c:pt>
                <c:pt idx="86">
                  <c:v>48.309500555654864</c:v>
                </c:pt>
                <c:pt idx="87">
                  <c:v>45.89676781566088</c:v>
                </c:pt>
                <c:pt idx="88">
                  <c:v>45.731091496525231</c:v>
                </c:pt>
                <c:pt idx="89">
                  <c:v>47.473199840047208</c:v>
                </c:pt>
                <c:pt idx="90">
                  <c:v>51.526704101015206</c:v>
                </c:pt>
                <c:pt idx="91">
                  <c:v>47.626664086827205</c:v>
                </c:pt>
                <c:pt idx="92">
                  <c:v>45.385878612191341</c:v>
                </c:pt>
                <c:pt idx="93">
                  <c:v>42.384125966486721</c:v>
                </c:pt>
                <c:pt idx="94">
                  <c:v>39.126885570309689</c:v>
                </c:pt>
                <c:pt idx="95">
                  <c:v>39.903131537723084</c:v>
                </c:pt>
                <c:pt idx="96">
                  <c:v>38.417387318288178</c:v>
                </c:pt>
                <c:pt idx="97">
                  <c:v>38.666230444639126</c:v>
                </c:pt>
                <c:pt idx="98">
                  <c:v>33.745964246630315</c:v>
                </c:pt>
                <c:pt idx="99">
                  <c:v>35.579342979743771</c:v>
                </c:pt>
                <c:pt idx="100">
                  <c:v>38.113947562123734</c:v>
                </c:pt>
                <c:pt idx="101">
                  <c:v>41.010704513201404</c:v>
                </c:pt>
                <c:pt idx="102">
                  <c:v>41.723299029349846</c:v>
                </c:pt>
                <c:pt idx="103">
                  <c:v>44.373037570518584</c:v>
                </c:pt>
                <c:pt idx="104">
                  <c:v>48.469867407111103</c:v>
                </c:pt>
                <c:pt idx="105">
                  <c:v>54.187126496974329</c:v>
                </c:pt>
                <c:pt idx="106">
                  <c:v>56.583978265077867</c:v>
                </c:pt>
                <c:pt idx="107">
                  <c:v>58.123905158158536</c:v>
                </c:pt>
                <c:pt idx="108">
                  <c:v>64.344674566796002</c:v>
                </c:pt>
                <c:pt idx="109">
                  <c:v>70.478114963321275</c:v>
                </c:pt>
                <c:pt idx="110">
                  <c:v>78.727061606440344</c:v>
                </c:pt>
                <c:pt idx="111">
                  <c:v>96.02902886709731</c:v>
                </c:pt>
                <c:pt idx="112">
                  <c:v>97.627395859185143</c:v>
                </c:pt>
                <c:pt idx="113">
                  <c:v>108.75635216761037</c:v>
                </c:pt>
                <c:pt idx="114">
                  <c:v>120.57556540550334</c:v>
                </c:pt>
                <c:pt idx="115">
                  <c:v>158.49579447237923</c:v>
                </c:pt>
                <c:pt idx="116">
                  <c:v>182.72449332982828</c:v>
                </c:pt>
                <c:pt idx="117">
                  <c:v>196.99093738228095</c:v>
                </c:pt>
                <c:pt idx="118">
                  <c:v>217.07939645246489</c:v>
                </c:pt>
                <c:pt idx="119">
                  <c:v>242.1626944616512</c:v>
                </c:pt>
                <c:pt idx="120">
                  <c:v>265.70275875494042</c:v>
                </c:pt>
                <c:pt idx="121">
                  <c:v>280.30716737543764</c:v>
                </c:pt>
                <c:pt idx="122">
                  <c:v>281.62617099696303</c:v>
                </c:pt>
                <c:pt idx="123">
                  <c:v>286.16414752165673</c:v>
                </c:pt>
                <c:pt idx="124">
                  <c:v>304.75734800436993</c:v>
                </c:pt>
                <c:pt idx="125">
                  <c:v>313.62963484556218</c:v>
                </c:pt>
                <c:pt idx="126">
                  <c:v>310.87400948889882</c:v>
                </c:pt>
                <c:pt idx="127">
                  <c:v>270.95739156000434</c:v>
                </c:pt>
                <c:pt idx="128">
                  <c:v>256.81932940901038</c:v>
                </c:pt>
                <c:pt idx="129">
                  <c:v>251.05695884747405</c:v>
                </c:pt>
                <c:pt idx="130">
                  <c:v>238.64511423603986</c:v>
                </c:pt>
                <c:pt idx="131">
                  <c:v>220.71890337067842</c:v>
                </c:pt>
                <c:pt idx="132">
                  <c:v>199.07833214210683</c:v>
                </c:pt>
                <c:pt idx="133">
                  <c:v>178.88399152913883</c:v>
                </c:pt>
                <c:pt idx="134">
                  <c:v>171.73270910579689</c:v>
                </c:pt>
                <c:pt idx="135">
                  <c:v>153.95034563348483</c:v>
                </c:pt>
                <c:pt idx="136">
                  <c:v>135.93900065266976</c:v>
                </c:pt>
                <c:pt idx="137">
                  <c:v>114.04478073022466</c:v>
                </c:pt>
                <c:pt idx="138">
                  <c:v>105.83344883628602</c:v>
                </c:pt>
                <c:pt idx="139">
                  <c:v>100.8913430594413</c:v>
                </c:pt>
                <c:pt idx="140">
                  <c:v>89.147990340495369</c:v>
                </c:pt>
                <c:pt idx="141">
                  <c:v>76.397286363564248</c:v>
                </c:pt>
                <c:pt idx="142">
                  <c:v>67.208738220310494</c:v>
                </c:pt>
                <c:pt idx="143">
                  <c:v>60.04086527874923</c:v>
                </c:pt>
                <c:pt idx="144">
                  <c:v>52.464854832444352</c:v>
                </c:pt>
                <c:pt idx="145">
                  <c:v>54.204616864906178</c:v>
                </c:pt>
                <c:pt idx="146">
                  <c:v>51.768642341017191</c:v>
                </c:pt>
                <c:pt idx="147">
                  <c:v>48.105678372153299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35-45EC-911D-5EBF1AF92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Raw'!$B$39</c:f>
              <c:strCache>
                <c:ptCount val="1"/>
                <c:pt idx="0">
                  <c:v>FinMon / (FinMon + SENIAT)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Raw'!$C$4:$KY$4</c:f>
              <c:numCache>
                <c:formatCode>m/d/yyyy</c:formatCode>
                <c:ptCount val="30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  <c:pt idx="308">
                  <c:v>44440</c:v>
                </c:pt>
              </c:numCache>
            </c:numRef>
          </c:cat>
          <c:val>
            <c:numRef>
              <c:f>'Monthly Raw'!$C$39:$KW$39</c:f>
              <c:numCache>
                <c:formatCode>General</c:formatCode>
                <c:ptCount val="307"/>
                <c:pt idx="132" formatCode="0%">
                  <c:v>0</c:v>
                </c:pt>
                <c:pt idx="133" formatCode="0%">
                  <c:v>0.10595686337542642</c:v>
                </c:pt>
                <c:pt idx="134" formatCode="0%">
                  <c:v>0.12591588096870315</c:v>
                </c:pt>
                <c:pt idx="135" formatCode="0%">
                  <c:v>0</c:v>
                </c:pt>
                <c:pt idx="136" formatCode="0%">
                  <c:v>0.1797881266959363</c:v>
                </c:pt>
                <c:pt idx="137" formatCode="0%">
                  <c:v>0.29224331846559648</c:v>
                </c:pt>
                <c:pt idx="138" formatCode="0%">
                  <c:v>0.49347573316222498</c:v>
                </c:pt>
                <c:pt idx="139" formatCode="0%">
                  <c:v>7.1823188941560548E-2</c:v>
                </c:pt>
                <c:pt idx="140" formatCode="0%">
                  <c:v>0.41140955568794724</c:v>
                </c:pt>
                <c:pt idx="141" formatCode="0%">
                  <c:v>0.37484486092516534</c:v>
                </c:pt>
                <c:pt idx="142" formatCode="0%">
                  <c:v>0.50587070920998323</c:v>
                </c:pt>
                <c:pt idx="143" formatCode="0%">
                  <c:v>0.31803951680638237</c:v>
                </c:pt>
                <c:pt idx="144" formatCode="0%">
                  <c:v>0.54885624909872877</c:v>
                </c:pt>
                <c:pt idx="145" formatCode="0%">
                  <c:v>0</c:v>
                </c:pt>
                <c:pt idx="146" formatCode="0%">
                  <c:v>5.5226595020923898E-2</c:v>
                </c:pt>
                <c:pt idx="147" formatCode="0%">
                  <c:v>0.22692746568433891</c:v>
                </c:pt>
                <c:pt idx="148" formatCode="0%">
                  <c:v>0</c:v>
                </c:pt>
                <c:pt idx="149" formatCode="0%">
                  <c:v>7.0659932542057269E-2</c:v>
                </c:pt>
                <c:pt idx="150" formatCode="0%">
                  <c:v>0.45083123102672001</c:v>
                </c:pt>
                <c:pt idx="151" formatCode="0%">
                  <c:v>0</c:v>
                </c:pt>
                <c:pt idx="152" formatCode="0%">
                  <c:v>0</c:v>
                </c:pt>
                <c:pt idx="153" formatCode="0%">
                  <c:v>0.34094184176079412</c:v>
                </c:pt>
                <c:pt idx="154" formatCode="0%">
                  <c:v>0.55255831752607232</c:v>
                </c:pt>
                <c:pt idx="155" formatCode="0%">
                  <c:v>0.36861780558915203</c:v>
                </c:pt>
                <c:pt idx="156" formatCode="0%">
                  <c:v>0</c:v>
                </c:pt>
                <c:pt idx="157" formatCode="0%">
                  <c:v>6.2610551222598801E-2</c:v>
                </c:pt>
                <c:pt idx="158" formatCode="0%">
                  <c:v>0</c:v>
                </c:pt>
                <c:pt idx="159" formatCode="0%">
                  <c:v>0.11514500949436962</c:v>
                </c:pt>
                <c:pt idx="160" formatCode="0%">
                  <c:v>0</c:v>
                </c:pt>
                <c:pt idx="161" formatCode="0%">
                  <c:v>0.45381747925969401</c:v>
                </c:pt>
                <c:pt idx="162" formatCode="0%">
                  <c:v>0</c:v>
                </c:pt>
                <c:pt idx="163" formatCode="0%">
                  <c:v>0.34176005907329848</c:v>
                </c:pt>
                <c:pt idx="164" formatCode="0%">
                  <c:v>0.11323594716672328</c:v>
                </c:pt>
                <c:pt idx="165" formatCode="0%">
                  <c:v>0</c:v>
                </c:pt>
                <c:pt idx="166" formatCode="0%">
                  <c:v>0.32997410667930477</c:v>
                </c:pt>
                <c:pt idx="167" formatCode="0%">
                  <c:v>0.53913911369941925</c:v>
                </c:pt>
                <c:pt idx="168" formatCode="0%">
                  <c:v>0.23643028328235291</c:v>
                </c:pt>
                <c:pt idx="169" formatCode="0%">
                  <c:v>0</c:v>
                </c:pt>
                <c:pt idx="170" formatCode="0%">
                  <c:v>0</c:v>
                </c:pt>
                <c:pt idx="171" formatCode="0%">
                  <c:v>0</c:v>
                </c:pt>
                <c:pt idx="172" formatCode="0%">
                  <c:v>0.12627264330434812</c:v>
                </c:pt>
                <c:pt idx="173" formatCode="0%">
                  <c:v>0.23488613002203482</c:v>
                </c:pt>
                <c:pt idx="174" formatCode="0%">
                  <c:v>0.30371749563499195</c:v>
                </c:pt>
                <c:pt idx="175" formatCode="0%">
                  <c:v>0</c:v>
                </c:pt>
                <c:pt idx="176" formatCode="0%">
                  <c:v>0.2836877939863186</c:v>
                </c:pt>
                <c:pt idx="177" formatCode="0%">
                  <c:v>0</c:v>
                </c:pt>
                <c:pt idx="178" formatCode="0%">
                  <c:v>0.63669979770906193</c:v>
                </c:pt>
                <c:pt idx="179" formatCode="0%">
                  <c:v>0.69271782612135402</c:v>
                </c:pt>
                <c:pt idx="180" formatCode="0%">
                  <c:v>0.14672514336861553</c:v>
                </c:pt>
                <c:pt idx="181" formatCode="0%">
                  <c:v>0</c:v>
                </c:pt>
                <c:pt idx="182" formatCode="0%">
                  <c:v>0.20039057630652865</c:v>
                </c:pt>
                <c:pt idx="183" formatCode="0%">
                  <c:v>0</c:v>
                </c:pt>
                <c:pt idx="184" formatCode="0%">
                  <c:v>0.36533925342896917</c:v>
                </c:pt>
                <c:pt idx="185" formatCode="0%">
                  <c:v>0</c:v>
                </c:pt>
                <c:pt idx="186" formatCode="0%">
                  <c:v>0.21844546812711768</c:v>
                </c:pt>
                <c:pt idx="187" formatCode="0%">
                  <c:v>0</c:v>
                </c:pt>
                <c:pt idx="188" formatCode="0%">
                  <c:v>0.3813530961405685</c:v>
                </c:pt>
                <c:pt idx="189" formatCode="0%">
                  <c:v>0</c:v>
                </c:pt>
                <c:pt idx="190" formatCode="0%">
                  <c:v>0.81901313070437443</c:v>
                </c:pt>
                <c:pt idx="191" formatCode="0%">
                  <c:v>0.44491947995719971</c:v>
                </c:pt>
                <c:pt idx="192" formatCode="0%">
                  <c:v>0.14541787614960802</c:v>
                </c:pt>
                <c:pt idx="193" formatCode="0%">
                  <c:v>0</c:v>
                </c:pt>
                <c:pt idx="194" formatCode="0%">
                  <c:v>0</c:v>
                </c:pt>
                <c:pt idx="195" formatCode="0%">
                  <c:v>0</c:v>
                </c:pt>
                <c:pt idx="196" formatCode="0%">
                  <c:v>0</c:v>
                </c:pt>
                <c:pt idx="197" formatCode="0%">
                  <c:v>0.13057279556109005</c:v>
                </c:pt>
                <c:pt idx="198" formatCode="0%">
                  <c:v>0.51544339019315366</c:v>
                </c:pt>
                <c:pt idx="199" formatCode="0%">
                  <c:v>0.31557928972146959</c:v>
                </c:pt>
                <c:pt idx="200" formatCode="0%">
                  <c:v>0.29721480067292799</c:v>
                </c:pt>
                <c:pt idx="201" formatCode="0%">
                  <c:v>0.28540833734516041</c:v>
                </c:pt>
                <c:pt idx="202" formatCode="0%">
                  <c:v>0.82580135716691416</c:v>
                </c:pt>
                <c:pt idx="203" formatCode="0%">
                  <c:v>0.50961434169904707</c:v>
                </c:pt>
                <c:pt idx="204" formatCode="0%">
                  <c:v>0.29518342366702383</c:v>
                </c:pt>
                <c:pt idx="205" formatCode="0%">
                  <c:v>0</c:v>
                </c:pt>
                <c:pt idx="206" formatCode="0%">
                  <c:v>0</c:v>
                </c:pt>
                <c:pt idx="207" formatCode="0%">
                  <c:v>0</c:v>
                </c:pt>
                <c:pt idx="208" formatCode="0%">
                  <c:v>0</c:v>
                </c:pt>
                <c:pt idx="209" formatCode="0%">
                  <c:v>0.30087279036528902</c:v>
                </c:pt>
                <c:pt idx="210" formatCode="0%">
                  <c:v>0.48873538433347324</c:v>
                </c:pt>
                <c:pt idx="211" formatCode="0%">
                  <c:v>0.26934384246071491</c:v>
                </c:pt>
                <c:pt idx="212" formatCode="0%">
                  <c:v>0.22297601283672988</c:v>
                </c:pt>
                <c:pt idx="213" formatCode="0%">
                  <c:v>0</c:v>
                </c:pt>
                <c:pt idx="214" formatCode="0%">
                  <c:v>0.79149172193769701</c:v>
                </c:pt>
                <c:pt idx="215" formatCode="0%">
                  <c:v>0.60041841652616645</c:v>
                </c:pt>
                <c:pt idx="216" formatCode="0%">
                  <c:v>0.63797662163575553</c:v>
                </c:pt>
                <c:pt idx="217" formatCode="0%">
                  <c:v>0</c:v>
                </c:pt>
                <c:pt idx="218" formatCode="0%">
                  <c:v>0.11793413363547946</c:v>
                </c:pt>
                <c:pt idx="219" formatCode="0%">
                  <c:v>0</c:v>
                </c:pt>
                <c:pt idx="220" formatCode="0%">
                  <c:v>0.47100685507082618</c:v>
                </c:pt>
                <c:pt idx="221" formatCode="0%">
                  <c:v>0.43406152364252043</c:v>
                </c:pt>
                <c:pt idx="222" formatCode="0%">
                  <c:v>0.38298547303361352</c:v>
                </c:pt>
                <c:pt idx="223" formatCode="0%">
                  <c:v>3.0978451737073868E-2</c:v>
                </c:pt>
                <c:pt idx="224" formatCode="0%">
                  <c:v>0</c:v>
                </c:pt>
                <c:pt idx="225" formatCode="0%">
                  <c:v>0.18041677213505314</c:v>
                </c:pt>
                <c:pt idx="226" formatCode="0%">
                  <c:v>0.7481611634531502</c:v>
                </c:pt>
                <c:pt idx="227" formatCode="0%">
                  <c:v>0.46085612247809582</c:v>
                </c:pt>
                <c:pt idx="228" formatCode="0%">
                  <c:v>0.51513263976917989</c:v>
                </c:pt>
                <c:pt idx="229" formatCode="0%">
                  <c:v>0.55092819056164732</c:v>
                </c:pt>
                <c:pt idx="230" formatCode="0%">
                  <c:v>3.6868079714496647E-2</c:v>
                </c:pt>
                <c:pt idx="231" formatCode="0%">
                  <c:v>0.19618868041794787</c:v>
                </c:pt>
                <c:pt idx="232" formatCode="0%">
                  <c:v>0.41514336306647925</c:v>
                </c:pt>
                <c:pt idx="233" formatCode="0%">
                  <c:v>0.55835255217813629</c:v>
                </c:pt>
                <c:pt idx="234" formatCode="0%">
                  <c:v>0.13197823810159898</c:v>
                </c:pt>
                <c:pt idx="235" formatCode="0%">
                  <c:v>0</c:v>
                </c:pt>
                <c:pt idx="236" formatCode="0%">
                  <c:v>0.24310940483956772</c:v>
                </c:pt>
                <c:pt idx="237" formatCode="0%">
                  <c:v>0.50568449025769302</c:v>
                </c:pt>
                <c:pt idx="238" formatCode="0%">
                  <c:v>0.69640412762766213</c:v>
                </c:pt>
                <c:pt idx="239" formatCode="0%">
                  <c:v>0.34657865093992807</c:v>
                </c:pt>
                <c:pt idx="240" formatCode="0%">
                  <c:v>0.2556204938862609</c:v>
                </c:pt>
                <c:pt idx="241" formatCode="0%">
                  <c:v>0.32968877704547966</c:v>
                </c:pt>
                <c:pt idx="242" formatCode="0%">
                  <c:v>0.11783626885200726</c:v>
                </c:pt>
                <c:pt idx="243" formatCode="0%">
                  <c:v>0</c:v>
                </c:pt>
                <c:pt idx="244" formatCode="0%">
                  <c:v>0.49927144016678038</c:v>
                </c:pt>
                <c:pt idx="245" formatCode="0%">
                  <c:v>0.35381811678246156</c:v>
                </c:pt>
                <c:pt idx="246" formatCode="0%">
                  <c:v>0.39836400834281249</c:v>
                </c:pt>
                <c:pt idx="247" formatCode="0%">
                  <c:v>0.35017573557348036</c:v>
                </c:pt>
                <c:pt idx="248" formatCode="0%">
                  <c:v>0.52253585574595962</c:v>
                </c:pt>
                <c:pt idx="249" formatCode="0%">
                  <c:v>0.60721549190348723</c:v>
                </c:pt>
                <c:pt idx="250" formatCode="0%">
                  <c:v>0.77917923786751497</c:v>
                </c:pt>
                <c:pt idx="251" formatCode="0%">
                  <c:v>0.60399187804897947</c:v>
                </c:pt>
                <c:pt idx="252" formatCode="0%">
                  <c:v>0.61661616666944419</c:v>
                </c:pt>
                <c:pt idx="253" formatCode="0%">
                  <c:v>0.48769019831646898</c:v>
                </c:pt>
                <c:pt idx="254" formatCode="0%">
                  <c:v>0.2655650269604436</c:v>
                </c:pt>
                <c:pt idx="255" formatCode="0%">
                  <c:v>0.60688509624193188</c:v>
                </c:pt>
                <c:pt idx="256" formatCode="0%">
                  <c:v>0.71124707323188019</c:v>
                </c:pt>
                <c:pt idx="257" formatCode="0%">
                  <c:v>0.65746374787786999</c:v>
                </c:pt>
                <c:pt idx="258" formatCode="0%">
                  <c:v>0.79684815800424635</c:v>
                </c:pt>
                <c:pt idx="259" formatCode="0%">
                  <c:v>0.43432079739116197</c:v>
                </c:pt>
                <c:pt idx="260" formatCode="0%">
                  <c:v>0.74029324451073608</c:v>
                </c:pt>
                <c:pt idx="261" formatCode="0%">
                  <c:v>0.78688466559071368</c:v>
                </c:pt>
                <c:pt idx="262" formatCode="0%">
                  <c:v>0.91267026984242983</c:v>
                </c:pt>
                <c:pt idx="263" formatCode="0%">
                  <c:v>0.85607666524660997</c:v>
                </c:pt>
                <c:pt idx="264" formatCode="0%">
                  <c:v>0.84016765918556247</c:v>
                </c:pt>
                <c:pt idx="265" formatCode="0%">
                  <c:v>0.81897958511586222</c:v>
                </c:pt>
                <c:pt idx="266" formatCode="0%">
                  <c:v>0.79299751179303846</c:v>
                </c:pt>
                <c:pt idx="267" formatCode="0%">
                  <c:v>0.83385806607585666</c:v>
                </c:pt>
                <c:pt idx="268" formatCode="0%">
                  <c:v>0.82053873341609662</c:v>
                </c:pt>
                <c:pt idx="269" formatCode="0%">
                  <c:v>0.69902371810345409</c:v>
                </c:pt>
                <c:pt idx="270" formatCode="0%">
                  <c:v>0.86248803533558793</c:v>
                </c:pt>
                <c:pt idx="271" formatCode="0%">
                  <c:v>0.78792270611456372</c:v>
                </c:pt>
                <c:pt idx="272" formatCode="0%">
                  <c:v>0.80111974490360494</c:v>
                </c:pt>
                <c:pt idx="273" formatCode="0%">
                  <c:v>0.63891992434422029</c:v>
                </c:pt>
                <c:pt idx="274" formatCode="0%">
                  <c:v>0.65708151346993415</c:v>
                </c:pt>
                <c:pt idx="275" formatCode="0%">
                  <c:v>0.71614122507617728</c:v>
                </c:pt>
                <c:pt idx="276" formatCode="0%">
                  <c:v>0.75887294571708896</c:v>
                </c:pt>
                <c:pt idx="277" formatCode="0%">
                  <c:v>0.67404682713204056</c:v>
                </c:pt>
                <c:pt idx="278" formatCode="0%">
                  <c:v>0.72208144661517559</c:v>
                </c:pt>
                <c:pt idx="279" formatCode="0%">
                  <c:v>0.62100889825880334</c:v>
                </c:pt>
                <c:pt idx="280" formatCode="0%">
                  <c:v>0.45000027403019643</c:v>
                </c:pt>
                <c:pt idx="281" formatCode="0%">
                  <c:v>0.47938703938439509</c:v>
                </c:pt>
                <c:pt idx="282" formatCode="0%">
                  <c:v>0.55950920615052269</c:v>
                </c:pt>
                <c:pt idx="283" formatCode="0%">
                  <c:v>0.46701988169921099</c:v>
                </c:pt>
                <c:pt idx="284" formatCode="0%">
                  <c:v>0.33375693463046158</c:v>
                </c:pt>
                <c:pt idx="285" formatCode="0%">
                  <c:v>0.48224205189278602</c:v>
                </c:pt>
                <c:pt idx="286" formatCode="0%">
                  <c:v>0.59458565119156415</c:v>
                </c:pt>
                <c:pt idx="287" formatCode="0%">
                  <c:v>0.49107609532916202</c:v>
                </c:pt>
                <c:pt idx="288" formatCode="0%">
                  <c:v>0.39172649114724412</c:v>
                </c:pt>
                <c:pt idx="289" formatCode="0%">
                  <c:v>0.38448920341309933</c:v>
                </c:pt>
                <c:pt idx="290" formatCode="0%">
                  <c:v>0.3815918448343088</c:v>
                </c:pt>
                <c:pt idx="291" formatCode="0%">
                  <c:v>0.24418362046982564</c:v>
                </c:pt>
                <c:pt idx="292" formatCode="0%">
                  <c:v>0.68775354397206556</c:v>
                </c:pt>
                <c:pt idx="293" formatCode="0%">
                  <c:v>0.39440128001694691</c:v>
                </c:pt>
                <c:pt idx="294" formatCode="0%">
                  <c:v>0.43308683036058687</c:v>
                </c:pt>
                <c:pt idx="295" formatCode="0%">
                  <c:v>0.17392464806648447</c:v>
                </c:pt>
                <c:pt idx="296" formatCode="0%">
                  <c:v>0.42316242248431318</c:v>
                </c:pt>
                <c:pt idx="297" formatCode="0%">
                  <c:v>0.27374695271800947</c:v>
                </c:pt>
                <c:pt idx="298" formatCode="0%">
                  <c:v>0.57509681437315763</c:v>
                </c:pt>
                <c:pt idx="299" formatCode="0%">
                  <c:v>0.40678719047285039</c:v>
                </c:pt>
                <c:pt idx="300" formatCode="0%">
                  <c:v>0.14574679348445704</c:v>
                </c:pt>
                <c:pt idx="301" formatCode="0%">
                  <c:v>0.2123195591021472</c:v>
                </c:pt>
                <c:pt idx="302" formatCode="0%">
                  <c:v>0.19245161644982878</c:v>
                </c:pt>
                <c:pt idx="303" formatCode="0%">
                  <c:v>0.29629754232528771</c:v>
                </c:pt>
                <c:pt idx="304" formatCode="0%">
                  <c:v>0.30757629332405007</c:v>
                </c:pt>
                <c:pt idx="305" formatCode="0%">
                  <c:v>0.21386750471217192</c:v>
                </c:pt>
                <c:pt idx="306" formatCode="0%">
                  <c:v>0.13924156470887161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B-463E-8BCF-38F56656B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906176"/>
        <c:axId val="702910768"/>
      </c:lineChart>
      <c:dateAx>
        <c:axId val="702906176"/>
        <c:scaling>
          <c:orientation val="minMax"/>
          <c:min val="42370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10768"/>
        <c:crosses val="autoZero"/>
        <c:auto val="1"/>
        <c:lblOffset val="100"/>
        <c:baseTimeUnit val="months"/>
      </c:dateAx>
      <c:valAx>
        <c:axId val="7029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0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M2/BM Historico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'Weekly Raw'!$B$26</c:f>
              <c:strCache>
                <c:ptCount val="1"/>
                <c:pt idx="0">
                  <c:v>M2/BM</c:v>
                </c:pt>
              </c:strCache>
            </c:strRef>
          </c:tx>
          <c:marker>
            <c:symbol val="none"/>
          </c:marker>
          <c:cat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Raw'!$C$26:$AXX$26</c:f>
              <c:numCache>
                <c:formatCode>#,##0.00_);\(#,##0.00\)</c:formatCode>
                <c:ptCount val="1322"/>
                <c:pt idx="0">
                  <c:v>2.8613758098245716</c:v>
                </c:pt>
                <c:pt idx="1">
                  <c:v>2.9288468834806078</c:v>
                </c:pt>
                <c:pt idx="2">
                  <c:v>3.003745369304105</c:v>
                </c:pt>
                <c:pt idx="3">
                  <c:v>3.0113931257117597</c:v>
                </c:pt>
                <c:pt idx="4">
                  <c:v>2.8739386044150472</c:v>
                </c:pt>
                <c:pt idx="5">
                  <c:v>2.9556996791864605</c:v>
                </c:pt>
                <c:pt idx="6">
                  <c:v>2.920780187779072</c:v>
                </c:pt>
                <c:pt idx="7">
                  <c:v>3.0040945513835751</c:v>
                </c:pt>
                <c:pt idx="8">
                  <c:v>2.9503360929985938</c:v>
                </c:pt>
                <c:pt idx="9">
                  <c:v>3.0380735788055948</c:v>
                </c:pt>
                <c:pt idx="10">
                  <c:v>2.9823522040751493</c:v>
                </c:pt>
                <c:pt idx="11">
                  <c:v>3.0220793340105545</c:v>
                </c:pt>
                <c:pt idx="12">
                  <c:v>3.0944089760565183</c:v>
                </c:pt>
                <c:pt idx="13">
                  <c:v>2.9845888191451162</c:v>
                </c:pt>
                <c:pt idx="14">
                  <c:v>3.0125444250346365</c:v>
                </c:pt>
                <c:pt idx="15">
                  <c:v>2.9547128229699209</c:v>
                </c:pt>
                <c:pt idx="16">
                  <c:v>2.9988396864010891</c:v>
                </c:pt>
                <c:pt idx="17">
                  <c:v>2.9804213967145032</c:v>
                </c:pt>
                <c:pt idx="18">
                  <c:v>3.010685682638961</c:v>
                </c:pt>
                <c:pt idx="19">
                  <c:v>3.1017869003026401</c:v>
                </c:pt>
                <c:pt idx="20">
                  <c:v>3.0428933309064328</c:v>
                </c:pt>
                <c:pt idx="21">
                  <c:v>3.0250561891805741</c:v>
                </c:pt>
                <c:pt idx="22">
                  <c:v>3.0157409804735065</c:v>
                </c:pt>
                <c:pt idx="23">
                  <c:v>3.0275656777982705</c:v>
                </c:pt>
                <c:pt idx="24">
                  <c:v>3.0573962960826169</c:v>
                </c:pt>
                <c:pt idx="25">
                  <c:v>2.999563569172679</c:v>
                </c:pt>
                <c:pt idx="26">
                  <c:v>2.9733682471930365</c:v>
                </c:pt>
                <c:pt idx="27">
                  <c:v>2.9842141159110085</c:v>
                </c:pt>
                <c:pt idx="28">
                  <c:v>2.9699178782804769</c:v>
                </c:pt>
                <c:pt idx="29">
                  <c:v>2.8078773685889336</c:v>
                </c:pt>
                <c:pt idx="30">
                  <c:v>2.8269351381897057</c:v>
                </c:pt>
                <c:pt idx="31">
                  <c:v>2.8497022946700139</c:v>
                </c:pt>
                <c:pt idx="32">
                  <c:v>2.7616834497606444</c:v>
                </c:pt>
                <c:pt idx="33">
                  <c:v>2.7394077072314498</c:v>
                </c:pt>
                <c:pt idx="34">
                  <c:v>2.7403257167802479</c:v>
                </c:pt>
                <c:pt idx="35">
                  <c:v>2.7811471614360119</c:v>
                </c:pt>
                <c:pt idx="36">
                  <c:v>2.820042569746799</c:v>
                </c:pt>
                <c:pt idx="37">
                  <c:v>2.7955668811609162</c:v>
                </c:pt>
                <c:pt idx="38">
                  <c:v>2.802081623309455</c:v>
                </c:pt>
                <c:pt idx="39">
                  <c:v>2.84440782028067</c:v>
                </c:pt>
                <c:pt idx="40">
                  <c:v>2.8053659548890209</c:v>
                </c:pt>
                <c:pt idx="41">
                  <c:v>2.7859053953728887</c:v>
                </c:pt>
                <c:pt idx="42">
                  <c:v>2.82462606167116</c:v>
                </c:pt>
                <c:pt idx="43">
                  <c:v>2.8483179206112847</c:v>
                </c:pt>
                <c:pt idx="44">
                  <c:v>2.8683333203829178</c:v>
                </c:pt>
                <c:pt idx="45">
                  <c:v>2.8190538477901472</c:v>
                </c:pt>
                <c:pt idx="46">
                  <c:v>2.7986768988612831</c:v>
                </c:pt>
                <c:pt idx="47">
                  <c:v>2.7382443209756038</c:v>
                </c:pt>
                <c:pt idx="48">
                  <c:v>2.7080408881940778</c:v>
                </c:pt>
                <c:pt idx="49">
                  <c:v>2.7070922001428399</c:v>
                </c:pt>
                <c:pt idx="50">
                  <c:v>2.6639160920716338</c:v>
                </c:pt>
                <c:pt idx="51">
                  <c:v>2.60343058885306</c:v>
                </c:pt>
                <c:pt idx="52">
                  <c:v>2.6457914794521593</c:v>
                </c:pt>
                <c:pt idx="53">
                  <c:v>2.7127841050462957</c:v>
                </c:pt>
                <c:pt idx="54">
                  <c:v>2.8776887982301083</c:v>
                </c:pt>
                <c:pt idx="55">
                  <c:v>2.8442677068483362</c:v>
                </c:pt>
                <c:pt idx="56">
                  <c:v>2.8817060345981242</c:v>
                </c:pt>
                <c:pt idx="57">
                  <c:v>2.7826033399899526</c:v>
                </c:pt>
                <c:pt idx="58">
                  <c:v>2.7606957336308318</c:v>
                </c:pt>
                <c:pt idx="59">
                  <c:v>2.7505814828333963</c:v>
                </c:pt>
                <c:pt idx="60">
                  <c:v>2.7718331422085045</c:v>
                </c:pt>
                <c:pt idx="61">
                  <c:v>2.7868213141533822</c:v>
                </c:pt>
                <c:pt idx="62">
                  <c:v>2.7360122747040618</c:v>
                </c:pt>
                <c:pt idx="63">
                  <c:v>2.763845388722189</c:v>
                </c:pt>
                <c:pt idx="64">
                  <c:v>2.7132079728223366</c:v>
                </c:pt>
                <c:pt idx="65">
                  <c:v>2.6800600552409799</c:v>
                </c:pt>
                <c:pt idx="66">
                  <c:v>2.7672722011918536</c:v>
                </c:pt>
                <c:pt idx="67">
                  <c:v>2.745954184734829</c:v>
                </c:pt>
                <c:pt idx="68">
                  <c:v>2.8137947966305057</c:v>
                </c:pt>
                <c:pt idx="69">
                  <c:v>2.9409340736098857</c:v>
                </c:pt>
                <c:pt idx="70">
                  <c:v>2.9648264222809693</c:v>
                </c:pt>
                <c:pt idx="71">
                  <c:v>3.0424473669747738</c:v>
                </c:pt>
                <c:pt idx="72">
                  <c:v>3.1093290218203076</c:v>
                </c:pt>
                <c:pt idx="73">
                  <c:v>3.122443762460593</c:v>
                </c:pt>
                <c:pt idx="74">
                  <c:v>3.025812025223801</c:v>
                </c:pt>
                <c:pt idx="75">
                  <c:v>3.1569263040269258</c:v>
                </c:pt>
                <c:pt idx="76">
                  <c:v>3.0864760319227869</c:v>
                </c:pt>
                <c:pt idx="77">
                  <c:v>3.1358355665535202</c:v>
                </c:pt>
                <c:pt idx="78">
                  <c:v>3.1058921830772328</c:v>
                </c:pt>
                <c:pt idx="79">
                  <c:v>3.0511553079839486</c:v>
                </c:pt>
                <c:pt idx="80">
                  <c:v>2.9982675209515159</c:v>
                </c:pt>
                <c:pt idx="81">
                  <c:v>3.0581330520776198</c:v>
                </c:pt>
                <c:pt idx="82">
                  <c:v>3.1590880839514544</c:v>
                </c:pt>
                <c:pt idx="83">
                  <c:v>3.1409092680943971</c:v>
                </c:pt>
                <c:pt idx="84">
                  <c:v>3.1175771592646222</c:v>
                </c:pt>
                <c:pt idx="85">
                  <c:v>3.0969076126911381</c:v>
                </c:pt>
                <c:pt idx="86">
                  <c:v>3.0959424972156016</c:v>
                </c:pt>
                <c:pt idx="87">
                  <c:v>3.0981856410035684</c:v>
                </c:pt>
                <c:pt idx="88">
                  <c:v>3.0523514236888003</c:v>
                </c:pt>
                <c:pt idx="89">
                  <c:v>3.0649818708631642</c:v>
                </c:pt>
                <c:pt idx="90">
                  <c:v>2.9921186880128317</c:v>
                </c:pt>
                <c:pt idx="91">
                  <c:v>3.1617229411143244</c:v>
                </c:pt>
                <c:pt idx="92">
                  <c:v>3.1668324764076843</c:v>
                </c:pt>
                <c:pt idx="93">
                  <c:v>3.0892809221603912</c:v>
                </c:pt>
                <c:pt idx="94">
                  <c:v>3.0709262434060021</c:v>
                </c:pt>
                <c:pt idx="95">
                  <c:v>3.0903778111766775</c:v>
                </c:pt>
                <c:pt idx="96">
                  <c:v>3.1340866611386695</c:v>
                </c:pt>
                <c:pt idx="97">
                  <c:v>3.0349246734809521</c:v>
                </c:pt>
                <c:pt idx="98">
                  <c:v>2.9072100450749336</c:v>
                </c:pt>
                <c:pt idx="99">
                  <c:v>2.9154255784362468</c:v>
                </c:pt>
                <c:pt idx="100">
                  <c:v>2.9150557127983792</c:v>
                </c:pt>
                <c:pt idx="101">
                  <c:v>2.6612915770942829</c:v>
                </c:pt>
                <c:pt idx="102">
                  <c:v>2.5555686091621266</c:v>
                </c:pt>
                <c:pt idx="103">
                  <c:v>2.4671081559009589</c:v>
                </c:pt>
                <c:pt idx="104">
                  <c:v>2.54295291239701</c:v>
                </c:pt>
                <c:pt idx="105">
                  <c:v>2.5177102513479865</c:v>
                </c:pt>
                <c:pt idx="106">
                  <c:v>2.5040859381995255</c:v>
                </c:pt>
                <c:pt idx="107">
                  <c:v>2.4385086407722159</c:v>
                </c:pt>
                <c:pt idx="108">
                  <c:v>2.5502748388917738</c:v>
                </c:pt>
                <c:pt idx="109">
                  <c:v>2.6431523783268016</c:v>
                </c:pt>
                <c:pt idx="110">
                  <c:v>2.6593534630512297</c:v>
                </c:pt>
                <c:pt idx="111">
                  <c:v>2.7173796961460233</c:v>
                </c:pt>
                <c:pt idx="112">
                  <c:v>2.6868368465031218</c:v>
                </c:pt>
                <c:pt idx="113">
                  <c:v>2.7707288028141663</c:v>
                </c:pt>
                <c:pt idx="114">
                  <c:v>2.8094641442625132</c:v>
                </c:pt>
                <c:pt idx="115">
                  <c:v>2.8170157263855033</c:v>
                </c:pt>
                <c:pt idx="116">
                  <c:v>2.7507541181967867</c:v>
                </c:pt>
                <c:pt idx="117">
                  <c:v>2.7889535051942564</c:v>
                </c:pt>
                <c:pt idx="118">
                  <c:v>2.8381803488824078</c:v>
                </c:pt>
                <c:pt idx="119">
                  <c:v>2.8016072814712438</c:v>
                </c:pt>
                <c:pt idx="120">
                  <c:v>2.82243645162136</c:v>
                </c:pt>
                <c:pt idx="121">
                  <c:v>2.8090967888742635</c:v>
                </c:pt>
                <c:pt idx="122">
                  <c:v>2.7954562108629042</c:v>
                </c:pt>
                <c:pt idx="123">
                  <c:v>2.7454020164513064</c:v>
                </c:pt>
                <c:pt idx="124">
                  <c:v>2.7037988841675822</c:v>
                </c:pt>
                <c:pt idx="125">
                  <c:v>3.0287740830813794</c:v>
                </c:pt>
                <c:pt idx="126">
                  <c:v>3.072947439255965</c:v>
                </c:pt>
                <c:pt idx="127">
                  <c:v>3.1196374560763531</c:v>
                </c:pt>
                <c:pt idx="128">
                  <c:v>3.0410386799164066</c:v>
                </c:pt>
                <c:pt idx="129">
                  <c:v>3.0944162075073658</c:v>
                </c:pt>
                <c:pt idx="130">
                  <c:v>3.0960472517033493</c:v>
                </c:pt>
                <c:pt idx="131">
                  <c:v>3.1469605601307054</c:v>
                </c:pt>
                <c:pt idx="132">
                  <c:v>3.0876388354953974</c:v>
                </c:pt>
                <c:pt idx="133">
                  <c:v>2.7328852170328273</c:v>
                </c:pt>
                <c:pt idx="134">
                  <c:v>2.4965373995868814</c:v>
                </c:pt>
                <c:pt idx="135">
                  <c:v>2.9965823863817773</c:v>
                </c:pt>
                <c:pt idx="136">
                  <c:v>2.8482403196560475</c:v>
                </c:pt>
                <c:pt idx="137">
                  <c:v>2.9669147209717264</c:v>
                </c:pt>
                <c:pt idx="138">
                  <c:v>3.0636778860240019</c:v>
                </c:pt>
                <c:pt idx="139">
                  <c:v>3.0282885625986071</c:v>
                </c:pt>
                <c:pt idx="140">
                  <c:v>3.0596539976991033</c:v>
                </c:pt>
                <c:pt idx="141">
                  <c:v>3.0700534834789845</c:v>
                </c:pt>
                <c:pt idx="142">
                  <c:v>3.0646351335011874</c:v>
                </c:pt>
                <c:pt idx="143">
                  <c:v>3.0835531876519608</c:v>
                </c:pt>
                <c:pt idx="144">
                  <c:v>3.1122407158386367</c:v>
                </c:pt>
                <c:pt idx="145">
                  <c:v>3.1965899889095284</c:v>
                </c:pt>
                <c:pt idx="146">
                  <c:v>3.1366926556984027</c:v>
                </c:pt>
                <c:pt idx="147">
                  <c:v>3.0611709887633141</c:v>
                </c:pt>
                <c:pt idx="148">
                  <c:v>3.1084508977685572</c:v>
                </c:pt>
                <c:pt idx="149">
                  <c:v>3.0126082586895278</c:v>
                </c:pt>
                <c:pt idx="150">
                  <c:v>2.8200119517213045</c:v>
                </c:pt>
                <c:pt idx="151">
                  <c:v>2.7663790118882861</c:v>
                </c:pt>
                <c:pt idx="152">
                  <c:v>3.0479962836804475</c:v>
                </c:pt>
                <c:pt idx="153">
                  <c:v>2.8766583554549765</c:v>
                </c:pt>
                <c:pt idx="154">
                  <c:v>2.8853544095098917</c:v>
                </c:pt>
                <c:pt idx="155">
                  <c:v>2.8331839816913136</c:v>
                </c:pt>
                <c:pt idx="156">
                  <c:v>2.7433198009804234</c:v>
                </c:pt>
                <c:pt idx="157">
                  <c:v>2.7495055400797557</c:v>
                </c:pt>
                <c:pt idx="158">
                  <c:v>2.8823227422603317</c:v>
                </c:pt>
                <c:pt idx="159">
                  <c:v>3.003824739623457</c:v>
                </c:pt>
                <c:pt idx="160">
                  <c:v>2.8115991508892182</c:v>
                </c:pt>
                <c:pt idx="161">
                  <c:v>2.8922422851612355</c:v>
                </c:pt>
                <c:pt idx="162">
                  <c:v>2.9332203932075029</c:v>
                </c:pt>
                <c:pt idx="163">
                  <c:v>2.9432944311094817</c:v>
                </c:pt>
                <c:pt idx="164">
                  <c:v>2.976677248193484</c:v>
                </c:pt>
                <c:pt idx="165">
                  <c:v>2.9046467551496029</c:v>
                </c:pt>
                <c:pt idx="166">
                  <c:v>2.6423280455170088</c:v>
                </c:pt>
                <c:pt idx="167">
                  <c:v>2.9907209879831411</c:v>
                </c:pt>
                <c:pt idx="168">
                  <c:v>2.5975009338650734</c:v>
                </c:pt>
                <c:pt idx="169">
                  <c:v>2.7850500656267307</c:v>
                </c:pt>
                <c:pt idx="170">
                  <c:v>2.7670417153947078</c:v>
                </c:pt>
                <c:pt idx="171">
                  <c:v>2.6440657988054794</c:v>
                </c:pt>
                <c:pt idx="172">
                  <c:v>2.9424835098977837</c:v>
                </c:pt>
                <c:pt idx="173">
                  <c:v>2.8900433349406103</c:v>
                </c:pt>
                <c:pt idx="174">
                  <c:v>2.8276550472169437</c:v>
                </c:pt>
                <c:pt idx="175">
                  <c:v>2.9679730235234945</c:v>
                </c:pt>
                <c:pt idx="176">
                  <c:v>3.0007347074520498</c:v>
                </c:pt>
                <c:pt idx="177">
                  <c:v>2.9815907102496757</c:v>
                </c:pt>
                <c:pt idx="178">
                  <c:v>2.9230953301565887</c:v>
                </c:pt>
                <c:pt idx="179">
                  <c:v>2.9475213719060913</c:v>
                </c:pt>
                <c:pt idx="180">
                  <c:v>2.9477330212723061</c:v>
                </c:pt>
                <c:pt idx="181">
                  <c:v>2.8933238288688328</c:v>
                </c:pt>
                <c:pt idx="182">
                  <c:v>2.9806857319920401</c:v>
                </c:pt>
                <c:pt idx="183">
                  <c:v>2.9123112589405871</c:v>
                </c:pt>
                <c:pt idx="184">
                  <c:v>2.9586743854172544</c:v>
                </c:pt>
                <c:pt idx="185">
                  <c:v>3.0478182673536773</c:v>
                </c:pt>
                <c:pt idx="186">
                  <c:v>2.9134049844441137</c:v>
                </c:pt>
                <c:pt idx="187">
                  <c:v>2.916943973984345</c:v>
                </c:pt>
                <c:pt idx="188">
                  <c:v>2.8178871136135415</c:v>
                </c:pt>
                <c:pt idx="189">
                  <c:v>2.8087661752413586</c:v>
                </c:pt>
                <c:pt idx="190">
                  <c:v>2.8991470840034244</c:v>
                </c:pt>
                <c:pt idx="191">
                  <c:v>2.9087124957280626</c:v>
                </c:pt>
                <c:pt idx="192">
                  <c:v>2.9256093294199332</c:v>
                </c:pt>
                <c:pt idx="193">
                  <c:v>2.9172225772877298</c:v>
                </c:pt>
                <c:pt idx="194">
                  <c:v>2.9628383574083488</c:v>
                </c:pt>
                <c:pt idx="195">
                  <c:v>2.9678516717651946</c:v>
                </c:pt>
                <c:pt idx="196">
                  <c:v>2.916115311454635</c:v>
                </c:pt>
                <c:pt idx="197">
                  <c:v>2.9152734616144262</c:v>
                </c:pt>
                <c:pt idx="198">
                  <c:v>2.9792180907137307</c:v>
                </c:pt>
                <c:pt idx="199">
                  <c:v>2.8686258147250077</c:v>
                </c:pt>
                <c:pt idx="200">
                  <c:v>2.9521022281135361</c:v>
                </c:pt>
                <c:pt idx="201">
                  <c:v>2.8218073160044717</c:v>
                </c:pt>
                <c:pt idx="202">
                  <c:v>2.824444924090125</c:v>
                </c:pt>
                <c:pt idx="203">
                  <c:v>2.8684751021036079</c:v>
                </c:pt>
                <c:pt idx="204">
                  <c:v>2.7901917802393239</c:v>
                </c:pt>
                <c:pt idx="205">
                  <c:v>2.8993977146300911</c:v>
                </c:pt>
                <c:pt idx="206">
                  <c:v>2.8271791903752348</c:v>
                </c:pt>
                <c:pt idx="207">
                  <c:v>2.6745894559170762</c:v>
                </c:pt>
                <c:pt idx="208">
                  <c:v>2.7740500582742156</c:v>
                </c:pt>
                <c:pt idx="209">
                  <c:v>2.809340923242007</c:v>
                </c:pt>
                <c:pt idx="210">
                  <c:v>2.8131228698297885</c:v>
                </c:pt>
                <c:pt idx="211">
                  <c:v>2.8224705426095431</c:v>
                </c:pt>
                <c:pt idx="212">
                  <c:v>2.8754833097964214</c:v>
                </c:pt>
                <c:pt idx="213">
                  <c:v>2.8960475277339524</c:v>
                </c:pt>
                <c:pt idx="214">
                  <c:v>2.8840455087391481</c:v>
                </c:pt>
                <c:pt idx="215">
                  <c:v>2.8982560717775794</c:v>
                </c:pt>
                <c:pt idx="216">
                  <c:v>2.9706214492866239</c:v>
                </c:pt>
                <c:pt idx="217">
                  <c:v>2.9650644087459024</c:v>
                </c:pt>
                <c:pt idx="218">
                  <c:v>2.9756567365719624</c:v>
                </c:pt>
                <c:pt idx="219">
                  <c:v>2.9263945587717495</c:v>
                </c:pt>
                <c:pt idx="220">
                  <c:v>2.8985735150390388</c:v>
                </c:pt>
                <c:pt idx="221">
                  <c:v>2.9223008066831468</c:v>
                </c:pt>
                <c:pt idx="222">
                  <c:v>2.8288142347640965</c:v>
                </c:pt>
                <c:pt idx="223">
                  <c:v>2.7646978090331307</c:v>
                </c:pt>
                <c:pt idx="224">
                  <c:v>2.9452154164705378</c:v>
                </c:pt>
                <c:pt idx="225">
                  <c:v>2.9955590617254826</c:v>
                </c:pt>
                <c:pt idx="226">
                  <c:v>3.0776609499518983</c:v>
                </c:pt>
                <c:pt idx="227">
                  <c:v>2.9519959205476827</c:v>
                </c:pt>
                <c:pt idx="228">
                  <c:v>2.9635126838847512</c:v>
                </c:pt>
                <c:pt idx="229">
                  <c:v>2.9870794477372855</c:v>
                </c:pt>
                <c:pt idx="230">
                  <c:v>2.9237250595512831</c:v>
                </c:pt>
                <c:pt idx="231">
                  <c:v>3.0100320060549395</c:v>
                </c:pt>
                <c:pt idx="232">
                  <c:v>3.0146845467218468</c:v>
                </c:pt>
                <c:pt idx="233">
                  <c:v>3.0457916170145629</c:v>
                </c:pt>
                <c:pt idx="234">
                  <c:v>2.9173127107985892</c:v>
                </c:pt>
                <c:pt idx="235">
                  <c:v>3.0269770366000861</c:v>
                </c:pt>
                <c:pt idx="236">
                  <c:v>3.0236675490422447</c:v>
                </c:pt>
                <c:pt idx="237">
                  <c:v>2.9337521570260159</c:v>
                </c:pt>
                <c:pt idx="238">
                  <c:v>2.93438515111266</c:v>
                </c:pt>
                <c:pt idx="239">
                  <c:v>3.0120340971679287</c:v>
                </c:pt>
                <c:pt idx="240">
                  <c:v>3.0957178926055748</c:v>
                </c:pt>
                <c:pt idx="241">
                  <c:v>2.984713083917403</c:v>
                </c:pt>
                <c:pt idx="242">
                  <c:v>2.9862596474727297</c:v>
                </c:pt>
                <c:pt idx="243">
                  <c:v>2.8087140278524658</c:v>
                </c:pt>
                <c:pt idx="244">
                  <c:v>3.0057902989111014</c:v>
                </c:pt>
                <c:pt idx="245">
                  <c:v>2.9724819351255758</c:v>
                </c:pt>
                <c:pt idx="246">
                  <c:v>2.9390440355609591</c:v>
                </c:pt>
                <c:pt idx="247">
                  <c:v>2.9377228670992381</c:v>
                </c:pt>
                <c:pt idx="248">
                  <c:v>2.9793186417619206</c:v>
                </c:pt>
                <c:pt idx="249">
                  <c:v>3.0789938478082224</c:v>
                </c:pt>
                <c:pt idx="250">
                  <c:v>3.1104823019505385</c:v>
                </c:pt>
                <c:pt idx="251">
                  <c:v>3.0905576123442384</c:v>
                </c:pt>
                <c:pt idx="252">
                  <c:v>3.1331416624251438</c:v>
                </c:pt>
                <c:pt idx="253">
                  <c:v>3.0454543385781947</c:v>
                </c:pt>
                <c:pt idx="254">
                  <c:v>2.9380179695436524</c:v>
                </c:pt>
                <c:pt idx="255">
                  <c:v>2.7834757359992577</c:v>
                </c:pt>
                <c:pt idx="256">
                  <c:v>2.6468199538077237</c:v>
                </c:pt>
                <c:pt idx="257">
                  <c:v>2.960110285857795</c:v>
                </c:pt>
                <c:pt idx="258">
                  <c:v>2.869379314675879</c:v>
                </c:pt>
                <c:pt idx="259">
                  <c:v>2.9619382317020002</c:v>
                </c:pt>
                <c:pt idx="260">
                  <c:v>3.0259386519713325</c:v>
                </c:pt>
                <c:pt idx="261">
                  <c:v>3.095600224917205</c:v>
                </c:pt>
                <c:pt idx="262">
                  <c:v>3.1275603790550335</c:v>
                </c:pt>
                <c:pt idx="263">
                  <c:v>3.0822749062839678</c:v>
                </c:pt>
                <c:pt idx="264">
                  <c:v>3.195413249010997</c:v>
                </c:pt>
                <c:pt idx="265">
                  <c:v>3.2424024680780152</c:v>
                </c:pt>
                <c:pt idx="266">
                  <c:v>3.2357831647298805</c:v>
                </c:pt>
                <c:pt idx="267">
                  <c:v>3.2489079346584697</c:v>
                </c:pt>
                <c:pt idx="268">
                  <c:v>3.1994081658490354</c:v>
                </c:pt>
                <c:pt idx="269">
                  <c:v>3.0598626722342117</c:v>
                </c:pt>
                <c:pt idx="270">
                  <c:v>2.9978527775268735</c:v>
                </c:pt>
                <c:pt idx="271">
                  <c:v>3.0872338504100374</c:v>
                </c:pt>
                <c:pt idx="272">
                  <c:v>3.1004217202022546</c:v>
                </c:pt>
                <c:pt idx="273">
                  <c:v>2.9030631536141409</c:v>
                </c:pt>
                <c:pt idx="274">
                  <c:v>3.0682882440417867</c:v>
                </c:pt>
                <c:pt idx="275">
                  <c:v>3.0854826246748019</c:v>
                </c:pt>
                <c:pt idx="276">
                  <c:v>2.9236094474182637</c:v>
                </c:pt>
                <c:pt idx="277">
                  <c:v>2.9695385559216039</c:v>
                </c:pt>
                <c:pt idx="278">
                  <c:v>2.9255316540666079</c:v>
                </c:pt>
                <c:pt idx="279">
                  <c:v>2.9367981092911961</c:v>
                </c:pt>
                <c:pt idx="280">
                  <c:v>2.949795727950725</c:v>
                </c:pt>
                <c:pt idx="281">
                  <c:v>2.9365604766311559</c:v>
                </c:pt>
                <c:pt idx="282">
                  <c:v>2.9959348399058028</c:v>
                </c:pt>
                <c:pt idx="283">
                  <c:v>3.0707656063853506</c:v>
                </c:pt>
                <c:pt idx="284">
                  <c:v>3.1737147777054688</c:v>
                </c:pt>
                <c:pt idx="285">
                  <c:v>3.2358392409894998</c:v>
                </c:pt>
                <c:pt idx="286">
                  <c:v>3.2239243106074116</c:v>
                </c:pt>
                <c:pt idx="287">
                  <c:v>3.2074724511596542</c:v>
                </c:pt>
                <c:pt idx="288">
                  <c:v>3.1843357950873266</c:v>
                </c:pt>
                <c:pt idx="289">
                  <c:v>3.2209052919392445</c:v>
                </c:pt>
                <c:pt idx="290">
                  <c:v>3.1945112656470536</c:v>
                </c:pt>
                <c:pt idx="291">
                  <c:v>3.1568631031035879</c:v>
                </c:pt>
                <c:pt idx="292">
                  <c:v>3.0481407228376645</c:v>
                </c:pt>
                <c:pt idx="293">
                  <c:v>3.1142523748158744</c:v>
                </c:pt>
                <c:pt idx="294">
                  <c:v>3.1523903238104367</c:v>
                </c:pt>
                <c:pt idx="295">
                  <c:v>2.9531829413156347</c:v>
                </c:pt>
                <c:pt idx="296">
                  <c:v>2.89631038628941</c:v>
                </c:pt>
                <c:pt idx="297">
                  <c:v>2.952692196695796</c:v>
                </c:pt>
                <c:pt idx="298">
                  <c:v>3.0312291067995139</c:v>
                </c:pt>
                <c:pt idx="299">
                  <c:v>3.0274232679665762</c:v>
                </c:pt>
                <c:pt idx="300">
                  <c:v>3.1103081268283534</c:v>
                </c:pt>
                <c:pt idx="301">
                  <c:v>3.0760926710110952</c:v>
                </c:pt>
                <c:pt idx="302">
                  <c:v>3.0153045725175196</c:v>
                </c:pt>
                <c:pt idx="303">
                  <c:v>2.9370224470820805</c:v>
                </c:pt>
                <c:pt idx="304">
                  <c:v>2.9223836586847218</c:v>
                </c:pt>
                <c:pt idx="305">
                  <c:v>2.7049333095431267</c:v>
                </c:pt>
                <c:pt idx="306">
                  <c:v>2.7689441981455336</c:v>
                </c:pt>
                <c:pt idx="307">
                  <c:v>2.7556618410103542</c:v>
                </c:pt>
                <c:pt idx="308">
                  <c:v>2.5993927647494663</c:v>
                </c:pt>
                <c:pt idx="309">
                  <c:v>2.673022968058842</c:v>
                </c:pt>
                <c:pt idx="310">
                  <c:v>2.6631788005568042</c:v>
                </c:pt>
                <c:pt idx="311">
                  <c:v>2.6364294782432633</c:v>
                </c:pt>
                <c:pt idx="312">
                  <c:v>2.6521907159937639</c:v>
                </c:pt>
                <c:pt idx="313">
                  <c:v>2.6093557277218817</c:v>
                </c:pt>
                <c:pt idx="314">
                  <c:v>2.6321141493025437</c:v>
                </c:pt>
                <c:pt idx="315">
                  <c:v>2.6258082173519175</c:v>
                </c:pt>
                <c:pt idx="316">
                  <c:v>2.6591076475952633</c:v>
                </c:pt>
                <c:pt idx="317">
                  <c:v>2.6324705448904582</c:v>
                </c:pt>
                <c:pt idx="318">
                  <c:v>2.638480109077463</c:v>
                </c:pt>
                <c:pt idx="319">
                  <c:v>2.6774004805118756</c:v>
                </c:pt>
                <c:pt idx="320">
                  <c:v>2.6975925675033814</c:v>
                </c:pt>
                <c:pt idx="321">
                  <c:v>2.657887434277002</c:v>
                </c:pt>
                <c:pt idx="322">
                  <c:v>2.7011589047353128</c:v>
                </c:pt>
                <c:pt idx="323">
                  <c:v>2.7346708927590688</c:v>
                </c:pt>
                <c:pt idx="324">
                  <c:v>2.7136057905396651</c:v>
                </c:pt>
                <c:pt idx="325">
                  <c:v>2.6884577641462428</c:v>
                </c:pt>
                <c:pt idx="326">
                  <c:v>2.5851543047134462</c:v>
                </c:pt>
                <c:pt idx="327">
                  <c:v>2.6108068644812921</c:v>
                </c:pt>
                <c:pt idx="328">
                  <c:v>2.6004484237014904</c:v>
                </c:pt>
                <c:pt idx="329">
                  <c:v>2.704202701076432</c:v>
                </c:pt>
                <c:pt idx="330">
                  <c:v>2.7703619213649482</c:v>
                </c:pt>
                <c:pt idx="331">
                  <c:v>2.6883394867466772</c:v>
                </c:pt>
                <c:pt idx="332">
                  <c:v>2.6342024719964825</c:v>
                </c:pt>
                <c:pt idx="333">
                  <c:v>2.6635296196505043</c:v>
                </c:pt>
                <c:pt idx="334">
                  <c:v>2.6937912072237187</c:v>
                </c:pt>
                <c:pt idx="335">
                  <c:v>2.6541092998371338</c:v>
                </c:pt>
                <c:pt idx="336">
                  <c:v>2.6536452719684247</c:v>
                </c:pt>
                <c:pt idx="337">
                  <c:v>2.6806420527054762</c:v>
                </c:pt>
                <c:pt idx="338">
                  <c:v>2.6569676318087581</c:v>
                </c:pt>
                <c:pt idx="339">
                  <c:v>2.6284587829683881</c:v>
                </c:pt>
                <c:pt idx="340">
                  <c:v>2.562645476131328</c:v>
                </c:pt>
                <c:pt idx="341">
                  <c:v>2.623195797040863</c:v>
                </c:pt>
                <c:pt idx="342">
                  <c:v>2.5564086989755328</c:v>
                </c:pt>
                <c:pt idx="343">
                  <c:v>2.5670080567605407</c:v>
                </c:pt>
                <c:pt idx="344">
                  <c:v>2.5900418376618841</c:v>
                </c:pt>
                <c:pt idx="345">
                  <c:v>2.5574404563867934</c:v>
                </c:pt>
                <c:pt idx="346">
                  <c:v>2.5681742497057849</c:v>
                </c:pt>
                <c:pt idx="347">
                  <c:v>2.5778715941207118</c:v>
                </c:pt>
                <c:pt idx="348">
                  <c:v>2.5956507804800104</c:v>
                </c:pt>
                <c:pt idx="349">
                  <c:v>2.5821781059478561</c:v>
                </c:pt>
                <c:pt idx="350">
                  <c:v>2.5490986099790294</c:v>
                </c:pt>
                <c:pt idx="351">
                  <c:v>2.5252970501099576</c:v>
                </c:pt>
                <c:pt idx="352">
                  <c:v>2.5364278392766968</c:v>
                </c:pt>
                <c:pt idx="353">
                  <c:v>2.4771438960795038</c:v>
                </c:pt>
                <c:pt idx="354">
                  <c:v>2.4610290313560337</c:v>
                </c:pt>
                <c:pt idx="355">
                  <c:v>2.5218428387930101</c:v>
                </c:pt>
                <c:pt idx="356">
                  <c:v>2.4976391008506766</c:v>
                </c:pt>
                <c:pt idx="357">
                  <c:v>2.4024542033504628</c:v>
                </c:pt>
                <c:pt idx="358">
                  <c:v>2.4274907169567719</c:v>
                </c:pt>
                <c:pt idx="359">
                  <c:v>2.4102759877634297</c:v>
                </c:pt>
                <c:pt idx="360">
                  <c:v>2.3735111974134568</c:v>
                </c:pt>
                <c:pt idx="361">
                  <c:v>2.439714998324559</c:v>
                </c:pt>
                <c:pt idx="362">
                  <c:v>2.4411316817738635</c:v>
                </c:pt>
                <c:pt idx="363">
                  <c:v>2.4125346849324782</c:v>
                </c:pt>
                <c:pt idx="364">
                  <c:v>2.3721120101478799</c:v>
                </c:pt>
                <c:pt idx="365">
                  <c:v>2.1478420226857504</c:v>
                </c:pt>
                <c:pt idx="366">
                  <c:v>2.184212007736952</c:v>
                </c:pt>
                <c:pt idx="367">
                  <c:v>2.1737221878652764</c:v>
                </c:pt>
                <c:pt idx="368">
                  <c:v>2.2419278053106009</c:v>
                </c:pt>
                <c:pt idx="369">
                  <c:v>2.2797179836752588</c:v>
                </c:pt>
                <c:pt idx="370">
                  <c:v>2.2890143488719685</c:v>
                </c:pt>
                <c:pt idx="371">
                  <c:v>2.2911526343885078</c:v>
                </c:pt>
                <c:pt idx="372">
                  <c:v>2.354356451139517</c:v>
                </c:pt>
                <c:pt idx="373">
                  <c:v>2.3595466299823884</c:v>
                </c:pt>
                <c:pt idx="374">
                  <c:v>2.3797283692945825</c:v>
                </c:pt>
                <c:pt idx="375">
                  <c:v>2.3433776186107873</c:v>
                </c:pt>
                <c:pt idx="376">
                  <c:v>2.3775101034787882</c:v>
                </c:pt>
                <c:pt idx="377">
                  <c:v>2.3143334777909863</c:v>
                </c:pt>
                <c:pt idx="378">
                  <c:v>2.4015918099978313</c:v>
                </c:pt>
                <c:pt idx="379">
                  <c:v>2.3851810267272837</c:v>
                </c:pt>
                <c:pt idx="380">
                  <c:v>2.4051892439597631</c:v>
                </c:pt>
                <c:pt idx="381">
                  <c:v>2.3411076548808407</c:v>
                </c:pt>
                <c:pt idx="382">
                  <c:v>2.3237417176729505</c:v>
                </c:pt>
                <c:pt idx="383">
                  <c:v>2.4465532879316596</c:v>
                </c:pt>
                <c:pt idx="384">
                  <c:v>2.377866284634087</c:v>
                </c:pt>
                <c:pt idx="385">
                  <c:v>2.4183245747730227</c:v>
                </c:pt>
                <c:pt idx="386">
                  <c:v>2.4019936788035126</c:v>
                </c:pt>
                <c:pt idx="387">
                  <c:v>2.4374038011207362</c:v>
                </c:pt>
                <c:pt idx="388">
                  <c:v>2.4234136748639443</c:v>
                </c:pt>
                <c:pt idx="389">
                  <c:v>2.3760366086886759</c:v>
                </c:pt>
                <c:pt idx="390">
                  <c:v>2.5143950087141027</c:v>
                </c:pt>
                <c:pt idx="391">
                  <c:v>2.4584014763396613</c:v>
                </c:pt>
                <c:pt idx="392">
                  <c:v>2.4542891756686811</c:v>
                </c:pt>
                <c:pt idx="393">
                  <c:v>2.4151090678071081</c:v>
                </c:pt>
                <c:pt idx="394">
                  <c:v>2.4079463342869332</c:v>
                </c:pt>
                <c:pt idx="395">
                  <c:v>2.3962960300755745</c:v>
                </c:pt>
                <c:pt idx="396">
                  <c:v>2.4030547814463556</c:v>
                </c:pt>
                <c:pt idx="397">
                  <c:v>2.3501105026717823</c:v>
                </c:pt>
                <c:pt idx="398">
                  <c:v>2.3182870936255973</c:v>
                </c:pt>
                <c:pt idx="399">
                  <c:v>2.354663027015774</c:v>
                </c:pt>
                <c:pt idx="400">
                  <c:v>2.4098495457588047</c:v>
                </c:pt>
                <c:pt idx="401">
                  <c:v>2.4097523882996219</c:v>
                </c:pt>
                <c:pt idx="402">
                  <c:v>2.4026061696730134</c:v>
                </c:pt>
                <c:pt idx="403">
                  <c:v>2.43488475884745</c:v>
                </c:pt>
                <c:pt idx="404">
                  <c:v>2.4483354484407034</c:v>
                </c:pt>
                <c:pt idx="405">
                  <c:v>2.3873488633641409</c:v>
                </c:pt>
                <c:pt idx="406">
                  <c:v>2.3964310240677009</c:v>
                </c:pt>
                <c:pt idx="407">
                  <c:v>2.4069856353425449</c:v>
                </c:pt>
                <c:pt idx="408">
                  <c:v>2.4323111244946243</c:v>
                </c:pt>
                <c:pt idx="409">
                  <c:v>2.4142120468227595</c:v>
                </c:pt>
                <c:pt idx="410">
                  <c:v>2.3221876326666839</c:v>
                </c:pt>
                <c:pt idx="411">
                  <c:v>2.3299002899359924</c:v>
                </c:pt>
                <c:pt idx="412">
                  <c:v>2.3386046859529181</c:v>
                </c:pt>
                <c:pt idx="413">
                  <c:v>2.3094568596997536</c:v>
                </c:pt>
                <c:pt idx="414">
                  <c:v>2.3045088730505054</c:v>
                </c:pt>
                <c:pt idx="415">
                  <c:v>2.3106240947743553</c:v>
                </c:pt>
                <c:pt idx="416">
                  <c:v>2.3079430344668297</c:v>
                </c:pt>
                <c:pt idx="417">
                  <c:v>2.2932532640468617</c:v>
                </c:pt>
                <c:pt idx="418">
                  <c:v>2.4098043317199846</c:v>
                </c:pt>
                <c:pt idx="419">
                  <c:v>2.4120262570188022</c:v>
                </c:pt>
                <c:pt idx="420">
                  <c:v>2.4567594883820907</c:v>
                </c:pt>
                <c:pt idx="421">
                  <c:v>2.4679267866026438</c:v>
                </c:pt>
                <c:pt idx="422">
                  <c:v>2.4630607383260399</c:v>
                </c:pt>
                <c:pt idx="423">
                  <c:v>2.4790968623533485</c:v>
                </c:pt>
                <c:pt idx="424">
                  <c:v>2.4632471892296635</c:v>
                </c:pt>
                <c:pt idx="425">
                  <c:v>2.4646256526805299</c:v>
                </c:pt>
                <c:pt idx="426">
                  <c:v>2.4732469530611465</c:v>
                </c:pt>
                <c:pt idx="427">
                  <c:v>2.5533085357436067</c:v>
                </c:pt>
                <c:pt idx="428">
                  <c:v>2.5475561135031506</c:v>
                </c:pt>
                <c:pt idx="429">
                  <c:v>2.5091783905792284</c:v>
                </c:pt>
                <c:pt idx="430">
                  <c:v>2.5358750769199387</c:v>
                </c:pt>
                <c:pt idx="431">
                  <c:v>2.5325038682430678</c:v>
                </c:pt>
                <c:pt idx="432">
                  <c:v>2.478065862420626</c:v>
                </c:pt>
                <c:pt idx="433">
                  <c:v>2.4926557464002932</c:v>
                </c:pt>
                <c:pt idx="434">
                  <c:v>2.5543746239804865</c:v>
                </c:pt>
                <c:pt idx="435">
                  <c:v>2.5817022704685484</c:v>
                </c:pt>
                <c:pt idx="436">
                  <c:v>2.5742858332341867</c:v>
                </c:pt>
                <c:pt idx="437">
                  <c:v>2.6119755120712034</c:v>
                </c:pt>
                <c:pt idx="438">
                  <c:v>2.5887296568453824</c:v>
                </c:pt>
                <c:pt idx="439">
                  <c:v>2.5833313436493857</c:v>
                </c:pt>
                <c:pt idx="440">
                  <c:v>2.5916330442338951</c:v>
                </c:pt>
                <c:pt idx="441">
                  <c:v>2.5809842809614989</c:v>
                </c:pt>
                <c:pt idx="442">
                  <c:v>2.5041268291954841</c:v>
                </c:pt>
                <c:pt idx="443">
                  <c:v>2.5427371167946462</c:v>
                </c:pt>
                <c:pt idx="444">
                  <c:v>2.5611135876573647</c:v>
                </c:pt>
                <c:pt idx="445">
                  <c:v>2.5780948246622231</c:v>
                </c:pt>
                <c:pt idx="446">
                  <c:v>2.6518578121951868</c:v>
                </c:pt>
                <c:pt idx="447">
                  <c:v>2.7014826105590259</c:v>
                </c:pt>
                <c:pt idx="448">
                  <c:v>2.6422666561957189</c:v>
                </c:pt>
                <c:pt idx="449">
                  <c:v>2.6343539953049975</c:v>
                </c:pt>
                <c:pt idx="450">
                  <c:v>2.6103816003031435</c:v>
                </c:pt>
                <c:pt idx="451">
                  <c:v>2.6405743445642491</c:v>
                </c:pt>
                <c:pt idx="452">
                  <c:v>2.5919727543550186</c:v>
                </c:pt>
                <c:pt idx="453">
                  <c:v>2.6409442844171043</c:v>
                </c:pt>
                <c:pt idx="454">
                  <c:v>2.5923335170577917</c:v>
                </c:pt>
                <c:pt idx="455">
                  <c:v>2.6360236522234541</c:v>
                </c:pt>
                <c:pt idx="456">
                  <c:v>2.8174058819210051</c:v>
                </c:pt>
                <c:pt idx="457">
                  <c:v>2.5672582709004925</c:v>
                </c:pt>
                <c:pt idx="458">
                  <c:v>2.5439783244120742</c:v>
                </c:pt>
                <c:pt idx="459">
                  <c:v>2.527235211415285</c:v>
                </c:pt>
                <c:pt idx="460">
                  <c:v>2.6121079338991526</c:v>
                </c:pt>
                <c:pt idx="461">
                  <c:v>2.604098281743497</c:v>
                </c:pt>
                <c:pt idx="462">
                  <c:v>2.6095822473811934</c:v>
                </c:pt>
                <c:pt idx="463">
                  <c:v>2.5827473960124672</c:v>
                </c:pt>
                <c:pt idx="464">
                  <c:v>2.5928057744099298</c:v>
                </c:pt>
                <c:pt idx="465">
                  <c:v>2.5743375822497816</c:v>
                </c:pt>
                <c:pt idx="466">
                  <c:v>2.4841180912653864</c:v>
                </c:pt>
                <c:pt idx="467">
                  <c:v>2.4364427326568703</c:v>
                </c:pt>
                <c:pt idx="468">
                  <c:v>2.4507685813564439</c:v>
                </c:pt>
                <c:pt idx="469">
                  <c:v>2.3822615530456375</c:v>
                </c:pt>
                <c:pt idx="470">
                  <c:v>2.3855300642921189</c:v>
                </c:pt>
                <c:pt idx="471">
                  <c:v>2.3674422741089836</c:v>
                </c:pt>
                <c:pt idx="472">
                  <c:v>2.3322878439338188</c:v>
                </c:pt>
                <c:pt idx="473">
                  <c:v>2.2857332616539634</c:v>
                </c:pt>
                <c:pt idx="474">
                  <c:v>2.2755838208209336</c:v>
                </c:pt>
                <c:pt idx="475">
                  <c:v>2.2864216829762403</c:v>
                </c:pt>
                <c:pt idx="476">
                  <c:v>2.2837241136524757</c:v>
                </c:pt>
                <c:pt idx="477">
                  <c:v>2.3177523770138588</c:v>
                </c:pt>
                <c:pt idx="478">
                  <c:v>2.3374936685728906</c:v>
                </c:pt>
                <c:pt idx="479">
                  <c:v>2.3222720372003867</c:v>
                </c:pt>
                <c:pt idx="480">
                  <c:v>2.3378730528180154</c:v>
                </c:pt>
                <c:pt idx="481">
                  <c:v>2.3368365028138451</c:v>
                </c:pt>
                <c:pt idx="482">
                  <c:v>2.3128752937397725</c:v>
                </c:pt>
                <c:pt idx="483">
                  <c:v>2.3868900703829508</c:v>
                </c:pt>
                <c:pt idx="484">
                  <c:v>2.3534605473450472</c:v>
                </c:pt>
                <c:pt idx="485">
                  <c:v>2.3696597660706038</c:v>
                </c:pt>
                <c:pt idx="486">
                  <c:v>2.3696288953534137</c:v>
                </c:pt>
                <c:pt idx="487">
                  <c:v>2.3866293033251695</c:v>
                </c:pt>
                <c:pt idx="488">
                  <c:v>2.4030869725086466</c:v>
                </c:pt>
                <c:pt idx="489">
                  <c:v>2.41251629242816</c:v>
                </c:pt>
                <c:pt idx="490">
                  <c:v>2.36893814380741</c:v>
                </c:pt>
                <c:pt idx="491">
                  <c:v>2.4242264816732502</c:v>
                </c:pt>
                <c:pt idx="492">
                  <c:v>2.4654329682825011</c:v>
                </c:pt>
                <c:pt idx="493">
                  <c:v>2.4267872988223749</c:v>
                </c:pt>
                <c:pt idx="494">
                  <c:v>2.4459715546570115</c:v>
                </c:pt>
                <c:pt idx="495">
                  <c:v>2.3862476567180697</c:v>
                </c:pt>
                <c:pt idx="496">
                  <c:v>2.4262695999927439</c:v>
                </c:pt>
                <c:pt idx="497">
                  <c:v>2.4204114994379284</c:v>
                </c:pt>
                <c:pt idx="498">
                  <c:v>2.4318605503437669</c:v>
                </c:pt>
                <c:pt idx="499">
                  <c:v>2.3930920867249728</c:v>
                </c:pt>
                <c:pt idx="500">
                  <c:v>2.4042296657036077</c:v>
                </c:pt>
                <c:pt idx="501">
                  <c:v>2.4275618888712387</c:v>
                </c:pt>
                <c:pt idx="502">
                  <c:v>2.3365584419941752</c:v>
                </c:pt>
                <c:pt idx="503">
                  <c:v>2.4578903199900579</c:v>
                </c:pt>
                <c:pt idx="504">
                  <c:v>2.4276035560597808</c:v>
                </c:pt>
                <c:pt idx="505">
                  <c:v>2.4720841858008891</c:v>
                </c:pt>
                <c:pt idx="506">
                  <c:v>2.4598719913520362</c:v>
                </c:pt>
                <c:pt idx="507">
                  <c:v>2.4195121791045682</c:v>
                </c:pt>
                <c:pt idx="508">
                  <c:v>2.4226288699928191</c:v>
                </c:pt>
                <c:pt idx="509">
                  <c:v>2.4560785626228063</c:v>
                </c:pt>
                <c:pt idx="510">
                  <c:v>2.4591162712940693</c:v>
                </c:pt>
                <c:pt idx="511">
                  <c:v>2.4456454998016124</c:v>
                </c:pt>
                <c:pt idx="512">
                  <c:v>2.6085910985673126</c:v>
                </c:pt>
                <c:pt idx="513">
                  <c:v>2.6407714674533422</c:v>
                </c:pt>
                <c:pt idx="514">
                  <c:v>2.5931457726387701</c:v>
                </c:pt>
                <c:pt idx="515">
                  <c:v>2.5515912799892821</c:v>
                </c:pt>
                <c:pt idx="516">
                  <c:v>2.5702211005734461</c:v>
                </c:pt>
                <c:pt idx="517">
                  <c:v>2.3611668081082753</c:v>
                </c:pt>
                <c:pt idx="518">
                  <c:v>2.3785342310032989</c:v>
                </c:pt>
                <c:pt idx="519">
                  <c:v>2.3143614010976123</c:v>
                </c:pt>
                <c:pt idx="520">
                  <c:v>2.3150266988413</c:v>
                </c:pt>
                <c:pt idx="521">
                  <c:v>2.3328988214437674</c:v>
                </c:pt>
                <c:pt idx="522">
                  <c:v>2.329515137053829</c:v>
                </c:pt>
                <c:pt idx="523">
                  <c:v>2.3007934881165948</c:v>
                </c:pt>
                <c:pt idx="524">
                  <c:v>2.329726327395524</c:v>
                </c:pt>
                <c:pt idx="525">
                  <c:v>2.3139263644598365</c:v>
                </c:pt>
                <c:pt idx="526">
                  <c:v>2.3117843864337435</c:v>
                </c:pt>
                <c:pt idx="527">
                  <c:v>2.324335796348262</c:v>
                </c:pt>
                <c:pt idx="528">
                  <c:v>2.4637522120307529</c:v>
                </c:pt>
                <c:pt idx="529">
                  <c:v>2.4843404642242874</c:v>
                </c:pt>
                <c:pt idx="530">
                  <c:v>2.3892455737453009</c:v>
                </c:pt>
                <c:pt idx="531">
                  <c:v>2.4043585036084774</c:v>
                </c:pt>
                <c:pt idx="532">
                  <c:v>2.3926461596528359</c:v>
                </c:pt>
                <c:pt idx="533">
                  <c:v>2.4151698200214331</c:v>
                </c:pt>
                <c:pt idx="534">
                  <c:v>2.473924368209016</c:v>
                </c:pt>
                <c:pt idx="535">
                  <c:v>2.4866166130307055</c:v>
                </c:pt>
                <c:pt idx="536">
                  <c:v>2.4414565753852928</c:v>
                </c:pt>
                <c:pt idx="537">
                  <c:v>2.4781613466471879</c:v>
                </c:pt>
                <c:pt idx="538">
                  <c:v>2.5153595760224965</c:v>
                </c:pt>
                <c:pt idx="539">
                  <c:v>2.4652835937761357</c:v>
                </c:pt>
                <c:pt idx="540">
                  <c:v>2.5029841828857009</c:v>
                </c:pt>
                <c:pt idx="541">
                  <c:v>2.4927206833810436</c:v>
                </c:pt>
                <c:pt idx="542">
                  <c:v>2.4962189125607566</c:v>
                </c:pt>
                <c:pt idx="543">
                  <c:v>2.4579589895507792</c:v>
                </c:pt>
                <c:pt idx="544">
                  <c:v>2.4988223108960086</c:v>
                </c:pt>
                <c:pt idx="545">
                  <c:v>2.6308703906325777</c:v>
                </c:pt>
                <c:pt idx="546">
                  <c:v>2.544598755618936</c:v>
                </c:pt>
                <c:pt idx="547">
                  <c:v>2.958052561115291</c:v>
                </c:pt>
                <c:pt idx="548">
                  <c:v>2.8777671077352238</c:v>
                </c:pt>
                <c:pt idx="549">
                  <c:v>2.9125027415375682</c:v>
                </c:pt>
                <c:pt idx="550">
                  <c:v>2.8083374732711288</c:v>
                </c:pt>
                <c:pt idx="551">
                  <c:v>2.7954287314060631</c:v>
                </c:pt>
                <c:pt idx="552">
                  <c:v>3.1649700178579163</c:v>
                </c:pt>
                <c:pt idx="553">
                  <c:v>3.0877221355708797</c:v>
                </c:pt>
                <c:pt idx="554">
                  <c:v>3.0928006753311585</c:v>
                </c:pt>
                <c:pt idx="555">
                  <c:v>3.0631323696924344</c:v>
                </c:pt>
                <c:pt idx="556">
                  <c:v>3.0027183964994562</c:v>
                </c:pt>
                <c:pt idx="557">
                  <c:v>2.9739085634761233</c:v>
                </c:pt>
                <c:pt idx="558">
                  <c:v>2.96568445243601</c:v>
                </c:pt>
                <c:pt idx="559">
                  <c:v>2.901968800071467</c:v>
                </c:pt>
                <c:pt idx="560">
                  <c:v>2.8963506392540674</c:v>
                </c:pt>
                <c:pt idx="561">
                  <c:v>2.9463369339649392</c:v>
                </c:pt>
                <c:pt idx="562">
                  <c:v>2.9546594682910055</c:v>
                </c:pt>
                <c:pt idx="563">
                  <c:v>3.1889122008573083</c:v>
                </c:pt>
                <c:pt idx="564">
                  <c:v>3.0047836156637966</c:v>
                </c:pt>
                <c:pt idx="565">
                  <c:v>2.971904539385545</c:v>
                </c:pt>
                <c:pt idx="566">
                  <c:v>2.8017161258396523</c:v>
                </c:pt>
                <c:pt idx="567">
                  <c:v>2.6669004779994321</c:v>
                </c:pt>
                <c:pt idx="568">
                  <c:v>2.7062234048463267</c:v>
                </c:pt>
                <c:pt idx="569">
                  <c:v>2.5598473675340156</c:v>
                </c:pt>
                <c:pt idx="570">
                  <c:v>2.5905347395948066</c:v>
                </c:pt>
                <c:pt idx="571">
                  <c:v>2.5513138514014071</c:v>
                </c:pt>
                <c:pt idx="572">
                  <c:v>2.6073518156458131</c:v>
                </c:pt>
                <c:pt idx="573">
                  <c:v>2.5758276647956744</c:v>
                </c:pt>
                <c:pt idx="574">
                  <c:v>2.5895423353668154</c:v>
                </c:pt>
                <c:pt idx="575">
                  <c:v>2.566810721915469</c:v>
                </c:pt>
                <c:pt idx="576">
                  <c:v>2.5816056219446923</c:v>
                </c:pt>
                <c:pt idx="577">
                  <c:v>2.5820938337888935</c:v>
                </c:pt>
                <c:pt idx="578">
                  <c:v>2.5619849790720033</c:v>
                </c:pt>
                <c:pt idx="579">
                  <c:v>2.6874432785212212</c:v>
                </c:pt>
                <c:pt idx="580">
                  <c:v>2.6798684146725567</c:v>
                </c:pt>
                <c:pt idx="581">
                  <c:v>2.627516502071475</c:v>
                </c:pt>
                <c:pt idx="582">
                  <c:v>2.6953304358454946</c:v>
                </c:pt>
                <c:pt idx="583">
                  <c:v>2.7018587704398715</c:v>
                </c:pt>
                <c:pt idx="584">
                  <c:v>2.7019593866619602</c:v>
                </c:pt>
                <c:pt idx="585">
                  <c:v>2.8030175733242153</c:v>
                </c:pt>
                <c:pt idx="586">
                  <c:v>2.9099024682703325</c:v>
                </c:pt>
                <c:pt idx="587">
                  <c:v>3.0193580721084232</c:v>
                </c:pt>
                <c:pt idx="588">
                  <c:v>3.0215467688969859</c:v>
                </c:pt>
                <c:pt idx="589">
                  <c:v>3.0850573257422651</c:v>
                </c:pt>
                <c:pt idx="590">
                  <c:v>3.0774466058847763</c:v>
                </c:pt>
                <c:pt idx="591">
                  <c:v>3.0950691685321066</c:v>
                </c:pt>
                <c:pt idx="592">
                  <c:v>3.0842907833556641</c:v>
                </c:pt>
                <c:pt idx="593">
                  <c:v>3.2072015856765597</c:v>
                </c:pt>
                <c:pt idx="594">
                  <c:v>3.2111514256868769</c:v>
                </c:pt>
                <c:pt idx="595">
                  <c:v>3.3509059510991417</c:v>
                </c:pt>
                <c:pt idx="596">
                  <c:v>3.3852740269618025</c:v>
                </c:pt>
                <c:pt idx="597">
                  <c:v>3.4735584129560659</c:v>
                </c:pt>
                <c:pt idx="598">
                  <c:v>3.5569145438053842</c:v>
                </c:pt>
                <c:pt idx="599">
                  <c:v>3.4261396003016347</c:v>
                </c:pt>
                <c:pt idx="600">
                  <c:v>3.4729695281706463</c:v>
                </c:pt>
                <c:pt idx="601">
                  <c:v>3.5212068504390217</c:v>
                </c:pt>
                <c:pt idx="602">
                  <c:v>3.4544438043576</c:v>
                </c:pt>
                <c:pt idx="603">
                  <c:v>3.2920409173250129</c:v>
                </c:pt>
                <c:pt idx="604">
                  <c:v>3.3354896166673638</c:v>
                </c:pt>
                <c:pt idx="605">
                  <c:v>3.3732550480771764</c:v>
                </c:pt>
                <c:pt idx="606">
                  <c:v>3.3868527739311065</c:v>
                </c:pt>
                <c:pt idx="607">
                  <c:v>3.2776390958195192</c:v>
                </c:pt>
                <c:pt idx="608">
                  <c:v>3.1863463669452994</c:v>
                </c:pt>
                <c:pt idx="609">
                  <c:v>3.232021716600983</c:v>
                </c:pt>
                <c:pt idx="610">
                  <c:v>3.2667935515319324</c:v>
                </c:pt>
                <c:pt idx="611">
                  <c:v>3.2955303803703013</c:v>
                </c:pt>
                <c:pt idx="612">
                  <c:v>3.1789635444924778</c:v>
                </c:pt>
                <c:pt idx="613">
                  <c:v>3.2248068459059711</c:v>
                </c:pt>
                <c:pt idx="614">
                  <c:v>3.261037136491745</c:v>
                </c:pt>
                <c:pt idx="615">
                  <c:v>3.2749226021212308</c:v>
                </c:pt>
                <c:pt idx="616">
                  <c:v>3.2430762283400307</c:v>
                </c:pt>
                <c:pt idx="617">
                  <c:v>3.2468996155144767</c:v>
                </c:pt>
                <c:pt idx="618">
                  <c:v>3.1689922108625797</c:v>
                </c:pt>
                <c:pt idx="619">
                  <c:v>2.9987517734511502</c:v>
                </c:pt>
                <c:pt idx="620">
                  <c:v>2.8590383558555503</c:v>
                </c:pt>
                <c:pt idx="621">
                  <c:v>2.7439795351196699</c:v>
                </c:pt>
                <c:pt idx="622">
                  <c:v>2.7415832679793075</c:v>
                </c:pt>
                <c:pt idx="623">
                  <c:v>2.7620406993397175</c:v>
                </c:pt>
                <c:pt idx="624">
                  <c:v>2.777496131916005</c:v>
                </c:pt>
                <c:pt idx="625">
                  <c:v>2.6671928105659655</c:v>
                </c:pt>
                <c:pt idx="626">
                  <c:v>2.678191996056428</c:v>
                </c:pt>
                <c:pt idx="627">
                  <c:v>2.6821308920160352</c:v>
                </c:pt>
                <c:pt idx="628">
                  <c:v>2.6903185768828748</c:v>
                </c:pt>
                <c:pt idx="629">
                  <c:v>2.7148128416301152</c:v>
                </c:pt>
                <c:pt idx="630">
                  <c:v>2.6537573929532607</c:v>
                </c:pt>
                <c:pt idx="631">
                  <c:v>2.6575668710672642</c:v>
                </c:pt>
                <c:pt idx="632">
                  <c:v>2.6914098115262006</c:v>
                </c:pt>
                <c:pt idx="633">
                  <c:v>2.8201642561619535</c:v>
                </c:pt>
                <c:pt idx="634">
                  <c:v>2.8224570588511915</c:v>
                </c:pt>
                <c:pt idx="635">
                  <c:v>2.8252984205974747</c:v>
                </c:pt>
                <c:pt idx="636">
                  <c:v>2.8463938078329054</c:v>
                </c:pt>
                <c:pt idx="637">
                  <c:v>2.899580310479124</c:v>
                </c:pt>
                <c:pt idx="638">
                  <c:v>2.9486980248764345</c:v>
                </c:pt>
                <c:pt idx="639">
                  <c:v>3.068462666420209</c:v>
                </c:pt>
                <c:pt idx="640">
                  <c:v>3.1461273373819587</c:v>
                </c:pt>
                <c:pt idx="641">
                  <c:v>3.0592514812193183</c:v>
                </c:pt>
                <c:pt idx="642">
                  <c:v>3.0788918980279871</c:v>
                </c:pt>
                <c:pt idx="643">
                  <c:v>3.0149469877166131</c:v>
                </c:pt>
                <c:pt idx="644">
                  <c:v>3.1107284883750146</c:v>
                </c:pt>
                <c:pt idx="645">
                  <c:v>2.9658343370750191</c:v>
                </c:pt>
                <c:pt idx="646">
                  <c:v>3.016021379348079</c:v>
                </c:pt>
                <c:pt idx="647">
                  <c:v>3.2683330795688819</c:v>
                </c:pt>
                <c:pt idx="648">
                  <c:v>3.2391603710305605</c:v>
                </c:pt>
                <c:pt idx="649">
                  <c:v>3.2972909133070933</c:v>
                </c:pt>
                <c:pt idx="650">
                  <c:v>3.2260545325731056</c:v>
                </c:pt>
                <c:pt idx="651">
                  <c:v>3.2820777007029349</c:v>
                </c:pt>
                <c:pt idx="652">
                  <c:v>3.3064899321785828</c:v>
                </c:pt>
                <c:pt idx="653">
                  <c:v>3.2568654785253663</c:v>
                </c:pt>
                <c:pt idx="654">
                  <c:v>3.3100239009217693</c:v>
                </c:pt>
                <c:pt idx="655">
                  <c:v>3.2106249463198844</c:v>
                </c:pt>
                <c:pt idx="656">
                  <c:v>3.1821274678052354</c:v>
                </c:pt>
                <c:pt idx="657">
                  <c:v>3.2988698005956576</c:v>
                </c:pt>
                <c:pt idx="658">
                  <c:v>3.1409567194867902</c:v>
                </c:pt>
                <c:pt idx="659">
                  <c:v>3.1770194135597989</c:v>
                </c:pt>
                <c:pt idx="660">
                  <c:v>3.1814088885164447</c:v>
                </c:pt>
                <c:pt idx="661">
                  <c:v>3.2323710037509827</c:v>
                </c:pt>
                <c:pt idx="662">
                  <c:v>3.303351231335514</c:v>
                </c:pt>
                <c:pt idx="663">
                  <c:v>3.1956852101708386</c:v>
                </c:pt>
                <c:pt idx="664">
                  <c:v>3.2143137007624456</c:v>
                </c:pt>
                <c:pt idx="665">
                  <c:v>3.3239832901204536</c:v>
                </c:pt>
                <c:pt idx="666">
                  <c:v>3.6171492165254704</c:v>
                </c:pt>
                <c:pt idx="667">
                  <c:v>3.4735375086808769</c:v>
                </c:pt>
                <c:pt idx="668">
                  <c:v>3.4935057174535551</c:v>
                </c:pt>
                <c:pt idx="669">
                  <c:v>3.4880571596451517</c:v>
                </c:pt>
                <c:pt idx="670">
                  <c:v>3.3579236790055553</c:v>
                </c:pt>
                <c:pt idx="671">
                  <c:v>3.1307938508886202</c:v>
                </c:pt>
                <c:pt idx="672">
                  <c:v>3.0318558131466284</c:v>
                </c:pt>
                <c:pt idx="673">
                  <c:v>2.9069373807426238</c:v>
                </c:pt>
                <c:pt idx="674">
                  <c:v>2.8425527101710717</c:v>
                </c:pt>
                <c:pt idx="675">
                  <c:v>2.8052233535950393</c:v>
                </c:pt>
                <c:pt idx="676">
                  <c:v>2.7352391447075672</c:v>
                </c:pt>
                <c:pt idx="677">
                  <c:v>2.7450437329821726</c:v>
                </c:pt>
                <c:pt idx="678">
                  <c:v>2.7366756535543582</c:v>
                </c:pt>
                <c:pt idx="679">
                  <c:v>2.7379343013140005</c:v>
                </c:pt>
                <c:pt idx="680">
                  <c:v>2.7075217273154775</c:v>
                </c:pt>
                <c:pt idx="681">
                  <c:v>2.6758549900953414</c:v>
                </c:pt>
                <c:pt idx="682">
                  <c:v>2.5922927373821936</c:v>
                </c:pt>
                <c:pt idx="683">
                  <c:v>2.6565405862667362</c:v>
                </c:pt>
                <c:pt idx="684">
                  <c:v>2.7005926805608764</c:v>
                </c:pt>
                <c:pt idx="685">
                  <c:v>2.7067370606299517</c:v>
                </c:pt>
                <c:pt idx="686">
                  <c:v>2.6918805406048372</c:v>
                </c:pt>
                <c:pt idx="687">
                  <c:v>2.6741124118405564</c:v>
                </c:pt>
                <c:pt idx="688">
                  <c:v>2.6303475518227684</c:v>
                </c:pt>
                <c:pt idx="689">
                  <c:v>2.6471134454579968</c:v>
                </c:pt>
                <c:pt idx="690">
                  <c:v>2.6611673230984292</c:v>
                </c:pt>
                <c:pt idx="691">
                  <c:v>2.8491921134231166</c:v>
                </c:pt>
                <c:pt idx="692">
                  <c:v>2.8654159376055346</c:v>
                </c:pt>
                <c:pt idx="693">
                  <c:v>2.811436557740135</c:v>
                </c:pt>
                <c:pt idx="694">
                  <c:v>2.8630678101849623</c:v>
                </c:pt>
                <c:pt idx="695">
                  <c:v>2.8629667461085959</c:v>
                </c:pt>
                <c:pt idx="696">
                  <c:v>2.8545834170589481</c:v>
                </c:pt>
                <c:pt idx="697">
                  <c:v>2.7837246898314736</c:v>
                </c:pt>
                <c:pt idx="698">
                  <c:v>2.8713557283440867</c:v>
                </c:pt>
                <c:pt idx="699">
                  <c:v>2.8411535850166283</c:v>
                </c:pt>
                <c:pt idx="700">
                  <c:v>2.8465269847062911</c:v>
                </c:pt>
                <c:pt idx="701">
                  <c:v>2.8165447372554717</c:v>
                </c:pt>
                <c:pt idx="702">
                  <c:v>2.7200425256065688</c:v>
                </c:pt>
                <c:pt idx="703">
                  <c:v>2.6956847297962683</c:v>
                </c:pt>
                <c:pt idx="704">
                  <c:v>2.8131928144341845</c:v>
                </c:pt>
                <c:pt idx="705">
                  <c:v>2.815845832885346</c:v>
                </c:pt>
                <c:pt idx="706">
                  <c:v>2.7672282095766056</c:v>
                </c:pt>
                <c:pt idx="707">
                  <c:v>2.7660198430463998</c:v>
                </c:pt>
                <c:pt idx="708">
                  <c:v>2.7050378384417257</c:v>
                </c:pt>
                <c:pt idx="709">
                  <c:v>2.6938557700746411</c:v>
                </c:pt>
                <c:pt idx="710">
                  <c:v>2.7151271080284873</c:v>
                </c:pt>
                <c:pt idx="711">
                  <c:v>2.7197437243781213</c:v>
                </c:pt>
                <c:pt idx="712">
                  <c:v>2.8012997711306067</c:v>
                </c:pt>
                <c:pt idx="713">
                  <c:v>2.9264892849362139</c:v>
                </c:pt>
                <c:pt idx="714">
                  <c:v>2.9824655546325118</c:v>
                </c:pt>
                <c:pt idx="715">
                  <c:v>2.9223693461419797</c:v>
                </c:pt>
                <c:pt idx="716">
                  <c:v>2.8474591878498003</c:v>
                </c:pt>
                <c:pt idx="717">
                  <c:v>2.9725335206651855</c:v>
                </c:pt>
                <c:pt idx="718">
                  <c:v>2.9853968789592864</c:v>
                </c:pt>
                <c:pt idx="719">
                  <c:v>2.94448006101825</c:v>
                </c:pt>
                <c:pt idx="720">
                  <c:v>2.9239318750748047</c:v>
                </c:pt>
                <c:pt idx="721">
                  <c:v>2.9849646613522638</c:v>
                </c:pt>
                <c:pt idx="722">
                  <c:v>2.8959139945748151</c:v>
                </c:pt>
                <c:pt idx="723">
                  <c:v>2.6779149435548728</c:v>
                </c:pt>
                <c:pt idx="724">
                  <c:v>2.7334430340312061</c:v>
                </c:pt>
                <c:pt idx="725">
                  <c:v>2.6630180449839411</c:v>
                </c:pt>
                <c:pt idx="726">
                  <c:v>2.6569958066245563</c:v>
                </c:pt>
                <c:pt idx="727">
                  <c:v>2.7461580057097175</c:v>
                </c:pt>
                <c:pt idx="728">
                  <c:v>2.7106848223148265</c:v>
                </c:pt>
                <c:pt idx="729">
                  <c:v>2.6949621056992221</c:v>
                </c:pt>
                <c:pt idx="730">
                  <c:v>2.6625984133209459</c:v>
                </c:pt>
                <c:pt idx="731">
                  <c:v>2.6393409768439753</c:v>
                </c:pt>
                <c:pt idx="732">
                  <c:v>2.5919118732147117</c:v>
                </c:pt>
                <c:pt idx="733">
                  <c:v>2.5748256344922655</c:v>
                </c:pt>
                <c:pt idx="734">
                  <c:v>2.610358560788987</c:v>
                </c:pt>
                <c:pt idx="735">
                  <c:v>2.5186945291032097</c:v>
                </c:pt>
                <c:pt idx="736">
                  <c:v>2.4829185047185787</c:v>
                </c:pt>
                <c:pt idx="737">
                  <c:v>2.4644307654055408</c:v>
                </c:pt>
                <c:pt idx="738">
                  <c:v>2.4425074700822722</c:v>
                </c:pt>
                <c:pt idx="739">
                  <c:v>2.567363443056883</c:v>
                </c:pt>
                <c:pt idx="740">
                  <c:v>2.5216311561711326</c:v>
                </c:pt>
                <c:pt idx="741">
                  <c:v>2.4437790473594578</c:v>
                </c:pt>
                <c:pt idx="742">
                  <c:v>2.4727295924524246</c:v>
                </c:pt>
                <c:pt idx="743">
                  <c:v>2.5542757866778341</c:v>
                </c:pt>
                <c:pt idx="744">
                  <c:v>2.6034486304153734</c:v>
                </c:pt>
                <c:pt idx="745">
                  <c:v>2.5721843803136539</c:v>
                </c:pt>
                <c:pt idx="746">
                  <c:v>2.6028016857205345</c:v>
                </c:pt>
                <c:pt idx="747">
                  <c:v>2.5993221439768561</c:v>
                </c:pt>
                <c:pt idx="748">
                  <c:v>2.6553046492658785</c:v>
                </c:pt>
                <c:pt idx="749">
                  <c:v>2.695833831317195</c:v>
                </c:pt>
                <c:pt idx="750">
                  <c:v>2.6556637530156433</c:v>
                </c:pt>
                <c:pt idx="751">
                  <c:v>2.617584932530963</c:v>
                </c:pt>
                <c:pt idx="752">
                  <c:v>2.6171627203227206</c:v>
                </c:pt>
                <c:pt idx="753">
                  <c:v>2.5914696049462993</c:v>
                </c:pt>
                <c:pt idx="754">
                  <c:v>2.5758815168944826</c:v>
                </c:pt>
                <c:pt idx="755">
                  <c:v>2.5382019132022018</c:v>
                </c:pt>
                <c:pt idx="756">
                  <c:v>2.5747750434766794</c:v>
                </c:pt>
                <c:pt idx="757">
                  <c:v>2.7104204649215449</c:v>
                </c:pt>
                <c:pt idx="758">
                  <c:v>2.6531475808842164</c:v>
                </c:pt>
                <c:pt idx="759">
                  <c:v>2.6526140992356746</c:v>
                </c:pt>
                <c:pt idx="760">
                  <c:v>2.6378922099445496</c:v>
                </c:pt>
                <c:pt idx="761">
                  <c:v>2.6585371372773752</c:v>
                </c:pt>
                <c:pt idx="762">
                  <c:v>2.7538696916115604</c:v>
                </c:pt>
                <c:pt idx="763">
                  <c:v>2.7262327647328939</c:v>
                </c:pt>
                <c:pt idx="764">
                  <c:v>2.8409762069821096</c:v>
                </c:pt>
                <c:pt idx="765">
                  <c:v>2.9118142550342281</c:v>
                </c:pt>
                <c:pt idx="766">
                  <c:v>2.9330169608097787</c:v>
                </c:pt>
                <c:pt idx="767">
                  <c:v>2.8962622181134918</c:v>
                </c:pt>
                <c:pt idx="768">
                  <c:v>2.9255506956931248</c:v>
                </c:pt>
                <c:pt idx="769">
                  <c:v>2.908539809974505</c:v>
                </c:pt>
                <c:pt idx="770">
                  <c:v>2.9307556331987912</c:v>
                </c:pt>
                <c:pt idx="771">
                  <c:v>2.8916611039956313</c:v>
                </c:pt>
                <c:pt idx="772">
                  <c:v>2.7993541558782211</c:v>
                </c:pt>
                <c:pt idx="773">
                  <c:v>2.7584009883842424</c:v>
                </c:pt>
                <c:pt idx="774">
                  <c:v>2.7632442985569368</c:v>
                </c:pt>
                <c:pt idx="775">
                  <c:v>2.6151752918002935</c:v>
                </c:pt>
                <c:pt idx="776">
                  <c:v>2.5518286505531287</c:v>
                </c:pt>
                <c:pt idx="777">
                  <c:v>2.5178415317358986</c:v>
                </c:pt>
                <c:pt idx="778">
                  <c:v>2.4922420315107123</c:v>
                </c:pt>
                <c:pt idx="779">
                  <c:v>2.5423070700217583</c:v>
                </c:pt>
                <c:pt idx="780">
                  <c:v>2.5607605626334853</c:v>
                </c:pt>
                <c:pt idx="781">
                  <c:v>2.56448765567804</c:v>
                </c:pt>
                <c:pt idx="782">
                  <c:v>2.5163642226520788</c:v>
                </c:pt>
                <c:pt idx="783">
                  <c:v>2.5232585912513668</c:v>
                </c:pt>
                <c:pt idx="784">
                  <c:v>2.5091571482759965</c:v>
                </c:pt>
                <c:pt idx="785">
                  <c:v>2.4959573553306371</c:v>
                </c:pt>
                <c:pt idx="786">
                  <c:v>2.5358030555967628</c:v>
                </c:pt>
                <c:pt idx="787">
                  <c:v>2.4768966451722454</c:v>
                </c:pt>
                <c:pt idx="788">
                  <c:v>2.5065561743326197</c:v>
                </c:pt>
                <c:pt idx="789">
                  <c:v>2.4906003216021784</c:v>
                </c:pt>
                <c:pt idx="790">
                  <c:v>2.5259177299314692</c:v>
                </c:pt>
                <c:pt idx="791">
                  <c:v>2.4893659069218255</c:v>
                </c:pt>
                <c:pt idx="792">
                  <c:v>2.5083153091048582</c:v>
                </c:pt>
                <c:pt idx="793">
                  <c:v>2.4543257036823354</c:v>
                </c:pt>
                <c:pt idx="794">
                  <c:v>2.5304250910700148</c:v>
                </c:pt>
                <c:pt idx="795">
                  <c:v>2.5938861420559296</c:v>
                </c:pt>
                <c:pt idx="796">
                  <c:v>2.6122832277317887</c:v>
                </c:pt>
                <c:pt idx="797">
                  <c:v>2.5849726637580988</c:v>
                </c:pt>
                <c:pt idx="798">
                  <c:v>2.5985788247929889</c:v>
                </c:pt>
                <c:pt idx="799">
                  <c:v>2.6412673132605247</c:v>
                </c:pt>
                <c:pt idx="800">
                  <c:v>2.6238351511124542</c:v>
                </c:pt>
                <c:pt idx="801">
                  <c:v>2.676884857022988</c:v>
                </c:pt>
                <c:pt idx="802">
                  <c:v>2.6529143006581264</c:v>
                </c:pt>
                <c:pt idx="803">
                  <c:v>2.5494549532243944</c:v>
                </c:pt>
                <c:pt idx="804">
                  <c:v>2.5139257767213739</c:v>
                </c:pt>
                <c:pt idx="805">
                  <c:v>2.5511557891821113</c:v>
                </c:pt>
                <c:pt idx="806">
                  <c:v>2.5292092401541648</c:v>
                </c:pt>
                <c:pt idx="807">
                  <c:v>2.4986830452998086</c:v>
                </c:pt>
                <c:pt idx="808">
                  <c:v>2.5239500184836579</c:v>
                </c:pt>
                <c:pt idx="809">
                  <c:v>2.5179068572557397</c:v>
                </c:pt>
                <c:pt idx="810">
                  <c:v>2.5799362505406864</c:v>
                </c:pt>
                <c:pt idx="811">
                  <c:v>2.5651220278735369</c:v>
                </c:pt>
                <c:pt idx="812">
                  <c:v>2.4961527066536338</c:v>
                </c:pt>
                <c:pt idx="813">
                  <c:v>2.4666104142674827</c:v>
                </c:pt>
                <c:pt idx="814">
                  <c:v>2.5049160158501484</c:v>
                </c:pt>
                <c:pt idx="815">
                  <c:v>2.5721502393722506</c:v>
                </c:pt>
                <c:pt idx="816">
                  <c:v>2.5702903429809338</c:v>
                </c:pt>
                <c:pt idx="817">
                  <c:v>2.4982396402443601</c:v>
                </c:pt>
                <c:pt idx="818">
                  <c:v>2.5823764073115578</c:v>
                </c:pt>
                <c:pt idx="819">
                  <c:v>2.4930349932913831</c:v>
                </c:pt>
                <c:pt idx="820">
                  <c:v>2.4592147796540429</c:v>
                </c:pt>
                <c:pt idx="821">
                  <c:v>2.3983896670188449</c:v>
                </c:pt>
                <c:pt idx="822">
                  <c:v>2.6685196011623198</c:v>
                </c:pt>
                <c:pt idx="823">
                  <c:v>2.7208873558645421</c:v>
                </c:pt>
                <c:pt idx="824">
                  <c:v>2.3422108180318468</c:v>
                </c:pt>
                <c:pt idx="825">
                  <c:v>2.2960017370851427</c:v>
                </c:pt>
                <c:pt idx="826">
                  <c:v>2.1442371151006947</c:v>
                </c:pt>
                <c:pt idx="827">
                  <c:v>2.1899611099266703</c:v>
                </c:pt>
                <c:pt idx="828">
                  <c:v>2.1061406879853988</c:v>
                </c:pt>
                <c:pt idx="829">
                  <c:v>2.05185449579887</c:v>
                </c:pt>
                <c:pt idx="830">
                  <c:v>1.988889128212322</c:v>
                </c:pt>
                <c:pt idx="831">
                  <c:v>2.0052767616698652</c:v>
                </c:pt>
                <c:pt idx="832">
                  <c:v>2.0496324083800914</c:v>
                </c:pt>
                <c:pt idx="833">
                  <c:v>1.9545935398844139</c:v>
                </c:pt>
                <c:pt idx="834">
                  <c:v>1.9382151910925178</c:v>
                </c:pt>
                <c:pt idx="835">
                  <c:v>1.9482646287705891</c:v>
                </c:pt>
                <c:pt idx="836">
                  <c:v>1.917399719499995</c:v>
                </c:pt>
                <c:pt idx="837">
                  <c:v>1.8490875274141267</c:v>
                </c:pt>
                <c:pt idx="838">
                  <c:v>1.8299514429489658</c:v>
                </c:pt>
                <c:pt idx="839">
                  <c:v>1.8307268457879893</c:v>
                </c:pt>
                <c:pt idx="840">
                  <c:v>1.8431581956977963</c:v>
                </c:pt>
                <c:pt idx="841">
                  <c:v>1.8305887336354292</c:v>
                </c:pt>
                <c:pt idx="842">
                  <c:v>1.8210149342151611</c:v>
                </c:pt>
                <c:pt idx="843">
                  <c:v>1.8207698967747392</c:v>
                </c:pt>
                <c:pt idx="844">
                  <c:v>1.8271945469856368</c:v>
                </c:pt>
                <c:pt idx="845">
                  <c:v>1.8497341603888251</c:v>
                </c:pt>
                <c:pt idx="846">
                  <c:v>1.8462802135384131</c:v>
                </c:pt>
                <c:pt idx="847">
                  <c:v>1.8702250745226323</c:v>
                </c:pt>
                <c:pt idx="848">
                  <c:v>1.8609112980544231</c:v>
                </c:pt>
                <c:pt idx="849">
                  <c:v>1.9078605833743403</c:v>
                </c:pt>
                <c:pt idx="850">
                  <c:v>1.8429503258833775</c:v>
                </c:pt>
                <c:pt idx="851">
                  <c:v>1.8162538561486234</c:v>
                </c:pt>
                <c:pt idx="852">
                  <c:v>1.8530446657206079</c:v>
                </c:pt>
                <c:pt idx="853">
                  <c:v>1.834528711596253</c:v>
                </c:pt>
                <c:pt idx="854">
                  <c:v>1.7397400921781319</c:v>
                </c:pt>
                <c:pt idx="855">
                  <c:v>1.7407284219560419</c:v>
                </c:pt>
                <c:pt idx="856">
                  <c:v>1.7780089810042126</c:v>
                </c:pt>
                <c:pt idx="857">
                  <c:v>1.7806408155888755</c:v>
                </c:pt>
                <c:pt idx="858">
                  <c:v>1.8069741458326125</c:v>
                </c:pt>
                <c:pt idx="859">
                  <c:v>1.7743768902045707</c:v>
                </c:pt>
                <c:pt idx="860">
                  <c:v>1.8049982747796423</c:v>
                </c:pt>
                <c:pt idx="861">
                  <c:v>1.7830057161431097</c:v>
                </c:pt>
                <c:pt idx="862">
                  <c:v>1.7298672308216696</c:v>
                </c:pt>
                <c:pt idx="863">
                  <c:v>1.6749870459883642</c:v>
                </c:pt>
                <c:pt idx="864">
                  <c:v>1.7655634044072599</c:v>
                </c:pt>
                <c:pt idx="865">
                  <c:v>1.7554520305687369</c:v>
                </c:pt>
                <c:pt idx="866">
                  <c:v>1.7997712504304137</c:v>
                </c:pt>
                <c:pt idx="867">
                  <c:v>1.7817455183217492</c:v>
                </c:pt>
                <c:pt idx="868">
                  <c:v>1.7880823224847253</c:v>
                </c:pt>
                <c:pt idx="869">
                  <c:v>1.8395771360690176</c:v>
                </c:pt>
                <c:pt idx="870">
                  <c:v>1.8596967019295234</c:v>
                </c:pt>
                <c:pt idx="871">
                  <c:v>1.7811647199283001</c:v>
                </c:pt>
                <c:pt idx="872">
                  <c:v>1.7284148046359922</c:v>
                </c:pt>
                <c:pt idx="873">
                  <c:v>1.7588568937665523</c:v>
                </c:pt>
                <c:pt idx="874">
                  <c:v>1.7078226886603796</c:v>
                </c:pt>
                <c:pt idx="875">
                  <c:v>1.696859523376971</c:v>
                </c:pt>
                <c:pt idx="876">
                  <c:v>1.7122150008036434</c:v>
                </c:pt>
                <c:pt idx="877">
                  <c:v>1.7002199317325895</c:v>
                </c:pt>
                <c:pt idx="878">
                  <c:v>1.6630214883092251</c:v>
                </c:pt>
                <c:pt idx="879">
                  <c:v>1.5384109986940921</c:v>
                </c:pt>
                <c:pt idx="880">
                  <c:v>1.5478208751675724</c:v>
                </c:pt>
                <c:pt idx="881">
                  <c:v>1.4501193697461043</c:v>
                </c:pt>
                <c:pt idx="882">
                  <c:v>1.3810434143557904</c:v>
                </c:pt>
                <c:pt idx="883">
                  <c:v>1.371206981184772</c:v>
                </c:pt>
                <c:pt idx="884">
                  <c:v>1.3968269970580631</c:v>
                </c:pt>
                <c:pt idx="885">
                  <c:v>1.3123559806732947</c:v>
                </c:pt>
                <c:pt idx="886">
                  <c:v>1.2886213867347824</c:v>
                </c:pt>
                <c:pt idx="887">
                  <c:v>1.2999686963262553</c:v>
                </c:pt>
                <c:pt idx="888">
                  <c:v>1.3040225952850564</c:v>
                </c:pt>
                <c:pt idx="889">
                  <c:v>1.261434390281623</c:v>
                </c:pt>
                <c:pt idx="890">
                  <c:v>1.2724400905473865</c:v>
                </c:pt>
                <c:pt idx="891">
                  <c:v>1.2769974431900979</c:v>
                </c:pt>
                <c:pt idx="892">
                  <c:v>1.2683744232040233</c:v>
                </c:pt>
                <c:pt idx="893">
                  <c:v>1.2434702594797429</c:v>
                </c:pt>
                <c:pt idx="894">
                  <c:v>1.2859137330572366</c:v>
                </c:pt>
                <c:pt idx="895">
                  <c:v>1.2749692510186517</c:v>
                </c:pt>
                <c:pt idx="896">
                  <c:v>1.2597165143295097</c:v>
                </c:pt>
                <c:pt idx="897">
                  <c:v>1.3136967728671167</c:v>
                </c:pt>
                <c:pt idx="898">
                  <c:v>1.4399851589400532</c:v>
                </c:pt>
                <c:pt idx="899">
                  <c:v>1.4594782568021087</c:v>
                </c:pt>
                <c:pt idx="900">
                  <c:v>1.4501778911911518</c:v>
                </c:pt>
                <c:pt idx="901">
                  <c:v>1.463439755903716</c:v>
                </c:pt>
                <c:pt idx="902">
                  <c:v>1.4030545828655727</c:v>
                </c:pt>
                <c:pt idx="903">
                  <c:v>1.4897394005927869</c:v>
                </c:pt>
                <c:pt idx="904">
                  <c:v>1.5877648687899781</c:v>
                </c:pt>
                <c:pt idx="905">
                  <c:v>1.5915962230994496</c:v>
                </c:pt>
                <c:pt idx="906">
                  <c:v>1.5732694890604044</c:v>
                </c:pt>
                <c:pt idx="907">
                  <c:v>1.6432718792260808</c:v>
                </c:pt>
                <c:pt idx="908">
                  <c:v>1.7265324720760264</c:v>
                </c:pt>
                <c:pt idx="909">
                  <c:v>1.7525301517511305</c:v>
                </c:pt>
                <c:pt idx="910">
                  <c:v>1.8069685632794128</c:v>
                </c:pt>
                <c:pt idx="911">
                  <c:v>1.8599449841007401</c:v>
                </c:pt>
                <c:pt idx="912">
                  <c:v>1.8773864806647511</c:v>
                </c:pt>
                <c:pt idx="913">
                  <c:v>1.8945717446584192</c:v>
                </c:pt>
                <c:pt idx="914">
                  <c:v>1.8110100363642749</c:v>
                </c:pt>
                <c:pt idx="915">
                  <c:v>1.7976092816356053</c:v>
                </c:pt>
                <c:pt idx="916">
                  <c:v>1.7185844726414328</c:v>
                </c:pt>
                <c:pt idx="917">
                  <c:v>1.6739064211630139</c:v>
                </c:pt>
                <c:pt idx="918">
                  <c:v>1.7500110955705355</c:v>
                </c:pt>
                <c:pt idx="919">
                  <c:v>1.9533846225522997</c:v>
                </c:pt>
                <c:pt idx="920">
                  <c:v>1.9114619926123626</c:v>
                </c:pt>
                <c:pt idx="921">
                  <c:v>1.8554096290836934</c:v>
                </c:pt>
                <c:pt idx="922">
                  <c:v>1.8292744088266359</c:v>
                </c:pt>
                <c:pt idx="923">
                  <c:v>1.6795367262716696</c:v>
                </c:pt>
                <c:pt idx="924">
                  <c:v>1.8132204426068561</c:v>
                </c:pt>
                <c:pt idx="925">
                  <c:v>1.9335474054837207</c:v>
                </c:pt>
                <c:pt idx="926">
                  <c:v>1.9838093743042413</c:v>
                </c:pt>
                <c:pt idx="927">
                  <c:v>1.9869504169834316</c:v>
                </c:pt>
                <c:pt idx="928">
                  <c:v>2.0785203196343889</c:v>
                </c:pt>
                <c:pt idx="929">
                  <c:v>2.0083978155203961</c:v>
                </c:pt>
                <c:pt idx="930">
                  <c:v>2.0513837568271729</c:v>
                </c:pt>
                <c:pt idx="931">
                  <c:v>2.1101199658491843</c:v>
                </c:pt>
                <c:pt idx="932">
                  <c:v>2.028762110317182</c:v>
                </c:pt>
                <c:pt idx="933">
                  <c:v>2.0683267169062716</c:v>
                </c:pt>
                <c:pt idx="934">
                  <c:v>1.9743279581988635</c:v>
                </c:pt>
                <c:pt idx="935">
                  <c:v>2.0103354523464261</c:v>
                </c:pt>
                <c:pt idx="936">
                  <c:v>2.0033328212627368</c:v>
                </c:pt>
                <c:pt idx="937">
                  <c:v>1.9913819709022655</c:v>
                </c:pt>
                <c:pt idx="938">
                  <c:v>1.9929065188582535</c:v>
                </c:pt>
                <c:pt idx="939">
                  <c:v>1.8959751941777001</c:v>
                </c:pt>
                <c:pt idx="940">
                  <c:v>1.7362831695587058</c:v>
                </c:pt>
                <c:pt idx="941">
                  <c:v>1.5674474669203449</c:v>
                </c:pt>
                <c:pt idx="942">
                  <c:v>1.5512187063500373</c:v>
                </c:pt>
                <c:pt idx="943">
                  <c:v>1.6312918862263157</c:v>
                </c:pt>
                <c:pt idx="944">
                  <c:v>1.5631798599176761</c:v>
                </c:pt>
                <c:pt idx="945">
                  <c:v>1.5815236609007759</c:v>
                </c:pt>
                <c:pt idx="946">
                  <c:v>1.4300851804695001</c:v>
                </c:pt>
                <c:pt idx="947">
                  <c:v>1.4773666023806733</c:v>
                </c:pt>
                <c:pt idx="948">
                  <c:v>1.4591371940365268</c:v>
                </c:pt>
                <c:pt idx="949">
                  <c:v>1.3818308843453524</c:v>
                </c:pt>
                <c:pt idx="950">
                  <c:v>1.3132788883155628</c:v>
                </c:pt>
                <c:pt idx="951">
                  <c:v>1.3480119071747001</c:v>
                </c:pt>
                <c:pt idx="952">
                  <c:v>1.2511242976712544</c:v>
                </c:pt>
                <c:pt idx="953">
                  <c:v>1.2116057746572046</c:v>
                </c:pt>
                <c:pt idx="954">
                  <c:v>1.2071220338106681</c:v>
                </c:pt>
                <c:pt idx="955">
                  <c:v>1.1355205817065712</c:v>
                </c:pt>
                <c:pt idx="956">
                  <c:v>1.27209576525109</c:v>
                </c:pt>
                <c:pt idx="957">
                  <c:v>1.2460132892039832</c:v>
                </c:pt>
                <c:pt idx="958">
                  <c:v>1.2182449820756402</c:v>
                </c:pt>
                <c:pt idx="959">
                  <c:v>1.2529674296163564</c:v>
                </c:pt>
                <c:pt idx="960">
                  <c:v>1.2546501565095602</c:v>
                </c:pt>
                <c:pt idx="961">
                  <c:v>1.2006066801646731</c:v>
                </c:pt>
                <c:pt idx="962">
                  <c:v>1.2039771822595884</c:v>
                </c:pt>
                <c:pt idx="963">
                  <c:v>1.2389395832838532</c:v>
                </c:pt>
                <c:pt idx="964">
                  <c:v>1.2247831295956821</c:v>
                </c:pt>
                <c:pt idx="965">
                  <c:v>1.2541931241940292</c:v>
                </c:pt>
                <c:pt idx="966">
                  <c:v>1.2568118140965259</c:v>
                </c:pt>
                <c:pt idx="967">
                  <c:v>1.2489668191678287</c:v>
                </c:pt>
                <c:pt idx="968">
                  <c:v>1.2082049003203994</c:v>
                </c:pt>
                <c:pt idx="969">
                  <c:v>1.2386740339585278</c:v>
                </c:pt>
                <c:pt idx="970">
                  <c:v>1.2167898418584291</c:v>
                </c:pt>
                <c:pt idx="971">
                  <c:v>1.2230354852680072</c:v>
                </c:pt>
                <c:pt idx="972">
                  <c:v>1.2219120992995309</c:v>
                </c:pt>
                <c:pt idx="973">
                  <c:v>1.2398327964410694</c:v>
                </c:pt>
                <c:pt idx="974">
                  <c:v>1.2801841734820583</c:v>
                </c:pt>
                <c:pt idx="975">
                  <c:v>1.2879847622061207</c:v>
                </c:pt>
                <c:pt idx="976">
                  <c:v>1.2540420249232331</c:v>
                </c:pt>
                <c:pt idx="977">
                  <c:v>1.2574810540426207</c:v>
                </c:pt>
                <c:pt idx="978">
                  <c:v>1.279169151222282</c:v>
                </c:pt>
                <c:pt idx="979">
                  <c:v>1.3075760311739941</c:v>
                </c:pt>
                <c:pt idx="980">
                  <c:v>1.2894820730856347</c:v>
                </c:pt>
                <c:pt idx="981">
                  <c:v>1.311321709770698</c:v>
                </c:pt>
                <c:pt idx="982">
                  <c:v>1.3375476640285415</c:v>
                </c:pt>
                <c:pt idx="983">
                  <c:v>1.3190712331721104</c:v>
                </c:pt>
                <c:pt idx="984">
                  <c:v>1.3356939218820088</c:v>
                </c:pt>
                <c:pt idx="985">
                  <c:v>1.358994878129463</c:v>
                </c:pt>
                <c:pt idx="986">
                  <c:v>1.2940177423677053</c:v>
                </c:pt>
                <c:pt idx="987">
                  <c:v>1.3390714111338624</c:v>
                </c:pt>
                <c:pt idx="988">
                  <c:v>1.3420989328342046</c:v>
                </c:pt>
                <c:pt idx="989">
                  <c:v>1.3172898723047131</c:v>
                </c:pt>
                <c:pt idx="990">
                  <c:v>1.3197252006336941</c:v>
                </c:pt>
                <c:pt idx="991">
                  <c:v>1.3873532225731977</c:v>
                </c:pt>
                <c:pt idx="992">
                  <c:v>1.3590430325536087</c:v>
                </c:pt>
                <c:pt idx="993">
                  <c:v>1.3358217049435774</c:v>
                </c:pt>
                <c:pt idx="994">
                  <c:v>1.3288113969810742</c:v>
                </c:pt>
                <c:pt idx="995">
                  <c:v>1.3151526694711848</c:v>
                </c:pt>
                <c:pt idx="996">
                  <c:v>1.3537319294401751</c:v>
                </c:pt>
                <c:pt idx="997">
                  <c:v>1.3658779711375981</c:v>
                </c:pt>
                <c:pt idx="998">
                  <c:v>1.4021328917909111</c:v>
                </c:pt>
                <c:pt idx="999">
                  <c:v>1.3487388289055682</c:v>
                </c:pt>
                <c:pt idx="1000">
                  <c:v>1.3677733917066812</c:v>
                </c:pt>
                <c:pt idx="1001">
                  <c:v>1.3945294822744121</c:v>
                </c:pt>
                <c:pt idx="1002">
                  <c:v>1.4442297491953473</c:v>
                </c:pt>
                <c:pt idx="1003">
                  <c:v>1.4032023756249519</c:v>
                </c:pt>
                <c:pt idx="1004">
                  <c:v>1.3924922866862375</c:v>
                </c:pt>
                <c:pt idx="1005">
                  <c:v>1.3681931794158668</c:v>
                </c:pt>
                <c:pt idx="1006">
                  <c:v>1.3565073358151005</c:v>
                </c:pt>
                <c:pt idx="1007">
                  <c:v>1.3592428280560884</c:v>
                </c:pt>
                <c:pt idx="1008">
                  <c:v>1.3405571547798141</c:v>
                </c:pt>
                <c:pt idx="1009">
                  <c:v>1.3509274588381601</c:v>
                </c:pt>
                <c:pt idx="1010">
                  <c:v>1.3203654127990696</c:v>
                </c:pt>
                <c:pt idx="1011">
                  <c:v>1.3273808459337357</c:v>
                </c:pt>
                <c:pt idx="1012">
                  <c:v>1.3219472596271871</c:v>
                </c:pt>
                <c:pt idx="1013">
                  <c:v>1.3156667374704722</c:v>
                </c:pt>
                <c:pt idx="1014">
                  <c:v>1.3245825703655654</c:v>
                </c:pt>
                <c:pt idx="1015">
                  <c:v>1.3241424559347295</c:v>
                </c:pt>
                <c:pt idx="1016">
                  <c:v>1.3152651573726357</c:v>
                </c:pt>
                <c:pt idx="1017">
                  <c:v>1.2862328589157683</c:v>
                </c:pt>
                <c:pt idx="1018">
                  <c:v>1.3021245570567141</c:v>
                </c:pt>
                <c:pt idx="1019">
                  <c:v>1.3048564945573056</c:v>
                </c:pt>
                <c:pt idx="1020">
                  <c:v>1.303290947434002</c:v>
                </c:pt>
                <c:pt idx="1021">
                  <c:v>1.3040073930649176</c:v>
                </c:pt>
                <c:pt idx="1022">
                  <c:v>1.3087255501304944</c:v>
                </c:pt>
                <c:pt idx="1023">
                  <c:v>1.3344252505411369</c:v>
                </c:pt>
                <c:pt idx="1024">
                  <c:v>1.3424809675458573</c:v>
                </c:pt>
                <c:pt idx="1025">
                  <c:v>1.3426013994868793</c:v>
                </c:pt>
                <c:pt idx="1026">
                  <c:v>1.3448786470243559</c:v>
                </c:pt>
                <c:pt idx="1027">
                  <c:v>1.3759157753836693</c:v>
                </c:pt>
                <c:pt idx="1028">
                  <c:v>1.3813225644371281</c:v>
                </c:pt>
                <c:pt idx="1029">
                  <c:v>1.4112396197285255</c:v>
                </c:pt>
                <c:pt idx="1030">
                  <c:v>1.3908092679889634</c:v>
                </c:pt>
                <c:pt idx="1031">
                  <c:v>1.4344880002842146</c:v>
                </c:pt>
                <c:pt idx="1032">
                  <c:v>1.4573709186506778</c:v>
                </c:pt>
                <c:pt idx="1033">
                  <c:v>1.4493489736482235</c:v>
                </c:pt>
                <c:pt idx="1034">
                  <c:v>1.486160164367446</c:v>
                </c:pt>
                <c:pt idx="1035">
                  <c:v>1.3175451060914918</c:v>
                </c:pt>
                <c:pt idx="1036">
                  <c:v>1.3782149772491765</c:v>
                </c:pt>
                <c:pt idx="1037">
                  <c:v>1.3029338689571983</c:v>
                </c:pt>
                <c:pt idx="1038">
                  <c:v>1.3219644107283235</c:v>
                </c:pt>
                <c:pt idx="1039">
                  <c:v>1.3076181631558446</c:v>
                </c:pt>
                <c:pt idx="1040">
                  <c:v>1.3233987062930541</c:v>
                </c:pt>
                <c:pt idx="1041">
                  <c:v>1.2565154572500754</c:v>
                </c:pt>
                <c:pt idx="1042">
                  <c:v>1.3557883269162236</c:v>
                </c:pt>
                <c:pt idx="1043">
                  <c:v>1.3864369123781559</c:v>
                </c:pt>
                <c:pt idx="1044">
                  <c:v>1.3922503657869914</c:v>
                </c:pt>
                <c:pt idx="1045">
                  <c:v>1.393643135253652</c:v>
                </c:pt>
                <c:pt idx="1046">
                  <c:v>1.4172475881171074</c:v>
                </c:pt>
                <c:pt idx="1047">
                  <c:v>1.446110493784649</c:v>
                </c:pt>
                <c:pt idx="1048">
                  <c:v>1.4390384845712534</c:v>
                </c:pt>
                <c:pt idx="1049">
                  <c:v>1.5837519580554862</c:v>
                </c:pt>
                <c:pt idx="1050">
                  <c:v>1.5243523517222819</c:v>
                </c:pt>
                <c:pt idx="1051">
                  <c:v>1.5863455017108405</c:v>
                </c:pt>
                <c:pt idx="1052">
                  <c:v>1.6426219061629364</c:v>
                </c:pt>
                <c:pt idx="1053">
                  <c:v>1.797785643611735</c:v>
                </c:pt>
                <c:pt idx="1054">
                  <c:v>1.7370041416156476</c:v>
                </c:pt>
                <c:pt idx="1055">
                  <c:v>1.7532327087210413</c:v>
                </c:pt>
                <c:pt idx="1056">
                  <c:v>1.7101667079693241</c:v>
                </c:pt>
                <c:pt idx="1057">
                  <c:v>1.7578135725338262</c:v>
                </c:pt>
                <c:pt idx="1058">
                  <c:v>1.8582862645941671</c:v>
                </c:pt>
                <c:pt idx="1059">
                  <c:v>1.7585685120670123</c:v>
                </c:pt>
                <c:pt idx="1060">
                  <c:v>1.6557748833031432</c:v>
                </c:pt>
                <c:pt idx="1061">
                  <c:v>1.9283708338374919</c:v>
                </c:pt>
                <c:pt idx="1062">
                  <c:v>1.7029623585488285</c:v>
                </c:pt>
                <c:pt idx="1063">
                  <c:v>1.7496542033479701</c:v>
                </c:pt>
                <c:pt idx="1064">
                  <c:v>1.6448806340259792</c:v>
                </c:pt>
                <c:pt idx="1065">
                  <c:v>1.6682238130490845</c:v>
                </c:pt>
                <c:pt idx="1066">
                  <c:v>1.7170591609472292</c:v>
                </c:pt>
                <c:pt idx="1067">
                  <c:v>1.6863973433332862</c:v>
                </c:pt>
                <c:pt idx="1068">
                  <c:v>1.7013704430404542</c:v>
                </c:pt>
                <c:pt idx="1069">
                  <c:v>1.6904667795634651</c:v>
                </c:pt>
                <c:pt idx="1070">
                  <c:v>1.7406782751570979</c:v>
                </c:pt>
                <c:pt idx="1071">
                  <c:v>1.7912890802861627</c:v>
                </c:pt>
                <c:pt idx="1072">
                  <c:v>1.8574468468828562</c:v>
                </c:pt>
                <c:pt idx="1073">
                  <c:v>1.7363658503789789</c:v>
                </c:pt>
                <c:pt idx="1074">
                  <c:v>1.662896561952556</c:v>
                </c:pt>
                <c:pt idx="1075">
                  <c:v>1.7666435640029792</c:v>
                </c:pt>
                <c:pt idx="1076">
                  <c:v>1.8669764568961518</c:v>
                </c:pt>
                <c:pt idx="1077">
                  <c:v>1.8731228646531333</c:v>
                </c:pt>
                <c:pt idx="1078">
                  <c:v>1.789216626057557</c:v>
                </c:pt>
                <c:pt idx="1079">
                  <c:v>1.957169004813117</c:v>
                </c:pt>
                <c:pt idx="1080">
                  <c:v>1.8985708134678609</c:v>
                </c:pt>
                <c:pt idx="1081">
                  <c:v>1.9202645626571966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D-491E-B136-6CEA7E64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96312"/>
        <c:axId val="-2128293224"/>
      </c:lineChart>
      <c:dateAx>
        <c:axId val="-2128296312"/>
        <c:scaling>
          <c:orientation val="minMax"/>
          <c:max val="44713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293224"/>
        <c:crosses val="autoZero"/>
        <c:auto val="1"/>
        <c:lblOffset val="100"/>
        <c:baseTimeUnit val="days"/>
      </c:dateAx>
      <c:valAx>
        <c:axId val="-2128293224"/>
        <c:scaling>
          <c:orientation val="minMax"/>
          <c:min val="1"/>
        </c:scaling>
        <c:delete val="0"/>
        <c:axPos val="l"/>
        <c:majorGridlines/>
        <c:numFmt formatCode="#,##0.0_);\(#,##0.0\)" sourceLinked="0"/>
        <c:majorTickMark val="out"/>
        <c:minorTickMark val="none"/>
        <c:tickLblPos val="nextTo"/>
        <c:crossAx val="-212829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US" sz="1100"/>
              <a:t>Liquidez Monetaria</a:t>
            </a:r>
            <a:r>
              <a:rPr lang="en-US" sz="1100" baseline="0"/>
              <a:t> </a:t>
            </a:r>
            <a:r>
              <a:rPr lang="en-US" sz="1100"/>
              <a:t>/</a:t>
            </a:r>
            <a:r>
              <a:rPr lang="en-US" sz="1100" baseline="0"/>
              <a:t> </a:t>
            </a:r>
            <a:r>
              <a:rPr lang="en-US" sz="1100"/>
              <a:t>Base Monetaria</a:t>
            </a:r>
            <a:r>
              <a:rPr lang="en-US" sz="1100" baseline="0"/>
              <a:t> (Multiplicador Monetario)</a:t>
            </a:r>
            <a:endParaRPr lang="en-US" sz="11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'Weekly Raw'!$B$26</c:f>
              <c:strCache>
                <c:ptCount val="1"/>
                <c:pt idx="0">
                  <c:v>M2/BM</c:v>
                </c:pt>
              </c:strCache>
            </c:strRef>
          </c:tx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Raw'!$C$26:$APQ$26</c:f>
              <c:numCache>
                <c:formatCode>#,##0.00_);\(#,##0.00\)</c:formatCode>
                <c:ptCount val="1107"/>
                <c:pt idx="0">
                  <c:v>2.8613758098245716</c:v>
                </c:pt>
                <c:pt idx="1">
                  <c:v>2.9288468834806078</c:v>
                </c:pt>
                <c:pt idx="2">
                  <c:v>3.003745369304105</c:v>
                </c:pt>
                <c:pt idx="3">
                  <c:v>3.0113931257117597</c:v>
                </c:pt>
                <c:pt idx="4">
                  <c:v>2.8739386044150472</c:v>
                </c:pt>
                <c:pt idx="5">
                  <c:v>2.9556996791864605</c:v>
                </c:pt>
                <c:pt idx="6">
                  <c:v>2.920780187779072</c:v>
                </c:pt>
                <c:pt idx="7">
                  <c:v>3.0040945513835751</c:v>
                </c:pt>
                <c:pt idx="8">
                  <c:v>2.9503360929985938</c:v>
                </c:pt>
                <c:pt idx="9">
                  <c:v>3.0380735788055948</c:v>
                </c:pt>
                <c:pt idx="10">
                  <c:v>2.9823522040751493</c:v>
                </c:pt>
                <c:pt idx="11">
                  <c:v>3.0220793340105545</c:v>
                </c:pt>
                <c:pt idx="12">
                  <c:v>3.0944089760565183</c:v>
                </c:pt>
                <c:pt idx="13">
                  <c:v>2.9845888191451162</c:v>
                </c:pt>
                <c:pt idx="14">
                  <c:v>3.0125444250346365</c:v>
                </c:pt>
                <c:pt idx="15">
                  <c:v>2.9547128229699209</c:v>
                </c:pt>
                <c:pt idx="16">
                  <c:v>2.9988396864010891</c:v>
                </c:pt>
                <c:pt idx="17">
                  <c:v>2.9804213967145032</c:v>
                </c:pt>
                <c:pt idx="18">
                  <c:v>3.010685682638961</c:v>
                </c:pt>
                <c:pt idx="19">
                  <c:v>3.1017869003026401</c:v>
                </c:pt>
                <c:pt idx="20">
                  <c:v>3.0428933309064328</c:v>
                </c:pt>
                <c:pt idx="21">
                  <c:v>3.0250561891805741</c:v>
                </c:pt>
                <c:pt idx="22">
                  <c:v>3.0157409804735065</c:v>
                </c:pt>
                <c:pt idx="23">
                  <c:v>3.0275656777982705</c:v>
                </c:pt>
                <c:pt idx="24">
                  <c:v>3.0573962960826169</c:v>
                </c:pt>
                <c:pt idx="25">
                  <c:v>2.999563569172679</c:v>
                </c:pt>
                <c:pt idx="26">
                  <c:v>2.9733682471930365</c:v>
                </c:pt>
                <c:pt idx="27">
                  <c:v>2.9842141159110085</c:v>
                </c:pt>
                <c:pt idx="28">
                  <c:v>2.9699178782804769</c:v>
                </c:pt>
                <c:pt idx="29">
                  <c:v>2.8078773685889336</c:v>
                </c:pt>
                <c:pt idx="30">
                  <c:v>2.8269351381897057</c:v>
                </c:pt>
                <c:pt idx="31">
                  <c:v>2.8497022946700139</c:v>
                </c:pt>
                <c:pt idx="32">
                  <c:v>2.7616834497606444</c:v>
                </c:pt>
                <c:pt idx="33">
                  <c:v>2.7394077072314498</c:v>
                </c:pt>
                <c:pt idx="34">
                  <c:v>2.7403257167802479</c:v>
                </c:pt>
                <c:pt idx="35">
                  <c:v>2.7811471614360119</c:v>
                </c:pt>
                <c:pt idx="36">
                  <c:v>2.820042569746799</c:v>
                </c:pt>
                <c:pt idx="37">
                  <c:v>2.7955668811609162</c:v>
                </c:pt>
                <c:pt idx="38">
                  <c:v>2.802081623309455</c:v>
                </c:pt>
                <c:pt idx="39">
                  <c:v>2.84440782028067</c:v>
                </c:pt>
                <c:pt idx="40">
                  <c:v>2.8053659548890209</c:v>
                </c:pt>
                <c:pt idx="41">
                  <c:v>2.7859053953728887</c:v>
                </c:pt>
                <c:pt idx="42">
                  <c:v>2.82462606167116</c:v>
                </c:pt>
                <c:pt idx="43">
                  <c:v>2.8483179206112847</c:v>
                </c:pt>
                <c:pt idx="44">
                  <c:v>2.8683333203829178</c:v>
                </c:pt>
                <c:pt idx="45">
                  <c:v>2.8190538477901472</c:v>
                </c:pt>
                <c:pt idx="46">
                  <c:v>2.7986768988612831</c:v>
                </c:pt>
                <c:pt idx="47">
                  <c:v>2.7382443209756038</c:v>
                </c:pt>
                <c:pt idx="48">
                  <c:v>2.7080408881940778</c:v>
                </c:pt>
                <c:pt idx="49">
                  <c:v>2.7070922001428399</c:v>
                </c:pt>
                <c:pt idx="50">
                  <c:v>2.6639160920716338</c:v>
                </c:pt>
                <c:pt idx="51">
                  <c:v>2.60343058885306</c:v>
                </c:pt>
                <c:pt idx="52">
                  <c:v>2.6457914794521593</c:v>
                </c:pt>
                <c:pt idx="53">
                  <c:v>2.7127841050462957</c:v>
                </c:pt>
                <c:pt idx="54">
                  <c:v>2.8776887982301083</c:v>
                </c:pt>
                <c:pt idx="55">
                  <c:v>2.8442677068483362</c:v>
                </c:pt>
                <c:pt idx="56">
                  <c:v>2.8817060345981242</c:v>
                </c:pt>
                <c:pt idx="57">
                  <c:v>2.7826033399899526</c:v>
                </c:pt>
                <c:pt idx="58">
                  <c:v>2.7606957336308318</c:v>
                </c:pt>
                <c:pt idx="59">
                  <c:v>2.7505814828333963</c:v>
                </c:pt>
                <c:pt idx="60">
                  <c:v>2.7718331422085045</c:v>
                </c:pt>
                <c:pt idx="61">
                  <c:v>2.7868213141533822</c:v>
                </c:pt>
                <c:pt idx="62">
                  <c:v>2.7360122747040618</c:v>
                </c:pt>
                <c:pt idx="63">
                  <c:v>2.763845388722189</c:v>
                </c:pt>
                <c:pt idx="64">
                  <c:v>2.7132079728223366</c:v>
                </c:pt>
                <c:pt idx="65">
                  <c:v>2.6800600552409799</c:v>
                </c:pt>
                <c:pt idx="66">
                  <c:v>2.7672722011918536</c:v>
                </c:pt>
                <c:pt idx="67">
                  <c:v>2.745954184734829</c:v>
                </c:pt>
                <c:pt idx="68">
                  <c:v>2.8137947966305057</c:v>
                </c:pt>
                <c:pt idx="69">
                  <c:v>2.9409340736098857</c:v>
                </c:pt>
                <c:pt idx="70">
                  <c:v>2.9648264222809693</c:v>
                </c:pt>
                <c:pt idx="71">
                  <c:v>3.0424473669747738</c:v>
                </c:pt>
                <c:pt idx="72">
                  <c:v>3.1093290218203076</c:v>
                </c:pt>
                <c:pt idx="73">
                  <c:v>3.122443762460593</c:v>
                </c:pt>
                <c:pt idx="74">
                  <c:v>3.025812025223801</c:v>
                </c:pt>
                <c:pt idx="75">
                  <c:v>3.1569263040269258</c:v>
                </c:pt>
                <c:pt idx="76">
                  <c:v>3.0864760319227869</c:v>
                </c:pt>
                <c:pt idx="77">
                  <c:v>3.1358355665535202</c:v>
                </c:pt>
                <c:pt idx="78">
                  <c:v>3.1058921830772328</c:v>
                </c:pt>
                <c:pt idx="79">
                  <c:v>3.0511553079839486</c:v>
                </c:pt>
                <c:pt idx="80">
                  <c:v>2.9982675209515159</c:v>
                </c:pt>
                <c:pt idx="81">
                  <c:v>3.0581330520776198</c:v>
                </c:pt>
                <c:pt idx="82">
                  <c:v>3.1590880839514544</c:v>
                </c:pt>
                <c:pt idx="83">
                  <c:v>3.1409092680943971</c:v>
                </c:pt>
                <c:pt idx="84">
                  <c:v>3.1175771592646222</c:v>
                </c:pt>
                <c:pt idx="85">
                  <c:v>3.0969076126911381</c:v>
                </c:pt>
                <c:pt idx="86">
                  <c:v>3.0959424972156016</c:v>
                </c:pt>
                <c:pt idx="87">
                  <c:v>3.0981856410035684</c:v>
                </c:pt>
                <c:pt idx="88">
                  <c:v>3.0523514236888003</c:v>
                </c:pt>
                <c:pt idx="89">
                  <c:v>3.0649818708631642</c:v>
                </c:pt>
                <c:pt idx="90">
                  <c:v>2.9921186880128317</c:v>
                </c:pt>
                <c:pt idx="91">
                  <c:v>3.1617229411143244</c:v>
                </c:pt>
                <c:pt idx="92">
                  <c:v>3.1668324764076843</c:v>
                </c:pt>
                <c:pt idx="93">
                  <c:v>3.0892809221603912</c:v>
                </c:pt>
                <c:pt idx="94">
                  <c:v>3.0709262434060021</c:v>
                </c:pt>
                <c:pt idx="95">
                  <c:v>3.0903778111766775</c:v>
                </c:pt>
                <c:pt idx="96">
                  <c:v>3.1340866611386695</c:v>
                </c:pt>
                <c:pt idx="97">
                  <c:v>3.0349246734809521</c:v>
                </c:pt>
                <c:pt idx="98">
                  <c:v>2.9072100450749336</c:v>
                </c:pt>
                <c:pt idx="99">
                  <c:v>2.9154255784362468</c:v>
                </c:pt>
                <c:pt idx="100">
                  <c:v>2.9150557127983792</c:v>
                </c:pt>
                <c:pt idx="101">
                  <c:v>2.6612915770942829</c:v>
                </c:pt>
                <c:pt idx="102">
                  <c:v>2.5555686091621266</c:v>
                </c:pt>
                <c:pt idx="103">
                  <c:v>2.4671081559009589</c:v>
                </c:pt>
                <c:pt idx="104">
                  <c:v>2.54295291239701</c:v>
                </c:pt>
                <c:pt idx="105">
                  <c:v>2.5177102513479865</c:v>
                </c:pt>
                <c:pt idx="106">
                  <c:v>2.5040859381995255</c:v>
                </c:pt>
                <c:pt idx="107">
                  <c:v>2.4385086407722159</c:v>
                </c:pt>
                <c:pt idx="108">
                  <c:v>2.5502748388917738</c:v>
                </c:pt>
                <c:pt idx="109">
                  <c:v>2.6431523783268016</c:v>
                </c:pt>
                <c:pt idx="110">
                  <c:v>2.6593534630512297</c:v>
                </c:pt>
                <c:pt idx="111">
                  <c:v>2.7173796961460233</c:v>
                </c:pt>
                <c:pt idx="112">
                  <c:v>2.6868368465031218</c:v>
                </c:pt>
                <c:pt idx="113">
                  <c:v>2.7707288028141663</c:v>
                </c:pt>
                <c:pt idx="114">
                  <c:v>2.8094641442625132</c:v>
                </c:pt>
                <c:pt idx="115">
                  <c:v>2.8170157263855033</c:v>
                </c:pt>
                <c:pt idx="116">
                  <c:v>2.7507541181967867</c:v>
                </c:pt>
                <c:pt idx="117">
                  <c:v>2.7889535051942564</c:v>
                </c:pt>
                <c:pt idx="118">
                  <c:v>2.8381803488824078</c:v>
                </c:pt>
                <c:pt idx="119">
                  <c:v>2.8016072814712438</c:v>
                </c:pt>
                <c:pt idx="120">
                  <c:v>2.82243645162136</c:v>
                </c:pt>
                <c:pt idx="121">
                  <c:v>2.8090967888742635</c:v>
                </c:pt>
                <c:pt idx="122">
                  <c:v>2.7954562108629042</c:v>
                </c:pt>
                <c:pt idx="123">
                  <c:v>2.7454020164513064</c:v>
                </c:pt>
                <c:pt idx="124">
                  <c:v>2.7037988841675822</c:v>
                </c:pt>
                <c:pt idx="125">
                  <c:v>3.0287740830813794</c:v>
                </c:pt>
                <c:pt idx="126">
                  <c:v>3.072947439255965</c:v>
                </c:pt>
                <c:pt idx="127">
                  <c:v>3.1196374560763531</c:v>
                </c:pt>
                <c:pt idx="128">
                  <c:v>3.0410386799164066</c:v>
                </c:pt>
                <c:pt idx="129">
                  <c:v>3.0944162075073658</c:v>
                </c:pt>
                <c:pt idx="130">
                  <c:v>3.0960472517033493</c:v>
                </c:pt>
                <c:pt idx="131">
                  <c:v>3.1469605601307054</c:v>
                </c:pt>
                <c:pt idx="132">
                  <c:v>3.0876388354953974</c:v>
                </c:pt>
                <c:pt idx="133">
                  <c:v>2.7328852170328273</c:v>
                </c:pt>
                <c:pt idx="134">
                  <c:v>2.4965373995868814</c:v>
                </c:pt>
                <c:pt idx="135">
                  <c:v>2.9965823863817773</c:v>
                </c:pt>
                <c:pt idx="136">
                  <c:v>2.8482403196560475</c:v>
                </c:pt>
                <c:pt idx="137">
                  <c:v>2.9669147209717264</c:v>
                </c:pt>
                <c:pt idx="138">
                  <c:v>3.0636778860240019</c:v>
                </c:pt>
                <c:pt idx="139">
                  <c:v>3.0282885625986071</c:v>
                </c:pt>
                <c:pt idx="140">
                  <c:v>3.0596539976991033</c:v>
                </c:pt>
                <c:pt idx="141">
                  <c:v>3.0700534834789845</c:v>
                </c:pt>
                <c:pt idx="142">
                  <c:v>3.0646351335011874</c:v>
                </c:pt>
                <c:pt idx="143">
                  <c:v>3.0835531876519608</c:v>
                </c:pt>
                <c:pt idx="144">
                  <c:v>3.1122407158386367</c:v>
                </c:pt>
                <c:pt idx="145">
                  <c:v>3.1965899889095284</c:v>
                </c:pt>
                <c:pt idx="146">
                  <c:v>3.1366926556984027</c:v>
                </c:pt>
                <c:pt idx="147">
                  <c:v>3.0611709887633141</c:v>
                </c:pt>
                <c:pt idx="148">
                  <c:v>3.1084508977685572</c:v>
                </c:pt>
                <c:pt idx="149">
                  <c:v>3.0126082586895278</c:v>
                </c:pt>
                <c:pt idx="150">
                  <c:v>2.8200119517213045</c:v>
                </c:pt>
                <c:pt idx="151">
                  <c:v>2.7663790118882861</c:v>
                </c:pt>
                <c:pt idx="152">
                  <c:v>3.0479962836804475</c:v>
                </c:pt>
                <c:pt idx="153">
                  <c:v>2.8766583554549765</c:v>
                </c:pt>
                <c:pt idx="154">
                  <c:v>2.8853544095098917</c:v>
                </c:pt>
                <c:pt idx="155">
                  <c:v>2.8331839816913136</c:v>
                </c:pt>
                <c:pt idx="156">
                  <c:v>2.7433198009804234</c:v>
                </c:pt>
                <c:pt idx="157">
                  <c:v>2.7495055400797557</c:v>
                </c:pt>
                <c:pt idx="158">
                  <c:v>2.8823227422603317</c:v>
                </c:pt>
                <c:pt idx="159">
                  <c:v>3.003824739623457</c:v>
                </c:pt>
                <c:pt idx="160">
                  <c:v>2.8115991508892182</c:v>
                </c:pt>
                <c:pt idx="161">
                  <c:v>2.8922422851612355</c:v>
                </c:pt>
                <c:pt idx="162">
                  <c:v>2.9332203932075029</c:v>
                </c:pt>
                <c:pt idx="163">
                  <c:v>2.9432944311094817</c:v>
                </c:pt>
                <c:pt idx="164">
                  <c:v>2.976677248193484</c:v>
                </c:pt>
                <c:pt idx="165">
                  <c:v>2.9046467551496029</c:v>
                </c:pt>
                <c:pt idx="166">
                  <c:v>2.6423280455170088</c:v>
                </c:pt>
                <c:pt idx="167">
                  <c:v>2.9907209879831411</c:v>
                </c:pt>
                <c:pt idx="168">
                  <c:v>2.5975009338650734</c:v>
                </c:pt>
                <c:pt idx="169">
                  <c:v>2.7850500656267307</c:v>
                </c:pt>
                <c:pt idx="170">
                  <c:v>2.7670417153947078</c:v>
                </c:pt>
                <c:pt idx="171">
                  <c:v>2.6440657988054794</c:v>
                </c:pt>
                <c:pt idx="172">
                  <c:v>2.9424835098977837</c:v>
                </c:pt>
                <c:pt idx="173">
                  <c:v>2.8900433349406103</c:v>
                </c:pt>
                <c:pt idx="174">
                  <c:v>2.8276550472169437</c:v>
                </c:pt>
                <c:pt idx="175">
                  <c:v>2.9679730235234945</c:v>
                </c:pt>
                <c:pt idx="176">
                  <c:v>3.0007347074520498</c:v>
                </c:pt>
                <c:pt idx="177">
                  <c:v>2.9815907102496757</c:v>
                </c:pt>
                <c:pt idx="178">
                  <c:v>2.9230953301565887</c:v>
                </c:pt>
                <c:pt idx="179">
                  <c:v>2.9475213719060913</c:v>
                </c:pt>
                <c:pt idx="180">
                  <c:v>2.9477330212723061</c:v>
                </c:pt>
                <c:pt idx="181">
                  <c:v>2.8933238288688328</c:v>
                </c:pt>
                <c:pt idx="182">
                  <c:v>2.9806857319920401</c:v>
                </c:pt>
                <c:pt idx="183">
                  <c:v>2.9123112589405871</c:v>
                </c:pt>
                <c:pt idx="184">
                  <c:v>2.9586743854172544</c:v>
                </c:pt>
                <c:pt idx="185">
                  <c:v>3.0478182673536773</c:v>
                </c:pt>
                <c:pt idx="186">
                  <c:v>2.9134049844441137</c:v>
                </c:pt>
                <c:pt idx="187">
                  <c:v>2.916943973984345</c:v>
                </c:pt>
                <c:pt idx="188">
                  <c:v>2.8178871136135415</c:v>
                </c:pt>
                <c:pt idx="189">
                  <c:v>2.8087661752413586</c:v>
                </c:pt>
                <c:pt idx="190">
                  <c:v>2.8991470840034244</c:v>
                </c:pt>
                <c:pt idx="191">
                  <c:v>2.9087124957280626</c:v>
                </c:pt>
                <c:pt idx="192">
                  <c:v>2.9256093294199332</c:v>
                </c:pt>
                <c:pt idx="193">
                  <c:v>2.9172225772877298</c:v>
                </c:pt>
                <c:pt idx="194">
                  <c:v>2.9628383574083488</c:v>
                </c:pt>
                <c:pt idx="195">
                  <c:v>2.9678516717651946</c:v>
                </c:pt>
                <c:pt idx="196">
                  <c:v>2.916115311454635</c:v>
                </c:pt>
                <c:pt idx="197">
                  <c:v>2.9152734616144262</c:v>
                </c:pt>
                <c:pt idx="198">
                  <c:v>2.9792180907137307</c:v>
                </c:pt>
                <c:pt idx="199">
                  <c:v>2.8686258147250077</c:v>
                </c:pt>
                <c:pt idx="200">
                  <c:v>2.9521022281135361</c:v>
                </c:pt>
                <c:pt idx="201">
                  <c:v>2.8218073160044717</c:v>
                </c:pt>
                <c:pt idx="202">
                  <c:v>2.824444924090125</c:v>
                </c:pt>
                <c:pt idx="203">
                  <c:v>2.8684751021036079</c:v>
                </c:pt>
                <c:pt idx="204">
                  <c:v>2.7901917802393239</c:v>
                </c:pt>
                <c:pt idx="205">
                  <c:v>2.8993977146300911</c:v>
                </c:pt>
                <c:pt idx="206">
                  <c:v>2.8271791903752348</c:v>
                </c:pt>
                <c:pt idx="207">
                  <c:v>2.6745894559170762</c:v>
                </c:pt>
                <c:pt idx="208">
                  <c:v>2.7740500582742156</c:v>
                </c:pt>
                <c:pt idx="209">
                  <c:v>2.809340923242007</c:v>
                </c:pt>
                <c:pt idx="210">
                  <c:v>2.8131228698297885</c:v>
                </c:pt>
                <c:pt idx="211">
                  <c:v>2.8224705426095431</c:v>
                </c:pt>
                <c:pt idx="212">
                  <c:v>2.8754833097964214</c:v>
                </c:pt>
                <c:pt idx="213">
                  <c:v>2.8960475277339524</c:v>
                </c:pt>
                <c:pt idx="214">
                  <c:v>2.8840455087391481</c:v>
                </c:pt>
                <c:pt idx="215">
                  <c:v>2.8982560717775794</c:v>
                </c:pt>
                <c:pt idx="216">
                  <c:v>2.9706214492866239</c:v>
                </c:pt>
                <c:pt idx="217">
                  <c:v>2.9650644087459024</c:v>
                </c:pt>
                <c:pt idx="218">
                  <c:v>2.9756567365719624</c:v>
                </c:pt>
                <c:pt idx="219">
                  <c:v>2.9263945587717495</c:v>
                </c:pt>
                <c:pt idx="220">
                  <c:v>2.8985735150390388</c:v>
                </c:pt>
                <c:pt idx="221">
                  <c:v>2.9223008066831468</c:v>
                </c:pt>
                <c:pt idx="222">
                  <c:v>2.8288142347640965</c:v>
                </c:pt>
                <c:pt idx="223">
                  <c:v>2.7646978090331307</c:v>
                </c:pt>
                <c:pt idx="224">
                  <c:v>2.9452154164705378</c:v>
                </c:pt>
                <c:pt idx="225">
                  <c:v>2.9955590617254826</c:v>
                </c:pt>
                <c:pt idx="226">
                  <c:v>3.0776609499518983</c:v>
                </c:pt>
                <c:pt idx="227">
                  <c:v>2.9519959205476827</c:v>
                </c:pt>
                <c:pt idx="228">
                  <c:v>2.9635126838847512</c:v>
                </c:pt>
                <c:pt idx="229">
                  <c:v>2.9870794477372855</c:v>
                </c:pt>
                <c:pt idx="230">
                  <c:v>2.9237250595512831</c:v>
                </c:pt>
                <c:pt idx="231">
                  <c:v>3.0100320060549395</c:v>
                </c:pt>
                <c:pt idx="232">
                  <c:v>3.0146845467218468</c:v>
                </c:pt>
                <c:pt idx="233">
                  <c:v>3.0457916170145629</c:v>
                </c:pt>
                <c:pt idx="234">
                  <c:v>2.9173127107985892</c:v>
                </c:pt>
                <c:pt idx="235">
                  <c:v>3.0269770366000861</c:v>
                </c:pt>
                <c:pt idx="236">
                  <c:v>3.0236675490422447</c:v>
                </c:pt>
                <c:pt idx="237">
                  <c:v>2.9337521570260159</c:v>
                </c:pt>
                <c:pt idx="238">
                  <c:v>2.93438515111266</c:v>
                </c:pt>
                <c:pt idx="239">
                  <c:v>3.0120340971679287</c:v>
                </c:pt>
                <c:pt idx="240">
                  <c:v>3.0957178926055748</c:v>
                </c:pt>
                <c:pt idx="241">
                  <c:v>2.984713083917403</c:v>
                </c:pt>
                <c:pt idx="242">
                  <c:v>2.9862596474727297</c:v>
                </c:pt>
                <c:pt idx="243">
                  <c:v>2.8087140278524658</c:v>
                </c:pt>
                <c:pt idx="244">
                  <c:v>3.0057902989111014</c:v>
                </c:pt>
                <c:pt idx="245">
                  <c:v>2.9724819351255758</c:v>
                </c:pt>
                <c:pt idx="246">
                  <c:v>2.9390440355609591</c:v>
                </c:pt>
                <c:pt idx="247">
                  <c:v>2.9377228670992381</c:v>
                </c:pt>
                <c:pt idx="248">
                  <c:v>2.9793186417619206</c:v>
                </c:pt>
                <c:pt idx="249">
                  <c:v>3.0789938478082224</c:v>
                </c:pt>
                <c:pt idx="250">
                  <c:v>3.1104823019505385</c:v>
                </c:pt>
                <c:pt idx="251">
                  <c:v>3.0905576123442384</c:v>
                </c:pt>
                <c:pt idx="252">
                  <c:v>3.1331416624251438</c:v>
                </c:pt>
                <c:pt idx="253">
                  <c:v>3.0454543385781947</c:v>
                </c:pt>
                <c:pt idx="254">
                  <c:v>2.9380179695436524</c:v>
                </c:pt>
                <c:pt idx="255">
                  <c:v>2.7834757359992577</c:v>
                </c:pt>
                <c:pt idx="256">
                  <c:v>2.6468199538077237</c:v>
                </c:pt>
                <c:pt idx="257">
                  <c:v>2.960110285857795</c:v>
                </c:pt>
                <c:pt idx="258">
                  <c:v>2.869379314675879</c:v>
                </c:pt>
                <c:pt idx="259">
                  <c:v>2.9619382317020002</c:v>
                </c:pt>
                <c:pt idx="260">
                  <c:v>3.0259386519713325</c:v>
                </c:pt>
                <c:pt idx="261">
                  <c:v>3.095600224917205</c:v>
                </c:pt>
                <c:pt idx="262">
                  <c:v>3.1275603790550335</c:v>
                </c:pt>
                <c:pt idx="263">
                  <c:v>3.0822749062839678</c:v>
                </c:pt>
                <c:pt idx="264">
                  <c:v>3.195413249010997</c:v>
                </c:pt>
                <c:pt idx="265">
                  <c:v>3.2424024680780152</c:v>
                </c:pt>
                <c:pt idx="266">
                  <c:v>3.2357831647298805</c:v>
                </c:pt>
                <c:pt idx="267">
                  <c:v>3.2489079346584697</c:v>
                </c:pt>
                <c:pt idx="268">
                  <c:v>3.1994081658490354</c:v>
                </c:pt>
                <c:pt idx="269">
                  <c:v>3.0598626722342117</c:v>
                </c:pt>
                <c:pt idx="270">
                  <c:v>2.9978527775268735</c:v>
                </c:pt>
                <c:pt idx="271">
                  <c:v>3.0872338504100374</c:v>
                </c:pt>
                <c:pt idx="272">
                  <c:v>3.1004217202022546</c:v>
                </c:pt>
                <c:pt idx="273">
                  <c:v>2.9030631536141409</c:v>
                </c:pt>
                <c:pt idx="274">
                  <c:v>3.0682882440417867</c:v>
                </c:pt>
                <c:pt idx="275">
                  <c:v>3.0854826246748019</c:v>
                </c:pt>
                <c:pt idx="276">
                  <c:v>2.9236094474182637</c:v>
                </c:pt>
                <c:pt idx="277">
                  <c:v>2.9695385559216039</c:v>
                </c:pt>
                <c:pt idx="278">
                  <c:v>2.9255316540666079</c:v>
                </c:pt>
                <c:pt idx="279">
                  <c:v>2.9367981092911961</c:v>
                </c:pt>
                <c:pt idx="280">
                  <c:v>2.949795727950725</c:v>
                </c:pt>
                <c:pt idx="281">
                  <c:v>2.9365604766311559</c:v>
                </c:pt>
                <c:pt idx="282">
                  <c:v>2.9959348399058028</c:v>
                </c:pt>
                <c:pt idx="283">
                  <c:v>3.0707656063853506</c:v>
                </c:pt>
                <c:pt idx="284">
                  <c:v>3.1737147777054688</c:v>
                </c:pt>
                <c:pt idx="285">
                  <c:v>3.2358392409894998</c:v>
                </c:pt>
                <c:pt idx="286">
                  <c:v>3.2239243106074116</c:v>
                </c:pt>
                <c:pt idx="287">
                  <c:v>3.2074724511596542</c:v>
                </c:pt>
                <c:pt idx="288">
                  <c:v>3.1843357950873266</c:v>
                </c:pt>
                <c:pt idx="289">
                  <c:v>3.2209052919392445</c:v>
                </c:pt>
                <c:pt idx="290">
                  <c:v>3.1945112656470536</c:v>
                </c:pt>
                <c:pt idx="291">
                  <c:v>3.1568631031035879</c:v>
                </c:pt>
                <c:pt idx="292">
                  <c:v>3.0481407228376645</c:v>
                </c:pt>
                <c:pt idx="293">
                  <c:v>3.1142523748158744</c:v>
                </c:pt>
                <c:pt idx="294">
                  <c:v>3.1523903238104367</c:v>
                </c:pt>
                <c:pt idx="295">
                  <c:v>2.9531829413156347</c:v>
                </c:pt>
                <c:pt idx="296">
                  <c:v>2.89631038628941</c:v>
                </c:pt>
                <c:pt idx="297">
                  <c:v>2.952692196695796</c:v>
                </c:pt>
                <c:pt idx="298">
                  <c:v>3.0312291067995139</c:v>
                </c:pt>
                <c:pt idx="299">
                  <c:v>3.0274232679665762</c:v>
                </c:pt>
                <c:pt idx="300">
                  <c:v>3.1103081268283534</c:v>
                </c:pt>
                <c:pt idx="301">
                  <c:v>3.0760926710110952</c:v>
                </c:pt>
                <c:pt idx="302">
                  <c:v>3.0153045725175196</c:v>
                </c:pt>
                <c:pt idx="303">
                  <c:v>2.9370224470820805</c:v>
                </c:pt>
                <c:pt idx="304">
                  <c:v>2.9223836586847218</c:v>
                </c:pt>
                <c:pt idx="305">
                  <c:v>2.7049333095431267</c:v>
                </c:pt>
                <c:pt idx="306">
                  <c:v>2.7689441981455336</c:v>
                </c:pt>
                <c:pt idx="307">
                  <c:v>2.7556618410103542</c:v>
                </c:pt>
                <c:pt idx="308">
                  <c:v>2.5993927647494663</c:v>
                </c:pt>
                <c:pt idx="309">
                  <c:v>2.673022968058842</c:v>
                </c:pt>
                <c:pt idx="310">
                  <c:v>2.6631788005568042</c:v>
                </c:pt>
                <c:pt idx="311">
                  <c:v>2.6364294782432633</c:v>
                </c:pt>
                <c:pt idx="312">
                  <c:v>2.6521907159937639</c:v>
                </c:pt>
                <c:pt idx="313">
                  <c:v>2.6093557277218817</c:v>
                </c:pt>
                <c:pt idx="314">
                  <c:v>2.6321141493025437</c:v>
                </c:pt>
                <c:pt idx="315">
                  <c:v>2.6258082173519175</c:v>
                </c:pt>
                <c:pt idx="316">
                  <c:v>2.6591076475952633</c:v>
                </c:pt>
                <c:pt idx="317">
                  <c:v>2.6324705448904582</c:v>
                </c:pt>
                <c:pt idx="318">
                  <c:v>2.638480109077463</c:v>
                </c:pt>
                <c:pt idx="319">
                  <c:v>2.6774004805118756</c:v>
                </c:pt>
                <c:pt idx="320">
                  <c:v>2.6975925675033814</c:v>
                </c:pt>
                <c:pt idx="321">
                  <c:v>2.657887434277002</c:v>
                </c:pt>
                <c:pt idx="322">
                  <c:v>2.7011589047353128</c:v>
                </c:pt>
                <c:pt idx="323">
                  <c:v>2.7346708927590688</c:v>
                </c:pt>
                <c:pt idx="324">
                  <c:v>2.7136057905396651</c:v>
                </c:pt>
                <c:pt idx="325">
                  <c:v>2.6884577641462428</c:v>
                </c:pt>
                <c:pt idx="326">
                  <c:v>2.5851543047134462</c:v>
                </c:pt>
                <c:pt idx="327">
                  <c:v>2.6108068644812921</c:v>
                </c:pt>
                <c:pt idx="328">
                  <c:v>2.6004484237014904</c:v>
                </c:pt>
                <c:pt idx="329">
                  <c:v>2.704202701076432</c:v>
                </c:pt>
                <c:pt idx="330">
                  <c:v>2.7703619213649482</c:v>
                </c:pt>
                <c:pt idx="331">
                  <c:v>2.6883394867466772</c:v>
                </c:pt>
                <c:pt idx="332">
                  <c:v>2.6342024719964825</c:v>
                </c:pt>
                <c:pt idx="333">
                  <c:v>2.6635296196505043</c:v>
                </c:pt>
                <c:pt idx="334">
                  <c:v>2.6937912072237187</c:v>
                </c:pt>
                <c:pt idx="335">
                  <c:v>2.6541092998371338</c:v>
                </c:pt>
                <c:pt idx="336">
                  <c:v>2.6536452719684247</c:v>
                </c:pt>
                <c:pt idx="337">
                  <c:v>2.6806420527054762</c:v>
                </c:pt>
                <c:pt idx="338">
                  <c:v>2.6569676318087581</c:v>
                </c:pt>
                <c:pt idx="339">
                  <c:v>2.6284587829683881</c:v>
                </c:pt>
                <c:pt idx="340">
                  <c:v>2.562645476131328</c:v>
                </c:pt>
                <c:pt idx="341">
                  <c:v>2.623195797040863</c:v>
                </c:pt>
                <c:pt idx="342">
                  <c:v>2.5564086989755328</c:v>
                </c:pt>
                <c:pt idx="343">
                  <c:v>2.5670080567605407</c:v>
                </c:pt>
                <c:pt idx="344">
                  <c:v>2.5900418376618841</c:v>
                </c:pt>
                <c:pt idx="345">
                  <c:v>2.5574404563867934</c:v>
                </c:pt>
                <c:pt idx="346">
                  <c:v>2.5681742497057849</c:v>
                </c:pt>
                <c:pt idx="347">
                  <c:v>2.5778715941207118</c:v>
                </c:pt>
                <c:pt idx="348">
                  <c:v>2.5956507804800104</c:v>
                </c:pt>
                <c:pt idx="349">
                  <c:v>2.5821781059478561</c:v>
                </c:pt>
                <c:pt idx="350">
                  <c:v>2.5490986099790294</c:v>
                </c:pt>
                <c:pt idx="351">
                  <c:v>2.5252970501099576</c:v>
                </c:pt>
                <c:pt idx="352">
                  <c:v>2.5364278392766968</c:v>
                </c:pt>
                <c:pt idx="353">
                  <c:v>2.4771438960795038</c:v>
                </c:pt>
                <c:pt idx="354">
                  <c:v>2.4610290313560337</c:v>
                </c:pt>
                <c:pt idx="355">
                  <c:v>2.5218428387930101</c:v>
                </c:pt>
                <c:pt idx="356">
                  <c:v>2.4976391008506766</c:v>
                </c:pt>
                <c:pt idx="357">
                  <c:v>2.4024542033504628</c:v>
                </c:pt>
                <c:pt idx="358">
                  <c:v>2.4274907169567719</c:v>
                </c:pt>
                <c:pt idx="359">
                  <c:v>2.4102759877634297</c:v>
                </c:pt>
                <c:pt idx="360">
                  <c:v>2.3735111974134568</c:v>
                </c:pt>
                <c:pt idx="361">
                  <c:v>2.439714998324559</c:v>
                </c:pt>
                <c:pt idx="362">
                  <c:v>2.4411316817738635</c:v>
                </c:pt>
                <c:pt idx="363">
                  <c:v>2.4125346849324782</c:v>
                </c:pt>
                <c:pt idx="364">
                  <c:v>2.3721120101478799</c:v>
                </c:pt>
                <c:pt idx="365">
                  <c:v>2.1478420226857504</c:v>
                </c:pt>
                <c:pt idx="366">
                  <c:v>2.184212007736952</c:v>
                </c:pt>
                <c:pt idx="367">
                  <c:v>2.1737221878652764</c:v>
                </c:pt>
                <c:pt idx="368">
                  <c:v>2.2419278053106009</c:v>
                </c:pt>
                <c:pt idx="369">
                  <c:v>2.2797179836752588</c:v>
                </c:pt>
                <c:pt idx="370">
                  <c:v>2.2890143488719685</c:v>
                </c:pt>
                <c:pt idx="371">
                  <c:v>2.2911526343885078</c:v>
                </c:pt>
                <c:pt idx="372">
                  <c:v>2.354356451139517</c:v>
                </c:pt>
                <c:pt idx="373">
                  <c:v>2.3595466299823884</c:v>
                </c:pt>
                <c:pt idx="374">
                  <c:v>2.3797283692945825</c:v>
                </c:pt>
                <c:pt idx="375">
                  <c:v>2.3433776186107873</c:v>
                </c:pt>
                <c:pt idx="376">
                  <c:v>2.3775101034787882</c:v>
                </c:pt>
                <c:pt idx="377">
                  <c:v>2.3143334777909863</c:v>
                </c:pt>
                <c:pt idx="378">
                  <c:v>2.4015918099978313</c:v>
                </c:pt>
                <c:pt idx="379">
                  <c:v>2.3851810267272837</c:v>
                </c:pt>
                <c:pt idx="380">
                  <c:v>2.4051892439597631</c:v>
                </c:pt>
                <c:pt idx="381">
                  <c:v>2.3411076548808407</c:v>
                </c:pt>
                <c:pt idx="382">
                  <c:v>2.3237417176729505</c:v>
                </c:pt>
                <c:pt idx="383">
                  <c:v>2.4465532879316596</c:v>
                </c:pt>
                <c:pt idx="384">
                  <c:v>2.377866284634087</c:v>
                </c:pt>
                <c:pt idx="385">
                  <c:v>2.4183245747730227</c:v>
                </c:pt>
                <c:pt idx="386">
                  <c:v>2.4019936788035126</c:v>
                </c:pt>
                <c:pt idx="387">
                  <c:v>2.4374038011207362</c:v>
                </c:pt>
                <c:pt idx="388">
                  <c:v>2.4234136748639443</c:v>
                </c:pt>
                <c:pt idx="389">
                  <c:v>2.3760366086886759</c:v>
                </c:pt>
                <c:pt idx="390">
                  <c:v>2.5143950087141027</c:v>
                </c:pt>
                <c:pt idx="391">
                  <c:v>2.4584014763396613</c:v>
                </c:pt>
                <c:pt idx="392">
                  <c:v>2.4542891756686811</c:v>
                </c:pt>
                <c:pt idx="393">
                  <c:v>2.4151090678071081</c:v>
                </c:pt>
                <c:pt idx="394">
                  <c:v>2.4079463342869332</c:v>
                </c:pt>
                <c:pt idx="395">
                  <c:v>2.3962960300755745</c:v>
                </c:pt>
                <c:pt idx="396">
                  <c:v>2.4030547814463556</c:v>
                </c:pt>
                <c:pt idx="397">
                  <c:v>2.3501105026717823</c:v>
                </c:pt>
                <c:pt idx="398">
                  <c:v>2.3182870936255973</c:v>
                </c:pt>
                <c:pt idx="399">
                  <c:v>2.354663027015774</c:v>
                </c:pt>
                <c:pt idx="400">
                  <c:v>2.4098495457588047</c:v>
                </c:pt>
                <c:pt idx="401">
                  <c:v>2.4097523882996219</c:v>
                </c:pt>
                <c:pt idx="402">
                  <c:v>2.4026061696730134</c:v>
                </c:pt>
                <c:pt idx="403">
                  <c:v>2.43488475884745</c:v>
                </c:pt>
                <c:pt idx="404">
                  <c:v>2.4483354484407034</c:v>
                </c:pt>
                <c:pt idx="405">
                  <c:v>2.3873488633641409</c:v>
                </c:pt>
                <c:pt idx="406">
                  <c:v>2.3964310240677009</c:v>
                </c:pt>
                <c:pt idx="407">
                  <c:v>2.4069856353425449</c:v>
                </c:pt>
                <c:pt idx="408">
                  <c:v>2.4323111244946243</c:v>
                </c:pt>
                <c:pt idx="409">
                  <c:v>2.4142120468227595</c:v>
                </c:pt>
                <c:pt idx="410">
                  <c:v>2.3221876326666839</c:v>
                </c:pt>
                <c:pt idx="411">
                  <c:v>2.3299002899359924</c:v>
                </c:pt>
                <c:pt idx="412">
                  <c:v>2.3386046859529181</c:v>
                </c:pt>
                <c:pt idx="413">
                  <c:v>2.3094568596997536</c:v>
                </c:pt>
                <c:pt idx="414">
                  <c:v>2.3045088730505054</c:v>
                </c:pt>
                <c:pt idx="415">
                  <c:v>2.3106240947743553</c:v>
                </c:pt>
                <c:pt idx="416">
                  <c:v>2.3079430344668297</c:v>
                </c:pt>
                <c:pt idx="417">
                  <c:v>2.2932532640468617</c:v>
                </c:pt>
                <c:pt idx="418">
                  <c:v>2.4098043317199846</c:v>
                </c:pt>
                <c:pt idx="419">
                  <c:v>2.4120262570188022</c:v>
                </c:pt>
                <c:pt idx="420">
                  <c:v>2.4567594883820907</c:v>
                </c:pt>
                <c:pt idx="421">
                  <c:v>2.4679267866026438</c:v>
                </c:pt>
                <c:pt idx="422">
                  <c:v>2.4630607383260399</c:v>
                </c:pt>
                <c:pt idx="423">
                  <c:v>2.4790968623533485</c:v>
                </c:pt>
                <c:pt idx="424">
                  <c:v>2.4632471892296635</c:v>
                </c:pt>
                <c:pt idx="425">
                  <c:v>2.4646256526805299</c:v>
                </c:pt>
                <c:pt idx="426">
                  <c:v>2.4732469530611465</c:v>
                </c:pt>
                <c:pt idx="427">
                  <c:v>2.5533085357436067</c:v>
                </c:pt>
                <c:pt idx="428">
                  <c:v>2.5475561135031506</c:v>
                </c:pt>
                <c:pt idx="429">
                  <c:v>2.5091783905792284</c:v>
                </c:pt>
                <c:pt idx="430">
                  <c:v>2.5358750769199387</c:v>
                </c:pt>
                <c:pt idx="431">
                  <c:v>2.5325038682430678</c:v>
                </c:pt>
                <c:pt idx="432">
                  <c:v>2.478065862420626</c:v>
                </c:pt>
                <c:pt idx="433">
                  <c:v>2.4926557464002932</c:v>
                </c:pt>
                <c:pt idx="434">
                  <c:v>2.5543746239804865</c:v>
                </c:pt>
                <c:pt idx="435">
                  <c:v>2.5817022704685484</c:v>
                </c:pt>
                <c:pt idx="436">
                  <c:v>2.5742858332341867</c:v>
                </c:pt>
                <c:pt idx="437">
                  <c:v>2.6119755120712034</c:v>
                </c:pt>
                <c:pt idx="438">
                  <c:v>2.5887296568453824</c:v>
                </c:pt>
                <c:pt idx="439">
                  <c:v>2.5833313436493857</c:v>
                </c:pt>
                <c:pt idx="440">
                  <c:v>2.5916330442338951</c:v>
                </c:pt>
                <c:pt idx="441">
                  <c:v>2.5809842809614989</c:v>
                </c:pt>
                <c:pt idx="442">
                  <c:v>2.5041268291954841</c:v>
                </c:pt>
                <c:pt idx="443">
                  <c:v>2.5427371167946462</c:v>
                </c:pt>
                <c:pt idx="444">
                  <c:v>2.5611135876573647</c:v>
                </c:pt>
                <c:pt idx="445">
                  <c:v>2.5780948246622231</c:v>
                </c:pt>
                <c:pt idx="446">
                  <c:v>2.6518578121951868</c:v>
                </c:pt>
                <c:pt idx="447">
                  <c:v>2.7014826105590259</c:v>
                </c:pt>
                <c:pt idx="448">
                  <c:v>2.6422666561957189</c:v>
                </c:pt>
                <c:pt idx="449">
                  <c:v>2.6343539953049975</c:v>
                </c:pt>
                <c:pt idx="450">
                  <c:v>2.6103816003031435</c:v>
                </c:pt>
                <c:pt idx="451">
                  <c:v>2.6405743445642491</c:v>
                </c:pt>
                <c:pt idx="452">
                  <c:v>2.5919727543550186</c:v>
                </c:pt>
                <c:pt idx="453">
                  <c:v>2.6409442844171043</c:v>
                </c:pt>
                <c:pt idx="454">
                  <c:v>2.5923335170577917</c:v>
                </c:pt>
                <c:pt idx="455">
                  <c:v>2.6360236522234541</c:v>
                </c:pt>
                <c:pt idx="456">
                  <c:v>2.8174058819210051</c:v>
                </c:pt>
                <c:pt idx="457">
                  <c:v>2.5672582709004925</c:v>
                </c:pt>
                <c:pt idx="458">
                  <c:v>2.5439783244120742</c:v>
                </c:pt>
                <c:pt idx="459">
                  <c:v>2.527235211415285</c:v>
                </c:pt>
                <c:pt idx="460">
                  <c:v>2.6121079338991526</c:v>
                </c:pt>
                <c:pt idx="461">
                  <c:v>2.604098281743497</c:v>
                </c:pt>
                <c:pt idx="462">
                  <c:v>2.6095822473811934</c:v>
                </c:pt>
                <c:pt idx="463">
                  <c:v>2.5827473960124672</c:v>
                </c:pt>
                <c:pt idx="464">
                  <c:v>2.5928057744099298</c:v>
                </c:pt>
                <c:pt idx="465">
                  <c:v>2.5743375822497816</c:v>
                </c:pt>
                <c:pt idx="466">
                  <c:v>2.4841180912653864</c:v>
                </c:pt>
                <c:pt idx="467">
                  <c:v>2.4364427326568703</c:v>
                </c:pt>
                <c:pt idx="468">
                  <c:v>2.4507685813564439</c:v>
                </c:pt>
                <c:pt idx="469">
                  <c:v>2.3822615530456375</c:v>
                </c:pt>
                <c:pt idx="470">
                  <c:v>2.3855300642921189</c:v>
                </c:pt>
                <c:pt idx="471">
                  <c:v>2.3674422741089836</c:v>
                </c:pt>
                <c:pt idx="472">
                  <c:v>2.3322878439338188</c:v>
                </c:pt>
                <c:pt idx="473">
                  <c:v>2.2857332616539634</c:v>
                </c:pt>
                <c:pt idx="474">
                  <c:v>2.2755838208209336</c:v>
                </c:pt>
                <c:pt idx="475">
                  <c:v>2.2864216829762403</c:v>
                </c:pt>
                <c:pt idx="476">
                  <c:v>2.2837241136524757</c:v>
                </c:pt>
                <c:pt idx="477">
                  <c:v>2.3177523770138588</c:v>
                </c:pt>
                <c:pt idx="478">
                  <c:v>2.3374936685728906</c:v>
                </c:pt>
                <c:pt idx="479">
                  <c:v>2.3222720372003867</c:v>
                </c:pt>
                <c:pt idx="480">
                  <c:v>2.3378730528180154</c:v>
                </c:pt>
                <c:pt idx="481">
                  <c:v>2.3368365028138451</c:v>
                </c:pt>
                <c:pt idx="482">
                  <c:v>2.3128752937397725</c:v>
                </c:pt>
                <c:pt idx="483">
                  <c:v>2.3868900703829508</c:v>
                </c:pt>
                <c:pt idx="484">
                  <c:v>2.3534605473450472</c:v>
                </c:pt>
                <c:pt idx="485">
                  <c:v>2.3696597660706038</c:v>
                </c:pt>
                <c:pt idx="486">
                  <c:v>2.3696288953534137</c:v>
                </c:pt>
                <c:pt idx="487">
                  <c:v>2.3866293033251695</c:v>
                </c:pt>
                <c:pt idx="488">
                  <c:v>2.4030869725086466</c:v>
                </c:pt>
                <c:pt idx="489">
                  <c:v>2.41251629242816</c:v>
                </c:pt>
                <c:pt idx="490">
                  <c:v>2.36893814380741</c:v>
                </c:pt>
                <c:pt idx="491">
                  <c:v>2.4242264816732502</c:v>
                </c:pt>
                <c:pt idx="492">
                  <c:v>2.4654329682825011</c:v>
                </c:pt>
                <c:pt idx="493">
                  <c:v>2.4267872988223749</c:v>
                </c:pt>
                <c:pt idx="494">
                  <c:v>2.4459715546570115</c:v>
                </c:pt>
                <c:pt idx="495">
                  <c:v>2.3862476567180697</c:v>
                </c:pt>
                <c:pt idx="496">
                  <c:v>2.4262695999927439</c:v>
                </c:pt>
                <c:pt idx="497">
                  <c:v>2.4204114994379284</c:v>
                </c:pt>
                <c:pt idx="498">
                  <c:v>2.4318605503437669</c:v>
                </c:pt>
                <c:pt idx="499">
                  <c:v>2.3930920867249728</c:v>
                </c:pt>
                <c:pt idx="500">
                  <c:v>2.4042296657036077</c:v>
                </c:pt>
                <c:pt idx="501">
                  <c:v>2.4275618888712387</c:v>
                </c:pt>
                <c:pt idx="502">
                  <c:v>2.3365584419941752</c:v>
                </c:pt>
                <c:pt idx="503">
                  <c:v>2.4578903199900579</c:v>
                </c:pt>
                <c:pt idx="504">
                  <c:v>2.4276035560597808</c:v>
                </c:pt>
                <c:pt idx="505">
                  <c:v>2.4720841858008891</c:v>
                </c:pt>
                <c:pt idx="506">
                  <c:v>2.4598719913520362</c:v>
                </c:pt>
                <c:pt idx="507">
                  <c:v>2.4195121791045682</c:v>
                </c:pt>
                <c:pt idx="508">
                  <c:v>2.4226288699928191</c:v>
                </c:pt>
                <c:pt idx="509">
                  <c:v>2.4560785626228063</c:v>
                </c:pt>
                <c:pt idx="510">
                  <c:v>2.4591162712940693</c:v>
                </c:pt>
                <c:pt idx="511">
                  <c:v>2.4456454998016124</c:v>
                </c:pt>
                <c:pt idx="512">
                  <c:v>2.6085910985673126</c:v>
                </c:pt>
                <c:pt idx="513">
                  <c:v>2.6407714674533422</c:v>
                </c:pt>
                <c:pt idx="514">
                  <c:v>2.5931457726387701</c:v>
                </c:pt>
                <c:pt idx="515">
                  <c:v>2.5515912799892821</c:v>
                </c:pt>
                <c:pt idx="516">
                  <c:v>2.5702211005734461</c:v>
                </c:pt>
                <c:pt idx="517">
                  <c:v>2.3611668081082753</c:v>
                </c:pt>
                <c:pt idx="518">
                  <c:v>2.3785342310032989</c:v>
                </c:pt>
                <c:pt idx="519">
                  <c:v>2.3143614010976123</c:v>
                </c:pt>
                <c:pt idx="520">
                  <c:v>2.3150266988413</c:v>
                </c:pt>
                <c:pt idx="521">
                  <c:v>2.3328988214437674</c:v>
                </c:pt>
                <c:pt idx="522">
                  <c:v>2.329515137053829</c:v>
                </c:pt>
                <c:pt idx="523">
                  <c:v>2.3007934881165948</c:v>
                </c:pt>
                <c:pt idx="524">
                  <c:v>2.329726327395524</c:v>
                </c:pt>
                <c:pt idx="525">
                  <c:v>2.3139263644598365</c:v>
                </c:pt>
                <c:pt idx="526">
                  <c:v>2.3117843864337435</c:v>
                </c:pt>
                <c:pt idx="527">
                  <c:v>2.324335796348262</c:v>
                </c:pt>
                <c:pt idx="528">
                  <c:v>2.4637522120307529</c:v>
                </c:pt>
                <c:pt idx="529">
                  <c:v>2.4843404642242874</c:v>
                </c:pt>
                <c:pt idx="530">
                  <c:v>2.3892455737453009</c:v>
                </c:pt>
                <c:pt idx="531">
                  <c:v>2.4043585036084774</c:v>
                </c:pt>
                <c:pt idx="532">
                  <c:v>2.3926461596528359</c:v>
                </c:pt>
                <c:pt idx="533">
                  <c:v>2.4151698200214331</c:v>
                </c:pt>
                <c:pt idx="534">
                  <c:v>2.473924368209016</c:v>
                </c:pt>
                <c:pt idx="535">
                  <c:v>2.4866166130307055</c:v>
                </c:pt>
                <c:pt idx="536">
                  <c:v>2.4414565753852928</c:v>
                </c:pt>
                <c:pt idx="537">
                  <c:v>2.4781613466471879</c:v>
                </c:pt>
                <c:pt idx="538">
                  <c:v>2.5153595760224965</c:v>
                </c:pt>
                <c:pt idx="539">
                  <c:v>2.4652835937761357</c:v>
                </c:pt>
                <c:pt idx="540">
                  <c:v>2.5029841828857009</c:v>
                </c:pt>
                <c:pt idx="541">
                  <c:v>2.4927206833810436</c:v>
                </c:pt>
                <c:pt idx="542">
                  <c:v>2.4962189125607566</c:v>
                </c:pt>
                <c:pt idx="543">
                  <c:v>2.4579589895507792</c:v>
                </c:pt>
                <c:pt idx="544">
                  <c:v>2.4988223108960086</c:v>
                </c:pt>
                <c:pt idx="545">
                  <c:v>2.6308703906325777</c:v>
                </c:pt>
                <c:pt idx="546">
                  <c:v>2.544598755618936</c:v>
                </c:pt>
                <c:pt idx="547">
                  <c:v>2.958052561115291</c:v>
                </c:pt>
                <c:pt idx="548">
                  <c:v>2.8777671077352238</c:v>
                </c:pt>
                <c:pt idx="549">
                  <c:v>2.9125027415375682</c:v>
                </c:pt>
                <c:pt idx="550">
                  <c:v>2.8083374732711288</c:v>
                </c:pt>
                <c:pt idx="551">
                  <c:v>2.7954287314060631</c:v>
                </c:pt>
                <c:pt idx="552">
                  <c:v>3.1649700178579163</c:v>
                </c:pt>
                <c:pt idx="553">
                  <c:v>3.0877221355708797</c:v>
                </c:pt>
                <c:pt idx="554">
                  <c:v>3.0928006753311585</c:v>
                </c:pt>
                <c:pt idx="555">
                  <c:v>3.0631323696924344</c:v>
                </c:pt>
                <c:pt idx="556">
                  <c:v>3.0027183964994562</c:v>
                </c:pt>
                <c:pt idx="557">
                  <c:v>2.9739085634761233</c:v>
                </c:pt>
                <c:pt idx="558">
                  <c:v>2.96568445243601</c:v>
                </c:pt>
                <c:pt idx="559">
                  <c:v>2.901968800071467</c:v>
                </c:pt>
                <c:pt idx="560">
                  <c:v>2.8963506392540674</c:v>
                </c:pt>
                <c:pt idx="561">
                  <c:v>2.9463369339649392</c:v>
                </c:pt>
                <c:pt idx="562">
                  <c:v>2.9546594682910055</c:v>
                </c:pt>
                <c:pt idx="563">
                  <c:v>3.1889122008573083</c:v>
                </c:pt>
                <c:pt idx="564">
                  <c:v>3.0047836156637966</c:v>
                </c:pt>
                <c:pt idx="565">
                  <c:v>2.971904539385545</c:v>
                </c:pt>
                <c:pt idx="566">
                  <c:v>2.8017161258396523</c:v>
                </c:pt>
                <c:pt idx="567">
                  <c:v>2.6669004779994321</c:v>
                </c:pt>
                <c:pt idx="568">
                  <c:v>2.7062234048463267</c:v>
                </c:pt>
                <c:pt idx="569">
                  <c:v>2.5598473675340156</c:v>
                </c:pt>
                <c:pt idx="570">
                  <c:v>2.5905347395948066</c:v>
                </c:pt>
                <c:pt idx="571">
                  <c:v>2.5513138514014071</c:v>
                </c:pt>
                <c:pt idx="572">
                  <c:v>2.6073518156458131</c:v>
                </c:pt>
                <c:pt idx="573">
                  <c:v>2.5758276647956744</c:v>
                </c:pt>
                <c:pt idx="574">
                  <c:v>2.5895423353668154</c:v>
                </c:pt>
                <c:pt idx="575">
                  <c:v>2.566810721915469</c:v>
                </c:pt>
                <c:pt idx="576">
                  <c:v>2.5816056219446923</c:v>
                </c:pt>
                <c:pt idx="577">
                  <c:v>2.5820938337888935</c:v>
                </c:pt>
                <c:pt idx="578">
                  <c:v>2.5619849790720033</c:v>
                </c:pt>
                <c:pt idx="579">
                  <c:v>2.6874432785212212</c:v>
                </c:pt>
                <c:pt idx="580">
                  <c:v>2.6798684146725567</c:v>
                </c:pt>
                <c:pt idx="581">
                  <c:v>2.627516502071475</c:v>
                </c:pt>
                <c:pt idx="582">
                  <c:v>2.6953304358454946</c:v>
                </c:pt>
                <c:pt idx="583">
                  <c:v>2.7018587704398715</c:v>
                </c:pt>
                <c:pt idx="584">
                  <c:v>2.7019593866619602</c:v>
                </c:pt>
                <c:pt idx="585">
                  <c:v>2.8030175733242153</c:v>
                </c:pt>
                <c:pt idx="586">
                  <c:v>2.9099024682703325</c:v>
                </c:pt>
                <c:pt idx="587">
                  <c:v>3.0193580721084232</c:v>
                </c:pt>
                <c:pt idx="588">
                  <c:v>3.0215467688969859</c:v>
                </c:pt>
                <c:pt idx="589">
                  <c:v>3.0850573257422651</c:v>
                </c:pt>
                <c:pt idx="590">
                  <c:v>3.0774466058847763</c:v>
                </c:pt>
                <c:pt idx="591">
                  <c:v>3.0950691685321066</c:v>
                </c:pt>
                <c:pt idx="592">
                  <c:v>3.0842907833556641</c:v>
                </c:pt>
                <c:pt idx="593">
                  <c:v>3.2072015856765597</c:v>
                </c:pt>
                <c:pt idx="594">
                  <c:v>3.2111514256868769</c:v>
                </c:pt>
                <c:pt idx="595">
                  <c:v>3.3509059510991417</c:v>
                </c:pt>
                <c:pt idx="596">
                  <c:v>3.3852740269618025</c:v>
                </c:pt>
                <c:pt idx="597">
                  <c:v>3.4735584129560659</c:v>
                </c:pt>
                <c:pt idx="598">
                  <c:v>3.5569145438053842</c:v>
                </c:pt>
                <c:pt idx="599">
                  <c:v>3.4261396003016347</c:v>
                </c:pt>
                <c:pt idx="600">
                  <c:v>3.4729695281706463</c:v>
                </c:pt>
                <c:pt idx="601">
                  <c:v>3.5212068504390217</c:v>
                </c:pt>
                <c:pt idx="602">
                  <c:v>3.4544438043576</c:v>
                </c:pt>
                <c:pt idx="603">
                  <c:v>3.2920409173250129</c:v>
                </c:pt>
                <c:pt idx="604">
                  <c:v>3.3354896166673638</c:v>
                </c:pt>
                <c:pt idx="605">
                  <c:v>3.3732550480771764</c:v>
                </c:pt>
                <c:pt idx="606">
                  <c:v>3.3868527739311065</c:v>
                </c:pt>
                <c:pt idx="607">
                  <c:v>3.2776390958195192</c:v>
                </c:pt>
                <c:pt idx="608">
                  <c:v>3.1863463669452994</c:v>
                </c:pt>
                <c:pt idx="609">
                  <c:v>3.232021716600983</c:v>
                </c:pt>
                <c:pt idx="610">
                  <c:v>3.2667935515319324</c:v>
                </c:pt>
                <c:pt idx="611">
                  <c:v>3.2955303803703013</c:v>
                </c:pt>
                <c:pt idx="612">
                  <c:v>3.1789635444924778</c:v>
                </c:pt>
                <c:pt idx="613">
                  <c:v>3.2248068459059711</c:v>
                </c:pt>
                <c:pt idx="614">
                  <c:v>3.261037136491745</c:v>
                </c:pt>
                <c:pt idx="615">
                  <c:v>3.2749226021212308</c:v>
                </c:pt>
                <c:pt idx="616">
                  <c:v>3.2430762283400307</c:v>
                </c:pt>
                <c:pt idx="617">
                  <c:v>3.2468996155144767</c:v>
                </c:pt>
                <c:pt idx="618">
                  <c:v>3.1689922108625797</c:v>
                </c:pt>
                <c:pt idx="619">
                  <c:v>2.9987517734511502</c:v>
                </c:pt>
                <c:pt idx="620">
                  <c:v>2.8590383558555503</c:v>
                </c:pt>
                <c:pt idx="621">
                  <c:v>2.7439795351196699</c:v>
                </c:pt>
                <c:pt idx="622">
                  <c:v>2.7415832679793075</c:v>
                </c:pt>
                <c:pt idx="623">
                  <c:v>2.7620406993397175</c:v>
                </c:pt>
                <c:pt idx="624">
                  <c:v>2.777496131916005</c:v>
                </c:pt>
                <c:pt idx="625">
                  <c:v>2.6671928105659655</c:v>
                </c:pt>
                <c:pt idx="626">
                  <c:v>2.678191996056428</c:v>
                </c:pt>
                <c:pt idx="627">
                  <c:v>2.6821308920160352</c:v>
                </c:pt>
                <c:pt idx="628">
                  <c:v>2.6903185768828748</c:v>
                </c:pt>
                <c:pt idx="629">
                  <c:v>2.7148128416301152</c:v>
                </c:pt>
                <c:pt idx="630">
                  <c:v>2.6537573929532607</c:v>
                </c:pt>
                <c:pt idx="631">
                  <c:v>2.6575668710672642</c:v>
                </c:pt>
                <c:pt idx="632">
                  <c:v>2.6914098115262006</c:v>
                </c:pt>
                <c:pt idx="633">
                  <c:v>2.8201642561619535</c:v>
                </c:pt>
                <c:pt idx="634">
                  <c:v>2.8224570588511915</c:v>
                </c:pt>
                <c:pt idx="635">
                  <c:v>2.8252984205974747</c:v>
                </c:pt>
                <c:pt idx="636">
                  <c:v>2.8463938078329054</c:v>
                </c:pt>
                <c:pt idx="637">
                  <c:v>2.899580310479124</c:v>
                </c:pt>
                <c:pt idx="638">
                  <c:v>2.9486980248764345</c:v>
                </c:pt>
                <c:pt idx="639">
                  <c:v>3.068462666420209</c:v>
                </c:pt>
                <c:pt idx="640">
                  <c:v>3.1461273373819587</c:v>
                </c:pt>
                <c:pt idx="641">
                  <c:v>3.0592514812193183</c:v>
                </c:pt>
                <c:pt idx="642">
                  <c:v>3.0788918980279871</c:v>
                </c:pt>
                <c:pt idx="643">
                  <c:v>3.0149469877166131</c:v>
                </c:pt>
                <c:pt idx="644">
                  <c:v>3.1107284883750146</c:v>
                </c:pt>
                <c:pt idx="645">
                  <c:v>2.9658343370750191</c:v>
                </c:pt>
                <c:pt idx="646">
                  <c:v>3.016021379348079</c:v>
                </c:pt>
                <c:pt idx="647">
                  <c:v>3.2683330795688819</c:v>
                </c:pt>
                <c:pt idx="648">
                  <c:v>3.2391603710305605</c:v>
                </c:pt>
                <c:pt idx="649">
                  <c:v>3.2972909133070933</c:v>
                </c:pt>
                <c:pt idx="650">
                  <c:v>3.2260545325731056</c:v>
                </c:pt>
                <c:pt idx="651">
                  <c:v>3.2820777007029349</c:v>
                </c:pt>
                <c:pt idx="652">
                  <c:v>3.3064899321785828</c:v>
                </c:pt>
                <c:pt idx="653">
                  <c:v>3.2568654785253663</c:v>
                </c:pt>
                <c:pt idx="654">
                  <c:v>3.3100239009217693</c:v>
                </c:pt>
                <c:pt idx="655">
                  <c:v>3.2106249463198844</c:v>
                </c:pt>
                <c:pt idx="656">
                  <c:v>3.1821274678052354</c:v>
                </c:pt>
                <c:pt idx="657">
                  <c:v>3.2988698005956576</c:v>
                </c:pt>
                <c:pt idx="658">
                  <c:v>3.1409567194867902</c:v>
                </c:pt>
                <c:pt idx="659">
                  <c:v>3.1770194135597989</c:v>
                </c:pt>
                <c:pt idx="660">
                  <c:v>3.1814088885164447</c:v>
                </c:pt>
                <c:pt idx="661">
                  <c:v>3.2323710037509827</c:v>
                </c:pt>
                <c:pt idx="662">
                  <c:v>3.303351231335514</c:v>
                </c:pt>
                <c:pt idx="663">
                  <c:v>3.1956852101708386</c:v>
                </c:pt>
                <c:pt idx="664">
                  <c:v>3.2143137007624456</c:v>
                </c:pt>
                <c:pt idx="665">
                  <c:v>3.3239832901204536</c:v>
                </c:pt>
                <c:pt idx="666">
                  <c:v>3.6171492165254704</c:v>
                </c:pt>
                <c:pt idx="667">
                  <c:v>3.4735375086808769</c:v>
                </c:pt>
                <c:pt idx="668">
                  <c:v>3.4935057174535551</c:v>
                </c:pt>
                <c:pt idx="669">
                  <c:v>3.4880571596451517</c:v>
                </c:pt>
                <c:pt idx="670">
                  <c:v>3.3579236790055553</c:v>
                </c:pt>
                <c:pt idx="671">
                  <c:v>3.1307938508886202</c:v>
                </c:pt>
                <c:pt idx="672">
                  <c:v>3.0318558131466284</c:v>
                </c:pt>
                <c:pt idx="673">
                  <c:v>2.9069373807426238</c:v>
                </c:pt>
                <c:pt idx="674">
                  <c:v>2.8425527101710717</c:v>
                </c:pt>
                <c:pt idx="675">
                  <c:v>2.8052233535950393</c:v>
                </c:pt>
                <c:pt idx="676">
                  <c:v>2.7352391447075672</c:v>
                </c:pt>
                <c:pt idx="677">
                  <c:v>2.7450437329821726</c:v>
                </c:pt>
                <c:pt idx="678">
                  <c:v>2.7366756535543582</c:v>
                </c:pt>
                <c:pt idx="679">
                  <c:v>2.7379343013140005</c:v>
                </c:pt>
                <c:pt idx="680">
                  <c:v>2.7075217273154775</c:v>
                </c:pt>
                <c:pt idx="681">
                  <c:v>2.6758549900953414</c:v>
                </c:pt>
                <c:pt idx="682">
                  <c:v>2.5922927373821936</c:v>
                </c:pt>
                <c:pt idx="683">
                  <c:v>2.6565405862667362</c:v>
                </c:pt>
                <c:pt idx="684">
                  <c:v>2.7005926805608764</c:v>
                </c:pt>
                <c:pt idx="685">
                  <c:v>2.7067370606299517</c:v>
                </c:pt>
                <c:pt idx="686">
                  <c:v>2.6918805406048372</c:v>
                </c:pt>
                <c:pt idx="687">
                  <c:v>2.6741124118405564</c:v>
                </c:pt>
                <c:pt idx="688">
                  <c:v>2.6303475518227684</c:v>
                </c:pt>
                <c:pt idx="689">
                  <c:v>2.6471134454579968</c:v>
                </c:pt>
                <c:pt idx="690">
                  <c:v>2.6611673230984292</c:v>
                </c:pt>
                <c:pt idx="691">
                  <c:v>2.8491921134231166</c:v>
                </c:pt>
                <c:pt idx="692">
                  <c:v>2.8654159376055346</c:v>
                </c:pt>
                <c:pt idx="693">
                  <c:v>2.811436557740135</c:v>
                </c:pt>
                <c:pt idx="694">
                  <c:v>2.8630678101849623</c:v>
                </c:pt>
                <c:pt idx="695">
                  <c:v>2.8629667461085959</c:v>
                </c:pt>
                <c:pt idx="696">
                  <c:v>2.8545834170589481</c:v>
                </c:pt>
                <c:pt idx="697">
                  <c:v>2.7837246898314736</c:v>
                </c:pt>
                <c:pt idx="698">
                  <c:v>2.8713557283440867</c:v>
                </c:pt>
                <c:pt idx="699">
                  <c:v>2.8411535850166283</c:v>
                </c:pt>
                <c:pt idx="700">
                  <c:v>2.8465269847062911</c:v>
                </c:pt>
                <c:pt idx="701">
                  <c:v>2.8165447372554717</c:v>
                </c:pt>
                <c:pt idx="702">
                  <c:v>2.7200425256065688</c:v>
                </c:pt>
                <c:pt idx="703">
                  <c:v>2.6956847297962683</c:v>
                </c:pt>
                <c:pt idx="704">
                  <c:v>2.8131928144341845</c:v>
                </c:pt>
                <c:pt idx="705">
                  <c:v>2.815845832885346</c:v>
                </c:pt>
                <c:pt idx="706">
                  <c:v>2.7672282095766056</c:v>
                </c:pt>
                <c:pt idx="707">
                  <c:v>2.7660198430463998</c:v>
                </c:pt>
                <c:pt idx="708">
                  <c:v>2.7050378384417257</c:v>
                </c:pt>
                <c:pt idx="709">
                  <c:v>2.6938557700746411</c:v>
                </c:pt>
                <c:pt idx="710">
                  <c:v>2.7151271080284873</c:v>
                </c:pt>
                <c:pt idx="711">
                  <c:v>2.7197437243781213</c:v>
                </c:pt>
                <c:pt idx="712">
                  <c:v>2.8012997711306067</c:v>
                </c:pt>
                <c:pt idx="713">
                  <c:v>2.9264892849362139</c:v>
                </c:pt>
                <c:pt idx="714">
                  <c:v>2.9824655546325118</c:v>
                </c:pt>
                <c:pt idx="715">
                  <c:v>2.9223693461419797</c:v>
                </c:pt>
                <c:pt idx="716">
                  <c:v>2.8474591878498003</c:v>
                </c:pt>
                <c:pt idx="717">
                  <c:v>2.9725335206651855</c:v>
                </c:pt>
                <c:pt idx="718">
                  <c:v>2.9853968789592864</c:v>
                </c:pt>
                <c:pt idx="719">
                  <c:v>2.94448006101825</c:v>
                </c:pt>
                <c:pt idx="720">
                  <c:v>2.9239318750748047</c:v>
                </c:pt>
                <c:pt idx="721">
                  <c:v>2.9849646613522638</c:v>
                </c:pt>
                <c:pt idx="722">
                  <c:v>2.8959139945748151</c:v>
                </c:pt>
                <c:pt idx="723">
                  <c:v>2.6779149435548728</c:v>
                </c:pt>
                <c:pt idx="724">
                  <c:v>2.7334430340312061</c:v>
                </c:pt>
                <c:pt idx="725">
                  <c:v>2.6630180449839411</c:v>
                </c:pt>
                <c:pt idx="726">
                  <c:v>2.6569958066245563</c:v>
                </c:pt>
                <c:pt idx="727">
                  <c:v>2.7461580057097175</c:v>
                </c:pt>
                <c:pt idx="728">
                  <c:v>2.7106848223148265</c:v>
                </c:pt>
                <c:pt idx="729">
                  <c:v>2.6949621056992221</c:v>
                </c:pt>
                <c:pt idx="730">
                  <c:v>2.6625984133209459</c:v>
                </c:pt>
                <c:pt idx="731">
                  <c:v>2.6393409768439753</c:v>
                </c:pt>
                <c:pt idx="732">
                  <c:v>2.5919118732147117</c:v>
                </c:pt>
                <c:pt idx="733">
                  <c:v>2.5748256344922655</c:v>
                </c:pt>
                <c:pt idx="734">
                  <c:v>2.610358560788987</c:v>
                </c:pt>
                <c:pt idx="735">
                  <c:v>2.5186945291032097</c:v>
                </c:pt>
                <c:pt idx="736">
                  <c:v>2.4829185047185787</c:v>
                </c:pt>
                <c:pt idx="737">
                  <c:v>2.4644307654055408</c:v>
                </c:pt>
                <c:pt idx="738">
                  <c:v>2.4425074700822722</c:v>
                </c:pt>
                <c:pt idx="739">
                  <c:v>2.567363443056883</c:v>
                </c:pt>
                <c:pt idx="740">
                  <c:v>2.5216311561711326</c:v>
                </c:pt>
                <c:pt idx="741">
                  <c:v>2.4437790473594578</c:v>
                </c:pt>
                <c:pt idx="742">
                  <c:v>2.4727295924524246</c:v>
                </c:pt>
                <c:pt idx="743">
                  <c:v>2.5542757866778341</c:v>
                </c:pt>
                <c:pt idx="744">
                  <c:v>2.6034486304153734</c:v>
                </c:pt>
                <c:pt idx="745">
                  <c:v>2.5721843803136539</c:v>
                </c:pt>
                <c:pt idx="746">
                  <c:v>2.6028016857205345</c:v>
                </c:pt>
                <c:pt idx="747">
                  <c:v>2.5993221439768561</c:v>
                </c:pt>
                <c:pt idx="748">
                  <c:v>2.6553046492658785</c:v>
                </c:pt>
                <c:pt idx="749">
                  <c:v>2.695833831317195</c:v>
                </c:pt>
                <c:pt idx="750">
                  <c:v>2.6556637530156433</c:v>
                </c:pt>
                <c:pt idx="751">
                  <c:v>2.617584932530963</c:v>
                </c:pt>
                <c:pt idx="752">
                  <c:v>2.6171627203227206</c:v>
                </c:pt>
                <c:pt idx="753">
                  <c:v>2.5914696049462993</c:v>
                </c:pt>
                <c:pt idx="754">
                  <c:v>2.5758815168944826</c:v>
                </c:pt>
                <c:pt idx="755">
                  <c:v>2.5382019132022018</c:v>
                </c:pt>
                <c:pt idx="756">
                  <c:v>2.5747750434766794</c:v>
                </c:pt>
                <c:pt idx="757">
                  <c:v>2.7104204649215449</c:v>
                </c:pt>
                <c:pt idx="758">
                  <c:v>2.6531475808842164</c:v>
                </c:pt>
                <c:pt idx="759">
                  <c:v>2.6526140992356746</c:v>
                </c:pt>
                <c:pt idx="760">
                  <c:v>2.6378922099445496</c:v>
                </c:pt>
                <c:pt idx="761">
                  <c:v>2.6585371372773752</c:v>
                </c:pt>
                <c:pt idx="762">
                  <c:v>2.7538696916115604</c:v>
                </c:pt>
                <c:pt idx="763">
                  <c:v>2.7262327647328939</c:v>
                </c:pt>
                <c:pt idx="764">
                  <c:v>2.8409762069821096</c:v>
                </c:pt>
                <c:pt idx="765">
                  <c:v>2.9118142550342281</c:v>
                </c:pt>
                <c:pt idx="766">
                  <c:v>2.9330169608097787</c:v>
                </c:pt>
                <c:pt idx="767">
                  <c:v>2.8962622181134918</c:v>
                </c:pt>
                <c:pt idx="768">
                  <c:v>2.9255506956931248</c:v>
                </c:pt>
                <c:pt idx="769">
                  <c:v>2.908539809974505</c:v>
                </c:pt>
                <c:pt idx="770">
                  <c:v>2.9307556331987912</c:v>
                </c:pt>
                <c:pt idx="771">
                  <c:v>2.8916611039956313</c:v>
                </c:pt>
                <c:pt idx="772">
                  <c:v>2.7993541558782211</c:v>
                </c:pt>
                <c:pt idx="773">
                  <c:v>2.7584009883842424</c:v>
                </c:pt>
                <c:pt idx="774">
                  <c:v>2.7632442985569368</c:v>
                </c:pt>
                <c:pt idx="775">
                  <c:v>2.6151752918002935</c:v>
                </c:pt>
                <c:pt idx="776">
                  <c:v>2.5518286505531287</c:v>
                </c:pt>
                <c:pt idx="777">
                  <c:v>2.5178415317358986</c:v>
                </c:pt>
                <c:pt idx="778">
                  <c:v>2.4922420315107123</c:v>
                </c:pt>
                <c:pt idx="779">
                  <c:v>2.5423070700217583</c:v>
                </c:pt>
                <c:pt idx="780">
                  <c:v>2.5607605626334853</c:v>
                </c:pt>
                <c:pt idx="781">
                  <c:v>2.56448765567804</c:v>
                </c:pt>
                <c:pt idx="782">
                  <c:v>2.5163642226520788</c:v>
                </c:pt>
                <c:pt idx="783">
                  <c:v>2.5232585912513668</c:v>
                </c:pt>
                <c:pt idx="784">
                  <c:v>2.5091571482759965</c:v>
                </c:pt>
                <c:pt idx="785">
                  <c:v>2.4959573553306371</c:v>
                </c:pt>
                <c:pt idx="786">
                  <c:v>2.5358030555967628</c:v>
                </c:pt>
                <c:pt idx="787">
                  <c:v>2.4768966451722454</c:v>
                </c:pt>
                <c:pt idx="788">
                  <c:v>2.5065561743326197</c:v>
                </c:pt>
                <c:pt idx="789">
                  <c:v>2.4906003216021784</c:v>
                </c:pt>
                <c:pt idx="790">
                  <c:v>2.5259177299314692</c:v>
                </c:pt>
                <c:pt idx="791">
                  <c:v>2.4893659069218255</c:v>
                </c:pt>
                <c:pt idx="792">
                  <c:v>2.5083153091048582</c:v>
                </c:pt>
                <c:pt idx="793">
                  <c:v>2.4543257036823354</c:v>
                </c:pt>
                <c:pt idx="794">
                  <c:v>2.5304250910700148</c:v>
                </c:pt>
                <c:pt idx="795">
                  <c:v>2.5938861420559296</c:v>
                </c:pt>
                <c:pt idx="796">
                  <c:v>2.6122832277317887</c:v>
                </c:pt>
                <c:pt idx="797">
                  <c:v>2.5849726637580988</c:v>
                </c:pt>
                <c:pt idx="798">
                  <c:v>2.5985788247929889</c:v>
                </c:pt>
                <c:pt idx="799">
                  <c:v>2.6412673132605247</c:v>
                </c:pt>
                <c:pt idx="800">
                  <c:v>2.6238351511124542</c:v>
                </c:pt>
                <c:pt idx="801">
                  <c:v>2.676884857022988</c:v>
                </c:pt>
                <c:pt idx="802">
                  <c:v>2.6529143006581264</c:v>
                </c:pt>
                <c:pt idx="803">
                  <c:v>2.5494549532243944</c:v>
                </c:pt>
                <c:pt idx="804">
                  <c:v>2.5139257767213739</c:v>
                </c:pt>
                <c:pt idx="805">
                  <c:v>2.5511557891821113</c:v>
                </c:pt>
                <c:pt idx="806">
                  <c:v>2.5292092401541648</c:v>
                </c:pt>
                <c:pt idx="807">
                  <c:v>2.4986830452998086</c:v>
                </c:pt>
                <c:pt idx="808">
                  <c:v>2.5239500184836579</c:v>
                </c:pt>
                <c:pt idx="809">
                  <c:v>2.5179068572557397</c:v>
                </c:pt>
                <c:pt idx="810">
                  <c:v>2.5799362505406864</c:v>
                </c:pt>
                <c:pt idx="811">
                  <c:v>2.5651220278735369</c:v>
                </c:pt>
                <c:pt idx="812">
                  <c:v>2.4961527066536338</c:v>
                </c:pt>
                <c:pt idx="813">
                  <c:v>2.4666104142674827</c:v>
                </c:pt>
                <c:pt idx="814">
                  <c:v>2.5049160158501484</c:v>
                </c:pt>
                <c:pt idx="815">
                  <c:v>2.5721502393722506</c:v>
                </c:pt>
                <c:pt idx="816">
                  <c:v>2.5702903429809338</c:v>
                </c:pt>
                <c:pt idx="817">
                  <c:v>2.4982396402443601</c:v>
                </c:pt>
                <c:pt idx="818">
                  <c:v>2.5823764073115578</c:v>
                </c:pt>
                <c:pt idx="819">
                  <c:v>2.4930349932913831</c:v>
                </c:pt>
                <c:pt idx="820">
                  <c:v>2.4592147796540429</c:v>
                </c:pt>
                <c:pt idx="821">
                  <c:v>2.3983896670188449</c:v>
                </c:pt>
                <c:pt idx="822">
                  <c:v>2.6685196011623198</c:v>
                </c:pt>
                <c:pt idx="823">
                  <c:v>2.7208873558645421</c:v>
                </c:pt>
                <c:pt idx="824">
                  <c:v>2.3422108180318468</c:v>
                </c:pt>
                <c:pt idx="825">
                  <c:v>2.2960017370851427</c:v>
                </c:pt>
                <c:pt idx="826">
                  <c:v>2.1442371151006947</c:v>
                </c:pt>
                <c:pt idx="827">
                  <c:v>2.1899611099266703</c:v>
                </c:pt>
                <c:pt idx="828">
                  <c:v>2.1061406879853988</c:v>
                </c:pt>
                <c:pt idx="829">
                  <c:v>2.05185449579887</c:v>
                </c:pt>
                <c:pt idx="830">
                  <c:v>1.988889128212322</c:v>
                </c:pt>
                <c:pt idx="831">
                  <c:v>2.0052767616698652</c:v>
                </c:pt>
                <c:pt idx="832">
                  <c:v>2.0496324083800914</c:v>
                </c:pt>
                <c:pt idx="833">
                  <c:v>1.9545935398844139</c:v>
                </c:pt>
                <c:pt idx="834">
                  <c:v>1.9382151910925178</c:v>
                </c:pt>
                <c:pt idx="835">
                  <c:v>1.9482646287705891</c:v>
                </c:pt>
                <c:pt idx="836">
                  <c:v>1.917399719499995</c:v>
                </c:pt>
                <c:pt idx="837">
                  <c:v>1.8490875274141267</c:v>
                </c:pt>
                <c:pt idx="838">
                  <c:v>1.8299514429489658</c:v>
                </c:pt>
                <c:pt idx="839">
                  <c:v>1.8307268457879893</c:v>
                </c:pt>
                <c:pt idx="840">
                  <c:v>1.8431581956977963</c:v>
                </c:pt>
                <c:pt idx="841">
                  <c:v>1.8305887336354292</c:v>
                </c:pt>
                <c:pt idx="842">
                  <c:v>1.8210149342151611</c:v>
                </c:pt>
                <c:pt idx="843">
                  <c:v>1.8207698967747392</c:v>
                </c:pt>
                <c:pt idx="844">
                  <c:v>1.8271945469856368</c:v>
                </c:pt>
                <c:pt idx="845">
                  <c:v>1.8497341603888251</c:v>
                </c:pt>
                <c:pt idx="846">
                  <c:v>1.8462802135384131</c:v>
                </c:pt>
                <c:pt idx="847">
                  <c:v>1.8702250745226323</c:v>
                </c:pt>
                <c:pt idx="848">
                  <c:v>1.8609112980544231</c:v>
                </c:pt>
                <c:pt idx="849">
                  <c:v>1.9078605833743403</c:v>
                </c:pt>
                <c:pt idx="850">
                  <c:v>1.8429503258833775</c:v>
                </c:pt>
                <c:pt idx="851">
                  <c:v>1.8162538561486234</c:v>
                </c:pt>
                <c:pt idx="852">
                  <c:v>1.8530446657206079</c:v>
                </c:pt>
                <c:pt idx="853">
                  <c:v>1.834528711596253</c:v>
                </c:pt>
                <c:pt idx="854">
                  <c:v>1.7397400921781319</c:v>
                </c:pt>
                <c:pt idx="855">
                  <c:v>1.7407284219560419</c:v>
                </c:pt>
                <c:pt idx="856">
                  <c:v>1.7780089810042126</c:v>
                </c:pt>
                <c:pt idx="857">
                  <c:v>1.7806408155888755</c:v>
                </c:pt>
                <c:pt idx="858">
                  <c:v>1.8069741458326125</c:v>
                </c:pt>
                <c:pt idx="859">
                  <c:v>1.7743768902045707</c:v>
                </c:pt>
                <c:pt idx="860">
                  <c:v>1.8049982747796423</c:v>
                </c:pt>
                <c:pt idx="861">
                  <c:v>1.7830057161431097</c:v>
                </c:pt>
                <c:pt idx="862">
                  <c:v>1.7298672308216696</c:v>
                </c:pt>
                <c:pt idx="863">
                  <c:v>1.6749870459883642</c:v>
                </c:pt>
                <c:pt idx="864">
                  <c:v>1.7655634044072599</c:v>
                </c:pt>
                <c:pt idx="865">
                  <c:v>1.7554520305687369</c:v>
                </c:pt>
                <c:pt idx="866">
                  <c:v>1.7997712504304137</c:v>
                </c:pt>
                <c:pt idx="867">
                  <c:v>1.7817455183217492</c:v>
                </c:pt>
                <c:pt idx="868">
                  <c:v>1.7880823224847253</c:v>
                </c:pt>
                <c:pt idx="869">
                  <c:v>1.8395771360690176</c:v>
                </c:pt>
                <c:pt idx="870">
                  <c:v>1.8596967019295234</c:v>
                </c:pt>
                <c:pt idx="871">
                  <c:v>1.7811647199283001</c:v>
                </c:pt>
                <c:pt idx="872">
                  <c:v>1.7284148046359922</c:v>
                </c:pt>
                <c:pt idx="873">
                  <c:v>1.7588568937665523</c:v>
                </c:pt>
                <c:pt idx="874">
                  <c:v>1.7078226886603796</c:v>
                </c:pt>
                <c:pt idx="875">
                  <c:v>1.696859523376971</c:v>
                </c:pt>
                <c:pt idx="876">
                  <c:v>1.7122150008036434</c:v>
                </c:pt>
                <c:pt idx="877">
                  <c:v>1.7002199317325895</c:v>
                </c:pt>
                <c:pt idx="878">
                  <c:v>1.6630214883092251</c:v>
                </c:pt>
                <c:pt idx="879">
                  <c:v>1.5384109986940921</c:v>
                </c:pt>
                <c:pt idx="880">
                  <c:v>1.5478208751675724</c:v>
                </c:pt>
                <c:pt idx="881">
                  <c:v>1.4501193697461043</c:v>
                </c:pt>
                <c:pt idx="882">
                  <c:v>1.3810434143557904</c:v>
                </c:pt>
                <c:pt idx="883">
                  <c:v>1.371206981184772</c:v>
                </c:pt>
                <c:pt idx="884">
                  <c:v>1.3968269970580631</c:v>
                </c:pt>
                <c:pt idx="885">
                  <c:v>1.3123559806732947</c:v>
                </c:pt>
                <c:pt idx="886">
                  <c:v>1.2886213867347824</c:v>
                </c:pt>
                <c:pt idx="887">
                  <c:v>1.2999686963262553</c:v>
                </c:pt>
                <c:pt idx="888">
                  <c:v>1.3040225952850564</c:v>
                </c:pt>
                <c:pt idx="889">
                  <c:v>1.261434390281623</c:v>
                </c:pt>
                <c:pt idx="890">
                  <c:v>1.2724400905473865</c:v>
                </c:pt>
                <c:pt idx="891">
                  <c:v>1.2769974431900979</c:v>
                </c:pt>
                <c:pt idx="892">
                  <c:v>1.2683744232040233</c:v>
                </c:pt>
                <c:pt idx="893">
                  <c:v>1.2434702594797429</c:v>
                </c:pt>
                <c:pt idx="894">
                  <c:v>1.2859137330572366</c:v>
                </c:pt>
                <c:pt idx="895">
                  <c:v>1.2749692510186517</c:v>
                </c:pt>
                <c:pt idx="896">
                  <c:v>1.2597165143295097</c:v>
                </c:pt>
                <c:pt idx="897">
                  <c:v>1.3136967728671167</c:v>
                </c:pt>
                <c:pt idx="898">
                  <c:v>1.4399851589400532</c:v>
                </c:pt>
                <c:pt idx="899">
                  <c:v>1.4594782568021087</c:v>
                </c:pt>
                <c:pt idx="900">
                  <c:v>1.4501778911911518</c:v>
                </c:pt>
                <c:pt idx="901">
                  <c:v>1.463439755903716</c:v>
                </c:pt>
                <c:pt idx="902">
                  <c:v>1.4030545828655727</c:v>
                </c:pt>
                <c:pt idx="903">
                  <c:v>1.4897394005927869</c:v>
                </c:pt>
                <c:pt idx="904">
                  <c:v>1.5877648687899781</c:v>
                </c:pt>
                <c:pt idx="905">
                  <c:v>1.5915962230994496</c:v>
                </c:pt>
                <c:pt idx="906">
                  <c:v>1.5732694890604044</c:v>
                </c:pt>
                <c:pt idx="907">
                  <c:v>1.6432718792260808</c:v>
                </c:pt>
                <c:pt idx="908">
                  <c:v>1.7265324720760264</c:v>
                </c:pt>
                <c:pt idx="909">
                  <c:v>1.7525301517511305</c:v>
                </c:pt>
                <c:pt idx="910">
                  <c:v>1.8069685632794128</c:v>
                </c:pt>
                <c:pt idx="911">
                  <c:v>1.8599449841007401</c:v>
                </c:pt>
                <c:pt idx="912">
                  <c:v>1.8773864806647511</c:v>
                </c:pt>
                <c:pt idx="913">
                  <c:v>1.8945717446584192</c:v>
                </c:pt>
                <c:pt idx="914">
                  <c:v>1.8110100363642749</c:v>
                </c:pt>
                <c:pt idx="915">
                  <c:v>1.7976092816356053</c:v>
                </c:pt>
                <c:pt idx="916">
                  <c:v>1.7185844726414328</c:v>
                </c:pt>
                <c:pt idx="917">
                  <c:v>1.6739064211630139</c:v>
                </c:pt>
                <c:pt idx="918">
                  <c:v>1.7500110955705355</c:v>
                </c:pt>
                <c:pt idx="919">
                  <c:v>1.9533846225522997</c:v>
                </c:pt>
                <c:pt idx="920">
                  <c:v>1.9114619926123626</c:v>
                </c:pt>
                <c:pt idx="921">
                  <c:v>1.8554096290836934</c:v>
                </c:pt>
                <c:pt idx="922">
                  <c:v>1.8292744088266359</c:v>
                </c:pt>
                <c:pt idx="923">
                  <c:v>1.6795367262716696</c:v>
                </c:pt>
                <c:pt idx="924">
                  <c:v>1.8132204426068561</c:v>
                </c:pt>
                <c:pt idx="925">
                  <c:v>1.9335474054837207</c:v>
                </c:pt>
                <c:pt idx="926">
                  <c:v>1.9838093743042413</c:v>
                </c:pt>
                <c:pt idx="927">
                  <c:v>1.9869504169834316</c:v>
                </c:pt>
                <c:pt idx="928">
                  <c:v>2.0785203196343889</c:v>
                </c:pt>
                <c:pt idx="929">
                  <c:v>2.0083978155203961</c:v>
                </c:pt>
                <c:pt idx="930">
                  <c:v>2.0513837568271729</c:v>
                </c:pt>
                <c:pt idx="931">
                  <c:v>2.1101199658491843</c:v>
                </c:pt>
                <c:pt idx="932">
                  <c:v>2.028762110317182</c:v>
                </c:pt>
                <c:pt idx="933">
                  <c:v>2.0683267169062716</c:v>
                </c:pt>
                <c:pt idx="934">
                  <c:v>1.9743279581988635</c:v>
                </c:pt>
                <c:pt idx="935">
                  <c:v>2.0103354523464261</c:v>
                </c:pt>
                <c:pt idx="936">
                  <c:v>2.0033328212627368</c:v>
                </c:pt>
                <c:pt idx="937">
                  <c:v>1.9913819709022655</c:v>
                </c:pt>
                <c:pt idx="938">
                  <c:v>1.9929065188582535</c:v>
                </c:pt>
                <c:pt idx="939">
                  <c:v>1.8959751941777001</c:v>
                </c:pt>
                <c:pt idx="940">
                  <c:v>1.7362831695587058</c:v>
                </c:pt>
                <c:pt idx="941">
                  <c:v>1.5674474669203449</c:v>
                </c:pt>
                <c:pt idx="942">
                  <c:v>1.5512187063500373</c:v>
                </c:pt>
                <c:pt idx="943">
                  <c:v>1.6312918862263157</c:v>
                </c:pt>
                <c:pt idx="944">
                  <c:v>1.5631798599176761</c:v>
                </c:pt>
                <c:pt idx="945">
                  <c:v>1.5815236609007759</c:v>
                </c:pt>
                <c:pt idx="946">
                  <c:v>1.4300851804695001</c:v>
                </c:pt>
                <c:pt idx="947">
                  <c:v>1.4773666023806733</c:v>
                </c:pt>
                <c:pt idx="948">
                  <c:v>1.4591371940365268</c:v>
                </c:pt>
                <c:pt idx="949">
                  <c:v>1.3818308843453524</c:v>
                </c:pt>
                <c:pt idx="950">
                  <c:v>1.3132788883155628</c:v>
                </c:pt>
                <c:pt idx="951">
                  <c:v>1.3480119071747001</c:v>
                </c:pt>
                <c:pt idx="952">
                  <c:v>1.2511242976712544</c:v>
                </c:pt>
                <c:pt idx="953">
                  <c:v>1.2116057746572046</c:v>
                </c:pt>
                <c:pt idx="954">
                  <c:v>1.2071220338106681</c:v>
                </c:pt>
                <c:pt idx="955">
                  <c:v>1.1355205817065712</c:v>
                </c:pt>
                <c:pt idx="956">
                  <c:v>1.27209576525109</c:v>
                </c:pt>
                <c:pt idx="957">
                  <c:v>1.2460132892039832</c:v>
                </c:pt>
                <c:pt idx="958">
                  <c:v>1.2182449820756402</c:v>
                </c:pt>
                <c:pt idx="959">
                  <c:v>1.2529674296163564</c:v>
                </c:pt>
                <c:pt idx="960">
                  <c:v>1.2546501565095602</c:v>
                </c:pt>
                <c:pt idx="961">
                  <c:v>1.2006066801646731</c:v>
                </c:pt>
                <c:pt idx="962">
                  <c:v>1.2039771822595884</c:v>
                </c:pt>
                <c:pt idx="963">
                  <c:v>1.2389395832838532</c:v>
                </c:pt>
                <c:pt idx="964">
                  <c:v>1.2247831295956821</c:v>
                </c:pt>
                <c:pt idx="965">
                  <c:v>1.2541931241940292</c:v>
                </c:pt>
                <c:pt idx="966">
                  <c:v>1.2568118140965259</c:v>
                </c:pt>
                <c:pt idx="967">
                  <c:v>1.2489668191678287</c:v>
                </c:pt>
                <c:pt idx="968">
                  <c:v>1.2082049003203994</c:v>
                </c:pt>
                <c:pt idx="969">
                  <c:v>1.2386740339585278</c:v>
                </c:pt>
                <c:pt idx="970">
                  <c:v>1.2167898418584291</c:v>
                </c:pt>
                <c:pt idx="971">
                  <c:v>1.2230354852680072</c:v>
                </c:pt>
                <c:pt idx="972">
                  <c:v>1.2219120992995309</c:v>
                </c:pt>
                <c:pt idx="973">
                  <c:v>1.2398327964410694</c:v>
                </c:pt>
                <c:pt idx="974">
                  <c:v>1.2801841734820583</c:v>
                </c:pt>
                <c:pt idx="975">
                  <c:v>1.2879847622061207</c:v>
                </c:pt>
                <c:pt idx="976">
                  <c:v>1.2540420249232331</c:v>
                </c:pt>
                <c:pt idx="977">
                  <c:v>1.2574810540426207</c:v>
                </c:pt>
                <c:pt idx="978">
                  <c:v>1.279169151222282</c:v>
                </c:pt>
                <c:pt idx="979">
                  <c:v>1.3075760311739941</c:v>
                </c:pt>
                <c:pt idx="980">
                  <c:v>1.2894820730856347</c:v>
                </c:pt>
                <c:pt idx="981">
                  <c:v>1.311321709770698</c:v>
                </c:pt>
                <c:pt idx="982">
                  <c:v>1.3375476640285415</c:v>
                </c:pt>
                <c:pt idx="983">
                  <c:v>1.3190712331721104</c:v>
                </c:pt>
                <c:pt idx="984">
                  <c:v>1.3356939218820088</c:v>
                </c:pt>
                <c:pt idx="985">
                  <c:v>1.358994878129463</c:v>
                </c:pt>
                <c:pt idx="986">
                  <c:v>1.2940177423677053</c:v>
                </c:pt>
                <c:pt idx="987">
                  <c:v>1.3390714111338624</c:v>
                </c:pt>
                <c:pt idx="988">
                  <c:v>1.3420989328342046</c:v>
                </c:pt>
                <c:pt idx="989">
                  <c:v>1.3172898723047131</c:v>
                </c:pt>
                <c:pt idx="990">
                  <c:v>1.3197252006336941</c:v>
                </c:pt>
                <c:pt idx="991">
                  <c:v>1.3873532225731977</c:v>
                </c:pt>
                <c:pt idx="992">
                  <c:v>1.3590430325536087</c:v>
                </c:pt>
                <c:pt idx="993">
                  <c:v>1.3358217049435774</c:v>
                </c:pt>
                <c:pt idx="994">
                  <c:v>1.3288113969810742</c:v>
                </c:pt>
                <c:pt idx="995">
                  <c:v>1.3151526694711848</c:v>
                </c:pt>
                <c:pt idx="996">
                  <c:v>1.3537319294401751</c:v>
                </c:pt>
                <c:pt idx="997">
                  <c:v>1.3658779711375981</c:v>
                </c:pt>
                <c:pt idx="998">
                  <c:v>1.4021328917909111</c:v>
                </c:pt>
                <c:pt idx="999">
                  <c:v>1.3487388289055682</c:v>
                </c:pt>
                <c:pt idx="1000">
                  <c:v>1.3677733917066812</c:v>
                </c:pt>
                <c:pt idx="1001">
                  <c:v>1.3945294822744121</c:v>
                </c:pt>
                <c:pt idx="1002">
                  <c:v>1.4442297491953473</c:v>
                </c:pt>
                <c:pt idx="1003">
                  <c:v>1.4032023756249519</c:v>
                </c:pt>
                <c:pt idx="1004">
                  <c:v>1.3924922866862375</c:v>
                </c:pt>
                <c:pt idx="1005">
                  <c:v>1.3681931794158668</c:v>
                </c:pt>
                <c:pt idx="1006">
                  <c:v>1.3565073358151005</c:v>
                </c:pt>
                <c:pt idx="1007">
                  <c:v>1.3592428280560884</c:v>
                </c:pt>
                <c:pt idx="1008">
                  <c:v>1.3405571547798141</c:v>
                </c:pt>
                <c:pt idx="1009">
                  <c:v>1.3509274588381601</c:v>
                </c:pt>
                <c:pt idx="1010">
                  <c:v>1.3203654127990696</c:v>
                </c:pt>
                <c:pt idx="1011">
                  <c:v>1.3273808459337357</c:v>
                </c:pt>
                <c:pt idx="1012">
                  <c:v>1.3219472596271871</c:v>
                </c:pt>
                <c:pt idx="1013">
                  <c:v>1.3156667374704722</c:v>
                </c:pt>
                <c:pt idx="1014">
                  <c:v>1.3245825703655654</c:v>
                </c:pt>
                <c:pt idx="1015">
                  <c:v>1.3241424559347295</c:v>
                </c:pt>
                <c:pt idx="1016">
                  <c:v>1.3152651573726357</c:v>
                </c:pt>
                <c:pt idx="1017">
                  <c:v>1.2862328589157683</c:v>
                </c:pt>
                <c:pt idx="1018">
                  <c:v>1.3021245570567141</c:v>
                </c:pt>
                <c:pt idx="1019">
                  <c:v>1.3048564945573056</c:v>
                </c:pt>
                <c:pt idx="1020">
                  <c:v>1.303290947434002</c:v>
                </c:pt>
                <c:pt idx="1021">
                  <c:v>1.3040073930649176</c:v>
                </c:pt>
                <c:pt idx="1022">
                  <c:v>1.3087255501304944</c:v>
                </c:pt>
                <c:pt idx="1023">
                  <c:v>1.3344252505411369</c:v>
                </c:pt>
                <c:pt idx="1024">
                  <c:v>1.3424809675458573</c:v>
                </c:pt>
                <c:pt idx="1025">
                  <c:v>1.3426013994868793</c:v>
                </c:pt>
                <c:pt idx="1026">
                  <c:v>1.3448786470243559</c:v>
                </c:pt>
                <c:pt idx="1027">
                  <c:v>1.3759157753836693</c:v>
                </c:pt>
                <c:pt idx="1028">
                  <c:v>1.3813225644371281</c:v>
                </c:pt>
                <c:pt idx="1029">
                  <c:v>1.4112396197285255</c:v>
                </c:pt>
                <c:pt idx="1030">
                  <c:v>1.3908092679889634</c:v>
                </c:pt>
                <c:pt idx="1031">
                  <c:v>1.4344880002842146</c:v>
                </c:pt>
                <c:pt idx="1032">
                  <c:v>1.4573709186506778</c:v>
                </c:pt>
                <c:pt idx="1033">
                  <c:v>1.4493489736482235</c:v>
                </c:pt>
                <c:pt idx="1034">
                  <c:v>1.486160164367446</c:v>
                </c:pt>
                <c:pt idx="1035">
                  <c:v>1.3175451060914918</c:v>
                </c:pt>
                <c:pt idx="1036">
                  <c:v>1.3782149772491765</c:v>
                </c:pt>
                <c:pt idx="1037">
                  <c:v>1.3029338689571983</c:v>
                </c:pt>
                <c:pt idx="1038">
                  <c:v>1.3219644107283235</c:v>
                </c:pt>
                <c:pt idx="1039">
                  <c:v>1.3076181631558446</c:v>
                </c:pt>
                <c:pt idx="1040">
                  <c:v>1.3233987062930541</c:v>
                </c:pt>
                <c:pt idx="1041">
                  <c:v>1.2565154572500754</c:v>
                </c:pt>
                <c:pt idx="1042">
                  <c:v>1.3557883269162236</c:v>
                </c:pt>
                <c:pt idx="1043">
                  <c:v>1.3864369123781559</c:v>
                </c:pt>
                <c:pt idx="1044">
                  <c:v>1.3922503657869914</c:v>
                </c:pt>
                <c:pt idx="1045">
                  <c:v>1.393643135253652</c:v>
                </c:pt>
                <c:pt idx="1046">
                  <c:v>1.4172475881171074</c:v>
                </c:pt>
                <c:pt idx="1047">
                  <c:v>1.446110493784649</c:v>
                </c:pt>
                <c:pt idx="1048">
                  <c:v>1.4390384845712534</c:v>
                </c:pt>
                <c:pt idx="1049">
                  <c:v>1.5837519580554862</c:v>
                </c:pt>
                <c:pt idx="1050">
                  <c:v>1.5243523517222819</c:v>
                </c:pt>
                <c:pt idx="1051">
                  <c:v>1.5863455017108405</c:v>
                </c:pt>
                <c:pt idx="1052">
                  <c:v>1.6426219061629364</c:v>
                </c:pt>
                <c:pt idx="1053">
                  <c:v>1.797785643611735</c:v>
                </c:pt>
                <c:pt idx="1054">
                  <c:v>1.7370041416156476</c:v>
                </c:pt>
                <c:pt idx="1055">
                  <c:v>1.7532327087210413</c:v>
                </c:pt>
                <c:pt idx="1056">
                  <c:v>1.7101667079693241</c:v>
                </c:pt>
                <c:pt idx="1057">
                  <c:v>1.7578135725338262</c:v>
                </c:pt>
                <c:pt idx="1058">
                  <c:v>1.8582862645941671</c:v>
                </c:pt>
                <c:pt idx="1059">
                  <c:v>1.7585685120670123</c:v>
                </c:pt>
                <c:pt idx="1060">
                  <c:v>1.6557748833031432</c:v>
                </c:pt>
                <c:pt idx="1061">
                  <c:v>1.9283708338374919</c:v>
                </c:pt>
                <c:pt idx="1062">
                  <c:v>1.7029623585488285</c:v>
                </c:pt>
                <c:pt idx="1063">
                  <c:v>1.7496542033479701</c:v>
                </c:pt>
                <c:pt idx="1064">
                  <c:v>1.6448806340259792</c:v>
                </c:pt>
                <c:pt idx="1065">
                  <c:v>1.6682238130490845</c:v>
                </c:pt>
                <c:pt idx="1066">
                  <c:v>1.7170591609472292</c:v>
                </c:pt>
                <c:pt idx="1067">
                  <c:v>1.6863973433332862</c:v>
                </c:pt>
                <c:pt idx="1068">
                  <c:v>1.7013704430404542</c:v>
                </c:pt>
                <c:pt idx="1069">
                  <c:v>1.6904667795634651</c:v>
                </c:pt>
                <c:pt idx="1070">
                  <c:v>1.7406782751570979</c:v>
                </c:pt>
                <c:pt idx="1071">
                  <c:v>1.7912890802861627</c:v>
                </c:pt>
                <c:pt idx="1072">
                  <c:v>1.8574468468828562</c:v>
                </c:pt>
                <c:pt idx="1073">
                  <c:v>1.7363658503789789</c:v>
                </c:pt>
                <c:pt idx="1074">
                  <c:v>1.662896561952556</c:v>
                </c:pt>
                <c:pt idx="1075">
                  <c:v>1.7666435640029792</c:v>
                </c:pt>
                <c:pt idx="1076">
                  <c:v>1.8669764568961518</c:v>
                </c:pt>
                <c:pt idx="1077">
                  <c:v>1.8731228646531333</c:v>
                </c:pt>
                <c:pt idx="1078">
                  <c:v>1.789216626057557</c:v>
                </c:pt>
                <c:pt idx="1079">
                  <c:v>1.957169004813117</c:v>
                </c:pt>
                <c:pt idx="1080">
                  <c:v>1.8985708134678609</c:v>
                </c:pt>
                <c:pt idx="1081">
                  <c:v>1.9202645626571966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B-45EC-B3E8-957D4E02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5683976"/>
        <c:axId val="-2125680936"/>
      </c:lineChart>
      <c:dateAx>
        <c:axId val="-2125683976"/>
        <c:scaling>
          <c:orientation val="minMax"/>
          <c:max val="44713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5680936"/>
        <c:crosses val="autoZero"/>
        <c:auto val="1"/>
        <c:lblOffset val="100"/>
        <c:baseTimeUnit val="days"/>
      </c:dateAx>
      <c:valAx>
        <c:axId val="-2125680936"/>
        <c:scaling>
          <c:orientation val="minMax"/>
          <c:max val="3"/>
          <c:min val="1"/>
        </c:scaling>
        <c:delete val="0"/>
        <c:axPos val="l"/>
        <c:majorGridlines/>
        <c:numFmt formatCode="#,##0.0_);\(#,##0.0\)" sourceLinked="0"/>
        <c:majorTickMark val="out"/>
        <c:minorTickMark val="none"/>
        <c:tickLblPos val="nextTo"/>
        <c:crossAx val="-2125683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Monetary Aggregate Growth Rates</a:t>
            </a:r>
            <a:r>
              <a:rPr lang="en-US" sz="1200" baseline="0"/>
              <a:t> (year over year)</a:t>
            </a:r>
            <a:endParaRPr lang="en-US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1116069220295384"/>
          <c:h val="0.65300060148731398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Raw'!$B$50</c:f>
              <c:strCache>
                <c:ptCount val="1"/>
                <c:pt idx="0">
                  <c:v>BM Growth YoY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D-448E-93A5-C8C89CF90AD4}"/>
            </c:ext>
          </c:extLst>
        </c:ser>
        <c:ser>
          <c:idx val="7"/>
          <c:order val="1"/>
          <c:tx>
            <c:strRef>
              <c:f>'Weekly Raw'!$B$48</c:f>
              <c:strCache>
                <c:ptCount val="1"/>
                <c:pt idx="0">
                  <c:v>M2 Growth (12wk avg)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FD-448E-93A5-C8C89CF90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Excess Bank Reserves / M2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Raw'!$B$28:$BB$28</c:f>
              <c:strCache>
                <c:ptCount val="53"/>
                <c:pt idx="0">
                  <c:v>Reservas Excedentes / M2</c:v>
                </c:pt>
                <c:pt idx="1">
                  <c:v>N/A</c:v>
                </c:pt>
                <c:pt idx="2">
                  <c:v>N/A</c:v>
                </c:pt>
                <c:pt idx="3">
                  <c:v>N/A</c:v>
                </c:pt>
                <c:pt idx="4">
                  <c:v>N/A</c:v>
                </c:pt>
                <c:pt idx="5">
                  <c:v>N/A</c:v>
                </c:pt>
                <c:pt idx="6">
                  <c:v>N/A</c:v>
                </c:pt>
                <c:pt idx="7">
                  <c:v>N/A</c:v>
                </c:pt>
                <c:pt idx="8">
                  <c:v>N/A</c:v>
                </c:pt>
                <c:pt idx="9">
                  <c:v>N/A</c:v>
                </c:pt>
                <c:pt idx="10">
                  <c:v>N/A</c:v>
                </c:pt>
                <c:pt idx="11">
                  <c:v>N/A</c:v>
                </c:pt>
                <c:pt idx="12">
                  <c:v>N/A</c:v>
                </c:pt>
                <c:pt idx="13">
                  <c:v>N/A</c:v>
                </c:pt>
                <c:pt idx="14">
                  <c:v>N/A</c:v>
                </c:pt>
                <c:pt idx="15">
                  <c:v>N/A</c:v>
                </c:pt>
                <c:pt idx="16">
                  <c:v>N/A</c:v>
                </c:pt>
                <c:pt idx="17">
                  <c:v>N/A</c:v>
                </c:pt>
                <c:pt idx="18">
                  <c:v>N/A</c:v>
                </c:pt>
                <c:pt idx="19">
                  <c:v>N/A</c:v>
                </c:pt>
                <c:pt idx="20">
                  <c:v>N/A</c:v>
                </c:pt>
                <c:pt idx="21">
                  <c:v>N/A</c:v>
                </c:pt>
                <c:pt idx="22">
                  <c:v>N/A</c:v>
                </c:pt>
                <c:pt idx="23">
                  <c:v>N/A</c:v>
                </c:pt>
                <c:pt idx="24">
                  <c:v>N/A</c:v>
                </c:pt>
                <c:pt idx="25">
                  <c:v>N/A</c:v>
                </c:pt>
                <c:pt idx="26">
                  <c:v>N/A</c:v>
                </c:pt>
                <c:pt idx="27">
                  <c:v>N/A</c:v>
                </c:pt>
                <c:pt idx="28">
                  <c:v>N/A</c:v>
                </c:pt>
                <c:pt idx="29">
                  <c:v>N/A</c:v>
                </c:pt>
                <c:pt idx="30">
                  <c:v>N/A</c:v>
                </c:pt>
                <c:pt idx="31">
                  <c:v>N/A</c:v>
                </c:pt>
                <c:pt idx="32">
                  <c:v>N/A</c:v>
                </c:pt>
                <c:pt idx="33">
                  <c:v>N/A</c:v>
                </c:pt>
                <c:pt idx="34">
                  <c:v>N/A</c:v>
                </c:pt>
                <c:pt idx="35">
                  <c:v>N/A</c:v>
                </c:pt>
                <c:pt idx="36">
                  <c:v>N/A</c:v>
                </c:pt>
                <c:pt idx="37">
                  <c:v>N/A</c:v>
                </c:pt>
                <c:pt idx="38">
                  <c:v>N/A</c:v>
                </c:pt>
                <c:pt idx="39">
                  <c:v>N/A</c:v>
                </c:pt>
                <c:pt idx="40">
                  <c:v>N/A</c:v>
                </c:pt>
                <c:pt idx="41">
                  <c:v>N/A</c:v>
                </c:pt>
                <c:pt idx="42">
                  <c:v>N/A</c:v>
                </c:pt>
                <c:pt idx="43">
                  <c:v>N/A</c:v>
                </c:pt>
                <c:pt idx="44">
                  <c:v>N/A</c:v>
                </c:pt>
                <c:pt idx="45">
                  <c:v>N/A</c:v>
                </c:pt>
                <c:pt idx="46">
                  <c:v>N/A</c:v>
                </c:pt>
                <c:pt idx="47">
                  <c:v>N/A</c:v>
                </c:pt>
                <c:pt idx="48">
                  <c:v>N/A</c:v>
                </c:pt>
                <c:pt idx="49">
                  <c:v>N/A</c:v>
                </c:pt>
                <c:pt idx="50">
                  <c:v>N/A</c:v>
                </c:pt>
                <c:pt idx="51">
                  <c:v>N/A</c:v>
                </c:pt>
                <c:pt idx="52">
                  <c:v>N/A</c:v>
                </c:pt>
              </c:strCache>
            </c:strRef>
          </c:tx>
          <c:marker>
            <c:symbol val="none"/>
          </c:marker>
          <c:xVal>
            <c:numRef>
              <c:f>'Weekly Raw'!$BC$5:$AXX$5</c:f>
              <c:numCache>
                <c:formatCode>m/d/yyyy</c:formatCode>
                <c:ptCount val="1270"/>
                <c:pt idx="0">
                  <c:v>37260</c:v>
                </c:pt>
                <c:pt idx="1">
                  <c:v>37267</c:v>
                </c:pt>
                <c:pt idx="2">
                  <c:v>37274</c:v>
                </c:pt>
                <c:pt idx="3">
                  <c:v>37281</c:v>
                </c:pt>
                <c:pt idx="4">
                  <c:v>37288</c:v>
                </c:pt>
                <c:pt idx="5">
                  <c:v>37295</c:v>
                </c:pt>
                <c:pt idx="6">
                  <c:v>37302</c:v>
                </c:pt>
                <c:pt idx="7">
                  <c:v>37309</c:v>
                </c:pt>
                <c:pt idx="8">
                  <c:v>37316</c:v>
                </c:pt>
                <c:pt idx="9">
                  <c:v>37323</c:v>
                </c:pt>
                <c:pt idx="10">
                  <c:v>37330</c:v>
                </c:pt>
                <c:pt idx="11">
                  <c:v>37337</c:v>
                </c:pt>
                <c:pt idx="12">
                  <c:v>37344</c:v>
                </c:pt>
                <c:pt idx="13">
                  <c:v>37351</c:v>
                </c:pt>
                <c:pt idx="14">
                  <c:v>37358</c:v>
                </c:pt>
                <c:pt idx="15">
                  <c:v>37365</c:v>
                </c:pt>
                <c:pt idx="16">
                  <c:v>37372</c:v>
                </c:pt>
                <c:pt idx="17">
                  <c:v>37379</c:v>
                </c:pt>
                <c:pt idx="18">
                  <c:v>37386</c:v>
                </c:pt>
                <c:pt idx="19">
                  <c:v>37393</c:v>
                </c:pt>
                <c:pt idx="20">
                  <c:v>37400</c:v>
                </c:pt>
                <c:pt idx="21">
                  <c:v>37407</c:v>
                </c:pt>
                <c:pt idx="22">
                  <c:v>37414</c:v>
                </c:pt>
                <c:pt idx="23">
                  <c:v>37421</c:v>
                </c:pt>
                <c:pt idx="24">
                  <c:v>37428</c:v>
                </c:pt>
                <c:pt idx="25">
                  <c:v>37435</c:v>
                </c:pt>
                <c:pt idx="26">
                  <c:v>37442</c:v>
                </c:pt>
                <c:pt idx="27">
                  <c:v>37449</c:v>
                </c:pt>
                <c:pt idx="28">
                  <c:v>37456</c:v>
                </c:pt>
                <c:pt idx="29">
                  <c:v>37463</c:v>
                </c:pt>
                <c:pt idx="30">
                  <c:v>37470</c:v>
                </c:pt>
                <c:pt idx="31">
                  <c:v>37477</c:v>
                </c:pt>
                <c:pt idx="32">
                  <c:v>37484</c:v>
                </c:pt>
                <c:pt idx="33">
                  <c:v>37491</c:v>
                </c:pt>
                <c:pt idx="34">
                  <c:v>37498</c:v>
                </c:pt>
                <c:pt idx="35">
                  <c:v>37505</c:v>
                </c:pt>
                <c:pt idx="36">
                  <c:v>37512</c:v>
                </c:pt>
                <c:pt idx="37">
                  <c:v>37519</c:v>
                </c:pt>
                <c:pt idx="38">
                  <c:v>37526</c:v>
                </c:pt>
                <c:pt idx="39">
                  <c:v>37533</c:v>
                </c:pt>
                <c:pt idx="40">
                  <c:v>37540</c:v>
                </c:pt>
                <c:pt idx="41">
                  <c:v>37547</c:v>
                </c:pt>
                <c:pt idx="42">
                  <c:v>37554</c:v>
                </c:pt>
                <c:pt idx="43">
                  <c:v>37561</c:v>
                </c:pt>
                <c:pt idx="44">
                  <c:v>37568</c:v>
                </c:pt>
                <c:pt idx="45">
                  <c:v>37575</c:v>
                </c:pt>
                <c:pt idx="46">
                  <c:v>37582</c:v>
                </c:pt>
                <c:pt idx="47">
                  <c:v>37589</c:v>
                </c:pt>
                <c:pt idx="48">
                  <c:v>37596</c:v>
                </c:pt>
                <c:pt idx="49">
                  <c:v>37603</c:v>
                </c:pt>
                <c:pt idx="50">
                  <c:v>37610</c:v>
                </c:pt>
                <c:pt idx="51">
                  <c:v>37617</c:v>
                </c:pt>
                <c:pt idx="52">
                  <c:v>37624</c:v>
                </c:pt>
                <c:pt idx="53">
                  <c:v>37631</c:v>
                </c:pt>
                <c:pt idx="54">
                  <c:v>37638</c:v>
                </c:pt>
                <c:pt idx="55">
                  <c:v>37645</c:v>
                </c:pt>
                <c:pt idx="56">
                  <c:v>37652</c:v>
                </c:pt>
                <c:pt idx="57">
                  <c:v>37659</c:v>
                </c:pt>
                <c:pt idx="58">
                  <c:v>37666</c:v>
                </c:pt>
                <c:pt idx="59">
                  <c:v>37673</c:v>
                </c:pt>
                <c:pt idx="60">
                  <c:v>37680</c:v>
                </c:pt>
                <c:pt idx="61">
                  <c:v>37687</c:v>
                </c:pt>
                <c:pt idx="62">
                  <c:v>37694</c:v>
                </c:pt>
                <c:pt idx="63">
                  <c:v>37701</c:v>
                </c:pt>
                <c:pt idx="64">
                  <c:v>37708</c:v>
                </c:pt>
                <c:pt idx="65">
                  <c:v>37715</c:v>
                </c:pt>
                <c:pt idx="66">
                  <c:v>37722</c:v>
                </c:pt>
                <c:pt idx="67">
                  <c:v>37729</c:v>
                </c:pt>
                <c:pt idx="68">
                  <c:v>37736</c:v>
                </c:pt>
                <c:pt idx="69">
                  <c:v>37743</c:v>
                </c:pt>
                <c:pt idx="70">
                  <c:v>37750</c:v>
                </c:pt>
                <c:pt idx="71">
                  <c:v>37757</c:v>
                </c:pt>
                <c:pt idx="72">
                  <c:v>37764</c:v>
                </c:pt>
                <c:pt idx="73">
                  <c:v>37771</c:v>
                </c:pt>
                <c:pt idx="74">
                  <c:v>37778</c:v>
                </c:pt>
                <c:pt idx="75">
                  <c:v>37785</c:v>
                </c:pt>
                <c:pt idx="76">
                  <c:v>37792</c:v>
                </c:pt>
                <c:pt idx="77">
                  <c:v>37799</c:v>
                </c:pt>
                <c:pt idx="78">
                  <c:v>37806</c:v>
                </c:pt>
                <c:pt idx="79">
                  <c:v>37813</c:v>
                </c:pt>
                <c:pt idx="80">
                  <c:v>37820</c:v>
                </c:pt>
                <c:pt idx="81">
                  <c:v>37827</c:v>
                </c:pt>
                <c:pt idx="82">
                  <c:v>37834</c:v>
                </c:pt>
                <c:pt idx="83">
                  <c:v>37841</c:v>
                </c:pt>
                <c:pt idx="84">
                  <c:v>37848</c:v>
                </c:pt>
                <c:pt idx="85">
                  <c:v>37855</c:v>
                </c:pt>
                <c:pt idx="86">
                  <c:v>37862</c:v>
                </c:pt>
                <c:pt idx="87">
                  <c:v>37869</c:v>
                </c:pt>
                <c:pt idx="88">
                  <c:v>37876</c:v>
                </c:pt>
                <c:pt idx="89">
                  <c:v>37883</c:v>
                </c:pt>
                <c:pt idx="90">
                  <c:v>37890</c:v>
                </c:pt>
                <c:pt idx="91">
                  <c:v>37897</c:v>
                </c:pt>
                <c:pt idx="92">
                  <c:v>37904</c:v>
                </c:pt>
                <c:pt idx="93">
                  <c:v>37911</c:v>
                </c:pt>
                <c:pt idx="94">
                  <c:v>37918</c:v>
                </c:pt>
                <c:pt idx="95">
                  <c:v>37925</c:v>
                </c:pt>
                <c:pt idx="96">
                  <c:v>37932</c:v>
                </c:pt>
                <c:pt idx="97">
                  <c:v>37939</c:v>
                </c:pt>
                <c:pt idx="98">
                  <c:v>37946</c:v>
                </c:pt>
                <c:pt idx="99">
                  <c:v>37953</c:v>
                </c:pt>
                <c:pt idx="100">
                  <c:v>37960</c:v>
                </c:pt>
                <c:pt idx="101">
                  <c:v>37967</c:v>
                </c:pt>
                <c:pt idx="102">
                  <c:v>37974</c:v>
                </c:pt>
                <c:pt idx="103">
                  <c:v>37981</c:v>
                </c:pt>
                <c:pt idx="104">
                  <c:v>37988</c:v>
                </c:pt>
                <c:pt idx="105">
                  <c:v>37995</c:v>
                </c:pt>
                <c:pt idx="106">
                  <c:v>38002</c:v>
                </c:pt>
                <c:pt idx="107">
                  <c:v>38009</c:v>
                </c:pt>
                <c:pt idx="108">
                  <c:v>38016</c:v>
                </c:pt>
                <c:pt idx="109">
                  <c:v>38023</c:v>
                </c:pt>
                <c:pt idx="110">
                  <c:v>38030</c:v>
                </c:pt>
                <c:pt idx="111">
                  <c:v>38037</c:v>
                </c:pt>
                <c:pt idx="112">
                  <c:v>38044</c:v>
                </c:pt>
                <c:pt idx="113">
                  <c:v>38051</c:v>
                </c:pt>
                <c:pt idx="114">
                  <c:v>38058</c:v>
                </c:pt>
                <c:pt idx="115">
                  <c:v>38065</c:v>
                </c:pt>
                <c:pt idx="116">
                  <c:v>38072</c:v>
                </c:pt>
                <c:pt idx="117">
                  <c:v>38079</c:v>
                </c:pt>
                <c:pt idx="118">
                  <c:v>38086</c:v>
                </c:pt>
                <c:pt idx="119">
                  <c:v>38093</c:v>
                </c:pt>
                <c:pt idx="120">
                  <c:v>38100</c:v>
                </c:pt>
                <c:pt idx="121">
                  <c:v>38107</c:v>
                </c:pt>
                <c:pt idx="122">
                  <c:v>38114</c:v>
                </c:pt>
                <c:pt idx="123">
                  <c:v>38121</c:v>
                </c:pt>
                <c:pt idx="124">
                  <c:v>38128</c:v>
                </c:pt>
                <c:pt idx="125">
                  <c:v>38135</c:v>
                </c:pt>
                <c:pt idx="126">
                  <c:v>38142</c:v>
                </c:pt>
                <c:pt idx="127">
                  <c:v>38149</c:v>
                </c:pt>
                <c:pt idx="128">
                  <c:v>38156</c:v>
                </c:pt>
                <c:pt idx="129">
                  <c:v>38163</c:v>
                </c:pt>
                <c:pt idx="130">
                  <c:v>38170</c:v>
                </c:pt>
                <c:pt idx="131">
                  <c:v>38177</c:v>
                </c:pt>
                <c:pt idx="132">
                  <c:v>38184</c:v>
                </c:pt>
                <c:pt idx="133">
                  <c:v>38191</c:v>
                </c:pt>
                <c:pt idx="134">
                  <c:v>38198</c:v>
                </c:pt>
                <c:pt idx="135">
                  <c:v>38205</c:v>
                </c:pt>
                <c:pt idx="136">
                  <c:v>38212</c:v>
                </c:pt>
                <c:pt idx="137">
                  <c:v>38219</c:v>
                </c:pt>
                <c:pt idx="138">
                  <c:v>38226</c:v>
                </c:pt>
                <c:pt idx="139">
                  <c:v>38233</c:v>
                </c:pt>
                <c:pt idx="140">
                  <c:v>38240</c:v>
                </c:pt>
                <c:pt idx="141">
                  <c:v>38247</c:v>
                </c:pt>
                <c:pt idx="142">
                  <c:v>38254</c:v>
                </c:pt>
                <c:pt idx="143">
                  <c:v>38261</c:v>
                </c:pt>
                <c:pt idx="144">
                  <c:v>38268</c:v>
                </c:pt>
                <c:pt idx="145">
                  <c:v>38275</c:v>
                </c:pt>
                <c:pt idx="146">
                  <c:v>38282</c:v>
                </c:pt>
                <c:pt idx="147">
                  <c:v>38289</c:v>
                </c:pt>
                <c:pt idx="148">
                  <c:v>38296</c:v>
                </c:pt>
                <c:pt idx="149">
                  <c:v>38303</c:v>
                </c:pt>
                <c:pt idx="150">
                  <c:v>38310</c:v>
                </c:pt>
                <c:pt idx="151">
                  <c:v>38317</c:v>
                </c:pt>
                <c:pt idx="152">
                  <c:v>38324</c:v>
                </c:pt>
                <c:pt idx="153">
                  <c:v>38331</c:v>
                </c:pt>
                <c:pt idx="154">
                  <c:v>38338</c:v>
                </c:pt>
                <c:pt idx="155">
                  <c:v>38345</c:v>
                </c:pt>
                <c:pt idx="156">
                  <c:v>38352</c:v>
                </c:pt>
                <c:pt idx="157">
                  <c:v>38359</c:v>
                </c:pt>
                <c:pt idx="158">
                  <c:v>38366</c:v>
                </c:pt>
                <c:pt idx="159">
                  <c:v>38373</c:v>
                </c:pt>
                <c:pt idx="160">
                  <c:v>38380</c:v>
                </c:pt>
                <c:pt idx="161">
                  <c:v>38387</c:v>
                </c:pt>
                <c:pt idx="162">
                  <c:v>38394</c:v>
                </c:pt>
                <c:pt idx="163">
                  <c:v>38401</c:v>
                </c:pt>
                <c:pt idx="164">
                  <c:v>38408</c:v>
                </c:pt>
                <c:pt idx="165">
                  <c:v>38415</c:v>
                </c:pt>
                <c:pt idx="166">
                  <c:v>38422</c:v>
                </c:pt>
                <c:pt idx="167">
                  <c:v>38429</c:v>
                </c:pt>
                <c:pt idx="168">
                  <c:v>38436</c:v>
                </c:pt>
                <c:pt idx="169">
                  <c:v>38443</c:v>
                </c:pt>
                <c:pt idx="170">
                  <c:v>38450</c:v>
                </c:pt>
                <c:pt idx="171">
                  <c:v>38457</c:v>
                </c:pt>
                <c:pt idx="172">
                  <c:v>38464</c:v>
                </c:pt>
                <c:pt idx="173">
                  <c:v>38471</c:v>
                </c:pt>
                <c:pt idx="174">
                  <c:v>38478</c:v>
                </c:pt>
                <c:pt idx="175">
                  <c:v>38485</c:v>
                </c:pt>
                <c:pt idx="176">
                  <c:v>38492</c:v>
                </c:pt>
                <c:pt idx="177">
                  <c:v>38499</c:v>
                </c:pt>
                <c:pt idx="178">
                  <c:v>38506</c:v>
                </c:pt>
                <c:pt idx="179">
                  <c:v>38513</c:v>
                </c:pt>
                <c:pt idx="180">
                  <c:v>38520</c:v>
                </c:pt>
                <c:pt idx="181">
                  <c:v>38527</c:v>
                </c:pt>
                <c:pt idx="182">
                  <c:v>38534</c:v>
                </c:pt>
                <c:pt idx="183">
                  <c:v>38541</c:v>
                </c:pt>
                <c:pt idx="184">
                  <c:v>38548</c:v>
                </c:pt>
                <c:pt idx="185">
                  <c:v>38555</c:v>
                </c:pt>
                <c:pt idx="186">
                  <c:v>38562</c:v>
                </c:pt>
                <c:pt idx="187">
                  <c:v>38569</c:v>
                </c:pt>
                <c:pt idx="188">
                  <c:v>38576</c:v>
                </c:pt>
                <c:pt idx="189">
                  <c:v>38583</c:v>
                </c:pt>
                <c:pt idx="190">
                  <c:v>38590</c:v>
                </c:pt>
                <c:pt idx="191">
                  <c:v>38597</c:v>
                </c:pt>
                <c:pt idx="192">
                  <c:v>38604</c:v>
                </c:pt>
                <c:pt idx="193">
                  <c:v>38611</c:v>
                </c:pt>
                <c:pt idx="194">
                  <c:v>38618</c:v>
                </c:pt>
                <c:pt idx="195">
                  <c:v>38625</c:v>
                </c:pt>
                <c:pt idx="196">
                  <c:v>38632</c:v>
                </c:pt>
                <c:pt idx="197">
                  <c:v>38639</c:v>
                </c:pt>
                <c:pt idx="198">
                  <c:v>38646</c:v>
                </c:pt>
                <c:pt idx="199">
                  <c:v>38653</c:v>
                </c:pt>
                <c:pt idx="200">
                  <c:v>38660</c:v>
                </c:pt>
                <c:pt idx="201">
                  <c:v>38667</c:v>
                </c:pt>
                <c:pt idx="202">
                  <c:v>38674</c:v>
                </c:pt>
                <c:pt idx="203">
                  <c:v>38681</c:v>
                </c:pt>
                <c:pt idx="204">
                  <c:v>38688</c:v>
                </c:pt>
                <c:pt idx="205">
                  <c:v>38695</c:v>
                </c:pt>
                <c:pt idx="206">
                  <c:v>38702</c:v>
                </c:pt>
                <c:pt idx="207">
                  <c:v>38709</c:v>
                </c:pt>
                <c:pt idx="208">
                  <c:v>38716</c:v>
                </c:pt>
                <c:pt idx="209">
                  <c:v>38723</c:v>
                </c:pt>
                <c:pt idx="210">
                  <c:v>38730</c:v>
                </c:pt>
                <c:pt idx="211">
                  <c:v>38737</c:v>
                </c:pt>
                <c:pt idx="212">
                  <c:v>38744</c:v>
                </c:pt>
                <c:pt idx="213">
                  <c:v>38751</c:v>
                </c:pt>
                <c:pt idx="214">
                  <c:v>38758</c:v>
                </c:pt>
                <c:pt idx="215">
                  <c:v>38765</c:v>
                </c:pt>
                <c:pt idx="216">
                  <c:v>38772</c:v>
                </c:pt>
                <c:pt idx="217">
                  <c:v>38779</c:v>
                </c:pt>
                <c:pt idx="218">
                  <c:v>38786</c:v>
                </c:pt>
                <c:pt idx="219">
                  <c:v>38793</c:v>
                </c:pt>
                <c:pt idx="220">
                  <c:v>38800</c:v>
                </c:pt>
                <c:pt idx="221">
                  <c:v>38807</c:v>
                </c:pt>
                <c:pt idx="222">
                  <c:v>38814</c:v>
                </c:pt>
                <c:pt idx="223">
                  <c:v>38821</c:v>
                </c:pt>
                <c:pt idx="224">
                  <c:v>38828</c:v>
                </c:pt>
                <c:pt idx="225">
                  <c:v>38835</c:v>
                </c:pt>
                <c:pt idx="226">
                  <c:v>38842</c:v>
                </c:pt>
                <c:pt idx="227">
                  <c:v>38849</c:v>
                </c:pt>
                <c:pt idx="228">
                  <c:v>38856</c:v>
                </c:pt>
                <c:pt idx="229">
                  <c:v>38863</c:v>
                </c:pt>
                <c:pt idx="230">
                  <c:v>38870</c:v>
                </c:pt>
                <c:pt idx="231">
                  <c:v>38877</c:v>
                </c:pt>
                <c:pt idx="232">
                  <c:v>38884</c:v>
                </c:pt>
                <c:pt idx="233">
                  <c:v>38891</c:v>
                </c:pt>
                <c:pt idx="234">
                  <c:v>38898</c:v>
                </c:pt>
                <c:pt idx="235">
                  <c:v>38905</c:v>
                </c:pt>
                <c:pt idx="236">
                  <c:v>38912</c:v>
                </c:pt>
                <c:pt idx="237">
                  <c:v>38919</c:v>
                </c:pt>
                <c:pt idx="238">
                  <c:v>38926</c:v>
                </c:pt>
                <c:pt idx="239">
                  <c:v>38933</c:v>
                </c:pt>
                <c:pt idx="240">
                  <c:v>38940</c:v>
                </c:pt>
                <c:pt idx="241">
                  <c:v>38947</c:v>
                </c:pt>
                <c:pt idx="242">
                  <c:v>38954</c:v>
                </c:pt>
                <c:pt idx="243">
                  <c:v>38961</c:v>
                </c:pt>
                <c:pt idx="244">
                  <c:v>38968</c:v>
                </c:pt>
                <c:pt idx="245">
                  <c:v>38975</c:v>
                </c:pt>
                <c:pt idx="246">
                  <c:v>38982</c:v>
                </c:pt>
                <c:pt idx="247">
                  <c:v>38989</c:v>
                </c:pt>
                <c:pt idx="248">
                  <c:v>38996</c:v>
                </c:pt>
                <c:pt idx="249">
                  <c:v>39003</c:v>
                </c:pt>
                <c:pt idx="250">
                  <c:v>39010</c:v>
                </c:pt>
                <c:pt idx="251">
                  <c:v>39017</c:v>
                </c:pt>
                <c:pt idx="252">
                  <c:v>39024</c:v>
                </c:pt>
                <c:pt idx="253">
                  <c:v>39031</c:v>
                </c:pt>
                <c:pt idx="254">
                  <c:v>39038</c:v>
                </c:pt>
                <c:pt idx="255">
                  <c:v>39045</c:v>
                </c:pt>
                <c:pt idx="256">
                  <c:v>39052</c:v>
                </c:pt>
                <c:pt idx="257">
                  <c:v>39059</c:v>
                </c:pt>
                <c:pt idx="258">
                  <c:v>39066</c:v>
                </c:pt>
                <c:pt idx="259">
                  <c:v>39073</c:v>
                </c:pt>
                <c:pt idx="260">
                  <c:v>39080</c:v>
                </c:pt>
                <c:pt idx="261">
                  <c:v>39087</c:v>
                </c:pt>
                <c:pt idx="262">
                  <c:v>39094</c:v>
                </c:pt>
                <c:pt idx="263">
                  <c:v>39101</c:v>
                </c:pt>
                <c:pt idx="264">
                  <c:v>39108</c:v>
                </c:pt>
                <c:pt idx="265">
                  <c:v>39115</c:v>
                </c:pt>
                <c:pt idx="266">
                  <c:v>39122</c:v>
                </c:pt>
                <c:pt idx="267">
                  <c:v>39129</c:v>
                </c:pt>
                <c:pt idx="268">
                  <c:v>39136</c:v>
                </c:pt>
                <c:pt idx="269">
                  <c:v>39143</c:v>
                </c:pt>
                <c:pt idx="270">
                  <c:v>39150</c:v>
                </c:pt>
                <c:pt idx="271">
                  <c:v>39157</c:v>
                </c:pt>
                <c:pt idx="272">
                  <c:v>39164</c:v>
                </c:pt>
                <c:pt idx="273">
                  <c:v>39171</c:v>
                </c:pt>
                <c:pt idx="274">
                  <c:v>39178</c:v>
                </c:pt>
                <c:pt idx="275">
                  <c:v>39185</c:v>
                </c:pt>
                <c:pt idx="276">
                  <c:v>39192</c:v>
                </c:pt>
                <c:pt idx="277">
                  <c:v>39199</c:v>
                </c:pt>
                <c:pt idx="278">
                  <c:v>39206</c:v>
                </c:pt>
                <c:pt idx="279">
                  <c:v>39213</c:v>
                </c:pt>
                <c:pt idx="280">
                  <c:v>39220</c:v>
                </c:pt>
                <c:pt idx="281">
                  <c:v>39227</c:v>
                </c:pt>
                <c:pt idx="282">
                  <c:v>39234</c:v>
                </c:pt>
                <c:pt idx="283">
                  <c:v>39241</c:v>
                </c:pt>
                <c:pt idx="284">
                  <c:v>39248</c:v>
                </c:pt>
                <c:pt idx="285">
                  <c:v>39255</c:v>
                </c:pt>
                <c:pt idx="286">
                  <c:v>39262</c:v>
                </c:pt>
                <c:pt idx="287">
                  <c:v>39269</c:v>
                </c:pt>
                <c:pt idx="288">
                  <c:v>39276</c:v>
                </c:pt>
                <c:pt idx="289">
                  <c:v>39283</c:v>
                </c:pt>
                <c:pt idx="290">
                  <c:v>39290</c:v>
                </c:pt>
                <c:pt idx="291">
                  <c:v>39297</c:v>
                </c:pt>
                <c:pt idx="292">
                  <c:v>39304</c:v>
                </c:pt>
                <c:pt idx="293">
                  <c:v>39311</c:v>
                </c:pt>
                <c:pt idx="294">
                  <c:v>39318</c:v>
                </c:pt>
                <c:pt idx="295">
                  <c:v>39325</c:v>
                </c:pt>
                <c:pt idx="296">
                  <c:v>39332</c:v>
                </c:pt>
                <c:pt idx="297">
                  <c:v>39339</c:v>
                </c:pt>
                <c:pt idx="298">
                  <c:v>39346</c:v>
                </c:pt>
                <c:pt idx="299">
                  <c:v>39353</c:v>
                </c:pt>
                <c:pt idx="300">
                  <c:v>39360</c:v>
                </c:pt>
                <c:pt idx="301">
                  <c:v>39367</c:v>
                </c:pt>
                <c:pt idx="302">
                  <c:v>39374</c:v>
                </c:pt>
                <c:pt idx="303">
                  <c:v>39381</c:v>
                </c:pt>
                <c:pt idx="304">
                  <c:v>39388</c:v>
                </c:pt>
                <c:pt idx="305">
                  <c:v>39395</c:v>
                </c:pt>
                <c:pt idx="306">
                  <c:v>39402</c:v>
                </c:pt>
                <c:pt idx="307">
                  <c:v>39409</c:v>
                </c:pt>
                <c:pt idx="308">
                  <c:v>39416</c:v>
                </c:pt>
                <c:pt idx="309">
                  <c:v>39423</c:v>
                </c:pt>
                <c:pt idx="310">
                  <c:v>39430</c:v>
                </c:pt>
                <c:pt idx="311">
                  <c:v>39437</c:v>
                </c:pt>
                <c:pt idx="312">
                  <c:v>39444</c:v>
                </c:pt>
                <c:pt idx="313">
                  <c:v>39451</c:v>
                </c:pt>
                <c:pt idx="314">
                  <c:v>39458</c:v>
                </c:pt>
                <c:pt idx="315">
                  <c:v>39465</c:v>
                </c:pt>
                <c:pt idx="316">
                  <c:v>39472</c:v>
                </c:pt>
                <c:pt idx="317">
                  <c:v>39479</c:v>
                </c:pt>
                <c:pt idx="318">
                  <c:v>39486</c:v>
                </c:pt>
                <c:pt idx="319">
                  <c:v>39493</c:v>
                </c:pt>
                <c:pt idx="320">
                  <c:v>39500</c:v>
                </c:pt>
                <c:pt idx="321">
                  <c:v>39507</c:v>
                </c:pt>
                <c:pt idx="322">
                  <c:v>39514</c:v>
                </c:pt>
                <c:pt idx="323">
                  <c:v>39521</c:v>
                </c:pt>
                <c:pt idx="324">
                  <c:v>39528</c:v>
                </c:pt>
                <c:pt idx="325">
                  <c:v>39535</c:v>
                </c:pt>
                <c:pt idx="326">
                  <c:v>39542</c:v>
                </c:pt>
                <c:pt idx="327">
                  <c:v>39549</c:v>
                </c:pt>
                <c:pt idx="328">
                  <c:v>39556</c:v>
                </c:pt>
                <c:pt idx="329">
                  <c:v>39563</c:v>
                </c:pt>
                <c:pt idx="330">
                  <c:v>39570</c:v>
                </c:pt>
                <c:pt idx="331">
                  <c:v>39577</c:v>
                </c:pt>
                <c:pt idx="332">
                  <c:v>39584</c:v>
                </c:pt>
                <c:pt idx="333">
                  <c:v>39591</c:v>
                </c:pt>
                <c:pt idx="334">
                  <c:v>39598</c:v>
                </c:pt>
                <c:pt idx="335">
                  <c:v>39605</c:v>
                </c:pt>
                <c:pt idx="336">
                  <c:v>39612</c:v>
                </c:pt>
                <c:pt idx="337">
                  <c:v>39619</c:v>
                </c:pt>
                <c:pt idx="338">
                  <c:v>39626</c:v>
                </c:pt>
                <c:pt idx="339">
                  <c:v>39633</c:v>
                </c:pt>
                <c:pt idx="340">
                  <c:v>39640</c:v>
                </c:pt>
                <c:pt idx="341">
                  <c:v>39647</c:v>
                </c:pt>
                <c:pt idx="342">
                  <c:v>39654</c:v>
                </c:pt>
                <c:pt idx="343">
                  <c:v>39661</c:v>
                </c:pt>
                <c:pt idx="344">
                  <c:v>39668</c:v>
                </c:pt>
                <c:pt idx="345">
                  <c:v>39675</c:v>
                </c:pt>
                <c:pt idx="346">
                  <c:v>39682</c:v>
                </c:pt>
                <c:pt idx="347">
                  <c:v>39689</c:v>
                </c:pt>
                <c:pt idx="348">
                  <c:v>39696</c:v>
                </c:pt>
                <c:pt idx="349">
                  <c:v>39703</c:v>
                </c:pt>
                <c:pt idx="350">
                  <c:v>39710</c:v>
                </c:pt>
                <c:pt idx="351">
                  <c:v>39717</c:v>
                </c:pt>
                <c:pt idx="352">
                  <c:v>39724</c:v>
                </c:pt>
                <c:pt idx="353">
                  <c:v>39731</c:v>
                </c:pt>
                <c:pt idx="354">
                  <c:v>39738</c:v>
                </c:pt>
                <c:pt idx="355">
                  <c:v>39745</c:v>
                </c:pt>
                <c:pt idx="356">
                  <c:v>39752</c:v>
                </c:pt>
                <c:pt idx="357">
                  <c:v>39759</c:v>
                </c:pt>
                <c:pt idx="358">
                  <c:v>39766</c:v>
                </c:pt>
                <c:pt idx="359">
                  <c:v>39773</c:v>
                </c:pt>
                <c:pt idx="360">
                  <c:v>39780</c:v>
                </c:pt>
                <c:pt idx="361">
                  <c:v>39787</c:v>
                </c:pt>
                <c:pt idx="362">
                  <c:v>39794</c:v>
                </c:pt>
                <c:pt idx="363">
                  <c:v>39801</c:v>
                </c:pt>
                <c:pt idx="364">
                  <c:v>39808</c:v>
                </c:pt>
                <c:pt idx="365">
                  <c:v>39815</c:v>
                </c:pt>
                <c:pt idx="366">
                  <c:v>39822</c:v>
                </c:pt>
                <c:pt idx="367">
                  <c:v>39829</c:v>
                </c:pt>
                <c:pt idx="368">
                  <c:v>39836</c:v>
                </c:pt>
                <c:pt idx="369">
                  <c:v>39843</c:v>
                </c:pt>
                <c:pt idx="370">
                  <c:v>39850</c:v>
                </c:pt>
                <c:pt idx="371">
                  <c:v>39857</c:v>
                </c:pt>
                <c:pt idx="372">
                  <c:v>39864</c:v>
                </c:pt>
                <c:pt idx="373">
                  <c:v>39871</c:v>
                </c:pt>
                <c:pt idx="374">
                  <c:v>39878</c:v>
                </c:pt>
                <c:pt idx="375">
                  <c:v>39885</c:v>
                </c:pt>
                <c:pt idx="376">
                  <c:v>39892</c:v>
                </c:pt>
                <c:pt idx="377">
                  <c:v>39899</c:v>
                </c:pt>
                <c:pt idx="378">
                  <c:v>39906</c:v>
                </c:pt>
                <c:pt idx="379">
                  <c:v>39913</c:v>
                </c:pt>
                <c:pt idx="380">
                  <c:v>39920</c:v>
                </c:pt>
                <c:pt idx="381">
                  <c:v>39927</c:v>
                </c:pt>
                <c:pt idx="382">
                  <c:v>39934</c:v>
                </c:pt>
                <c:pt idx="383">
                  <c:v>39941</c:v>
                </c:pt>
                <c:pt idx="384">
                  <c:v>39948</c:v>
                </c:pt>
                <c:pt idx="385">
                  <c:v>39955</c:v>
                </c:pt>
                <c:pt idx="386">
                  <c:v>39962</c:v>
                </c:pt>
                <c:pt idx="387">
                  <c:v>39969</c:v>
                </c:pt>
                <c:pt idx="388">
                  <c:v>39976</c:v>
                </c:pt>
                <c:pt idx="389">
                  <c:v>39983</c:v>
                </c:pt>
                <c:pt idx="390">
                  <c:v>39990</c:v>
                </c:pt>
                <c:pt idx="391">
                  <c:v>39997</c:v>
                </c:pt>
                <c:pt idx="392">
                  <c:v>40004</c:v>
                </c:pt>
                <c:pt idx="393">
                  <c:v>40011</c:v>
                </c:pt>
                <c:pt idx="394">
                  <c:v>40018</c:v>
                </c:pt>
                <c:pt idx="395">
                  <c:v>40025</c:v>
                </c:pt>
                <c:pt idx="396">
                  <c:v>40032</c:v>
                </c:pt>
                <c:pt idx="397">
                  <c:v>40039</c:v>
                </c:pt>
                <c:pt idx="398">
                  <c:v>40046</c:v>
                </c:pt>
                <c:pt idx="399">
                  <c:v>40053</c:v>
                </c:pt>
                <c:pt idx="400">
                  <c:v>40060</c:v>
                </c:pt>
                <c:pt idx="401">
                  <c:v>40067</c:v>
                </c:pt>
                <c:pt idx="402">
                  <c:v>40074</c:v>
                </c:pt>
                <c:pt idx="403">
                  <c:v>40081</c:v>
                </c:pt>
                <c:pt idx="404">
                  <c:v>40088</c:v>
                </c:pt>
                <c:pt idx="405">
                  <c:v>40095</c:v>
                </c:pt>
                <c:pt idx="406">
                  <c:v>40102</c:v>
                </c:pt>
                <c:pt idx="407">
                  <c:v>40109</c:v>
                </c:pt>
                <c:pt idx="408">
                  <c:v>40116</c:v>
                </c:pt>
                <c:pt idx="409">
                  <c:v>40123</c:v>
                </c:pt>
                <c:pt idx="410">
                  <c:v>40130</c:v>
                </c:pt>
                <c:pt idx="411">
                  <c:v>40137</c:v>
                </c:pt>
                <c:pt idx="412">
                  <c:v>40144</c:v>
                </c:pt>
                <c:pt idx="413">
                  <c:v>40151</c:v>
                </c:pt>
                <c:pt idx="414">
                  <c:v>40158</c:v>
                </c:pt>
                <c:pt idx="415">
                  <c:v>40165</c:v>
                </c:pt>
                <c:pt idx="416">
                  <c:v>40172</c:v>
                </c:pt>
                <c:pt idx="417">
                  <c:v>40179</c:v>
                </c:pt>
                <c:pt idx="418">
                  <c:v>40186</c:v>
                </c:pt>
                <c:pt idx="419">
                  <c:v>40193</c:v>
                </c:pt>
                <c:pt idx="420">
                  <c:v>40200</c:v>
                </c:pt>
                <c:pt idx="421">
                  <c:v>40207</c:v>
                </c:pt>
                <c:pt idx="422">
                  <c:v>40214</c:v>
                </c:pt>
                <c:pt idx="423">
                  <c:v>40221</c:v>
                </c:pt>
                <c:pt idx="424">
                  <c:v>40228</c:v>
                </c:pt>
                <c:pt idx="425">
                  <c:v>40235</c:v>
                </c:pt>
                <c:pt idx="426">
                  <c:v>40242</c:v>
                </c:pt>
                <c:pt idx="427">
                  <c:v>40249</c:v>
                </c:pt>
                <c:pt idx="428">
                  <c:v>40256</c:v>
                </c:pt>
                <c:pt idx="429">
                  <c:v>40263</c:v>
                </c:pt>
                <c:pt idx="430">
                  <c:v>40270</c:v>
                </c:pt>
                <c:pt idx="431">
                  <c:v>40277</c:v>
                </c:pt>
                <c:pt idx="432">
                  <c:v>40284</c:v>
                </c:pt>
                <c:pt idx="433">
                  <c:v>40291</c:v>
                </c:pt>
                <c:pt idx="434">
                  <c:v>40298</c:v>
                </c:pt>
                <c:pt idx="435">
                  <c:v>40305</c:v>
                </c:pt>
                <c:pt idx="436">
                  <c:v>40312</c:v>
                </c:pt>
                <c:pt idx="437">
                  <c:v>40319</c:v>
                </c:pt>
                <c:pt idx="438">
                  <c:v>40326</c:v>
                </c:pt>
                <c:pt idx="439">
                  <c:v>40333</c:v>
                </c:pt>
                <c:pt idx="440">
                  <c:v>40340</c:v>
                </c:pt>
                <c:pt idx="441">
                  <c:v>40347</c:v>
                </c:pt>
                <c:pt idx="442">
                  <c:v>40354</c:v>
                </c:pt>
                <c:pt idx="443">
                  <c:v>40361</c:v>
                </c:pt>
                <c:pt idx="444">
                  <c:v>40368</c:v>
                </c:pt>
                <c:pt idx="445">
                  <c:v>40375</c:v>
                </c:pt>
                <c:pt idx="446">
                  <c:v>40382</c:v>
                </c:pt>
                <c:pt idx="447">
                  <c:v>40389</c:v>
                </c:pt>
                <c:pt idx="448">
                  <c:v>40396</c:v>
                </c:pt>
                <c:pt idx="449">
                  <c:v>40403</c:v>
                </c:pt>
                <c:pt idx="450">
                  <c:v>40410</c:v>
                </c:pt>
                <c:pt idx="451">
                  <c:v>40417</c:v>
                </c:pt>
                <c:pt idx="452">
                  <c:v>40424</c:v>
                </c:pt>
                <c:pt idx="453">
                  <c:v>40431</c:v>
                </c:pt>
                <c:pt idx="454">
                  <c:v>40438</c:v>
                </c:pt>
                <c:pt idx="455">
                  <c:v>40445</c:v>
                </c:pt>
                <c:pt idx="456">
                  <c:v>40452</c:v>
                </c:pt>
                <c:pt idx="457">
                  <c:v>40459</c:v>
                </c:pt>
                <c:pt idx="458">
                  <c:v>40466</c:v>
                </c:pt>
                <c:pt idx="459">
                  <c:v>40473</c:v>
                </c:pt>
                <c:pt idx="460">
                  <c:v>40480</c:v>
                </c:pt>
                <c:pt idx="461">
                  <c:v>40487</c:v>
                </c:pt>
                <c:pt idx="462">
                  <c:v>40494</c:v>
                </c:pt>
                <c:pt idx="463">
                  <c:v>40501</c:v>
                </c:pt>
                <c:pt idx="464">
                  <c:v>40508</c:v>
                </c:pt>
                <c:pt idx="465">
                  <c:v>40515</c:v>
                </c:pt>
                <c:pt idx="466">
                  <c:v>40522</c:v>
                </c:pt>
                <c:pt idx="467">
                  <c:v>40529</c:v>
                </c:pt>
                <c:pt idx="468">
                  <c:v>40536</c:v>
                </c:pt>
                <c:pt idx="469">
                  <c:v>40543</c:v>
                </c:pt>
                <c:pt idx="470">
                  <c:v>40550</c:v>
                </c:pt>
                <c:pt idx="471">
                  <c:v>40557</c:v>
                </c:pt>
                <c:pt idx="472">
                  <c:v>40564</c:v>
                </c:pt>
                <c:pt idx="473">
                  <c:v>40571</c:v>
                </c:pt>
                <c:pt idx="474">
                  <c:v>40578</c:v>
                </c:pt>
                <c:pt idx="475">
                  <c:v>40585</c:v>
                </c:pt>
                <c:pt idx="476">
                  <c:v>40592</c:v>
                </c:pt>
                <c:pt idx="477">
                  <c:v>40599</c:v>
                </c:pt>
                <c:pt idx="478">
                  <c:v>40606</c:v>
                </c:pt>
                <c:pt idx="479">
                  <c:v>40613</c:v>
                </c:pt>
                <c:pt idx="480">
                  <c:v>40620</c:v>
                </c:pt>
                <c:pt idx="481">
                  <c:v>40627</c:v>
                </c:pt>
                <c:pt idx="482">
                  <c:v>40634</c:v>
                </c:pt>
                <c:pt idx="483">
                  <c:v>40641</c:v>
                </c:pt>
                <c:pt idx="484">
                  <c:v>40648</c:v>
                </c:pt>
                <c:pt idx="485">
                  <c:v>40655</c:v>
                </c:pt>
                <c:pt idx="486">
                  <c:v>40662</c:v>
                </c:pt>
                <c:pt idx="487">
                  <c:v>40669</c:v>
                </c:pt>
                <c:pt idx="488">
                  <c:v>40676</c:v>
                </c:pt>
                <c:pt idx="489">
                  <c:v>40683</c:v>
                </c:pt>
                <c:pt idx="490">
                  <c:v>40690</c:v>
                </c:pt>
                <c:pt idx="491">
                  <c:v>40697</c:v>
                </c:pt>
                <c:pt idx="492">
                  <c:v>40704</c:v>
                </c:pt>
                <c:pt idx="493">
                  <c:v>40711</c:v>
                </c:pt>
                <c:pt idx="494">
                  <c:v>40718</c:v>
                </c:pt>
                <c:pt idx="495">
                  <c:v>40725</c:v>
                </c:pt>
                <c:pt idx="496">
                  <c:v>40732</c:v>
                </c:pt>
                <c:pt idx="497">
                  <c:v>40739</c:v>
                </c:pt>
                <c:pt idx="498">
                  <c:v>40746</c:v>
                </c:pt>
                <c:pt idx="499">
                  <c:v>40753</c:v>
                </c:pt>
                <c:pt idx="500">
                  <c:v>40760</c:v>
                </c:pt>
                <c:pt idx="501">
                  <c:v>40767</c:v>
                </c:pt>
                <c:pt idx="502">
                  <c:v>40774</c:v>
                </c:pt>
                <c:pt idx="503">
                  <c:v>40781</c:v>
                </c:pt>
                <c:pt idx="504">
                  <c:v>40788</c:v>
                </c:pt>
                <c:pt idx="505">
                  <c:v>40795</c:v>
                </c:pt>
                <c:pt idx="506">
                  <c:v>40802</c:v>
                </c:pt>
                <c:pt idx="507">
                  <c:v>40809</c:v>
                </c:pt>
                <c:pt idx="508">
                  <c:v>40816</c:v>
                </c:pt>
                <c:pt idx="509">
                  <c:v>40823</c:v>
                </c:pt>
                <c:pt idx="510">
                  <c:v>40830</c:v>
                </c:pt>
                <c:pt idx="511">
                  <c:v>40837</c:v>
                </c:pt>
                <c:pt idx="512">
                  <c:v>40844</c:v>
                </c:pt>
                <c:pt idx="513">
                  <c:v>40851</c:v>
                </c:pt>
                <c:pt idx="514">
                  <c:v>40858</c:v>
                </c:pt>
                <c:pt idx="515">
                  <c:v>40865</c:v>
                </c:pt>
                <c:pt idx="516">
                  <c:v>40872</c:v>
                </c:pt>
                <c:pt idx="517">
                  <c:v>40879</c:v>
                </c:pt>
                <c:pt idx="518">
                  <c:v>40886</c:v>
                </c:pt>
                <c:pt idx="519">
                  <c:v>40893</c:v>
                </c:pt>
                <c:pt idx="520">
                  <c:v>40900</c:v>
                </c:pt>
                <c:pt idx="521">
                  <c:v>40907</c:v>
                </c:pt>
                <c:pt idx="522">
                  <c:v>40914</c:v>
                </c:pt>
                <c:pt idx="523">
                  <c:v>40921</c:v>
                </c:pt>
                <c:pt idx="524">
                  <c:v>40928</c:v>
                </c:pt>
                <c:pt idx="525">
                  <c:v>40935</c:v>
                </c:pt>
                <c:pt idx="526">
                  <c:v>40942</c:v>
                </c:pt>
                <c:pt idx="527">
                  <c:v>40949</c:v>
                </c:pt>
                <c:pt idx="528">
                  <c:v>40956</c:v>
                </c:pt>
                <c:pt idx="529">
                  <c:v>40963</c:v>
                </c:pt>
                <c:pt idx="530">
                  <c:v>40970</c:v>
                </c:pt>
                <c:pt idx="531">
                  <c:v>40977</c:v>
                </c:pt>
                <c:pt idx="532">
                  <c:v>40984</c:v>
                </c:pt>
                <c:pt idx="533">
                  <c:v>40991</c:v>
                </c:pt>
                <c:pt idx="534">
                  <c:v>40998</c:v>
                </c:pt>
                <c:pt idx="535">
                  <c:v>41005</c:v>
                </c:pt>
                <c:pt idx="536">
                  <c:v>41012</c:v>
                </c:pt>
                <c:pt idx="537">
                  <c:v>41019</c:v>
                </c:pt>
                <c:pt idx="538">
                  <c:v>41026</c:v>
                </c:pt>
                <c:pt idx="539">
                  <c:v>41033</c:v>
                </c:pt>
                <c:pt idx="540">
                  <c:v>41040</c:v>
                </c:pt>
                <c:pt idx="541">
                  <c:v>41047</c:v>
                </c:pt>
                <c:pt idx="542">
                  <c:v>41054</c:v>
                </c:pt>
                <c:pt idx="543">
                  <c:v>41061</c:v>
                </c:pt>
                <c:pt idx="544">
                  <c:v>41068</c:v>
                </c:pt>
                <c:pt idx="545">
                  <c:v>41075</c:v>
                </c:pt>
                <c:pt idx="546">
                  <c:v>41082</c:v>
                </c:pt>
                <c:pt idx="547">
                  <c:v>41089</c:v>
                </c:pt>
                <c:pt idx="548">
                  <c:v>41096</c:v>
                </c:pt>
                <c:pt idx="549">
                  <c:v>41103</c:v>
                </c:pt>
                <c:pt idx="550">
                  <c:v>41110</c:v>
                </c:pt>
                <c:pt idx="551">
                  <c:v>41117</c:v>
                </c:pt>
                <c:pt idx="552">
                  <c:v>41124</c:v>
                </c:pt>
                <c:pt idx="553">
                  <c:v>41131</c:v>
                </c:pt>
                <c:pt idx="554">
                  <c:v>41138</c:v>
                </c:pt>
                <c:pt idx="555">
                  <c:v>41145</c:v>
                </c:pt>
                <c:pt idx="556">
                  <c:v>41152</c:v>
                </c:pt>
                <c:pt idx="557">
                  <c:v>41159</c:v>
                </c:pt>
                <c:pt idx="558">
                  <c:v>41166</c:v>
                </c:pt>
                <c:pt idx="559">
                  <c:v>41173</c:v>
                </c:pt>
                <c:pt idx="560">
                  <c:v>41180</c:v>
                </c:pt>
                <c:pt idx="561">
                  <c:v>41187</c:v>
                </c:pt>
                <c:pt idx="562">
                  <c:v>41194</c:v>
                </c:pt>
                <c:pt idx="563">
                  <c:v>41201</c:v>
                </c:pt>
                <c:pt idx="564">
                  <c:v>41208</c:v>
                </c:pt>
                <c:pt idx="565">
                  <c:v>41215</c:v>
                </c:pt>
                <c:pt idx="566">
                  <c:v>41222</c:v>
                </c:pt>
                <c:pt idx="567">
                  <c:v>41229</c:v>
                </c:pt>
                <c:pt idx="568">
                  <c:v>41236</c:v>
                </c:pt>
                <c:pt idx="569">
                  <c:v>41243</c:v>
                </c:pt>
                <c:pt idx="570">
                  <c:v>41250</c:v>
                </c:pt>
                <c:pt idx="571">
                  <c:v>41257</c:v>
                </c:pt>
                <c:pt idx="572">
                  <c:v>41264</c:v>
                </c:pt>
                <c:pt idx="573">
                  <c:v>41271</c:v>
                </c:pt>
                <c:pt idx="574">
                  <c:v>41278</c:v>
                </c:pt>
                <c:pt idx="575">
                  <c:v>41285</c:v>
                </c:pt>
                <c:pt idx="576">
                  <c:v>41292</c:v>
                </c:pt>
                <c:pt idx="577">
                  <c:v>41299</c:v>
                </c:pt>
                <c:pt idx="578">
                  <c:v>41306</c:v>
                </c:pt>
                <c:pt idx="579">
                  <c:v>41313</c:v>
                </c:pt>
                <c:pt idx="580">
                  <c:v>41320</c:v>
                </c:pt>
                <c:pt idx="581">
                  <c:v>41327</c:v>
                </c:pt>
                <c:pt idx="582">
                  <c:v>41334</c:v>
                </c:pt>
                <c:pt idx="583">
                  <c:v>41341</c:v>
                </c:pt>
                <c:pt idx="584">
                  <c:v>41348</c:v>
                </c:pt>
                <c:pt idx="585">
                  <c:v>41355</c:v>
                </c:pt>
                <c:pt idx="586">
                  <c:v>41362</c:v>
                </c:pt>
                <c:pt idx="587">
                  <c:v>41369</c:v>
                </c:pt>
                <c:pt idx="588">
                  <c:v>41376</c:v>
                </c:pt>
                <c:pt idx="589">
                  <c:v>41383</c:v>
                </c:pt>
                <c:pt idx="590">
                  <c:v>41390</c:v>
                </c:pt>
                <c:pt idx="591">
                  <c:v>41397</c:v>
                </c:pt>
                <c:pt idx="592">
                  <c:v>41404</c:v>
                </c:pt>
                <c:pt idx="593">
                  <c:v>41411</c:v>
                </c:pt>
                <c:pt idx="594">
                  <c:v>41418</c:v>
                </c:pt>
                <c:pt idx="595">
                  <c:v>41425</c:v>
                </c:pt>
                <c:pt idx="596">
                  <c:v>41432</c:v>
                </c:pt>
                <c:pt idx="597">
                  <c:v>41439</c:v>
                </c:pt>
                <c:pt idx="598">
                  <c:v>41446</c:v>
                </c:pt>
                <c:pt idx="599">
                  <c:v>41453</c:v>
                </c:pt>
                <c:pt idx="600">
                  <c:v>41460</c:v>
                </c:pt>
                <c:pt idx="601">
                  <c:v>41467</c:v>
                </c:pt>
                <c:pt idx="602">
                  <c:v>41474</c:v>
                </c:pt>
                <c:pt idx="603">
                  <c:v>41481</c:v>
                </c:pt>
                <c:pt idx="604">
                  <c:v>41488</c:v>
                </c:pt>
                <c:pt idx="605">
                  <c:v>41495</c:v>
                </c:pt>
                <c:pt idx="606">
                  <c:v>41502</c:v>
                </c:pt>
                <c:pt idx="607">
                  <c:v>41509</c:v>
                </c:pt>
                <c:pt idx="608">
                  <c:v>41516</c:v>
                </c:pt>
                <c:pt idx="609">
                  <c:v>41523</c:v>
                </c:pt>
                <c:pt idx="610">
                  <c:v>41530</c:v>
                </c:pt>
                <c:pt idx="611">
                  <c:v>41537</c:v>
                </c:pt>
                <c:pt idx="612">
                  <c:v>41544</c:v>
                </c:pt>
                <c:pt idx="613">
                  <c:v>41551</c:v>
                </c:pt>
                <c:pt idx="614">
                  <c:v>41558</c:v>
                </c:pt>
                <c:pt idx="615">
                  <c:v>41565</c:v>
                </c:pt>
                <c:pt idx="616">
                  <c:v>41572</c:v>
                </c:pt>
                <c:pt idx="617">
                  <c:v>41579</c:v>
                </c:pt>
                <c:pt idx="618">
                  <c:v>41586</c:v>
                </c:pt>
                <c:pt idx="619">
                  <c:v>41593</c:v>
                </c:pt>
                <c:pt idx="620">
                  <c:v>41600</c:v>
                </c:pt>
                <c:pt idx="621">
                  <c:v>41607</c:v>
                </c:pt>
                <c:pt idx="622">
                  <c:v>41614</c:v>
                </c:pt>
                <c:pt idx="623">
                  <c:v>41621</c:v>
                </c:pt>
                <c:pt idx="624">
                  <c:v>41628</c:v>
                </c:pt>
                <c:pt idx="625">
                  <c:v>41635</c:v>
                </c:pt>
                <c:pt idx="626">
                  <c:v>41642</c:v>
                </c:pt>
                <c:pt idx="627">
                  <c:v>41649</c:v>
                </c:pt>
                <c:pt idx="628">
                  <c:v>41656</c:v>
                </c:pt>
                <c:pt idx="629">
                  <c:v>41663</c:v>
                </c:pt>
                <c:pt idx="630">
                  <c:v>41670</c:v>
                </c:pt>
                <c:pt idx="631">
                  <c:v>41677</c:v>
                </c:pt>
                <c:pt idx="632">
                  <c:v>41684</c:v>
                </c:pt>
                <c:pt idx="633">
                  <c:v>41691</c:v>
                </c:pt>
                <c:pt idx="634">
                  <c:v>41698</c:v>
                </c:pt>
                <c:pt idx="635">
                  <c:v>41705</c:v>
                </c:pt>
                <c:pt idx="636">
                  <c:v>41712</c:v>
                </c:pt>
                <c:pt idx="637">
                  <c:v>41719</c:v>
                </c:pt>
                <c:pt idx="638">
                  <c:v>41726</c:v>
                </c:pt>
                <c:pt idx="639">
                  <c:v>41733</c:v>
                </c:pt>
                <c:pt idx="640">
                  <c:v>41740</c:v>
                </c:pt>
                <c:pt idx="641">
                  <c:v>41747</c:v>
                </c:pt>
                <c:pt idx="642">
                  <c:v>41754</c:v>
                </c:pt>
                <c:pt idx="643">
                  <c:v>41761</c:v>
                </c:pt>
                <c:pt idx="644">
                  <c:v>41768</c:v>
                </c:pt>
                <c:pt idx="645">
                  <c:v>41775</c:v>
                </c:pt>
                <c:pt idx="646">
                  <c:v>41782</c:v>
                </c:pt>
                <c:pt idx="647">
                  <c:v>41789</c:v>
                </c:pt>
                <c:pt idx="648">
                  <c:v>41796</c:v>
                </c:pt>
                <c:pt idx="649">
                  <c:v>41803</c:v>
                </c:pt>
                <c:pt idx="650">
                  <c:v>41810</c:v>
                </c:pt>
                <c:pt idx="651">
                  <c:v>41817</c:v>
                </c:pt>
                <c:pt idx="652">
                  <c:v>41824</c:v>
                </c:pt>
                <c:pt idx="653">
                  <c:v>41831</c:v>
                </c:pt>
                <c:pt idx="654">
                  <c:v>41838</c:v>
                </c:pt>
                <c:pt idx="655">
                  <c:v>41845</c:v>
                </c:pt>
                <c:pt idx="656">
                  <c:v>41852</c:v>
                </c:pt>
                <c:pt idx="657">
                  <c:v>41859</c:v>
                </c:pt>
                <c:pt idx="658">
                  <c:v>41866</c:v>
                </c:pt>
                <c:pt idx="659">
                  <c:v>41873</c:v>
                </c:pt>
                <c:pt idx="660">
                  <c:v>41880</c:v>
                </c:pt>
                <c:pt idx="661">
                  <c:v>41887</c:v>
                </c:pt>
                <c:pt idx="662">
                  <c:v>41894</c:v>
                </c:pt>
                <c:pt idx="663">
                  <c:v>41901</c:v>
                </c:pt>
                <c:pt idx="664">
                  <c:v>41908</c:v>
                </c:pt>
                <c:pt idx="665">
                  <c:v>41915</c:v>
                </c:pt>
                <c:pt idx="666">
                  <c:v>41922</c:v>
                </c:pt>
                <c:pt idx="667">
                  <c:v>41929</c:v>
                </c:pt>
                <c:pt idx="668">
                  <c:v>41936</c:v>
                </c:pt>
                <c:pt idx="669">
                  <c:v>41943</c:v>
                </c:pt>
                <c:pt idx="670">
                  <c:v>41950</c:v>
                </c:pt>
                <c:pt idx="671">
                  <c:v>41957</c:v>
                </c:pt>
                <c:pt idx="672">
                  <c:v>41964</c:v>
                </c:pt>
                <c:pt idx="673">
                  <c:v>41971</c:v>
                </c:pt>
                <c:pt idx="674">
                  <c:v>41978</c:v>
                </c:pt>
                <c:pt idx="675">
                  <c:v>41985</c:v>
                </c:pt>
                <c:pt idx="676">
                  <c:v>41992</c:v>
                </c:pt>
                <c:pt idx="677">
                  <c:v>41999</c:v>
                </c:pt>
                <c:pt idx="678">
                  <c:v>42006</c:v>
                </c:pt>
                <c:pt idx="679">
                  <c:v>42013</c:v>
                </c:pt>
                <c:pt idx="680">
                  <c:v>42020</c:v>
                </c:pt>
                <c:pt idx="681">
                  <c:v>42027</c:v>
                </c:pt>
                <c:pt idx="682">
                  <c:v>42034</c:v>
                </c:pt>
                <c:pt idx="683">
                  <c:v>42041</c:v>
                </c:pt>
                <c:pt idx="684">
                  <c:v>42048</c:v>
                </c:pt>
                <c:pt idx="685">
                  <c:v>42055</c:v>
                </c:pt>
                <c:pt idx="686">
                  <c:v>42062</c:v>
                </c:pt>
                <c:pt idx="687">
                  <c:v>42069</c:v>
                </c:pt>
                <c:pt idx="688">
                  <c:v>42076</c:v>
                </c:pt>
                <c:pt idx="689">
                  <c:v>42083</c:v>
                </c:pt>
                <c:pt idx="690">
                  <c:v>42090</c:v>
                </c:pt>
                <c:pt idx="691">
                  <c:v>42097</c:v>
                </c:pt>
                <c:pt idx="692">
                  <c:v>42104</c:v>
                </c:pt>
                <c:pt idx="693">
                  <c:v>42111</c:v>
                </c:pt>
                <c:pt idx="694">
                  <c:v>42118</c:v>
                </c:pt>
                <c:pt idx="695">
                  <c:v>42125</c:v>
                </c:pt>
                <c:pt idx="696">
                  <c:v>42132</c:v>
                </c:pt>
                <c:pt idx="697">
                  <c:v>42139</c:v>
                </c:pt>
                <c:pt idx="698">
                  <c:v>42146</c:v>
                </c:pt>
                <c:pt idx="699">
                  <c:v>42153</c:v>
                </c:pt>
                <c:pt idx="700">
                  <c:v>42160</c:v>
                </c:pt>
                <c:pt idx="701">
                  <c:v>42167</c:v>
                </c:pt>
                <c:pt idx="702">
                  <c:v>42174</c:v>
                </c:pt>
                <c:pt idx="703">
                  <c:v>42181</c:v>
                </c:pt>
                <c:pt idx="704">
                  <c:v>42188</c:v>
                </c:pt>
                <c:pt idx="705">
                  <c:v>42195</c:v>
                </c:pt>
                <c:pt idx="706">
                  <c:v>42202</c:v>
                </c:pt>
                <c:pt idx="707">
                  <c:v>42209</c:v>
                </c:pt>
                <c:pt idx="708">
                  <c:v>42216</c:v>
                </c:pt>
                <c:pt idx="709">
                  <c:v>42223</c:v>
                </c:pt>
                <c:pt idx="710">
                  <c:v>42230</c:v>
                </c:pt>
                <c:pt idx="711">
                  <c:v>42237</c:v>
                </c:pt>
                <c:pt idx="712">
                  <c:v>42244</c:v>
                </c:pt>
                <c:pt idx="713">
                  <c:v>42251</c:v>
                </c:pt>
                <c:pt idx="714">
                  <c:v>42258</c:v>
                </c:pt>
                <c:pt idx="715">
                  <c:v>42265</c:v>
                </c:pt>
                <c:pt idx="716">
                  <c:v>42272</c:v>
                </c:pt>
                <c:pt idx="717">
                  <c:v>42279</c:v>
                </c:pt>
                <c:pt idx="718">
                  <c:v>42286</c:v>
                </c:pt>
                <c:pt idx="719">
                  <c:v>42293</c:v>
                </c:pt>
                <c:pt idx="720">
                  <c:v>42300</c:v>
                </c:pt>
                <c:pt idx="721">
                  <c:v>42307</c:v>
                </c:pt>
                <c:pt idx="722">
                  <c:v>42314</c:v>
                </c:pt>
                <c:pt idx="723">
                  <c:v>42321</c:v>
                </c:pt>
                <c:pt idx="724">
                  <c:v>42328</c:v>
                </c:pt>
                <c:pt idx="725">
                  <c:v>42335</c:v>
                </c:pt>
                <c:pt idx="726">
                  <c:v>42342</c:v>
                </c:pt>
                <c:pt idx="727">
                  <c:v>42349</c:v>
                </c:pt>
                <c:pt idx="728">
                  <c:v>42356</c:v>
                </c:pt>
                <c:pt idx="729">
                  <c:v>42363</c:v>
                </c:pt>
                <c:pt idx="730">
                  <c:v>42370</c:v>
                </c:pt>
                <c:pt idx="731">
                  <c:v>42377</c:v>
                </c:pt>
                <c:pt idx="732">
                  <c:v>42384</c:v>
                </c:pt>
                <c:pt idx="733">
                  <c:v>42391</c:v>
                </c:pt>
                <c:pt idx="734">
                  <c:v>42398</c:v>
                </c:pt>
                <c:pt idx="735">
                  <c:v>42405</c:v>
                </c:pt>
                <c:pt idx="736">
                  <c:v>42412</c:v>
                </c:pt>
                <c:pt idx="737">
                  <c:v>42419</c:v>
                </c:pt>
                <c:pt idx="738">
                  <c:v>42426</c:v>
                </c:pt>
                <c:pt idx="739">
                  <c:v>42433</c:v>
                </c:pt>
                <c:pt idx="740">
                  <c:v>42440</c:v>
                </c:pt>
                <c:pt idx="741">
                  <c:v>42447</c:v>
                </c:pt>
                <c:pt idx="742">
                  <c:v>42454</c:v>
                </c:pt>
                <c:pt idx="743">
                  <c:v>42461</c:v>
                </c:pt>
                <c:pt idx="744">
                  <c:v>42468</c:v>
                </c:pt>
                <c:pt idx="745">
                  <c:v>42475</c:v>
                </c:pt>
                <c:pt idx="746">
                  <c:v>42482</c:v>
                </c:pt>
                <c:pt idx="747">
                  <c:v>42489</c:v>
                </c:pt>
                <c:pt idx="748">
                  <c:v>42496</c:v>
                </c:pt>
                <c:pt idx="749">
                  <c:v>42503</c:v>
                </c:pt>
                <c:pt idx="750">
                  <c:v>42510</c:v>
                </c:pt>
                <c:pt idx="751">
                  <c:v>42517</c:v>
                </c:pt>
                <c:pt idx="752">
                  <c:v>42524</c:v>
                </c:pt>
                <c:pt idx="753">
                  <c:v>42531</c:v>
                </c:pt>
                <c:pt idx="754">
                  <c:v>42538</c:v>
                </c:pt>
                <c:pt idx="755">
                  <c:v>42545</c:v>
                </c:pt>
                <c:pt idx="756">
                  <c:v>42552</c:v>
                </c:pt>
                <c:pt idx="757">
                  <c:v>42559</c:v>
                </c:pt>
                <c:pt idx="758">
                  <c:v>42566</c:v>
                </c:pt>
                <c:pt idx="759">
                  <c:v>42573</c:v>
                </c:pt>
                <c:pt idx="760">
                  <c:v>42580</c:v>
                </c:pt>
                <c:pt idx="761">
                  <c:v>42587</c:v>
                </c:pt>
                <c:pt idx="762">
                  <c:v>42594</c:v>
                </c:pt>
                <c:pt idx="763">
                  <c:v>42601</c:v>
                </c:pt>
                <c:pt idx="764">
                  <c:v>42608</c:v>
                </c:pt>
                <c:pt idx="765">
                  <c:v>42615</c:v>
                </c:pt>
                <c:pt idx="766">
                  <c:v>42622</c:v>
                </c:pt>
                <c:pt idx="767">
                  <c:v>42629</c:v>
                </c:pt>
                <c:pt idx="768">
                  <c:v>42636</c:v>
                </c:pt>
                <c:pt idx="769">
                  <c:v>42643</c:v>
                </c:pt>
                <c:pt idx="770">
                  <c:v>42650</c:v>
                </c:pt>
                <c:pt idx="771">
                  <c:v>42657</c:v>
                </c:pt>
                <c:pt idx="772">
                  <c:v>42664</c:v>
                </c:pt>
                <c:pt idx="773">
                  <c:v>42671</c:v>
                </c:pt>
                <c:pt idx="774">
                  <c:v>42678</c:v>
                </c:pt>
                <c:pt idx="775">
                  <c:v>42685</c:v>
                </c:pt>
                <c:pt idx="776">
                  <c:v>42692</c:v>
                </c:pt>
                <c:pt idx="777">
                  <c:v>42699</c:v>
                </c:pt>
                <c:pt idx="778">
                  <c:v>42706</c:v>
                </c:pt>
                <c:pt idx="779">
                  <c:v>42713</c:v>
                </c:pt>
                <c:pt idx="780">
                  <c:v>42720</c:v>
                </c:pt>
                <c:pt idx="781">
                  <c:v>42727</c:v>
                </c:pt>
                <c:pt idx="782">
                  <c:v>42734</c:v>
                </c:pt>
                <c:pt idx="783">
                  <c:v>42741</c:v>
                </c:pt>
                <c:pt idx="784">
                  <c:v>42748</c:v>
                </c:pt>
                <c:pt idx="785">
                  <c:v>42755</c:v>
                </c:pt>
                <c:pt idx="786">
                  <c:v>42762</c:v>
                </c:pt>
                <c:pt idx="787">
                  <c:v>42769</c:v>
                </c:pt>
                <c:pt idx="788">
                  <c:v>42776</c:v>
                </c:pt>
                <c:pt idx="789">
                  <c:v>42783</c:v>
                </c:pt>
                <c:pt idx="790">
                  <c:v>42790</c:v>
                </c:pt>
                <c:pt idx="791">
                  <c:v>42797</c:v>
                </c:pt>
                <c:pt idx="792">
                  <c:v>42804</c:v>
                </c:pt>
                <c:pt idx="793">
                  <c:v>42811</c:v>
                </c:pt>
                <c:pt idx="794">
                  <c:v>42818</c:v>
                </c:pt>
                <c:pt idx="795">
                  <c:v>42825</c:v>
                </c:pt>
                <c:pt idx="796">
                  <c:v>42832</c:v>
                </c:pt>
                <c:pt idx="797">
                  <c:v>42839</c:v>
                </c:pt>
                <c:pt idx="798">
                  <c:v>42846</c:v>
                </c:pt>
                <c:pt idx="799">
                  <c:v>42853</c:v>
                </c:pt>
                <c:pt idx="800">
                  <c:v>42860</c:v>
                </c:pt>
                <c:pt idx="801">
                  <c:v>42867</c:v>
                </c:pt>
                <c:pt idx="802">
                  <c:v>42874</c:v>
                </c:pt>
                <c:pt idx="803">
                  <c:v>42881</c:v>
                </c:pt>
                <c:pt idx="804">
                  <c:v>42888</c:v>
                </c:pt>
                <c:pt idx="805">
                  <c:v>42895</c:v>
                </c:pt>
                <c:pt idx="806">
                  <c:v>42902</c:v>
                </c:pt>
                <c:pt idx="807">
                  <c:v>42909</c:v>
                </c:pt>
                <c:pt idx="808">
                  <c:v>42916</c:v>
                </c:pt>
                <c:pt idx="809">
                  <c:v>42923</c:v>
                </c:pt>
                <c:pt idx="810">
                  <c:v>42930</c:v>
                </c:pt>
                <c:pt idx="811">
                  <c:v>42937</c:v>
                </c:pt>
                <c:pt idx="812">
                  <c:v>42944</c:v>
                </c:pt>
                <c:pt idx="813">
                  <c:v>42951</c:v>
                </c:pt>
                <c:pt idx="814">
                  <c:v>42958</c:v>
                </c:pt>
                <c:pt idx="815">
                  <c:v>42965</c:v>
                </c:pt>
                <c:pt idx="816">
                  <c:v>42972</c:v>
                </c:pt>
                <c:pt idx="817">
                  <c:v>42979</c:v>
                </c:pt>
                <c:pt idx="818">
                  <c:v>42986</c:v>
                </c:pt>
                <c:pt idx="819">
                  <c:v>42993</c:v>
                </c:pt>
                <c:pt idx="820">
                  <c:v>43000</c:v>
                </c:pt>
                <c:pt idx="821">
                  <c:v>43007</c:v>
                </c:pt>
                <c:pt idx="822">
                  <c:v>43014</c:v>
                </c:pt>
                <c:pt idx="823">
                  <c:v>43021</c:v>
                </c:pt>
                <c:pt idx="824">
                  <c:v>43028</c:v>
                </c:pt>
                <c:pt idx="825">
                  <c:v>43035</c:v>
                </c:pt>
                <c:pt idx="826">
                  <c:v>43042</c:v>
                </c:pt>
                <c:pt idx="827">
                  <c:v>43049</c:v>
                </c:pt>
                <c:pt idx="828">
                  <c:v>43056</c:v>
                </c:pt>
                <c:pt idx="829">
                  <c:v>43063</c:v>
                </c:pt>
                <c:pt idx="830">
                  <c:v>43070</c:v>
                </c:pt>
                <c:pt idx="831">
                  <c:v>43077</c:v>
                </c:pt>
                <c:pt idx="832">
                  <c:v>43084</c:v>
                </c:pt>
                <c:pt idx="833">
                  <c:v>43091</c:v>
                </c:pt>
                <c:pt idx="834">
                  <c:v>43098</c:v>
                </c:pt>
                <c:pt idx="835">
                  <c:v>43105</c:v>
                </c:pt>
                <c:pt idx="836">
                  <c:v>43112</c:v>
                </c:pt>
                <c:pt idx="837">
                  <c:v>43119</c:v>
                </c:pt>
                <c:pt idx="838">
                  <c:v>43126</c:v>
                </c:pt>
                <c:pt idx="839">
                  <c:v>43133</c:v>
                </c:pt>
                <c:pt idx="840">
                  <c:v>43140</c:v>
                </c:pt>
                <c:pt idx="841">
                  <c:v>43147</c:v>
                </c:pt>
                <c:pt idx="842">
                  <c:v>43154</c:v>
                </c:pt>
                <c:pt idx="843">
                  <c:v>43161</c:v>
                </c:pt>
                <c:pt idx="844">
                  <c:v>43168</c:v>
                </c:pt>
                <c:pt idx="845">
                  <c:v>43175</c:v>
                </c:pt>
                <c:pt idx="846">
                  <c:v>43182</c:v>
                </c:pt>
                <c:pt idx="847">
                  <c:v>43189</c:v>
                </c:pt>
                <c:pt idx="848">
                  <c:v>43196</c:v>
                </c:pt>
                <c:pt idx="849">
                  <c:v>43203</c:v>
                </c:pt>
                <c:pt idx="850">
                  <c:v>43210</c:v>
                </c:pt>
                <c:pt idx="851">
                  <c:v>43217</c:v>
                </c:pt>
                <c:pt idx="852">
                  <c:v>43224</c:v>
                </c:pt>
                <c:pt idx="853">
                  <c:v>43231</c:v>
                </c:pt>
                <c:pt idx="854">
                  <c:v>43238</c:v>
                </c:pt>
                <c:pt idx="855">
                  <c:v>43245</c:v>
                </c:pt>
                <c:pt idx="856">
                  <c:v>43252</c:v>
                </c:pt>
                <c:pt idx="857">
                  <c:v>43259</c:v>
                </c:pt>
                <c:pt idx="858">
                  <c:v>43266</c:v>
                </c:pt>
                <c:pt idx="859">
                  <c:v>43273</c:v>
                </c:pt>
                <c:pt idx="860">
                  <c:v>43280</c:v>
                </c:pt>
                <c:pt idx="861">
                  <c:v>43287</c:v>
                </c:pt>
                <c:pt idx="862">
                  <c:v>43294</c:v>
                </c:pt>
                <c:pt idx="863">
                  <c:v>43301</c:v>
                </c:pt>
                <c:pt idx="864">
                  <c:v>43308</c:v>
                </c:pt>
                <c:pt idx="865">
                  <c:v>43315</c:v>
                </c:pt>
                <c:pt idx="866">
                  <c:v>43322</c:v>
                </c:pt>
                <c:pt idx="867">
                  <c:v>43329</c:v>
                </c:pt>
                <c:pt idx="868">
                  <c:v>43336</c:v>
                </c:pt>
                <c:pt idx="869">
                  <c:v>43343</c:v>
                </c:pt>
                <c:pt idx="870">
                  <c:v>43350</c:v>
                </c:pt>
                <c:pt idx="871">
                  <c:v>43357</c:v>
                </c:pt>
                <c:pt idx="872">
                  <c:v>43364</c:v>
                </c:pt>
                <c:pt idx="873">
                  <c:v>43371</c:v>
                </c:pt>
                <c:pt idx="874">
                  <c:v>43378</c:v>
                </c:pt>
                <c:pt idx="875">
                  <c:v>43385</c:v>
                </c:pt>
                <c:pt idx="876">
                  <c:v>43392</c:v>
                </c:pt>
                <c:pt idx="877">
                  <c:v>43399</c:v>
                </c:pt>
                <c:pt idx="878">
                  <c:v>43406</c:v>
                </c:pt>
                <c:pt idx="879">
                  <c:v>43413</c:v>
                </c:pt>
                <c:pt idx="880">
                  <c:v>43420</c:v>
                </c:pt>
                <c:pt idx="881">
                  <c:v>43427</c:v>
                </c:pt>
                <c:pt idx="882">
                  <c:v>43434</c:v>
                </c:pt>
                <c:pt idx="883">
                  <c:v>43441</c:v>
                </c:pt>
                <c:pt idx="884">
                  <c:v>43448</c:v>
                </c:pt>
                <c:pt idx="885">
                  <c:v>43455</c:v>
                </c:pt>
                <c:pt idx="886">
                  <c:v>43462</c:v>
                </c:pt>
                <c:pt idx="887">
                  <c:v>43469</c:v>
                </c:pt>
                <c:pt idx="888">
                  <c:v>43476</c:v>
                </c:pt>
                <c:pt idx="889">
                  <c:v>43483</c:v>
                </c:pt>
                <c:pt idx="890">
                  <c:v>43490</c:v>
                </c:pt>
                <c:pt idx="891">
                  <c:v>43497</c:v>
                </c:pt>
                <c:pt idx="892">
                  <c:v>43504</c:v>
                </c:pt>
                <c:pt idx="893">
                  <c:v>43511</c:v>
                </c:pt>
                <c:pt idx="894">
                  <c:v>43518</c:v>
                </c:pt>
                <c:pt idx="895">
                  <c:v>43525</c:v>
                </c:pt>
                <c:pt idx="896">
                  <c:v>43532</c:v>
                </c:pt>
                <c:pt idx="897">
                  <c:v>43539</c:v>
                </c:pt>
                <c:pt idx="898">
                  <c:v>43546</c:v>
                </c:pt>
                <c:pt idx="899">
                  <c:v>43553</c:v>
                </c:pt>
                <c:pt idx="900">
                  <c:v>43560</c:v>
                </c:pt>
                <c:pt idx="901">
                  <c:v>43567</c:v>
                </c:pt>
                <c:pt idx="902">
                  <c:v>43574</c:v>
                </c:pt>
                <c:pt idx="903">
                  <c:v>43581</c:v>
                </c:pt>
                <c:pt idx="904">
                  <c:v>43588</c:v>
                </c:pt>
                <c:pt idx="905">
                  <c:v>43595</c:v>
                </c:pt>
                <c:pt idx="906">
                  <c:v>43602</c:v>
                </c:pt>
                <c:pt idx="907">
                  <c:v>43609</c:v>
                </c:pt>
                <c:pt idx="908">
                  <c:v>43616</c:v>
                </c:pt>
                <c:pt idx="909">
                  <c:v>43623</c:v>
                </c:pt>
                <c:pt idx="910">
                  <c:v>43630</c:v>
                </c:pt>
                <c:pt idx="911">
                  <c:v>43637</c:v>
                </c:pt>
                <c:pt idx="912">
                  <c:v>43644</c:v>
                </c:pt>
                <c:pt idx="913">
                  <c:v>43651</c:v>
                </c:pt>
                <c:pt idx="914">
                  <c:v>43658</c:v>
                </c:pt>
                <c:pt idx="915">
                  <c:v>43665</c:v>
                </c:pt>
                <c:pt idx="916">
                  <c:v>43672</c:v>
                </c:pt>
                <c:pt idx="917">
                  <c:v>43679</c:v>
                </c:pt>
                <c:pt idx="918">
                  <c:v>43686</c:v>
                </c:pt>
                <c:pt idx="919">
                  <c:v>43693</c:v>
                </c:pt>
                <c:pt idx="920">
                  <c:v>43700</c:v>
                </c:pt>
                <c:pt idx="921">
                  <c:v>43707</c:v>
                </c:pt>
                <c:pt idx="922">
                  <c:v>43714</c:v>
                </c:pt>
                <c:pt idx="923">
                  <c:v>43721</c:v>
                </c:pt>
                <c:pt idx="924">
                  <c:v>43728</c:v>
                </c:pt>
                <c:pt idx="925">
                  <c:v>43735</c:v>
                </c:pt>
                <c:pt idx="926">
                  <c:v>43742</c:v>
                </c:pt>
                <c:pt idx="927">
                  <c:v>43749</c:v>
                </c:pt>
                <c:pt idx="928">
                  <c:v>43756</c:v>
                </c:pt>
                <c:pt idx="929">
                  <c:v>43763</c:v>
                </c:pt>
                <c:pt idx="930">
                  <c:v>43770</c:v>
                </c:pt>
                <c:pt idx="931">
                  <c:v>43777</c:v>
                </c:pt>
                <c:pt idx="932">
                  <c:v>43784</c:v>
                </c:pt>
                <c:pt idx="933">
                  <c:v>43791</c:v>
                </c:pt>
                <c:pt idx="934">
                  <c:v>43798</c:v>
                </c:pt>
                <c:pt idx="935">
                  <c:v>43805</c:v>
                </c:pt>
                <c:pt idx="936">
                  <c:v>43812</c:v>
                </c:pt>
                <c:pt idx="937">
                  <c:v>43819</c:v>
                </c:pt>
                <c:pt idx="938">
                  <c:v>43826</c:v>
                </c:pt>
                <c:pt idx="939">
                  <c:v>43833</c:v>
                </c:pt>
                <c:pt idx="940">
                  <c:v>43840</c:v>
                </c:pt>
                <c:pt idx="941">
                  <c:v>43847</c:v>
                </c:pt>
                <c:pt idx="942">
                  <c:v>43854</c:v>
                </c:pt>
                <c:pt idx="943">
                  <c:v>43861</c:v>
                </c:pt>
                <c:pt idx="944">
                  <c:v>43868</c:v>
                </c:pt>
                <c:pt idx="945">
                  <c:v>43875</c:v>
                </c:pt>
                <c:pt idx="946">
                  <c:v>43882</c:v>
                </c:pt>
                <c:pt idx="947">
                  <c:v>43889</c:v>
                </c:pt>
                <c:pt idx="948">
                  <c:v>43896</c:v>
                </c:pt>
                <c:pt idx="949">
                  <c:v>43903</c:v>
                </c:pt>
                <c:pt idx="950">
                  <c:v>43910</c:v>
                </c:pt>
                <c:pt idx="951">
                  <c:v>43917</c:v>
                </c:pt>
                <c:pt idx="952">
                  <c:v>43924</c:v>
                </c:pt>
                <c:pt idx="953">
                  <c:v>43931</c:v>
                </c:pt>
                <c:pt idx="954">
                  <c:v>43938</c:v>
                </c:pt>
                <c:pt idx="955">
                  <c:v>43945</c:v>
                </c:pt>
                <c:pt idx="956">
                  <c:v>43952</c:v>
                </c:pt>
                <c:pt idx="957">
                  <c:v>43959</c:v>
                </c:pt>
                <c:pt idx="958">
                  <c:v>43966</c:v>
                </c:pt>
                <c:pt idx="959">
                  <c:v>43973</c:v>
                </c:pt>
                <c:pt idx="960">
                  <c:v>43980</c:v>
                </c:pt>
                <c:pt idx="961">
                  <c:v>43987</c:v>
                </c:pt>
                <c:pt idx="962">
                  <c:v>43994</c:v>
                </c:pt>
                <c:pt idx="963">
                  <c:v>44001</c:v>
                </c:pt>
                <c:pt idx="964">
                  <c:v>44008</c:v>
                </c:pt>
                <c:pt idx="965">
                  <c:v>44015</c:v>
                </c:pt>
                <c:pt idx="966">
                  <c:v>44022</c:v>
                </c:pt>
                <c:pt idx="967">
                  <c:v>44029</c:v>
                </c:pt>
                <c:pt idx="968">
                  <c:v>44036</c:v>
                </c:pt>
                <c:pt idx="969">
                  <c:v>44043</c:v>
                </c:pt>
                <c:pt idx="970">
                  <c:v>44050</c:v>
                </c:pt>
                <c:pt idx="971">
                  <c:v>44057</c:v>
                </c:pt>
                <c:pt idx="972">
                  <c:v>44064</c:v>
                </c:pt>
                <c:pt idx="973">
                  <c:v>44071</c:v>
                </c:pt>
                <c:pt idx="974">
                  <c:v>44078</c:v>
                </c:pt>
                <c:pt idx="975">
                  <c:v>44085</c:v>
                </c:pt>
                <c:pt idx="976">
                  <c:v>44092</c:v>
                </c:pt>
                <c:pt idx="977">
                  <c:v>44099</c:v>
                </c:pt>
                <c:pt idx="978">
                  <c:v>44106</c:v>
                </c:pt>
                <c:pt idx="979">
                  <c:v>44113</c:v>
                </c:pt>
                <c:pt idx="980">
                  <c:v>44120</c:v>
                </c:pt>
                <c:pt idx="981">
                  <c:v>44127</c:v>
                </c:pt>
                <c:pt idx="982">
                  <c:v>44134</c:v>
                </c:pt>
                <c:pt idx="983">
                  <c:v>44141</c:v>
                </c:pt>
                <c:pt idx="984">
                  <c:v>44148</c:v>
                </c:pt>
                <c:pt idx="985">
                  <c:v>44155</c:v>
                </c:pt>
                <c:pt idx="986">
                  <c:v>44162</c:v>
                </c:pt>
                <c:pt idx="987">
                  <c:v>44169</c:v>
                </c:pt>
                <c:pt idx="988">
                  <c:v>44176</c:v>
                </c:pt>
                <c:pt idx="989">
                  <c:v>44183</c:v>
                </c:pt>
                <c:pt idx="990">
                  <c:v>44190</c:v>
                </c:pt>
                <c:pt idx="991">
                  <c:v>44197</c:v>
                </c:pt>
                <c:pt idx="992">
                  <c:v>44204</c:v>
                </c:pt>
                <c:pt idx="993">
                  <c:v>44211</c:v>
                </c:pt>
                <c:pt idx="994">
                  <c:v>44218</c:v>
                </c:pt>
                <c:pt idx="995">
                  <c:v>44225</c:v>
                </c:pt>
                <c:pt idx="996">
                  <c:v>44232</c:v>
                </c:pt>
                <c:pt idx="997">
                  <c:v>44239</c:v>
                </c:pt>
                <c:pt idx="998">
                  <c:v>44246</c:v>
                </c:pt>
                <c:pt idx="999">
                  <c:v>44253</c:v>
                </c:pt>
                <c:pt idx="1000">
                  <c:v>44260</c:v>
                </c:pt>
                <c:pt idx="1001">
                  <c:v>44267</c:v>
                </c:pt>
                <c:pt idx="1002">
                  <c:v>44274</c:v>
                </c:pt>
                <c:pt idx="1003">
                  <c:v>44281</c:v>
                </c:pt>
                <c:pt idx="1004">
                  <c:v>44288</c:v>
                </c:pt>
                <c:pt idx="1005">
                  <c:v>44295</c:v>
                </c:pt>
                <c:pt idx="1006">
                  <c:v>44302</c:v>
                </c:pt>
                <c:pt idx="1007">
                  <c:v>44309</c:v>
                </c:pt>
                <c:pt idx="1008">
                  <c:v>44316</c:v>
                </c:pt>
                <c:pt idx="1009">
                  <c:v>44323</c:v>
                </c:pt>
                <c:pt idx="1010">
                  <c:v>44330</c:v>
                </c:pt>
                <c:pt idx="1011">
                  <c:v>44337</c:v>
                </c:pt>
                <c:pt idx="1012">
                  <c:v>44344</c:v>
                </c:pt>
                <c:pt idx="1013">
                  <c:v>44351</c:v>
                </c:pt>
                <c:pt idx="1014">
                  <c:v>44358</c:v>
                </c:pt>
                <c:pt idx="1015">
                  <c:v>44365</c:v>
                </c:pt>
                <c:pt idx="1016">
                  <c:v>44372</c:v>
                </c:pt>
                <c:pt idx="1017">
                  <c:v>44379</c:v>
                </c:pt>
                <c:pt idx="1018">
                  <c:v>44386</c:v>
                </c:pt>
                <c:pt idx="1019">
                  <c:v>44393</c:v>
                </c:pt>
                <c:pt idx="1020">
                  <c:v>44400</c:v>
                </c:pt>
                <c:pt idx="1021">
                  <c:v>44407</c:v>
                </c:pt>
                <c:pt idx="1022">
                  <c:v>44414</c:v>
                </c:pt>
                <c:pt idx="1023">
                  <c:v>44421</c:v>
                </c:pt>
                <c:pt idx="1024">
                  <c:v>44428</c:v>
                </c:pt>
                <c:pt idx="1025">
                  <c:v>44435</c:v>
                </c:pt>
                <c:pt idx="1026">
                  <c:v>44442</c:v>
                </c:pt>
                <c:pt idx="1027">
                  <c:v>44449</c:v>
                </c:pt>
                <c:pt idx="1028">
                  <c:v>44456</c:v>
                </c:pt>
                <c:pt idx="1029">
                  <c:v>44463</c:v>
                </c:pt>
                <c:pt idx="1030">
                  <c:v>44470</c:v>
                </c:pt>
              </c:numCache>
            </c:numRef>
          </c:xVal>
          <c:yVal>
            <c:numRef>
              <c:f>'Weekly Raw'!$BC$27:$AXX$27</c:f>
              <c:numCache>
                <c:formatCode>0.0%</c:formatCode>
                <c:ptCount val="1270"/>
                <c:pt idx="0">
                  <c:v>0.18052291185813493</c:v>
                </c:pt>
                <c:pt idx="1">
                  <c:v>0.16400130217027564</c:v>
                </c:pt>
                <c:pt idx="2">
                  <c:v>0.15694097345909178</c:v>
                </c:pt>
                <c:pt idx="3">
                  <c:v>0.15295723735410263</c:v>
                </c:pt>
                <c:pt idx="4">
                  <c:v>0.15588572703477707</c:v>
                </c:pt>
                <c:pt idx="5">
                  <c:v>0.16956718315000027</c:v>
                </c:pt>
                <c:pt idx="6">
                  <c:v>0.16974053889218671</c:v>
                </c:pt>
                <c:pt idx="7">
                  <c:v>0.16811288293484772</c:v>
                </c:pt>
                <c:pt idx="8">
                  <c:v>0.16661451099898419</c:v>
                </c:pt>
                <c:pt idx="9">
                  <c:v>0.16684174692618675</c:v>
                </c:pt>
                <c:pt idx="10">
                  <c:v>0.17105047175896976</c:v>
                </c:pt>
                <c:pt idx="11">
                  <c:v>0.17654389015833216</c:v>
                </c:pt>
                <c:pt idx="12">
                  <c:v>0.1817547715257008</c:v>
                </c:pt>
                <c:pt idx="13">
                  <c:v>0.18142738973321068</c:v>
                </c:pt>
                <c:pt idx="14">
                  <c:v>0.17713044094725761</c:v>
                </c:pt>
                <c:pt idx="15">
                  <c:v>0.18069586224226719</c:v>
                </c:pt>
                <c:pt idx="16">
                  <c:v>0.17815372149642034</c:v>
                </c:pt>
                <c:pt idx="17">
                  <c:v>0.17486415816880488</c:v>
                </c:pt>
                <c:pt idx="18">
                  <c:v>0.17159183299352188</c:v>
                </c:pt>
                <c:pt idx="19">
                  <c:v>0.17025631727772406</c:v>
                </c:pt>
                <c:pt idx="20">
                  <c:v>0.16701910672239934</c:v>
                </c:pt>
                <c:pt idx="21">
                  <c:v>0.1669043709721505</c:v>
                </c:pt>
                <c:pt idx="22">
                  <c:v>0.16725523371584811</c:v>
                </c:pt>
                <c:pt idx="23">
                  <c:v>0.16612987929614115</c:v>
                </c:pt>
                <c:pt idx="24">
                  <c:v>0.16767388826297566</c:v>
                </c:pt>
                <c:pt idx="25">
                  <c:v>0.16687801243010353</c:v>
                </c:pt>
                <c:pt idx="26">
                  <c:v>0.16959338789675124</c:v>
                </c:pt>
                <c:pt idx="27">
                  <c:v>0.1693921191083759</c:v>
                </c:pt>
                <c:pt idx="28">
                  <c:v>0.16561658951235034</c:v>
                </c:pt>
                <c:pt idx="29">
                  <c:v>0.16060528882336417</c:v>
                </c:pt>
                <c:pt idx="30">
                  <c:v>0.16586363576931226</c:v>
                </c:pt>
                <c:pt idx="31">
                  <c:v>0.16798802154886311</c:v>
                </c:pt>
                <c:pt idx="32">
                  <c:v>0.16906351795821822</c:v>
                </c:pt>
                <c:pt idx="33">
                  <c:v>0.16884533388797573</c:v>
                </c:pt>
                <c:pt idx="34">
                  <c:v>0.1692470477621226</c:v>
                </c:pt>
                <c:pt idx="35">
                  <c:v>0.16733078304869267</c:v>
                </c:pt>
                <c:pt idx="36">
                  <c:v>0.16784071050926114</c:v>
                </c:pt>
                <c:pt idx="37">
                  <c:v>0.16833375180376187</c:v>
                </c:pt>
                <c:pt idx="38">
                  <c:v>0.1641550591794432</c:v>
                </c:pt>
                <c:pt idx="39">
                  <c:v>0.16407365961757847</c:v>
                </c:pt>
                <c:pt idx="40">
                  <c:v>0.16462949446341524</c:v>
                </c:pt>
                <c:pt idx="41">
                  <c:v>0.17013010975185408</c:v>
                </c:pt>
                <c:pt idx="42">
                  <c:v>0.16773159868529378</c:v>
                </c:pt>
                <c:pt idx="43">
                  <c:v>0.16684777003399404</c:v>
                </c:pt>
                <c:pt idx="44">
                  <c:v>0.16761639482537097</c:v>
                </c:pt>
                <c:pt idx="45">
                  <c:v>0.17186165614207327</c:v>
                </c:pt>
                <c:pt idx="46">
                  <c:v>0.18794835749011923</c:v>
                </c:pt>
                <c:pt idx="47">
                  <c:v>0.18987567939099392</c:v>
                </c:pt>
                <c:pt idx="48">
                  <c:v>0.19760854973023417</c:v>
                </c:pt>
                <c:pt idx="49">
                  <c:v>0.22534201208083773</c:v>
                </c:pt>
                <c:pt idx="50">
                  <c:v>0.24337091966549726</c:v>
                </c:pt>
                <c:pt idx="51">
                  <c:v>0.24809618983361553</c:v>
                </c:pt>
                <c:pt idx="52">
                  <c:v>0.24388645684140589</c:v>
                </c:pt>
                <c:pt idx="53">
                  <c:v>0.24784157136999976</c:v>
                </c:pt>
                <c:pt idx="54">
                  <c:v>0.25217805990842257</c:v>
                </c:pt>
                <c:pt idx="55">
                  <c:v>0.24359165024525595</c:v>
                </c:pt>
                <c:pt idx="56">
                  <c:v>0.23120668014162649</c:v>
                </c:pt>
                <c:pt idx="57">
                  <c:v>0.22615604316796759</c:v>
                </c:pt>
                <c:pt idx="58">
                  <c:v>0.21982661228368497</c:v>
                </c:pt>
                <c:pt idx="59">
                  <c:v>0.21368154235521455</c:v>
                </c:pt>
                <c:pt idx="60">
                  <c:v>0.20378567386578075</c:v>
                </c:pt>
                <c:pt idx="61">
                  <c:v>0.20434760927681747</c:v>
                </c:pt>
                <c:pt idx="62">
                  <c:v>0.20007609076844657</c:v>
                </c:pt>
                <c:pt idx="63">
                  <c:v>0.19771734429710122</c:v>
                </c:pt>
                <c:pt idx="64">
                  <c:v>0.18882830986914323</c:v>
                </c:pt>
                <c:pt idx="65">
                  <c:v>0.18762915394916138</c:v>
                </c:pt>
                <c:pt idx="66">
                  <c:v>0.18646222896783091</c:v>
                </c:pt>
                <c:pt idx="67">
                  <c:v>0.18884984162023399</c:v>
                </c:pt>
                <c:pt idx="68">
                  <c:v>0.18218212379193605</c:v>
                </c:pt>
                <c:pt idx="69">
                  <c:v>0.17765528184233384</c:v>
                </c:pt>
                <c:pt idx="70">
                  <c:v>0.17315593323805215</c:v>
                </c:pt>
                <c:pt idx="71">
                  <c:v>0.16979638526989035</c:v>
                </c:pt>
                <c:pt idx="72">
                  <c:v>0.16525014449427966</c:v>
                </c:pt>
                <c:pt idx="73">
                  <c:v>0.16424597594080612</c:v>
                </c:pt>
                <c:pt idx="74">
                  <c:v>0.1637477968643348</c:v>
                </c:pt>
                <c:pt idx="75">
                  <c:v>0.16419397157512397</c:v>
                </c:pt>
                <c:pt idx="76">
                  <c:v>0.1655107427098563</c:v>
                </c:pt>
                <c:pt idx="77">
                  <c:v>0.16187685458992229</c:v>
                </c:pt>
                <c:pt idx="78">
                  <c:v>0.16084848182799136</c:v>
                </c:pt>
                <c:pt idx="79">
                  <c:v>0.15961211224473398</c:v>
                </c:pt>
                <c:pt idx="80">
                  <c:v>0.16047748802638603</c:v>
                </c:pt>
                <c:pt idx="81">
                  <c:v>0.15896042930535184</c:v>
                </c:pt>
                <c:pt idx="82">
                  <c:v>0.15663195659059578</c:v>
                </c:pt>
                <c:pt idx="83">
                  <c:v>0.1650048725279879</c:v>
                </c:pt>
                <c:pt idx="84">
                  <c:v>0.16594192944892167</c:v>
                </c:pt>
                <c:pt idx="85">
                  <c:v>0.16498686937472173</c:v>
                </c:pt>
                <c:pt idx="86">
                  <c:v>0.15938328326373757</c:v>
                </c:pt>
                <c:pt idx="87">
                  <c:v>0.1604118279818243</c:v>
                </c:pt>
                <c:pt idx="88">
                  <c:v>0.15714606794465369</c:v>
                </c:pt>
                <c:pt idx="89">
                  <c:v>0.15468286651881955</c:v>
                </c:pt>
                <c:pt idx="90">
                  <c:v>0.15220208875168706</c:v>
                </c:pt>
                <c:pt idx="91">
                  <c:v>0.15141763686456647</c:v>
                </c:pt>
                <c:pt idx="92">
                  <c:v>0.15199512083518243</c:v>
                </c:pt>
                <c:pt idx="93">
                  <c:v>0.15259808522628335</c:v>
                </c:pt>
                <c:pt idx="94">
                  <c:v>0.15323916080004651</c:v>
                </c:pt>
                <c:pt idx="95">
                  <c:v>0.15615284796233095</c:v>
                </c:pt>
                <c:pt idx="96">
                  <c:v>0.16214707087490982</c:v>
                </c:pt>
                <c:pt idx="97">
                  <c:v>0.16335938229186109</c:v>
                </c:pt>
                <c:pt idx="98">
                  <c:v>0.16969796557704939</c:v>
                </c:pt>
                <c:pt idx="99">
                  <c:v>0.16539228873246983</c:v>
                </c:pt>
                <c:pt idx="100">
                  <c:v>0.17281106903734106</c:v>
                </c:pt>
                <c:pt idx="101">
                  <c:v>0.17269984635249142</c:v>
                </c:pt>
                <c:pt idx="102">
                  <c:v>0.17752395585373956</c:v>
                </c:pt>
                <c:pt idx="103">
                  <c:v>0.18580591835046395</c:v>
                </c:pt>
                <c:pt idx="104">
                  <c:v>0.18651399563121215</c:v>
                </c:pt>
                <c:pt idx="105">
                  <c:v>0.17887699244495492</c:v>
                </c:pt>
                <c:pt idx="106">
                  <c:v>0.17097635458552843</c:v>
                </c:pt>
                <c:pt idx="107">
                  <c:v>0.16542136403065663</c:v>
                </c:pt>
                <c:pt idx="108">
                  <c:v>0.16161201215592644</c:v>
                </c:pt>
                <c:pt idx="109">
                  <c:v>0.15872317427685365</c:v>
                </c:pt>
                <c:pt idx="110">
                  <c:v>0.15571270817325075</c:v>
                </c:pt>
                <c:pt idx="111">
                  <c:v>0.15815492715051255</c:v>
                </c:pt>
                <c:pt idx="112">
                  <c:v>0.15757404772768469</c:v>
                </c:pt>
                <c:pt idx="113">
                  <c:v>0.16262331917941622</c:v>
                </c:pt>
                <c:pt idx="114">
                  <c:v>0.15967072615555922</c:v>
                </c:pt>
                <c:pt idx="115">
                  <c:v>0.16316195609784118</c:v>
                </c:pt>
                <c:pt idx="116">
                  <c:v>0.16064132570837142</c:v>
                </c:pt>
                <c:pt idx="117">
                  <c:v>0.16331617859732872</c:v>
                </c:pt>
                <c:pt idx="118">
                  <c:v>0.16766366037920916</c:v>
                </c:pt>
                <c:pt idx="119">
                  <c:v>0.1660856755426503</c:v>
                </c:pt>
                <c:pt idx="120">
                  <c:v>0.16427024663959283</c:v>
                </c:pt>
                <c:pt idx="121">
                  <c:v>0.16030039106302171</c:v>
                </c:pt>
                <c:pt idx="122">
                  <c:v>0.15929603190763636</c:v>
                </c:pt>
                <c:pt idx="123">
                  <c:v>0.15690612562009817</c:v>
                </c:pt>
                <c:pt idx="124">
                  <c:v>0.15740679070516964</c:v>
                </c:pt>
                <c:pt idx="125">
                  <c:v>0.15563545436251935</c:v>
                </c:pt>
                <c:pt idx="126">
                  <c:v>0.15520048659438646</c:v>
                </c:pt>
                <c:pt idx="127">
                  <c:v>0.15346556268700845</c:v>
                </c:pt>
                <c:pt idx="128">
                  <c:v>0.15155101378585084</c:v>
                </c:pt>
                <c:pt idx="129">
                  <c:v>0.15226048213866103</c:v>
                </c:pt>
                <c:pt idx="130">
                  <c:v>0.15395077793332682</c:v>
                </c:pt>
                <c:pt idx="131">
                  <c:v>0.15181911353830005</c:v>
                </c:pt>
                <c:pt idx="132">
                  <c:v>0.15255487762816222</c:v>
                </c:pt>
                <c:pt idx="133">
                  <c:v>0.15448214784520348</c:v>
                </c:pt>
                <c:pt idx="134">
                  <c:v>0.15552708211997671</c:v>
                </c:pt>
                <c:pt idx="135">
                  <c:v>0.16050592099524388</c:v>
                </c:pt>
                <c:pt idx="136">
                  <c:v>0.16679733542825922</c:v>
                </c:pt>
                <c:pt idx="137">
                  <c:v>0.17017903461085654</c:v>
                </c:pt>
                <c:pt idx="138">
                  <c:v>0.16523669075886707</c:v>
                </c:pt>
                <c:pt idx="139">
                  <c:v>0.15999598959698619</c:v>
                </c:pt>
                <c:pt idx="140">
                  <c:v>0.15731015360018871</c:v>
                </c:pt>
                <c:pt idx="141">
                  <c:v>0.15491021957354156</c:v>
                </c:pt>
                <c:pt idx="142">
                  <c:v>0.15314047047244078</c:v>
                </c:pt>
                <c:pt idx="143">
                  <c:v>0.15373128466724087</c:v>
                </c:pt>
                <c:pt idx="144">
                  <c:v>0.15483673017025618</c:v>
                </c:pt>
                <c:pt idx="145">
                  <c:v>0.15370030609565069</c:v>
                </c:pt>
                <c:pt idx="146">
                  <c:v>0.15321271037235545</c:v>
                </c:pt>
                <c:pt idx="147">
                  <c:v>0.15741400865881791</c:v>
                </c:pt>
                <c:pt idx="148">
                  <c:v>0.15859908836039974</c:v>
                </c:pt>
                <c:pt idx="149">
                  <c:v>0.15698377995134277</c:v>
                </c:pt>
                <c:pt idx="150">
                  <c:v>0.16004180538111412</c:v>
                </c:pt>
                <c:pt idx="151">
                  <c:v>0.16531878151323262</c:v>
                </c:pt>
                <c:pt idx="152">
                  <c:v>0.16696073838726508</c:v>
                </c:pt>
                <c:pt idx="153">
                  <c:v>0.16827333023733168</c:v>
                </c:pt>
                <c:pt idx="154">
                  <c:v>0.17260834499088659</c:v>
                </c:pt>
                <c:pt idx="155">
                  <c:v>0.17632180893369173</c:v>
                </c:pt>
                <c:pt idx="156">
                  <c:v>0.17348772183890804</c:v>
                </c:pt>
                <c:pt idx="157">
                  <c:v>0.16651776274431562</c:v>
                </c:pt>
                <c:pt idx="158">
                  <c:v>0.15693809215533608</c:v>
                </c:pt>
                <c:pt idx="159">
                  <c:v>0.15052361167159337</c:v>
                </c:pt>
                <c:pt idx="160">
                  <c:v>0.14709771701913268</c:v>
                </c:pt>
                <c:pt idx="161">
                  <c:v>0.15132481678472148</c:v>
                </c:pt>
                <c:pt idx="162">
                  <c:v>0.14880891324929063</c:v>
                </c:pt>
                <c:pt idx="163">
                  <c:v>0.14564505369296371</c:v>
                </c:pt>
                <c:pt idx="164">
                  <c:v>0.14541729372153514</c:v>
                </c:pt>
                <c:pt idx="165">
                  <c:v>0.14490308370696062</c:v>
                </c:pt>
                <c:pt idx="166">
                  <c:v>0.14340032942317643</c:v>
                </c:pt>
                <c:pt idx="167">
                  <c:v>0.1447683731727023</c:v>
                </c:pt>
                <c:pt idx="168">
                  <c:v>0.14603456880674626</c:v>
                </c:pt>
                <c:pt idx="169">
                  <c:v>0.14250391049442424</c:v>
                </c:pt>
                <c:pt idx="170">
                  <c:v>0.14280120129950136</c:v>
                </c:pt>
                <c:pt idx="171">
                  <c:v>0.14099835200738181</c:v>
                </c:pt>
                <c:pt idx="172">
                  <c:v>0.14076210604019923</c:v>
                </c:pt>
                <c:pt idx="173">
                  <c:v>0.13700233091804842</c:v>
                </c:pt>
                <c:pt idx="174">
                  <c:v>0.13720408481220295</c:v>
                </c:pt>
                <c:pt idx="175">
                  <c:v>0.13925474800352405</c:v>
                </c:pt>
                <c:pt idx="176">
                  <c:v>0.13793973271337051</c:v>
                </c:pt>
                <c:pt idx="177">
                  <c:v>0.13791983187052595</c:v>
                </c:pt>
                <c:pt idx="178">
                  <c:v>0.13871172697937145</c:v>
                </c:pt>
                <c:pt idx="179">
                  <c:v>0.13849645861945539</c:v>
                </c:pt>
                <c:pt idx="180">
                  <c:v>0.13557511752608722</c:v>
                </c:pt>
                <c:pt idx="181">
                  <c:v>0.13759433732239482</c:v>
                </c:pt>
                <c:pt idx="182">
                  <c:v>0.13211675848566898</c:v>
                </c:pt>
                <c:pt idx="183">
                  <c:v>0.13396980627738925</c:v>
                </c:pt>
                <c:pt idx="184">
                  <c:v>0.1335607208831405</c:v>
                </c:pt>
                <c:pt idx="185">
                  <c:v>0.13464755081227792</c:v>
                </c:pt>
                <c:pt idx="186">
                  <c:v>0.13458611256922204</c:v>
                </c:pt>
                <c:pt idx="187">
                  <c:v>0.13553560271557027</c:v>
                </c:pt>
                <c:pt idx="188">
                  <c:v>0.1349278185546583</c:v>
                </c:pt>
                <c:pt idx="189">
                  <c:v>0.13441478355123063</c:v>
                </c:pt>
                <c:pt idx="190">
                  <c:v>0.13234093825902046</c:v>
                </c:pt>
                <c:pt idx="191">
                  <c:v>0.12899733701356864</c:v>
                </c:pt>
                <c:pt idx="192">
                  <c:v>0.12934732428123746</c:v>
                </c:pt>
                <c:pt idx="193">
                  <c:v>0.12684481261138653</c:v>
                </c:pt>
                <c:pt idx="194">
                  <c:v>0.12746568110791143</c:v>
                </c:pt>
                <c:pt idx="195">
                  <c:v>0.12761856419982662</c:v>
                </c:pt>
                <c:pt idx="196">
                  <c:v>0.12648021525131936</c:v>
                </c:pt>
                <c:pt idx="197">
                  <c:v>0.12666360290913892</c:v>
                </c:pt>
                <c:pt idx="198">
                  <c:v>0.12896929535290075</c:v>
                </c:pt>
                <c:pt idx="199">
                  <c:v>0.12850930027971832</c:v>
                </c:pt>
                <c:pt idx="200">
                  <c:v>0.1305119376093844</c:v>
                </c:pt>
                <c:pt idx="201">
                  <c:v>0.13382475725396972</c:v>
                </c:pt>
                <c:pt idx="202">
                  <c:v>0.13799999559075485</c:v>
                </c:pt>
                <c:pt idx="203">
                  <c:v>0.14590686219428278</c:v>
                </c:pt>
                <c:pt idx="204">
                  <c:v>0.1463226673379531</c:v>
                </c:pt>
                <c:pt idx="205">
                  <c:v>0.15136106343592362</c:v>
                </c:pt>
                <c:pt idx="206">
                  <c:v>0.15224930316097171</c:v>
                </c:pt>
                <c:pt idx="207">
                  <c:v>0.15464562429414574</c:v>
                </c:pt>
                <c:pt idx="208">
                  <c:v>0.15426488127714519</c:v>
                </c:pt>
                <c:pt idx="209">
                  <c:v>0.14502767615483717</c:v>
                </c:pt>
                <c:pt idx="210">
                  <c:v>0.13978447750844236</c:v>
                </c:pt>
                <c:pt idx="211">
                  <c:v>0.13546734984778896</c:v>
                </c:pt>
                <c:pt idx="212">
                  <c:v>0.13197083585807579</c:v>
                </c:pt>
                <c:pt idx="213">
                  <c:v>0.12998409662303534</c:v>
                </c:pt>
                <c:pt idx="214">
                  <c:v>0.12837757599517155</c:v>
                </c:pt>
                <c:pt idx="215">
                  <c:v>0.12724123381588676</c:v>
                </c:pt>
                <c:pt idx="216">
                  <c:v>0.12850403120958129</c:v>
                </c:pt>
                <c:pt idx="217">
                  <c:v>0.13045383051462855</c:v>
                </c:pt>
                <c:pt idx="218">
                  <c:v>0.12860544422172873</c:v>
                </c:pt>
                <c:pt idx="219">
                  <c:v>0.12422626939329576</c:v>
                </c:pt>
                <c:pt idx="220">
                  <c:v>0.12197139403061061</c:v>
                </c:pt>
                <c:pt idx="221">
                  <c:v>0.12004568489750633</c:v>
                </c:pt>
                <c:pt idx="222">
                  <c:v>0.12203544456105621</c:v>
                </c:pt>
                <c:pt idx="223">
                  <c:v>0.1257132474056587</c:v>
                </c:pt>
                <c:pt idx="224">
                  <c:v>0.12202861398440873</c:v>
                </c:pt>
                <c:pt idx="225">
                  <c:v>0.11873402265972503</c:v>
                </c:pt>
                <c:pt idx="226">
                  <c:v>0.1186647244976928</c:v>
                </c:pt>
                <c:pt idx="227">
                  <c:v>0.11819797149872535</c:v>
                </c:pt>
                <c:pt idx="228">
                  <c:v>0.11675325302012586</c:v>
                </c:pt>
                <c:pt idx="229">
                  <c:v>0.11431057981137477</c:v>
                </c:pt>
                <c:pt idx="230">
                  <c:v>0.11279715959793442</c:v>
                </c:pt>
                <c:pt idx="231">
                  <c:v>0.11139707829275415</c:v>
                </c:pt>
                <c:pt idx="232">
                  <c:v>0.11454036148830465</c:v>
                </c:pt>
                <c:pt idx="233">
                  <c:v>0.11300207951531277</c:v>
                </c:pt>
                <c:pt idx="234">
                  <c:v>0.11067580283415795</c:v>
                </c:pt>
                <c:pt idx="235">
                  <c:v>0.11171689946382479</c:v>
                </c:pt>
                <c:pt idx="236">
                  <c:v>0.11398762188267057</c:v>
                </c:pt>
                <c:pt idx="237">
                  <c:v>0.11458818453107421</c:v>
                </c:pt>
                <c:pt idx="238">
                  <c:v>0.11429798267079117</c:v>
                </c:pt>
                <c:pt idx="239">
                  <c:v>0.11654541056170063</c:v>
                </c:pt>
                <c:pt idx="240">
                  <c:v>0.11801313100966053</c:v>
                </c:pt>
                <c:pt idx="241">
                  <c:v>0.11501147975056573</c:v>
                </c:pt>
                <c:pt idx="242">
                  <c:v>0.11382889306830232</c:v>
                </c:pt>
                <c:pt idx="243">
                  <c:v>0.11453875898905085</c:v>
                </c:pt>
                <c:pt idx="244">
                  <c:v>0.11538916830196096</c:v>
                </c:pt>
                <c:pt idx="245">
                  <c:v>0.11181599171293959</c:v>
                </c:pt>
                <c:pt idx="246">
                  <c:v>0.10891270063746061</c:v>
                </c:pt>
                <c:pt idx="247">
                  <c:v>0.10666172822097376</c:v>
                </c:pt>
                <c:pt idx="248">
                  <c:v>0.10772674058902114</c:v>
                </c:pt>
                <c:pt idx="249">
                  <c:v>0.10903712796398018</c:v>
                </c:pt>
                <c:pt idx="250">
                  <c:v>0.10939791161457407</c:v>
                </c:pt>
                <c:pt idx="251">
                  <c:v>0.11111724985119806</c:v>
                </c:pt>
                <c:pt idx="252">
                  <c:v>0.1187658825884733</c:v>
                </c:pt>
                <c:pt idx="253">
                  <c:v>0.12172561866701041</c:v>
                </c:pt>
                <c:pt idx="254">
                  <c:v>0.12190289303251405</c:v>
                </c:pt>
                <c:pt idx="255">
                  <c:v>0.12603070878406342</c:v>
                </c:pt>
                <c:pt idx="256">
                  <c:v>0.13058421039916326</c:v>
                </c:pt>
                <c:pt idx="257">
                  <c:v>0.13058989184564873</c:v>
                </c:pt>
                <c:pt idx="258">
                  <c:v>0.1287742692755032</c:v>
                </c:pt>
                <c:pt idx="259">
                  <c:v>0.12892098093566468</c:v>
                </c:pt>
                <c:pt idx="260">
                  <c:v>0.13038066591650296</c:v>
                </c:pt>
                <c:pt idx="261">
                  <c:v>0.12701738416439942</c:v>
                </c:pt>
                <c:pt idx="262">
                  <c:v>0.12123584514474968</c:v>
                </c:pt>
                <c:pt idx="263">
                  <c:v>0.11811982574593591</c:v>
                </c:pt>
                <c:pt idx="264">
                  <c:v>0.11606188998278116</c:v>
                </c:pt>
                <c:pt idx="265">
                  <c:v>0.11456843265318678</c:v>
                </c:pt>
                <c:pt idx="266">
                  <c:v>0.11528937583556458</c:v>
                </c:pt>
                <c:pt idx="267">
                  <c:v>0.11629334695359889</c:v>
                </c:pt>
                <c:pt idx="268">
                  <c:v>0.11529896610072023</c:v>
                </c:pt>
                <c:pt idx="269">
                  <c:v>0.11373954895335102</c:v>
                </c:pt>
                <c:pt idx="270">
                  <c:v>0.11355790783882815</c:v>
                </c:pt>
                <c:pt idx="271">
                  <c:v>0.11283630312465287</c:v>
                </c:pt>
                <c:pt idx="272">
                  <c:v>0.11334296003941081</c:v>
                </c:pt>
                <c:pt idx="273">
                  <c:v>0.11190560079778372</c:v>
                </c:pt>
                <c:pt idx="274">
                  <c:v>0.11275732073537308</c:v>
                </c:pt>
                <c:pt idx="275">
                  <c:v>0.11672150568828951</c:v>
                </c:pt>
                <c:pt idx="276">
                  <c:v>0.11548472894391841</c:v>
                </c:pt>
                <c:pt idx="277">
                  <c:v>0.1118606985884127</c:v>
                </c:pt>
                <c:pt idx="278">
                  <c:v>0.11250907245541789</c:v>
                </c:pt>
                <c:pt idx="279">
                  <c:v>0.11300897246981725</c:v>
                </c:pt>
                <c:pt idx="280">
                  <c:v>0.11478304412506346</c:v>
                </c:pt>
                <c:pt idx="281">
                  <c:v>0.11508655563355551</c:v>
                </c:pt>
                <c:pt idx="282">
                  <c:v>0.11403480127067774</c:v>
                </c:pt>
                <c:pt idx="283">
                  <c:v>0.11577830238908743</c:v>
                </c:pt>
                <c:pt idx="284">
                  <c:v>0.1141584046081717</c:v>
                </c:pt>
                <c:pt idx="285">
                  <c:v>0.11303849066224864</c:v>
                </c:pt>
                <c:pt idx="286">
                  <c:v>0.11232302367929757</c:v>
                </c:pt>
                <c:pt idx="287">
                  <c:v>0.11358798018904211</c:v>
                </c:pt>
                <c:pt idx="288">
                  <c:v>0.11309327202159053</c:v>
                </c:pt>
                <c:pt idx="289">
                  <c:v>0.11252859625631734</c:v>
                </c:pt>
                <c:pt idx="290">
                  <c:v>0.11250665751398679</c:v>
                </c:pt>
                <c:pt idx="291">
                  <c:v>0.11239330691826196</c:v>
                </c:pt>
                <c:pt idx="292">
                  <c:v>0.11185238773883942</c:v>
                </c:pt>
                <c:pt idx="293">
                  <c:v>0.11175923963229996</c:v>
                </c:pt>
                <c:pt idx="294">
                  <c:v>0.11153894115805039</c:v>
                </c:pt>
                <c:pt idx="295">
                  <c:v>0.10978313996360214</c:v>
                </c:pt>
                <c:pt idx="296">
                  <c:v>0.10900418060643972</c:v>
                </c:pt>
                <c:pt idx="297">
                  <c:v>0.10747690222053281</c:v>
                </c:pt>
                <c:pt idx="298">
                  <c:v>0.10656247072553796</c:v>
                </c:pt>
                <c:pt idx="299">
                  <c:v>0.10487158558062835</c:v>
                </c:pt>
                <c:pt idx="300">
                  <c:v>0.10590396197927396</c:v>
                </c:pt>
                <c:pt idx="301">
                  <c:v>0.10478283536480401</c:v>
                </c:pt>
                <c:pt idx="302">
                  <c:v>0.10609960472985185</c:v>
                </c:pt>
                <c:pt idx="303">
                  <c:v>0.10587966033071571</c:v>
                </c:pt>
                <c:pt idx="304">
                  <c:v>0.11053972127031184</c:v>
                </c:pt>
                <c:pt idx="305">
                  <c:v>0.112120404166384</c:v>
                </c:pt>
                <c:pt idx="306">
                  <c:v>0.1165008938383278</c:v>
                </c:pt>
                <c:pt idx="307">
                  <c:v>0.12184932718271051</c:v>
                </c:pt>
                <c:pt idx="308">
                  <c:v>0.12642089971067494</c:v>
                </c:pt>
                <c:pt idx="309">
                  <c:v>0.12688525872237613</c:v>
                </c:pt>
                <c:pt idx="310">
                  <c:v>0.1257934400722984</c:v>
                </c:pt>
                <c:pt idx="311">
                  <c:v>0.12909283012982259</c:v>
                </c:pt>
                <c:pt idx="312">
                  <c:v>0.13528703516025686</c:v>
                </c:pt>
                <c:pt idx="313">
                  <c:v>0.18131368367648545</c:v>
                </c:pt>
                <c:pt idx="314">
                  <c:v>0.1756494669564018</c:v>
                </c:pt>
                <c:pt idx="315">
                  <c:v>0.16898507885000766</c:v>
                </c:pt>
                <c:pt idx="316">
                  <c:v>0.15714010502266698</c:v>
                </c:pt>
                <c:pt idx="317">
                  <c:v>0.14931358511797352</c:v>
                </c:pt>
                <c:pt idx="318">
                  <c:v>0.14683604346145604</c:v>
                </c:pt>
                <c:pt idx="319">
                  <c:v>0.14023960352999745</c:v>
                </c:pt>
                <c:pt idx="320">
                  <c:v>0.1351183988540427</c:v>
                </c:pt>
                <c:pt idx="321">
                  <c:v>0.12920348467850465</c:v>
                </c:pt>
                <c:pt idx="322">
                  <c:v>0.12776385581108099</c:v>
                </c:pt>
                <c:pt idx="323">
                  <c:v>0.1272675465765106</c:v>
                </c:pt>
                <c:pt idx="324">
                  <c:v>0.12699238775791155</c:v>
                </c:pt>
                <c:pt idx="325">
                  <c:v>0.12281250693746379</c:v>
                </c:pt>
                <c:pt idx="326">
                  <c:v>0.12262795965513162</c:v>
                </c:pt>
                <c:pt idx="327">
                  <c:v>0.11939190220199317</c:v>
                </c:pt>
                <c:pt idx="328">
                  <c:v>0.11759612383404076</c:v>
                </c:pt>
                <c:pt idx="329">
                  <c:v>0.11284747537671751</c:v>
                </c:pt>
                <c:pt idx="330">
                  <c:v>0.11110960518158289</c:v>
                </c:pt>
                <c:pt idx="331">
                  <c:v>0.11388690641332341</c:v>
                </c:pt>
                <c:pt idx="332">
                  <c:v>0.11325390243093092</c:v>
                </c:pt>
                <c:pt idx="333">
                  <c:v>0.11209171076927975</c:v>
                </c:pt>
                <c:pt idx="334">
                  <c:v>0.11187279217375561</c:v>
                </c:pt>
                <c:pt idx="335">
                  <c:v>0.11239790109591162</c:v>
                </c:pt>
                <c:pt idx="336">
                  <c:v>0.1106656498641815</c:v>
                </c:pt>
                <c:pt idx="337">
                  <c:v>0.10972252981710048</c:v>
                </c:pt>
                <c:pt idx="338">
                  <c:v>0.10816644384813234</c:v>
                </c:pt>
                <c:pt idx="339">
                  <c:v>0.1091901111182209</c:v>
                </c:pt>
                <c:pt idx="340">
                  <c:v>0.10949709088590602</c:v>
                </c:pt>
                <c:pt idx="341">
                  <c:v>0.10990443294488129</c:v>
                </c:pt>
                <c:pt idx="342">
                  <c:v>0.11059307017920961</c:v>
                </c:pt>
                <c:pt idx="343">
                  <c:v>0.11222850319802576</c:v>
                </c:pt>
                <c:pt idx="344">
                  <c:v>0.1132921366958294</c:v>
                </c:pt>
                <c:pt idx="345">
                  <c:v>0.11554501929008519</c:v>
                </c:pt>
                <c:pt idx="346">
                  <c:v>0.11517636090145551</c:v>
                </c:pt>
                <c:pt idx="347">
                  <c:v>0.11523524829196083</c:v>
                </c:pt>
                <c:pt idx="348">
                  <c:v>0.116037266128957</c:v>
                </c:pt>
                <c:pt idx="349">
                  <c:v>0.11397856630507815</c:v>
                </c:pt>
                <c:pt idx="350">
                  <c:v>0.11279803200393552</c:v>
                </c:pt>
                <c:pt idx="351">
                  <c:v>0.11161427056798219</c:v>
                </c:pt>
                <c:pt idx="352">
                  <c:v>0.11235443821577805</c:v>
                </c:pt>
                <c:pt idx="353">
                  <c:v>0.11164165947743615</c:v>
                </c:pt>
                <c:pt idx="354">
                  <c:v>0.11081490602536173</c:v>
                </c:pt>
                <c:pt idx="355">
                  <c:v>0.11332058821461059</c:v>
                </c:pt>
                <c:pt idx="356">
                  <c:v>0.11371994827353463</c:v>
                </c:pt>
                <c:pt idx="357">
                  <c:v>0.11722967443456635</c:v>
                </c:pt>
                <c:pt idx="358">
                  <c:v>0.12074716703288582</c:v>
                </c:pt>
                <c:pt idx="359">
                  <c:v>0.13382561752979683</c:v>
                </c:pt>
                <c:pt idx="360">
                  <c:v>0.13621148148600107</c:v>
                </c:pt>
                <c:pt idx="361">
                  <c:v>0.13853596563874357</c:v>
                </c:pt>
                <c:pt idx="362">
                  <c:v>0.13616832296320541</c:v>
                </c:pt>
                <c:pt idx="363">
                  <c:v>0.14146505127821024</c:v>
                </c:pt>
                <c:pt idx="364">
                  <c:v>0.14892508148977981</c:v>
                </c:pt>
                <c:pt idx="365">
                  <c:v>0.14704419182653572</c:v>
                </c:pt>
                <c:pt idx="366">
                  <c:v>0.14339466329443301</c:v>
                </c:pt>
                <c:pt idx="367">
                  <c:v>0.13720444096970261</c:v>
                </c:pt>
                <c:pt idx="368">
                  <c:v>0.13153377621397699</c:v>
                </c:pt>
                <c:pt idx="369">
                  <c:v>0.12648148524734118</c:v>
                </c:pt>
                <c:pt idx="370">
                  <c:v>0.12684318231744138</c:v>
                </c:pt>
                <c:pt idx="371">
                  <c:v>0.12807712308361063</c:v>
                </c:pt>
                <c:pt idx="372">
                  <c:v>0.12895271468483574</c:v>
                </c:pt>
                <c:pt idx="373">
                  <c:v>0.12706766742191958</c:v>
                </c:pt>
                <c:pt idx="374">
                  <c:v>0.12613523669529017</c:v>
                </c:pt>
                <c:pt idx="375">
                  <c:v>0.12498952927251207</c:v>
                </c:pt>
                <c:pt idx="376">
                  <c:v>0.12425363976512926</c:v>
                </c:pt>
                <c:pt idx="377">
                  <c:v>0.12244668179450627</c:v>
                </c:pt>
                <c:pt idx="378">
                  <c:v>0.1242013733088158</c:v>
                </c:pt>
                <c:pt idx="379">
                  <c:v>0.12790114812512518</c:v>
                </c:pt>
                <c:pt idx="380">
                  <c:v>0.12711198716209998</c:v>
                </c:pt>
                <c:pt idx="381">
                  <c:v>0.12225535494504379</c:v>
                </c:pt>
                <c:pt idx="382">
                  <c:v>0.11863731673934498</c:v>
                </c:pt>
                <c:pt idx="383">
                  <c:v>0.11807249457511416</c:v>
                </c:pt>
                <c:pt idx="384">
                  <c:v>0.11697421340767385</c:v>
                </c:pt>
                <c:pt idx="385">
                  <c:v>0.1154479256281993</c:v>
                </c:pt>
                <c:pt idx="386">
                  <c:v>0.11439229333848819</c:v>
                </c:pt>
                <c:pt idx="387">
                  <c:v>0.11465066393409945</c:v>
                </c:pt>
                <c:pt idx="388">
                  <c:v>0.11379563288470242</c:v>
                </c:pt>
                <c:pt idx="389">
                  <c:v>0.11311830583093595</c:v>
                </c:pt>
                <c:pt idx="390">
                  <c:v>0.11100289157467676</c:v>
                </c:pt>
                <c:pt idx="391">
                  <c:v>0.11246744188718327</c:v>
                </c:pt>
                <c:pt idx="392">
                  <c:v>0.11117673355852091</c:v>
                </c:pt>
                <c:pt idx="393">
                  <c:v>0.11138427166980676</c:v>
                </c:pt>
                <c:pt idx="394">
                  <c:v>0.11084414567065898</c:v>
                </c:pt>
                <c:pt idx="395">
                  <c:v>0.10973135273228965</c:v>
                </c:pt>
                <c:pt idx="396">
                  <c:v>0.11058285736638468</c:v>
                </c:pt>
                <c:pt idx="397">
                  <c:v>0.10985183018423647</c:v>
                </c:pt>
                <c:pt idx="398">
                  <c:v>0.11063718265272805</c:v>
                </c:pt>
                <c:pt idx="399">
                  <c:v>0.10865518019419336</c:v>
                </c:pt>
                <c:pt idx="400">
                  <c:v>0.10925957609271535</c:v>
                </c:pt>
                <c:pt idx="401">
                  <c:v>0.11020176850212073</c:v>
                </c:pt>
                <c:pt idx="402">
                  <c:v>0.10953183786891024</c:v>
                </c:pt>
                <c:pt idx="403">
                  <c:v>0.10889721644554243</c:v>
                </c:pt>
                <c:pt idx="404">
                  <c:v>9.9691692410320859E-2</c:v>
                </c:pt>
                <c:pt idx="405">
                  <c:v>0.10555098109709311</c:v>
                </c:pt>
                <c:pt idx="406">
                  <c:v>0.10930781716215494</c:v>
                </c:pt>
                <c:pt idx="407">
                  <c:v>0.1073048080114707</c:v>
                </c:pt>
                <c:pt idx="408">
                  <c:v>0.1112037533837541</c:v>
                </c:pt>
                <c:pt idx="409">
                  <c:v>0.11383198291200564</c:v>
                </c:pt>
                <c:pt idx="410">
                  <c:v>0.11614674184077731</c:v>
                </c:pt>
                <c:pt idx="411">
                  <c:v>0.12361763864271036</c:v>
                </c:pt>
                <c:pt idx="412">
                  <c:v>0.12525347495281339</c:v>
                </c:pt>
                <c:pt idx="413">
                  <c:v>0.13383572766001145</c:v>
                </c:pt>
                <c:pt idx="414">
                  <c:v>0.14125016843094804</c:v>
                </c:pt>
                <c:pt idx="415">
                  <c:v>0.14811609934681388</c:v>
                </c:pt>
                <c:pt idx="416">
                  <c:v>0.15586053986434248</c:v>
                </c:pt>
                <c:pt idx="417">
                  <c:v>0.15446332181165706</c:v>
                </c:pt>
                <c:pt idx="418">
                  <c:v>0.15032715775007721</c:v>
                </c:pt>
                <c:pt idx="419">
                  <c:v>0.1435177649482709</c:v>
                </c:pt>
                <c:pt idx="420">
                  <c:v>0.13750847813633443</c:v>
                </c:pt>
                <c:pt idx="421">
                  <c:v>0.13465749181708908</c:v>
                </c:pt>
                <c:pt idx="422">
                  <c:v>0.13208364763667407</c:v>
                </c:pt>
                <c:pt idx="423">
                  <c:v>0.13276051065180541</c:v>
                </c:pt>
                <c:pt idx="424">
                  <c:v>0.13127774378452825</c:v>
                </c:pt>
                <c:pt idx="425">
                  <c:v>0.12797170852647316</c:v>
                </c:pt>
                <c:pt idx="426">
                  <c:v>0.12623322664566961</c:v>
                </c:pt>
                <c:pt idx="427">
                  <c:v>0.12401486546126324</c:v>
                </c:pt>
                <c:pt idx="428">
                  <c:v>0.12466244103903462</c:v>
                </c:pt>
                <c:pt idx="429">
                  <c:v>0.12408331715301435</c:v>
                </c:pt>
                <c:pt idx="430">
                  <c:v>0.12605284705961672</c:v>
                </c:pt>
                <c:pt idx="431">
                  <c:v>0.12517046950177066</c:v>
                </c:pt>
                <c:pt idx="432">
                  <c:v>0.12580665065956731</c:v>
                </c:pt>
                <c:pt idx="433">
                  <c:v>0.1249868357946524</c:v>
                </c:pt>
                <c:pt idx="434">
                  <c:v>0.12277288410776881</c:v>
                </c:pt>
                <c:pt idx="435">
                  <c:v>0.12348489865550404</c:v>
                </c:pt>
                <c:pt idx="436">
                  <c:v>0.12251046403829506</c:v>
                </c:pt>
                <c:pt idx="437">
                  <c:v>0.12244113427622332</c:v>
                </c:pt>
                <c:pt idx="438">
                  <c:v>0.12059522886931569</c:v>
                </c:pt>
                <c:pt idx="439">
                  <c:v>0.12183655169326162</c:v>
                </c:pt>
                <c:pt idx="440">
                  <c:v>0.12155292518650546</c:v>
                </c:pt>
                <c:pt idx="441">
                  <c:v>0.12666689294022621</c:v>
                </c:pt>
                <c:pt idx="442">
                  <c:v>0.13093353221239767</c:v>
                </c:pt>
                <c:pt idx="443">
                  <c:v>0.12742512945821119</c:v>
                </c:pt>
                <c:pt idx="444">
                  <c:v>0.12859598485717191</c:v>
                </c:pt>
                <c:pt idx="445">
                  <c:v>0.12574051343642112</c:v>
                </c:pt>
                <c:pt idx="446">
                  <c:v>0.12667224491824375</c:v>
                </c:pt>
                <c:pt idx="447">
                  <c:v>0.12586431912636425</c:v>
                </c:pt>
                <c:pt idx="448">
                  <c:v>0.12775599480280692</c:v>
                </c:pt>
                <c:pt idx="449">
                  <c:v>0.12475036881770395</c:v>
                </c:pt>
                <c:pt idx="450">
                  <c:v>0.12639257931770262</c:v>
                </c:pt>
                <c:pt idx="451">
                  <c:v>0.12663615930665392</c:v>
                </c:pt>
                <c:pt idx="452">
                  <c:v>0.1254856532235005</c:v>
                </c:pt>
                <c:pt idx="453">
                  <c:v>0.12510247992896575</c:v>
                </c:pt>
                <c:pt idx="454">
                  <c:v>0.12398276497038271</c:v>
                </c:pt>
                <c:pt idx="455">
                  <c:v>0.12646727378948755</c:v>
                </c:pt>
                <c:pt idx="456">
                  <c:v>0.1246813557140537</c:v>
                </c:pt>
                <c:pt idx="457">
                  <c:v>0.12467361855475539</c:v>
                </c:pt>
                <c:pt idx="458">
                  <c:v>0.12348487762993737</c:v>
                </c:pt>
                <c:pt idx="459">
                  <c:v>0.12094200241365582</c:v>
                </c:pt>
                <c:pt idx="460">
                  <c:v>0.12422412575243791</c:v>
                </c:pt>
                <c:pt idx="461">
                  <c:v>0.1277383019012989</c:v>
                </c:pt>
                <c:pt idx="462">
                  <c:v>0.12932396138110142</c:v>
                </c:pt>
                <c:pt idx="463">
                  <c:v>0.13373204454268503</c:v>
                </c:pt>
                <c:pt idx="464">
                  <c:v>0.13958406087274317</c:v>
                </c:pt>
                <c:pt idx="465">
                  <c:v>0.14376731380917321</c:v>
                </c:pt>
                <c:pt idx="466">
                  <c:v>0.14475616356518503</c:v>
                </c:pt>
                <c:pt idx="467">
                  <c:v>0.14844604458015123</c:v>
                </c:pt>
                <c:pt idx="468">
                  <c:v>0.15742400912087032</c:v>
                </c:pt>
                <c:pt idx="469">
                  <c:v>0.15779843273572594</c:v>
                </c:pt>
                <c:pt idx="470">
                  <c:v>0.15282735992720786</c:v>
                </c:pt>
                <c:pt idx="471">
                  <c:v>0.14861552171066192</c:v>
                </c:pt>
                <c:pt idx="472">
                  <c:v>0.14343698399471194</c:v>
                </c:pt>
                <c:pt idx="473">
                  <c:v>0.1389445657997298</c:v>
                </c:pt>
                <c:pt idx="474">
                  <c:v>0.13579555820874842</c:v>
                </c:pt>
                <c:pt idx="475">
                  <c:v>0.13234624932383671</c:v>
                </c:pt>
                <c:pt idx="476">
                  <c:v>0.13295621632562768</c:v>
                </c:pt>
                <c:pt idx="477">
                  <c:v>0.13062983815831081</c:v>
                </c:pt>
                <c:pt idx="478">
                  <c:v>0.12832884200853012</c:v>
                </c:pt>
                <c:pt idx="479">
                  <c:v>0.12857577118193256</c:v>
                </c:pt>
                <c:pt idx="480">
                  <c:v>0.12700398230037607</c:v>
                </c:pt>
                <c:pt idx="481">
                  <c:v>0.12430113934839082</c:v>
                </c:pt>
                <c:pt idx="482">
                  <c:v>0.12214016321803599</c:v>
                </c:pt>
                <c:pt idx="483">
                  <c:v>0.12394744726973041</c:v>
                </c:pt>
                <c:pt idx="484">
                  <c:v>0.12476264157687297</c:v>
                </c:pt>
                <c:pt idx="485">
                  <c:v>0.12689357545856739</c:v>
                </c:pt>
                <c:pt idx="486">
                  <c:v>0.12438345783339694</c:v>
                </c:pt>
                <c:pt idx="487">
                  <c:v>0.12345952913623538</c:v>
                </c:pt>
                <c:pt idx="488">
                  <c:v>0.12315281419379025</c:v>
                </c:pt>
                <c:pt idx="489">
                  <c:v>0.1203002328403366</c:v>
                </c:pt>
                <c:pt idx="490">
                  <c:v>0.11739428245135676</c:v>
                </c:pt>
                <c:pt idx="491">
                  <c:v>0.11804728735863868</c:v>
                </c:pt>
                <c:pt idx="492">
                  <c:v>0.11433808396773618</c:v>
                </c:pt>
                <c:pt idx="493">
                  <c:v>0.11646686623219797</c:v>
                </c:pt>
                <c:pt idx="494">
                  <c:v>0.1169308710772758</c:v>
                </c:pt>
                <c:pt idx="495">
                  <c:v>0.11629607703371612</c:v>
                </c:pt>
                <c:pt idx="496">
                  <c:v>0.1163152665891105</c:v>
                </c:pt>
                <c:pt idx="497">
                  <c:v>0.11419090882901613</c:v>
                </c:pt>
                <c:pt idx="498">
                  <c:v>0.1148861741028559</c:v>
                </c:pt>
                <c:pt idx="499">
                  <c:v>0.11347400111550046</c:v>
                </c:pt>
                <c:pt idx="500">
                  <c:v>0.116250429564141</c:v>
                </c:pt>
                <c:pt idx="501">
                  <c:v>0.11563212722854038</c:v>
                </c:pt>
                <c:pt idx="502">
                  <c:v>0.1160678894432233</c:v>
                </c:pt>
                <c:pt idx="503">
                  <c:v>0.11477235636062794</c:v>
                </c:pt>
                <c:pt idx="504">
                  <c:v>0.1140683697790188</c:v>
                </c:pt>
                <c:pt idx="505">
                  <c:v>0.11367929436698745</c:v>
                </c:pt>
                <c:pt idx="506">
                  <c:v>0.11243184524298658</c:v>
                </c:pt>
                <c:pt idx="507">
                  <c:v>0.11231481955760325</c:v>
                </c:pt>
                <c:pt idx="508">
                  <c:v>0.11034192644170793</c:v>
                </c:pt>
                <c:pt idx="509">
                  <c:v>0.1119828469030156</c:v>
                </c:pt>
                <c:pt idx="510">
                  <c:v>0.11193216040014371</c:v>
                </c:pt>
                <c:pt idx="511">
                  <c:v>0.11414735145096483</c:v>
                </c:pt>
                <c:pt idx="512">
                  <c:v>0.11554048619541012</c:v>
                </c:pt>
                <c:pt idx="513">
                  <c:v>0.11819112725995616</c:v>
                </c:pt>
                <c:pt idx="514">
                  <c:v>0.11899908281511691</c:v>
                </c:pt>
                <c:pt idx="515">
                  <c:v>0.12549163941233907</c:v>
                </c:pt>
                <c:pt idx="516">
                  <c:v>0.12732081940411863</c:v>
                </c:pt>
                <c:pt idx="517">
                  <c:v>0.12372652900308841</c:v>
                </c:pt>
                <c:pt idx="518">
                  <c:v>0.12511624827150222</c:v>
                </c:pt>
                <c:pt idx="519">
                  <c:v>0.12556794823982281</c:v>
                </c:pt>
                <c:pt idx="520">
                  <c:v>0.13160360514972283</c:v>
                </c:pt>
                <c:pt idx="521">
                  <c:v>0.13186289401479401</c:v>
                </c:pt>
                <c:pt idx="522">
                  <c:v>0.12756106122594268</c:v>
                </c:pt>
                <c:pt idx="523">
                  <c:v>0.12284650634959177</c:v>
                </c:pt>
                <c:pt idx="524">
                  <c:v>0.11937812393589957</c:v>
                </c:pt>
                <c:pt idx="525">
                  <c:v>0.11669585874181138</c:v>
                </c:pt>
                <c:pt idx="526">
                  <c:v>0.1157843962565686</c:v>
                </c:pt>
                <c:pt idx="527">
                  <c:v>0.11612407823321841</c:v>
                </c:pt>
                <c:pt idx="528">
                  <c:v>0.11664771249137353</c:v>
                </c:pt>
                <c:pt idx="529">
                  <c:v>0.11606963702730858</c:v>
                </c:pt>
                <c:pt idx="530">
                  <c:v>0.11363116721026841</c:v>
                </c:pt>
                <c:pt idx="531">
                  <c:v>0.11253229488929258</c:v>
                </c:pt>
                <c:pt idx="532">
                  <c:v>0.11199265983574139</c:v>
                </c:pt>
                <c:pt idx="533">
                  <c:v>0.11063793676045734</c:v>
                </c:pt>
                <c:pt idx="534">
                  <c:v>0.11309818089384889</c:v>
                </c:pt>
                <c:pt idx="535">
                  <c:v>0.11572882569001958</c:v>
                </c:pt>
                <c:pt idx="536">
                  <c:v>0.11535556412329472</c:v>
                </c:pt>
                <c:pt idx="537">
                  <c:v>0.11312469906663912</c:v>
                </c:pt>
                <c:pt idx="538">
                  <c:v>0.11102286372060959</c:v>
                </c:pt>
                <c:pt idx="539">
                  <c:v>0.11143324351104741</c:v>
                </c:pt>
                <c:pt idx="540">
                  <c:v>0.11088427002810292</c:v>
                </c:pt>
                <c:pt idx="541">
                  <c:v>0.11101475061225743</c:v>
                </c:pt>
                <c:pt idx="542">
                  <c:v>0.10927471798195522</c:v>
                </c:pt>
                <c:pt idx="543">
                  <c:v>0.10679712516771703</c:v>
                </c:pt>
                <c:pt idx="544">
                  <c:v>0.10750151128057896</c:v>
                </c:pt>
                <c:pt idx="545">
                  <c:v>0.10687188134468886</c:v>
                </c:pt>
                <c:pt idx="546">
                  <c:v>0.10566465313859402</c:v>
                </c:pt>
                <c:pt idx="547">
                  <c:v>0.10229073626686254</c:v>
                </c:pt>
                <c:pt idx="548">
                  <c:v>0.1046620109772419</c:v>
                </c:pt>
                <c:pt idx="549">
                  <c:v>0.10588009322531471</c:v>
                </c:pt>
                <c:pt idx="550">
                  <c:v>0.10428325221105077</c:v>
                </c:pt>
                <c:pt idx="551">
                  <c:v>0.10510621992553543</c:v>
                </c:pt>
                <c:pt idx="552">
                  <c:v>0.10740435684571593</c:v>
                </c:pt>
                <c:pt idx="553">
                  <c:v>0.10795169735275525</c:v>
                </c:pt>
                <c:pt idx="554">
                  <c:v>0.10709900546293366</c:v>
                </c:pt>
                <c:pt idx="555">
                  <c:v>0.10650850492876759</c:v>
                </c:pt>
                <c:pt idx="556">
                  <c:v>0.10443686656571155</c:v>
                </c:pt>
                <c:pt idx="557">
                  <c:v>0.10550048147399674</c:v>
                </c:pt>
                <c:pt idx="558">
                  <c:v>0.10397668556965375</c:v>
                </c:pt>
                <c:pt idx="559">
                  <c:v>0.10585297709709016</c:v>
                </c:pt>
                <c:pt idx="560">
                  <c:v>0.10740835466770177</c:v>
                </c:pt>
                <c:pt idx="561">
                  <c:v>0.1164107904540253</c:v>
                </c:pt>
                <c:pt idx="562">
                  <c:v>0.1176850633994414</c:v>
                </c:pt>
                <c:pt idx="563">
                  <c:v>0.11597337425376052</c:v>
                </c:pt>
                <c:pt idx="564">
                  <c:v>0.11297917364971287</c:v>
                </c:pt>
                <c:pt idx="565">
                  <c:v>0.11018186831768834</c:v>
                </c:pt>
                <c:pt idx="566">
                  <c:v>0.10903031350727301</c:v>
                </c:pt>
                <c:pt idx="567">
                  <c:v>0.10978969554145007</c:v>
                </c:pt>
                <c:pt idx="568">
                  <c:v>0.1205684856089074</c:v>
                </c:pt>
                <c:pt idx="569">
                  <c:v>0.12522888987547273</c:v>
                </c:pt>
                <c:pt idx="570">
                  <c:v>0.12609041212609429</c:v>
                </c:pt>
                <c:pt idx="571">
                  <c:v>0.12551684073977457</c:v>
                </c:pt>
                <c:pt idx="572">
                  <c:v>0.13000181139695652</c:v>
                </c:pt>
                <c:pt idx="573">
                  <c:v>0.12979814993610744</c:v>
                </c:pt>
                <c:pt idx="574">
                  <c:v>0.12970354005704018</c:v>
                </c:pt>
                <c:pt idx="575">
                  <c:v>0.12536284934131436</c:v>
                </c:pt>
                <c:pt idx="576">
                  <c:v>0.12084446578312681</c:v>
                </c:pt>
                <c:pt idx="577">
                  <c:v>0.11764370862895764</c:v>
                </c:pt>
                <c:pt idx="578">
                  <c:v>0.11390681544808685</c:v>
                </c:pt>
                <c:pt idx="579">
                  <c:v>0.11361279401821238</c:v>
                </c:pt>
                <c:pt idx="580">
                  <c:v>0.11353551020029222</c:v>
                </c:pt>
                <c:pt idx="581">
                  <c:v>0.11237282647930735</c:v>
                </c:pt>
                <c:pt idx="582">
                  <c:v>0.11065664051684274</c:v>
                </c:pt>
                <c:pt idx="583">
                  <c:v>0.11125639857479158</c:v>
                </c:pt>
                <c:pt idx="584">
                  <c:v>0.11247900354862904</c:v>
                </c:pt>
                <c:pt idx="585">
                  <c:v>0.11573082276373745</c:v>
                </c:pt>
                <c:pt idx="586">
                  <c:v>0.11568725744219555</c:v>
                </c:pt>
                <c:pt idx="587">
                  <c:v>0.1166964863411709</c:v>
                </c:pt>
                <c:pt idx="588">
                  <c:v>0.11695509606159521</c:v>
                </c:pt>
                <c:pt idx="589">
                  <c:v>0.11684887955405447</c:v>
                </c:pt>
                <c:pt idx="590">
                  <c:v>0.11632592491999366</c:v>
                </c:pt>
                <c:pt idx="591">
                  <c:v>0.1148599474541713</c:v>
                </c:pt>
                <c:pt idx="592">
                  <c:v>0.11353379442093885</c:v>
                </c:pt>
                <c:pt idx="593">
                  <c:v>0.11098717103346685</c:v>
                </c:pt>
                <c:pt idx="594">
                  <c:v>0.10998828259713833</c:v>
                </c:pt>
                <c:pt idx="595">
                  <c:v>0.10735755262985507</c:v>
                </c:pt>
                <c:pt idx="596">
                  <c:v>0.10648031450436128</c:v>
                </c:pt>
                <c:pt idx="597">
                  <c:v>0.1051685342666681</c:v>
                </c:pt>
                <c:pt idx="598">
                  <c:v>0.1038188870254944</c:v>
                </c:pt>
                <c:pt idx="599">
                  <c:v>0.10279876701265507</c:v>
                </c:pt>
                <c:pt idx="600">
                  <c:v>0.10175585458434316</c:v>
                </c:pt>
                <c:pt idx="601">
                  <c:v>0.10167890247367238</c:v>
                </c:pt>
                <c:pt idx="602">
                  <c:v>0.10192789253838745</c:v>
                </c:pt>
                <c:pt idx="603">
                  <c:v>0.10175854192961961</c:v>
                </c:pt>
                <c:pt idx="604">
                  <c:v>0.1027550307636019</c:v>
                </c:pt>
                <c:pt idx="605">
                  <c:v>0.10269832138919047</c:v>
                </c:pt>
                <c:pt idx="606">
                  <c:v>0.10185539210579582</c:v>
                </c:pt>
                <c:pt idx="607">
                  <c:v>0.10145553772747558</c:v>
                </c:pt>
                <c:pt idx="608">
                  <c:v>9.9606238231713148E-2</c:v>
                </c:pt>
                <c:pt idx="609">
                  <c:v>9.9424296484914354E-2</c:v>
                </c:pt>
                <c:pt idx="610">
                  <c:v>9.8409760764598425E-2</c:v>
                </c:pt>
                <c:pt idx="611">
                  <c:v>9.7461507966216512E-2</c:v>
                </c:pt>
                <c:pt idx="612">
                  <c:v>9.5355798494139735E-2</c:v>
                </c:pt>
                <c:pt idx="613">
                  <c:v>9.5212163252168511E-2</c:v>
                </c:pt>
                <c:pt idx="614">
                  <c:v>9.4243639360753514E-2</c:v>
                </c:pt>
                <c:pt idx="615">
                  <c:v>9.3119009872411063E-2</c:v>
                </c:pt>
                <c:pt idx="616">
                  <c:v>9.4856065869141096E-2</c:v>
                </c:pt>
                <c:pt idx="617">
                  <c:v>9.3867904158389762E-2</c:v>
                </c:pt>
                <c:pt idx="618">
                  <c:v>9.6712931551680009E-2</c:v>
                </c:pt>
                <c:pt idx="619">
                  <c:v>0.10276234240106681</c:v>
                </c:pt>
                <c:pt idx="620">
                  <c:v>0.1107218319897784</c:v>
                </c:pt>
                <c:pt idx="621">
                  <c:v>0.11500394962336485</c:v>
                </c:pt>
                <c:pt idx="622">
                  <c:v>0.11809888570831836</c:v>
                </c:pt>
                <c:pt idx="623">
                  <c:v>0.1172947053470373</c:v>
                </c:pt>
                <c:pt idx="624">
                  <c:v>0.11928676059141159</c:v>
                </c:pt>
                <c:pt idx="625">
                  <c:v>0.1217093246086207</c:v>
                </c:pt>
                <c:pt idx="626">
                  <c:v>0.12069580377288038</c:v>
                </c:pt>
                <c:pt idx="627">
                  <c:v>0.11960334795939606</c:v>
                </c:pt>
                <c:pt idx="628">
                  <c:v>0.11617930893613562</c:v>
                </c:pt>
                <c:pt idx="629">
                  <c:v>0.11438413770734367</c:v>
                </c:pt>
                <c:pt idx="630">
                  <c:v>0.11070581251491436</c:v>
                </c:pt>
                <c:pt idx="631">
                  <c:v>0.10913583972228141</c:v>
                </c:pt>
                <c:pt idx="632">
                  <c:v>0.10688592923191303</c:v>
                </c:pt>
                <c:pt idx="633">
                  <c:v>0.10694347793468675</c:v>
                </c:pt>
                <c:pt idx="634">
                  <c:v>0.1078365797063387</c:v>
                </c:pt>
                <c:pt idx="635">
                  <c:v>0.10998667019496378</c:v>
                </c:pt>
                <c:pt idx="636">
                  <c:v>0.10910463859270912</c:v>
                </c:pt>
                <c:pt idx="637">
                  <c:v>0.10727773594786359</c:v>
                </c:pt>
                <c:pt idx="638">
                  <c:v>0.10662028370799904</c:v>
                </c:pt>
                <c:pt idx="639">
                  <c:v>0.10739071562392059</c:v>
                </c:pt>
                <c:pt idx="640">
                  <c:v>0.10685964159180265</c:v>
                </c:pt>
                <c:pt idx="641">
                  <c:v>0.10614741152473464</c:v>
                </c:pt>
                <c:pt idx="642">
                  <c:v>0.10655499238859871</c:v>
                </c:pt>
                <c:pt idx="643">
                  <c:v>0.10490914219886353</c:v>
                </c:pt>
                <c:pt idx="644">
                  <c:v>0.10430034574065458</c:v>
                </c:pt>
                <c:pt idx="645">
                  <c:v>0.10304977274189669</c:v>
                </c:pt>
                <c:pt idx="646">
                  <c:v>0.10158375007872514</c:v>
                </c:pt>
                <c:pt idx="647">
                  <c:v>0.10000579801069905</c:v>
                </c:pt>
                <c:pt idx="648">
                  <c:v>9.8770034643632029E-2</c:v>
                </c:pt>
                <c:pt idx="649">
                  <c:v>9.9527752233972672E-2</c:v>
                </c:pt>
                <c:pt idx="650">
                  <c:v>0.10004905273355177</c:v>
                </c:pt>
                <c:pt idx="651">
                  <c:v>9.935944046783779E-2</c:v>
                </c:pt>
                <c:pt idx="652">
                  <c:v>9.9860175510722876E-2</c:v>
                </c:pt>
                <c:pt idx="653">
                  <c:v>9.9526018994277848E-2</c:v>
                </c:pt>
                <c:pt idx="654">
                  <c:v>9.8747994972414821E-2</c:v>
                </c:pt>
                <c:pt idx="655">
                  <c:v>0.10103276433738038</c:v>
                </c:pt>
                <c:pt idx="656">
                  <c:v>0.1005742053963587</c:v>
                </c:pt>
                <c:pt idx="657">
                  <c:v>0.10123360771252317</c:v>
                </c:pt>
                <c:pt idx="658">
                  <c:v>0.10149154605632847</c:v>
                </c:pt>
                <c:pt idx="659">
                  <c:v>0.10055447274249026</c:v>
                </c:pt>
                <c:pt idx="660">
                  <c:v>9.9827647511148462E-2</c:v>
                </c:pt>
                <c:pt idx="661">
                  <c:v>0.10033780486878051</c:v>
                </c:pt>
                <c:pt idx="662">
                  <c:v>0.10052847236042717</c:v>
                </c:pt>
                <c:pt idx="663">
                  <c:v>0.10017298365356082</c:v>
                </c:pt>
                <c:pt idx="664">
                  <c:v>9.9275683867981621E-2</c:v>
                </c:pt>
                <c:pt idx="665">
                  <c:v>9.8147260142814968E-2</c:v>
                </c:pt>
                <c:pt idx="666">
                  <c:v>9.7484009803366786E-2</c:v>
                </c:pt>
                <c:pt idx="667">
                  <c:v>9.6577740553312225E-2</c:v>
                </c:pt>
                <c:pt idx="668">
                  <c:v>9.665607737180304E-2</c:v>
                </c:pt>
                <c:pt idx="669">
                  <c:v>9.5788009014493997E-2</c:v>
                </c:pt>
                <c:pt idx="670">
                  <c:v>9.7760673113475402E-2</c:v>
                </c:pt>
                <c:pt idx="671">
                  <c:v>9.5634316340026587E-2</c:v>
                </c:pt>
                <c:pt idx="672">
                  <c:v>0.10092893683830371</c:v>
                </c:pt>
                <c:pt idx="673">
                  <c:v>0.10356235865969644</c:v>
                </c:pt>
                <c:pt idx="674">
                  <c:v>0.10434078282101436</c:v>
                </c:pt>
                <c:pt idx="675">
                  <c:v>0.10350538795031454</c:v>
                </c:pt>
                <c:pt idx="676">
                  <c:v>0.10505480037411495</c:v>
                </c:pt>
                <c:pt idx="677">
                  <c:v>0.10693705836625235</c:v>
                </c:pt>
                <c:pt idx="678">
                  <c:v>0.10756659226452302</c:v>
                </c:pt>
                <c:pt idx="679">
                  <c:v>0.10731008385840171</c:v>
                </c:pt>
                <c:pt idx="680">
                  <c:v>0.10509564951223967</c:v>
                </c:pt>
                <c:pt idx="681">
                  <c:v>0.1040489998133453</c:v>
                </c:pt>
                <c:pt idx="682">
                  <c:v>0.14416895170237645</c:v>
                </c:pt>
                <c:pt idx="683">
                  <c:v>0.10253304197153651</c:v>
                </c:pt>
                <c:pt idx="684">
                  <c:v>0.10315497001355621</c:v>
                </c:pt>
                <c:pt idx="685">
                  <c:v>0.10324601802820715</c:v>
                </c:pt>
                <c:pt idx="686">
                  <c:v>0.10145446143230447</c:v>
                </c:pt>
                <c:pt idx="687">
                  <c:v>0.10210898029939308</c:v>
                </c:pt>
                <c:pt idx="688">
                  <c:v>9.9788061960657481E-2</c:v>
                </c:pt>
                <c:pt idx="689">
                  <c:v>9.9031526343392559E-2</c:v>
                </c:pt>
                <c:pt idx="690">
                  <c:v>0.10215625973383344</c:v>
                </c:pt>
                <c:pt idx="691">
                  <c:v>0.10266043469925859</c:v>
                </c:pt>
                <c:pt idx="692">
                  <c:v>0.10353349433053077</c:v>
                </c:pt>
                <c:pt idx="693">
                  <c:v>0.10184966120276324</c:v>
                </c:pt>
                <c:pt idx="694">
                  <c:v>0.1009587258991366</c:v>
                </c:pt>
                <c:pt idx="695">
                  <c:v>0.10005548058451823</c:v>
                </c:pt>
                <c:pt idx="696">
                  <c:v>0.10147226877747632</c:v>
                </c:pt>
                <c:pt idx="697">
                  <c:v>0.10118689872214638</c:v>
                </c:pt>
                <c:pt idx="698">
                  <c:v>0.10040010756819313</c:v>
                </c:pt>
                <c:pt idx="699">
                  <c:v>9.816749374729368E-2</c:v>
                </c:pt>
                <c:pt idx="700">
                  <c:v>9.9353734881881053E-2</c:v>
                </c:pt>
                <c:pt idx="701">
                  <c:v>0.10001816490930401</c:v>
                </c:pt>
                <c:pt idx="702">
                  <c:v>0.10200749363500947</c:v>
                </c:pt>
                <c:pt idx="703">
                  <c:v>0.10103137310081692</c:v>
                </c:pt>
                <c:pt idx="704">
                  <c:v>0.10065995697749491</c:v>
                </c:pt>
                <c:pt idx="705">
                  <c:v>0.10355498782171917</c:v>
                </c:pt>
                <c:pt idx="706">
                  <c:v>0.10508006841497078</c:v>
                </c:pt>
                <c:pt idx="707">
                  <c:v>0.10582618734498035</c:v>
                </c:pt>
                <c:pt idx="708">
                  <c:v>0.10506087891169835</c:v>
                </c:pt>
                <c:pt idx="709">
                  <c:v>0.10709994647137877</c:v>
                </c:pt>
                <c:pt idx="710">
                  <c:v>0.10777181890140464</c:v>
                </c:pt>
                <c:pt idx="711">
                  <c:v>0.10842541069439654</c:v>
                </c:pt>
                <c:pt idx="712">
                  <c:v>0.10785859708565237</c:v>
                </c:pt>
                <c:pt idx="713">
                  <c:v>0.1086163758810843</c:v>
                </c:pt>
                <c:pt idx="714">
                  <c:v>0.10900170331118768</c:v>
                </c:pt>
                <c:pt idx="715">
                  <c:v>0.10835293886164159</c:v>
                </c:pt>
                <c:pt idx="716">
                  <c:v>0.10845524067158389</c:v>
                </c:pt>
                <c:pt idx="717">
                  <c:v>0.10812329798341416</c:v>
                </c:pt>
                <c:pt idx="718">
                  <c:v>0.11010071324241461</c:v>
                </c:pt>
                <c:pt idx="719">
                  <c:v>0.11051319355524997</c:v>
                </c:pt>
                <c:pt idx="720">
                  <c:v>0.11043139657005745</c:v>
                </c:pt>
                <c:pt idx="721">
                  <c:v>0.11142435606132328</c:v>
                </c:pt>
                <c:pt idx="722">
                  <c:v>0.11343588664360192</c:v>
                </c:pt>
                <c:pt idx="723">
                  <c:v>0.11296476309903777</c:v>
                </c:pt>
                <c:pt idx="724">
                  <c:v>0.11811598518584478</c:v>
                </c:pt>
                <c:pt idx="725">
                  <c:v>0.12417282173649934</c:v>
                </c:pt>
                <c:pt idx="726">
                  <c:v>0.1292710141932662</c:v>
                </c:pt>
                <c:pt idx="727">
                  <c:v>0.1288915540833776</c:v>
                </c:pt>
                <c:pt idx="728">
                  <c:v>0.12857922061725149</c:v>
                </c:pt>
                <c:pt idx="729">
                  <c:v>0.12933884584470082</c:v>
                </c:pt>
                <c:pt idx="730">
                  <c:v>0.12827345813619026</c:v>
                </c:pt>
                <c:pt idx="731">
                  <c:v>0.12879524499294651</c:v>
                </c:pt>
                <c:pt idx="732">
                  <c:v>0.12830697016363787</c:v>
                </c:pt>
                <c:pt idx="733">
                  <c:v>0.12681297119259957</c:v>
                </c:pt>
                <c:pt idx="734">
                  <c:v>0.12287225866354487</c:v>
                </c:pt>
                <c:pt idx="735">
                  <c:v>0.12282112656234083</c:v>
                </c:pt>
                <c:pt idx="736">
                  <c:v>0.12250814195281186</c:v>
                </c:pt>
                <c:pt idx="737">
                  <c:v>0.12198144046049625</c:v>
                </c:pt>
                <c:pt idx="738">
                  <c:v>0.12002697859563442</c:v>
                </c:pt>
                <c:pt idx="739">
                  <c:v>0.11974566323907787</c:v>
                </c:pt>
                <c:pt idx="740">
                  <c:v>0.11860514523287766</c:v>
                </c:pt>
                <c:pt idx="741">
                  <c:v>0.11862700133518822</c:v>
                </c:pt>
                <c:pt idx="742">
                  <c:v>0.11785171003772704</c:v>
                </c:pt>
                <c:pt idx="743">
                  <c:v>0.11997874874773209</c:v>
                </c:pt>
                <c:pt idx="744">
                  <c:v>0.11976565435157982</c:v>
                </c:pt>
                <c:pt idx="745">
                  <c:v>0.11847874642335424</c:v>
                </c:pt>
                <c:pt idx="746">
                  <c:v>0.11850689383395277</c:v>
                </c:pt>
                <c:pt idx="747">
                  <c:v>0.11745331007502981</c:v>
                </c:pt>
                <c:pt idx="748">
                  <c:v>0.11762003050188574</c:v>
                </c:pt>
                <c:pt idx="749">
                  <c:v>0.1164890080869135</c:v>
                </c:pt>
                <c:pt idx="750">
                  <c:v>0.11719748990843945</c:v>
                </c:pt>
                <c:pt idx="751">
                  <c:v>0.11499310702438478</c:v>
                </c:pt>
                <c:pt idx="752">
                  <c:v>0.11326684614581943</c:v>
                </c:pt>
                <c:pt idx="753">
                  <c:v>0.113753224798369</c:v>
                </c:pt>
                <c:pt idx="754">
                  <c:v>0.11306045196909767</c:v>
                </c:pt>
                <c:pt idx="755">
                  <c:v>0.11377699675381962</c:v>
                </c:pt>
                <c:pt idx="756">
                  <c:v>0.11254478150467453</c:v>
                </c:pt>
                <c:pt idx="757">
                  <c:v>0.11255093457569543</c:v>
                </c:pt>
                <c:pt idx="758">
                  <c:v>0.11159668771238408</c:v>
                </c:pt>
                <c:pt idx="759">
                  <c:v>0.1109139197453608</c:v>
                </c:pt>
                <c:pt idx="760">
                  <c:v>0.10795286590383944</c:v>
                </c:pt>
                <c:pt idx="761">
                  <c:v>0.10826016486565335</c:v>
                </c:pt>
                <c:pt idx="762">
                  <c:v>0.1075700490761235</c:v>
                </c:pt>
                <c:pt idx="763">
                  <c:v>0.10624367471841359</c:v>
                </c:pt>
                <c:pt idx="764">
                  <c:v>0.10563492491557359</c:v>
                </c:pt>
                <c:pt idx="765">
                  <c:v>0.10302938753858572</c:v>
                </c:pt>
                <c:pt idx="766">
                  <c:v>0.10257343222033061</c:v>
                </c:pt>
                <c:pt idx="767">
                  <c:v>9.8799808932043903E-2</c:v>
                </c:pt>
                <c:pt idx="768">
                  <c:v>9.7634893811305662E-2</c:v>
                </c:pt>
                <c:pt idx="769">
                  <c:v>9.6066328177065494E-2</c:v>
                </c:pt>
                <c:pt idx="770">
                  <c:v>9.5264960985899649E-2</c:v>
                </c:pt>
                <c:pt idx="771">
                  <c:v>9.4744145340159167E-2</c:v>
                </c:pt>
                <c:pt idx="772">
                  <c:v>9.2329397861356716E-2</c:v>
                </c:pt>
                <c:pt idx="773">
                  <c:v>9.1039554212169971E-2</c:v>
                </c:pt>
                <c:pt idx="774">
                  <c:v>9.3729556628340163E-2</c:v>
                </c:pt>
                <c:pt idx="775">
                  <c:v>9.4451148812949123E-2</c:v>
                </c:pt>
                <c:pt idx="776">
                  <c:v>9.181878494423952E-2</c:v>
                </c:pt>
                <c:pt idx="777">
                  <c:v>8.8691659094424419E-2</c:v>
                </c:pt>
                <c:pt idx="778">
                  <c:v>8.5515364664119742E-2</c:v>
                </c:pt>
                <c:pt idx="779">
                  <c:v>8.6443048973293718E-2</c:v>
                </c:pt>
                <c:pt idx="780">
                  <c:v>8.4958539889309029E-2</c:v>
                </c:pt>
                <c:pt idx="781">
                  <c:v>8.0914002270305763E-2</c:v>
                </c:pt>
                <c:pt idx="782">
                  <c:v>7.8545795591583797E-2</c:v>
                </c:pt>
                <c:pt idx="783">
                  <c:v>7.8008473032698908E-2</c:v>
                </c:pt>
                <c:pt idx="784">
                  <c:v>7.7496374548837302E-2</c:v>
                </c:pt>
                <c:pt idx="785">
                  <c:v>8.5164152764875919E-2</c:v>
                </c:pt>
                <c:pt idx="786">
                  <c:v>8.2665226213431864E-2</c:v>
                </c:pt>
                <c:pt idx="787">
                  <c:v>9.9151283931627671E-2</c:v>
                </c:pt>
                <c:pt idx="788">
                  <c:v>9.7557089690924526E-2</c:v>
                </c:pt>
                <c:pt idx="789">
                  <c:v>9.5011733221721531E-2</c:v>
                </c:pt>
                <c:pt idx="790">
                  <c:v>9.065557976647666E-2</c:v>
                </c:pt>
                <c:pt idx="791">
                  <c:v>9.0672109899232495E-2</c:v>
                </c:pt>
                <c:pt idx="792">
                  <c:v>8.966322167859711E-2</c:v>
                </c:pt>
                <c:pt idx="793">
                  <c:v>8.8119828585233886E-2</c:v>
                </c:pt>
                <c:pt idx="794">
                  <c:v>8.5011141437614388E-2</c:v>
                </c:pt>
                <c:pt idx="795">
                  <c:v>0.10558820920592932</c:v>
                </c:pt>
                <c:pt idx="796">
                  <c:v>0.10281371644053938</c:v>
                </c:pt>
                <c:pt idx="797">
                  <c:v>0.10103914248164617</c:v>
                </c:pt>
                <c:pt idx="798">
                  <c:v>0.10039471257241511</c:v>
                </c:pt>
                <c:pt idx="799">
                  <c:v>9.5131225179313619E-2</c:v>
                </c:pt>
                <c:pt idx="800">
                  <c:v>0.10621967881320299</c:v>
                </c:pt>
                <c:pt idx="801">
                  <c:v>0.10299987575416693</c:v>
                </c:pt>
                <c:pt idx="802">
                  <c:v>9.7384416473022553E-2</c:v>
                </c:pt>
                <c:pt idx="803">
                  <c:v>9.234045477898381E-2</c:v>
                </c:pt>
                <c:pt idx="804">
                  <c:v>9.493106896841999E-2</c:v>
                </c:pt>
                <c:pt idx="805">
                  <c:v>9.2501734512636699E-2</c:v>
                </c:pt>
                <c:pt idx="806">
                  <c:v>9.9871543073532548E-2</c:v>
                </c:pt>
                <c:pt idx="807">
                  <c:v>9.695978431327533E-2</c:v>
                </c:pt>
                <c:pt idx="808">
                  <c:v>8.8781075588284797E-2</c:v>
                </c:pt>
                <c:pt idx="809">
                  <c:v>9.5259358311881828E-2</c:v>
                </c:pt>
                <c:pt idx="810">
                  <c:v>8.9498367485369421E-2</c:v>
                </c:pt>
                <c:pt idx="811">
                  <c:v>8.4712595836376636E-2</c:v>
                </c:pt>
                <c:pt idx="812">
                  <c:v>8.4444349769499161E-2</c:v>
                </c:pt>
                <c:pt idx="813">
                  <c:v>8.406496783988221E-2</c:v>
                </c:pt>
                <c:pt idx="814">
                  <c:v>8.5365533740037761E-2</c:v>
                </c:pt>
                <c:pt idx="815">
                  <c:v>8.5777140831613641E-2</c:v>
                </c:pt>
                <c:pt idx="816">
                  <c:v>8.3473797835277017E-2</c:v>
                </c:pt>
                <c:pt idx="817">
                  <c:v>7.974409931083308E-2</c:v>
                </c:pt>
                <c:pt idx="818">
                  <c:v>7.7432486162602371E-2</c:v>
                </c:pt>
                <c:pt idx="819">
                  <c:v>8.2011574522656241E-2</c:v>
                </c:pt>
                <c:pt idx="820">
                  <c:v>7.750253669295995E-2</c:v>
                </c:pt>
                <c:pt idx="821">
                  <c:v>7.3240637200149727E-2</c:v>
                </c:pt>
                <c:pt idx="822">
                  <c:v>6.9078953654334793E-2</c:v>
                </c:pt>
                <c:pt idx="823">
                  <c:v>7.284566389990671E-2</c:v>
                </c:pt>
                <c:pt idx="824">
                  <c:v>7.0509850181230196E-2</c:v>
                </c:pt>
                <c:pt idx="825">
                  <c:v>6.636536765843172E-2</c:v>
                </c:pt>
                <c:pt idx="826">
                  <c:v>6.4321059004034231E-2</c:v>
                </c:pt>
                <c:pt idx="827">
                  <c:v>7.7047979533606828E-2</c:v>
                </c:pt>
                <c:pt idx="828">
                  <c:v>7.3878214414767635E-2</c:v>
                </c:pt>
                <c:pt idx="829">
                  <c:v>6.8340838845465657E-2</c:v>
                </c:pt>
                <c:pt idx="830">
                  <c:v>7.0707629360888841E-2</c:v>
                </c:pt>
                <c:pt idx="831">
                  <c:v>6.9445957200414896E-2</c:v>
                </c:pt>
                <c:pt idx="832">
                  <c:v>7.4036380289314752E-2</c:v>
                </c:pt>
                <c:pt idx="833">
                  <c:v>6.3621777222488518E-2</c:v>
                </c:pt>
                <c:pt idx="834">
                  <c:v>6.288519538658395E-2</c:v>
                </c:pt>
                <c:pt idx="835">
                  <c:v>6.0545063727271947E-2</c:v>
                </c:pt>
                <c:pt idx="836">
                  <c:v>6.4347020111709119E-2</c:v>
                </c:pt>
                <c:pt idx="837">
                  <c:v>5.868863066711677E-2</c:v>
                </c:pt>
                <c:pt idx="838">
                  <c:v>5.6383843210768558E-2</c:v>
                </c:pt>
                <c:pt idx="839">
                  <c:v>5.007497685326727E-2</c:v>
                </c:pt>
                <c:pt idx="840">
                  <c:v>4.625834350400479E-2</c:v>
                </c:pt>
                <c:pt idx="841">
                  <c:v>4.6911883171966776E-2</c:v>
                </c:pt>
                <c:pt idx="842">
                  <c:v>4.1100262714107168E-2</c:v>
                </c:pt>
                <c:pt idx="843">
                  <c:v>3.8058960170040346E-2</c:v>
                </c:pt>
                <c:pt idx="844">
                  <c:v>3.4441205348234562E-2</c:v>
                </c:pt>
                <c:pt idx="845">
                  <c:v>3.488997581096933E-2</c:v>
                </c:pt>
                <c:pt idx="846">
                  <c:v>3.0629096885106389E-2</c:v>
                </c:pt>
                <c:pt idx="847">
                  <c:v>2.9121606706863819E-2</c:v>
                </c:pt>
                <c:pt idx="848">
                  <c:v>2.8285574335144548E-2</c:v>
                </c:pt>
                <c:pt idx="849">
                  <c:v>3.0841536308940983E-2</c:v>
                </c:pt>
                <c:pt idx="850">
                  <c:v>2.8589470245907671E-2</c:v>
                </c:pt>
                <c:pt idx="851">
                  <c:v>2.7286161606108982E-2</c:v>
                </c:pt>
                <c:pt idx="852">
                  <c:v>2.4357641365349923E-2</c:v>
                </c:pt>
                <c:pt idx="853">
                  <c:v>2.7253709349845247E-2</c:v>
                </c:pt>
                <c:pt idx="854">
                  <c:v>2.6734179635445828E-2</c:v>
                </c:pt>
                <c:pt idx="855">
                  <c:v>2.4322958571051129E-2</c:v>
                </c:pt>
                <c:pt idx="856">
                  <c:v>2.1977612141956957E-2</c:v>
                </c:pt>
                <c:pt idx="857">
                  <c:v>2.0978751633780487E-2</c:v>
                </c:pt>
                <c:pt idx="858">
                  <c:v>2.3333013517892683E-2</c:v>
                </c:pt>
                <c:pt idx="859">
                  <c:v>2.1109112409745119E-2</c:v>
                </c:pt>
                <c:pt idx="860">
                  <c:v>1.8863800718191739E-2</c:v>
                </c:pt>
                <c:pt idx="861">
                  <c:v>1.7542528712138315E-2</c:v>
                </c:pt>
                <c:pt idx="862">
                  <c:v>1.6626884477442937E-2</c:v>
                </c:pt>
                <c:pt idx="863">
                  <c:v>1.478858217954704E-2</c:v>
                </c:pt>
                <c:pt idx="864">
                  <c:v>1.3124119163290052E-2</c:v>
                </c:pt>
                <c:pt idx="865">
                  <c:v>1.1134496599570463E-2</c:v>
                </c:pt>
                <c:pt idx="866">
                  <c:v>1.0308422642256641E-2</c:v>
                </c:pt>
                <c:pt idx="867">
                  <c:v>9.2585428342961615E-3</c:v>
                </c:pt>
                <c:pt idx="868">
                  <c:v>6.4855656721109226E-2</c:v>
                </c:pt>
                <c:pt idx="869">
                  <c:v>6.1527283616188706E-2</c:v>
                </c:pt>
                <c:pt idx="870">
                  <c:v>7.5661497201734582E-2</c:v>
                </c:pt>
                <c:pt idx="871">
                  <c:v>0.10239078776489163</c:v>
                </c:pt>
                <c:pt idx="872">
                  <c:v>0.12257079957748097</c:v>
                </c:pt>
                <c:pt idx="873">
                  <c:v>0.13663376768068536</c:v>
                </c:pt>
                <c:pt idx="874">
                  <c:v>0.15164625620177838</c:v>
                </c:pt>
                <c:pt idx="875">
                  <c:v>0.15168547892047318</c:v>
                </c:pt>
                <c:pt idx="876">
                  <c:v>0.15781360844217499</c:v>
                </c:pt>
                <c:pt idx="877">
                  <c:v>0.14658146619290907</c:v>
                </c:pt>
                <c:pt idx="878">
                  <c:v>0.15085018109157278</c:v>
                </c:pt>
                <c:pt idx="879">
                  <c:v>0.14951266245941452</c:v>
                </c:pt>
                <c:pt idx="880">
                  <c:v>0.13054592283332928</c:v>
                </c:pt>
                <c:pt idx="881">
                  <c:v>0.13029189372646882</c:v>
                </c:pt>
                <c:pt idx="882">
                  <c:v>0.11590618762295958</c:v>
                </c:pt>
                <c:pt idx="883">
                  <c:v>0.1246146699513045</c:v>
                </c:pt>
                <c:pt idx="884">
                  <c:v>0.120772568922282</c:v>
                </c:pt>
                <c:pt idx="885">
                  <c:v>0.10707585645311199</c:v>
                </c:pt>
                <c:pt idx="886">
                  <c:v>9.0633140942117288E-2</c:v>
                </c:pt>
                <c:pt idx="887">
                  <c:v>8.7582976337973364E-2</c:v>
                </c:pt>
                <c:pt idx="888">
                  <c:v>8.9148569341875178E-2</c:v>
                </c:pt>
                <c:pt idx="889">
                  <c:v>0.10381667467309802</c:v>
                </c:pt>
                <c:pt idx="890">
                  <c:v>9.2089907089749345E-2</c:v>
                </c:pt>
                <c:pt idx="891">
                  <c:v>8.8502637215439425E-2</c:v>
                </c:pt>
                <c:pt idx="892">
                  <c:v>7.9853622283145284E-2</c:v>
                </c:pt>
                <c:pt idx="893">
                  <c:v>7.8798439598979794E-2</c:v>
                </c:pt>
                <c:pt idx="894">
                  <c:v>7.5107300767075044E-2</c:v>
                </c:pt>
                <c:pt idx="895">
                  <c:v>7.125623241494039E-2</c:v>
                </c:pt>
                <c:pt idx="896">
                  <c:v>6.9026011326567452E-2</c:v>
                </c:pt>
                <c:pt idx="897">
                  <c:v>8.164820360868992E-2</c:v>
                </c:pt>
                <c:pt idx="898">
                  <c:v>8.1656153151252686E-2</c:v>
                </c:pt>
                <c:pt idx="899">
                  <c:v>7.7366788133691036E-2</c:v>
                </c:pt>
                <c:pt idx="900">
                  <c:v>7.7171885042083999E-2</c:v>
                </c:pt>
                <c:pt idx="901">
                  <c:v>7.922360857176429E-2</c:v>
                </c:pt>
                <c:pt idx="902">
                  <c:v>7.929261636057143E-2</c:v>
                </c:pt>
                <c:pt idx="903">
                  <c:v>7.7742645976505681E-2</c:v>
                </c:pt>
                <c:pt idx="904">
                  <c:v>7.7714186946271663E-2</c:v>
                </c:pt>
                <c:pt idx="905">
                  <c:v>7.9887583083935496E-2</c:v>
                </c:pt>
                <c:pt idx="906">
                  <c:v>8.1590881267175133E-2</c:v>
                </c:pt>
                <c:pt idx="907">
                  <c:v>8.1183398676281215E-2</c:v>
                </c:pt>
                <c:pt idx="908">
                  <c:v>8.1154231984960662E-2</c:v>
                </c:pt>
                <c:pt idx="909">
                  <c:v>8.1703068494372019E-2</c:v>
                </c:pt>
                <c:pt idx="910">
                  <c:v>8.5906889711458601E-2</c:v>
                </c:pt>
                <c:pt idx="911">
                  <c:v>8.7616322472092362E-2</c:v>
                </c:pt>
                <c:pt idx="912">
                  <c:v>8.8657206792370408E-2</c:v>
                </c:pt>
                <c:pt idx="913">
                  <c:v>8.853175619822902E-2</c:v>
                </c:pt>
                <c:pt idx="914">
                  <c:v>8.7304366389724053E-2</c:v>
                </c:pt>
                <c:pt idx="915">
                  <c:v>9.2030616025619877E-2</c:v>
                </c:pt>
                <c:pt idx="916">
                  <c:v>9.3154570530394637E-2</c:v>
                </c:pt>
                <c:pt idx="917">
                  <c:v>9.1861758485604975E-2</c:v>
                </c:pt>
                <c:pt idx="918">
                  <c:v>9.9698588101912775E-2</c:v>
                </c:pt>
                <c:pt idx="919">
                  <c:v>0.10359944954868881</c:v>
                </c:pt>
                <c:pt idx="920">
                  <c:v>0.10405951083481915</c:v>
                </c:pt>
                <c:pt idx="921">
                  <c:v>0.10389914477306926</c:v>
                </c:pt>
                <c:pt idx="922">
                  <c:v>0.10868808103507836</c:v>
                </c:pt>
                <c:pt idx="923">
                  <c:v>0.10871173872024145</c:v>
                </c:pt>
                <c:pt idx="924">
                  <c:v>0.11441390545783688</c:v>
                </c:pt>
                <c:pt idx="925">
                  <c:v>0.11420977752449961</c:v>
                </c:pt>
                <c:pt idx="926">
                  <c:v>0.11432352151000022</c:v>
                </c:pt>
                <c:pt idx="927">
                  <c:v>0.115162896801755</c:v>
                </c:pt>
                <c:pt idx="928">
                  <c:v>0.11309936853232473</c:v>
                </c:pt>
                <c:pt idx="929">
                  <c:v>0.10442626877053217</c:v>
                </c:pt>
                <c:pt idx="930">
                  <c:v>9.2555825631702796E-2</c:v>
                </c:pt>
                <c:pt idx="931">
                  <c:v>9.4759973762459648E-2</c:v>
                </c:pt>
                <c:pt idx="932">
                  <c:v>9.9503556764821088E-2</c:v>
                </c:pt>
                <c:pt idx="933">
                  <c:v>9.9838761391548098E-2</c:v>
                </c:pt>
                <c:pt idx="934">
                  <c:v>8.9717871886026104E-2</c:v>
                </c:pt>
                <c:pt idx="935">
                  <c:v>9.3569402750525624E-2</c:v>
                </c:pt>
                <c:pt idx="936">
                  <c:v>9.2647447452482712E-2</c:v>
                </c:pt>
                <c:pt idx="937">
                  <c:v>9.0725768545612082E-2</c:v>
                </c:pt>
                <c:pt idx="938">
                  <c:v>8.7515315933973312E-2</c:v>
                </c:pt>
                <c:pt idx="939">
                  <c:v>8.3504088353678299E-2</c:v>
                </c:pt>
                <c:pt idx="940">
                  <c:v>8.8503113762411809E-2</c:v>
                </c:pt>
                <c:pt idx="941">
                  <c:v>8.9613692536098771E-2</c:v>
                </c:pt>
                <c:pt idx="942">
                  <c:v>8.8623600120948595E-2</c:v>
                </c:pt>
                <c:pt idx="943">
                  <c:v>8.9552108931279226E-2</c:v>
                </c:pt>
                <c:pt idx="944">
                  <c:v>9.0547727491001928E-2</c:v>
                </c:pt>
                <c:pt idx="945">
                  <c:v>8.951211752733601E-2</c:v>
                </c:pt>
                <c:pt idx="946">
                  <c:v>8.736337823192418E-2</c:v>
                </c:pt>
                <c:pt idx="947">
                  <c:v>8.5133687131464936E-2</c:v>
                </c:pt>
                <c:pt idx="948">
                  <c:v>8.7003584725143912E-2</c:v>
                </c:pt>
                <c:pt idx="949">
                  <c:v>8.6430012093390796E-2</c:v>
                </c:pt>
                <c:pt idx="950">
                  <c:v>8.1540684767863442E-2</c:v>
                </c:pt>
                <c:pt idx="951">
                  <c:v>7.4977799543148482E-2</c:v>
                </c:pt>
                <c:pt idx="952">
                  <c:v>7.3447140014045162E-2</c:v>
                </c:pt>
                <c:pt idx="953">
                  <c:v>7.286942643921529E-2</c:v>
                </c:pt>
                <c:pt idx="954">
                  <c:v>7.0166205242450611E-2</c:v>
                </c:pt>
                <c:pt idx="955">
                  <c:v>6.7233220901218443E-2</c:v>
                </c:pt>
                <c:pt idx="956">
                  <c:v>6.4181450588254071E-2</c:v>
                </c:pt>
                <c:pt idx="957">
                  <c:v>6.0153161133657061E-2</c:v>
                </c:pt>
                <c:pt idx="958">
                  <c:v>5.7288625393847541E-2</c:v>
                </c:pt>
                <c:pt idx="959">
                  <c:v>5.4414834655675426E-2</c:v>
                </c:pt>
                <c:pt idx="960">
                  <c:v>5.0309907223058982E-2</c:v>
                </c:pt>
                <c:pt idx="961">
                  <c:v>5.3956837665363647E-2</c:v>
                </c:pt>
                <c:pt idx="962">
                  <c:v>5.4032664557603055E-2</c:v>
                </c:pt>
                <c:pt idx="963">
                  <c:v>5.5457785472309076E-2</c:v>
                </c:pt>
                <c:pt idx="964">
                  <c:v>5.0997412705915089E-2</c:v>
                </c:pt>
                <c:pt idx="965">
                  <c:v>4.9041931023624065E-2</c:v>
                </c:pt>
                <c:pt idx="966">
                  <c:v>4.7046020307655097E-2</c:v>
                </c:pt>
                <c:pt idx="967">
                  <c:v>4.6824749352933848E-2</c:v>
                </c:pt>
                <c:pt idx="968">
                  <c:v>4.4648291211749708E-2</c:v>
                </c:pt>
                <c:pt idx="969">
                  <c:v>4.3329225669684363E-2</c:v>
                </c:pt>
                <c:pt idx="970">
                  <c:v>4.4917431200516986E-2</c:v>
                </c:pt>
                <c:pt idx="971">
                  <c:v>4.4545899138257398E-2</c:v>
                </c:pt>
                <c:pt idx="972">
                  <c:v>4.4448622277444304E-2</c:v>
                </c:pt>
                <c:pt idx="973">
                  <c:v>4.438371158553818E-2</c:v>
                </c:pt>
                <c:pt idx="974">
                  <c:v>4.2759259729631717E-2</c:v>
                </c:pt>
                <c:pt idx="975">
                  <c:v>4.2528358765568153E-2</c:v>
                </c:pt>
                <c:pt idx="976">
                  <c:v>4.2681074399138465E-2</c:v>
                </c:pt>
                <c:pt idx="977">
                  <c:v>4.2690665725667945E-2</c:v>
                </c:pt>
                <c:pt idx="978">
                  <c:v>4.0967924984639428E-2</c:v>
                </c:pt>
                <c:pt idx="979">
                  <c:v>4.2823015315397166E-2</c:v>
                </c:pt>
                <c:pt idx="980">
                  <c:v>4.0862726078119055E-2</c:v>
                </c:pt>
                <c:pt idx="981">
                  <c:v>4.0555851964619964E-2</c:v>
                </c:pt>
                <c:pt idx="982">
                  <c:v>3.7783941878123492E-2</c:v>
                </c:pt>
                <c:pt idx="983">
                  <c:v>3.3875589716206501E-2</c:v>
                </c:pt>
                <c:pt idx="984">
                  <c:v>3.3359865576157992E-2</c:v>
                </c:pt>
                <c:pt idx="985">
                  <c:v>3.2417670373279375E-2</c:v>
                </c:pt>
                <c:pt idx="986">
                  <c:v>3.0627584033513094E-2</c:v>
                </c:pt>
                <c:pt idx="987">
                  <c:v>3.0654625439030261E-2</c:v>
                </c:pt>
                <c:pt idx="988">
                  <c:v>2.8471389799276419E-2</c:v>
                </c:pt>
                <c:pt idx="989">
                  <c:v>2.672521976097237E-2</c:v>
                </c:pt>
                <c:pt idx="990">
                  <c:v>2.6897726260321279E-2</c:v>
                </c:pt>
                <c:pt idx="991">
                  <c:v>2.5241621545075445E-2</c:v>
                </c:pt>
                <c:pt idx="992">
                  <c:v>2.6343054405876896E-2</c:v>
                </c:pt>
                <c:pt idx="993">
                  <c:v>2.6528272995238439E-2</c:v>
                </c:pt>
                <c:pt idx="994">
                  <c:v>2.5805539706468893E-2</c:v>
                </c:pt>
                <c:pt idx="995">
                  <c:v>2.5712774945149314E-2</c:v>
                </c:pt>
                <c:pt idx="996">
                  <c:v>2.5945206223844833E-2</c:v>
                </c:pt>
                <c:pt idx="997">
                  <c:v>2.555909954827941E-2</c:v>
                </c:pt>
                <c:pt idx="998">
                  <c:v>2.3805483206014385E-2</c:v>
                </c:pt>
                <c:pt idx="999">
                  <c:v>2.2967275316032959E-2</c:v>
                </c:pt>
                <c:pt idx="1000">
                  <c:v>2.2762455436409409E-2</c:v>
                </c:pt>
                <c:pt idx="1001">
                  <c:v>3.1413825999582833E-2</c:v>
                </c:pt>
                <c:pt idx="1002">
                  <c:v>3.3577005176205439E-2</c:v>
                </c:pt>
                <c:pt idx="1003">
                  <c:v>3.5589469489555367E-2</c:v>
                </c:pt>
                <c:pt idx="1004">
                  <c:v>3.3712952267168035E-2</c:v>
                </c:pt>
                <c:pt idx="1005">
                  <c:v>3.9500126547490619E-2</c:v>
                </c:pt>
                <c:pt idx="1006">
                  <c:v>5.3935275674785607E-2</c:v>
                </c:pt>
                <c:pt idx="1007">
                  <c:v>5.7578107718196131E-2</c:v>
                </c:pt>
                <c:pt idx="1008">
                  <c:v>5.7817032835467713E-2</c:v>
                </c:pt>
                <c:pt idx="1009">
                  <c:v>6.1454951396205569E-2</c:v>
                </c:pt>
                <c:pt idx="1010">
                  <c:v>6.3585825465604859E-2</c:v>
                </c:pt>
                <c:pt idx="1011">
                  <c:v>6.7622719450363952E-2</c:v>
                </c:pt>
                <c:pt idx="1012">
                  <c:v>6.8216376317011107E-2</c:v>
                </c:pt>
                <c:pt idx="1013">
                  <c:v>7.071992487453814E-2</c:v>
                </c:pt>
                <c:pt idx="1014">
                  <c:v>7.4196792251983085E-2</c:v>
                </c:pt>
                <c:pt idx="1015">
                  <c:v>7.5443954110599884E-2</c:v>
                </c:pt>
                <c:pt idx="1016">
                  <c:v>7.9323220086971277E-2</c:v>
                </c:pt>
                <c:pt idx="1017">
                  <c:v>8.0017475845434685E-2</c:v>
                </c:pt>
                <c:pt idx="1018">
                  <c:v>8.1013660273561411E-2</c:v>
                </c:pt>
                <c:pt idx="1019">
                  <c:v>8.3756126263757696E-2</c:v>
                </c:pt>
                <c:pt idx="1020">
                  <c:v>8.8885088926908148E-2</c:v>
                </c:pt>
                <c:pt idx="1021">
                  <c:v>9.0384849507475246E-2</c:v>
                </c:pt>
                <c:pt idx="1022">
                  <c:v>9.3220082358406814E-2</c:v>
                </c:pt>
                <c:pt idx="1023">
                  <c:v>9.284375866837595E-2</c:v>
                </c:pt>
                <c:pt idx="1024">
                  <c:v>9.2567128878565053E-2</c:v>
                </c:pt>
                <c:pt idx="1025">
                  <c:v>9.3936910195905624E-2</c:v>
                </c:pt>
                <c:pt idx="1026">
                  <c:v>9.4079343485236208E-2</c:v>
                </c:pt>
                <c:pt idx="1027">
                  <c:v>9.6768245333410524E-2</c:v>
                </c:pt>
                <c:pt idx="1028">
                  <c:v>9.6456620540650975E-2</c:v>
                </c:pt>
                <c:pt idx="1029">
                  <c:v>9.2849957860071622E-2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26-4DFE-A054-B6CBB34F4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044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Excess Bank Reserves / Monetary</a:t>
            </a:r>
            <a:r>
              <a:rPr lang="en-US" sz="1400" baseline="0"/>
              <a:t> Base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Raw'!$B$29:$BB$29</c:f>
              <c:strCache>
                <c:ptCount val="53"/>
                <c:pt idx="0">
                  <c:v>Reservas Excedentes / BM</c:v>
                </c:pt>
                <c:pt idx="1">
                  <c:v>N/A</c:v>
                </c:pt>
                <c:pt idx="2">
                  <c:v>N/A</c:v>
                </c:pt>
                <c:pt idx="3">
                  <c:v>N/A</c:v>
                </c:pt>
                <c:pt idx="4">
                  <c:v>N/A</c:v>
                </c:pt>
                <c:pt idx="5">
                  <c:v>N/A</c:v>
                </c:pt>
                <c:pt idx="6">
                  <c:v>N/A</c:v>
                </c:pt>
                <c:pt idx="7">
                  <c:v>N/A</c:v>
                </c:pt>
                <c:pt idx="8">
                  <c:v>N/A</c:v>
                </c:pt>
                <c:pt idx="9">
                  <c:v>N/A</c:v>
                </c:pt>
                <c:pt idx="10">
                  <c:v>N/A</c:v>
                </c:pt>
                <c:pt idx="11">
                  <c:v>N/A</c:v>
                </c:pt>
                <c:pt idx="12">
                  <c:v>N/A</c:v>
                </c:pt>
                <c:pt idx="13">
                  <c:v>N/A</c:v>
                </c:pt>
                <c:pt idx="14">
                  <c:v>N/A</c:v>
                </c:pt>
                <c:pt idx="15">
                  <c:v>N/A</c:v>
                </c:pt>
                <c:pt idx="16">
                  <c:v>N/A</c:v>
                </c:pt>
                <c:pt idx="17">
                  <c:v>N/A</c:v>
                </c:pt>
                <c:pt idx="18">
                  <c:v>N/A</c:v>
                </c:pt>
                <c:pt idx="19">
                  <c:v>N/A</c:v>
                </c:pt>
                <c:pt idx="20">
                  <c:v>N/A</c:v>
                </c:pt>
                <c:pt idx="21">
                  <c:v>N/A</c:v>
                </c:pt>
                <c:pt idx="22">
                  <c:v>N/A</c:v>
                </c:pt>
                <c:pt idx="23">
                  <c:v>N/A</c:v>
                </c:pt>
                <c:pt idx="24">
                  <c:v>N/A</c:v>
                </c:pt>
                <c:pt idx="25">
                  <c:v>N/A</c:v>
                </c:pt>
                <c:pt idx="26">
                  <c:v>N/A</c:v>
                </c:pt>
                <c:pt idx="27">
                  <c:v>N/A</c:v>
                </c:pt>
                <c:pt idx="28">
                  <c:v>N/A</c:v>
                </c:pt>
                <c:pt idx="29">
                  <c:v>N/A</c:v>
                </c:pt>
                <c:pt idx="30">
                  <c:v>N/A</c:v>
                </c:pt>
                <c:pt idx="31">
                  <c:v>N/A</c:v>
                </c:pt>
                <c:pt idx="32">
                  <c:v>N/A</c:v>
                </c:pt>
                <c:pt idx="33">
                  <c:v>N/A</c:v>
                </c:pt>
                <c:pt idx="34">
                  <c:v>N/A</c:v>
                </c:pt>
                <c:pt idx="35">
                  <c:v>N/A</c:v>
                </c:pt>
                <c:pt idx="36">
                  <c:v>N/A</c:v>
                </c:pt>
                <c:pt idx="37">
                  <c:v>N/A</c:v>
                </c:pt>
                <c:pt idx="38">
                  <c:v>N/A</c:v>
                </c:pt>
                <c:pt idx="39">
                  <c:v>N/A</c:v>
                </c:pt>
                <c:pt idx="40">
                  <c:v>N/A</c:v>
                </c:pt>
                <c:pt idx="41">
                  <c:v>N/A</c:v>
                </c:pt>
                <c:pt idx="42">
                  <c:v>N/A</c:v>
                </c:pt>
                <c:pt idx="43">
                  <c:v>N/A</c:v>
                </c:pt>
                <c:pt idx="44">
                  <c:v>N/A</c:v>
                </c:pt>
                <c:pt idx="45">
                  <c:v>N/A</c:v>
                </c:pt>
                <c:pt idx="46">
                  <c:v>N/A</c:v>
                </c:pt>
                <c:pt idx="47">
                  <c:v>N/A</c:v>
                </c:pt>
                <c:pt idx="48">
                  <c:v>N/A</c:v>
                </c:pt>
                <c:pt idx="49">
                  <c:v>N/A</c:v>
                </c:pt>
                <c:pt idx="50">
                  <c:v>N/A</c:v>
                </c:pt>
                <c:pt idx="51">
                  <c:v>N/A</c:v>
                </c:pt>
                <c:pt idx="52">
                  <c:v>N/A</c:v>
                </c:pt>
              </c:strCache>
            </c:strRef>
          </c:tx>
          <c:marker>
            <c:symbol val="none"/>
          </c:marker>
          <c:xVal>
            <c:numRef>
              <c:f>'Weekly Raw'!$BC$5:$AXA$5</c:f>
              <c:numCache>
                <c:formatCode>m/d/yyyy</c:formatCode>
                <c:ptCount val="1247"/>
                <c:pt idx="0">
                  <c:v>37260</c:v>
                </c:pt>
                <c:pt idx="1">
                  <c:v>37267</c:v>
                </c:pt>
                <c:pt idx="2">
                  <c:v>37274</c:v>
                </c:pt>
                <c:pt idx="3">
                  <c:v>37281</c:v>
                </c:pt>
                <c:pt idx="4">
                  <c:v>37288</c:v>
                </c:pt>
                <c:pt idx="5">
                  <c:v>37295</c:v>
                </c:pt>
                <c:pt idx="6">
                  <c:v>37302</c:v>
                </c:pt>
                <c:pt idx="7">
                  <c:v>37309</c:v>
                </c:pt>
                <c:pt idx="8">
                  <c:v>37316</c:v>
                </c:pt>
                <c:pt idx="9">
                  <c:v>37323</c:v>
                </c:pt>
                <c:pt idx="10">
                  <c:v>37330</c:v>
                </c:pt>
                <c:pt idx="11">
                  <c:v>37337</c:v>
                </c:pt>
                <c:pt idx="12">
                  <c:v>37344</c:v>
                </c:pt>
                <c:pt idx="13">
                  <c:v>37351</c:v>
                </c:pt>
                <c:pt idx="14">
                  <c:v>37358</c:v>
                </c:pt>
                <c:pt idx="15">
                  <c:v>37365</c:v>
                </c:pt>
                <c:pt idx="16">
                  <c:v>37372</c:v>
                </c:pt>
                <c:pt idx="17">
                  <c:v>37379</c:v>
                </c:pt>
                <c:pt idx="18">
                  <c:v>37386</c:v>
                </c:pt>
                <c:pt idx="19">
                  <c:v>37393</c:v>
                </c:pt>
                <c:pt idx="20">
                  <c:v>37400</c:v>
                </c:pt>
                <c:pt idx="21">
                  <c:v>37407</c:v>
                </c:pt>
                <c:pt idx="22">
                  <c:v>37414</c:v>
                </c:pt>
                <c:pt idx="23">
                  <c:v>37421</c:v>
                </c:pt>
                <c:pt idx="24">
                  <c:v>37428</c:v>
                </c:pt>
                <c:pt idx="25">
                  <c:v>37435</c:v>
                </c:pt>
                <c:pt idx="26">
                  <c:v>37442</c:v>
                </c:pt>
                <c:pt idx="27">
                  <c:v>37449</c:v>
                </c:pt>
                <c:pt idx="28">
                  <c:v>37456</c:v>
                </c:pt>
                <c:pt idx="29">
                  <c:v>37463</c:v>
                </c:pt>
                <c:pt idx="30">
                  <c:v>37470</c:v>
                </c:pt>
                <c:pt idx="31">
                  <c:v>37477</c:v>
                </c:pt>
                <c:pt idx="32">
                  <c:v>37484</c:v>
                </c:pt>
                <c:pt idx="33">
                  <c:v>37491</c:v>
                </c:pt>
                <c:pt idx="34">
                  <c:v>37498</c:v>
                </c:pt>
                <c:pt idx="35">
                  <c:v>37505</c:v>
                </c:pt>
                <c:pt idx="36">
                  <c:v>37512</c:v>
                </c:pt>
                <c:pt idx="37">
                  <c:v>37519</c:v>
                </c:pt>
                <c:pt idx="38">
                  <c:v>37526</c:v>
                </c:pt>
                <c:pt idx="39">
                  <c:v>37533</c:v>
                </c:pt>
                <c:pt idx="40">
                  <c:v>37540</c:v>
                </c:pt>
                <c:pt idx="41">
                  <c:v>37547</c:v>
                </c:pt>
                <c:pt idx="42">
                  <c:v>37554</c:v>
                </c:pt>
                <c:pt idx="43">
                  <c:v>37561</c:v>
                </c:pt>
                <c:pt idx="44">
                  <c:v>37568</c:v>
                </c:pt>
                <c:pt idx="45">
                  <c:v>37575</c:v>
                </c:pt>
                <c:pt idx="46">
                  <c:v>37582</c:v>
                </c:pt>
                <c:pt idx="47">
                  <c:v>37589</c:v>
                </c:pt>
                <c:pt idx="48">
                  <c:v>37596</c:v>
                </c:pt>
                <c:pt idx="49">
                  <c:v>37603</c:v>
                </c:pt>
                <c:pt idx="50">
                  <c:v>37610</c:v>
                </c:pt>
                <c:pt idx="51">
                  <c:v>37617</c:v>
                </c:pt>
                <c:pt idx="52">
                  <c:v>37624</c:v>
                </c:pt>
                <c:pt idx="53">
                  <c:v>37631</c:v>
                </c:pt>
                <c:pt idx="54">
                  <c:v>37638</c:v>
                </c:pt>
                <c:pt idx="55">
                  <c:v>37645</c:v>
                </c:pt>
                <c:pt idx="56">
                  <c:v>37652</c:v>
                </c:pt>
                <c:pt idx="57">
                  <c:v>37659</c:v>
                </c:pt>
                <c:pt idx="58">
                  <c:v>37666</c:v>
                </c:pt>
                <c:pt idx="59">
                  <c:v>37673</c:v>
                </c:pt>
                <c:pt idx="60">
                  <c:v>37680</c:v>
                </c:pt>
                <c:pt idx="61">
                  <c:v>37687</c:v>
                </c:pt>
                <c:pt idx="62">
                  <c:v>37694</c:v>
                </c:pt>
                <c:pt idx="63">
                  <c:v>37701</c:v>
                </c:pt>
                <c:pt idx="64">
                  <c:v>37708</c:v>
                </c:pt>
                <c:pt idx="65">
                  <c:v>37715</c:v>
                </c:pt>
                <c:pt idx="66">
                  <c:v>37722</c:v>
                </c:pt>
                <c:pt idx="67">
                  <c:v>37729</c:v>
                </c:pt>
                <c:pt idx="68">
                  <c:v>37736</c:v>
                </c:pt>
                <c:pt idx="69">
                  <c:v>37743</c:v>
                </c:pt>
                <c:pt idx="70">
                  <c:v>37750</c:v>
                </c:pt>
                <c:pt idx="71">
                  <c:v>37757</c:v>
                </c:pt>
                <c:pt idx="72">
                  <c:v>37764</c:v>
                </c:pt>
                <c:pt idx="73">
                  <c:v>37771</c:v>
                </c:pt>
                <c:pt idx="74">
                  <c:v>37778</c:v>
                </c:pt>
                <c:pt idx="75">
                  <c:v>37785</c:v>
                </c:pt>
                <c:pt idx="76">
                  <c:v>37792</c:v>
                </c:pt>
                <c:pt idx="77">
                  <c:v>37799</c:v>
                </c:pt>
                <c:pt idx="78">
                  <c:v>37806</c:v>
                </c:pt>
                <c:pt idx="79">
                  <c:v>37813</c:v>
                </c:pt>
                <c:pt idx="80">
                  <c:v>37820</c:v>
                </c:pt>
                <c:pt idx="81">
                  <c:v>37827</c:v>
                </c:pt>
                <c:pt idx="82">
                  <c:v>37834</c:v>
                </c:pt>
                <c:pt idx="83">
                  <c:v>37841</c:v>
                </c:pt>
                <c:pt idx="84">
                  <c:v>37848</c:v>
                </c:pt>
                <c:pt idx="85">
                  <c:v>37855</c:v>
                </c:pt>
                <c:pt idx="86">
                  <c:v>37862</c:v>
                </c:pt>
                <c:pt idx="87">
                  <c:v>37869</c:v>
                </c:pt>
                <c:pt idx="88">
                  <c:v>37876</c:v>
                </c:pt>
                <c:pt idx="89">
                  <c:v>37883</c:v>
                </c:pt>
                <c:pt idx="90">
                  <c:v>37890</c:v>
                </c:pt>
                <c:pt idx="91">
                  <c:v>37897</c:v>
                </c:pt>
                <c:pt idx="92">
                  <c:v>37904</c:v>
                </c:pt>
                <c:pt idx="93">
                  <c:v>37911</c:v>
                </c:pt>
                <c:pt idx="94">
                  <c:v>37918</c:v>
                </c:pt>
                <c:pt idx="95">
                  <c:v>37925</c:v>
                </c:pt>
                <c:pt idx="96">
                  <c:v>37932</c:v>
                </c:pt>
                <c:pt idx="97">
                  <c:v>37939</c:v>
                </c:pt>
                <c:pt idx="98">
                  <c:v>37946</c:v>
                </c:pt>
                <c:pt idx="99">
                  <c:v>37953</c:v>
                </c:pt>
                <c:pt idx="100">
                  <c:v>37960</c:v>
                </c:pt>
                <c:pt idx="101">
                  <c:v>37967</c:v>
                </c:pt>
                <c:pt idx="102">
                  <c:v>37974</c:v>
                </c:pt>
                <c:pt idx="103">
                  <c:v>37981</c:v>
                </c:pt>
                <c:pt idx="104">
                  <c:v>37988</c:v>
                </c:pt>
                <c:pt idx="105">
                  <c:v>37995</c:v>
                </c:pt>
                <c:pt idx="106">
                  <c:v>38002</c:v>
                </c:pt>
                <c:pt idx="107">
                  <c:v>38009</c:v>
                </c:pt>
                <c:pt idx="108">
                  <c:v>38016</c:v>
                </c:pt>
                <c:pt idx="109">
                  <c:v>38023</c:v>
                </c:pt>
                <c:pt idx="110">
                  <c:v>38030</c:v>
                </c:pt>
                <c:pt idx="111">
                  <c:v>38037</c:v>
                </c:pt>
                <c:pt idx="112">
                  <c:v>38044</c:v>
                </c:pt>
                <c:pt idx="113">
                  <c:v>38051</c:v>
                </c:pt>
                <c:pt idx="114">
                  <c:v>38058</c:v>
                </c:pt>
                <c:pt idx="115">
                  <c:v>38065</c:v>
                </c:pt>
                <c:pt idx="116">
                  <c:v>38072</c:v>
                </c:pt>
                <c:pt idx="117">
                  <c:v>38079</c:v>
                </c:pt>
                <c:pt idx="118">
                  <c:v>38086</c:v>
                </c:pt>
                <c:pt idx="119">
                  <c:v>38093</c:v>
                </c:pt>
                <c:pt idx="120">
                  <c:v>38100</c:v>
                </c:pt>
                <c:pt idx="121">
                  <c:v>38107</c:v>
                </c:pt>
                <c:pt idx="122">
                  <c:v>38114</c:v>
                </c:pt>
                <c:pt idx="123">
                  <c:v>38121</c:v>
                </c:pt>
                <c:pt idx="124">
                  <c:v>38128</c:v>
                </c:pt>
                <c:pt idx="125">
                  <c:v>38135</c:v>
                </c:pt>
                <c:pt idx="126">
                  <c:v>38142</c:v>
                </c:pt>
                <c:pt idx="127">
                  <c:v>38149</c:v>
                </c:pt>
                <c:pt idx="128">
                  <c:v>38156</c:v>
                </c:pt>
                <c:pt idx="129">
                  <c:v>38163</c:v>
                </c:pt>
                <c:pt idx="130">
                  <c:v>38170</c:v>
                </c:pt>
                <c:pt idx="131">
                  <c:v>38177</c:v>
                </c:pt>
                <c:pt idx="132">
                  <c:v>38184</c:v>
                </c:pt>
                <c:pt idx="133">
                  <c:v>38191</c:v>
                </c:pt>
                <c:pt idx="134">
                  <c:v>38198</c:v>
                </c:pt>
                <c:pt idx="135">
                  <c:v>38205</c:v>
                </c:pt>
                <c:pt idx="136">
                  <c:v>38212</c:v>
                </c:pt>
                <c:pt idx="137">
                  <c:v>38219</c:v>
                </c:pt>
                <c:pt idx="138">
                  <c:v>38226</c:v>
                </c:pt>
                <c:pt idx="139">
                  <c:v>38233</c:v>
                </c:pt>
                <c:pt idx="140">
                  <c:v>38240</c:v>
                </c:pt>
                <c:pt idx="141">
                  <c:v>38247</c:v>
                </c:pt>
                <c:pt idx="142">
                  <c:v>38254</c:v>
                </c:pt>
                <c:pt idx="143">
                  <c:v>38261</c:v>
                </c:pt>
                <c:pt idx="144">
                  <c:v>38268</c:v>
                </c:pt>
                <c:pt idx="145">
                  <c:v>38275</c:v>
                </c:pt>
                <c:pt idx="146">
                  <c:v>38282</c:v>
                </c:pt>
                <c:pt idx="147">
                  <c:v>38289</c:v>
                </c:pt>
                <c:pt idx="148">
                  <c:v>38296</c:v>
                </c:pt>
                <c:pt idx="149">
                  <c:v>38303</c:v>
                </c:pt>
                <c:pt idx="150">
                  <c:v>38310</c:v>
                </c:pt>
                <c:pt idx="151">
                  <c:v>38317</c:v>
                </c:pt>
                <c:pt idx="152">
                  <c:v>38324</c:v>
                </c:pt>
                <c:pt idx="153">
                  <c:v>38331</c:v>
                </c:pt>
                <c:pt idx="154">
                  <c:v>38338</c:v>
                </c:pt>
                <c:pt idx="155">
                  <c:v>38345</c:v>
                </c:pt>
                <c:pt idx="156">
                  <c:v>38352</c:v>
                </c:pt>
                <c:pt idx="157">
                  <c:v>38359</c:v>
                </c:pt>
                <c:pt idx="158">
                  <c:v>38366</c:v>
                </c:pt>
                <c:pt idx="159">
                  <c:v>38373</c:v>
                </c:pt>
                <c:pt idx="160">
                  <c:v>38380</c:v>
                </c:pt>
                <c:pt idx="161">
                  <c:v>38387</c:v>
                </c:pt>
                <c:pt idx="162">
                  <c:v>38394</c:v>
                </c:pt>
                <c:pt idx="163">
                  <c:v>38401</c:v>
                </c:pt>
                <c:pt idx="164">
                  <c:v>38408</c:v>
                </c:pt>
                <c:pt idx="165">
                  <c:v>38415</c:v>
                </c:pt>
                <c:pt idx="166">
                  <c:v>38422</c:v>
                </c:pt>
                <c:pt idx="167">
                  <c:v>38429</c:v>
                </c:pt>
                <c:pt idx="168">
                  <c:v>38436</c:v>
                </c:pt>
                <c:pt idx="169">
                  <c:v>38443</c:v>
                </c:pt>
                <c:pt idx="170">
                  <c:v>38450</c:v>
                </c:pt>
                <c:pt idx="171">
                  <c:v>38457</c:v>
                </c:pt>
                <c:pt idx="172">
                  <c:v>38464</c:v>
                </c:pt>
                <c:pt idx="173">
                  <c:v>38471</c:v>
                </c:pt>
                <c:pt idx="174">
                  <c:v>38478</c:v>
                </c:pt>
                <c:pt idx="175">
                  <c:v>38485</c:v>
                </c:pt>
                <c:pt idx="176">
                  <c:v>38492</c:v>
                </c:pt>
                <c:pt idx="177">
                  <c:v>38499</c:v>
                </c:pt>
                <c:pt idx="178">
                  <c:v>38506</c:v>
                </c:pt>
                <c:pt idx="179">
                  <c:v>38513</c:v>
                </c:pt>
                <c:pt idx="180">
                  <c:v>38520</c:v>
                </c:pt>
                <c:pt idx="181">
                  <c:v>38527</c:v>
                </c:pt>
                <c:pt idx="182">
                  <c:v>38534</c:v>
                </c:pt>
                <c:pt idx="183">
                  <c:v>38541</c:v>
                </c:pt>
                <c:pt idx="184">
                  <c:v>38548</c:v>
                </c:pt>
                <c:pt idx="185">
                  <c:v>38555</c:v>
                </c:pt>
                <c:pt idx="186">
                  <c:v>38562</c:v>
                </c:pt>
                <c:pt idx="187">
                  <c:v>38569</c:v>
                </c:pt>
                <c:pt idx="188">
                  <c:v>38576</c:v>
                </c:pt>
                <c:pt idx="189">
                  <c:v>38583</c:v>
                </c:pt>
                <c:pt idx="190">
                  <c:v>38590</c:v>
                </c:pt>
                <c:pt idx="191">
                  <c:v>38597</c:v>
                </c:pt>
                <c:pt idx="192">
                  <c:v>38604</c:v>
                </c:pt>
                <c:pt idx="193">
                  <c:v>38611</c:v>
                </c:pt>
                <c:pt idx="194">
                  <c:v>38618</c:v>
                </c:pt>
                <c:pt idx="195">
                  <c:v>38625</c:v>
                </c:pt>
                <c:pt idx="196">
                  <c:v>38632</c:v>
                </c:pt>
                <c:pt idx="197">
                  <c:v>38639</c:v>
                </c:pt>
                <c:pt idx="198">
                  <c:v>38646</c:v>
                </c:pt>
                <c:pt idx="199">
                  <c:v>38653</c:v>
                </c:pt>
                <c:pt idx="200">
                  <c:v>38660</c:v>
                </c:pt>
                <c:pt idx="201">
                  <c:v>38667</c:v>
                </c:pt>
                <c:pt idx="202">
                  <c:v>38674</c:v>
                </c:pt>
                <c:pt idx="203">
                  <c:v>38681</c:v>
                </c:pt>
                <c:pt idx="204">
                  <c:v>38688</c:v>
                </c:pt>
                <c:pt idx="205">
                  <c:v>38695</c:v>
                </c:pt>
                <c:pt idx="206">
                  <c:v>38702</c:v>
                </c:pt>
                <c:pt idx="207">
                  <c:v>38709</c:v>
                </c:pt>
                <c:pt idx="208">
                  <c:v>38716</c:v>
                </c:pt>
                <c:pt idx="209">
                  <c:v>38723</c:v>
                </c:pt>
                <c:pt idx="210">
                  <c:v>38730</c:v>
                </c:pt>
                <c:pt idx="211">
                  <c:v>38737</c:v>
                </c:pt>
                <c:pt idx="212">
                  <c:v>38744</c:v>
                </c:pt>
                <c:pt idx="213">
                  <c:v>38751</c:v>
                </c:pt>
                <c:pt idx="214">
                  <c:v>38758</c:v>
                </c:pt>
                <c:pt idx="215">
                  <c:v>38765</c:v>
                </c:pt>
                <c:pt idx="216">
                  <c:v>38772</c:v>
                </c:pt>
                <c:pt idx="217">
                  <c:v>38779</c:v>
                </c:pt>
                <c:pt idx="218">
                  <c:v>38786</c:v>
                </c:pt>
                <c:pt idx="219">
                  <c:v>38793</c:v>
                </c:pt>
                <c:pt idx="220">
                  <c:v>38800</c:v>
                </c:pt>
                <c:pt idx="221">
                  <c:v>38807</c:v>
                </c:pt>
                <c:pt idx="222">
                  <c:v>38814</c:v>
                </c:pt>
                <c:pt idx="223">
                  <c:v>38821</c:v>
                </c:pt>
                <c:pt idx="224">
                  <c:v>38828</c:v>
                </c:pt>
                <c:pt idx="225">
                  <c:v>38835</c:v>
                </c:pt>
                <c:pt idx="226">
                  <c:v>38842</c:v>
                </c:pt>
                <c:pt idx="227">
                  <c:v>38849</c:v>
                </c:pt>
                <c:pt idx="228">
                  <c:v>38856</c:v>
                </c:pt>
                <c:pt idx="229">
                  <c:v>38863</c:v>
                </c:pt>
                <c:pt idx="230">
                  <c:v>38870</c:v>
                </c:pt>
                <c:pt idx="231">
                  <c:v>38877</c:v>
                </c:pt>
                <c:pt idx="232">
                  <c:v>38884</c:v>
                </c:pt>
                <c:pt idx="233">
                  <c:v>38891</c:v>
                </c:pt>
                <c:pt idx="234">
                  <c:v>38898</c:v>
                </c:pt>
                <c:pt idx="235">
                  <c:v>38905</c:v>
                </c:pt>
                <c:pt idx="236">
                  <c:v>38912</c:v>
                </c:pt>
                <c:pt idx="237">
                  <c:v>38919</c:v>
                </c:pt>
                <c:pt idx="238">
                  <c:v>38926</c:v>
                </c:pt>
                <c:pt idx="239">
                  <c:v>38933</c:v>
                </c:pt>
                <c:pt idx="240">
                  <c:v>38940</c:v>
                </c:pt>
                <c:pt idx="241">
                  <c:v>38947</c:v>
                </c:pt>
                <c:pt idx="242">
                  <c:v>38954</c:v>
                </c:pt>
                <c:pt idx="243">
                  <c:v>38961</c:v>
                </c:pt>
                <c:pt idx="244">
                  <c:v>38968</c:v>
                </c:pt>
                <c:pt idx="245">
                  <c:v>38975</c:v>
                </c:pt>
                <c:pt idx="246">
                  <c:v>38982</c:v>
                </c:pt>
                <c:pt idx="247">
                  <c:v>38989</c:v>
                </c:pt>
                <c:pt idx="248">
                  <c:v>38996</c:v>
                </c:pt>
                <c:pt idx="249">
                  <c:v>39003</c:v>
                </c:pt>
                <c:pt idx="250">
                  <c:v>39010</c:v>
                </c:pt>
                <c:pt idx="251">
                  <c:v>39017</c:v>
                </c:pt>
                <c:pt idx="252">
                  <c:v>39024</c:v>
                </c:pt>
                <c:pt idx="253">
                  <c:v>39031</c:v>
                </c:pt>
                <c:pt idx="254">
                  <c:v>39038</c:v>
                </c:pt>
                <c:pt idx="255">
                  <c:v>39045</c:v>
                </c:pt>
                <c:pt idx="256">
                  <c:v>39052</c:v>
                </c:pt>
                <c:pt idx="257">
                  <c:v>39059</c:v>
                </c:pt>
                <c:pt idx="258">
                  <c:v>39066</c:v>
                </c:pt>
                <c:pt idx="259">
                  <c:v>39073</c:v>
                </c:pt>
                <c:pt idx="260">
                  <c:v>39080</c:v>
                </c:pt>
                <c:pt idx="261">
                  <c:v>39087</c:v>
                </c:pt>
                <c:pt idx="262">
                  <c:v>39094</c:v>
                </c:pt>
                <c:pt idx="263">
                  <c:v>39101</c:v>
                </c:pt>
                <c:pt idx="264">
                  <c:v>39108</c:v>
                </c:pt>
                <c:pt idx="265">
                  <c:v>39115</c:v>
                </c:pt>
                <c:pt idx="266">
                  <c:v>39122</c:v>
                </c:pt>
                <c:pt idx="267">
                  <c:v>39129</c:v>
                </c:pt>
                <c:pt idx="268">
                  <c:v>39136</c:v>
                </c:pt>
                <c:pt idx="269">
                  <c:v>39143</c:v>
                </c:pt>
                <c:pt idx="270">
                  <c:v>39150</c:v>
                </c:pt>
                <c:pt idx="271">
                  <c:v>39157</c:v>
                </c:pt>
                <c:pt idx="272">
                  <c:v>39164</c:v>
                </c:pt>
                <c:pt idx="273">
                  <c:v>39171</c:v>
                </c:pt>
                <c:pt idx="274">
                  <c:v>39178</c:v>
                </c:pt>
                <c:pt idx="275">
                  <c:v>39185</c:v>
                </c:pt>
                <c:pt idx="276">
                  <c:v>39192</c:v>
                </c:pt>
                <c:pt idx="277">
                  <c:v>39199</c:v>
                </c:pt>
                <c:pt idx="278">
                  <c:v>39206</c:v>
                </c:pt>
                <c:pt idx="279">
                  <c:v>39213</c:v>
                </c:pt>
                <c:pt idx="280">
                  <c:v>39220</c:v>
                </c:pt>
                <c:pt idx="281">
                  <c:v>39227</c:v>
                </c:pt>
                <c:pt idx="282">
                  <c:v>39234</c:v>
                </c:pt>
                <c:pt idx="283">
                  <c:v>39241</c:v>
                </c:pt>
                <c:pt idx="284">
                  <c:v>39248</c:v>
                </c:pt>
                <c:pt idx="285">
                  <c:v>39255</c:v>
                </c:pt>
                <c:pt idx="286">
                  <c:v>39262</c:v>
                </c:pt>
                <c:pt idx="287">
                  <c:v>39269</c:v>
                </c:pt>
                <c:pt idx="288">
                  <c:v>39276</c:v>
                </c:pt>
                <c:pt idx="289">
                  <c:v>39283</c:v>
                </c:pt>
                <c:pt idx="290">
                  <c:v>39290</c:v>
                </c:pt>
                <c:pt idx="291">
                  <c:v>39297</c:v>
                </c:pt>
                <c:pt idx="292">
                  <c:v>39304</c:v>
                </c:pt>
                <c:pt idx="293">
                  <c:v>39311</c:v>
                </c:pt>
                <c:pt idx="294">
                  <c:v>39318</c:v>
                </c:pt>
                <c:pt idx="295">
                  <c:v>39325</c:v>
                </c:pt>
                <c:pt idx="296">
                  <c:v>39332</c:v>
                </c:pt>
                <c:pt idx="297">
                  <c:v>39339</c:v>
                </c:pt>
                <c:pt idx="298">
                  <c:v>39346</c:v>
                </c:pt>
                <c:pt idx="299">
                  <c:v>39353</c:v>
                </c:pt>
                <c:pt idx="300">
                  <c:v>39360</c:v>
                </c:pt>
                <c:pt idx="301">
                  <c:v>39367</c:v>
                </c:pt>
                <c:pt idx="302">
                  <c:v>39374</c:v>
                </c:pt>
                <c:pt idx="303">
                  <c:v>39381</c:v>
                </c:pt>
                <c:pt idx="304">
                  <c:v>39388</c:v>
                </c:pt>
                <c:pt idx="305">
                  <c:v>39395</c:v>
                </c:pt>
                <c:pt idx="306">
                  <c:v>39402</c:v>
                </c:pt>
                <c:pt idx="307">
                  <c:v>39409</c:v>
                </c:pt>
                <c:pt idx="308">
                  <c:v>39416</c:v>
                </c:pt>
                <c:pt idx="309">
                  <c:v>39423</c:v>
                </c:pt>
                <c:pt idx="310">
                  <c:v>39430</c:v>
                </c:pt>
                <c:pt idx="311">
                  <c:v>39437</c:v>
                </c:pt>
                <c:pt idx="312">
                  <c:v>39444</c:v>
                </c:pt>
                <c:pt idx="313">
                  <c:v>39451</c:v>
                </c:pt>
                <c:pt idx="314">
                  <c:v>39458</c:v>
                </c:pt>
                <c:pt idx="315">
                  <c:v>39465</c:v>
                </c:pt>
                <c:pt idx="316">
                  <c:v>39472</c:v>
                </c:pt>
                <c:pt idx="317">
                  <c:v>39479</c:v>
                </c:pt>
                <c:pt idx="318">
                  <c:v>39486</c:v>
                </c:pt>
                <c:pt idx="319">
                  <c:v>39493</c:v>
                </c:pt>
                <c:pt idx="320">
                  <c:v>39500</c:v>
                </c:pt>
                <c:pt idx="321">
                  <c:v>39507</c:v>
                </c:pt>
                <c:pt idx="322">
                  <c:v>39514</c:v>
                </c:pt>
                <c:pt idx="323">
                  <c:v>39521</c:v>
                </c:pt>
                <c:pt idx="324">
                  <c:v>39528</c:v>
                </c:pt>
                <c:pt idx="325">
                  <c:v>39535</c:v>
                </c:pt>
                <c:pt idx="326">
                  <c:v>39542</c:v>
                </c:pt>
                <c:pt idx="327">
                  <c:v>39549</c:v>
                </c:pt>
                <c:pt idx="328">
                  <c:v>39556</c:v>
                </c:pt>
                <c:pt idx="329">
                  <c:v>39563</c:v>
                </c:pt>
                <c:pt idx="330">
                  <c:v>39570</c:v>
                </c:pt>
                <c:pt idx="331">
                  <c:v>39577</c:v>
                </c:pt>
                <c:pt idx="332">
                  <c:v>39584</c:v>
                </c:pt>
                <c:pt idx="333">
                  <c:v>39591</c:v>
                </c:pt>
                <c:pt idx="334">
                  <c:v>39598</c:v>
                </c:pt>
                <c:pt idx="335">
                  <c:v>39605</c:v>
                </c:pt>
                <c:pt idx="336">
                  <c:v>39612</c:v>
                </c:pt>
                <c:pt idx="337">
                  <c:v>39619</c:v>
                </c:pt>
                <c:pt idx="338">
                  <c:v>39626</c:v>
                </c:pt>
                <c:pt idx="339">
                  <c:v>39633</c:v>
                </c:pt>
                <c:pt idx="340">
                  <c:v>39640</c:v>
                </c:pt>
                <c:pt idx="341">
                  <c:v>39647</c:v>
                </c:pt>
                <c:pt idx="342">
                  <c:v>39654</c:v>
                </c:pt>
                <c:pt idx="343">
                  <c:v>39661</c:v>
                </c:pt>
                <c:pt idx="344">
                  <c:v>39668</c:v>
                </c:pt>
                <c:pt idx="345">
                  <c:v>39675</c:v>
                </c:pt>
                <c:pt idx="346">
                  <c:v>39682</c:v>
                </c:pt>
                <c:pt idx="347">
                  <c:v>39689</c:v>
                </c:pt>
                <c:pt idx="348">
                  <c:v>39696</c:v>
                </c:pt>
                <c:pt idx="349">
                  <c:v>39703</c:v>
                </c:pt>
                <c:pt idx="350">
                  <c:v>39710</c:v>
                </c:pt>
                <c:pt idx="351">
                  <c:v>39717</c:v>
                </c:pt>
                <c:pt idx="352">
                  <c:v>39724</c:v>
                </c:pt>
                <c:pt idx="353">
                  <c:v>39731</c:v>
                </c:pt>
                <c:pt idx="354">
                  <c:v>39738</c:v>
                </c:pt>
                <c:pt idx="355">
                  <c:v>39745</c:v>
                </c:pt>
                <c:pt idx="356">
                  <c:v>39752</c:v>
                </c:pt>
                <c:pt idx="357">
                  <c:v>39759</c:v>
                </c:pt>
                <c:pt idx="358">
                  <c:v>39766</c:v>
                </c:pt>
                <c:pt idx="359">
                  <c:v>39773</c:v>
                </c:pt>
                <c:pt idx="360">
                  <c:v>39780</c:v>
                </c:pt>
                <c:pt idx="361">
                  <c:v>39787</c:v>
                </c:pt>
                <c:pt idx="362">
                  <c:v>39794</c:v>
                </c:pt>
                <c:pt idx="363">
                  <c:v>39801</c:v>
                </c:pt>
                <c:pt idx="364">
                  <c:v>39808</c:v>
                </c:pt>
                <c:pt idx="365">
                  <c:v>39815</c:v>
                </c:pt>
                <c:pt idx="366">
                  <c:v>39822</c:v>
                </c:pt>
                <c:pt idx="367">
                  <c:v>39829</c:v>
                </c:pt>
                <c:pt idx="368">
                  <c:v>39836</c:v>
                </c:pt>
                <c:pt idx="369">
                  <c:v>39843</c:v>
                </c:pt>
                <c:pt idx="370">
                  <c:v>39850</c:v>
                </c:pt>
                <c:pt idx="371">
                  <c:v>39857</c:v>
                </c:pt>
                <c:pt idx="372">
                  <c:v>39864</c:v>
                </c:pt>
                <c:pt idx="373">
                  <c:v>39871</c:v>
                </c:pt>
                <c:pt idx="374">
                  <c:v>39878</c:v>
                </c:pt>
                <c:pt idx="375">
                  <c:v>39885</c:v>
                </c:pt>
                <c:pt idx="376">
                  <c:v>39892</c:v>
                </c:pt>
                <c:pt idx="377">
                  <c:v>39899</c:v>
                </c:pt>
                <c:pt idx="378">
                  <c:v>39906</c:v>
                </c:pt>
                <c:pt idx="379">
                  <c:v>39913</c:v>
                </c:pt>
                <c:pt idx="380">
                  <c:v>39920</c:v>
                </c:pt>
                <c:pt idx="381">
                  <c:v>39927</c:v>
                </c:pt>
                <c:pt idx="382">
                  <c:v>39934</c:v>
                </c:pt>
                <c:pt idx="383">
                  <c:v>39941</c:v>
                </c:pt>
                <c:pt idx="384">
                  <c:v>39948</c:v>
                </c:pt>
                <c:pt idx="385">
                  <c:v>39955</c:v>
                </c:pt>
                <c:pt idx="386">
                  <c:v>39962</c:v>
                </c:pt>
                <c:pt idx="387">
                  <c:v>39969</c:v>
                </c:pt>
                <c:pt idx="388">
                  <c:v>39976</c:v>
                </c:pt>
                <c:pt idx="389">
                  <c:v>39983</c:v>
                </c:pt>
                <c:pt idx="390">
                  <c:v>39990</c:v>
                </c:pt>
                <c:pt idx="391">
                  <c:v>39997</c:v>
                </c:pt>
                <c:pt idx="392">
                  <c:v>40004</c:v>
                </c:pt>
                <c:pt idx="393">
                  <c:v>40011</c:v>
                </c:pt>
                <c:pt idx="394">
                  <c:v>40018</c:v>
                </c:pt>
                <c:pt idx="395">
                  <c:v>40025</c:v>
                </c:pt>
                <c:pt idx="396">
                  <c:v>40032</c:v>
                </c:pt>
                <c:pt idx="397">
                  <c:v>40039</c:v>
                </c:pt>
                <c:pt idx="398">
                  <c:v>40046</c:v>
                </c:pt>
                <c:pt idx="399">
                  <c:v>40053</c:v>
                </c:pt>
                <c:pt idx="400">
                  <c:v>40060</c:v>
                </c:pt>
                <c:pt idx="401">
                  <c:v>40067</c:v>
                </c:pt>
                <c:pt idx="402">
                  <c:v>40074</c:v>
                </c:pt>
                <c:pt idx="403">
                  <c:v>40081</c:v>
                </c:pt>
                <c:pt idx="404">
                  <c:v>40088</c:v>
                </c:pt>
                <c:pt idx="405">
                  <c:v>40095</c:v>
                </c:pt>
                <c:pt idx="406">
                  <c:v>40102</c:v>
                </c:pt>
                <c:pt idx="407">
                  <c:v>40109</c:v>
                </c:pt>
                <c:pt idx="408">
                  <c:v>40116</c:v>
                </c:pt>
                <c:pt idx="409">
                  <c:v>40123</c:v>
                </c:pt>
                <c:pt idx="410">
                  <c:v>40130</c:v>
                </c:pt>
                <c:pt idx="411">
                  <c:v>40137</c:v>
                </c:pt>
                <c:pt idx="412">
                  <c:v>40144</c:v>
                </c:pt>
                <c:pt idx="413">
                  <c:v>40151</c:v>
                </c:pt>
                <c:pt idx="414">
                  <c:v>40158</c:v>
                </c:pt>
                <c:pt idx="415">
                  <c:v>40165</c:v>
                </c:pt>
                <c:pt idx="416">
                  <c:v>40172</c:v>
                </c:pt>
                <c:pt idx="417">
                  <c:v>40179</c:v>
                </c:pt>
                <c:pt idx="418">
                  <c:v>40186</c:v>
                </c:pt>
                <c:pt idx="419">
                  <c:v>40193</c:v>
                </c:pt>
                <c:pt idx="420">
                  <c:v>40200</c:v>
                </c:pt>
                <c:pt idx="421">
                  <c:v>40207</c:v>
                </c:pt>
                <c:pt idx="422">
                  <c:v>40214</c:v>
                </c:pt>
                <c:pt idx="423">
                  <c:v>40221</c:v>
                </c:pt>
                <c:pt idx="424">
                  <c:v>40228</c:v>
                </c:pt>
                <c:pt idx="425">
                  <c:v>40235</c:v>
                </c:pt>
                <c:pt idx="426">
                  <c:v>40242</c:v>
                </c:pt>
                <c:pt idx="427">
                  <c:v>40249</c:v>
                </c:pt>
                <c:pt idx="428">
                  <c:v>40256</c:v>
                </c:pt>
                <c:pt idx="429">
                  <c:v>40263</c:v>
                </c:pt>
                <c:pt idx="430">
                  <c:v>40270</c:v>
                </c:pt>
                <c:pt idx="431">
                  <c:v>40277</c:v>
                </c:pt>
                <c:pt idx="432">
                  <c:v>40284</c:v>
                </c:pt>
                <c:pt idx="433">
                  <c:v>40291</c:v>
                </c:pt>
                <c:pt idx="434">
                  <c:v>40298</c:v>
                </c:pt>
                <c:pt idx="435">
                  <c:v>40305</c:v>
                </c:pt>
                <c:pt idx="436">
                  <c:v>40312</c:v>
                </c:pt>
                <c:pt idx="437">
                  <c:v>40319</c:v>
                </c:pt>
                <c:pt idx="438">
                  <c:v>40326</c:v>
                </c:pt>
                <c:pt idx="439">
                  <c:v>40333</c:v>
                </c:pt>
                <c:pt idx="440">
                  <c:v>40340</c:v>
                </c:pt>
                <c:pt idx="441">
                  <c:v>40347</c:v>
                </c:pt>
                <c:pt idx="442">
                  <c:v>40354</c:v>
                </c:pt>
                <c:pt idx="443">
                  <c:v>40361</c:v>
                </c:pt>
                <c:pt idx="444">
                  <c:v>40368</c:v>
                </c:pt>
                <c:pt idx="445">
                  <c:v>40375</c:v>
                </c:pt>
                <c:pt idx="446">
                  <c:v>40382</c:v>
                </c:pt>
                <c:pt idx="447">
                  <c:v>40389</c:v>
                </c:pt>
                <c:pt idx="448">
                  <c:v>40396</c:v>
                </c:pt>
                <c:pt idx="449">
                  <c:v>40403</c:v>
                </c:pt>
                <c:pt idx="450">
                  <c:v>40410</c:v>
                </c:pt>
                <c:pt idx="451">
                  <c:v>40417</c:v>
                </c:pt>
                <c:pt idx="452">
                  <c:v>40424</c:v>
                </c:pt>
                <c:pt idx="453">
                  <c:v>40431</c:v>
                </c:pt>
                <c:pt idx="454">
                  <c:v>40438</c:v>
                </c:pt>
                <c:pt idx="455">
                  <c:v>40445</c:v>
                </c:pt>
                <c:pt idx="456">
                  <c:v>40452</c:v>
                </c:pt>
                <c:pt idx="457">
                  <c:v>40459</c:v>
                </c:pt>
                <c:pt idx="458">
                  <c:v>40466</c:v>
                </c:pt>
                <c:pt idx="459">
                  <c:v>40473</c:v>
                </c:pt>
                <c:pt idx="460">
                  <c:v>40480</c:v>
                </c:pt>
                <c:pt idx="461">
                  <c:v>40487</c:v>
                </c:pt>
                <c:pt idx="462">
                  <c:v>40494</c:v>
                </c:pt>
                <c:pt idx="463">
                  <c:v>40501</c:v>
                </c:pt>
                <c:pt idx="464">
                  <c:v>40508</c:v>
                </c:pt>
                <c:pt idx="465">
                  <c:v>40515</c:v>
                </c:pt>
                <c:pt idx="466">
                  <c:v>40522</c:v>
                </c:pt>
                <c:pt idx="467">
                  <c:v>40529</c:v>
                </c:pt>
                <c:pt idx="468">
                  <c:v>40536</c:v>
                </c:pt>
                <c:pt idx="469">
                  <c:v>40543</c:v>
                </c:pt>
                <c:pt idx="470">
                  <c:v>40550</c:v>
                </c:pt>
                <c:pt idx="471">
                  <c:v>40557</c:v>
                </c:pt>
                <c:pt idx="472">
                  <c:v>40564</c:v>
                </c:pt>
                <c:pt idx="473">
                  <c:v>40571</c:v>
                </c:pt>
                <c:pt idx="474">
                  <c:v>40578</c:v>
                </c:pt>
                <c:pt idx="475">
                  <c:v>40585</c:v>
                </c:pt>
                <c:pt idx="476">
                  <c:v>40592</c:v>
                </c:pt>
                <c:pt idx="477">
                  <c:v>40599</c:v>
                </c:pt>
                <c:pt idx="478">
                  <c:v>40606</c:v>
                </c:pt>
                <c:pt idx="479">
                  <c:v>40613</c:v>
                </c:pt>
                <c:pt idx="480">
                  <c:v>40620</c:v>
                </c:pt>
                <c:pt idx="481">
                  <c:v>40627</c:v>
                </c:pt>
                <c:pt idx="482">
                  <c:v>40634</c:v>
                </c:pt>
                <c:pt idx="483">
                  <c:v>40641</c:v>
                </c:pt>
                <c:pt idx="484">
                  <c:v>40648</c:v>
                </c:pt>
                <c:pt idx="485">
                  <c:v>40655</c:v>
                </c:pt>
                <c:pt idx="486">
                  <c:v>40662</c:v>
                </c:pt>
                <c:pt idx="487">
                  <c:v>40669</c:v>
                </c:pt>
                <c:pt idx="488">
                  <c:v>40676</c:v>
                </c:pt>
                <c:pt idx="489">
                  <c:v>40683</c:v>
                </c:pt>
                <c:pt idx="490">
                  <c:v>40690</c:v>
                </c:pt>
                <c:pt idx="491">
                  <c:v>40697</c:v>
                </c:pt>
                <c:pt idx="492">
                  <c:v>40704</c:v>
                </c:pt>
                <c:pt idx="493">
                  <c:v>40711</c:v>
                </c:pt>
                <c:pt idx="494">
                  <c:v>40718</c:v>
                </c:pt>
                <c:pt idx="495">
                  <c:v>40725</c:v>
                </c:pt>
                <c:pt idx="496">
                  <c:v>40732</c:v>
                </c:pt>
                <c:pt idx="497">
                  <c:v>40739</c:v>
                </c:pt>
                <c:pt idx="498">
                  <c:v>40746</c:v>
                </c:pt>
                <c:pt idx="499">
                  <c:v>40753</c:v>
                </c:pt>
                <c:pt idx="500">
                  <c:v>40760</c:v>
                </c:pt>
                <c:pt idx="501">
                  <c:v>40767</c:v>
                </c:pt>
                <c:pt idx="502">
                  <c:v>40774</c:v>
                </c:pt>
                <c:pt idx="503">
                  <c:v>40781</c:v>
                </c:pt>
                <c:pt idx="504">
                  <c:v>40788</c:v>
                </c:pt>
                <c:pt idx="505">
                  <c:v>40795</c:v>
                </c:pt>
                <c:pt idx="506">
                  <c:v>40802</c:v>
                </c:pt>
                <c:pt idx="507">
                  <c:v>40809</c:v>
                </c:pt>
                <c:pt idx="508">
                  <c:v>40816</c:v>
                </c:pt>
                <c:pt idx="509">
                  <c:v>40823</c:v>
                </c:pt>
                <c:pt idx="510">
                  <c:v>40830</c:v>
                </c:pt>
                <c:pt idx="511">
                  <c:v>40837</c:v>
                </c:pt>
                <c:pt idx="512">
                  <c:v>40844</c:v>
                </c:pt>
                <c:pt idx="513">
                  <c:v>40851</c:v>
                </c:pt>
                <c:pt idx="514">
                  <c:v>40858</c:v>
                </c:pt>
                <c:pt idx="515">
                  <c:v>40865</c:v>
                </c:pt>
                <c:pt idx="516">
                  <c:v>40872</c:v>
                </c:pt>
                <c:pt idx="517">
                  <c:v>40879</c:v>
                </c:pt>
                <c:pt idx="518">
                  <c:v>40886</c:v>
                </c:pt>
                <c:pt idx="519">
                  <c:v>40893</c:v>
                </c:pt>
                <c:pt idx="520">
                  <c:v>40900</c:v>
                </c:pt>
                <c:pt idx="521">
                  <c:v>40907</c:v>
                </c:pt>
                <c:pt idx="522">
                  <c:v>40914</c:v>
                </c:pt>
                <c:pt idx="523">
                  <c:v>40921</c:v>
                </c:pt>
                <c:pt idx="524">
                  <c:v>40928</c:v>
                </c:pt>
                <c:pt idx="525">
                  <c:v>40935</c:v>
                </c:pt>
                <c:pt idx="526">
                  <c:v>40942</c:v>
                </c:pt>
                <c:pt idx="527">
                  <c:v>40949</c:v>
                </c:pt>
                <c:pt idx="528">
                  <c:v>40956</c:v>
                </c:pt>
                <c:pt idx="529">
                  <c:v>40963</c:v>
                </c:pt>
                <c:pt idx="530">
                  <c:v>40970</c:v>
                </c:pt>
                <c:pt idx="531">
                  <c:v>40977</c:v>
                </c:pt>
                <c:pt idx="532">
                  <c:v>40984</c:v>
                </c:pt>
                <c:pt idx="533">
                  <c:v>40991</c:v>
                </c:pt>
                <c:pt idx="534">
                  <c:v>40998</c:v>
                </c:pt>
                <c:pt idx="535">
                  <c:v>41005</c:v>
                </c:pt>
                <c:pt idx="536">
                  <c:v>41012</c:v>
                </c:pt>
                <c:pt idx="537">
                  <c:v>41019</c:v>
                </c:pt>
                <c:pt idx="538">
                  <c:v>41026</c:v>
                </c:pt>
                <c:pt idx="539">
                  <c:v>41033</c:v>
                </c:pt>
                <c:pt idx="540">
                  <c:v>41040</c:v>
                </c:pt>
                <c:pt idx="541">
                  <c:v>41047</c:v>
                </c:pt>
                <c:pt idx="542">
                  <c:v>41054</c:v>
                </c:pt>
                <c:pt idx="543">
                  <c:v>41061</c:v>
                </c:pt>
                <c:pt idx="544">
                  <c:v>41068</c:v>
                </c:pt>
                <c:pt idx="545">
                  <c:v>41075</c:v>
                </c:pt>
                <c:pt idx="546">
                  <c:v>41082</c:v>
                </c:pt>
                <c:pt idx="547">
                  <c:v>41089</c:v>
                </c:pt>
                <c:pt idx="548">
                  <c:v>41096</c:v>
                </c:pt>
                <c:pt idx="549">
                  <c:v>41103</c:v>
                </c:pt>
                <c:pt idx="550">
                  <c:v>41110</c:v>
                </c:pt>
                <c:pt idx="551">
                  <c:v>41117</c:v>
                </c:pt>
                <c:pt idx="552">
                  <c:v>41124</c:v>
                </c:pt>
                <c:pt idx="553">
                  <c:v>41131</c:v>
                </c:pt>
                <c:pt idx="554">
                  <c:v>41138</c:v>
                </c:pt>
                <c:pt idx="555">
                  <c:v>41145</c:v>
                </c:pt>
                <c:pt idx="556">
                  <c:v>41152</c:v>
                </c:pt>
                <c:pt idx="557">
                  <c:v>41159</c:v>
                </c:pt>
                <c:pt idx="558">
                  <c:v>41166</c:v>
                </c:pt>
                <c:pt idx="559">
                  <c:v>41173</c:v>
                </c:pt>
                <c:pt idx="560">
                  <c:v>41180</c:v>
                </c:pt>
                <c:pt idx="561">
                  <c:v>41187</c:v>
                </c:pt>
                <c:pt idx="562">
                  <c:v>41194</c:v>
                </c:pt>
                <c:pt idx="563">
                  <c:v>41201</c:v>
                </c:pt>
                <c:pt idx="564">
                  <c:v>41208</c:v>
                </c:pt>
                <c:pt idx="565">
                  <c:v>41215</c:v>
                </c:pt>
                <c:pt idx="566">
                  <c:v>41222</c:v>
                </c:pt>
                <c:pt idx="567">
                  <c:v>41229</c:v>
                </c:pt>
                <c:pt idx="568">
                  <c:v>41236</c:v>
                </c:pt>
                <c:pt idx="569">
                  <c:v>41243</c:v>
                </c:pt>
                <c:pt idx="570">
                  <c:v>41250</c:v>
                </c:pt>
                <c:pt idx="571">
                  <c:v>41257</c:v>
                </c:pt>
                <c:pt idx="572">
                  <c:v>41264</c:v>
                </c:pt>
                <c:pt idx="573">
                  <c:v>41271</c:v>
                </c:pt>
                <c:pt idx="574">
                  <c:v>41278</c:v>
                </c:pt>
                <c:pt idx="575">
                  <c:v>41285</c:v>
                </c:pt>
                <c:pt idx="576">
                  <c:v>41292</c:v>
                </c:pt>
                <c:pt idx="577">
                  <c:v>41299</c:v>
                </c:pt>
                <c:pt idx="578">
                  <c:v>41306</c:v>
                </c:pt>
                <c:pt idx="579">
                  <c:v>41313</c:v>
                </c:pt>
                <c:pt idx="580">
                  <c:v>41320</c:v>
                </c:pt>
                <c:pt idx="581">
                  <c:v>41327</c:v>
                </c:pt>
                <c:pt idx="582">
                  <c:v>41334</c:v>
                </c:pt>
                <c:pt idx="583">
                  <c:v>41341</c:v>
                </c:pt>
                <c:pt idx="584">
                  <c:v>41348</c:v>
                </c:pt>
                <c:pt idx="585">
                  <c:v>41355</c:v>
                </c:pt>
                <c:pt idx="586">
                  <c:v>41362</c:v>
                </c:pt>
                <c:pt idx="587">
                  <c:v>41369</c:v>
                </c:pt>
                <c:pt idx="588">
                  <c:v>41376</c:v>
                </c:pt>
                <c:pt idx="589">
                  <c:v>41383</c:v>
                </c:pt>
                <c:pt idx="590">
                  <c:v>41390</c:v>
                </c:pt>
                <c:pt idx="591">
                  <c:v>41397</c:v>
                </c:pt>
                <c:pt idx="592">
                  <c:v>41404</c:v>
                </c:pt>
                <c:pt idx="593">
                  <c:v>41411</c:v>
                </c:pt>
                <c:pt idx="594">
                  <c:v>41418</c:v>
                </c:pt>
                <c:pt idx="595">
                  <c:v>41425</c:v>
                </c:pt>
                <c:pt idx="596">
                  <c:v>41432</c:v>
                </c:pt>
                <c:pt idx="597">
                  <c:v>41439</c:v>
                </c:pt>
                <c:pt idx="598">
                  <c:v>41446</c:v>
                </c:pt>
                <c:pt idx="599">
                  <c:v>41453</c:v>
                </c:pt>
                <c:pt idx="600">
                  <c:v>41460</c:v>
                </c:pt>
                <c:pt idx="601">
                  <c:v>41467</c:v>
                </c:pt>
                <c:pt idx="602">
                  <c:v>41474</c:v>
                </c:pt>
                <c:pt idx="603">
                  <c:v>41481</c:v>
                </c:pt>
                <c:pt idx="604">
                  <c:v>41488</c:v>
                </c:pt>
                <c:pt idx="605">
                  <c:v>41495</c:v>
                </c:pt>
                <c:pt idx="606">
                  <c:v>41502</c:v>
                </c:pt>
                <c:pt idx="607">
                  <c:v>41509</c:v>
                </c:pt>
                <c:pt idx="608">
                  <c:v>41516</c:v>
                </c:pt>
                <c:pt idx="609">
                  <c:v>41523</c:v>
                </c:pt>
                <c:pt idx="610">
                  <c:v>41530</c:v>
                </c:pt>
                <c:pt idx="611">
                  <c:v>41537</c:v>
                </c:pt>
                <c:pt idx="612">
                  <c:v>41544</c:v>
                </c:pt>
                <c:pt idx="613">
                  <c:v>41551</c:v>
                </c:pt>
                <c:pt idx="614">
                  <c:v>41558</c:v>
                </c:pt>
                <c:pt idx="615">
                  <c:v>41565</c:v>
                </c:pt>
                <c:pt idx="616">
                  <c:v>41572</c:v>
                </c:pt>
                <c:pt idx="617">
                  <c:v>41579</c:v>
                </c:pt>
                <c:pt idx="618">
                  <c:v>41586</c:v>
                </c:pt>
                <c:pt idx="619">
                  <c:v>41593</c:v>
                </c:pt>
                <c:pt idx="620">
                  <c:v>41600</c:v>
                </c:pt>
                <c:pt idx="621">
                  <c:v>41607</c:v>
                </c:pt>
                <c:pt idx="622">
                  <c:v>41614</c:v>
                </c:pt>
                <c:pt idx="623">
                  <c:v>41621</c:v>
                </c:pt>
                <c:pt idx="624">
                  <c:v>41628</c:v>
                </c:pt>
                <c:pt idx="625">
                  <c:v>41635</c:v>
                </c:pt>
                <c:pt idx="626">
                  <c:v>41642</c:v>
                </c:pt>
                <c:pt idx="627">
                  <c:v>41649</c:v>
                </c:pt>
                <c:pt idx="628">
                  <c:v>41656</c:v>
                </c:pt>
                <c:pt idx="629">
                  <c:v>41663</c:v>
                </c:pt>
                <c:pt idx="630">
                  <c:v>41670</c:v>
                </c:pt>
                <c:pt idx="631">
                  <c:v>41677</c:v>
                </c:pt>
                <c:pt idx="632">
                  <c:v>41684</c:v>
                </c:pt>
                <c:pt idx="633">
                  <c:v>41691</c:v>
                </c:pt>
                <c:pt idx="634">
                  <c:v>41698</c:v>
                </c:pt>
                <c:pt idx="635">
                  <c:v>41705</c:v>
                </c:pt>
                <c:pt idx="636">
                  <c:v>41712</c:v>
                </c:pt>
                <c:pt idx="637">
                  <c:v>41719</c:v>
                </c:pt>
                <c:pt idx="638">
                  <c:v>41726</c:v>
                </c:pt>
                <c:pt idx="639">
                  <c:v>41733</c:v>
                </c:pt>
                <c:pt idx="640">
                  <c:v>41740</c:v>
                </c:pt>
                <c:pt idx="641">
                  <c:v>41747</c:v>
                </c:pt>
                <c:pt idx="642">
                  <c:v>41754</c:v>
                </c:pt>
                <c:pt idx="643">
                  <c:v>41761</c:v>
                </c:pt>
                <c:pt idx="644">
                  <c:v>41768</c:v>
                </c:pt>
                <c:pt idx="645">
                  <c:v>41775</c:v>
                </c:pt>
                <c:pt idx="646">
                  <c:v>41782</c:v>
                </c:pt>
                <c:pt idx="647">
                  <c:v>41789</c:v>
                </c:pt>
                <c:pt idx="648">
                  <c:v>41796</c:v>
                </c:pt>
                <c:pt idx="649">
                  <c:v>41803</c:v>
                </c:pt>
                <c:pt idx="650">
                  <c:v>41810</c:v>
                </c:pt>
                <c:pt idx="651">
                  <c:v>41817</c:v>
                </c:pt>
                <c:pt idx="652">
                  <c:v>41824</c:v>
                </c:pt>
                <c:pt idx="653">
                  <c:v>41831</c:v>
                </c:pt>
                <c:pt idx="654">
                  <c:v>41838</c:v>
                </c:pt>
                <c:pt idx="655">
                  <c:v>41845</c:v>
                </c:pt>
                <c:pt idx="656">
                  <c:v>41852</c:v>
                </c:pt>
                <c:pt idx="657">
                  <c:v>41859</c:v>
                </c:pt>
                <c:pt idx="658">
                  <c:v>41866</c:v>
                </c:pt>
                <c:pt idx="659">
                  <c:v>41873</c:v>
                </c:pt>
                <c:pt idx="660">
                  <c:v>41880</c:v>
                </c:pt>
                <c:pt idx="661">
                  <c:v>41887</c:v>
                </c:pt>
                <c:pt idx="662">
                  <c:v>41894</c:v>
                </c:pt>
                <c:pt idx="663">
                  <c:v>41901</c:v>
                </c:pt>
                <c:pt idx="664">
                  <c:v>41908</c:v>
                </c:pt>
                <c:pt idx="665">
                  <c:v>41915</c:v>
                </c:pt>
                <c:pt idx="666">
                  <c:v>41922</c:v>
                </c:pt>
                <c:pt idx="667">
                  <c:v>41929</c:v>
                </c:pt>
                <c:pt idx="668">
                  <c:v>41936</c:v>
                </c:pt>
                <c:pt idx="669">
                  <c:v>41943</c:v>
                </c:pt>
                <c:pt idx="670">
                  <c:v>41950</c:v>
                </c:pt>
                <c:pt idx="671">
                  <c:v>41957</c:v>
                </c:pt>
                <c:pt idx="672">
                  <c:v>41964</c:v>
                </c:pt>
                <c:pt idx="673">
                  <c:v>41971</c:v>
                </c:pt>
                <c:pt idx="674">
                  <c:v>41978</c:v>
                </c:pt>
                <c:pt idx="675">
                  <c:v>41985</c:v>
                </c:pt>
                <c:pt idx="676">
                  <c:v>41992</c:v>
                </c:pt>
                <c:pt idx="677">
                  <c:v>41999</c:v>
                </c:pt>
                <c:pt idx="678">
                  <c:v>42006</c:v>
                </c:pt>
                <c:pt idx="679">
                  <c:v>42013</c:v>
                </c:pt>
                <c:pt idx="680">
                  <c:v>42020</c:v>
                </c:pt>
                <c:pt idx="681">
                  <c:v>42027</c:v>
                </c:pt>
                <c:pt idx="682">
                  <c:v>42034</c:v>
                </c:pt>
                <c:pt idx="683">
                  <c:v>42041</c:v>
                </c:pt>
                <c:pt idx="684">
                  <c:v>42048</c:v>
                </c:pt>
                <c:pt idx="685">
                  <c:v>42055</c:v>
                </c:pt>
                <c:pt idx="686">
                  <c:v>42062</c:v>
                </c:pt>
                <c:pt idx="687">
                  <c:v>42069</c:v>
                </c:pt>
                <c:pt idx="688">
                  <c:v>42076</c:v>
                </c:pt>
                <c:pt idx="689">
                  <c:v>42083</c:v>
                </c:pt>
                <c:pt idx="690">
                  <c:v>42090</c:v>
                </c:pt>
                <c:pt idx="691">
                  <c:v>42097</c:v>
                </c:pt>
                <c:pt idx="692">
                  <c:v>42104</c:v>
                </c:pt>
                <c:pt idx="693">
                  <c:v>42111</c:v>
                </c:pt>
                <c:pt idx="694">
                  <c:v>42118</c:v>
                </c:pt>
                <c:pt idx="695">
                  <c:v>42125</c:v>
                </c:pt>
                <c:pt idx="696">
                  <c:v>42132</c:v>
                </c:pt>
                <c:pt idx="697">
                  <c:v>42139</c:v>
                </c:pt>
                <c:pt idx="698">
                  <c:v>42146</c:v>
                </c:pt>
                <c:pt idx="699">
                  <c:v>42153</c:v>
                </c:pt>
                <c:pt idx="700">
                  <c:v>42160</c:v>
                </c:pt>
                <c:pt idx="701">
                  <c:v>42167</c:v>
                </c:pt>
                <c:pt idx="702">
                  <c:v>42174</c:v>
                </c:pt>
                <c:pt idx="703">
                  <c:v>42181</c:v>
                </c:pt>
                <c:pt idx="704">
                  <c:v>42188</c:v>
                </c:pt>
                <c:pt idx="705">
                  <c:v>42195</c:v>
                </c:pt>
                <c:pt idx="706">
                  <c:v>42202</c:v>
                </c:pt>
                <c:pt idx="707">
                  <c:v>42209</c:v>
                </c:pt>
                <c:pt idx="708">
                  <c:v>42216</c:v>
                </c:pt>
                <c:pt idx="709">
                  <c:v>42223</c:v>
                </c:pt>
                <c:pt idx="710">
                  <c:v>42230</c:v>
                </c:pt>
                <c:pt idx="711">
                  <c:v>42237</c:v>
                </c:pt>
                <c:pt idx="712">
                  <c:v>42244</c:v>
                </c:pt>
                <c:pt idx="713">
                  <c:v>42251</c:v>
                </c:pt>
                <c:pt idx="714">
                  <c:v>42258</c:v>
                </c:pt>
                <c:pt idx="715">
                  <c:v>42265</c:v>
                </c:pt>
                <c:pt idx="716">
                  <c:v>42272</c:v>
                </c:pt>
                <c:pt idx="717">
                  <c:v>42279</c:v>
                </c:pt>
                <c:pt idx="718">
                  <c:v>42286</c:v>
                </c:pt>
                <c:pt idx="719">
                  <c:v>42293</c:v>
                </c:pt>
                <c:pt idx="720">
                  <c:v>42300</c:v>
                </c:pt>
                <c:pt idx="721">
                  <c:v>42307</c:v>
                </c:pt>
                <c:pt idx="722">
                  <c:v>42314</c:v>
                </c:pt>
                <c:pt idx="723">
                  <c:v>42321</c:v>
                </c:pt>
                <c:pt idx="724">
                  <c:v>42328</c:v>
                </c:pt>
                <c:pt idx="725">
                  <c:v>42335</c:v>
                </c:pt>
                <c:pt idx="726">
                  <c:v>42342</c:v>
                </c:pt>
                <c:pt idx="727">
                  <c:v>42349</c:v>
                </c:pt>
                <c:pt idx="728">
                  <c:v>42356</c:v>
                </c:pt>
                <c:pt idx="729">
                  <c:v>42363</c:v>
                </c:pt>
                <c:pt idx="730">
                  <c:v>42370</c:v>
                </c:pt>
                <c:pt idx="731">
                  <c:v>42377</c:v>
                </c:pt>
                <c:pt idx="732">
                  <c:v>42384</c:v>
                </c:pt>
                <c:pt idx="733">
                  <c:v>42391</c:v>
                </c:pt>
                <c:pt idx="734">
                  <c:v>42398</c:v>
                </c:pt>
                <c:pt idx="735">
                  <c:v>42405</c:v>
                </c:pt>
                <c:pt idx="736">
                  <c:v>42412</c:v>
                </c:pt>
                <c:pt idx="737">
                  <c:v>42419</c:v>
                </c:pt>
                <c:pt idx="738">
                  <c:v>42426</c:v>
                </c:pt>
                <c:pt idx="739">
                  <c:v>42433</c:v>
                </c:pt>
                <c:pt idx="740">
                  <c:v>42440</c:v>
                </c:pt>
                <c:pt idx="741">
                  <c:v>42447</c:v>
                </c:pt>
                <c:pt idx="742">
                  <c:v>42454</c:v>
                </c:pt>
                <c:pt idx="743">
                  <c:v>42461</c:v>
                </c:pt>
                <c:pt idx="744">
                  <c:v>42468</c:v>
                </c:pt>
                <c:pt idx="745">
                  <c:v>42475</c:v>
                </c:pt>
                <c:pt idx="746">
                  <c:v>42482</c:v>
                </c:pt>
                <c:pt idx="747">
                  <c:v>42489</c:v>
                </c:pt>
                <c:pt idx="748">
                  <c:v>42496</c:v>
                </c:pt>
                <c:pt idx="749">
                  <c:v>42503</c:v>
                </c:pt>
                <c:pt idx="750">
                  <c:v>42510</c:v>
                </c:pt>
                <c:pt idx="751">
                  <c:v>42517</c:v>
                </c:pt>
                <c:pt idx="752">
                  <c:v>42524</c:v>
                </c:pt>
                <c:pt idx="753">
                  <c:v>42531</c:v>
                </c:pt>
                <c:pt idx="754">
                  <c:v>42538</c:v>
                </c:pt>
                <c:pt idx="755">
                  <c:v>42545</c:v>
                </c:pt>
                <c:pt idx="756">
                  <c:v>42552</c:v>
                </c:pt>
                <c:pt idx="757">
                  <c:v>42559</c:v>
                </c:pt>
                <c:pt idx="758">
                  <c:v>42566</c:v>
                </c:pt>
                <c:pt idx="759">
                  <c:v>42573</c:v>
                </c:pt>
                <c:pt idx="760">
                  <c:v>42580</c:v>
                </c:pt>
                <c:pt idx="761">
                  <c:v>42587</c:v>
                </c:pt>
                <c:pt idx="762">
                  <c:v>42594</c:v>
                </c:pt>
                <c:pt idx="763">
                  <c:v>42601</c:v>
                </c:pt>
                <c:pt idx="764">
                  <c:v>42608</c:v>
                </c:pt>
                <c:pt idx="765">
                  <c:v>42615</c:v>
                </c:pt>
                <c:pt idx="766">
                  <c:v>42622</c:v>
                </c:pt>
                <c:pt idx="767">
                  <c:v>42629</c:v>
                </c:pt>
                <c:pt idx="768">
                  <c:v>42636</c:v>
                </c:pt>
                <c:pt idx="769">
                  <c:v>42643</c:v>
                </c:pt>
                <c:pt idx="770">
                  <c:v>42650</c:v>
                </c:pt>
                <c:pt idx="771">
                  <c:v>42657</c:v>
                </c:pt>
                <c:pt idx="772">
                  <c:v>42664</c:v>
                </c:pt>
                <c:pt idx="773">
                  <c:v>42671</c:v>
                </c:pt>
                <c:pt idx="774">
                  <c:v>42678</c:v>
                </c:pt>
                <c:pt idx="775">
                  <c:v>42685</c:v>
                </c:pt>
                <c:pt idx="776">
                  <c:v>42692</c:v>
                </c:pt>
                <c:pt idx="777">
                  <c:v>42699</c:v>
                </c:pt>
                <c:pt idx="778">
                  <c:v>42706</c:v>
                </c:pt>
                <c:pt idx="779">
                  <c:v>42713</c:v>
                </c:pt>
                <c:pt idx="780">
                  <c:v>42720</c:v>
                </c:pt>
                <c:pt idx="781">
                  <c:v>42727</c:v>
                </c:pt>
                <c:pt idx="782">
                  <c:v>42734</c:v>
                </c:pt>
                <c:pt idx="783">
                  <c:v>42741</c:v>
                </c:pt>
                <c:pt idx="784">
                  <c:v>42748</c:v>
                </c:pt>
                <c:pt idx="785">
                  <c:v>42755</c:v>
                </c:pt>
                <c:pt idx="786">
                  <c:v>42762</c:v>
                </c:pt>
                <c:pt idx="787">
                  <c:v>42769</c:v>
                </c:pt>
                <c:pt idx="788">
                  <c:v>42776</c:v>
                </c:pt>
                <c:pt idx="789">
                  <c:v>42783</c:v>
                </c:pt>
                <c:pt idx="790">
                  <c:v>42790</c:v>
                </c:pt>
                <c:pt idx="791">
                  <c:v>42797</c:v>
                </c:pt>
                <c:pt idx="792">
                  <c:v>42804</c:v>
                </c:pt>
                <c:pt idx="793">
                  <c:v>42811</c:v>
                </c:pt>
                <c:pt idx="794">
                  <c:v>42818</c:v>
                </c:pt>
                <c:pt idx="795">
                  <c:v>42825</c:v>
                </c:pt>
                <c:pt idx="796">
                  <c:v>42832</c:v>
                </c:pt>
                <c:pt idx="797">
                  <c:v>42839</c:v>
                </c:pt>
                <c:pt idx="798">
                  <c:v>42846</c:v>
                </c:pt>
                <c:pt idx="799">
                  <c:v>42853</c:v>
                </c:pt>
                <c:pt idx="800">
                  <c:v>42860</c:v>
                </c:pt>
                <c:pt idx="801">
                  <c:v>42867</c:v>
                </c:pt>
                <c:pt idx="802">
                  <c:v>42874</c:v>
                </c:pt>
                <c:pt idx="803">
                  <c:v>42881</c:v>
                </c:pt>
                <c:pt idx="804">
                  <c:v>42888</c:v>
                </c:pt>
                <c:pt idx="805">
                  <c:v>42895</c:v>
                </c:pt>
                <c:pt idx="806">
                  <c:v>42902</c:v>
                </c:pt>
                <c:pt idx="807">
                  <c:v>42909</c:v>
                </c:pt>
                <c:pt idx="808">
                  <c:v>42916</c:v>
                </c:pt>
                <c:pt idx="809">
                  <c:v>42923</c:v>
                </c:pt>
                <c:pt idx="810">
                  <c:v>42930</c:v>
                </c:pt>
                <c:pt idx="811">
                  <c:v>42937</c:v>
                </c:pt>
                <c:pt idx="812">
                  <c:v>42944</c:v>
                </c:pt>
                <c:pt idx="813">
                  <c:v>42951</c:v>
                </c:pt>
                <c:pt idx="814">
                  <c:v>42958</c:v>
                </c:pt>
                <c:pt idx="815">
                  <c:v>42965</c:v>
                </c:pt>
                <c:pt idx="816">
                  <c:v>42972</c:v>
                </c:pt>
                <c:pt idx="817">
                  <c:v>42979</c:v>
                </c:pt>
                <c:pt idx="818">
                  <c:v>42986</c:v>
                </c:pt>
                <c:pt idx="819">
                  <c:v>42993</c:v>
                </c:pt>
                <c:pt idx="820">
                  <c:v>43000</c:v>
                </c:pt>
                <c:pt idx="821">
                  <c:v>43007</c:v>
                </c:pt>
                <c:pt idx="822">
                  <c:v>43014</c:v>
                </c:pt>
                <c:pt idx="823">
                  <c:v>43021</c:v>
                </c:pt>
                <c:pt idx="824">
                  <c:v>43028</c:v>
                </c:pt>
                <c:pt idx="825">
                  <c:v>43035</c:v>
                </c:pt>
                <c:pt idx="826">
                  <c:v>43042</c:v>
                </c:pt>
                <c:pt idx="827">
                  <c:v>43049</c:v>
                </c:pt>
                <c:pt idx="828">
                  <c:v>43056</c:v>
                </c:pt>
                <c:pt idx="829">
                  <c:v>43063</c:v>
                </c:pt>
                <c:pt idx="830">
                  <c:v>43070</c:v>
                </c:pt>
                <c:pt idx="831">
                  <c:v>43077</c:v>
                </c:pt>
                <c:pt idx="832">
                  <c:v>43084</c:v>
                </c:pt>
                <c:pt idx="833">
                  <c:v>43091</c:v>
                </c:pt>
                <c:pt idx="834">
                  <c:v>43098</c:v>
                </c:pt>
                <c:pt idx="835">
                  <c:v>43105</c:v>
                </c:pt>
                <c:pt idx="836">
                  <c:v>43112</c:v>
                </c:pt>
                <c:pt idx="837">
                  <c:v>43119</c:v>
                </c:pt>
                <c:pt idx="838">
                  <c:v>43126</c:v>
                </c:pt>
                <c:pt idx="839">
                  <c:v>43133</c:v>
                </c:pt>
                <c:pt idx="840">
                  <c:v>43140</c:v>
                </c:pt>
                <c:pt idx="841">
                  <c:v>43147</c:v>
                </c:pt>
                <c:pt idx="842">
                  <c:v>43154</c:v>
                </c:pt>
                <c:pt idx="843">
                  <c:v>43161</c:v>
                </c:pt>
                <c:pt idx="844">
                  <c:v>43168</c:v>
                </c:pt>
                <c:pt idx="845">
                  <c:v>43175</c:v>
                </c:pt>
                <c:pt idx="846">
                  <c:v>43182</c:v>
                </c:pt>
                <c:pt idx="847">
                  <c:v>43189</c:v>
                </c:pt>
                <c:pt idx="848">
                  <c:v>43196</c:v>
                </c:pt>
                <c:pt idx="849">
                  <c:v>43203</c:v>
                </c:pt>
                <c:pt idx="850">
                  <c:v>43210</c:v>
                </c:pt>
                <c:pt idx="851">
                  <c:v>43217</c:v>
                </c:pt>
                <c:pt idx="852">
                  <c:v>43224</c:v>
                </c:pt>
                <c:pt idx="853">
                  <c:v>43231</c:v>
                </c:pt>
                <c:pt idx="854">
                  <c:v>43238</c:v>
                </c:pt>
                <c:pt idx="855">
                  <c:v>43245</c:v>
                </c:pt>
                <c:pt idx="856">
                  <c:v>43252</c:v>
                </c:pt>
                <c:pt idx="857">
                  <c:v>43259</c:v>
                </c:pt>
                <c:pt idx="858">
                  <c:v>43266</c:v>
                </c:pt>
                <c:pt idx="859">
                  <c:v>43273</c:v>
                </c:pt>
                <c:pt idx="860">
                  <c:v>43280</c:v>
                </c:pt>
                <c:pt idx="861">
                  <c:v>43287</c:v>
                </c:pt>
                <c:pt idx="862">
                  <c:v>43294</c:v>
                </c:pt>
                <c:pt idx="863">
                  <c:v>43301</c:v>
                </c:pt>
                <c:pt idx="864">
                  <c:v>43308</c:v>
                </c:pt>
                <c:pt idx="865">
                  <c:v>43315</c:v>
                </c:pt>
                <c:pt idx="866">
                  <c:v>43322</c:v>
                </c:pt>
                <c:pt idx="867">
                  <c:v>43329</c:v>
                </c:pt>
                <c:pt idx="868">
                  <c:v>43336</c:v>
                </c:pt>
                <c:pt idx="869">
                  <c:v>43343</c:v>
                </c:pt>
                <c:pt idx="870">
                  <c:v>43350</c:v>
                </c:pt>
                <c:pt idx="871">
                  <c:v>43357</c:v>
                </c:pt>
                <c:pt idx="872">
                  <c:v>43364</c:v>
                </c:pt>
                <c:pt idx="873">
                  <c:v>43371</c:v>
                </c:pt>
                <c:pt idx="874">
                  <c:v>43378</c:v>
                </c:pt>
                <c:pt idx="875">
                  <c:v>43385</c:v>
                </c:pt>
                <c:pt idx="876">
                  <c:v>43392</c:v>
                </c:pt>
                <c:pt idx="877">
                  <c:v>43399</c:v>
                </c:pt>
                <c:pt idx="878">
                  <c:v>43406</c:v>
                </c:pt>
                <c:pt idx="879">
                  <c:v>43413</c:v>
                </c:pt>
                <c:pt idx="880">
                  <c:v>43420</c:v>
                </c:pt>
                <c:pt idx="881">
                  <c:v>43427</c:v>
                </c:pt>
                <c:pt idx="882">
                  <c:v>43434</c:v>
                </c:pt>
                <c:pt idx="883">
                  <c:v>43441</c:v>
                </c:pt>
                <c:pt idx="884">
                  <c:v>43448</c:v>
                </c:pt>
                <c:pt idx="885">
                  <c:v>43455</c:v>
                </c:pt>
                <c:pt idx="886">
                  <c:v>43462</c:v>
                </c:pt>
                <c:pt idx="887">
                  <c:v>43469</c:v>
                </c:pt>
                <c:pt idx="888">
                  <c:v>43476</c:v>
                </c:pt>
                <c:pt idx="889">
                  <c:v>43483</c:v>
                </c:pt>
                <c:pt idx="890">
                  <c:v>43490</c:v>
                </c:pt>
                <c:pt idx="891">
                  <c:v>43497</c:v>
                </c:pt>
                <c:pt idx="892">
                  <c:v>43504</c:v>
                </c:pt>
                <c:pt idx="893">
                  <c:v>43511</c:v>
                </c:pt>
                <c:pt idx="894">
                  <c:v>43518</c:v>
                </c:pt>
                <c:pt idx="895">
                  <c:v>43525</c:v>
                </c:pt>
                <c:pt idx="896">
                  <c:v>43532</c:v>
                </c:pt>
                <c:pt idx="897">
                  <c:v>43539</c:v>
                </c:pt>
                <c:pt idx="898">
                  <c:v>43546</c:v>
                </c:pt>
                <c:pt idx="899">
                  <c:v>43553</c:v>
                </c:pt>
                <c:pt idx="900">
                  <c:v>43560</c:v>
                </c:pt>
                <c:pt idx="901">
                  <c:v>43567</c:v>
                </c:pt>
                <c:pt idx="902">
                  <c:v>43574</c:v>
                </c:pt>
                <c:pt idx="903">
                  <c:v>43581</c:v>
                </c:pt>
                <c:pt idx="904">
                  <c:v>43588</c:v>
                </c:pt>
                <c:pt idx="905">
                  <c:v>43595</c:v>
                </c:pt>
                <c:pt idx="906">
                  <c:v>43602</c:v>
                </c:pt>
                <c:pt idx="907">
                  <c:v>43609</c:v>
                </c:pt>
                <c:pt idx="908">
                  <c:v>43616</c:v>
                </c:pt>
                <c:pt idx="909">
                  <c:v>43623</c:v>
                </c:pt>
                <c:pt idx="910">
                  <c:v>43630</c:v>
                </c:pt>
                <c:pt idx="911">
                  <c:v>43637</c:v>
                </c:pt>
                <c:pt idx="912">
                  <c:v>43644</c:v>
                </c:pt>
                <c:pt idx="913">
                  <c:v>43651</c:v>
                </c:pt>
                <c:pt idx="914">
                  <c:v>43658</c:v>
                </c:pt>
                <c:pt idx="915">
                  <c:v>43665</c:v>
                </c:pt>
                <c:pt idx="916">
                  <c:v>43672</c:v>
                </c:pt>
                <c:pt idx="917">
                  <c:v>43679</c:v>
                </c:pt>
                <c:pt idx="918">
                  <c:v>43686</c:v>
                </c:pt>
                <c:pt idx="919">
                  <c:v>43693</c:v>
                </c:pt>
                <c:pt idx="920">
                  <c:v>43700</c:v>
                </c:pt>
                <c:pt idx="921">
                  <c:v>43707</c:v>
                </c:pt>
                <c:pt idx="922">
                  <c:v>43714</c:v>
                </c:pt>
                <c:pt idx="923">
                  <c:v>43721</c:v>
                </c:pt>
                <c:pt idx="924">
                  <c:v>43728</c:v>
                </c:pt>
                <c:pt idx="925">
                  <c:v>43735</c:v>
                </c:pt>
                <c:pt idx="926">
                  <c:v>43742</c:v>
                </c:pt>
                <c:pt idx="927">
                  <c:v>43749</c:v>
                </c:pt>
                <c:pt idx="928">
                  <c:v>43756</c:v>
                </c:pt>
                <c:pt idx="929">
                  <c:v>43763</c:v>
                </c:pt>
                <c:pt idx="930">
                  <c:v>43770</c:v>
                </c:pt>
                <c:pt idx="931">
                  <c:v>43777</c:v>
                </c:pt>
                <c:pt idx="932">
                  <c:v>43784</c:v>
                </c:pt>
                <c:pt idx="933">
                  <c:v>43791</c:v>
                </c:pt>
                <c:pt idx="934">
                  <c:v>43798</c:v>
                </c:pt>
                <c:pt idx="935">
                  <c:v>43805</c:v>
                </c:pt>
                <c:pt idx="936">
                  <c:v>43812</c:v>
                </c:pt>
                <c:pt idx="937">
                  <c:v>43819</c:v>
                </c:pt>
                <c:pt idx="938">
                  <c:v>43826</c:v>
                </c:pt>
                <c:pt idx="939">
                  <c:v>43833</c:v>
                </c:pt>
                <c:pt idx="940">
                  <c:v>43840</c:v>
                </c:pt>
                <c:pt idx="941">
                  <c:v>43847</c:v>
                </c:pt>
                <c:pt idx="942">
                  <c:v>43854</c:v>
                </c:pt>
                <c:pt idx="943">
                  <c:v>43861</c:v>
                </c:pt>
                <c:pt idx="944">
                  <c:v>43868</c:v>
                </c:pt>
                <c:pt idx="945">
                  <c:v>43875</c:v>
                </c:pt>
                <c:pt idx="946">
                  <c:v>43882</c:v>
                </c:pt>
                <c:pt idx="947">
                  <c:v>43889</c:v>
                </c:pt>
                <c:pt idx="948">
                  <c:v>43896</c:v>
                </c:pt>
                <c:pt idx="949">
                  <c:v>43903</c:v>
                </c:pt>
                <c:pt idx="950">
                  <c:v>43910</c:v>
                </c:pt>
                <c:pt idx="951">
                  <c:v>43917</c:v>
                </c:pt>
                <c:pt idx="952">
                  <c:v>43924</c:v>
                </c:pt>
                <c:pt idx="953">
                  <c:v>43931</c:v>
                </c:pt>
                <c:pt idx="954">
                  <c:v>43938</c:v>
                </c:pt>
                <c:pt idx="955">
                  <c:v>43945</c:v>
                </c:pt>
                <c:pt idx="956">
                  <c:v>43952</c:v>
                </c:pt>
                <c:pt idx="957">
                  <c:v>43959</c:v>
                </c:pt>
                <c:pt idx="958">
                  <c:v>43966</c:v>
                </c:pt>
                <c:pt idx="959">
                  <c:v>43973</c:v>
                </c:pt>
                <c:pt idx="960">
                  <c:v>43980</c:v>
                </c:pt>
                <c:pt idx="961">
                  <c:v>43987</c:v>
                </c:pt>
                <c:pt idx="962">
                  <c:v>43994</c:v>
                </c:pt>
                <c:pt idx="963">
                  <c:v>44001</c:v>
                </c:pt>
                <c:pt idx="964">
                  <c:v>44008</c:v>
                </c:pt>
                <c:pt idx="965">
                  <c:v>44015</c:v>
                </c:pt>
                <c:pt idx="966">
                  <c:v>44022</c:v>
                </c:pt>
                <c:pt idx="967">
                  <c:v>44029</c:v>
                </c:pt>
                <c:pt idx="968">
                  <c:v>44036</c:v>
                </c:pt>
                <c:pt idx="969">
                  <c:v>44043</c:v>
                </c:pt>
                <c:pt idx="970">
                  <c:v>44050</c:v>
                </c:pt>
                <c:pt idx="971">
                  <c:v>44057</c:v>
                </c:pt>
                <c:pt idx="972">
                  <c:v>44064</c:v>
                </c:pt>
                <c:pt idx="973">
                  <c:v>44071</c:v>
                </c:pt>
                <c:pt idx="974">
                  <c:v>44078</c:v>
                </c:pt>
                <c:pt idx="975">
                  <c:v>44085</c:v>
                </c:pt>
                <c:pt idx="976">
                  <c:v>44092</c:v>
                </c:pt>
                <c:pt idx="977">
                  <c:v>44099</c:v>
                </c:pt>
                <c:pt idx="978">
                  <c:v>44106</c:v>
                </c:pt>
                <c:pt idx="979">
                  <c:v>44113</c:v>
                </c:pt>
                <c:pt idx="980">
                  <c:v>44120</c:v>
                </c:pt>
                <c:pt idx="981">
                  <c:v>44127</c:v>
                </c:pt>
                <c:pt idx="982">
                  <c:v>44134</c:v>
                </c:pt>
                <c:pt idx="983">
                  <c:v>44141</c:v>
                </c:pt>
                <c:pt idx="984">
                  <c:v>44148</c:v>
                </c:pt>
                <c:pt idx="985">
                  <c:v>44155</c:v>
                </c:pt>
                <c:pt idx="986">
                  <c:v>44162</c:v>
                </c:pt>
                <c:pt idx="987">
                  <c:v>44169</c:v>
                </c:pt>
                <c:pt idx="988">
                  <c:v>44176</c:v>
                </c:pt>
                <c:pt idx="989">
                  <c:v>44183</c:v>
                </c:pt>
                <c:pt idx="990">
                  <c:v>44190</c:v>
                </c:pt>
                <c:pt idx="991">
                  <c:v>44197</c:v>
                </c:pt>
                <c:pt idx="992">
                  <c:v>44204</c:v>
                </c:pt>
                <c:pt idx="993">
                  <c:v>44211</c:v>
                </c:pt>
                <c:pt idx="994">
                  <c:v>44218</c:v>
                </c:pt>
                <c:pt idx="995">
                  <c:v>44225</c:v>
                </c:pt>
                <c:pt idx="996">
                  <c:v>44232</c:v>
                </c:pt>
                <c:pt idx="997">
                  <c:v>44239</c:v>
                </c:pt>
                <c:pt idx="998">
                  <c:v>44246</c:v>
                </c:pt>
                <c:pt idx="999">
                  <c:v>44253</c:v>
                </c:pt>
                <c:pt idx="1000">
                  <c:v>44260</c:v>
                </c:pt>
                <c:pt idx="1001">
                  <c:v>44267</c:v>
                </c:pt>
                <c:pt idx="1002">
                  <c:v>44274</c:v>
                </c:pt>
                <c:pt idx="1003">
                  <c:v>44281</c:v>
                </c:pt>
                <c:pt idx="1004">
                  <c:v>44288</c:v>
                </c:pt>
                <c:pt idx="1005">
                  <c:v>44295</c:v>
                </c:pt>
                <c:pt idx="1006">
                  <c:v>44302</c:v>
                </c:pt>
                <c:pt idx="1007">
                  <c:v>44309</c:v>
                </c:pt>
                <c:pt idx="1008">
                  <c:v>44316</c:v>
                </c:pt>
                <c:pt idx="1009">
                  <c:v>44323</c:v>
                </c:pt>
                <c:pt idx="1010">
                  <c:v>44330</c:v>
                </c:pt>
                <c:pt idx="1011">
                  <c:v>44337</c:v>
                </c:pt>
                <c:pt idx="1012">
                  <c:v>44344</c:v>
                </c:pt>
                <c:pt idx="1013">
                  <c:v>44351</c:v>
                </c:pt>
                <c:pt idx="1014">
                  <c:v>44358</c:v>
                </c:pt>
                <c:pt idx="1015">
                  <c:v>44365</c:v>
                </c:pt>
                <c:pt idx="1016">
                  <c:v>44372</c:v>
                </c:pt>
                <c:pt idx="1017">
                  <c:v>44379</c:v>
                </c:pt>
                <c:pt idx="1018">
                  <c:v>44386</c:v>
                </c:pt>
                <c:pt idx="1019">
                  <c:v>44393</c:v>
                </c:pt>
                <c:pt idx="1020">
                  <c:v>44400</c:v>
                </c:pt>
                <c:pt idx="1021">
                  <c:v>44407</c:v>
                </c:pt>
                <c:pt idx="1022">
                  <c:v>44414</c:v>
                </c:pt>
                <c:pt idx="1023">
                  <c:v>44421</c:v>
                </c:pt>
                <c:pt idx="1024">
                  <c:v>44428</c:v>
                </c:pt>
                <c:pt idx="1025">
                  <c:v>44435</c:v>
                </c:pt>
                <c:pt idx="1026">
                  <c:v>44442</c:v>
                </c:pt>
                <c:pt idx="1027">
                  <c:v>44449</c:v>
                </c:pt>
                <c:pt idx="1028">
                  <c:v>44456</c:v>
                </c:pt>
                <c:pt idx="1029">
                  <c:v>44463</c:v>
                </c:pt>
                <c:pt idx="1030">
                  <c:v>44470</c:v>
                </c:pt>
              </c:numCache>
            </c:numRef>
          </c:xVal>
          <c:yVal>
            <c:numRef>
              <c:f>'Weekly Raw'!$BC$28:$AXA$28</c:f>
              <c:numCache>
                <c:formatCode>0%</c:formatCode>
                <c:ptCount val="1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B-43BF-8C05-57BBE1C2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14440"/>
        <c:axId val="-2128011384"/>
      </c:scatterChart>
      <c:valAx>
        <c:axId val="-2128014440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11384"/>
        <c:crosses val="autoZero"/>
        <c:crossBetween val="midCat"/>
      </c:valAx>
      <c:valAx>
        <c:axId val="-212801138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014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Physical Cash</a:t>
            </a:r>
            <a:r>
              <a:rPr lang="en-US" sz="1400" baseline="0"/>
              <a:t> in USD at Black Market Rate (per Capita)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xVal>
          <c:yVal>
            <c:numRef>
              <c:f>'Weekly Raw'!$C$37:$AMX$37</c:f>
              <c:numCache>
                <c:formatCode>#,##0.00_);\(#,##0.00\)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95-4A82-9276-F5221A68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035288"/>
        <c:axId val="-2127032296"/>
      </c:scatterChart>
      <c:valAx>
        <c:axId val="-2127035288"/>
        <c:scaling>
          <c:orientation val="minMax"/>
          <c:max val="43983"/>
          <c:min val="3768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032296"/>
        <c:crosses val="autoZero"/>
        <c:crossBetween val="midCat"/>
      </c:valAx>
      <c:valAx>
        <c:axId val="-212703229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USD per capita</a:t>
                </a:r>
              </a:p>
            </c:rich>
          </c:tx>
          <c:overlay val="0"/>
        </c:title>
        <c:numFmt formatCode="#,##0_);\(#,##0\)" sourceLinked="0"/>
        <c:majorTickMark val="out"/>
        <c:minorTickMark val="none"/>
        <c:tickLblPos val="nextTo"/>
        <c:crossAx val="-2127035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Raw'!$B$27</c:f>
              <c:strCache>
                <c:ptCount val="1"/>
                <c:pt idx="0">
                  <c:v>Cash Total / M2</c:v>
                </c:pt>
              </c:strCache>
            </c:strRef>
          </c:tx>
          <c:marker>
            <c:symbol val="none"/>
          </c:marker>
          <c:cat>
            <c:numRef>
              <c:f>'Weekly Raw'!$C$5:$AXL$5</c:f>
              <c:numCache>
                <c:formatCode>m/d/yyyy</c:formatCode>
                <c:ptCount val="1310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Raw'!$C$27:$AXL$27</c:f>
              <c:numCache>
                <c:formatCode>0.0%</c:formatCode>
                <c:ptCount val="1310"/>
                <c:pt idx="0">
                  <c:v>0.15847103368169005</c:v>
                </c:pt>
                <c:pt idx="1">
                  <c:v>0.14168640499262425</c:v>
                </c:pt>
                <c:pt idx="2">
                  <c:v>0.13915610269932391</c:v>
                </c:pt>
                <c:pt idx="3">
                  <c:v>0.1316731464369704</c:v>
                </c:pt>
                <c:pt idx="4">
                  <c:v>0.13496509245793697</c:v>
                </c:pt>
                <c:pt idx="5">
                  <c:v>0.13011106966446301</c:v>
                </c:pt>
                <c:pt idx="6">
                  <c:v>0.12956396180509935</c:v>
                </c:pt>
                <c:pt idx="7">
                  <c:v>0.13454095489007353</c:v>
                </c:pt>
                <c:pt idx="8">
                  <c:v>0.13678034970647154</c:v>
                </c:pt>
                <c:pt idx="9">
                  <c:v>0.13802038399980962</c:v>
                </c:pt>
                <c:pt idx="10">
                  <c:v>0.13995404283565549</c:v>
                </c:pt>
                <c:pt idx="11">
                  <c:v>0.13934697504415364</c:v>
                </c:pt>
                <c:pt idx="12">
                  <c:v>0.13487047876027497</c:v>
                </c:pt>
                <c:pt idx="13">
                  <c:v>0.14228572699404957</c:v>
                </c:pt>
                <c:pt idx="14">
                  <c:v>0.1468668891604652</c:v>
                </c:pt>
                <c:pt idx="15">
                  <c:v>0.14551709799766724</c:v>
                </c:pt>
                <c:pt idx="16">
                  <c:v>0.14246015756529448</c:v>
                </c:pt>
                <c:pt idx="17">
                  <c:v>0.1421313788116266</c:v>
                </c:pt>
                <c:pt idx="18">
                  <c:v>0.1428812564077665</c:v>
                </c:pt>
                <c:pt idx="19">
                  <c:v>0.14148154131017404</c:v>
                </c:pt>
                <c:pt idx="20">
                  <c:v>0.13963446019949091</c:v>
                </c:pt>
                <c:pt idx="21">
                  <c:v>0.14071980187655292</c:v>
                </c:pt>
                <c:pt idx="22">
                  <c:v>0.14049493027503338</c:v>
                </c:pt>
                <c:pt idx="23">
                  <c:v>0.14051804792170425</c:v>
                </c:pt>
                <c:pt idx="24">
                  <c:v>0.13843351634199064</c:v>
                </c:pt>
                <c:pt idx="25">
                  <c:v>0.14000326215732786</c:v>
                </c:pt>
                <c:pt idx="26">
                  <c:v>0.1449069716283905</c:v>
                </c:pt>
                <c:pt idx="27">
                  <c:v>0.14359271778515273</c:v>
                </c:pt>
                <c:pt idx="28">
                  <c:v>0.14626407555830803</c:v>
                </c:pt>
                <c:pt idx="29">
                  <c:v>0.14126650831632784</c:v>
                </c:pt>
                <c:pt idx="30">
                  <c:v>0.13901659353455764</c:v>
                </c:pt>
                <c:pt idx="31">
                  <c:v>0.14101859290688573</c:v>
                </c:pt>
                <c:pt idx="32">
                  <c:v>0.14317291199792204</c:v>
                </c:pt>
                <c:pt idx="33">
                  <c:v>0.1416594002323969</c:v>
                </c:pt>
                <c:pt idx="34">
                  <c:v>0.13984398764001801</c:v>
                </c:pt>
                <c:pt idx="35">
                  <c:v>0.14257653555446687</c:v>
                </c:pt>
                <c:pt idx="36">
                  <c:v>0.13919279218583963</c:v>
                </c:pt>
                <c:pt idx="37">
                  <c:v>0.13995214126014349</c:v>
                </c:pt>
                <c:pt idx="38">
                  <c:v>0.13730776396111605</c:v>
                </c:pt>
                <c:pt idx="39">
                  <c:v>0.13685959671471856</c:v>
                </c:pt>
                <c:pt idx="40">
                  <c:v>0.13965246336837966</c:v>
                </c:pt>
                <c:pt idx="41">
                  <c:v>0.14092373940278527</c:v>
                </c:pt>
                <c:pt idx="42">
                  <c:v>0.13944111951120908</c:v>
                </c:pt>
                <c:pt idx="43">
                  <c:v>0.14505680153691966</c:v>
                </c:pt>
                <c:pt idx="44">
                  <c:v>0.14605849589058334</c:v>
                </c:pt>
                <c:pt idx="45">
                  <c:v>0.15056285100620426</c:v>
                </c:pt>
                <c:pt idx="46">
                  <c:v>0.15631410633025666</c:v>
                </c:pt>
                <c:pt idx="47">
                  <c:v>0.15356323584110768</c:v>
                </c:pt>
                <c:pt idx="48">
                  <c:v>0.1729244001942789</c:v>
                </c:pt>
                <c:pt idx="49">
                  <c:v>0.17632105875686077</c:v>
                </c:pt>
                <c:pt idx="50">
                  <c:v>0.18787446930882762</c:v>
                </c:pt>
                <c:pt idx="51">
                  <c:v>0.18726921626346135</c:v>
                </c:pt>
                <c:pt idx="52">
                  <c:v>0.18052291185813493</c:v>
                </c:pt>
                <c:pt idx="53">
                  <c:v>0.16400130217027564</c:v>
                </c:pt>
                <c:pt idx="54">
                  <c:v>0.15694097345909178</c:v>
                </c:pt>
                <c:pt idx="55">
                  <c:v>0.15295723735410263</c:v>
                </c:pt>
                <c:pt idx="56">
                  <c:v>0.15588572703477707</c:v>
                </c:pt>
                <c:pt idx="57">
                  <c:v>0.16956718315000027</c:v>
                </c:pt>
                <c:pt idx="58">
                  <c:v>0.16974053889218671</c:v>
                </c:pt>
                <c:pt idx="59">
                  <c:v>0.16811288293484772</c:v>
                </c:pt>
                <c:pt idx="60">
                  <c:v>0.16661451099898419</c:v>
                </c:pt>
                <c:pt idx="61">
                  <c:v>0.16684174692618675</c:v>
                </c:pt>
                <c:pt idx="62">
                  <c:v>0.17105047175896976</c:v>
                </c:pt>
                <c:pt idx="63">
                  <c:v>0.17654389015833216</c:v>
                </c:pt>
                <c:pt idx="64">
                  <c:v>0.1817547715257008</c:v>
                </c:pt>
                <c:pt idx="65">
                  <c:v>0.18142738973321068</c:v>
                </c:pt>
                <c:pt idx="66">
                  <c:v>0.17713044094725761</c:v>
                </c:pt>
                <c:pt idx="67">
                  <c:v>0.18069586224226719</c:v>
                </c:pt>
                <c:pt idx="68">
                  <c:v>0.17815372149642034</c:v>
                </c:pt>
                <c:pt idx="69">
                  <c:v>0.17486415816880488</c:v>
                </c:pt>
                <c:pt idx="70">
                  <c:v>0.17159183299352188</c:v>
                </c:pt>
                <c:pt idx="71">
                  <c:v>0.17025631727772406</c:v>
                </c:pt>
                <c:pt idx="72">
                  <c:v>0.16701910672239934</c:v>
                </c:pt>
                <c:pt idx="73">
                  <c:v>0.1669043709721505</c:v>
                </c:pt>
                <c:pt idx="74">
                  <c:v>0.16725523371584811</c:v>
                </c:pt>
                <c:pt idx="75">
                  <c:v>0.16612987929614115</c:v>
                </c:pt>
                <c:pt idx="76">
                  <c:v>0.16767388826297566</c:v>
                </c:pt>
                <c:pt idx="77">
                  <c:v>0.16687801243010353</c:v>
                </c:pt>
                <c:pt idx="78">
                  <c:v>0.16959338789675124</c:v>
                </c:pt>
                <c:pt idx="79">
                  <c:v>0.1693921191083759</c:v>
                </c:pt>
                <c:pt idx="80">
                  <c:v>0.16561658951235034</c:v>
                </c:pt>
                <c:pt idx="81">
                  <c:v>0.16060528882336417</c:v>
                </c:pt>
                <c:pt idx="82">
                  <c:v>0.16586363576931226</c:v>
                </c:pt>
                <c:pt idx="83">
                  <c:v>0.16798802154886311</c:v>
                </c:pt>
                <c:pt idx="84">
                  <c:v>0.16906351795821822</c:v>
                </c:pt>
                <c:pt idx="85">
                  <c:v>0.16884533388797573</c:v>
                </c:pt>
                <c:pt idx="86">
                  <c:v>0.1692470477621226</c:v>
                </c:pt>
                <c:pt idx="87">
                  <c:v>0.16733078304869267</c:v>
                </c:pt>
                <c:pt idx="88">
                  <c:v>0.16784071050926114</c:v>
                </c:pt>
                <c:pt idx="89">
                  <c:v>0.16833375180376187</c:v>
                </c:pt>
                <c:pt idx="90">
                  <c:v>0.1641550591794432</c:v>
                </c:pt>
                <c:pt idx="91">
                  <c:v>0.16407365961757847</c:v>
                </c:pt>
                <c:pt idx="92">
                  <c:v>0.16462949446341524</c:v>
                </c:pt>
                <c:pt idx="93">
                  <c:v>0.17013010975185408</c:v>
                </c:pt>
                <c:pt idx="94">
                  <c:v>0.16773159868529378</c:v>
                </c:pt>
                <c:pt idx="95">
                  <c:v>0.16684777003399404</c:v>
                </c:pt>
                <c:pt idx="96">
                  <c:v>0.16761639482537097</c:v>
                </c:pt>
                <c:pt idx="97">
                  <c:v>0.17186165614207327</c:v>
                </c:pt>
                <c:pt idx="98">
                  <c:v>0.18794835749011923</c:v>
                </c:pt>
                <c:pt idx="99">
                  <c:v>0.18987567939099392</c:v>
                </c:pt>
                <c:pt idx="100">
                  <c:v>0.19760854973023417</c:v>
                </c:pt>
                <c:pt idx="101">
                  <c:v>0.22534201208083773</c:v>
                </c:pt>
                <c:pt idx="102">
                  <c:v>0.24337091966549726</c:v>
                </c:pt>
                <c:pt idx="103">
                  <c:v>0.24809618983361553</c:v>
                </c:pt>
                <c:pt idx="104">
                  <c:v>0.24388645684140589</c:v>
                </c:pt>
                <c:pt idx="105">
                  <c:v>0.24784157136999976</c:v>
                </c:pt>
                <c:pt idx="106">
                  <c:v>0.25217805990842257</c:v>
                </c:pt>
                <c:pt idx="107">
                  <c:v>0.24359165024525595</c:v>
                </c:pt>
                <c:pt idx="108">
                  <c:v>0.23120668014162649</c:v>
                </c:pt>
                <c:pt idx="109">
                  <c:v>0.22615604316796759</c:v>
                </c:pt>
                <c:pt idx="110">
                  <c:v>0.21982661228368497</c:v>
                </c:pt>
                <c:pt idx="111">
                  <c:v>0.21368154235521455</c:v>
                </c:pt>
                <c:pt idx="112">
                  <c:v>0.20378567386578075</c:v>
                </c:pt>
                <c:pt idx="113">
                  <c:v>0.20434760927681747</c:v>
                </c:pt>
                <c:pt idx="114">
                  <c:v>0.20007609076844657</c:v>
                </c:pt>
                <c:pt idx="115">
                  <c:v>0.19771734429710122</c:v>
                </c:pt>
                <c:pt idx="116">
                  <c:v>0.18882830986914323</c:v>
                </c:pt>
                <c:pt idx="117">
                  <c:v>0.18762915394916138</c:v>
                </c:pt>
                <c:pt idx="118">
                  <c:v>0.18646222896783091</c:v>
                </c:pt>
                <c:pt idx="119">
                  <c:v>0.18884984162023399</c:v>
                </c:pt>
                <c:pt idx="120">
                  <c:v>0.18218212379193605</c:v>
                </c:pt>
                <c:pt idx="121">
                  <c:v>0.17765528184233384</c:v>
                </c:pt>
                <c:pt idx="122">
                  <c:v>0.17315593323805215</c:v>
                </c:pt>
                <c:pt idx="123">
                  <c:v>0.16979638526989035</c:v>
                </c:pt>
                <c:pt idx="124">
                  <c:v>0.16525014449427966</c:v>
                </c:pt>
                <c:pt idx="125">
                  <c:v>0.16424597594080612</c:v>
                </c:pt>
                <c:pt idx="126">
                  <c:v>0.1637477968643348</c:v>
                </c:pt>
                <c:pt idx="127">
                  <c:v>0.16419397157512397</c:v>
                </c:pt>
                <c:pt idx="128">
                  <c:v>0.1655107427098563</c:v>
                </c:pt>
                <c:pt idx="129">
                  <c:v>0.16187685458992229</c:v>
                </c:pt>
                <c:pt idx="130">
                  <c:v>0.16084848182799136</c:v>
                </c:pt>
                <c:pt idx="131">
                  <c:v>0.15961211224473398</c:v>
                </c:pt>
                <c:pt idx="132">
                  <c:v>0.16047748802638603</c:v>
                </c:pt>
                <c:pt idx="133">
                  <c:v>0.15896042930535184</c:v>
                </c:pt>
                <c:pt idx="134">
                  <c:v>0.15663195659059578</c:v>
                </c:pt>
                <c:pt idx="135">
                  <c:v>0.1650048725279879</c:v>
                </c:pt>
                <c:pt idx="136">
                  <c:v>0.16594192944892167</c:v>
                </c:pt>
                <c:pt idx="137">
                  <c:v>0.16498686937472173</c:v>
                </c:pt>
                <c:pt idx="138">
                  <c:v>0.15938328326373757</c:v>
                </c:pt>
                <c:pt idx="139">
                  <c:v>0.1604118279818243</c:v>
                </c:pt>
                <c:pt idx="140">
                  <c:v>0.15714606794465369</c:v>
                </c:pt>
                <c:pt idx="141">
                  <c:v>0.15468286651881955</c:v>
                </c:pt>
                <c:pt idx="142">
                  <c:v>0.15220208875168706</c:v>
                </c:pt>
                <c:pt idx="143">
                  <c:v>0.15141763686456647</c:v>
                </c:pt>
                <c:pt idx="144">
                  <c:v>0.15199512083518243</c:v>
                </c:pt>
                <c:pt idx="145">
                  <c:v>0.15259808522628335</c:v>
                </c:pt>
                <c:pt idx="146">
                  <c:v>0.15323916080004651</c:v>
                </c:pt>
                <c:pt idx="147">
                  <c:v>0.15615284796233095</c:v>
                </c:pt>
                <c:pt idx="148">
                  <c:v>0.16214707087490982</c:v>
                </c:pt>
                <c:pt idx="149">
                  <c:v>0.16335938229186109</c:v>
                </c:pt>
                <c:pt idx="150">
                  <c:v>0.16969796557704939</c:v>
                </c:pt>
                <c:pt idx="151">
                  <c:v>0.16539228873246983</c:v>
                </c:pt>
                <c:pt idx="152">
                  <c:v>0.17281106903734106</c:v>
                </c:pt>
                <c:pt idx="153">
                  <c:v>0.17269984635249142</c:v>
                </c:pt>
                <c:pt idx="154">
                  <c:v>0.17752395585373956</c:v>
                </c:pt>
                <c:pt idx="155">
                  <c:v>0.18580591835046395</c:v>
                </c:pt>
                <c:pt idx="156">
                  <c:v>0.18651399563121215</c:v>
                </c:pt>
                <c:pt idx="157">
                  <c:v>0.17887699244495492</c:v>
                </c:pt>
                <c:pt idx="158">
                  <c:v>0.17097635458552843</c:v>
                </c:pt>
                <c:pt idx="159">
                  <c:v>0.16542136403065663</c:v>
                </c:pt>
                <c:pt idx="160">
                  <c:v>0.16161201215592644</c:v>
                </c:pt>
                <c:pt idx="161">
                  <c:v>0.15872317427685365</c:v>
                </c:pt>
                <c:pt idx="162">
                  <c:v>0.15571270817325075</c:v>
                </c:pt>
                <c:pt idx="163">
                  <c:v>0.15815492715051255</c:v>
                </c:pt>
                <c:pt idx="164">
                  <c:v>0.15757404772768469</c:v>
                </c:pt>
                <c:pt idx="165">
                  <c:v>0.16262331917941622</c:v>
                </c:pt>
                <c:pt idx="166">
                  <c:v>0.15967072615555922</c:v>
                </c:pt>
                <c:pt idx="167">
                  <c:v>0.16316195609784118</c:v>
                </c:pt>
                <c:pt idx="168">
                  <c:v>0.16064132570837142</c:v>
                </c:pt>
                <c:pt idx="169">
                  <c:v>0.16331617859732872</c:v>
                </c:pt>
                <c:pt idx="170">
                  <c:v>0.16766366037920916</c:v>
                </c:pt>
                <c:pt idx="171">
                  <c:v>0.1660856755426503</c:v>
                </c:pt>
                <c:pt idx="172">
                  <c:v>0.16427024663959283</c:v>
                </c:pt>
                <c:pt idx="173">
                  <c:v>0.16030039106302171</c:v>
                </c:pt>
                <c:pt idx="174">
                  <c:v>0.15929603190763636</c:v>
                </c:pt>
                <c:pt idx="175">
                  <c:v>0.15690612562009817</c:v>
                </c:pt>
                <c:pt idx="176">
                  <c:v>0.15740679070516964</c:v>
                </c:pt>
                <c:pt idx="177">
                  <c:v>0.15563545436251935</c:v>
                </c:pt>
                <c:pt idx="178">
                  <c:v>0.15520048659438646</c:v>
                </c:pt>
                <c:pt idx="179">
                  <c:v>0.15346556268700845</c:v>
                </c:pt>
                <c:pt idx="180">
                  <c:v>0.15155101378585084</c:v>
                </c:pt>
                <c:pt idx="181">
                  <c:v>0.15226048213866103</c:v>
                </c:pt>
                <c:pt idx="182">
                  <c:v>0.15395077793332682</c:v>
                </c:pt>
                <c:pt idx="183">
                  <c:v>0.15181911353830005</c:v>
                </c:pt>
                <c:pt idx="184">
                  <c:v>0.15255487762816222</c:v>
                </c:pt>
                <c:pt idx="185">
                  <c:v>0.15448214784520348</c:v>
                </c:pt>
                <c:pt idx="186">
                  <c:v>0.15552708211997671</c:v>
                </c:pt>
                <c:pt idx="187">
                  <c:v>0.16050592099524388</c:v>
                </c:pt>
                <c:pt idx="188">
                  <c:v>0.16679733542825922</c:v>
                </c:pt>
                <c:pt idx="189">
                  <c:v>0.17017903461085654</c:v>
                </c:pt>
                <c:pt idx="190">
                  <c:v>0.16523669075886707</c:v>
                </c:pt>
                <c:pt idx="191">
                  <c:v>0.15999598959698619</c:v>
                </c:pt>
                <c:pt idx="192">
                  <c:v>0.15731015360018871</c:v>
                </c:pt>
                <c:pt idx="193">
                  <c:v>0.15491021957354156</c:v>
                </c:pt>
                <c:pt idx="194">
                  <c:v>0.15314047047244078</c:v>
                </c:pt>
                <c:pt idx="195">
                  <c:v>0.15373128466724087</c:v>
                </c:pt>
                <c:pt idx="196">
                  <c:v>0.15483673017025618</c:v>
                </c:pt>
                <c:pt idx="197">
                  <c:v>0.15370030609565069</c:v>
                </c:pt>
                <c:pt idx="198">
                  <c:v>0.15321271037235545</c:v>
                </c:pt>
                <c:pt idx="199">
                  <c:v>0.15741400865881791</c:v>
                </c:pt>
                <c:pt idx="200">
                  <c:v>0.15859908836039974</c:v>
                </c:pt>
                <c:pt idx="201">
                  <c:v>0.15698377995134277</c:v>
                </c:pt>
                <c:pt idx="202">
                  <c:v>0.16004180538111412</c:v>
                </c:pt>
                <c:pt idx="203">
                  <c:v>0.16531878151323262</c:v>
                </c:pt>
                <c:pt idx="204">
                  <c:v>0.16696073838726508</c:v>
                </c:pt>
                <c:pt idx="205">
                  <c:v>0.16827333023733168</c:v>
                </c:pt>
                <c:pt idx="206">
                  <c:v>0.17260834499088659</c:v>
                </c:pt>
                <c:pt idx="207">
                  <c:v>0.17632180893369173</c:v>
                </c:pt>
                <c:pt idx="208">
                  <c:v>0.17348772183890804</c:v>
                </c:pt>
                <c:pt idx="209">
                  <c:v>0.16651776274431562</c:v>
                </c:pt>
                <c:pt idx="210">
                  <c:v>0.15693809215533608</c:v>
                </c:pt>
                <c:pt idx="211">
                  <c:v>0.15052361167159337</c:v>
                </c:pt>
                <c:pt idx="212">
                  <c:v>0.14709771701913268</c:v>
                </c:pt>
                <c:pt idx="213">
                  <c:v>0.15132481678472148</c:v>
                </c:pt>
                <c:pt idx="214">
                  <c:v>0.14880891324929063</c:v>
                </c:pt>
                <c:pt idx="215">
                  <c:v>0.14564505369296371</c:v>
                </c:pt>
                <c:pt idx="216">
                  <c:v>0.14541729372153514</c:v>
                </c:pt>
                <c:pt idx="217">
                  <c:v>0.14490308370696062</c:v>
                </c:pt>
                <c:pt idx="218">
                  <c:v>0.14340032942317643</c:v>
                </c:pt>
                <c:pt idx="219">
                  <c:v>0.1447683731727023</c:v>
                </c:pt>
                <c:pt idx="220">
                  <c:v>0.14603456880674626</c:v>
                </c:pt>
                <c:pt idx="221">
                  <c:v>0.14250391049442424</c:v>
                </c:pt>
                <c:pt idx="222">
                  <c:v>0.14280120129950136</c:v>
                </c:pt>
                <c:pt idx="223">
                  <c:v>0.14099835200738181</c:v>
                </c:pt>
                <c:pt idx="224">
                  <c:v>0.14076210604019923</c:v>
                </c:pt>
                <c:pt idx="225">
                  <c:v>0.13700233091804842</c:v>
                </c:pt>
                <c:pt idx="226">
                  <c:v>0.13720408481220295</c:v>
                </c:pt>
                <c:pt idx="227">
                  <c:v>0.13925474800352405</c:v>
                </c:pt>
                <c:pt idx="228">
                  <c:v>0.13793973271337051</c:v>
                </c:pt>
                <c:pt idx="229">
                  <c:v>0.13791983187052595</c:v>
                </c:pt>
                <c:pt idx="230">
                  <c:v>0.13871172697937145</c:v>
                </c:pt>
                <c:pt idx="231">
                  <c:v>0.13849645861945539</c:v>
                </c:pt>
                <c:pt idx="232">
                  <c:v>0.13557511752608722</c:v>
                </c:pt>
                <c:pt idx="233">
                  <c:v>0.13759433732239482</c:v>
                </c:pt>
                <c:pt idx="234">
                  <c:v>0.13211675848566898</c:v>
                </c:pt>
                <c:pt idx="235">
                  <c:v>0.13396980627738925</c:v>
                </c:pt>
                <c:pt idx="236">
                  <c:v>0.1335607208831405</c:v>
                </c:pt>
                <c:pt idx="237">
                  <c:v>0.13464755081227792</c:v>
                </c:pt>
                <c:pt idx="238">
                  <c:v>0.13458611256922204</c:v>
                </c:pt>
                <c:pt idx="239">
                  <c:v>0.13553560271557027</c:v>
                </c:pt>
                <c:pt idx="240">
                  <c:v>0.1349278185546583</c:v>
                </c:pt>
                <c:pt idx="241">
                  <c:v>0.13441478355123063</c:v>
                </c:pt>
                <c:pt idx="242">
                  <c:v>0.13234093825902046</c:v>
                </c:pt>
                <c:pt idx="243">
                  <c:v>0.12899733701356864</c:v>
                </c:pt>
                <c:pt idx="244">
                  <c:v>0.12934732428123746</c:v>
                </c:pt>
                <c:pt idx="245">
                  <c:v>0.12684481261138653</c:v>
                </c:pt>
                <c:pt idx="246">
                  <c:v>0.12746568110791143</c:v>
                </c:pt>
                <c:pt idx="247">
                  <c:v>0.12761856419982662</c:v>
                </c:pt>
                <c:pt idx="248">
                  <c:v>0.12648021525131936</c:v>
                </c:pt>
                <c:pt idx="249">
                  <c:v>0.12666360290913892</c:v>
                </c:pt>
                <c:pt idx="250">
                  <c:v>0.12896929535290075</c:v>
                </c:pt>
                <c:pt idx="251">
                  <c:v>0.12850930027971832</c:v>
                </c:pt>
                <c:pt idx="252">
                  <c:v>0.1305119376093844</c:v>
                </c:pt>
                <c:pt idx="253">
                  <c:v>0.13382475725396972</c:v>
                </c:pt>
                <c:pt idx="254">
                  <c:v>0.13799999559075485</c:v>
                </c:pt>
                <c:pt idx="255">
                  <c:v>0.14590686219428278</c:v>
                </c:pt>
                <c:pt idx="256">
                  <c:v>0.1463226673379531</c:v>
                </c:pt>
                <c:pt idx="257">
                  <c:v>0.15136106343592362</c:v>
                </c:pt>
                <c:pt idx="258">
                  <c:v>0.15224930316097171</c:v>
                </c:pt>
                <c:pt idx="259">
                  <c:v>0.15464562429414574</c:v>
                </c:pt>
                <c:pt idx="260">
                  <c:v>0.15426488127714519</c:v>
                </c:pt>
                <c:pt idx="261">
                  <c:v>0.14502767615483717</c:v>
                </c:pt>
                <c:pt idx="262">
                  <c:v>0.13978447750844236</c:v>
                </c:pt>
                <c:pt idx="263">
                  <c:v>0.13546734984778896</c:v>
                </c:pt>
                <c:pt idx="264">
                  <c:v>0.13197083585807579</c:v>
                </c:pt>
                <c:pt idx="265">
                  <c:v>0.12998409662303534</c:v>
                </c:pt>
                <c:pt idx="266">
                  <c:v>0.12837757599517155</c:v>
                </c:pt>
                <c:pt idx="267">
                  <c:v>0.12724123381588676</c:v>
                </c:pt>
                <c:pt idx="268">
                  <c:v>0.12850403120958129</c:v>
                </c:pt>
                <c:pt idx="269">
                  <c:v>0.13045383051462855</c:v>
                </c:pt>
                <c:pt idx="270">
                  <c:v>0.12860544422172873</c:v>
                </c:pt>
                <c:pt idx="271">
                  <c:v>0.12422626939329576</c:v>
                </c:pt>
                <c:pt idx="272">
                  <c:v>0.12197139403061061</c:v>
                </c:pt>
                <c:pt idx="273">
                  <c:v>0.12004568489750633</c:v>
                </c:pt>
                <c:pt idx="274">
                  <c:v>0.12203544456105621</c:v>
                </c:pt>
                <c:pt idx="275">
                  <c:v>0.1257132474056587</c:v>
                </c:pt>
                <c:pt idx="276">
                  <c:v>0.12202861398440873</c:v>
                </c:pt>
                <c:pt idx="277">
                  <c:v>0.11873402265972503</c:v>
                </c:pt>
                <c:pt idx="278">
                  <c:v>0.1186647244976928</c:v>
                </c:pt>
                <c:pt idx="279">
                  <c:v>0.11819797149872535</c:v>
                </c:pt>
                <c:pt idx="280">
                  <c:v>0.11675325302012586</c:v>
                </c:pt>
                <c:pt idx="281">
                  <c:v>0.11431057981137477</c:v>
                </c:pt>
                <c:pt idx="282">
                  <c:v>0.11279715959793442</c:v>
                </c:pt>
                <c:pt idx="283">
                  <c:v>0.11139707829275415</c:v>
                </c:pt>
                <c:pt idx="284">
                  <c:v>0.11454036148830465</c:v>
                </c:pt>
                <c:pt idx="285">
                  <c:v>0.11300207951531277</c:v>
                </c:pt>
                <c:pt idx="286">
                  <c:v>0.11067580283415795</c:v>
                </c:pt>
                <c:pt idx="287">
                  <c:v>0.11171689946382479</c:v>
                </c:pt>
                <c:pt idx="288">
                  <c:v>0.11398762188267057</c:v>
                </c:pt>
                <c:pt idx="289">
                  <c:v>0.11458818453107421</c:v>
                </c:pt>
                <c:pt idx="290">
                  <c:v>0.11429798267079117</c:v>
                </c:pt>
                <c:pt idx="291">
                  <c:v>0.11654541056170063</c:v>
                </c:pt>
                <c:pt idx="292">
                  <c:v>0.11801313100966053</c:v>
                </c:pt>
                <c:pt idx="293">
                  <c:v>0.11501147975056573</c:v>
                </c:pt>
                <c:pt idx="294">
                  <c:v>0.11382889306830232</c:v>
                </c:pt>
                <c:pt idx="295">
                  <c:v>0.11453875898905085</c:v>
                </c:pt>
                <c:pt idx="296">
                  <c:v>0.11538916830196096</c:v>
                </c:pt>
                <c:pt idx="297">
                  <c:v>0.11181599171293959</c:v>
                </c:pt>
                <c:pt idx="298">
                  <c:v>0.10891270063746061</c:v>
                </c:pt>
                <c:pt idx="299">
                  <c:v>0.10666172822097376</c:v>
                </c:pt>
                <c:pt idx="300">
                  <c:v>0.10772674058902114</c:v>
                </c:pt>
                <c:pt idx="301">
                  <c:v>0.10903712796398018</c:v>
                </c:pt>
                <c:pt idx="302">
                  <c:v>0.10939791161457407</c:v>
                </c:pt>
                <c:pt idx="303">
                  <c:v>0.11111724985119806</c:v>
                </c:pt>
                <c:pt idx="304">
                  <c:v>0.1187658825884733</c:v>
                </c:pt>
                <c:pt idx="305">
                  <c:v>0.12172561866701041</c:v>
                </c:pt>
                <c:pt idx="306">
                  <c:v>0.12190289303251405</c:v>
                </c:pt>
                <c:pt idx="307">
                  <c:v>0.12603070878406342</c:v>
                </c:pt>
                <c:pt idx="308">
                  <c:v>0.13058421039916326</c:v>
                </c:pt>
                <c:pt idx="309">
                  <c:v>0.13058989184564873</c:v>
                </c:pt>
                <c:pt idx="310">
                  <c:v>0.1287742692755032</c:v>
                </c:pt>
                <c:pt idx="311">
                  <c:v>0.12892098093566468</c:v>
                </c:pt>
                <c:pt idx="312">
                  <c:v>0.13038066591650296</c:v>
                </c:pt>
                <c:pt idx="313">
                  <c:v>0.12701738416439942</c:v>
                </c:pt>
                <c:pt idx="314">
                  <c:v>0.12123584514474968</c:v>
                </c:pt>
                <c:pt idx="315">
                  <c:v>0.11811982574593591</c:v>
                </c:pt>
                <c:pt idx="316">
                  <c:v>0.11606188998278116</c:v>
                </c:pt>
                <c:pt idx="317">
                  <c:v>0.11456843265318678</c:v>
                </c:pt>
                <c:pt idx="318">
                  <c:v>0.11528937583556458</c:v>
                </c:pt>
                <c:pt idx="319">
                  <c:v>0.11629334695359889</c:v>
                </c:pt>
                <c:pt idx="320">
                  <c:v>0.11529896610072023</c:v>
                </c:pt>
                <c:pt idx="321">
                  <c:v>0.11373954895335102</c:v>
                </c:pt>
                <c:pt idx="322">
                  <c:v>0.11355790783882815</c:v>
                </c:pt>
                <c:pt idx="323">
                  <c:v>0.11283630312465287</c:v>
                </c:pt>
                <c:pt idx="324">
                  <c:v>0.11334296003941081</c:v>
                </c:pt>
                <c:pt idx="325">
                  <c:v>0.11190560079778372</c:v>
                </c:pt>
                <c:pt idx="326">
                  <c:v>0.11275732073537308</c:v>
                </c:pt>
                <c:pt idx="327">
                  <c:v>0.11672150568828951</c:v>
                </c:pt>
                <c:pt idx="328">
                  <c:v>0.11548472894391841</c:v>
                </c:pt>
                <c:pt idx="329">
                  <c:v>0.1118606985884127</c:v>
                </c:pt>
                <c:pt idx="330">
                  <c:v>0.11250907245541789</c:v>
                </c:pt>
                <c:pt idx="331">
                  <c:v>0.11300897246981725</c:v>
                </c:pt>
                <c:pt idx="332">
                  <c:v>0.11478304412506346</c:v>
                </c:pt>
                <c:pt idx="333">
                  <c:v>0.11508655563355551</c:v>
                </c:pt>
                <c:pt idx="334">
                  <c:v>0.11403480127067774</c:v>
                </c:pt>
                <c:pt idx="335">
                  <c:v>0.11577830238908743</c:v>
                </c:pt>
                <c:pt idx="336">
                  <c:v>0.1141584046081717</c:v>
                </c:pt>
                <c:pt idx="337">
                  <c:v>0.11303849066224864</c:v>
                </c:pt>
                <c:pt idx="338">
                  <c:v>0.11232302367929757</c:v>
                </c:pt>
                <c:pt idx="339">
                  <c:v>0.11358798018904211</c:v>
                </c:pt>
                <c:pt idx="340">
                  <c:v>0.11309327202159053</c:v>
                </c:pt>
                <c:pt idx="341">
                  <c:v>0.11252859625631734</c:v>
                </c:pt>
                <c:pt idx="342">
                  <c:v>0.11250665751398679</c:v>
                </c:pt>
                <c:pt idx="343">
                  <c:v>0.11239330691826196</c:v>
                </c:pt>
                <c:pt idx="344">
                  <c:v>0.11185238773883942</c:v>
                </c:pt>
                <c:pt idx="345">
                  <c:v>0.11175923963229996</c:v>
                </c:pt>
                <c:pt idx="346">
                  <c:v>0.11153894115805039</c:v>
                </c:pt>
                <c:pt idx="347">
                  <c:v>0.10978313996360214</c:v>
                </c:pt>
                <c:pt idx="348">
                  <c:v>0.10900418060643972</c:v>
                </c:pt>
                <c:pt idx="349">
                  <c:v>0.10747690222053281</c:v>
                </c:pt>
                <c:pt idx="350">
                  <c:v>0.10656247072553796</c:v>
                </c:pt>
                <c:pt idx="351">
                  <c:v>0.10487158558062835</c:v>
                </c:pt>
                <c:pt idx="352">
                  <c:v>0.10590396197927396</c:v>
                </c:pt>
                <c:pt idx="353">
                  <c:v>0.10478283536480401</c:v>
                </c:pt>
                <c:pt idx="354">
                  <c:v>0.10609960472985185</c:v>
                </c:pt>
                <c:pt idx="355">
                  <c:v>0.10587966033071571</c:v>
                </c:pt>
                <c:pt idx="356">
                  <c:v>0.11053972127031184</c:v>
                </c:pt>
                <c:pt idx="357">
                  <c:v>0.112120404166384</c:v>
                </c:pt>
                <c:pt idx="358">
                  <c:v>0.1165008938383278</c:v>
                </c:pt>
                <c:pt idx="359">
                  <c:v>0.12184932718271051</c:v>
                </c:pt>
                <c:pt idx="360">
                  <c:v>0.12642089971067494</c:v>
                </c:pt>
                <c:pt idx="361">
                  <c:v>0.12688525872237613</c:v>
                </c:pt>
                <c:pt idx="362">
                  <c:v>0.1257934400722984</c:v>
                </c:pt>
                <c:pt idx="363">
                  <c:v>0.12909283012982259</c:v>
                </c:pt>
                <c:pt idx="364">
                  <c:v>0.13528703516025686</c:v>
                </c:pt>
                <c:pt idx="365">
                  <c:v>0.18131368367648545</c:v>
                </c:pt>
                <c:pt idx="366">
                  <c:v>0.1756494669564018</c:v>
                </c:pt>
                <c:pt idx="367">
                  <c:v>0.16898507885000766</c:v>
                </c:pt>
                <c:pt idx="368">
                  <c:v>0.15714010502266698</c:v>
                </c:pt>
                <c:pt idx="369">
                  <c:v>0.14931358511797352</c:v>
                </c:pt>
                <c:pt idx="370">
                  <c:v>0.14683604346145604</c:v>
                </c:pt>
                <c:pt idx="371">
                  <c:v>0.14023960352999745</c:v>
                </c:pt>
                <c:pt idx="372">
                  <c:v>0.1351183988540427</c:v>
                </c:pt>
                <c:pt idx="373">
                  <c:v>0.12920348467850465</c:v>
                </c:pt>
                <c:pt idx="374">
                  <c:v>0.12776385581108099</c:v>
                </c:pt>
                <c:pt idx="375">
                  <c:v>0.1272675465765106</c:v>
                </c:pt>
                <c:pt idx="376">
                  <c:v>0.12699238775791155</c:v>
                </c:pt>
                <c:pt idx="377">
                  <c:v>0.12281250693746379</c:v>
                </c:pt>
                <c:pt idx="378">
                  <c:v>0.12262795965513162</c:v>
                </c:pt>
                <c:pt idx="379">
                  <c:v>0.11939190220199317</c:v>
                </c:pt>
                <c:pt idx="380">
                  <c:v>0.11759612383404076</c:v>
                </c:pt>
                <c:pt idx="381">
                  <c:v>0.11284747537671751</c:v>
                </c:pt>
                <c:pt idx="382">
                  <c:v>0.11110960518158289</c:v>
                </c:pt>
                <c:pt idx="383">
                  <c:v>0.11388690641332341</c:v>
                </c:pt>
                <c:pt idx="384">
                  <c:v>0.11325390243093092</c:v>
                </c:pt>
                <c:pt idx="385">
                  <c:v>0.11209171076927975</c:v>
                </c:pt>
                <c:pt idx="386">
                  <c:v>0.11187279217375561</c:v>
                </c:pt>
                <c:pt idx="387">
                  <c:v>0.11239790109591162</c:v>
                </c:pt>
                <c:pt idx="388">
                  <c:v>0.1106656498641815</c:v>
                </c:pt>
                <c:pt idx="389">
                  <c:v>0.10972252981710048</c:v>
                </c:pt>
                <c:pt idx="390">
                  <c:v>0.10816644384813234</c:v>
                </c:pt>
                <c:pt idx="391">
                  <c:v>0.1091901111182209</c:v>
                </c:pt>
                <c:pt idx="392">
                  <c:v>0.10949709088590602</c:v>
                </c:pt>
                <c:pt idx="393">
                  <c:v>0.10990443294488129</c:v>
                </c:pt>
                <c:pt idx="394">
                  <c:v>0.11059307017920961</c:v>
                </c:pt>
                <c:pt idx="395">
                  <c:v>0.11222850319802576</c:v>
                </c:pt>
                <c:pt idx="396">
                  <c:v>0.1132921366958294</c:v>
                </c:pt>
                <c:pt idx="397">
                  <c:v>0.11554501929008519</c:v>
                </c:pt>
                <c:pt idx="398">
                  <c:v>0.11517636090145551</c:v>
                </c:pt>
                <c:pt idx="399">
                  <c:v>0.11523524829196083</c:v>
                </c:pt>
                <c:pt idx="400">
                  <c:v>0.116037266128957</c:v>
                </c:pt>
                <c:pt idx="401">
                  <c:v>0.11397856630507815</c:v>
                </c:pt>
                <c:pt idx="402">
                  <c:v>0.11279803200393552</c:v>
                </c:pt>
                <c:pt idx="403">
                  <c:v>0.11161427056798219</c:v>
                </c:pt>
                <c:pt idx="404">
                  <c:v>0.11235443821577805</c:v>
                </c:pt>
                <c:pt idx="405">
                  <c:v>0.11164165947743615</c:v>
                </c:pt>
                <c:pt idx="406">
                  <c:v>0.11081490602536173</c:v>
                </c:pt>
                <c:pt idx="407">
                  <c:v>0.11332058821461059</c:v>
                </c:pt>
                <c:pt idx="408">
                  <c:v>0.11371994827353463</c:v>
                </c:pt>
                <c:pt idx="409">
                  <c:v>0.11722967443456635</c:v>
                </c:pt>
                <c:pt idx="410">
                  <c:v>0.12074716703288582</c:v>
                </c:pt>
                <c:pt idx="411">
                  <c:v>0.13382561752979683</c:v>
                </c:pt>
                <c:pt idx="412">
                  <c:v>0.13621148148600107</c:v>
                </c:pt>
                <c:pt idx="413">
                  <c:v>0.13853596563874357</c:v>
                </c:pt>
                <c:pt idx="414">
                  <c:v>0.13616832296320541</c:v>
                </c:pt>
                <c:pt idx="415">
                  <c:v>0.14146505127821024</c:v>
                </c:pt>
                <c:pt idx="416">
                  <c:v>0.14892508148977981</c:v>
                </c:pt>
                <c:pt idx="417">
                  <c:v>0.14704419182653572</c:v>
                </c:pt>
                <c:pt idx="418">
                  <c:v>0.14339466329443301</c:v>
                </c:pt>
                <c:pt idx="419">
                  <c:v>0.13720444096970261</c:v>
                </c:pt>
                <c:pt idx="420">
                  <c:v>0.13153377621397699</c:v>
                </c:pt>
                <c:pt idx="421">
                  <c:v>0.12648148524734118</c:v>
                </c:pt>
                <c:pt idx="422">
                  <c:v>0.12684318231744138</c:v>
                </c:pt>
                <c:pt idx="423">
                  <c:v>0.12807712308361063</c:v>
                </c:pt>
                <c:pt idx="424">
                  <c:v>0.12895271468483574</c:v>
                </c:pt>
                <c:pt idx="425">
                  <c:v>0.12706766742191958</c:v>
                </c:pt>
                <c:pt idx="426">
                  <c:v>0.12613523669529017</c:v>
                </c:pt>
                <c:pt idx="427">
                  <c:v>0.12498952927251207</c:v>
                </c:pt>
                <c:pt idx="428">
                  <c:v>0.12425363976512926</c:v>
                </c:pt>
                <c:pt idx="429">
                  <c:v>0.12244668179450627</c:v>
                </c:pt>
                <c:pt idx="430">
                  <c:v>0.1242013733088158</c:v>
                </c:pt>
                <c:pt idx="431">
                  <c:v>0.12790114812512518</c:v>
                </c:pt>
                <c:pt idx="432">
                  <c:v>0.12711198716209998</c:v>
                </c:pt>
                <c:pt idx="433">
                  <c:v>0.12225535494504379</c:v>
                </c:pt>
                <c:pt idx="434">
                  <c:v>0.11863731673934498</c:v>
                </c:pt>
                <c:pt idx="435">
                  <c:v>0.11807249457511416</c:v>
                </c:pt>
                <c:pt idx="436">
                  <c:v>0.11697421340767385</c:v>
                </c:pt>
                <c:pt idx="437">
                  <c:v>0.1154479256281993</c:v>
                </c:pt>
                <c:pt idx="438">
                  <c:v>0.11439229333848819</c:v>
                </c:pt>
                <c:pt idx="439">
                  <c:v>0.11465066393409945</c:v>
                </c:pt>
                <c:pt idx="440">
                  <c:v>0.11379563288470242</c:v>
                </c:pt>
                <c:pt idx="441">
                  <c:v>0.11311830583093595</c:v>
                </c:pt>
                <c:pt idx="442">
                  <c:v>0.11100289157467676</c:v>
                </c:pt>
                <c:pt idx="443">
                  <c:v>0.11246744188718327</c:v>
                </c:pt>
                <c:pt idx="444">
                  <c:v>0.11117673355852091</c:v>
                </c:pt>
                <c:pt idx="445">
                  <c:v>0.11138427166980676</c:v>
                </c:pt>
                <c:pt idx="446">
                  <c:v>0.11084414567065898</c:v>
                </c:pt>
                <c:pt idx="447">
                  <c:v>0.10973135273228965</c:v>
                </c:pt>
                <c:pt idx="448">
                  <c:v>0.11058285736638468</c:v>
                </c:pt>
                <c:pt idx="449">
                  <c:v>0.10985183018423647</c:v>
                </c:pt>
                <c:pt idx="450">
                  <c:v>0.11063718265272805</c:v>
                </c:pt>
                <c:pt idx="451">
                  <c:v>0.10865518019419336</c:v>
                </c:pt>
                <c:pt idx="452">
                  <c:v>0.10925957609271535</c:v>
                </c:pt>
                <c:pt idx="453">
                  <c:v>0.11020176850212073</c:v>
                </c:pt>
                <c:pt idx="454">
                  <c:v>0.10953183786891024</c:v>
                </c:pt>
                <c:pt idx="455">
                  <c:v>0.10889721644554243</c:v>
                </c:pt>
                <c:pt idx="456">
                  <c:v>9.9691692410320859E-2</c:v>
                </c:pt>
                <c:pt idx="457">
                  <c:v>0.10555098109709311</c:v>
                </c:pt>
                <c:pt idx="458">
                  <c:v>0.10930781716215494</c:v>
                </c:pt>
                <c:pt idx="459">
                  <c:v>0.1073048080114707</c:v>
                </c:pt>
                <c:pt idx="460">
                  <c:v>0.1112037533837541</c:v>
                </c:pt>
                <c:pt idx="461">
                  <c:v>0.11383198291200564</c:v>
                </c:pt>
                <c:pt idx="462">
                  <c:v>0.11614674184077731</c:v>
                </c:pt>
                <c:pt idx="463">
                  <c:v>0.12361763864271036</c:v>
                </c:pt>
                <c:pt idx="464">
                  <c:v>0.12525347495281339</c:v>
                </c:pt>
                <c:pt idx="465">
                  <c:v>0.13383572766001145</c:v>
                </c:pt>
                <c:pt idx="466">
                  <c:v>0.14125016843094804</c:v>
                </c:pt>
                <c:pt idx="467">
                  <c:v>0.14811609934681388</c:v>
                </c:pt>
                <c:pt idx="468">
                  <c:v>0.15586053986434248</c:v>
                </c:pt>
                <c:pt idx="469">
                  <c:v>0.15446332181165706</c:v>
                </c:pt>
                <c:pt idx="470">
                  <c:v>0.15032715775007721</c:v>
                </c:pt>
                <c:pt idx="471">
                  <c:v>0.1435177649482709</c:v>
                </c:pt>
                <c:pt idx="472">
                  <c:v>0.13750847813633443</c:v>
                </c:pt>
                <c:pt idx="473">
                  <c:v>0.13465749181708908</c:v>
                </c:pt>
                <c:pt idx="474">
                  <c:v>0.13208364763667407</c:v>
                </c:pt>
                <c:pt idx="475">
                  <c:v>0.13276051065180541</c:v>
                </c:pt>
                <c:pt idx="476">
                  <c:v>0.13127774378452825</c:v>
                </c:pt>
                <c:pt idx="477">
                  <c:v>0.12797170852647316</c:v>
                </c:pt>
                <c:pt idx="478">
                  <c:v>0.12623322664566961</c:v>
                </c:pt>
                <c:pt idx="479">
                  <c:v>0.12401486546126324</c:v>
                </c:pt>
                <c:pt idx="480">
                  <c:v>0.12466244103903462</c:v>
                </c:pt>
                <c:pt idx="481">
                  <c:v>0.12408331715301435</c:v>
                </c:pt>
                <c:pt idx="482">
                  <c:v>0.12605284705961672</c:v>
                </c:pt>
                <c:pt idx="483">
                  <c:v>0.12517046950177066</c:v>
                </c:pt>
                <c:pt idx="484">
                  <c:v>0.12580665065956731</c:v>
                </c:pt>
                <c:pt idx="485">
                  <c:v>0.1249868357946524</c:v>
                </c:pt>
                <c:pt idx="486">
                  <c:v>0.12277288410776881</c:v>
                </c:pt>
                <c:pt idx="487">
                  <c:v>0.12348489865550404</c:v>
                </c:pt>
                <c:pt idx="488">
                  <c:v>0.12251046403829506</c:v>
                </c:pt>
                <c:pt idx="489">
                  <c:v>0.12244113427622332</c:v>
                </c:pt>
                <c:pt idx="490">
                  <c:v>0.12059522886931569</c:v>
                </c:pt>
                <c:pt idx="491">
                  <c:v>0.12183655169326162</c:v>
                </c:pt>
                <c:pt idx="492">
                  <c:v>0.12155292518650546</c:v>
                </c:pt>
                <c:pt idx="493">
                  <c:v>0.12666689294022621</c:v>
                </c:pt>
                <c:pt idx="494">
                  <c:v>0.13093353221239767</c:v>
                </c:pt>
                <c:pt idx="495">
                  <c:v>0.12742512945821119</c:v>
                </c:pt>
                <c:pt idx="496">
                  <c:v>0.12859598485717191</c:v>
                </c:pt>
                <c:pt idx="497">
                  <c:v>0.12574051343642112</c:v>
                </c:pt>
                <c:pt idx="498">
                  <c:v>0.12667224491824375</c:v>
                </c:pt>
                <c:pt idx="499">
                  <c:v>0.12586431912636425</c:v>
                </c:pt>
                <c:pt idx="500">
                  <c:v>0.12775599480280692</c:v>
                </c:pt>
                <c:pt idx="501">
                  <c:v>0.12475036881770395</c:v>
                </c:pt>
                <c:pt idx="502">
                  <c:v>0.12639257931770262</c:v>
                </c:pt>
                <c:pt idx="503">
                  <c:v>0.12663615930665392</c:v>
                </c:pt>
                <c:pt idx="504">
                  <c:v>0.1254856532235005</c:v>
                </c:pt>
                <c:pt idx="505">
                  <c:v>0.12510247992896575</c:v>
                </c:pt>
                <c:pt idx="506">
                  <c:v>0.12398276497038271</c:v>
                </c:pt>
                <c:pt idx="507">
                  <c:v>0.12646727378948755</c:v>
                </c:pt>
                <c:pt idx="508">
                  <c:v>0.1246813557140537</c:v>
                </c:pt>
                <c:pt idx="509">
                  <c:v>0.12467361855475539</c:v>
                </c:pt>
                <c:pt idx="510">
                  <c:v>0.12348487762993737</c:v>
                </c:pt>
                <c:pt idx="511">
                  <c:v>0.12094200241365582</c:v>
                </c:pt>
                <c:pt idx="512">
                  <c:v>0.12422412575243791</c:v>
                </c:pt>
                <c:pt idx="513">
                  <c:v>0.1277383019012989</c:v>
                </c:pt>
                <c:pt idx="514">
                  <c:v>0.12932396138110142</c:v>
                </c:pt>
                <c:pt idx="515">
                  <c:v>0.13373204454268503</c:v>
                </c:pt>
                <c:pt idx="516">
                  <c:v>0.13958406087274317</c:v>
                </c:pt>
                <c:pt idx="517">
                  <c:v>0.14376731380917321</c:v>
                </c:pt>
                <c:pt idx="518">
                  <c:v>0.14475616356518503</c:v>
                </c:pt>
                <c:pt idx="519">
                  <c:v>0.14844604458015123</c:v>
                </c:pt>
                <c:pt idx="520">
                  <c:v>0.15742400912087032</c:v>
                </c:pt>
                <c:pt idx="521">
                  <c:v>0.15779843273572594</c:v>
                </c:pt>
                <c:pt idx="522">
                  <c:v>0.15282735992720786</c:v>
                </c:pt>
                <c:pt idx="523">
                  <c:v>0.14861552171066192</c:v>
                </c:pt>
                <c:pt idx="524">
                  <c:v>0.14343698399471194</c:v>
                </c:pt>
                <c:pt idx="525">
                  <c:v>0.1389445657997298</c:v>
                </c:pt>
                <c:pt idx="526">
                  <c:v>0.13579555820874842</c:v>
                </c:pt>
                <c:pt idx="527">
                  <c:v>0.13234624932383671</c:v>
                </c:pt>
                <c:pt idx="528">
                  <c:v>0.13295621632562768</c:v>
                </c:pt>
                <c:pt idx="529">
                  <c:v>0.13062983815831081</c:v>
                </c:pt>
                <c:pt idx="530">
                  <c:v>0.12832884200853012</c:v>
                </c:pt>
                <c:pt idx="531">
                  <c:v>0.12857577118193256</c:v>
                </c:pt>
                <c:pt idx="532">
                  <c:v>0.12700398230037607</c:v>
                </c:pt>
                <c:pt idx="533">
                  <c:v>0.12430113934839082</c:v>
                </c:pt>
                <c:pt idx="534">
                  <c:v>0.12214016321803599</c:v>
                </c:pt>
                <c:pt idx="535">
                  <c:v>0.12394744726973041</c:v>
                </c:pt>
                <c:pt idx="536">
                  <c:v>0.12476264157687297</c:v>
                </c:pt>
                <c:pt idx="537">
                  <c:v>0.12689357545856739</c:v>
                </c:pt>
                <c:pt idx="538">
                  <c:v>0.12438345783339694</c:v>
                </c:pt>
                <c:pt idx="539">
                  <c:v>0.12345952913623538</c:v>
                </c:pt>
                <c:pt idx="540">
                  <c:v>0.12315281419379025</c:v>
                </c:pt>
                <c:pt idx="541">
                  <c:v>0.1203002328403366</c:v>
                </c:pt>
                <c:pt idx="542">
                  <c:v>0.11739428245135676</c:v>
                </c:pt>
                <c:pt idx="543">
                  <c:v>0.11804728735863868</c:v>
                </c:pt>
                <c:pt idx="544">
                  <c:v>0.11433808396773618</c:v>
                </c:pt>
                <c:pt idx="545">
                  <c:v>0.11646686623219797</c:v>
                </c:pt>
                <c:pt idx="546">
                  <c:v>0.1169308710772758</c:v>
                </c:pt>
                <c:pt idx="547">
                  <c:v>0.11629607703371612</c:v>
                </c:pt>
                <c:pt idx="548">
                  <c:v>0.1163152665891105</c:v>
                </c:pt>
                <c:pt idx="549">
                  <c:v>0.11419090882901613</c:v>
                </c:pt>
                <c:pt idx="550">
                  <c:v>0.1148861741028559</c:v>
                </c:pt>
                <c:pt idx="551">
                  <c:v>0.11347400111550046</c:v>
                </c:pt>
                <c:pt idx="552">
                  <c:v>0.116250429564141</c:v>
                </c:pt>
                <c:pt idx="553">
                  <c:v>0.11563212722854038</c:v>
                </c:pt>
                <c:pt idx="554">
                  <c:v>0.1160678894432233</c:v>
                </c:pt>
                <c:pt idx="555">
                  <c:v>0.11477235636062794</c:v>
                </c:pt>
                <c:pt idx="556">
                  <c:v>0.1140683697790188</c:v>
                </c:pt>
                <c:pt idx="557">
                  <c:v>0.11367929436698745</c:v>
                </c:pt>
                <c:pt idx="558">
                  <c:v>0.11243184524298658</c:v>
                </c:pt>
                <c:pt idx="559">
                  <c:v>0.11231481955760325</c:v>
                </c:pt>
                <c:pt idx="560">
                  <c:v>0.11034192644170793</c:v>
                </c:pt>
                <c:pt idx="561">
                  <c:v>0.1119828469030156</c:v>
                </c:pt>
                <c:pt idx="562">
                  <c:v>0.11193216040014371</c:v>
                </c:pt>
                <c:pt idx="563">
                  <c:v>0.11414735145096483</c:v>
                </c:pt>
                <c:pt idx="564">
                  <c:v>0.11554048619541012</c:v>
                </c:pt>
                <c:pt idx="565">
                  <c:v>0.11819112725995616</c:v>
                </c:pt>
                <c:pt idx="566">
                  <c:v>0.11899908281511691</c:v>
                </c:pt>
                <c:pt idx="567">
                  <c:v>0.12549163941233907</c:v>
                </c:pt>
                <c:pt idx="568">
                  <c:v>0.12732081940411863</c:v>
                </c:pt>
                <c:pt idx="569">
                  <c:v>0.12372652900308841</c:v>
                </c:pt>
                <c:pt idx="570">
                  <c:v>0.12511624827150222</c:v>
                </c:pt>
                <c:pt idx="571">
                  <c:v>0.12556794823982281</c:v>
                </c:pt>
                <c:pt idx="572">
                  <c:v>0.13160360514972283</c:v>
                </c:pt>
                <c:pt idx="573">
                  <c:v>0.13186289401479401</c:v>
                </c:pt>
                <c:pt idx="574">
                  <c:v>0.12756106122594268</c:v>
                </c:pt>
                <c:pt idx="575">
                  <c:v>0.12284650634959177</c:v>
                </c:pt>
                <c:pt idx="576">
                  <c:v>0.11937812393589957</c:v>
                </c:pt>
                <c:pt idx="577">
                  <c:v>0.11669585874181138</c:v>
                </c:pt>
                <c:pt idx="578">
                  <c:v>0.1157843962565686</c:v>
                </c:pt>
                <c:pt idx="579">
                  <c:v>0.11612407823321841</c:v>
                </c:pt>
                <c:pt idx="580">
                  <c:v>0.11664771249137353</c:v>
                </c:pt>
                <c:pt idx="581">
                  <c:v>0.11606963702730858</c:v>
                </c:pt>
                <c:pt idx="582">
                  <c:v>0.11363116721026841</c:v>
                </c:pt>
                <c:pt idx="583">
                  <c:v>0.11253229488929258</c:v>
                </c:pt>
                <c:pt idx="584">
                  <c:v>0.11199265983574139</c:v>
                </c:pt>
                <c:pt idx="585">
                  <c:v>0.11063793676045734</c:v>
                </c:pt>
                <c:pt idx="586">
                  <c:v>0.11309818089384889</c:v>
                </c:pt>
                <c:pt idx="587">
                  <c:v>0.11572882569001958</c:v>
                </c:pt>
                <c:pt idx="588">
                  <c:v>0.11535556412329472</c:v>
                </c:pt>
                <c:pt idx="589">
                  <c:v>0.11312469906663912</c:v>
                </c:pt>
                <c:pt idx="590">
                  <c:v>0.11102286372060959</c:v>
                </c:pt>
                <c:pt idx="591">
                  <c:v>0.11143324351104741</c:v>
                </c:pt>
                <c:pt idx="592">
                  <c:v>0.11088427002810292</c:v>
                </c:pt>
                <c:pt idx="593">
                  <c:v>0.11101475061225743</c:v>
                </c:pt>
                <c:pt idx="594">
                  <c:v>0.10927471798195522</c:v>
                </c:pt>
                <c:pt idx="595">
                  <c:v>0.10679712516771703</c:v>
                </c:pt>
                <c:pt idx="596">
                  <c:v>0.10750151128057896</c:v>
                </c:pt>
                <c:pt idx="597">
                  <c:v>0.10687188134468886</c:v>
                </c:pt>
                <c:pt idx="598">
                  <c:v>0.10566465313859402</c:v>
                </c:pt>
                <c:pt idx="599">
                  <c:v>0.10229073626686254</c:v>
                </c:pt>
                <c:pt idx="600">
                  <c:v>0.1046620109772419</c:v>
                </c:pt>
                <c:pt idx="601">
                  <c:v>0.10588009322531471</c:v>
                </c:pt>
                <c:pt idx="602">
                  <c:v>0.10428325221105077</c:v>
                </c:pt>
                <c:pt idx="603">
                  <c:v>0.10510621992553543</c:v>
                </c:pt>
                <c:pt idx="604">
                  <c:v>0.10740435684571593</c:v>
                </c:pt>
                <c:pt idx="605">
                  <c:v>0.10795169735275525</c:v>
                </c:pt>
                <c:pt idx="606">
                  <c:v>0.10709900546293366</c:v>
                </c:pt>
                <c:pt idx="607">
                  <c:v>0.10650850492876759</c:v>
                </c:pt>
                <c:pt idx="608">
                  <c:v>0.10443686656571155</c:v>
                </c:pt>
                <c:pt idx="609">
                  <c:v>0.10550048147399674</c:v>
                </c:pt>
                <c:pt idx="610">
                  <c:v>0.10397668556965375</c:v>
                </c:pt>
                <c:pt idx="611">
                  <c:v>0.10585297709709016</c:v>
                </c:pt>
                <c:pt idx="612">
                  <c:v>0.10740835466770177</c:v>
                </c:pt>
                <c:pt idx="613">
                  <c:v>0.1164107904540253</c:v>
                </c:pt>
                <c:pt idx="614">
                  <c:v>0.1176850633994414</c:v>
                </c:pt>
                <c:pt idx="615">
                  <c:v>0.11597337425376052</c:v>
                </c:pt>
                <c:pt idx="616">
                  <c:v>0.11297917364971287</c:v>
                </c:pt>
                <c:pt idx="617">
                  <c:v>0.11018186831768834</c:v>
                </c:pt>
                <c:pt idx="618">
                  <c:v>0.10903031350727301</c:v>
                </c:pt>
                <c:pt idx="619">
                  <c:v>0.10978969554145007</c:v>
                </c:pt>
                <c:pt idx="620">
                  <c:v>0.1205684856089074</c:v>
                </c:pt>
                <c:pt idx="621">
                  <c:v>0.12522888987547273</c:v>
                </c:pt>
                <c:pt idx="622">
                  <c:v>0.12609041212609429</c:v>
                </c:pt>
                <c:pt idx="623">
                  <c:v>0.12551684073977457</c:v>
                </c:pt>
                <c:pt idx="624">
                  <c:v>0.13000181139695652</c:v>
                </c:pt>
                <c:pt idx="625">
                  <c:v>0.12979814993610744</c:v>
                </c:pt>
                <c:pt idx="626">
                  <c:v>0.12970354005704018</c:v>
                </c:pt>
                <c:pt idx="627">
                  <c:v>0.12536284934131436</c:v>
                </c:pt>
                <c:pt idx="628">
                  <c:v>0.12084446578312681</c:v>
                </c:pt>
                <c:pt idx="629">
                  <c:v>0.11764370862895764</c:v>
                </c:pt>
                <c:pt idx="630">
                  <c:v>0.11390681544808685</c:v>
                </c:pt>
                <c:pt idx="631">
                  <c:v>0.11361279401821238</c:v>
                </c:pt>
                <c:pt idx="632">
                  <c:v>0.11353551020029222</c:v>
                </c:pt>
                <c:pt idx="633">
                  <c:v>0.11237282647930735</c:v>
                </c:pt>
                <c:pt idx="634">
                  <c:v>0.11065664051684274</c:v>
                </c:pt>
                <c:pt idx="635">
                  <c:v>0.11125639857479158</c:v>
                </c:pt>
                <c:pt idx="636">
                  <c:v>0.11247900354862904</c:v>
                </c:pt>
                <c:pt idx="637">
                  <c:v>0.11573082276373745</c:v>
                </c:pt>
                <c:pt idx="638">
                  <c:v>0.11568725744219555</c:v>
                </c:pt>
                <c:pt idx="639">
                  <c:v>0.1166964863411709</c:v>
                </c:pt>
                <c:pt idx="640">
                  <c:v>0.11695509606159521</c:v>
                </c:pt>
                <c:pt idx="641">
                  <c:v>0.11684887955405447</c:v>
                </c:pt>
                <c:pt idx="642">
                  <c:v>0.11632592491999366</c:v>
                </c:pt>
                <c:pt idx="643">
                  <c:v>0.1148599474541713</c:v>
                </c:pt>
                <c:pt idx="644">
                  <c:v>0.11353379442093885</c:v>
                </c:pt>
                <c:pt idx="645">
                  <c:v>0.11098717103346685</c:v>
                </c:pt>
                <c:pt idx="646">
                  <c:v>0.10998828259713833</c:v>
                </c:pt>
                <c:pt idx="647">
                  <c:v>0.10735755262985507</c:v>
                </c:pt>
                <c:pt idx="648">
                  <c:v>0.10648031450436128</c:v>
                </c:pt>
                <c:pt idx="649">
                  <c:v>0.1051685342666681</c:v>
                </c:pt>
                <c:pt idx="650">
                  <c:v>0.1038188870254944</c:v>
                </c:pt>
                <c:pt idx="651">
                  <c:v>0.10279876701265507</c:v>
                </c:pt>
                <c:pt idx="652">
                  <c:v>0.10175585458434316</c:v>
                </c:pt>
                <c:pt idx="653">
                  <c:v>0.10167890247367238</c:v>
                </c:pt>
                <c:pt idx="654">
                  <c:v>0.10192789253838745</c:v>
                </c:pt>
                <c:pt idx="655">
                  <c:v>0.10175854192961961</c:v>
                </c:pt>
                <c:pt idx="656">
                  <c:v>0.1027550307636019</c:v>
                </c:pt>
                <c:pt idx="657">
                  <c:v>0.10269832138919047</c:v>
                </c:pt>
                <c:pt idx="658">
                  <c:v>0.10185539210579582</c:v>
                </c:pt>
                <c:pt idx="659">
                  <c:v>0.10145553772747558</c:v>
                </c:pt>
                <c:pt idx="660">
                  <c:v>9.9606238231713148E-2</c:v>
                </c:pt>
                <c:pt idx="661">
                  <c:v>9.9424296484914354E-2</c:v>
                </c:pt>
                <c:pt idx="662">
                  <c:v>9.8409760764598425E-2</c:v>
                </c:pt>
                <c:pt idx="663">
                  <c:v>9.7461507966216512E-2</c:v>
                </c:pt>
                <c:pt idx="664">
                  <c:v>9.5355798494139735E-2</c:v>
                </c:pt>
                <c:pt idx="665">
                  <c:v>9.5212163252168511E-2</c:v>
                </c:pt>
                <c:pt idx="666">
                  <c:v>9.4243639360753514E-2</c:v>
                </c:pt>
                <c:pt idx="667">
                  <c:v>9.3119009872411063E-2</c:v>
                </c:pt>
                <c:pt idx="668">
                  <c:v>9.4856065869141096E-2</c:v>
                </c:pt>
                <c:pt idx="669">
                  <c:v>9.3867904158389762E-2</c:v>
                </c:pt>
                <c:pt idx="670">
                  <c:v>9.6712931551680009E-2</c:v>
                </c:pt>
                <c:pt idx="671">
                  <c:v>0.10276234240106681</c:v>
                </c:pt>
                <c:pt idx="672">
                  <c:v>0.1107218319897784</c:v>
                </c:pt>
                <c:pt idx="673">
                  <c:v>0.11500394962336485</c:v>
                </c:pt>
                <c:pt idx="674">
                  <c:v>0.11809888570831836</c:v>
                </c:pt>
                <c:pt idx="675">
                  <c:v>0.1172947053470373</c:v>
                </c:pt>
                <c:pt idx="676">
                  <c:v>0.11928676059141159</c:v>
                </c:pt>
                <c:pt idx="677">
                  <c:v>0.1217093246086207</c:v>
                </c:pt>
                <c:pt idx="678">
                  <c:v>0.12069580377288038</c:v>
                </c:pt>
                <c:pt idx="679">
                  <c:v>0.11960334795939606</c:v>
                </c:pt>
                <c:pt idx="680">
                  <c:v>0.11617930893613562</c:v>
                </c:pt>
                <c:pt idx="681">
                  <c:v>0.11438413770734367</c:v>
                </c:pt>
                <c:pt idx="682">
                  <c:v>0.11070581251491436</c:v>
                </c:pt>
                <c:pt idx="683">
                  <c:v>0.10913583972228141</c:v>
                </c:pt>
                <c:pt idx="684">
                  <c:v>0.10688592923191303</c:v>
                </c:pt>
                <c:pt idx="685">
                  <c:v>0.10694347793468675</c:v>
                </c:pt>
                <c:pt idx="686">
                  <c:v>0.1078365797063387</c:v>
                </c:pt>
                <c:pt idx="687">
                  <c:v>0.10998667019496378</c:v>
                </c:pt>
                <c:pt idx="688">
                  <c:v>0.10910463859270912</c:v>
                </c:pt>
                <c:pt idx="689">
                  <c:v>0.10727773594786359</c:v>
                </c:pt>
                <c:pt idx="690">
                  <c:v>0.10662028370799904</c:v>
                </c:pt>
                <c:pt idx="691">
                  <c:v>0.10739071562392059</c:v>
                </c:pt>
                <c:pt idx="692">
                  <c:v>0.10685964159180265</c:v>
                </c:pt>
                <c:pt idx="693">
                  <c:v>0.10614741152473464</c:v>
                </c:pt>
                <c:pt idx="694">
                  <c:v>0.10655499238859871</c:v>
                </c:pt>
                <c:pt idx="695">
                  <c:v>0.10490914219886353</c:v>
                </c:pt>
                <c:pt idx="696">
                  <c:v>0.10430034574065458</c:v>
                </c:pt>
                <c:pt idx="697">
                  <c:v>0.10304977274189669</c:v>
                </c:pt>
                <c:pt idx="698">
                  <c:v>0.10158375007872514</c:v>
                </c:pt>
                <c:pt idx="699">
                  <c:v>0.10000579801069905</c:v>
                </c:pt>
                <c:pt idx="700">
                  <c:v>9.8770034643632029E-2</c:v>
                </c:pt>
                <c:pt idx="701">
                  <c:v>9.9527752233972672E-2</c:v>
                </c:pt>
                <c:pt idx="702">
                  <c:v>0.10004905273355177</c:v>
                </c:pt>
                <c:pt idx="703">
                  <c:v>9.935944046783779E-2</c:v>
                </c:pt>
                <c:pt idx="704">
                  <c:v>9.9860175510722876E-2</c:v>
                </c:pt>
                <c:pt idx="705">
                  <c:v>9.9526018994277848E-2</c:v>
                </c:pt>
                <c:pt idx="706">
                  <c:v>9.8747994972414821E-2</c:v>
                </c:pt>
                <c:pt idx="707">
                  <c:v>0.10103276433738038</c:v>
                </c:pt>
                <c:pt idx="708">
                  <c:v>0.1005742053963587</c:v>
                </c:pt>
                <c:pt idx="709">
                  <c:v>0.10123360771252317</c:v>
                </c:pt>
                <c:pt idx="710">
                  <c:v>0.10149154605632847</c:v>
                </c:pt>
                <c:pt idx="711">
                  <c:v>0.10055447274249026</c:v>
                </c:pt>
                <c:pt idx="712">
                  <c:v>9.9827647511148462E-2</c:v>
                </c:pt>
                <c:pt idx="713">
                  <c:v>0.10033780486878051</c:v>
                </c:pt>
                <c:pt idx="714">
                  <c:v>0.10052847236042717</c:v>
                </c:pt>
                <c:pt idx="715">
                  <c:v>0.10017298365356082</c:v>
                </c:pt>
                <c:pt idx="716">
                  <c:v>9.9275683867981621E-2</c:v>
                </c:pt>
                <c:pt idx="717">
                  <c:v>9.8147260142814968E-2</c:v>
                </c:pt>
                <c:pt idx="718">
                  <c:v>9.7484009803366786E-2</c:v>
                </c:pt>
                <c:pt idx="719">
                  <c:v>9.6577740553312225E-2</c:v>
                </c:pt>
                <c:pt idx="720">
                  <c:v>9.665607737180304E-2</c:v>
                </c:pt>
                <c:pt idx="721">
                  <c:v>9.5788009014493997E-2</c:v>
                </c:pt>
                <c:pt idx="722">
                  <c:v>9.7760673113475402E-2</c:v>
                </c:pt>
                <c:pt idx="723">
                  <c:v>9.5634316340026587E-2</c:v>
                </c:pt>
                <c:pt idx="724">
                  <c:v>0.10092893683830371</c:v>
                </c:pt>
                <c:pt idx="725">
                  <c:v>0.10356235865969644</c:v>
                </c:pt>
                <c:pt idx="726">
                  <c:v>0.10434078282101436</c:v>
                </c:pt>
                <c:pt idx="727">
                  <c:v>0.10350538795031454</c:v>
                </c:pt>
                <c:pt idx="728">
                  <c:v>0.10505480037411495</c:v>
                </c:pt>
                <c:pt idx="729">
                  <c:v>0.10693705836625235</c:v>
                </c:pt>
                <c:pt idx="730">
                  <c:v>0.10756659226452302</c:v>
                </c:pt>
                <c:pt idx="731">
                  <c:v>0.10731008385840171</c:v>
                </c:pt>
                <c:pt idx="732">
                  <c:v>0.10509564951223967</c:v>
                </c:pt>
                <c:pt idx="733">
                  <c:v>0.1040489998133453</c:v>
                </c:pt>
                <c:pt idx="734">
                  <c:v>0.14416895170237645</c:v>
                </c:pt>
                <c:pt idx="735">
                  <c:v>0.10253304197153651</c:v>
                </c:pt>
                <c:pt idx="736">
                  <c:v>0.10315497001355621</c:v>
                </c:pt>
                <c:pt idx="737">
                  <c:v>0.10324601802820715</c:v>
                </c:pt>
                <c:pt idx="738">
                  <c:v>0.10145446143230447</c:v>
                </c:pt>
                <c:pt idx="739">
                  <c:v>0.10210898029939308</c:v>
                </c:pt>
                <c:pt idx="740">
                  <c:v>9.9788061960657481E-2</c:v>
                </c:pt>
                <c:pt idx="741">
                  <c:v>9.9031526343392559E-2</c:v>
                </c:pt>
                <c:pt idx="742">
                  <c:v>0.10215625973383344</c:v>
                </c:pt>
                <c:pt idx="743">
                  <c:v>0.10266043469925859</c:v>
                </c:pt>
                <c:pt idx="744">
                  <c:v>0.10353349433053077</c:v>
                </c:pt>
                <c:pt idx="745">
                  <c:v>0.10184966120276324</c:v>
                </c:pt>
                <c:pt idx="746">
                  <c:v>0.1009587258991366</c:v>
                </c:pt>
                <c:pt idx="747">
                  <c:v>0.10005548058451823</c:v>
                </c:pt>
                <c:pt idx="748">
                  <c:v>0.10147226877747632</c:v>
                </c:pt>
                <c:pt idx="749">
                  <c:v>0.10118689872214638</c:v>
                </c:pt>
                <c:pt idx="750">
                  <c:v>0.10040010756819313</c:v>
                </c:pt>
                <c:pt idx="751">
                  <c:v>9.816749374729368E-2</c:v>
                </c:pt>
                <c:pt idx="752">
                  <c:v>9.9353734881881053E-2</c:v>
                </c:pt>
                <c:pt idx="753">
                  <c:v>0.10001816490930401</c:v>
                </c:pt>
                <c:pt idx="754">
                  <c:v>0.10200749363500947</c:v>
                </c:pt>
                <c:pt idx="755">
                  <c:v>0.10103137310081692</c:v>
                </c:pt>
                <c:pt idx="756">
                  <c:v>0.10065995697749491</c:v>
                </c:pt>
                <c:pt idx="757">
                  <c:v>0.10355498782171917</c:v>
                </c:pt>
                <c:pt idx="758">
                  <c:v>0.10508006841497078</c:v>
                </c:pt>
                <c:pt idx="759">
                  <c:v>0.10582618734498035</c:v>
                </c:pt>
                <c:pt idx="760">
                  <c:v>0.10506087891169835</c:v>
                </c:pt>
                <c:pt idx="761">
                  <c:v>0.10709994647137877</c:v>
                </c:pt>
                <c:pt idx="762">
                  <c:v>0.10777181890140464</c:v>
                </c:pt>
                <c:pt idx="763">
                  <c:v>0.10842541069439654</c:v>
                </c:pt>
                <c:pt idx="764">
                  <c:v>0.10785859708565237</c:v>
                </c:pt>
                <c:pt idx="765">
                  <c:v>0.1086163758810843</c:v>
                </c:pt>
                <c:pt idx="766">
                  <c:v>0.10900170331118768</c:v>
                </c:pt>
                <c:pt idx="767">
                  <c:v>0.10835293886164159</c:v>
                </c:pt>
                <c:pt idx="768">
                  <c:v>0.10845524067158389</c:v>
                </c:pt>
                <c:pt idx="769">
                  <c:v>0.10812329798341416</c:v>
                </c:pt>
                <c:pt idx="770">
                  <c:v>0.11010071324241461</c:v>
                </c:pt>
                <c:pt idx="771">
                  <c:v>0.11051319355524997</c:v>
                </c:pt>
                <c:pt idx="772">
                  <c:v>0.11043139657005745</c:v>
                </c:pt>
                <c:pt idx="773">
                  <c:v>0.11142435606132328</c:v>
                </c:pt>
                <c:pt idx="774">
                  <c:v>0.11343588664360192</c:v>
                </c:pt>
                <c:pt idx="775">
                  <c:v>0.11296476309903777</c:v>
                </c:pt>
                <c:pt idx="776">
                  <c:v>0.11811598518584478</c:v>
                </c:pt>
                <c:pt idx="777">
                  <c:v>0.12417282173649934</c:v>
                </c:pt>
                <c:pt idx="778">
                  <c:v>0.1292710141932662</c:v>
                </c:pt>
                <c:pt idx="779">
                  <c:v>0.1288915540833776</c:v>
                </c:pt>
                <c:pt idx="780">
                  <c:v>0.12857922061725149</c:v>
                </c:pt>
                <c:pt idx="781">
                  <c:v>0.12933884584470082</c:v>
                </c:pt>
                <c:pt idx="782">
                  <c:v>0.12827345813619026</c:v>
                </c:pt>
                <c:pt idx="783">
                  <c:v>0.12879524499294651</c:v>
                </c:pt>
                <c:pt idx="784">
                  <c:v>0.12830697016363787</c:v>
                </c:pt>
                <c:pt idx="785">
                  <c:v>0.12681297119259957</c:v>
                </c:pt>
                <c:pt idx="786">
                  <c:v>0.12287225866354487</c:v>
                </c:pt>
                <c:pt idx="787">
                  <c:v>0.12282112656234083</c:v>
                </c:pt>
                <c:pt idx="788">
                  <c:v>0.12250814195281186</c:v>
                </c:pt>
                <c:pt idx="789">
                  <c:v>0.12198144046049625</c:v>
                </c:pt>
                <c:pt idx="790">
                  <c:v>0.12002697859563442</c:v>
                </c:pt>
                <c:pt idx="791">
                  <c:v>0.11974566323907787</c:v>
                </c:pt>
                <c:pt idx="792">
                  <c:v>0.11860514523287766</c:v>
                </c:pt>
                <c:pt idx="793">
                  <c:v>0.11862700133518822</c:v>
                </c:pt>
                <c:pt idx="794">
                  <c:v>0.11785171003772704</c:v>
                </c:pt>
                <c:pt idx="795">
                  <c:v>0.11997874874773209</c:v>
                </c:pt>
                <c:pt idx="796">
                  <c:v>0.11976565435157982</c:v>
                </c:pt>
                <c:pt idx="797">
                  <c:v>0.11847874642335424</c:v>
                </c:pt>
                <c:pt idx="798">
                  <c:v>0.11850689383395277</c:v>
                </c:pt>
                <c:pt idx="799">
                  <c:v>0.11745331007502981</c:v>
                </c:pt>
                <c:pt idx="800">
                  <c:v>0.11762003050188574</c:v>
                </c:pt>
                <c:pt idx="801">
                  <c:v>0.1164890080869135</c:v>
                </c:pt>
                <c:pt idx="802">
                  <c:v>0.11719748990843945</c:v>
                </c:pt>
                <c:pt idx="803">
                  <c:v>0.11499310702438478</c:v>
                </c:pt>
                <c:pt idx="804">
                  <c:v>0.11326684614581943</c:v>
                </c:pt>
                <c:pt idx="805">
                  <c:v>0.113753224798369</c:v>
                </c:pt>
                <c:pt idx="806">
                  <c:v>0.11306045196909767</c:v>
                </c:pt>
                <c:pt idx="807">
                  <c:v>0.11377699675381962</c:v>
                </c:pt>
                <c:pt idx="808">
                  <c:v>0.11254478150467453</c:v>
                </c:pt>
                <c:pt idx="809">
                  <c:v>0.11255093457569543</c:v>
                </c:pt>
                <c:pt idx="810">
                  <c:v>0.11159668771238408</c:v>
                </c:pt>
                <c:pt idx="811">
                  <c:v>0.1109139197453608</c:v>
                </c:pt>
                <c:pt idx="812">
                  <c:v>0.10795286590383944</c:v>
                </c:pt>
                <c:pt idx="813">
                  <c:v>0.10826016486565335</c:v>
                </c:pt>
                <c:pt idx="814">
                  <c:v>0.1075700490761235</c:v>
                </c:pt>
                <c:pt idx="815">
                  <c:v>0.10624367471841359</c:v>
                </c:pt>
                <c:pt idx="816">
                  <c:v>0.10563492491557359</c:v>
                </c:pt>
                <c:pt idx="817">
                  <c:v>0.10302938753858572</c:v>
                </c:pt>
                <c:pt idx="818">
                  <c:v>0.10257343222033061</c:v>
                </c:pt>
                <c:pt idx="819">
                  <c:v>9.8799808932043903E-2</c:v>
                </c:pt>
                <c:pt idx="820">
                  <c:v>9.7634893811305662E-2</c:v>
                </c:pt>
                <c:pt idx="821">
                  <c:v>9.6066328177065494E-2</c:v>
                </c:pt>
                <c:pt idx="822">
                  <c:v>9.5264960985899649E-2</c:v>
                </c:pt>
                <c:pt idx="823">
                  <c:v>9.4744145340159167E-2</c:v>
                </c:pt>
                <c:pt idx="824">
                  <c:v>9.2329397861356716E-2</c:v>
                </c:pt>
                <c:pt idx="825">
                  <c:v>9.1039554212169971E-2</c:v>
                </c:pt>
                <c:pt idx="826">
                  <c:v>9.3729556628340163E-2</c:v>
                </c:pt>
                <c:pt idx="827">
                  <c:v>9.4451148812949123E-2</c:v>
                </c:pt>
                <c:pt idx="828">
                  <c:v>9.181878494423952E-2</c:v>
                </c:pt>
                <c:pt idx="829">
                  <c:v>8.8691659094424419E-2</c:v>
                </c:pt>
                <c:pt idx="830">
                  <c:v>8.5515364664119742E-2</c:v>
                </c:pt>
                <c:pt idx="831">
                  <c:v>8.6443048973293718E-2</c:v>
                </c:pt>
                <c:pt idx="832">
                  <c:v>8.4958539889309029E-2</c:v>
                </c:pt>
                <c:pt idx="833">
                  <c:v>8.0914002270305763E-2</c:v>
                </c:pt>
                <c:pt idx="834">
                  <c:v>7.8545795591583797E-2</c:v>
                </c:pt>
                <c:pt idx="835">
                  <c:v>7.8008473032698908E-2</c:v>
                </c:pt>
                <c:pt idx="836">
                  <c:v>7.7496374548837302E-2</c:v>
                </c:pt>
                <c:pt idx="837">
                  <c:v>8.5164152764875919E-2</c:v>
                </c:pt>
                <c:pt idx="838">
                  <c:v>8.2665226213431864E-2</c:v>
                </c:pt>
                <c:pt idx="839">
                  <c:v>9.9151283931627671E-2</c:v>
                </c:pt>
                <c:pt idx="840">
                  <c:v>9.7557089690924526E-2</c:v>
                </c:pt>
                <c:pt idx="841">
                  <c:v>9.5011733221721531E-2</c:v>
                </c:pt>
                <c:pt idx="842">
                  <c:v>9.065557976647666E-2</c:v>
                </c:pt>
                <c:pt idx="843">
                  <c:v>9.0672109899232495E-2</c:v>
                </c:pt>
                <c:pt idx="844">
                  <c:v>8.966322167859711E-2</c:v>
                </c:pt>
                <c:pt idx="845">
                  <c:v>8.8119828585233886E-2</c:v>
                </c:pt>
                <c:pt idx="846">
                  <c:v>8.5011141437614388E-2</c:v>
                </c:pt>
                <c:pt idx="847">
                  <c:v>0.10558820920592932</c:v>
                </c:pt>
                <c:pt idx="848">
                  <c:v>0.10281371644053938</c:v>
                </c:pt>
                <c:pt idx="849">
                  <c:v>0.10103914248164617</c:v>
                </c:pt>
                <c:pt idx="850">
                  <c:v>0.10039471257241511</c:v>
                </c:pt>
                <c:pt idx="851">
                  <c:v>9.5131225179313619E-2</c:v>
                </c:pt>
                <c:pt idx="852">
                  <c:v>0.10621967881320299</c:v>
                </c:pt>
                <c:pt idx="853">
                  <c:v>0.10299987575416693</c:v>
                </c:pt>
                <c:pt idx="854">
                  <c:v>9.7384416473022553E-2</c:v>
                </c:pt>
                <c:pt idx="855">
                  <c:v>9.234045477898381E-2</c:v>
                </c:pt>
                <c:pt idx="856">
                  <c:v>9.493106896841999E-2</c:v>
                </c:pt>
                <c:pt idx="857">
                  <c:v>9.2501734512636699E-2</c:v>
                </c:pt>
                <c:pt idx="858">
                  <c:v>9.9871543073532548E-2</c:v>
                </c:pt>
                <c:pt idx="859">
                  <c:v>9.695978431327533E-2</c:v>
                </c:pt>
                <c:pt idx="860">
                  <c:v>8.8781075588284797E-2</c:v>
                </c:pt>
                <c:pt idx="861">
                  <c:v>9.5259358311881828E-2</c:v>
                </c:pt>
                <c:pt idx="862">
                  <c:v>8.9498367485369421E-2</c:v>
                </c:pt>
                <c:pt idx="863">
                  <c:v>8.4712595836376636E-2</c:v>
                </c:pt>
                <c:pt idx="864">
                  <c:v>8.4444349769499161E-2</c:v>
                </c:pt>
                <c:pt idx="865">
                  <c:v>8.406496783988221E-2</c:v>
                </c:pt>
                <c:pt idx="866">
                  <c:v>8.5365533740037761E-2</c:v>
                </c:pt>
                <c:pt idx="867">
                  <c:v>8.5777140831613641E-2</c:v>
                </c:pt>
                <c:pt idx="868">
                  <c:v>8.3473797835277017E-2</c:v>
                </c:pt>
                <c:pt idx="869">
                  <c:v>7.974409931083308E-2</c:v>
                </c:pt>
                <c:pt idx="870">
                  <c:v>7.7432486162602371E-2</c:v>
                </c:pt>
                <c:pt idx="871">
                  <c:v>8.2011574522656241E-2</c:v>
                </c:pt>
                <c:pt idx="872">
                  <c:v>7.750253669295995E-2</c:v>
                </c:pt>
                <c:pt idx="873">
                  <c:v>7.3240637200149727E-2</c:v>
                </c:pt>
                <c:pt idx="874">
                  <c:v>6.9078953654334793E-2</c:v>
                </c:pt>
                <c:pt idx="875">
                  <c:v>7.284566389990671E-2</c:v>
                </c:pt>
                <c:pt idx="876">
                  <c:v>7.0509850181230196E-2</c:v>
                </c:pt>
                <c:pt idx="877">
                  <c:v>6.636536765843172E-2</c:v>
                </c:pt>
                <c:pt idx="878">
                  <c:v>6.4321059004034231E-2</c:v>
                </c:pt>
                <c:pt idx="879">
                  <c:v>7.7047979533606828E-2</c:v>
                </c:pt>
                <c:pt idx="880">
                  <c:v>7.3878214414767635E-2</c:v>
                </c:pt>
                <c:pt idx="881">
                  <c:v>6.8340838845465657E-2</c:v>
                </c:pt>
                <c:pt idx="882">
                  <c:v>7.0707629360888841E-2</c:v>
                </c:pt>
                <c:pt idx="883">
                  <c:v>6.9445957200414896E-2</c:v>
                </c:pt>
                <c:pt idx="884">
                  <c:v>7.4036380289314752E-2</c:v>
                </c:pt>
                <c:pt idx="885">
                  <c:v>6.3621777222488518E-2</c:v>
                </c:pt>
                <c:pt idx="886">
                  <c:v>6.288519538658395E-2</c:v>
                </c:pt>
                <c:pt idx="887">
                  <c:v>6.0545063727271947E-2</c:v>
                </c:pt>
                <c:pt idx="888">
                  <c:v>6.4347020111709119E-2</c:v>
                </c:pt>
                <c:pt idx="889">
                  <c:v>5.868863066711677E-2</c:v>
                </c:pt>
                <c:pt idx="890">
                  <c:v>5.6383843210768558E-2</c:v>
                </c:pt>
                <c:pt idx="891">
                  <c:v>5.007497685326727E-2</c:v>
                </c:pt>
                <c:pt idx="892">
                  <c:v>4.625834350400479E-2</c:v>
                </c:pt>
                <c:pt idx="893">
                  <c:v>4.6911883171966776E-2</c:v>
                </c:pt>
                <c:pt idx="894">
                  <c:v>4.1100262714107168E-2</c:v>
                </c:pt>
                <c:pt idx="895">
                  <c:v>3.8058960170040346E-2</c:v>
                </c:pt>
                <c:pt idx="896">
                  <c:v>3.4441205348234562E-2</c:v>
                </c:pt>
                <c:pt idx="897">
                  <c:v>3.488997581096933E-2</c:v>
                </c:pt>
                <c:pt idx="898">
                  <c:v>3.0629096885106389E-2</c:v>
                </c:pt>
                <c:pt idx="899">
                  <c:v>2.9121606706863819E-2</c:v>
                </c:pt>
                <c:pt idx="900">
                  <c:v>2.8285574335144548E-2</c:v>
                </c:pt>
                <c:pt idx="901">
                  <c:v>3.0841536308940983E-2</c:v>
                </c:pt>
                <c:pt idx="902">
                  <c:v>2.8589470245907671E-2</c:v>
                </c:pt>
                <c:pt idx="903">
                  <c:v>2.7286161606108982E-2</c:v>
                </c:pt>
                <c:pt idx="904">
                  <c:v>2.4357641365349923E-2</c:v>
                </c:pt>
                <c:pt idx="905">
                  <c:v>2.7253709349845247E-2</c:v>
                </c:pt>
                <c:pt idx="906">
                  <c:v>2.6734179635445828E-2</c:v>
                </c:pt>
                <c:pt idx="907">
                  <c:v>2.4322958571051129E-2</c:v>
                </c:pt>
                <c:pt idx="908">
                  <c:v>2.1977612141956957E-2</c:v>
                </c:pt>
                <c:pt idx="909">
                  <c:v>2.0978751633780487E-2</c:v>
                </c:pt>
                <c:pt idx="910">
                  <c:v>2.3333013517892683E-2</c:v>
                </c:pt>
                <c:pt idx="911">
                  <c:v>2.1109112409745119E-2</c:v>
                </c:pt>
                <c:pt idx="912">
                  <c:v>1.8863800718191739E-2</c:v>
                </c:pt>
                <c:pt idx="913">
                  <c:v>1.7542528712138315E-2</c:v>
                </c:pt>
                <c:pt idx="914">
                  <c:v>1.6626884477442937E-2</c:v>
                </c:pt>
                <c:pt idx="915">
                  <c:v>1.478858217954704E-2</c:v>
                </c:pt>
                <c:pt idx="916">
                  <c:v>1.3124119163290052E-2</c:v>
                </c:pt>
                <c:pt idx="917">
                  <c:v>1.1134496599570463E-2</c:v>
                </c:pt>
                <c:pt idx="918">
                  <c:v>1.0308422642256641E-2</c:v>
                </c:pt>
                <c:pt idx="919">
                  <c:v>9.2585428342961615E-3</c:v>
                </c:pt>
                <c:pt idx="920">
                  <c:v>6.4855656721109226E-2</c:v>
                </c:pt>
                <c:pt idx="921">
                  <c:v>6.1527283616188706E-2</c:v>
                </c:pt>
                <c:pt idx="922">
                  <c:v>7.5661497201734582E-2</c:v>
                </c:pt>
                <c:pt idx="923">
                  <c:v>0.10239078776489163</c:v>
                </c:pt>
                <c:pt idx="924">
                  <c:v>0.12257079957748097</c:v>
                </c:pt>
                <c:pt idx="925">
                  <c:v>0.13663376768068536</c:v>
                </c:pt>
                <c:pt idx="926">
                  <c:v>0.15164625620177838</c:v>
                </c:pt>
                <c:pt idx="927">
                  <c:v>0.15168547892047318</c:v>
                </c:pt>
                <c:pt idx="928">
                  <c:v>0.15781360844217499</c:v>
                </c:pt>
                <c:pt idx="929">
                  <c:v>0.14658146619290907</c:v>
                </c:pt>
                <c:pt idx="930">
                  <c:v>0.15085018109157278</c:v>
                </c:pt>
                <c:pt idx="931">
                  <c:v>0.14951266245941452</c:v>
                </c:pt>
                <c:pt idx="932">
                  <c:v>0.13054592283332928</c:v>
                </c:pt>
                <c:pt idx="933">
                  <c:v>0.13029189372646882</c:v>
                </c:pt>
                <c:pt idx="934">
                  <c:v>0.11590618762295958</c:v>
                </c:pt>
                <c:pt idx="935">
                  <c:v>0.1246146699513045</c:v>
                </c:pt>
                <c:pt idx="936">
                  <c:v>0.120772568922282</c:v>
                </c:pt>
                <c:pt idx="937">
                  <c:v>0.10707585645311199</c:v>
                </c:pt>
                <c:pt idx="938">
                  <c:v>9.0633140942117288E-2</c:v>
                </c:pt>
                <c:pt idx="939">
                  <c:v>8.7582976337973364E-2</c:v>
                </c:pt>
                <c:pt idx="940">
                  <c:v>8.9148569341875178E-2</c:v>
                </c:pt>
                <c:pt idx="941">
                  <c:v>0.10381667467309802</c:v>
                </c:pt>
                <c:pt idx="942">
                  <c:v>9.2089907089749345E-2</c:v>
                </c:pt>
                <c:pt idx="943">
                  <c:v>8.8502637215439425E-2</c:v>
                </c:pt>
                <c:pt idx="944">
                  <c:v>7.9853622283145284E-2</c:v>
                </c:pt>
                <c:pt idx="945">
                  <c:v>7.8798439598979794E-2</c:v>
                </c:pt>
                <c:pt idx="946">
                  <c:v>7.5107300767075044E-2</c:v>
                </c:pt>
                <c:pt idx="947">
                  <c:v>7.125623241494039E-2</c:v>
                </c:pt>
                <c:pt idx="948">
                  <c:v>6.9026011326567452E-2</c:v>
                </c:pt>
                <c:pt idx="949">
                  <c:v>8.164820360868992E-2</c:v>
                </c:pt>
                <c:pt idx="950">
                  <c:v>8.1656153151252686E-2</c:v>
                </c:pt>
                <c:pt idx="951">
                  <c:v>7.7366788133691036E-2</c:v>
                </c:pt>
                <c:pt idx="952">
                  <c:v>7.7171885042083999E-2</c:v>
                </c:pt>
                <c:pt idx="953">
                  <c:v>7.922360857176429E-2</c:v>
                </c:pt>
                <c:pt idx="954">
                  <c:v>7.929261636057143E-2</c:v>
                </c:pt>
                <c:pt idx="955">
                  <c:v>7.7742645976505681E-2</c:v>
                </c:pt>
                <c:pt idx="956">
                  <c:v>7.7714186946271663E-2</c:v>
                </c:pt>
                <c:pt idx="957">
                  <c:v>7.9887583083935496E-2</c:v>
                </c:pt>
                <c:pt idx="958">
                  <c:v>8.1590881267175133E-2</c:v>
                </c:pt>
                <c:pt idx="959">
                  <c:v>8.1183398676281215E-2</c:v>
                </c:pt>
                <c:pt idx="960">
                  <c:v>8.1154231984960662E-2</c:v>
                </c:pt>
                <c:pt idx="961">
                  <c:v>8.1703068494372019E-2</c:v>
                </c:pt>
                <c:pt idx="962">
                  <c:v>8.5906889711458601E-2</c:v>
                </c:pt>
                <c:pt idx="963">
                  <c:v>8.7616322472092362E-2</c:v>
                </c:pt>
                <c:pt idx="964">
                  <c:v>8.8657206792370408E-2</c:v>
                </c:pt>
                <c:pt idx="965">
                  <c:v>8.853175619822902E-2</c:v>
                </c:pt>
                <c:pt idx="966">
                  <c:v>8.7304366389724053E-2</c:v>
                </c:pt>
                <c:pt idx="967">
                  <c:v>9.2030616025619877E-2</c:v>
                </c:pt>
                <c:pt idx="968">
                  <c:v>9.3154570530394637E-2</c:v>
                </c:pt>
                <c:pt idx="969">
                  <c:v>9.1861758485604975E-2</c:v>
                </c:pt>
                <c:pt idx="970">
                  <c:v>9.9698588101912775E-2</c:v>
                </c:pt>
                <c:pt idx="971">
                  <c:v>0.10359944954868881</c:v>
                </c:pt>
                <c:pt idx="972">
                  <c:v>0.10405951083481915</c:v>
                </c:pt>
                <c:pt idx="973">
                  <c:v>0.10389914477306926</c:v>
                </c:pt>
                <c:pt idx="974">
                  <c:v>0.10868808103507836</c:v>
                </c:pt>
                <c:pt idx="975">
                  <c:v>0.10871173872024145</c:v>
                </c:pt>
                <c:pt idx="976">
                  <c:v>0.11441390545783688</c:v>
                </c:pt>
                <c:pt idx="977">
                  <c:v>0.11420977752449961</c:v>
                </c:pt>
                <c:pt idx="978">
                  <c:v>0.11432352151000022</c:v>
                </c:pt>
                <c:pt idx="979">
                  <c:v>0.115162896801755</c:v>
                </c:pt>
                <c:pt idx="980">
                  <c:v>0.11309936853232473</c:v>
                </c:pt>
                <c:pt idx="981">
                  <c:v>0.10442626877053217</c:v>
                </c:pt>
                <c:pt idx="982">
                  <c:v>9.2555825631702796E-2</c:v>
                </c:pt>
                <c:pt idx="983">
                  <c:v>9.4759973762459648E-2</c:v>
                </c:pt>
                <c:pt idx="984">
                  <c:v>9.9503556764821088E-2</c:v>
                </c:pt>
                <c:pt idx="985">
                  <c:v>9.9838761391548098E-2</c:v>
                </c:pt>
                <c:pt idx="986">
                  <c:v>8.9717871886026104E-2</c:v>
                </c:pt>
                <c:pt idx="987">
                  <c:v>9.3569402750525624E-2</c:v>
                </c:pt>
                <c:pt idx="988">
                  <c:v>9.2647447452482712E-2</c:v>
                </c:pt>
                <c:pt idx="989">
                  <c:v>9.0725768545612082E-2</c:v>
                </c:pt>
                <c:pt idx="990">
                  <c:v>8.7515315933973312E-2</c:v>
                </c:pt>
                <c:pt idx="991">
                  <c:v>8.3504088353678299E-2</c:v>
                </c:pt>
                <c:pt idx="992">
                  <c:v>8.8503113762411809E-2</c:v>
                </c:pt>
                <c:pt idx="993">
                  <c:v>8.9613692536098771E-2</c:v>
                </c:pt>
                <c:pt idx="994">
                  <c:v>8.8623600120948595E-2</c:v>
                </c:pt>
                <c:pt idx="995">
                  <c:v>8.9552108931279226E-2</c:v>
                </c:pt>
                <c:pt idx="996">
                  <c:v>9.0547727491001928E-2</c:v>
                </c:pt>
                <c:pt idx="997">
                  <c:v>8.951211752733601E-2</c:v>
                </c:pt>
                <c:pt idx="998">
                  <c:v>8.736337823192418E-2</c:v>
                </c:pt>
                <c:pt idx="999">
                  <c:v>8.5133687131464936E-2</c:v>
                </c:pt>
                <c:pt idx="1000">
                  <c:v>8.7003584725143912E-2</c:v>
                </c:pt>
                <c:pt idx="1001">
                  <c:v>8.6430012093390796E-2</c:v>
                </c:pt>
                <c:pt idx="1002">
                  <c:v>8.1540684767863442E-2</c:v>
                </c:pt>
                <c:pt idx="1003">
                  <c:v>7.4977799543148482E-2</c:v>
                </c:pt>
                <c:pt idx="1004">
                  <c:v>7.3447140014045162E-2</c:v>
                </c:pt>
                <c:pt idx="1005">
                  <c:v>7.286942643921529E-2</c:v>
                </c:pt>
                <c:pt idx="1006">
                  <c:v>7.0166205242450611E-2</c:v>
                </c:pt>
                <c:pt idx="1007">
                  <c:v>6.7233220901218443E-2</c:v>
                </c:pt>
                <c:pt idx="1008">
                  <c:v>6.4181450588254071E-2</c:v>
                </c:pt>
                <c:pt idx="1009">
                  <c:v>6.0153161133657061E-2</c:v>
                </c:pt>
                <c:pt idx="1010">
                  <c:v>5.7288625393847541E-2</c:v>
                </c:pt>
                <c:pt idx="1011">
                  <c:v>5.4414834655675426E-2</c:v>
                </c:pt>
                <c:pt idx="1012">
                  <c:v>5.0309907223058982E-2</c:v>
                </c:pt>
                <c:pt idx="1013">
                  <c:v>5.3956837665363647E-2</c:v>
                </c:pt>
                <c:pt idx="1014">
                  <c:v>5.4032664557603055E-2</c:v>
                </c:pt>
                <c:pt idx="1015">
                  <c:v>5.5457785472309076E-2</c:v>
                </c:pt>
                <c:pt idx="1016">
                  <c:v>5.0997412705915089E-2</c:v>
                </c:pt>
                <c:pt idx="1017">
                  <c:v>4.9041931023624065E-2</c:v>
                </c:pt>
                <c:pt idx="1018">
                  <c:v>4.7046020307655097E-2</c:v>
                </c:pt>
                <c:pt idx="1019">
                  <c:v>4.6824749352933848E-2</c:v>
                </c:pt>
                <c:pt idx="1020">
                  <c:v>4.4648291211749708E-2</c:v>
                </c:pt>
                <c:pt idx="1021">
                  <c:v>4.3329225669684363E-2</c:v>
                </c:pt>
                <c:pt idx="1022">
                  <c:v>4.4917431200516986E-2</c:v>
                </c:pt>
                <c:pt idx="1023">
                  <c:v>4.4545899138257398E-2</c:v>
                </c:pt>
                <c:pt idx="1024">
                  <c:v>4.4448622277444304E-2</c:v>
                </c:pt>
                <c:pt idx="1025">
                  <c:v>4.438371158553818E-2</c:v>
                </c:pt>
                <c:pt idx="1026">
                  <c:v>4.2759259729631717E-2</c:v>
                </c:pt>
                <c:pt idx="1027">
                  <c:v>4.2528358765568153E-2</c:v>
                </c:pt>
                <c:pt idx="1028">
                  <c:v>4.2681074399138465E-2</c:v>
                </c:pt>
                <c:pt idx="1029">
                  <c:v>4.2690665725667945E-2</c:v>
                </c:pt>
                <c:pt idx="1030">
                  <c:v>4.0967924984639428E-2</c:v>
                </c:pt>
                <c:pt idx="1031">
                  <c:v>4.2823015315397166E-2</c:v>
                </c:pt>
                <c:pt idx="1032">
                  <c:v>4.0862726078119055E-2</c:v>
                </c:pt>
                <c:pt idx="1033">
                  <c:v>4.0555851964619964E-2</c:v>
                </c:pt>
                <c:pt idx="1034">
                  <c:v>3.7783941878123492E-2</c:v>
                </c:pt>
                <c:pt idx="1035">
                  <c:v>3.3875589716206501E-2</c:v>
                </c:pt>
                <c:pt idx="1036">
                  <c:v>3.3359865576157992E-2</c:v>
                </c:pt>
                <c:pt idx="1037">
                  <c:v>3.2417670373279375E-2</c:v>
                </c:pt>
                <c:pt idx="1038">
                  <c:v>3.0627584033513094E-2</c:v>
                </c:pt>
                <c:pt idx="1039">
                  <c:v>3.0654625439030261E-2</c:v>
                </c:pt>
                <c:pt idx="1040">
                  <c:v>2.8471389799276419E-2</c:v>
                </c:pt>
                <c:pt idx="1041">
                  <c:v>2.672521976097237E-2</c:v>
                </c:pt>
                <c:pt idx="1042">
                  <c:v>2.6897726260321279E-2</c:v>
                </c:pt>
                <c:pt idx="1043">
                  <c:v>2.5241621545075445E-2</c:v>
                </c:pt>
                <c:pt idx="1044">
                  <c:v>2.6343054405876896E-2</c:v>
                </c:pt>
                <c:pt idx="1045">
                  <c:v>2.6528272995238439E-2</c:v>
                </c:pt>
                <c:pt idx="1046">
                  <c:v>2.5805539706468893E-2</c:v>
                </c:pt>
                <c:pt idx="1047">
                  <c:v>2.5712774945149314E-2</c:v>
                </c:pt>
                <c:pt idx="1048">
                  <c:v>2.5945206223844833E-2</c:v>
                </c:pt>
                <c:pt idx="1049">
                  <c:v>2.555909954827941E-2</c:v>
                </c:pt>
                <c:pt idx="1050">
                  <c:v>2.3805483206014385E-2</c:v>
                </c:pt>
                <c:pt idx="1051">
                  <c:v>2.2967275316032959E-2</c:v>
                </c:pt>
                <c:pt idx="1052">
                  <c:v>2.2762455436409409E-2</c:v>
                </c:pt>
                <c:pt idx="1053">
                  <c:v>3.1413825999582833E-2</c:v>
                </c:pt>
                <c:pt idx="1054">
                  <c:v>3.3577005176205439E-2</c:v>
                </c:pt>
                <c:pt idx="1055">
                  <c:v>3.5589469489555367E-2</c:v>
                </c:pt>
                <c:pt idx="1056">
                  <c:v>3.3712952267168035E-2</c:v>
                </c:pt>
                <c:pt idx="1057">
                  <c:v>3.9500126547490619E-2</c:v>
                </c:pt>
                <c:pt idx="1058">
                  <c:v>5.3935275674785607E-2</c:v>
                </c:pt>
                <c:pt idx="1059">
                  <c:v>5.7578107718196131E-2</c:v>
                </c:pt>
                <c:pt idx="1060">
                  <c:v>5.7817032835467713E-2</c:v>
                </c:pt>
                <c:pt idx="1061">
                  <c:v>6.1454951396205569E-2</c:v>
                </c:pt>
                <c:pt idx="1062">
                  <c:v>6.3585825465604859E-2</c:v>
                </c:pt>
                <c:pt idx="1063">
                  <c:v>6.7622719450363952E-2</c:v>
                </c:pt>
                <c:pt idx="1064">
                  <c:v>6.8216376317011107E-2</c:v>
                </c:pt>
                <c:pt idx="1065">
                  <c:v>7.071992487453814E-2</c:v>
                </c:pt>
                <c:pt idx="1066">
                  <c:v>7.4196792251983085E-2</c:v>
                </c:pt>
                <c:pt idx="1067">
                  <c:v>7.5443954110599884E-2</c:v>
                </c:pt>
                <c:pt idx="1068">
                  <c:v>7.9323220086971277E-2</c:v>
                </c:pt>
                <c:pt idx="1069">
                  <c:v>8.0017475845434685E-2</c:v>
                </c:pt>
                <c:pt idx="1070">
                  <c:v>8.1013660273561411E-2</c:v>
                </c:pt>
                <c:pt idx="1071">
                  <c:v>8.3756126263757696E-2</c:v>
                </c:pt>
                <c:pt idx="1072">
                  <c:v>8.8885088926908148E-2</c:v>
                </c:pt>
                <c:pt idx="1073">
                  <c:v>9.0384849507475246E-2</c:v>
                </c:pt>
                <c:pt idx="1074">
                  <c:v>9.3220082358406814E-2</c:v>
                </c:pt>
                <c:pt idx="1075">
                  <c:v>9.284375866837595E-2</c:v>
                </c:pt>
                <c:pt idx="1076">
                  <c:v>9.2567128878565053E-2</c:v>
                </c:pt>
                <c:pt idx="1077">
                  <c:v>9.3936910195905624E-2</c:v>
                </c:pt>
                <c:pt idx="1078">
                  <c:v>9.4079343485236208E-2</c:v>
                </c:pt>
                <c:pt idx="1079">
                  <c:v>9.6768245333410524E-2</c:v>
                </c:pt>
                <c:pt idx="1080">
                  <c:v>9.6456620540650975E-2</c:v>
                </c:pt>
                <c:pt idx="1081">
                  <c:v>9.2849957860071622E-2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3-4E88-A247-6A603E9D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6340472"/>
        <c:axId val="-2126343528"/>
      </c:lineChart>
      <c:dateAx>
        <c:axId val="-212634047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6343528"/>
        <c:crosses val="autoZero"/>
        <c:auto val="1"/>
        <c:lblOffset val="100"/>
        <c:baseTimeUnit val="days"/>
      </c:dateAx>
      <c:valAx>
        <c:axId val="-2126343528"/>
        <c:scaling>
          <c:orientation val="minMax"/>
          <c:max val="0.2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6340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00"/>
            </a:pPr>
            <a:r>
              <a:rPr lang="en-US" sz="1300"/>
              <a:t>Crecimiento de Agregados Monetarios (</a:t>
            </a:r>
            <a:r>
              <a:rPr lang="es-VE" sz="1300" b="1" i="0" u="none" strike="noStrike" baseline="0">
                <a:effectLst/>
              </a:rPr>
              <a:t>año/año</a:t>
            </a:r>
            <a:r>
              <a:rPr lang="en-US" sz="1300"/>
              <a:t>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06768767512902"/>
          <c:w val="0.86351159230096197"/>
          <c:h val="0.70121074707339504"/>
        </c:manualLayout>
      </c:layout>
      <c:lineChart>
        <c:grouping val="standard"/>
        <c:varyColors val="0"/>
        <c:ser>
          <c:idx val="6"/>
          <c:order val="0"/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F-4A56-8DCB-51955FB86B6B}"/>
            </c:ext>
          </c:extLst>
        </c:ser>
        <c:ser>
          <c:idx val="7"/>
          <c:order val="1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F-4A56-8DCB-51955FB86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839784"/>
        <c:axId val="-2127836712"/>
      </c:lineChart>
      <c:dateAx>
        <c:axId val="-2127839784"/>
        <c:scaling>
          <c:orientation val="minMax"/>
          <c:min val="41640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836712"/>
        <c:crosses val="autoZero"/>
        <c:auto val="1"/>
        <c:lblOffset val="100"/>
        <c:baseTimeUnit val="days"/>
      </c:dateAx>
      <c:valAx>
        <c:axId val="-2127836712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7839784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595939808874601"/>
          <c:h val="6.5387808081417004E-2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Efectivo</a:t>
            </a:r>
            <a:r>
              <a:rPr lang="en-US" sz="1200" baseline="0"/>
              <a:t> </a:t>
            </a:r>
            <a:r>
              <a:rPr lang="en-US" sz="1200"/>
              <a:t>(como</a:t>
            </a:r>
            <a:r>
              <a:rPr lang="en-US" sz="1200" baseline="0"/>
              <a:t> </a:t>
            </a:r>
            <a:r>
              <a:rPr lang="en-US" sz="1200"/>
              <a:t>% de Liquidez Monetaria)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Raw'!$B$27</c:f>
              <c:strCache>
                <c:ptCount val="1"/>
                <c:pt idx="0">
                  <c:v>Cash Total / M2</c:v>
                </c:pt>
              </c:strCache>
            </c:strRef>
          </c:tx>
          <c:marker>
            <c:symbol val="none"/>
          </c:marker>
          <c:xVal>
            <c:numRef>
              <c:f>'Weekly Raw'!$C$5:$ALW$5</c:f>
              <c:numCache>
                <c:formatCode>m/d/yyyy</c:formatCode>
                <c:ptCount val="1009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</c:numCache>
            </c:numRef>
          </c:xVal>
          <c:yVal>
            <c:numRef>
              <c:f>'Weekly Raw'!$C$27:$ALW$27</c:f>
              <c:numCache>
                <c:formatCode>0.0%</c:formatCode>
                <c:ptCount val="1009"/>
                <c:pt idx="0">
                  <c:v>0.15847103368169005</c:v>
                </c:pt>
                <c:pt idx="1">
                  <c:v>0.14168640499262425</c:v>
                </c:pt>
                <c:pt idx="2">
                  <c:v>0.13915610269932391</c:v>
                </c:pt>
                <c:pt idx="3">
                  <c:v>0.1316731464369704</c:v>
                </c:pt>
                <c:pt idx="4">
                  <c:v>0.13496509245793697</c:v>
                </c:pt>
                <c:pt idx="5">
                  <c:v>0.13011106966446301</c:v>
                </c:pt>
                <c:pt idx="6">
                  <c:v>0.12956396180509935</c:v>
                </c:pt>
                <c:pt idx="7">
                  <c:v>0.13454095489007353</c:v>
                </c:pt>
                <c:pt idx="8">
                  <c:v>0.13678034970647154</c:v>
                </c:pt>
                <c:pt idx="9">
                  <c:v>0.13802038399980962</c:v>
                </c:pt>
                <c:pt idx="10">
                  <c:v>0.13995404283565549</c:v>
                </c:pt>
                <c:pt idx="11">
                  <c:v>0.13934697504415364</c:v>
                </c:pt>
                <c:pt idx="12">
                  <c:v>0.13487047876027497</c:v>
                </c:pt>
                <c:pt idx="13">
                  <c:v>0.14228572699404957</c:v>
                </c:pt>
                <c:pt idx="14">
                  <c:v>0.1468668891604652</c:v>
                </c:pt>
                <c:pt idx="15">
                  <c:v>0.14551709799766724</c:v>
                </c:pt>
                <c:pt idx="16">
                  <c:v>0.14246015756529448</c:v>
                </c:pt>
                <c:pt idx="17">
                  <c:v>0.1421313788116266</c:v>
                </c:pt>
                <c:pt idx="18">
                  <c:v>0.1428812564077665</c:v>
                </c:pt>
                <c:pt idx="19">
                  <c:v>0.14148154131017404</c:v>
                </c:pt>
                <c:pt idx="20">
                  <c:v>0.13963446019949091</c:v>
                </c:pt>
                <c:pt idx="21">
                  <c:v>0.14071980187655292</c:v>
                </c:pt>
                <c:pt idx="22">
                  <c:v>0.14049493027503338</c:v>
                </c:pt>
                <c:pt idx="23">
                  <c:v>0.14051804792170425</c:v>
                </c:pt>
                <c:pt idx="24">
                  <c:v>0.13843351634199064</c:v>
                </c:pt>
                <c:pt idx="25">
                  <c:v>0.14000326215732786</c:v>
                </c:pt>
                <c:pt idx="26">
                  <c:v>0.1449069716283905</c:v>
                </c:pt>
                <c:pt idx="27">
                  <c:v>0.14359271778515273</c:v>
                </c:pt>
                <c:pt idx="28">
                  <c:v>0.14626407555830803</c:v>
                </c:pt>
                <c:pt idx="29">
                  <c:v>0.14126650831632784</c:v>
                </c:pt>
                <c:pt idx="30">
                  <c:v>0.13901659353455764</c:v>
                </c:pt>
                <c:pt idx="31">
                  <c:v>0.14101859290688573</c:v>
                </c:pt>
                <c:pt idx="32">
                  <c:v>0.14317291199792204</c:v>
                </c:pt>
                <c:pt idx="33">
                  <c:v>0.1416594002323969</c:v>
                </c:pt>
                <c:pt idx="34">
                  <c:v>0.13984398764001801</c:v>
                </c:pt>
                <c:pt idx="35">
                  <c:v>0.14257653555446687</c:v>
                </c:pt>
                <c:pt idx="36">
                  <c:v>0.13919279218583963</c:v>
                </c:pt>
                <c:pt idx="37">
                  <c:v>0.13995214126014349</c:v>
                </c:pt>
                <c:pt idx="38">
                  <c:v>0.13730776396111605</c:v>
                </c:pt>
                <c:pt idx="39">
                  <c:v>0.13685959671471856</c:v>
                </c:pt>
                <c:pt idx="40">
                  <c:v>0.13965246336837966</c:v>
                </c:pt>
                <c:pt idx="41">
                  <c:v>0.14092373940278527</c:v>
                </c:pt>
                <c:pt idx="42">
                  <c:v>0.13944111951120908</c:v>
                </c:pt>
                <c:pt idx="43">
                  <c:v>0.14505680153691966</c:v>
                </c:pt>
                <c:pt idx="44">
                  <c:v>0.14605849589058334</c:v>
                </c:pt>
                <c:pt idx="45">
                  <c:v>0.15056285100620426</c:v>
                </c:pt>
                <c:pt idx="46">
                  <c:v>0.15631410633025666</c:v>
                </c:pt>
                <c:pt idx="47">
                  <c:v>0.15356323584110768</c:v>
                </c:pt>
                <c:pt idx="48">
                  <c:v>0.1729244001942789</c:v>
                </c:pt>
                <c:pt idx="49">
                  <c:v>0.17632105875686077</c:v>
                </c:pt>
                <c:pt idx="50">
                  <c:v>0.18787446930882762</c:v>
                </c:pt>
                <c:pt idx="51">
                  <c:v>0.18726921626346135</c:v>
                </c:pt>
                <c:pt idx="52">
                  <c:v>0.18052291185813493</c:v>
                </c:pt>
                <c:pt idx="53">
                  <c:v>0.16400130217027564</c:v>
                </c:pt>
                <c:pt idx="54">
                  <c:v>0.15694097345909178</c:v>
                </c:pt>
                <c:pt idx="55">
                  <c:v>0.15295723735410263</c:v>
                </c:pt>
                <c:pt idx="56">
                  <c:v>0.15588572703477707</c:v>
                </c:pt>
                <c:pt idx="57">
                  <c:v>0.16956718315000027</c:v>
                </c:pt>
                <c:pt idx="58">
                  <c:v>0.16974053889218671</c:v>
                </c:pt>
                <c:pt idx="59">
                  <c:v>0.16811288293484772</c:v>
                </c:pt>
                <c:pt idx="60">
                  <c:v>0.16661451099898419</c:v>
                </c:pt>
                <c:pt idx="61">
                  <c:v>0.16684174692618675</c:v>
                </c:pt>
                <c:pt idx="62">
                  <c:v>0.17105047175896976</c:v>
                </c:pt>
                <c:pt idx="63">
                  <c:v>0.17654389015833216</c:v>
                </c:pt>
                <c:pt idx="64">
                  <c:v>0.1817547715257008</c:v>
                </c:pt>
                <c:pt idx="65">
                  <c:v>0.18142738973321068</c:v>
                </c:pt>
                <c:pt idx="66">
                  <c:v>0.17713044094725761</c:v>
                </c:pt>
                <c:pt idx="67">
                  <c:v>0.18069586224226719</c:v>
                </c:pt>
                <c:pt idx="68">
                  <c:v>0.17815372149642034</c:v>
                </c:pt>
                <c:pt idx="69">
                  <c:v>0.17486415816880488</c:v>
                </c:pt>
                <c:pt idx="70">
                  <c:v>0.17159183299352188</c:v>
                </c:pt>
                <c:pt idx="71">
                  <c:v>0.17025631727772406</c:v>
                </c:pt>
                <c:pt idx="72">
                  <c:v>0.16701910672239934</c:v>
                </c:pt>
                <c:pt idx="73">
                  <c:v>0.1669043709721505</c:v>
                </c:pt>
                <c:pt idx="74">
                  <c:v>0.16725523371584811</c:v>
                </c:pt>
                <c:pt idx="75">
                  <c:v>0.16612987929614115</c:v>
                </c:pt>
                <c:pt idx="76">
                  <c:v>0.16767388826297566</c:v>
                </c:pt>
                <c:pt idx="77">
                  <c:v>0.16687801243010353</c:v>
                </c:pt>
                <c:pt idx="78">
                  <c:v>0.16959338789675124</c:v>
                </c:pt>
                <c:pt idx="79">
                  <c:v>0.1693921191083759</c:v>
                </c:pt>
                <c:pt idx="80">
                  <c:v>0.16561658951235034</c:v>
                </c:pt>
                <c:pt idx="81">
                  <c:v>0.16060528882336417</c:v>
                </c:pt>
                <c:pt idx="82">
                  <c:v>0.16586363576931226</c:v>
                </c:pt>
                <c:pt idx="83">
                  <c:v>0.16798802154886311</c:v>
                </c:pt>
                <c:pt idx="84">
                  <c:v>0.16906351795821822</c:v>
                </c:pt>
                <c:pt idx="85">
                  <c:v>0.16884533388797573</c:v>
                </c:pt>
                <c:pt idx="86">
                  <c:v>0.1692470477621226</c:v>
                </c:pt>
                <c:pt idx="87">
                  <c:v>0.16733078304869267</c:v>
                </c:pt>
                <c:pt idx="88">
                  <c:v>0.16784071050926114</c:v>
                </c:pt>
                <c:pt idx="89">
                  <c:v>0.16833375180376187</c:v>
                </c:pt>
                <c:pt idx="90">
                  <c:v>0.1641550591794432</c:v>
                </c:pt>
                <c:pt idx="91">
                  <c:v>0.16407365961757847</c:v>
                </c:pt>
                <c:pt idx="92">
                  <c:v>0.16462949446341524</c:v>
                </c:pt>
                <c:pt idx="93">
                  <c:v>0.17013010975185408</c:v>
                </c:pt>
                <c:pt idx="94">
                  <c:v>0.16773159868529378</c:v>
                </c:pt>
                <c:pt idx="95">
                  <c:v>0.16684777003399404</c:v>
                </c:pt>
                <c:pt idx="96">
                  <c:v>0.16761639482537097</c:v>
                </c:pt>
                <c:pt idx="97">
                  <c:v>0.17186165614207327</c:v>
                </c:pt>
                <c:pt idx="98">
                  <c:v>0.18794835749011923</c:v>
                </c:pt>
                <c:pt idx="99">
                  <c:v>0.18987567939099392</c:v>
                </c:pt>
                <c:pt idx="100">
                  <c:v>0.19760854973023417</c:v>
                </c:pt>
                <c:pt idx="101">
                  <c:v>0.22534201208083773</c:v>
                </c:pt>
                <c:pt idx="102">
                  <c:v>0.24337091966549726</c:v>
                </c:pt>
                <c:pt idx="103">
                  <c:v>0.24809618983361553</c:v>
                </c:pt>
                <c:pt idx="104">
                  <c:v>0.24388645684140589</c:v>
                </c:pt>
                <c:pt idx="105">
                  <c:v>0.24784157136999976</c:v>
                </c:pt>
                <c:pt idx="106">
                  <c:v>0.25217805990842257</c:v>
                </c:pt>
                <c:pt idx="107">
                  <c:v>0.24359165024525595</c:v>
                </c:pt>
                <c:pt idx="108">
                  <c:v>0.23120668014162649</c:v>
                </c:pt>
                <c:pt idx="109">
                  <c:v>0.22615604316796759</c:v>
                </c:pt>
                <c:pt idx="110">
                  <c:v>0.21982661228368497</c:v>
                </c:pt>
                <c:pt idx="111">
                  <c:v>0.21368154235521455</c:v>
                </c:pt>
                <c:pt idx="112">
                  <c:v>0.20378567386578075</c:v>
                </c:pt>
                <c:pt idx="113">
                  <c:v>0.20434760927681747</c:v>
                </c:pt>
                <c:pt idx="114">
                  <c:v>0.20007609076844657</c:v>
                </c:pt>
                <c:pt idx="115">
                  <c:v>0.19771734429710122</c:v>
                </c:pt>
                <c:pt idx="116">
                  <c:v>0.18882830986914323</c:v>
                </c:pt>
                <c:pt idx="117">
                  <c:v>0.18762915394916138</c:v>
                </c:pt>
                <c:pt idx="118">
                  <c:v>0.18646222896783091</c:v>
                </c:pt>
                <c:pt idx="119">
                  <c:v>0.18884984162023399</c:v>
                </c:pt>
                <c:pt idx="120">
                  <c:v>0.18218212379193605</c:v>
                </c:pt>
                <c:pt idx="121">
                  <c:v>0.17765528184233384</c:v>
                </c:pt>
                <c:pt idx="122">
                  <c:v>0.17315593323805215</c:v>
                </c:pt>
                <c:pt idx="123">
                  <c:v>0.16979638526989035</c:v>
                </c:pt>
                <c:pt idx="124">
                  <c:v>0.16525014449427966</c:v>
                </c:pt>
                <c:pt idx="125">
                  <c:v>0.16424597594080612</c:v>
                </c:pt>
                <c:pt idx="126">
                  <c:v>0.1637477968643348</c:v>
                </c:pt>
                <c:pt idx="127">
                  <c:v>0.16419397157512397</c:v>
                </c:pt>
                <c:pt idx="128">
                  <c:v>0.1655107427098563</c:v>
                </c:pt>
                <c:pt idx="129">
                  <c:v>0.16187685458992229</c:v>
                </c:pt>
                <c:pt idx="130">
                  <c:v>0.16084848182799136</c:v>
                </c:pt>
                <c:pt idx="131">
                  <c:v>0.15961211224473398</c:v>
                </c:pt>
                <c:pt idx="132">
                  <c:v>0.16047748802638603</c:v>
                </c:pt>
                <c:pt idx="133">
                  <c:v>0.15896042930535184</c:v>
                </c:pt>
                <c:pt idx="134">
                  <c:v>0.15663195659059578</c:v>
                </c:pt>
                <c:pt idx="135">
                  <c:v>0.1650048725279879</c:v>
                </c:pt>
                <c:pt idx="136">
                  <c:v>0.16594192944892167</c:v>
                </c:pt>
                <c:pt idx="137">
                  <c:v>0.16498686937472173</c:v>
                </c:pt>
                <c:pt idx="138">
                  <c:v>0.15938328326373757</c:v>
                </c:pt>
                <c:pt idx="139">
                  <c:v>0.1604118279818243</c:v>
                </c:pt>
                <c:pt idx="140">
                  <c:v>0.15714606794465369</c:v>
                </c:pt>
                <c:pt idx="141">
                  <c:v>0.15468286651881955</c:v>
                </c:pt>
                <c:pt idx="142">
                  <c:v>0.15220208875168706</c:v>
                </c:pt>
                <c:pt idx="143">
                  <c:v>0.15141763686456647</c:v>
                </c:pt>
                <c:pt idx="144">
                  <c:v>0.15199512083518243</c:v>
                </c:pt>
                <c:pt idx="145">
                  <c:v>0.15259808522628335</c:v>
                </c:pt>
                <c:pt idx="146">
                  <c:v>0.15323916080004651</c:v>
                </c:pt>
                <c:pt idx="147">
                  <c:v>0.15615284796233095</c:v>
                </c:pt>
                <c:pt idx="148">
                  <c:v>0.16214707087490982</c:v>
                </c:pt>
                <c:pt idx="149">
                  <c:v>0.16335938229186109</c:v>
                </c:pt>
                <c:pt idx="150">
                  <c:v>0.16969796557704939</c:v>
                </c:pt>
                <c:pt idx="151">
                  <c:v>0.16539228873246983</c:v>
                </c:pt>
                <c:pt idx="152">
                  <c:v>0.17281106903734106</c:v>
                </c:pt>
                <c:pt idx="153">
                  <c:v>0.17269984635249142</c:v>
                </c:pt>
                <c:pt idx="154">
                  <c:v>0.17752395585373956</c:v>
                </c:pt>
                <c:pt idx="155">
                  <c:v>0.18580591835046395</c:v>
                </c:pt>
                <c:pt idx="156">
                  <c:v>0.18651399563121215</c:v>
                </c:pt>
                <c:pt idx="157">
                  <c:v>0.17887699244495492</c:v>
                </c:pt>
                <c:pt idx="158">
                  <c:v>0.17097635458552843</c:v>
                </c:pt>
                <c:pt idx="159">
                  <c:v>0.16542136403065663</c:v>
                </c:pt>
                <c:pt idx="160">
                  <c:v>0.16161201215592644</c:v>
                </c:pt>
                <c:pt idx="161">
                  <c:v>0.15872317427685365</c:v>
                </c:pt>
                <c:pt idx="162">
                  <c:v>0.15571270817325075</c:v>
                </c:pt>
                <c:pt idx="163">
                  <c:v>0.15815492715051255</c:v>
                </c:pt>
                <c:pt idx="164">
                  <c:v>0.15757404772768469</c:v>
                </c:pt>
                <c:pt idx="165">
                  <c:v>0.16262331917941622</c:v>
                </c:pt>
                <c:pt idx="166">
                  <c:v>0.15967072615555922</c:v>
                </c:pt>
                <c:pt idx="167">
                  <c:v>0.16316195609784118</c:v>
                </c:pt>
                <c:pt idx="168">
                  <c:v>0.16064132570837142</c:v>
                </c:pt>
                <c:pt idx="169">
                  <c:v>0.16331617859732872</c:v>
                </c:pt>
                <c:pt idx="170">
                  <c:v>0.16766366037920916</c:v>
                </c:pt>
                <c:pt idx="171">
                  <c:v>0.1660856755426503</c:v>
                </c:pt>
                <c:pt idx="172">
                  <c:v>0.16427024663959283</c:v>
                </c:pt>
                <c:pt idx="173">
                  <c:v>0.16030039106302171</c:v>
                </c:pt>
                <c:pt idx="174">
                  <c:v>0.15929603190763636</c:v>
                </c:pt>
                <c:pt idx="175">
                  <c:v>0.15690612562009817</c:v>
                </c:pt>
                <c:pt idx="176">
                  <c:v>0.15740679070516964</c:v>
                </c:pt>
                <c:pt idx="177">
                  <c:v>0.15563545436251935</c:v>
                </c:pt>
                <c:pt idx="178">
                  <c:v>0.15520048659438646</c:v>
                </c:pt>
                <c:pt idx="179">
                  <c:v>0.15346556268700845</c:v>
                </c:pt>
                <c:pt idx="180">
                  <c:v>0.15155101378585084</c:v>
                </c:pt>
                <c:pt idx="181">
                  <c:v>0.15226048213866103</c:v>
                </c:pt>
                <c:pt idx="182">
                  <c:v>0.15395077793332682</c:v>
                </c:pt>
                <c:pt idx="183">
                  <c:v>0.15181911353830005</c:v>
                </c:pt>
                <c:pt idx="184">
                  <c:v>0.15255487762816222</c:v>
                </c:pt>
                <c:pt idx="185">
                  <c:v>0.15448214784520348</c:v>
                </c:pt>
                <c:pt idx="186">
                  <c:v>0.15552708211997671</c:v>
                </c:pt>
                <c:pt idx="187">
                  <c:v>0.16050592099524388</c:v>
                </c:pt>
                <c:pt idx="188">
                  <c:v>0.16679733542825922</c:v>
                </c:pt>
                <c:pt idx="189">
                  <c:v>0.17017903461085654</c:v>
                </c:pt>
                <c:pt idx="190">
                  <c:v>0.16523669075886707</c:v>
                </c:pt>
                <c:pt idx="191">
                  <c:v>0.15999598959698619</c:v>
                </c:pt>
                <c:pt idx="192">
                  <c:v>0.15731015360018871</c:v>
                </c:pt>
                <c:pt idx="193">
                  <c:v>0.15491021957354156</c:v>
                </c:pt>
                <c:pt idx="194">
                  <c:v>0.15314047047244078</c:v>
                </c:pt>
                <c:pt idx="195">
                  <c:v>0.15373128466724087</c:v>
                </c:pt>
                <c:pt idx="196">
                  <c:v>0.15483673017025618</c:v>
                </c:pt>
                <c:pt idx="197">
                  <c:v>0.15370030609565069</c:v>
                </c:pt>
                <c:pt idx="198">
                  <c:v>0.15321271037235545</c:v>
                </c:pt>
                <c:pt idx="199">
                  <c:v>0.15741400865881791</c:v>
                </c:pt>
                <c:pt idx="200">
                  <c:v>0.15859908836039974</c:v>
                </c:pt>
                <c:pt idx="201">
                  <c:v>0.15698377995134277</c:v>
                </c:pt>
                <c:pt idx="202">
                  <c:v>0.16004180538111412</c:v>
                </c:pt>
                <c:pt idx="203">
                  <c:v>0.16531878151323262</c:v>
                </c:pt>
                <c:pt idx="204">
                  <c:v>0.16696073838726508</c:v>
                </c:pt>
                <c:pt idx="205">
                  <c:v>0.16827333023733168</c:v>
                </c:pt>
                <c:pt idx="206">
                  <c:v>0.17260834499088659</c:v>
                </c:pt>
                <c:pt idx="207">
                  <c:v>0.17632180893369173</c:v>
                </c:pt>
                <c:pt idx="208">
                  <c:v>0.17348772183890804</c:v>
                </c:pt>
                <c:pt idx="209">
                  <c:v>0.16651776274431562</c:v>
                </c:pt>
                <c:pt idx="210">
                  <c:v>0.15693809215533608</c:v>
                </c:pt>
                <c:pt idx="211">
                  <c:v>0.15052361167159337</c:v>
                </c:pt>
                <c:pt idx="212">
                  <c:v>0.14709771701913268</c:v>
                </c:pt>
                <c:pt idx="213">
                  <c:v>0.15132481678472148</c:v>
                </c:pt>
                <c:pt idx="214">
                  <c:v>0.14880891324929063</c:v>
                </c:pt>
                <c:pt idx="215">
                  <c:v>0.14564505369296371</c:v>
                </c:pt>
                <c:pt idx="216">
                  <c:v>0.14541729372153514</c:v>
                </c:pt>
                <c:pt idx="217">
                  <c:v>0.14490308370696062</c:v>
                </c:pt>
                <c:pt idx="218">
                  <c:v>0.14340032942317643</c:v>
                </c:pt>
                <c:pt idx="219">
                  <c:v>0.1447683731727023</c:v>
                </c:pt>
                <c:pt idx="220">
                  <c:v>0.14603456880674626</c:v>
                </c:pt>
                <c:pt idx="221">
                  <c:v>0.14250391049442424</c:v>
                </c:pt>
                <c:pt idx="222">
                  <c:v>0.14280120129950136</c:v>
                </c:pt>
                <c:pt idx="223">
                  <c:v>0.14099835200738181</c:v>
                </c:pt>
                <c:pt idx="224">
                  <c:v>0.14076210604019923</c:v>
                </c:pt>
                <c:pt idx="225">
                  <c:v>0.13700233091804842</c:v>
                </c:pt>
                <c:pt idx="226">
                  <c:v>0.13720408481220295</c:v>
                </c:pt>
                <c:pt idx="227">
                  <c:v>0.13925474800352405</c:v>
                </c:pt>
                <c:pt idx="228">
                  <c:v>0.13793973271337051</c:v>
                </c:pt>
                <c:pt idx="229">
                  <c:v>0.13791983187052595</c:v>
                </c:pt>
                <c:pt idx="230">
                  <c:v>0.13871172697937145</c:v>
                </c:pt>
                <c:pt idx="231">
                  <c:v>0.13849645861945539</c:v>
                </c:pt>
                <c:pt idx="232">
                  <c:v>0.13557511752608722</c:v>
                </c:pt>
                <c:pt idx="233">
                  <c:v>0.13759433732239482</c:v>
                </c:pt>
                <c:pt idx="234">
                  <c:v>0.13211675848566898</c:v>
                </c:pt>
                <c:pt idx="235">
                  <c:v>0.13396980627738925</c:v>
                </c:pt>
                <c:pt idx="236">
                  <c:v>0.1335607208831405</c:v>
                </c:pt>
                <c:pt idx="237">
                  <c:v>0.13464755081227792</c:v>
                </c:pt>
                <c:pt idx="238">
                  <c:v>0.13458611256922204</c:v>
                </c:pt>
                <c:pt idx="239">
                  <c:v>0.13553560271557027</c:v>
                </c:pt>
                <c:pt idx="240">
                  <c:v>0.1349278185546583</c:v>
                </c:pt>
                <c:pt idx="241">
                  <c:v>0.13441478355123063</c:v>
                </c:pt>
                <c:pt idx="242">
                  <c:v>0.13234093825902046</c:v>
                </c:pt>
                <c:pt idx="243">
                  <c:v>0.12899733701356864</c:v>
                </c:pt>
                <c:pt idx="244">
                  <c:v>0.12934732428123746</c:v>
                </c:pt>
                <c:pt idx="245">
                  <c:v>0.12684481261138653</c:v>
                </c:pt>
                <c:pt idx="246">
                  <c:v>0.12746568110791143</c:v>
                </c:pt>
                <c:pt idx="247">
                  <c:v>0.12761856419982662</c:v>
                </c:pt>
                <c:pt idx="248">
                  <c:v>0.12648021525131936</c:v>
                </c:pt>
                <c:pt idx="249">
                  <c:v>0.12666360290913892</c:v>
                </c:pt>
                <c:pt idx="250">
                  <c:v>0.12896929535290075</c:v>
                </c:pt>
                <c:pt idx="251">
                  <c:v>0.12850930027971832</c:v>
                </c:pt>
                <c:pt idx="252">
                  <c:v>0.1305119376093844</c:v>
                </c:pt>
                <c:pt idx="253">
                  <c:v>0.13382475725396972</c:v>
                </c:pt>
                <c:pt idx="254">
                  <c:v>0.13799999559075485</c:v>
                </c:pt>
                <c:pt idx="255">
                  <c:v>0.14590686219428278</c:v>
                </c:pt>
                <c:pt idx="256">
                  <c:v>0.1463226673379531</c:v>
                </c:pt>
                <c:pt idx="257">
                  <c:v>0.15136106343592362</c:v>
                </c:pt>
                <c:pt idx="258">
                  <c:v>0.15224930316097171</c:v>
                </c:pt>
                <c:pt idx="259">
                  <c:v>0.15464562429414574</c:v>
                </c:pt>
                <c:pt idx="260">
                  <c:v>0.15426488127714519</c:v>
                </c:pt>
                <c:pt idx="261">
                  <c:v>0.14502767615483717</c:v>
                </c:pt>
                <c:pt idx="262">
                  <c:v>0.13978447750844236</c:v>
                </c:pt>
                <c:pt idx="263">
                  <c:v>0.13546734984778896</c:v>
                </c:pt>
                <c:pt idx="264">
                  <c:v>0.13197083585807579</c:v>
                </c:pt>
                <c:pt idx="265">
                  <c:v>0.12998409662303534</c:v>
                </c:pt>
                <c:pt idx="266">
                  <c:v>0.12837757599517155</c:v>
                </c:pt>
                <c:pt idx="267">
                  <c:v>0.12724123381588676</c:v>
                </c:pt>
                <c:pt idx="268">
                  <c:v>0.12850403120958129</c:v>
                </c:pt>
                <c:pt idx="269">
                  <c:v>0.13045383051462855</c:v>
                </c:pt>
                <c:pt idx="270">
                  <c:v>0.12860544422172873</c:v>
                </c:pt>
                <c:pt idx="271">
                  <c:v>0.12422626939329576</c:v>
                </c:pt>
                <c:pt idx="272">
                  <c:v>0.12197139403061061</c:v>
                </c:pt>
                <c:pt idx="273">
                  <c:v>0.12004568489750633</c:v>
                </c:pt>
                <c:pt idx="274">
                  <c:v>0.12203544456105621</c:v>
                </c:pt>
                <c:pt idx="275">
                  <c:v>0.1257132474056587</c:v>
                </c:pt>
                <c:pt idx="276">
                  <c:v>0.12202861398440873</c:v>
                </c:pt>
                <c:pt idx="277">
                  <c:v>0.11873402265972503</c:v>
                </c:pt>
                <c:pt idx="278">
                  <c:v>0.1186647244976928</c:v>
                </c:pt>
                <c:pt idx="279">
                  <c:v>0.11819797149872535</c:v>
                </c:pt>
                <c:pt idx="280">
                  <c:v>0.11675325302012586</c:v>
                </c:pt>
                <c:pt idx="281">
                  <c:v>0.11431057981137477</c:v>
                </c:pt>
                <c:pt idx="282">
                  <c:v>0.11279715959793442</c:v>
                </c:pt>
                <c:pt idx="283">
                  <c:v>0.11139707829275415</c:v>
                </c:pt>
                <c:pt idx="284">
                  <c:v>0.11454036148830465</c:v>
                </c:pt>
                <c:pt idx="285">
                  <c:v>0.11300207951531277</c:v>
                </c:pt>
                <c:pt idx="286">
                  <c:v>0.11067580283415795</c:v>
                </c:pt>
                <c:pt idx="287">
                  <c:v>0.11171689946382479</c:v>
                </c:pt>
                <c:pt idx="288">
                  <c:v>0.11398762188267057</c:v>
                </c:pt>
                <c:pt idx="289">
                  <c:v>0.11458818453107421</c:v>
                </c:pt>
                <c:pt idx="290">
                  <c:v>0.11429798267079117</c:v>
                </c:pt>
                <c:pt idx="291">
                  <c:v>0.11654541056170063</c:v>
                </c:pt>
                <c:pt idx="292">
                  <c:v>0.11801313100966053</c:v>
                </c:pt>
                <c:pt idx="293">
                  <c:v>0.11501147975056573</c:v>
                </c:pt>
                <c:pt idx="294">
                  <c:v>0.11382889306830232</c:v>
                </c:pt>
                <c:pt idx="295">
                  <c:v>0.11453875898905085</c:v>
                </c:pt>
                <c:pt idx="296">
                  <c:v>0.11538916830196096</c:v>
                </c:pt>
                <c:pt idx="297">
                  <c:v>0.11181599171293959</c:v>
                </c:pt>
                <c:pt idx="298">
                  <c:v>0.10891270063746061</c:v>
                </c:pt>
                <c:pt idx="299">
                  <c:v>0.10666172822097376</c:v>
                </c:pt>
                <c:pt idx="300">
                  <c:v>0.10772674058902114</c:v>
                </c:pt>
                <c:pt idx="301">
                  <c:v>0.10903712796398018</c:v>
                </c:pt>
                <c:pt idx="302">
                  <c:v>0.10939791161457407</c:v>
                </c:pt>
                <c:pt idx="303">
                  <c:v>0.11111724985119806</c:v>
                </c:pt>
                <c:pt idx="304">
                  <c:v>0.1187658825884733</c:v>
                </c:pt>
                <c:pt idx="305">
                  <c:v>0.12172561866701041</c:v>
                </c:pt>
                <c:pt idx="306">
                  <c:v>0.12190289303251405</c:v>
                </c:pt>
                <c:pt idx="307">
                  <c:v>0.12603070878406342</c:v>
                </c:pt>
                <c:pt idx="308">
                  <c:v>0.13058421039916326</c:v>
                </c:pt>
                <c:pt idx="309">
                  <c:v>0.13058989184564873</c:v>
                </c:pt>
                <c:pt idx="310">
                  <c:v>0.1287742692755032</c:v>
                </c:pt>
                <c:pt idx="311">
                  <c:v>0.12892098093566468</c:v>
                </c:pt>
                <c:pt idx="312">
                  <c:v>0.13038066591650296</c:v>
                </c:pt>
                <c:pt idx="313">
                  <c:v>0.12701738416439942</c:v>
                </c:pt>
                <c:pt idx="314">
                  <c:v>0.12123584514474968</c:v>
                </c:pt>
                <c:pt idx="315">
                  <c:v>0.11811982574593591</c:v>
                </c:pt>
                <c:pt idx="316">
                  <c:v>0.11606188998278116</c:v>
                </c:pt>
                <c:pt idx="317">
                  <c:v>0.11456843265318678</c:v>
                </c:pt>
                <c:pt idx="318">
                  <c:v>0.11528937583556458</c:v>
                </c:pt>
                <c:pt idx="319">
                  <c:v>0.11629334695359889</c:v>
                </c:pt>
                <c:pt idx="320">
                  <c:v>0.11529896610072023</c:v>
                </c:pt>
                <c:pt idx="321">
                  <c:v>0.11373954895335102</c:v>
                </c:pt>
                <c:pt idx="322">
                  <c:v>0.11355790783882815</c:v>
                </c:pt>
                <c:pt idx="323">
                  <c:v>0.11283630312465287</c:v>
                </c:pt>
                <c:pt idx="324">
                  <c:v>0.11334296003941081</c:v>
                </c:pt>
                <c:pt idx="325">
                  <c:v>0.11190560079778372</c:v>
                </c:pt>
                <c:pt idx="326">
                  <c:v>0.11275732073537308</c:v>
                </c:pt>
                <c:pt idx="327">
                  <c:v>0.11672150568828951</c:v>
                </c:pt>
                <c:pt idx="328">
                  <c:v>0.11548472894391841</c:v>
                </c:pt>
                <c:pt idx="329">
                  <c:v>0.1118606985884127</c:v>
                </c:pt>
                <c:pt idx="330">
                  <c:v>0.11250907245541789</c:v>
                </c:pt>
                <c:pt idx="331">
                  <c:v>0.11300897246981725</c:v>
                </c:pt>
                <c:pt idx="332">
                  <c:v>0.11478304412506346</c:v>
                </c:pt>
                <c:pt idx="333">
                  <c:v>0.11508655563355551</c:v>
                </c:pt>
                <c:pt idx="334">
                  <c:v>0.11403480127067774</c:v>
                </c:pt>
                <c:pt idx="335">
                  <c:v>0.11577830238908743</c:v>
                </c:pt>
                <c:pt idx="336">
                  <c:v>0.1141584046081717</c:v>
                </c:pt>
                <c:pt idx="337">
                  <c:v>0.11303849066224864</c:v>
                </c:pt>
                <c:pt idx="338">
                  <c:v>0.11232302367929757</c:v>
                </c:pt>
                <c:pt idx="339">
                  <c:v>0.11358798018904211</c:v>
                </c:pt>
                <c:pt idx="340">
                  <c:v>0.11309327202159053</c:v>
                </c:pt>
                <c:pt idx="341">
                  <c:v>0.11252859625631734</c:v>
                </c:pt>
                <c:pt idx="342">
                  <c:v>0.11250665751398679</c:v>
                </c:pt>
                <c:pt idx="343">
                  <c:v>0.11239330691826196</c:v>
                </c:pt>
                <c:pt idx="344">
                  <c:v>0.11185238773883942</c:v>
                </c:pt>
                <c:pt idx="345">
                  <c:v>0.11175923963229996</c:v>
                </c:pt>
                <c:pt idx="346">
                  <c:v>0.11153894115805039</c:v>
                </c:pt>
                <c:pt idx="347">
                  <c:v>0.10978313996360214</c:v>
                </c:pt>
                <c:pt idx="348">
                  <c:v>0.10900418060643972</c:v>
                </c:pt>
                <c:pt idx="349">
                  <c:v>0.10747690222053281</c:v>
                </c:pt>
                <c:pt idx="350">
                  <c:v>0.10656247072553796</c:v>
                </c:pt>
                <c:pt idx="351">
                  <c:v>0.10487158558062835</c:v>
                </c:pt>
                <c:pt idx="352">
                  <c:v>0.10590396197927396</c:v>
                </c:pt>
                <c:pt idx="353">
                  <c:v>0.10478283536480401</c:v>
                </c:pt>
                <c:pt idx="354">
                  <c:v>0.10609960472985185</c:v>
                </c:pt>
                <c:pt idx="355">
                  <c:v>0.10587966033071571</c:v>
                </c:pt>
                <c:pt idx="356">
                  <c:v>0.11053972127031184</c:v>
                </c:pt>
                <c:pt idx="357">
                  <c:v>0.112120404166384</c:v>
                </c:pt>
                <c:pt idx="358">
                  <c:v>0.1165008938383278</c:v>
                </c:pt>
                <c:pt idx="359">
                  <c:v>0.12184932718271051</c:v>
                </c:pt>
                <c:pt idx="360">
                  <c:v>0.12642089971067494</c:v>
                </c:pt>
                <c:pt idx="361">
                  <c:v>0.12688525872237613</c:v>
                </c:pt>
                <c:pt idx="362">
                  <c:v>0.1257934400722984</c:v>
                </c:pt>
                <c:pt idx="363">
                  <c:v>0.12909283012982259</c:v>
                </c:pt>
                <c:pt idx="364">
                  <c:v>0.13528703516025686</c:v>
                </c:pt>
                <c:pt idx="365">
                  <c:v>0.18131368367648545</c:v>
                </c:pt>
                <c:pt idx="366">
                  <c:v>0.1756494669564018</c:v>
                </c:pt>
                <c:pt idx="367">
                  <c:v>0.16898507885000766</c:v>
                </c:pt>
                <c:pt idx="368">
                  <c:v>0.15714010502266698</c:v>
                </c:pt>
                <c:pt idx="369">
                  <c:v>0.14931358511797352</c:v>
                </c:pt>
                <c:pt idx="370">
                  <c:v>0.14683604346145604</c:v>
                </c:pt>
                <c:pt idx="371">
                  <c:v>0.14023960352999745</c:v>
                </c:pt>
                <c:pt idx="372">
                  <c:v>0.1351183988540427</c:v>
                </c:pt>
                <c:pt idx="373">
                  <c:v>0.12920348467850465</c:v>
                </c:pt>
                <c:pt idx="374">
                  <c:v>0.12776385581108099</c:v>
                </c:pt>
                <c:pt idx="375">
                  <c:v>0.1272675465765106</c:v>
                </c:pt>
                <c:pt idx="376">
                  <c:v>0.12699238775791155</c:v>
                </c:pt>
                <c:pt idx="377">
                  <c:v>0.12281250693746379</c:v>
                </c:pt>
                <c:pt idx="378">
                  <c:v>0.12262795965513162</c:v>
                </c:pt>
                <c:pt idx="379">
                  <c:v>0.11939190220199317</c:v>
                </c:pt>
                <c:pt idx="380">
                  <c:v>0.11759612383404076</c:v>
                </c:pt>
                <c:pt idx="381">
                  <c:v>0.11284747537671751</c:v>
                </c:pt>
                <c:pt idx="382">
                  <c:v>0.11110960518158289</c:v>
                </c:pt>
                <c:pt idx="383">
                  <c:v>0.11388690641332341</c:v>
                </c:pt>
                <c:pt idx="384">
                  <c:v>0.11325390243093092</c:v>
                </c:pt>
                <c:pt idx="385">
                  <c:v>0.11209171076927975</c:v>
                </c:pt>
                <c:pt idx="386">
                  <c:v>0.11187279217375561</c:v>
                </c:pt>
                <c:pt idx="387">
                  <c:v>0.11239790109591162</c:v>
                </c:pt>
                <c:pt idx="388">
                  <c:v>0.1106656498641815</c:v>
                </c:pt>
                <c:pt idx="389">
                  <c:v>0.10972252981710048</c:v>
                </c:pt>
                <c:pt idx="390">
                  <c:v>0.10816644384813234</c:v>
                </c:pt>
                <c:pt idx="391">
                  <c:v>0.1091901111182209</c:v>
                </c:pt>
                <c:pt idx="392">
                  <c:v>0.10949709088590602</c:v>
                </c:pt>
                <c:pt idx="393">
                  <c:v>0.10990443294488129</c:v>
                </c:pt>
                <c:pt idx="394">
                  <c:v>0.11059307017920961</c:v>
                </c:pt>
                <c:pt idx="395">
                  <c:v>0.11222850319802576</c:v>
                </c:pt>
                <c:pt idx="396">
                  <c:v>0.1132921366958294</c:v>
                </c:pt>
                <c:pt idx="397">
                  <c:v>0.11554501929008519</c:v>
                </c:pt>
                <c:pt idx="398">
                  <c:v>0.11517636090145551</c:v>
                </c:pt>
                <c:pt idx="399">
                  <c:v>0.11523524829196083</c:v>
                </c:pt>
                <c:pt idx="400">
                  <c:v>0.116037266128957</c:v>
                </c:pt>
                <c:pt idx="401">
                  <c:v>0.11397856630507815</c:v>
                </c:pt>
                <c:pt idx="402">
                  <c:v>0.11279803200393552</c:v>
                </c:pt>
                <c:pt idx="403">
                  <c:v>0.11161427056798219</c:v>
                </c:pt>
                <c:pt idx="404">
                  <c:v>0.11235443821577805</c:v>
                </c:pt>
                <c:pt idx="405">
                  <c:v>0.11164165947743615</c:v>
                </c:pt>
                <c:pt idx="406">
                  <c:v>0.11081490602536173</c:v>
                </c:pt>
                <c:pt idx="407">
                  <c:v>0.11332058821461059</c:v>
                </c:pt>
                <c:pt idx="408">
                  <c:v>0.11371994827353463</c:v>
                </c:pt>
                <c:pt idx="409">
                  <c:v>0.11722967443456635</c:v>
                </c:pt>
                <c:pt idx="410">
                  <c:v>0.12074716703288582</c:v>
                </c:pt>
                <c:pt idx="411">
                  <c:v>0.13382561752979683</c:v>
                </c:pt>
                <c:pt idx="412">
                  <c:v>0.13621148148600107</c:v>
                </c:pt>
                <c:pt idx="413">
                  <c:v>0.13853596563874357</c:v>
                </c:pt>
                <c:pt idx="414">
                  <c:v>0.13616832296320541</c:v>
                </c:pt>
                <c:pt idx="415">
                  <c:v>0.14146505127821024</c:v>
                </c:pt>
                <c:pt idx="416">
                  <c:v>0.14892508148977981</c:v>
                </c:pt>
                <c:pt idx="417">
                  <c:v>0.14704419182653572</c:v>
                </c:pt>
                <c:pt idx="418">
                  <c:v>0.14339466329443301</c:v>
                </c:pt>
                <c:pt idx="419">
                  <c:v>0.13720444096970261</c:v>
                </c:pt>
                <c:pt idx="420">
                  <c:v>0.13153377621397699</c:v>
                </c:pt>
                <c:pt idx="421">
                  <c:v>0.12648148524734118</c:v>
                </c:pt>
                <c:pt idx="422">
                  <c:v>0.12684318231744138</c:v>
                </c:pt>
                <c:pt idx="423">
                  <c:v>0.12807712308361063</c:v>
                </c:pt>
                <c:pt idx="424">
                  <c:v>0.12895271468483574</c:v>
                </c:pt>
                <c:pt idx="425">
                  <c:v>0.12706766742191958</c:v>
                </c:pt>
                <c:pt idx="426">
                  <c:v>0.12613523669529017</c:v>
                </c:pt>
                <c:pt idx="427">
                  <c:v>0.12498952927251207</c:v>
                </c:pt>
                <c:pt idx="428">
                  <c:v>0.12425363976512926</c:v>
                </c:pt>
                <c:pt idx="429">
                  <c:v>0.12244668179450627</c:v>
                </c:pt>
                <c:pt idx="430">
                  <c:v>0.1242013733088158</c:v>
                </c:pt>
                <c:pt idx="431">
                  <c:v>0.12790114812512518</c:v>
                </c:pt>
                <c:pt idx="432">
                  <c:v>0.12711198716209998</c:v>
                </c:pt>
                <c:pt idx="433">
                  <c:v>0.12225535494504379</c:v>
                </c:pt>
                <c:pt idx="434">
                  <c:v>0.11863731673934498</c:v>
                </c:pt>
                <c:pt idx="435">
                  <c:v>0.11807249457511416</c:v>
                </c:pt>
                <c:pt idx="436">
                  <c:v>0.11697421340767385</c:v>
                </c:pt>
                <c:pt idx="437">
                  <c:v>0.1154479256281993</c:v>
                </c:pt>
                <c:pt idx="438">
                  <c:v>0.11439229333848819</c:v>
                </c:pt>
                <c:pt idx="439">
                  <c:v>0.11465066393409945</c:v>
                </c:pt>
                <c:pt idx="440">
                  <c:v>0.11379563288470242</c:v>
                </c:pt>
                <c:pt idx="441">
                  <c:v>0.11311830583093595</c:v>
                </c:pt>
                <c:pt idx="442">
                  <c:v>0.11100289157467676</c:v>
                </c:pt>
                <c:pt idx="443">
                  <c:v>0.11246744188718327</c:v>
                </c:pt>
                <c:pt idx="444">
                  <c:v>0.11117673355852091</c:v>
                </c:pt>
                <c:pt idx="445">
                  <c:v>0.11138427166980676</c:v>
                </c:pt>
                <c:pt idx="446">
                  <c:v>0.11084414567065898</c:v>
                </c:pt>
                <c:pt idx="447">
                  <c:v>0.10973135273228965</c:v>
                </c:pt>
                <c:pt idx="448">
                  <c:v>0.11058285736638468</c:v>
                </c:pt>
                <c:pt idx="449">
                  <c:v>0.10985183018423647</c:v>
                </c:pt>
                <c:pt idx="450">
                  <c:v>0.11063718265272805</c:v>
                </c:pt>
                <c:pt idx="451">
                  <c:v>0.10865518019419336</c:v>
                </c:pt>
                <c:pt idx="452">
                  <c:v>0.10925957609271535</c:v>
                </c:pt>
                <c:pt idx="453">
                  <c:v>0.11020176850212073</c:v>
                </c:pt>
                <c:pt idx="454">
                  <c:v>0.10953183786891024</c:v>
                </c:pt>
                <c:pt idx="455">
                  <c:v>0.10889721644554243</c:v>
                </c:pt>
                <c:pt idx="456">
                  <c:v>9.9691692410320859E-2</c:v>
                </c:pt>
                <c:pt idx="457">
                  <c:v>0.10555098109709311</c:v>
                </c:pt>
                <c:pt idx="458">
                  <c:v>0.10930781716215494</c:v>
                </c:pt>
                <c:pt idx="459">
                  <c:v>0.1073048080114707</c:v>
                </c:pt>
                <c:pt idx="460">
                  <c:v>0.1112037533837541</c:v>
                </c:pt>
                <c:pt idx="461">
                  <c:v>0.11383198291200564</c:v>
                </c:pt>
                <c:pt idx="462">
                  <c:v>0.11614674184077731</c:v>
                </c:pt>
                <c:pt idx="463">
                  <c:v>0.12361763864271036</c:v>
                </c:pt>
                <c:pt idx="464">
                  <c:v>0.12525347495281339</c:v>
                </c:pt>
                <c:pt idx="465">
                  <c:v>0.13383572766001145</c:v>
                </c:pt>
                <c:pt idx="466">
                  <c:v>0.14125016843094804</c:v>
                </c:pt>
                <c:pt idx="467">
                  <c:v>0.14811609934681388</c:v>
                </c:pt>
                <c:pt idx="468">
                  <c:v>0.15586053986434248</c:v>
                </c:pt>
                <c:pt idx="469">
                  <c:v>0.15446332181165706</c:v>
                </c:pt>
                <c:pt idx="470">
                  <c:v>0.15032715775007721</c:v>
                </c:pt>
                <c:pt idx="471">
                  <c:v>0.1435177649482709</c:v>
                </c:pt>
                <c:pt idx="472">
                  <c:v>0.13750847813633443</c:v>
                </c:pt>
                <c:pt idx="473">
                  <c:v>0.13465749181708908</c:v>
                </c:pt>
                <c:pt idx="474">
                  <c:v>0.13208364763667407</c:v>
                </c:pt>
                <c:pt idx="475">
                  <c:v>0.13276051065180541</c:v>
                </c:pt>
                <c:pt idx="476">
                  <c:v>0.13127774378452825</c:v>
                </c:pt>
                <c:pt idx="477">
                  <c:v>0.12797170852647316</c:v>
                </c:pt>
                <c:pt idx="478">
                  <c:v>0.12623322664566961</c:v>
                </c:pt>
                <c:pt idx="479">
                  <c:v>0.12401486546126324</c:v>
                </c:pt>
                <c:pt idx="480">
                  <c:v>0.12466244103903462</c:v>
                </c:pt>
                <c:pt idx="481">
                  <c:v>0.12408331715301435</c:v>
                </c:pt>
                <c:pt idx="482">
                  <c:v>0.12605284705961672</c:v>
                </c:pt>
                <c:pt idx="483">
                  <c:v>0.12517046950177066</c:v>
                </c:pt>
                <c:pt idx="484">
                  <c:v>0.12580665065956731</c:v>
                </c:pt>
                <c:pt idx="485">
                  <c:v>0.1249868357946524</c:v>
                </c:pt>
                <c:pt idx="486">
                  <c:v>0.12277288410776881</c:v>
                </c:pt>
                <c:pt idx="487">
                  <c:v>0.12348489865550404</c:v>
                </c:pt>
                <c:pt idx="488">
                  <c:v>0.12251046403829506</c:v>
                </c:pt>
                <c:pt idx="489">
                  <c:v>0.12244113427622332</c:v>
                </c:pt>
                <c:pt idx="490">
                  <c:v>0.12059522886931569</c:v>
                </c:pt>
                <c:pt idx="491">
                  <c:v>0.12183655169326162</c:v>
                </c:pt>
                <c:pt idx="492">
                  <c:v>0.12155292518650546</c:v>
                </c:pt>
                <c:pt idx="493">
                  <c:v>0.12666689294022621</c:v>
                </c:pt>
                <c:pt idx="494">
                  <c:v>0.13093353221239767</c:v>
                </c:pt>
                <c:pt idx="495">
                  <c:v>0.12742512945821119</c:v>
                </c:pt>
                <c:pt idx="496">
                  <c:v>0.12859598485717191</c:v>
                </c:pt>
                <c:pt idx="497">
                  <c:v>0.12574051343642112</c:v>
                </c:pt>
                <c:pt idx="498">
                  <c:v>0.12667224491824375</c:v>
                </c:pt>
                <c:pt idx="499">
                  <c:v>0.12586431912636425</c:v>
                </c:pt>
                <c:pt idx="500">
                  <c:v>0.12775599480280692</c:v>
                </c:pt>
                <c:pt idx="501">
                  <c:v>0.12475036881770395</c:v>
                </c:pt>
                <c:pt idx="502">
                  <c:v>0.12639257931770262</c:v>
                </c:pt>
                <c:pt idx="503">
                  <c:v>0.12663615930665392</c:v>
                </c:pt>
                <c:pt idx="504">
                  <c:v>0.1254856532235005</c:v>
                </c:pt>
                <c:pt idx="505">
                  <c:v>0.12510247992896575</c:v>
                </c:pt>
                <c:pt idx="506">
                  <c:v>0.12398276497038271</c:v>
                </c:pt>
                <c:pt idx="507">
                  <c:v>0.12646727378948755</c:v>
                </c:pt>
                <c:pt idx="508">
                  <c:v>0.1246813557140537</c:v>
                </c:pt>
                <c:pt idx="509">
                  <c:v>0.12467361855475539</c:v>
                </c:pt>
                <c:pt idx="510">
                  <c:v>0.12348487762993737</c:v>
                </c:pt>
                <c:pt idx="511">
                  <c:v>0.12094200241365582</c:v>
                </c:pt>
                <c:pt idx="512">
                  <c:v>0.12422412575243791</c:v>
                </c:pt>
                <c:pt idx="513">
                  <c:v>0.1277383019012989</c:v>
                </c:pt>
                <c:pt idx="514">
                  <c:v>0.12932396138110142</c:v>
                </c:pt>
                <c:pt idx="515">
                  <c:v>0.13373204454268503</c:v>
                </c:pt>
                <c:pt idx="516">
                  <c:v>0.13958406087274317</c:v>
                </c:pt>
                <c:pt idx="517">
                  <c:v>0.14376731380917321</c:v>
                </c:pt>
                <c:pt idx="518">
                  <c:v>0.14475616356518503</c:v>
                </c:pt>
                <c:pt idx="519">
                  <c:v>0.14844604458015123</c:v>
                </c:pt>
                <c:pt idx="520">
                  <c:v>0.15742400912087032</c:v>
                </c:pt>
                <c:pt idx="521">
                  <c:v>0.15779843273572594</c:v>
                </c:pt>
                <c:pt idx="522">
                  <c:v>0.15282735992720786</c:v>
                </c:pt>
                <c:pt idx="523">
                  <c:v>0.14861552171066192</c:v>
                </c:pt>
                <c:pt idx="524">
                  <c:v>0.14343698399471194</c:v>
                </c:pt>
                <c:pt idx="525">
                  <c:v>0.1389445657997298</c:v>
                </c:pt>
                <c:pt idx="526">
                  <c:v>0.13579555820874842</c:v>
                </c:pt>
                <c:pt idx="527">
                  <c:v>0.13234624932383671</c:v>
                </c:pt>
                <c:pt idx="528">
                  <c:v>0.13295621632562768</c:v>
                </c:pt>
                <c:pt idx="529">
                  <c:v>0.13062983815831081</c:v>
                </c:pt>
                <c:pt idx="530">
                  <c:v>0.12832884200853012</c:v>
                </c:pt>
                <c:pt idx="531">
                  <c:v>0.12857577118193256</c:v>
                </c:pt>
                <c:pt idx="532">
                  <c:v>0.12700398230037607</c:v>
                </c:pt>
                <c:pt idx="533">
                  <c:v>0.12430113934839082</c:v>
                </c:pt>
                <c:pt idx="534">
                  <c:v>0.12214016321803599</c:v>
                </c:pt>
                <c:pt idx="535">
                  <c:v>0.12394744726973041</c:v>
                </c:pt>
                <c:pt idx="536">
                  <c:v>0.12476264157687297</c:v>
                </c:pt>
                <c:pt idx="537">
                  <c:v>0.12689357545856739</c:v>
                </c:pt>
                <c:pt idx="538">
                  <c:v>0.12438345783339694</c:v>
                </c:pt>
                <c:pt idx="539">
                  <c:v>0.12345952913623538</c:v>
                </c:pt>
                <c:pt idx="540">
                  <c:v>0.12315281419379025</c:v>
                </c:pt>
                <c:pt idx="541">
                  <c:v>0.1203002328403366</c:v>
                </c:pt>
                <c:pt idx="542">
                  <c:v>0.11739428245135676</c:v>
                </c:pt>
                <c:pt idx="543">
                  <c:v>0.11804728735863868</c:v>
                </c:pt>
                <c:pt idx="544">
                  <c:v>0.11433808396773618</c:v>
                </c:pt>
                <c:pt idx="545">
                  <c:v>0.11646686623219797</c:v>
                </c:pt>
                <c:pt idx="546">
                  <c:v>0.1169308710772758</c:v>
                </c:pt>
                <c:pt idx="547">
                  <c:v>0.11629607703371612</c:v>
                </c:pt>
                <c:pt idx="548">
                  <c:v>0.1163152665891105</c:v>
                </c:pt>
                <c:pt idx="549">
                  <c:v>0.11419090882901613</c:v>
                </c:pt>
                <c:pt idx="550">
                  <c:v>0.1148861741028559</c:v>
                </c:pt>
                <c:pt idx="551">
                  <c:v>0.11347400111550046</c:v>
                </c:pt>
                <c:pt idx="552">
                  <c:v>0.116250429564141</c:v>
                </c:pt>
                <c:pt idx="553">
                  <c:v>0.11563212722854038</c:v>
                </c:pt>
                <c:pt idx="554">
                  <c:v>0.1160678894432233</c:v>
                </c:pt>
                <c:pt idx="555">
                  <c:v>0.11477235636062794</c:v>
                </c:pt>
                <c:pt idx="556">
                  <c:v>0.1140683697790188</c:v>
                </c:pt>
                <c:pt idx="557">
                  <c:v>0.11367929436698745</c:v>
                </c:pt>
                <c:pt idx="558">
                  <c:v>0.11243184524298658</c:v>
                </c:pt>
                <c:pt idx="559">
                  <c:v>0.11231481955760325</c:v>
                </c:pt>
                <c:pt idx="560">
                  <c:v>0.11034192644170793</c:v>
                </c:pt>
                <c:pt idx="561">
                  <c:v>0.1119828469030156</c:v>
                </c:pt>
                <c:pt idx="562">
                  <c:v>0.11193216040014371</c:v>
                </c:pt>
                <c:pt idx="563">
                  <c:v>0.11414735145096483</c:v>
                </c:pt>
                <c:pt idx="564">
                  <c:v>0.11554048619541012</c:v>
                </c:pt>
                <c:pt idx="565">
                  <c:v>0.11819112725995616</c:v>
                </c:pt>
                <c:pt idx="566">
                  <c:v>0.11899908281511691</c:v>
                </c:pt>
                <c:pt idx="567">
                  <c:v>0.12549163941233907</c:v>
                </c:pt>
                <c:pt idx="568">
                  <c:v>0.12732081940411863</c:v>
                </c:pt>
                <c:pt idx="569">
                  <c:v>0.12372652900308841</c:v>
                </c:pt>
                <c:pt idx="570">
                  <c:v>0.12511624827150222</c:v>
                </c:pt>
                <c:pt idx="571">
                  <c:v>0.12556794823982281</c:v>
                </c:pt>
                <c:pt idx="572">
                  <c:v>0.13160360514972283</c:v>
                </c:pt>
                <c:pt idx="573">
                  <c:v>0.13186289401479401</c:v>
                </c:pt>
                <c:pt idx="574">
                  <c:v>0.12756106122594268</c:v>
                </c:pt>
                <c:pt idx="575">
                  <c:v>0.12284650634959177</c:v>
                </c:pt>
                <c:pt idx="576">
                  <c:v>0.11937812393589957</c:v>
                </c:pt>
                <c:pt idx="577">
                  <c:v>0.11669585874181138</c:v>
                </c:pt>
                <c:pt idx="578">
                  <c:v>0.1157843962565686</c:v>
                </c:pt>
                <c:pt idx="579">
                  <c:v>0.11612407823321841</c:v>
                </c:pt>
                <c:pt idx="580">
                  <c:v>0.11664771249137353</c:v>
                </c:pt>
                <c:pt idx="581">
                  <c:v>0.11606963702730858</c:v>
                </c:pt>
                <c:pt idx="582">
                  <c:v>0.11363116721026841</c:v>
                </c:pt>
                <c:pt idx="583">
                  <c:v>0.11253229488929258</c:v>
                </c:pt>
                <c:pt idx="584">
                  <c:v>0.11199265983574139</c:v>
                </c:pt>
                <c:pt idx="585">
                  <c:v>0.11063793676045734</c:v>
                </c:pt>
                <c:pt idx="586">
                  <c:v>0.11309818089384889</c:v>
                </c:pt>
                <c:pt idx="587">
                  <c:v>0.11572882569001958</c:v>
                </c:pt>
                <c:pt idx="588">
                  <c:v>0.11535556412329472</c:v>
                </c:pt>
                <c:pt idx="589">
                  <c:v>0.11312469906663912</c:v>
                </c:pt>
                <c:pt idx="590">
                  <c:v>0.11102286372060959</c:v>
                </c:pt>
                <c:pt idx="591">
                  <c:v>0.11143324351104741</c:v>
                </c:pt>
                <c:pt idx="592">
                  <c:v>0.11088427002810292</c:v>
                </c:pt>
                <c:pt idx="593">
                  <c:v>0.11101475061225743</c:v>
                </c:pt>
                <c:pt idx="594">
                  <c:v>0.10927471798195522</c:v>
                </c:pt>
                <c:pt idx="595">
                  <c:v>0.10679712516771703</c:v>
                </c:pt>
                <c:pt idx="596">
                  <c:v>0.10750151128057896</c:v>
                </c:pt>
                <c:pt idx="597">
                  <c:v>0.10687188134468886</c:v>
                </c:pt>
                <c:pt idx="598">
                  <c:v>0.10566465313859402</c:v>
                </c:pt>
                <c:pt idx="599">
                  <c:v>0.10229073626686254</c:v>
                </c:pt>
                <c:pt idx="600">
                  <c:v>0.1046620109772419</c:v>
                </c:pt>
                <c:pt idx="601">
                  <c:v>0.10588009322531471</c:v>
                </c:pt>
                <c:pt idx="602">
                  <c:v>0.10428325221105077</c:v>
                </c:pt>
                <c:pt idx="603">
                  <c:v>0.10510621992553543</c:v>
                </c:pt>
                <c:pt idx="604">
                  <c:v>0.10740435684571593</c:v>
                </c:pt>
                <c:pt idx="605">
                  <c:v>0.10795169735275525</c:v>
                </c:pt>
                <c:pt idx="606">
                  <c:v>0.10709900546293366</c:v>
                </c:pt>
                <c:pt idx="607">
                  <c:v>0.10650850492876759</c:v>
                </c:pt>
                <c:pt idx="608">
                  <c:v>0.10443686656571155</c:v>
                </c:pt>
                <c:pt idx="609">
                  <c:v>0.10550048147399674</c:v>
                </c:pt>
                <c:pt idx="610">
                  <c:v>0.10397668556965375</c:v>
                </c:pt>
                <c:pt idx="611">
                  <c:v>0.10585297709709016</c:v>
                </c:pt>
                <c:pt idx="612">
                  <c:v>0.10740835466770177</c:v>
                </c:pt>
                <c:pt idx="613">
                  <c:v>0.1164107904540253</c:v>
                </c:pt>
                <c:pt idx="614">
                  <c:v>0.1176850633994414</c:v>
                </c:pt>
                <c:pt idx="615">
                  <c:v>0.11597337425376052</c:v>
                </c:pt>
                <c:pt idx="616">
                  <c:v>0.11297917364971287</c:v>
                </c:pt>
                <c:pt idx="617">
                  <c:v>0.11018186831768834</c:v>
                </c:pt>
                <c:pt idx="618">
                  <c:v>0.10903031350727301</c:v>
                </c:pt>
                <c:pt idx="619">
                  <c:v>0.10978969554145007</c:v>
                </c:pt>
                <c:pt idx="620">
                  <c:v>0.1205684856089074</c:v>
                </c:pt>
                <c:pt idx="621">
                  <c:v>0.12522888987547273</c:v>
                </c:pt>
                <c:pt idx="622">
                  <c:v>0.12609041212609429</c:v>
                </c:pt>
                <c:pt idx="623">
                  <c:v>0.12551684073977457</c:v>
                </c:pt>
                <c:pt idx="624">
                  <c:v>0.13000181139695652</c:v>
                </c:pt>
                <c:pt idx="625">
                  <c:v>0.12979814993610744</c:v>
                </c:pt>
                <c:pt idx="626">
                  <c:v>0.12970354005704018</c:v>
                </c:pt>
                <c:pt idx="627">
                  <c:v>0.12536284934131436</c:v>
                </c:pt>
                <c:pt idx="628">
                  <c:v>0.12084446578312681</c:v>
                </c:pt>
                <c:pt idx="629">
                  <c:v>0.11764370862895764</c:v>
                </c:pt>
                <c:pt idx="630">
                  <c:v>0.11390681544808685</c:v>
                </c:pt>
                <c:pt idx="631">
                  <c:v>0.11361279401821238</c:v>
                </c:pt>
                <c:pt idx="632">
                  <c:v>0.11353551020029222</c:v>
                </c:pt>
                <c:pt idx="633">
                  <c:v>0.11237282647930735</c:v>
                </c:pt>
                <c:pt idx="634">
                  <c:v>0.11065664051684274</c:v>
                </c:pt>
                <c:pt idx="635">
                  <c:v>0.11125639857479158</c:v>
                </c:pt>
                <c:pt idx="636">
                  <c:v>0.11247900354862904</c:v>
                </c:pt>
                <c:pt idx="637">
                  <c:v>0.11573082276373745</c:v>
                </c:pt>
                <c:pt idx="638">
                  <c:v>0.11568725744219555</c:v>
                </c:pt>
                <c:pt idx="639">
                  <c:v>0.1166964863411709</c:v>
                </c:pt>
                <c:pt idx="640">
                  <c:v>0.11695509606159521</c:v>
                </c:pt>
                <c:pt idx="641">
                  <c:v>0.11684887955405447</c:v>
                </c:pt>
                <c:pt idx="642">
                  <c:v>0.11632592491999366</c:v>
                </c:pt>
                <c:pt idx="643">
                  <c:v>0.1148599474541713</c:v>
                </c:pt>
                <c:pt idx="644">
                  <c:v>0.11353379442093885</c:v>
                </c:pt>
                <c:pt idx="645">
                  <c:v>0.11098717103346685</c:v>
                </c:pt>
                <c:pt idx="646">
                  <c:v>0.10998828259713833</c:v>
                </c:pt>
                <c:pt idx="647">
                  <c:v>0.10735755262985507</c:v>
                </c:pt>
                <c:pt idx="648">
                  <c:v>0.10648031450436128</c:v>
                </c:pt>
                <c:pt idx="649">
                  <c:v>0.1051685342666681</c:v>
                </c:pt>
                <c:pt idx="650">
                  <c:v>0.1038188870254944</c:v>
                </c:pt>
                <c:pt idx="651">
                  <c:v>0.10279876701265507</c:v>
                </c:pt>
                <c:pt idx="652">
                  <c:v>0.10175585458434316</c:v>
                </c:pt>
                <c:pt idx="653">
                  <c:v>0.10167890247367238</c:v>
                </c:pt>
                <c:pt idx="654">
                  <c:v>0.10192789253838745</c:v>
                </c:pt>
                <c:pt idx="655">
                  <c:v>0.10175854192961961</c:v>
                </c:pt>
                <c:pt idx="656">
                  <c:v>0.1027550307636019</c:v>
                </c:pt>
                <c:pt idx="657">
                  <c:v>0.10269832138919047</c:v>
                </c:pt>
                <c:pt idx="658">
                  <c:v>0.10185539210579582</c:v>
                </c:pt>
                <c:pt idx="659">
                  <c:v>0.10145553772747558</c:v>
                </c:pt>
                <c:pt idx="660">
                  <c:v>9.9606238231713148E-2</c:v>
                </c:pt>
                <c:pt idx="661">
                  <c:v>9.9424296484914354E-2</c:v>
                </c:pt>
                <c:pt idx="662">
                  <c:v>9.8409760764598425E-2</c:v>
                </c:pt>
                <c:pt idx="663">
                  <c:v>9.7461507966216512E-2</c:v>
                </c:pt>
                <c:pt idx="664">
                  <c:v>9.5355798494139735E-2</c:v>
                </c:pt>
                <c:pt idx="665">
                  <c:v>9.5212163252168511E-2</c:v>
                </c:pt>
                <c:pt idx="666">
                  <c:v>9.4243639360753514E-2</c:v>
                </c:pt>
                <c:pt idx="667">
                  <c:v>9.3119009872411063E-2</c:v>
                </c:pt>
                <c:pt idx="668">
                  <c:v>9.4856065869141096E-2</c:v>
                </c:pt>
                <c:pt idx="669">
                  <c:v>9.3867904158389762E-2</c:v>
                </c:pt>
                <c:pt idx="670">
                  <c:v>9.6712931551680009E-2</c:v>
                </c:pt>
                <c:pt idx="671">
                  <c:v>0.10276234240106681</c:v>
                </c:pt>
                <c:pt idx="672">
                  <c:v>0.1107218319897784</c:v>
                </c:pt>
                <c:pt idx="673">
                  <c:v>0.11500394962336485</c:v>
                </c:pt>
                <c:pt idx="674">
                  <c:v>0.11809888570831836</c:v>
                </c:pt>
                <c:pt idx="675">
                  <c:v>0.1172947053470373</c:v>
                </c:pt>
                <c:pt idx="676">
                  <c:v>0.11928676059141159</c:v>
                </c:pt>
                <c:pt idx="677">
                  <c:v>0.1217093246086207</c:v>
                </c:pt>
                <c:pt idx="678">
                  <c:v>0.12069580377288038</c:v>
                </c:pt>
                <c:pt idx="679">
                  <c:v>0.11960334795939606</c:v>
                </c:pt>
                <c:pt idx="680">
                  <c:v>0.11617930893613562</c:v>
                </c:pt>
                <c:pt idx="681">
                  <c:v>0.11438413770734367</c:v>
                </c:pt>
                <c:pt idx="682">
                  <c:v>0.11070581251491436</c:v>
                </c:pt>
                <c:pt idx="683">
                  <c:v>0.10913583972228141</c:v>
                </c:pt>
                <c:pt idx="684">
                  <c:v>0.10688592923191303</c:v>
                </c:pt>
                <c:pt idx="685">
                  <c:v>0.10694347793468675</c:v>
                </c:pt>
                <c:pt idx="686">
                  <c:v>0.1078365797063387</c:v>
                </c:pt>
                <c:pt idx="687">
                  <c:v>0.10998667019496378</c:v>
                </c:pt>
                <c:pt idx="688">
                  <c:v>0.10910463859270912</c:v>
                </c:pt>
                <c:pt idx="689">
                  <c:v>0.10727773594786359</c:v>
                </c:pt>
                <c:pt idx="690">
                  <c:v>0.10662028370799904</c:v>
                </c:pt>
                <c:pt idx="691">
                  <c:v>0.10739071562392059</c:v>
                </c:pt>
                <c:pt idx="692">
                  <c:v>0.10685964159180265</c:v>
                </c:pt>
                <c:pt idx="693">
                  <c:v>0.10614741152473464</c:v>
                </c:pt>
                <c:pt idx="694">
                  <c:v>0.10655499238859871</c:v>
                </c:pt>
                <c:pt idx="695">
                  <c:v>0.10490914219886353</c:v>
                </c:pt>
                <c:pt idx="696">
                  <c:v>0.10430034574065458</c:v>
                </c:pt>
                <c:pt idx="697">
                  <c:v>0.10304977274189669</c:v>
                </c:pt>
                <c:pt idx="698">
                  <c:v>0.10158375007872514</c:v>
                </c:pt>
                <c:pt idx="699">
                  <c:v>0.10000579801069905</c:v>
                </c:pt>
                <c:pt idx="700">
                  <c:v>9.8770034643632029E-2</c:v>
                </c:pt>
                <c:pt idx="701">
                  <c:v>9.9527752233972672E-2</c:v>
                </c:pt>
                <c:pt idx="702">
                  <c:v>0.10004905273355177</c:v>
                </c:pt>
                <c:pt idx="703">
                  <c:v>9.935944046783779E-2</c:v>
                </c:pt>
                <c:pt idx="704">
                  <c:v>9.9860175510722876E-2</c:v>
                </c:pt>
                <c:pt idx="705">
                  <c:v>9.9526018994277848E-2</c:v>
                </c:pt>
                <c:pt idx="706">
                  <c:v>9.8747994972414821E-2</c:v>
                </c:pt>
                <c:pt idx="707">
                  <c:v>0.10103276433738038</c:v>
                </c:pt>
                <c:pt idx="708">
                  <c:v>0.1005742053963587</c:v>
                </c:pt>
                <c:pt idx="709">
                  <c:v>0.10123360771252317</c:v>
                </c:pt>
                <c:pt idx="710">
                  <c:v>0.10149154605632847</c:v>
                </c:pt>
                <c:pt idx="711">
                  <c:v>0.10055447274249026</c:v>
                </c:pt>
                <c:pt idx="712">
                  <c:v>9.9827647511148462E-2</c:v>
                </c:pt>
                <c:pt idx="713">
                  <c:v>0.10033780486878051</c:v>
                </c:pt>
                <c:pt idx="714">
                  <c:v>0.10052847236042717</c:v>
                </c:pt>
                <c:pt idx="715">
                  <c:v>0.10017298365356082</c:v>
                </c:pt>
                <c:pt idx="716">
                  <c:v>9.9275683867981621E-2</c:v>
                </c:pt>
                <c:pt idx="717">
                  <c:v>9.8147260142814968E-2</c:v>
                </c:pt>
                <c:pt idx="718">
                  <c:v>9.7484009803366786E-2</c:v>
                </c:pt>
                <c:pt idx="719">
                  <c:v>9.6577740553312225E-2</c:v>
                </c:pt>
                <c:pt idx="720">
                  <c:v>9.665607737180304E-2</c:v>
                </c:pt>
                <c:pt idx="721">
                  <c:v>9.5788009014493997E-2</c:v>
                </c:pt>
                <c:pt idx="722">
                  <c:v>9.7760673113475402E-2</c:v>
                </c:pt>
                <c:pt idx="723">
                  <c:v>9.5634316340026587E-2</c:v>
                </c:pt>
                <c:pt idx="724">
                  <c:v>0.10092893683830371</c:v>
                </c:pt>
                <c:pt idx="725">
                  <c:v>0.10356235865969644</c:v>
                </c:pt>
                <c:pt idx="726">
                  <c:v>0.10434078282101436</c:v>
                </c:pt>
                <c:pt idx="727">
                  <c:v>0.10350538795031454</c:v>
                </c:pt>
                <c:pt idx="728">
                  <c:v>0.10505480037411495</c:v>
                </c:pt>
                <c:pt idx="729">
                  <c:v>0.10693705836625235</c:v>
                </c:pt>
                <c:pt idx="730">
                  <c:v>0.10756659226452302</c:v>
                </c:pt>
                <c:pt idx="731">
                  <c:v>0.10731008385840171</c:v>
                </c:pt>
                <c:pt idx="732">
                  <c:v>0.10509564951223967</c:v>
                </c:pt>
                <c:pt idx="733">
                  <c:v>0.1040489998133453</c:v>
                </c:pt>
                <c:pt idx="734">
                  <c:v>0.14416895170237645</c:v>
                </c:pt>
                <c:pt idx="735">
                  <c:v>0.10253304197153651</c:v>
                </c:pt>
                <c:pt idx="736">
                  <c:v>0.10315497001355621</c:v>
                </c:pt>
                <c:pt idx="737">
                  <c:v>0.10324601802820715</c:v>
                </c:pt>
                <c:pt idx="738">
                  <c:v>0.10145446143230447</c:v>
                </c:pt>
                <c:pt idx="739">
                  <c:v>0.10210898029939308</c:v>
                </c:pt>
                <c:pt idx="740">
                  <c:v>9.9788061960657481E-2</c:v>
                </c:pt>
                <c:pt idx="741">
                  <c:v>9.9031526343392559E-2</c:v>
                </c:pt>
                <c:pt idx="742">
                  <c:v>0.10215625973383344</c:v>
                </c:pt>
                <c:pt idx="743">
                  <c:v>0.10266043469925859</c:v>
                </c:pt>
                <c:pt idx="744">
                  <c:v>0.10353349433053077</c:v>
                </c:pt>
                <c:pt idx="745">
                  <c:v>0.10184966120276324</c:v>
                </c:pt>
                <c:pt idx="746">
                  <c:v>0.1009587258991366</c:v>
                </c:pt>
                <c:pt idx="747">
                  <c:v>0.10005548058451823</c:v>
                </c:pt>
                <c:pt idx="748">
                  <c:v>0.10147226877747632</c:v>
                </c:pt>
                <c:pt idx="749">
                  <c:v>0.10118689872214638</c:v>
                </c:pt>
                <c:pt idx="750">
                  <c:v>0.10040010756819313</c:v>
                </c:pt>
                <c:pt idx="751">
                  <c:v>9.816749374729368E-2</c:v>
                </c:pt>
                <c:pt idx="752">
                  <c:v>9.9353734881881053E-2</c:v>
                </c:pt>
                <c:pt idx="753">
                  <c:v>0.10001816490930401</c:v>
                </c:pt>
                <c:pt idx="754">
                  <c:v>0.10200749363500947</c:v>
                </c:pt>
                <c:pt idx="755">
                  <c:v>0.10103137310081692</c:v>
                </c:pt>
                <c:pt idx="756">
                  <c:v>0.10065995697749491</c:v>
                </c:pt>
                <c:pt idx="757">
                  <c:v>0.10355498782171917</c:v>
                </c:pt>
                <c:pt idx="758">
                  <c:v>0.10508006841497078</c:v>
                </c:pt>
                <c:pt idx="759">
                  <c:v>0.10582618734498035</c:v>
                </c:pt>
                <c:pt idx="760">
                  <c:v>0.10506087891169835</c:v>
                </c:pt>
                <c:pt idx="761">
                  <c:v>0.10709994647137877</c:v>
                </c:pt>
                <c:pt idx="762">
                  <c:v>0.10777181890140464</c:v>
                </c:pt>
                <c:pt idx="763">
                  <c:v>0.10842541069439654</c:v>
                </c:pt>
                <c:pt idx="764">
                  <c:v>0.10785859708565237</c:v>
                </c:pt>
                <c:pt idx="765">
                  <c:v>0.1086163758810843</c:v>
                </c:pt>
                <c:pt idx="766">
                  <c:v>0.10900170331118768</c:v>
                </c:pt>
                <c:pt idx="767">
                  <c:v>0.10835293886164159</c:v>
                </c:pt>
                <c:pt idx="768">
                  <c:v>0.10845524067158389</c:v>
                </c:pt>
                <c:pt idx="769">
                  <c:v>0.10812329798341416</c:v>
                </c:pt>
                <c:pt idx="770">
                  <c:v>0.11010071324241461</c:v>
                </c:pt>
                <c:pt idx="771">
                  <c:v>0.11051319355524997</c:v>
                </c:pt>
                <c:pt idx="772">
                  <c:v>0.11043139657005745</c:v>
                </c:pt>
                <c:pt idx="773">
                  <c:v>0.11142435606132328</c:v>
                </c:pt>
                <c:pt idx="774">
                  <c:v>0.11343588664360192</c:v>
                </c:pt>
                <c:pt idx="775">
                  <c:v>0.11296476309903777</c:v>
                </c:pt>
                <c:pt idx="776">
                  <c:v>0.11811598518584478</c:v>
                </c:pt>
                <c:pt idx="777">
                  <c:v>0.12417282173649934</c:v>
                </c:pt>
                <c:pt idx="778">
                  <c:v>0.1292710141932662</c:v>
                </c:pt>
                <c:pt idx="779">
                  <c:v>0.1288915540833776</c:v>
                </c:pt>
                <c:pt idx="780">
                  <c:v>0.12857922061725149</c:v>
                </c:pt>
                <c:pt idx="781">
                  <c:v>0.12933884584470082</c:v>
                </c:pt>
                <c:pt idx="782">
                  <c:v>0.12827345813619026</c:v>
                </c:pt>
                <c:pt idx="783">
                  <c:v>0.12879524499294651</c:v>
                </c:pt>
                <c:pt idx="784">
                  <c:v>0.12830697016363787</c:v>
                </c:pt>
                <c:pt idx="785">
                  <c:v>0.12681297119259957</c:v>
                </c:pt>
                <c:pt idx="786">
                  <c:v>0.12287225866354487</c:v>
                </c:pt>
                <c:pt idx="787">
                  <c:v>0.12282112656234083</c:v>
                </c:pt>
                <c:pt idx="788">
                  <c:v>0.12250814195281186</c:v>
                </c:pt>
                <c:pt idx="789">
                  <c:v>0.12198144046049625</c:v>
                </c:pt>
                <c:pt idx="790">
                  <c:v>0.12002697859563442</c:v>
                </c:pt>
                <c:pt idx="791">
                  <c:v>0.11974566323907787</c:v>
                </c:pt>
                <c:pt idx="792">
                  <c:v>0.11860514523287766</c:v>
                </c:pt>
                <c:pt idx="793">
                  <c:v>0.11862700133518822</c:v>
                </c:pt>
                <c:pt idx="794">
                  <c:v>0.11785171003772704</c:v>
                </c:pt>
                <c:pt idx="795">
                  <c:v>0.11997874874773209</c:v>
                </c:pt>
                <c:pt idx="796">
                  <c:v>0.11976565435157982</c:v>
                </c:pt>
                <c:pt idx="797">
                  <c:v>0.11847874642335424</c:v>
                </c:pt>
                <c:pt idx="798">
                  <c:v>0.11850689383395277</c:v>
                </c:pt>
                <c:pt idx="799">
                  <c:v>0.11745331007502981</c:v>
                </c:pt>
                <c:pt idx="800">
                  <c:v>0.11762003050188574</c:v>
                </c:pt>
                <c:pt idx="801">
                  <c:v>0.1164890080869135</c:v>
                </c:pt>
                <c:pt idx="802">
                  <c:v>0.11719748990843945</c:v>
                </c:pt>
                <c:pt idx="803">
                  <c:v>0.11499310702438478</c:v>
                </c:pt>
                <c:pt idx="804">
                  <c:v>0.11326684614581943</c:v>
                </c:pt>
                <c:pt idx="805">
                  <c:v>0.113753224798369</c:v>
                </c:pt>
                <c:pt idx="806">
                  <c:v>0.11306045196909767</c:v>
                </c:pt>
                <c:pt idx="807">
                  <c:v>0.11377699675381962</c:v>
                </c:pt>
                <c:pt idx="808">
                  <c:v>0.11254478150467453</c:v>
                </c:pt>
                <c:pt idx="809">
                  <c:v>0.11255093457569543</c:v>
                </c:pt>
                <c:pt idx="810">
                  <c:v>0.11159668771238408</c:v>
                </c:pt>
                <c:pt idx="811">
                  <c:v>0.1109139197453608</c:v>
                </c:pt>
                <c:pt idx="812">
                  <c:v>0.10795286590383944</c:v>
                </c:pt>
                <c:pt idx="813">
                  <c:v>0.10826016486565335</c:v>
                </c:pt>
                <c:pt idx="814">
                  <c:v>0.1075700490761235</c:v>
                </c:pt>
                <c:pt idx="815">
                  <c:v>0.10624367471841359</c:v>
                </c:pt>
                <c:pt idx="816">
                  <c:v>0.10563492491557359</c:v>
                </c:pt>
                <c:pt idx="817">
                  <c:v>0.10302938753858572</c:v>
                </c:pt>
                <c:pt idx="818">
                  <c:v>0.10257343222033061</c:v>
                </c:pt>
                <c:pt idx="819">
                  <c:v>9.8799808932043903E-2</c:v>
                </c:pt>
                <c:pt idx="820">
                  <c:v>9.7634893811305662E-2</c:v>
                </c:pt>
                <c:pt idx="821">
                  <c:v>9.6066328177065494E-2</c:v>
                </c:pt>
                <c:pt idx="822">
                  <c:v>9.5264960985899649E-2</c:v>
                </c:pt>
                <c:pt idx="823">
                  <c:v>9.4744145340159167E-2</c:v>
                </c:pt>
                <c:pt idx="824">
                  <c:v>9.2329397861356716E-2</c:v>
                </c:pt>
                <c:pt idx="825">
                  <c:v>9.1039554212169971E-2</c:v>
                </c:pt>
                <c:pt idx="826">
                  <c:v>9.3729556628340163E-2</c:v>
                </c:pt>
                <c:pt idx="827">
                  <c:v>9.4451148812949123E-2</c:v>
                </c:pt>
                <c:pt idx="828">
                  <c:v>9.181878494423952E-2</c:v>
                </c:pt>
                <c:pt idx="829">
                  <c:v>8.8691659094424419E-2</c:v>
                </c:pt>
                <c:pt idx="830">
                  <c:v>8.5515364664119742E-2</c:v>
                </c:pt>
                <c:pt idx="831">
                  <c:v>8.6443048973293718E-2</c:v>
                </c:pt>
                <c:pt idx="832">
                  <c:v>8.4958539889309029E-2</c:v>
                </c:pt>
                <c:pt idx="833">
                  <c:v>8.0914002270305763E-2</c:v>
                </c:pt>
                <c:pt idx="834">
                  <c:v>7.8545795591583797E-2</c:v>
                </c:pt>
                <c:pt idx="835">
                  <c:v>7.8008473032698908E-2</c:v>
                </c:pt>
                <c:pt idx="836">
                  <c:v>7.7496374548837302E-2</c:v>
                </c:pt>
                <c:pt idx="837">
                  <c:v>8.5164152764875919E-2</c:v>
                </c:pt>
                <c:pt idx="838">
                  <c:v>8.2665226213431864E-2</c:v>
                </c:pt>
                <c:pt idx="839">
                  <c:v>9.9151283931627671E-2</c:v>
                </c:pt>
                <c:pt idx="840">
                  <c:v>9.7557089690924526E-2</c:v>
                </c:pt>
                <c:pt idx="841">
                  <c:v>9.5011733221721531E-2</c:v>
                </c:pt>
                <c:pt idx="842">
                  <c:v>9.065557976647666E-2</c:v>
                </c:pt>
                <c:pt idx="843">
                  <c:v>9.0672109899232495E-2</c:v>
                </c:pt>
                <c:pt idx="844">
                  <c:v>8.966322167859711E-2</c:v>
                </c:pt>
                <c:pt idx="845">
                  <c:v>8.8119828585233886E-2</c:v>
                </c:pt>
                <c:pt idx="846">
                  <c:v>8.5011141437614388E-2</c:v>
                </c:pt>
                <c:pt idx="847">
                  <c:v>0.10558820920592932</c:v>
                </c:pt>
                <c:pt idx="848">
                  <c:v>0.10281371644053938</c:v>
                </c:pt>
                <c:pt idx="849">
                  <c:v>0.10103914248164617</c:v>
                </c:pt>
                <c:pt idx="850">
                  <c:v>0.10039471257241511</c:v>
                </c:pt>
                <c:pt idx="851">
                  <c:v>9.5131225179313619E-2</c:v>
                </c:pt>
                <c:pt idx="852">
                  <c:v>0.10621967881320299</c:v>
                </c:pt>
                <c:pt idx="853">
                  <c:v>0.10299987575416693</c:v>
                </c:pt>
                <c:pt idx="854">
                  <c:v>9.7384416473022553E-2</c:v>
                </c:pt>
                <c:pt idx="855">
                  <c:v>9.234045477898381E-2</c:v>
                </c:pt>
                <c:pt idx="856">
                  <c:v>9.493106896841999E-2</c:v>
                </c:pt>
                <c:pt idx="857">
                  <c:v>9.2501734512636699E-2</c:v>
                </c:pt>
                <c:pt idx="858">
                  <c:v>9.9871543073532548E-2</c:v>
                </c:pt>
                <c:pt idx="859">
                  <c:v>9.695978431327533E-2</c:v>
                </c:pt>
                <c:pt idx="860">
                  <c:v>8.8781075588284797E-2</c:v>
                </c:pt>
                <c:pt idx="861">
                  <c:v>9.5259358311881828E-2</c:v>
                </c:pt>
                <c:pt idx="862">
                  <c:v>8.9498367485369421E-2</c:v>
                </c:pt>
                <c:pt idx="863">
                  <c:v>8.4712595836376636E-2</c:v>
                </c:pt>
                <c:pt idx="864">
                  <c:v>8.4444349769499161E-2</c:v>
                </c:pt>
                <c:pt idx="865">
                  <c:v>8.406496783988221E-2</c:v>
                </c:pt>
                <c:pt idx="866">
                  <c:v>8.5365533740037761E-2</c:v>
                </c:pt>
                <c:pt idx="867">
                  <c:v>8.5777140831613641E-2</c:v>
                </c:pt>
                <c:pt idx="868">
                  <c:v>8.3473797835277017E-2</c:v>
                </c:pt>
                <c:pt idx="869">
                  <c:v>7.974409931083308E-2</c:v>
                </c:pt>
                <c:pt idx="870">
                  <c:v>7.7432486162602371E-2</c:v>
                </c:pt>
                <c:pt idx="871">
                  <c:v>8.2011574522656241E-2</c:v>
                </c:pt>
                <c:pt idx="872">
                  <c:v>7.750253669295995E-2</c:v>
                </c:pt>
                <c:pt idx="873">
                  <c:v>7.3240637200149727E-2</c:v>
                </c:pt>
                <c:pt idx="874">
                  <c:v>6.9078953654334793E-2</c:v>
                </c:pt>
                <c:pt idx="875">
                  <c:v>7.284566389990671E-2</c:v>
                </c:pt>
                <c:pt idx="876">
                  <c:v>7.0509850181230196E-2</c:v>
                </c:pt>
                <c:pt idx="877">
                  <c:v>6.636536765843172E-2</c:v>
                </c:pt>
                <c:pt idx="878">
                  <c:v>6.4321059004034231E-2</c:v>
                </c:pt>
                <c:pt idx="879">
                  <c:v>7.7047979533606828E-2</c:v>
                </c:pt>
                <c:pt idx="880">
                  <c:v>7.3878214414767635E-2</c:v>
                </c:pt>
                <c:pt idx="881">
                  <c:v>6.8340838845465657E-2</c:v>
                </c:pt>
                <c:pt idx="882">
                  <c:v>7.0707629360888841E-2</c:v>
                </c:pt>
                <c:pt idx="883">
                  <c:v>6.9445957200414896E-2</c:v>
                </c:pt>
                <c:pt idx="884">
                  <c:v>7.4036380289314752E-2</c:v>
                </c:pt>
                <c:pt idx="885">
                  <c:v>6.3621777222488518E-2</c:v>
                </c:pt>
                <c:pt idx="886">
                  <c:v>6.288519538658395E-2</c:v>
                </c:pt>
                <c:pt idx="887">
                  <c:v>6.0545063727271947E-2</c:v>
                </c:pt>
                <c:pt idx="888">
                  <c:v>6.4347020111709119E-2</c:v>
                </c:pt>
                <c:pt idx="889">
                  <c:v>5.868863066711677E-2</c:v>
                </c:pt>
                <c:pt idx="890">
                  <c:v>5.6383843210768558E-2</c:v>
                </c:pt>
                <c:pt idx="891">
                  <c:v>5.007497685326727E-2</c:v>
                </c:pt>
                <c:pt idx="892">
                  <c:v>4.625834350400479E-2</c:v>
                </c:pt>
                <c:pt idx="893">
                  <c:v>4.6911883171966776E-2</c:v>
                </c:pt>
                <c:pt idx="894">
                  <c:v>4.1100262714107168E-2</c:v>
                </c:pt>
                <c:pt idx="895">
                  <c:v>3.8058960170040346E-2</c:v>
                </c:pt>
                <c:pt idx="896">
                  <c:v>3.4441205348234562E-2</c:v>
                </c:pt>
                <c:pt idx="897">
                  <c:v>3.488997581096933E-2</c:v>
                </c:pt>
                <c:pt idx="898">
                  <c:v>3.0629096885106389E-2</c:v>
                </c:pt>
                <c:pt idx="899">
                  <c:v>2.9121606706863819E-2</c:v>
                </c:pt>
                <c:pt idx="900">
                  <c:v>2.8285574335144548E-2</c:v>
                </c:pt>
                <c:pt idx="901">
                  <c:v>3.0841536308940983E-2</c:v>
                </c:pt>
                <c:pt idx="902">
                  <c:v>2.8589470245907671E-2</c:v>
                </c:pt>
                <c:pt idx="903">
                  <c:v>2.7286161606108982E-2</c:v>
                </c:pt>
                <c:pt idx="904">
                  <c:v>2.4357641365349923E-2</c:v>
                </c:pt>
                <c:pt idx="905">
                  <c:v>2.7253709349845247E-2</c:v>
                </c:pt>
                <c:pt idx="906">
                  <c:v>2.6734179635445828E-2</c:v>
                </c:pt>
                <c:pt idx="907">
                  <c:v>2.4322958571051129E-2</c:v>
                </c:pt>
                <c:pt idx="908">
                  <c:v>2.1977612141956957E-2</c:v>
                </c:pt>
                <c:pt idx="909">
                  <c:v>2.0978751633780487E-2</c:v>
                </c:pt>
                <c:pt idx="910">
                  <c:v>2.3333013517892683E-2</c:v>
                </c:pt>
                <c:pt idx="911">
                  <c:v>2.1109112409745119E-2</c:v>
                </c:pt>
                <c:pt idx="912">
                  <c:v>1.8863800718191739E-2</c:v>
                </c:pt>
                <c:pt idx="913">
                  <c:v>1.7542528712138315E-2</c:v>
                </c:pt>
                <c:pt idx="914">
                  <c:v>1.6626884477442937E-2</c:v>
                </c:pt>
                <c:pt idx="915">
                  <c:v>1.478858217954704E-2</c:v>
                </c:pt>
                <c:pt idx="916">
                  <c:v>1.3124119163290052E-2</c:v>
                </c:pt>
                <c:pt idx="917">
                  <c:v>1.1134496599570463E-2</c:v>
                </c:pt>
                <c:pt idx="918">
                  <c:v>1.0308422642256641E-2</c:v>
                </c:pt>
                <c:pt idx="919">
                  <c:v>9.2585428342961615E-3</c:v>
                </c:pt>
                <c:pt idx="920">
                  <c:v>6.4855656721109226E-2</c:v>
                </c:pt>
                <c:pt idx="921">
                  <c:v>6.1527283616188706E-2</c:v>
                </c:pt>
                <c:pt idx="922">
                  <c:v>7.5661497201734582E-2</c:v>
                </c:pt>
                <c:pt idx="923">
                  <c:v>0.10239078776489163</c:v>
                </c:pt>
                <c:pt idx="924">
                  <c:v>0.12257079957748097</c:v>
                </c:pt>
                <c:pt idx="925">
                  <c:v>0.13663376768068536</c:v>
                </c:pt>
                <c:pt idx="926">
                  <c:v>0.15164625620177838</c:v>
                </c:pt>
                <c:pt idx="927">
                  <c:v>0.15168547892047318</c:v>
                </c:pt>
                <c:pt idx="928">
                  <c:v>0.15781360844217499</c:v>
                </c:pt>
                <c:pt idx="929">
                  <c:v>0.14658146619290907</c:v>
                </c:pt>
                <c:pt idx="930">
                  <c:v>0.15085018109157278</c:v>
                </c:pt>
                <c:pt idx="931">
                  <c:v>0.14951266245941452</c:v>
                </c:pt>
                <c:pt idx="932">
                  <c:v>0.13054592283332928</c:v>
                </c:pt>
                <c:pt idx="933">
                  <c:v>0.13029189372646882</c:v>
                </c:pt>
                <c:pt idx="934">
                  <c:v>0.11590618762295958</c:v>
                </c:pt>
                <c:pt idx="935">
                  <c:v>0.1246146699513045</c:v>
                </c:pt>
                <c:pt idx="936">
                  <c:v>0.120772568922282</c:v>
                </c:pt>
                <c:pt idx="937">
                  <c:v>0.10707585645311199</c:v>
                </c:pt>
                <c:pt idx="938">
                  <c:v>9.0633140942117288E-2</c:v>
                </c:pt>
                <c:pt idx="939">
                  <c:v>8.7582976337973364E-2</c:v>
                </c:pt>
                <c:pt idx="940">
                  <c:v>8.9148569341875178E-2</c:v>
                </c:pt>
                <c:pt idx="941">
                  <c:v>0.10381667467309802</c:v>
                </c:pt>
                <c:pt idx="942">
                  <c:v>9.2089907089749345E-2</c:v>
                </c:pt>
                <c:pt idx="943">
                  <c:v>8.8502637215439425E-2</c:v>
                </c:pt>
                <c:pt idx="944">
                  <c:v>7.9853622283145284E-2</c:v>
                </c:pt>
                <c:pt idx="945">
                  <c:v>7.8798439598979794E-2</c:v>
                </c:pt>
                <c:pt idx="946">
                  <c:v>7.5107300767075044E-2</c:v>
                </c:pt>
                <c:pt idx="947">
                  <c:v>7.125623241494039E-2</c:v>
                </c:pt>
                <c:pt idx="948">
                  <c:v>6.9026011326567452E-2</c:v>
                </c:pt>
                <c:pt idx="949">
                  <c:v>8.164820360868992E-2</c:v>
                </c:pt>
                <c:pt idx="950">
                  <c:v>8.1656153151252686E-2</c:v>
                </c:pt>
                <c:pt idx="951">
                  <c:v>7.7366788133691036E-2</c:v>
                </c:pt>
                <c:pt idx="952">
                  <c:v>7.7171885042083999E-2</c:v>
                </c:pt>
                <c:pt idx="953">
                  <c:v>7.922360857176429E-2</c:v>
                </c:pt>
                <c:pt idx="954">
                  <c:v>7.929261636057143E-2</c:v>
                </c:pt>
                <c:pt idx="955">
                  <c:v>7.7742645976505681E-2</c:v>
                </c:pt>
                <c:pt idx="956">
                  <c:v>7.7714186946271663E-2</c:v>
                </c:pt>
                <c:pt idx="957">
                  <c:v>7.9887583083935496E-2</c:v>
                </c:pt>
                <c:pt idx="958">
                  <c:v>8.1590881267175133E-2</c:v>
                </c:pt>
                <c:pt idx="959">
                  <c:v>8.1183398676281215E-2</c:v>
                </c:pt>
                <c:pt idx="960">
                  <c:v>8.1154231984960662E-2</c:v>
                </c:pt>
                <c:pt idx="961">
                  <c:v>8.1703068494372019E-2</c:v>
                </c:pt>
                <c:pt idx="962">
                  <c:v>8.5906889711458601E-2</c:v>
                </c:pt>
                <c:pt idx="963">
                  <c:v>8.7616322472092362E-2</c:v>
                </c:pt>
                <c:pt idx="964">
                  <c:v>8.8657206792370408E-2</c:v>
                </c:pt>
                <c:pt idx="965">
                  <c:v>8.853175619822902E-2</c:v>
                </c:pt>
                <c:pt idx="966">
                  <c:v>8.7304366389724053E-2</c:v>
                </c:pt>
                <c:pt idx="967">
                  <c:v>9.2030616025619877E-2</c:v>
                </c:pt>
                <c:pt idx="968">
                  <c:v>9.3154570530394637E-2</c:v>
                </c:pt>
                <c:pt idx="969">
                  <c:v>9.1861758485604975E-2</c:v>
                </c:pt>
                <c:pt idx="970">
                  <c:v>9.9698588101912775E-2</c:v>
                </c:pt>
                <c:pt idx="971">
                  <c:v>0.10359944954868881</c:v>
                </c:pt>
                <c:pt idx="972">
                  <c:v>0.10405951083481915</c:v>
                </c:pt>
                <c:pt idx="973">
                  <c:v>0.10389914477306926</c:v>
                </c:pt>
                <c:pt idx="974">
                  <c:v>0.10868808103507836</c:v>
                </c:pt>
                <c:pt idx="975">
                  <c:v>0.10871173872024145</c:v>
                </c:pt>
                <c:pt idx="976">
                  <c:v>0.11441390545783688</c:v>
                </c:pt>
                <c:pt idx="977">
                  <c:v>0.11420977752449961</c:v>
                </c:pt>
                <c:pt idx="978">
                  <c:v>0.11432352151000022</c:v>
                </c:pt>
                <c:pt idx="979">
                  <c:v>0.115162896801755</c:v>
                </c:pt>
                <c:pt idx="980">
                  <c:v>0.11309936853232473</c:v>
                </c:pt>
                <c:pt idx="981">
                  <c:v>0.10442626877053217</c:v>
                </c:pt>
                <c:pt idx="982">
                  <c:v>9.2555825631702796E-2</c:v>
                </c:pt>
                <c:pt idx="983">
                  <c:v>9.4759973762459648E-2</c:v>
                </c:pt>
                <c:pt idx="984">
                  <c:v>9.9503556764821088E-2</c:v>
                </c:pt>
                <c:pt idx="985">
                  <c:v>9.9838761391548098E-2</c:v>
                </c:pt>
                <c:pt idx="986">
                  <c:v>8.9717871886026104E-2</c:v>
                </c:pt>
                <c:pt idx="987">
                  <c:v>9.3569402750525624E-2</c:v>
                </c:pt>
                <c:pt idx="988">
                  <c:v>9.2647447452482712E-2</c:v>
                </c:pt>
                <c:pt idx="989">
                  <c:v>9.0725768545612082E-2</c:v>
                </c:pt>
                <c:pt idx="990">
                  <c:v>8.7515315933973312E-2</c:v>
                </c:pt>
                <c:pt idx="991">
                  <c:v>8.3504088353678299E-2</c:v>
                </c:pt>
                <c:pt idx="992">
                  <c:v>8.8503113762411809E-2</c:v>
                </c:pt>
                <c:pt idx="993">
                  <c:v>8.9613692536098771E-2</c:v>
                </c:pt>
                <c:pt idx="994">
                  <c:v>8.8623600120948595E-2</c:v>
                </c:pt>
                <c:pt idx="995">
                  <c:v>8.9552108931279226E-2</c:v>
                </c:pt>
                <c:pt idx="996">
                  <c:v>9.0547727491001928E-2</c:v>
                </c:pt>
                <c:pt idx="997">
                  <c:v>8.951211752733601E-2</c:v>
                </c:pt>
                <c:pt idx="998">
                  <c:v>8.736337823192418E-2</c:v>
                </c:pt>
                <c:pt idx="999">
                  <c:v>8.5133687131464936E-2</c:v>
                </c:pt>
                <c:pt idx="1000">
                  <c:v>8.7003584725143912E-2</c:v>
                </c:pt>
                <c:pt idx="1001">
                  <c:v>8.6430012093390796E-2</c:v>
                </c:pt>
                <c:pt idx="1002">
                  <c:v>8.1540684767863442E-2</c:v>
                </c:pt>
                <c:pt idx="1003">
                  <c:v>7.4977799543148482E-2</c:v>
                </c:pt>
                <c:pt idx="1004">
                  <c:v>7.3447140014045162E-2</c:v>
                </c:pt>
                <c:pt idx="1005">
                  <c:v>7.286942643921529E-2</c:v>
                </c:pt>
                <c:pt idx="1006">
                  <c:v>7.0166205242450611E-2</c:v>
                </c:pt>
                <c:pt idx="1007">
                  <c:v>6.7233220901218443E-2</c:v>
                </c:pt>
                <c:pt idx="1008">
                  <c:v>6.4181450588254071E-2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99-49A4-A001-3816C3B22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873656"/>
        <c:axId val="-2127870616"/>
      </c:scatterChart>
      <c:valAx>
        <c:axId val="-2127873656"/>
        <c:scaling>
          <c:orientation val="minMax"/>
          <c:min val="38353"/>
        </c:scaling>
        <c:delete val="0"/>
        <c:axPos val="b"/>
        <c:numFmt formatCode="yyyy;@" sourceLinked="0"/>
        <c:majorTickMark val="out"/>
        <c:minorTickMark val="none"/>
        <c:tickLblPos val="nextTo"/>
        <c:crossAx val="-2127870616"/>
        <c:crosses val="autoZero"/>
        <c:crossBetween val="midCat"/>
        <c:majorUnit val="365"/>
      </c:valAx>
      <c:valAx>
        <c:axId val="-2127870616"/>
        <c:scaling>
          <c:orientation val="minMax"/>
          <c:max val="0.18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7873656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Base</a:t>
            </a:r>
            <a:r>
              <a:rPr lang="en-US" baseline="0"/>
              <a:t> </a:t>
            </a:r>
            <a:r>
              <a:rPr lang="en-US"/>
              <a:t>Money (BsS</a:t>
            </a:r>
            <a:r>
              <a:rPr lang="en-US" baseline="0"/>
              <a:t>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Raw'!$B$9</c:f>
              <c:strCache>
                <c:ptCount val="1"/>
                <c:pt idx="0">
                  <c:v>Base Monetaria (BsS)</c:v>
                </c:pt>
              </c:strCache>
            </c:strRef>
          </c:tx>
          <c:marker>
            <c:symbol val="none"/>
          </c:marker>
          <c:cat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cat>
          <c:val>
            <c:numRef>
              <c:f>'Weekly Raw'!$C$9:$AMX$9</c:f>
              <c:numCache>
                <c:formatCode>#,##0_);\(#,##0\)</c:formatCode>
                <c:ptCount val="1036"/>
                <c:pt idx="0">
                  <c:v>56029.11</c:v>
                </c:pt>
                <c:pt idx="1">
                  <c:v>55243.68</c:v>
                </c:pt>
                <c:pt idx="2">
                  <c:v>52189.78</c:v>
                </c:pt>
                <c:pt idx="3">
                  <c:v>52326.29</c:v>
                </c:pt>
                <c:pt idx="4">
                  <c:v>53580.4</c:v>
                </c:pt>
                <c:pt idx="5">
                  <c:v>53685.39</c:v>
                </c:pt>
                <c:pt idx="6">
                  <c:v>54486.37</c:v>
                </c:pt>
                <c:pt idx="7">
                  <c:v>52880.03</c:v>
                </c:pt>
                <c:pt idx="8">
                  <c:v>53636.94</c:v>
                </c:pt>
                <c:pt idx="9">
                  <c:v>50896.45</c:v>
                </c:pt>
                <c:pt idx="10">
                  <c:v>50675.45</c:v>
                </c:pt>
                <c:pt idx="11">
                  <c:v>50451.25</c:v>
                </c:pt>
                <c:pt idx="12">
                  <c:v>50653.87</c:v>
                </c:pt>
                <c:pt idx="13">
                  <c:v>51072.66</c:v>
                </c:pt>
                <c:pt idx="14">
                  <c:v>50467.040000000001</c:v>
                </c:pt>
                <c:pt idx="15">
                  <c:v>51864.35</c:v>
                </c:pt>
                <c:pt idx="16">
                  <c:v>50598.39</c:v>
                </c:pt>
                <c:pt idx="17">
                  <c:v>50991.38</c:v>
                </c:pt>
                <c:pt idx="18">
                  <c:v>49528.89</c:v>
                </c:pt>
                <c:pt idx="19">
                  <c:v>47819.12</c:v>
                </c:pt>
                <c:pt idx="20">
                  <c:v>48401.93</c:v>
                </c:pt>
                <c:pt idx="21">
                  <c:v>47905.13</c:v>
                </c:pt>
                <c:pt idx="22">
                  <c:v>48085.95</c:v>
                </c:pt>
                <c:pt idx="23">
                  <c:v>48348.53</c:v>
                </c:pt>
                <c:pt idx="24">
                  <c:v>48532.4</c:v>
                </c:pt>
                <c:pt idx="25">
                  <c:v>49790.25</c:v>
                </c:pt>
                <c:pt idx="26">
                  <c:v>49489.42</c:v>
                </c:pt>
                <c:pt idx="27">
                  <c:v>49822.36</c:v>
                </c:pt>
                <c:pt idx="28">
                  <c:v>49013.83</c:v>
                </c:pt>
                <c:pt idx="29">
                  <c:v>53389.91</c:v>
                </c:pt>
                <c:pt idx="30">
                  <c:v>54114.74</c:v>
                </c:pt>
                <c:pt idx="31">
                  <c:v>53292.63</c:v>
                </c:pt>
                <c:pt idx="32">
                  <c:v>54172.57</c:v>
                </c:pt>
                <c:pt idx="33">
                  <c:v>54703.69</c:v>
                </c:pt>
                <c:pt idx="34">
                  <c:v>54885.72</c:v>
                </c:pt>
                <c:pt idx="35">
                  <c:v>52931.87</c:v>
                </c:pt>
                <c:pt idx="36">
                  <c:v>52718.19</c:v>
                </c:pt>
                <c:pt idx="37">
                  <c:v>52357.27</c:v>
                </c:pt>
                <c:pt idx="38">
                  <c:v>52813.59</c:v>
                </c:pt>
                <c:pt idx="39">
                  <c:v>52309.120000000003</c:v>
                </c:pt>
                <c:pt idx="40">
                  <c:v>53054.49</c:v>
                </c:pt>
                <c:pt idx="41">
                  <c:v>52909.04</c:v>
                </c:pt>
                <c:pt idx="42">
                  <c:v>52025.29</c:v>
                </c:pt>
                <c:pt idx="43">
                  <c:v>51401.26</c:v>
                </c:pt>
                <c:pt idx="44">
                  <c:v>51478.400000000001</c:v>
                </c:pt>
                <c:pt idx="45">
                  <c:v>53591.8</c:v>
                </c:pt>
                <c:pt idx="46">
                  <c:v>55221.78</c:v>
                </c:pt>
                <c:pt idx="47">
                  <c:v>60137.53</c:v>
                </c:pt>
                <c:pt idx="48">
                  <c:v>62047.25</c:v>
                </c:pt>
                <c:pt idx="49">
                  <c:v>63595.78</c:v>
                </c:pt>
                <c:pt idx="50">
                  <c:v>63623.07</c:v>
                </c:pt>
                <c:pt idx="51">
                  <c:v>65282.67</c:v>
                </c:pt>
                <c:pt idx="52">
                  <c:v>62797.84</c:v>
                </c:pt>
                <c:pt idx="53">
                  <c:v>60285.8</c:v>
                </c:pt>
                <c:pt idx="54">
                  <c:v>56044.09</c:v>
                </c:pt>
                <c:pt idx="55">
                  <c:v>56313.24</c:v>
                </c:pt>
                <c:pt idx="56">
                  <c:v>55371.21</c:v>
                </c:pt>
                <c:pt idx="57">
                  <c:v>55934.3</c:v>
                </c:pt>
                <c:pt idx="58">
                  <c:v>55852.41</c:v>
                </c:pt>
                <c:pt idx="59">
                  <c:v>54627.58</c:v>
                </c:pt>
                <c:pt idx="60">
                  <c:v>54161.81</c:v>
                </c:pt>
                <c:pt idx="61">
                  <c:v>53294.54</c:v>
                </c:pt>
                <c:pt idx="62">
                  <c:v>53684.39</c:v>
                </c:pt>
                <c:pt idx="63">
                  <c:v>52962.76</c:v>
                </c:pt>
                <c:pt idx="64">
                  <c:v>54256.32</c:v>
                </c:pt>
                <c:pt idx="65">
                  <c:v>54463.19</c:v>
                </c:pt>
                <c:pt idx="66">
                  <c:v>53776.73</c:v>
                </c:pt>
                <c:pt idx="67">
                  <c:v>53563.37</c:v>
                </c:pt>
                <c:pt idx="68">
                  <c:v>51606.559999999998</c:v>
                </c:pt>
                <c:pt idx="69">
                  <c:v>50107.4</c:v>
                </c:pt>
                <c:pt idx="70">
                  <c:v>50192.79</c:v>
                </c:pt>
                <c:pt idx="71">
                  <c:v>49127.9</c:v>
                </c:pt>
                <c:pt idx="72">
                  <c:v>48310.96</c:v>
                </c:pt>
                <c:pt idx="73">
                  <c:v>47840.82</c:v>
                </c:pt>
                <c:pt idx="74">
                  <c:v>49113.93</c:v>
                </c:pt>
                <c:pt idx="75">
                  <c:v>47644.53</c:v>
                </c:pt>
                <c:pt idx="76">
                  <c:v>48870.42</c:v>
                </c:pt>
                <c:pt idx="77">
                  <c:v>48703.96</c:v>
                </c:pt>
                <c:pt idx="78">
                  <c:v>49523.58</c:v>
                </c:pt>
                <c:pt idx="79">
                  <c:v>50926.68</c:v>
                </c:pt>
                <c:pt idx="80">
                  <c:v>52699.05</c:v>
                </c:pt>
                <c:pt idx="81">
                  <c:v>53038.33</c:v>
                </c:pt>
                <c:pt idx="82">
                  <c:v>51324.9</c:v>
                </c:pt>
                <c:pt idx="83">
                  <c:v>51563.89</c:v>
                </c:pt>
                <c:pt idx="84">
                  <c:v>52352.43</c:v>
                </c:pt>
                <c:pt idx="85">
                  <c:v>52613.72</c:v>
                </c:pt>
                <c:pt idx="86">
                  <c:v>51950.18</c:v>
                </c:pt>
                <c:pt idx="87">
                  <c:v>52041.52</c:v>
                </c:pt>
                <c:pt idx="88">
                  <c:v>52296.19</c:v>
                </c:pt>
                <c:pt idx="89">
                  <c:v>51444.81</c:v>
                </c:pt>
                <c:pt idx="90">
                  <c:v>53765.16</c:v>
                </c:pt>
                <c:pt idx="91">
                  <c:v>51112.6</c:v>
                </c:pt>
                <c:pt idx="92">
                  <c:v>51655.59</c:v>
                </c:pt>
                <c:pt idx="93">
                  <c:v>52280.71</c:v>
                </c:pt>
                <c:pt idx="94">
                  <c:v>53021.7</c:v>
                </c:pt>
                <c:pt idx="95">
                  <c:v>53241.94</c:v>
                </c:pt>
                <c:pt idx="96">
                  <c:v>53678.27</c:v>
                </c:pt>
                <c:pt idx="97">
                  <c:v>57619.15</c:v>
                </c:pt>
                <c:pt idx="98">
                  <c:v>61202.53</c:v>
                </c:pt>
                <c:pt idx="99">
                  <c:v>64829.53</c:v>
                </c:pt>
                <c:pt idx="100">
                  <c:v>66341.130000000019</c:v>
                </c:pt>
                <c:pt idx="101">
                  <c:v>73669.470000000016</c:v>
                </c:pt>
                <c:pt idx="102">
                  <c:v>75755.99000000002</c:v>
                </c:pt>
                <c:pt idx="103">
                  <c:v>79600.280000000013</c:v>
                </c:pt>
                <c:pt idx="104">
                  <c:v>76185.87</c:v>
                </c:pt>
                <c:pt idx="105">
                  <c:v>75794.52</c:v>
                </c:pt>
                <c:pt idx="106">
                  <c:v>73934.06</c:v>
                </c:pt>
                <c:pt idx="107">
                  <c:v>75361.320000000007</c:v>
                </c:pt>
                <c:pt idx="108">
                  <c:v>73410.28</c:v>
                </c:pt>
                <c:pt idx="109">
                  <c:v>70333.69</c:v>
                </c:pt>
                <c:pt idx="110">
                  <c:v>69897.320000000007</c:v>
                </c:pt>
                <c:pt idx="111">
                  <c:v>68411.149999999994</c:v>
                </c:pt>
                <c:pt idx="112">
                  <c:v>71039.360000000001</c:v>
                </c:pt>
                <c:pt idx="113">
                  <c:v>68757.83</c:v>
                </c:pt>
                <c:pt idx="114">
                  <c:v>67463.679999999993</c:v>
                </c:pt>
                <c:pt idx="115">
                  <c:v>66717.81</c:v>
                </c:pt>
                <c:pt idx="116">
                  <c:v>70280.759999999995</c:v>
                </c:pt>
                <c:pt idx="117">
                  <c:v>68776.929999999993</c:v>
                </c:pt>
                <c:pt idx="118">
                  <c:v>67762.66</c:v>
                </c:pt>
                <c:pt idx="119">
                  <c:v>69192.61</c:v>
                </c:pt>
                <c:pt idx="120">
                  <c:v>69425.06</c:v>
                </c:pt>
                <c:pt idx="121">
                  <c:v>70797.289999999994</c:v>
                </c:pt>
                <c:pt idx="122">
                  <c:v>72054.399999999994</c:v>
                </c:pt>
                <c:pt idx="123">
                  <c:v>74383.149999999994</c:v>
                </c:pt>
                <c:pt idx="124">
                  <c:v>76692.52</c:v>
                </c:pt>
                <c:pt idx="125">
                  <c:v>70095.37</c:v>
                </c:pt>
                <c:pt idx="126">
                  <c:v>69234.37</c:v>
                </c:pt>
                <c:pt idx="127">
                  <c:v>68670.3</c:v>
                </c:pt>
                <c:pt idx="128">
                  <c:v>69905.27</c:v>
                </c:pt>
                <c:pt idx="129">
                  <c:v>70776.09</c:v>
                </c:pt>
                <c:pt idx="130">
                  <c:v>72066.820000000007</c:v>
                </c:pt>
                <c:pt idx="131">
                  <c:v>71593.289999999994</c:v>
                </c:pt>
                <c:pt idx="132">
                  <c:v>73822.98</c:v>
                </c:pt>
                <c:pt idx="133">
                  <c:v>84997.28</c:v>
                </c:pt>
                <c:pt idx="134">
                  <c:v>95933.68</c:v>
                </c:pt>
                <c:pt idx="135">
                  <c:v>76734.83</c:v>
                </c:pt>
                <c:pt idx="136">
                  <c:v>81229.81</c:v>
                </c:pt>
                <c:pt idx="137">
                  <c:v>78459.97</c:v>
                </c:pt>
                <c:pt idx="138">
                  <c:v>77647.05</c:v>
                </c:pt>
                <c:pt idx="139">
                  <c:v>77777.37</c:v>
                </c:pt>
                <c:pt idx="140">
                  <c:v>77900.06</c:v>
                </c:pt>
                <c:pt idx="141">
                  <c:v>78691.59</c:v>
                </c:pt>
                <c:pt idx="142">
                  <c:v>79644.61</c:v>
                </c:pt>
                <c:pt idx="143">
                  <c:v>79564.05</c:v>
                </c:pt>
                <c:pt idx="144">
                  <c:v>78492.55</c:v>
                </c:pt>
                <c:pt idx="145">
                  <c:v>76047.259999999995</c:v>
                </c:pt>
                <c:pt idx="146">
                  <c:v>78884.56</c:v>
                </c:pt>
                <c:pt idx="147">
                  <c:v>83626.080000000002</c:v>
                </c:pt>
                <c:pt idx="148">
                  <c:v>84197.09</c:v>
                </c:pt>
                <c:pt idx="149">
                  <c:v>91043.5</c:v>
                </c:pt>
                <c:pt idx="150">
                  <c:v>99701.119999999995</c:v>
                </c:pt>
                <c:pt idx="151">
                  <c:v>106265.11</c:v>
                </c:pt>
                <c:pt idx="152">
                  <c:v>96052.02</c:v>
                </c:pt>
                <c:pt idx="153">
                  <c:v>104196.6</c:v>
                </c:pt>
                <c:pt idx="154">
                  <c:v>106197.63</c:v>
                </c:pt>
                <c:pt idx="155">
                  <c:v>109395.07</c:v>
                </c:pt>
                <c:pt idx="156">
                  <c:v>112035.21</c:v>
                </c:pt>
                <c:pt idx="157">
                  <c:v>110868.44</c:v>
                </c:pt>
                <c:pt idx="158">
                  <c:v>104892.74</c:v>
                </c:pt>
                <c:pt idx="159">
                  <c:v>100731.04</c:v>
                </c:pt>
                <c:pt idx="160">
                  <c:v>107524.25</c:v>
                </c:pt>
                <c:pt idx="161">
                  <c:v>105968.19</c:v>
                </c:pt>
                <c:pt idx="162">
                  <c:v>106900.3</c:v>
                </c:pt>
                <c:pt idx="163">
                  <c:v>107557.69</c:v>
                </c:pt>
                <c:pt idx="164">
                  <c:v>107621.52</c:v>
                </c:pt>
                <c:pt idx="165">
                  <c:v>110278.89</c:v>
                </c:pt>
                <c:pt idx="166">
                  <c:v>122777.84</c:v>
                </c:pt>
                <c:pt idx="167">
                  <c:v>106178.33</c:v>
                </c:pt>
                <c:pt idx="168">
                  <c:v>122689.03</c:v>
                </c:pt>
                <c:pt idx="169">
                  <c:v>113886.52</c:v>
                </c:pt>
                <c:pt idx="170">
                  <c:v>114513.12</c:v>
                </c:pt>
                <c:pt idx="171">
                  <c:v>120386.38</c:v>
                </c:pt>
                <c:pt idx="172">
                  <c:v>107458.4</c:v>
                </c:pt>
                <c:pt idx="173">
                  <c:v>110497.44</c:v>
                </c:pt>
                <c:pt idx="174">
                  <c:v>113360.79</c:v>
                </c:pt>
                <c:pt idx="175">
                  <c:v>109363.43</c:v>
                </c:pt>
                <c:pt idx="176">
                  <c:v>107825.23</c:v>
                </c:pt>
                <c:pt idx="177">
                  <c:v>110286.71</c:v>
                </c:pt>
                <c:pt idx="178">
                  <c:v>112916.42</c:v>
                </c:pt>
                <c:pt idx="179">
                  <c:v>112667.77</c:v>
                </c:pt>
                <c:pt idx="180">
                  <c:v>114080.25</c:v>
                </c:pt>
                <c:pt idx="181">
                  <c:v>116520.68</c:v>
                </c:pt>
                <c:pt idx="182">
                  <c:v>113212.16</c:v>
                </c:pt>
                <c:pt idx="183">
                  <c:v>118965.9</c:v>
                </c:pt>
                <c:pt idx="184">
                  <c:v>119014.08</c:v>
                </c:pt>
                <c:pt idx="185">
                  <c:v>116485.4</c:v>
                </c:pt>
                <c:pt idx="186">
                  <c:v>123467.73</c:v>
                </c:pt>
                <c:pt idx="187">
                  <c:v>122935.21</c:v>
                </c:pt>
                <c:pt idx="188">
                  <c:v>129889.71</c:v>
                </c:pt>
                <c:pt idx="189">
                  <c:v>129038.26</c:v>
                </c:pt>
                <c:pt idx="190">
                  <c:v>124983</c:v>
                </c:pt>
                <c:pt idx="191">
                  <c:v>125879.66</c:v>
                </c:pt>
                <c:pt idx="192">
                  <c:v>124958.68</c:v>
                </c:pt>
                <c:pt idx="193">
                  <c:v>125720.15</c:v>
                </c:pt>
                <c:pt idx="194">
                  <c:v>124127.99</c:v>
                </c:pt>
                <c:pt idx="195">
                  <c:v>123545.46</c:v>
                </c:pt>
                <c:pt idx="196">
                  <c:v>124741.12</c:v>
                </c:pt>
                <c:pt idx="197">
                  <c:v>125767.56</c:v>
                </c:pt>
                <c:pt idx="198">
                  <c:v>125614.06</c:v>
                </c:pt>
                <c:pt idx="199">
                  <c:v>132176.5</c:v>
                </c:pt>
                <c:pt idx="200">
                  <c:v>129176.99</c:v>
                </c:pt>
                <c:pt idx="201">
                  <c:v>137984.06</c:v>
                </c:pt>
                <c:pt idx="202">
                  <c:v>145755.74</c:v>
                </c:pt>
                <c:pt idx="203">
                  <c:v>148207.29999999999</c:v>
                </c:pt>
                <c:pt idx="204">
                  <c:v>154246.34</c:v>
                </c:pt>
                <c:pt idx="205">
                  <c:v>149404.26</c:v>
                </c:pt>
                <c:pt idx="206">
                  <c:v>157334.12</c:v>
                </c:pt>
                <c:pt idx="207">
                  <c:v>171351.27</c:v>
                </c:pt>
                <c:pt idx="208">
                  <c:v>165244.60999999999</c:v>
                </c:pt>
                <c:pt idx="209">
                  <c:v>161857.01999999999</c:v>
                </c:pt>
                <c:pt idx="210">
                  <c:v>162533.96</c:v>
                </c:pt>
                <c:pt idx="211">
                  <c:v>163555.73000000001</c:v>
                </c:pt>
                <c:pt idx="212">
                  <c:v>161873.4</c:v>
                </c:pt>
                <c:pt idx="213">
                  <c:v>158177.96</c:v>
                </c:pt>
                <c:pt idx="214">
                  <c:v>160937.88</c:v>
                </c:pt>
                <c:pt idx="215">
                  <c:v>160894.81</c:v>
                </c:pt>
                <c:pt idx="216">
                  <c:v>156489.68</c:v>
                </c:pt>
                <c:pt idx="217">
                  <c:v>157230.20000000001</c:v>
                </c:pt>
                <c:pt idx="218">
                  <c:v>157429.18</c:v>
                </c:pt>
                <c:pt idx="219">
                  <c:v>160634.32</c:v>
                </c:pt>
                <c:pt idx="220">
                  <c:v>163913.4</c:v>
                </c:pt>
                <c:pt idx="221">
                  <c:v>166561.06</c:v>
                </c:pt>
                <c:pt idx="222">
                  <c:v>170283.96</c:v>
                </c:pt>
                <c:pt idx="223">
                  <c:v>173629.28</c:v>
                </c:pt>
                <c:pt idx="224">
                  <c:v>163412.76</c:v>
                </c:pt>
                <c:pt idx="225">
                  <c:v>163787.46</c:v>
                </c:pt>
                <c:pt idx="226">
                  <c:v>161003.31</c:v>
                </c:pt>
                <c:pt idx="227">
                  <c:v>165355.53</c:v>
                </c:pt>
                <c:pt idx="228">
                  <c:v>165622.76</c:v>
                </c:pt>
                <c:pt idx="229">
                  <c:v>165493.70000000001</c:v>
                </c:pt>
                <c:pt idx="230">
                  <c:v>167956.08</c:v>
                </c:pt>
                <c:pt idx="231">
                  <c:v>162300.54</c:v>
                </c:pt>
                <c:pt idx="232">
                  <c:v>166574.43</c:v>
                </c:pt>
                <c:pt idx="233">
                  <c:v>166634.43</c:v>
                </c:pt>
                <c:pt idx="234">
                  <c:v>180302.44</c:v>
                </c:pt>
                <c:pt idx="235">
                  <c:v>172135.66</c:v>
                </c:pt>
                <c:pt idx="236">
                  <c:v>174147.31</c:v>
                </c:pt>
                <c:pt idx="237">
                  <c:v>182543</c:v>
                </c:pt>
                <c:pt idx="238">
                  <c:v>185247.55</c:v>
                </c:pt>
                <c:pt idx="239">
                  <c:v>181779.32</c:v>
                </c:pt>
                <c:pt idx="240">
                  <c:v>178337.19</c:v>
                </c:pt>
                <c:pt idx="241">
                  <c:v>185575.69</c:v>
                </c:pt>
                <c:pt idx="242">
                  <c:v>186700.45</c:v>
                </c:pt>
                <c:pt idx="243">
                  <c:v>202323.20000000001</c:v>
                </c:pt>
                <c:pt idx="244">
                  <c:v>187214.86</c:v>
                </c:pt>
                <c:pt idx="245">
                  <c:v>193622.99</c:v>
                </c:pt>
                <c:pt idx="246">
                  <c:v>196180.31</c:v>
                </c:pt>
                <c:pt idx="247">
                  <c:v>195217.24</c:v>
                </c:pt>
                <c:pt idx="248">
                  <c:v>194712.55</c:v>
                </c:pt>
                <c:pt idx="249">
                  <c:v>190078.6</c:v>
                </c:pt>
                <c:pt idx="250">
                  <c:v>187815.33</c:v>
                </c:pt>
                <c:pt idx="251">
                  <c:v>193910.7</c:v>
                </c:pt>
                <c:pt idx="252">
                  <c:v>191519.24</c:v>
                </c:pt>
                <c:pt idx="253">
                  <c:v>197746.58</c:v>
                </c:pt>
                <c:pt idx="254">
                  <c:v>219229.83</c:v>
                </c:pt>
                <c:pt idx="255">
                  <c:v>238834.48</c:v>
                </c:pt>
                <c:pt idx="256">
                  <c:v>259346.39</c:v>
                </c:pt>
                <c:pt idx="257">
                  <c:v>229672.24</c:v>
                </c:pt>
                <c:pt idx="258">
                  <c:v>237578.68</c:v>
                </c:pt>
                <c:pt idx="259">
                  <c:v>238987.32</c:v>
                </c:pt>
                <c:pt idx="260">
                  <c:v>230865.12</c:v>
                </c:pt>
                <c:pt idx="261">
                  <c:v>229524.46</c:v>
                </c:pt>
                <c:pt idx="262">
                  <c:v>225252.78</c:v>
                </c:pt>
                <c:pt idx="263">
                  <c:v>227405.06</c:v>
                </c:pt>
                <c:pt idx="264">
                  <c:v>220424</c:v>
                </c:pt>
                <c:pt idx="265">
                  <c:v>216991.52</c:v>
                </c:pt>
                <c:pt idx="266">
                  <c:v>217692.26</c:v>
                </c:pt>
                <c:pt idx="267">
                  <c:v>217445.78</c:v>
                </c:pt>
                <c:pt idx="268">
                  <c:v>223217.94</c:v>
                </c:pt>
                <c:pt idx="269">
                  <c:v>231721.53</c:v>
                </c:pt>
                <c:pt idx="270">
                  <c:v>236035.16</c:v>
                </c:pt>
                <c:pt idx="271">
                  <c:v>234532.58</c:v>
                </c:pt>
                <c:pt idx="272">
                  <c:v>237306.63</c:v>
                </c:pt>
                <c:pt idx="273">
                  <c:v>256407.97</c:v>
                </c:pt>
                <c:pt idx="274">
                  <c:v>243150.49</c:v>
                </c:pt>
                <c:pt idx="275">
                  <c:v>243755.15</c:v>
                </c:pt>
                <c:pt idx="276">
                  <c:v>262468.32</c:v>
                </c:pt>
                <c:pt idx="277">
                  <c:v>260281.16</c:v>
                </c:pt>
                <c:pt idx="278">
                  <c:v>267153.51</c:v>
                </c:pt>
                <c:pt idx="279">
                  <c:v>266926.34999999998</c:v>
                </c:pt>
                <c:pt idx="280">
                  <c:v>267383.62</c:v>
                </c:pt>
                <c:pt idx="281">
                  <c:v>274100.42</c:v>
                </c:pt>
                <c:pt idx="282">
                  <c:v>273285.67</c:v>
                </c:pt>
                <c:pt idx="283">
                  <c:v>270636.98</c:v>
                </c:pt>
                <c:pt idx="284">
                  <c:v>257612.05</c:v>
                </c:pt>
                <c:pt idx="285">
                  <c:v>255878.41</c:v>
                </c:pt>
                <c:pt idx="286">
                  <c:v>267139.15000000002</c:v>
                </c:pt>
                <c:pt idx="287">
                  <c:v>270142.95</c:v>
                </c:pt>
                <c:pt idx="288">
                  <c:v>268635.02</c:v>
                </c:pt>
                <c:pt idx="289">
                  <c:v>268302.40000000002</c:v>
                </c:pt>
                <c:pt idx="290">
                  <c:v>276342.76</c:v>
                </c:pt>
                <c:pt idx="291">
                  <c:v>277682.19</c:v>
                </c:pt>
                <c:pt idx="292">
                  <c:v>286108.5</c:v>
                </c:pt>
                <c:pt idx="293">
                  <c:v>285667.40999999997</c:v>
                </c:pt>
                <c:pt idx="294">
                  <c:v>284522.33</c:v>
                </c:pt>
                <c:pt idx="295">
                  <c:v>304845.08</c:v>
                </c:pt>
                <c:pt idx="296">
                  <c:v>307478.53000000003</c:v>
                </c:pt>
                <c:pt idx="297">
                  <c:v>308395</c:v>
                </c:pt>
                <c:pt idx="298">
                  <c:v>308338.95</c:v>
                </c:pt>
                <c:pt idx="299">
                  <c:v>317450.86</c:v>
                </c:pt>
                <c:pt idx="300">
                  <c:v>310552.64</c:v>
                </c:pt>
                <c:pt idx="301">
                  <c:v>316339.27</c:v>
                </c:pt>
                <c:pt idx="302">
                  <c:v>325656.27</c:v>
                </c:pt>
                <c:pt idx="303">
                  <c:v>335928.74</c:v>
                </c:pt>
                <c:pt idx="304">
                  <c:v>353018.83</c:v>
                </c:pt>
                <c:pt idx="305">
                  <c:v>392710.61</c:v>
                </c:pt>
                <c:pt idx="306">
                  <c:v>396945.41</c:v>
                </c:pt>
                <c:pt idx="307">
                  <c:v>406594.78</c:v>
                </c:pt>
                <c:pt idx="308">
                  <c:v>440932.9</c:v>
                </c:pt>
                <c:pt idx="309">
                  <c:v>430647.19</c:v>
                </c:pt>
                <c:pt idx="310">
                  <c:v>435693.33</c:v>
                </c:pt>
                <c:pt idx="311">
                  <c:v>452171.45</c:v>
                </c:pt>
                <c:pt idx="312">
                  <c:v>447954.46</c:v>
                </c:pt>
                <c:pt idx="313">
                  <c:v>454328.1</c:v>
                </c:pt>
                <c:pt idx="314">
                  <c:v>448231.21</c:v>
                </c:pt>
                <c:pt idx="315">
                  <c:v>445577.85</c:v>
                </c:pt>
                <c:pt idx="316">
                  <c:v>435101.87</c:v>
                </c:pt>
                <c:pt idx="317">
                  <c:v>438616.6</c:v>
                </c:pt>
                <c:pt idx="318">
                  <c:v>437113.21</c:v>
                </c:pt>
                <c:pt idx="319">
                  <c:v>436896.59</c:v>
                </c:pt>
                <c:pt idx="320">
                  <c:v>437180.69</c:v>
                </c:pt>
                <c:pt idx="321">
                  <c:v>446202.26</c:v>
                </c:pt>
                <c:pt idx="322">
                  <c:v>435703.63</c:v>
                </c:pt>
                <c:pt idx="323">
                  <c:v>434857.19</c:v>
                </c:pt>
                <c:pt idx="324">
                  <c:v>436775.87</c:v>
                </c:pt>
                <c:pt idx="325">
                  <c:v>449770.83</c:v>
                </c:pt>
                <c:pt idx="326">
                  <c:v>472363.73</c:v>
                </c:pt>
                <c:pt idx="327">
                  <c:v>446463.45</c:v>
                </c:pt>
                <c:pt idx="328">
                  <c:v>447652.52</c:v>
                </c:pt>
                <c:pt idx="329">
                  <c:v>437246.42</c:v>
                </c:pt>
                <c:pt idx="330">
                  <c:v>423972.76</c:v>
                </c:pt>
                <c:pt idx="331">
                  <c:v>435294.99</c:v>
                </c:pt>
                <c:pt idx="332">
                  <c:v>441162.44</c:v>
                </c:pt>
                <c:pt idx="333">
                  <c:v>435646.43</c:v>
                </c:pt>
                <c:pt idx="334">
                  <c:v>436758.98</c:v>
                </c:pt>
                <c:pt idx="335">
                  <c:v>440510.08</c:v>
                </c:pt>
                <c:pt idx="336">
                  <c:v>445435.9</c:v>
                </c:pt>
                <c:pt idx="337">
                  <c:v>446204.49</c:v>
                </c:pt>
                <c:pt idx="338">
                  <c:v>455328.81</c:v>
                </c:pt>
                <c:pt idx="339">
                  <c:v>460529.04</c:v>
                </c:pt>
                <c:pt idx="340">
                  <c:v>477492.42</c:v>
                </c:pt>
                <c:pt idx="341">
                  <c:v>477101.95</c:v>
                </c:pt>
                <c:pt idx="342">
                  <c:v>493842.98</c:v>
                </c:pt>
                <c:pt idx="343">
                  <c:v>496260.25</c:v>
                </c:pt>
                <c:pt idx="344">
                  <c:v>490730.1</c:v>
                </c:pt>
                <c:pt idx="345">
                  <c:v>498945.2</c:v>
                </c:pt>
                <c:pt idx="346">
                  <c:v>498479.12</c:v>
                </c:pt>
                <c:pt idx="347">
                  <c:v>501580.46</c:v>
                </c:pt>
                <c:pt idx="348">
                  <c:v>499204.97</c:v>
                </c:pt>
                <c:pt idx="349">
                  <c:v>508351.58</c:v>
                </c:pt>
                <c:pt idx="350">
                  <c:v>518268.44</c:v>
                </c:pt>
                <c:pt idx="351">
                  <c:v>532529.68000000005</c:v>
                </c:pt>
                <c:pt idx="352">
                  <c:v>525681.32999999996</c:v>
                </c:pt>
                <c:pt idx="353">
                  <c:v>546052.81999999995</c:v>
                </c:pt>
                <c:pt idx="354">
                  <c:v>547688.85</c:v>
                </c:pt>
                <c:pt idx="355">
                  <c:v>555131.14</c:v>
                </c:pt>
                <c:pt idx="356">
                  <c:v>561553</c:v>
                </c:pt>
                <c:pt idx="357">
                  <c:v>596139.68000000005</c:v>
                </c:pt>
                <c:pt idx="358">
                  <c:v>593229.49</c:v>
                </c:pt>
                <c:pt idx="359">
                  <c:v>605771.06000000006</c:v>
                </c:pt>
                <c:pt idx="360">
                  <c:v>614089.14</c:v>
                </c:pt>
                <c:pt idx="361">
                  <c:v>607332.56999999995</c:v>
                </c:pt>
                <c:pt idx="362">
                  <c:v>619285.4</c:v>
                </c:pt>
                <c:pt idx="363">
                  <c:v>641643.89</c:v>
                </c:pt>
                <c:pt idx="364">
                  <c:v>644643.02</c:v>
                </c:pt>
                <c:pt idx="365">
                  <c:v>711619.39</c:v>
                </c:pt>
                <c:pt idx="366">
                  <c:v>699541.64</c:v>
                </c:pt>
                <c:pt idx="367">
                  <c:v>688587.92</c:v>
                </c:pt>
                <c:pt idx="368">
                  <c:v>671769.91</c:v>
                </c:pt>
                <c:pt idx="369">
                  <c:v>663835.32999999996</c:v>
                </c:pt>
                <c:pt idx="370">
                  <c:v>651894.44999999995</c:v>
                </c:pt>
                <c:pt idx="371">
                  <c:v>653614.11</c:v>
                </c:pt>
                <c:pt idx="372">
                  <c:v>640921.11</c:v>
                </c:pt>
                <c:pt idx="373">
                  <c:v>644897.52</c:v>
                </c:pt>
                <c:pt idx="374">
                  <c:v>629081.31000000006</c:v>
                </c:pt>
                <c:pt idx="375">
                  <c:v>639311.79</c:v>
                </c:pt>
                <c:pt idx="376">
                  <c:v>633633.24</c:v>
                </c:pt>
                <c:pt idx="377">
                  <c:v>657286.05000000005</c:v>
                </c:pt>
                <c:pt idx="378">
                  <c:v>614759.30000000005</c:v>
                </c:pt>
                <c:pt idx="379">
                  <c:v>623486.11</c:v>
                </c:pt>
                <c:pt idx="380">
                  <c:v>616073.56000000006</c:v>
                </c:pt>
                <c:pt idx="381">
                  <c:v>651017.57999999996</c:v>
                </c:pt>
                <c:pt idx="382">
                  <c:v>669322.76</c:v>
                </c:pt>
                <c:pt idx="383">
                  <c:v>618842.09</c:v>
                </c:pt>
                <c:pt idx="384">
                  <c:v>639247.4</c:v>
                </c:pt>
                <c:pt idx="385">
                  <c:v>636824.6</c:v>
                </c:pt>
                <c:pt idx="386">
                  <c:v>642109.44999999995</c:v>
                </c:pt>
                <c:pt idx="387">
                  <c:v>628554.62</c:v>
                </c:pt>
                <c:pt idx="388">
                  <c:v>631010.30000000005</c:v>
                </c:pt>
                <c:pt idx="389">
                  <c:v>652924.78</c:v>
                </c:pt>
                <c:pt idx="390">
                  <c:v>635039.56000000006</c:v>
                </c:pt>
                <c:pt idx="391">
                  <c:v>645737.57999999996</c:v>
                </c:pt>
                <c:pt idx="392">
                  <c:v>646529.36</c:v>
                </c:pt>
                <c:pt idx="393">
                  <c:v>662265.07999999996</c:v>
                </c:pt>
                <c:pt idx="394">
                  <c:v>675349.64</c:v>
                </c:pt>
                <c:pt idx="395">
                  <c:v>680860.82</c:v>
                </c:pt>
                <c:pt idx="396">
                  <c:v>676738.43</c:v>
                </c:pt>
                <c:pt idx="397">
                  <c:v>686463.04</c:v>
                </c:pt>
                <c:pt idx="398">
                  <c:v>700107.15</c:v>
                </c:pt>
                <c:pt idx="399">
                  <c:v>694015.28</c:v>
                </c:pt>
                <c:pt idx="400">
                  <c:v>674663.6</c:v>
                </c:pt>
                <c:pt idx="401">
                  <c:v>685245.89</c:v>
                </c:pt>
                <c:pt idx="402">
                  <c:v>692318.7</c:v>
                </c:pt>
                <c:pt idx="403">
                  <c:v>693114.38</c:v>
                </c:pt>
                <c:pt idx="404">
                  <c:v>687474.95</c:v>
                </c:pt>
                <c:pt idx="405">
                  <c:v>712109.77</c:v>
                </c:pt>
                <c:pt idx="406">
                  <c:v>716138.2</c:v>
                </c:pt>
                <c:pt idx="407">
                  <c:v>720156.4</c:v>
                </c:pt>
                <c:pt idx="408">
                  <c:v>723145.12</c:v>
                </c:pt>
                <c:pt idx="409">
                  <c:v>727458.2</c:v>
                </c:pt>
                <c:pt idx="410">
                  <c:v>775368.93</c:v>
                </c:pt>
                <c:pt idx="411">
                  <c:v>793054.35</c:v>
                </c:pt>
                <c:pt idx="412">
                  <c:v>798943.58</c:v>
                </c:pt>
                <c:pt idx="413">
                  <c:v>796986.34</c:v>
                </c:pt>
                <c:pt idx="414">
                  <c:v>815201.04</c:v>
                </c:pt>
                <c:pt idx="415">
                  <c:v>822143.08</c:v>
                </c:pt>
                <c:pt idx="416">
                  <c:v>828520.64</c:v>
                </c:pt>
                <c:pt idx="417">
                  <c:v>837258.2</c:v>
                </c:pt>
                <c:pt idx="418">
                  <c:v>790478.15</c:v>
                </c:pt>
                <c:pt idx="419">
                  <c:v>786567.59</c:v>
                </c:pt>
                <c:pt idx="420">
                  <c:v>773739.92</c:v>
                </c:pt>
                <c:pt idx="421">
                  <c:v>772512.71</c:v>
                </c:pt>
                <c:pt idx="422">
                  <c:v>768956.49</c:v>
                </c:pt>
                <c:pt idx="423">
                  <c:v>762061.91</c:v>
                </c:pt>
                <c:pt idx="424">
                  <c:v>764568.87</c:v>
                </c:pt>
                <c:pt idx="425">
                  <c:v>775296.99</c:v>
                </c:pt>
                <c:pt idx="426">
                  <c:v>773107.08</c:v>
                </c:pt>
                <c:pt idx="427">
                  <c:v>745231.03</c:v>
                </c:pt>
                <c:pt idx="428">
                  <c:v>752328.72</c:v>
                </c:pt>
                <c:pt idx="429">
                  <c:v>772493.82</c:v>
                </c:pt>
                <c:pt idx="430">
                  <c:v>752990.71999999997</c:v>
                </c:pt>
                <c:pt idx="431">
                  <c:v>748602.13</c:v>
                </c:pt>
                <c:pt idx="432">
                  <c:v>767149.15</c:v>
                </c:pt>
                <c:pt idx="433">
                  <c:v>784588.92</c:v>
                </c:pt>
                <c:pt idx="434">
                  <c:v>783270.52</c:v>
                </c:pt>
                <c:pt idx="435">
                  <c:v>771332.42</c:v>
                </c:pt>
                <c:pt idx="436">
                  <c:v>777047.15</c:v>
                </c:pt>
                <c:pt idx="437">
                  <c:v>773120.51</c:v>
                </c:pt>
                <c:pt idx="438">
                  <c:v>787697.4</c:v>
                </c:pt>
                <c:pt idx="439">
                  <c:v>784044.12</c:v>
                </c:pt>
                <c:pt idx="440">
                  <c:v>785289.2</c:v>
                </c:pt>
                <c:pt idx="441">
                  <c:v>793783.92</c:v>
                </c:pt>
                <c:pt idx="442">
                  <c:v>841498.36</c:v>
                </c:pt>
                <c:pt idx="443">
                  <c:v>817443.89</c:v>
                </c:pt>
                <c:pt idx="444">
                  <c:v>820362.9</c:v>
                </c:pt>
                <c:pt idx="445">
                  <c:v>816876.73</c:v>
                </c:pt>
                <c:pt idx="446">
                  <c:v>811511.79</c:v>
                </c:pt>
                <c:pt idx="447">
                  <c:v>810894.67</c:v>
                </c:pt>
                <c:pt idx="448">
                  <c:v>828960.3</c:v>
                </c:pt>
                <c:pt idx="449">
                  <c:v>837379.75</c:v>
                </c:pt>
                <c:pt idx="450">
                  <c:v>841212.12</c:v>
                </c:pt>
                <c:pt idx="451">
                  <c:v>847268.4</c:v>
                </c:pt>
                <c:pt idx="452">
                  <c:v>857370.05</c:v>
                </c:pt>
                <c:pt idx="453">
                  <c:v>832034.91</c:v>
                </c:pt>
                <c:pt idx="454">
                  <c:v>849986.63</c:v>
                </c:pt>
                <c:pt idx="455">
                  <c:v>840274.49</c:v>
                </c:pt>
                <c:pt idx="456">
                  <c:v>857016.27</c:v>
                </c:pt>
                <c:pt idx="457">
                  <c:v>887218.69</c:v>
                </c:pt>
                <c:pt idx="458">
                  <c:v>868590.05</c:v>
                </c:pt>
                <c:pt idx="459">
                  <c:v>888487.32</c:v>
                </c:pt>
                <c:pt idx="460">
                  <c:v>847320.45</c:v>
                </c:pt>
                <c:pt idx="461">
                  <c:v>859016.1</c:v>
                </c:pt>
                <c:pt idx="462">
                  <c:v>872694.23</c:v>
                </c:pt>
                <c:pt idx="463">
                  <c:v>886789.96</c:v>
                </c:pt>
                <c:pt idx="464">
                  <c:v>896715</c:v>
                </c:pt>
                <c:pt idx="465">
                  <c:v>913905.16</c:v>
                </c:pt>
                <c:pt idx="466">
                  <c:v>926291.37</c:v>
                </c:pt>
                <c:pt idx="467">
                  <c:v>954059.19</c:v>
                </c:pt>
                <c:pt idx="468">
                  <c:v>953595.21</c:v>
                </c:pt>
                <c:pt idx="469">
                  <c:v>989528.68</c:v>
                </c:pt>
                <c:pt idx="470">
                  <c:v>987166.1</c:v>
                </c:pt>
                <c:pt idx="471">
                  <c:v>993327.24</c:v>
                </c:pt>
                <c:pt idx="472">
                  <c:v>1009364.61</c:v>
                </c:pt>
                <c:pt idx="473">
                  <c:v>1022497.83</c:v>
                </c:pt>
                <c:pt idx="474">
                  <c:v>1029159.51</c:v>
                </c:pt>
                <c:pt idx="475">
                  <c:v>1012326.71</c:v>
                </c:pt>
                <c:pt idx="476">
                  <c:v>1017159.72</c:v>
                </c:pt>
                <c:pt idx="477">
                  <c:v>1013094.64</c:v>
                </c:pt>
                <c:pt idx="478">
                  <c:v>1007651.97</c:v>
                </c:pt>
                <c:pt idx="479">
                  <c:v>1015894.81</c:v>
                </c:pt>
                <c:pt idx="480">
                  <c:v>1004908.64</c:v>
                </c:pt>
                <c:pt idx="481">
                  <c:v>1024157.32</c:v>
                </c:pt>
                <c:pt idx="482">
                  <c:v>1037878.69</c:v>
                </c:pt>
                <c:pt idx="483">
                  <c:v>1007776.73</c:v>
                </c:pt>
                <c:pt idx="484">
                  <c:v>1007030.58</c:v>
                </c:pt>
                <c:pt idx="485">
                  <c:v>999609.3</c:v>
                </c:pt>
                <c:pt idx="486">
                  <c:v>1006443.34</c:v>
                </c:pt>
                <c:pt idx="487">
                  <c:v>987313.55</c:v>
                </c:pt>
                <c:pt idx="488">
                  <c:v>983467.78</c:v>
                </c:pt>
                <c:pt idx="489">
                  <c:v>980148.56</c:v>
                </c:pt>
                <c:pt idx="490">
                  <c:v>1013196.05</c:v>
                </c:pt>
                <c:pt idx="491">
                  <c:v>985126.95</c:v>
                </c:pt>
                <c:pt idx="492">
                  <c:v>971122.29</c:v>
                </c:pt>
                <c:pt idx="493">
                  <c:v>989101.67</c:v>
                </c:pt>
                <c:pt idx="494">
                  <c:v>987612.63</c:v>
                </c:pt>
                <c:pt idx="495">
                  <c:v>1035769.52</c:v>
                </c:pt>
                <c:pt idx="496">
                  <c:v>1014311.6</c:v>
                </c:pt>
                <c:pt idx="497">
                  <c:v>1039991.7</c:v>
                </c:pt>
                <c:pt idx="498">
                  <c:v>1038833.97</c:v>
                </c:pt>
                <c:pt idx="499">
                  <c:v>1072643.75</c:v>
                </c:pt>
                <c:pt idx="500">
                  <c:v>1064715.3500000001</c:v>
                </c:pt>
                <c:pt idx="501">
                  <c:v>1078308.97</c:v>
                </c:pt>
                <c:pt idx="502">
                  <c:v>1105763.26</c:v>
                </c:pt>
                <c:pt idx="503">
                  <c:v>1046792.21</c:v>
                </c:pt>
                <c:pt idx="504">
                  <c:v>1063439.94</c:v>
                </c:pt>
                <c:pt idx="505">
                  <c:v>1039560.58</c:v>
                </c:pt>
                <c:pt idx="506">
                  <c:v>1050846.19</c:v>
                </c:pt>
                <c:pt idx="507">
                  <c:v>1075051.53</c:v>
                </c:pt>
                <c:pt idx="508">
                  <c:v>1081932.24</c:v>
                </c:pt>
                <c:pt idx="509">
                  <c:v>1061017.53</c:v>
                </c:pt>
                <c:pt idx="510">
                  <c:v>1065155.17</c:v>
                </c:pt>
                <c:pt idx="511">
                  <c:v>1090391.04</c:v>
                </c:pt>
                <c:pt idx="512">
                  <c:v>1005670.92</c:v>
                </c:pt>
                <c:pt idx="513">
                  <c:v>991904.45</c:v>
                </c:pt>
                <c:pt idx="514">
                  <c:v>1017996.87</c:v>
                </c:pt>
                <c:pt idx="515">
                  <c:v>1079639.04</c:v>
                </c:pt>
                <c:pt idx="516">
                  <c:v>1082723.56</c:v>
                </c:pt>
                <c:pt idx="517">
                  <c:v>1182419.6200000001</c:v>
                </c:pt>
                <c:pt idx="518">
                  <c:v>1204696.6499999999</c:v>
                </c:pt>
                <c:pt idx="519">
                  <c:v>1268516.8999999999</c:v>
                </c:pt>
                <c:pt idx="520">
                  <c:v>1274677.04</c:v>
                </c:pt>
                <c:pt idx="521">
                  <c:v>1262343.67</c:v>
                </c:pt>
                <c:pt idx="522">
                  <c:v>1269174.32</c:v>
                </c:pt>
                <c:pt idx="523">
                  <c:v>1271386.3999999999</c:v>
                </c:pt>
                <c:pt idx="524">
                  <c:v>1255751.56</c:v>
                </c:pt>
                <c:pt idx="525">
                  <c:v>1271245.92</c:v>
                </c:pt>
                <c:pt idx="526">
                  <c:v>1279319.1299999999</c:v>
                </c:pt>
                <c:pt idx="527">
                  <c:v>1277797.1000000001</c:v>
                </c:pt>
                <c:pt idx="528">
                  <c:v>1185443.51</c:v>
                </c:pt>
                <c:pt idx="529">
                  <c:v>1183387.8899999999</c:v>
                </c:pt>
                <c:pt idx="530">
                  <c:v>1263782.8999999999</c:v>
                </c:pt>
                <c:pt idx="531">
                  <c:v>1262294.24</c:v>
                </c:pt>
                <c:pt idx="532">
                  <c:v>1271956.3600000001</c:v>
                </c:pt>
                <c:pt idx="533">
                  <c:v>1271815.8799999999</c:v>
                </c:pt>
                <c:pt idx="534">
                  <c:v>1239085.03</c:v>
                </c:pt>
                <c:pt idx="535">
                  <c:v>1213122.6599999999</c:v>
                </c:pt>
                <c:pt idx="536">
                  <c:v>1260700.42</c:v>
                </c:pt>
                <c:pt idx="537">
                  <c:v>1244943.75</c:v>
                </c:pt>
                <c:pt idx="538">
                  <c:v>1245254.75</c:v>
                </c:pt>
                <c:pt idx="539">
                  <c:v>1254251.08</c:v>
                </c:pt>
                <c:pt idx="540">
                  <c:v>1234914.26</c:v>
                </c:pt>
                <c:pt idx="541">
                  <c:v>1254198.0900000001</c:v>
                </c:pt>
                <c:pt idx="542">
                  <c:v>1272257.01</c:v>
                </c:pt>
                <c:pt idx="543">
                  <c:v>1286415.56</c:v>
                </c:pt>
                <c:pt idx="544">
                  <c:v>1299324.24</c:v>
                </c:pt>
                <c:pt idx="545">
                  <c:v>1235167.5900000001</c:v>
                </c:pt>
                <c:pt idx="546">
                  <c:v>1306194.74</c:v>
                </c:pt>
                <c:pt idx="547">
                  <c:v>1148767.3291102003</c:v>
                </c:pt>
                <c:pt idx="548">
                  <c:v>1181661.6399776002</c:v>
                </c:pt>
                <c:pt idx="549">
                  <c:v>1180610.6758151001</c:v>
                </c:pt>
                <c:pt idx="550">
                  <c:v>1240046.4637676</c:v>
                </c:pt>
                <c:pt idx="551">
                  <c:v>1275775.2582062001</c:v>
                </c:pt>
                <c:pt idx="552">
                  <c:v>1099185.0880781</c:v>
                </c:pt>
                <c:pt idx="553">
                  <c:v>1131497.3227720999</c:v>
                </c:pt>
                <c:pt idx="554">
                  <c:v>1130670.4580680002</c:v>
                </c:pt>
                <c:pt idx="555">
                  <c:v>1152179.353713</c:v>
                </c:pt>
                <c:pt idx="556">
                  <c:v>1180286.9384370998</c:v>
                </c:pt>
                <c:pt idx="557">
                  <c:v>1193151.6386042002</c:v>
                </c:pt>
                <c:pt idx="558">
                  <c:v>1206852.9080403997</c:v>
                </c:pt>
                <c:pt idx="559">
                  <c:v>1246300.2195297999</c:v>
                </c:pt>
                <c:pt idx="560">
                  <c:v>1274390.0264351999</c:v>
                </c:pt>
                <c:pt idx="561">
                  <c:v>1236637.2668445997</c:v>
                </c:pt>
                <c:pt idx="562">
                  <c:v>1243862.0416202999</c:v>
                </c:pt>
                <c:pt idx="563">
                  <c:v>1149735.3826418999</c:v>
                </c:pt>
                <c:pt idx="564">
                  <c:v>1246839.7488201</c:v>
                </c:pt>
                <c:pt idx="565">
                  <c:v>1263131.0417861999</c:v>
                </c:pt>
                <c:pt idx="566">
                  <c:v>1390386.1005809999</c:v>
                </c:pt>
                <c:pt idx="567">
                  <c:v>1521047.3066488998</c:v>
                </c:pt>
                <c:pt idx="568">
                  <c:v>1533784.247707</c:v>
                </c:pt>
                <c:pt idx="569">
                  <c:v>1692509.2708351996</c:v>
                </c:pt>
                <c:pt idx="570">
                  <c:v>1698548.5615034997</c:v>
                </c:pt>
                <c:pt idx="571">
                  <c:v>1757878.6593716003</c:v>
                </c:pt>
                <c:pt idx="572">
                  <c:v>1714010.7482506998</c:v>
                </c:pt>
                <c:pt idx="573">
                  <c:v>1727506.6738007001</c:v>
                </c:pt>
                <c:pt idx="574">
                  <c:v>1716072.8696188005</c:v>
                </c:pt>
                <c:pt idx="575">
                  <c:v>1733420.8102964002</c:v>
                </c:pt>
                <c:pt idx="576">
                  <c:v>1718111.8747158998</c:v>
                </c:pt>
                <c:pt idx="577">
                  <c:v>1721292.8076532001</c:v>
                </c:pt>
                <c:pt idx="578">
                  <c:v>1723673.7305474998</c:v>
                </c:pt>
                <c:pt idx="579">
                  <c:v>1639135.2786587998</c:v>
                </c:pt>
                <c:pt idx="580">
                  <c:v>1658836.0150637007</c:v>
                </c:pt>
                <c:pt idx="581">
                  <c:v>1699120.6988174999</c:v>
                </c:pt>
                <c:pt idx="582">
                  <c:v>1690005.6401682002</c:v>
                </c:pt>
                <c:pt idx="583">
                  <c:v>1687287.4451335999</c:v>
                </c:pt>
                <c:pt idx="584">
                  <c:v>1712836.9430880002</c:v>
                </c:pt>
                <c:pt idx="585">
                  <c:v>1668123.7619259004</c:v>
                </c:pt>
                <c:pt idx="586">
                  <c:v>1617461.8345423001</c:v>
                </c:pt>
                <c:pt idx="587">
                  <c:v>1535441.6107617</c:v>
                </c:pt>
                <c:pt idx="588">
                  <c:v>1539968.8135393006</c:v>
                </c:pt>
                <c:pt idx="589">
                  <c:v>1526207.3454949004</c:v>
                </c:pt>
                <c:pt idx="590">
                  <c:v>1536014.4627976001</c:v>
                </c:pt>
                <c:pt idx="591">
                  <c:v>1527301.1852592996</c:v>
                </c:pt>
                <c:pt idx="592">
                  <c:v>1544461.9078753998</c:v>
                </c:pt>
                <c:pt idx="593">
                  <c:v>1489650.6654747</c:v>
                </c:pt>
                <c:pt idx="594">
                  <c:v>1513919.7338262</c:v>
                </c:pt>
                <c:pt idx="595">
                  <c:v>1488495.3571569002</c:v>
                </c:pt>
                <c:pt idx="596">
                  <c:v>1462033.9118897999</c:v>
                </c:pt>
                <c:pt idx="597">
                  <c:v>1433943.9797941002</c:v>
                </c:pt>
                <c:pt idx="598">
                  <c:v>1407256.5506222001</c:v>
                </c:pt>
                <c:pt idx="599">
                  <c:v>1524475.7317857</c:v>
                </c:pt>
                <c:pt idx="600">
                  <c:v>1486288.8727202998</c:v>
                </c:pt>
                <c:pt idx="601">
                  <c:v>1465996.6686257003</c:v>
                </c:pt>
                <c:pt idx="602">
                  <c:v>1518344.0317472999</c:v>
                </c:pt>
                <c:pt idx="603">
                  <c:v>1615288.9838138998</c:v>
                </c:pt>
                <c:pt idx="604">
                  <c:v>1601969.9535380004</c:v>
                </c:pt>
                <c:pt idx="605">
                  <c:v>1593540.480487</c:v>
                </c:pt>
                <c:pt idx="606">
                  <c:v>1612552.3189915002</c:v>
                </c:pt>
                <c:pt idx="607">
                  <c:v>1677001.1068584002</c:v>
                </c:pt>
                <c:pt idx="608">
                  <c:v>1758569.0941937999</c:v>
                </c:pt>
                <c:pt idx="609">
                  <c:v>1720118.6447583998</c:v>
                </c:pt>
                <c:pt idx="610">
                  <c:v>1716489.7793872997</c:v>
                </c:pt>
                <c:pt idx="611">
                  <c:v>1720045.6741749004</c:v>
                </c:pt>
                <c:pt idx="612">
                  <c:v>1825564.5686310998</c:v>
                </c:pt>
                <c:pt idx="613">
                  <c:v>1801844.0071626001</c:v>
                </c:pt>
                <c:pt idx="614">
                  <c:v>1789314.5384537</c:v>
                </c:pt>
                <c:pt idx="615">
                  <c:v>1785768.0768568001</c:v>
                </c:pt>
                <c:pt idx="616">
                  <c:v>1826160.5135104</c:v>
                </c:pt>
                <c:pt idx="617">
                  <c:v>1847501.7999777002</c:v>
                </c:pt>
                <c:pt idx="618">
                  <c:v>1926693.9672478</c:v>
                </c:pt>
                <c:pt idx="619">
                  <c:v>2114595.5983965001</c:v>
                </c:pt>
                <c:pt idx="620">
                  <c:v>2289219.4442540999</c:v>
                </c:pt>
                <c:pt idx="621">
                  <c:v>2467392.4981202995</c:v>
                </c:pt>
                <c:pt idx="622">
                  <c:v>2499113.0946736997</c:v>
                </c:pt>
                <c:pt idx="623">
                  <c:v>2548118.5664247004</c:v>
                </c:pt>
                <c:pt idx="624">
                  <c:v>2558553.8487379998</c:v>
                </c:pt>
                <c:pt idx="625">
                  <c:v>2683557.3550274</c:v>
                </c:pt>
                <c:pt idx="626">
                  <c:v>2650942.6564855999</c:v>
                </c:pt>
                <c:pt idx="627">
                  <c:v>2646654.3227121001</c:v>
                </c:pt>
                <c:pt idx="628">
                  <c:v>2652587.8176993998</c:v>
                </c:pt>
                <c:pt idx="629">
                  <c:v>2630885.3852369995</c:v>
                </c:pt>
                <c:pt idx="630">
                  <c:v>2729682.6047290009</c:v>
                </c:pt>
                <c:pt idx="631">
                  <c:v>2722027.6470452007</c:v>
                </c:pt>
                <c:pt idx="632">
                  <c:v>2701557.7334898994</c:v>
                </c:pt>
                <c:pt idx="633">
                  <c:v>2586652.6209596004</c:v>
                </c:pt>
                <c:pt idx="634">
                  <c:v>2613801.3210248998</c:v>
                </c:pt>
                <c:pt idx="635">
                  <c:v>2598244.7754719001</c:v>
                </c:pt>
                <c:pt idx="636">
                  <c:v>2616107.7363311001</c:v>
                </c:pt>
                <c:pt idx="637">
                  <c:v>2572965.5581985004</c:v>
                </c:pt>
                <c:pt idx="638">
                  <c:v>2569339.1427176003</c:v>
                </c:pt>
                <c:pt idx="639">
                  <c:v>2462216.4525313</c:v>
                </c:pt>
                <c:pt idx="640">
                  <c:v>2418656.5828355001</c:v>
                </c:pt>
                <c:pt idx="641">
                  <c:v>2501944.5701327999</c:v>
                </c:pt>
                <c:pt idx="642">
                  <c:v>2496161.9239968001</c:v>
                </c:pt>
                <c:pt idx="643">
                  <c:v>2566153.1181736998</c:v>
                </c:pt>
                <c:pt idx="644">
                  <c:v>2495747.7097001006</c:v>
                </c:pt>
                <c:pt idx="645">
                  <c:v>2666939.7014971999</c:v>
                </c:pt>
                <c:pt idx="646">
                  <c:v>2632085.722965999</c:v>
                </c:pt>
                <c:pt idx="647">
                  <c:v>2469207.0923581999</c:v>
                </c:pt>
                <c:pt idx="648">
                  <c:v>2503848.4957345999</c:v>
                </c:pt>
                <c:pt idx="649">
                  <c:v>2476075.2984445002</c:v>
                </c:pt>
                <c:pt idx="650">
                  <c:v>2569026.3965868</c:v>
                </c:pt>
                <c:pt idx="651">
                  <c:v>2567201.6784666996</c:v>
                </c:pt>
                <c:pt idx="652">
                  <c:v>2583572.5150000001</c:v>
                </c:pt>
                <c:pt idx="653">
                  <c:v>2634803.8774414998</c:v>
                </c:pt>
                <c:pt idx="654">
                  <c:v>2582436.8321813</c:v>
                </c:pt>
                <c:pt idx="655">
                  <c:v>2711501.9687697995</c:v>
                </c:pt>
                <c:pt idx="656">
                  <c:v>2741633.3583069001</c:v>
                </c:pt>
                <c:pt idx="657">
                  <c:v>2662247.2741532</c:v>
                </c:pt>
                <c:pt idx="658">
                  <c:v>2851079.1129794996</c:v>
                </c:pt>
                <c:pt idx="659">
                  <c:v>2833628.5984958</c:v>
                </c:pt>
                <c:pt idx="660">
                  <c:v>2869862.4014241998</c:v>
                </c:pt>
                <c:pt idx="661">
                  <c:v>2815012.4592171009</c:v>
                </c:pt>
                <c:pt idx="662">
                  <c:v>2783748.2461194005</c:v>
                </c:pt>
                <c:pt idx="663">
                  <c:v>2911976.6400302993</c:v>
                </c:pt>
                <c:pt idx="664">
                  <c:v>2947926.1749616005</c:v>
                </c:pt>
                <c:pt idx="665">
                  <c:v>2861533.7808151003</c:v>
                </c:pt>
                <c:pt idx="666">
                  <c:v>2657872.0372013999</c:v>
                </c:pt>
                <c:pt idx="667">
                  <c:v>2826589.2101948005</c:v>
                </c:pt>
                <c:pt idx="668">
                  <c:v>2827080.5106105004</c:v>
                </c:pt>
                <c:pt idx="669">
                  <c:v>2928155.9300130997</c:v>
                </c:pt>
                <c:pt idx="670">
                  <c:v>3104375.4273367007</c:v>
                </c:pt>
                <c:pt idx="671">
                  <c:v>3490102.1265993998</c:v>
                </c:pt>
                <c:pt idx="672">
                  <c:v>3678397.3250358999</c:v>
                </c:pt>
                <c:pt idx="673">
                  <c:v>3979217.0194753003</c:v>
                </c:pt>
                <c:pt idx="674">
                  <c:v>4089781.5222220998</c:v>
                </c:pt>
                <c:pt idx="675">
                  <c:v>4217374.8535347003</c:v>
                </c:pt>
                <c:pt idx="676">
                  <c:v>4395901.2032650998</c:v>
                </c:pt>
                <c:pt idx="677">
                  <c:v>4407132.1877403995</c:v>
                </c:pt>
                <c:pt idx="678">
                  <c:v>4459869.3258902002</c:v>
                </c:pt>
                <c:pt idx="679">
                  <c:v>4451380.9020731011</c:v>
                </c:pt>
                <c:pt idx="680">
                  <c:v>4551341.623948399</c:v>
                </c:pt>
                <c:pt idx="681">
                  <c:v>4619582.3450080007</c:v>
                </c:pt>
                <c:pt idx="682">
                  <c:v>4860254.0356722996</c:v>
                </c:pt>
                <c:pt idx="683">
                  <c:v>4750072.1140789986</c:v>
                </c:pt>
                <c:pt idx="684">
                  <c:v>4719614.2097788993</c:v>
                </c:pt>
                <c:pt idx="685">
                  <c:v>4711994.7206958001</c:v>
                </c:pt>
                <c:pt idx="686">
                  <c:v>4822101.1572391</c:v>
                </c:pt>
                <c:pt idx="687">
                  <c:v>4828051.095695599</c:v>
                </c:pt>
                <c:pt idx="688">
                  <c:v>4951471.3715207009</c:v>
                </c:pt>
                <c:pt idx="689">
                  <c:v>4989191.4125028998</c:v>
                </c:pt>
                <c:pt idx="690">
                  <c:v>5009512.1469019018</c:v>
                </c:pt>
                <c:pt idx="691">
                  <c:v>4635205.4035883006</c:v>
                </c:pt>
                <c:pt idx="692">
                  <c:v>4657038.7268631998</c:v>
                </c:pt>
                <c:pt idx="693">
                  <c:v>4806129.6965069007</c:v>
                </c:pt>
                <c:pt idx="694">
                  <c:v>4716774.4130822998</c:v>
                </c:pt>
                <c:pt idx="695">
                  <c:v>4777164.9421321005</c:v>
                </c:pt>
                <c:pt idx="696">
                  <c:v>4818341.4496855</c:v>
                </c:pt>
                <c:pt idx="697">
                  <c:v>4976493.8323835004</c:v>
                </c:pt>
                <c:pt idx="698">
                  <c:v>4859701.9596896991</c:v>
                </c:pt>
                <c:pt idx="699">
                  <c:v>4983245.3671867009</c:v>
                </c:pt>
                <c:pt idx="700">
                  <c:v>5012311.9670591</c:v>
                </c:pt>
                <c:pt idx="701">
                  <c:v>5041931.6555354008</c:v>
                </c:pt>
                <c:pt idx="702">
                  <c:v>5274015.179891699</c:v>
                </c:pt>
                <c:pt idx="703">
                  <c:v>5366847.1057049008</c:v>
                </c:pt>
                <c:pt idx="704">
                  <c:v>5176545.3598774998</c:v>
                </c:pt>
                <c:pt idx="705">
                  <c:v>5190185.2329125991</c:v>
                </c:pt>
                <c:pt idx="706">
                  <c:v>5327621.2272552988</c:v>
                </c:pt>
                <c:pt idx="707">
                  <c:v>5377503.8734422</c:v>
                </c:pt>
                <c:pt idx="708">
                  <c:v>5548411.6808680007</c:v>
                </c:pt>
                <c:pt idx="709">
                  <c:v>5566608.4935142994</c:v>
                </c:pt>
                <c:pt idx="710">
                  <c:v>5555438.1801862</c:v>
                </c:pt>
                <c:pt idx="711">
                  <c:v>5627753.8735749004</c:v>
                </c:pt>
                <c:pt idx="712">
                  <c:v>5536199.6348362016</c:v>
                </c:pt>
                <c:pt idx="713">
                  <c:v>5256452.8731344007</c:v>
                </c:pt>
                <c:pt idx="714">
                  <c:v>5147799.6271081008</c:v>
                </c:pt>
                <c:pt idx="715">
                  <c:v>5274867.1691176007</c:v>
                </c:pt>
                <c:pt idx="716">
                  <c:v>5461500.5884397998</c:v>
                </c:pt>
                <c:pt idx="717">
                  <c:v>5258410.0906966999</c:v>
                </c:pt>
                <c:pt idx="718">
                  <c:v>5253991.5950698992</c:v>
                </c:pt>
                <c:pt idx="719">
                  <c:v>5406851.9195523001</c:v>
                </c:pt>
                <c:pt idx="720">
                  <c:v>5508686.5351772001</c:v>
                </c:pt>
                <c:pt idx="721">
                  <c:v>5523055.5334385</c:v>
                </c:pt>
                <c:pt idx="722">
                  <c:v>5745199.3951369999</c:v>
                </c:pt>
                <c:pt idx="723">
                  <c:v>6621099.8159869984</c:v>
                </c:pt>
                <c:pt idx="724">
                  <c:v>6600559.3917176994</c:v>
                </c:pt>
                <c:pt idx="725">
                  <c:v>7053810.0165645992</c:v>
                </c:pt>
                <c:pt idx="726">
                  <c:v>7141080.9052440003</c:v>
                </c:pt>
                <c:pt idx="727">
                  <c:v>7084424.5413228003</c:v>
                </c:pt>
                <c:pt idx="728">
                  <c:v>7280295.502280998</c:v>
                </c:pt>
                <c:pt idx="729">
                  <c:v>7425388.2856761003</c:v>
                </c:pt>
                <c:pt idx="730">
                  <c:v>7544261.1997000007</c:v>
                </c:pt>
                <c:pt idx="731">
                  <c:v>7583962.6541680004</c:v>
                </c:pt>
                <c:pt idx="732">
                  <c:v>7801637.2118855985</c:v>
                </c:pt>
                <c:pt idx="733">
                  <c:v>7837981.2479922008</c:v>
                </c:pt>
                <c:pt idx="734">
                  <c:v>7837981.2479922045</c:v>
                </c:pt>
                <c:pt idx="735">
                  <c:v>8093040.2176470999</c:v>
                </c:pt>
                <c:pt idx="736">
                  <c:v>8306952.7818987975</c:v>
                </c:pt>
                <c:pt idx="737">
                  <c:v>8381977.3190507004</c:v>
                </c:pt>
                <c:pt idx="738">
                  <c:v>8643119.564047398</c:v>
                </c:pt>
                <c:pt idx="739">
                  <c:v>8174846.9219498001</c:v>
                </c:pt>
                <c:pt idx="740">
                  <c:v>8504534.5222347006</c:v>
                </c:pt>
                <c:pt idx="741">
                  <c:v>8911729.0466712993</c:v>
                </c:pt>
                <c:pt idx="742">
                  <c:v>8889011.2032834012</c:v>
                </c:pt>
                <c:pt idx="743">
                  <c:v>8578810.1286040954</c:v>
                </c:pt>
                <c:pt idx="744">
                  <c:v>8409809.5711252</c:v>
                </c:pt>
                <c:pt idx="745">
                  <c:v>8663904.4193568006</c:v>
                </c:pt>
                <c:pt idx="746">
                  <c:v>8669109.2732075006</c:v>
                </c:pt>
                <c:pt idx="747">
                  <c:v>8874124.6957212016</c:v>
                </c:pt>
                <c:pt idx="748">
                  <c:v>8641373.1909609009</c:v>
                </c:pt>
                <c:pt idx="749">
                  <c:v>8679853.1193471011</c:v>
                </c:pt>
                <c:pt idx="750">
                  <c:v>8932294.238328699</c:v>
                </c:pt>
                <c:pt idx="751">
                  <c:v>9389561.0241900999</c:v>
                </c:pt>
                <c:pt idx="752">
                  <c:v>9490957.0952993985</c:v>
                </c:pt>
                <c:pt idx="753">
                  <c:v>9653725.7285402007</c:v>
                </c:pt>
                <c:pt idx="754">
                  <c:v>9822413.3501698002</c:v>
                </c:pt>
                <c:pt idx="755">
                  <c:v>10320399.206126198</c:v>
                </c:pt>
                <c:pt idx="756">
                  <c:v>10344518.810480401</c:v>
                </c:pt>
                <c:pt idx="757">
                  <c:v>9872976.774758298</c:v>
                </c:pt>
                <c:pt idx="758">
                  <c:v>10193476.874357197</c:v>
                </c:pt>
                <c:pt idx="759">
                  <c:v>10343928.209499499</c:v>
                </c:pt>
                <c:pt idx="760">
                  <c:v>10643342.849323696</c:v>
                </c:pt>
                <c:pt idx="761">
                  <c:v>10572384.0099464</c:v>
                </c:pt>
                <c:pt idx="762">
                  <c:v>10385849.264081402</c:v>
                </c:pt>
                <c:pt idx="763">
                  <c:v>10608320.813293999</c:v>
                </c:pt>
                <c:pt idx="764">
                  <c:v>10408201.873471798</c:v>
                </c:pt>
                <c:pt idx="765">
                  <c:v>10203788.616884405</c:v>
                </c:pt>
                <c:pt idx="766">
                  <c:v>10221485.122855498</c:v>
                </c:pt>
                <c:pt idx="767">
                  <c:v>10470698.564632403</c:v>
                </c:pt>
                <c:pt idx="768">
                  <c:v>10493044.839452701</c:v>
                </c:pt>
                <c:pt idx="769">
                  <c:v>10762863.445308799</c:v>
                </c:pt>
                <c:pt idx="770">
                  <c:v>10720689.7989331</c:v>
                </c:pt>
                <c:pt idx="771">
                  <c:v>11018666.8852631</c:v>
                </c:pt>
                <c:pt idx="772">
                  <c:v>11614159.695274498</c:v>
                </c:pt>
                <c:pt idx="773">
                  <c:v>12013061.240748102</c:v>
                </c:pt>
                <c:pt idx="774">
                  <c:v>12149653.668889398</c:v>
                </c:pt>
                <c:pt idx="775">
                  <c:v>13576112.125760799</c:v>
                </c:pt>
                <c:pt idx="776">
                  <c:v>14125168.2796911</c:v>
                </c:pt>
                <c:pt idx="777">
                  <c:v>14758865.683806598</c:v>
                </c:pt>
                <c:pt idx="778">
                  <c:v>15314432.887107797</c:v>
                </c:pt>
                <c:pt idx="779">
                  <c:v>15270012.197884399</c:v>
                </c:pt>
                <c:pt idx="780">
                  <c:v>15405516.085982597</c:v>
                </c:pt>
                <c:pt idx="781">
                  <c:v>15423380.374799399</c:v>
                </c:pt>
                <c:pt idx="782">
                  <c:v>16009453.801382404</c:v>
                </c:pt>
                <c:pt idx="783">
                  <c:v>15931636.455882899</c:v>
                </c:pt>
                <c:pt idx="784">
                  <c:v>16048204.2576198</c:v>
                </c:pt>
                <c:pt idx="785">
                  <c:v>16257112.748076098</c:v>
                </c:pt>
                <c:pt idx="786">
                  <c:v>16448299.132672301</c:v>
                </c:pt>
                <c:pt idx="787">
                  <c:v>16821919.711996097</c:v>
                </c:pt>
                <c:pt idx="788">
                  <c:v>16674514.398676202</c:v>
                </c:pt>
                <c:pt idx="789">
                  <c:v>16894063.810660996</c:v>
                </c:pt>
                <c:pt idx="790">
                  <c:v>16926288.324188601</c:v>
                </c:pt>
                <c:pt idx="791">
                  <c:v>17250358.310361698</c:v>
                </c:pt>
                <c:pt idx="792">
                  <c:v>17315763.098978199</c:v>
                </c:pt>
                <c:pt idx="793">
                  <c:v>17936560.100377701</c:v>
                </c:pt>
                <c:pt idx="794">
                  <c:v>17668946.367068294</c:v>
                </c:pt>
                <c:pt idx="795">
                  <c:v>17098961.489051998</c:v>
                </c:pt>
                <c:pt idx="796">
                  <c:v>17005579.356175803</c:v>
                </c:pt>
                <c:pt idx="797">
                  <c:v>17462733.201353598</c:v>
                </c:pt>
                <c:pt idx="798">
                  <c:v>17433430.684408396</c:v>
                </c:pt>
                <c:pt idx="799">
                  <c:v>17327039.921417404</c:v>
                </c:pt>
                <c:pt idx="800">
                  <c:v>17518907.447562404</c:v>
                </c:pt>
                <c:pt idx="801">
                  <c:v>17434790.640156101</c:v>
                </c:pt>
                <c:pt idx="802">
                  <c:v>17664886.8183847</c:v>
                </c:pt>
                <c:pt idx="803">
                  <c:v>18956302.981104806</c:v>
                </c:pt>
                <c:pt idx="804">
                  <c:v>19682564.337492801</c:v>
                </c:pt>
                <c:pt idx="805">
                  <c:v>19473274.846898697</c:v>
                </c:pt>
                <c:pt idx="806">
                  <c:v>20015794.291070305</c:v>
                </c:pt>
                <c:pt idx="807">
                  <c:v>20589565.838202208</c:v>
                </c:pt>
                <c:pt idx="808">
                  <c:v>20883630.212165106</c:v>
                </c:pt>
                <c:pt idx="809">
                  <c:v>21017425.016141098</c:v>
                </c:pt>
                <c:pt idx="810">
                  <c:v>20811472.662841</c:v>
                </c:pt>
                <c:pt idx="811">
                  <c:v>21220768.146116301</c:v>
                </c:pt>
                <c:pt idx="812">
                  <c:v>22536333.854916602</c:v>
                </c:pt>
                <c:pt idx="813">
                  <c:v>22839496.462083302</c:v>
                </c:pt>
                <c:pt idx="814">
                  <c:v>22997042.597633399</c:v>
                </c:pt>
                <c:pt idx="815">
                  <c:v>22742859.5284064</c:v>
                </c:pt>
                <c:pt idx="816">
                  <c:v>23069434.599840399</c:v>
                </c:pt>
                <c:pt idx="817">
                  <c:v>24333457.427668497</c:v>
                </c:pt>
                <c:pt idx="818">
                  <c:v>23785675.661413904</c:v>
                </c:pt>
                <c:pt idx="819">
                  <c:v>25722628.447881103</c:v>
                </c:pt>
                <c:pt idx="820">
                  <c:v>26587034.756353397</c:v>
                </c:pt>
                <c:pt idx="821">
                  <c:v>27842549.010396197</c:v>
                </c:pt>
                <c:pt idx="822">
                  <c:v>25375427.465665098</c:v>
                </c:pt>
                <c:pt idx="823">
                  <c:v>25277685.7232836</c:v>
                </c:pt>
                <c:pt idx="824">
                  <c:v>30640786.946883697</c:v>
                </c:pt>
                <c:pt idx="825">
                  <c:v>32480084.072007198</c:v>
                </c:pt>
                <c:pt idx="826">
                  <c:v>35616858.854909606</c:v>
                </c:pt>
                <c:pt idx="827">
                  <c:v>35884412.359556191</c:v>
                </c:pt>
                <c:pt idx="828">
                  <c:v>39367521.359320894</c:v>
                </c:pt>
                <c:pt idx="829">
                  <c:v>42925805.299711503</c:v>
                </c:pt>
                <c:pt idx="830">
                  <c:v>47053814.233535007</c:v>
                </c:pt>
                <c:pt idx="831">
                  <c:v>47210882.956208088</c:v>
                </c:pt>
                <c:pt idx="832">
                  <c:v>47333178.648690194</c:v>
                </c:pt>
                <c:pt idx="833">
                  <c:v>51778007.081710108</c:v>
                </c:pt>
                <c:pt idx="834">
                  <c:v>53794621.778414816</c:v>
                </c:pt>
                <c:pt idx="835">
                  <c:v>53887823.070652507</c:v>
                </c:pt>
                <c:pt idx="836">
                  <c:v>55720773.589067109</c:v>
                </c:pt>
                <c:pt idx="837">
                  <c:v>59188453.795399211</c:v>
                </c:pt>
                <c:pt idx="838">
                  <c:v>61618089.531539895</c:v>
                </c:pt>
                <c:pt idx="839">
                  <c:v>62429599.190591507</c:v>
                </c:pt>
                <c:pt idx="840">
                  <c:v>63025895.081144005</c:v>
                </c:pt>
                <c:pt idx="841">
                  <c:v>65157358.137523897</c:v>
                </c:pt>
                <c:pt idx="842">
                  <c:v>68654772.083943903</c:v>
                </c:pt>
                <c:pt idx="843">
                  <c:v>68655917.033466578</c:v>
                </c:pt>
                <c:pt idx="844">
                  <c:v>69189848.020597115</c:v>
                </c:pt>
                <c:pt idx="845">
                  <c:v>69549910.097869009</c:v>
                </c:pt>
                <c:pt idx="846">
                  <c:v>72233185.24028872</c:v>
                </c:pt>
                <c:pt idx="847">
                  <c:v>72773573.974640325</c:v>
                </c:pt>
                <c:pt idx="848">
                  <c:v>75118313.530660197</c:v>
                </c:pt>
                <c:pt idx="849">
                  <c:v>74562073.680668101</c:v>
                </c:pt>
                <c:pt idx="850">
                  <c:v>77688504.106246993</c:v>
                </c:pt>
                <c:pt idx="851">
                  <c:v>83199533.120569795</c:v>
                </c:pt>
                <c:pt idx="852">
                  <c:v>83019186.145831898</c:v>
                </c:pt>
                <c:pt idx="853">
                  <c:v>86484788.892700627</c:v>
                </c:pt>
                <c:pt idx="854">
                  <c:v>96462669.196691096</c:v>
                </c:pt>
                <c:pt idx="855">
                  <c:v>102149446.98277023</c:v>
                </c:pt>
                <c:pt idx="856">
                  <c:v>105242922.45380771</c:v>
                </c:pt>
                <c:pt idx="857">
                  <c:v>107948616.6368885</c:v>
                </c:pt>
                <c:pt idx="858">
                  <c:v>110147653.71658912</c:v>
                </c:pt>
                <c:pt idx="859">
                  <c:v>115740804.17961419</c:v>
                </c:pt>
                <c:pt idx="860">
                  <c:v>124541643.00929524</c:v>
                </c:pt>
                <c:pt idx="861">
                  <c:v>130230901.22912578</c:v>
                </c:pt>
                <c:pt idx="862">
                  <c:v>143534096.0427711</c:v>
                </c:pt>
                <c:pt idx="863">
                  <c:v>162604138.16471511</c:v>
                </c:pt>
                <c:pt idx="864">
                  <c:v>162983733.34069359</c:v>
                </c:pt>
                <c:pt idx="865">
                  <c:v>166072538.9776378</c:v>
                </c:pt>
                <c:pt idx="866">
                  <c:v>169640668.91110986</c:v>
                </c:pt>
                <c:pt idx="867">
                  <c:v>175195284.91028374</c:v>
                </c:pt>
                <c:pt idx="868">
                  <c:v>180506662.2779932</c:v>
                </c:pt>
                <c:pt idx="869">
                  <c:v>184554275.11209431</c:v>
                </c:pt>
                <c:pt idx="870">
                  <c:v>189590228.70997256</c:v>
                </c:pt>
                <c:pt idx="871">
                  <c:v>209961847.29341274</c:v>
                </c:pt>
                <c:pt idx="872">
                  <c:v>229078248.35681519</c:v>
                </c:pt>
                <c:pt idx="873">
                  <c:v>240675448.20743394</c:v>
                </c:pt>
                <c:pt idx="874">
                  <c:v>269777156.7441811</c:v>
                </c:pt>
                <c:pt idx="875">
                  <c:v>284591997.09056711</c:v>
                </c:pt>
                <c:pt idx="876">
                  <c:v>293812500.08555269</c:v>
                </c:pt>
                <c:pt idx="877">
                  <c:v>315222637.00546587</c:v>
                </c:pt>
                <c:pt idx="878">
                  <c:v>353948195.93007588</c:v>
                </c:pt>
                <c:pt idx="879">
                  <c:v>420687445.11666846</c:v>
                </c:pt>
                <c:pt idx="880">
                  <c:v>462331177.94236112</c:v>
                </c:pt>
                <c:pt idx="881">
                  <c:v>563752697.83006513</c:v>
                </c:pt>
                <c:pt idx="882">
                  <c:v>669438051.85969365</c:v>
                </c:pt>
                <c:pt idx="883">
                  <c:v>733974164.18519688</c:v>
                </c:pt>
                <c:pt idx="884">
                  <c:v>753216038.26809907</c:v>
                </c:pt>
                <c:pt idx="885">
                  <c:v>935149693.62990117</c:v>
                </c:pt>
                <c:pt idx="886">
                  <c:v>988250978.92163241</c:v>
                </c:pt>
                <c:pt idx="887">
                  <c:v>1025132069.5537312</c:v>
                </c:pt>
                <c:pt idx="888">
                  <c:v>1045004102.9328293</c:v>
                </c:pt>
                <c:pt idx="889">
                  <c:v>1187550384.19046</c:v>
                </c:pt>
                <c:pt idx="890">
                  <c:v>1250498111.6207163</c:v>
                </c:pt>
                <c:pt idx="891">
                  <c:v>1418671282.7273169</c:v>
                </c:pt>
                <c:pt idx="892">
                  <c:v>1566590244.9377749</c:v>
                </c:pt>
                <c:pt idx="893">
                  <c:v>1695726080.6078415</c:v>
                </c:pt>
                <c:pt idx="894">
                  <c:v>1890549165.6583712</c:v>
                </c:pt>
                <c:pt idx="895">
                  <c:v>2083401513.5876725</c:v>
                </c:pt>
                <c:pt idx="896">
                  <c:v>2357869205.8752031</c:v>
                </c:pt>
                <c:pt idx="897">
                  <c:v>2499205488.6490178</c:v>
                </c:pt>
                <c:pt idx="898">
                  <c:v>2716488369.2477312</c:v>
                </c:pt>
                <c:pt idx="899">
                  <c:v>2901683530.1056614</c:v>
                </c:pt>
                <c:pt idx="900">
                  <c:v>3153053714.4878387</c:v>
                </c:pt>
                <c:pt idx="901">
                  <c:v>3550917061.2846179</c:v>
                </c:pt>
                <c:pt idx="902">
                  <c:v>4244732154.9948778</c:v>
                </c:pt>
                <c:pt idx="903">
                  <c:v>4568318035.3100424</c:v>
                </c:pt>
                <c:pt idx="904">
                  <c:v>4905131740.1583004</c:v>
                </c:pt>
                <c:pt idx="905">
                  <c:v>5699423738.3564205</c:v>
                </c:pt>
                <c:pt idx="906">
                  <c:v>6459364626.9649515</c:v>
                </c:pt>
                <c:pt idx="907">
                  <c:v>6922428784.7896481</c:v>
                </c:pt>
                <c:pt idx="908">
                  <c:v>7291097027.919486</c:v>
                </c:pt>
                <c:pt idx="909">
                  <c:v>7729299422.5833931</c:v>
                </c:pt>
                <c:pt idx="910">
                  <c:v>8122568856.8885469</c:v>
                </c:pt>
                <c:pt idx="911">
                  <c:v>8847585148.3511906</c:v>
                </c:pt>
                <c:pt idx="912">
                  <c:v>9949361598.6390553</c:v>
                </c:pt>
                <c:pt idx="913">
                  <c:v>10601618455.927786</c:v>
                </c:pt>
                <c:pt idx="914">
                  <c:v>13101020033.882147</c:v>
                </c:pt>
                <c:pt idx="915">
                  <c:v>15132351544.602308</c:v>
                </c:pt>
                <c:pt idx="916">
                  <c:v>17840621131.439178</c:v>
                </c:pt>
                <c:pt idx="917">
                  <c:v>21831209765.549496</c:v>
                </c:pt>
                <c:pt idx="918">
                  <c:v>22831207496.415321</c:v>
                </c:pt>
                <c:pt idx="919">
                  <c:v>23113763267.987003</c:v>
                </c:pt>
                <c:pt idx="920">
                  <c:v>27724849055.760006</c:v>
                </c:pt>
                <c:pt idx="921">
                  <c:v>35949406245.099998</c:v>
                </c:pt>
                <c:pt idx="922">
                  <c:v>43536290178.62001</c:v>
                </c:pt>
                <c:pt idx="923">
                  <c:v>60901444039.309998</c:v>
                </c:pt>
                <c:pt idx="924">
                  <c:v>62748276643.309998</c:v>
                </c:pt>
                <c:pt idx="925">
                  <c:v>75728805501.600006</c:v>
                </c:pt>
                <c:pt idx="926">
                  <c:v>78702567791.669998</c:v>
                </c:pt>
                <c:pt idx="927">
                  <c:v>84831791369.459991</c:v>
                </c:pt>
                <c:pt idx="928">
                  <c:v>86745543941.429993</c:v>
                </c:pt>
                <c:pt idx="929">
                  <c:v>104344490934.78003</c:v>
                </c:pt>
                <c:pt idx="930">
                  <c:v>121278471078.13</c:v>
                </c:pt>
                <c:pt idx="931">
                  <c:v>123288770719.87</c:v>
                </c:pt>
                <c:pt idx="932">
                  <c:v>156707695307.99997</c:v>
                </c:pt>
                <c:pt idx="933">
                  <c:v>170495337848.00995</c:v>
                </c:pt>
                <c:pt idx="934">
                  <c:v>207849898238.46997</c:v>
                </c:pt>
                <c:pt idx="935">
                  <c:v>243697050216.76004</c:v>
                </c:pt>
                <c:pt idx="936">
                  <c:v>277357198153.80994</c:v>
                </c:pt>
                <c:pt idx="937">
                  <c:v>347080051153.04004</c:v>
                </c:pt>
                <c:pt idx="938">
                  <c:v>435323847619.32007</c:v>
                </c:pt>
                <c:pt idx="939">
                  <c:v>508794235871.52014</c:v>
                </c:pt>
                <c:pt idx="940">
                  <c:v>603839873938</c:v>
                </c:pt>
                <c:pt idx="941">
                  <c:v>737820426892.03003</c:v>
                </c:pt>
                <c:pt idx="942">
                  <c:v>978368208936.19019</c:v>
                </c:pt>
                <c:pt idx="943">
                  <c:v>1049760124329.7196</c:v>
                </c:pt>
                <c:pt idx="944">
                  <c:v>1280126399406.3901</c:v>
                </c:pt>
                <c:pt idx="945">
                  <c:v>1435197543293.9199</c:v>
                </c:pt>
                <c:pt idx="946">
                  <c:v>1871711226047.55</c:v>
                </c:pt>
                <c:pt idx="947">
                  <c:v>2055727223024.3901</c:v>
                </c:pt>
                <c:pt idx="948">
                  <c:v>2189331167907.3208</c:v>
                </c:pt>
                <c:pt idx="949">
                  <c:v>2445985376852.5796</c:v>
                </c:pt>
                <c:pt idx="950">
                  <c:v>3079551574137.6997</c:v>
                </c:pt>
                <c:pt idx="951">
                  <c:v>3170427819257.4795</c:v>
                </c:pt>
                <c:pt idx="952">
                  <c:v>3595070396494.5801</c:v>
                </c:pt>
                <c:pt idx="953">
                  <c:v>3962126387545.6504</c:v>
                </c:pt>
                <c:pt idx="954">
                  <c:v>4052094448737.5591</c:v>
                </c:pt>
                <c:pt idx="955">
                  <c:v>4580794257497.7803</c:v>
                </c:pt>
                <c:pt idx="956">
                  <c:v>4227038633842.6597</c:v>
                </c:pt>
                <c:pt idx="957">
                  <c:v>4539780472547.1191</c:v>
                </c:pt>
                <c:pt idx="958">
                  <c:v>4962870079605.9414</c:v>
                </c:pt>
                <c:pt idx="959">
                  <c:v>5168917690659.9795</c:v>
                </c:pt>
                <c:pt idx="960">
                  <c:v>5364358217961.5313</c:v>
                </c:pt>
                <c:pt idx="961">
                  <c:v>5787572684734.6396</c:v>
                </c:pt>
                <c:pt idx="962">
                  <c:v>6048750578949.4805</c:v>
                </c:pt>
                <c:pt idx="963">
                  <c:v>6149495077236.4922</c:v>
                </c:pt>
                <c:pt idx="964">
                  <c:v>6611138648780.9004</c:v>
                </c:pt>
                <c:pt idx="965">
                  <c:v>6742679549128.2188</c:v>
                </c:pt>
                <c:pt idx="966">
                  <c:v>7388883513140.2822</c:v>
                </c:pt>
                <c:pt idx="967">
                  <c:v>7577841258748.6211</c:v>
                </c:pt>
                <c:pt idx="968">
                  <c:v>8388664192032.1924</c:v>
                </c:pt>
                <c:pt idx="969">
                  <c:v>8699609788740.1416</c:v>
                </c:pt>
                <c:pt idx="970">
                  <c:v>9066239664604.1504</c:v>
                </c:pt>
                <c:pt idx="971">
                  <c:v>9585844667564.9199</c:v>
                </c:pt>
                <c:pt idx="972">
                  <c:v>10178152131971.262</c:v>
                </c:pt>
                <c:pt idx="973">
                  <c:v>10660124524903.393</c:v>
                </c:pt>
                <c:pt idx="974">
                  <c:v>10505087726476.631</c:v>
                </c:pt>
                <c:pt idx="975">
                  <c:v>11297022803841.564</c:v>
                </c:pt>
                <c:pt idx="976">
                  <c:v>11742670468893.934</c:v>
                </c:pt>
                <c:pt idx="977">
                  <c:v>12206455989508.75</c:v>
                </c:pt>
                <c:pt idx="978">
                  <c:v>12389229689359.734</c:v>
                </c:pt>
                <c:pt idx="979">
                  <c:v>12531326968845.678</c:v>
                </c:pt>
                <c:pt idx="980">
                  <c:v>13518056878314.885</c:v>
                </c:pt>
                <c:pt idx="981">
                  <c:v>15467802078051.568</c:v>
                </c:pt>
                <c:pt idx="982">
                  <c:v>17665025051272.352</c:v>
                </c:pt>
                <c:pt idx="983">
                  <c:v>18590715019476.395</c:v>
                </c:pt>
                <c:pt idx="984">
                  <c:v>18689061762464.281</c:v>
                </c:pt>
                <c:pt idx="985">
                  <c:v>20298718613136.723</c:v>
                </c:pt>
                <c:pt idx="986">
                  <c:v>25302125298585.961</c:v>
                </c:pt>
                <c:pt idx="987">
                  <c:v>25038455600768.023</c:v>
                </c:pt>
                <c:pt idx="988">
                  <c:v>27719471725921.387</c:v>
                </c:pt>
                <c:pt idx="989">
                  <c:v>30155540819067.5</c:v>
                </c:pt>
                <c:pt idx="990">
                  <c:v>32088710511719.844</c:v>
                </c:pt>
                <c:pt idx="991">
                  <c:v>32449330443881.086</c:v>
                </c:pt>
                <c:pt idx="992">
                  <c:v>32211100156959.301</c:v>
                </c:pt>
                <c:pt idx="993">
                  <c:v>34283752161687.902</c:v>
                </c:pt>
                <c:pt idx="994">
                  <c:v>36268998992187.617</c:v>
                </c:pt>
                <c:pt idx="995">
                  <c:v>38282990543398.758</c:v>
                </c:pt>
                <c:pt idx="996">
                  <c:v>38875291519774.047</c:v>
                </c:pt>
                <c:pt idx="997">
                  <c:v>40506602283327.523</c:v>
                </c:pt>
                <c:pt idx="998">
                  <c:v>42050528605929.961</c:v>
                </c:pt>
                <c:pt idx="999">
                  <c:v>45265733587611.805</c:v>
                </c:pt>
                <c:pt idx="1000">
                  <c:v>44737953941174.109</c:v>
                </c:pt>
                <c:pt idx="1001">
                  <c:v>45319835111302.211</c:v>
                </c:pt>
                <c:pt idx="1002">
                  <c:v>46928498917035.289</c:v>
                </c:pt>
                <c:pt idx="1003">
                  <c:v>52875344057741.094</c:v>
                </c:pt>
                <c:pt idx="1004">
                  <c:v>54867433268135.109</c:v>
                </c:pt>
                <c:pt idx="1005">
                  <c:v>56836254798415.203</c:v>
                </c:pt>
                <c:pt idx="1006">
                  <c:v>59993014807967.594</c:v>
                </c:pt>
                <c:pt idx="1007">
                  <c:v>62867138163722.484</c:v>
                </c:pt>
                <c:pt idx="1008">
                  <c:v>66774950453524.594</c:v>
                </c:pt>
                <c:pt idx="1009">
                  <c:v>70756245868720.75</c:v>
                </c:pt>
                <c:pt idx="1010">
                  <c:v>76041743885317.984</c:v>
                </c:pt>
                <c:pt idx="1011">
                  <c:v>79720019506756.984</c:v>
                </c:pt>
                <c:pt idx="1012">
                  <c:v>86686817296223.281</c:v>
                </c:pt>
                <c:pt idx="1013">
                  <c:v>88809783725335.188</c:v>
                </c:pt>
                <c:pt idx="1014">
                  <c:v>91392380147148.625</c:v>
                </c:pt>
                <c:pt idx="1015">
                  <c:v>92938532608766.484</c:v>
                </c:pt>
                <c:pt idx="1016">
                  <c:v>101808971284458.16</c:v>
                </c:pt>
                <c:pt idx="1017">
                  <c:v>108433738045187.45</c:v>
                </c:pt>
                <c:pt idx="1018">
                  <c:v>111769992559936.08</c:v>
                </c:pt>
                <c:pt idx="1019">
                  <c:v>112390382422387.83</c:v>
                </c:pt>
                <c:pt idx="1020">
                  <c:v>118193827175186.89</c:v>
                </c:pt>
                <c:pt idx="1021">
                  <c:v>125319143794044.88</c:v>
                </c:pt>
                <c:pt idx="1022">
                  <c:v>124338810366905.78</c:v>
                </c:pt>
                <c:pt idx="1023">
                  <c:v>126692530684234.27</c:v>
                </c:pt>
                <c:pt idx="1024">
                  <c:v>130958920275340.58</c:v>
                </c:pt>
                <c:pt idx="1025">
                  <c:v>133885804132708.02</c:v>
                </c:pt>
                <c:pt idx="1026">
                  <c:v>141692584993915.03</c:v>
                </c:pt>
                <c:pt idx="1027">
                  <c:v>143869310565032.06</c:v>
                </c:pt>
                <c:pt idx="1028">
                  <c:v>147308623224581.09</c:v>
                </c:pt>
                <c:pt idx="1029">
                  <c:v>148947032836292.75</c:v>
                </c:pt>
                <c:pt idx="1030">
                  <c:v>162530895564370.66</c:v>
                </c:pt>
                <c:pt idx="1031">
                  <c:v>155662018830028.25</c:v>
                </c:pt>
                <c:pt idx="1032">
                  <c:v>165666868378329.53</c:v>
                </c:pt>
                <c:pt idx="1033">
                  <c:v>172965127553765.44</c:v>
                </c:pt>
                <c:pt idx="1034">
                  <c:v>186741936748753.72</c:v>
                </c:pt>
                <c:pt idx="1035">
                  <c:v>242475538967732.72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4-42CF-BF87-1E7161888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7756952"/>
        <c:axId val="-2127753896"/>
      </c:lineChart>
      <c:dateAx>
        <c:axId val="-2127756952"/>
        <c:scaling>
          <c:orientation val="minMax"/>
          <c:min val="39087"/>
        </c:scaling>
        <c:delete val="0"/>
        <c:axPos val="b"/>
        <c:numFmt formatCode="yyyy" sourceLinked="0"/>
        <c:majorTickMark val="out"/>
        <c:minorTickMark val="none"/>
        <c:tickLblPos val="nextTo"/>
        <c:crossAx val="-2127753896"/>
        <c:crosses val="autoZero"/>
        <c:auto val="1"/>
        <c:lblOffset val="100"/>
        <c:baseTimeUnit val="months"/>
        <c:majorUnit val="1"/>
        <c:majorTimeUnit val="years"/>
      </c:dateAx>
      <c:valAx>
        <c:axId val="-2127753896"/>
        <c:scaling>
          <c:logBase val="10"/>
          <c:orientation val="minMax"/>
          <c:min val="100000"/>
        </c:scaling>
        <c:delete val="0"/>
        <c:axPos val="l"/>
        <c:majorGridlines/>
        <c:numFmt formatCode="#,##0_);\(#,##0\)" sourceLinked="1"/>
        <c:majorTickMark val="out"/>
        <c:minorTickMark val="none"/>
        <c:tickLblPos val="nextTo"/>
        <c:crossAx val="-212775695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Monetary Aggregate Growth Rates (52 week,</a:t>
            </a:r>
            <a:r>
              <a:rPr lang="en-US" sz="1400" baseline="0"/>
              <a:t> aka </a:t>
            </a:r>
            <a:r>
              <a:rPr lang="en-US" sz="1400"/>
              <a:t>year-over-year)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3613888046470963"/>
          <c:h val="0.65022287839020099"/>
        </c:manualLayout>
      </c:layout>
      <c:lineChart>
        <c:grouping val="standard"/>
        <c:varyColors val="0"/>
        <c:ser>
          <c:idx val="6"/>
          <c:order val="0"/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Raw'!$C$50:$APQ$50</c:f>
              <c:numCache>
                <c:formatCode>#,##0_);\(#,##0\)</c:formatCode>
                <c:ptCount val="1107"/>
                <c:pt idx="52" formatCode="0%">
                  <c:v>0.12080738030641558</c:v>
                </c:pt>
                <c:pt idx="53" formatCode="0%">
                  <c:v>9.1270530855294352E-2</c:v>
                </c:pt>
                <c:pt idx="54" formatCode="0%">
                  <c:v>7.3851815432063539E-2</c:v>
                </c:pt>
                <c:pt idx="55" formatCode="0%">
                  <c:v>7.6194012608193695E-2</c:v>
                </c:pt>
                <c:pt idx="56" formatCode="0%">
                  <c:v>3.3422856119028621E-2</c:v>
                </c:pt>
                <c:pt idx="57" formatCode="0%">
                  <c:v>4.1890540424499134E-2</c:v>
                </c:pt>
                <c:pt idx="58" formatCode="0%">
                  <c:v>2.5071224234611389E-2</c:v>
                </c:pt>
                <c:pt idx="59" formatCode="0%">
                  <c:v>3.3047447212114056E-2</c:v>
                </c:pt>
                <c:pt idx="60" formatCode="0%">
                  <c:v>9.7856067105990263E-3</c:v>
                </c:pt>
                <c:pt idx="61" formatCode="0%">
                  <c:v>4.7117038614677531E-2</c:v>
                </c:pt>
                <c:pt idx="62" formatCode="0%">
                  <c:v>5.937668042415023E-2</c:v>
                </c:pt>
                <c:pt idx="63" formatCode="0%">
                  <c:v>4.9780927132628161E-2</c:v>
                </c:pt>
                <c:pt idx="64" formatCode="0%">
                  <c:v>7.1118949055619884E-2</c:v>
                </c:pt>
                <c:pt idx="65" formatCode="0%">
                  <c:v>6.6386399298568044E-2</c:v>
                </c:pt>
                <c:pt idx="66" formatCode="0%">
                  <c:v>6.558121895003155E-2</c:v>
                </c:pt>
                <c:pt idx="67" formatCode="0%">
                  <c:v>3.2758918216462929E-2</c:v>
                </c:pt>
                <c:pt idx="68" formatCode="0%">
                  <c:v>1.9924942275831192E-2</c:v>
                </c:pt>
                <c:pt idx="69" formatCode="0%">
                  <c:v>-1.7335871278635673E-2</c:v>
                </c:pt>
                <c:pt idx="70" formatCode="0%">
                  <c:v>1.3404297976393309E-2</c:v>
                </c:pt>
                <c:pt idx="71" formatCode="0%">
                  <c:v>2.7369386973244092E-2</c:v>
                </c:pt>
                <c:pt idx="72" formatCode="0%">
                  <c:v>-1.8794705087173957E-3</c:v>
                </c:pt>
                <c:pt idx="73" formatCode="0%">
                  <c:v>-1.3424449531813654E-3</c:v>
                </c:pt>
                <c:pt idx="74" formatCode="0%">
                  <c:v>2.1377970072339325E-2</c:v>
                </c:pt>
                <c:pt idx="75" formatCode="0%">
                  <c:v>-1.4560939081291635E-2</c:v>
                </c:pt>
                <c:pt idx="76" formatCode="0%">
                  <c:v>6.9648317412696059E-3</c:v>
                </c:pt>
                <c:pt idx="77" formatCode="0%">
                  <c:v>-2.181732367280742E-2</c:v>
                </c:pt>
                <c:pt idx="78" formatCode="0%">
                  <c:v>6.902485420117177E-4</c:v>
                </c:pt>
                <c:pt idx="79" formatCode="0%">
                  <c:v>2.2165148339018836E-2</c:v>
                </c:pt>
                <c:pt idx="80" formatCode="0%">
                  <c:v>7.5187350182591262E-2</c:v>
                </c:pt>
                <c:pt idx="81" formatCode="0%">
                  <c:v>-6.585139401808382E-3</c:v>
                </c:pt>
                <c:pt idx="82" formatCode="0%">
                  <c:v>-5.1554160659369241E-2</c:v>
                </c:pt>
                <c:pt idx="83" formatCode="0%">
                  <c:v>-3.2438631758274994E-2</c:v>
                </c:pt>
                <c:pt idx="84" formatCode="0%">
                  <c:v>-3.3598922849700452E-2</c:v>
                </c:pt>
                <c:pt idx="85" formatCode="0%">
                  <c:v>-3.8205283775189613E-2</c:v>
                </c:pt>
                <c:pt idx="86" formatCode="0%">
                  <c:v>-5.3484585790256611E-2</c:v>
                </c:pt>
                <c:pt idx="87" formatCode="0%">
                  <c:v>-1.682067911071361E-2</c:v>
                </c:pt>
                <c:pt idx="88" formatCode="0%">
                  <c:v>-8.0048271763503154E-3</c:v>
                </c:pt>
                <c:pt idx="89" formatCode="0%">
                  <c:v>-1.7427570230457046E-2</c:v>
                </c:pt>
                <c:pt idx="90" formatCode="0%">
                  <c:v>1.8017521626536137E-2</c:v>
                </c:pt>
                <c:pt idx="91" formatCode="0%">
                  <c:v>-2.2874022732556121E-2</c:v>
                </c:pt>
                <c:pt idx="92" formatCode="0%">
                  <c:v>-2.6367231124076462E-2</c:v>
                </c:pt>
                <c:pt idx="93" formatCode="0%">
                  <c:v>-1.1875664347718251E-2</c:v>
                </c:pt>
                <c:pt idx="94" formatCode="0%">
                  <c:v>1.9152416065340461E-2</c:v>
                </c:pt>
                <c:pt idx="95" formatCode="0%">
                  <c:v>3.5810017108530046E-2</c:v>
                </c:pt>
                <c:pt idx="96" formatCode="0%">
                  <c:v>4.2733845651768521E-2</c:v>
                </c:pt>
                <c:pt idx="97" formatCode="0%">
                  <c:v>7.5148623483443311E-2</c:v>
                </c:pt>
                <c:pt idx="98" formatCode="0%">
                  <c:v>0.10830418722467838</c:v>
                </c:pt>
                <c:pt idx="99" formatCode="0%">
                  <c:v>7.8021162492041052E-2</c:v>
                </c:pt>
                <c:pt idx="100" formatCode="0%">
                  <c:v>6.9203389352469502E-2</c:v>
                </c:pt>
                <c:pt idx="101" formatCode="0%">
                  <c:v>0.15840186251351929</c:v>
                </c:pt>
                <c:pt idx="102" formatCode="0%">
                  <c:v>0.19070000866038095</c:v>
                </c:pt>
                <c:pt idx="103" formatCode="0%">
                  <c:v>0.21931716334518825</c:v>
                </c:pt>
                <c:pt idx="104" formatCode="0%">
                  <c:v>0.21319252381929066</c:v>
                </c:pt>
                <c:pt idx="105" formatCode="0%">
                  <c:v>0.25725328352613719</c:v>
                </c:pt>
                <c:pt idx="106" formatCode="0%">
                  <c:v>0.3192124272157868</c:v>
                </c:pt>
                <c:pt idx="107" formatCode="0%">
                  <c:v>0.33825224760642447</c:v>
                </c:pt>
                <c:pt idx="108" formatCode="0%">
                  <c:v>0.32578428392661096</c:v>
                </c:pt>
                <c:pt idx="109" formatCode="0%">
                  <c:v>0.25743398951984742</c:v>
                </c:pt>
                <c:pt idx="110" formatCode="0%">
                  <c:v>0.25146470850586389</c:v>
                </c:pt>
                <c:pt idx="111" formatCode="0%">
                  <c:v>0.2523188836115382</c:v>
                </c:pt>
                <c:pt idx="112" formatCode="0%">
                  <c:v>0.31161347820539986</c:v>
                </c:pt>
                <c:pt idx="113" formatCode="0%">
                  <c:v>0.29014773370780578</c:v>
                </c:pt>
                <c:pt idx="114" formatCode="0%">
                  <c:v>0.25667219092924398</c:v>
                </c:pt>
                <c:pt idx="115" formatCode="0%">
                  <c:v>0.25971172952466959</c:v>
                </c:pt>
                <c:pt idx="116" formatCode="0%">
                  <c:v>0.29534697524638598</c:v>
                </c:pt>
                <c:pt idx="117" formatCode="0%">
                  <c:v>0.26281493977859149</c:v>
                </c:pt>
                <c:pt idx="118" formatCode="0%">
                  <c:v>0.26007401342550951</c:v>
                </c:pt>
                <c:pt idx="119" formatCode="0%">
                  <c:v>0.29178970628621759</c:v>
                </c:pt>
                <c:pt idx="120" formatCode="0%">
                  <c:v>0.34527587190465714</c:v>
                </c:pt>
                <c:pt idx="121" formatCode="0%">
                  <c:v>0.4129108674567028</c:v>
                </c:pt>
                <c:pt idx="122" formatCode="0%">
                  <c:v>0.43555279553099147</c:v>
                </c:pt>
                <c:pt idx="123" formatCode="0%">
                  <c:v>0.51407143395097266</c:v>
                </c:pt>
                <c:pt idx="124" formatCode="0%">
                  <c:v>0.58747663056167809</c:v>
                </c:pt>
                <c:pt idx="125" formatCode="0%">
                  <c:v>0.46517910855206912</c:v>
                </c:pt>
                <c:pt idx="126" formatCode="0%">
                  <c:v>0.40966870295250235</c:v>
                </c:pt>
                <c:pt idx="127" formatCode="0%">
                  <c:v>0.44130501444761872</c:v>
                </c:pt>
                <c:pt idx="128" formatCode="0%">
                  <c:v>0.43042089673057871</c:v>
                </c:pt>
                <c:pt idx="129" formatCode="0%">
                  <c:v>0.45318963796783662</c:v>
                </c:pt>
                <c:pt idx="130" formatCode="0%">
                  <c:v>0.45520214814841742</c:v>
                </c:pt>
                <c:pt idx="131" formatCode="0%">
                  <c:v>0.40581106013586576</c:v>
                </c:pt>
                <c:pt idx="132" formatCode="0%">
                  <c:v>0.4008408121209015</c:v>
                </c:pt>
                <c:pt idx="133" formatCode="0%">
                  <c:v>0.60256327829326439</c:v>
                </c:pt>
                <c:pt idx="134" formatCode="0%">
                  <c:v>0.86914499589867678</c:v>
                </c:pt>
                <c:pt idx="135" formatCode="0%">
                  <c:v>0.48815052549371285</c:v>
                </c:pt>
                <c:pt idx="136" formatCode="0%">
                  <c:v>0.55159579030046935</c:v>
                </c:pt>
                <c:pt idx="137" formatCode="0%">
                  <c:v>0.4912454394024981</c:v>
                </c:pt>
                <c:pt idx="138" formatCode="0%">
                  <c:v>0.49464448438869701</c:v>
                </c:pt>
                <c:pt idx="139" formatCode="0%">
                  <c:v>0.49452533284961708</c:v>
                </c:pt>
                <c:pt idx="140" formatCode="0%">
                  <c:v>0.4895934101509114</c:v>
                </c:pt>
                <c:pt idx="141" formatCode="0%">
                  <c:v>0.52963126892683632</c:v>
                </c:pt>
                <c:pt idx="142" formatCode="0%">
                  <c:v>0.48134237859610196</c:v>
                </c:pt>
                <c:pt idx="143" formatCode="0%">
                  <c:v>0.55664258910718689</c:v>
                </c:pt>
                <c:pt idx="144" formatCode="0%">
                  <c:v>0.51953641416156526</c:v>
                </c:pt>
                <c:pt idx="145" formatCode="0%">
                  <c:v>0.45459501219474641</c:v>
                </c:pt>
                <c:pt idx="146" formatCode="0%">
                  <c:v>0.48777877736851138</c:v>
                </c:pt>
                <c:pt idx="147" formatCode="0%">
                  <c:v>0.57068055747029489</c:v>
                </c:pt>
                <c:pt idx="148" formatCode="0%">
                  <c:v>0.56855073757034269</c:v>
                </c:pt>
                <c:pt idx="149" formatCode="0%">
                  <c:v>0.58009099405319242</c:v>
                </c:pt>
                <c:pt idx="150" formatCode="0%">
                  <c:v>0.62903592384171048</c:v>
                </c:pt>
                <c:pt idx="151" formatCode="0%">
                  <c:v>0.63914669750035213</c:v>
                </c:pt>
                <c:pt idx="152" formatCode="0%">
                  <c:v>0.44785022504138805</c:v>
                </c:pt>
                <c:pt idx="153" formatCode="0%">
                  <c:v>0.41437966093688439</c:v>
                </c:pt>
                <c:pt idx="154" formatCode="0%">
                  <c:v>0.40183805927425653</c:v>
                </c:pt>
                <c:pt idx="155" formatCode="0%">
                  <c:v>0.37430509038410409</c:v>
                </c:pt>
                <c:pt idx="156" formatCode="0%">
                  <c:v>0.47055103525102515</c:v>
                </c:pt>
                <c:pt idx="157" formatCode="0%">
                  <c:v>0.46275007744623231</c:v>
                </c:pt>
                <c:pt idx="158" formatCode="0%">
                  <c:v>0.41873366618849284</c:v>
                </c:pt>
                <c:pt idx="159" formatCode="0%">
                  <c:v>0.33664113102052862</c:v>
                </c:pt>
                <c:pt idx="160" formatCode="0%">
                  <c:v>0.46470289992082847</c:v>
                </c:pt>
                <c:pt idx="161" formatCode="0%">
                  <c:v>0.50664908950461718</c:v>
                </c:pt>
                <c:pt idx="162" formatCode="0%">
                  <c:v>0.52939054029539312</c:v>
                </c:pt>
                <c:pt idx="163" formatCode="0%">
                  <c:v>0.57222455696184049</c:v>
                </c:pt>
                <c:pt idx="164" formatCode="0%">
                  <c:v>0.51495621582176421</c:v>
                </c:pt>
                <c:pt idx="165" formatCode="0%">
                  <c:v>0.60387391515991706</c:v>
                </c:pt>
                <c:pt idx="166" formatCode="0%">
                  <c:v>0.81991020946381821</c:v>
                </c:pt>
                <c:pt idx="167" formatCode="0%">
                  <c:v>0.59145406601325812</c:v>
                </c:pt>
                <c:pt idx="168" formatCode="0%">
                  <c:v>0.74569868054927135</c:v>
                </c:pt>
                <c:pt idx="169" formatCode="0%">
                  <c:v>0.65588257574160425</c:v>
                </c:pt>
                <c:pt idx="170" formatCode="0%">
                  <c:v>0.68991477016988401</c:v>
                </c:pt>
                <c:pt idx="171" formatCode="0%">
                  <c:v>0.73987337665106145</c:v>
                </c:pt>
                <c:pt idx="172" formatCode="0%">
                  <c:v>0.54783301591673084</c:v>
                </c:pt>
                <c:pt idx="173" formatCode="0%">
                  <c:v>0.56075804596475387</c:v>
                </c:pt>
                <c:pt idx="174" formatCode="0%">
                  <c:v>0.57326672625127695</c:v>
                </c:pt>
                <c:pt idx="175" formatCode="0%">
                  <c:v>0.47027156015844995</c:v>
                </c:pt>
                <c:pt idx="176" formatCode="0%">
                  <c:v>0.40594193540647749</c:v>
                </c:pt>
                <c:pt idx="177" formatCode="0%">
                  <c:v>0.57338080960268867</c:v>
                </c:pt>
                <c:pt idx="178" formatCode="0%">
                  <c:v>0.63093012906739832</c:v>
                </c:pt>
                <c:pt idx="179" formatCode="0%">
                  <c:v>0.6407059529374417</c:v>
                </c:pt>
                <c:pt idx="180" formatCode="0%">
                  <c:v>0.63192631971809843</c:v>
                </c:pt>
                <c:pt idx="181" formatCode="0%">
                  <c:v>0.64632830098413185</c:v>
                </c:pt>
                <c:pt idx="182" formatCode="0%">
                  <c:v>0.57093319782945873</c:v>
                </c:pt>
                <c:pt idx="183" formatCode="0%">
                  <c:v>0.66169064167885017</c:v>
                </c:pt>
                <c:pt idx="184" formatCode="0%">
                  <c:v>0.61215491436406388</c:v>
                </c:pt>
                <c:pt idx="185" formatCode="0%">
                  <c:v>0.37046032531864537</c:v>
                </c:pt>
                <c:pt idx="186" formatCode="0%">
                  <c:v>0.2870112978049002</c:v>
                </c:pt>
                <c:pt idx="187" formatCode="0%">
                  <c:v>0.60207835216419969</c:v>
                </c:pt>
                <c:pt idx="188" formatCode="0%">
                  <c:v>0.59903993373861164</c:v>
                </c:pt>
                <c:pt idx="189" formatCode="0%">
                  <c:v>0.64463815114892342</c:v>
                </c:pt>
                <c:pt idx="190" formatCode="0%">
                  <c:v>0.60962972836701446</c:v>
                </c:pt>
                <c:pt idx="191" formatCode="0%">
                  <c:v>0.61846125678973207</c:v>
                </c:pt>
                <c:pt idx="192" formatCode="0%">
                  <c:v>0.604089650251874</c:v>
                </c:pt>
                <c:pt idx="193" formatCode="0%">
                  <c:v>0.59763133519096523</c:v>
                </c:pt>
                <c:pt idx="194" formatCode="0%">
                  <c:v>0.5585234204800551</c:v>
                </c:pt>
                <c:pt idx="195" formatCode="0%">
                  <c:v>0.55277993013176174</c:v>
                </c:pt>
                <c:pt idx="196" formatCode="0%">
                  <c:v>0.58920967658714085</c:v>
                </c:pt>
                <c:pt idx="197" formatCode="0%">
                  <c:v>0.65380790839801461</c:v>
                </c:pt>
                <c:pt idx="198" formatCode="0%">
                  <c:v>0.5923782803631028</c:v>
                </c:pt>
                <c:pt idx="199" formatCode="0%">
                  <c:v>0.58056553649292186</c:v>
                </c:pt>
                <c:pt idx="200" formatCode="0%">
                  <c:v>0.53422155088732892</c:v>
                </c:pt>
                <c:pt idx="201" formatCode="0%">
                  <c:v>0.51558386924931487</c:v>
                </c:pt>
                <c:pt idx="202" formatCode="0%">
                  <c:v>0.4619268068402842</c:v>
                </c:pt>
                <c:pt idx="203" formatCode="0%">
                  <c:v>0.39469389341431049</c:v>
                </c:pt>
                <c:pt idx="204" formatCode="0%">
                  <c:v>0.60586253157403647</c:v>
                </c:pt>
                <c:pt idx="205" formatCode="0%">
                  <c:v>0.43386885944455011</c:v>
                </c:pt>
                <c:pt idx="206" formatCode="0%">
                  <c:v>0.48152195110192175</c:v>
                </c:pt>
                <c:pt idx="207" formatCode="0%">
                  <c:v>0.56635276160068249</c:v>
                </c:pt>
                <c:pt idx="208" formatCode="0%">
                  <c:v>0.47493462099995143</c:v>
                </c:pt>
                <c:pt idx="209" formatCode="0%">
                  <c:v>0.45990166362943308</c:v>
                </c:pt>
                <c:pt idx="210" formatCode="0%">
                  <c:v>0.54952535323226348</c:v>
                </c:pt>
                <c:pt idx="211" formatCode="0%">
                  <c:v>0.62368749493701259</c:v>
                </c:pt>
                <c:pt idx="212" formatCode="0%">
                  <c:v>0.50545946612043324</c:v>
                </c:pt>
                <c:pt idx="213" formatCode="0%">
                  <c:v>0.4926928543367588</c:v>
                </c:pt>
                <c:pt idx="214" formatCode="0%">
                  <c:v>0.50549512021949417</c:v>
                </c:pt>
                <c:pt idx="215" formatCode="0%">
                  <c:v>0.4958931341868722</c:v>
                </c:pt>
                <c:pt idx="216" formatCode="0%">
                  <c:v>0.45407424091389892</c:v>
                </c:pt>
                <c:pt idx="217" formatCode="0%">
                  <c:v>0.42575065817220326</c:v>
                </c:pt>
                <c:pt idx="218" formatCode="0%">
                  <c:v>0.28222796556772778</c:v>
                </c:pt>
                <c:pt idx="219" formatCode="0%">
                  <c:v>0.51287291860778006</c:v>
                </c:pt>
                <c:pt idx="220" formatCode="0%">
                  <c:v>0.33600697633684118</c:v>
                </c:pt>
                <c:pt idx="221" formatCode="0%">
                  <c:v>0.4625177764673114</c:v>
                </c:pt>
                <c:pt idx="222" formatCode="0%">
                  <c:v>0.48702576613055348</c:v>
                </c:pt>
                <c:pt idx="223" formatCode="0%">
                  <c:v>0.44226680792295592</c:v>
                </c:pt>
                <c:pt idx="224" formatCode="0%">
                  <c:v>0.52070717598624228</c:v>
                </c:pt>
                <c:pt idx="225" formatCode="0%">
                  <c:v>0.48227379747440291</c:v>
                </c:pt>
                <c:pt idx="226" formatCode="0%">
                  <c:v>0.42027335906886321</c:v>
                </c:pt>
                <c:pt idx="227" formatCode="0%">
                  <c:v>0.51198193033996842</c:v>
                </c:pt>
                <c:pt idx="228" formatCode="0%">
                  <c:v>0.5360297399782965</c:v>
                </c:pt>
                <c:pt idx="229" formatCode="0%">
                  <c:v>0.5005769960859292</c:v>
                </c:pt>
                <c:pt idx="230" formatCode="0%">
                  <c:v>0.48743716812842619</c:v>
                </c:pt>
                <c:pt idx="231" formatCode="0%">
                  <c:v>0.44052323037901608</c:v>
                </c:pt>
                <c:pt idx="232" formatCode="0%">
                  <c:v>0.46015134083244025</c:v>
                </c:pt>
                <c:pt idx="233" formatCode="0%">
                  <c:v>0.43008459957494249</c:v>
                </c:pt>
                <c:pt idx="234" formatCode="0%">
                  <c:v>0.59260665992063033</c:v>
                </c:pt>
                <c:pt idx="235" formatCode="0%">
                  <c:v>0.44693277653512498</c:v>
                </c:pt>
                <c:pt idx="236" formatCode="0%">
                  <c:v>0.46324964239525279</c:v>
                </c:pt>
                <c:pt idx="237" formatCode="0%">
                  <c:v>0.56708909442728461</c:v>
                </c:pt>
                <c:pt idx="238" formatCode="0%">
                  <c:v>0.50037220251801817</c:v>
                </c:pt>
                <c:pt idx="239" formatCode="0%">
                  <c:v>0.47865953130921568</c:v>
                </c:pt>
                <c:pt idx="240" formatCode="0%">
                  <c:v>0.37298936151293272</c:v>
                </c:pt>
                <c:pt idx="241" formatCode="0%">
                  <c:v>0.43814470219917734</c:v>
                </c:pt>
                <c:pt idx="242" formatCode="0%">
                  <c:v>0.49380675771904992</c:v>
                </c:pt>
                <c:pt idx="243" formatCode="0%">
                  <c:v>0.60727475749457871</c:v>
                </c:pt>
                <c:pt idx="244" formatCode="0%">
                  <c:v>0.49821412966270118</c:v>
                </c:pt>
                <c:pt idx="245" formatCode="0%">
                  <c:v>0.54011103232059465</c:v>
                </c:pt>
                <c:pt idx="246" formatCode="0%">
                  <c:v>0.58046795086265379</c:v>
                </c:pt>
                <c:pt idx="247" formatCode="0%">
                  <c:v>0.58012475731605173</c:v>
                </c:pt>
                <c:pt idx="248" formatCode="0%">
                  <c:v>0.56093315500133389</c:v>
                </c:pt>
                <c:pt idx="249" formatCode="0%">
                  <c:v>0.51134839540498378</c:v>
                </c:pt>
                <c:pt idx="250" formatCode="0%">
                  <c:v>0.49517760989494319</c:v>
                </c:pt>
                <c:pt idx="251" formatCode="0%">
                  <c:v>0.46705881907903457</c:v>
                </c:pt>
                <c:pt idx="252" formatCode="0%">
                  <c:v>0.48261110589432366</c:v>
                </c:pt>
                <c:pt idx="253" formatCode="0%">
                  <c:v>0.43311176667797713</c:v>
                </c:pt>
                <c:pt idx="254" formatCode="0%">
                  <c:v>0.50409054216321092</c:v>
                </c:pt>
                <c:pt idx="255" formatCode="0%">
                  <c:v>0.61148931260470984</c:v>
                </c:pt>
                <c:pt idx="256" formatCode="0%">
                  <c:v>0.68137791794605973</c:v>
                </c:pt>
                <c:pt idx="257" formatCode="0%">
                  <c:v>0.53725362315639447</c:v>
                </c:pt>
                <c:pt idx="258" formatCode="0%">
                  <c:v>0.51002643291868277</c:v>
                </c:pt>
                <c:pt idx="259" formatCode="0%">
                  <c:v>0.39472161484417367</c:v>
                </c:pt>
                <c:pt idx="260" formatCode="0%">
                  <c:v>0.39711134904793566</c:v>
                </c:pt>
                <c:pt idx="261" formatCode="0%">
                  <c:v>0.41806923172068777</c:v>
                </c:pt>
                <c:pt idx="262" formatCode="0%">
                  <c:v>0.38588132597027736</c:v>
                </c:pt>
                <c:pt idx="263" formatCode="0%">
                  <c:v>0.39038271542060921</c:v>
                </c:pt>
                <c:pt idx="264" formatCode="0%">
                  <c:v>0.36170612342732045</c:v>
                </c:pt>
                <c:pt idx="265" formatCode="0%">
                  <c:v>0.37181893103185804</c:v>
                </c:pt>
                <c:pt idx="266" formatCode="0%">
                  <c:v>0.35264774209775851</c:v>
                </c:pt>
                <c:pt idx="267" formatCode="0%">
                  <c:v>0.35147790037478521</c:v>
                </c:pt>
                <c:pt idx="268" formatCode="0%">
                  <c:v>0.42640677647241665</c:v>
                </c:pt>
                <c:pt idx="269" formatCode="0%">
                  <c:v>0.47377240504686746</c:v>
                </c:pt>
                <c:pt idx="270" formatCode="0%">
                  <c:v>0.49931010248544783</c:v>
                </c:pt>
                <c:pt idx="271" formatCode="0%">
                  <c:v>0.46004029524948331</c:v>
                </c:pt>
                <c:pt idx="272" formatCode="0%">
                  <c:v>0.44775613220151622</c:v>
                </c:pt>
                <c:pt idx="273" formatCode="0%">
                  <c:v>0.53942326015456432</c:v>
                </c:pt>
                <c:pt idx="274" formatCode="0%">
                  <c:v>0.42791188318617923</c:v>
                </c:pt>
                <c:pt idx="275" formatCode="0%">
                  <c:v>0.40388274373999589</c:v>
                </c:pt>
                <c:pt idx="276" formatCode="0%">
                  <c:v>0.6061678414831253</c:v>
                </c:pt>
                <c:pt idx="277" formatCode="0%">
                  <c:v>0.58913973023331589</c:v>
                </c:pt>
                <c:pt idx="278" formatCode="0%">
                  <c:v>0.65930445777791791</c:v>
                </c:pt>
                <c:pt idx="279" formatCode="0%">
                  <c:v>0.61425717059477836</c:v>
                </c:pt>
                <c:pt idx="280" formatCode="0%">
                  <c:v>0.61441350210562828</c:v>
                </c:pt>
                <c:pt idx="281" formatCode="0%">
                  <c:v>0.65625893916203437</c:v>
                </c:pt>
                <c:pt idx="282" formatCode="0%">
                  <c:v>0.62712579383848444</c:v>
                </c:pt>
                <c:pt idx="283" formatCode="0%">
                  <c:v>0.66750511119679556</c:v>
                </c:pt>
                <c:pt idx="284" formatCode="0%">
                  <c:v>0.5465281796251682</c:v>
                </c:pt>
                <c:pt idx="285" formatCode="0%">
                  <c:v>0.53556746945994305</c:v>
                </c:pt>
                <c:pt idx="286" formatCode="0%">
                  <c:v>0.48161694317614345</c:v>
                </c:pt>
                <c:pt idx="287" formatCode="0%">
                  <c:v>0.56936075883404991</c:v>
                </c:pt>
                <c:pt idx="288" formatCode="0%">
                  <c:v>0.54257346840442167</c:v>
                </c:pt>
                <c:pt idx="289" formatCode="0%">
                  <c:v>0.46980382704349122</c:v>
                </c:pt>
                <c:pt idx="290" formatCode="0%">
                  <c:v>0.49174852784827672</c:v>
                </c:pt>
                <c:pt idx="291" formatCode="0%">
                  <c:v>0.52757854963919981</c:v>
                </c:pt>
                <c:pt idx="292" formatCode="0%">
                  <c:v>0.60431203385003429</c:v>
                </c:pt>
                <c:pt idx="293" formatCode="0%">
                  <c:v>0.53935792990989273</c:v>
                </c:pt>
                <c:pt idx="294" formatCode="0%">
                  <c:v>0.52395095994680241</c:v>
                </c:pt>
                <c:pt idx="295" formatCode="0%">
                  <c:v>0.50672330212254457</c:v>
                </c:pt>
                <c:pt idx="296" formatCode="0%">
                  <c:v>0.64238314202195301</c:v>
                </c:pt>
                <c:pt idx="297" formatCode="0%">
                  <c:v>0.59276023988680282</c:v>
                </c:pt>
                <c:pt idx="298" formatCode="0%">
                  <c:v>0.57171201330041743</c:v>
                </c:pt>
                <c:pt idx="299" formatCode="0%">
                  <c:v>0.62614152315645888</c:v>
                </c:pt>
                <c:pt idx="300" formatCode="0%">
                  <c:v>0.59492872955543974</c:v>
                </c:pt>
                <c:pt idx="301" formatCode="0%">
                  <c:v>0.6642550502792004</c:v>
                </c:pt>
                <c:pt idx="302" formatCode="0%">
                  <c:v>0.73391740706150044</c:v>
                </c:pt>
                <c:pt idx="303" formatCode="0%">
                  <c:v>0.73238887797321128</c:v>
                </c:pt>
                <c:pt idx="304" formatCode="0%">
                  <c:v>0.84325517373606962</c:v>
                </c:pt>
                <c:pt idx="305" formatCode="0%">
                  <c:v>0.98592870733845306</c:v>
                </c:pt>
                <c:pt idx="306" formatCode="0%">
                  <c:v>0.81063594311047904</c:v>
                </c:pt>
                <c:pt idx="307" formatCode="0%">
                  <c:v>0.70241239874577577</c:v>
                </c:pt>
                <c:pt idx="308" formatCode="0%">
                  <c:v>0.70016979993436568</c:v>
                </c:pt>
                <c:pt idx="309" formatCode="0%">
                  <c:v>0.87505111632124111</c:v>
                </c:pt>
                <c:pt idx="310" formatCode="0%">
                  <c:v>0.83389069254867487</c:v>
                </c:pt>
                <c:pt idx="311" formatCode="0%">
                  <c:v>0.89203113370198883</c:v>
                </c:pt>
                <c:pt idx="312" formatCode="0%">
                  <c:v>0.94032974751664544</c:v>
                </c:pt>
                <c:pt idx="313" formatCode="0%">
                  <c:v>0.97943217032293628</c:v>
                </c:pt>
                <c:pt idx="314" formatCode="0%">
                  <c:v>0.98990312128445224</c:v>
                </c:pt>
                <c:pt idx="315" formatCode="0%">
                  <c:v>0.95940165095710706</c:v>
                </c:pt>
                <c:pt idx="316" formatCode="0%">
                  <c:v>0.97393146844263789</c:v>
                </c:pt>
                <c:pt idx="317" formatCode="0%">
                  <c:v>1.0213536455249494</c:v>
                </c:pt>
                <c:pt idx="318" formatCode="0%">
                  <c:v>1.0079409805383066</c:v>
                </c:pt>
                <c:pt idx="319" formatCode="0%">
                  <c:v>1.009220827371311</c:v>
                </c:pt>
                <c:pt idx="320" formatCode="0%">
                  <c:v>0.95853742759206551</c:v>
                </c:pt>
                <c:pt idx="321" formatCode="0%">
                  <c:v>0.92559690072821454</c:v>
                </c:pt>
                <c:pt idx="322" formatCode="0%">
                  <c:v>0.84592681022606975</c:v>
                </c:pt>
                <c:pt idx="323" formatCode="0%">
                  <c:v>0.85414405964408036</c:v>
                </c:pt>
                <c:pt idx="324" formatCode="0%">
                  <c:v>0.84055485512562367</c:v>
                </c:pt>
                <c:pt idx="325" formatCode="0%">
                  <c:v>0.75412187850479073</c:v>
                </c:pt>
                <c:pt idx="326" formatCode="0%">
                  <c:v>0.94268055968137254</c:v>
                </c:pt>
                <c:pt idx="327" formatCode="0%">
                  <c:v>0.83160622452489741</c:v>
                </c:pt>
                <c:pt idx="328" formatCode="0%">
                  <c:v>0.70554876870473371</c:v>
                </c:pt>
                <c:pt idx="329" formatCode="0%">
                  <c:v>0.67990038157198929</c:v>
                </c:pt>
                <c:pt idx="330" formatCode="0%">
                  <c:v>0.58700052265830238</c:v>
                </c:pt>
                <c:pt idx="331" formatCode="0%">
                  <c:v>0.63076815009083975</c:v>
                </c:pt>
                <c:pt idx="332" formatCode="0%">
                  <c:v>0.64992320771182621</c:v>
                </c:pt>
                <c:pt idx="333" formatCode="0%">
                  <c:v>0.58936797688963782</c:v>
                </c:pt>
                <c:pt idx="334" formatCode="0%">
                  <c:v>0.59817739437270889</c:v>
                </c:pt>
                <c:pt idx="335" formatCode="0%">
                  <c:v>0.62767881905865219</c:v>
                </c:pt>
                <c:pt idx="336" formatCode="0%">
                  <c:v>0.72909574687985312</c:v>
                </c:pt>
                <c:pt idx="337" formatCode="0%">
                  <c:v>0.74381453284784738</c:v>
                </c:pt>
                <c:pt idx="338" formatCode="0%">
                  <c:v>0.70446304856476472</c:v>
                </c:pt>
                <c:pt idx="339" formatCode="0%">
                  <c:v>0.70476053511668524</c:v>
                </c:pt>
                <c:pt idx="340" formatCode="0%">
                  <c:v>0.77747644368928492</c:v>
                </c:pt>
                <c:pt idx="341" formatCode="0%">
                  <c:v>0.77822468229877928</c:v>
                </c:pt>
                <c:pt idx="342" formatCode="0%">
                  <c:v>0.78706682961406327</c:v>
                </c:pt>
                <c:pt idx="343" formatCode="0%">
                  <c:v>0.78715188755893917</c:v>
                </c:pt>
                <c:pt idx="344" formatCode="0%">
                  <c:v>0.71518881822804969</c:v>
                </c:pt>
                <c:pt idx="345" formatCode="0%">
                  <c:v>0.7465947550684906</c:v>
                </c:pt>
                <c:pt idx="346" formatCode="0%">
                  <c:v>0.75198593375781786</c:v>
                </c:pt>
                <c:pt idx="347" formatCode="0%">
                  <c:v>0.64536183427989058</c:v>
                </c:pt>
                <c:pt idx="348" formatCode="0%">
                  <c:v>0.62354415444876721</c:v>
                </c:pt>
                <c:pt idx="349" formatCode="0%">
                  <c:v>0.6483781513967477</c:v>
                </c:pt>
                <c:pt idx="350" formatCode="0%">
                  <c:v>0.68083999767139369</c:v>
                </c:pt>
                <c:pt idx="351" formatCode="0%">
                  <c:v>0.67751846695264928</c:v>
                </c:pt>
                <c:pt idx="352" formatCode="0%">
                  <c:v>0.69272858218175171</c:v>
                </c:pt>
                <c:pt idx="353" formatCode="0%">
                  <c:v>0.72616197792958137</c:v>
                </c:pt>
                <c:pt idx="354" formatCode="0%">
                  <c:v>0.68180041489758492</c:v>
                </c:pt>
                <c:pt idx="355" formatCode="0%">
                  <c:v>0.65252648523017132</c:v>
                </c:pt>
                <c:pt idx="356" formatCode="0%">
                  <c:v>0.59071684646396894</c:v>
                </c:pt>
                <c:pt idx="357" formatCode="0%">
                  <c:v>0.5180126658660944</c:v>
                </c:pt>
                <c:pt idx="358" formatCode="0%">
                  <c:v>0.49448633251610086</c:v>
                </c:pt>
                <c:pt idx="359" formatCode="0%">
                  <c:v>0.48986433126367235</c:v>
                </c:pt>
                <c:pt idx="360" formatCode="0%">
                  <c:v>0.39270428675202051</c:v>
                </c:pt>
                <c:pt idx="361" formatCode="0%">
                  <c:v>0.4102787249116846</c:v>
                </c:pt>
                <c:pt idx="362" formatCode="0%">
                  <c:v>0.42137911544342432</c:v>
                </c:pt>
                <c:pt idx="363" formatCode="0%">
                  <c:v>0.41902787095470084</c:v>
                </c:pt>
                <c:pt idx="364" formatCode="0%">
                  <c:v>0.43908159771419619</c:v>
                </c:pt>
                <c:pt idx="365" formatCode="0%">
                  <c:v>0.56631163689853214</c:v>
                </c:pt>
                <c:pt idx="366" formatCode="0%">
                  <c:v>0.56067142223318189</c:v>
                </c:pt>
                <c:pt idx="367" formatCode="0%">
                  <c:v>0.54538184517026611</c:v>
                </c:pt>
                <c:pt idx="368" formatCode="0%">
                  <c:v>0.54393707845935024</c:v>
                </c:pt>
                <c:pt idx="369" formatCode="0%">
                  <c:v>0.51347516259074544</c:v>
                </c:pt>
                <c:pt idx="370" formatCode="0%">
                  <c:v>0.49136295835122423</c:v>
                </c:pt>
                <c:pt idx="371" formatCode="0%">
                  <c:v>0.49603847903688125</c:v>
                </c:pt>
                <c:pt idx="372" formatCode="0%">
                  <c:v>0.46603252307415488</c:v>
                </c:pt>
                <c:pt idx="373" formatCode="0%">
                  <c:v>0.44530312329659649</c:v>
                </c:pt>
                <c:pt idx="374" formatCode="0%">
                  <c:v>0.44382848038241041</c:v>
                </c:pt>
                <c:pt idx="375" formatCode="0%">
                  <c:v>0.4701649293185195</c:v>
                </c:pt>
                <c:pt idx="376" formatCode="0%">
                  <c:v>0.45070569031205876</c:v>
                </c:pt>
                <c:pt idx="377" formatCode="0%">
                  <c:v>0.46137989873642993</c:v>
                </c:pt>
                <c:pt idx="378" formatCode="0%">
                  <c:v>0.30145322546250553</c:v>
                </c:pt>
                <c:pt idx="379" formatCode="0%">
                  <c:v>0.39649978066513603</c:v>
                </c:pt>
                <c:pt idx="380" formatCode="0%">
                  <c:v>0.37623163609131471</c:v>
                </c:pt>
                <c:pt idx="381" formatCode="0%">
                  <c:v>0.48890316814943846</c:v>
                </c:pt>
                <c:pt idx="382" formatCode="0%">
                  <c:v>0.57869283866255938</c:v>
                </c:pt>
                <c:pt idx="383" formatCode="0%">
                  <c:v>0.42166141172449501</c:v>
                </c:pt>
                <c:pt idx="384" formatCode="0%">
                  <c:v>0.44900685561536013</c:v>
                </c:pt>
                <c:pt idx="385" formatCode="0%">
                  <c:v>0.46179230712392161</c:v>
                </c:pt>
                <c:pt idx="386" formatCode="0%">
                  <c:v>0.47016885605878089</c:v>
                </c:pt>
                <c:pt idx="387" formatCode="0%">
                  <c:v>0.42687908526406471</c:v>
                </c:pt>
                <c:pt idx="388" formatCode="0%">
                  <c:v>0.41661303006785033</c:v>
                </c:pt>
                <c:pt idx="389" formatCode="0%">
                  <c:v>0.46328599248295332</c:v>
                </c:pt>
                <c:pt idx="390" formatCode="0%">
                  <c:v>0.3946834596299762</c:v>
                </c:pt>
                <c:pt idx="391" formatCode="0%">
                  <c:v>0.40216473645179907</c:v>
                </c:pt>
                <c:pt idx="392" formatCode="0%">
                  <c:v>0.35400968249925313</c:v>
                </c:pt>
                <c:pt idx="393" formatCode="0%">
                  <c:v>0.38809971327931048</c:v>
                </c:pt>
                <c:pt idx="394" formatCode="0%">
                  <c:v>0.36753921256509514</c:v>
                </c:pt>
                <c:pt idx="395" formatCode="0%">
                  <c:v>0.37198338976373768</c:v>
                </c:pt>
                <c:pt idx="396" formatCode="0%">
                  <c:v>0.37904406108367938</c:v>
                </c:pt>
                <c:pt idx="397" formatCode="0%">
                  <c:v>0.37582852786237853</c:v>
                </c:pt>
                <c:pt idx="398" formatCode="0%">
                  <c:v>0.40448641058425894</c:v>
                </c:pt>
                <c:pt idx="399" formatCode="0%">
                  <c:v>0.38365693113324228</c:v>
                </c:pt>
                <c:pt idx="400" formatCode="0%">
                  <c:v>0.351476128132298</c:v>
                </c:pt>
                <c:pt idx="401" formatCode="0%">
                  <c:v>0.34797631591899458</c:v>
                </c:pt>
                <c:pt idx="402" formatCode="0%">
                  <c:v>0.33583032761940879</c:v>
                </c:pt>
                <c:pt idx="403" formatCode="0%">
                  <c:v>0.30155070417859142</c:v>
                </c:pt>
                <c:pt idx="404" formatCode="0%">
                  <c:v>0.30777889715048468</c:v>
                </c:pt>
                <c:pt idx="405" formatCode="0%">
                  <c:v>0.30410418904163894</c:v>
                </c:pt>
                <c:pt idx="406" formatCode="0%">
                  <c:v>0.30756395716290363</c:v>
                </c:pt>
                <c:pt idx="407" formatCode="0%">
                  <c:v>0.2972725687843778</c:v>
                </c:pt>
                <c:pt idx="408" formatCode="0%">
                  <c:v>0.2877593388335562</c:v>
                </c:pt>
                <c:pt idx="409" formatCode="0%">
                  <c:v>0.22028146155276884</c:v>
                </c:pt>
                <c:pt idx="410" formatCode="0%">
                  <c:v>0.30703031975028772</c:v>
                </c:pt>
                <c:pt idx="411" formatCode="0%">
                  <c:v>0.30916513245119348</c:v>
                </c:pt>
                <c:pt idx="412" formatCode="0%">
                  <c:v>0.30102216104977852</c:v>
                </c:pt>
                <c:pt idx="413" formatCode="0%">
                  <c:v>0.31227333979470262</c:v>
                </c:pt>
                <c:pt idx="414" formatCode="0%">
                  <c:v>0.31635759538332398</c:v>
                </c:pt>
                <c:pt idx="415" formatCode="0%">
                  <c:v>0.28130742427859778</c:v>
                </c:pt>
                <c:pt idx="416" formatCode="0%">
                  <c:v>0.28523944926914746</c:v>
                </c:pt>
                <c:pt idx="417" formatCode="0%">
                  <c:v>0.17655338199820547</c:v>
                </c:pt>
                <c:pt idx="418" formatCode="0%">
                  <c:v>0.12999442034644293</c:v>
                </c:pt>
                <c:pt idx="419" formatCode="0%">
                  <c:v>0.14229071866378362</c:v>
                </c:pt>
                <c:pt idx="420" formatCode="0%">
                  <c:v>0.15179305962066691</c:v>
                </c:pt>
                <c:pt idx="421" formatCode="0%">
                  <c:v>0.16371135293446937</c:v>
                </c:pt>
                <c:pt idx="422" formatCode="0%">
                  <c:v>0.17957207643047135</c:v>
                </c:pt>
                <c:pt idx="423" formatCode="0%">
                  <c:v>0.16592022470261547</c:v>
                </c:pt>
                <c:pt idx="424" formatCode="0%">
                  <c:v>0.19292196507616977</c:v>
                </c:pt>
                <c:pt idx="425" formatCode="0%">
                  <c:v>0.2022018475121441</c:v>
                </c:pt>
                <c:pt idx="426" formatCode="0%">
                  <c:v>0.22894619139137973</c:v>
                </c:pt>
                <c:pt idx="427" formatCode="0%">
                  <c:v>0.16567696960508105</c:v>
                </c:pt>
                <c:pt idx="428" formatCode="0%">
                  <c:v>0.18732521040089378</c:v>
                </c:pt>
                <c:pt idx="429" formatCode="0%">
                  <c:v>0.1752779782866225</c:v>
                </c:pt>
                <c:pt idx="430" formatCode="0%">
                  <c:v>0.22485454063078003</c:v>
                </c:pt>
                <c:pt idx="431" formatCode="0%">
                  <c:v>0.20067170381710664</c:v>
                </c:pt>
                <c:pt idx="432" formatCode="0%">
                  <c:v>0.24522329768542561</c:v>
                </c:pt>
                <c:pt idx="433" formatCode="0%">
                  <c:v>0.20517316905635652</c:v>
                </c:pt>
                <c:pt idx="434" formatCode="0%">
                  <c:v>0.17024336659342043</c:v>
                </c:pt>
                <c:pt idx="435" formatCode="0%">
                  <c:v>0.24641234406017865</c:v>
                </c:pt>
                <c:pt idx="436" formatCode="0%">
                  <c:v>0.21556560104898348</c:v>
                </c:pt>
                <c:pt idx="437" formatCode="0%">
                  <c:v>0.21402425408817449</c:v>
                </c:pt>
                <c:pt idx="438" formatCode="0%">
                  <c:v>0.22673385355097952</c:v>
                </c:pt>
                <c:pt idx="439" formatCode="0%">
                  <c:v>0.24737627415736752</c:v>
                </c:pt>
                <c:pt idx="440" formatCode="0%">
                  <c:v>0.24449505816307582</c:v>
                </c:pt>
                <c:pt idx="441" formatCode="0%">
                  <c:v>0.21573563190540868</c:v>
                </c:pt>
                <c:pt idx="442" formatCode="0%">
                  <c:v>0.32511171430012942</c:v>
                </c:pt>
                <c:pt idx="443" formatCode="0%">
                  <c:v>0.2659072591067102</c:v>
                </c:pt>
                <c:pt idx="444" formatCode="0%">
                  <c:v>0.26887184210783577</c:v>
                </c:pt>
                <c:pt idx="445" formatCode="0%">
                  <c:v>0.23345885910215891</c:v>
                </c:pt>
                <c:pt idx="446" formatCode="0%">
                  <c:v>0.20161726894531262</c:v>
                </c:pt>
                <c:pt idx="447" formatCode="0%">
                  <c:v>0.19098448049925998</c:v>
                </c:pt>
                <c:pt idx="448" formatCode="0%">
                  <c:v>0.22493457331808386</c:v>
                </c:pt>
                <c:pt idx="449" formatCode="0%">
                  <c:v>0.21984681068918133</c:v>
                </c:pt>
                <c:pt idx="450" formatCode="0%">
                  <c:v>0.2015476773805267</c:v>
                </c:pt>
                <c:pt idx="451" formatCode="0%">
                  <c:v>0.22082095944631064</c:v>
                </c:pt>
                <c:pt idx="452" formatCode="0%">
                  <c:v>0.27081118649353564</c:v>
                </c:pt>
                <c:pt idx="453" formatCode="0%">
                  <c:v>0.21421364526535136</c:v>
                </c:pt>
                <c:pt idx="454" formatCode="0%">
                  <c:v>0.22773894450633803</c:v>
                </c:pt>
                <c:pt idx="455" formatCode="0%">
                  <c:v>0.21231720801983656</c:v>
                </c:pt>
                <c:pt idx="456" formatCode="0%">
                  <c:v>0.24661454210077038</c:v>
                </c:pt>
                <c:pt idx="457" formatCode="0%">
                  <c:v>0.24590158340335644</c:v>
                </c:pt>
                <c:pt idx="458" formatCode="0%">
                  <c:v>0.21288048871014009</c:v>
                </c:pt>
                <c:pt idx="459" formatCode="0%">
                  <c:v>0.23374217045075207</c:v>
                </c:pt>
                <c:pt idx="460" formatCode="0%">
                  <c:v>0.17171564401900397</c:v>
                </c:pt>
                <c:pt idx="461" formatCode="0%">
                  <c:v>0.18084599225082632</c:v>
                </c:pt>
                <c:pt idx="462" formatCode="0%">
                  <c:v>0.12552127927024359</c:v>
                </c:pt>
                <c:pt idx="463" formatCode="0%">
                  <c:v>0.11819569491044346</c:v>
                </c:pt>
                <c:pt idx="464" formatCode="0%">
                  <c:v>0.12237587540286632</c:v>
                </c:pt>
                <c:pt idx="465" formatCode="0%">
                  <c:v>0.14670115926955551</c:v>
                </c:pt>
                <c:pt idx="466" formatCode="0%">
                  <c:v>0.13627353812011811</c:v>
                </c:pt>
                <c:pt idx="467" formatCode="0%">
                  <c:v>0.16045395650596483</c:v>
                </c:pt>
                <c:pt idx="468" formatCode="0%">
                  <c:v>0.15096132064977885</c:v>
                </c:pt>
                <c:pt idx="469" formatCode="0%">
                  <c:v>0.18186800678691495</c:v>
                </c:pt>
                <c:pt idx="470" formatCode="0%">
                  <c:v>0.24882148861420128</c:v>
                </c:pt>
                <c:pt idx="471" formatCode="0%">
                  <c:v>0.26286316983897096</c:v>
                </c:pt>
                <c:pt idx="472" formatCode="0%">
                  <c:v>0.30452699144694506</c:v>
                </c:pt>
                <c:pt idx="473" formatCode="0%">
                  <c:v>0.32360000911829667</c:v>
                </c:pt>
                <c:pt idx="474" formatCode="0%">
                  <c:v>0.3383845814215054</c:v>
                </c:pt>
                <c:pt idx="475" formatCode="0%">
                  <c:v>0.32840481424927792</c:v>
                </c:pt>
                <c:pt idx="476" formatCode="0%">
                  <c:v>0.33037030398582656</c:v>
                </c:pt>
                <c:pt idx="477" formatCode="0%">
                  <c:v>0.30671813907080958</c:v>
                </c:pt>
                <c:pt idx="478" formatCode="0%">
                  <c:v>0.30337956548011435</c:v>
                </c:pt>
                <c:pt idx="479" formatCode="0%">
                  <c:v>0.36319445796560568</c:v>
                </c:pt>
                <c:pt idx="480" formatCode="0%">
                  <c:v>0.33573079597439803</c:v>
                </c:pt>
                <c:pt idx="481" formatCode="0%">
                  <c:v>0.32578059977230622</c:v>
                </c:pt>
                <c:pt idx="482" formatCode="0%">
                  <c:v>0.37834194025658108</c:v>
                </c:pt>
                <c:pt idx="483" formatCode="0%">
                  <c:v>0.34621141139419409</c:v>
                </c:pt>
                <c:pt idx="484" formatCode="0%">
                  <c:v>0.31269203648338784</c:v>
                </c:pt>
                <c:pt idx="485" formatCode="0%">
                  <c:v>0.27405482606101539</c:v>
                </c:pt>
                <c:pt idx="486" formatCode="0%">
                  <c:v>0.28492431963352827</c:v>
                </c:pt>
                <c:pt idx="487" formatCode="0%">
                  <c:v>0.28001043959749539</c:v>
                </c:pt>
                <c:pt idx="488" formatCode="0%">
                  <c:v>0.26564749642283614</c:v>
                </c:pt>
                <c:pt idx="489" formatCode="0%">
                  <c:v>0.26778237974827501</c:v>
                </c:pt>
                <c:pt idx="490" formatCode="0%">
                  <c:v>0.28627573227993386</c:v>
                </c:pt>
                <c:pt idx="491" formatCode="0%">
                  <c:v>0.25646876861980661</c:v>
                </c:pt>
                <c:pt idx="492" formatCode="0%">
                  <c:v>0.23664286991340266</c:v>
                </c:pt>
                <c:pt idx="493" formatCode="0%">
                  <c:v>0.2460590912448819</c:v>
                </c:pt>
                <c:pt idx="494" formatCode="0%">
                  <c:v>0.17363583453686116</c:v>
                </c:pt>
                <c:pt idx="495" formatCode="0%">
                  <c:v>0.26708332237947241</c:v>
                </c:pt>
                <c:pt idx="496" formatCode="0%">
                  <c:v>0.23641817541968302</c:v>
                </c:pt>
                <c:pt idx="497" formatCode="0%">
                  <c:v>0.27313174902166693</c:v>
                </c:pt>
                <c:pt idx="498" formatCode="0%">
                  <c:v>0.28012184517984617</c:v>
                </c:pt>
                <c:pt idx="499" formatCode="0%">
                  <c:v>0.32279048029752122</c:v>
                </c:pt>
                <c:pt idx="500" formatCode="0%">
                  <c:v>0.28439848084401631</c:v>
                </c:pt>
                <c:pt idx="501" formatCode="0%">
                  <c:v>0.2877179917474717</c:v>
                </c:pt>
                <c:pt idx="502" formatCode="0%">
                  <c:v>0.31448802711021329</c:v>
                </c:pt>
                <c:pt idx="503" formatCode="0%">
                  <c:v>0.23549067804251878</c:v>
                </c:pt>
                <c:pt idx="504" formatCode="0%">
                  <c:v>0.24035116458756622</c:v>
                </c:pt>
                <c:pt idx="505" formatCode="0%">
                  <c:v>0.2494194264036349</c:v>
                </c:pt>
                <c:pt idx="506" formatCode="0%">
                  <c:v>0.23630908170873233</c:v>
                </c:pt>
                <c:pt idx="507" formatCode="0%">
                  <c:v>0.27940517389740105</c:v>
                </c:pt>
                <c:pt idx="508" formatCode="0%">
                  <c:v>0.26244072355825865</c:v>
                </c:pt>
                <c:pt idx="509" formatCode="0%">
                  <c:v>0.19589177049460038</c:v>
                </c:pt>
                <c:pt idx="510" formatCode="0%">
                  <c:v>0.22630367455855604</c:v>
                </c:pt>
                <c:pt idx="511" formatCode="0%">
                  <c:v>0.22724434604198973</c:v>
                </c:pt>
                <c:pt idx="512" formatCode="0%">
                  <c:v>0.18688380529467929</c:v>
                </c:pt>
                <c:pt idx="513" formatCode="0%">
                  <c:v>0.15469832288358742</c:v>
                </c:pt>
                <c:pt idx="514" formatCode="0%">
                  <c:v>0.16649891222496116</c:v>
                </c:pt>
                <c:pt idx="515" formatCode="0%">
                  <c:v>0.2174687228078227</c:v>
                </c:pt>
                <c:pt idx="516" formatCode="0%">
                  <c:v>0.20743330935693072</c:v>
                </c:pt>
                <c:pt idx="517" formatCode="0%">
                  <c:v>0.29380998352170384</c:v>
                </c:pt>
                <c:pt idx="518" formatCode="0%">
                  <c:v>0.30055907786337244</c:v>
                </c:pt>
                <c:pt idx="519" formatCode="0%">
                  <c:v>0.32959979139239781</c:v>
                </c:pt>
                <c:pt idx="520" formatCode="0%">
                  <c:v>0.33670663047898497</c:v>
                </c:pt>
                <c:pt idx="521" formatCode="0%">
                  <c:v>0.2757019533784506</c:v>
                </c:pt>
                <c:pt idx="522" formatCode="0%">
                  <c:v>0.28567453845913082</c:v>
                </c:pt>
                <c:pt idx="523" formatCode="0%">
                  <c:v>0.27992704599543639</c:v>
                </c:pt>
                <c:pt idx="524" formatCode="0%">
                  <c:v>0.24410103896945623</c:v>
                </c:pt>
                <c:pt idx="525" formatCode="0%">
                  <c:v>0.24327493193799743</c:v>
                </c:pt>
                <c:pt idx="526" formatCode="0%">
                  <c:v>0.2430717663970281</c:v>
                </c:pt>
                <c:pt idx="527" formatCode="0%">
                  <c:v>0.26223785994938353</c:v>
                </c:pt>
                <c:pt idx="528" formatCode="0%">
                  <c:v>0.16544480349654433</c:v>
                </c:pt>
                <c:pt idx="529" formatCode="0%">
                  <c:v>0.168092143888946</c:v>
                </c:pt>
                <c:pt idx="530" formatCode="0%">
                  <c:v>0.25418590706471789</c:v>
                </c:pt>
                <c:pt idx="531" formatCode="0%">
                  <c:v>0.24254423546075587</c:v>
                </c:pt>
                <c:pt idx="532" formatCode="0%">
                  <c:v>0.26574328189675045</c:v>
                </c:pt>
                <c:pt idx="533" formatCode="0%">
                  <c:v>0.24181691148777795</c:v>
                </c:pt>
                <c:pt idx="534" formatCode="0%">
                  <c:v>0.19386306120226826</c:v>
                </c:pt>
                <c:pt idx="535" formatCode="0%">
                  <c:v>0.20376133312782474</c:v>
                </c:pt>
                <c:pt idx="536" formatCode="0%">
                  <c:v>0.25189884501819204</c:v>
                </c:pt>
                <c:pt idx="537" formatCode="0%">
                  <c:v>0.24543033963369476</c:v>
                </c:pt>
                <c:pt idx="538" formatCode="0%">
                  <c:v>0.23728251806008283</c:v>
                </c:pt>
                <c:pt idx="539" formatCode="0%">
                  <c:v>0.27036753420430615</c:v>
                </c:pt>
                <c:pt idx="540" formatCode="0%">
                  <c:v>0.25567332770169648</c:v>
                </c:pt>
                <c:pt idx="541" formatCode="0%">
                  <c:v>0.2795999924746102</c:v>
                </c:pt>
                <c:pt idx="542" formatCode="0%">
                  <c:v>0.25568690284570295</c:v>
                </c:pt>
                <c:pt idx="543" formatCode="0%">
                  <c:v>0.30583734411082775</c:v>
                </c:pt>
                <c:pt idx="544" formatCode="0%">
                  <c:v>0.337961504312706</c:v>
                </c:pt>
                <c:pt idx="545" formatCode="0%">
                  <c:v>0.24877717575787739</c:v>
                </c:pt>
                <c:pt idx="546" formatCode="0%">
                  <c:v>0.32257800307798812</c:v>
                </c:pt>
                <c:pt idx="547" formatCode="0%">
                  <c:v>0.10909551490779568</c:v>
                </c:pt>
                <c:pt idx="548" formatCode="0%">
                  <c:v>0.1649887864612809</c:v>
                </c:pt>
                <c:pt idx="549" formatCode="0%">
                  <c:v>0.13521163276120385</c:v>
                </c:pt>
                <c:pt idx="550" formatCode="0%">
                  <c:v>0.19369071437623475</c:v>
                </c:pt>
                <c:pt idx="551" formatCode="0%">
                  <c:v>0.18937462527162441</c:v>
                </c:pt>
                <c:pt idx="552" formatCode="0%">
                  <c:v>3.2374604233986082E-2</c:v>
                </c:pt>
                <c:pt idx="553" formatCode="0%">
                  <c:v>4.9325707428827137E-2</c:v>
                </c:pt>
                <c:pt idx="554" formatCode="0%">
                  <c:v>2.2524892053295442E-2</c:v>
                </c:pt>
                <c:pt idx="555" formatCode="0%">
                  <c:v>0.10067627816317049</c:v>
                </c:pt>
                <c:pt idx="556" formatCode="0%">
                  <c:v>0.10987644345678782</c:v>
                </c:pt>
                <c:pt idx="557" formatCode="0%">
                  <c:v>0.14774613577998519</c:v>
                </c:pt>
                <c:pt idx="558" formatCode="0%">
                  <c:v>0.14845818496082641</c:v>
                </c:pt>
                <c:pt idx="559" formatCode="0%">
                  <c:v>0.15929347082534728</c:v>
                </c:pt>
                <c:pt idx="560" formatCode="0%">
                  <c:v>0.17788340093756694</c:v>
                </c:pt>
                <c:pt idx="561" formatCode="0%">
                  <c:v>0.16552010864947708</c:v>
                </c:pt>
                <c:pt idx="562" formatCode="0%">
                  <c:v>0.16777543465361955</c:v>
                </c:pt>
                <c:pt idx="563" formatCode="0%">
                  <c:v>5.4424826016453487E-2</c:v>
                </c:pt>
                <c:pt idx="564" formatCode="0%">
                  <c:v>0.23980889177952958</c:v>
                </c:pt>
                <c:pt idx="565" formatCode="0%">
                  <c:v>0.27344024092864982</c:v>
                </c:pt>
                <c:pt idx="566" formatCode="0%">
                  <c:v>0.36580586989525798</c:v>
                </c:pt>
                <c:pt idx="567" formatCode="0%">
                  <c:v>0.40884800409672084</c:v>
                </c:pt>
                <c:pt idx="568" formatCode="0%">
                  <c:v>0.4165982013977787</c:v>
                </c:pt>
                <c:pt idx="569" formatCode="0%">
                  <c:v>0.43139477915226032</c:v>
                </c:pt>
                <c:pt idx="570" formatCode="0%">
                  <c:v>0.40993881032498924</c:v>
                </c:pt>
                <c:pt idx="571" formatCode="0%">
                  <c:v>0.38577472587996287</c:v>
                </c:pt>
                <c:pt idx="572" formatCode="0%">
                  <c:v>0.3446627612047517</c:v>
                </c:pt>
                <c:pt idx="573" formatCode="0%">
                  <c:v>0.36849157234709318</c:v>
                </c:pt>
                <c:pt idx="574" formatCode="0%">
                  <c:v>0.35211754805974982</c:v>
                </c:pt>
                <c:pt idx="575" formatCode="0%">
                  <c:v>0.36340990457063271</c:v>
                </c:pt>
                <c:pt idx="576" formatCode="0%">
                  <c:v>0.36819409940920145</c:v>
                </c:pt>
                <c:pt idx="577" formatCode="0%">
                  <c:v>0.35402032020146046</c:v>
                </c:pt>
                <c:pt idx="578" formatCode="0%">
                  <c:v>0.34733679042812415</c:v>
                </c:pt>
                <c:pt idx="579" formatCode="0%">
                  <c:v>0.28278212453197749</c:v>
                </c:pt>
                <c:pt idx="580" formatCode="0%">
                  <c:v>0.39933788583793484</c:v>
                </c:pt>
                <c:pt idx="581" formatCode="0%">
                  <c:v>0.43581044995948037</c:v>
                </c:pt>
                <c:pt idx="582" formatCode="0%">
                  <c:v>0.33725946139024376</c:v>
                </c:pt>
                <c:pt idx="583" formatCode="0%">
                  <c:v>0.33668315331423826</c:v>
                </c:pt>
                <c:pt idx="584" formatCode="0%">
                  <c:v>0.34661612375443451</c:v>
                </c:pt>
                <c:pt idx="585" formatCode="0%">
                  <c:v>0.31160790501051183</c:v>
                </c:pt>
                <c:pt idx="586" formatCode="0%">
                  <c:v>0.30536790888539755</c:v>
                </c:pt>
                <c:pt idx="587" formatCode="0%">
                  <c:v>0.26569361977106265</c:v>
                </c:pt>
                <c:pt idx="588" formatCode="0%">
                  <c:v>0.22151844253316</c:v>
                </c:pt>
                <c:pt idx="589" formatCode="0%">
                  <c:v>0.22592474197721812</c:v>
                </c:pt>
                <c:pt idx="590" formatCode="0%">
                  <c:v>0.23349416077119978</c:v>
                </c:pt>
                <c:pt idx="591" formatCode="0%">
                  <c:v>0.2176997170768229</c:v>
                </c:pt>
                <c:pt idx="592" formatCode="0%">
                  <c:v>0.25066327104798325</c:v>
                </c:pt>
                <c:pt idx="593" formatCode="0%">
                  <c:v>0.18773156916121603</c:v>
                </c:pt>
                <c:pt idx="594" formatCode="0%">
                  <c:v>0.18994803874273791</c:v>
                </c:pt>
                <c:pt idx="595" formatCode="0%">
                  <c:v>0.15708749446166537</c:v>
                </c:pt>
                <c:pt idx="596" formatCode="0%">
                  <c:v>0.12522638066830782</c:v>
                </c:pt>
                <c:pt idx="597" formatCode="0%">
                  <c:v>0.16093070398171649</c:v>
                </c:pt>
                <c:pt idx="598" formatCode="0%">
                  <c:v>7.7371166432809391E-2</c:v>
                </c:pt>
                <c:pt idx="599" formatCode="0%">
                  <c:v>0.32705352350724648</c:v>
                </c:pt>
                <c:pt idx="600" formatCode="0%">
                  <c:v>0.25779565184875941</c:v>
                </c:pt>
                <c:pt idx="601" formatCode="0%">
                  <c:v>0.24172743704317945</c:v>
                </c:pt>
                <c:pt idx="602" formatCode="0%">
                  <c:v>0.22442511318015934</c:v>
                </c:pt>
                <c:pt idx="603" formatCode="0%">
                  <c:v>0.26612345977384133</c:v>
                </c:pt>
                <c:pt idx="604" formatCode="0%">
                  <c:v>0.4574160174780102</c:v>
                </c:pt>
                <c:pt idx="605" formatCode="0%">
                  <c:v>0.40834666456207103</c:v>
                </c:pt>
                <c:pt idx="606" formatCode="0%">
                  <c:v>0.42619125447648254</c:v>
                </c:pt>
                <c:pt idx="607" formatCode="0%">
                  <c:v>0.45550352161242569</c:v>
                </c:pt>
                <c:pt idx="608" formatCode="0%">
                  <c:v>0.48995048316169942</c:v>
                </c:pt>
                <c:pt idx="609" formatCode="0%">
                  <c:v>0.44165970954929756</c:v>
                </c:pt>
                <c:pt idx="610" formatCode="0%">
                  <c:v>0.42228582120617464</c:v>
                </c:pt>
                <c:pt idx="611" formatCode="0%">
                  <c:v>0.38012145646883844</c:v>
                </c:pt>
                <c:pt idx="612" formatCode="0%">
                  <c:v>0.43250067150766891</c:v>
                </c:pt>
                <c:pt idx="613" formatCode="0%">
                  <c:v>0.45705135650664985</c:v>
                </c:pt>
                <c:pt idx="614" formatCode="0%">
                  <c:v>0.43851526823897125</c:v>
                </c:pt>
                <c:pt idx="615" formatCode="0%">
                  <c:v>0.55319920028328906</c:v>
                </c:pt>
                <c:pt idx="616" formatCode="0%">
                  <c:v>0.46463129302584272</c:v>
                </c:pt>
                <c:pt idx="617" formatCode="0%">
                  <c:v>0.46263668523666301</c:v>
                </c:pt>
                <c:pt idx="618" formatCode="0%">
                  <c:v>0.3857258544534452</c:v>
                </c:pt>
                <c:pt idx="619" formatCode="0%">
                  <c:v>0.39022342642010144</c:v>
                </c:pt>
                <c:pt idx="620" formatCode="0%">
                  <c:v>0.49253028753977079</c:v>
                </c:pt>
                <c:pt idx="621" formatCode="0%">
                  <c:v>0.45783100904535634</c:v>
                </c:pt>
                <c:pt idx="622" formatCode="0%">
                  <c:v>0.47132272300861766</c:v>
                </c:pt>
                <c:pt idx="623" formatCode="0%">
                  <c:v>0.44954178312602777</c:v>
                </c:pt>
                <c:pt idx="624" formatCode="0%">
                  <c:v>0.49272917416021533</c:v>
                </c:pt>
                <c:pt idx="625" formatCode="0%">
                  <c:v>0.55342806816675605</c:v>
                </c:pt>
                <c:pt idx="626" formatCode="0%">
                  <c:v>0.54477277941843272</c:v>
                </c:pt>
                <c:pt idx="627" formatCode="0%">
                  <c:v>0.52683889970118947</c:v>
                </c:pt>
                <c:pt idx="628" formatCode="0%">
                  <c:v>0.5438970283224549</c:v>
                </c:pt>
                <c:pt idx="629" formatCode="0%">
                  <c:v>0.52843570457017841</c:v>
                </c:pt>
                <c:pt idx="630" formatCode="0%">
                  <c:v>0.58364228470428503</c:v>
                </c:pt>
                <c:pt idx="631" formatCode="0%">
                  <c:v>0.66064856420664864</c:v>
                </c:pt>
                <c:pt idx="632" formatCode="0%">
                  <c:v>0.62858637560154329</c:v>
                </c:pt>
                <c:pt idx="633" formatCode="0%">
                  <c:v>0.52234777833015444</c:v>
                </c:pt>
                <c:pt idx="634" formatCode="0%">
                  <c:v>0.54662283894197983</c:v>
                </c:pt>
                <c:pt idx="635" formatCode="0%">
                  <c:v>0.53989457040390065</c:v>
                </c:pt>
                <c:pt idx="636" formatCode="0%">
                  <c:v>0.52735363800282808</c:v>
                </c:pt>
                <c:pt idx="637" formatCode="0%">
                  <c:v>0.54243085370831978</c:v>
                </c:pt>
                <c:pt idx="638" formatCode="0%">
                  <c:v>0.58850062971943751</c:v>
                </c:pt>
                <c:pt idx="639" formatCode="0%">
                  <c:v>0.60358846293728274</c:v>
                </c:pt>
                <c:pt idx="640" formatCode="0%">
                  <c:v>0.57058802851774448</c:v>
                </c:pt>
                <c:pt idx="641" formatCode="0%">
                  <c:v>0.63932153617141663</c:v>
                </c:pt>
                <c:pt idx="642" formatCode="0%">
                  <c:v>0.62509011760895006</c:v>
                </c:pt>
                <c:pt idx="643" formatCode="0%">
                  <c:v>0.68018799627791027</c:v>
                </c:pt>
                <c:pt idx="644" formatCode="0%">
                  <c:v>0.61593348270616355</c:v>
                </c:pt>
                <c:pt idx="645" formatCode="0%">
                  <c:v>0.79031216063488197</c:v>
                </c:pt>
                <c:pt idx="646" formatCode="0%">
                  <c:v>0.738590008542795</c:v>
                </c:pt>
                <c:pt idx="647" formatCode="0%">
                  <c:v>0.65886113146802661</c:v>
                </c:pt>
                <c:pt idx="648" formatCode="0%">
                  <c:v>0.71257894592757309</c:v>
                </c:pt>
                <c:pt idx="649" formatCode="0%">
                  <c:v>0.72675873906876021</c:v>
                </c:pt>
                <c:pt idx="650" formatCode="0%">
                  <c:v>0.82555653796810424</c:v>
                </c:pt>
                <c:pt idx="651" formatCode="0%">
                  <c:v>0.68398986283605767</c:v>
                </c:pt>
                <c:pt idx="652" formatCode="0%">
                  <c:v>0.73827077792177942</c:v>
                </c:pt>
                <c:pt idx="653" formatCode="0%">
                  <c:v>0.79727821613094041</c:v>
                </c:pt>
                <c:pt idx="654" formatCode="0%">
                  <c:v>0.70082456820372219</c:v>
                </c:pt>
                <c:pt idx="655" formatCode="0%">
                  <c:v>0.67864821461705471</c:v>
                </c:pt>
                <c:pt idx="656" formatCode="0%">
                  <c:v>0.7114137204957669</c:v>
                </c:pt>
                <c:pt idx="657" formatCode="0%">
                  <c:v>0.67064929115549909</c:v>
                </c:pt>
                <c:pt idx="658" formatCode="0%">
                  <c:v>0.76805371174721415</c:v>
                </c:pt>
                <c:pt idx="659" formatCode="0%">
                  <c:v>0.68969989757738492</c:v>
                </c:pt>
                <c:pt idx="660" formatCode="0%">
                  <c:v>0.63193042053309956</c:v>
                </c:pt>
                <c:pt idx="661" formatCode="0%">
                  <c:v>0.63652226420258651</c:v>
                </c:pt>
                <c:pt idx="662" formatCode="0%">
                  <c:v>0.62176802888570548</c:v>
                </c:pt>
                <c:pt idx="663" formatCode="0%">
                  <c:v>0.69296471817654726</c:v>
                </c:pt>
                <c:pt idx="664" formatCode="0%">
                  <c:v>0.61480247021451784</c:v>
                </c:pt>
                <c:pt idx="665" formatCode="0%">
                  <c:v>0.58811404840822767</c:v>
                </c:pt>
                <c:pt idx="666" formatCode="0%">
                  <c:v>0.4854135369057555</c:v>
                </c:pt>
                <c:pt idx="667" formatCode="0%">
                  <c:v>0.58284227768814767</c:v>
                </c:pt>
                <c:pt idx="668" formatCode="0%">
                  <c:v>0.54810077739335594</c:v>
                </c:pt>
                <c:pt idx="669" formatCode="0%">
                  <c:v>0.58492724069250879</c:v>
                </c:pt>
                <c:pt idx="670" formatCode="0%">
                  <c:v>0.61124469174062357</c:v>
                </c:pt>
                <c:pt idx="671" formatCode="0%">
                  <c:v>0.65048207290601923</c:v>
                </c:pt>
                <c:pt idx="672" formatCode="0%">
                  <c:v>0.60683473760831963</c:v>
                </c:pt>
                <c:pt idx="673" formatCode="0%">
                  <c:v>0.61272153599669843</c:v>
                </c:pt>
                <c:pt idx="674" formatCode="0%">
                  <c:v>0.63649317469407607</c:v>
                </c:pt>
                <c:pt idx="675" formatCode="0%">
                  <c:v>0.65509364795852343</c:v>
                </c:pt>
                <c:pt idx="676" formatCode="0%">
                  <c:v>0.71811947809242582</c:v>
                </c:pt>
                <c:pt idx="677" formatCode="0%">
                  <c:v>0.64227240363767124</c:v>
                </c:pt>
                <c:pt idx="678" formatCode="0%">
                  <c:v>0.68237110485170782</c:v>
                </c:pt>
                <c:pt idx="679" formatCode="0%">
                  <c:v>0.68188979719559595</c:v>
                </c:pt>
                <c:pt idx="680" formatCode="0%">
                  <c:v>0.71581185496651956</c:v>
                </c:pt>
                <c:pt idx="681" formatCode="0%">
                  <c:v>0.75590406595833226</c:v>
                </c:pt>
                <c:pt idx="682" formatCode="0%">
                  <c:v>0.78051984038445332</c:v>
                </c:pt>
                <c:pt idx="683" formatCode="0%">
                  <c:v>0.74504918024446543</c:v>
                </c:pt>
                <c:pt idx="684" formatCode="0%">
                  <c:v>0.74699735314634719</c:v>
                </c:pt>
                <c:pt idx="685" formatCode="0%">
                  <c:v>0.82165733524269569</c:v>
                </c:pt>
                <c:pt idx="686" formatCode="0%">
                  <c:v>0.84486139724969678</c:v>
                </c:pt>
                <c:pt idx="687" formatCode="0%">
                  <c:v>0.85819717267350826</c:v>
                </c:pt>
                <c:pt idx="688" formatCode="0%">
                  <c:v>0.89268633808819264</c:v>
                </c:pt>
                <c:pt idx="689" formatCode="0%">
                  <c:v>0.93908208238751367</c:v>
                </c:pt>
                <c:pt idx="690" formatCode="0%">
                  <c:v>0.9497278750065361</c:v>
                </c:pt>
                <c:pt idx="691" formatCode="0%">
                  <c:v>0.88253368172527757</c:v>
                </c:pt>
                <c:pt idx="692" formatCode="0%">
                  <c:v>0.92546505358091946</c:v>
                </c:pt>
                <c:pt idx="693" formatCode="0%">
                  <c:v>0.92095770381187858</c:v>
                </c:pt>
                <c:pt idx="694" formatCode="0%">
                  <c:v>0.88961075310767623</c:v>
                </c:pt>
                <c:pt idx="695" formatCode="0%">
                  <c:v>0.86160557150695327</c:v>
                </c:pt>
                <c:pt idx="696" formatCode="0%">
                  <c:v>0.9306204032395935</c:v>
                </c:pt>
                <c:pt idx="697" formatCode="0%">
                  <c:v>0.86599413162199879</c:v>
                </c:pt>
                <c:pt idx="698" formatCode="0%">
                  <c:v>0.8463311879574662</c:v>
                </c:pt>
                <c:pt idx="699" formatCode="0%">
                  <c:v>1.0181561046900627</c:v>
                </c:pt>
                <c:pt idx="700" formatCode="0%">
                  <c:v>1.0018431528895468</c:v>
                </c:pt>
                <c:pt idx="701" formatCode="0%">
                  <c:v>1.0362594217965837</c:v>
                </c:pt>
                <c:pt idx="702" formatCode="0%">
                  <c:v>1.0529237017177939</c:v>
                </c:pt>
                <c:pt idx="703" formatCode="0%">
                  <c:v>1.0905436260505765</c:v>
                </c:pt>
                <c:pt idx="704" formatCode="0%">
                  <c:v>1.0036385004960851</c:v>
                </c:pt>
                <c:pt idx="705" formatCode="0%">
                  <c:v>0.96985638185430223</c:v>
                </c:pt>
                <c:pt idx="706" formatCode="0%">
                  <c:v>1.0630209269263058</c:v>
                </c:pt>
                <c:pt idx="707" formatCode="0%">
                  <c:v>0.9832196086812941</c:v>
                </c:pt>
                <c:pt idx="708" formatCode="0%">
                  <c:v>1.0237613698625374</c:v>
                </c:pt>
                <c:pt idx="709" formatCode="0%">
                  <c:v>1.090943447499598</c:v>
                </c:pt>
                <c:pt idx="710" formatCode="0%">
                  <c:v>0.94853876726715214</c:v>
                </c:pt>
                <c:pt idx="711" formatCode="0%">
                  <c:v>0.98605910335685154</c:v>
                </c:pt>
                <c:pt idx="712" formatCode="0%">
                  <c:v>0.92908190723318418</c:v>
                </c:pt>
                <c:pt idx="713" formatCode="0%">
                  <c:v>0.86729293361504434</c:v>
                </c:pt>
                <c:pt idx="714" formatCode="0%">
                  <c:v>0.84923318201789044</c:v>
                </c:pt>
                <c:pt idx="715" formatCode="0%">
                  <c:v>0.8114386965215199</c:v>
                </c:pt>
                <c:pt idx="716" formatCode="0%">
                  <c:v>0.85265853494819654</c:v>
                </c:pt>
                <c:pt idx="717" formatCode="0%">
                  <c:v>0.83761943540602046</c:v>
                </c:pt>
                <c:pt idx="718" formatCode="0%">
                  <c:v>0.97676619548700216</c:v>
                </c:pt>
                <c:pt idx="719" formatCode="0%">
                  <c:v>0.91285380275674211</c:v>
                </c:pt>
                <c:pt idx="720" formatCode="0%">
                  <c:v>0.94854250330055656</c:v>
                </c:pt>
                <c:pt idx="721" formatCode="0%">
                  <c:v>0.88618900954970381</c:v>
                </c:pt>
                <c:pt idx="722" formatCode="0%">
                  <c:v>0.85067802835493689</c:v>
                </c:pt>
                <c:pt idx="723" formatCode="0%">
                  <c:v>0.89710775668284048</c:v>
                </c:pt>
                <c:pt idx="724" formatCode="0%">
                  <c:v>0.7944117528557848</c:v>
                </c:pt>
                <c:pt idx="725" formatCode="0%">
                  <c:v>0.77266280829657163</c:v>
                </c:pt>
                <c:pt idx="726" formatCode="0%">
                  <c:v>0.74607882265653136</c:v>
                </c:pt>
                <c:pt idx="727" formatCode="0%">
                  <c:v>0.6798185571256834</c:v>
                </c:pt>
                <c:pt idx="728" formatCode="0%">
                  <c:v>0.65615539695784908</c:v>
                </c:pt>
                <c:pt idx="729" formatCode="0%">
                  <c:v>0.68485717454352191</c:v>
                </c:pt>
                <c:pt idx="730" formatCode="0%">
                  <c:v>0.69158794763435116</c:v>
                </c:pt>
                <c:pt idx="731" formatCode="0%">
                  <c:v>0.70373257670130873</c:v>
                </c:pt>
                <c:pt idx="732" formatCode="0%">
                  <c:v>0.71414010559758623</c:v>
                </c:pt>
                <c:pt idx="733" formatCode="0%">
                  <c:v>0.6966861206537549</c:v>
                </c:pt>
                <c:pt idx="734" formatCode="0%">
                  <c:v>0.61266904784494614</c:v>
                </c:pt>
                <c:pt idx="735" formatCode="0%">
                  <c:v>0.70377207404066455</c:v>
                </c:pt>
                <c:pt idx="736" formatCode="0%">
                  <c:v>0.76009148474191801</c:v>
                </c:pt>
                <c:pt idx="737" formatCode="0%">
                  <c:v>0.77885965835992477</c:v>
                </c:pt>
                <c:pt idx="738" formatCode="0%">
                  <c:v>0.79239698260416147</c:v>
                </c:pt>
                <c:pt idx="739" formatCode="0%">
                  <c:v>0.69319809586066805</c:v>
                </c:pt>
                <c:pt idx="740" formatCode="0%">
                  <c:v>0.71757723798022877</c:v>
                </c:pt>
                <c:pt idx="741" formatCode="0%">
                  <c:v>0.78620708444629539</c:v>
                </c:pt>
                <c:pt idx="742" formatCode="0%">
                  <c:v>0.77442651951263342</c:v>
                </c:pt>
                <c:pt idx="743" formatCode="0%">
                  <c:v>0.8507939522945176</c:v>
                </c:pt>
                <c:pt idx="744" formatCode="0%">
                  <c:v>0.80582770819896554</c:v>
                </c:pt>
                <c:pt idx="745" formatCode="0%">
                  <c:v>0.80267803127612924</c:v>
                </c:pt>
                <c:pt idx="746" formatCode="0%">
                  <c:v>0.83793171222332097</c:v>
                </c:pt>
                <c:pt idx="747" formatCode="0%">
                  <c:v>0.85761320850700695</c:v>
                </c:pt>
                <c:pt idx="748" formatCode="0%">
                  <c:v>0.79343313071449839</c:v>
                </c:pt>
                <c:pt idx="749" formatCode="0%">
                  <c:v>0.74417037611194425</c:v>
                </c:pt>
                <c:pt idx="750" formatCode="0%">
                  <c:v>0.8380333428717186</c:v>
                </c:pt>
                <c:pt idx="751" formatCode="0%">
                  <c:v>0.88422610815389002</c:v>
                </c:pt>
                <c:pt idx="752" formatCode="0%">
                  <c:v>0.89352880620239561</c:v>
                </c:pt>
                <c:pt idx="753" formatCode="0%">
                  <c:v>0.91468793868747422</c:v>
                </c:pt>
                <c:pt idx="754" formatCode="0%">
                  <c:v>0.86241658681981681</c:v>
                </c:pt>
                <c:pt idx="755" formatCode="0%">
                  <c:v>0.92299109753950792</c:v>
                </c:pt>
                <c:pt idx="756" formatCode="0%">
                  <c:v>0.99834408689991627</c:v>
                </c:pt>
                <c:pt idx="757" formatCode="0%">
                  <c:v>0.90223977212810103</c:v>
                </c:pt>
                <c:pt idx="758" formatCode="0%">
                  <c:v>0.91332612427642612</c:v>
                </c:pt>
                <c:pt idx="759" formatCode="0%">
                  <c:v>0.92355569664671111</c:v>
                </c:pt>
                <c:pt idx="760" formatCode="0%">
                  <c:v>0.91826840932225795</c:v>
                </c:pt>
                <c:pt idx="761" formatCode="0%">
                  <c:v>0.89925050814411867</c:v>
                </c:pt>
                <c:pt idx="762" formatCode="0%">
                  <c:v>0.86949236535889285</c:v>
                </c:pt>
                <c:pt idx="763" formatCode="0%">
                  <c:v>0.8850008460933827</c:v>
                </c:pt>
                <c:pt idx="764" formatCode="0%">
                  <c:v>0.88002647303013015</c:v>
                </c:pt>
                <c:pt idx="765" formatCode="0%">
                  <c:v>0.9411928277785413</c:v>
                </c:pt>
                <c:pt idx="766" formatCode="0%">
                  <c:v>0.98560275521012475</c:v>
                </c:pt>
                <c:pt idx="767" formatCode="0%">
                  <c:v>0.98501653765510455</c:v>
                </c:pt>
                <c:pt idx="768" formatCode="0%">
                  <c:v>0.9212750542704371</c:v>
                </c:pt>
                <c:pt idx="769" formatCode="0%">
                  <c:v>1.0467904289836016</c:v>
                </c:pt>
                <c:pt idx="770" formatCode="0%">
                  <c:v>1.040484763811365</c:v>
                </c:pt>
                <c:pt idx="771" formatCode="0%">
                  <c:v>1.0379080191594134</c:v>
                </c:pt>
                <c:pt idx="772" formatCode="0%">
                  <c:v>1.1083355571440046</c:v>
                </c:pt>
                <c:pt idx="773" formatCode="0%">
                  <c:v>1.175075222042735</c:v>
                </c:pt>
                <c:pt idx="774" formatCode="0%">
                  <c:v>1.114748824762013</c:v>
                </c:pt>
                <c:pt idx="775" formatCode="0%">
                  <c:v>1.0504315752770488</c:v>
                </c:pt>
                <c:pt idx="776" formatCode="0%">
                  <c:v>1.1399956339178141</c:v>
                </c:pt>
                <c:pt idx="777" formatCode="0%">
                  <c:v>1.0923253743931389</c:v>
                </c:pt>
                <c:pt idx="778" formatCode="0%">
                  <c:v>1.1445538974165319</c:v>
                </c:pt>
                <c:pt idx="779" formatCode="0%">
                  <c:v>1.1554343770359634</c:v>
                </c:pt>
                <c:pt idx="780" formatCode="0%">
                  <c:v>1.1160564267145303</c:v>
                </c:pt>
                <c:pt idx="781" formatCode="0%">
                  <c:v>1.0771143247218165</c:v>
                </c:pt>
                <c:pt idx="782" formatCode="0%">
                  <c:v>1.1220704556224832</c:v>
                </c:pt>
                <c:pt idx="783" formatCode="0%">
                  <c:v>1.1007008054196019</c:v>
                </c:pt>
                <c:pt idx="784" formatCode="0%">
                  <c:v>1.0570303157868919</c:v>
                </c:pt>
                <c:pt idx="785" formatCode="0%">
                  <c:v>1.07414539965129</c:v>
                </c:pt>
                <c:pt idx="786" formatCode="0%">
                  <c:v>1.098537698962438</c:v>
                </c:pt>
                <c:pt idx="787" formatCode="0%">
                  <c:v>1.0785661827449506</c:v>
                </c:pt>
                <c:pt idx="788" formatCode="0%">
                  <c:v>1.00729615738405</c:v>
                </c:pt>
                <c:pt idx="789" formatCode="0%">
                  <c:v>1.0155224916039658</c:v>
                </c:pt>
                <c:pt idx="790" formatCode="0%">
                  <c:v>0.95835406403453272</c:v>
                </c:pt>
                <c:pt idx="791" formatCode="0%">
                  <c:v>1.1101750864647726</c:v>
                </c:pt>
                <c:pt idx="792" formatCode="0%">
                  <c:v>1.0360624151394719</c:v>
                </c:pt>
                <c:pt idx="793" formatCode="0%">
                  <c:v>1.012691365103537</c:v>
                </c:pt>
                <c:pt idx="794" formatCode="0%">
                  <c:v>0.98772911440833622</c:v>
                </c:pt>
                <c:pt idx="795" formatCode="0%">
                  <c:v>0.99316236549395009</c:v>
                </c:pt>
                <c:pt idx="796" formatCode="0%">
                  <c:v>1.022112297829417</c:v>
                </c:pt>
                <c:pt idx="797" formatCode="0%">
                  <c:v>1.0155731591796595</c:v>
                </c:pt>
                <c:pt idx="798" formatCode="0%">
                  <c:v>1.0109829205046075</c:v>
                </c:pt>
                <c:pt idx="799" formatCode="0%">
                  <c:v>0.95253509675967352</c:v>
                </c:pt>
                <c:pt idx="800" formatCode="0%">
                  <c:v>1.0273291131422995</c:v>
                </c:pt>
                <c:pt idx="801" formatCode="0%">
                  <c:v>1.0086504230462769</c:v>
                </c:pt>
                <c:pt idx="802" formatCode="0%">
                  <c:v>0.97764273623950126</c:v>
                </c:pt>
                <c:pt idx="803" formatCode="0%">
                  <c:v>1.0188699910749968</c:v>
                </c:pt>
                <c:pt idx="804" formatCode="0%">
                  <c:v>1.0738229179479712</c:v>
                </c:pt>
                <c:pt idx="805" formatCode="0%">
                  <c:v>1.0171771391151148</c:v>
                </c:pt>
                <c:pt idx="806" formatCode="0%">
                  <c:v>1.0377674587197343</c:v>
                </c:pt>
                <c:pt idx="807" formatCode="0%">
                  <c:v>0.99503579531886932</c:v>
                </c:pt>
                <c:pt idx="808" formatCode="0%">
                  <c:v>1.0188111786318332</c:v>
                </c:pt>
                <c:pt idx="809" formatCode="0%">
                  <c:v>1.1287829897336743</c:v>
                </c:pt>
                <c:pt idx="810" formatCode="0%">
                  <c:v>1.0416461350095894</c:v>
                </c:pt>
                <c:pt idx="811" formatCode="0%">
                  <c:v>1.0515192793611905</c:v>
                </c:pt>
                <c:pt idx="812" formatCode="0%">
                  <c:v>1.1174112470076651</c:v>
                </c:pt>
                <c:pt idx="813" formatCode="0%">
                  <c:v>1.1602976623433388</c:v>
                </c:pt>
                <c:pt idx="814" formatCode="0%">
                  <c:v>1.2142669331016349</c:v>
                </c:pt>
                <c:pt idx="815" formatCode="0%">
                  <c:v>1.1438698856001599</c:v>
                </c:pt>
                <c:pt idx="816" formatCode="0%">
                  <c:v>1.216466867215487</c:v>
                </c:pt>
                <c:pt idx="817" formatCode="0%">
                  <c:v>1.38474730723091</c:v>
                </c:pt>
                <c:pt idx="818" formatCode="0%">
                  <c:v>1.3270273718080885</c:v>
                </c:pt>
                <c:pt idx="819" formatCode="0%">
                  <c:v>1.4566296402387318</c:v>
                </c:pt>
                <c:pt idx="820" formatCode="0%">
                  <c:v>1.5337769125305796</c:v>
                </c:pt>
                <c:pt idx="821" formatCode="0%">
                  <c:v>1.5869090648485287</c:v>
                </c:pt>
                <c:pt idx="822" formatCode="0%">
                  <c:v>1.366958464574771</c:v>
                </c:pt>
                <c:pt idx="823" formatCode="0%">
                  <c:v>1.2940784022694438</c:v>
                </c:pt>
                <c:pt idx="824" formatCode="0%">
                  <c:v>1.6382267637796164</c:v>
                </c:pt>
                <c:pt idx="825" formatCode="0%">
                  <c:v>1.7037308327235774</c:v>
                </c:pt>
                <c:pt idx="826" formatCode="0%">
                  <c:v>1.9315122739762303</c:v>
                </c:pt>
                <c:pt idx="827" formatCode="0%">
                  <c:v>1.6432024151793194</c:v>
                </c:pt>
                <c:pt idx="828" formatCode="0%">
                  <c:v>1.7870479543895255</c:v>
                </c:pt>
                <c:pt idx="829" formatCode="0%">
                  <c:v>1.9084759099616728</c:v>
                </c:pt>
                <c:pt idx="830" formatCode="0%">
                  <c:v>2.0725143125049366</c:v>
                </c:pt>
                <c:pt idx="831" formatCode="0%">
                  <c:v>2.0917383918494163</c:v>
                </c:pt>
                <c:pt idx="832" formatCode="0%">
                  <c:v>2.0724825046113464</c:v>
                </c:pt>
                <c:pt idx="833" formatCode="0%">
                  <c:v>2.3571114647675637</c:v>
                </c:pt>
                <c:pt idx="834" formatCode="0%">
                  <c:v>2.3601784574168105</c:v>
                </c:pt>
                <c:pt idx="835" formatCode="0%">
                  <c:v>2.382441171054587</c:v>
                </c:pt>
                <c:pt idx="836" formatCode="0%">
                  <c:v>2.4720877610098024</c:v>
                </c:pt>
                <c:pt idx="837" formatCode="0%">
                  <c:v>2.6407727935825323</c:v>
                </c:pt>
                <c:pt idx="838" formatCode="0%">
                  <c:v>2.746167858118775</c:v>
                </c:pt>
                <c:pt idx="839" formatCode="0%">
                  <c:v>2.7112053950698343</c:v>
                </c:pt>
                <c:pt idx="840" formatCode="0%">
                  <c:v>2.7797739456896964</c:v>
                </c:pt>
                <c:pt idx="841" formatCode="0%">
                  <c:v>2.856819701154814</c:v>
                </c:pt>
                <c:pt idx="842" formatCode="0%">
                  <c:v>3.0561031910246053</c:v>
                </c:pt>
                <c:pt idx="843" formatCode="0%">
                  <c:v>2.9799704909449516</c:v>
                </c:pt>
                <c:pt idx="844" formatCode="0%">
                  <c:v>2.9957723852597637</c:v>
                </c:pt>
                <c:pt idx="845" formatCode="0%">
                  <c:v>2.8775500825492428</c:v>
                </c:pt>
                <c:pt idx="846" formatCode="0%">
                  <c:v>3.0881433300922945</c:v>
                </c:pt>
                <c:pt idx="847" formatCode="0%">
                  <c:v>3.2560230351553967</c:v>
                </c:pt>
                <c:pt idx="848" formatCode="0%">
                  <c:v>3.4172745872006987</c:v>
                </c:pt>
                <c:pt idx="849" formatCode="0%">
                  <c:v>3.2697825604349573</c:v>
                </c:pt>
                <c:pt idx="850" formatCode="0%">
                  <c:v>3.4562946623998556</c:v>
                </c:pt>
                <c:pt idx="851" formatCode="0%">
                  <c:v>3.8017164788620068</c:v>
                </c:pt>
                <c:pt idx="852" formatCode="0%">
                  <c:v>3.7388335370984143</c:v>
                </c:pt>
                <c:pt idx="853" formatCode="0%">
                  <c:v>3.9604718908128103</c:v>
                </c:pt>
                <c:pt idx="854" formatCode="0%">
                  <c:v>4.460701231116734</c:v>
                </c:pt>
                <c:pt idx="855" formatCode="0%">
                  <c:v>4.3886798013616044</c:v>
                </c:pt>
                <c:pt idx="856" formatCode="0%">
                  <c:v>4.3470127494176776</c:v>
                </c:pt>
                <c:pt idx="857" formatCode="0%">
                  <c:v>4.5434238712077919</c:v>
                </c:pt>
                <c:pt idx="858" formatCode="0%">
                  <c:v>4.5030368575345303</c:v>
                </c:pt>
                <c:pt idx="859" formatCode="0%">
                  <c:v>4.6213329163486705</c:v>
                </c:pt>
                <c:pt idx="860" formatCode="0%">
                  <c:v>4.9636012390579198</c:v>
                </c:pt>
                <c:pt idx="861" formatCode="0%">
                  <c:v>5.1963300037521352</c:v>
                </c:pt>
                <c:pt idx="862" formatCode="0%">
                  <c:v>5.8968735835331838</c:v>
                </c:pt>
                <c:pt idx="863" formatCode="0%">
                  <c:v>6.6625001057972515</c:v>
                </c:pt>
                <c:pt idx="864" formatCode="0%">
                  <c:v>6.2320429041361809</c:v>
                </c:pt>
                <c:pt idx="865" formatCode="0%">
                  <c:v>6.2712872305806302</c:v>
                </c:pt>
                <c:pt idx="866" formatCode="0%">
                  <c:v>6.3766297640622449</c:v>
                </c:pt>
                <c:pt idx="867" formatCode="0%">
                  <c:v>6.7033094581382988</c:v>
                </c:pt>
                <c:pt idx="868" formatCode="0%">
                  <c:v>6.8244944190891443</c:v>
                </c:pt>
                <c:pt idx="869" formatCode="0%">
                  <c:v>6.5843835862899542</c:v>
                </c:pt>
                <c:pt idx="870" formatCode="0%">
                  <c:v>6.9707733094811166</c:v>
                </c:pt>
                <c:pt idx="871" formatCode="0%">
                  <c:v>7.1625347004811371</c:v>
                </c:pt>
                <c:pt idx="872" formatCode="0%">
                  <c:v>7.6161638729596675</c:v>
                </c:pt>
                <c:pt idx="873" formatCode="0%">
                  <c:v>7.644159991154817</c:v>
                </c:pt>
                <c:pt idx="874" formatCode="0%">
                  <c:v>9.6314329919844823</c:v>
                </c:pt>
                <c:pt idx="875" formatCode="0%">
                  <c:v>10.258625501005646</c:v>
                </c:pt>
                <c:pt idx="876" formatCode="0%">
                  <c:v>8.5889345334009022</c:v>
                </c:pt>
                <c:pt idx="877" formatCode="0%">
                  <c:v>8.7051053287494096</c:v>
                </c:pt>
                <c:pt idx="878" formatCode="0%">
                  <c:v>8.9376589432531013</c:v>
                </c:pt>
                <c:pt idx="879" formatCode="0%">
                  <c:v>10.72340349067016</c:v>
                </c:pt>
                <c:pt idx="880" formatCode="0%">
                  <c:v>10.743974778663498</c:v>
                </c:pt>
                <c:pt idx="881" formatCode="0%">
                  <c:v>12.133188623810257</c:v>
                </c:pt>
                <c:pt idx="882" formatCode="0%">
                  <c:v>13.227073038907623</c:v>
                </c:pt>
                <c:pt idx="883" formatCode="0%">
                  <c:v>14.546715465288317</c:v>
                </c:pt>
                <c:pt idx="884" formatCode="0%">
                  <c:v>14.91306689665859</c:v>
                </c:pt>
                <c:pt idx="885" formatCode="0%">
                  <c:v>17.060751008708298</c:v>
                </c:pt>
                <c:pt idx="886" formatCode="0%">
                  <c:v>17.370813777487509</c:v>
                </c:pt>
                <c:pt idx="887" formatCode="0%">
                  <c:v>18.023445578970172</c:v>
                </c:pt>
                <c:pt idx="888" formatCode="0%">
                  <c:v>17.754299978668421</c:v>
                </c:pt>
                <c:pt idx="889" formatCode="0%">
                  <c:v>19.063885910849216</c:v>
                </c:pt>
                <c:pt idx="890" formatCode="0%">
                  <c:v>19.29433436070158</c:v>
                </c:pt>
                <c:pt idx="891" formatCode="0%">
                  <c:v>21.724337511702601</c:v>
                </c:pt>
                <c:pt idx="892" formatCode="0%">
                  <c:v>23.856295066033343</c:v>
                </c:pt>
                <c:pt idx="893" formatCode="0%">
                  <c:v>25.025089553642886</c:v>
                </c:pt>
                <c:pt idx="894" formatCode="0%">
                  <c:v>26.537039425996561</c:v>
                </c:pt>
                <c:pt idx="895" formatCode="0%">
                  <c:v>29.345549278325286</c:v>
                </c:pt>
                <c:pt idx="896" formatCode="0%">
                  <c:v>33.078253867146657</c:v>
                </c:pt>
                <c:pt idx="897" formatCode="0%">
                  <c:v>34.933985897784687</c:v>
                </c:pt>
                <c:pt idx="898" formatCode="0%">
                  <c:v>36.607207271992003</c:v>
                </c:pt>
                <c:pt idx="899" formatCode="0%">
                  <c:v>38.872763856792602</c:v>
                </c:pt>
                <c:pt idx="900" formatCode="0%">
                  <c:v>40.974500841274775</c:v>
                </c:pt>
                <c:pt idx="901" formatCode="0%">
                  <c:v>46.62363606586861</c:v>
                </c:pt>
                <c:pt idx="902" formatCode="0%">
                  <c:v>53.637841258853065</c:v>
                </c:pt>
                <c:pt idx="903" formatCode="0%">
                  <c:v>53.907976811478001</c:v>
                </c:pt>
                <c:pt idx="904" formatCode="0%">
                  <c:v>58.08431493825924</c:v>
                </c:pt>
                <c:pt idx="905" formatCode="0%">
                  <c:v>64.900880505444064</c:v>
                </c:pt>
                <c:pt idx="906" formatCode="0%">
                  <c:v>65.962325226498336</c:v>
                </c:pt>
                <c:pt idx="907" formatCode="0%">
                  <c:v>66.767657968400641</c:v>
                </c:pt>
                <c:pt idx="908" formatCode="0%">
                  <c:v>68.27873968075744</c:v>
                </c:pt>
                <c:pt idx="909" formatCode="0%">
                  <c:v>70.601653299391288</c:v>
                </c:pt>
                <c:pt idx="910" formatCode="0%">
                  <c:v>72.742549957423407</c:v>
                </c:pt>
                <c:pt idx="911" formatCode="0%">
                  <c:v>75.443093782387464</c:v>
                </c:pt>
                <c:pt idx="912" formatCode="0%">
                  <c:v>78.887829951757411</c:v>
                </c:pt>
                <c:pt idx="913" formatCode="0%">
                  <c:v>80.406320280894775</c:v>
                </c:pt>
                <c:pt idx="914" formatCode="0%">
                  <c:v>90.274619725045895</c:v>
                </c:pt>
                <c:pt idx="915" formatCode="0%">
                  <c:v>92.062524210014288</c:v>
                </c:pt>
                <c:pt idx="916" formatCode="0%">
                  <c:v>108.46258725185768</c:v>
                </c:pt>
                <c:pt idx="917" formatCode="0%">
                  <c:v>130.45586801975213</c:v>
                </c:pt>
                <c:pt idx="918" formatCode="0%">
                  <c:v>133.58569600653169</c:v>
                </c:pt>
                <c:pt idx="919" formatCode="0%">
                  <c:v>130.931423153445</c:v>
                </c:pt>
                <c:pt idx="920" formatCode="0%">
                  <c:v>152.59460258071667</c:v>
                </c:pt>
                <c:pt idx="921" formatCode="0%">
                  <c:v>193.79042803676643</c:v>
                </c:pt>
                <c:pt idx="922" formatCode="0%">
                  <c:v>228.63361811868512</c:v>
                </c:pt>
                <c:pt idx="923" formatCode="0%">
                  <c:v>289.05957427209535</c:v>
                </c:pt>
                <c:pt idx="924" formatCode="0%">
                  <c:v>272.91634558673803</c:v>
                </c:pt>
                <c:pt idx="925" formatCode="0%">
                  <c:v>313.65114562217695</c:v>
                </c:pt>
                <c:pt idx="926" formatCode="0%">
                  <c:v>290.73177129411482</c:v>
                </c:pt>
                <c:pt idx="927" formatCode="0%">
                  <c:v>297.08213947233224</c:v>
                </c:pt>
                <c:pt idx="928" formatCode="0%">
                  <c:v>294.24116202057883</c:v>
                </c:pt>
                <c:pt idx="929" formatCode="0%">
                  <c:v>330.01839362180937</c:v>
                </c:pt>
                <c:pt idx="930" formatCode="0%">
                  <c:v>341.64469341182667</c:v>
                </c:pt>
                <c:pt idx="931" formatCode="0%">
                  <c:v>292.06501097430788</c:v>
                </c:pt>
                <c:pt idx="932" formatCode="0%">
                  <c:v>337.95117349740303</c:v>
                </c:pt>
                <c:pt idx="933" formatCode="0%">
                  <c:v>301.42930721974699</c:v>
                </c:pt>
                <c:pt idx="934" formatCode="0%">
                  <c:v>309.48414063267631</c:v>
                </c:pt>
                <c:pt idx="935" formatCode="0%">
                  <c:v>331.02401679532448</c:v>
                </c:pt>
                <c:pt idx="936" formatCode="0%">
                  <c:v>367.23060591161715</c:v>
                </c:pt>
                <c:pt idx="937" formatCode="0%">
                  <c:v>370.14918982201146</c:v>
                </c:pt>
                <c:pt idx="938" formatCode="0%">
                  <c:v>439.49928298005858</c:v>
                </c:pt>
                <c:pt idx="939" formatCode="0%">
                  <c:v>495.32067026545428</c:v>
                </c:pt>
                <c:pt idx="940" formatCode="0%">
                  <c:v>576.83493121539789</c:v>
                </c:pt>
                <c:pt idx="941" formatCode="0%">
                  <c:v>620.296103908041</c:v>
                </c:pt>
                <c:pt idx="942" formatCode="0%">
                  <c:v>781.38279597893165</c:v>
                </c:pt>
                <c:pt idx="943" formatCode="0%">
                  <c:v>738.96008596974912</c:v>
                </c:pt>
                <c:pt idx="944" formatCode="0%">
                  <c:v>816.14181710434229</c:v>
                </c:pt>
                <c:pt idx="945" formatCode="0%">
                  <c:v>845.36166165437885</c:v>
                </c:pt>
                <c:pt idx="946" formatCode="0%">
                  <c:v>989.03573144089012</c:v>
                </c:pt>
                <c:pt idx="947" formatCode="0%">
                  <c:v>985.71677524337281</c:v>
                </c:pt>
                <c:pt idx="948" formatCode="0%">
                  <c:v>927.52104029013617</c:v>
                </c:pt>
                <c:pt idx="949" formatCode="0%">
                  <c:v>977.70518769338685</c:v>
                </c:pt>
                <c:pt idx="950" formatCode="0%">
                  <c:v>1132.6516691917627</c:v>
                </c:pt>
                <c:pt idx="951" formatCode="0%">
                  <c:v>1091.6166779952162</c:v>
                </c:pt>
                <c:pt idx="952" formatCode="0%">
                  <c:v>1139.1868544058532</c:v>
                </c:pt>
                <c:pt idx="953" formatCode="0%">
                  <c:v>1114.8036977952588</c:v>
                </c:pt>
                <c:pt idx="954" formatCode="0%">
                  <c:v>953.61722925658876</c:v>
                </c:pt>
                <c:pt idx="955" formatCode="0%">
                  <c:v>1001.7310318789771</c:v>
                </c:pt>
                <c:pt idx="956" formatCode="0%">
                  <c:v>860.75843132528041</c:v>
                </c:pt>
                <c:pt idx="957" formatCode="0%">
                  <c:v>795.53324282505184</c:v>
                </c:pt>
                <c:pt idx="958" formatCode="0%">
                  <c:v>767.32171060419535</c:v>
                </c:pt>
                <c:pt idx="959" formatCode="0%">
                  <c:v>745.69134943178005</c:v>
                </c:pt>
                <c:pt idx="960" formatCode="0%">
                  <c:v>734.74089021446616</c:v>
                </c:pt>
                <c:pt idx="961" formatCode="0%">
                  <c:v>747.78360486651161</c:v>
                </c:pt>
                <c:pt idx="962" formatCode="0%">
                  <c:v>743.68443241569901</c:v>
                </c:pt>
                <c:pt idx="963" formatCode="0%">
                  <c:v>694.04785476774907</c:v>
                </c:pt>
                <c:pt idx="964" formatCode="0%">
                  <c:v>663.47867868077276</c:v>
                </c:pt>
                <c:pt idx="965" formatCode="0%">
                  <c:v>635.00473617857085</c:v>
                </c:pt>
                <c:pt idx="966" formatCode="0%">
                  <c:v>562.99299398298672</c:v>
                </c:pt>
                <c:pt idx="967" formatCode="0%">
                  <c:v>499.77089713473038</c:v>
                </c:pt>
                <c:pt idx="968" formatCode="0%">
                  <c:v>469.20023183214641</c:v>
                </c:pt>
                <c:pt idx="969" formatCode="0%">
                  <c:v>397.49416876880855</c:v>
                </c:pt>
                <c:pt idx="970" formatCode="0%">
                  <c:v>396.09856195856577</c:v>
                </c:pt>
                <c:pt idx="971" formatCode="0%">
                  <c:v>413.72453258364442</c:v>
                </c:pt>
                <c:pt idx="972" formatCode="0%">
                  <c:v>366.11298631422807</c:v>
                </c:pt>
                <c:pt idx="973" formatCode="0%">
                  <c:v>295.53130992549831</c:v>
                </c:pt>
                <c:pt idx="974" formatCode="0%">
                  <c:v>240.29496756330227</c:v>
                </c:pt>
                <c:pt idx="975" formatCode="0%">
                  <c:v>184.49679703078445</c:v>
                </c:pt>
                <c:pt idx="976" formatCode="0%">
                  <c:v>186.13933030614788</c:v>
                </c:pt>
                <c:pt idx="977" formatCode="0%">
                  <c:v>160.18643241046303</c:v>
                </c:pt>
                <c:pt idx="978" formatCode="0%">
                  <c:v>156.41836685881333</c:v>
                </c:pt>
                <c:pt idx="979" formatCode="0%">
                  <c:v>146.71970232561938</c:v>
                </c:pt>
                <c:pt idx="980" formatCode="0%">
                  <c:v>154.835749758422</c:v>
                </c:pt>
                <c:pt idx="981" formatCode="0%">
                  <c:v>147.23784120734879</c:v>
                </c:pt>
                <c:pt idx="982" formatCode="0%">
                  <c:v>144.65672616281739</c:v>
                </c:pt>
                <c:pt idx="983" formatCode="0%">
                  <c:v>149.79001040343894</c:v>
                </c:pt>
                <c:pt idx="984" formatCode="0%">
                  <c:v>118.26065102120228</c:v>
                </c:pt>
                <c:pt idx="985" formatCode="0%">
                  <c:v>118.05732361568884</c:v>
                </c:pt>
                <c:pt idx="986" formatCode="0%">
                  <c:v>120.73268071344626</c:v>
                </c:pt>
                <c:pt idx="987" formatCode="0%">
                  <c:v>101.74418823903362</c:v>
                </c:pt>
                <c:pt idx="988" formatCode="0%">
                  <c:v>98.941418179994031</c:v>
                </c:pt>
                <c:pt idx="989" formatCode="0%">
                  <c:v>85.883532253978032</c:v>
                </c:pt>
                <c:pt idx="990" formatCode="0%">
                  <c:v>72.712273488358548</c:v>
                </c:pt>
                <c:pt idx="991" formatCode="0%">
                  <c:v>62.776922292168294</c:v>
                </c:pt>
                <c:pt idx="992" formatCode="0%">
                  <c:v>52.343777957045965</c:v>
                </c:pt>
                <c:pt idx="993" formatCode="0%">
                  <c:v>45.466255083372559</c:v>
                </c:pt>
                <c:pt idx="994" formatCode="0%">
                  <c:v>36.070909153542523</c:v>
                </c:pt>
                <c:pt idx="995" formatCode="0%">
                  <c:v>35.468322292050061</c:v>
                </c:pt>
                <c:pt idx="996" formatCode="0%">
                  <c:v>29.368322642046117</c:v>
                </c:pt>
                <c:pt idx="997" formatCode="0%">
                  <c:v>27.223712110293107</c:v>
                </c:pt>
                <c:pt idx="998" formatCode="0%">
                  <c:v>21.466354863259063</c:v>
                </c:pt>
                <c:pt idx="999" formatCode="0%">
                  <c:v>21.019328771166812</c:v>
                </c:pt>
                <c:pt idx="1000" formatCode="0%">
                  <c:v>19.434530233238778</c:v>
                </c:pt>
                <c:pt idx="1001" formatCode="0%">
                  <c:v>17.528252678934006</c:v>
                </c:pt>
                <c:pt idx="1002" formatCode="0%">
                  <c:v>14.238744274050894</c:v>
                </c:pt>
                <c:pt idx="1003" formatCode="0%">
                  <c:v>15.677668463723172</c:v>
                </c:pt>
                <c:pt idx="1004" formatCode="0%">
                  <c:v>14.261852263486777</c:v>
                </c:pt>
                <c:pt idx="1005" formatCode="0%">
                  <c:v>13.344886871118357</c:v>
                </c:pt>
                <c:pt idx="1006" formatCode="0%">
                  <c:v>13.805433478150682</c:v>
                </c:pt>
                <c:pt idx="1007" formatCode="0%">
                  <c:v>12.724069370900565</c:v>
                </c:pt>
                <c:pt idx="1008" formatCode="0%">
                  <c:v>14.79709963351381</c:v>
                </c:pt>
                <c:pt idx="1009" formatCode="0%">
                  <c:v>14.585829820758224</c:v>
                </c:pt>
                <c:pt idx="1010" formatCode="0%">
                  <c:v>14.322130675513431</c:v>
                </c:pt>
                <c:pt idx="1011" formatCode="0%">
                  <c:v>14.422961687087369</c:v>
                </c:pt>
                <c:pt idx="1012" formatCode="0%">
                  <c:v>15.159774156388174</c:v>
                </c:pt>
                <c:pt idx="1013" formatCode="0%">
                  <c:v>14.344910304034846</c:v>
                </c:pt>
                <c:pt idx="1014" formatCode="0%">
                  <c:v>14.109298846807672</c:v>
                </c:pt>
                <c:pt idx="1015" formatCode="0%">
                  <c:v>14.113197334330076</c:v>
                </c:pt>
                <c:pt idx="1016" formatCode="0%">
                  <c:v>14.399612183784985</c:v>
                </c:pt>
                <c:pt idx="1017" formatCode="0%">
                  <c:v>15.081698270713041</c:v>
                </c:pt>
                <c:pt idx="1018" formatCode="0%">
                  <c:v>14.126776915777054</c:v>
                </c:pt>
                <c:pt idx="1019" formatCode="0%">
                  <c:v>13.831451146147074</c:v>
                </c:pt>
                <c:pt idx="1020" formatCode="0%">
                  <c:v>13.089707785352878</c:v>
                </c:pt>
                <c:pt idx="1021" formatCode="0%">
                  <c:v>13.405145384364799</c:v>
                </c:pt>
                <c:pt idx="1022" formatCode="0%">
                  <c:v>12.714485273573965</c:v>
                </c:pt>
                <c:pt idx="1023" formatCode="0%">
                  <c:v>12.216626711354568</c:v>
                </c:pt>
                <c:pt idx="1024" formatCode="0%">
                  <c:v>11.866669566077414</c:v>
                </c:pt>
                <c:pt idx="1025" formatCode="0%">
                  <c:v>11.55949720098803</c:v>
                </c:pt>
                <c:pt idx="1026" formatCode="0%">
                  <c:v>12.48799635787889</c:v>
                </c:pt>
                <c:pt idx="1027" formatCode="0%">
                  <c:v>11.735152709093333</c:v>
                </c:pt>
                <c:pt idx="1028" formatCode="0%">
                  <c:v>11.544729379471073</c:v>
                </c:pt>
                <c:pt idx="1029" formatCode="0%">
                  <c:v>11.202315968231098</c:v>
                </c:pt>
                <c:pt idx="1030" formatCode="0%">
                  <c:v>12.118724863415631</c:v>
                </c:pt>
                <c:pt idx="1031" formatCode="0%">
                  <c:v>11.421830442779282</c:v>
                </c:pt>
                <c:pt idx="1032" formatCode="0%">
                  <c:v>11.255227942122774</c:v>
                </c:pt>
                <c:pt idx="1033" formatCode="0%">
                  <c:v>10.182269250729469</c:v>
                </c:pt>
                <c:pt idx="1034" formatCode="0%">
                  <c:v>9.5712806071171315</c:v>
                </c:pt>
                <c:pt idx="1035" formatCode="0%">
                  <c:v>12.042830182362831</c:v>
                </c:pt>
                <c:pt idx="1036" formatCode="0%">
                  <c:v>12.132497554810362</c:v>
                </c:pt>
                <c:pt idx="1037" formatCode="0%">
                  <c:v>12.799905468245834</c:v>
                </c:pt>
                <c:pt idx="1038" formatCode="0%">
                  <c:v>10.98944178648944</c:v>
                </c:pt>
                <c:pt idx="1039" formatCode="0%">
                  <c:v>11.793189487852699</c:v>
                </c:pt>
                <c:pt idx="1040" formatCode="0%">
                  <c:v>11.866774840818605</c:v>
                </c:pt>
                <c:pt idx="1041" formatCode="0%">
                  <c:v>12.766553286079416</c:v>
                </c:pt>
                <c:pt idx="1042" formatCode="0%">
                  <c:v>11.315511976465169</c:v>
                </c:pt>
                <c:pt idx="1043" formatCode="0%">
                  <c:v>11.995770845141667</c:v>
                </c:pt>
                <c:pt idx="1044" formatCode="0%">
                  <c:v>11.89101893493072</c:v>
                </c:pt>
                <c:pt idx="1045" formatCode="0%">
                  <c:v>11.434191227313979</c:v>
                </c:pt>
                <c:pt idx="1046" formatCode="0%">
                  <c:v>11.347728692108674</c:v>
                </c:pt>
                <c:pt idx="1047" formatCode="0%">
                  <c:v>10.893303644176138</c:v>
                </c:pt>
                <c:pt idx="1048" formatCode="0%">
                  <c:v>11.041252903396778</c:v>
                </c:pt>
                <c:pt idx="1049" formatCode="0%">
                  <c:v>10.088380178632789</c:v>
                </c:pt>
                <c:pt idx="1050" formatCode="0%">
                  <c:v>11.227431878072863</c:v>
                </c:pt>
                <c:pt idx="1051" formatCode="0%">
                  <c:v>10.610367023834494</c:v>
                </c:pt>
                <c:pt idx="1052" formatCode="0%">
                  <c:v>10.644173202199974</c:v>
                </c:pt>
                <c:pt idx="1053" formatCode="0%">
                  <c:v>9.5298191971033042</c:v>
                </c:pt>
                <c:pt idx="1054" formatCode="0%">
                  <c:v>10.595671730907325</c:v>
                </c:pt>
                <c:pt idx="1055" formatCode="0%">
                  <c:v>9.623860335571468</c:v>
                </c:pt>
                <c:pt idx="1056" formatCode="0%">
                  <c:v>10.301461641624362</c:v>
                </c:pt>
                <c:pt idx="1057" formatCode="0%">
                  <c:v>9.8014195777358566</c:v>
                </c:pt>
                <c:pt idx="1058" formatCode="0%">
                  <c:v>8.9772302713480361</c:v>
                </c:pt>
                <c:pt idx="1059" formatCode="0%">
                  <c:v>9.6885343917634472</c:v>
                </c:pt>
                <c:pt idx="1060" formatCode="0%">
                  <c:v>10.491303475827193</c:v>
                </c:pt>
                <c:pt idx="1061" formatCode="0%">
                  <c:v>8.6536720352757168</c:v>
                </c:pt>
                <c:pt idx="1062" formatCode="0%">
                  <c:v>9.8147435813513244</c:v>
                </c:pt>
                <c:pt idx="1063" formatCode="0%">
                  <c:v>9.66908236635153</c:v>
                </c:pt>
                <c:pt idx="1064" formatCode="0%">
                  <c:v>10.313155237032323</c:v>
                </c:pt>
                <c:pt idx="1065" formatCode="0%">
                  <c:v>10.418473105828728</c:v>
                </c:pt>
                <c:pt idx="1066" formatCode="0%">
                  <c:v>10.106178507712723</c:v>
                </c:pt>
                <c:pt idx="1067" formatCode="0%">
                  <c:v>10.761925260874966</c:v>
                </c:pt>
                <c:pt idx="1068" formatCode="0%">
                  <c:v>9.7980091273464076</c:v>
                </c:pt>
                <c:pt idx="1069" formatCode="0%">
                  <c:v>9.8367963841563437</c:v>
                </c:pt>
                <c:pt idx="1070" formatCode="0%">
                  <c:v>9.6477448123410152</c:v>
                </c:pt>
                <c:pt idx="1071" formatCode="0%">
                  <c:v>9.5687754183662062</c:v>
                </c:pt>
                <c:pt idx="1072" formatCode="0%">
                  <c:v>8.587666079067743</c:v>
                </c:pt>
                <c:pt idx="1073" formatCode="0%">
                  <c:v>8.9607539775599392</c:v>
                </c:pt>
                <c:pt idx="1074" formatCode="0%">
                  <c:v>9.6120388981594242</c:v>
                </c:pt>
                <c:pt idx="1075" formatCode="0%">
                  <c:v>9.0410262596453386</c:v>
                </c:pt>
                <c:pt idx="1076" formatCode="0%">
                  <c:v>8.2266046520967731</c:v>
                </c:pt>
                <c:pt idx="1077" formatCode="0%">
                  <c:v>8.2466014655478421</c:v>
                </c:pt>
                <c:pt idx="1078" formatCode="0%">
                  <c:v>8.3434205229808427</c:v>
                </c:pt>
                <c:pt idx="1079" formatCode="0%">
                  <c:v>7.6270593885861899</c:v>
                </c:pt>
                <c:pt idx="1080" formatCode="0%">
                  <c:v>7.9782022390920524</c:v>
                </c:pt>
                <c:pt idx="1081" formatCode="0%">
                  <c:v>8.1323455816939187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0B-41D3-A7DB-CD05959A2232}"/>
            </c:ext>
          </c:extLst>
        </c:ser>
        <c:ser>
          <c:idx val="7"/>
          <c:order val="1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Raw'!$C$5:$APQ$5</c:f>
              <c:numCache>
                <c:formatCode>m/d/yyyy</c:formatCode>
                <c:ptCount val="1107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Raw'!$C$51:$APQ$51</c:f>
              <c:numCache>
                <c:formatCode>#,##0_);\(#,##0\)</c:formatCode>
                <c:ptCount val="1107"/>
                <c:pt idx="52" formatCode="0%">
                  <c:v>3.6362510209247301E-2</c:v>
                </c:pt>
                <c:pt idx="53" formatCode="0%">
                  <c:v>1.0766854049943486E-2</c:v>
                </c:pt>
                <c:pt idx="54" formatCode="0%">
                  <c:v>2.8786052175867827E-2</c:v>
                </c:pt>
                <c:pt idx="55" formatCode="0%">
                  <c:v>1.6467710651871581E-2</c:v>
                </c:pt>
                <c:pt idx="56" formatCode="0%">
                  <c:v>3.6215901131252837E-2</c:v>
                </c:pt>
                <c:pt idx="57" formatCode="0%">
                  <c:v>-1.9126294154781176E-2</c:v>
                </c:pt>
                <c:pt idx="58" formatCode="0%">
                  <c:v>-3.1111698424640233E-2</c:v>
                </c:pt>
                <c:pt idx="59" formatCode="0%">
                  <c:v>-5.4130577254544177E-2</c:v>
                </c:pt>
                <c:pt idx="60" formatCode="0%">
                  <c:v>-5.1309029555062668E-2</c:v>
                </c:pt>
                <c:pt idx="61" formatCode="0%">
                  <c:v>-3.9480774270186592E-2</c:v>
                </c:pt>
                <c:pt idx="62" formatCode="0%">
                  <c:v>-2.8126994117197213E-2</c:v>
                </c:pt>
                <c:pt idx="63" formatCode="0%">
                  <c:v>-3.9921903448652096E-2</c:v>
                </c:pt>
                <c:pt idx="64" formatCode="0%">
                  <c:v>-6.0832457860053091E-2</c:v>
                </c:pt>
                <c:pt idx="65" formatCode="0%">
                  <c:v>-4.2420994852159E-2</c:v>
                </c:pt>
                <c:pt idx="66" formatCode="0%">
                  <c:v>-2.1175169797321924E-2</c:v>
                </c:pt>
                <c:pt idx="67" formatCode="0%">
                  <c:v>-4.0208357559363139E-2</c:v>
                </c:pt>
                <c:pt idx="68" formatCode="0%">
                  <c:v>-4.3010031998901299E-2</c:v>
                </c:pt>
                <c:pt idx="69" formatCode="0%">
                  <c:v>-3.0355096008706561E-2</c:v>
                </c:pt>
                <c:pt idx="70" formatCode="0%">
                  <c:v>-2.0320432586943271E-3</c:v>
                </c:pt>
                <c:pt idx="71" formatCode="0%">
                  <c:v>7.7150322616486022E-3</c:v>
                </c:pt>
                <c:pt idx="72" formatCode="0%">
                  <c:v>1.9912560884089547E-2</c:v>
                </c:pt>
                <c:pt idx="73" formatCode="0%">
                  <c:v>3.0807977961809563E-2</c:v>
                </c:pt>
                <c:pt idx="74" formatCode="0%">
                  <c:v>2.4788854266361904E-2</c:v>
                </c:pt>
                <c:pt idx="75" formatCode="0%">
                  <c:v>2.7544510509921682E-2</c:v>
                </c:pt>
                <c:pt idx="76" formatCode="0%">
                  <c:v>1.6542350803779193E-2</c:v>
                </c:pt>
                <c:pt idx="77" formatCode="0%">
                  <c:v>2.2622110275648311E-2</c:v>
                </c:pt>
                <c:pt idx="78" formatCode="0%">
                  <c:v>4.5291320226595655E-2</c:v>
                </c:pt>
                <c:pt idx="79" formatCode="0%">
                  <c:v>4.5094117530741551E-2</c:v>
                </c:pt>
                <c:pt idx="80" formatCode="0%">
                  <c:v>8.5450656587462648E-2</c:v>
                </c:pt>
                <c:pt idx="81" formatCode="0%">
                  <c:v>8.1954238317437644E-2</c:v>
                </c:pt>
                <c:pt idx="82" formatCode="0%">
                  <c:v>5.9884221911445934E-2</c:v>
                </c:pt>
                <c:pt idx="83" formatCode="0%">
                  <c:v>6.6435071005351842E-2</c:v>
                </c:pt>
                <c:pt idx="84" formatCode="0%">
                  <c:v>9.0939631431554702E-2</c:v>
                </c:pt>
                <c:pt idx="85" formatCode="0%">
                  <c:v>8.7311454465098359E-2</c:v>
                </c:pt>
                <c:pt idx="86" formatCode="0%">
                  <c:v>6.9346347106723716E-2</c:v>
                </c:pt>
                <c:pt idx="87" formatCode="0%">
                  <c:v>9.5257416345427837E-2</c:v>
                </c:pt>
                <c:pt idx="88" formatCode="0%">
                  <c:v>7.3713535584163159E-2</c:v>
                </c:pt>
                <c:pt idx="89" formatCode="0%">
                  <c:v>7.7265117264160743E-2</c:v>
                </c:pt>
                <c:pt idx="90" formatCode="0%">
                  <c:v>8.7059429619930739E-2</c:v>
                </c:pt>
                <c:pt idx="91" formatCode="0%">
                  <c:v>8.6131741256563865E-2</c:v>
                </c:pt>
                <c:pt idx="92" formatCode="0%">
                  <c:v>9.9083656874629389E-2</c:v>
                </c:pt>
                <c:pt idx="93" formatCode="0%">
                  <c:v>9.5727681177924628E-2</c:v>
                </c:pt>
                <c:pt idx="94" formatCode="0%">
                  <c:v>0.10801990500434888</c:v>
                </c:pt>
                <c:pt idx="95" formatCode="0%">
                  <c:v>0.12383672844348492</c:v>
                </c:pt>
                <c:pt idx="96" formatCode="0%">
                  <c:v>0.13934395753515871</c:v>
                </c:pt>
                <c:pt idx="97" formatCode="0%">
                  <c:v>0.15747880716320561</c:v>
                </c:pt>
                <c:pt idx="98" formatCode="0%">
                  <c:v>0.1512844042158572</c:v>
                </c:pt>
                <c:pt idx="99" formatCode="0%">
                  <c:v>0.14777576535066084</c:v>
                </c:pt>
                <c:pt idx="100" formatCode="0%">
                  <c:v>0.15093810505712524</c:v>
                </c:pt>
                <c:pt idx="101" formatCode="0%">
                  <c:v>0.1388031480549099</c:v>
                </c:pt>
                <c:pt idx="102" formatCode="0%">
                  <c:v>0.14227155056343133</c:v>
                </c:pt>
                <c:pt idx="103" formatCode="0%">
                  <c:v>0.15547052846305798</c:v>
                </c:pt>
                <c:pt idx="104" formatCode="0%">
                  <c:v>0.16603726548524023</c:v>
                </c:pt>
                <c:pt idx="105" formatCode="0%">
                  <c:v>0.1668453359728943</c:v>
                </c:pt>
                <c:pt idx="106" formatCode="0%">
                  <c:v>0.14794250529134723</c:v>
                </c:pt>
                <c:pt idx="107" formatCode="0%">
                  <c:v>0.14733914162290018</c:v>
                </c:pt>
                <c:pt idx="108" formatCode="0%">
                  <c:v>0.17330298805710975</c:v>
                </c:pt>
                <c:pt idx="109" formatCode="0%">
                  <c:v>0.19441732575522042</c:v>
                </c:pt>
                <c:pt idx="110" formatCode="0%">
                  <c:v>0.20552473998081977</c:v>
                </c:pt>
                <c:pt idx="111" formatCode="0%">
                  <c:v>0.23720236199684019</c:v>
                </c:pt>
                <c:pt idx="112" formatCode="0%">
                  <c:v>0.27139378195200758</c:v>
                </c:pt>
                <c:pt idx="113" formatCode="0%">
                  <c:v>0.28269777022126497</c:v>
                </c:pt>
                <c:pt idx="114" formatCode="0%">
                  <c:v>0.29040921860974001</c:v>
                </c:pt>
                <c:pt idx="115" formatCode="0%">
                  <c:v>0.28394582680470282</c:v>
                </c:pt>
                <c:pt idx="116" formatCode="0%">
                  <c:v>0.31327235595074976</c:v>
                </c:pt>
                <c:pt idx="117" formatCode="0%">
                  <c:v>0.31412434054224936</c:v>
                </c:pt>
                <c:pt idx="118" formatCode="0%">
                  <c:v>0.29236195178102187</c:v>
                </c:pt>
                <c:pt idx="119" formatCode="0%">
                  <c:v>0.31797080496831165</c:v>
                </c:pt>
                <c:pt idx="120" formatCode="0%">
                  <c:v>0.34940744893594666</c:v>
                </c:pt>
                <c:pt idx="121" formatCode="0%">
                  <c:v>0.3495723744212913</c:v>
                </c:pt>
                <c:pt idx="122" formatCode="0%">
                  <c:v>0.35354466222050229</c:v>
                </c:pt>
                <c:pt idx="123" formatCode="0%">
                  <c:v>0.36624705917378897</c:v>
                </c:pt>
                <c:pt idx="124" formatCode="0%">
                  <c:v>0.38043208429642705</c:v>
                </c:pt>
                <c:pt idx="125" formatCode="0%">
                  <c:v>0.42122544028070119</c:v>
                </c:pt>
                <c:pt idx="126" formatCode="0%">
                  <c:v>0.43162820255391443</c:v>
                </c:pt>
                <c:pt idx="127" formatCode="0%">
                  <c:v>0.42428066913250007</c:v>
                </c:pt>
                <c:pt idx="128" formatCode="0%">
                  <c:v>0.40936305045871246</c:v>
                </c:pt>
                <c:pt idx="129" formatCode="0%">
                  <c:v>0.4339953332603057</c:v>
                </c:pt>
                <c:pt idx="130" formatCode="0%">
                  <c:v>0.45058950725839964</c:v>
                </c:pt>
                <c:pt idx="131" formatCode="0%">
                  <c:v>0.4499530553776645</c:v>
                </c:pt>
                <c:pt idx="132" formatCode="0%">
                  <c:v>0.44259658740483343</c:v>
                </c:pt>
                <c:pt idx="133" formatCode="0%">
                  <c:v>0.43212261141872843</c:v>
                </c:pt>
                <c:pt idx="134" formatCode="0%">
                  <c:v>0.47713209113020172</c:v>
                </c:pt>
                <c:pt idx="135" formatCode="0%">
                  <c:v>0.41976901347575746</c:v>
                </c:pt>
                <c:pt idx="136" formatCode="0%">
                  <c:v>0.41754877713590255</c:v>
                </c:pt>
                <c:pt idx="137" formatCode="0%">
                  <c:v>0.42865031834143941</c:v>
                </c:pt>
                <c:pt idx="138" formatCode="0%">
                  <c:v>0.47906792791135899</c:v>
                </c:pt>
                <c:pt idx="139" formatCode="0%">
                  <c:v>0.46080787157620118</c:v>
                </c:pt>
                <c:pt idx="140" formatCode="0%">
                  <c:v>0.49315717611785281</c:v>
                </c:pt>
                <c:pt idx="141" formatCode="0%">
                  <c:v>0.53216234335660384</c:v>
                </c:pt>
                <c:pt idx="142" formatCode="0%">
                  <c:v>0.51724392363755145</c:v>
                </c:pt>
                <c:pt idx="143" formatCode="0%">
                  <c:v>0.51815649475742798</c:v>
                </c:pt>
                <c:pt idx="144" formatCode="0%">
                  <c:v>0.493341732656986</c:v>
                </c:pt>
                <c:pt idx="145" formatCode="0%">
                  <c:v>0.50512173255121384</c:v>
                </c:pt>
                <c:pt idx="146" formatCode="0%">
                  <c:v>0.5196407840456172</c:v>
                </c:pt>
                <c:pt idx="147" formatCode="0%">
                  <c:v>0.55583622745205363</c:v>
                </c:pt>
                <c:pt idx="148" formatCode="0%">
                  <c:v>0.55572052580850229</c:v>
                </c:pt>
                <c:pt idx="149" formatCode="0%">
                  <c:v>0.56847226547663077</c:v>
                </c:pt>
                <c:pt idx="150" formatCode="0%">
                  <c:v>0.58017504885807858</c:v>
                </c:pt>
                <c:pt idx="151" formatCode="0%">
                  <c:v>0.55534788982785543</c:v>
                </c:pt>
                <c:pt idx="152" formatCode="0%">
                  <c:v>0.51387916391335176</c:v>
                </c:pt>
                <c:pt idx="153" formatCode="0%">
                  <c:v>0.52883926903719436</c:v>
                </c:pt>
                <c:pt idx="154" formatCode="0%">
                  <c:v>0.58273959511182949</c:v>
                </c:pt>
                <c:pt idx="155" formatCode="0%">
                  <c:v>0.57822799893065824</c:v>
                </c:pt>
                <c:pt idx="156" formatCode="0%">
                  <c:v>0.5864201628309873</c:v>
                </c:pt>
                <c:pt idx="157" formatCode="0%">
                  <c:v>0.59741949636071401</c:v>
                </c:pt>
                <c:pt idx="158" formatCode="0%">
                  <c:v>0.63303034008716996</c:v>
                </c:pt>
                <c:pt idx="159" formatCode="0%">
                  <c:v>0.64651280304107495</c:v>
                </c:pt>
                <c:pt idx="160" formatCode="0%">
                  <c:v>0.61478965596975788</c:v>
                </c:pt>
                <c:pt idx="161" formatCode="0%">
                  <c:v>0.64863525890377249</c:v>
                </c:pt>
                <c:pt idx="162" formatCode="0%">
                  <c:v>0.68689103735236312</c:v>
                </c:pt>
                <c:pt idx="163" formatCode="0%">
                  <c:v>0.70293455475597599</c:v>
                </c:pt>
                <c:pt idx="164" formatCode="0%">
                  <c:v>0.67838092049207854</c:v>
                </c:pt>
                <c:pt idx="165" formatCode="0%">
                  <c:v>0.68139413666419424</c:v>
                </c:pt>
                <c:pt idx="166" formatCode="0%">
                  <c:v>0.71164305357287105</c:v>
                </c:pt>
                <c:pt idx="167" formatCode="0%">
                  <c:v>0.68958768389410707</c:v>
                </c:pt>
                <c:pt idx="168" formatCode="0%">
                  <c:v>0.64844030332534697</c:v>
                </c:pt>
                <c:pt idx="169" formatCode="0%">
                  <c:v>0.65356499047053807</c:v>
                </c:pt>
                <c:pt idx="170" formatCode="0%">
                  <c:v>0.64755726899561772</c:v>
                </c:pt>
                <c:pt idx="171" formatCode="0%">
                  <c:v>0.64203588414413337</c:v>
                </c:pt>
                <c:pt idx="172" formatCode="0%">
                  <c:v>0.61366719976777495</c:v>
                </c:pt>
                <c:pt idx="173" formatCode="0%">
                  <c:v>0.60573263479575568</c:v>
                </c:pt>
                <c:pt idx="174" formatCode="0%">
                  <c:v>0.59138804672232204</c:v>
                </c:pt>
                <c:pt idx="175" formatCode="0%">
                  <c:v>0.5894671533186282</c:v>
                </c:pt>
                <c:pt idx="176" formatCode="0%">
                  <c:v>0.5603448862045759</c:v>
                </c:pt>
                <c:pt idx="177" formatCode="0%">
                  <c:v>0.54887009625486294</c:v>
                </c:pt>
                <c:pt idx="178" formatCode="0%">
                  <c:v>0.55139791302219243</c:v>
                </c:pt>
                <c:pt idx="179" formatCode="0%">
                  <c:v>0.5501852152330029</c:v>
                </c:pt>
                <c:pt idx="180" formatCode="0%">
                  <c:v>0.58185528276432774</c:v>
                </c:pt>
                <c:pt idx="181" formatCode="0%">
                  <c:v>0.53934072986760295</c:v>
                </c:pt>
                <c:pt idx="182" formatCode="0%">
                  <c:v>0.51239880660954173</c:v>
                </c:pt>
                <c:pt idx="183" formatCode="0%">
                  <c:v>0.53778869234907956</c:v>
                </c:pt>
                <c:pt idx="184" formatCode="0%">
                  <c:v>0.5448184533824223</c:v>
                </c:pt>
                <c:pt idx="185" formatCode="0%">
                  <c:v>0.52838984533884936</c:v>
                </c:pt>
                <c:pt idx="186" formatCode="0%">
                  <c:v>0.50191426360412339</c:v>
                </c:pt>
                <c:pt idx="187" formatCode="0%">
                  <c:v>0.55950085551919471</c:v>
                </c:pt>
                <c:pt idx="188" formatCode="0%">
                  <c:v>0.58199924084341936</c:v>
                </c:pt>
                <c:pt idx="189" formatCode="0%">
                  <c:v>0.55697229071202647</c:v>
                </c:pt>
                <c:pt idx="190" formatCode="0%">
                  <c:v>0.5231866752730463</c:v>
                </c:pt>
                <c:pt idx="191" formatCode="0%">
                  <c:v>0.55455412658441094</c:v>
                </c:pt>
                <c:pt idx="192" formatCode="0%">
                  <c:v>0.53381383958185724</c:v>
                </c:pt>
                <c:pt idx="193" formatCode="0%">
                  <c:v>0.51809935112921224</c:v>
                </c:pt>
                <c:pt idx="194" formatCode="0%">
                  <c:v>0.50675456292969456</c:v>
                </c:pt>
                <c:pt idx="195" formatCode="0%">
                  <c:v>0.49451630345775666</c:v>
                </c:pt>
                <c:pt idx="196" formatCode="0%">
                  <c:v>0.48906177064740586</c:v>
                </c:pt>
                <c:pt idx="197" formatCode="0%">
                  <c:v>0.50826421989937876</c:v>
                </c:pt>
                <c:pt idx="198" formatCode="0%">
                  <c:v>0.51243449736744706</c:v>
                </c:pt>
                <c:pt idx="199" formatCode="0%">
                  <c:v>0.48114924533503212</c:v>
                </c:pt>
                <c:pt idx="200" formatCode="0%">
                  <c:v>0.45705337087538367</c:v>
                </c:pt>
                <c:pt idx="201" formatCode="0%">
                  <c:v>0.41959567359296224</c:v>
                </c:pt>
                <c:pt idx="202" formatCode="0%">
                  <c:v>0.46422491097988039</c:v>
                </c:pt>
                <c:pt idx="203" formatCode="0%">
                  <c:v>0.44616651988843614</c:v>
                </c:pt>
                <c:pt idx="204" formatCode="0%">
                  <c:v>0.47003605607477894</c:v>
                </c:pt>
                <c:pt idx="205" formatCode="0%">
                  <c:v>0.44520328118534969</c:v>
                </c:pt>
                <c:pt idx="206" formatCode="0%">
                  <c:v>0.45165114428730968</c:v>
                </c:pt>
                <c:pt idx="207" formatCode="0%">
                  <c:v>0.47867226678405861</c:v>
                </c:pt>
                <c:pt idx="208" formatCode="0%">
                  <c:v>0.4914566175891395</c:v>
                </c:pt>
                <c:pt idx="209" formatCode="0%">
                  <c:v>0.49167238536434588</c:v>
                </c:pt>
                <c:pt idx="210" formatCode="0%">
                  <c:v>0.51232377438079979</c:v>
                </c:pt>
                <c:pt idx="211" formatCode="0%">
                  <c:v>0.52565829304597722</c:v>
                </c:pt>
                <c:pt idx="212" formatCode="0%">
                  <c:v>0.53966598227035223</c:v>
                </c:pt>
                <c:pt idx="213" formatCode="0%">
                  <c:v>0.49465674872640064</c:v>
                </c:pt>
                <c:pt idx="214" formatCode="0%">
                  <c:v>0.48025577960400434</c:v>
                </c:pt>
                <c:pt idx="215" formatCode="0%">
                  <c:v>0.47300294291428591</c:v>
                </c:pt>
                <c:pt idx="216" formatCode="0%">
                  <c:v>0.45111604945932848</c:v>
                </c:pt>
                <c:pt idx="217" formatCode="0%">
                  <c:v>0.45540676324846663</c:v>
                </c:pt>
                <c:pt idx="218" formatCode="0%">
                  <c:v>0.44398054209655147</c:v>
                </c:pt>
                <c:pt idx="219" formatCode="0%">
                  <c:v>0.48033303504937308</c:v>
                </c:pt>
                <c:pt idx="220" formatCode="0%">
                  <c:v>0.49086161511213255</c:v>
                </c:pt>
                <c:pt idx="221" formatCode="0%">
                  <c:v>0.53459247670547372</c:v>
                </c:pt>
                <c:pt idx="222" formatCode="0%">
                  <c:v>0.52022270979425844</c:v>
                </c:pt>
                <c:pt idx="223" formatCode="0%">
                  <c:v>0.50806832632804455</c:v>
                </c:pt>
                <c:pt idx="224" formatCode="0%">
                  <c:v>0.5221190547326604</c:v>
                </c:pt>
                <c:pt idx="225" formatCode="0%">
                  <c:v>0.53639173928647543</c:v>
                </c:pt>
                <c:pt idx="226" formatCode="0%">
                  <c:v>0.54584621620145235</c:v>
                </c:pt>
                <c:pt idx="227" formatCode="0%">
                  <c:v>0.50384267475807976</c:v>
                </c:pt>
                <c:pt idx="228" formatCode="0%">
                  <c:v>0.51697636113758882</c:v>
                </c:pt>
                <c:pt idx="229" formatCode="0%">
                  <c:v>0.503339371613579</c:v>
                </c:pt>
                <c:pt idx="230" formatCode="0%">
                  <c:v>0.48775761026312781</c:v>
                </c:pt>
                <c:pt idx="231" formatCode="0%">
                  <c:v>0.47107365199611473</c:v>
                </c:pt>
                <c:pt idx="232" formatCode="0%">
                  <c:v>0.49331559246257228</c:v>
                </c:pt>
                <c:pt idx="233" formatCode="0%">
                  <c:v>0.50544492861343415</c:v>
                </c:pt>
                <c:pt idx="234" formatCode="0%">
                  <c:v>0.55874589609413694</c:v>
                </c:pt>
                <c:pt idx="235" formatCode="0%">
                  <c:v>0.50390253604591728</c:v>
                </c:pt>
                <c:pt idx="236" formatCode="0%">
                  <c:v>0.49539282918902039</c:v>
                </c:pt>
                <c:pt idx="237" formatCode="0%">
                  <c:v>0.50844000781575849</c:v>
                </c:pt>
                <c:pt idx="238" formatCode="0%">
                  <c:v>0.51117676248882793</c:v>
                </c:pt>
                <c:pt idx="239" formatCode="0%">
                  <c:v>0.52686269127142626</c:v>
                </c:pt>
                <c:pt idx="240" formatCode="0%">
                  <c:v>0.50835983182526046</c:v>
                </c:pt>
                <c:pt idx="241" formatCode="0%">
                  <c:v>0.52823305373631868</c:v>
                </c:pt>
                <c:pt idx="242" formatCode="0%">
                  <c:v>0.53869214373850727</c:v>
                </c:pt>
                <c:pt idx="243" formatCode="0%">
                  <c:v>0.55201834647402181</c:v>
                </c:pt>
                <c:pt idx="244" formatCode="0%">
                  <c:v>0.53927506702494998</c:v>
                </c:pt>
                <c:pt idx="245" formatCode="0%">
                  <c:v>0.56928451647899037</c:v>
                </c:pt>
                <c:pt idx="246" formatCode="0%">
                  <c:v>0.56777533703906147</c:v>
                </c:pt>
                <c:pt idx="247" formatCode="0%">
                  <c:v>0.56408377029034185</c:v>
                </c:pt>
                <c:pt idx="248" formatCode="0%">
                  <c:v>0.59476452421901072</c:v>
                </c:pt>
                <c:pt idx="249" formatCode="0%">
                  <c:v>0.59622501031851272</c:v>
                </c:pt>
                <c:pt idx="250" formatCode="0%">
                  <c:v>0.56105506620925305</c:v>
                </c:pt>
                <c:pt idx="251" formatCode="0%">
                  <c:v>0.58055811175780714</c:v>
                </c:pt>
                <c:pt idx="252" formatCode="0%">
                  <c:v>0.57353311847203048</c:v>
                </c:pt>
                <c:pt idx="253" formatCode="0%">
                  <c:v>0.54669541847980319</c:v>
                </c:pt>
                <c:pt idx="254" formatCode="0%">
                  <c:v>0.5645711491859704</c:v>
                </c:pt>
                <c:pt idx="255" formatCode="0%">
                  <c:v>0.56373726136505153</c:v>
                </c:pt>
                <c:pt idx="256" formatCode="0%">
                  <c:v>0.59498162621982909</c:v>
                </c:pt>
                <c:pt idx="257" formatCode="0%">
                  <c:v>0.56944328089806628</c:v>
                </c:pt>
                <c:pt idx="258" formatCode="0%">
                  <c:v>0.53256596751322327</c:v>
                </c:pt>
                <c:pt idx="259" formatCode="0%">
                  <c:v>0.54456575174511235</c:v>
                </c:pt>
                <c:pt idx="260" formatCode="0%">
                  <c:v>0.52397150137298065</c:v>
                </c:pt>
                <c:pt idx="261" formatCode="0%">
                  <c:v>0.562564157431233</c:v>
                </c:pt>
                <c:pt idx="262" formatCode="0%">
                  <c:v>0.54078855625639743</c:v>
                </c:pt>
                <c:pt idx="263" formatCode="0%">
                  <c:v>0.5183654494086114</c:v>
                </c:pt>
                <c:pt idx="264" formatCode="0%">
                  <c:v>0.51321128285982698</c:v>
                </c:pt>
                <c:pt idx="265" formatCode="0%">
                  <c:v>0.53588262800860309</c:v>
                </c:pt>
                <c:pt idx="266" formatCode="0%">
                  <c:v>0.51761641015273074</c:v>
                </c:pt>
                <c:pt idx="267" formatCode="0%">
                  <c:v>0.51498941615265714</c:v>
                </c:pt>
                <c:pt idx="268" formatCode="0%">
                  <c:v>0.53626356180932566</c:v>
                </c:pt>
                <c:pt idx="269" formatCode="0%">
                  <c:v>0.52089147077890829</c:v>
                </c:pt>
                <c:pt idx="270" formatCode="0%">
                  <c:v>0.51049376760040244</c:v>
                </c:pt>
                <c:pt idx="271" formatCode="0%">
                  <c:v>0.54028642820766026</c:v>
                </c:pt>
                <c:pt idx="272" formatCode="0%">
                  <c:v>0.54857364650043494</c:v>
                </c:pt>
                <c:pt idx="273" formatCode="0%">
                  <c:v>0.52928915947010235</c:v>
                </c:pt>
                <c:pt idx="274" formatCode="0%">
                  <c:v>0.54879213730805065</c:v>
                </c:pt>
                <c:pt idx="275" formatCode="0%">
                  <c:v>0.56677369900524877</c:v>
                </c:pt>
                <c:pt idx="276" formatCode="0%">
                  <c:v>0.59438506577110983</c:v>
                </c:pt>
                <c:pt idx="277" formatCode="0%">
                  <c:v>0.5753358897075036</c:v>
                </c:pt>
                <c:pt idx="278" formatCode="0%">
                  <c:v>0.57728476070081647</c:v>
                </c:pt>
                <c:pt idx="279" formatCode="0%">
                  <c:v>0.60594646270139552</c:v>
                </c:pt>
                <c:pt idx="280" formatCode="0%">
                  <c:v>0.60694100536616769</c:v>
                </c:pt>
                <c:pt idx="281" formatCode="0%">
                  <c:v>0.62824746542799037</c:v>
                </c:pt>
                <c:pt idx="282" formatCode="0%">
                  <c:v>0.66731233456618311</c:v>
                </c:pt>
                <c:pt idx="283" formatCode="0%">
                  <c:v>0.70115046405969639</c:v>
                </c:pt>
                <c:pt idx="284" formatCode="0%">
                  <c:v>0.62811042473798095</c:v>
                </c:pt>
                <c:pt idx="285" formatCode="0%">
                  <c:v>0.63138195243173478</c:v>
                </c:pt>
                <c:pt idx="286" formatCode="0%">
                  <c:v>0.6373359168636572</c:v>
                </c:pt>
                <c:pt idx="287" formatCode="0%">
                  <c:v>0.66294006826859775</c:v>
                </c:pt>
                <c:pt idx="288" formatCode="0%">
                  <c:v>0.62454100271311974</c:v>
                </c:pt>
                <c:pt idx="289" formatCode="0%">
                  <c:v>0.61366696000522225</c:v>
                </c:pt>
                <c:pt idx="290" formatCode="0%">
                  <c:v>0.62398841062727572</c:v>
                </c:pt>
                <c:pt idx="291" formatCode="0%">
                  <c:v>0.60102980407250794</c:v>
                </c:pt>
                <c:pt idx="292" formatCode="0%">
                  <c:v>0.5796558382136352</c:v>
                </c:pt>
                <c:pt idx="293" formatCode="0%">
                  <c:v>0.60616747879214139</c:v>
                </c:pt>
                <c:pt idx="294" formatCode="0%">
                  <c:v>0.6087309300661865</c:v>
                </c:pt>
                <c:pt idx="295" formatCode="0%">
                  <c:v>0.58422306756278619</c:v>
                </c:pt>
                <c:pt idx="296" formatCode="0%">
                  <c:v>0.5825626139747897</c:v>
                </c:pt>
                <c:pt idx="297" formatCode="0%">
                  <c:v>0.58215620285087</c:v>
                </c:pt>
                <c:pt idx="298" formatCode="0%">
                  <c:v>0.62100980610634848</c:v>
                </c:pt>
                <c:pt idx="299" formatCode="0%">
                  <c:v>0.67579411228519071</c:v>
                </c:pt>
                <c:pt idx="300" formatCode="0%">
                  <c:v>0.66505177382255987</c:v>
                </c:pt>
                <c:pt idx="301" formatCode="0%">
                  <c:v>0.66268690874497516</c:v>
                </c:pt>
                <c:pt idx="302" formatCode="0%">
                  <c:v>0.6808612229047819</c:v>
                </c:pt>
                <c:pt idx="303" formatCode="0%">
                  <c:v>0.64632589321746381</c:v>
                </c:pt>
                <c:pt idx="304" formatCode="0%">
                  <c:v>0.71926436110868197</c:v>
                </c:pt>
                <c:pt idx="305" formatCode="0%">
                  <c:v>0.76387629353378972</c:v>
                </c:pt>
                <c:pt idx="306" formatCode="0%">
                  <c:v>0.70643949138549922</c:v>
                </c:pt>
                <c:pt idx="307" formatCode="0%">
                  <c:v>0.68540103447407552</c:v>
                </c:pt>
                <c:pt idx="308" formatCode="0%">
                  <c:v>0.6697052137744246</c:v>
                </c:pt>
                <c:pt idx="309" formatCode="0%">
                  <c:v>0.69319863660371417</c:v>
                </c:pt>
                <c:pt idx="310" formatCode="0%">
                  <c:v>0.70210288683486755</c:v>
                </c:pt>
                <c:pt idx="311" formatCode="0%">
                  <c:v>0.68410218729632399</c:v>
                </c:pt>
                <c:pt idx="312" formatCode="0%">
                  <c:v>0.70067048086965777</c:v>
                </c:pt>
                <c:pt idx="313" formatCode="0%">
                  <c:v>0.66851088512479162</c:v>
                </c:pt>
                <c:pt idx="314" formatCode="0%">
                  <c:v>0.67467659340812336</c:v>
                </c:pt>
                <c:pt idx="315" formatCode="0%">
                  <c:v>0.66922585188190831</c:v>
                </c:pt>
                <c:pt idx="316" formatCode="0%">
                  <c:v>0.64263456853016931</c:v>
                </c:pt>
                <c:pt idx="317" formatCode="0%">
                  <c:v>0.64111457014945317</c:v>
                </c:pt>
                <c:pt idx="318" formatCode="0%">
                  <c:v>0.63728904801137487</c:v>
                </c:pt>
                <c:pt idx="319" formatCode="0%">
                  <c:v>0.65578370235471639</c:v>
                </c:pt>
                <c:pt idx="320" formatCode="0%">
                  <c:v>0.65134791623171817</c:v>
                </c:pt>
                <c:pt idx="321" formatCode="0%">
                  <c:v>0.672630557041062</c:v>
                </c:pt>
                <c:pt idx="322" formatCode="0%">
                  <c:v>0.66323766073836254</c:v>
                </c:pt>
                <c:pt idx="323" formatCode="0%">
                  <c:v>0.64240029637448948</c:v>
                </c:pt>
                <c:pt idx="324" formatCode="0%">
                  <c:v>0.61092288837047959</c:v>
                </c:pt>
                <c:pt idx="325" formatCode="0%">
                  <c:v>0.62445056617318295</c:v>
                </c:pt>
                <c:pt idx="326" formatCode="0%">
                  <c:v>0.63678527312280475</c:v>
                </c:pt>
                <c:pt idx="327" formatCode="0%">
                  <c:v>0.54982888763480409</c:v>
                </c:pt>
                <c:pt idx="328" formatCode="0%">
                  <c:v>0.51702602105106887</c:v>
                </c:pt>
                <c:pt idx="329" formatCode="0%">
                  <c:v>0.5297969916327403</c:v>
                </c:pt>
                <c:pt idx="330" formatCode="0%">
                  <c:v>0.5028262678502986</c:v>
                </c:pt>
                <c:pt idx="331" formatCode="0%">
                  <c:v>0.49280210912289779</c:v>
                </c:pt>
                <c:pt idx="332" formatCode="0%">
                  <c:v>0.47340093796198635</c:v>
                </c:pt>
                <c:pt idx="333" formatCode="0%">
                  <c:v>0.44159424491950339</c:v>
                </c:pt>
                <c:pt idx="334" formatCode="0%">
                  <c:v>0.43699928155990131</c:v>
                </c:pt>
                <c:pt idx="335" formatCode="0%">
                  <c:v>0.40682749664396556</c:v>
                </c:pt>
                <c:pt idx="336" formatCode="0%">
                  <c:v>0.44575271405005057</c:v>
                </c:pt>
                <c:pt idx="337" formatCode="0%">
                  <c:v>0.44461520512417296</c:v>
                </c:pt>
                <c:pt idx="338" formatCode="0%">
                  <c:v>0.40471757812372999</c:v>
                </c:pt>
                <c:pt idx="339" formatCode="0%">
                  <c:v>0.39701676931481811</c:v>
                </c:pt>
                <c:pt idx="340" formatCode="0%">
                  <c:v>0.43045277271878635</c:v>
                </c:pt>
                <c:pt idx="341" formatCode="0%">
                  <c:v>0.44823616033490943</c:v>
                </c:pt>
                <c:pt idx="342" formatCode="0%">
                  <c:v>0.43010082262166183</c:v>
                </c:pt>
                <c:pt idx="343" formatCode="0%">
                  <c:v>0.45322528858105771</c:v>
                </c:pt>
                <c:pt idx="344" formatCode="0%">
                  <c:v>0.45741657050690021</c:v>
                </c:pt>
                <c:pt idx="345" formatCode="0%">
                  <c:v>0.43431281409530387</c:v>
                </c:pt>
                <c:pt idx="346" formatCode="0%">
                  <c:v>0.42729950886441581</c:v>
                </c:pt>
                <c:pt idx="347" formatCode="0%">
                  <c:v>0.43625763080931579</c:v>
                </c:pt>
                <c:pt idx="348" formatCode="0%">
                  <c:v>0.45500760953926545</c:v>
                </c:pt>
                <c:pt idx="349" formatCode="0%">
                  <c:v>0.4415339254198607</c:v>
                </c:pt>
                <c:pt idx="350" formatCode="0%">
                  <c:v>0.41349490609278816</c:v>
                </c:pt>
                <c:pt idx="351" formatCode="0%">
                  <c:v>0.39928647603539313</c:v>
                </c:pt>
                <c:pt idx="352" formatCode="0%">
                  <c:v>0.38040468182273712</c:v>
                </c:pt>
                <c:pt idx="353" formatCode="0%">
                  <c:v>0.39005942427192997</c:v>
                </c:pt>
                <c:pt idx="354" formatCode="0%">
                  <c:v>0.37265060509423242</c:v>
                </c:pt>
                <c:pt idx="355" formatCode="0%">
                  <c:v>0.41892415117010651</c:v>
                </c:pt>
                <c:pt idx="356" formatCode="0%">
                  <c:v>0.35951916590528588</c:v>
                </c:pt>
                <c:pt idx="357" formatCode="0%">
                  <c:v>0.34826093382140533</c:v>
                </c:pt>
                <c:pt idx="358" formatCode="0%">
                  <c:v>0.31019314193161263</c:v>
                </c:pt>
                <c:pt idx="359" formatCode="0%">
                  <c:v>0.3031294947835208</c:v>
                </c:pt>
                <c:pt idx="360" formatCode="0%">
                  <c:v>0.2716813188522671</c:v>
                </c:pt>
                <c:pt idx="361" formatCode="0%">
                  <c:v>0.28718615518807278</c:v>
                </c:pt>
                <c:pt idx="362" formatCode="0%">
                  <c:v>0.30286918392231499</c:v>
                </c:pt>
                <c:pt idx="363" formatCode="0%">
                  <c:v>0.29851907127258381</c:v>
                </c:pt>
                <c:pt idx="364" formatCode="0%">
                  <c:v>0.28711058406731538</c:v>
                </c:pt>
                <c:pt idx="365" formatCode="0%">
                  <c:v>0.28927992401001767</c:v>
                </c:pt>
                <c:pt idx="366" formatCode="0%">
                  <c:v>0.29509476687281744</c:v>
                </c:pt>
                <c:pt idx="367" formatCode="0%">
                  <c:v>0.27931308287187684</c:v>
                </c:pt>
                <c:pt idx="368" formatCode="0%">
                  <c:v>0.30171317771896522</c:v>
                </c:pt>
                <c:pt idx="369" formatCode="0%">
                  <c:v>0.31066862370060533</c:v>
                </c:pt>
                <c:pt idx="370" formatCode="0%">
                  <c:v>0.29383246032342036</c:v>
                </c:pt>
                <c:pt idx="371" formatCode="0%">
                  <c:v>0.28021658595378152</c:v>
                </c:pt>
                <c:pt idx="372" formatCode="0%">
                  <c:v>0.27949756751976707</c:v>
                </c:pt>
                <c:pt idx="373" formatCode="0%">
                  <c:v>0.28307168689601125</c:v>
                </c:pt>
                <c:pt idx="374" formatCode="0%">
                  <c:v>0.27201683290017153</c:v>
                </c:pt>
                <c:pt idx="375" formatCode="0%">
                  <c:v>0.25980482702825003</c:v>
                </c:pt>
                <c:pt idx="376" formatCode="0%">
                  <c:v>0.27102744544378377</c:v>
                </c:pt>
                <c:pt idx="377" formatCode="0%">
                  <c:v>0.25801508527345618</c:v>
                </c:pt>
                <c:pt idx="378" formatCode="0%">
                  <c:v>0.20904172012759981</c:v>
                </c:pt>
                <c:pt idx="379" formatCode="0%">
                  <c:v>0.27581431854901717</c:v>
                </c:pt>
                <c:pt idx="380" formatCode="0%">
                  <c:v>0.27289489695487568</c:v>
                </c:pt>
                <c:pt idx="381" formatCode="0%">
                  <c:v>0.28898717649511951</c:v>
                </c:pt>
                <c:pt idx="382" formatCode="0%">
                  <c:v>0.32418597739903832</c:v>
                </c:pt>
                <c:pt idx="383" formatCode="0%">
                  <c:v>0.29379879971531175</c:v>
                </c:pt>
                <c:pt idx="384" formatCode="0%">
                  <c:v>0.30800292870426627</c:v>
                </c:pt>
                <c:pt idx="385" formatCode="0%">
                  <c:v>0.32721942847993968</c:v>
                </c:pt>
                <c:pt idx="386" formatCode="0%">
                  <c:v>0.31091685560383753</c:v>
                </c:pt>
                <c:pt idx="387" formatCode="0%">
                  <c:v>0.31037576575151826</c:v>
                </c:pt>
                <c:pt idx="388" formatCode="0%">
                  <c:v>0.29370697181025696</c:v>
                </c:pt>
                <c:pt idx="389" formatCode="0%">
                  <c:v>0.29701057387046848</c:v>
                </c:pt>
                <c:pt idx="390" formatCode="0%">
                  <c:v>0.31984488167906222</c:v>
                </c:pt>
                <c:pt idx="391" formatCode="0%">
                  <c:v>0.31144679935655351</c:v>
                </c:pt>
                <c:pt idx="392" formatCode="0%">
                  <c:v>0.29675811128008101</c:v>
                </c:pt>
                <c:pt idx="393" formatCode="0%">
                  <c:v>0.27798779196850298</c:v>
                </c:pt>
                <c:pt idx="394" formatCode="0%">
                  <c:v>0.28811994545684216</c:v>
                </c:pt>
                <c:pt idx="395" formatCode="0%">
                  <c:v>0.28074329239519025</c:v>
                </c:pt>
                <c:pt idx="396" formatCode="0%">
                  <c:v>0.27948451512424954</c:v>
                </c:pt>
                <c:pt idx="397" formatCode="0%">
                  <c:v>0.26429104737514697</c:v>
                </c:pt>
                <c:pt idx="398" formatCode="0%">
                  <c:v>0.26782780381940308</c:v>
                </c:pt>
                <c:pt idx="399" formatCode="0%">
                  <c:v>0.26385108755769737</c:v>
                </c:pt>
                <c:pt idx="400" formatCode="0%">
                  <c:v>0.25473509686892526</c:v>
                </c:pt>
                <c:pt idx="401" formatCode="0%">
                  <c:v>0.25796479304619968</c:v>
                </c:pt>
                <c:pt idx="402" formatCode="0%">
                  <c:v>0.25906238943071624</c:v>
                </c:pt>
                <c:pt idx="403" formatCode="0%">
                  <c:v>0.25495175798570968</c:v>
                </c:pt>
                <c:pt idx="404" formatCode="0%">
                  <c:v>0.26235857493556325</c:v>
                </c:pt>
                <c:pt idx="405" formatCode="0%">
                  <c:v>0.2568311668709975</c:v>
                </c:pt>
                <c:pt idx="406" formatCode="0%">
                  <c:v>0.27324253106081953</c:v>
                </c:pt>
                <c:pt idx="407" formatCode="0%">
                  <c:v>0.23818835581459208</c:v>
                </c:pt>
                <c:pt idx="408" formatCode="0%">
                  <c:v>0.25407684579004508</c:v>
                </c:pt>
                <c:pt idx="409" formatCode="0%">
                  <c:v>0.22625363717096492</c:v>
                </c:pt>
                <c:pt idx="410" formatCode="0%">
                  <c:v>0.25033213220668693</c:v>
                </c:pt>
                <c:pt idx="411" formatCode="0%">
                  <c:v>0.26550828085978906</c:v>
                </c:pt>
                <c:pt idx="412" formatCode="0%">
                  <c:v>0.28188842153989557</c:v>
                </c:pt>
                <c:pt idx="413" formatCode="0%">
                  <c:v>0.24221012227708227</c:v>
                </c:pt>
                <c:pt idx="414" formatCode="0%">
                  <c:v>0.24268501421600641</c:v>
                </c:pt>
                <c:pt idx="415" formatCode="0%">
                  <c:v>0.2271822767324303</c:v>
                </c:pt>
                <c:pt idx="416" formatCode="0%">
                  <c:v>0.2504719093672958</c:v>
                </c:pt>
                <c:pt idx="417" formatCode="0%">
                  <c:v>0.25620732581575023</c:v>
                </c:pt>
                <c:pt idx="418" formatCode="0%">
                  <c:v>0.24670381781831785</c:v>
                </c:pt>
                <c:pt idx="419" formatCode="0%">
                  <c:v>0.26751947509526386</c:v>
                </c:pt>
                <c:pt idx="420" formatCode="0%">
                  <c:v>0.26216309069938304</c:v>
                </c:pt>
                <c:pt idx="421" formatCode="0%">
                  <c:v>0.25978495601045548</c:v>
                </c:pt>
                <c:pt idx="422" formatCode="0%">
                  <c:v>0.26926144910947514</c:v>
                </c:pt>
                <c:pt idx="423" formatCode="0%">
                  <c:v>0.26156115809630465</c:v>
                </c:pt>
                <c:pt idx="424" formatCode="0%">
                  <c:v>0.24809549379066032</c:v>
                </c:pt>
                <c:pt idx="425" formatCode="0%">
                  <c:v>0.25574018136716048</c:v>
                </c:pt>
                <c:pt idx="426" formatCode="0%">
                  <c:v>0.27724132827639436</c:v>
                </c:pt>
                <c:pt idx="427" formatCode="0%">
                  <c:v>0.27010385896611866</c:v>
                </c:pt>
                <c:pt idx="428" formatCode="0%">
                  <c:v>0.27224594925899015</c:v>
                </c:pt>
                <c:pt idx="429" formatCode="0%">
                  <c:v>0.27422522913820435</c:v>
                </c:pt>
                <c:pt idx="430" formatCode="0%">
                  <c:v>0.29334139528091585</c:v>
                </c:pt>
                <c:pt idx="431" formatCode="0%">
                  <c:v>0.27483226653826875</c:v>
                </c:pt>
                <c:pt idx="432" formatCode="0%">
                  <c:v>0.28295324487851903</c:v>
                </c:pt>
                <c:pt idx="433" formatCode="0%">
                  <c:v>0.28318824595389347</c:v>
                </c:pt>
                <c:pt idx="434" formatCode="0%">
                  <c:v>0.28639079669371426</c:v>
                </c:pt>
                <c:pt idx="435" formatCode="0%">
                  <c:v>0.31526486444143798</c:v>
                </c:pt>
                <c:pt idx="436" formatCode="0%">
                  <c:v>0.31597530372853999</c:v>
                </c:pt>
                <c:pt idx="437" formatCode="0%">
                  <c:v>0.3112390519525039</c:v>
                </c:pt>
                <c:pt idx="438" formatCode="0%">
                  <c:v>0.32210269151312687</c:v>
                </c:pt>
                <c:pt idx="439" formatCode="0%">
                  <c:v>0.32205678225070455</c:v>
                </c:pt>
                <c:pt idx="440" formatCode="0%">
                  <c:v>0.33088071160706156</c:v>
                </c:pt>
                <c:pt idx="441" formatCode="0%">
                  <c:v>0.32060025686405136</c:v>
                </c:pt>
                <c:pt idx="442" formatCode="0%">
                  <c:v>0.31970027937542511</c:v>
                </c:pt>
                <c:pt idx="443" formatCode="0%">
                  <c:v>0.30933429918982025</c:v>
                </c:pt>
                <c:pt idx="444" formatCode="0%">
                  <c:v>0.32410025193254044</c:v>
                </c:pt>
                <c:pt idx="445" formatCode="0%">
                  <c:v>0.31669991366991401</c:v>
                </c:pt>
                <c:pt idx="446" formatCode="0%">
                  <c:v>0.32333436860622466</c:v>
                </c:pt>
                <c:pt idx="447" formatCode="0%">
                  <c:v>0.34266543996776355</c:v>
                </c:pt>
                <c:pt idx="448" formatCode="0%">
                  <c:v>0.34687057660485343</c:v>
                </c:pt>
                <c:pt idx="449" formatCode="0%">
                  <c:v>0.36738605088813725</c:v>
                </c:pt>
                <c:pt idx="450" formatCode="0%">
                  <c:v>0.35293767434813139</c:v>
                </c:pt>
                <c:pt idx="451" formatCode="0%">
                  <c:v>0.36905725695528324</c:v>
                </c:pt>
                <c:pt idx="452" formatCode="0%">
                  <c:v>0.36685212448964077</c:v>
                </c:pt>
                <c:pt idx="453" formatCode="0%">
                  <c:v>0.33070542936052028</c:v>
                </c:pt>
                <c:pt idx="454" formatCode="0%">
                  <c:v>0.3246901869373342</c:v>
                </c:pt>
                <c:pt idx="455" formatCode="0%">
                  <c:v>0.31246327889886238</c:v>
                </c:pt>
                <c:pt idx="456" formatCode="0%">
                  <c:v>0.43453346870414933</c:v>
                </c:pt>
                <c:pt idx="457" formatCode="0%">
                  <c:v>0.33979209901188767</c:v>
                </c:pt>
                <c:pt idx="458" formatCode="0%">
                  <c:v>0.28755705563497624</c:v>
                </c:pt>
                <c:pt idx="459" formatCode="0%">
                  <c:v>0.29537817309297454</c:v>
                </c:pt>
                <c:pt idx="460" formatCode="0%">
                  <c:v>0.25832904318592265</c:v>
                </c:pt>
                <c:pt idx="461" formatCode="0%">
                  <c:v>0.27372366626659761</c:v>
                </c:pt>
                <c:pt idx="462" formatCode="0%">
                  <c:v>0.2648161191266587</c:v>
                </c:pt>
                <c:pt idx="463" formatCode="0%">
                  <c:v>0.23954532807137396</c:v>
                </c:pt>
                <c:pt idx="464" formatCode="0%">
                  <c:v>0.24437561777020211</c:v>
                </c:pt>
                <c:pt idx="465" formatCode="0%">
                  <c:v>0.27822084119847568</c:v>
                </c:pt>
                <c:pt idx="466" formatCode="0%">
                  <c:v>0.22483262515451141</c:v>
                </c:pt>
                <c:pt idx="467" formatCode="0%">
                  <c:v>0.2236432638723862</c:v>
                </c:pt>
                <c:pt idx="468" formatCode="0%">
                  <c:v>0.22218781004559407</c:v>
                </c:pt>
                <c:pt idx="469" formatCode="0%">
                  <c:v>0.22773997860779405</c:v>
                </c:pt>
                <c:pt idx="470" formatCode="0%">
                  <c:v>0.23624194994159464</c:v>
                </c:pt>
                <c:pt idx="471" formatCode="0%">
                  <c:v>0.23952036010889355</c:v>
                </c:pt>
                <c:pt idx="472" formatCode="0%">
                  <c:v>0.23843317126616226</c:v>
                </c:pt>
                <c:pt idx="473" formatCode="0%">
                  <c:v>0.22588586597901106</c:v>
                </c:pt>
                <c:pt idx="474" formatCode="0%">
                  <c:v>0.23651286877677591</c:v>
                </c:pt>
                <c:pt idx="475" formatCode="0%">
                  <c:v>0.22516131466777067</c:v>
                </c:pt>
                <c:pt idx="476" formatCode="0%">
                  <c:v>0.23341204105859492</c:v>
                </c:pt>
                <c:pt idx="477" formatCode="0%">
                  <c:v>0.22884750048127311</c:v>
                </c:pt>
                <c:pt idx="478" formatCode="0%">
                  <c:v>0.23183876898593292</c:v>
                </c:pt>
                <c:pt idx="479" formatCode="0%">
                  <c:v>0.2398456068600836</c:v>
                </c:pt>
                <c:pt idx="480" formatCode="0%">
                  <c:v>0.22579008845994619</c:v>
                </c:pt>
                <c:pt idx="481" formatCode="0%">
                  <c:v>0.23471990349604965</c:v>
                </c:pt>
                <c:pt idx="482" formatCode="0%">
                  <c:v>0.25713330635231268</c:v>
                </c:pt>
                <c:pt idx="483" formatCode="0%">
                  <c:v>0.26880700589895934</c:v>
                </c:pt>
                <c:pt idx="484" formatCode="0%">
                  <c:v>0.24668555647666257</c:v>
                </c:pt>
                <c:pt idx="485" formatCode="0%">
                  <c:v>0.21118869520782946</c:v>
                </c:pt>
                <c:pt idx="486" formatCode="0%">
                  <c:v>0.19199187447345811</c:v>
                </c:pt>
                <c:pt idx="487" formatCode="0%">
                  <c:v>0.18329307707161946</c:v>
                </c:pt>
                <c:pt idx="488" formatCode="0%">
                  <c:v>0.18147758542445258</c:v>
                </c:pt>
                <c:pt idx="489" formatCode="0%">
                  <c:v>0.17097026073216903</c:v>
                </c:pt>
                <c:pt idx="490" formatCode="0%">
                  <c:v>0.17706676616241923</c:v>
                </c:pt>
                <c:pt idx="491" formatCode="0%">
                  <c:v>0.17908408062768388</c:v>
                </c:pt>
                <c:pt idx="492" formatCode="0%">
                  <c:v>0.17642430445906587</c:v>
                </c:pt>
                <c:pt idx="493" formatCode="0%">
                  <c:v>0.17161518515282204</c:v>
                </c:pt>
                <c:pt idx="494" formatCode="0%">
                  <c:v>0.14637958163068987</c:v>
                </c:pt>
                <c:pt idx="495" formatCode="0%">
                  <c:v>0.18910232163758089</c:v>
                </c:pt>
                <c:pt idx="496" formatCode="0%">
                  <c:v>0.17132010323807956</c:v>
                </c:pt>
                <c:pt idx="497" formatCode="0%">
                  <c:v>0.19526353187388978</c:v>
                </c:pt>
                <c:pt idx="498" formatCode="0%">
                  <c:v>0.17392335313376339</c:v>
                </c:pt>
                <c:pt idx="499" formatCode="0%">
                  <c:v>0.17178597353253555</c:v>
                </c:pt>
                <c:pt idx="500" formatCode="0%">
                  <c:v>0.16868936107904187</c:v>
                </c:pt>
                <c:pt idx="501" formatCode="0%">
                  <c:v>0.18663441813485293</c:v>
                </c:pt>
                <c:pt idx="502" formatCode="0%">
                  <c:v>0.17660118976013228</c:v>
                </c:pt>
                <c:pt idx="503" formatCode="0%">
                  <c:v>0.15001517917867213</c:v>
                </c:pt>
                <c:pt idx="504" formatCode="0%">
                  <c:v>0.16169465626383017</c:v>
                </c:pt>
                <c:pt idx="505" formatCode="0%">
                  <c:v>0.16953243719284261</c:v>
                </c:pt>
                <c:pt idx="506" formatCode="0%">
                  <c:v>0.17313689104366436</c:v>
                </c:pt>
                <c:pt idx="507" formatCode="0%">
                  <c:v>0.17432041918254892</c:v>
                </c:pt>
                <c:pt idx="508" formatCode="0%">
                  <c:v>8.5546588502726228E-2</c:v>
                </c:pt>
                <c:pt idx="509" formatCode="0%">
                  <c:v>0.14410153977167495</c:v>
                </c:pt>
                <c:pt idx="510" formatCode="0%">
                  <c:v>0.18539662493059073</c:v>
                </c:pt>
                <c:pt idx="511" formatCode="0%">
                  <c:v>0.18762377102752481</c:v>
                </c:pt>
                <c:pt idx="512" formatCode="0%">
                  <c:v>0.18528583346239813</c:v>
                </c:pt>
                <c:pt idx="513" formatCode="0%">
                  <c:v>0.17095979286374674</c:v>
                </c:pt>
                <c:pt idx="514" formatCode="0%">
                  <c:v>0.15915170945827661</c:v>
                </c:pt>
                <c:pt idx="515" formatCode="0%">
                  <c:v>0.20278219293619726</c:v>
                </c:pt>
                <c:pt idx="516" formatCode="0%">
                  <c:v>0.19691594328953288</c:v>
                </c:pt>
                <c:pt idx="517" formatCode="0%">
                  <c:v>0.1866746654185123</c:v>
                </c:pt>
                <c:pt idx="518" formatCode="0%">
                  <c:v>0.24528068815132498</c:v>
                </c:pt>
                <c:pt idx="519" formatCode="0%">
                  <c:v>0.26297835564164207</c:v>
                </c:pt>
                <c:pt idx="520" formatCode="0%">
                  <c:v>0.26266982595488519</c:v>
                </c:pt>
                <c:pt idx="521" formatCode="0%">
                  <c:v>0.2492681921283082</c:v>
                </c:pt>
                <c:pt idx="522" formatCode="0%">
                  <c:v>0.25548545520174537</c:v>
                </c:pt>
                <c:pt idx="523" formatCode="0%">
                  <c:v>0.24389424185598774</c:v>
                </c:pt>
                <c:pt idx="524" formatCode="0%">
                  <c:v>0.24273466157529433</c:v>
                </c:pt>
                <c:pt idx="525" formatCode="0%">
                  <c:v>0.25860995748981064</c:v>
                </c:pt>
                <c:pt idx="526" formatCode="0%">
                  <c:v>0.26284686790247513</c:v>
                </c:pt>
                <c:pt idx="527" formatCode="0%">
                  <c:v>0.28316865748375775</c:v>
                </c:pt>
                <c:pt idx="528" formatCode="0%">
                  <c:v>0.25731790256487419</c:v>
                </c:pt>
                <c:pt idx="529" formatCode="0%">
                  <c:v>0.25204858283636011</c:v>
                </c:pt>
                <c:pt idx="530" formatCode="0%">
                  <c:v>0.28195347324196218</c:v>
                </c:pt>
                <c:pt idx="531" formatCode="0%">
                  <c:v>0.2864650440528782</c:v>
                </c:pt>
                <c:pt idx="532" formatCode="0%">
                  <c:v>0.29539788265499922</c:v>
                </c:pt>
                <c:pt idx="533" formatCode="0%">
                  <c:v>0.28344397351123884</c:v>
                </c:pt>
                <c:pt idx="534" formatCode="0%">
                  <c:v>0.27699358776808003</c:v>
                </c:pt>
                <c:pt idx="535" formatCode="0%">
                  <c:v>0.2540556292143763</c:v>
                </c:pt>
                <c:pt idx="536" formatCode="0%">
                  <c:v>0.29870741633418296</c:v>
                </c:pt>
                <c:pt idx="537" formatCode="0%">
                  <c:v>0.30245589337905976</c:v>
                </c:pt>
                <c:pt idx="538" formatCode="0%">
                  <c:v>0.31337461159017987</c:v>
                </c:pt>
                <c:pt idx="539" formatCode="0%">
                  <c:v>0.31223405150364969</c:v>
                </c:pt>
                <c:pt idx="540" formatCode="0%">
                  <c:v>0.30787213033234928</c:v>
                </c:pt>
                <c:pt idx="541" formatCode="0%">
                  <c:v>0.32214044634920169</c:v>
                </c:pt>
                <c:pt idx="542" formatCode="0%">
                  <c:v>0.32315375280356462</c:v>
                </c:pt>
                <c:pt idx="543" formatCode="0%">
                  <c:v>0.32400774561002521</c:v>
                </c:pt>
                <c:pt idx="544" formatCode="0%">
                  <c:v>0.35608150824138773</c:v>
                </c:pt>
                <c:pt idx="545" formatCode="0%">
                  <c:v>0.35379433450695763</c:v>
                </c:pt>
                <c:pt idx="546" formatCode="0%">
                  <c:v>0.3759073912505686</c:v>
                </c:pt>
                <c:pt idx="547" formatCode="0%">
                  <c:v>0.3748626715915524</c:v>
                </c:pt>
                <c:pt idx="548" formatCode="0%">
                  <c:v>0.38177818762130777</c:v>
                </c:pt>
                <c:pt idx="549" formatCode="0%">
                  <c:v>0.36601028106590183</c:v>
                </c:pt>
                <c:pt idx="550" formatCode="0%">
                  <c:v>0.37848626402722219</c:v>
                </c:pt>
                <c:pt idx="551" formatCode="0%">
                  <c:v>0.38933725882639814</c:v>
                </c:pt>
                <c:pt idx="552" formatCode="0%">
                  <c:v>0.35903600068185249</c:v>
                </c:pt>
                <c:pt idx="553" formatCode="0%">
                  <c:v>0.33468325940728172</c:v>
                </c:pt>
                <c:pt idx="554" formatCode="0%">
                  <c:v>0.35347167862246698</c:v>
                </c:pt>
                <c:pt idx="555" formatCode="0%">
                  <c:v>0.37171179233410179</c:v>
                </c:pt>
                <c:pt idx="556" formatCode="0%">
                  <c:v>0.37281328588028195</c:v>
                </c:pt>
                <c:pt idx="557" formatCode="0%">
                  <c:v>0.38073455649202037</c:v>
                </c:pt>
                <c:pt idx="558" formatCode="0%">
                  <c:v>0.38461049818253312</c:v>
                </c:pt>
                <c:pt idx="559" formatCode="0%">
                  <c:v>0.39045941223853675</c:v>
                </c:pt>
                <c:pt idx="560" formatCode="0%">
                  <c:v>0.40820716847248217</c:v>
                </c:pt>
                <c:pt idx="561" formatCode="0%">
                  <c:v>0.39816982878823493</c:v>
                </c:pt>
                <c:pt idx="562" formatCode="0%">
                  <c:v>0.40309703331809388</c:v>
                </c:pt>
                <c:pt idx="563" formatCode="0%">
                  <c:v>0.37487963518975764</c:v>
                </c:pt>
                <c:pt idx="564" formatCode="0%">
                  <c:v>0.42811092417644758</c:v>
                </c:pt>
                <c:pt idx="565" formatCode="0%">
                  <c:v>0.43312016177671864</c:v>
                </c:pt>
                <c:pt idx="566" formatCode="0%">
                  <c:v>0.47565955251257308</c:v>
                </c:pt>
                <c:pt idx="567" formatCode="0%">
                  <c:v>0.47251538481894828</c:v>
                </c:pt>
                <c:pt idx="568" formatCode="0%">
                  <c:v>0.49155697423484357</c:v>
                </c:pt>
                <c:pt idx="569" formatCode="0%">
                  <c:v>0.5518396009685147</c:v>
                </c:pt>
                <c:pt idx="570" formatCode="0%">
                  <c:v>0.53560769537850361</c:v>
                </c:pt>
                <c:pt idx="571" formatCode="0%">
                  <c:v>0.52765521036721585</c:v>
                </c:pt>
                <c:pt idx="572" formatCode="0%">
                  <c:v>0.51445721710826198</c:v>
                </c:pt>
                <c:pt idx="573" formatCode="0%">
                  <c:v>0.51099499844997509</c:v>
                </c:pt>
                <c:pt idx="574" formatCode="0%">
                  <c:v>0.50304480850951871</c:v>
                </c:pt>
                <c:pt idx="575" formatCode="0%">
                  <c:v>0.52104705593651301</c:v>
                </c:pt>
                <c:pt idx="576" formatCode="0%">
                  <c:v>0.51611695219800313</c:v>
                </c:pt>
                <c:pt idx="577" formatCode="0%">
                  <c:v>0.51094156379224698</c:v>
                </c:pt>
                <c:pt idx="578" formatCode="0%">
                  <c:v>0.49315681820696011</c:v>
                </c:pt>
                <c:pt idx="579" formatCode="0%">
                  <c:v>0.48317820677924983</c:v>
                </c:pt>
                <c:pt idx="580" formatCode="0%">
                  <c:v>0.52208545299317022</c:v>
                </c:pt>
                <c:pt idx="581" formatCode="0%">
                  <c:v>0.51855822720062217</c:v>
                </c:pt>
                <c:pt idx="582" formatCode="0%">
                  <c:v>0.50857499392890371</c:v>
                </c:pt>
                <c:pt idx="583" formatCode="0%">
                  <c:v>0.50207595733377186</c:v>
                </c:pt>
                <c:pt idx="584" formatCode="0%">
                  <c:v>0.52070211515796028</c:v>
                </c:pt>
                <c:pt idx="585" formatCode="0%">
                  <c:v>0.52223664629214217</c:v>
                </c:pt>
                <c:pt idx="586" formatCode="0%">
                  <c:v>0.53541205579231144</c:v>
                </c:pt>
                <c:pt idx="587" formatCode="0%">
                  <c:v>0.53686025728514553</c:v>
                </c:pt>
                <c:pt idx="588" formatCode="0%">
                  <c:v>0.5117512801151014</c:v>
                </c:pt>
                <c:pt idx="589" formatCode="0%">
                  <c:v>0.52615087438209396</c:v>
                </c:pt>
                <c:pt idx="590" formatCode="0%">
                  <c:v>0.5091331094883067</c:v>
                </c:pt>
                <c:pt idx="591" formatCode="0%">
                  <c:v>0.5287753751209936</c:v>
                </c:pt>
                <c:pt idx="592" formatCode="0%">
                  <c:v>0.54112408154633984</c:v>
                </c:pt>
                <c:pt idx="593" formatCode="0%">
                  <c:v>0.52816743463016458</c:v>
                </c:pt>
                <c:pt idx="594" formatCode="0%">
                  <c:v>0.5307565061199504</c:v>
                </c:pt>
                <c:pt idx="595" formatCode="0%">
                  <c:v>0.57744347550835662</c:v>
                </c:pt>
                <c:pt idx="596" formatCode="0%">
                  <c:v>0.52439796311998799</c:v>
                </c:pt>
                <c:pt idx="597" formatCode="0%">
                  <c:v>0.53278573814694585</c:v>
                </c:pt>
                <c:pt idx="598" formatCode="0%">
                  <c:v>0.50598091840586679</c:v>
                </c:pt>
                <c:pt idx="599" formatCode="0%">
                  <c:v>0.53704862732180025</c:v>
                </c:pt>
                <c:pt idx="600" formatCode="0%">
                  <c:v>0.5179428383188649</c:v>
                </c:pt>
                <c:pt idx="601" formatCode="0%">
                  <c:v>0.50124464960546855</c:v>
                </c:pt>
                <c:pt idx="602" formatCode="0%">
                  <c:v>0.50612516707200617</c:v>
                </c:pt>
                <c:pt idx="603" formatCode="0%">
                  <c:v>0.49105222720669484</c:v>
                </c:pt>
                <c:pt idx="604" formatCode="0%">
                  <c:v>0.53593745471014298</c:v>
                </c:pt>
                <c:pt idx="605" formatCode="0%">
                  <c:v>0.53858161035540042</c:v>
                </c:pt>
                <c:pt idx="606" formatCode="0%">
                  <c:v>0.56178826683124683</c:v>
                </c:pt>
                <c:pt idx="607" formatCode="0%">
                  <c:v>0.55743032646639712</c:v>
                </c:pt>
                <c:pt idx="608" formatCode="0%">
                  <c:v>0.58106678084940233</c:v>
                </c:pt>
                <c:pt idx="609" formatCode="0%">
                  <c:v>0.56678505399831702</c:v>
                </c:pt>
                <c:pt idx="610" formatCode="0%">
                  <c:v>0.56669201449775009</c:v>
                </c:pt>
                <c:pt idx="611" formatCode="0%">
                  <c:v>0.56729189792872869</c:v>
                </c:pt>
                <c:pt idx="612" formatCode="0%">
                  <c:v>0.57227766226422294</c:v>
                </c:pt>
                <c:pt idx="613" formatCode="0%">
                  <c:v>0.5947630208660788</c:v>
                </c:pt>
                <c:pt idx="614" formatCode="0%">
                  <c:v>0.58767931177226473</c:v>
                </c:pt>
                <c:pt idx="615" formatCode="0%">
                  <c:v>0.59509163194799708</c:v>
                </c:pt>
                <c:pt idx="616" formatCode="0%">
                  <c:v>0.58078302375384649</c:v>
                </c:pt>
                <c:pt idx="617" formatCode="0%">
                  <c:v>0.59797679501313161</c:v>
                </c:pt>
                <c:pt idx="618" formatCode="0%">
                  <c:v>0.56738022052030934</c:v>
                </c:pt>
                <c:pt idx="619" formatCode="0%">
                  <c:v>0.56321355066010104</c:v>
                </c:pt>
                <c:pt idx="620" formatCode="0%">
                  <c:v>0.5768104479883589</c:v>
                </c:pt>
                <c:pt idx="621" formatCode="0%">
                  <c:v>0.56269412982106637</c:v>
                </c:pt>
                <c:pt idx="622" formatCode="0%">
                  <c:v>0.55711239750797992</c:v>
                </c:pt>
                <c:pt idx="623" formatCode="0%">
                  <c:v>0.56926730052767605</c:v>
                </c:pt>
                <c:pt idx="624" formatCode="0%">
                  <c:v>0.59013811728404542</c:v>
                </c:pt>
                <c:pt idx="625" formatCode="0%">
                  <c:v>0.60852848650276892</c:v>
                </c:pt>
                <c:pt idx="626" formatCode="0%">
                  <c:v>0.59765609430681255</c:v>
                </c:pt>
                <c:pt idx="627" formatCode="0%">
                  <c:v>0.59543582433079645</c:v>
                </c:pt>
                <c:pt idx="628" formatCode="0%">
                  <c:v>0.60891145447743833</c:v>
                </c:pt>
                <c:pt idx="629" formatCode="0%">
                  <c:v>0.60699693561653145</c:v>
                </c:pt>
                <c:pt idx="630" formatCode="0%">
                  <c:v>0.6403696567923074</c:v>
                </c:pt>
                <c:pt idx="631" formatCode="0%">
                  <c:v>0.64218707200006087</c:v>
                </c:pt>
                <c:pt idx="632" formatCode="0%">
                  <c:v>0.63560021313488768</c:v>
                </c:pt>
                <c:pt idx="633" formatCode="0%">
                  <c:v>0.63396530012639074</c:v>
                </c:pt>
                <c:pt idx="634" formatCode="0%">
                  <c:v>0.61957008725088758</c:v>
                </c:pt>
                <c:pt idx="635" formatCode="0%">
                  <c:v>0.61024763590454634</c:v>
                </c:pt>
                <c:pt idx="636" formatCode="0%">
                  <c:v>0.60899899496757937</c:v>
                </c:pt>
                <c:pt idx="637" formatCode="0%">
                  <c:v>0.59556692624803698</c:v>
                </c:pt>
                <c:pt idx="638" formatCode="0%">
                  <c:v>0.60967892238425692</c:v>
                </c:pt>
                <c:pt idx="639" formatCode="0%">
                  <c:v>0.62966803317540565</c:v>
                </c:pt>
                <c:pt idx="640" formatCode="0%">
                  <c:v>0.63534451399152747</c:v>
                </c:pt>
                <c:pt idx="641" formatCode="0%">
                  <c:v>0.62560896223233109</c:v>
                </c:pt>
                <c:pt idx="642" formatCode="0%">
                  <c:v>0.62585332499474156</c:v>
                </c:pt>
                <c:pt idx="643" formatCode="0%">
                  <c:v>0.63669290162526093</c:v>
                </c:pt>
                <c:pt idx="644" formatCode="0%">
                  <c:v>0.62978482674195413</c:v>
                </c:pt>
                <c:pt idx="645" formatCode="0%">
                  <c:v>0.6555770313308209</c:v>
                </c:pt>
                <c:pt idx="646" formatCode="0%">
                  <c:v>0.63294218819481518</c:v>
                </c:pt>
                <c:pt idx="647" formatCode="0%">
                  <c:v>0.6179835511675944</c:v>
                </c:pt>
                <c:pt idx="648" formatCode="0%">
                  <c:v>0.6386613933550489</c:v>
                </c:pt>
                <c:pt idx="649" formatCode="0%">
                  <c:v>0.63913348299205675</c:v>
                </c:pt>
                <c:pt idx="650" formatCode="0%">
                  <c:v>0.6557454139676131</c:v>
                </c:pt>
                <c:pt idx="651" formatCode="0%">
                  <c:v>0.61318166269040164</c:v>
                </c:pt>
                <c:pt idx="652" formatCode="0%">
                  <c:v>0.65494536591171215</c:v>
                </c:pt>
                <c:pt idx="653" formatCode="0%">
                  <c:v>0.66235430806704865</c:v>
                </c:pt>
                <c:pt idx="654" formatCode="0%">
                  <c:v>0.62971820960804403</c:v>
                </c:pt>
                <c:pt idx="655" formatCode="0%">
                  <c:v>0.63713330705626881</c:v>
                </c:pt>
                <c:pt idx="656" formatCode="0%">
                  <c:v>0.63272479744956001</c:v>
                </c:pt>
                <c:pt idx="657" formatCode="0%">
                  <c:v>0.63380901100880127</c:v>
                </c:pt>
                <c:pt idx="658" formatCode="0%">
                  <c:v>0.63968750843579958</c:v>
                </c:pt>
                <c:pt idx="659" formatCode="0%">
                  <c:v>0.63782808929154688</c:v>
                </c:pt>
                <c:pt idx="660" formatCode="0%">
                  <c:v>0.6294016241246605</c:v>
                </c:pt>
                <c:pt idx="661" formatCode="0%">
                  <c:v>0.63669912446148813</c:v>
                </c:pt>
                <c:pt idx="662" formatCode="0%">
                  <c:v>0.63991673506516</c:v>
                </c:pt>
                <c:pt idx="663" formatCode="0%">
                  <c:v>0.64167271630793454</c:v>
                </c:pt>
                <c:pt idx="664" formatCode="0%">
                  <c:v>0.63275911516129923</c:v>
                </c:pt>
                <c:pt idx="665" formatCode="0%">
                  <c:v>0.63695526955862025</c:v>
                </c:pt>
                <c:pt idx="666" formatCode="0%">
                  <c:v>0.64762380382311946</c:v>
                </c:pt>
                <c:pt idx="667" formatCode="0%">
                  <c:v>0.67883723979139288</c:v>
                </c:pt>
                <c:pt idx="668" formatCode="0%">
                  <c:v>0.66764471021583782</c:v>
                </c:pt>
                <c:pt idx="669" formatCode="0%">
                  <c:v>0.70264481938354262</c:v>
                </c:pt>
                <c:pt idx="670" formatCode="0%">
                  <c:v>0.70730514405245559</c:v>
                </c:pt>
                <c:pt idx="671" formatCode="0%">
                  <c:v>0.72315667158712382</c:v>
                </c:pt>
                <c:pt idx="672" formatCode="0%">
                  <c:v>0.70396148411443615</c:v>
                </c:pt>
                <c:pt idx="673" formatCode="0%">
                  <c:v>0.70849689573687291</c:v>
                </c:pt>
                <c:pt idx="674" formatCode="0%">
                  <c:v>0.69676338604580978</c:v>
                </c:pt>
                <c:pt idx="675" formatCode="0%">
                  <c:v>0.68096992732582518</c:v>
                </c:pt>
                <c:pt idx="676" formatCode="0%">
                  <c:v>0.69197990872487614</c:v>
                </c:pt>
                <c:pt idx="677" formatCode="0%">
                  <c:v>0.69020760388843416</c:v>
                </c:pt>
                <c:pt idx="678" formatCode="0%">
                  <c:v>0.71910902940134425</c:v>
                </c:pt>
                <c:pt idx="679" formatCode="0%">
                  <c:v>0.71688256545547402</c:v>
                </c:pt>
                <c:pt idx="680" formatCode="0%">
                  <c:v>0.72678355538470285</c:v>
                </c:pt>
                <c:pt idx="681" formatCode="0%">
                  <c:v>0.73070665681765812</c:v>
                </c:pt>
                <c:pt idx="682" formatCode="0%">
                  <c:v>0.73928056243942186</c:v>
                </c:pt>
                <c:pt idx="683" formatCode="0%">
                  <c:v>0.7443752865903277</c:v>
                </c:pt>
                <c:pt idx="684" formatCode="0%">
                  <c:v>0.75295796450667041</c:v>
                </c:pt>
                <c:pt idx="685" formatCode="0%">
                  <c:v>0.74839015504019146</c:v>
                </c:pt>
                <c:pt idx="686" formatCode="0%">
                  <c:v>0.75951179834454274</c:v>
                </c:pt>
                <c:pt idx="687" formatCode="0%">
                  <c:v>0.75876222025510565</c:v>
                </c:pt>
                <c:pt idx="688" formatCode="0%">
                  <c:v>0.74902814292903019</c:v>
                </c:pt>
                <c:pt idx="689" formatCode="0%">
                  <c:v>0.77024593303522293</c:v>
                </c:pt>
                <c:pt idx="690" formatCode="0%">
                  <c:v>0.7596078222078908</c:v>
                </c:pt>
                <c:pt idx="691" formatCode="0%">
                  <c:v>0.74800892248839101</c:v>
                </c:pt>
                <c:pt idx="692" formatCode="0%">
                  <c:v>0.75366654307909631</c:v>
                </c:pt>
                <c:pt idx="693" formatCode="0%">
                  <c:v>0.76535036348719454</c:v>
                </c:pt>
                <c:pt idx="694" formatCode="0%">
                  <c:v>0.75715286544067362</c:v>
                </c:pt>
                <c:pt idx="695" formatCode="0%">
                  <c:v>0.76776403277040184</c:v>
                </c:pt>
                <c:pt idx="696" formatCode="0%">
                  <c:v>0.7716483480698455</c:v>
                </c:pt>
                <c:pt idx="697" formatCode="0%">
                  <c:v>0.75141742421111113</c:v>
                </c:pt>
                <c:pt idx="698" formatCode="0%">
                  <c:v>0.75777057459318797</c:v>
                </c:pt>
                <c:pt idx="699" formatCode="0%">
                  <c:v>0.75437793895832383</c:v>
                </c:pt>
                <c:pt idx="700" formatCode="0%">
                  <c:v>0.75919062384572955</c:v>
                </c:pt>
                <c:pt idx="701" formatCode="0%">
                  <c:v>0.73937208118399567</c:v>
                </c:pt>
                <c:pt idx="702" formatCode="0%">
                  <c:v>0.73091921234332546</c:v>
                </c:pt>
                <c:pt idx="703" formatCode="0%">
                  <c:v>0.71703629335481445</c:v>
                </c:pt>
                <c:pt idx="704" formatCode="0%">
                  <c:v>0.70471453049470156</c:v>
                </c:pt>
                <c:pt idx="705" formatCode="0%">
                  <c:v>0.703113598274409</c:v>
                </c:pt>
                <c:pt idx="706" formatCode="0%">
                  <c:v>0.7247155539715473</c:v>
                </c:pt>
                <c:pt idx="707" formatCode="0%">
                  <c:v>0.70858474049389186</c:v>
                </c:pt>
                <c:pt idx="708" formatCode="0%">
                  <c:v>0.72034311536569962</c:v>
                </c:pt>
                <c:pt idx="709" formatCode="0%">
                  <c:v>0.70746358947827859</c:v>
                </c:pt>
                <c:pt idx="710" formatCode="0%">
                  <c:v>0.68436909532325285</c:v>
                </c:pt>
                <c:pt idx="711" formatCode="0%">
                  <c:v>0.7002010625256021</c:v>
                </c:pt>
                <c:pt idx="712" formatCode="0%">
                  <c:v>0.69859860665206042</c:v>
                </c:pt>
                <c:pt idx="713" formatCode="0%">
                  <c:v>0.69058958755667721</c:v>
                </c:pt>
                <c:pt idx="714" formatCode="0%">
                  <c:v>0.66959971302296517</c:v>
                </c:pt>
                <c:pt idx="715" formatCode="0%">
                  <c:v>0.656512632183468</c:v>
                </c:pt>
                <c:pt idx="716" formatCode="0%">
                  <c:v>0.64121179772691717</c:v>
                </c:pt>
                <c:pt idx="717" formatCode="0%">
                  <c:v>0.64332515936693691</c:v>
                </c:pt>
                <c:pt idx="718" formatCode="0%">
                  <c:v>0.6315145649722087</c:v>
                </c:pt>
                <c:pt idx="719" formatCode="0%">
                  <c:v>0.62150541567035766</c:v>
                </c:pt>
                <c:pt idx="720" formatCode="0%">
                  <c:v>0.63085622183879986</c:v>
                </c:pt>
                <c:pt idx="721" formatCode="0%">
                  <c:v>0.61413855348335744</c:v>
                </c:pt>
                <c:pt idx="722" formatCode="0%">
                  <c:v>0.59604711544616418</c:v>
                </c:pt>
                <c:pt idx="723" formatCode="0%">
                  <c:v>0.62268531660520843</c:v>
                </c:pt>
                <c:pt idx="724" formatCode="0%">
                  <c:v>0.61779537297216347</c:v>
                </c:pt>
                <c:pt idx="725" formatCode="0%">
                  <c:v>0.62391975741827554</c:v>
                </c:pt>
                <c:pt idx="726" formatCode="0%">
                  <c:v>0.63209782996605912</c:v>
                </c:pt>
                <c:pt idx="727" formatCode="0%">
                  <c:v>0.64444915691956672</c:v>
                </c:pt>
                <c:pt idx="728" formatCode="0%">
                  <c:v>0.64128804116262939</c:v>
                </c:pt>
                <c:pt idx="729" formatCode="0%">
                  <c:v>0.65411799613749189</c:v>
                </c:pt>
                <c:pt idx="730" formatCode="0%">
                  <c:v>0.64579948650995522</c:v>
                </c:pt>
                <c:pt idx="731" formatCode="0%">
                  <c:v>0.64238097353674495</c:v>
                </c:pt>
                <c:pt idx="732" formatCode="0%">
                  <c:v>0.64094716109889283</c:v>
                </c:pt>
                <c:pt idx="733" formatCode="0%">
                  <c:v>0.63262618240417745</c:v>
                </c:pt>
                <c:pt idx="734" formatCode="0%">
                  <c:v>0.62390782262213018</c:v>
                </c:pt>
                <c:pt idx="735" formatCode="0%">
                  <c:v>0.61536451726327024</c:v>
                </c:pt>
                <c:pt idx="736" formatCode="0%">
                  <c:v>0.61822393614563276</c:v>
                </c:pt>
                <c:pt idx="737" formatCode="0%">
                  <c:v>0.61961667173563884</c:v>
                </c:pt>
                <c:pt idx="738" formatCode="0%">
                  <c:v>0.62635115241031869</c:v>
                </c:pt>
                <c:pt idx="739" formatCode="0%">
                  <c:v>0.62560664013902922</c:v>
                </c:pt>
                <c:pt idx="740" formatCode="0%">
                  <c:v>0.64658707303525653</c:v>
                </c:pt>
                <c:pt idx="741" formatCode="0%">
                  <c:v>0.64900203076096186</c:v>
                </c:pt>
                <c:pt idx="742" formatCode="0%">
                  <c:v>0.64877906261175</c:v>
                </c:pt>
                <c:pt idx="743" formatCode="0%">
                  <c:v>0.65922057561641623</c:v>
                </c:pt>
                <c:pt idx="744" formatCode="0%">
                  <c:v>0.64073201798598411</c:v>
                </c:pt>
                <c:pt idx="745" formatCode="0%">
                  <c:v>0.6492708192249439</c:v>
                </c:pt>
                <c:pt idx="746" formatCode="0%">
                  <c:v>0.67085520706023472</c:v>
                </c:pt>
                <c:pt idx="747" formatCode="0%">
                  <c:v>0.68654950476780963</c:v>
                </c:pt>
                <c:pt idx="748" formatCode="0%">
                  <c:v>0.66823337572668606</c:v>
                </c:pt>
                <c:pt idx="749" formatCode="0%">
                  <c:v>0.68910148502813118</c:v>
                </c:pt>
                <c:pt idx="750" formatCode="0%">
                  <c:v>0.69996300956885893</c:v>
                </c:pt>
                <c:pt idx="751" formatCode="0%">
                  <c:v>0.7359574984596311</c:v>
                </c:pt>
                <c:pt idx="752" formatCode="0%">
                  <c:v>0.74095416206336373</c:v>
                </c:pt>
                <c:pt idx="753" formatCode="0%">
                  <c:v>0.76168179771249034</c:v>
                </c:pt>
                <c:pt idx="754" formatCode="0%">
                  <c:v>0.76370936027077851</c:v>
                </c:pt>
                <c:pt idx="755" formatCode="0%">
                  <c:v>0.81064930512644473</c:v>
                </c:pt>
                <c:pt idx="756" formatCode="0%">
                  <c:v>0.82898465289303869</c:v>
                </c:pt>
                <c:pt idx="757" formatCode="0%">
                  <c:v>0.83101984751792179</c:v>
                </c:pt>
                <c:pt idx="758" formatCode="0%">
                  <c:v>0.83444811689140308</c:v>
                </c:pt>
                <c:pt idx="759" formatCode="0%">
                  <c:v>0.84469065701658219</c:v>
                </c:pt>
                <c:pt idx="760" formatCode="0%">
                  <c:v>0.87065231458976422</c:v>
                </c:pt>
                <c:pt idx="761" formatCode="0%">
                  <c:v>0.87434979444135652</c:v>
                </c:pt>
                <c:pt idx="762" formatCode="0%">
                  <c:v>0.8961684513545225</c:v>
                </c:pt>
                <c:pt idx="763" formatCode="0%">
                  <c:v>0.88949827224770806</c:v>
                </c:pt>
                <c:pt idx="764" formatCode="0%">
                  <c:v>0.90665438001996357</c:v>
                </c:pt>
                <c:pt idx="765" formatCode="0%">
                  <c:v>0.93145861725543933</c:v>
                </c:pt>
                <c:pt idx="766" formatCode="0%">
                  <c:v>0.95268191762218368</c:v>
                </c:pt>
                <c:pt idx="767" formatCode="0%">
                  <c:v>0.96728329631939092</c:v>
                </c:pt>
                <c:pt idx="768" formatCode="0%">
                  <c:v>0.97396598189108508</c:v>
                </c:pt>
                <c:pt idx="769" formatCode="0%">
                  <c:v>1.0027264298238818</c:v>
                </c:pt>
                <c:pt idx="770" formatCode="0%">
                  <c:v>1.0031380946848034</c:v>
                </c:pt>
                <c:pt idx="771" formatCode="0%">
                  <c:v>1.0013514204223148</c:v>
                </c:pt>
                <c:pt idx="772" formatCode="0%">
                  <c:v>1.0185073237131763</c:v>
                </c:pt>
                <c:pt idx="773" formatCode="0%">
                  <c:v>1.0099834748377652</c:v>
                </c:pt>
                <c:pt idx="774" formatCode="0%">
                  <c:v>1.0178664296836555</c:v>
                </c:pt>
                <c:pt idx="775" formatCode="0%">
                  <c:v>1.0023929460856738</c:v>
                </c:pt>
                <c:pt idx="776" formatCode="0%">
                  <c:v>0.99781085711396589</c:v>
                </c:pt>
                <c:pt idx="777" formatCode="0%">
                  <c:v>0.97826061880240744</c:v>
                </c:pt>
                <c:pt idx="778" formatCode="0%">
                  <c:v>1.0115753847468629</c:v>
                </c:pt>
                <c:pt idx="779" formatCode="0%">
                  <c:v>0.99543363648890959</c:v>
                </c:pt>
                <c:pt idx="780" formatCode="0%">
                  <c:v>0.99902024803101885</c:v>
                </c:pt>
                <c:pt idx="781" formatCode="0%">
                  <c:v>0.97655248432484965</c:v>
                </c:pt>
                <c:pt idx="782" formatCode="0%">
                  <c:v>1.0055229304426647</c:v>
                </c:pt>
                <c:pt idx="783" formatCode="0%">
                  <c:v>1.0083086654691913</c:v>
                </c:pt>
                <c:pt idx="784" formatCode="0%">
                  <c:v>0.99135332277925148</c:v>
                </c:pt>
                <c:pt idx="785" formatCode="0%">
                  <c:v>1.0106132224777609</c:v>
                </c:pt>
                <c:pt idx="786" formatCode="0%">
                  <c:v>1.0386005161319756</c:v>
                </c:pt>
                <c:pt idx="787" formatCode="0%">
                  <c:v>1.0440722546225376</c:v>
                </c:pt>
                <c:pt idx="788" formatCode="0%">
                  <c:v>1.0264058475714677</c:v>
                </c:pt>
                <c:pt idx="789" formatCode="0%">
                  <c:v>1.0369251334837983</c:v>
                </c:pt>
                <c:pt idx="790" formatCode="0%">
                  <c:v>1.0252307566787313</c:v>
                </c:pt>
                <c:pt idx="791" formatCode="0%">
                  <c:v>1.0460671168654767</c:v>
                </c:pt>
                <c:pt idx="792" formatCode="0%">
                  <c:v>1.0253106857792775</c:v>
                </c:pt>
                <c:pt idx="793" formatCode="0%">
                  <c:v>1.0213775694208653</c:v>
                </c:pt>
                <c:pt idx="794" formatCode="0%">
                  <c:v>1.0341082343584271</c:v>
                </c:pt>
                <c:pt idx="795" formatCode="0%">
                  <c:v>1.0240712712727364</c:v>
                </c:pt>
                <c:pt idx="796" formatCode="0%">
                  <c:v>1.0289741762130298</c:v>
                </c:pt>
                <c:pt idx="797" formatCode="0%">
                  <c:v>1.0255941052128752</c:v>
                </c:pt>
                <c:pt idx="798" formatCode="0%">
                  <c:v>1.0077202435025332</c:v>
                </c:pt>
                <c:pt idx="799" formatCode="0%">
                  <c:v>0.98404308639291926</c:v>
                </c:pt>
                <c:pt idx="800" formatCode="0%">
                  <c:v>1.003302103736786</c:v>
                </c:pt>
                <c:pt idx="801" formatCode="0%">
                  <c:v>0.9945316502976782</c:v>
                </c:pt>
                <c:pt idx="802" formatCode="0%">
                  <c:v>0.97559525019112425</c:v>
                </c:pt>
                <c:pt idx="803" formatCode="0%">
                  <c:v>0.96632324502477518</c:v>
                </c:pt>
                <c:pt idx="804" formatCode="0%">
                  <c:v>0.99201862738671243</c:v>
                </c:pt>
                <c:pt idx="805" formatCode="0%">
                  <c:v>0.98579721963050826</c:v>
                </c:pt>
                <c:pt idx="806" formatCode="0%">
                  <c:v>1.0008452454339136</c:v>
                </c:pt>
                <c:pt idx="807" formatCode="0%">
                  <c:v>0.96397382359563255</c:v>
                </c:pt>
                <c:pt idx="808" formatCode="0%">
                  <c:v>0.97896065698330648</c:v>
                </c:pt>
                <c:pt idx="809" formatCode="0%">
                  <c:v>0.97758147004507112</c:v>
                </c:pt>
                <c:pt idx="810" formatCode="0%">
                  <c:v>0.9853086622237881</c:v>
                </c:pt>
                <c:pt idx="811" formatCode="0%">
                  <c:v>0.98385332250663327</c:v>
                </c:pt>
                <c:pt idx="812" formatCode="0%">
                  <c:v>1.0036382818796574</c:v>
                </c:pt>
                <c:pt idx="813" formatCode="0%">
                  <c:v>1.004340145238988</c:v>
                </c:pt>
                <c:pt idx="814" formatCode="0%">
                  <c:v>1.0140941021969128</c:v>
                </c:pt>
                <c:pt idx="815" formatCode="0%">
                  <c:v>1.0227016235606303</c:v>
                </c:pt>
                <c:pt idx="816" formatCode="0%">
                  <c:v>1.0052837367451577</c:v>
                </c:pt>
                <c:pt idx="817" formatCode="0%">
                  <c:v>1.0460337552747587</c:v>
                </c:pt>
                <c:pt idx="818" formatCode="0%">
                  <c:v>1.0488325381065393</c:v>
                </c:pt>
                <c:pt idx="819" formatCode="0%">
                  <c:v>1.1146095199422956</c:v>
                </c:pt>
                <c:pt idx="820" formatCode="0%">
                  <c:v>1.1298901573691964</c:v>
                </c:pt>
                <c:pt idx="821" formatCode="0%">
                  <c:v>1.1331720987186622</c:v>
                </c:pt>
                <c:pt idx="822" formatCode="0%">
                  <c:v>1.1551694676641828</c:v>
                </c:pt>
                <c:pt idx="823" formatCode="0%">
                  <c:v>1.1585962855301077</c:v>
                </c:pt>
                <c:pt idx="824" formatCode="0%">
                  <c:v>1.2073960358214073</c:v>
                </c:pt>
                <c:pt idx="825" formatCode="0%">
                  <c:v>1.2504961079571859</c:v>
                </c:pt>
                <c:pt idx="826" formatCode="0%">
                  <c:v>1.2748106001759472</c:v>
                </c:pt>
                <c:pt idx="827" formatCode="0%">
                  <c:v>1.2134311658023242</c:v>
                </c:pt>
                <c:pt idx="828" formatCode="0%">
                  <c:v>1.3002779182818189</c:v>
                </c:pt>
                <c:pt idx="829" formatCode="0%">
                  <c:v>1.3701926020988116</c:v>
                </c:pt>
                <c:pt idx="830" formatCode="0%">
                  <c:v>1.4519650319490087</c:v>
                </c:pt>
                <c:pt idx="831" formatCode="0%">
                  <c:v>1.4386476454573738</c:v>
                </c:pt>
                <c:pt idx="832" formatCode="0%">
                  <c:v>1.4592145816069366</c:v>
                </c:pt>
                <c:pt idx="833" formatCode="0%">
                  <c:v>1.5587131866975872</c:v>
                </c:pt>
                <c:pt idx="834" formatCode="0%">
                  <c:v>1.5881582929529512</c:v>
                </c:pt>
                <c:pt idx="835" formatCode="0%">
                  <c:v>1.6116587952227595</c:v>
                </c:pt>
                <c:pt idx="836" formatCode="0%">
                  <c:v>1.6532336181549034</c:v>
                </c:pt>
                <c:pt idx="837" formatCode="0%">
                  <c:v>1.6972045609610791</c:v>
                </c:pt>
                <c:pt idx="838" formatCode="0%">
                  <c:v>1.7034060324058551</c:v>
                </c:pt>
                <c:pt idx="839" formatCode="0%">
                  <c:v>1.7430306227069443</c:v>
                </c:pt>
                <c:pt idx="840" formatCode="0%">
                  <c:v>1.7793996389240623</c:v>
                </c:pt>
                <c:pt idx="841" formatCode="0%">
                  <c:v>1.8347586047268218</c:v>
                </c:pt>
                <c:pt idx="842" formatCode="0%">
                  <c:v>1.9241746071333741</c:v>
                </c:pt>
                <c:pt idx="843" formatCode="0%">
                  <c:v>1.9110266352627105</c:v>
                </c:pt>
                <c:pt idx="844" formatCode="0%">
                  <c:v>1.910739924458682</c:v>
                </c:pt>
                <c:pt idx="845" formatCode="0%">
                  <c:v>1.922365534268216</c:v>
                </c:pt>
                <c:pt idx="846" formatCode="0%">
                  <c:v>1.9828419608607164</c:v>
                </c:pt>
                <c:pt idx="847" formatCode="0%">
                  <c:v>2.0686470269603352</c:v>
                </c:pt>
                <c:pt idx="848" formatCode="0%">
                  <c:v>2.1467323675572203</c:v>
                </c:pt>
                <c:pt idx="849" formatCode="0%">
                  <c:v>2.1513485464832507</c:v>
                </c:pt>
                <c:pt idx="850" formatCode="0%">
                  <c:v>2.1604697236599786</c:v>
                </c:pt>
                <c:pt idx="851" formatCode="0%">
                  <c:v>2.3018755909638178</c:v>
                </c:pt>
                <c:pt idx="852" formatCode="0%">
                  <c:v>2.3467309117857695</c:v>
                </c:pt>
                <c:pt idx="853" formatCode="0%">
                  <c:v>2.3995216801676968</c:v>
                </c:pt>
                <c:pt idx="854" formatCode="0%">
                  <c:v>2.5810432552696807</c:v>
                </c:pt>
                <c:pt idx="855" formatCode="0%">
                  <c:v>2.6793072476872148</c:v>
                </c:pt>
                <c:pt idx="856" formatCode="0%">
                  <c:v>2.7817491582458729</c:v>
                </c:pt>
                <c:pt idx="857" formatCode="0%">
                  <c:v>2.8691666126539586</c:v>
                </c:pt>
                <c:pt idx="858" formatCode="0%">
                  <c:v>2.9316024816209856</c:v>
                </c:pt>
                <c:pt idx="859" formatCode="0%">
                  <c:v>2.9918481208242058</c:v>
                </c:pt>
                <c:pt idx="860" formatCode="0%">
                  <c:v>3.2648586022477053</c:v>
                </c:pt>
                <c:pt idx="861" formatCode="0%">
                  <c:v>3.3878079858126284</c:v>
                </c:pt>
                <c:pt idx="862" formatCode="0%">
                  <c:v>3.6244071359411771</c:v>
                </c:pt>
                <c:pt idx="863" formatCode="0%">
                  <c:v>4.0035001366912075</c:v>
                </c:pt>
                <c:pt idx="864" formatCode="0%">
                  <c:v>4.1153241773271914</c:v>
                </c:pt>
                <c:pt idx="865" formatCode="0%">
                  <c:v>4.1748731214053434</c:v>
                </c:pt>
                <c:pt idx="866" formatCode="0%">
                  <c:v>4.3000763660025001</c:v>
                </c:pt>
                <c:pt idx="867" formatCode="0%">
                  <c:v>4.3361335170814934</c:v>
                </c:pt>
                <c:pt idx="868" formatCode="0%">
                  <c:v>4.4432917243612238</c:v>
                </c:pt>
                <c:pt idx="869" formatCode="0%">
                  <c:v>4.5847559264376434</c:v>
                </c:pt>
                <c:pt idx="870" formatCode="0%">
                  <c:v>4.7401472509973708</c:v>
                </c:pt>
                <c:pt idx="871" formatCode="0%">
                  <c:v>4.8317748739230124</c:v>
                </c:pt>
                <c:pt idx="872" formatCode="0%">
                  <c:v>5.0557155562021689</c:v>
                </c:pt>
                <c:pt idx="873" formatCode="0%">
                  <c:v>5.3391869137602521</c:v>
                </c:pt>
                <c:pt idx="874" formatCode="0%">
                  <c:v>5.8039981676638916</c:v>
                </c:pt>
                <c:pt idx="875" formatCode="0%">
                  <c:v>6.0213512736347736</c:v>
                </c:pt>
                <c:pt idx="876" formatCode="0%">
                  <c:v>6.0097522492058921</c:v>
                </c:pt>
                <c:pt idx="877" formatCode="0%">
                  <c:v>6.1867600328788468</c:v>
                </c:pt>
                <c:pt idx="878" formatCode="0%">
                  <c:v>6.7074220242392171</c:v>
                </c:pt>
                <c:pt idx="879" formatCode="0%">
                  <c:v>7.2354945895726868</c:v>
                </c:pt>
                <c:pt idx="880" formatCode="0%">
                  <c:v>7.6307478999631062</c:v>
                </c:pt>
                <c:pt idx="881" formatCode="0%">
                  <c:v>8.2816967523330973</c:v>
                </c:pt>
                <c:pt idx="882" formatCode="0%">
                  <c:v>8.8789848298897578</c:v>
                </c:pt>
                <c:pt idx="883" formatCode="0%">
                  <c:v>9.6308342010329486</c:v>
                </c:pt>
                <c:pt idx="884" formatCode="0%">
                  <c:v>9.8447745831708584</c:v>
                </c:pt>
                <c:pt idx="885" formatCode="0%">
                  <c:v>11.126375186490801</c:v>
                </c:pt>
                <c:pt idx="886" formatCode="0%">
                  <c:v>11.213826222282663</c:v>
                </c:pt>
                <c:pt idx="887" formatCode="0%">
                  <c:v>11.693287854090222</c:v>
                </c:pt>
                <c:pt idx="888" formatCode="0%">
                  <c:v>11.754790084831727</c:v>
                </c:pt>
                <c:pt idx="889" formatCode="0%">
                  <c:v>12.687440597269136</c:v>
                </c:pt>
                <c:pt idx="890" formatCode="0%">
                  <c:v>13.111480799684925</c:v>
                </c:pt>
                <c:pt idx="891" formatCode="0%">
                  <c:v>14.851038054856623</c:v>
                </c:pt>
                <c:pt idx="892" formatCode="0%">
                  <c:v>16.104928372918799</c:v>
                </c:pt>
                <c:pt idx="893" formatCode="0%">
                  <c:v>16.678151441467794</c:v>
                </c:pt>
                <c:pt idx="894" formatCode="0%">
                  <c:v>18.445341441358906</c:v>
                </c:pt>
                <c:pt idx="895" formatCode="0%">
                  <c:v>20.249056403925461</c:v>
                </c:pt>
                <c:pt idx="896" formatCode="0%">
                  <c:v>22.494454515956683</c:v>
                </c:pt>
                <c:pt idx="897" formatCode="0%">
                  <c:v>24.520619298207244</c:v>
                </c:pt>
                <c:pt idx="898" formatCode="0%">
                  <c:v>28.331311652343732</c:v>
                </c:pt>
                <c:pt idx="899" formatCode="0%">
                  <c:v>30.115737180695984</c:v>
                </c:pt>
                <c:pt idx="900" formatCode="0%">
                  <c:v>31.710045437115134</c:v>
                </c:pt>
                <c:pt idx="901" formatCode="0%">
                  <c:v>35.530091845714011</c:v>
                </c:pt>
                <c:pt idx="902" formatCode="0%">
                  <c:v>40.596277718104119</c:v>
                </c:pt>
                <c:pt idx="903" formatCode="0%">
                  <c:v>44.036973320650354</c:v>
                </c:pt>
                <c:pt idx="904" formatCode="0%">
                  <c:v>49.625870650025334</c:v>
                </c:pt>
                <c:pt idx="905" formatCode="0%">
                  <c:v>56.174135159829987</c:v>
                </c:pt>
                <c:pt idx="906" formatCode="0%">
                  <c:v>59.554897636171113</c:v>
                </c:pt>
                <c:pt idx="907" formatCode="0%">
                  <c:v>62.973613147161082</c:v>
                </c:pt>
                <c:pt idx="908" formatCode="0%">
                  <c:v>66.272997471460059</c:v>
                </c:pt>
                <c:pt idx="909" formatCode="0%">
                  <c:v>69.471290573509194</c:v>
                </c:pt>
                <c:pt idx="910" formatCode="0%">
                  <c:v>72.742322133627937</c:v>
                </c:pt>
                <c:pt idx="911" formatCode="0%">
                  <c:v>79.129508919213833</c:v>
                </c:pt>
                <c:pt idx="912" formatCode="0%">
                  <c:v>82.091676051260407</c:v>
                </c:pt>
                <c:pt idx="913" formatCode="0%">
                  <c:v>85.500067186782843</c:v>
                </c:pt>
                <c:pt idx="914" formatCode="0%">
                  <c:v>94.556034267945094</c:v>
                </c:pt>
                <c:pt idx="915" formatCode="0%">
                  <c:v>98.875433480529765</c:v>
                </c:pt>
                <c:pt idx="916" formatCode="0%">
                  <c:v>105.54995584786549</c:v>
                </c:pt>
                <c:pt idx="917" formatCode="0%">
                  <c:v>124.34937881870231</c:v>
                </c:pt>
                <c:pt idx="918" formatCode="0%">
                  <c:v>129.86466475124971</c:v>
                </c:pt>
                <c:pt idx="919" formatCode="0%">
                  <c:v>143.64064063543887</c:v>
                </c:pt>
                <c:pt idx="920" formatCode="0%">
                  <c:v>163.19280108729367</c:v>
                </c:pt>
                <c:pt idx="921" formatCode="0%">
                  <c:v>195.46691011014553</c:v>
                </c:pt>
                <c:pt idx="922" formatCode="0%">
                  <c:v>224.87710167735634</c:v>
                </c:pt>
                <c:pt idx="923" formatCode="0%">
                  <c:v>272.50963240295926</c:v>
                </c:pt>
                <c:pt idx="924" formatCode="0%">
                  <c:v>286.35620410670901</c:v>
                </c:pt>
                <c:pt idx="925" formatCode="0%">
                  <c:v>344.90244857691687</c:v>
                </c:pt>
                <c:pt idx="926" formatCode="0%">
                  <c:v>337.87605927616011</c:v>
                </c:pt>
                <c:pt idx="927" formatCode="0%">
                  <c:v>348.04152238905482</c:v>
                </c:pt>
                <c:pt idx="928" formatCode="0%">
                  <c:v>357.40402879557348</c:v>
                </c:pt>
                <c:pt idx="929" formatCode="0%">
                  <c:v>390.0180125753725</c:v>
                </c:pt>
                <c:pt idx="930" formatCode="0%">
                  <c:v>421.66186177947333</c:v>
                </c:pt>
                <c:pt idx="931" formatCode="0%">
                  <c:v>400.97472032742832</c:v>
                </c:pt>
                <c:pt idx="932" formatCode="0%">
                  <c:v>443.27059298100579</c:v>
                </c:pt>
                <c:pt idx="933" formatCode="0%">
                  <c:v>430.35939643891368</c:v>
                </c:pt>
                <c:pt idx="934" formatCode="0%">
                  <c:v>442.86549550607936</c:v>
                </c:pt>
                <c:pt idx="935" formatCode="0%">
                  <c:v>485.78256539897393</c:v>
                </c:pt>
                <c:pt idx="936" formatCode="0%">
                  <c:v>527.11726875976387</c:v>
                </c:pt>
                <c:pt idx="937" formatCode="0%">
                  <c:v>562.18545883209708</c:v>
                </c:pt>
                <c:pt idx="938" formatCode="0%">
                  <c:v>680.2504445761034</c:v>
                </c:pt>
                <c:pt idx="939" formatCode="0%">
                  <c:v>722.87256850128313</c:v>
                </c:pt>
                <c:pt idx="940" formatCode="0%">
                  <c:v>768.37705640989452</c:v>
                </c:pt>
                <c:pt idx="941" formatCode="0%">
                  <c:v>771.01716694969809</c:v>
                </c:pt>
                <c:pt idx="942" formatCode="0%">
                  <c:v>952.79486835161651</c:v>
                </c:pt>
                <c:pt idx="943" formatCode="0%">
                  <c:v>944.25708787506744</c:v>
                </c:pt>
                <c:pt idx="944" formatCode="0%">
                  <c:v>1006.0682661412952</c:v>
                </c:pt>
                <c:pt idx="945" formatCode="0%">
                  <c:v>1075.4559774398874</c:v>
                </c:pt>
                <c:pt idx="946" formatCode="0%">
                  <c:v>1100.0345338662617</c:v>
                </c:pt>
                <c:pt idx="947" formatCode="0%">
                  <c:v>1142.3549543164556</c:v>
                </c:pt>
                <c:pt idx="948" formatCode="0%">
                  <c:v>1074.5114900227738</c:v>
                </c:pt>
                <c:pt idx="949" formatCode="0%">
                  <c:v>1028.4651573758076</c:v>
                </c:pt>
                <c:pt idx="950" formatCode="0%">
                  <c:v>1032.9001027962811</c:v>
                </c:pt>
                <c:pt idx="951" formatCode="0%">
                  <c:v>1008.1690541128233</c:v>
                </c:pt>
                <c:pt idx="952" formatCode="0%">
                  <c:v>982.68309577579066</c:v>
                </c:pt>
                <c:pt idx="953" formatCode="0%">
                  <c:v>922.79218083887054</c:v>
                </c:pt>
                <c:pt idx="954" formatCode="0%">
                  <c:v>820.30767068049579</c:v>
                </c:pt>
                <c:pt idx="955" formatCode="0%">
                  <c:v>763.30933098861044</c:v>
                </c:pt>
                <c:pt idx="956" formatCode="0%">
                  <c:v>689.42921449304129</c:v>
                </c:pt>
                <c:pt idx="957" formatCode="0%">
                  <c:v>622.58215698702554</c:v>
                </c:pt>
                <c:pt idx="958" formatCode="0%">
                  <c:v>593.94198233154441</c:v>
                </c:pt>
                <c:pt idx="959" formatCode="0%">
                  <c:v>568.33971343496057</c:v>
                </c:pt>
                <c:pt idx="960" formatCode="0%">
                  <c:v>533.65395988070077</c:v>
                </c:pt>
                <c:pt idx="961" formatCode="0%">
                  <c:v>511.96954697312469</c:v>
                </c:pt>
                <c:pt idx="962" formatCode="0%">
                  <c:v>495.18077637457765</c:v>
                </c:pt>
                <c:pt idx="963" formatCode="0%">
                  <c:v>461.98267255718474</c:v>
                </c:pt>
                <c:pt idx="964" formatCode="0%">
                  <c:v>432.49746256619073</c:v>
                </c:pt>
                <c:pt idx="965" formatCode="0%">
                  <c:v>420.03064680393885</c:v>
                </c:pt>
                <c:pt idx="966" formatCode="0%">
                  <c:v>390.40205944331422</c:v>
                </c:pt>
                <c:pt idx="967" formatCode="0%">
                  <c:v>346.93224585328369</c:v>
                </c:pt>
                <c:pt idx="968" formatCode="0%">
                  <c:v>329.56171126591795</c:v>
                </c:pt>
                <c:pt idx="969" formatCode="0%">
                  <c:v>293.88170503274546</c:v>
                </c:pt>
                <c:pt idx="970" formatCode="0%">
                  <c:v>275.1042473563549</c:v>
                </c:pt>
                <c:pt idx="971" formatCode="0%">
                  <c:v>258.66356758672839</c:v>
                </c:pt>
                <c:pt idx="972" formatCode="0%">
                  <c:v>233.67890103023811</c:v>
                </c:pt>
                <c:pt idx="973" formatCode="0%">
                  <c:v>197.14990579672161</c:v>
                </c:pt>
                <c:pt idx="974" formatCode="0%">
                  <c:v>167.86586130811685</c:v>
                </c:pt>
                <c:pt idx="975" formatCode="0%">
                  <c:v>141.25175566363083</c:v>
                </c:pt>
                <c:pt idx="976" formatCode="0%">
                  <c:v>128.42749773022666</c:v>
                </c:pt>
                <c:pt idx="977" formatCode="0%">
                  <c:v>103.82747118070864</c:v>
                </c:pt>
                <c:pt idx="978" formatCode="0%">
                  <c:v>100.50406653472358</c:v>
                </c:pt>
                <c:pt idx="979" formatCode="0%">
                  <c:v>96.211656839622023</c:v>
                </c:pt>
                <c:pt idx="980" formatCode="0%">
                  <c:v>95.678104977434515</c:v>
                </c:pt>
                <c:pt idx="981" formatCode="0%">
                  <c:v>95.787348543480704</c:v>
                </c:pt>
                <c:pt idx="982" formatCode="0%">
                  <c:v>93.971412921027138</c:v>
                </c:pt>
                <c:pt idx="983" formatCode="0%">
                  <c:v>93.26135394764357</c:v>
                </c:pt>
                <c:pt idx="984" formatCode="0%">
                  <c:v>77.518681849695298</c:v>
                </c:pt>
                <c:pt idx="985" formatCode="0%">
                  <c:v>77.226661037157186</c:v>
                </c:pt>
                <c:pt idx="986" formatCode="0%">
                  <c:v>78.786262467198384</c:v>
                </c:pt>
                <c:pt idx="987" formatCode="0%">
                  <c:v>67.437237661238598</c:v>
                </c:pt>
                <c:pt idx="988" formatCode="0%">
                  <c:v>65.954062381287997</c:v>
                </c:pt>
                <c:pt idx="989" formatCode="0%">
                  <c:v>56.473050766031193</c:v>
                </c:pt>
                <c:pt idx="990" formatCode="0%">
                  <c:v>47.81309986096182</c:v>
                </c:pt>
                <c:pt idx="991" formatCode="0%">
                  <c:v>45.667867248239538</c:v>
                </c:pt>
                <c:pt idx="992" formatCode="0%">
                  <c:v>40.753840061143848</c:v>
                </c:pt>
                <c:pt idx="993" formatCode="0%">
                  <c:v>38.599816515552945</c:v>
                </c:pt>
                <c:pt idx="994" formatCode="0%">
                  <c:v>30.755835832836844</c:v>
                </c:pt>
                <c:pt idx="995" formatCode="0%">
                  <c:v>28.4008765803861</c:v>
                </c:pt>
                <c:pt idx="996" formatCode="0%">
                  <c:v>25.299320416170094</c:v>
                </c:pt>
                <c:pt idx="997" formatCode="0%">
                  <c:v>23.375320830307469</c:v>
                </c:pt>
                <c:pt idx="998" formatCode="0%">
                  <c:v>21.027229945897659</c:v>
                </c:pt>
                <c:pt idx="999" formatCode="0%">
                  <c:v>19.102203239367554</c:v>
                </c:pt>
                <c:pt idx="1000" formatCode="0%">
                  <c:v>18.155023146062064</c:v>
                </c:pt>
                <c:pt idx="1001" formatCode="0%">
                  <c:v>17.698521583590363</c:v>
                </c:pt>
                <c:pt idx="1002" formatCode="0%">
                  <c:v>15.758243825264536</c:v>
                </c:pt>
                <c:pt idx="1003" formatCode="0%">
                  <c:v>16.360487606693535</c:v>
                </c:pt>
                <c:pt idx="1004" formatCode="0%">
                  <c:v>15.986331091968299</c:v>
                </c:pt>
                <c:pt idx="1005" formatCode="0%">
                  <c:v>15.198813827962503</c:v>
                </c:pt>
                <c:pt idx="1006" formatCode="0%">
                  <c:v>15.637654322018548</c:v>
                </c:pt>
                <c:pt idx="1007" formatCode="0%">
                  <c:v>15.428009465143521</c:v>
                </c:pt>
                <c:pt idx="1008" formatCode="0%">
                  <c:v>15.647264708326858</c:v>
                </c:pt>
                <c:pt idx="1009" formatCode="0%">
                  <c:v>15.898154823928191</c:v>
                </c:pt>
                <c:pt idx="1010" formatCode="0%">
                  <c:v>15.606521423848935</c:v>
                </c:pt>
                <c:pt idx="1011" formatCode="0%">
                  <c:v>15.338927451033545</c:v>
                </c:pt>
                <c:pt idx="1012" formatCode="0%">
                  <c:v>16.026554415504759</c:v>
                </c:pt>
                <c:pt idx="1013" formatCode="0%">
                  <c:v>15.81548871085533</c:v>
                </c:pt>
                <c:pt idx="1014" formatCode="0%">
                  <c:v>15.622834882439562</c:v>
                </c:pt>
                <c:pt idx="1015" formatCode="0%">
                  <c:v>15.152544083112954</c:v>
                </c:pt>
                <c:pt idx="1016" formatCode="0%">
                  <c:v>15.537273295942466</c:v>
                </c:pt>
                <c:pt idx="1017" formatCode="0%">
                  <c:v>15.49252283714479</c:v>
                </c:pt>
                <c:pt idx="1018" formatCode="0%">
                  <c:v>14.672153515927368</c:v>
                </c:pt>
                <c:pt idx="1019" formatCode="0%">
                  <c:v>14.495139706476763</c:v>
                </c:pt>
                <c:pt idx="1020" formatCode="0%">
                  <c:v>14.198571536807352</c:v>
                </c:pt>
                <c:pt idx="1021" formatCode="0%">
                  <c:v>14.164938930184753</c:v>
                </c:pt>
                <c:pt idx="1022" formatCode="0%">
                  <c:v>13.750696190068064</c:v>
                </c:pt>
                <c:pt idx="1023" formatCode="0%">
                  <c:v>13.420350531974341</c:v>
                </c:pt>
                <c:pt idx="1024" formatCode="0%">
                  <c:v>13.136253350844509</c:v>
                </c:pt>
                <c:pt idx="1025" formatCode="0%">
                  <c:v>12.600542401605653</c:v>
                </c:pt>
                <c:pt idx="1026" formatCode="0%">
                  <c:v>13.169616113526988</c:v>
                </c:pt>
                <c:pt idx="1027" formatCode="0%">
                  <c:v>12.604584486192394</c:v>
                </c:pt>
                <c:pt idx="1028" formatCode="0%">
                  <c:v>12.817972135089752</c:v>
                </c:pt>
                <c:pt idx="1029" formatCode="0%">
                  <c:v>12.694354830597794</c:v>
                </c:pt>
                <c:pt idx="1030" formatCode="0%">
                  <c:v>13.263668027642384</c:v>
                </c:pt>
                <c:pt idx="1031" formatCode="0%">
                  <c:v>12.627480381185521</c:v>
                </c:pt>
                <c:pt idx="1032" formatCode="0%">
                  <c:v>12.850842269986959</c:v>
                </c:pt>
                <c:pt idx="1033" formatCode="0%">
                  <c:v>11.359293940490666</c:v>
                </c:pt>
                <c:pt idx="1034" formatCode="0%">
                  <c:v>10.745836464121959</c:v>
                </c:pt>
                <c:pt idx="1035" formatCode="0%">
                  <c:v>12.027740006905555</c:v>
                </c:pt>
                <c:pt idx="1036" formatCode="0%">
                  <c:v>12.550563135920802</c:v>
                </c:pt>
                <c:pt idx="1037" formatCode="0%">
                  <c:v>12.230634281516595</c:v>
                </c:pt>
                <c:pt idx="1038" formatCode="0%">
                  <c:v>11.248375603596832</c:v>
                </c:pt>
                <c:pt idx="1039" formatCode="0%">
                  <c:v>11.492692174531314</c:v>
                </c:pt>
                <c:pt idx="1040" formatCode="0%">
                  <c:v>11.687494760572086</c:v>
                </c:pt>
                <c:pt idx="1041" formatCode="0%">
                  <c:v>12.131420320382066</c:v>
                </c:pt>
                <c:pt idx="1042" formatCode="0%">
                  <c:v>11.652048600474476</c:v>
                </c:pt>
                <c:pt idx="1043" formatCode="0%">
                  <c:v>11.987187481421401</c:v>
                </c:pt>
                <c:pt idx="1044" formatCode="0%">
                  <c:v>12.206002604495433</c:v>
                </c:pt>
                <c:pt idx="1045" formatCode="0%">
                  <c:v>11.972408804443889</c:v>
                </c:pt>
                <c:pt idx="1046" formatCode="0%">
                  <c:v>12.16950527920906</c:v>
                </c:pt>
                <c:pt idx="1047" formatCode="0%">
                  <c:v>12.077592894615004</c:v>
                </c:pt>
                <c:pt idx="1048" formatCode="0%">
                  <c:v>11.800042573871391</c:v>
                </c:pt>
                <c:pt idx="1049" formatCode="0%">
                  <c:v>11.857110364659512</c:v>
                </c:pt>
                <c:pt idx="1050" formatCode="0%">
                  <c:v>12.2932581840066</c:v>
                </c:pt>
                <c:pt idx="1051" formatCode="0%">
                  <c:v>12.65575981557306</c:v>
                </c:pt>
                <c:pt idx="1052" formatCode="0%">
                  <c:v>12.984022570597631</c:v>
                </c:pt>
                <c:pt idx="1053" formatCode="0%">
                  <c:v>12.574727550044363</c:v>
                </c:pt>
                <c:pt idx="1054" formatCode="0%">
                  <c:v>12.946347409491791</c:v>
                </c:pt>
                <c:pt idx="1055" formatCode="0%">
                  <c:v>12.273993656768425</c:v>
                </c:pt>
                <c:pt idx="1056" formatCode="0%">
                  <c:v>12.879705931364532</c:v>
                </c:pt>
                <c:pt idx="1057" formatCode="0%">
                  <c:v>12.877339999957384</c:v>
                </c:pt>
                <c:pt idx="1058" formatCode="0%">
                  <c:v>12.667858243316104</c:v>
                </c:pt>
                <c:pt idx="1059" formatCode="0%">
                  <c:v>12.828669633947779</c:v>
                </c:pt>
                <c:pt idx="1060" formatCode="0%">
                  <c:v>13.193361024442074</c:v>
                </c:pt>
                <c:pt idx="1061" formatCode="0%">
                  <c:v>12.780058633398816</c:v>
                </c:pt>
                <c:pt idx="1062" formatCode="0%">
                  <c:v>12.948488091153543</c:v>
                </c:pt>
                <c:pt idx="1063" formatCode="0%">
                  <c:v>13.06318681284071</c:v>
                </c:pt>
                <c:pt idx="1064" formatCode="0%">
                  <c:v>13.076802099027814</c:v>
                </c:pt>
                <c:pt idx="1065" formatCode="0%">
                  <c:v>13.478262770728088</c:v>
                </c:pt>
                <c:pt idx="1066" formatCode="0%">
                  <c:v>13.396962466839893</c:v>
                </c:pt>
                <c:pt idx="1067" formatCode="0%">
                  <c:v>13.979717192454364</c:v>
                </c:pt>
                <c:pt idx="1068" formatCode="0%">
                  <c:v>12.967840225956287</c:v>
                </c:pt>
                <c:pt idx="1069" formatCode="0%">
                  <c:v>13.24255659255355</c:v>
                </c:pt>
                <c:pt idx="1070" formatCode="0%">
                  <c:v>13.23389027863287</c:v>
                </c:pt>
                <c:pt idx="1071" formatCode="0%">
                  <c:v>13.508669786970797</c:v>
                </c:pt>
                <c:pt idx="1072" formatCode="0%">
                  <c:v>12.664316599906341</c:v>
                </c:pt>
                <c:pt idx="1073" formatCode="0%">
                  <c:v>12.263355056607901</c:v>
                </c:pt>
                <c:pt idx="1074" formatCode="0%">
                  <c:v>12.483898894842026</c:v>
                </c:pt>
                <c:pt idx="1075" formatCode="0%">
                  <c:v>12.293299426396381</c:v>
                </c:pt>
                <c:pt idx="1076" formatCode="0%">
                  <c:v>11.831357821067042</c:v>
                </c:pt>
                <c:pt idx="1077" formatCode="0%">
                  <c:v>11.900344534179888</c:v>
                </c:pt>
                <c:pt idx="1078" formatCode="0%">
                  <c:v>11.430417704194513</c:v>
                </c:pt>
                <c:pt idx="1079" formatCode="0%">
                  <c:v>11.27154564262095</c:v>
                </c:pt>
                <c:pt idx="1080" formatCode="0%">
                  <c:v>11.340168160141438</c:v>
                </c:pt>
                <c:pt idx="1081" formatCode="0%">
                  <c:v>11.426323176668809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0B-41D3-A7DB-CD05959A2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1452040"/>
        <c:axId val="-2141448968"/>
      </c:lineChart>
      <c:dateAx>
        <c:axId val="-2141452040"/>
        <c:scaling>
          <c:orientation val="minMax"/>
          <c:min val="4310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41448968"/>
        <c:crosses val="autoZero"/>
        <c:auto val="1"/>
        <c:lblOffset val="100"/>
        <c:baseTimeUnit val="days"/>
      </c:dateAx>
      <c:valAx>
        <c:axId val="-214144896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41452040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 al Paralelo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Raw'!$B$35</c:f>
              <c:strCache>
                <c:ptCount val="1"/>
                <c:pt idx="0">
                  <c:v>M2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Raw'!$C$33:$AXX$33</c:f>
              <c:numCache>
                <c:formatCode>#,##0_);\(#,##0\)</c:formatCode>
                <c:ptCount val="1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B-48B4-A734-4F8A52068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M2 al Paralelo (USDbn)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Raw'!$B$35</c:f>
              <c:strCache>
                <c:ptCount val="1"/>
                <c:pt idx="0">
                  <c:v>M2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Raw'!$C$35:$AXX$35</c:f>
              <c:numCache>
                <c:formatCode>#,##0_);\(#,##0\)</c:formatCode>
                <c:ptCount val="1322"/>
                <c:pt idx="0">
                  <c:v>22927470861.637466</c:v>
                </c:pt>
                <c:pt idx="1">
                  <c:v>23139117626.027885</c:v>
                </c:pt>
                <c:pt idx="2">
                  <c:v>22394972857.142857</c:v>
                </c:pt>
                <c:pt idx="3">
                  <c:v>22494650963.597431</c:v>
                </c:pt>
                <c:pt idx="4">
                  <c:v>21974567249.375668</c:v>
                </c:pt>
                <c:pt idx="5">
                  <c:v>22603688034.188038</c:v>
                </c:pt>
                <c:pt idx="6">
                  <c:v>22613528952.042629</c:v>
                </c:pt>
                <c:pt idx="7">
                  <c:v>22540845689.960976</c:v>
                </c:pt>
                <c:pt idx="8">
                  <c:v>22470287539.9361</c:v>
                </c:pt>
                <c:pt idx="9">
                  <c:v>21932930496.453903</c:v>
                </c:pt>
                <c:pt idx="10">
                  <c:v>21444773323.873714</c:v>
                </c:pt>
                <c:pt idx="11">
                  <c:v>21595988668.555241</c:v>
                </c:pt>
                <c:pt idx="12">
                  <c:v>22146773578.240906</c:v>
                </c:pt>
                <c:pt idx="13">
                  <c:v>21522187080.833038</c:v>
                </c:pt>
                <c:pt idx="14">
                  <c:v>21435911173.775116</c:v>
                </c:pt>
                <c:pt idx="15">
                  <c:v>21568509500.351864</c:v>
                </c:pt>
                <c:pt idx="16">
                  <c:v>21333772934.973637</c:v>
                </c:pt>
                <c:pt idx="17">
                  <c:v>21329936842.105259</c:v>
                </c:pt>
                <c:pt idx="18">
                  <c:v>20899217939.733707</c:v>
                </c:pt>
                <c:pt idx="19">
                  <c:v>20744716083.916084</c:v>
                </c:pt>
                <c:pt idx="20">
                  <c:v>20570099162.011173</c:v>
                </c:pt>
                <c:pt idx="21">
                  <c:v>20267931468.531471</c:v>
                </c:pt>
                <c:pt idx="22">
                  <c:v>20267612858.141159</c:v>
                </c:pt>
                <c:pt idx="23">
                  <c:v>20422511335.891178</c:v>
                </c:pt>
                <c:pt idx="24">
                  <c:v>20658932126.696831</c:v>
                </c:pt>
                <c:pt idx="25">
                  <c:v>20778994086.95652</c:v>
                </c:pt>
                <c:pt idx="26">
                  <c:v>20465962447.844227</c:v>
                </c:pt>
                <c:pt idx="27">
                  <c:v>20621441054.091541</c:v>
                </c:pt>
                <c:pt idx="28">
                  <c:v>20126795713.791912</c:v>
                </c:pt>
                <c:pt idx="29">
                  <c:v>20677561379.310345</c:v>
                </c:pt>
                <c:pt idx="30">
                  <c:v>21042484181.568085</c:v>
                </c:pt>
                <c:pt idx="31">
                  <c:v>20732850511.945393</c:v>
                </c:pt>
                <c:pt idx="32">
                  <c:v>20501197670.435078</c:v>
                </c:pt>
                <c:pt idx="33">
                  <c:v>20444162346.521145</c:v>
                </c:pt>
                <c:pt idx="34">
                  <c:v>20407700135.685211</c:v>
                </c:pt>
                <c:pt idx="35">
                  <c:v>19846487360.970676</c:v>
                </c:pt>
                <c:pt idx="36">
                  <c:v>19928624664.87936</c:v>
                </c:pt>
                <c:pt idx="37">
                  <c:v>19679764705.882351</c:v>
                </c:pt>
                <c:pt idx="38">
                  <c:v>19917629878.869446</c:v>
                </c:pt>
                <c:pt idx="39">
                  <c:v>20025366083.445492</c:v>
                </c:pt>
                <c:pt idx="40">
                  <c:v>20031932705.248993</c:v>
                </c:pt>
                <c:pt idx="41">
                  <c:v>19845113429.821606</c:v>
                </c:pt>
                <c:pt idx="42">
                  <c:v>19771542549.613186</c:v>
                </c:pt>
                <c:pt idx="43">
                  <c:v>19684992268.907562</c:v>
                </c:pt>
                <c:pt idx="44">
                  <c:v>19846399193.548386</c:v>
                </c:pt>
                <c:pt idx="45">
                  <c:v>20285756294.058411</c:v>
                </c:pt>
                <c:pt idx="46">
                  <c:v>20737728279.100975</c:v>
                </c:pt>
                <c:pt idx="47">
                  <c:v>22059109176.155392</c:v>
                </c:pt>
                <c:pt idx="48">
                  <c:v>22448428857.715427</c:v>
                </c:pt>
                <c:pt idx="49">
                  <c:v>22939325782.811462</c:v>
                </c:pt>
                <c:pt idx="50">
                  <c:v>22455981450.811523</c:v>
                </c:pt>
                <c:pt idx="51">
                  <c:v>22444225817.101353</c:v>
                </c:pt>
                <c:pt idx="52">
                  <c:v>21919523746.701843</c:v>
                </c:pt>
                <c:pt idx="53">
                  <c:v>21532897959.183674</c:v>
                </c:pt>
                <c:pt idx="54">
                  <c:v>21165019685.039371</c:v>
                </c:pt>
                <c:pt idx="55">
                  <c:v>20978379829.731503</c:v>
                </c:pt>
                <c:pt idx="56">
                  <c:v>20857980392.156864</c:v>
                </c:pt>
                <c:pt idx="57">
                  <c:v>20134924967.658474</c:v>
                </c:pt>
                <c:pt idx="58">
                  <c:v>15717788990.825689</c:v>
                </c:pt>
                <c:pt idx="59">
                  <c:v>15700899686.520374</c:v>
                </c:pt>
                <c:pt idx="60">
                  <c:v>14345676063.067366</c:v>
                </c:pt>
                <c:pt idx="61">
                  <c:v>15047858156.028366</c:v>
                </c:pt>
                <c:pt idx="62">
                  <c:v>16203105350.248205</c:v>
                </c:pt>
                <c:pt idx="63">
                  <c:v>16456535132.096684</c:v>
                </c:pt>
                <c:pt idx="64">
                  <c:v>16507841883.936079</c:v>
                </c:pt>
                <c:pt idx="65">
                  <c:v>16155464305.478695</c:v>
                </c:pt>
                <c:pt idx="66">
                  <c:v>16843786078.098475</c:v>
                </c:pt>
                <c:pt idx="67">
                  <c:v>16207444628.099173</c:v>
                </c:pt>
                <c:pt idx="68">
                  <c:v>17128902388.675905</c:v>
                </c:pt>
                <c:pt idx="69">
                  <c:v>17311313950.073421</c:v>
                </c:pt>
                <c:pt idx="70">
                  <c:v>15937125568.942436</c:v>
                </c:pt>
                <c:pt idx="71">
                  <c:v>14913349962.584183</c:v>
                </c:pt>
                <c:pt idx="72">
                  <c:v>15066667001.003012</c:v>
                </c:pt>
                <c:pt idx="73">
                  <c:v>13595473947.667805</c:v>
                </c:pt>
                <c:pt idx="74">
                  <c:v>13637028676.301903</c:v>
                </c:pt>
                <c:pt idx="75">
                  <c:v>12919069787.41679</c:v>
                </c:pt>
                <c:pt idx="76">
                  <c:v>12050120231.675655</c:v>
                </c:pt>
                <c:pt idx="77">
                  <c:v>11598831213.214352</c:v>
                </c:pt>
                <c:pt idx="78">
                  <c:v>11043970561.838089</c:v>
                </c:pt>
                <c:pt idx="79">
                  <c:v>11854679382.033186</c:v>
                </c:pt>
                <c:pt idx="80">
                  <c:v>12001963539.688568</c:v>
                </c:pt>
                <c:pt idx="81">
                  <c:v>12283095039.757668</c:v>
                </c:pt>
                <c:pt idx="82">
                  <c:v>12039345090.031559</c:v>
                </c:pt>
                <c:pt idx="83">
                  <c:v>11974676524.953789</c:v>
                </c:pt>
                <c:pt idx="84">
                  <c:v>11874335394.688976</c:v>
                </c:pt>
                <c:pt idx="85">
                  <c:v>11634404141.378078</c:v>
                </c:pt>
                <c:pt idx="86">
                  <c:v>11396617891.93977</c:v>
                </c:pt>
                <c:pt idx="87">
                  <c:v>11210449504.606293</c:v>
                </c:pt>
                <c:pt idx="88">
                  <c:v>10682707043.667391</c:v>
                </c:pt>
                <c:pt idx="89">
                  <c:v>10786893107.576534</c:v>
                </c:pt>
                <c:pt idx="90">
                  <c:v>10966035446.489433</c:v>
                </c:pt>
                <c:pt idx="91">
                  <c:v>10926563894.523327</c:v>
                </c:pt>
                <c:pt idx="92">
                  <c:v>10940284233.405787</c:v>
                </c:pt>
                <c:pt idx="93">
                  <c:v>11462725337.118523</c:v>
                </c:pt>
                <c:pt idx="94">
                  <c:v>11380445919.972044</c:v>
                </c:pt>
                <c:pt idx="95">
                  <c:v>11756892461.593426</c:v>
                </c:pt>
                <c:pt idx="96">
                  <c:v>12175310294.915867</c:v>
                </c:pt>
                <c:pt idx="97">
                  <c:v>12843905986.044804</c:v>
                </c:pt>
                <c:pt idx="98">
                  <c:v>13268352721.849365</c:v>
                </c:pt>
                <c:pt idx="99">
                  <c:v>14224321354.656631</c:v>
                </c:pt>
                <c:pt idx="100">
                  <c:v>14620154224.154222</c:v>
                </c:pt>
                <c:pt idx="101">
                  <c:v>14980396561.604584</c:v>
                </c:pt>
                <c:pt idx="102">
                  <c:v>15229076106.194691</c:v>
                </c:pt>
                <c:pt idx="103">
                  <c:v>14125696817.119225</c:v>
                </c:pt>
                <c:pt idx="104">
                  <c:v>13808772630.078403</c:v>
                </c:pt>
                <c:pt idx="105">
                  <c:v>12633475008.275406</c:v>
                </c:pt>
                <c:pt idx="106">
                  <c:v>10776323632.130384</c:v>
                </c:pt>
                <c:pt idx="107">
                  <c:v>9917389638.4241772</c:v>
                </c:pt>
                <c:pt idx="108">
                  <c:v>10103420939.017809</c:v>
                </c:pt>
                <c:pt idx="109">
                  <c:v>8336442152.4663677</c:v>
                </c:pt>
                <c:pt idx="110">
                  <c:v>8335501345.2914791</c:v>
                </c:pt>
                <c:pt idx="111">
                  <c:v>8336281165.9192829</c:v>
                </c:pt>
                <c:pt idx="112">
                  <c:v>8559245291.4798212</c:v>
                </c:pt>
                <c:pt idx="113">
                  <c:v>8485937639.1982174</c:v>
                </c:pt>
                <c:pt idx="114">
                  <c:v>8442618708.2405348</c:v>
                </c:pt>
                <c:pt idx="115">
                  <c:v>8371720267.2605791</c:v>
                </c:pt>
                <c:pt idx="116">
                  <c:v>8611362583.5189304</c:v>
                </c:pt>
                <c:pt idx="117">
                  <c:v>8450029074.8898678</c:v>
                </c:pt>
                <c:pt idx="118">
                  <c:v>8472363436.1233482</c:v>
                </c:pt>
                <c:pt idx="119">
                  <c:v>8539670484.5814972</c:v>
                </c:pt>
                <c:pt idx="120">
                  <c:v>8632062555.0660801</c:v>
                </c:pt>
                <c:pt idx="121">
                  <c:v>8462827234.0425529</c:v>
                </c:pt>
                <c:pt idx="122">
                  <c:v>8571273191.4893618</c:v>
                </c:pt>
                <c:pt idx="123">
                  <c:v>8689857446.8085098</c:v>
                </c:pt>
                <c:pt idx="124">
                  <c:v>8823878723.4042549</c:v>
                </c:pt>
                <c:pt idx="125">
                  <c:v>9034171914.8936157</c:v>
                </c:pt>
                <c:pt idx="126">
                  <c:v>8442602380.9523811</c:v>
                </c:pt>
                <c:pt idx="127">
                  <c:v>8501049206.3492069</c:v>
                </c:pt>
                <c:pt idx="128">
                  <c:v>8435898015.8730164</c:v>
                </c:pt>
                <c:pt idx="129">
                  <c:v>8690900000</c:v>
                </c:pt>
                <c:pt idx="130">
                  <c:v>8263788148.1481476</c:v>
                </c:pt>
                <c:pt idx="131">
                  <c:v>8344491111.1111107</c:v>
                </c:pt>
                <c:pt idx="132">
                  <c:v>8442174074.0740738</c:v>
                </c:pt>
                <c:pt idx="133">
                  <c:v>8603252222.2222214</c:v>
                </c:pt>
                <c:pt idx="134">
                  <c:v>9072046212.121212</c:v>
                </c:pt>
                <c:pt idx="135">
                  <c:v>8709933333.3333321</c:v>
                </c:pt>
                <c:pt idx="136">
                  <c:v>8763712878.787878</c:v>
                </c:pt>
                <c:pt idx="137">
                  <c:v>8817577272.727272</c:v>
                </c:pt>
                <c:pt idx="138">
                  <c:v>9010816287.8787861</c:v>
                </c:pt>
                <c:pt idx="139">
                  <c:v>9111501740.8123798</c:v>
                </c:pt>
                <c:pt idx="140">
                  <c:v>9220395744.6808529</c:v>
                </c:pt>
                <c:pt idx="141">
                  <c:v>9345740425.5319157</c:v>
                </c:pt>
                <c:pt idx="142">
                  <c:v>9442230947.775629</c:v>
                </c:pt>
                <c:pt idx="143">
                  <c:v>9564911500.974659</c:v>
                </c:pt>
                <c:pt idx="144">
                  <c:v>9523887329.4346981</c:v>
                </c:pt>
                <c:pt idx="145">
                  <c:v>9477267446.3937626</c:v>
                </c:pt>
                <c:pt idx="146">
                  <c:v>9646651851.8518524</c:v>
                </c:pt>
                <c:pt idx="147">
                  <c:v>9980262378.1676426</c:v>
                </c:pt>
                <c:pt idx="148">
                  <c:v>9773058999.2531738</c:v>
                </c:pt>
                <c:pt idx="149">
                  <c:v>10241911874.533236</c:v>
                </c:pt>
                <c:pt idx="150">
                  <c:v>10498818147.871546</c:v>
                </c:pt>
                <c:pt idx="151">
                  <c:v>10977205750.560122</c:v>
                </c:pt>
                <c:pt idx="152">
                  <c:v>10811159527.326441</c:v>
                </c:pt>
                <c:pt idx="153">
                  <c:v>11068612259.970457</c:v>
                </c:pt>
                <c:pt idx="154">
                  <c:v>11315280649.926144</c:v>
                </c:pt>
                <c:pt idx="155">
                  <c:v>11445212703.101919</c:v>
                </c:pt>
                <c:pt idx="156">
                  <c:v>10418590169.491524</c:v>
                </c:pt>
                <c:pt idx="157">
                  <c:v>10333335254.237288</c:v>
                </c:pt>
                <c:pt idx="158">
                  <c:v>10248634915.254236</c:v>
                </c:pt>
                <c:pt idx="159">
                  <c:v>10256894576.271187</c:v>
                </c:pt>
                <c:pt idx="160">
                  <c:v>10247969152.542374</c:v>
                </c:pt>
                <c:pt idx="161">
                  <c:v>9760690445.8598709</c:v>
                </c:pt>
                <c:pt idx="162">
                  <c:v>9986055414.0127373</c:v>
                </c:pt>
                <c:pt idx="163">
                  <c:v>10081972929.936304</c:v>
                </c:pt>
                <c:pt idx="164">
                  <c:v>10202373566.878981</c:v>
                </c:pt>
                <c:pt idx="165">
                  <c:v>9152034857.1428566</c:v>
                </c:pt>
                <c:pt idx="166">
                  <c:v>9269123714.2857151</c:v>
                </c:pt>
                <c:pt idx="167">
                  <c:v>9072850285.7142868</c:v>
                </c:pt>
                <c:pt idx="168">
                  <c:v>9105282000</c:v>
                </c:pt>
                <c:pt idx="169">
                  <c:v>10069195555.555555</c:v>
                </c:pt>
                <c:pt idx="170">
                  <c:v>10059129523.809525</c:v>
                </c:pt>
                <c:pt idx="171">
                  <c:v>10105063809.523809</c:v>
                </c:pt>
                <c:pt idx="172">
                  <c:v>10037922857.142857</c:v>
                </c:pt>
                <c:pt idx="173">
                  <c:v>10137853650.793652</c:v>
                </c:pt>
                <c:pt idx="174">
                  <c:v>10756550671.14094</c:v>
                </c:pt>
                <c:pt idx="175">
                  <c:v>10892205033.557049</c:v>
                </c:pt>
                <c:pt idx="176">
                  <c:v>10857547315.436241</c:v>
                </c:pt>
                <c:pt idx="177">
                  <c:v>11034558053.691277</c:v>
                </c:pt>
                <c:pt idx="178">
                  <c:v>11381567586.206898</c:v>
                </c:pt>
                <c:pt idx="179">
                  <c:v>11451402068.965517</c:v>
                </c:pt>
                <c:pt idx="180">
                  <c:v>11595797241.379311</c:v>
                </c:pt>
                <c:pt idx="181">
                  <c:v>11625243448.275862</c:v>
                </c:pt>
                <c:pt idx="182">
                  <c:v>12978841153.846153</c:v>
                </c:pt>
                <c:pt idx="183">
                  <c:v>13325604999.999998</c:v>
                </c:pt>
                <c:pt idx="184">
                  <c:v>13543227307.692307</c:v>
                </c:pt>
                <c:pt idx="185">
                  <c:v>13654858846.153847</c:v>
                </c:pt>
                <c:pt idx="186">
                  <c:v>13835057692.307692</c:v>
                </c:pt>
                <c:pt idx="187">
                  <c:v>12626588732.394367</c:v>
                </c:pt>
                <c:pt idx="188">
                  <c:v>12887835915.492958</c:v>
                </c:pt>
                <c:pt idx="189">
                  <c:v>12761911971.830986</c:v>
                </c:pt>
                <c:pt idx="190">
                  <c:v>12758595070.422535</c:v>
                </c:pt>
                <c:pt idx="191">
                  <c:v>13764952631.578945</c:v>
                </c:pt>
                <c:pt idx="192">
                  <c:v>13743619548.872181</c:v>
                </c:pt>
                <c:pt idx="193">
                  <c:v>13787731578.947367</c:v>
                </c:pt>
                <c:pt idx="194">
                  <c:v>13825983834.586464</c:v>
                </c:pt>
                <c:pt idx="195">
                  <c:v>14043071620.068937</c:v>
                </c:pt>
                <c:pt idx="196">
                  <c:v>14248315315.315315</c:v>
                </c:pt>
                <c:pt idx="197">
                  <c:v>14361411280.846066</c:v>
                </c:pt>
                <c:pt idx="198">
                  <c:v>14658506854.680769</c:v>
                </c:pt>
                <c:pt idx="199">
                  <c:v>14851739913.826872</c:v>
                </c:pt>
                <c:pt idx="200">
                  <c:v>15259851140.456182</c:v>
                </c:pt>
                <c:pt idx="201">
                  <c:v>15580809523.809525</c:v>
                </c:pt>
                <c:pt idx="202">
                  <c:v>16473751900.760303</c:v>
                </c:pt>
                <c:pt idx="203">
                  <c:v>17011962785.114046</c:v>
                </c:pt>
                <c:pt idx="204">
                  <c:v>18534748923.341946</c:v>
                </c:pt>
                <c:pt idx="205">
                  <c:v>18655571490.094746</c:v>
                </c:pt>
                <c:pt idx="206">
                  <c:v>16977547709.923664</c:v>
                </c:pt>
                <c:pt idx="207">
                  <c:v>17492148854.96183</c:v>
                </c:pt>
                <c:pt idx="208">
                  <c:v>17496061832.061069</c:v>
                </c:pt>
                <c:pt idx="209">
                  <c:v>17030395131.086143</c:v>
                </c:pt>
                <c:pt idx="210">
                  <c:v>17124644194.756556</c:v>
                </c:pt>
                <c:pt idx="211">
                  <c:v>17289559176.029964</c:v>
                </c:pt>
                <c:pt idx="212">
                  <c:v>17433118352.059925</c:v>
                </c:pt>
                <c:pt idx="213">
                  <c:v>16419028315.412186</c:v>
                </c:pt>
                <c:pt idx="214">
                  <c:v>16636278494.623655</c:v>
                </c:pt>
                <c:pt idx="215">
                  <c:v>16713776344.086021</c:v>
                </c:pt>
                <c:pt idx="216">
                  <c:v>16662064516.12903</c:v>
                </c:pt>
                <c:pt idx="217">
                  <c:v>16685671796.70723</c:v>
                </c:pt>
                <c:pt idx="218">
                  <c:v>16766471009.305655</c:v>
                </c:pt>
                <c:pt idx="219">
                  <c:v>16824602720.114532</c:v>
                </c:pt>
                <c:pt idx="220">
                  <c:v>17004833214.030064</c:v>
                </c:pt>
                <c:pt idx="221">
                  <c:v>17862074128.440365</c:v>
                </c:pt>
                <c:pt idx="222">
                  <c:v>17677126238.532108</c:v>
                </c:pt>
                <c:pt idx="223">
                  <c:v>17615871192.660549</c:v>
                </c:pt>
                <c:pt idx="224">
                  <c:v>17661863486.238533</c:v>
                </c:pt>
                <c:pt idx="225">
                  <c:v>18004954495.412842</c:v>
                </c:pt>
                <c:pt idx="226">
                  <c:v>19102297609.868927</c:v>
                </c:pt>
                <c:pt idx="227">
                  <c:v>18817611796.453354</c:v>
                </c:pt>
                <c:pt idx="228">
                  <c:v>18921555512.721668</c:v>
                </c:pt>
                <c:pt idx="229">
                  <c:v>19057163839.629917</c:v>
                </c:pt>
                <c:pt idx="230">
                  <c:v>19257152941.176472</c:v>
                </c:pt>
                <c:pt idx="231">
                  <c:v>19158032156.862747</c:v>
                </c:pt>
                <c:pt idx="232">
                  <c:v>19692916078.431374</c:v>
                </c:pt>
                <c:pt idx="233">
                  <c:v>19903284313.725491</c:v>
                </c:pt>
                <c:pt idx="234">
                  <c:v>20627396078.431374</c:v>
                </c:pt>
                <c:pt idx="235">
                  <c:v>20433360392.156864</c:v>
                </c:pt>
                <c:pt idx="236">
                  <c:v>20649551764.705879</c:v>
                </c:pt>
                <c:pt idx="237">
                  <c:v>21001408627.450981</c:v>
                </c:pt>
                <c:pt idx="238">
                  <c:v>21317163137.254902</c:v>
                </c:pt>
                <c:pt idx="239">
                  <c:v>21271387334.887337</c:v>
                </c:pt>
                <c:pt idx="240">
                  <c:v>21448392773.892776</c:v>
                </c:pt>
                <c:pt idx="241">
                  <c:v>21518655400.155399</c:v>
                </c:pt>
                <c:pt idx="242">
                  <c:v>21660296037.29604</c:v>
                </c:pt>
                <c:pt idx="243">
                  <c:v>22034432338.115547</c:v>
                </c:pt>
                <c:pt idx="244">
                  <c:v>21819643660.333462</c:v>
                </c:pt>
                <c:pt idx="245">
                  <c:v>22316434276.85149</c:v>
                </c:pt>
                <c:pt idx="246">
                  <c:v>22356827064.753777</c:v>
                </c:pt>
                <c:pt idx="247">
                  <c:v>22237074447.460255</c:v>
                </c:pt>
                <c:pt idx="248">
                  <c:v>21366877716.390423</c:v>
                </c:pt>
                <c:pt idx="249">
                  <c:v>21556200368.324123</c:v>
                </c:pt>
                <c:pt idx="250">
                  <c:v>21517357642.725601</c:v>
                </c:pt>
                <c:pt idx="251">
                  <c:v>22073377163.904236</c:v>
                </c:pt>
                <c:pt idx="252">
                  <c:v>21430603928.57143</c:v>
                </c:pt>
                <c:pt idx="253">
                  <c:v>21508149285.714287</c:v>
                </c:pt>
                <c:pt idx="254">
                  <c:v>23003613571.428574</c:v>
                </c:pt>
                <c:pt idx="255">
                  <c:v>23742499285.714287</c:v>
                </c:pt>
                <c:pt idx="256">
                  <c:v>25942675736.961452</c:v>
                </c:pt>
                <c:pt idx="257">
                  <c:v>25693694633.408924</c:v>
                </c:pt>
                <c:pt idx="258">
                  <c:v>25763543083.900227</c:v>
                </c:pt>
                <c:pt idx="259">
                  <c:v>26752293272.864704</c:v>
                </c:pt>
                <c:pt idx="260">
                  <c:v>25969653903.345722</c:v>
                </c:pt>
                <c:pt idx="261">
                  <c:v>26413233085.501858</c:v>
                </c:pt>
                <c:pt idx="262">
                  <c:v>26189281412.639408</c:v>
                </c:pt>
                <c:pt idx="263">
                  <c:v>26056688104.089222</c:v>
                </c:pt>
                <c:pt idx="264">
                  <c:v>26370114938.225388</c:v>
                </c:pt>
                <c:pt idx="265">
                  <c:v>26341214526.394611</c:v>
                </c:pt>
                <c:pt idx="266">
                  <c:v>26372330587.794834</c:v>
                </c:pt>
                <c:pt idx="267">
                  <c:v>26449319356.046425</c:v>
                </c:pt>
                <c:pt idx="268">
                  <c:v>27436238955.051861</c:v>
                </c:pt>
                <c:pt idx="269">
                  <c:v>27239187860.16135</c:v>
                </c:pt>
                <c:pt idx="270">
                  <c:v>27183966961.198616</c:v>
                </c:pt>
                <c:pt idx="271">
                  <c:v>27816247406.838261</c:v>
                </c:pt>
                <c:pt idx="272">
                  <c:v>28751490035.169987</c:v>
                </c:pt>
                <c:pt idx="273">
                  <c:v>29088258304.025009</c:v>
                </c:pt>
                <c:pt idx="274">
                  <c:v>29154192653.380226</c:v>
                </c:pt>
                <c:pt idx="275">
                  <c:v>29390475967.174679</c:v>
                </c:pt>
                <c:pt idx="276">
                  <c:v>29834947900.46656</c:v>
                </c:pt>
                <c:pt idx="277">
                  <c:v>30051125194.401241</c:v>
                </c:pt>
                <c:pt idx="278">
                  <c:v>30387482503.888027</c:v>
                </c:pt>
                <c:pt idx="279">
                  <c:v>30478569206.842926</c:v>
                </c:pt>
                <c:pt idx="280">
                  <c:v>30441028946.35276</c:v>
                </c:pt>
                <c:pt idx="281">
                  <c:v>31065706676.958702</c:v>
                </c:pt>
                <c:pt idx="282">
                  <c:v>31599616364.338093</c:v>
                </c:pt>
                <c:pt idx="283">
                  <c:v>32074979930.528751</c:v>
                </c:pt>
                <c:pt idx="284">
                  <c:v>31373260552.570995</c:v>
                </c:pt>
                <c:pt idx="285">
                  <c:v>31772118188.795094</c:v>
                </c:pt>
                <c:pt idx="286">
                  <c:v>33048211818.879513</c:v>
                </c:pt>
                <c:pt idx="287">
                  <c:v>33249273599.386032</c:v>
                </c:pt>
                <c:pt idx="288">
                  <c:v>32365649262.202042</c:v>
                </c:pt>
                <c:pt idx="289">
                  <c:v>32696807415.815361</c:v>
                </c:pt>
                <c:pt idx="290">
                  <c:v>33400683314.41544</c:v>
                </c:pt>
                <c:pt idx="291">
                  <c:v>33167032160.423763</c:v>
                </c:pt>
                <c:pt idx="292">
                  <c:v>32847418832.391716</c:v>
                </c:pt>
                <c:pt idx="293">
                  <c:v>33508113370.998119</c:v>
                </c:pt>
                <c:pt idx="294">
                  <c:v>33782502448.210922</c:v>
                </c:pt>
                <c:pt idx="295">
                  <c:v>33908221845.57439</c:v>
                </c:pt>
                <c:pt idx="296">
                  <c:v>32995674694.331238</c:v>
                </c:pt>
                <c:pt idx="297">
                  <c:v>33738255279.733238</c:v>
                </c:pt>
                <c:pt idx="298">
                  <c:v>34629344201.556137</c:v>
                </c:pt>
                <c:pt idx="299">
                  <c:v>35607933308.632828</c:v>
                </c:pt>
                <c:pt idx="300">
                  <c:v>32511423763.042744</c:v>
                </c:pt>
                <c:pt idx="301">
                  <c:v>32752908448.333893</c:v>
                </c:pt>
                <c:pt idx="302">
                  <c:v>33051256815.886902</c:v>
                </c:pt>
                <c:pt idx="303">
                  <c:v>33164042016.806721</c:v>
                </c:pt>
                <c:pt idx="304">
                  <c:v>34677528067.226891</c:v>
                </c:pt>
                <c:pt idx="305">
                  <c:v>32684800307.69231</c:v>
                </c:pt>
                <c:pt idx="306">
                  <c:v>31403419714.285717</c:v>
                </c:pt>
                <c:pt idx="307">
                  <c:v>32012506285.714287</c:v>
                </c:pt>
                <c:pt idx="308">
                  <c:v>32747365428.571434</c:v>
                </c:pt>
                <c:pt idx="309">
                  <c:v>37193209369.951538</c:v>
                </c:pt>
                <c:pt idx="310">
                  <c:v>37490443941.841682</c:v>
                </c:pt>
                <c:pt idx="311">
                  <c:v>38517548949.91922</c:v>
                </c:pt>
                <c:pt idx="312">
                  <c:v>35634692861.427711</c:v>
                </c:pt>
                <c:pt idx="313">
                  <c:v>34362424057.971008</c:v>
                </c:pt>
                <c:pt idx="314">
                  <c:v>30804065535.248039</c:v>
                </c:pt>
                <c:pt idx="315">
                  <c:v>29302957617.921242</c:v>
                </c:pt>
                <c:pt idx="316">
                  <c:v>25815902789.140938</c:v>
                </c:pt>
                <c:pt idx="317">
                  <c:v>25937370572.819164</c:v>
                </c:pt>
                <c:pt idx="318">
                  <c:v>29572166923.076923</c:v>
                </c:pt>
                <c:pt idx="319">
                  <c:v>29286943302.606121</c:v>
                </c:pt>
                <c:pt idx="320">
                  <c:v>30632087792.20779</c:v>
                </c:pt>
                <c:pt idx="321">
                  <c:v>27580357674.418606</c:v>
                </c:pt>
                <c:pt idx="322">
                  <c:v>28987801477.832516</c:v>
                </c:pt>
                <c:pt idx="323">
                  <c:v>30919317347.970531</c:v>
                </c:pt>
                <c:pt idx="324">
                  <c:v>31501329700.996677</c:v>
                </c:pt>
                <c:pt idx="325">
                  <c:v>33128489863.013695</c:v>
                </c:pt>
                <c:pt idx="326">
                  <c:v>34109863966.480442</c:v>
                </c:pt>
                <c:pt idx="327">
                  <c:v>33024016513.204487</c:v>
                </c:pt>
                <c:pt idx="328">
                  <c:v>31859504778.947369</c:v>
                </c:pt>
                <c:pt idx="329">
                  <c:v>31530745333.333336</c:v>
                </c:pt>
                <c:pt idx="330">
                  <c:v>29796936483.272556</c:v>
                </c:pt>
                <c:pt idx="331">
                  <c:v>29563470568.421047</c:v>
                </c:pt>
                <c:pt idx="332">
                  <c:v>27968981708.784595</c:v>
                </c:pt>
                <c:pt idx="333">
                  <c:v>28432383691.805058</c:v>
                </c:pt>
                <c:pt idx="334">
                  <c:v>28706038689.438824</c:v>
                </c:pt>
                <c:pt idx="335">
                  <c:v>28217905872.888176</c:v>
                </c:pt>
                <c:pt idx="336">
                  <c:v>27625565176.745548</c:v>
                </c:pt>
                <c:pt idx="337">
                  <c:v>28135595883.56366</c:v>
                </c:pt>
                <c:pt idx="338">
                  <c:v>29615517992.656059</c:v>
                </c:pt>
                <c:pt idx="339">
                  <c:v>29596127139.364307</c:v>
                </c:pt>
                <c:pt idx="340">
                  <c:v>29308833293.413177</c:v>
                </c:pt>
                <c:pt idx="341">
                  <c:v>30081284220.646561</c:v>
                </c:pt>
                <c:pt idx="342">
                  <c:v>29535171328.30777</c:v>
                </c:pt>
                <c:pt idx="343">
                  <c:v>29744257571.714478</c:v>
                </c:pt>
                <c:pt idx="344">
                  <c:v>29654542633.560898</c:v>
                </c:pt>
                <c:pt idx="345">
                  <c:v>28267069743.400402</c:v>
                </c:pt>
                <c:pt idx="346">
                  <c:v>27068719228.227829</c:v>
                </c:pt>
                <c:pt idx="347">
                  <c:v>26387959591.836731</c:v>
                </c:pt>
                <c:pt idx="348">
                  <c:v>27065520000</c:v>
                </c:pt>
                <c:pt idx="349">
                  <c:v>26792769324.974483</c:v>
                </c:pt>
                <c:pt idx="350">
                  <c:v>26734246745.362564</c:v>
                </c:pt>
                <c:pt idx="351">
                  <c:v>27009351877.887123</c:v>
                </c:pt>
                <c:pt idx="352">
                  <c:v>23560938182.889118</c:v>
                </c:pt>
                <c:pt idx="353">
                  <c:v>23901953939.036957</c:v>
                </c:pt>
                <c:pt idx="354">
                  <c:v>22979276036.228024</c:v>
                </c:pt>
                <c:pt idx="355">
                  <c:v>21984961455.243412</c:v>
                </c:pt>
                <c:pt idx="356">
                  <c:v>21091078646.616539</c:v>
                </c:pt>
                <c:pt idx="357">
                  <c:v>22766157630.0578</c:v>
                </c:pt>
                <c:pt idx="358">
                  <c:v>22261304912.401237</c:v>
                </c:pt>
                <c:pt idx="359">
                  <c:v>23716961461.928932</c:v>
                </c:pt>
                <c:pt idx="360">
                  <c:v>23959179174.306126</c:v>
                </c:pt>
                <c:pt idx="361">
                  <c:v>26194196464.348846</c:v>
                </c:pt>
                <c:pt idx="362">
                  <c:v>26507011056.675777</c:v>
                </c:pt>
                <c:pt idx="363">
                  <c:v>27605673473.027195</c:v>
                </c:pt>
                <c:pt idx="364">
                  <c:v>27270003566.651806</c:v>
                </c:pt>
                <c:pt idx="365">
                  <c:v>26641903956.771832</c:v>
                </c:pt>
                <c:pt idx="366">
                  <c:v>27333582289.803223</c:v>
                </c:pt>
                <c:pt idx="367">
                  <c:v>28506575649.571487</c:v>
                </c:pt>
                <c:pt idx="368">
                  <c:v>27539376274.285713</c:v>
                </c:pt>
                <c:pt idx="369">
                  <c:v>28287053084.112152</c:v>
                </c:pt>
                <c:pt idx="370">
                  <c:v>26886409909.909908</c:v>
                </c:pt>
                <c:pt idx="371">
                  <c:v>29363327254.901958</c:v>
                </c:pt>
                <c:pt idx="372">
                  <c:v>29939618055.555557</c:v>
                </c:pt>
                <c:pt idx="373">
                  <c:v>33151759694.989109</c:v>
                </c:pt>
                <c:pt idx="374">
                  <c:v>32403520346.320347</c:v>
                </c:pt>
                <c:pt idx="375">
                  <c:v>35250563294.117645</c:v>
                </c:pt>
                <c:pt idx="376">
                  <c:v>35446339529.411758</c:v>
                </c:pt>
                <c:pt idx="377">
                  <c:v>38608606852.791878</c:v>
                </c:pt>
                <c:pt idx="378">
                  <c:v>38750679790.026245</c:v>
                </c:pt>
                <c:pt idx="379">
                  <c:v>39762760427.807487</c:v>
                </c:pt>
                <c:pt idx="380">
                  <c:v>41622851123.595505</c:v>
                </c:pt>
                <c:pt idx="381">
                  <c:v>46325296048.632217</c:v>
                </c:pt>
                <c:pt idx="382">
                  <c:v>44822282997.118149</c:v>
                </c:pt>
                <c:pt idx="383">
                  <c:v>44399711143.695007</c:v>
                </c:pt>
                <c:pt idx="384">
                  <c:v>42578286834.733894</c:v>
                </c:pt>
                <c:pt idx="385">
                  <c:v>46809987234.042557</c:v>
                </c:pt>
                <c:pt idx="386">
                  <c:v>45766849851.63205</c:v>
                </c:pt>
                <c:pt idx="387">
                  <c:v>45461169732.937683</c:v>
                </c:pt>
                <c:pt idx="388">
                  <c:v>45921891591.591591</c:v>
                </c:pt>
                <c:pt idx="389">
                  <c:v>45229538775.510201</c:v>
                </c:pt>
                <c:pt idx="390">
                  <c:v>46552195335.27697</c:v>
                </c:pt>
                <c:pt idx="391">
                  <c:v>46966929585.798813</c:v>
                </c:pt>
                <c:pt idx="392">
                  <c:v>46127035174.418602</c:v>
                </c:pt>
                <c:pt idx="393">
                  <c:v>47181191740.412971</c:v>
                </c:pt>
                <c:pt idx="394">
                  <c:v>49130081268.882179</c:v>
                </c:pt>
                <c:pt idx="395">
                  <c:v>49142893975.903618</c:v>
                </c:pt>
                <c:pt idx="396">
                  <c:v>48836021621.62162</c:v>
                </c:pt>
                <c:pt idx="397">
                  <c:v>48301317365.269463</c:v>
                </c:pt>
                <c:pt idx="398">
                  <c:v>45210288857.938721</c:v>
                </c:pt>
                <c:pt idx="399">
                  <c:v>39772975235.777313</c:v>
                </c:pt>
                <c:pt idx="400">
                  <c:v>41754032022.915848</c:v>
                </c:pt>
                <c:pt idx="401">
                  <c:v>37024056502.242149</c:v>
                </c:pt>
                <c:pt idx="402">
                  <c:v>38414992609.699768</c:v>
                </c:pt>
                <c:pt idx="403">
                  <c:v>37670840178.571419</c:v>
                </c:pt>
                <c:pt idx="404">
                  <c:v>38080753167.420815</c:v>
                </c:pt>
                <c:pt idx="405">
                  <c:v>33597914031.620556</c:v>
                </c:pt>
                <c:pt idx="406">
                  <c:v>33130806949.806953</c:v>
                </c:pt>
                <c:pt idx="407">
                  <c:v>30304302622.377628</c:v>
                </c:pt>
                <c:pt idx="408">
                  <c:v>33825267692.30769</c:v>
                </c:pt>
                <c:pt idx="409">
                  <c:v>34234665692.007797</c:v>
                </c:pt>
                <c:pt idx="410">
                  <c:v>35098482261.208572</c:v>
                </c:pt>
                <c:pt idx="411">
                  <c:v>35061433776.091087</c:v>
                </c:pt>
                <c:pt idx="412">
                  <c:v>36779787401.574799</c:v>
                </c:pt>
                <c:pt idx="413">
                  <c:v>36885883166.332664</c:v>
                </c:pt>
                <c:pt idx="414">
                  <c:v>39717505919.661728</c:v>
                </c:pt>
                <c:pt idx="415">
                  <c:v>36886672038.834953</c:v>
                </c:pt>
                <c:pt idx="416">
                  <c:v>35943203759.398491</c:v>
                </c:pt>
                <c:pt idx="417">
                  <c:v>36091073308.270676</c:v>
                </c:pt>
                <c:pt idx="418">
                  <c:v>34016029821.42857</c:v>
                </c:pt>
                <c:pt idx="419">
                  <c:v>35133734814.814812</c:v>
                </c:pt>
                <c:pt idx="420">
                  <c:v>34188721043.165466</c:v>
                </c:pt>
                <c:pt idx="421">
                  <c:v>32423551190.476192</c:v>
                </c:pt>
                <c:pt idx="422">
                  <c:v>33169641681.260948</c:v>
                </c:pt>
                <c:pt idx="423">
                  <c:v>32742206065.857891</c:v>
                </c:pt>
                <c:pt idx="424">
                  <c:v>32810489895.470387</c:v>
                </c:pt>
                <c:pt idx="425">
                  <c:v>33582018453.427067</c:v>
                </c:pt>
                <c:pt idx="426">
                  <c:v>32853689518.900341</c:v>
                </c:pt>
                <c:pt idx="427">
                  <c:v>32196357868.020306</c:v>
                </c:pt>
                <c:pt idx="428">
                  <c:v>30616607507.987217</c:v>
                </c:pt>
                <c:pt idx="429">
                  <c:v>31013196800</c:v>
                </c:pt>
                <c:pt idx="430">
                  <c:v>30551846399.999996</c:v>
                </c:pt>
                <c:pt idx="431">
                  <c:v>30333404640</c:v>
                </c:pt>
                <c:pt idx="432">
                  <c:v>29201937327.188942</c:v>
                </c:pt>
                <c:pt idx="433">
                  <c:v>28180260518.731987</c:v>
                </c:pt>
                <c:pt idx="434">
                  <c:v>28829486167.146973</c:v>
                </c:pt>
                <c:pt idx="435">
                  <c:v>29900160060.060055</c:v>
                </c:pt>
                <c:pt idx="436">
                  <c:v>30262352042.360058</c:v>
                </c:pt>
                <c:pt idx="437">
                  <c:v>30877245259.938839</c:v>
                </c:pt>
                <c:pt idx="438">
                  <c:v>31371317230.769234</c:v>
                </c:pt>
                <c:pt idx="439">
                  <c:v>30140561755.952385</c:v>
                </c:pt>
                <c:pt idx="440">
                  <c:v>30976886453.576866</c:v>
                </c:pt>
                <c:pt idx="441">
                  <c:v>30623973393.124065</c:v>
                </c:pt>
                <c:pt idx="442">
                  <c:v>32073342770.167431</c:v>
                </c:pt>
                <c:pt idx="443">
                  <c:v>32681523899.371067</c:v>
                </c:pt>
                <c:pt idx="444">
                  <c:v>32028087957.317074</c:v>
                </c:pt>
                <c:pt idx="445">
                  <c:v>32005861246.200607</c:v>
                </c:pt>
                <c:pt idx="446">
                  <c:v>32705378115.501518</c:v>
                </c:pt>
                <c:pt idx="447">
                  <c:v>32120496334.310848</c:v>
                </c:pt>
                <c:pt idx="448">
                  <c:v>32022429239.766087</c:v>
                </c:pt>
                <c:pt idx="449">
                  <c:v>32440510147.058823</c:v>
                </c:pt>
                <c:pt idx="450">
                  <c:v>34044723100.7752</c:v>
                </c:pt>
                <c:pt idx="451">
                  <c:v>34740298136.645966</c:v>
                </c:pt>
                <c:pt idx="452">
                  <c:v>34561116796.267502</c:v>
                </c:pt>
                <c:pt idx="453">
                  <c:v>35384184219.001602</c:v>
                </c:pt>
                <c:pt idx="454">
                  <c:v>39068241666.666672</c:v>
                </c:pt>
                <c:pt idx="455">
                  <c:v>39272755851.063835</c:v>
                </c:pt>
                <c:pt idx="456">
                  <c:v>43901139636.36364</c:v>
                </c:pt>
                <c:pt idx="457">
                  <c:v>42494767164.1791</c:v>
                </c:pt>
                <c:pt idx="458">
                  <c:v>44820978904.665314</c:v>
                </c:pt>
                <c:pt idx="459">
                  <c:v>43181085384.615379</c:v>
                </c:pt>
                <c:pt idx="460">
                  <c:v>41918417992.424248</c:v>
                </c:pt>
                <c:pt idx="461">
                  <c:v>42127351224.105469</c:v>
                </c:pt>
                <c:pt idx="462">
                  <c:v>41786557247.706421</c:v>
                </c:pt>
                <c:pt idx="463">
                  <c:v>42179640147.329651</c:v>
                </c:pt>
                <c:pt idx="464">
                  <c:v>42976115157.116455</c:v>
                </c:pt>
                <c:pt idx="465">
                  <c:v>39808805414.551605</c:v>
                </c:pt>
                <c:pt idx="466">
                  <c:v>39066505093.378609</c:v>
                </c:pt>
                <c:pt idx="467">
                  <c:v>39532492857.14286</c:v>
                </c:pt>
                <c:pt idx="468">
                  <c:v>39745598299.319733</c:v>
                </c:pt>
                <c:pt idx="469">
                  <c:v>40090410374.149658</c:v>
                </c:pt>
                <c:pt idx="470">
                  <c:v>38924205123.966942</c:v>
                </c:pt>
                <c:pt idx="471">
                  <c:v>40475815834.767647</c:v>
                </c:pt>
                <c:pt idx="472">
                  <c:v>38847010066.006607</c:v>
                </c:pt>
                <c:pt idx="473">
                  <c:v>37394516800</c:v>
                </c:pt>
                <c:pt idx="474">
                  <c:v>37055992563.291138</c:v>
                </c:pt>
                <c:pt idx="475">
                  <c:v>37093040705.128212</c:v>
                </c:pt>
                <c:pt idx="476">
                  <c:v>35792175346.68721</c:v>
                </c:pt>
                <c:pt idx="477">
                  <c:v>35309812180.451126</c:v>
                </c:pt>
                <c:pt idx="478">
                  <c:v>34740119469.026543</c:v>
                </c:pt>
                <c:pt idx="479">
                  <c:v>34642938472.834068</c:v>
                </c:pt>
                <c:pt idx="480">
                  <c:v>34498514390.602058</c:v>
                </c:pt>
                <c:pt idx="481">
                  <c:v>34435801582.733818</c:v>
                </c:pt>
                <c:pt idx="482">
                  <c:v>34539337841.726624</c:v>
                </c:pt>
                <c:pt idx="483">
                  <c:v>34216959743.954479</c:v>
                </c:pt>
                <c:pt idx="484">
                  <c:v>32510380521.262009</c:v>
                </c:pt>
                <c:pt idx="485">
                  <c:v>32404021067.031464</c:v>
                </c:pt>
                <c:pt idx="486">
                  <c:v>31215932198.952881</c:v>
                </c:pt>
                <c:pt idx="487">
                  <c:v>30842296465.96859</c:v>
                </c:pt>
                <c:pt idx="488">
                  <c:v>30934013219.895287</c:v>
                </c:pt>
                <c:pt idx="489">
                  <c:v>30950580759.162304</c:v>
                </c:pt>
                <c:pt idx="490">
                  <c:v>31416214267.015705</c:v>
                </c:pt>
                <c:pt idx="491">
                  <c:v>31258780628.272247</c:v>
                </c:pt>
                <c:pt idx="492">
                  <c:v>31338179450.261784</c:v>
                </c:pt>
                <c:pt idx="493">
                  <c:v>31418054581.151833</c:v>
                </c:pt>
                <c:pt idx="494">
                  <c:v>30008352795.031052</c:v>
                </c:pt>
                <c:pt idx="495">
                  <c:v>30972463533.834583</c:v>
                </c:pt>
                <c:pt idx="496">
                  <c:v>30122318237.454102</c:v>
                </c:pt>
                <c:pt idx="497">
                  <c:v>30810377845.777237</c:v>
                </c:pt>
                <c:pt idx="498">
                  <c:v>30696225394.896717</c:v>
                </c:pt>
                <c:pt idx="499">
                  <c:v>30631685799.522671</c:v>
                </c:pt>
                <c:pt idx="500">
                  <c:v>30953086215.235794</c:v>
                </c:pt>
                <c:pt idx="501">
                  <c:v>31386831654.676258</c:v>
                </c:pt>
                <c:pt idx="502">
                  <c:v>32704816202.531643</c:v>
                </c:pt>
                <c:pt idx="503">
                  <c:v>32568359999.999996</c:v>
                </c:pt>
                <c:pt idx="504">
                  <c:v>31368293803.159172</c:v>
                </c:pt>
                <c:pt idx="505">
                  <c:v>31378281684.981686</c:v>
                </c:pt>
                <c:pt idx="506">
                  <c:v>31562235775.335773</c:v>
                </c:pt>
                <c:pt idx="507">
                  <c:v>31759466056.166058</c:v>
                </c:pt>
                <c:pt idx="508">
                  <c:v>32043035207.823959</c:v>
                </c:pt>
                <c:pt idx="509">
                  <c:v>31857486674.816628</c:v>
                </c:pt>
                <c:pt idx="510">
                  <c:v>32021276405.867973</c:v>
                </c:pt>
                <c:pt idx="511">
                  <c:v>32600366014.669926</c:v>
                </c:pt>
                <c:pt idx="512">
                  <c:v>32070711613.691933</c:v>
                </c:pt>
                <c:pt idx="513">
                  <c:v>32021918948.655262</c:v>
                </c:pt>
                <c:pt idx="514">
                  <c:v>32271568215.158924</c:v>
                </c:pt>
                <c:pt idx="515">
                  <c:v>33677231784.84108</c:v>
                </c:pt>
                <c:pt idx="516">
                  <c:v>34020035941.320293</c:v>
                </c:pt>
                <c:pt idx="517">
                  <c:v>34130684107.579464</c:v>
                </c:pt>
                <c:pt idx="518">
                  <c:v>35029489242.053795</c:v>
                </c:pt>
                <c:pt idx="519">
                  <c:v>35890055623.471886</c:v>
                </c:pt>
                <c:pt idx="520">
                  <c:v>36074711246.943764</c:v>
                </c:pt>
                <c:pt idx="521">
                  <c:v>36001467726.161369</c:v>
                </c:pt>
                <c:pt idx="522">
                  <c:v>36143774938.875305</c:v>
                </c:pt>
                <c:pt idx="523">
                  <c:v>35760361246.943764</c:v>
                </c:pt>
                <c:pt idx="524">
                  <c:v>35764761246.943771</c:v>
                </c:pt>
                <c:pt idx="525">
                  <c:v>34085393395.133255</c:v>
                </c:pt>
                <c:pt idx="526">
                  <c:v>34270104171.494785</c:v>
                </c:pt>
                <c:pt idx="527">
                  <c:v>34415174275.78215</c:v>
                </c:pt>
                <c:pt idx="528">
                  <c:v>33842862920.046345</c:v>
                </c:pt>
                <c:pt idx="529">
                  <c:v>34066493858.632671</c:v>
                </c:pt>
                <c:pt idx="530">
                  <c:v>34988269988.412514</c:v>
                </c:pt>
                <c:pt idx="531">
                  <c:v>35168109965.237541</c:v>
                </c:pt>
                <c:pt idx="532">
                  <c:v>35101978085.351791</c:v>
                </c:pt>
                <c:pt idx="533">
                  <c:v>36567277738.095238</c:v>
                </c:pt>
                <c:pt idx="534">
                  <c:v>36888118531.88929</c:v>
                </c:pt>
                <c:pt idx="535">
                  <c:v>36608870873.786407</c:v>
                </c:pt>
                <c:pt idx="536">
                  <c:v>37535918658.536591</c:v>
                </c:pt>
                <c:pt idx="537">
                  <c:v>38230129863.692688</c:v>
                </c:pt>
                <c:pt idx="538">
                  <c:v>39007016936.488167</c:v>
                </c:pt>
                <c:pt idx="539">
                  <c:v>36549463475.177299</c:v>
                </c:pt>
                <c:pt idx="540">
                  <c:v>36364363058.823524</c:v>
                </c:pt>
                <c:pt idx="541">
                  <c:v>36694430985.915497</c:v>
                </c:pt>
                <c:pt idx="542">
                  <c:v>37231324853.458382</c:v>
                </c:pt>
                <c:pt idx="543">
                  <c:v>37913149760.191849</c:v>
                </c:pt>
                <c:pt idx="544">
                  <c:v>39117836144.578308</c:v>
                </c:pt>
                <c:pt idx="545">
                  <c:v>38916956167.664673</c:v>
                </c:pt>
                <c:pt idx="546">
                  <c:v>39757673564.5933</c:v>
                </c:pt>
                <c:pt idx="547">
                  <c:v>41440416341.463425</c:v>
                </c:pt>
                <c:pt idx="548">
                  <c:v>41571479217.603912</c:v>
                </c:pt>
                <c:pt idx="549">
                  <c:v>41578377629.987915</c:v>
                </c:pt>
                <c:pt idx="550">
                  <c:v>41756222455.586334</c:v>
                </c:pt>
                <c:pt idx="551">
                  <c:v>42608587952.289139</c:v>
                </c:pt>
                <c:pt idx="552">
                  <c:v>40928092327.572937</c:v>
                </c:pt>
                <c:pt idx="553">
                  <c:v>40343525748.990776</c:v>
                </c:pt>
                <c:pt idx="554">
                  <c:v>39692830377.862671</c:v>
                </c:pt>
                <c:pt idx="555">
                  <c:v>40706780554.205299</c:v>
                </c:pt>
                <c:pt idx="556">
                  <c:v>41210108176.663963</c:v>
                </c:pt>
                <c:pt idx="557">
                  <c:v>41068563374.659721</c:v>
                </c:pt>
                <c:pt idx="558">
                  <c:v>40857818558.819626</c:v>
                </c:pt>
                <c:pt idx="559">
                  <c:v>40365227149.527885</c:v>
                </c:pt>
                <c:pt idx="560">
                  <c:v>41379824750.27578</c:v>
                </c:pt>
                <c:pt idx="561">
                  <c:v>40710056460.57766</c:v>
                </c:pt>
                <c:pt idx="562">
                  <c:v>42487731312.383812</c:v>
                </c:pt>
                <c:pt idx="563">
                  <c:v>42094204241.83812</c:v>
                </c:pt>
                <c:pt idx="564">
                  <c:v>43665310589.895103</c:v>
                </c:pt>
                <c:pt idx="565">
                  <c:v>43751805092.344986</c:v>
                </c:pt>
                <c:pt idx="566">
                  <c:v>43867873413.751122</c:v>
                </c:pt>
                <c:pt idx="567">
                  <c:v>45072019879.57444</c:v>
                </c:pt>
                <c:pt idx="568">
                  <c:v>44728047727.686417</c:v>
                </c:pt>
                <c:pt idx="569">
                  <c:v>46687127171.060371</c:v>
                </c:pt>
                <c:pt idx="570">
                  <c:v>48406480258.125435</c:v>
                </c:pt>
                <c:pt idx="571">
                  <c:v>49502209412.115891</c:v>
                </c:pt>
                <c:pt idx="572">
                  <c:v>47644232798.378471</c:v>
                </c:pt>
                <c:pt idx="573">
                  <c:v>47087401920.582016</c:v>
                </c:pt>
                <c:pt idx="574">
                  <c:v>48407879590.983681</c:v>
                </c:pt>
                <c:pt idx="575">
                  <c:v>49547473512.919823</c:v>
                </c:pt>
                <c:pt idx="576">
                  <c:v>50288971370.708633</c:v>
                </c:pt>
                <c:pt idx="577">
                  <c:v>51145449307.09436</c:v>
                </c:pt>
                <c:pt idx="578">
                  <c:v>50875877954.881325</c:v>
                </c:pt>
                <c:pt idx="579">
                  <c:v>51043836468.349937</c:v>
                </c:pt>
                <c:pt idx="580">
                  <c:v>50459276298.416588</c:v>
                </c:pt>
                <c:pt idx="581">
                  <c:v>49771100057.460396</c:v>
                </c:pt>
                <c:pt idx="582">
                  <c:v>50952165980.938477</c:v>
                </c:pt>
                <c:pt idx="583">
                  <c:v>50993427090.461983</c:v>
                </c:pt>
                <c:pt idx="584">
                  <c:v>48058316263.738312</c:v>
                </c:pt>
                <c:pt idx="585">
                  <c:v>50061886714.753731</c:v>
                </c:pt>
                <c:pt idx="586">
                  <c:v>50177571265.114059</c:v>
                </c:pt>
                <c:pt idx="587">
                  <c:v>49319659805.367004</c:v>
                </c:pt>
                <c:pt idx="588">
                  <c:v>49765644842.265228</c:v>
                </c:pt>
                <c:pt idx="589">
                  <c:v>50303815724.580116</c:v>
                </c:pt>
                <c:pt idx="590">
                  <c:v>50502163409.470108</c:v>
                </c:pt>
                <c:pt idx="591">
                  <c:v>51214548315.911171</c:v>
                </c:pt>
                <c:pt idx="592">
                  <c:v>51276314614.682457</c:v>
                </c:pt>
                <c:pt idx="593">
                  <c:v>50449946952.635689</c:v>
                </c:pt>
                <c:pt idx="594">
                  <c:v>50169509924.164078</c:v>
                </c:pt>
                <c:pt idx="595">
                  <c:v>51740746374.27903</c:v>
                </c:pt>
                <c:pt idx="596">
                  <c:v>52991278677.279449</c:v>
                </c:pt>
                <c:pt idx="597">
                  <c:v>53044602499.69648</c:v>
                </c:pt>
                <c:pt idx="598">
                  <c:v>53136850231.141205</c:v>
                </c:pt>
                <c:pt idx="599">
                  <c:v>55742440494.875137</c:v>
                </c:pt>
                <c:pt idx="600">
                  <c:v>55325144319.578789</c:v>
                </c:pt>
                <c:pt idx="601">
                  <c:v>55150400772.282059</c:v>
                </c:pt>
                <c:pt idx="602">
                  <c:v>56156682369.944321</c:v>
                </c:pt>
                <c:pt idx="603">
                  <c:v>56933591306.420761</c:v>
                </c:pt>
                <c:pt idx="604">
                  <c:v>56663352558.2089</c:v>
                </c:pt>
                <c:pt idx="605">
                  <c:v>56882735133.524887</c:v>
                </c:pt>
                <c:pt idx="606">
                  <c:v>56713159861.738319</c:v>
                </c:pt>
                <c:pt idx="607">
                  <c:v>51659815710.26033</c:v>
                </c:pt>
                <c:pt idx="608">
                  <c:v>48556414595.378693</c:v>
                </c:pt>
                <c:pt idx="609">
                  <c:v>49593762845.578941</c:v>
                </c:pt>
                <c:pt idx="610">
                  <c:v>48256607078.94062</c:v>
                </c:pt>
                <c:pt idx="611">
                  <c:v>45824274655.35894</c:v>
                </c:pt>
                <c:pt idx="612">
                  <c:v>48361693431.628349</c:v>
                </c:pt>
                <c:pt idx="613">
                  <c:v>47863252796.97364</c:v>
                </c:pt>
                <c:pt idx="614">
                  <c:v>48024865504.214828</c:v>
                </c:pt>
                <c:pt idx="615">
                  <c:v>46231242980.592072</c:v>
                </c:pt>
                <c:pt idx="616">
                  <c:v>40675671363.315941</c:v>
                </c:pt>
                <c:pt idx="617">
                  <c:v>41086663589.108894</c:v>
                </c:pt>
                <c:pt idx="618">
                  <c:v>41005226157.986565</c:v>
                </c:pt>
                <c:pt idx="619">
                  <c:v>42077951564.854019</c:v>
                </c:pt>
                <c:pt idx="620">
                  <c:v>39522742730.028976</c:v>
                </c:pt>
                <c:pt idx="621">
                  <c:v>41033178908.78727</c:v>
                </c:pt>
                <c:pt idx="622">
                  <c:v>41574797604.037636</c:v>
                </c:pt>
                <c:pt idx="623">
                  <c:v>40776403170.38353</c:v>
                </c:pt>
                <c:pt idx="624">
                  <c:v>41340159500.689941</c:v>
                </c:pt>
                <c:pt idx="625">
                  <c:v>41064629283.250137</c:v>
                </c:pt>
                <c:pt idx="626">
                  <c:v>40066215601.604393</c:v>
                </c:pt>
                <c:pt idx="627">
                  <c:v>40680076329.134102</c:v>
                </c:pt>
                <c:pt idx="628">
                  <c:v>40732341796.631851</c:v>
                </c:pt>
                <c:pt idx="629">
                  <c:v>38133269774.150558</c:v>
                </c:pt>
                <c:pt idx="630">
                  <c:v>38716811291.905396</c:v>
                </c:pt>
                <c:pt idx="631">
                  <c:v>27174945518.093544</c:v>
                </c:pt>
                <c:pt idx="632">
                  <c:v>27314045793.836212</c:v>
                </c:pt>
                <c:pt idx="633">
                  <c:v>33554670030.993103</c:v>
                </c:pt>
                <c:pt idx="634">
                  <c:v>33934415772.591072</c:v>
                </c:pt>
                <c:pt idx="635">
                  <c:v>33766406901.86937</c:v>
                </c:pt>
                <c:pt idx="636">
                  <c:v>34252405065.853745</c:v>
                </c:pt>
                <c:pt idx="637">
                  <c:v>34317020570.806355</c:v>
                </c:pt>
                <c:pt idx="638">
                  <c:v>34849150208.689514</c:v>
                </c:pt>
                <c:pt idx="639">
                  <c:v>34752618496.954468</c:v>
                </c:pt>
                <c:pt idx="640">
                  <c:v>35001847263.098434</c:v>
                </c:pt>
                <c:pt idx="641">
                  <c:v>35207348813.741486</c:v>
                </c:pt>
                <c:pt idx="642">
                  <c:v>30162530313.81358</c:v>
                </c:pt>
                <c:pt idx="643">
                  <c:v>30762686336.609901</c:v>
                </c:pt>
                <c:pt idx="644">
                  <c:v>29688694074.037476</c:v>
                </c:pt>
                <c:pt idx="645">
                  <c:v>29657672821.930996</c:v>
                </c:pt>
                <c:pt idx="646">
                  <c:v>29142536023.283031</c:v>
                </c:pt>
                <c:pt idx="647">
                  <c:v>28386180866.199085</c:v>
                </c:pt>
                <c:pt idx="648">
                  <c:v>26061590046.426723</c:v>
                </c:pt>
                <c:pt idx="649">
                  <c:v>26430367699.013271</c:v>
                </c:pt>
                <c:pt idx="650">
                  <c:v>25956214378.355148</c:v>
                </c:pt>
                <c:pt idx="651">
                  <c:v>26773928764.22847</c:v>
                </c:pt>
                <c:pt idx="652">
                  <c:v>27024854507.753246</c:v>
                </c:pt>
                <c:pt idx="653">
                  <c:v>26600129544.711723</c:v>
                </c:pt>
                <c:pt idx="654">
                  <c:v>26787614030.525864</c:v>
                </c:pt>
                <c:pt idx="655">
                  <c:v>27672014821.766682</c:v>
                </c:pt>
                <c:pt idx="656">
                  <c:v>27704753306.190853</c:v>
                </c:pt>
                <c:pt idx="657">
                  <c:v>26247480975.559174</c:v>
                </c:pt>
                <c:pt idx="658">
                  <c:v>24367662850.888157</c:v>
                </c:pt>
                <c:pt idx="659">
                  <c:v>24972241520.775043</c:v>
                </c:pt>
                <c:pt idx="660">
                  <c:v>24438452228.88142</c:v>
                </c:pt>
                <c:pt idx="661">
                  <c:v>22400700759.160767</c:v>
                </c:pt>
                <c:pt idx="662">
                  <c:v>20641297859.812794</c:v>
                </c:pt>
                <c:pt idx="663">
                  <c:v>21163886015.255398</c:v>
                </c:pt>
                <c:pt idx="664">
                  <c:v>22739523621.347019</c:v>
                </c:pt>
                <c:pt idx="665">
                  <c:v>22690101315.707531</c:v>
                </c:pt>
                <c:pt idx="666">
                  <c:v>21402314686.081924</c:v>
                </c:pt>
                <c:pt idx="667">
                  <c:v>20476045137.1101</c:v>
                </c:pt>
                <c:pt idx="668">
                  <c:v>18484787436.869358</c:v>
                </c:pt>
                <c:pt idx="669">
                  <c:v>17188783669.201614</c:v>
                </c:pt>
                <c:pt idx="670">
                  <c:v>17487427874.478939</c:v>
                </c:pt>
                <c:pt idx="671">
                  <c:v>17912770945.788029</c:v>
                </c:pt>
                <c:pt idx="672">
                  <c:v>17961620732.763889</c:v>
                </c:pt>
                <c:pt idx="673">
                  <c:v>18599991477.729538</c:v>
                </c:pt>
                <c:pt idx="674">
                  <c:v>18110951160.61692</c:v>
                </c:pt>
                <c:pt idx="675">
                  <c:v>18447962622.797443</c:v>
                </c:pt>
                <c:pt idx="676">
                  <c:v>18719976720.283039</c:v>
                </c:pt>
                <c:pt idx="677">
                  <c:v>18902766550.59499</c:v>
                </c:pt>
                <c:pt idx="678">
                  <c:v>18946314502.014278</c:v>
                </c:pt>
                <c:pt idx="679">
                  <c:v>18438106596.06657</c:v>
                </c:pt>
                <c:pt idx="680">
                  <c:v>16445824549.947416</c:v>
                </c:pt>
                <c:pt idx="681">
                  <c:v>16224350269.124557</c:v>
                </c:pt>
                <c:pt idx="682">
                  <c:v>15772660538.940662</c:v>
                </c:pt>
                <c:pt idx="683">
                  <c:v>15549919111.207266</c:v>
                </c:pt>
                <c:pt idx="684">
                  <c:v>14670528994.014732</c:v>
                </c:pt>
                <c:pt idx="685">
                  <c:v>14541250416.144114</c:v>
                </c:pt>
                <c:pt idx="686">
                  <c:v>15093628220.930233</c:v>
                </c:pt>
                <c:pt idx="687">
                  <c:v>16030235112.987333</c:v>
                </c:pt>
                <c:pt idx="688">
                  <c:v>17323876828.943867</c:v>
                </c:pt>
                <c:pt idx="689">
                  <c:v>23145733736.417805</c:v>
                </c:pt>
                <c:pt idx="690">
                  <c:v>20418364267.11594</c:v>
                </c:pt>
                <c:pt idx="691">
                  <c:v>19711329373.134327</c:v>
                </c:pt>
                <c:pt idx="692">
                  <c:v>20057647662.708553</c:v>
                </c:pt>
                <c:pt idx="693">
                  <c:v>20871375857.275257</c:v>
                </c:pt>
                <c:pt idx="694">
                  <c:v>20027354278.511047</c:v>
                </c:pt>
                <c:pt idx="695">
                  <c:v>19781406378.36274</c:v>
                </c:pt>
                <c:pt idx="696">
                  <c:v>18764471487.039566</c:v>
                </c:pt>
                <c:pt idx="697">
                  <c:v>18329172730.881187</c:v>
                </c:pt>
                <c:pt idx="698">
                  <c:v>19672822585.64782</c:v>
                </c:pt>
                <c:pt idx="699">
                  <c:v>20093904967.357368</c:v>
                </c:pt>
                <c:pt idx="700">
                  <c:v>20382401814.285713</c:v>
                </c:pt>
                <c:pt idx="701">
                  <c:v>19611691851.954151</c:v>
                </c:pt>
                <c:pt idx="702">
                  <c:v>19781502440.706013</c:v>
                </c:pt>
                <c:pt idx="703">
                  <c:v>19979737315.287945</c:v>
                </c:pt>
                <c:pt idx="704">
                  <c:v>20815637807.31847</c:v>
                </c:pt>
                <c:pt idx="705">
                  <c:v>18879681514.016277</c:v>
                </c:pt>
                <c:pt idx="706">
                  <c:v>18334465551.548317</c:v>
                </c:pt>
                <c:pt idx="707">
                  <c:v>19550844400.630917</c:v>
                </c:pt>
                <c:pt idx="708">
                  <c:v>19075576436.197254</c:v>
                </c:pt>
                <c:pt idx="709">
                  <c:v>18499433024.919815</c:v>
                </c:pt>
                <c:pt idx="710">
                  <c:v>18292166868.784866</c:v>
                </c:pt>
                <c:pt idx="711">
                  <c:v>18184683711.536175</c:v>
                </c:pt>
                <c:pt idx="712">
                  <c:v>17266260042.306835</c:v>
                </c:pt>
                <c:pt idx="713">
                  <c:v>16980851098.355225</c:v>
                </c:pt>
                <c:pt idx="714">
                  <c:v>15674461531.393566</c:v>
                </c:pt>
                <c:pt idx="715">
                  <c:v>16138096859.296484</c:v>
                </c:pt>
                <c:pt idx="716">
                  <c:v>15446364749.702026</c:v>
                </c:pt>
                <c:pt idx="717">
                  <c:v>15358946899.872263</c:v>
                </c:pt>
                <c:pt idx="718">
                  <c:v>15795820855.991943</c:v>
                </c:pt>
                <c:pt idx="719">
                  <c:v>16473890387.003311</c:v>
                </c:pt>
                <c:pt idx="720">
                  <c:v>15751050410.717777</c:v>
                </c:pt>
                <c:pt idx="721">
                  <c:v>16074615434.867395</c:v>
                </c:pt>
                <c:pt idx="722">
                  <c:v>15979257904.341146</c:v>
                </c:pt>
                <c:pt idx="723">
                  <c:v>14626911516.251444</c:v>
                </c:pt>
                <c:pt idx="724">
                  <c:v>14597292144.012945</c:v>
                </c:pt>
                <c:pt idx="725">
                  <c:v>12224667031.107641</c:v>
                </c:pt>
                <c:pt idx="726">
                  <c:v>10902615652.473711</c:v>
                </c:pt>
                <c:pt idx="727">
                  <c:v>10863831343.533617</c:v>
                </c:pt>
                <c:pt idx="728">
                  <c:v>11213470378.998806</c:v>
                </c:pt>
                <c:pt idx="729">
                  <c:v>11476251677.467455</c:v>
                </c:pt>
                <c:pt idx="730">
                  <c:v>11400305278.093077</c:v>
                </c:pt>
                <c:pt idx="731">
                  <c:v>10693233292.37673</c:v>
                </c:pt>
                <c:pt idx="732">
                  <c:v>11552965845.854998</c:v>
                </c:pt>
                <c:pt idx="733">
                  <c:v>10956857071.502253</c:v>
                </c:pt>
                <c:pt idx="734">
                  <c:v>11108063114.175579</c:v>
                </c:pt>
                <c:pt idx="735">
                  <c:v>10830975621.679066</c:v>
                </c:pt>
                <c:pt idx="736">
                  <c:v>10994982024.62818</c:v>
                </c:pt>
                <c:pt idx="737">
                  <c:v>10897237170.289091</c:v>
                </c:pt>
                <c:pt idx="738">
                  <c:v>9504269809.1121922</c:v>
                </c:pt>
                <c:pt idx="739">
                  <c:v>7793465703.676198</c:v>
                </c:pt>
                <c:pt idx="740">
                  <c:v>8596688535.2361088</c:v>
                </c:pt>
                <c:pt idx="741">
                  <c:v>8576496168.2353401</c:v>
                </c:pt>
                <c:pt idx="742">
                  <c:v>8844407311.282795</c:v>
                </c:pt>
                <c:pt idx="743">
                  <c:v>8910840140.7018814</c:v>
                </c:pt>
                <c:pt idx="744">
                  <c:v>8456089606.8283634</c:v>
                </c:pt>
                <c:pt idx="745">
                  <c:v>8083705607.9512472</c:v>
                </c:pt>
                <c:pt idx="746">
                  <c:v>8120918563.9733667</c:v>
                </c:pt>
                <c:pt idx="747">
                  <c:v>8261123425.9723501</c:v>
                </c:pt>
                <c:pt idx="748">
                  <c:v>7963308950.51017</c:v>
                </c:pt>
                <c:pt idx="749">
                  <c:v>7378734135.3430882</c:v>
                </c:pt>
                <c:pt idx="750">
                  <c:v>5602676029.1929426</c:v>
                </c:pt>
                <c:pt idx="751">
                  <c:v>6108605308.8107367</c:v>
                </c:pt>
                <c:pt idx="752">
                  <c:v>5852684689.3334265</c:v>
                </c:pt>
                <c:pt idx="753">
                  <c:v>6009882239.8923779</c:v>
                </c:pt>
                <c:pt idx="754">
                  <c:v>5506163739.6356993</c:v>
                </c:pt>
                <c:pt idx="755">
                  <c:v>5436279626.8625746</c:v>
                </c:pt>
                <c:pt idx="756">
                  <c:v>5314101648.0118122</c:v>
                </c:pt>
                <c:pt idx="757">
                  <c:v>4377900744.3762779</c:v>
                </c:pt>
                <c:pt idx="758">
                  <c:v>4288604628.7780285</c:v>
                </c:pt>
                <c:pt idx="759">
                  <c:v>4015813864.4147172</c:v>
                </c:pt>
                <c:pt idx="760">
                  <c:v>4109122616.5734859</c:v>
                </c:pt>
                <c:pt idx="761">
                  <c:v>4064711784.6968141</c:v>
                </c:pt>
                <c:pt idx="762">
                  <c:v>4164789514.2266364</c:v>
                </c:pt>
                <c:pt idx="763">
                  <c:v>4125701048.517097</c:v>
                </c:pt>
                <c:pt idx="764">
                  <c:v>4247752381.7732573</c:v>
                </c:pt>
                <c:pt idx="765">
                  <c:v>4212550105.6273127</c:v>
                </c:pt>
                <c:pt idx="766">
                  <c:v>4243423811.748054</c:v>
                </c:pt>
                <c:pt idx="767">
                  <c:v>4218256363.712235</c:v>
                </c:pt>
                <c:pt idx="768">
                  <c:v>3915103448.5837088</c:v>
                </c:pt>
                <c:pt idx="769">
                  <c:v>3776050855.2266536</c:v>
                </c:pt>
                <c:pt idx="770">
                  <c:v>4372047870.3123913</c:v>
                </c:pt>
                <c:pt idx="771">
                  <c:v>4025298521.8874364</c:v>
                </c:pt>
                <c:pt idx="772">
                  <c:v>3961996857.1776752</c:v>
                </c:pt>
                <c:pt idx="773">
                  <c:v>4216312092.8338761</c:v>
                </c:pt>
                <c:pt idx="774">
                  <c:v>4060186151.3901815</c:v>
                </c:pt>
                <c:pt idx="775">
                  <c:v>4140011776.1608248</c:v>
                </c:pt>
                <c:pt idx="776">
                  <c:v>4110410198.1936779</c:v>
                </c:pt>
                <c:pt idx="777">
                  <c:v>4172428755.2491522</c:v>
                </c:pt>
                <c:pt idx="778">
                  <c:v>4145777709.8291383</c:v>
                </c:pt>
                <c:pt idx="779">
                  <c:v>4529138760.2958679</c:v>
                </c:pt>
                <c:pt idx="780">
                  <c:v>4556934543.900382</c:v>
                </c:pt>
                <c:pt idx="781">
                  <c:v>4699355873.4420853</c:v>
                </c:pt>
                <c:pt idx="782">
                  <c:v>4834293349.5733986</c:v>
                </c:pt>
                <c:pt idx="783">
                  <c:v>4792003547.5449705</c:v>
                </c:pt>
                <c:pt idx="784">
                  <c:v>4651380535.0521536</c:v>
                </c:pt>
                <c:pt idx="785">
                  <c:v>4309648038.320199</c:v>
                </c:pt>
                <c:pt idx="786">
                  <c:v>4238225356.4061656</c:v>
                </c:pt>
                <c:pt idx="787">
                  <c:v>4099426056.9269671</c:v>
                </c:pt>
                <c:pt idx="788">
                  <c:v>4072732917.5720844</c:v>
                </c:pt>
                <c:pt idx="789">
                  <c:v>4022981237.2119699</c:v>
                </c:pt>
                <c:pt idx="790">
                  <c:v>3923646988.9690361</c:v>
                </c:pt>
                <c:pt idx="791">
                  <c:v>3885280735.7544832</c:v>
                </c:pt>
                <c:pt idx="792">
                  <c:v>3584973972.7949553</c:v>
                </c:pt>
                <c:pt idx="793">
                  <c:v>3633570537.4977303</c:v>
                </c:pt>
                <c:pt idx="794">
                  <c:v>3817610487.128036</c:v>
                </c:pt>
                <c:pt idx="795">
                  <c:v>3782590017.483263</c:v>
                </c:pt>
                <c:pt idx="796">
                  <c:v>3888908416.2792935</c:v>
                </c:pt>
                <c:pt idx="797">
                  <c:v>3978485128.0604963</c:v>
                </c:pt>
                <c:pt idx="798">
                  <c:v>4075619754.5747347</c:v>
                </c:pt>
                <c:pt idx="799">
                  <c:v>4103116801.448833</c:v>
                </c:pt>
                <c:pt idx="800">
                  <c:v>4142564586.9757218</c:v>
                </c:pt>
                <c:pt idx="801">
                  <c:v>4257713547.4159551</c:v>
                </c:pt>
                <c:pt idx="802">
                  <c:v>4459319148.1668262</c:v>
                </c:pt>
                <c:pt idx="803">
                  <c:v>4833452401.8122358</c:v>
                </c:pt>
                <c:pt idx="804">
                  <c:v>4965180456.5751848</c:v>
                </c:pt>
                <c:pt idx="805">
                  <c:v>4985134500.0250864</c:v>
                </c:pt>
                <c:pt idx="806">
                  <c:v>4625996661.9149446</c:v>
                </c:pt>
                <c:pt idx="807">
                  <c:v>4929554163.3130198</c:v>
                </c:pt>
                <c:pt idx="808">
                  <c:v>5068196044.2307692</c:v>
                </c:pt>
                <c:pt idx="809">
                  <c:v>5133619689.5765629</c:v>
                </c:pt>
                <c:pt idx="810">
                  <c:v>5312647578.2911987</c:v>
                </c:pt>
                <c:pt idx="811">
                  <c:v>5402167444.3992338</c:v>
                </c:pt>
                <c:pt idx="812">
                  <c:v>5593307490.0073586</c:v>
                </c:pt>
                <c:pt idx="813">
                  <c:v>5615308078.6635571</c:v>
                </c:pt>
                <c:pt idx="814">
                  <c:v>5692540176.8862095</c:v>
                </c:pt>
                <c:pt idx="815">
                  <c:v>5801133646.7041521</c:v>
                </c:pt>
                <c:pt idx="816">
                  <c:v>5802611385.9884329</c:v>
                </c:pt>
                <c:pt idx="817">
                  <c:v>5954979030.0144968</c:v>
                </c:pt>
                <c:pt idx="818">
                  <c:v>5990263963.9551764</c:v>
                </c:pt>
                <c:pt idx="819">
                  <c:v>6249443329.7925215</c:v>
                </c:pt>
                <c:pt idx="820">
                  <c:v>6426880769.4576044</c:v>
                </c:pt>
                <c:pt idx="821">
                  <c:v>6192599908.1922226</c:v>
                </c:pt>
                <c:pt idx="822">
                  <c:v>6196848771.4256945</c:v>
                </c:pt>
                <c:pt idx="823">
                  <c:v>5891077051.6235685</c:v>
                </c:pt>
                <c:pt idx="824">
                  <c:v>5932103608.0045633</c:v>
                </c:pt>
                <c:pt idx="825">
                  <c:v>5261977904.0804949</c:v>
                </c:pt>
                <c:pt idx="826">
                  <c:v>4343629142.9448938</c:v>
                </c:pt>
                <c:pt idx="827">
                  <c:v>4123100322.1439881</c:v>
                </c:pt>
                <c:pt idx="828">
                  <c:v>4213750058.1900601</c:v>
                </c:pt>
                <c:pt idx="829">
                  <c:v>2963955909.234694</c:v>
                </c:pt>
                <c:pt idx="830">
                  <c:v>2125695780.1728542</c:v>
                </c:pt>
                <c:pt idx="831">
                  <c:v>2225398179.4076786</c:v>
                </c:pt>
                <c:pt idx="832">
                  <c:v>3874255402.1189165</c:v>
                </c:pt>
                <c:pt idx="833">
                  <c:v>3611277128.7471414</c:v>
                </c:pt>
                <c:pt idx="834">
                  <c:v>3294621739.995955</c:v>
                </c:pt>
                <c:pt idx="835">
                  <c:v>3135497366.1732907</c:v>
                </c:pt>
                <c:pt idx="836">
                  <c:v>3043377817.9425387</c:v>
                </c:pt>
                <c:pt idx="837">
                  <c:v>2916182788.7482314</c:v>
                </c:pt>
                <c:pt idx="838">
                  <c:v>3089246410.97857</c:v>
                </c:pt>
                <c:pt idx="839">
                  <c:v>3439387762.0357385</c:v>
                </c:pt>
                <c:pt idx="840">
                  <c:v>3122659888.9283147</c:v>
                </c:pt>
                <c:pt idx="841">
                  <c:v>2819811290.9402976</c:v>
                </c:pt>
                <c:pt idx="842">
                  <c:v>2887923043.5355072</c:v>
                </c:pt>
                <c:pt idx="843">
                  <c:v>3005855745.0880904</c:v>
                </c:pt>
                <c:pt idx="844">
                  <c:v>3939488677.9282856</c:v>
                </c:pt>
                <c:pt idx="845">
                  <c:v>4639973907.7118397</c:v>
                </c:pt>
                <c:pt idx="846">
                  <c:v>4430934200.8299532</c:v>
                </c:pt>
                <c:pt idx="847">
                  <c:v>3590339869.5793247</c:v>
                </c:pt>
                <c:pt idx="848">
                  <c:v>3171598438.5741611</c:v>
                </c:pt>
                <c:pt idx="849">
                  <c:v>3224245670.1140747</c:v>
                </c:pt>
                <c:pt idx="850">
                  <c:v>3038715163.220304</c:v>
                </c:pt>
                <c:pt idx="851">
                  <c:v>3528028839.8545938</c:v>
                </c:pt>
                <c:pt idx="852">
                  <c:v>3013063022.3808246</c:v>
                </c:pt>
                <c:pt idx="853">
                  <c:v>2947345091.2205029</c:v>
                </c:pt>
                <c:pt idx="854">
                  <c:v>2889671308.8756418</c:v>
                </c:pt>
                <c:pt idx="855">
                  <c:v>2924642231.6595588</c:v>
                </c:pt>
                <c:pt idx="856">
                  <c:v>3015202454.8902836</c:v>
                </c:pt>
                <c:pt idx="857">
                  <c:v>2704297957.0503645</c:v>
                </c:pt>
                <c:pt idx="858">
                  <c:v>2401607746.698956</c:v>
                </c:pt>
                <c:pt idx="859">
                  <c:v>2473801279.3749723</c:v>
                </c:pt>
                <c:pt idx="860">
                  <c:v>2889074608.756</c:v>
                </c:pt>
                <c:pt idx="861">
                  <c:v>3026302505.9919376</c:v>
                </c:pt>
                <c:pt idx="862">
                  <c:v>2923190560.4799643</c:v>
                </c:pt>
                <c:pt idx="863">
                  <c:v>3098222980.397778</c:v>
                </c:pt>
                <c:pt idx="864">
                  <c:v>2769623977.9629807</c:v>
                </c:pt>
                <c:pt idx="865">
                  <c:v>1535760684.8363237</c:v>
                </c:pt>
                <c:pt idx="866">
                  <c:v>2510049580.4723568</c:v>
                </c:pt>
                <c:pt idx="867">
                  <c:v>1920147666.2602713</c:v>
                </c:pt>
                <c:pt idx="868">
                  <c:v>1914639709.2217598</c:v>
                </c:pt>
                <c:pt idx="869">
                  <c:v>1838029214.8165474</c:v>
                </c:pt>
                <c:pt idx="870">
                  <c:v>1670525719.287689</c:v>
                </c:pt>
                <c:pt idx="871">
                  <c:v>1610681097.6486893</c:v>
                </c:pt>
                <c:pt idx="872">
                  <c:v>1772567203.4389238</c:v>
                </c:pt>
                <c:pt idx="873">
                  <c:v>1452384799.3437202</c:v>
                </c:pt>
                <c:pt idx="874">
                  <c:v>1722407291.5981293</c:v>
                </c:pt>
                <c:pt idx="875">
                  <c:v>1552309568.3284421</c:v>
                </c:pt>
                <c:pt idx="876">
                  <c:v>1320829917.0358963</c:v>
                </c:pt>
                <c:pt idx="877">
                  <c:v>1302335880.2716026</c:v>
                </c:pt>
                <c:pt idx="878">
                  <c:v>1327290162.0735748</c:v>
                </c:pt>
                <c:pt idx="879">
                  <c:v>1241522800.2441649</c:v>
                </c:pt>
                <c:pt idx="880">
                  <c:v>977353271.47759295</c:v>
                </c:pt>
                <c:pt idx="881">
                  <c:v>994708580.10056484</c:v>
                </c:pt>
                <c:pt idx="882">
                  <c:v>897383706.6159265</c:v>
                </c:pt>
                <c:pt idx="883">
                  <c:v>1084771502.6098289</c:v>
                </c:pt>
                <c:pt idx="884">
                  <c:v>972391558.39030576</c:v>
                </c:pt>
                <c:pt idx="885">
                  <c:v>1093139739.8677757</c:v>
                </c:pt>
                <c:pt idx="886">
                  <c:v>1143025246.5528557</c:v>
                </c:pt>
                <c:pt idx="887">
                  <c:v>943999798.25217283</c:v>
                </c:pt>
                <c:pt idx="888">
                  <c:v>743939487.04060972</c:v>
                </c:pt>
                <c:pt idx="889">
                  <c:v>755910985.46741521</c:v>
                </c:pt>
                <c:pt idx="890">
                  <c:v>643867644.93793786</c:v>
                </c:pt>
                <c:pt idx="891">
                  <c:v>905426896.40553916</c:v>
                </c:pt>
                <c:pt idx="892">
                  <c:v>916059632.33782876</c:v>
                </c:pt>
                <c:pt idx="893">
                  <c:v>1045843829.6248022</c:v>
                </c:pt>
                <c:pt idx="894">
                  <c:v>1159154579.7767429</c:v>
                </c:pt>
                <c:pt idx="895">
                  <c:v>1231043291.2371514</c:v>
                </c:pt>
                <c:pt idx="896">
                  <c:v>1356350355.5154648</c:v>
                </c:pt>
                <c:pt idx="897">
                  <c:v>1337418800.8350706</c:v>
                </c:pt>
                <c:pt idx="898">
                  <c:v>1311805883.7114911</c:v>
                </c:pt>
                <c:pt idx="899">
                  <c:v>1370273915.6549866</c:v>
                </c:pt>
                <c:pt idx="900">
                  <c:v>1167756910.6973252</c:v>
                </c:pt>
                <c:pt idx="901">
                  <c:v>783906201.77396119</c:v>
                </c:pt>
                <c:pt idx="902">
                  <c:v>854210954.5334053</c:v>
                </c:pt>
                <c:pt idx="903">
                  <c:v>862549373.26081705</c:v>
                </c:pt>
                <c:pt idx="904">
                  <c:v>935369511.75772619</c:v>
                </c:pt>
                <c:pt idx="905">
                  <c:v>1082607387.207655</c:v>
                </c:pt>
                <c:pt idx="906">
                  <c:v>1031930433.9958054</c:v>
                </c:pt>
                <c:pt idx="907">
                  <c:v>810343867.53628612</c:v>
                </c:pt>
                <c:pt idx="908">
                  <c:v>721991561.48273277</c:v>
                </c:pt>
                <c:pt idx="909">
                  <c:v>620054248.277789</c:v>
                </c:pt>
                <c:pt idx="910">
                  <c:v>610672094.10825241</c:v>
                </c:pt>
                <c:pt idx="911">
                  <c:v>596830867.238186</c:v>
                </c:pt>
                <c:pt idx="912">
                  <c:v>548448691.40449178</c:v>
                </c:pt>
                <c:pt idx="913">
                  <c:v>574114674.9837985</c:v>
                </c:pt>
                <c:pt idx="914">
                  <c:v>694620601.0731833</c:v>
                </c:pt>
                <c:pt idx="915">
                  <c:v>751472625.57705688</c:v>
                </c:pt>
                <c:pt idx="916">
                  <c:v>869969984.47407091</c:v>
                </c:pt>
                <c:pt idx="917">
                  <c:v>1000841765.632344</c:v>
                </c:pt>
                <c:pt idx="918">
                  <c:v>974206337.28960931</c:v>
                </c:pt>
                <c:pt idx="919">
                  <c:v>762478674.83430755</c:v>
                </c:pt>
                <c:pt idx="920">
                  <c:v>634898708.7696178</c:v>
                </c:pt>
                <c:pt idx="921">
                  <c:v>764742885.88626468</c:v>
                </c:pt>
                <c:pt idx="922">
                  <c:v>869050867.29594064</c:v>
                </c:pt>
                <c:pt idx="923">
                  <c:v>1101154181.7956722</c:v>
                </c:pt>
                <c:pt idx="924">
                  <c:v>1222351288.6549206</c:v>
                </c:pt>
                <c:pt idx="925">
                  <c:v>1493220838.2418926</c:v>
                </c:pt>
                <c:pt idx="926">
                  <c:v>1516275534.3005729</c:v>
                </c:pt>
                <c:pt idx="927">
                  <c:v>1462022406.4099228</c:v>
                </c:pt>
                <c:pt idx="928">
                  <c:v>1077332550.9082217</c:v>
                </c:pt>
                <c:pt idx="929">
                  <c:v>987071959.18703783</c:v>
                </c:pt>
                <c:pt idx="930">
                  <c:v>1052405607.5402281</c:v>
                </c:pt>
                <c:pt idx="931">
                  <c:v>1037545252.6960198</c:v>
                </c:pt>
                <c:pt idx="932">
                  <c:v>1175705908.1986611</c:v>
                </c:pt>
                <c:pt idx="933">
                  <c:v>1081154190.6950362</c:v>
                </c:pt>
                <c:pt idx="934">
                  <c:v>1010375145.1458821</c:v>
                </c:pt>
                <c:pt idx="935">
                  <c:v>923074989.03983116</c:v>
                </c:pt>
                <c:pt idx="936">
                  <c:v>858407789.82372665</c:v>
                </c:pt>
                <c:pt idx="937">
                  <c:v>1006463903.3186259</c:v>
                </c:pt>
                <c:pt idx="938">
                  <c:v>1187966059.6954634</c:v>
                </c:pt>
                <c:pt idx="939">
                  <c:v>1146713482.6601207</c:v>
                </c:pt>
                <c:pt idx="940">
                  <c:v>478854247.93534511</c:v>
                </c:pt>
                <c:pt idx="941">
                  <c:v>398397020.5947907</c:v>
                </c:pt>
                <c:pt idx="942">
                  <c:v>592638046.35942614</c:v>
                </c:pt>
                <c:pt idx="943">
                  <c:v>663681880.94293189</c:v>
                </c:pt>
                <c:pt idx="944">
                  <c:v>641273339.732283</c:v>
                </c:pt>
                <c:pt idx="945">
                  <c:v>753968274.98231173</c:v>
                </c:pt>
                <c:pt idx="946">
                  <c:v>744816456.90303802</c:v>
                </c:pt>
                <c:pt idx="947">
                  <c:v>817423310.7250613</c:v>
                </c:pt>
                <c:pt idx="948">
                  <c:v>886523582.23170078</c:v>
                </c:pt>
                <c:pt idx="949">
                  <c:v>968355437.75681233</c:v>
                </c:pt>
                <c:pt idx="950">
                  <c:v>1167226107.5514662</c:v>
                </c:pt>
                <c:pt idx="951">
                  <c:v>1161939037.4474599</c:v>
                </c:pt>
                <c:pt idx="952">
                  <c:v>1186882180.695102</c:v>
                </c:pt>
                <c:pt idx="953">
                  <c:v>1064878287.1283877</c:v>
                </c:pt>
                <c:pt idx="954">
                  <c:v>981669110.21371901</c:v>
                </c:pt>
                <c:pt idx="955">
                  <c:v>924294269.51523113</c:v>
                </c:pt>
                <c:pt idx="956">
                  <c:v>879584309.99486363</c:v>
                </c:pt>
                <c:pt idx="957">
                  <c:v>976929472.13701212</c:v>
                </c:pt>
                <c:pt idx="958">
                  <c:v>1059596065.0082672</c:v>
                </c:pt>
                <c:pt idx="959">
                  <c:v>1094291140.1781802</c:v>
                </c:pt>
                <c:pt idx="960">
                  <c:v>1060353579.34917</c:v>
                </c:pt>
                <c:pt idx="961">
                  <c:v>1102780587.6595387</c:v>
                </c:pt>
                <c:pt idx="962">
                  <c:v>1070518839.6938699</c:v>
                </c:pt>
                <c:pt idx="963">
                  <c:v>1040607968.8695939</c:v>
                </c:pt>
                <c:pt idx="964">
                  <c:v>1027624846.6845578</c:v>
                </c:pt>
                <c:pt idx="965">
                  <c:v>1081210407.4390788</c:v>
                </c:pt>
                <c:pt idx="966">
                  <c:v>1158963208.7393341</c:v>
                </c:pt>
                <c:pt idx="967">
                  <c:v>892341865.00872588</c:v>
                </c:pt>
                <c:pt idx="968">
                  <c:v>854107604.5452143</c:v>
                </c:pt>
                <c:pt idx="969">
                  <c:v>822120133.12051821</c:v>
                </c:pt>
                <c:pt idx="970">
                  <c:v>798963776.82192755</c:v>
                </c:pt>
                <c:pt idx="971">
                  <c:v>808410529.12216806</c:v>
                </c:pt>
                <c:pt idx="972">
                  <c:v>754407028.1329577</c:v>
                </c:pt>
                <c:pt idx="973">
                  <c:v>509308596.93681264</c:v>
                </c:pt>
                <c:pt idx="974">
                  <c:v>638849835.30383074</c:v>
                </c:pt>
                <c:pt idx="975">
                  <c:v>661672345.5101856</c:v>
                </c:pt>
                <c:pt idx="976">
                  <c:v>735748234.06651008</c:v>
                </c:pt>
                <c:pt idx="977">
                  <c:v>717170262.26175678</c:v>
                </c:pt>
                <c:pt idx="978">
                  <c:v>778330423.0614543</c:v>
                </c:pt>
                <c:pt idx="979">
                  <c:v>822076555.29824686</c:v>
                </c:pt>
                <c:pt idx="980">
                  <c:v>915870283.26503778</c:v>
                </c:pt>
                <c:pt idx="981">
                  <c:v>925846292.59544134</c:v>
                </c:pt>
                <c:pt idx="982">
                  <c:v>1124934677.8730149</c:v>
                </c:pt>
                <c:pt idx="983">
                  <c:v>890365001.38123345</c:v>
                </c:pt>
                <c:pt idx="984">
                  <c:v>836573158.46184075</c:v>
                </c:pt>
                <c:pt idx="985">
                  <c:v>817287945.0976094</c:v>
                </c:pt>
                <c:pt idx="986">
                  <c:v>787166395.53736126</c:v>
                </c:pt>
                <c:pt idx="987">
                  <c:v>758774331.56163001</c:v>
                </c:pt>
                <c:pt idx="988">
                  <c:v>789788099.68399787</c:v>
                </c:pt>
                <c:pt idx="989">
                  <c:v>834493581.78273058</c:v>
                </c:pt>
                <c:pt idx="990">
                  <c:v>891504635.02625048</c:v>
                </c:pt>
                <c:pt idx="991">
                  <c:v>588532678.72511101</c:v>
                </c:pt>
                <c:pt idx="992">
                  <c:v>530088104.55324882</c:v>
                </c:pt>
                <c:pt idx="993">
                  <c:v>595610971.51971185</c:v>
                </c:pt>
                <c:pt idx="994">
                  <c:v>625071696.24885595</c:v>
                </c:pt>
                <c:pt idx="995">
                  <c:v>671165507.5120368</c:v>
                </c:pt>
                <c:pt idx="996">
                  <c:v>700645963.06159675</c:v>
                </c:pt>
                <c:pt idx="997">
                  <c:v>735027565.2486558</c:v>
                </c:pt>
                <c:pt idx="998">
                  <c:v>772017518.43177104</c:v>
                </c:pt>
                <c:pt idx="999">
                  <c:v>798349579.62582004</c:v>
                </c:pt>
                <c:pt idx="1000">
                  <c:v>815793629.00956035</c:v>
                </c:pt>
                <c:pt idx="1001">
                  <c:v>789769241.79376531</c:v>
                </c:pt>
                <c:pt idx="1002">
                  <c:v>929302082.4438225</c:v>
                </c:pt>
                <c:pt idx="1003">
                  <c:v>875733857.82456255</c:v>
                </c:pt>
                <c:pt idx="1004">
                  <c:v>811753615.86418998</c:v>
                </c:pt>
                <c:pt idx="1005">
                  <c:v>662404386.13779366</c:v>
                </c:pt>
                <c:pt idx="1006">
                  <c:v>625850380.34819269</c:v>
                </c:pt>
                <c:pt idx="1007">
                  <c:v>436371252.39240295</c:v>
                </c:pt>
                <c:pt idx="1008">
                  <c:v>503768699.86640918</c:v>
                </c:pt>
                <c:pt idx="1009">
                  <c:v>525078787.60909474</c:v>
                </c:pt>
                <c:pt idx="1010">
                  <c:v>533997928.29177392</c:v>
                </c:pt>
                <c:pt idx="1011">
                  <c:v>516079613.16489214</c:v>
                </c:pt>
                <c:pt idx="1012">
                  <c:v>585259223.65743887</c:v>
                </c:pt>
                <c:pt idx="1013">
                  <c:v>599188387.6039716</c:v>
                </c:pt>
                <c:pt idx="1014">
                  <c:v>580295407.36615753</c:v>
                </c:pt>
                <c:pt idx="1015">
                  <c:v>599987123.15455008</c:v>
                </c:pt>
                <c:pt idx="1016">
                  <c:v>637271764.08277071</c:v>
                </c:pt>
                <c:pt idx="1017">
                  <c:v>663998837.63592362</c:v>
                </c:pt>
                <c:pt idx="1018">
                  <c:v>652430781.281569</c:v>
                </c:pt>
                <c:pt idx="1019">
                  <c:v>624023410.28213263</c:v>
                </c:pt>
                <c:pt idx="1020">
                  <c:v>596997486.14597619</c:v>
                </c:pt>
                <c:pt idx="1021">
                  <c:v>609713481.04914665</c:v>
                </c:pt>
                <c:pt idx="1022">
                  <c:v>552118632.63816476</c:v>
                </c:pt>
                <c:pt idx="1023">
                  <c:v>565836468.0889504</c:v>
                </c:pt>
                <c:pt idx="1024">
                  <c:v>572682448.57987607</c:v>
                </c:pt>
                <c:pt idx="1025">
                  <c:v>539654457.74392259</c:v>
                </c:pt>
                <c:pt idx="1026">
                  <c:v>523481398.65401959</c:v>
                </c:pt>
                <c:pt idx="1027">
                  <c:v>534958402.72023594</c:v>
                </c:pt>
                <c:pt idx="1028">
                  <c:v>515084573.6245718</c:v>
                </c:pt>
                <c:pt idx="1029">
                  <c:v>479558296.09473825</c:v>
                </c:pt>
                <c:pt idx="1030">
                  <c:v>503401920.08799016</c:v>
                </c:pt>
                <c:pt idx="1031">
                  <c:v>472758817.95631057</c:v>
                </c:pt>
                <c:pt idx="1032">
                  <c:v>524851280.4275673</c:v>
                </c:pt>
                <c:pt idx="1033">
                  <c:v>533168060.48128742</c:v>
                </c:pt>
                <c:pt idx="1034">
                  <c:v>511654333.15090132</c:v>
                </c:pt>
                <c:pt idx="1035">
                  <c:v>591589767.65134406</c:v>
                </c:pt>
                <c:pt idx="1036">
                  <c:v>490217976.60340387</c:v>
                </c:pt>
                <c:pt idx="1037">
                  <c:v>444994382.46507692</c:v>
                </c:pt>
                <c:pt idx="1038">
                  <c:v>333074088.6967293</c:v>
                </c:pt>
                <c:pt idx="1039">
                  <c:v>320892198.84926176</c:v>
                </c:pt>
                <c:pt idx="1040">
                  <c:v>415835027.96464449</c:v>
                </c:pt>
                <c:pt idx="1041">
                  <c:v>496393580.33014208</c:v>
                </c:pt>
                <c:pt idx="1042">
                  <c:v>546543158.08811617</c:v>
                </c:pt>
                <c:pt idx="1043">
                  <c:v>585285228.21872354</c:v>
                </c:pt>
                <c:pt idx="1044">
                  <c:v>356670159.45928144</c:v>
                </c:pt>
                <c:pt idx="1045">
                  <c:v>357712204.34516984</c:v>
                </c:pt>
                <c:pt idx="1046">
                  <c:v>362636679.77188885</c:v>
                </c:pt>
                <c:pt idx="1047">
                  <c:v>368117471.85129744</c:v>
                </c:pt>
                <c:pt idx="1048">
                  <c:v>364597602.82151562</c:v>
                </c:pt>
                <c:pt idx="1049">
                  <c:v>410041728.03586155</c:v>
                </c:pt>
                <c:pt idx="1050">
                  <c:v>434216564.2791931</c:v>
                </c:pt>
                <c:pt idx="1051">
                  <c:v>439018562.38442844</c:v>
                </c:pt>
                <c:pt idx="1052">
                  <c:v>450190944.87596589</c:v>
                </c:pt>
                <c:pt idx="1053">
                  <c:v>462169237.60329527</c:v>
                </c:pt>
                <c:pt idx="1054">
                  <c:v>514997150.9127565</c:v>
                </c:pt>
                <c:pt idx="1055">
                  <c:v>510227980.38049626</c:v>
                </c:pt>
                <c:pt idx="1056">
                  <c:v>475359757.2085498</c:v>
                </c:pt>
                <c:pt idx="1057">
                  <c:v>481545206.11817855</c:v>
                </c:pt>
                <c:pt idx="1058">
                  <c:v>443319625.05552679</c:v>
                </c:pt>
                <c:pt idx="1059">
                  <c:v>434418999.59155881</c:v>
                </c:pt>
                <c:pt idx="1060">
                  <c:v>437988721.5716936</c:v>
                </c:pt>
                <c:pt idx="1061">
                  <c:v>456187441.68420792</c:v>
                </c:pt>
                <c:pt idx="1062">
                  <c:v>465120425.90041655</c:v>
                </c:pt>
                <c:pt idx="1063">
                  <c:v>472338157.63630843</c:v>
                </c:pt>
                <c:pt idx="1064">
                  <c:v>502998195.12246835</c:v>
                </c:pt>
                <c:pt idx="1065">
                  <c:v>540518435.52854705</c:v>
                </c:pt>
                <c:pt idx="1066">
                  <c:v>558253730.78657138</c:v>
                </c:pt>
                <c:pt idx="1067">
                  <c:v>579529531.71286583</c:v>
                </c:pt>
                <c:pt idx="1068">
                  <c:v>584383841.92553043</c:v>
                </c:pt>
                <c:pt idx="1069">
                  <c:v>611204992.89785719</c:v>
                </c:pt>
                <c:pt idx="1070">
                  <c:v>626492612.19967759</c:v>
                </c:pt>
                <c:pt idx="1071">
                  <c:v>575062660.64500964</c:v>
                </c:pt>
                <c:pt idx="1072">
                  <c:v>526198916.89647746</c:v>
                </c:pt>
                <c:pt idx="1073">
                  <c:v>523653070.74213129</c:v>
                </c:pt>
                <c:pt idx="1074">
                  <c:v>534532654.41744035</c:v>
                </c:pt>
                <c:pt idx="1075">
                  <c:v>542832605.84466219</c:v>
                </c:pt>
                <c:pt idx="1076">
                  <c:v>546336503.02140772</c:v>
                </c:pt>
                <c:pt idx="1077">
                  <c:v>559308373.64510751</c:v>
                </c:pt>
                <c:pt idx="1078">
                  <c:v>577339070.25941169</c:v>
                </c:pt>
                <c:pt idx="1079">
                  <c:v>588440225.23756337</c:v>
                </c:pt>
                <c:pt idx="1080">
                  <c:v>616337541.14885724</c:v>
                </c:pt>
                <c:pt idx="1081">
                  <c:v>622049339.66641212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EF-4418-9976-37B561EA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42005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ax val="7000000000"/>
          <c:min val="0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BM al Paralelo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Raw'!$B$34</c:f>
              <c:strCache>
                <c:ptCount val="1"/>
                <c:pt idx="0">
                  <c:v>BM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Raw'!$C$34:$AXX$34</c:f>
              <c:numCache>
                <c:formatCode>#,##0_);\(#,##0\)</c:formatCode>
                <c:ptCount val="1322"/>
                <c:pt idx="0">
                  <c:v>8012743653.9149084</c:v>
                </c:pt>
                <c:pt idx="1">
                  <c:v>7900419020.3789768</c:v>
                </c:pt>
                <c:pt idx="2">
                  <c:v>7455682857.1428576</c:v>
                </c:pt>
                <c:pt idx="3">
                  <c:v>7469848679.5146322</c:v>
                </c:pt>
                <c:pt idx="4">
                  <c:v>7646150552.9789515</c:v>
                </c:pt>
                <c:pt idx="5">
                  <c:v>7647491452.9914532</c:v>
                </c:pt>
                <c:pt idx="6">
                  <c:v>7742290586.145649</c:v>
                </c:pt>
                <c:pt idx="7">
                  <c:v>7503374246.1865911</c:v>
                </c:pt>
                <c:pt idx="8">
                  <c:v>7616178913.738019</c:v>
                </c:pt>
                <c:pt idx="9">
                  <c:v>7219354609.9290781</c:v>
                </c:pt>
                <c:pt idx="10">
                  <c:v>7190556935.0833626</c:v>
                </c:pt>
                <c:pt idx="11">
                  <c:v>7146069405.0991507</c:v>
                </c:pt>
                <c:pt idx="12">
                  <c:v>7157028611.7979517</c:v>
                </c:pt>
                <c:pt idx="13">
                  <c:v>7211106247.7938585</c:v>
                </c:pt>
                <c:pt idx="14">
                  <c:v>7115550229.115262</c:v>
                </c:pt>
                <c:pt idx="15">
                  <c:v>7299697396.1998587</c:v>
                </c:pt>
                <c:pt idx="16">
                  <c:v>7114009138.8400698</c:v>
                </c:pt>
                <c:pt idx="17">
                  <c:v>7156684912.2807007</c:v>
                </c:pt>
                <c:pt idx="18">
                  <c:v>6941680448.4933424</c:v>
                </c:pt>
                <c:pt idx="19">
                  <c:v>6687988811.1888123</c:v>
                </c:pt>
                <c:pt idx="20">
                  <c:v>6760046089.3854752</c:v>
                </c:pt>
                <c:pt idx="21">
                  <c:v>6700018181.818182</c:v>
                </c:pt>
                <c:pt idx="22">
                  <c:v>6720607966.4570227</c:v>
                </c:pt>
                <c:pt idx="23">
                  <c:v>6745522148.5873737</c:v>
                </c:pt>
                <c:pt idx="24">
                  <c:v>6757034458.7539158</c:v>
                </c:pt>
                <c:pt idx="25">
                  <c:v>6927339130.434782</c:v>
                </c:pt>
                <c:pt idx="26">
                  <c:v>6883090403.3379698</c:v>
                </c:pt>
                <c:pt idx="27">
                  <c:v>6910174757.2815542</c:v>
                </c:pt>
                <c:pt idx="28">
                  <c:v>6776886277.2208786</c:v>
                </c:pt>
                <c:pt idx="29">
                  <c:v>7364125517.2413797</c:v>
                </c:pt>
                <c:pt idx="30">
                  <c:v>7443568088.0330124</c:v>
                </c:pt>
                <c:pt idx="31">
                  <c:v>7275444368.6006823</c:v>
                </c:pt>
                <c:pt idx="32">
                  <c:v>7423442274.751627</c:v>
                </c:pt>
                <c:pt idx="33">
                  <c:v>7462986357.4351978</c:v>
                </c:pt>
                <c:pt idx="34">
                  <c:v>7447180461.3297157</c:v>
                </c:pt>
                <c:pt idx="35">
                  <c:v>7136079541.6245365</c:v>
                </c:pt>
                <c:pt idx="36">
                  <c:v>7066781501.3404827</c:v>
                </c:pt>
                <c:pt idx="37">
                  <c:v>7039632941.1764698</c:v>
                </c:pt>
                <c:pt idx="38">
                  <c:v>7108154777.9273214</c:v>
                </c:pt>
                <c:pt idx="39">
                  <c:v>7040258411.8438768</c:v>
                </c:pt>
                <c:pt idx="40">
                  <c:v>7140577388.9636602</c:v>
                </c:pt>
                <c:pt idx="41">
                  <c:v>7123398182.4301577</c:v>
                </c:pt>
                <c:pt idx="42">
                  <c:v>6999702657.2485714</c:v>
                </c:pt>
                <c:pt idx="43">
                  <c:v>6911093781.5126047</c:v>
                </c:pt>
                <c:pt idx="44">
                  <c:v>6919139784.9462366</c:v>
                </c:pt>
                <c:pt idx="45">
                  <c:v>7195944947.9691172</c:v>
                </c:pt>
                <c:pt idx="46">
                  <c:v>7409832941.9657841</c:v>
                </c:pt>
                <c:pt idx="47">
                  <c:v>8055931681.178834</c:v>
                </c:pt>
                <c:pt idx="48">
                  <c:v>8289545758.183032</c:v>
                </c:pt>
                <c:pt idx="49">
                  <c:v>8473788141.2391748</c:v>
                </c:pt>
                <c:pt idx="50">
                  <c:v>8429687976.1510429</c:v>
                </c:pt>
                <c:pt idx="51">
                  <c:v>8621019478.3757019</c:v>
                </c:pt>
                <c:pt idx="52">
                  <c:v>8284675461.7414236</c:v>
                </c:pt>
                <c:pt idx="53">
                  <c:v>7937564186.9651098</c:v>
                </c:pt>
                <c:pt idx="54">
                  <c:v>7354867454.0682411</c:v>
                </c:pt>
                <c:pt idx="55">
                  <c:v>7375669941.0609045</c:v>
                </c:pt>
                <c:pt idx="56">
                  <c:v>7238066666.666667</c:v>
                </c:pt>
                <c:pt idx="57">
                  <c:v>7236002587.3221216</c:v>
                </c:pt>
                <c:pt idx="58">
                  <c:v>5693415902.1406736</c:v>
                </c:pt>
                <c:pt idx="59">
                  <c:v>5708211076.2800417</c:v>
                </c:pt>
                <c:pt idx="60">
                  <c:v>5175519350.2150021</c:v>
                </c:pt>
                <c:pt idx="61">
                  <c:v>5399649442.755826</c:v>
                </c:pt>
                <c:pt idx="62">
                  <c:v>5922161059.0182018</c:v>
                </c:pt>
                <c:pt idx="63">
                  <c:v>5954216975.8291178</c:v>
                </c:pt>
                <c:pt idx="64">
                  <c:v>6084252312.8679562</c:v>
                </c:pt>
                <c:pt idx="65">
                  <c:v>6028023242.9441071</c:v>
                </c:pt>
                <c:pt idx="66">
                  <c:v>6086783248.4436903</c:v>
                </c:pt>
                <c:pt idx="67">
                  <c:v>5902299724.5179062</c:v>
                </c:pt>
                <c:pt idx="68">
                  <c:v>6087473901.5039806</c:v>
                </c:pt>
                <c:pt idx="69">
                  <c:v>5886331864.9045525</c:v>
                </c:pt>
                <c:pt idx="70">
                  <c:v>5375399196.7871485</c:v>
                </c:pt>
                <c:pt idx="71">
                  <c:v>4901761037.6652527</c:v>
                </c:pt>
                <c:pt idx="72">
                  <c:v>4845632898.6960888</c:v>
                </c:pt>
                <c:pt idx="73">
                  <c:v>4354113310.580205</c:v>
                </c:pt>
                <c:pt idx="74">
                  <c:v>4506898830.0068827</c:v>
                </c:pt>
                <c:pt idx="75">
                  <c:v>4092293751.3420653</c:v>
                </c:pt>
                <c:pt idx="76">
                  <c:v>3904167765.1288195</c:v>
                </c:pt>
                <c:pt idx="77">
                  <c:v>3698800835.3901649</c:v>
                </c:pt>
                <c:pt idx="78">
                  <c:v>3555812600.9693055</c:v>
                </c:pt>
                <c:pt idx="79">
                  <c:v>3885308411.2149529</c:v>
                </c:pt>
                <c:pt idx="80">
                  <c:v>4002966198.2529435</c:v>
                </c:pt>
                <c:pt idx="81">
                  <c:v>4016533888.6785312</c:v>
                </c:pt>
                <c:pt idx="82">
                  <c:v>3811019120.1039543</c:v>
                </c:pt>
                <c:pt idx="83">
                  <c:v>3812487245.8410349</c:v>
                </c:pt>
                <c:pt idx="84">
                  <c:v>3808834485.2673697</c:v>
                </c:pt>
                <c:pt idx="85">
                  <c:v>3756781149.5894322</c:v>
                </c:pt>
                <c:pt idx="86">
                  <c:v>3681146501.3286095</c:v>
                </c:pt>
                <c:pt idx="87">
                  <c:v>3618391795.5849118</c:v>
                </c:pt>
                <c:pt idx="88">
                  <c:v>3499828676.5936089</c:v>
                </c:pt>
                <c:pt idx="89">
                  <c:v>3519398665.9825549</c:v>
                </c:pt>
                <c:pt idx="90">
                  <c:v>3664973415.1329246</c:v>
                </c:pt>
                <c:pt idx="91">
                  <c:v>3455889114.266396</c:v>
                </c:pt>
                <c:pt idx="92">
                  <c:v>3454645711.4194951</c:v>
                </c:pt>
                <c:pt idx="93">
                  <c:v>3710483321.5046129</c:v>
                </c:pt>
                <c:pt idx="94">
                  <c:v>3705867551.9832253</c:v>
                </c:pt>
                <c:pt idx="95">
                  <c:v>3804354412.2901039</c:v>
                </c:pt>
                <c:pt idx="96">
                  <c:v>3884803329.1116333</c:v>
                </c:pt>
                <c:pt idx="97">
                  <c:v>4232034520.7491741</c:v>
                </c:pt>
                <c:pt idx="98">
                  <c:v>4563947054.4369869</c:v>
                </c:pt>
                <c:pt idx="99">
                  <c:v>4878986265.2869234</c:v>
                </c:pt>
                <c:pt idx="100">
                  <c:v>5015394443.3944445</c:v>
                </c:pt>
                <c:pt idx="101">
                  <c:v>5628994842.4068775</c:v>
                </c:pt>
                <c:pt idx="102">
                  <c:v>5959173254.6706009</c:v>
                </c:pt>
                <c:pt idx="103">
                  <c:v>5725609063.118145</c:v>
                </c:pt>
                <c:pt idx="104">
                  <c:v>5430211689.2373486</c:v>
                </c:pt>
                <c:pt idx="105">
                  <c:v>5017843098.3118172</c:v>
                </c:pt>
                <c:pt idx="106">
                  <c:v>4303495925.4947615</c:v>
                </c:pt>
                <c:pt idx="107">
                  <c:v>4066989746.3572588</c:v>
                </c:pt>
                <c:pt idx="108">
                  <c:v>3961698866.7026443</c:v>
                </c:pt>
                <c:pt idx="109">
                  <c:v>3153977130.0448432</c:v>
                </c:pt>
                <c:pt idx="110">
                  <c:v>3134408968.6098657</c:v>
                </c:pt>
                <c:pt idx="111">
                  <c:v>3067764573.9910312</c:v>
                </c:pt>
                <c:pt idx="112">
                  <c:v>3185621524.6636772</c:v>
                </c:pt>
                <c:pt idx="113">
                  <c:v>3062709576.8374166</c:v>
                </c:pt>
                <c:pt idx="114">
                  <c:v>3005063697.1046767</c:v>
                </c:pt>
                <c:pt idx="115">
                  <c:v>2971840089.0868597</c:v>
                </c:pt>
                <c:pt idx="116">
                  <c:v>3130546102.4498882</c:v>
                </c:pt>
                <c:pt idx="117">
                  <c:v>3029820704.8458147</c:v>
                </c:pt>
                <c:pt idx="118">
                  <c:v>2985139207.0484586</c:v>
                </c:pt>
                <c:pt idx="119">
                  <c:v>3048132599.1189427</c:v>
                </c:pt>
                <c:pt idx="120">
                  <c:v>3058372687.2246695</c:v>
                </c:pt>
                <c:pt idx="121">
                  <c:v>3012650638.2978716</c:v>
                </c:pt>
                <c:pt idx="122">
                  <c:v>3066144680.8510633</c:v>
                </c:pt>
                <c:pt idx="123">
                  <c:v>3165240425.5319142</c:v>
                </c:pt>
                <c:pt idx="124">
                  <c:v>3263511489.361702</c:v>
                </c:pt>
                <c:pt idx="125">
                  <c:v>2982781702.1276593</c:v>
                </c:pt>
                <c:pt idx="126">
                  <c:v>2747395634.9206347</c:v>
                </c:pt>
                <c:pt idx="127">
                  <c:v>2725011904.7619052</c:v>
                </c:pt>
                <c:pt idx="128">
                  <c:v>2774018650.7936511</c:v>
                </c:pt>
                <c:pt idx="129">
                  <c:v>2808575000</c:v>
                </c:pt>
                <c:pt idx="130">
                  <c:v>2669141481.4814816</c:v>
                </c:pt>
                <c:pt idx="131">
                  <c:v>2651603333.333333</c:v>
                </c:pt>
                <c:pt idx="132">
                  <c:v>2734184444.4444442</c:v>
                </c:pt>
                <c:pt idx="133">
                  <c:v>3148047407.4074073</c:v>
                </c:pt>
                <c:pt idx="134">
                  <c:v>3633851515.1515145</c:v>
                </c:pt>
                <c:pt idx="135">
                  <c:v>2906622348.4848485</c:v>
                </c:pt>
                <c:pt idx="136">
                  <c:v>3076886742.424242</c:v>
                </c:pt>
                <c:pt idx="137">
                  <c:v>2971968560.6060605</c:v>
                </c:pt>
                <c:pt idx="138">
                  <c:v>2941176136.3636365</c:v>
                </c:pt>
                <c:pt idx="139">
                  <c:v>3008795744.680851</c:v>
                </c:pt>
                <c:pt idx="140">
                  <c:v>3013541972.9206963</c:v>
                </c:pt>
                <c:pt idx="141">
                  <c:v>3044162088.9748549</c:v>
                </c:pt>
                <c:pt idx="142">
                  <c:v>3081029400.3868475</c:v>
                </c:pt>
                <c:pt idx="143">
                  <c:v>3101912280.7017546</c:v>
                </c:pt>
                <c:pt idx="144">
                  <c:v>3060138401.5594544</c:v>
                </c:pt>
                <c:pt idx="145">
                  <c:v>2964805458.0896683</c:v>
                </c:pt>
                <c:pt idx="146">
                  <c:v>3075421442.4951267</c:v>
                </c:pt>
                <c:pt idx="147">
                  <c:v>3260276023.3918128</c:v>
                </c:pt>
                <c:pt idx="148">
                  <c:v>3144028752.8005977</c:v>
                </c:pt>
                <c:pt idx="149">
                  <c:v>3399682598.9544439</c:v>
                </c:pt>
                <c:pt idx="150">
                  <c:v>3722969380.134429</c:v>
                </c:pt>
                <c:pt idx="151">
                  <c:v>3968077296.4899182</c:v>
                </c:pt>
                <c:pt idx="152">
                  <c:v>3546972673.5598226</c:v>
                </c:pt>
                <c:pt idx="153">
                  <c:v>3847732644.0177255</c:v>
                </c:pt>
                <c:pt idx="154">
                  <c:v>3921625923.1905465</c:v>
                </c:pt>
                <c:pt idx="155">
                  <c:v>4039699778.434269</c:v>
                </c:pt>
                <c:pt idx="156">
                  <c:v>3797803728.8135591</c:v>
                </c:pt>
                <c:pt idx="157">
                  <c:v>3758252203.3898301</c:v>
                </c:pt>
                <c:pt idx="158">
                  <c:v>3555686101.6949153</c:v>
                </c:pt>
                <c:pt idx="159">
                  <c:v>3414611525.4237285</c:v>
                </c:pt>
                <c:pt idx="160">
                  <c:v>3644889830.5084743</c:v>
                </c:pt>
                <c:pt idx="161">
                  <c:v>3374783121.0191078</c:v>
                </c:pt>
                <c:pt idx="162">
                  <c:v>3404468152.8662415</c:v>
                </c:pt>
                <c:pt idx="163">
                  <c:v>3425404140.127388</c:v>
                </c:pt>
                <c:pt idx="164">
                  <c:v>3427436942.675159</c:v>
                </c:pt>
                <c:pt idx="165">
                  <c:v>3150825428.5714288</c:v>
                </c:pt>
                <c:pt idx="166">
                  <c:v>3507938285.7142859</c:v>
                </c:pt>
                <c:pt idx="167">
                  <c:v>3033666571.4285717</c:v>
                </c:pt>
                <c:pt idx="168">
                  <c:v>3505400857.1428576</c:v>
                </c:pt>
                <c:pt idx="169">
                  <c:v>3615445079.3650794</c:v>
                </c:pt>
                <c:pt idx="170">
                  <c:v>3635337142.8571429</c:v>
                </c:pt>
                <c:pt idx="171">
                  <c:v>3821789841.2698412</c:v>
                </c:pt>
                <c:pt idx="172">
                  <c:v>3411377777.7777777</c:v>
                </c:pt>
                <c:pt idx="173">
                  <c:v>3507855238.0952382</c:v>
                </c:pt>
                <c:pt idx="174">
                  <c:v>3804053355.7046981</c:v>
                </c:pt>
                <c:pt idx="175">
                  <c:v>3669913758.3892617</c:v>
                </c:pt>
                <c:pt idx="176">
                  <c:v>3618296308.7248321</c:v>
                </c:pt>
                <c:pt idx="177">
                  <c:v>3700896308.7248325</c:v>
                </c:pt>
                <c:pt idx="178">
                  <c:v>3893669655.1724138</c:v>
                </c:pt>
                <c:pt idx="179">
                  <c:v>3885095517.2413793</c:v>
                </c:pt>
                <c:pt idx="180">
                  <c:v>3933801724.1379309</c:v>
                </c:pt>
                <c:pt idx="181">
                  <c:v>4017954482.7586203</c:v>
                </c:pt>
                <c:pt idx="182">
                  <c:v>4354313846.1538458</c:v>
                </c:pt>
                <c:pt idx="183">
                  <c:v>4575611538.4615383</c:v>
                </c:pt>
                <c:pt idx="184">
                  <c:v>4577464615.3846149</c:v>
                </c:pt>
                <c:pt idx="185">
                  <c:v>4480207692.3076916</c:v>
                </c:pt>
                <c:pt idx="186">
                  <c:v>4748758846.1538458</c:v>
                </c:pt>
                <c:pt idx="187">
                  <c:v>4328704577.4647894</c:v>
                </c:pt>
                <c:pt idx="188">
                  <c:v>4573581338.0281696</c:v>
                </c:pt>
                <c:pt idx="189">
                  <c:v>4543600704.2253523</c:v>
                </c:pt>
                <c:pt idx="190">
                  <c:v>4400809859.1549301</c:v>
                </c:pt>
                <c:pt idx="191">
                  <c:v>4732318045.1127815</c:v>
                </c:pt>
                <c:pt idx="192">
                  <c:v>4697694736.8421049</c:v>
                </c:pt>
                <c:pt idx="193">
                  <c:v>4726321428.5714283</c:v>
                </c:pt>
                <c:pt idx="194">
                  <c:v>4666465789.4736843</c:v>
                </c:pt>
                <c:pt idx="195">
                  <c:v>4731729605.5151281</c:v>
                </c:pt>
                <c:pt idx="196">
                  <c:v>4886060321.1907558</c:v>
                </c:pt>
                <c:pt idx="197">
                  <c:v>4926265569.9177446</c:v>
                </c:pt>
                <c:pt idx="198">
                  <c:v>4920253035.6443405</c:v>
                </c:pt>
                <c:pt idx="199">
                  <c:v>5177301214.2577362</c:v>
                </c:pt>
                <c:pt idx="200">
                  <c:v>5169147258.9035616</c:v>
                </c:pt>
                <c:pt idx="201">
                  <c:v>5521571028.4113646</c:v>
                </c:pt>
                <c:pt idx="202">
                  <c:v>5832562625.0500193</c:v>
                </c:pt>
                <c:pt idx="203">
                  <c:v>5930664265.7062826</c:v>
                </c:pt>
                <c:pt idx="204">
                  <c:v>6642822566.752799</c:v>
                </c:pt>
                <c:pt idx="205">
                  <c:v>6434291989.6640825</c:v>
                </c:pt>
                <c:pt idx="206">
                  <c:v>6005119083.9694653</c:v>
                </c:pt>
                <c:pt idx="207">
                  <c:v>6540124809.160305</c:v>
                </c:pt>
                <c:pt idx="208">
                  <c:v>6307046183.2061062</c:v>
                </c:pt>
                <c:pt idx="209">
                  <c:v>6062060674.1573029</c:v>
                </c:pt>
                <c:pt idx="210">
                  <c:v>6087414232.2097378</c:v>
                </c:pt>
                <c:pt idx="211">
                  <c:v>6125682771.5355816</c:v>
                </c:pt>
                <c:pt idx="212">
                  <c:v>6062674157.3033705</c:v>
                </c:pt>
                <c:pt idx="213">
                  <c:v>5669460931.899641</c:v>
                </c:pt>
                <c:pt idx="214">
                  <c:v>5768382795.698925</c:v>
                </c:pt>
                <c:pt idx="215">
                  <c:v>5766839068.100358</c:v>
                </c:pt>
                <c:pt idx="216">
                  <c:v>5608949103.9426517</c:v>
                </c:pt>
                <c:pt idx="217">
                  <c:v>5627423049.3915539</c:v>
                </c:pt>
                <c:pt idx="218">
                  <c:v>5634544738.7258406</c:v>
                </c:pt>
                <c:pt idx="219">
                  <c:v>5749259842.5196848</c:v>
                </c:pt>
                <c:pt idx="220">
                  <c:v>5866621331.4244804</c:v>
                </c:pt>
                <c:pt idx="221">
                  <c:v>6112332477.0642195</c:v>
                </c:pt>
                <c:pt idx="222">
                  <c:v>6248952660.550458</c:v>
                </c:pt>
                <c:pt idx="223">
                  <c:v>6371716697.2477064</c:v>
                </c:pt>
                <c:pt idx="224">
                  <c:v>5996798532.1100922</c:v>
                </c:pt>
                <c:pt idx="225">
                  <c:v>6010548990.8256874</c:v>
                </c:pt>
                <c:pt idx="226">
                  <c:v>6206758288.357749</c:v>
                </c:pt>
                <c:pt idx="227">
                  <c:v>6374538550.5011568</c:v>
                </c:pt>
                <c:pt idx="228">
                  <c:v>6384840400.9252129</c:v>
                </c:pt>
                <c:pt idx="229">
                  <c:v>6379865073.2459526</c:v>
                </c:pt>
                <c:pt idx="230">
                  <c:v>6586512941.1764698</c:v>
                </c:pt>
                <c:pt idx="231">
                  <c:v>6364727058.8235302</c:v>
                </c:pt>
                <c:pt idx="232">
                  <c:v>6532330588.2352943</c:v>
                </c:pt>
                <c:pt idx="233">
                  <c:v>6534683529.4117641</c:v>
                </c:pt>
                <c:pt idx="234">
                  <c:v>7070683921.5686274</c:v>
                </c:pt>
                <c:pt idx="235">
                  <c:v>6750418039.2156868</c:v>
                </c:pt>
                <c:pt idx="236">
                  <c:v>6829306274.5098038</c:v>
                </c:pt>
                <c:pt idx="237">
                  <c:v>7158549019.6078434</c:v>
                </c:pt>
                <c:pt idx="238">
                  <c:v>7264609803.9215679</c:v>
                </c:pt>
                <c:pt idx="239">
                  <c:v>7062133644.1336451</c:v>
                </c:pt>
                <c:pt idx="240">
                  <c:v>6928406759.9067602</c:v>
                </c:pt>
                <c:pt idx="241">
                  <c:v>7209622766.1227665</c:v>
                </c:pt>
                <c:pt idx="242">
                  <c:v>7253319735.8197374</c:v>
                </c:pt>
                <c:pt idx="243">
                  <c:v>7845025203.5672741</c:v>
                </c:pt>
                <c:pt idx="244">
                  <c:v>7259203567.2741365</c:v>
                </c:pt>
                <c:pt idx="245">
                  <c:v>7507677006.5917015</c:v>
                </c:pt>
                <c:pt idx="246">
                  <c:v>7606836370.6863117</c:v>
                </c:pt>
                <c:pt idx="247">
                  <c:v>7569493602.1713829</c:v>
                </c:pt>
                <c:pt idx="248">
                  <c:v>7171732965.0092077</c:v>
                </c:pt>
                <c:pt idx="249">
                  <c:v>7001053406.9981585</c:v>
                </c:pt>
                <c:pt idx="250">
                  <c:v>6917691712.7071819</c:v>
                </c:pt>
                <c:pt idx="251">
                  <c:v>7142198895.0276251</c:v>
                </c:pt>
                <c:pt idx="252">
                  <c:v>6839972857.1428566</c:v>
                </c:pt>
                <c:pt idx="253">
                  <c:v>7062377857.1428566</c:v>
                </c:pt>
                <c:pt idx="254">
                  <c:v>7829636785.7142859</c:v>
                </c:pt>
                <c:pt idx="255">
                  <c:v>8529802857.1428576</c:v>
                </c:pt>
                <c:pt idx="256">
                  <c:v>9801450869.2365856</c:v>
                </c:pt>
                <c:pt idx="257">
                  <c:v>8679978835.9788361</c:v>
                </c:pt>
                <c:pt idx="258">
                  <c:v>8978786092.2146645</c:v>
                </c:pt>
                <c:pt idx="259">
                  <c:v>9032022675.7369633</c:v>
                </c:pt>
                <c:pt idx="260">
                  <c:v>8582346468.4014864</c:v>
                </c:pt>
                <c:pt idx="261">
                  <c:v>8532507806.6914492</c:v>
                </c:pt>
                <c:pt idx="262">
                  <c:v>8373709293.6802969</c:v>
                </c:pt>
                <c:pt idx="263">
                  <c:v>8453719702.6022301</c:v>
                </c:pt>
                <c:pt idx="264">
                  <c:v>8252489704.2306261</c:v>
                </c:pt>
                <c:pt idx="265">
                  <c:v>8123980531.6360922</c:v>
                </c:pt>
                <c:pt idx="266">
                  <c:v>8150215649.5694513</c:v>
                </c:pt>
                <c:pt idx="267">
                  <c:v>8140987645.0767517</c:v>
                </c:pt>
                <c:pt idx="268">
                  <c:v>8575410679.9846325</c:v>
                </c:pt>
                <c:pt idx="269">
                  <c:v>8902094890.5109482</c:v>
                </c:pt>
                <c:pt idx="270">
                  <c:v>9067812524.0107555</c:v>
                </c:pt>
                <c:pt idx="271">
                  <c:v>9010087591.2408752</c:v>
                </c:pt>
                <c:pt idx="272">
                  <c:v>9273412661.1957798</c:v>
                </c:pt>
                <c:pt idx="273">
                  <c:v>10019850332.160999</c:v>
                </c:pt>
                <c:pt idx="274">
                  <c:v>9501777647.5185604</c:v>
                </c:pt>
                <c:pt idx="275">
                  <c:v>9525406408.753418</c:v>
                </c:pt>
                <c:pt idx="276">
                  <c:v>10204833592.534992</c:v>
                </c:pt>
                <c:pt idx="277">
                  <c:v>10119796267.496111</c:v>
                </c:pt>
                <c:pt idx="278">
                  <c:v>10386994945.567652</c:v>
                </c:pt>
                <c:pt idx="279">
                  <c:v>10378162908.242611</c:v>
                </c:pt>
                <c:pt idx="280">
                  <c:v>10319707448.861443</c:v>
                </c:pt>
                <c:pt idx="281">
                  <c:v>10578943265.14859</c:v>
                </c:pt>
                <c:pt idx="282">
                  <c:v>10547497877.267464</c:v>
                </c:pt>
                <c:pt idx="283">
                  <c:v>10445271323.813198</c:v>
                </c:pt>
                <c:pt idx="284">
                  <c:v>9885343438.2194939</c:v>
                </c:pt>
                <c:pt idx="285">
                  <c:v>9818818495.7789726</c:v>
                </c:pt>
                <c:pt idx="286">
                  <c:v>10250926707.597853</c:v>
                </c:pt>
                <c:pt idx="287">
                  <c:v>10366191481.197239</c:v>
                </c:pt>
                <c:pt idx="288">
                  <c:v>10164018917.896332</c:v>
                </c:pt>
                <c:pt idx="289">
                  <c:v>10151433976.541809</c:v>
                </c:pt>
                <c:pt idx="290">
                  <c:v>10455647370.412411</c:v>
                </c:pt>
                <c:pt idx="291">
                  <c:v>10506325766.174801</c:v>
                </c:pt>
                <c:pt idx="292">
                  <c:v>10776214689.265537</c:v>
                </c:pt>
                <c:pt idx="293">
                  <c:v>10759601129.943502</c:v>
                </c:pt>
                <c:pt idx="294">
                  <c:v>10716471939.736347</c:v>
                </c:pt>
                <c:pt idx="295">
                  <c:v>11481923917.137478</c:v>
                </c:pt>
                <c:pt idx="296">
                  <c:v>11392313078.918119</c:v>
                </c:pt>
                <c:pt idx="297">
                  <c:v>11426268988.514265</c:v>
                </c:pt>
                <c:pt idx="298">
                  <c:v>11424192293.442017</c:v>
                </c:pt>
                <c:pt idx="299">
                  <c:v>11761795479.807337</c:v>
                </c:pt>
                <c:pt idx="300">
                  <c:v>10452798384.382362</c:v>
                </c:pt>
                <c:pt idx="301">
                  <c:v>10647568832.043083</c:v>
                </c:pt>
                <c:pt idx="302">
                  <c:v>10961166947.15584</c:v>
                </c:pt>
                <c:pt idx="303">
                  <c:v>11291722352.941175</c:v>
                </c:pt>
                <c:pt idx="304">
                  <c:v>11866179159.663866</c:v>
                </c:pt>
                <c:pt idx="305">
                  <c:v>12083403384.615385</c:v>
                </c:pt>
                <c:pt idx="306">
                  <c:v>11341297428.571428</c:v>
                </c:pt>
                <c:pt idx="307">
                  <c:v>11616993714.285717</c:v>
                </c:pt>
                <c:pt idx="308">
                  <c:v>12598082857.142859</c:v>
                </c:pt>
                <c:pt idx="309">
                  <c:v>13914287237.479807</c:v>
                </c:pt>
                <c:pt idx="310">
                  <c:v>14077328917.609047</c:v>
                </c:pt>
                <c:pt idx="311">
                  <c:v>14609739903.069468</c:v>
                </c:pt>
                <c:pt idx="312">
                  <c:v>13435946610.677864</c:v>
                </c:pt>
                <c:pt idx="313">
                  <c:v>13168930434.782606</c:v>
                </c:pt>
                <c:pt idx="314">
                  <c:v>11703164751.958223</c:v>
                </c:pt>
                <c:pt idx="315">
                  <c:v>11159595519.688324</c:v>
                </c:pt>
                <c:pt idx="316">
                  <c:v>9708483525.4741516</c:v>
                </c:pt>
                <c:pt idx="317">
                  <c:v>9852862598.2777958</c:v>
                </c:pt>
                <c:pt idx="318">
                  <c:v>11208031025.641026</c:v>
                </c:pt>
                <c:pt idx="319">
                  <c:v>10938574007.055878</c:v>
                </c:pt>
                <c:pt idx="320">
                  <c:v>11355342597.402597</c:v>
                </c:pt>
                <c:pt idx="321">
                  <c:v>10376796744.186049</c:v>
                </c:pt>
                <c:pt idx="322">
                  <c:v>10731616502.463055</c:v>
                </c:pt>
                <c:pt idx="323">
                  <c:v>11306412566.806297</c:v>
                </c:pt>
                <c:pt idx="324">
                  <c:v>11608660996.67774</c:v>
                </c:pt>
                <c:pt idx="325">
                  <c:v>12322488493.150686</c:v>
                </c:pt>
                <c:pt idx="326">
                  <c:v>13194517597.765362</c:v>
                </c:pt>
                <c:pt idx="327">
                  <c:v>12648969543.66083</c:v>
                </c:pt>
                <c:pt idx="328">
                  <c:v>12251542652.63158</c:v>
                </c:pt>
                <c:pt idx="329">
                  <c:v>11659904533.333334</c:v>
                </c:pt>
                <c:pt idx="330">
                  <c:v>10755611479.308704</c:v>
                </c:pt>
                <c:pt idx="331">
                  <c:v>10996926063.157894</c:v>
                </c:pt>
                <c:pt idx="332">
                  <c:v>10617627918.170879</c:v>
                </c:pt>
                <c:pt idx="333">
                  <c:v>10674701524.639257</c:v>
                </c:pt>
                <c:pt idx="334">
                  <c:v>10656371070.059252</c:v>
                </c:pt>
                <c:pt idx="335">
                  <c:v>10631779887.36927</c:v>
                </c:pt>
                <c:pt idx="336">
                  <c:v>10410421267.893661</c:v>
                </c:pt>
                <c:pt idx="337">
                  <c:v>10495842164.069391</c:v>
                </c:pt>
                <c:pt idx="338">
                  <c:v>11146360097.919218</c:v>
                </c:pt>
                <c:pt idx="339">
                  <c:v>11259878728.606358</c:v>
                </c:pt>
                <c:pt idx="340">
                  <c:v>11436944191.616766</c:v>
                </c:pt>
                <c:pt idx="341">
                  <c:v>11467418579.497658</c:v>
                </c:pt>
                <c:pt idx="342">
                  <c:v>11553383987.522743</c:v>
                </c:pt>
                <c:pt idx="343">
                  <c:v>11587130587.058039</c:v>
                </c:pt>
                <c:pt idx="344">
                  <c:v>11449445411.403481</c:v>
                </c:pt>
                <c:pt idx="345">
                  <c:v>11052875023.075502</c:v>
                </c:pt>
                <c:pt idx="346">
                  <c:v>10540063327.606712</c:v>
                </c:pt>
                <c:pt idx="347">
                  <c:v>10236335918.367346</c:v>
                </c:pt>
                <c:pt idx="348">
                  <c:v>10427257859.007833</c:v>
                </c:pt>
                <c:pt idx="349">
                  <c:v>10376034582.300627</c:v>
                </c:pt>
                <c:pt idx="350">
                  <c:v>10487725598.650927</c:v>
                </c:pt>
                <c:pt idx="351">
                  <c:v>10695514762.000402</c:v>
                </c:pt>
                <c:pt idx="352">
                  <c:v>9289023648.947134</c:v>
                </c:pt>
                <c:pt idx="353">
                  <c:v>9648996966.5734043</c:v>
                </c:pt>
                <c:pt idx="354">
                  <c:v>9337263292.4880123</c:v>
                </c:pt>
                <c:pt idx="355">
                  <c:v>8717815843.6573029</c:v>
                </c:pt>
                <c:pt idx="356">
                  <c:v>8444406015.0375938</c:v>
                </c:pt>
                <c:pt idx="357">
                  <c:v>9476208786.1271667</c:v>
                </c:pt>
                <c:pt idx="358">
                  <c:v>9170500532.4630718</c:v>
                </c:pt>
                <c:pt idx="359">
                  <c:v>9839936000.0000019</c:v>
                </c:pt>
                <c:pt idx="360">
                  <c:v>10094403262.312702</c:v>
                </c:pt>
                <c:pt idx="361">
                  <c:v>10736580494.991158</c:v>
                </c:pt>
                <c:pt idx="362">
                  <c:v>10858492909.081533</c:v>
                </c:pt>
                <c:pt idx="363">
                  <c:v>11442601694.159607</c:v>
                </c:pt>
                <c:pt idx="364">
                  <c:v>11496085956.308516</c:v>
                </c:pt>
                <c:pt idx="365">
                  <c:v>12404033292.661671</c:v>
                </c:pt>
                <c:pt idx="366">
                  <c:v>12514161717.352415</c:v>
                </c:pt>
                <c:pt idx="367">
                  <c:v>13114176139.300776</c:v>
                </c:pt>
                <c:pt idx="368">
                  <c:v>12283792640</c:v>
                </c:pt>
                <c:pt idx="369">
                  <c:v>12408137009.345795</c:v>
                </c:pt>
                <c:pt idx="370">
                  <c:v>11745845945.945946</c:v>
                </c:pt>
                <c:pt idx="371">
                  <c:v>12815962941.17647</c:v>
                </c:pt>
                <c:pt idx="372">
                  <c:v>12716688690.476191</c:v>
                </c:pt>
                <c:pt idx="373">
                  <c:v>14050054901.960785</c:v>
                </c:pt>
                <c:pt idx="374">
                  <c:v>13616478571.428574</c:v>
                </c:pt>
                <c:pt idx="375">
                  <c:v>15042630352.941175</c:v>
                </c:pt>
                <c:pt idx="376">
                  <c:v>14909017411.764704</c:v>
                </c:pt>
                <c:pt idx="377">
                  <c:v>16682387055.837564</c:v>
                </c:pt>
                <c:pt idx="378">
                  <c:v>16135414698.162731</c:v>
                </c:pt>
                <c:pt idx="379">
                  <c:v>16670751604.278074</c:v>
                </c:pt>
                <c:pt idx="380">
                  <c:v>17305437078.651688</c:v>
                </c:pt>
                <c:pt idx="381">
                  <c:v>19787768389.057751</c:v>
                </c:pt>
                <c:pt idx="382">
                  <c:v>19288840345.821323</c:v>
                </c:pt>
                <c:pt idx="383">
                  <c:v>18147861876.832844</c:v>
                </c:pt>
                <c:pt idx="384">
                  <c:v>17906089635.854343</c:v>
                </c:pt>
                <c:pt idx="385">
                  <c:v>19356370820.668694</c:v>
                </c:pt>
                <c:pt idx="386">
                  <c:v>19053692878.33828</c:v>
                </c:pt>
                <c:pt idx="387">
                  <c:v>18651472403.560833</c:v>
                </c:pt>
                <c:pt idx="388">
                  <c:v>18949258258.258259</c:v>
                </c:pt>
                <c:pt idx="389">
                  <c:v>19035707871.720116</c:v>
                </c:pt>
                <c:pt idx="390">
                  <c:v>18514272886.297379</c:v>
                </c:pt>
                <c:pt idx="391">
                  <c:v>19104662130.177513</c:v>
                </c:pt>
                <c:pt idx="392">
                  <c:v>18794458139.534882</c:v>
                </c:pt>
                <c:pt idx="393">
                  <c:v>19535843067.846603</c:v>
                </c:pt>
                <c:pt idx="394">
                  <c:v>20403312386.706951</c:v>
                </c:pt>
                <c:pt idx="395">
                  <c:v>20507856024.096382</c:v>
                </c:pt>
                <c:pt idx="396">
                  <c:v>20322475375.375374</c:v>
                </c:pt>
                <c:pt idx="397">
                  <c:v>20552785628.742516</c:v>
                </c:pt>
                <c:pt idx="398">
                  <c:v>19501591922.005573</c:v>
                </c:pt>
                <c:pt idx="399">
                  <c:v>16891153757.225435</c:v>
                </c:pt>
                <c:pt idx="400">
                  <c:v>17326406163.571712</c:v>
                </c:pt>
                <c:pt idx="401">
                  <c:v>15364257623.318386</c:v>
                </c:pt>
                <c:pt idx="402">
                  <c:v>15988884526.558889</c:v>
                </c:pt>
                <c:pt idx="403">
                  <c:v>15471303124.999998</c:v>
                </c:pt>
                <c:pt idx="404">
                  <c:v>15553731900.452488</c:v>
                </c:pt>
                <c:pt idx="405">
                  <c:v>14073315612.648222</c:v>
                </c:pt>
                <c:pt idx="406">
                  <c:v>13825061776.061775</c:v>
                </c:pt>
                <c:pt idx="407">
                  <c:v>12590146853.146854</c:v>
                </c:pt>
                <c:pt idx="408">
                  <c:v>13906636923.076921</c:v>
                </c:pt>
                <c:pt idx="409">
                  <c:v>14180471734.892786</c:v>
                </c:pt>
                <c:pt idx="410">
                  <c:v>15114404093.567253</c:v>
                </c:pt>
                <c:pt idx="411">
                  <c:v>15048469639.468693</c:v>
                </c:pt>
                <c:pt idx="412">
                  <c:v>15727235826.771652</c:v>
                </c:pt>
                <c:pt idx="413">
                  <c:v>15971670140.28056</c:v>
                </c:pt>
                <c:pt idx="414">
                  <c:v>17234694291.754757</c:v>
                </c:pt>
                <c:pt idx="415">
                  <c:v>15963943300.970871</c:v>
                </c:pt>
                <c:pt idx="416">
                  <c:v>15573696240.601501</c:v>
                </c:pt>
                <c:pt idx="417">
                  <c:v>15737936090.225561</c:v>
                </c:pt>
                <c:pt idx="418">
                  <c:v>14115681250</c:v>
                </c:pt>
                <c:pt idx="419">
                  <c:v>14566066481.48148</c:v>
                </c:pt>
                <c:pt idx="420">
                  <c:v>13916185611.510794</c:v>
                </c:pt>
                <c:pt idx="421">
                  <c:v>13137971258.503401</c:v>
                </c:pt>
                <c:pt idx="422">
                  <c:v>13466838704.028021</c:v>
                </c:pt>
                <c:pt idx="423">
                  <c:v>13207312131.715773</c:v>
                </c:pt>
                <c:pt idx="424">
                  <c:v>13320015156.794426</c:v>
                </c:pt>
                <c:pt idx="425">
                  <c:v>13625606151.142355</c:v>
                </c:pt>
                <c:pt idx="426">
                  <c:v>13283626804.123709</c:v>
                </c:pt>
                <c:pt idx="427">
                  <c:v>12609662098.138748</c:v>
                </c:pt>
                <c:pt idx="428">
                  <c:v>12018030670.926516</c:v>
                </c:pt>
                <c:pt idx="429">
                  <c:v>12359901119.999998</c:v>
                </c:pt>
                <c:pt idx="430">
                  <c:v>12047851520</c:v>
                </c:pt>
                <c:pt idx="431">
                  <c:v>11977634080</c:v>
                </c:pt>
                <c:pt idx="432">
                  <c:v>11784165130.568357</c:v>
                </c:pt>
                <c:pt idx="433">
                  <c:v>11305315850.144093</c:v>
                </c:pt>
                <c:pt idx="434">
                  <c:v>11286318731.988472</c:v>
                </c:pt>
                <c:pt idx="435">
                  <c:v>11581567867.867867</c:v>
                </c:pt>
                <c:pt idx="436">
                  <c:v>11755630105.90015</c:v>
                </c:pt>
                <c:pt idx="437">
                  <c:v>11821414525.993883</c:v>
                </c:pt>
                <c:pt idx="438">
                  <c:v>12118421538.46154</c:v>
                </c:pt>
                <c:pt idx="439">
                  <c:v>11667323214.285715</c:v>
                </c:pt>
                <c:pt idx="440">
                  <c:v>11952651445.966515</c:v>
                </c:pt>
                <c:pt idx="441">
                  <c:v>11865230493.273542</c:v>
                </c:pt>
                <c:pt idx="442">
                  <c:v>12808194216.133942</c:v>
                </c:pt>
                <c:pt idx="443">
                  <c:v>12852891352.201258</c:v>
                </c:pt>
                <c:pt idx="444">
                  <c:v>12505532012.195124</c:v>
                </c:pt>
                <c:pt idx="445">
                  <c:v>12414539969.604862</c:v>
                </c:pt>
                <c:pt idx="446">
                  <c:v>12333005927.051672</c:v>
                </c:pt>
                <c:pt idx="447">
                  <c:v>11889951173.020527</c:v>
                </c:pt>
                <c:pt idx="448">
                  <c:v>12119302631.578949</c:v>
                </c:pt>
                <c:pt idx="449">
                  <c:v>12314408088.235294</c:v>
                </c:pt>
                <c:pt idx="450">
                  <c:v>13042048372.093023</c:v>
                </c:pt>
                <c:pt idx="451">
                  <c:v>13156341614.906832</c:v>
                </c:pt>
                <c:pt idx="452">
                  <c:v>13333904354.587872</c:v>
                </c:pt>
                <c:pt idx="453">
                  <c:v>13398307729.468599</c:v>
                </c:pt>
                <c:pt idx="454">
                  <c:v>15070684929.078016</c:v>
                </c:pt>
                <c:pt idx="455">
                  <c:v>14898483865.248228</c:v>
                </c:pt>
                <c:pt idx="456">
                  <c:v>15582114000</c:v>
                </c:pt>
                <c:pt idx="457">
                  <c:v>16552587499.999998</c:v>
                </c:pt>
                <c:pt idx="458">
                  <c:v>17618459432.048683</c:v>
                </c:pt>
                <c:pt idx="459">
                  <c:v>17086294615.384613</c:v>
                </c:pt>
                <c:pt idx="460">
                  <c:v>16047735795.454544</c:v>
                </c:pt>
                <c:pt idx="461">
                  <c:v>16177327683.61582</c:v>
                </c:pt>
                <c:pt idx="462">
                  <c:v>16012738165.137613</c:v>
                </c:pt>
                <c:pt idx="463">
                  <c:v>16331306813.996317</c:v>
                </c:pt>
                <c:pt idx="464">
                  <c:v>16575138632.162663</c:v>
                </c:pt>
                <c:pt idx="465">
                  <c:v>15463708291.03215</c:v>
                </c:pt>
                <c:pt idx="466">
                  <c:v>15726508828.522921</c:v>
                </c:pt>
                <c:pt idx="467">
                  <c:v>16225496428.571428</c:v>
                </c:pt>
                <c:pt idx="468">
                  <c:v>16217605612.244898</c:v>
                </c:pt>
                <c:pt idx="469">
                  <c:v>16828719047.619049</c:v>
                </c:pt>
                <c:pt idx="470">
                  <c:v>16316795041.322313</c:v>
                </c:pt>
                <c:pt idx="471">
                  <c:v>17096854388.98451</c:v>
                </c:pt>
                <c:pt idx="472">
                  <c:v>16656181683.168318</c:v>
                </c:pt>
                <c:pt idx="473">
                  <c:v>16359965279.999998</c:v>
                </c:pt>
                <c:pt idx="474">
                  <c:v>16284169462.025316</c:v>
                </c:pt>
                <c:pt idx="475">
                  <c:v>16223184455.128204</c:v>
                </c:pt>
                <c:pt idx="476">
                  <c:v>15672722958.397533</c:v>
                </c:pt>
                <c:pt idx="477">
                  <c:v>15234505864.661654</c:v>
                </c:pt>
                <c:pt idx="478">
                  <c:v>14862123451.327431</c:v>
                </c:pt>
                <c:pt idx="479">
                  <c:v>14917691776.798826</c:v>
                </c:pt>
                <c:pt idx="480">
                  <c:v>14756367694.566813</c:v>
                </c:pt>
                <c:pt idx="481">
                  <c:v>14736076546.76259</c:v>
                </c:pt>
                <c:pt idx="482">
                  <c:v>14933506330.935251</c:v>
                </c:pt>
                <c:pt idx="483">
                  <c:v>14335373115.220484</c:v>
                </c:pt>
                <c:pt idx="484">
                  <c:v>13813862551.440329</c:v>
                </c:pt>
                <c:pt idx="485">
                  <c:v>13674545827.633379</c:v>
                </c:pt>
                <c:pt idx="486">
                  <c:v>13173342146.596859</c:v>
                </c:pt>
                <c:pt idx="487">
                  <c:v>12922952225.13089</c:v>
                </c:pt>
                <c:pt idx="488">
                  <c:v>12872614921.465969</c:v>
                </c:pt>
                <c:pt idx="489">
                  <c:v>12829169633.507854</c:v>
                </c:pt>
                <c:pt idx="490">
                  <c:v>13261728403.141361</c:v>
                </c:pt>
                <c:pt idx="491">
                  <c:v>12894331806.282722</c:v>
                </c:pt>
                <c:pt idx="492">
                  <c:v>12711024738.219896</c:v>
                </c:pt>
                <c:pt idx="493">
                  <c:v>12946356937.172775</c:v>
                </c:pt>
                <c:pt idx="494">
                  <c:v>12268479875.776398</c:v>
                </c:pt>
                <c:pt idx="495">
                  <c:v>12979567919.7995</c:v>
                </c:pt>
                <c:pt idx="496">
                  <c:v>12415074663.402693</c:v>
                </c:pt>
                <c:pt idx="497">
                  <c:v>12729396572.827417</c:v>
                </c:pt>
                <c:pt idx="498">
                  <c:v>12622526974.483595</c:v>
                </c:pt>
                <c:pt idx="499">
                  <c:v>12800044749.403341</c:v>
                </c:pt>
                <c:pt idx="500">
                  <c:v>12874429866.98912</c:v>
                </c:pt>
                <c:pt idx="501">
                  <c:v>12929364148.681055</c:v>
                </c:pt>
                <c:pt idx="502">
                  <c:v>13997003291.139238</c:v>
                </c:pt>
                <c:pt idx="503">
                  <c:v>13250534303.797466</c:v>
                </c:pt>
                <c:pt idx="504">
                  <c:v>12921505953.827459</c:v>
                </c:pt>
                <c:pt idx="505">
                  <c:v>12693047374.847374</c:v>
                </c:pt>
                <c:pt idx="506">
                  <c:v>12830844810.74481</c:v>
                </c:pt>
                <c:pt idx="507">
                  <c:v>13126392307.692308</c:v>
                </c:pt>
                <c:pt idx="508">
                  <c:v>13226555501.222494</c:v>
                </c:pt>
                <c:pt idx="509">
                  <c:v>12970874449.877752</c:v>
                </c:pt>
                <c:pt idx="510">
                  <c:v>13021456845.965771</c:v>
                </c:pt>
                <c:pt idx="511">
                  <c:v>13329963814.180931</c:v>
                </c:pt>
                <c:pt idx="512">
                  <c:v>12294265525.672373</c:v>
                </c:pt>
                <c:pt idx="513">
                  <c:v>12125971271.393642</c:v>
                </c:pt>
                <c:pt idx="514">
                  <c:v>12444949511.002445</c:v>
                </c:pt>
                <c:pt idx="515">
                  <c:v>13198521271.393644</c:v>
                </c:pt>
                <c:pt idx="516">
                  <c:v>13236229339.853302</c:v>
                </c:pt>
                <c:pt idx="517">
                  <c:v>14455007579.462105</c:v>
                </c:pt>
                <c:pt idx="518">
                  <c:v>14727342909.535452</c:v>
                </c:pt>
                <c:pt idx="519">
                  <c:v>15507541564.792175</c:v>
                </c:pt>
                <c:pt idx="520">
                  <c:v>15582848899.755503</c:v>
                </c:pt>
                <c:pt idx="521">
                  <c:v>15432074205.378973</c:v>
                </c:pt>
                <c:pt idx="522">
                  <c:v>15515578484.10758</c:v>
                </c:pt>
                <c:pt idx="523">
                  <c:v>15542621026.894865</c:v>
                </c:pt>
                <c:pt idx="524">
                  <c:v>15351486063.569683</c:v>
                </c:pt>
                <c:pt idx="525">
                  <c:v>14730543684.820391</c:v>
                </c:pt>
                <c:pt idx="526">
                  <c:v>14824091888.760136</c:v>
                </c:pt>
                <c:pt idx="527">
                  <c:v>14806455388.180763</c:v>
                </c:pt>
                <c:pt idx="528">
                  <c:v>13736309501.738121</c:v>
                </c:pt>
                <c:pt idx="529">
                  <c:v>13712490034.762453</c:v>
                </c:pt>
                <c:pt idx="530">
                  <c:v>14644066048.667437</c:v>
                </c:pt>
                <c:pt idx="531">
                  <c:v>14626816222.479719</c:v>
                </c:pt>
                <c:pt idx="532">
                  <c:v>14670776931.949253</c:v>
                </c:pt>
                <c:pt idx="533">
                  <c:v>15140665238.095236</c:v>
                </c:pt>
                <c:pt idx="534">
                  <c:v>14910770517.448856</c:v>
                </c:pt>
                <c:pt idx="535">
                  <c:v>14722362378.640776</c:v>
                </c:pt>
                <c:pt idx="536">
                  <c:v>15374395365.853661</c:v>
                </c:pt>
                <c:pt idx="537">
                  <c:v>15426812267.657993</c:v>
                </c:pt>
                <c:pt idx="538">
                  <c:v>15507531133.250311</c:v>
                </c:pt>
                <c:pt idx="539">
                  <c:v>14825662884.160755</c:v>
                </c:pt>
                <c:pt idx="540">
                  <c:v>14528403058.823528</c:v>
                </c:pt>
                <c:pt idx="541">
                  <c:v>14720634859.15493</c:v>
                </c:pt>
                <c:pt idx="542">
                  <c:v>14915088042.203985</c:v>
                </c:pt>
                <c:pt idx="543">
                  <c:v>15424647002.398083</c:v>
                </c:pt>
                <c:pt idx="544">
                  <c:v>15654508915.662649</c:v>
                </c:pt>
                <c:pt idx="545">
                  <c:v>14792426227.544912</c:v>
                </c:pt>
                <c:pt idx="546">
                  <c:v>15624338995.215311</c:v>
                </c:pt>
                <c:pt idx="547">
                  <c:v>14009357672.075615</c:v>
                </c:pt>
                <c:pt idx="548">
                  <c:v>14445741320.019564</c:v>
                </c:pt>
                <c:pt idx="549">
                  <c:v>14275824375.031441</c:v>
                </c:pt>
                <c:pt idx="550">
                  <c:v>14868662635.103119</c:v>
                </c:pt>
                <c:pt idx="551">
                  <c:v>15242237254.554363</c:v>
                </c:pt>
                <c:pt idx="552">
                  <c:v>12931589271.507057</c:v>
                </c:pt>
                <c:pt idx="553">
                  <c:v>13065788946.560043</c:v>
                </c:pt>
                <c:pt idx="554">
                  <c:v>12833943905.425653</c:v>
                </c:pt>
                <c:pt idx="555">
                  <c:v>13289265902.110727</c:v>
                </c:pt>
                <c:pt idx="556">
                  <c:v>13724266726.012791</c:v>
                </c:pt>
                <c:pt idx="557">
                  <c:v>13809625446.807873</c:v>
                </c:pt>
                <c:pt idx="558">
                  <c:v>13776859680.826481</c:v>
                </c:pt>
                <c:pt idx="559">
                  <c:v>13909600664.395086</c:v>
                </c:pt>
                <c:pt idx="560">
                  <c:v>14286883704.430492</c:v>
                </c:pt>
                <c:pt idx="561">
                  <c:v>13817176165.86145</c:v>
                </c:pt>
                <c:pt idx="562">
                  <c:v>14379907995.610403</c:v>
                </c:pt>
                <c:pt idx="563">
                  <c:v>13200176608.977036</c:v>
                </c:pt>
                <c:pt idx="564">
                  <c:v>14531931804.430071</c:v>
                </c:pt>
                <c:pt idx="565">
                  <c:v>14721807013.825174</c:v>
                </c:pt>
                <c:pt idx="566">
                  <c:v>15657501132.668917</c:v>
                </c:pt>
                <c:pt idx="567">
                  <c:v>16900525629.432219</c:v>
                </c:pt>
                <c:pt idx="568">
                  <c:v>16527847496.842674</c:v>
                </c:pt>
                <c:pt idx="569">
                  <c:v>18238246452.965515</c:v>
                </c:pt>
                <c:pt idx="570">
                  <c:v>18685902766.815178</c:v>
                </c:pt>
                <c:pt idx="571">
                  <c:v>19402634209.399559</c:v>
                </c:pt>
                <c:pt idx="572">
                  <c:v>18273035695.636459</c:v>
                </c:pt>
                <c:pt idx="573">
                  <c:v>18280493902.652912</c:v>
                </c:pt>
                <c:pt idx="574">
                  <c:v>18693604244.213512</c:v>
                </c:pt>
                <c:pt idx="575">
                  <c:v>19303127063.434299</c:v>
                </c:pt>
                <c:pt idx="576">
                  <c:v>19479726470.701813</c:v>
                </c:pt>
                <c:pt idx="577">
                  <c:v>19807742320.520142</c:v>
                </c:pt>
                <c:pt idx="578">
                  <c:v>19857992287.413593</c:v>
                </c:pt>
                <c:pt idx="579">
                  <c:v>18993456299.638466</c:v>
                </c:pt>
                <c:pt idx="580">
                  <c:v>18829012656.795696</c:v>
                </c:pt>
                <c:pt idx="581">
                  <c:v>18942259741.55518</c:v>
                </c:pt>
                <c:pt idx="582">
                  <c:v>18903866221.120811</c:v>
                </c:pt>
                <c:pt idx="583">
                  <c:v>18873461354.961971</c:v>
                </c:pt>
                <c:pt idx="584">
                  <c:v>17786468775.576324</c:v>
                </c:pt>
                <c:pt idx="585">
                  <c:v>17859997451.026772</c:v>
                </c:pt>
                <c:pt idx="586">
                  <c:v>17243729579.342216</c:v>
                </c:pt>
                <c:pt idx="587">
                  <c:v>16334485220.869146</c:v>
                </c:pt>
                <c:pt idx="588">
                  <c:v>16470254690.259899</c:v>
                </c:pt>
                <c:pt idx="589">
                  <c:v>16305634033.065176</c:v>
                </c:pt>
                <c:pt idx="590">
                  <c:v>16410410927.324787</c:v>
                </c:pt>
                <c:pt idx="591">
                  <c:v>16547141768.78981</c:v>
                </c:pt>
                <c:pt idx="592">
                  <c:v>16624993626.215284</c:v>
                </c:pt>
                <c:pt idx="593">
                  <c:v>15730207660.767687</c:v>
                </c:pt>
                <c:pt idx="594">
                  <c:v>15623526664.873066</c:v>
                </c:pt>
                <c:pt idx="595">
                  <c:v>15440823207.021784</c:v>
                </c:pt>
                <c:pt idx="596">
                  <c:v>15653468007.385439</c:v>
                </c:pt>
                <c:pt idx="597">
                  <c:v>15270968900.895634</c:v>
                </c:pt>
                <c:pt idx="598">
                  <c:v>14939029199.811041</c:v>
                </c:pt>
                <c:pt idx="599">
                  <c:v>16269751673.273214</c:v>
                </c:pt>
                <c:pt idx="600">
                  <c:v>15930212998.073952</c:v>
                </c:pt>
                <c:pt idx="601">
                  <c:v>15662357570.787397</c:v>
                </c:pt>
                <c:pt idx="602">
                  <c:v>16256360082.947538</c:v>
                </c:pt>
                <c:pt idx="603">
                  <c:v>17294314601.861885</c:v>
                </c:pt>
                <c:pt idx="604">
                  <c:v>16988016474.42206</c:v>
                </c:pt>
                <c:pt idx="605">
                  <c:v>16862862227.375662</c:v>
                </c:pt>
                <c:pt idx="606">
                  <c:v>16745091578.312565</c:v>
                </c:pt>
                <c:pt idx="607">
                  <c:v>15761288598.293234</c:v>
                </c:pt>
                <c:pt idx="608">
                  <c:v>15238900296.306761</c:v>
                </c:pt>
                <c:pt idx="609">
                  <c:v>15344501737.363066</c:v>
                </c:pt>
                <c:pt idx="610">
                  <c:v>14771856965.467297</c:v>
                </c:pt>
                <c:pt idx="611">
                  <c:v>13904977155.819729</c:v>
                </c:pt>
                <c:pt idx="612">
                  <c:v>15213038071.925831</c:v>
                </c:pt>
                <c:pt idx="613">
                  <c:v>14842207637.253706</c:v>
                </c:pt>
                <c:pt idx="614">
                  <c:v>14726868629.24856</c:v>
                </c:pt>
                <c:pt idx="615">
                  <c:v>14116743690.567589</c:v>
                </c:pt>
                <c:pt idx="616">
                  <c:v>12542311219.164833</c:v>
                </c:pt>
                <c:pt idx="617">
                  <c:v>12654121917.655481</c:v>
                </c:pt>
                <c:pt idx="618">
                  <c:v>12939516234.034922</c:v>
                </c:pt>
                <c:pt idx="619">
                  <c:v>14031822152.597878</c:v>
                </c:pt>
                <c:pt idx="620">
                  <c:v>13823788914.577898</c:v>
                </c:pt>
                <c:pt idx="621">
                  <c:v>14953893928.001816</c:v>
                </c:pt>
                <c:pt idx="622">
                  <c:v>15164521205.544294</c:v>
                </c:pt>
                <c:pt idx="623">
                  <c:v>14763143490.293743</c:v>
                </c:pt>
                <c:pt idx="624">
                  <c:v>14883966542.978474</c:v>
                </c:pt>
                <c:pt idx="625">
                  <c:v>15396198250.300631</c:v>
                </c:pt>
                <c:pt idx="626">
                  <c:v>14960173004.997742</c:v>
                </c:pt>
                <c:pt idx="627">
                  <c:v>15167073482.590834</c:v>
                </c:pt>
                <c:pt idx="628">
                  <c:v>15140341425.224884</c:v>
                </c:pt>
                <c:pt idx="629">
                  <c:v>14046371517.549383</c:v>
                </c:pt>
                <c:pt idx="630">
                  <c:v>14589431345.42491</c:v>
                </c:pt>
                <c:pt idx="631">
                  <c:v>10225498298.441774</c:v>
                </c:pt>
                <c:pt idx="632">
                  <c:v>10148601553.305407</c:v>
                </c:pt>
                <c:pt idx="633">
                  <c:v>11898126131.368908</c:v>
                </c:pt>
                <c:pt idx="634">
                  <c:v>12023005156.50828</c:v>
                </c:pt>
                <c:pt idx="635">
                  <c:v>11951447909.254372</c:v>
                </c:pt>
                <c:pt idx="636">
                  <c:v>12033614242.55336</c:v>
                </c:pt>
                <c:pt idx="637">
                  <c:v>11835168160.986664</c:v>
                </c:pt>
                <c:pt idx="638">
                  <c:v>11818487317.008284</c:v>
                </c:pt>
                <c:pt idx="639">
                  <c:v>11325742651.937904</c:v>
                </c:pt>
                <c:pt idx="640">
                  <c:v>11125375266.032661</c:v>
                </c:pt>
                <c:pt idx="641">
                  <c:v>11508484683.223553</c:v>
                </c:pt>
                <c:pt idx="642">
                  <c:v>9796553861.8398743</c:v>
                </c:pt>
                <c:pt idx="643">
                  <c:v>10203392119.974951</c:v>
                </c:pt>
                <c:pt idx="644">
                  <c:v>9543968297.1323166</c:v>
                </c:pt>
                <c:pt idx="645">
                  <c:v>9999773908.8758888</c:v>
                </c:pt>
                <c:pt idx="646">
                  <c:v>9662576075.4992619</c:v>
                </c:pt>
                <c:pt idx="647">
                  <c:v>8685216645.6496658</c:v>
                </c:pt>
                <c:pt idx="648">
                  <c:v>8045785654.6741638</c:v>
                </c:pt>
                <c:pt idx="649">
                  <c:v>8015782772.5623178</c:v>
                </c:pt>
                <c:pt idx="650">
                  <c:v>8045807693.6636391</c:v>
                </c:pt>
                <c:pt idx="651">
                  <c:v>8157615756.170002</c:v>
                </c:pt>
                <c:pt idx="652">
                  <c:v>8173275909.5223036</c:v>
                </c:pt>
                <c:pt idx="653">
                  <c:v>8167401975.9500933</c:v>
                </c:pt>
                <c:pt idx="654">
                  <c:v>8092876315.2030716</c:v>
                </c:pt>
                <c:pt idx="655">
                  <c:v>8618887376.8906536</c:v>
                </c:pt>
                <c:pt idx="656">
                  <c:v>8706361887.2877102</c:v>
                </c:pt>
                <c:pt idx="657">
                  <c:v>7956507095.4967127</c:v>
                </c:pt>
                <c:pt idx="658">
                  <c:v>7758038402.6653051</c:v>
                </c:pt>
                <c:pt idx="659">
                  <c:v>7860273504.8427191</c:v>
                </c:pt>
                <c:pt idx="660">
                  <c:v>7681644543.4266596</c:v>
                </c:pt>
                <c:pt idx="661">
                  <c:v>6930114375.2267389</c:v>
                </c:pt>
                <c:pt idx="662">
                  <c:v>6248593145.04916</c:v>
                </c:pt>
                <c:pt idx="663">
                  <c:v>6622644166.546052</c:v>
                </c:pt>
                <c:pt idx="664">
                  <c:v>7074456863.3587723</c:v>
                </c:pt>
                <c:pt idx="665">
                  <c:v>6826177912.2497625</c:v>
                </c:pt>
                <c:pt idx="666">
                  <c:v>5916901240.4305429</c:v>
                </c:pt>
                <c:pt idx="667">
                  <c:v>5894868008.7482796</c:v>
                </c:pt>
                <c:pt idx="668">
                  <c:v>5291185683.3436279</c:v>
                </c:pt>
                <c:pt idx="669">
                  <c:v>4927896213.4182091</c:v>
                </c:pt>
                <c:pt idx="670">
                  <c:v>5207809809.3217592</c:v>
                </c:pt>
                <c:pt idx="671">
                  <c:v>5721478896.0645905</c:v>
                </c:pt>
                <c:pt idx="672">
                  <c:v>5924299122.2997255</c:v>
                </c:pt>
                <c:pt idx="673">
                  <c:v>6398483710.3638859</c:v>
                </c:pt>
                <c:pt idx="674">
                  <c:v>6371368627.858078</c:v>
                </c:pt>
                <c:pt idx="675">
                  <c:v>6576290119.3430548</c:v>
                </c:pt>
                <c:pt idx="676">
                  <c:v>6844000005.0834494</c:v>
                </c:pt>
                <c:pt idx="677">
                  <c:v>6886144043.3443737</c:v>
                </c:pt>
                <c:pt idx="678">
                  <c:v>6923112893.340888</c:v>
                </c:pt>
                <c:pt idx="679">
                  <c:v>6734313013.726326</c:v>
                </c:pt>
                <c:pt idx="680">
                  <c:v>6074124681.634057</c:v>
                </c:pt>
                <c:pt idx="681">
                  <c:v>6063239723.0712709</c:v>
                </c:pt>
                <c:pt idx="682">
                  <c:v>6084444210.9067354</c:v>
                </c:pt>
                <c:pt idx="683">
                  <c:v>5853446844.2131834</c:v>
                </c:pt>
                <c:pt idx="684">
                  <c:v>5432336797.6276464</c:v>
                </c:pt>
                <c:pt idx="685">
                  <c:v>5372243439.397789</c:v>
                </c:pt>
                <c:pt idx="686">
                  <c:v>5607094368.8826742</c:v>
                </c:pt>
                <c:pt idx="687">
                  <c:v>5994600317.476532</c:v>
                </c:pt>
                <c:pt idx="688">
                  <c:v>6586155056.558527</c:v>
                </c:pt>
                <c:pt idx="689">
                  <c:v>8743763428.8519096</c:v>
                </c:pt>
                <c:pt idx="690">
                  <c:v>7672709675.1445875</c:v>
                </c:pt>
                <c:pt idx="691">
                  <c:v>6918217020.281045</c:v>
                </c:pt>
                <c:pt idx="692">
                  <c:v>6999907901.4928608</c:v>
                </c:pt>
                <c:pt idx="693">
                  <c:v>7423740649.5318222</c:v>
                </c:pt>
                <c:pt idx="694">
                  <c:v>6995068089.9930286</c:v>
                </c:pt>
                <c:pt idx="695">
                  <c:v>6909408362.9333248</c:v>
                </c:pt>
                <c:pt idx="696">
                  <c:v>6573453546.6377907</c:v>
                </c:pt>
                <c:pt idx="697">
                  <c:v>6584405705.7204294</c:v>
                </c:pt>
                <c:pt idx="698">
                  <c:v>6851405554.3348351</c:v>
                </c:pt>
                <c:pt idx="699">
                  <c:v>7072445880.1968517</c:v>
                </c:pt>
                <c:pt idx="700">
                  <c:v>7160445667.2272854</c:v>
                </c:pt>
                <c:pt idx="701">
                  <c:v>6963032254.5717459</c:v>
                </c:pt>
                <c:pt idx="702">
                  <c:v>7272497490.1981516</c:v>
                </c:pt>
                <c:pt idx="703">
                  <c:v>7411748523.2770348</c:v>
                </c:pt>
                <c:pt idx="704">
                  <c:v>7399292967.234848</c:v>
                </c:pt>
                <c:pt idx="705">
                  <c:v>6704799422.4423189</c:v>
                </c:pt>
                <c:pt idx="706">
                  <c:v>6625570485.3317986</c:v>
                </c:pt>
                <c:pt idx="707">
                  <c:v>7068222756.890379</c:v>
                </c:pt>
                <c:pt idx="708">
                  <c:v>7051870463.7366552</c:v>
                </c:pt>
                <c:pt idx="709">
                  <c:v>6867269298.6852942</c:v>
                </c:pt>
                <c:pt idx="710">
                  <c:v>6737130948.564395</c:v>
                </c:pt>
                <c:pt idx="711">
                  <c:v>6686175446.8039684</c:v>
                </c:pt>
                <c:pt idx="712">
                  <c:v>6163660248.0919638</c:v>
                </c:pt>
                <c:pt idx="713">
                  <c:v>5802464811.9377422</c:v>
                </c:pt>
                <c:pt idx="714">
                  <c:v>5255538159.3752937</c:v>
                </c:pt>
                <c:pt idx="715">
                  <c:v>5522264624.2855959</c:v>
                </c:pt>
                <c:pt idx="716">
                  <c:v>5424613218.5536356</c:v>
                </c:pt>
                <c:pt idx="717">
                  <c:v>5166954987.4193773</c:v>
                </c:pt>
                <c:pt idx="718">
                  <c:v>5291028796.6464243</c:v>
                </c:pt>
                <c:pt idx="719">
                  <c:v>5594838492.9142179</c:v>
                </c:pt>
                <c:pt idx="720">
                  <c:v>5386941653.8012905</c:v>
                </c:pt>
                <c:pt idx="721">
                  <c:v>5385194552.8846531</c:v>
                </c:pt>
                <c:pt idx="722">
                  <c:v>5517863422.1446409</c:v>
                </c:pt>
                <c:pt idx="723">
                  <c:v>5462052314.7888117</c:v>
                </c:pt>
                <c:pt idx="724">
                  <c:v>5340258407.5385923</c:v>
                </c:pt>
                <c:pt idx="725">
                  <c:v>4590531053.3415327</c:v>
                </c:pt>
                <c:pt idx="726">
                  <c:v>4103362009.5638685</c:v>
                </c:pt>
                <c:pt idx="727">
                  <c:v>3956011023.7451415</c:v>
                </c:pt>
                <c:pt idx="728">
                  <c:v>4136766578.9425526</c:v>
                </c:pt>
                <c:pt idx="729">
                  <c:v>4258409293.844182</c:v>
                </c:pt>
                <c:pt idx="730">
                  <c:v>4281646537.8547111</c:v>
                </c:pt>
                <c:pt idx="731">
                  <c:v>4051478526.7204447</c:v>
                </c:pt>
                <c:pt idx="732">
                  <c:v>4457314295.769639</c:v>
                </c:pt>
                <c:pt idx="733">
                  <c:v>4255378276.775178</c:v>
                </c:pt>
                <c:pt idx="734">
                  <c:v>4255378276.7751803</c:v>
                </c:pt>
                <c:pt idx="735">
                  <c:v>4300233909.4830503</c:v>
                </c:pt>
                <c:pt idx="736">
                  <c:v>4428249257.3691549</c:v>
                </c:pt>
                <c:pt idx="737">
                  <c:v>4421806984.0951147</c:v>
                </c:pt>
                <c:pt idx="738">
                  <c:v>3891193752.9476852</c:v>
                </c:pt>
                <c:pt idx="739">
                  <c:v>3035591133.289937</c:v>
                </c:pt>
                <c:pt idx="740">
                  <c:v>3409177632.5802536</c:v>
                </c:pt>
                <c:pt idx="741">
                  <c:v>3509521933.868113</c:v>
                </c:pt>
                <c:pt idx="742">
                  <c:v>3576779013.0707393</c:v>
                </c:pt>
                <c:pt idx="743">
                  <c:v>3488597506.6504393</c:v>
                </c:pt>
                <c:pt idx="744">
                  <c:v>3248033976.1799779</c:v>
                </c:pt>
                <c:pt idx="745">
                  <c:v>3142739560.1265235</c:v>
                </c:pt>
                <c:pt idx="746">
                  <c:v>3120068120.643333</c:v>
                </c:pt>
                <c:pt idx="747">
                  <c:v>3178183760.375761</c:v>
                </c:pt>
                <c:pt idx="748">
                  <c:v>2999018945.9849038</c:v>
                </c:pt>
                <c:pt idx="749">
                  <c:v>2737087890.8132887</c:v>
                </c:pt>
                <c:pt idx="750">
                  <c:v>2109708363.05267</c:v>
                </c:pt>
                <c:pt idx="751">
                  <c:v>2333679886.7130857</c:v>
                </c:pt>
                <c:pt idx="752">
                  <c:v>2236270845.479465</c:v>
                </c:pt>
                <c:pt idx="753">
                  <c:v>2319101959.9154878</c:v>
                </c:pt>
                <c:pt idx="754">
                  <c:v>2137584241.9468131</c:v>
                </c:pt>
                <c:pt idx="755">
                  <c:v>2141783755.8888884</c:v>
                </c:pt>
                <c:pt idx="756">
                  <c:v>2063909102.0690732</c:v>
                </c:pt>
                <c:pt idx="757">
                  <c:v>1615210924.2958362</c:v>
                </c:pt>
                <c:pt idx="758">
                  <c:v>1616421438.3237445</c:v>
                </c:pt>
                <c:pt idx="759">
                  <c:v>1513908059.816102</c:v>
                </c:pt>
                <c:pt idx="760">
                  <c:v>1557729539.1686466</c:v>
                </c:pt>
                <c:pt idx="761">
                  <c:v>1528927968.5818162</c:v>
                </c:pt>
                <c:pt idx="762">
                  <c:v>1512340807.8867404</c:v>
                </c:pt>
                <c:pt idx="763">
                  <c:v>1513334115.0792449</c:v>
                </c:pt>
                <c:pt idx="764">
                  <c:v>1495173515.1226511</c:v>
                </c:pt>
                <c:pt idx="765">
                  <c:v>1446709761.2233493</c:v>
                </c:pt>
                <c:pt idx="766">
                  <c:v>1446777795.1670909</c:v>
                </c:pt>
                <c:pt idx="767">
                  <c:v>1456448362.0753913</c:v>
                </c:pt>
                <c:pt idx="768">
                  <c:v>1338244951.402607</c:v>
                </c:pt>
                <c:pt idx="769">
                  <c:v>1298263424.9244649</c:v>
                </c:pt>
                <c:pt idx="770">
                  <c:v>1491781785.1434078</c:v>
                </c:pt>
                <c:pt idx="771">
                  <c:v>1392036748.81727</c:v>
                </c:pt>
                <c:pt idx="772">
                  <c:v>1415325334.5447841</c:v>
                </c:pt>
                <c:pt idx="773">
                  <c:v>1528534868.7841132</c:v>
                </c:pt>
                <c:pt idx="774">
                  <c:v>1469354755.7523429</c:v>
                </c:pt>
                <c:pt idx="775">
                  <c:v>1583072381.0910702</c:v>
                </c:pt>
                <c:pt idx="776">
                  <c:v>1610770455.650584</c:v>
                </c:pt>
                <c:pt idx="777">
                  <c:v>1657145099.3472636</c:v>
                </c:pt>
                <c:pt idx="778">
                  <c:v>1663473152.8526983</c:v>
                </c:pt>
                <c:pt idx="779">
                  <c:v>1781507361.4443848</c:v>
                </c:pt>
                <c:pt idx="780">
                  <c:v>1779523868.9610372</c:v>
                </c:pt>
                <c:pt idx="781">
                  <c:v>1832473579.2887237</c:v>
                </c:pt>
                <c:pt idx="782">
                  <c:v>1921142140.7344513</c:v>
                </c:pt>
                <c:pt idx="783">
                  <c:v>1899132956.1543112</c:v>
                </c:pt>
                <c:pt idx="784">
                  <c:v>1853762144.0921092</c:v>
                </c:pt>
                <c:pt idx="785">
                  <c:v>1726651310.414438</c:v>
                </c:pt>
                <c:pt idx="786">
                  <c:v>1671354306.1051183</c:v>
                </c:pt>
                <c:pt idx="787">
                  <c:v>1655065448.4987156</c:v>
                </c:pt>
                <c:pt idx="788">
                  <c:v>1624832094.0409267</c:v>
                </c:pt>
                <c:pt idx="789">
                  <c:v>1615265686.0752456</c:v>
                </c:pt>
                <c:pt idx="790">
                  <c:v>1553355021.2165813</c:v>
                </c:pt>
                <c:pt idx="791">
                  <c:v>1560751163.5598593</c:v>
                </c:pt>
                <c:pt idx="792">
                  <c:v>1429235774.2194397</c:v>
                </c:pt>
                <c:pt idx="793">
                  <c:v>1480476096.5694654</c:v>
                </c:pt>
                <c:pt idx="794">
                  <c:v>1508683462.1584163</c:v>
                </c:pt>
                <c:pt idx="795">
                  <c:v>1458271416.0634513</c:v>
                </c:pt>
                <c:pt idx="796">
                  <c:v>1488700909.2256744</c:v>
                </c:pt>
                <c:pt idx="797">
                  <c:v>1539082089.2769034</c:v>
                </c:pt>
                <c:pt idx="798">
                  <c:v>1568403357.9006062</c:v>
                </c:pt>
                <c:pt idx="799">
                  <c:v>1553465179.7071314</c:v>
                </c:pt>
                <c:pt idx="800">
                  <c:v>1578820447.3209212</c:v>
                </c:pt>
                <c:pt idx="801">
                  <c:v>1590547884.8840122</c:v>
                </c:pt>
                <c:pt idx="802">
                  <c:v>1680913381.582124</c:v>
                </c:pt>
                <c:pt idx="803">
                  <c:v>1895876762.0895524</c:v>
                </c:pt>
                <c:pt idx="804">
                  <c:v>1975070426.7214692</c:v>
                </c:pt>
                <c:pt idx="805">
                  <c:v>1954069022.8185937</c:v>
                </c:pt>
                <c:pt idx="806">
                  <c:v>1829028847.6223392</c:v>
                </c:pt>
                <c:pt idx="807">
                  <c:v>1972860932.7164738</c:v>
                </c:pt>
                <c:pt idx="808">
                  <c:v>2008041366.5543373</c:v>
                </c:pt>
                <c:pt idx="809">
                  <c:v>2038844159.2997136</c:v>
                </c:pt>
                <c:pt idx="810">
                  <c:v>2059216609.3940535</c:v>
                </c:pt>
                <c:pt idx="811">
                  <c:v>2106007973.7717516</c:v>
                </c:pt>
                <c:pt idx="812">
                  <c:v>2240771357.8973298</c:v>
                </c:pt>
                <c:pt idx="813">
                  <c:v>2276528164.3924112</c:v>
                </c:pt>
                <c:pt idx="814">
                  <c:v>2272547319.2977319</c:v>
                </c:pt>
                <c:pt idx="815">
                  <c:v>2255363453.4660597</c:v>
                </c:pt>
                <c:pt idx="816">
                  <c:v>2257570395.4358573</c:v>
                </c:pt>
                <c:pt idx="817">
                  <c:v>2383670058.7426524</c:v>
                </c:pt>
                <c:pt idx="818">
                  <c:v>2319671116.4936171</c:v>
                </c:pt>
                <c:pt idx="819">
                  <c:v>2506761175.2780933</c:v>
                </c:pt>
                <c:pt idx="820">
                  <c:v>2613387339.1740613</c:v>
                </c:pt>
                <c:pt idx="821">
                  <c:v>2581982399.8364339</c:v>
                </c:pt>
                <c:pt idx="822">
                  <c:v>2322204704.3336501</c:v>
                </c:pt>
                <c:pt idx="823">
                  <c:v>2165130812.5366039</c:v>
                </c:pt>
                <c:pt idx="824">
                  <c:v>2532694137.6648979</c:v>
                </c:pt>
                <c:pt idx="825">
                  <c:v>2291800489.1236563</c:v>
                </c:pt>
                <c:pt idx="826">
                  <c:v>2025722394.3914964</c:v>
                </c:pt>
                <c:pt idx="827">
                  <c:v>1882727644.5480113</c:v>
                </c:pt>
                <c:pt idx="828">
                  <c:v>2000697333.3869102</c:v>
                </c:pt>
                <c:pt idx="829">
                  <c:v>1444525386.8163328</c:v>
                </c:pt>
                <c:pt idx="830">
                  <c:v>1068785459.18922</c:v>
                </c:pt>
                <c:pt idx="831">
                  <c:v>1109771090.9263768</c:v>
                </c:pt>
                <c:pt idx="832">
                  <c:v>1890219624.8842978</c:v>
                </c:pt>
                <c:pt idx="833">
                  <c:v>1847584704.9820375</c:v>
                </c:pt>
                <c:pt idx="834">
                  <c:v>1699822473.3440814</c:v>
                </c:pt>
                <c:pt idx="835">
                  <c:v>1609379608.8429112</c:v>
                </c:pt>
                <c:pt idx="836">
                  <c:v>1587242235.9257295</c:v>
                </c:pt>
                <c:pt idx="837">
                  <c:v>1577092887.9858887</c:v>
                </c:pt>
                <c:pt idx="838">
                  <c:v>1688157586.30199</c:v>
                </c:pt>
                <c:pt idx="839">
                  <c:v>1878700675.6080766</c:v>
                </c:pt>
                <c:pt idx="840">
                  <c:v>1694189840.1434364</c:v>
                </c:pt>
                <c:pt idx="841">
                  <c:v>1540384925.9687822</c:v>
                </c:pt>
                <c:pt idx="842">
                  <c:v>1585886523.6490619</c:v>
                </c:pt>
                <c:pt idx="843">
                  <c:v>1650870739.0278032</c:v>
                </c:pt>
                <c:pt idx="844">
                  <c:v>2156031323.7730198</c:v>
                </c:pt>
                <c:pt idx="845">
                  <c:v>2508454461.7678952</c:v>
                </c:pt>
                <c:pt idx="846">
                  <c:v>2399925086.3107214</c:v>
                </c:pt>
                <c:pt idx="847">
                  <c:v>1919736783.8177152</c:v>
                </c:pt>
                <c:pt idx="848">
                  <c:v>1704325424.8013096</c:v>
                </c:pt>
                <c:pt idx="849">
                  <c:v>1689979707.2234218</c:v>
                </c:pt>
                <c:pt idx="850">
                  <c:v>1648831832.6017621</c:v>
                </c:pt>
                <c:pt idx="851">
                  <c:v>1942475622.5078573</c:v>
                </c:pt>
                <c:pt idx="852">
                  <c:v>1626006689.4874933</c:v>
                </c:pt>
                <c:pt idx="853">
                  <c:v>1606595237.5615699</c:v>
                </c:pt>
                <c:pt idx="854">
                  <c:v>1660978741.5186894</c:v>
                </c:pt>
                <c:pt idx="855">
                  <c:v>1680125512.2686872</c:v>
                </c:pt>
                <c:pt idx="856">
                  <c:v>1695830834.9979813</c:v>
                </c:pt>
                <c:pt idx="857">
                  <c:v>1518721762.0618374</c:v>
                </c:pt>
                <c:pt idx="858">
                  <c:v>1329076983.3302457</c:v>
                </c:pt>
                <c:pt idx="859">
                  <c:v>1394180285.5027964</c:v>
                </c:pt>
                <c:pt idx="860">
                  <c:v>1600596880.9630601</c:v>
                </c:pt>
                <c:pt idx="861">
                  <c:v>1697303872.103255</c:v>
                </c:pt>
                <c:pt idx="862">
                  <c:v>1689835213.0131271</c:v>
                </c:pt>
                <c:pt idx="863">
                  <c:v>1849699666.5246451</c:v>
                </c:pt>
                <c:pt idx="864">
                  <c:v>1568691314.6530735</c:v>
                </c:pt>
                <c:pt idx="865">
                  <c:v>874851980.05596495</c:v>
                </c:pt>
                <c:pt idx="866">
                  <c:v>1394649225.4902289</c:v>
                </c:pt>
                <c:pt idx="867">
                  <c:v>1077677842.6073353</c:v>
                </c:pt>
                <c:pt idx="868">
                  <c:v>1070778277.4571419</c:v>
                </c:pt>
                <c:pt idx="869">
                  <c:v>999158545.06879878</c:v>
                </c:pt>
                <c:pt idx="870">
                  <c:v>898278583.57464385</c:v>
                </c:pt>
                <c:pt idx="871">
                  <c:v>904285313.77689004</c:v>
                </c:pt>
                <c:pt idx="872">
                  <c:v>1025545024.6575679</c:v>
                </c:pt>
                <c:pt idx="873">
                  <c:v>825754957.37658954</c:v>
                </c:pt>
                <c:pt idx="874">
                  <c:v>1008539881.238602</c:v>
                </c:pt>
                <c:pt idx="875">
                  <c:v>914813245.84792042</c:v>
                </c:pt>
                <c:pt idx="876">
                  <c:v>771415924.06091118</c:v>
                </c:pt>
                <c:pt idx="877">
                  <c:v>765980833.39987206</c:v>
                </c:pt>
                <c:pt idx="878">
                  <c:v>798119670.37360144</c:v>
                </c:pt>
                <c:pt idx="879">
                  <c:v>807016331.33021915</c:v>
                </c:pt>
                <c:pt idx="880">
                  <c:v>631438228.5170958</c:v>
                </c:pt>
                <c:pt idx="881">
                  <c:v>685949447.23393667</c:v>
                </c:pt>
                <c:pt idx="882">
                  <c:v>649786746.22949874</c:v>
                </c:pt>
                <c:pt idx="883">
                  <c:v>791107044.73845911</c:v>
                </c:pt>
                <c:pt idx="884">
                  <c:v>696143159.05857706</c:v>
                </c:pt>
                <c:pt idx="885">
                  <c:v>832959773.08454692</c:v>
                </c:pt>
                <c:pt idx="886">
                  <c:v>887014027.79690754</c:v>
                </c:pt>
                <c:pt idx="887">
                  <c:v>726171176.98290765</c:v>
                </c:pt>
                <c:pt idx="888">
                  <c:v>570495856.23014939</c:v>
                </c:pt>
                <c:pt idx="889">
                  <c:v>599247167.58249581</c:v>
                </c:pt>
                <c:pt idx="890">
                  <c:v>506010184.46452332</c:v>
                </c:pt>
                <c:pt idx="891">
                  <c:v>709027963.39487624</c:v>
                </c:pt>
                <c:pt idx="892">
                  <c:v>722231239.90767884</c:v>
                </c:pt>
                <c:pt idx="893">
                  <c:v>841068631.63930774</c:v>
                </c:pt>
                <c:pt idx="894">
                  <c:v>901424838.99046171</c:v>
                </c:pt>
                <c:pt idx="895">
                  <c:v>965547435.95078468</c:v>
                </c:pt>
                <c:pt idx="896">
                  <c:v>1076710783.8047109</c:v>
                </c:pt>
                <c:pt idx="897">
                  <c:v>1018057460.7914892</c:v>
                </c:pt>
                <c:pt idx="898">
                  <c:v>910985697.01724398</c:v>
                </c:pt>
                <c:pt idx="899">
                  <c:v>938879294.20573938</c:v>
                </c:pt>
                <c:pt idx="900">
                  <c:v>805250802.53302515</c:v>
                </c:pt>
                <c:pt idx="901">
                  <c:v>535660042.45243198</c:v>
                </c:pt>
                <c:pt idx="902">
                  <c:v>608822325.92033637</c:v>
                </c:pt>
                <c:pt idx="903">
                  <c:v>578993462.15693653</c:v>
                </c:pt>
                <c:pt idx="904">
                  <c:v>589110850.19191992</c:v>
                </c:pt>
                <c:pt idx="905">
                  <c:v>680202284.65948629</c:v>
                </c:pt>
                <c:pt idx="906">
                  <c:v>655914604.05940986</c:v>
                </c:pt>
                <c:pt idx="907">
                  <c:v>493128299.57141817</c:v>
                </c:pt>
                <c:pt idx="908">
                  <c:v>418174331.01306909</c:v>
                </c:pt>
                <c:pt idx="909">
                  <c:v>353805181.41626835</c:v>
                </c:pt>
                <c:pt idx="910">
                  <c:v>337953911.60539174</c:v>
                </c:pt>
                <c:pt idx="911">
                  <c:v>320886301.65947956</c:v>
                </c:pt>
                <c:pt idx="912">
                  <c:v>292134143.4238385</c:v>
                </c:pt>
                <c:pt idx="913">
                  <c:v>303031371.9195196</c:v>
                </c:pt>
                <c:pt idx="914">
                  <c:v>383554252.66868263</c:v>
                </c:pt>
                <c:pt idx="915">
                  <c:v>418040023.07626516</c:v>
                </c:pt>
                <c:pt idx="916">
                  <c:v>506213106.38105732</c:v>
                </c:pt>
                <c:pt idx="917">
                  <c:v>597907835.813766</c:v>
                </c:pt>
                <c:pt idx="918">
                  <c:v>556685806.02456141</c:v>
                </c:pt>
                <c:pt idx="919">
                  <c:v>390337195.26165313</c:v>
                </c:pt>
                <c:pt idx="920">
                  <c:v>332153456.99964064</c:v>
                </c:pt>
                <c:pt idx="921">
                  <c:v>412169298.84315521</c:v>
                </c:pt>
                <c:pt idx="922">
                  <c:v>475079552.36381501</c:v>
                </c:pt>
                <c:pt idx="923">
                  <c:v>655629712.98643553</c:v>
                </c:pt>
                <c:pt idx="924">
                  <c:v>674132752.93629134</c:v>
                </c:pt>
                <c:pt idx="925">
                  <c:v>772270094.85621047</c:v>
                </c:pt>
                <c:pt idx="926">
                  <c:v>764325218.91492665</c:v>
                </c:pt>
                <c:pt idx="927">
                  <c:v>735812224.55945861</c:v>
                </c:pt>
                <c:pt idx="928">
                  <c:v>518317064.65959597</c:v>
                </c:pt>
                <c:pt idx="929">
                  <c:v>491472332.60223269</c:v>
                </c:pt>
                <c:pt idx="930">
                  <c:v>513022297.28481388</c:v>
                </c:pt>
                <c:pt idx="931">
                  <c:v>491699651.90982687</c:v>
                </c:pt>
                <c:pt idx="932">
                  <c:v>579518861.38826215</c:v>
                </c:pt>
                <c:pt idx="933">
                  <c:v>522719250.23150486</c:v>
                </c:pt>
                <c:pt idx="934">
                  <c:v>511756489.56905079</c:v>
                </c:pt>
                <c:pt idx="935">
                  <c:v>459164657.30255878</c:v>
                </c:pt>
                <c:pt idx="936">
                  <c:v>428489854.86228728</c:v>
                </c:pt>
                <c:pt idx="937">
                  <c:v>505409769.71013355</c:v>
                </c:pt>
                <c:pt idx="938">
                  <c:v>596097232.08495271</c:v>
                </c:pt>
                <c:pt idx="939">
                  <c:v>604814602.101089</c:v>
                </c:pt>
                <c:pt idx="940">
                  <c:v>275792714.19019216</c:v>
                </c:pt>
                <c:pt idx="941">
                  <c:v>254169296.89997488</c:v>
                </c:pt>
                <c:pt idx="942">
                  <c:v>382046737.78972304</c:v>
                </c:pt>
                <c:pt idx="943">
                  <c:v>406844346.21828103</c:v>
                </c:pt>
                <c:pt idx="944">
                  <c:v>410236439.30907303</c:v>
                </c:pt>
                <c:pt idx="945">
                  <c:v>476735374.64047807</c:v>
                </c:pt>
                <c:pt idx="946">
                  <c:v>520819645.62314612</c:v>
                </c:pt>
                <c:pt idx="947">
                  <c:v>553297542.67345738</c:v>
                </c:pt>
                <c:pt idx="948">
                  <c:v>607566982.63529313</c:v>
                </c:pt>
                <c:pt idx="949">
                  <c:v>700777098.50549066</c:v>
                </c:pt>
                <c:pt idx="950">
                  <c:v>888787688.53778899</c:v>
                </c:pt>
                <c:pt idx="951">
                  <c:v>861964965.78637016</c:v>
                </c:pt>
                <c:pt idx="952">
                  <c:v>948652490.32751751</c:v>
                </c:pt>
                <c:pt idx="953">
                  <c:v>878898326.00844932</c:v>
                </c:pt>
                <c:pt idx="954">
                  <c:v>813231042.69314468</c:v>
                </c:pt>
                <c:pt idx="955">
                  <c:v>813982841.35555828</c:v>
                </c:pt>
                <c:pt idx="956">
                  <c:v>691445042.12797904</c:v>
                </c:pt>
                <c:pt idx="957">
                  <c:v>784044183.63878322</c:v>
                </c:pt>
                <c:pt idx="958">
                  <c:v>869772566.76479983</c:v>
                </c:pt>
                <c:pt idx="959">
                  <c:v>873359605.61499918</c:v>
                </c:pt>
                <c:pt idx="960">
                  <c:v>845138841.17232823</c:v>
                </c:pt>
                <c:pt idx="961">
                  <c:v>918519450.10691035</c:v>
                </c:pt>
                <c:pt idx="962">
                  <c:v>889152099.78045619</c:v>
                </c:pt>
                <c:pt idx="963">
                  <c:v>839918251.79354239</c:v>
                </c:pt>
                <c:pt idx="964">
                  <c:v>839025964.55895913</c:v>
                </c:pt>
                <c:pt idx="965">
                  <c:v>862076490.91832435</c:v>
                </c:pt>
                <c:pt idx="966">
                  <c:v>922145380.66899741</c:v>
                </c:pt>
                <c:pt idx="967">
                  <c:v>714464028.43854761</c:v>
                </c:pt>
                <c:pt idx="968">
                  <c:v>706922811.12145519</c:v>
                </c:pt>
                <c:pt idx="969">
                  <c:v>663709830.49770105</c:v>
                </c:pt>
                <c:pt idx="970">
                  <c:v>656616080.55640328</c:v>
                </c:pt>
                <c:pt idx="971">
                  <c:v>660986977.77768803</c:v>
                </c:pt>
                <c:pt idx="972">
                  <c:v>617398770.79981983</c:v>
                </c:pt>
                <c:pt idx="973">
                  <c:v>410788130.78568262</c:v>
                </c:pt>
                <c:pt idx="974">
                  <c:v>499029630.68679452</c:v>
                </c:pt>
                <c:pt idx="975">
                  <c:v>513726842.83689982</c:v>
                </c:pt>
                <c:pt idx="976">
                  <c:v>586701417.8504498</c:v>
                </c:pt>
                <c:pt idx="977">
                  <c:v>570322916.56097519</c:v>
                </c:pt>
                <c:pt idx="978">
                  <c:v>608465598.40638566</c:v>
                </c:pt>
                <c:pt idx="979">
                  <c:v>628702680.14943159</c:v>
                </c:pt>
                <c:pt idx="980">
                  <c:v>710262129.56449127</c:v>
                </c:pt>
                <c:pt idx="981">
                  <c:v>706040543.44325459</c:v>
                </c:pt>
                <c:pt idx="982">
                  <c:v>841042684.4041127</c:v>
                </c:pt>
                <c:pt idx="983">
                  <c:v>674993873.71224713</c:v>
                </c:pt>
                <c:pt idx="984">
                  <c:v>626321004.20364201</c:v>
                </c:pt>
                <c:pt idx="985">
                  <c:v>601391482.96315467</c:v>
                </c:pt>
                <c:pt idx="986">
                  <c:v>608311903.12511325</c:v>
                </c:pt>
                <c:pt idx="987">
                  <c:v>566642171.02442336</c:v>
                </c:pt>
                <c:pt idx="988">
                  <c:v>588472340.12484229</c:v>
                </c:pt>
                <c:pt idx="989">
                  <c:v>633492748.50395036</c:v>
                </c:pt>
                <c:pt idx="990">
                  <c:v>675522930.52991307</c:v>
                </c:pt>
                <c:pt idx="991">
                  <c:v>424212571.93141353</c:v>
                </c:pt>
                <c:pt idx="992">
                  <c:v>390045121.35073912</c:v>
                </c:pt>
                <c:pt idx="993">
                  <c:v>445876099.56889367</c:v>
                </c:pt>
                <c:pt idx="994">
                  <c:v>470399108.30758667</c:v>
                </c:pt>
                <c:pt idx="995">
                  <c:v>510332772.07421744</c:v>
                </c:pt>
                <c:pt idx="996">
                  <c:v>517566253.57233262</c:v>
                </c:pt>
                <c:pt idx="997">
                  <c:v>538135602.72626245</c:v>
                </c:pt>
                <c:pt idx="998">
                  <c:v>550602245.3019352</c:v>
                </c:pt>
                <c:pt idx="999">
                  <c:v>591923033.9602809</c:v>
                </c:pt>
                <c:pt idx="1000">
                  <c:v>596439171.83651948</c:v>
                </c:pt>
                <c:pt idx="1001">
                  <c:v>566333843.66007721</c:v>
                </c:pt>
                <c:pt idx="1002">
                  <c:v>643458620.73647439</c:v>
                </c:pt>
                <c:pt idx="1003">
                  <c:v>624096618.58969712</c:v>
                </c:pt>
                <c:pt idx="1004">
                  <c:v>582950170.44291735</c:v>
                </c:pt>
                <c:pt idx="1005">
                  <c:v>484145364.92617148</c:v>
                </c:pt>
                <c:pt idx="1006">
                  <c:v>461368961.17272419</c:v>
                </c:pt>
                <c:pt idx="1007">
                  <c:v>321039952.08602732</c:v>
                </c:pt>
                <c:pt idx="1008">
                  <c:v>375790542.06693107</c:v>
                </c:pt>
                <c:pt idx="1009">
                  <c:v>388680224.22216433</c:v>
                </c:pt>
                <c:pt idx="1010">
                  <c:v>404431927.03733486</c:v>
                </c:pt>
                <c:pt idx="1011">
                  <c:v>388795434.8187539</c:v>
                </c:pt>
                <c:pt idx="1012">
                  <c:v>442725093.14970142</c:v>
                </c:pt>
                <c:pt idx="1013">
                  <c:v>455425656.46676105</c:v>
                </c:pt>
                <c:pt idx="1014">
                  <c:v>438096816.57369572</c:v>
                </c:pt>
                <c:pt idx="1015">
                  <c:v>453113726.89958149</c:v>
                </c:pt>
                <c:pt idx="1016">
                  <c:v>484519612.27025908</c:v>
                </c:pt>
                <c:pt idx="1017">
                  <c:v>516235324.75732452</c:v>
                </c:pt>
                <c:pt idx="1018">
                  <c:v>501050976.84072959</c:v>
                </c:pt>
                <c:pt idx="1019">
                  <c:v>478231447.58446634</c:v>
                </c:pt>
                <c:pt idx="1020">
                  <c:v>458069234.13484997</c:v>
                </c:pt>
                <c:pt idx="1021">
                  <c:v>467569037.02523202</c:v>
                </c:pt>
                <c:pt idx="1022">
                  <c:v>421875031.4633289</c:v>
                </c:pt>
                <c:pt idx="1023">
                  <c:v>424030096.74726403</c:v>
                </c:pt>
                <c:pt idx="1024">
                  <c:v>426585152.73164499</c:v>
                </c:pt>
                <c:pt idx="1025">
                  <c:v>401946890.52921426</c:v>
                </c:pt>
                <c:pt idx="1026">
                  <c:v>389240620.19443995</c:v>
                </c:pt>
                <c:pt idx="1027">
                  <c:v>388801707.4090634</c:v>
                </c:pt>
                <c:pt idx="1028">
                  <c:v>372892318.48207915</c:v>
                </c:pt>
                <c:pt idx="1029">
                  <c:v>339813515.28877074</c:v>
                </c:pt>
                <c:pt idx="1030">
                  <c:v>361948925.47407502</c:v>
                </c:pt>
                <c:pt idx="1031">
                  <c:v>329566240.960289</c:v>
                </c:pt>
                <c:pt idx="1032">
                  <c:v>360135689.35045469</c:v>
                </c:pt>
                <c:pt idx="1033">
                  <c:v>367867277.08456945</c:v>
                </c:pt>
                <c:pt idx="1034">
                  <c:v>344279402.32718903</c:v>
                </c:pt>
                <c:pt idx="1035">
                  <c:v>449009119.24472922</c:v>
                </c:pt>
                <c:pt idx="1036">
                  <c:v>355690501.62395251</c:v>
                </c:pt>
                <c:pt idx="1037">
                  <c:v>341532592.76407307</c:v>
                </c:pt>
                <c:pt idx="1038">
                  <c:v>251953899.81279856</c:v>
                </c:pt>
                <c:pt idx="1039">
                  <c:v>245402066.05482674</c:v>
                </c:pt>
                <c:pt idx="1040">
                  <c:v>314217496.19918531</c:v>
                </c:pt>
                <c:pt idx="1041">
                  <c:v>395055689.4990496</c:v>
                </c:pt>
                <c:pt idx="1042">
                  <c:v>403118353.53476077</c:v>
                </c:pt>
                <c:pt idx="1043">
                  <c:v>422150638.80172056</c:v>
                </c:pt>
                <c:pt idx="1044">
                  <c:v>256182485.72530845</c:v>
                </c:pt>
                <c:pt idx="1045">
                  <c:v>256674176.69306275</c:v>
                </c:pt>
                <c:pt idx="1046">
                  <c:v>255873908.56220964</c:v>
                </c:pt>
                <c:pt idx="1047">
                  <c:v>254556946.67417061</c:v>
                </c:pt>
                <c:pt idx="1048">
                  <c:v>253361954.3400493</c:v>
                </c:pt>
                <c:pt idx="1049">
                  <c:v>258905269.82476878</c:v>
                </c:pt>
                <c:pt idx="1050">
                  <c:v>284853146.8387841</c:v>
                </c:pt>
                <c:pt idx="1051">
                  <c:v>276748389.24493819</c:v>
                </c:pt>
                <c:pt idx="1052">
                  <c:v>274068513.99393803</c:v>
                </c:pt>
                <c:pt idx="1053">
                  <c:v>257076943.09695426</c:v>
                </c:pt>
                <c:pt idx="1054">
                  <c:v>296485850.88216305</c:v>
                </c:pt>
                <c:pt idx="1055">
                  <c:v>291021253.39236939</c:v>
                </c:pt>
                <c:pt idx="1056">
                  <c:v>277961063.67489672</c:v>
                </c:pt>
                <c:pt idx="1057">
                  <c:v>273945550.10975832</c:v>
                </c:pt>
                <c:pt idx="1058">
                  <c:v>238563688.2228927</c:v>
                </c:pt>
                <c:pt idx="1059">
                  <c:v>247029897.67566404</c:v>
                </c:pt>
                <c:pt idx="1060">
                  <c:v>264521902.09452862</c:v>
                </c:pt>
                <c:pt idx="1061">
                  <c:v>236566242.17676374</c:v>
                </c:pt>
                <c:pt idx="1062">
                  <c:v>273124313.97295636</c:v>
                </c:pt>
                <c:pt idx="1063">
                  <c:v>269960862.3992601</c:v>
                </c:pt>
                <c:pt idx="1064">
                  <c:v>305796168.25528514</c:v>
                </c:pt>
                <c:pt idx="1065">
                  <c:v>324008344.26444149</c:v>
                </c:pt>
                <c:pt idx="1066">
                  <c:v>325122012.96465892</c:v>
                </c:pt>
                <c:pt idx="1067">
                  <c:v>343649457.23134494</c:v>
                </c:pt>
                <c:pt idx="1068">
                  <c:v>343478308.5106383</c:v>
                </c:pt>
                <c:pt idx="1069">
                  <c:v>361559895.93341237</c:v>
                </c:pt>
                <c:pt idx="1070">
                  <c:v>359912926.55337816</c:v>
                </c:pt>
                <c:pt idx="1071">
                  <c:v>321032862.29665512</c:v>
                </c:pt>
                <c:pt idx="1072">
                  <c:v>283291507.25337732</c:v>
                </c:pt>
                <c:pt idx="1073">
                  <c:v>301579917.98090178</c:v>
                </c:pt>
                <c:pt idx="1074">
                  <c:v>321446725.33918625</c:v>
                </c:pt>
                <c:pt idx="1075">
                  <c:v>307267757.29150242</c:v>
                </c:pt>
                <c:pt idx="1076">
                  <c:v>292631704.59561771</c:v>
                </c:pt>
                <c:pt idx="1077">
                  <c:v>298596736.07085079</c:v>
                </c:pt>
                <c:pt idx="1078">
                  <c:v>322677009.50865149</c:v>
                </c:pt>
                <c:pt idx="1079">
                  <c:v>300658871.96785617</c:v>
                </c:pt>
                <c:pt idx="1080">
                  <c:v>324632369.13617003</c:v>
                </c:pt>
                <c:pt idx="1081">
                  <c:v>323939394.47887409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5-421E-97E5-E7934CE3D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37257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in val="0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BM al Paralelo (USDbn)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6"/>
          <c:order val="0"/>
          <c:tx>
            <c:strRef>
              <c:f>'Weekly Raw'!$B$34</c:f>
              <c:strCache>
                <c:ptCount val="1"/>
                <c:pt idx="0">
                  <c:v>BM / Paralelo</c:v>
                </c:pt>
              </c:strCache>
            </c:strRef>
          </c:tx>
          <c:marker>
            <c:symbol val="none"/>
          </c:marker>
          <c:xVal>
            <c:numRef>
              <c:f>'Weekly Raw'!$C$5:$AXX$5</c:f>
              <c:numCache>
                <c:formatCode>m/d/yyyy</c:formatCode>
                <c:ptCount val="132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xVal>
          <c:yVal>
            <c:numRef>
              <c:f>'Weekly Raw'!$C$34:$AXX$34</c:f>
              <c:numCache>
                <c:formatCode>#,##0_);\(#,##0\)</c:formatCode>
                <c:ptCount val="1322"/>
                <c:pt idx="0">
                  <c:v>8012743653.9149084</c:v>
                </c:pt>
                <c:pt idx="1">
                  <c:v>7900419020.3789768</c:v>
                </c:pt>
                <c:pt idx="2">
                  <c:v>7455682857.1428576</c:v>
                </c:pt>
                <c:pt idx="3">
                  <c:v>7469848679.5146322</c:v>
                </c:pt>
                <c:pt idx="4">
                  <c:v>7646150552.9789515</c:v>
                </c:pt>
                <c:pt idx="5">
                  <c:v>7647491452.9914532</c:v>
                </c:pt>
                <c:pt idx="6">
                  <c:v>7742290586.145649</c:v>
                </c:pt>
                <c:pt idx="7">
                  <c:v>7503374246.1865911</c:v>
                </c:pt>
                <c:pt idx="8">
                  <c:v>7616178913.738019</c:v>
                </c:pt>
                <c:pt idx="9">
                  <c:v>7219354609.9290781</c:v>
                </c:pt>
                <c:pt idx="10">
                  <c:v>7190556935.0833626</c:v>
                </c:pt>
                <c:pt idx="11">
                  <c:v>7146069405.0991507</c:v>
                </c:pt>
                <c:pt idx="12">
                  <c:v>7157028611.7979517</c:v>
                </c:pt>
                <c:pt idx="13">
                  <c:v>7211106247.7938585</c:v>
                </c:pt>
                <c:pt idx="14">
                  <c:v>7115550229.115262</c:v>
                </c:pt>
                <c:pt idx="15">
                  <c:v>7299697396.1998587</c:v>
                </c:pt>
                <c:pt idx="16">
                  <c:v>7114009138.8400698</c:v>
                </c:pt>
                <c:pt idx="17">
                  <c:v>7156684912.2807007</c:v>
                </c:pt>
                <c:pt idx="18">
                  <c:v>6941680448.4933424</c:v>
                </c:pt>
                <c:pt idx="19">
                  <c:v>6687988811.1888123</c:v>
                </c:pt>
                <c:pt idx="20">
                  <c:v>6760046089.3854752</c:v>
                </c:pt>
                <c:pt idx="21">
                  <c:v>6700018181.818182</c:v>
                </c:pt>
                <c:pt idx="22">
                  <c:v>6720607966.4570227</c:v>
                </c:pt>
                <c:pt idx="23">
                  <c:v>6745522148.5873737</c:v>
                </c:pt>
                <c:pt idx="24">
                  <c:v>6757034458.7539158</c:v>
                </c:pt>
                <c:pt idx="25">
                  <c:v>6927339130.434782</c:v>
                </c:pt>
                <c:pt idx="26">
                  <c:v>6883090403.3379698</c:v>
                </c:pt>
                <c:pt idx="27">
                  <c:v>6910174757.2815542</c:v>
                </c:pt>
                <c:pt idx="28">
                  <c:v>6776886277.2208786</c:v>
                </c:pt>
                <c:pt idx="29">
                  <c:v>7364125517.2413797</c:v>
                </c:pt>
                <c:pt idx="30">
                  <c:v>7443568088.0330124</c:v>
                </c:pt>
                <c:pt idx="31">
                  <c:v>7275444368.6006823</c:v>
                </c:pt>
                <c:pt idx="32">
                  <c:v>7423442274.751627</c:v>
                </c:pt>
                <c:pt idx="33">
                  <c:v>7462986357.4351978</c:v>
                </c:pt>
                <c:pt idx="34">
                  <c:v>7447180461.3297157</c:v>
                </c:pt>
                <c:pt idx="35">
                  <c:v>7136079541.6245365</c:v>
                </c:pt>
                <c:pt idx="36">
                  <c:v>7066781501.3404827</c:v>
                </c:pt>
                <c:pt idx="37">
                  <c:v>7039632941.1764698</c:v>
                </c:pt>
                <c:pt idx="38">
                  <c:v>7108154777.9273214</c:v>
                </c:pt>
                <c:pt idx="39">
                  <c:v>7040258411.8438768</c:v>
                </c:pt>
                <c:pt idx="40">
                  <c:v>7140577388.9636602</c:v>
                </c:pt>
                <c:pt idx="41">
                  <c:v>7123398182.4301577</c:v>
                </c:pt>
                <c:pt idx="42">
                  <c:v>6999702657.2485714</c:v>
                </c:pt>
                <c:pt idx="43">
                  <c:v>6911093781.5126047</c:v>
                </c:pt>
                <c:pt idx="44">
                  <c:v>6919139784.9462366</c:v>
                </c:pt>
                <c:pt idx="45">
                  <c:v>7195944947.9691172</c:v>
                </c:pt>
                <c:pt idx="46">
                  <c:v>7409832941.9657841</c:v>
                </c:pt>
                <c:pt idx="47">
                  <c:v>8055931681.178834</c:v>
                </c:pt>
                <c:pt idx="48">
                  <c:v>8289545758.183032</c:v>
                </c:pt>
                <c:pt idx="49">
                  <c:v>8473788141.2391748</c:v>
                </c:pt>
                <c:pt idx="50">
                  <c:v>8429687976.1510429</c:v>
                </c:pt>
                <c:pt idx="51">
                  <c:v>8621019478.3757019</c:v>
                </c:pt>
                <c:pt idx="52">
                  <c:v>8284675461.7414236</c:v>
                </c:pt>
                <c:pt idx="53">
                  <c:v>7937564186.9651098</c:v>
                </c:pt>
                <c:pt idx="54">
                  <c:v>7354867454.0682411</c:v>
                </c:pt>
                <c:pt idx="55">
                  <c:v>7375669941.0609045</c:v>
                </c:pt>
                <c:pt idx="56">
                  <c:v>7238066666.666667</c:v>
                </c:pt>
                <c:pt idx="57">
                  <c:v>7236002587.3221216</c:v>
                </c:pt>
                <c:pt idx="58">
                  <c:v>5693415902.1406736</c:v>
                </c:pt>
                <c:pt idx="59">
                  <c:v>5708211076.2800417</c:v>
                </c:pt>
                <c:pt idx="60">
                  <c:v>5175519350.2150021</c:v>
                </c:pt>
                <c:pt idx="61">
                  <c:v>5399649442.755826</c:v>
                </c:pt>
                <c:pt idx="62">
                  <c:v>5922161059.0182018</c:v>
                </c:pt>
                <c:pt idx="63">
                  <c:v>5954216975.8291178</c:v>
                </c:pt>
                <c:pt idx="64">
                  <c:v>6084252312.8679562</c:v>
                </c:pt>
                <c:pt idx="65">
                  <c:v>6028023242.9441071</c:v>
                </c:pt>
                <c:pt idx="66">
                  <c:v>6086783248.4436903</c:v>
                </c:pt>
                <c:pt idx="67">
                  <c:v>5902299724.5179062</c:v>
                </c:pt>
                <c:pt idx="68">
                  <c:v>6087473901.5039806</c:v>
                </c:pt>
                <c:pt idx="69">
                  <c:v>5886331864.9045525</c:v>
                </c:pt>
                <c:pt idx="70">
                  <c:v>5375399196.7871485</c:v>
                </c:pt>
                <c:pt idx="71">
                  <c:v>4901761037.6652527</c:v>
                </c:pt>
                <c:pt idx="72">
                  <c:v>4845632898.6960888</c:v>
                </c:pt>
                <c:pt idx="73">
                  <c:v>4354113310.580205</c:v>
                </c:pt>
                <c:pt idx="74">
                  <c:v>4506898830.0068827</c:v>
                </c:pt>
                <c:pt idx="75">
                  <c:v>4092293751.3420653</c:v>
                </c:pt>
                <c:pt idx="76">
                  <c:v>3904167765.1288195</c:v>
                </c:pt>
                <c:pt idx="77">
                  <c:v>3698800835.3901649</c:v>
                </c:pt>
                <c:pt idx="78">
                  <c:v>3555812600.9693055</c:v>
                </c:pt>
                <c:pt idx="79">
                  <c:v>3885308411.2149529</c:v>
                </c:pt>
                <c:pt idx="80">
                  <c:v>4002966198.2529435</c:v>
                </c:pt>
                <c:pt idx="81">
                  <c:v>4016533888.6785312</c:v>
                </c:pt>
                <c:pt idx="82">
                  <c:v>3811019120.1039543</c:v>
                </c:pt>
                <c:pt idx="83">
                  <c:v>3812487245.8410349</c:v>
                </c:pt>
                <c:pt idx="84">
                  <c:v>3808834485.2673697</c:v>
                </c:pt>
                <c:pt idx="85">
                  <c:v>3756781149.5894322</c:v>
                </c:pt>
                <c:pt idx="86">
                  <c:v>3681146501.3286095</c:v>
                </c:pt>
                <c:pt idx="87">
                  <c:v>3618391795.5849118</c:v>
                </c:pt>
                <c:pt idx="88">
                  <c:v>3499828676.5936089</c:v>
                </c:pt>
                <c:pt idx="89">
                  <c:v>3519398665.9825549</c:v>
                </c:pt>
                <c:pt idx="90">
                  <c:v>3664973415.1329246</c:v>
                </c:pt>
                <c:pt idx="91">
                  <c:v>3455889114.266396</c:v>
                </c:pt>
                <c:pt idx="92">
                  <c:v>3454645711.4194951</c:v>
                </c:pt>
                <c:pt idx="93">
                  <c:v>3710483321.5046129</c:v>
                </c:pt>
                <c:pt idx="94">
                  <c:v>3705867551.9832253</c:v>
                </c:pt>
                <c:pt idx="95">
                  <c:v>3804354412.2901039</c:v>
                </c:pt>
                <c:pt idx="96">
                  <c:v>3884803329.1116333</c:v>
                </c:pt>
                <c:pt idx="97">
                  <c:v>4232034520.7491741</c:v>
                </c:pt>
                <c:pt idx="98">
                  <c:v>4563947054.4369869</c:v>
                </c:pt>
                <c:pt idx="99">
                  <c:v>4878986265.2869234</c:v>
                </c:pt>
                <c:pt idx="100">
                  <c:v>5015394443.3944445</c:v>
                </c:pt>
                <c:pt idx="101">
                  <c:v>5628994842.4068775</c:v>
                </c:pt>
                <c:pt idx="102">
                  <c:v>5959173254.6706009</c:v>
                </c:pt>
                <c:pt idx="103">
                  <c:v>5725609063.118145</c:v>
                </c:pt>
                <c:pt idx="104">
                  <c:v>5430211689.2373486</c:v>
                </c:pt>
                <c:pt idx="105">
                  <c:v>5017843098.3118172</c:v>
                </c:pt>
                <c:pt idx="106">
                  <c:v>4303495925.4947615</c:v>
                </c:pt>
                <c:pt idx="107">
                  <c:v>4066989746.3572588</c:v>
                </c:pt>
                <c:pt idx="108">
                  <c:v>3961698866.7026443</c:v>
                </c:pt>
                <c:pt idx="109">
                  <c:v>3153977130.0448432</c:v>
                </c:pt>
                <c:pt idx="110">
                  <c:v>3134408968.6098657</c:v>
                </c:pt>
                <c:pt idx="111">
                  <c:v>3067764573.9910312</c:v>
                </c:pt>
                <c:pt idx="112">
                  <c:v>3185621524.6636772</c:v>
                </c:pt>
                <c:pt idx="113">
                  <c:v>3062709576.8374166</c:v>
                </c:pt>
                <c:pt idx="114">
                  <c:v>3005063697.1046767</c:v>
                </c:pt>
                <c:pt idx="115">
                  <c:v>2971840089.0868597</c:v>
                </c:pt>
                <c:pt idx="116">
                  <c:v>3130546102.4498882</c:v>
                </c:pt>
                <c:pt idx="117">
                  <c:v>3029820704.8458147</c:v>
                </c:pt>
                <c:pt idx="118">
                  <c:v>2985139207.0484586</c:v>
                </c:pt>
                <c:pt idx="119">
                  <c:v>3048132599.1189427</c:v>
                </c:pt>
                <c:pt idx="120">
                  <c:v>3058372687.2246695</c:v>
                </c:pt>
                <c:pt idx="121">
                  <c:v>3012650638.2978716</c:v>
                </c:pt>
                <c:pt idx="122">
                  <c:v>3066144680.8510633</c:v>
                </c:pt>
                <c:pt idx="123">
                  <c:v>3165240425.5319142</c:v>
                </c:pt>
                <c:pt idx="124">
                  <c:v>3263511489.361702</c:v>
                </c:pt>
                <c:pt idx="125">
                  <c:v>2982781702.1276593</c:v>
                </c:pt>
                <c:pt idx="126">
                  <c:v>2747395634.9206347</c:v>
                </c:pt>
                <c:pt idx="127">
                  <c:v>2725011904.7619052</c:v>
                </c:pt>
                <c:pt idx="128">
                  <c:v>2774018650.7936511</c:v>
                </c:pt>
                <c:pt idx="129">
                  <c:v>2808575000</c:v>
                </c:pt>
                <c:pt idx="130">
                  <c:v>2669141481.4814816</c:v>
                </c:pt>
                <c:pt idx="131">
                  <c:v>2651603333.333333</c:v>
                </c:pt>
                <c:pt idx="132">
                  <c:v>2734184444.4444442</c:v>
                </c:pt>
                <c:pt idx="133">
                  <c:v>3148047407.4074073</c:v>
                </c:pt>
                <c:pt idx="134">
                  <c:v>3633851515.1515145</c:v>
                </c:pt>
                <c:pt idx="135">
                  <c:v>2906622348.4848485</c:v>
                </c:pt>
                <c:pt idx="136">
                  <c:v>3076886742.424242</c:v>
                </c:pt>
                <c:pt idx="137">
                  <c:v>2971968560.6060605</c:v>
                </c:pt>
                <c:pt idx="138">
                  <c:v>2941176136.3636365</c:v>
                </c:pt>
                <c:pt idx="139">
                  <c:v>3008795744.680851</c:v>
                </c:pt>
                <c:pt idx="140">
                  <c:v>3013541972.9206963</c:v>
                </c:pt>
                <c:pt idx="141">
                  <c:v>3044162088.9748549</c:v>
                </c:pt>
                <c:pt idx="142">
                  <c:v>3081029400.3868475</c:v>
                </c:pt>
                <c:pt idx="143">
                  <c:v>3101912280.7017546</c:v>
                </c:pt>
                <c:pt idx="144">
                  <c:v>3060138401.5594544</c:v>
                </c:pt>
                <c:pt idx="145">
                  <c:v>2964805458.0896683</c:v>
                </c:pt>
                <c:pt idx="146">
                  <c:v>3075421442.4951267</c:v>
                </c:pt>
                <c:pt idx="147">
                  <c:v>3260276023.3918128</c:v>
                </c:pt>
                <c:pt idx="148">
                  <c:v>3144028752.8005977</c:v>
                </c:pt>
                <c:pt idx="149">
                  <c:v>3399682598.9544439</c:v>
                </c:pt>
                <c:pt idx="150">
                  <c:v>3722969380.134429</c:v>
                </c:pt>
                <c:pt idx="151">
                  <c:v>3968077296.4899182</c:v>
                </c:pt>
                <c:pt idx="152">
                  <c:v>3546972673.5598226</c:v>
                </c:pt>
                <c:pt idx="153">
                  <c:v>3847732644.0177255</c:v>
                </c:pt>
                <c:pt idx="154">
                  <c:v>3921625923.1905465</c:v>
                </c:pt>
                <c:pt idx="155">
                  <c:v>4039699778.434269</c:v>
                </c:pt>
                <c:pt idx="156">
                  <c:v>3797803728.8135591</c:v>
                </c:pt>
                <c:pt idx="157">
                  <c:v>3758252203.3898301</c:v>
                </c:pt>
                <c:pt idx="158">
                  <c:v>3555686101.6949153</c:v>
                </c:pt>
                <c:pt idx="159">
                  <c:v>3414611525.4237285</c:v>
                </c:pt>
                <c:pt idx="160">
                  <c:v>3644889830.5084743</c:v>
                </c:pt>
                <c:pt idx="161">
                  <c:v>3374783121.0191078</c:v>
                </c:pt>
                <c:pt idx="162">
                  <c:v>3404468152.8662415</c:v>
                </c:pt>
                <c:pt idx="163">
                  <c:v>3425404140.127388</c:v>
                </c:pt>
                <c:pt idx="164">
                  <c:v>3427436942.675159</c:v>
                </c:pt>
                <c:pt idx="165">
                  <c:v>3150825428.5714288</c:v>
                </c:pt>
                <c:pt idx="166">
                  <c:v>3507938285.7142859</c:v>
                </c:pt>
                <c:pt idx="167">
                  <c:v>3033666571.4285717</c:v>
                </c:pt>
                <c:pt idx="168">
                  <c:v>3505400857.1428576</c:v>
                </c:pt>
                <c:pt idx="169">
                  <c:v>3615445079.3650794</c:v>
                </c:pt>
                <c:pt idx="170">
                  <c:v>3635337142.8571429</c:v>
                </c:pt>
                <c:pt idx="171">
                  <c:v>3821789841.2698412</c:v>
                </c:pt>
                <c:pt idx="172">
                  <c:v>3411377777.7777777</c:v>
                </c:pt>
                <c:pt idx="173">
                  <c:v>3507855238.0952382</c:v>
                </c:pt>
                <c:pt idx="174">
                  <c:v>3804053355.7046981</c:v>
                </c:pt>
                <c:pt idx="175">
                  <c:v>3669913758.3892617</c:v>
                </c:pt>
                <c:pt idx="176">
                  <c:v>3618296308.7248321</c:v>
                </c:pt>
                <c:pt idx="177">
                  <c:v>3700896308.7248325</c:v>
                </c:pt>
                <c:pt idx="178">
                  <c:v>3893669655.1724138</c:v>
                </c:pt>
                <c:pt idx="179">
                  <c:v>3885095517.2413793</c:v>
                </c:pt>
                <c:pt idx="180">
                  <c:v>3933801724.1379309</c:v>
                </c:pt>
                <c:pt idx="181">
                  <c:v>4017954482.7586203</c:v>
                </c:pt>
                <c:pt idx="182">
                  <c:v>4354313846.1538458</c:v>
                </c:pt>
                <c:pt idx="183">
                  <c:v>4575611538.4615383</c:v>
                </c:pt>
                <c:pt idx="184">
                  <c:v>4577464615.3846149</c:v>
                </c:pt>
                <c:pt idx="185">
                  <c:v>4480207692.3076916</c:v>
                </c:pt>
                <c:pt idx="186">
                  <c:v>4748758846.1538458</c:v>
                </c:pt>
                <c:pt idx="187">
                  <c:v>4328704577.4647894</c:v>
                </c:pt>
                <c:pt idx="188">
                  <c:v>4573581338.0281696</c:v>
                </c:pt>
                <c:pt idx="189">
                  <c:v>4543600704.2253523</c:v>
                </c:pt>
                <c:pt idx="190">
                  <c:v>4400809859.1549301</c:v>
                </c:pt>
                <c:pt idx="191">
                  <c:v>4732318045.1127815</c:v>
                </c:pt>
                <c:pt idx="192">
                  <c:v>4697694736.8421049</c:v>
                </c:pt>
                <c:pt idx="193">
                  <c:v>4726321428.5714283</c:v>
                </c:pt>
                <c:pt idx="194">
                  <c:v>4666465789.4736843</c:v>
                </c:pt>
                <c:pt idx="195">
                  <c:v>4731729605.5151281</c:v>
                </c:pt>
                <c:pt idx="196">
                  <c:v>4886060321.1907558</c:v>
                </c:pt>
                <c:pt idx="197">
                  <c:v>4926265569.9177446</c:v>
                </c:pt>
                <c:pt idx="198">
                  <c:v>4920253035.6443405</c:v>
                </c:pt>
                <c:pt idx="199">
                  <c:v>5177301214.2577362</c:v>
                </c:pt>
                <c:pt idx="200">
                  <c:v>5169147258.9035616</c:v>
                </c:pt>
                <c:pt idx="201">
                  <c:v>5521571028.4113646</c:v>
                </c:pt>
                <c:pt idx="202">
                  <c:v>5832562625.0500193</c:v>
                </c:pt>
                <c:pt idx="203">
                  <c:v>5930664265.7062826</c:v>
                </c:pt>
                <c:pt idx="204">
                  <c:v>6642822566.752799</c:v>
                </c:pt>
                <c:pt idx="205">
                  <c:v>6434291989.6640825</c:v>
                </c:pt>
                <c:pt idx="206">
                  <c:v>6005119083.9694653</c:v>
                </c:pt>
                <c:pt idx="207">
                  <c:v>6540124809.160305</c:v>
                </c:pt>
                <c:pt idx="208">
                  <c:v>6307046183.2061062</c:v>
                </c:pt>
                <c:pt idx="209">
                  <c:v>6062060674.1573029</c:v>
                </c:pt>
                <c:pt idx="210">
                  <c:v>6087414232.2097378</c:v>
                </c:pt>
                <c:pt idx="211">
                  <c:v>6125682771.5355816</c:v>
                </c:pt>
                <c:pt idx="212">
                  <c:v>6062674157.3033705</c:v>
                </c:pt>
                <c:pt idx="213">
                  <c:v>5669460931.899641</c:v>
                </c:pt>
                <c:pt idx="214">
                  <c:v>5768382795.698925</c:v>
                </c:pt>
                <c:pt idx="215">
                  <c:v>5766839068.100358</c:v>
                </c:pt>
                <c:pt idx="216">
                  <c:v>5608949103.9426517</c:v>
                </c:pt>
                <c:pt idx="217">
                  <c:v>5627423049.3915539</c:v>
                </c:pt>
                <c:pt idx="218">
                  <c:v>5634544738.7258406</c:v>
                </c:pt>
                <c:pt idx="219">
                  <c:v>5749259842.5196848</c:v>
                </c:pt>
                <c:pt idx="220">
                  <c:v>5866621331.4244804</c:v>
                </c:pt>
                <c:pt idx="221">
                  <c:v>6112332477.0642195</c:v>
                </c:pt>
                <c:pt idx="222">
                  <c:v>6248952660.550458</c:v>
                </c:pt>
                <c:pt idx="223">
                  <c:v>6371716697.2477064</c:v>
                </c:pt>
                <c:pt idx="224">
                  <c:v>5996798532.1100922</c:v>
                </c:pt>
                <c:pt idx="225">
                  <c:v>6010548990.8256874</c:v>
                </c:pt>
                <c:pt idx="226">
                  <c:v>6206758288.357749</c:v>
                </c:pt>
                <c:pt idx="227">
                  <c:v>6374538550.5011568</c:v>
                </c:pt>
                <c:pt idx="228">
                  <c:v>6384840400.9252129</c:v>
                </c:pt>
                <c:pt idx="229">
                  <c:v>6379865073.2459526</c:v>
                </c:pt>
                <c:pt idx="230">
                  <c:v>6586512941.1764698</c:v>
                </c:pt>
                <c:pt idx="231">
                  <c:v>6364727058.8235302</c:v>
                </c:pt>
                <c:pt idx="232">
                  <c:v>6532330588.2352943</c:v>
                </c:pt>
                <c:pt idx="233">
                  <c:v>6534683529.4117641</c:v>
                </c:pt>
                <c:pt idx="234">
                  <c:v>7070683921.5686274</c:v>
                </c:pt>
                <c:pt idx="235">
                  <c:v>6750418039.2156868</c:v>
                </c:pt>
                <c:pt idx="236">
                  <c:v>6829306274.5098038</c:v>
                </c:pt>
                <c:pt idx="237">
                  <c:v>7158549019.6078434</c:v>
                </c:pt>
                <c:pt idx="238">
                  <c:v>7264609803.9215679</c:v>
                </c:pt>
                <c:pt idx="239">
                  <c:v>7062133644.1336451</c:v>
                </c:pt>
                <c:pt idx="240">
                  <c:v>6928406759.9067602</c:v>
                </c:pt>
                <c:pt idx="241">
                  <c:v>7209622766.1227665</c:v>
                </c:pt>
                <c:pt idx="242">
                  <c:v>7253319735.8197374</c:v>
                </c:pt>
                <c:pt idx="243">
                  <c:v>7845025203.5672741</c:v>
                </c:pt>
                <c:pt idx="244">
                  <c:v>7259203567.2741365</c:v>
                </c:pt>
                <c:pt idx="245">
                  <c:v>7507677006.5917015</c:v>
                </c:pt>
                <c:pt idx="246">
                  <c:v>7606836370.6863117</c:v>
                </c:pt>
                <c:pt idx="247">
                  <c:v>7569493602.1713829</c:v>
                </c:pt>
                <c:pt idx="248">
                  <c:v>7171732965.0092077</c:v>
                </c:pt>
                <c:pt idx="249">
                  <c:v>7001053406.9981585</c:v>
                </c:pt>
                <c:pt idx="250">
                  <c:v>6917691712.7071819</c:v>
                </c:pt>
                <c:pt idx="251">
                  <c:v>7142198895.0276251</c:v>
                </c:pt>
                <c:pt idx="252">
                  <c:v>6839972857.1428566</c:v>
                </c:pt>
                <c:pt idx="253">
                  <c:v>7062377857.1428566</c:v>
                </c:pt>
                <c:pt idx="254">
                  <c:v>7829636785.7142859</c:v>
                </c:pt>
                <c:pt idx="255">
                  <c:v>8529802857.1428576</c:v>
                </c:pt>
                <c:pt idx="256">
                  <c:v>9801450869.2365856</c:v>
                </c:pt>
                <c:pt idx="257">
                  <c:v>8679978835.9788361</c:v>
                </c:pt>
                <c:pt idx="258">
                  <c:v>8978786092.2146645</c:v>
                </c:pt>
                <c:pt idx="259">
                  <c:v>9032022675.7369633</c:v>
                </c:pt>
                <c:pt idx="260">
                  <c:v>8582346468.4014864</c:v>
                </c:pt>
                <c:pt idx="261">
                  <c:v>8532507806.6914492</c:v>
                </c:pt>
                <c:pt idx="262">
                  <c:v>8373709293.6802969</c:v>
                </c:pt>
                <c:pt idx="263">
                  <c:v>8453719702.6022301</c:v>
                </c:pt>
                <c:pt idx="264">
                  <c:v>8252489704.2306261</c:v>
                </c:pt>
                <c:pt idx="265">
                  <c:v>8123980531.6360922</c:v>
                </c:pt>
                <c:pt idx="266">
                  <c:v>8150215649.5694513</c:v>
                </c:pt>
                <c:pt idx="267">
                  <c:v>8140987645.0767517</c:v>
                </c:pt>
                <c:pt idx="268">
                  <c:v>8575410679.9846325</c:v>
                </c:pt>
                <c:pt idx="269">
                  <c:v>8902094890.5109482</c:v>
                </c:pt>
                <c:pt idx="270">
                  <c:v>9067812524.0107555</c:v>
                </c:pt>
                <c:pt idx="271">
                  <c:v>9010087591.2408752</c:v>
                </c:pt>
                <c:pt idx="272">
                  <c:v>9273412661.1957798</c:v>
                </c:pt>
                <c:pt idx="273">
                  <c:v>10019850332.160999</c:v>
                </c:pt>
                <c:pt idx="274">
                  <c:v>9501777647.5185604</c:v>
                </c:pt>
                <c:pt idx="275">
                  <c:v>9525406408.753418</c:v>
                </c:pt>
                <c:pt idx="276">
                  <c:v>10204833592.534992</c:v>
                </c:pt>
                <c:pt idx="277">
                  <c:v>10119796267.496111</c:v>
                </c:pt>
                <c:pt idx="278">
                  <c:v>10386994945.567652</c:v>
                </c:pt>
                <c:pt idx="279">
                  <c:v>10378162908.242611</c:v>
                </c:pt>
                <c:pt idx="280">
                  <c:v>10319707448.861443</c:v>
                </c:pt>
                <c:pt idx="281">
                  <c:v>10578943265.14859</c:v>
                </c:pt>
                <c:pt idx="282">
                  <c:v>10547497877.267464</c:v>
                </c:pt>
                <c:pt idx="283">
                  <c:v>10445271323.813198</c:v>
                </c:pt>
                <c:pt idx="284">
                  <c:v>9885343438.2194939</c:v>
                </c:pt>
                <c:pt idx="285">
                  <c:v>9818818495.7789726</c:v>
                </c:pt>
                <c:pt idx="286">
                  <c:v>10250926707.597853</c:v>
                </c:pt>
                <c:pt idx="287">
                  <c:v>10366191481.197239</c:v>
                </c:pt>
                <c:pt idx="288">
                  <c:v>10164018917.896332</c:v>
                </c:pt>
                <c:pt idx="289">
                  <c:v>10151433976.541809</c:v>
                </c:pt>
                <c:pt idx="290">
                  <c:v>10455647370.412411</c:v>
                </c:pt>
                <c:pt idx="291">
                  <c:v>10506325766.174801</c:v>
                </c:pt>
                <c:pt idx="292">
                  <c:v>10776214689.265537</c:v>
                </c:pt>
                <c:pt idx="293">
                  <c:v>10759601129.943502</c:v>
                </c:pt>
                <c:pt idx="294">
                  <c:v>10716471939.736347</c:v>
                </c:pt>
                <c:pt idx="295">
                  <c:v>11481923917.137478</c:v>
                </c:pt>
                <c:pt idx="296">
                  <c:v>11392313078.918119</c:v>
                </c:pt>
                <c:pt idx="297">
                  <c:v>11426268988.514265</c:v>
                </c:pt>
                <c:pt idx="298">
                  <c:v>11424192293.442017</c:v>
                </c:pt>
                <c:pt idx="299">
                  <c:v>11761795479.807337</c:v>
                </c:pt>
                <c:pt idx="300">
                  <c:v>10452798384.382362</c:v>
                </c:pt>
                <c:pt idx="301">
                  <c:v>10647568832.043083</c:v>
                </c:pt>
                <c:pt idx="302">
                  <c:v>10961166947.15584</c:v>
                </c:pt>
                <c:pt idx="303">
                  <c:v>11291722352.941175</c:v>
                </c:pt>
                <c:pt idx="304">
                  <c:v>11866179159.663866</c:v>
                </c:pt>
                <c:pt idx="305">
                  <c:v>12083403384.615385</c:v>
                </c:pt>
                <c:pt idx="306">
                  <c:v>11341297428.571428</c:v>
                </c:pt>
                <c:pt idx="307">
                  <c:v>11616993714.285717</c:v>
                </c:pt>
                <c:pt idx="308">
                  <c:v>12598082857.142859</c:v>
                </c:pt>
                <c:pt idx="309">
                  <c:v>13914287237.479807</c:v>
                </c:pt>
                <c:pt idx="310">
                  <c:v>14077328917.609047</c:v>
                </c:pt>
                <c:pt idx="311">
                  <c:v>14609739903.069468</c:v>
                </c:pt>
                <c:pt idx="312">
                  <c:v>13435946610.677864</c:v>
                </c:pt>
                <c:pt idx="313">
                  <c:v>13168930434.782606</c:v>
                </c:pt>
                <c:pt idx="314">
                  <c:v>11703164751.958223</c:v>
                </c:pt>
                <c:pt idx="315">
                  <c:v>11159595519.688324</c:v>
                </c:pt>
                <c:pt idx="316">
                  <c:v>9708483525.4741516</c:v>
                </c:pt>
                <c:pt idx="317">
                  <c:v>9852862598.2777958</c:v>
                </c:pt>
                <c:pt idx="318">
                  <c:v>11208031025.641026</c:v>
                </c:pt>
                <c:pt idx="319">
                  <c:v>10938574007.055878</c:v>
                </c:pt>
                <c:pt idx="320">
                  <c:v>11355342597.402597</c:v>
                </c:pt>
                <c:pt idx="321">
                  <c:v>10376796744.186049</c:v>
                </c:pt>
                <c:pt idx="322">
                  <c:v>10731616502.463055</c:v>
                </c:pt>
                <c:pt idx="323">
                  <c:v>11306412566.806297</c:v>
                </c:pt>
                <c:pt idx="324">
                  <c:v>11608660996.67774</c:v>
                </c:pt>
                <c:pt idx="325">
                  <c:v>12322488493.150686</c:v>
                </c:pt>
                <c:pt idx="326">
                  <c:v>13194517597.765362</c:v>
                </c:pt>
                <c:pt idx="327">
                  <c:v>12648969543.66083</c:v>
                </c:pt>
                <c:pt idx="328">
                  <c:v>12251542652.63158</c:v>
                </c:pt>
                <c:pt idx="329">
                  <c:v>11659904533.333334</c:v>
                </c:pt>
                <c:pt idx="330">
                  <c:v>10755611479.308704</c:v>
                </c:pt>
                <c:pt idx="331">
                  <c:v>10996926063.157894</c:v>
                </c:pt>
                <c:pt idx="332">
                  <c:v>10617627918.170879</c:v>
                </c:pt>
                <c:pt idx="333">
                  <c:v>10674701524.639257</c:v>
                </c:pt>
                <c:pt idx="334">
                  <c:v>10656371070.059252</c:v>
                </c:pt>
                <c:pt idx="335">
                  <c:v>10631779887.36927</c:v>
                </c:pt>
                <c:pt idx="336">
                  <c:v>10410421267.893661</c:v>
                </c:pt>
                <c:pt idx="337">
                  <c:v>10495842164.069391</c:v>
                </c:pt>
                <c:pt idx="338">
                  <c:v>11146360097.919218</c:v>
                </c:pt>
                <c:pt idx="339">
                  <c:v>11259878728.606358</c:v>
                </c:pt>
                <c:pt idx="340">
                  <c:v>11436944191.616766</c:v>
                </c:pt>
                <c:pt idx="341">
                  <c:v>11467418579.497658</c:v>
                </c:pt>
                <c:pt idx="342">
                  <c:v>11553383987.522743</c:v>
                </c:pt>
                <c:pt idx="343">
                  <c:v>11587130587.058039</c:v>
                </c:pt>
                <c:pt idx="344">
                  <c:v>11449445411.403481</c:v>
                </c:pt>
                <c:pt idx="345">
                  <c:v>11052875023.075502</c:v>
                </c:pt>
                <c:pt idx="346">
                  <c:v>10540063327.606712</c:v>
                </c:pt>
                <c:pt idx="347">
                  <c:v>10236335918.367346</c:v>
                </c:pt>
                <c:pt idx="348">
                  <c:v>10427257859.007833</c:v>
                </c:pt>
                <c:pt idx="349">
                  <c:v>10376034582.300627</c:v>
                </c:pt>
                <c:pt idx="350">
                  <c:v>10487725598.650927</c:v>
                </c:pt>
                <c:pt idx="351">
                  <c:v>10695514762.000402</c:v>
                </c:pt>
                <c:pt idx="352">
                  <c:v>9289023648.947134</c:v>
                </c:pt>
                <c:pt idx="353">
                  <c:v>9648996966.5734043</c:v>
                </c:pt>
                <c:pt idx="354">
                  <c:v>9337263292.4880123</c:v>
                </c:pt>
                <c:pt idx="355">
                  <c:v>8717815843.6573029</c:v>
                </c:pt>
                <c:pt idx="356">
                  <c:v>8444406015.0375938</c:v>
                </c:pt>
                <c:pt idx="357">
                  <c:v>9476208786.1271667</c:v>
                </c:pt>
                <c:pt idx="358">
                  <c:v>9170500532.4630718</c:v>
                </c:pt>
                <c:pt idx="359">
                  <c:v>9839936000.0000019</c:v>
                </c:pt>
                <c:pt idx="360">
                  <c:v>10094403262.312702</c:v>
                </c:pt>
                <c:pt idx="361">
                  <c:v>10736580494.991158</c:v>
                </c:pt>
                <c:pt idx="362">
                  <c:v>10858492909.081533</c:v>
                </c:pt>
                <c:pt idx="363">
                  <c:v>11442601694.159607</c:v>
                </c:pt>
                <c:pt idx="364">
                  <c:v>11496085956.308516</c:v>
                </c:pt>
                <c:pt idx="365">
                  <c:v>12404033292.661671</c:v>
                </c:pt>
                <c:pt idx="366">
                  <c:v>12514161717.352415</c:v>
                </c:pt>
                <c:pt idx="367">
                  <c:v>13114176139.300776</c:v>
                </c:pt>
                <c:pt idx="368">
                  <c:v>12283792640</c:v>
                </c:pt>
                <c:pt idx="369">
                  <c:v>12408137009.345795</c:v>
                </c:pt>
                <c:pt idx="370">
                  <c:v>11745845945.945946</c:v>
                </c:pt>
                <c:pt idx="371">
                  <c:v>12815962941.17647</c:v>
                </c:pt>
                <c:pt idx="372">
                  <c:v>12716688690.476191</c:v>
                </c:pt>
                <c:pt idx="373">
                  <c:v>14050054901.960785</c:v>
                </c:pt>
                <c:pt idx="374">
                  <c:v>13616478571.428574</c:v>
                </c:pt>
                <c:pt idx="375">
                  <c:v>15042630352.941175</c:v>
                </c:pt>
                <c:pt idx="376">
                  <c:v>14909017411.764704</c:v>
                </c:pt>
                <c:pt idx="377">
                  <c:v>16682387055.837564</c:v>
                </c:pt>
                <c:pt idx="378">
                  <c:v>16135414698.162731</c:v>
                </c:pt>
                <c:pt idx="379">
                  <c:v>16670751604.278074</c:v>
                </c:pt>
                <c:pt idx="380">
                  <c:v>17305437078.651688</c:v>
                </c:pt>
                <c:pt idx="381">
                  <c:v>19787768389.057751</c:v>
                </c:pt>
                <c:pt idx="382">
                  <c:v>19288840345.821323</c:v>
                </c:pt>
                <c:pt idx="383">
                  <c:v>18147861876.832844</c:v>
                </c:pt>
                <c:pt idx="384">
                  <c:v>17906089635.854343</c:v>
                </c:pt>
                <c:pt idx="385">
                  <c:v>19356370820.668694</c:v>
                </c:pt>
                <c:pt idx="386">
                  <c:v>19053692878.33828</c:v>
                </c:pt>
                <c:pt idx="387">
                  <c:v>18651472403.560833</c:v>
                </c:pt>
                <c:pt idx="388">
                  <c:v>18949258258.258259</c:v>
                </c:pt>
                <c:pt idx="389">
                  <c:v>19035707871.720116</c:v>
                </c:pt>
                <c:pt idx="390">
                  <c:v>18514272886.297379</c:v>
                </c:pt>
                <c:pt idx="391">
                  <c:v>19104662130.177513</c:v>
                </c:pt>
                <c:pt idx="392">
                  <c:v>18794458139.534882</c:v>
                </c:pt>
                <c:pt idx="393">
                  <c:v>19535843067.846603</c:v>
                </c:pt>
                <c:pt idx="394">
                  <c:v>20403312386.706951</c:v>
                </c:pt>
                <c:pt idx="395">
                  <c:v>20507856024.096382</c:v>
                </c:pt>
                <c:pt idx="396">
                  <c:v>20322475375.375374</c:v>
                </c:pt>
                <c:pt idx="397">
                  <c:v>20552785628.742516</c:v>
                </c:pt>
                <c:pt idx="398">
                  <c:v>19501591922.005573</c:v>
                </c:pt>
                <c:pt idx="399">
                  <c:v>16891153757.225435</c:v>
                </c:pt>
                <c:pt idx="400">
                  <c:v>17326406163.571712</c:v>
                </c:pt>
                <c:pt idx="401">
                  <c:v>15364257623.318386</c:v>
                </c:pt>
                <c:pt idx="402">
                  <c:v>15988884526.558889</c:v>
                </c:pt>
                <c:pt idx="403">
                  <c:v>15471303124.999998</c:v>
                </c:pt>
                <c:pt idx="404">
                  <c:v>15553731900.452488</c:v>
                </c:pt>
                <c:pt idx="405">
                  <c:v>14073315612.648222</c:v>
                </c:pt>
                <c:pt idx="406">
                  <c:v>13825061776.061775</c:v>
                </c:pt>
                <c:pt idx="407">
                  <c:v>12590146853.146854</c:v>
                </c:pt>
                <c:pt idx="408">
                  <c:v>13906636923.076921</c:v>
                </c:pt>
                <c:pt idx="409">
                  <c:v>14180471734.892786</c:v>
                </c:pt>
                <c:pt idx="410">
                  <c:v>15114404093.567253</c:v>
                </c:pt>
                <c:pt idx="411">
                  <c:v>15048469639.468693</c:v>
                </c:pt>
                <c:pt idx="412">
                  <c:v>15727235826.771652</c:v>
                </c:pt>
                <c:pt idx="413">
                  <c:v>15971670140.28056</c:v>
                </c:pt>
                <c:pt idx="414">
                  <c:v>17234694291.754757</c:v>
                </c:pt>
                <c:pt idx="415">
                  <c:v>15963943300.970871</c:v>
                </c:pt>
                <c:pt idx="416">
                  <c:v>15573696240.601501</c:v>
                </c:pt>
                <c:pt idx="417">
                  <c:v>15737936090.225561</c:v>
                </c:pt>
                <c:pt idx="418">
                  <c:v>14115681250</c:v>
                </c:pt>
                <c:pt idx="419">
                  <c:v>14566066481.48148</c:v>
                </c:pt>
                <c:pt idx="420">
                  <c:v>13916185611.510794</c:v>
                </c:pt>
                <c:pt idx="421">
                  <c:v>13137971258.503401</c:v>
                </c:pt>
                <c:pt idx="422">
                  <c:v>13466838704.028021</c:v>
                </c:pt>
                <c:pt idx="423">
                  <c:v>13207312131.715773</c:v>
                </c:pt>
                <c:pt idx="424">
                  <c:v>13320015156.794426</c:v>
                </c:pt>
                <c:pt idx="425">
                  <c:v>13625606151.142355</c:v>
                </c:pt>
                <c:pt idx="426">
                  <c:v>13283626804.123709</c:v>
                </c:pt>
                <c:pt idx="427">
                  <c:v>12609662098.138748</c:v>
                </c:pt>
                <c:pt idx="428">
                  <c:v>12018030670.926516</c:v>
                </c:pt>
                <c:pt idx="429">
                  <c:v>12359901119.999998</c:v>
                </c:pt>
                <c:pt idx="430">
                  <c:v>12047851520</c:v>
                </c:pt>
                <c:pt idx="431">
                  <c:v>11977634080</c:v>
                </c:pt>
                <c:pt idx="432">
                  <c:v>11784165130.568357</c:v>
                </c:pt>
                <c:pt idx="433">
                  <c:v>11305315850.144093</c:v>
                </c:pt>
                <c:pt idx="434">
                  <c:v>11286318731.988472</c:v>
                </c:pt>
                <c:pt idx="435">
                  <c:v>11581567867.867867</c:v>
                </c:pt>
                <c:pt idx="436">
                  <c:v>11755630105.90015</c:v>
                </c:pt>
                <c:pt idx="437">
                  <c:v>11821414525.993883</c:v>
                </c:pt>
                <c:pt idx="438">
                  <c:v>12118421538.46154</c:v>
                </c:pt>
                <c:pt idx="439">
                  <c:v>11667323214.285715</c:v>
                </c:pt>
                <c:pt idx="440">
                  <c:v>11952651445.966515</c:v>
                </c:pt>
                <c:pt idx="441">
                  <c:v>11865230493.273542</c:v>
                </c:pt>
                <c:pt idx="442">
                  <c:v>12808194216.133942</c:v>
                </c:pt>
                <c:pt idx="443">
                  <c:v>12852891352.201258</c:v>
                </c:pt>
                <c:pt idx="444">
                  <c:v>12505532012.195124</c:v>
                </c:pt>
                <c:pt idx="445">
                  <c:v>12414539969.604862</c:v>
                </c:pt>
                <c:pt idx="446">
                  <c:v>12333005927.051672</c:v>
                </c:pt>
                <c:pt idx="447">
                  <c:v>11889951173.020527</c:v>
                </c:pt>
                <c:pt idx="448">
                  <c:v>12119302631.578949</c:v>
                </c:pt>
                <c:pt idx="449">
                  <c:v>12314408088.235294</c:v>
                </c:pt>
                <c:pt idx="450">
                  <c:v>13042048372.093023</c:v>
                </c:pt>
                <c:pt idx="451">
                  <c:v>13156341614.906832</c:v>
                </c:pt>
                <c:pt idx="452">
                  <c:v>13333904354.587872</c:v>
                </c:pt>
                <c:pt idx="453">
                  <c:v>13398307729.468599</c:v>
                </c:pt>
                <c:pt idx="454">
                  <c:v>15070684929.078016</c:v>
                </c:pt>
                <c:pt idx="455">
                  <c:v>14898483865.248228</c:v>
                </c:pt>
                <c:pt idx="456">
                  <c:v>15582114000</c:v>
                </c:pt>
                <c:pt idx="457">
                  <c:v>16552587499.999998</c:v>
                </c:pt>
                <c:pt idx="458">
                  <c:v>17618459432.048683</c:v>
                </c:pt>
                <c:pt idx="459">
                  <c:v>17086294615.384613</c:v>
                </c:pt>
                <c:pt idx="460">
                  <c:v>16047735795.454544</c:v>
                </c:pt>
                <c:pt idx="461">
                  <c:v>16177327683.61582</c:v>
                </c:pt>
                <c:pt idx="462">
                  <c:v>16012738165.137613</c:v>
                </c:pt>
                <c:pt idx="463">
                  <c:v>16331306813.996317</c:v>
                </c:pt>
                <c:pt idx="464">
                  <c:v>16575138632.162663</c:v>
                </c:pt>
                <c:pt idx="465">
                  <c:v>15463708291.03215</c:v>
                </c:pt>
                <c:pt idx="466">
                  <c:v>15726508828.522921</c:v>
                </c:pt>
                <c:pt idx="467">
                  <c:v>16225496428.571428</c:v>
                </c:pt>
                <c:pt idx="468">
                  <c:v>16217605612.244898</c:v>
                </c:pt>
                <c:pt idx="469">
                  <c:v>16828719047.619049</c:v>
                </c:pt>
                <c:pt idx="470">
                  <c:v>16316795041.322313</c:v>
                </c:pt>
                <c:pt idx="471">
                  <c:v>17096854388.98451</c:v>
                </c:pt>
                <c:pt idx="472">
                  <c:v>16656181683.168318</c:v>
                </c:pt>
                <c:pt idx="473">
                  <c:v>16359965279.999998</c:v>
                </c:pt>
                <c:pt idx="474">
                  <c:v>16284169462.025316</c:v>
                </c:pt>
                <c:pt idx="475">
                  <c:v>16223184455.128204</c:v>
                </c:pt>
                <c:pt idx="476">
                  <c:v>15672722958.397533</c:v>
                </c:pt>
                <c:pt idx="477">
                  <c:v>15234505864.661654</c:v>
                </c:pt>
                <c:pt idx="478">
                  <c:v>14862123451.327431</c:v>
                </c:pt>
                <c:pt idx="479">
                  <c:v>14917691776.798826</c:v>
                </c:pt>
                <c:pt idx="480">
                  <c:v>14756367694.566813</c:v>
                </c:pt>
                <c:pt idx="481">
                  <c:v>14736076546.76259</c:v>
                </c:pt>
                <c:pt idx="482">
                  <c:v>14933506330.935251</c:v>
                </c:pt>
                <c:pt idx="483">
                  <c:v>14335373115.220484</c:v>
                </c:pt>
                <c:pt idx="484">
                  <c:v>13813862551.440329</c:v>
                </c:pt>
                <c:pt idx="485">
                  <c:v>13674545827.633379</c:v>
                </c:pt>
                <c:pt idx="486">
                  <c:v>13173342146.596859</c:v>
                </c:pt>
                <c:pt idx="487">
                  <c:v>12922952225.13089</c:v>
                </c:pt>
                <c:pt idx="488">
                  <c:v>12872614921.465969</c:v>
                </c:pt>
                <c:pt idx="489">
                  <c:v>12829169633.507854</c:v>
                </c:pt>
                <c:pt idx="490">
                  <c:v>13261728403.141361</c:v>
                </c:pt>
                <c:pt idx="491">
                  <c:v>12894331806.282722</c:v>
                </c:pt>
                <c:pt idx="492">
                  <c:v>12711024738.219896</c:v>
                </c:pt>
                <c:pt idx="493">
                  <c:v>12946356937.172775</c:v>
                </c:pt>
                <c:pt idx="494">
                  <c:v>12268479875.776398</c:v>
                </c:pt>
                <c:pt idx="495">
                  <c:v>12979567919.7995</c:v>
                </c:pt>
                <c:pt idx="496">
                  <c:v>12415074663.402693</c:v>
                </c:pt>
                <c:pt idx="497">
                  <c:v>12729396572.827417</c:v>
                </c:pt>
                <c:pt idx="498">
                  <c:v>12622526974.483595</c:v>
                </c:pt>
                <c:pt idx="499">
                  <c:v>12800044749.403341</c:v>
                </c:pt>
                <c:pt idx="500">
                  <c:v>12874429866.98912</c:v>
                </c:pt>
                <c:pt idx="501">
                  <c:v>12929364148.681055</c:v>
                </c:pt>
                <c:pt idx="502">
                  <c:v>13997003291.139238</c:v>
                </c:pt>
                <c:pt idx="503">
                  <c:v>13250534303.797466</c:v>
                </c:pt>
                <c:pt idx="504">
                  <c:v>12921505953.827459</c:v>
                </c:pt>
                <c:pt idx="505">
                  <c:v>12693047374.847374</c:v>
                </c:pt>
                <c:pt idx="506">
                  <c:v>12830844810.74481</c:v>
                </c:pt>
                <c:pt idx="507">
                  <c:v>13126392307.692308</c:v>
                </c:pt>
                <c:pt idx="508">
                  <c:v>13226555501.222494</c:v>
                </c:pt>
                <c:pt idx="509">
                  <c:v>12970874449.877752</c:v>
                </c:pt>
                <c:pt idx="510">
                  <c:v>13021456845.965771</c:v>
                </c:pt>
                <c:pt idx="511">
                  <c:v>13329963814.180931</c:v>
                </c:pt>
                <c:pt idx="512">
                  <c:v>12294265525.672373</c:v>
                </c:pt>
                <c:pt idx="513">
                  <c:v>12125971271.393642</c:v>
                </c:pt>
                <c:pt idx="514">
                  <c:v>12444949511.002445</c:v>
                </c:pt>
                <c:pt idx="515">
                  <c:v>13198521271.393644</c:v>
                </c:pt>
                <c:pt idx="516">
                  <c:v>13236229339.853302</c:v>
                </c:pt>
                <c:pt idx="517">
                  <c:v>14455007579.462105</c:v>
                </c:pt>
                <c:pt idx="518">
                  <c:v>14727342909.535452</c:v>
                </c:pt>
                <c:pt idx="519">
                  <c:v>15507541564.792175</c:v>
                </c:pt>
                <c:pt idx="520">
                  <c:v>15582848899.755503</c:v>
                </c:pt>
                <c:pt idx="521">
                  <c:v>15432074205.378973</c:v>
                </c:pt>
                <c:pt idx="522">
                  <c:v>15515578484.10758</c:v>
                </c:pt>
                <c:pt idx="523">
                  <c:v>15542621026.894865</c:v>
                </c:pt>
                <c:pt idx="524">
                  <c:v>15351486063.569683</c:v>
                </c:pt>
                <c:pt idx="525">
                  <c:v>14730543684.820391</c:v>
                </c:pt>
                <c:pt idx="526">
                  <c:v>14824091888.760136</c:v>
                </c:pt>
                <c:pt idx="527">
                  <c:v>14806455388.180763</c:v>
                </c:pt>
                <c:pt idx="528">
                  <c:v>13736309501.738121</c:v>
                </c:pt>
                <c:pt idx="529">
                  <c:v>13712490034.762453</c:v>
                </c:pt>
                <c:pt idx="530">
                  <c:v>14644066048.667437</c:v>
                </c:pt>
                <c:pt idx="531">
                  <c:v>14626816222.479719</c:v>
                </c:pt>
                <c:pt idx="532">
                  <c:v>14670776931.949253</c:v>
                </c:pt>
                <c:pt idx="533">
                  <c:v>15140665238.095236</c:v>
                </c:pt>
                <c:pt idx="534">
                  <c:v>14910770517.448856</c:v>
                </c:pt>
                <c:pt idx="535">
                  <c:v>14722362378.640776</c:v>
                </c:pt>
                <c:pt idx="536">
                  <c:v>15374395365.853661</c:v>
                </c:pt>
                <c:pt idx="537">
                  <c:v>15426812267.657993</c:v>
                </c:pt>
                <c:pt idx="538">
                  <c:v>15507531133.250311</c:v>
                </c:pt>
                <c:pt idx="539">
                  <c:v>14825662884.160755</c:v>
                </c:pt>
                <c:pt idx="540">
                  <c:v>14528403058.823528</c:v>
                </c:pt>
                <c:pt idx="541">
                  <c:v>14720634859.15493</c:v>
                </c:pt>
                <c:pt idx="542">
                  <c:v>14915088042.203985</c:v>
                </c:pt>
                <c:pt idx="543">
                  <c:v>15424647002.398083</c:v>
                </c:pt>
                <c:pt idx="544">
                  <c:v>15654508915.662649</c:v>
                </c:pt>
                <c:pt idx="545">
                  <c:v>14792426227.544912</c:v>
                </c:pt>
                <c:pt idx="546">
                  <c:v>15624338995.215311</c:v>
                </c:pt>
                <c:pt idx="547">
                  <c:v>14009357672.075615</c:v>
                </c:pt>
                <c:pt idx="548">
                  <c:v>14445741320.019564</c:v>
                </c:pt>
                <c:pt idx="549">
                  <c:v>14275824375.031441</c:v>
                </c:pt>
                <c:pt idx="550">
                  <c:v>14868662635.103119</c:v>
                </c:pt>
                <c:pt idx="551">
                  <c:v>15242237254.554363</c:v>
                </c:pt>
                <c:pt idx="552">
                  <c:v>12931589271.507057</c:v>
                </c:pt>
                <c:pt idx="553">
                  <c:v>13065788946.560043</c:v>
                </c:pt>
                <c:pt idx="554">
                  <c:v>12833943905.425653</c:v>
                </c:pt>
                <c:pt idx="555">
                  <c:v>13289265902.110727</c:v>
                </c:pt>
                <c:pt idx="556">
                  <c:v>13724266726.012791</c:v>
                </c:pt>
                <c:pt idx="557">
                  <c:v>13809625446.807873</c:v>
                </c:pt>
                <c:pt idx="558">
                  <c:v>13776859680.826481</c:v>
                </c:pt>
                <c:pt idx="559">
                  <c:v>13909600664.395086</c:v>
                </c:pt>
                <c:pt idx="560">
                  <c:v>14286883704.430492</c:v>
                </c:pt>
                <c:pt idx="561">
                  <c:v>13817176165.86145</c:v>
                </c:pt>
                <c:pt idx="562">
                  <c:v>14379907995.610403</c:v>
                </c:pt>
                <c:pt idx="563">
                  <c:v>13200176608.977036</c:v>
                </c:pt>
                <c:pt idx="564">
                  <c:v>14531931804.430071</c:v>
                </c:pt>
                <c:pt idx="565">
                  <c:v>14721807013.825174</c:v>
                </c:pt>
                <c:pt idx="566">
                  <c:v>15657501132.668917</c:v>
                </c:pt>
                <c:pt idx="567">
                  <c:v>16900525629.432219</c:v>
                </c:pt>
                <c:pt idx="568">
                  <c:v>16527847496.842674</c:v>
                </c:pt>
                <c:pt idx="569">
                  <c:v>18238246452.965515</c:v>
                </c:pt>
                <c:pt idx="570">
                  <c:v>18685902766.815178</c:v>
                </c:pt>
                <c:pt idx="571">
                  <c:v>19402634209.399559</c:v>
                </c:pt>
                <c:pt idx="572">
                  <c:v>18273035695.636459</c:v>
                </c:pt>
                <c:pt idx="573">
                  <c:v>18280493902.652912</c:v>
                </c:pt>
                <c:pt idx="574">
                  <c:v>18693604244.213512</c:v>
                </c:pt>
                <c:pt idx="575">
                  <c:v>19303127063.434299</c:v>
                </c:pt>
                <c:pt idx="576">
                  <c:v>19479726470.701813</c:v>
                </c:pt>
                <c:pt idx="577">
                  <c:v>19807742320.520142</c:v>
                </c:pt>
                <c:pt idx="578">
                  <c:v>19857992287.413593</c:v>
                </c:pt>
                <c:pt idx="579">
                  <c:v>18993456299.638466</c:v>
                </c:pt>
                <c:pt idx="580">
                  <c:v>18829012656.795696</c:v>
                </c:pt>
                <c:pt idx="581">
                  <c:v>18942259741.55518</c:v>
                </c:pt>
                <c:pt idx="582">
                  <c:v>18903866221.120811</c:v>
                </c:pt>
                <c:pt idx="583">
                  <c:v>18873461354.961971</c:v>
                </c:pt>
                <c:pt idx="584">
                  <c:v>17786468775.576324</c:v>
                </c:pt>
                <c:pt idx="585">
                  <c:v>17859997451.026772</c:v>
                </c:pt>
                <c:pt idx="586">
                  <c:v>17243729579.342216</c:v>
                </c:pt>
                <c:pt idx="587">
                  <c:v>16334485220.869146</c:v>
                </c:pt>
                <c:pt idx="588">
                  <c:v>16470254690.259899</c:v>
                </c:pt>
                <c:pt idx="589">
                  <c:v>16305634033.065176</c:v>
                </c:pt>
                <c:pt idx="590">
                  <c:v>16410410927.324787</c:v>
                </c:pt>
                <c:pt idx="591">
                  <c:v>16547141768.78981</c:v>
                </c:pt>
                <c:pt idx="592">
                  <c:v>16624993626.215284</c:v>
                </c:pt>
                <c:pt idx="593">
                  <c:v>15730207660.767687</c:v>
                </c:pt>
                <c:pt idx="594">
                  <c:v>15623526664.873066</c:v>
                </c:pt>
                <c:pt idx="595">
                  <c:v>15440823207.021784</c:v>
                </c:pt>
                <c:pt idx="596">
                  <c:v>15653468007.385439</c:v>
                </c:pt>
                <c:pt idx="597">
                  <c:v>15270968900.895634</c:v>
                </c:pt>
                <c:pt idx="598">
                  <c:v>14939029199.811041</c:v>
                </c:pt>
                <c:pt idx="599">
                  <c:v>16269751673.273214</c:v>
                </c:pt>
                <c:pt idx="600">
                  <c:v>15930212998.073952</c:v>
                </c:pt>
                <c:pt idx="601">
                  <c:v>15662357570.787397</c:v>
                </c:pt>
                <c:pt idx="602">
                  <c:v>16256360082.947538</c:v>
                </c:pt>
                <c:pt idx="603">
                  <c:v>17294314601.861885</c:v>
                </c:pt>
                <c:pt idx="604">
                  <c:v>16988016474.42206</c:v>
                </c:pt>
                <c:pt idx="605">
                  <c:v>16862862227.375662</c:v>
                </c:pt>
                <c:pt idx="606">
                  <c:v>16745091578.312565</c:v>
                </c:pt>
                <c:pt idx="607">
                  <c:v>15761288598.293234</c:v>
                </c:pt>
                <c:pt idx="608">
                  <c:v>15238900296.306761</c:v>
                </c:pt>
                <c:pt idx="609">
                  <c:v>15344501737.363066</c:v>
                </c:pt>
                <c:pt idx="610">
                  <c:v>14771856965.467297</c:v>
                </c:pt>
                <c:pt idx="611">
                  <c:v>13904977155.819729</c:v>
                </c:pt>
                <c:pt idx="612">
                  <c:v>15213038071.925831</c:v>
                </c:pt>
                <c:pt idx="613">
                  <c:v>14842207637.253706</c:v>
                </c:pt>
                <c:pt idx="614">
                  <c:v>14726868629.24856</c:v>
                </c:pt>
                <c:pt idx="615">
                  <c:v>14116743690.567589</c:v>
                </c:pt>
                <c:pt idx="616">
                  <c:v>12542311219.164833</c:v>
                </c:pt>
                <c:pt idx="617">
                  <c:v>12654121917.655481</c:v>
                </c:pt>
                <c:pt idx="618">
                  <c:v>12939516234.034922</c:v>
                </c:pt>
                <c:pt idx="619">
                  <c:v>14031822152.597878</c:v>
                </c:pt>
                <c:pt idx="620">
                  <c:v>13823788914.577898</c:v>
                </c:pt>
                <c:pt idx="621">
                  <c:v>14953893928.001816</c:v>
                </c:pt>
                <c:pt idx="622">
                  <c:v>15164521205.544294</c:v>
                </c:pt>
                <c:pt idx="623">
                  <c:v>14763143490.293743</c:v>
                </c:pt>
                <c:pt idx="624">
                  <c:v>14883966542.978474</c:v>
                </c:pt>
                <c:pt idx="625">
                  <c:v>15396198250.300631</c:v>
                </c:pt>
                <c:pt idx="626">
                  <c:v>14960173004.997742</c:v>
                </c:pt>
                <c:pt idx="627">
                  <c:v>15167073482.590834</c:v>
                </c:pt>
                <c:pt idx="628">
                  <c:v>15140341425.224884</c:v>
                </c:pt>
                <c:pt idx="629">
                  <c:v>14046371517.549383</c:v>
                </c:pt>
                <c:pt idx="630">
                  <c:v>14589431345.42491</c:v>
                </c:pt>
                <c:pt idx="631">
                  <c:v>10225498298.441774</c:v>
                </c:pt>
                <c:pt idx="632">
                  <c:v>10148601553.305407</c:v>
                </c:pt>
                <c:pt idx="633">
                  <c:v>11898126131.368908</c:v>
                </c:pt>
                <c:pt idx="634">
                  <c:v>12023005156.50828</c:v>
                </c:pt>
                <c:pt idx="635">
                  <c:v>11951447909.254372</c:v>
                </c:pt>
                <c:pt idx="636">
                  <c:v>12033614242.55336</c:v>
                </c:pt>
                <c:pt idx="637">
                  <c:v>11835168160.986664</c:v>
                </c:pt>
                <c:pt idx="638">
                  <c:v>11818487317.008284</c:v>
                </c:pt>
                <c:pt idx="639">
                  <c:v>11325742651.937904</c:v>
                </c:pt>
                <c:pt idx="640">
                  <c:v>11125375266.032661</c:v>
                </c:pt>
                <c:pt idx="641">
                  <c:v>11508484683.223553</c:v>
                </c:pt>
                <c:pt idx="642">
                  <c:v>9796553861.8398743</c:v>
                </c:pt>
                <c:pt idx="643">
                  <c:v>10203392119.974951</c:v>
                </c:pt>
                <c:pt idx="644">
                  <c:v>9543968297.1323166</c:v>
                </c:pt>
                <c:pt idx="645">
                  <c:v>9999773908.8758888</c:v>
                </c:pt>
                <c:pt idx="646">
                  <c:v>9662576075.4992619</c:v>
                </c:pt>
                <c:pt idx="647">
                  <c:v>8685216645.6496658</c:v>
                </c:pt>
                <c:pt idx="648">
                  <c:v>8045785654.6741638</c:v>
                </c:pt>
                <c:pt idx="649">
                  <c:v>8015782772.5623178</c:v>
                </c:pt>
                <c:pt idx="650">
                  <c:v>8045807693.6636391</c:v>
                </c:pt>
                <c:pt idx="651">
                  <c:v>8157615756.170002</c:v>
                </c:pt>
                <c:pt idx="652">
                  <c:v>8173275909.5223036</c:v>
                </c:pt>
                <c:pt idx="653">
                  <c:v>8167401975.9500933</c:v>
                </c:pt>
                <c:pt idx="654">
                  <c:v>8092876315.2030716</c:v>
                </c:pt>
                <c:pt idx="655">
                  <c:v>8618887376.8906536</c:v>
                </c:pt>
                <c:pt idx="656">
                  <c:v>8706361887.2877102</c:v>
                </c:pt>
                <c:pt idx="657">
                  <c:v>7956507095.4967127</c:v>
                </c:pt>
                <c:pt idx="658">
                  <c:v>7758038402.6653051</c:v>
                </c:pt>
                <c:pt idx="659">
                  <c:v>7860273504.8427191</c:v>
                </c:pt>
                <c:pt idx="660">
                  <c:v>7681644543.4266596</c:v>
                </c:pt>
                <c:pt idx="661">
                  <c:v>6930114375.2267389</c:v>
                </c:pt>
                <c:pt idx="662">
                  <c:v>6248593145.04916</c:v>
                </c:pt>
                <c:pt idx="663">
                  <c:v>6622644166.546052</c:v>
                </c:pt>
                <c:pt idx="664">
                  <c:v>7074456863.3587723</c:v>
                </c:pt>
                <c:pt idx="665">
                  <c:v>6826177912.2497625</c:v>
                </c:pt>
                <c:pt idx="666">
                  <c:v>5916901240.4305429</c:v>
                </c:pt>
                <c:pt idx="667">
                  <c:v>5894868008.7482796</c:v>
                </c:pt>
                <c:pt idx="668">
                  <c:v>5291185683.3436279</c:v>
                </c:pt>
                <c:pt idx="669">
                  <c:v>4927896213.4182091</c:v>
                </c:pt>
                <c:pt idx="670">
                  <c:v>5207809809.3217592</c:v>
                </c:pt>
                <c:pt idx="671">
                  <c:v>5721478896.0645905</c:v>
                </c:pt>
                <c:pt idx="672">
                  <c:v>5924299122.2997255</c:v>
                </c:pt>
                <c:pt idx="673">
                  <c:v>6398483710.3638859</c:v>
                </c:pt>
                <c:pt idx="674">
                  <c:v>6371368627.858078</c:v>
                </c:pt>
                <c:pt idx="675">
                  <c:v>6576290119.3430548</c:v>
                </c:pt>
                <c:pt idx="676">
                  <c:v>6844000005.0834494</c:v>
                </c:pt>
                <c:pt idx="677">
                  <c:v>6886144043.3443737</c:v>
                </c:pt>
                <c:pt idx="678">
                  <c:v>6923112893.340888</c:v>
                </c:pt>
                <c:pt idx="679">
                  <c:v>6734313013.726326</c:v>
                </c:pt>
                <c:pt idx="680">
                  <c:v>6074124681.634057</c:v>
                </c:pt>
                <c:pt idx="681">
                  <c:v>6063239723.0712709</c:v>
                </c:pt>
                <c:pt idx="682">
                  <c:v>6084444210.9067354</c:v>
                </c:pt>
                <c:pt idx="683">
                  <c:v>5853446844.2131834</c:v>
                </c:pt>
                <c:pt idx="684">
                  <c:v>5432336797.6276464</c:v>
                </c:pt>
                <c:pt idx="685">
                  <c:v>5372243439.397789</c:v>
                </c:pt>
                <c:pt idx="686">
                  <c:v>5607094368.8826742</c:v>
                </c:pt>
                <c:pt idx="687">
                  <c:v>5994600317.476532</c:v>
                </c:pt>
                <c:pt idx="688">
                  <c:v>6586155056.558527</c:v>
                </c:pt>
                <c:pt idx="689">
                  <c:v>8743763428.8519096</c:v>
                </c:pt>
                <c:pt idx="690">
                  <c:v>7672709675.1445875</c:v>
                </c:pt>
                <c:pt idx="691">
                  <c:v>6918217020.281045</c:v>
                </c:pt>
                <c:pt idx="692">
                  <c:v>6999907901.4928608</c:v>
                </c:pt>
                <c:pt idx="693">
                  <c:v>7423740649.5318222</c:v>
                </c:pt>
                <c:pt idx="694">
                  <c:v>6995068089.9930286</c:v>
                </c:pt>
                <c:pt idx="695">
                  <c:v>6909408362.9333248</c:v>
                </c:pt>
                <c:pt idx="696">
                  <c:v>6573453546.6377907</c:v>
                </c:pt>
                <c:pt idx="697">
                  <c:v>6584405705.7204294</c:v>
                </c:pt>
                <c:pt idx="698">
                  <c:v>6851405554.3348351</c:v>
                </c:pt>
                <c:pt idx="699">
                  <c:v>7072445880.1968517</c:v>
                </c:pt>
                <c:pt idx="700">
                  <c:v>7160445667.2272854</c:v>
                </c:pt>
                <c:pt idx="701">
                  <c:v>6963032254.5717459</c:v>
                </c:pt>
                <c:pt idx="702">
                  <c:v>7272497490.1981516</c:v>
                </c:pt>
                <c:pt idx="703">
                  <c:v>7411748523.2770348</c:v>
                </c:pt>
                <c:pt idx="704">
                  <c:v>7399292967.234848</c:v>
                </c:pt>
                <c:pt idx="705">
                  <c:v>6704799422.4423189</c:v>
                </c:pt>
                <c:pt idx="706">
                  <c:v>6625570485.3317986</c:v>
                </c:pt>
                <c:pt idx="707">
                  <c:v>7068222756.890379</c:v>
                </c:pt>
                <c:pt idx="708">
                  <c:v>7051870463.7366552</c:v>
                </c:pt>
                <c:pt idx="709">
                  <c:v>6867269298.6852942</c:v>
                </c:pt>
                <c:pt idx="710">
                  <c:v>6737130948.564395</c:v>
                </c:pt>
                <c:pt idx="711">
                  <c:v>6686175446.8039684</c:v>
                </c:pt>
                <c:pt idx="712">
                  <c:v>6163660248.0919638</c:v>
                </c:pt>
                <c:pt idx="713">
                  <c:v>5802464811.9377422</c:v>
                </c:pt>
                <c:pt idx="714">
                  <c:v>5255538159.3752937</c:v>
                </c:pt>
                <c:pt idx="715">
                  <c:v>5522264624.2855959</c:v>
                </c:pt>
                <c:pt idx="716">
                  <c:v>5424613218.5536356</c:v>
                </c:pt>
                <c:pt idx="717">
                  <c:v>5166954987.4193773</c:v>
                </c:pt>
                <c:pt idx="718">
                  <c:v>5291028796.6464243</c:v>
                </c:pt>
                <c:pt idx="719">
                  <c:v>5594838492.9142179</c:v>
                </c:pt>
                <c:pt idx="720">
                  <c:v>5386941653.8012905</c:v>
                </c:pt>
                <c:pt idx="721">
                  <c:v>5385194552.8846531</c:v>
                </c:pt>
                <c:pt idx="722">
                  <c:v>5517863422.1446409</c:v>
                </c:pt>
                <c:pt idx="723">
                  <c:v>5462052314.7888117</c:v>
                </c:pt>
                <c:pt idx="724">
                  <c:v>5340258407.5385923</c:v>
                </c:pt>
                <c:pt idx="725">
                  <c:v>4590531053.3415327</c:v>
                </c:pt>
                <c:pt idx="726">
                  <c:v>4103362009.5638685</c:v>
                </c:pt>
                <c:pt idx="727">
                  <c:v>3956011023.7451415</c:v>
                </c:pt>
                <c:pt idx="728">
                  <c:v>4136766578.9425526</c:v>
                </c:pt>
                <c:pt idx="729">
                  <c:v>4258409293.844182</c:v>
                </c:pt>
                <c:pt idx="730">
                  <c:v>4281646537.8547111</c:v>
                </c:pt>
                <c:pt idx="731">
                  <c:v>4051478526.7204447</c:v>
                </c:pt>
                <c:pt idx="732">
                  <c:v>4457314295.769639</c:v>
                </c:pt>
                <c:pt idx="733">
                  <c:v>4255378276.775178</c:v>
                </c:pt>
                <c:pt idx="734">
                  <c:v>4255378276.7751803</c:v>
                </c:pt>
                <c:pt idx="735">
                  <c:v>4300233909.4830503</c:v>
                </c:pt>
                <c:pt idx="736">
                  <c:v>4428249257.3691549</c:v>
                </c:pt>
                <c:pt idx="737">
                  <c:v>4421806984.0951147</c:v>
                </c:pt>
                <c:pt idx="738">
                  <c:v>3891193752.9476852</c:v>
                </c:pt>
                <c:pt idx="739">
                  <c:v>3035591133.289937</c:v>
                </c:pt>
                <c:pt idx="740">
                  <c:v>3409177632.5802536</c:v>
                </c:pt>
                <c:pt idx="741">
                  <c:v>3509521933.868113</c:v>
                </c:pt>
                <c:pt idx="742">
                  <c:v>3576779013.0707393</c:v>
                </c:pt>
                <c:pt idx="743">
                  <c:v>3488597506.6504393</c:v>
                </c:pt>
                <c:pt idx="744">
                  <c:v>3248033976.1799779</c:v>
                </c:pt>
                <c:pt idx="745">
                  <c:v>3142739560.1265235</c:v>
                </c:pt>
                <c:pt idx="746">
                  <c:v>3120068120.643333</c:v>
                </c:pt>
                <c:pt idx="747">
                  <c:v>3178183760.375761</c:v>
                </c:pt>
                <c:pt idx="748">
                  <c:v>2999018945.9849038</c:v>
                </c:pt>
                <c:pt idx="749">
                  <c:v>2737087890.8132887</c:v>
                </c:pt>
                <c:pt idx="750">
                  <c:v>2109708363.05267</c:v>
                </c:pt>
                <c:pt idx="751">
                  <c:v>2333679886.7130857</c:v>
                </c:pt>
                <c:pt idx="752">
                  <c:v>2236270845.479465</c:v>
                </c:pt>
                <c:pt idx="753">
                  <c:v>2319101959.9154878</c:v>
                </c:pt>
                <c:pt idx="754">
                  <c:v>2137584241.9468131</c:v>
                </c:pt>
                <c:pt idx="755">
                  <c:v>2141783755.8888884</c:v>
                </c:pt>
                <c:pt idx="756">
                  <c:v>2063909102.0690732</c:v>
                </c:pt>
                <c:pt idx="757">
                  <c:v>1615210924.2958362</c:v>
                </c:pt>
                <c:pt idx="758">
                  <c:v>1616421438.3237445</c:v>
                </c:pt>
                <c:pt idx="759">
                  <c:v>1513908059.816102</c:v>
                </c:pt>
                <c:pt idx="760">
                  <c:v>1557729539.1686466</c:v>
                </c:pt>
                <c:pt idx="761">
                  <c:v>1528927968.5818162</c:v>
                </c:pt>
                <c:pt idx="762">
                  <c:v>1512340807.8867404</c:v>
                </c:pt>
                <c:pt idx="763">
                  <c:v>1513334115.0792449</c:v>
                </c:pt>
                <c:pt idx="764">
                  <c:v>1495173515.1226511</c:v>
                </c:pt>
                <c:pt idx="765">
                  <c:v>1446709761.2233493</c:v>
                </c:pt>
                <c:pt idx="766">
                  <c:v>1446777795.1670909</c:v>
                </c:pt>
                <c:pt idx="767">
                  <c:v>1456448362.0753913</c:v>
                </c:pt>
                <c:pt idx="768">
                  <c:v>1338244951.402607</c:v>
                </c:pt>
                <c:pt idx="769">
                  <c:v>1298263424.9244649</c:v>
                </c:pt>
                <c:pt idx="770">
                  <c:v>1491781785.1434078</c:v>
                </c:pt>
                <c:pt idx="771">
                  <c:v>1392036748.81727</c:v>
                </c:pt>
                <c:pt idx="772">
                  <c:v>1415325334.5447841</c:v>
                </c:pt>
                <c:pt idx="773">
                  <c:v>1528534868.7841132</c:v>
                </c:pt>
                <c:pt idx="774">
                  <c:v>1469354755.7523429</c:v>
                </c:pt>
                <c:pt idx="775">
                  <c:v>1583072381.0910702</c:v>
                </c:pt>
                <c:pt idx="776">
                  <c:v>1610770455.650584</c:v>
                </c:pt>
                <c:pt idx="777">
                  <c:v>1657145099.3472636</c:v>
                </c:pt>
                <c:pt idx="778">
                  <c:v>1663473152.8526983</c:v>
                </c:pt>
                <c:pt idx="779">
                  <c:v>1781507361.4443848</c:v>
                </c:pt>
                <c:pt idx="780">
                  <c:v>1779523868.9610372</c:v>
                </c:pt>
                <c:pt idx="781">
                  <c:v>1832473579.2887237</c:v>
                </c:pt>
                <c:pt idx="782">
                  <c:v>1921142140.7344513</c:v>
                </c:pt>
                <c:pt idx="783">
                  <c:v>1899132956.1543112</c:v>
                </c:pt>
                <c:pt idx="784">
                  <c:v>1853762144.0921092</c:v>
                </c:pt>
                <c:pt idx="785">
                  <c:v>1726651310.414438</c:v>
                </c:pt>
                <c:pt idx="786">
                  <c:v>1671354306.1051183</c:v>
                </c:pt>
                <c:pt idx="787">
                  <c:v>1655065448.4987156</c:v>
                </c:pt>
                <c:pt idx="788">
                  <c:v>1624832094.0409267</c:v>
                </c:pt>
                <c:pt idx="789">
                  <c:v>1615265686.0752456</c:v>
                </c:pt>
                <c:pt idx="790">
                  <c:v>1553355021.2165813</c:v>
                </c:pt>
                <c:pt idx="791">
                  <c:v>1560751163.5598593</c:v>
                </c:pt>
                <c:pt idx="792">
                  <c:v>1429235774.2194397</c:v>
                </c:pt>
                <c:pt idx="793">
                  <c:v>1480476096.5694654</c:v>
                </c:pt>
                <c:pt idx="794">
                  <c:v>1508683462.1584163</c:v>
                </c:pt>
                <c:pt idx="795">
                  <c:v>1458271416.0634513</c:v>
                </c:pt>
                <c:pt idx="796">
                  <c:v>1488700909.2256744</c:v>
                </c:pt>
                <c:pt idx="797">
                  <c:v>1539082089.2769034</c:v>
                </c:pt>
                <c:pt idx="798">
                  <c:v>1568403357.9006062</c:v>
                </c:pt>
                <c:pt idx="799">
                  <c:v>1553465179.7071314</c:v>
                </c:pt>
                <c:pt idx="800">
                  <c:v>1578820447.3209212</c:v>
                </c:pt>
                <c:pt idx="801">
                  <c:v>1590547884.8840122</c:v>
                </c:pt>
                <c:pt idx="802">
                  <c:v>1680913381.582124</c:v>
                </c:pt>
                <c:pt idx="803">
                  <c:v>1895876762.0895524</c:v>
                </c:pt>
                <c:pt idx="804">
                  <c:v>1975070426.7214692</c:v>
                </c:pt>
                <c:pt idx="805">
                  <c:v>1954069022.8185937</c:v>
                </c:pt>
                <c:pt idx="806">
                  <c:v>1829028847.6223392</c:v>
                </c:pt>
                <c:pt idx="807">
                  <c:v>1972860932.7164738</c:v>
                </c:pt>
                <c:pt idx="808">
                  <c:v>2008041366.5543373</c:v>
                </c:pt>
                <c:pt idx="809">
                  <c:v>2038844159.2997136</c:v>
                </c:pt>
                <c:pt idx="810">
                  <c:v>2059216609.3940535</c:v>
                </c:pt>
                <c:pt idx="811">
                  <c:v>2106007973.7717516</c:v>
                </c:pt>
                <c:pt idx="812">
                  <c:v>2240771357.8973298</c:v>
                </c:pt>
                <c:pt idx="813">
                  <c:v>2276528164.3924112</c:v>
                </c:pt>
                <c:pt idx="814">
                  <c:v>2272547319.2977319</c:v>
                </c:pt>
                <c:pt idx="815">
                  <c:v>2255363453.4660597</c:v>
                </c:pt>
                <c:pt idx="816">
                  <c:v>2257570395.4358573</c:v>
                </c:pt>
                <c:pt idx="817">
                  <c:v>2383670058.7426524</c:v>
                </c:pt>
                <c:pt idx="818">
                  <c:v>2319671116.4936171</c:v>
                </c:pt>
                <c:pt idx="819">
                  <c:v>2506761175.2780933</c:v>
                </c:pt>
                <c:pt idx="820">
                  <c:v>2613387339.1740613</c:v>
                </c:pt>
                <c:pt idx="821">
                  <c:v>2581982399.8364339</c:v>
                </c:pt>
                <c:pt idx="822">
                  <c:v>2322204704.3336501</c:v>
                </c:pt>
                <c:pt idx="823">
                  <c:v>2165130812.5366039</c:v>
                </c:pt>
                <c:pt idx="824">
                  <c:v>2532694137.6648979</c:v>
                </c:pt>
                <c:pt idx="825">
                  <c:v>2291800489.1236563</c:v>
                </c:pt>
                <c:pt idx="826">
                  <c:v>2025722394.3914964</c:v>
                </c:pt>
                <c:pt idx="827">
                  <c:v>1882727644.5480113</c:v>
                </c:pt>
                <c:pt idx="828">
                  <c:v>2000697333.3869102</c:v>
                </c:pt>
                <c:pt idx="829">
                  <c:v>1444525386.8163328</c:v>
                </c:pt>
                <c:pt idx="830">
                  <c:v>1068785459.18922</c:v>
                </c:pt>
                <c:pt idx="831">
                  <c:v>1109771090.9263768</c:v>
                </c:pt>
                <c:pt idx="832">
                  <c:v>1890219624.8842978</c:v>
                </c:pt>
                <c:pt idx="833">
                  <c:v>1847584704.9820375</c:v>
                </c:pt>
                <c:pt idx="834">
                  <c:v>1699822473.3440814</c:v>
                </c:pt>
                <c:pt idx="835">
                  <c:v>1609379608.8429112</c:v>
                </c:pt>
                <c:pt idx="836">
                  <c:v>1587242235.9257295</c:v>
                </c:pt>
                <c:pt idx="837">
                  <c:v>1577092887.9858887</c:v>
                </c:pt>
                <c:pt idx="838">
                  <c:v>1688157586.30199</c:v>
                </c:pt>
                <c:pt idx="839">
                  <c:v>1878700675.6080766</c:v>
                </c:pt>
                <c:pt idx="840">
                  <c:v>1694189840.1434364</c:v>
                </c:pt>
                <c:pt idx="841">
                  <c:v>1540384925.9687822</c:v>
                </c:pt>
                <c:pt idx="842">
                  <c:v>1585886523.6490619</c:v>
                </c:pt>
                <c:pt idx="843">
                  <c:v>1650870739.0278032</c:v>
                </c:pt>
                <c:pt idx="844">
                  <c:v>2156031323.7730198</c:v>
                </c:pt>
                <c:pt idx="845">
                  <c:v>2508454461.7678952</c:v>
                </c:pt>
                <c:pt idx="846">
                  <c:v>2399925086.3107214</c:v>
                </c:pt>
                <c:pt idx="847">
                  <c:v>1919736783.8177152</c:v>
                </c:pt>
                <c:pt idx="848">
                  <c:v>1704325424.8013096</c:v>
                </c:pt>
                <c:pt idx="849">
                  <c:v>1689979707.2234218</c:v>
                </c:pt>
                <c:pt idx="850">
                  <c:v>1648831832.6017621</c:v>
                </c:pt>
                <c:pt idx="851">
                  <c:v>1942475622.5078573</c:v>
                </c:pt>
                <c:pt idx="852">
                  <c:v>1626006689.4874933</c:v>
                </c:pt>
                <c:pt idx="853">
                  <c:v>1606595237.5615699</c:v>
                </c:pt>
                <c:pt idx="854">
                  <c:v>1660978741.5186894</c:v>
                </c:pt>
                <c:pt idx="855">
                  <c:v>1680125512.2686872</c:v>
                </c:pt>
                <c:pt idx="856">
                  <c:v>1695830834.9979813</c:v>
                </c:pt>
                <c:pt idx="857">
                  <c:v>1518721762.0618374</c:v>
                </c:pt>
                <c:pt idx="858">
                  <c:v>1329076983.3302457</c:v>
                </c:pt>
                <c:pt idx="859">
                  <c:v>1394180285.5027964</c:v>
                </c:pt>
                <c:pt idx="860">
                  <c:v>1600596880.9630601</c:v>
                </c:pt>
                <c:pt idx="861">
                  <c:v>1697303872.103255</c:v>
                </c:pt>
                <c:pt idx="862">
                  <c:v>1689835213.0131271</c:v>
                </c:pt>
                <c:pt idx="863">
                  <c:v>1849699666.5246451</c:v>
                </c:pt>
                <c:pt idx="864">
                  <c:v>1568691314.6530735</c:v>
                </c:pt>
                <c:pt idx="865">
                  <c:v>874851980.05596495</c:v>
                </c:pt>
                <c:pt idx="866">
                  <c:v>1394649225.4902289</c:v>
                </c:pt>
                <c:pt idx="867">
                  <c:v>1077677842.6073353</c:v>
                </c:pt>
                <c:pt idx="868">
                  <c:v>1070778277.4571419</c:v>
                </c:pt>
                <c:pt idx="869">
                  <c:v>999158545.06879878</c:v>
                </c:pt>
                <c:pt idx="870">
                  <c:v>898278583.57464385</c:v>
                </c:pt>
                <c:pt idx="871">
                  <c:v>904285313.77689004</c:v>
                </c:pt>
                <c:pt idx="872">
                  <c:v>1025545024.6575679</c:v>
                </c:pt>
                <c:pt idx="873">
                  <c:v>825754957.37658954</c:v>
                </c:pt>
                <c:pt idx="874">
                  <c:v>1008539881.238602</c:v>
                </c:pt>
                <c:pt idx="875">
                  <c:v>914813245.84792042</c:v>
                </c:pt>
                <c:pt idx="876">
                  <c:v>771415924.06091118</c:v>
                </c:pt>
                <c:pt idx="877">
                  <c:v>765980833.39987206</c:v>
                </c:pt>
                <c:pt idx="878">
                  <c:v>798119670.37360144</c:v>
                </c:pt>
                <c:pt idx="879">
                  <c:v>807016331.33021915</c:v>
                </c:pt>
                <c:pt idx="880">
                  <c:v>631438228.5170958</c:v>
                </c:pt>
                <c:pt idx="881">
                  <c:v>685949447.23393667</c:v>
                </c:pt>
                <c:pt idx="882">
                  <c:v>649786746.22949874</c:v>
                </c:pt>
                <c:pt idx="883">
                  <c:v>791107044.73845911</c:v>
                </c:pt>
                <c:pt idx="884">
                  <c:v>696143159.05857706</c:v>
                </c:pt>
                <c:pt idx="885">
                  <c:v>832959773.08454692</c:v>
                </c:pt>
                <c:pt idx="886">
                  <c:v>887014027.79690754</c:v>
                </c:pt>
                <c:pt idx="887">
                  <c:v>726171176.98290765</c:v>
                </c:pt>
                <c:pt idx="888">
                  <c:v>570495856.23014939</c:v>
                </c:pt>
                <c:pt idx="889">
                  <c:v>599247167.58249581</c:v>
                </c:pt>
                <c:pt idx="890">
                  <c:v>506010184.46452332</c:v>
                </c:pt>
                <c:pt idx="891">
                  <c:v>709027963.39487624</c:v>
                </c:pt>
                <c:pt idx="892">
                  <c:v>722231239.90767884</c:v>
                </c:pt>
                <c:pt idx="893">
                  <c:v>841068631.63930774</c:v>
                </c:pt>
                <c:pt idx="894">
                  <c:v>901424838.99046171</c:v>
                </c:pt>
                <c:pt idx="895">
                  <c:v>965547435.95078468</c:v>
                </c:pt>
                <c:pt idx="896">
                  <c:v>1076710783.8047109</c:v>
                </c:pt>
                <c:pt idx="897">
                  <c:v>1018057460.7914892</c:v>
                </c:pt>
                <c:pt idx="898">
                  <c:v>910985697.01724398</c:v>
                </c:pt>
                <c:pt idx="899">
                  <c:v>938879294.20573938</c:v>
                </c:pt>
                <c:pt idx="900">
                  <c:v>805250802.53302515</c:v>
                </c:pt>
                <c:pt idx="901">
                  <c:v>535660042.45243198</c:v>
                </c:pt>
                <c:pt idx="902">
                  <c:v>608822325.92033637</c:v>
                </c:pt>
                <c:pt idx="903">
                  <c:v>578993462.15693653</c:v>
                </c:pt>
                <c:pt idx="904">
                  <c:v>589110850.19191992</c:v>
                </c:pt>
                <c:pt idx="905">
                  <c:v>680202284.65948629</c:v>
                </c:pt>
                <c:pt idx="906">
                  <c:v>655914604.05940986</c:v>
                </c:pt>
                <c:pt idx="907">
                  <c:v>493128299.57141817</c:v>
                </c:pt>
                <c:pt idx="908">
                  <c:v>418174331.01306909</c:v>
                </c:pt>
                <c:pt idx="909">
                  <c:v>353805181.41626835</c:v>
                </c:pt>
                <c:pt idx="910">
                  <c:v>337953911.60539174</c:v>
                </c:pt>
                <c:pt idx="911">
                  <c:v>320886301.65947956</c:v>
                </c:pt>
                <c:pt idx="912">
                  <c:v>292134143.4238385</c:v>
                </c:pt>
                <c:pt idx="913">
                  <c:v>303031371.9195196</c:v>
                </c:pt>
                <c:pt idx="914">
                  <c:v>383554252.66868263</c:v>
                </c:pt>
                <c:pt idx="915">
                  <c:v>418040023.07626516</c:v>
                </c:pt>
                <c:pt idx="916">
                  <c:v>506213106.38105732</c:v>
                </c:pt>
                <c:pt idx="917">
                  <c:v>597907835.813766</c:v>
                </c:pt>
                <c:pt idx="918">
                  <c:v>556685806.02456141</c:v>
                </c:pt>
                <c:pt idx="919">
                  <c:v>390337195.26165313</c:v>
                </c:pt>
                <c:pt idx="920">
                  <c:v>332153456.99964064</c:v>
                </c:pt>
                <c:pt idx="921">
                  <c:v>412169298.84315521</c:v>
                </c:pt>
                <c:pt idx="922">
                  <c:v>475079552.36381501</c:v>
                </c:pt>
                <c:pt idx="923">
                  <c:v>655629712.98643553</c:v>
                </c:pt>
                <c:pt idx="924">
                  <c:v>674132752.93629134</c:v>
                </c:pt>
                <c:pt idx="925">
                  <c:v>772270094.85621047</c:v>
                </c:pt>
                <c:pt idx="926">
                  <c:v>764325218.91492665</c:v>
                </c:pt>
                <c:pt idx="927">
                  <c:v>735812224.55945861</c:v>
                </c:pt>
                <c:pt idx="928">
                  <c:v>518317064.65959597</c:v>
                </c:pt>
                <c:pt idx="929">
                  <c:v>491472332.60223269</c:v>
                </c:pt>
                <c:pt idx="930">
                  <c:v>513022297.28481388</c:v>
                </c:pt>
                <c:pt idx="931">
                  <c:v>491699651.90982687</c:v>
                </c:pt>
                <c:pt idx="932">
                  <c:v>579518861.38826215</c:v>
                </c:pt>
                <c:pt idx="933">
                  <c:v>522719250.23150486</c:v>
                </c:pt>
                <c:pt idx="934">
                  <c:v>511756489.56905079</c:v>
                </c:pt>
                <c:pt idx="935">
                  <c:v>459164657.30255878</c:v>
                </c:pt>
                <c:pt idx="936">
                  <c:v>428489854.86228728</c:v>
                </c:pt>
                <c:pt idx="937">
                  <c:v>505409769.71013355</c:v>
                </c:pt>
                <c:pt idx="938">
                  <c:v>596097232.08495271</c:v>
                </c:pt>
                <c:pt idx="939">
                  <c:v>604814602.101089</c:v>
                </c:pt>
                <c:pt idx="940">
                  <c:v>275792714.19019216</c:v>
                </c:pt>
                <c:pt idx="941">
                  <c:v>254169296.89997488</c:v>
                </c:pt>
                <c:pt idx="942">
                  <c:v>382046737.78972304</c:v>
                </c:pt>
                <c:pt idx="943">
                  <c:v>406844346.21828103</c:v>
                </c:pt>
                <c:pt idx="944">
                  <c:v>410236439.30907303</c:v>
                </c:pt>
                <c:pt idx="945">
                  <c:v>476735374.64047807</c:v>
                </c:pt>
                <c:pt idx="946">
                  <c:v>520819645.62314612</c:v>
                </c:pt>
                <c:pt idx="947">
                  <c:v>553297542.67345738</c:v>
                </c:pt>
                <c:pt idx="948">
                  <c:v>607566982.63529313</c:v>
                </c:pt>
                <c:pt idx="949">
                  <c:v>700777098.50549066</c:v>
                </c:pt>
                <c:pt idx="950">
                  <c:v>888787688.53778899</c:v>
                </c:pt>
                <c:pt idx="951">
                  <c:v>861964965.78637016</c:v>
                </c:pt>
                <c:pt idx="952">
                  <c:v>948652490.32751751</c:v>
                </c:pt>
                <c:pt idx="953">
                  <c:v>878898326.00844932</c:v>
                </c:pt>
                <c:pt idx="954">
                  <c:v>813231042.69314468</c:v>
                </c:pt>
                <c:pt idx="955">
                  <c:v>813982841.35555828</c:v>
                </c:pt>
                <c:pt idx="956">
                  <c:v>691445042.12797904</c:v>
                </c:pt>
                <c:pt idx="957">
                  <c:v>784044183.63878322</c:v>
                </c:pt>
                <c:pt idx="958">
                  <c:v>869772566.76479983</c:v>
                </c:pt>
                <c:pt idx="959">
                  <c:v>873359605.61499918</c:v>
                </c:pt>
                <c:pt idx="960">
                  <c:v>845138841.17232823</c:v>
                </c:pt>
                <c:pt idx="961">
                  <c:v>918519450.10691035</c:v>
                </c:pt>
                <c:pt idx="962">
                  <c:v>889152099.78045619</c:v>
                </c:pt>
                <c:pt idx="963">
                  <c:v>839918251.79354239</c:v>
                </c:pt>
                <c:pt idx="964">
                  <c:v>839025964.55895913</c:v>
                </c:pt>
                <c:pt idx="965">
                  <c:v>862076490.91832435</c:v>
                </c:pt>
                <c:pt idx="966">
                  <c:v>922145380.66899741</c:v>
                </c:pt>
                <c:pt idx="967">
                  <c:v>714464028.43854761</c:v>
                </c:pt>
                <c:pt idx="968">
                  <c:v>706922811.12145519</c:v>
                </c:pt>
                <c:pt idx="969">
                  <c:v>663709830.49770105</c:v>
                </c:pt>
                <c:pt idx="970">
                  <c:v>656616080.55640328</c:v>
                </c:pt>
                <c:pt idx="971">
                  <c:v>660986977.77768803</c:v>
                </c:pt>
                <c:pt idx="972">
                  <c:v>617398770.79981983</c:v>
                </c:pt>
                <c:pt idx="973">
                  <c:v>410788130.78568262</c:v>
                </c:pt>
                <c:pt idx="974">
                  <c:v>499029630.68679452</c:v>
                </c:pt>
                <c:pt idx="975">
                  <c:v>513726842.83689982</c:v>
                </c:pt>
                <c:pt idx="976">
                  <c:v>586701417.8504498</c:v>
                </c:pt>
                <c:pt idx="977">
                  <c:v>570322916.56097519</c:v>
                </c:pt>
                <c:pt idx="978">
                  <c:v>608465598.40638566</c:v>
                </c:pt>
                <c:pt idx="979">
                  <c:v>628702680.14943159</c:v>
                </c:pt>
                <c:pt idx="980">
                  <c:v>710262129.56449127</c:v>
                </c:pt>
                <c:pt idx="981">
                  <c:v>706040543.44325459</c:v>
                </c:pt>
                <c:pt idx="982">
                  <c:v>841042684.4041127</c:v>
                </c:pt>
                <c:pt idx="983">
                  <c:v>674993873.71224713</c:v>
                </c:pt>
                <c:pt idx="984">
                  <c:v>626321004.20364201</c:v>
                </c:pt>
                <c:pt idx="985">
                  <c:v>601391482.96315467</c:v>
                </c:pt>
                <c:pt idx="986">
                  <c:v>608311903.12511325</c:v>
                </c:pt>
                <c:pt idx="987">
                  <c:v>566642171.02442336</c:v>
                </c:pt>
                <c:pt idx="988">
                  <c:v>588472340.12484229</c:v>
                </c:pt>
                <c:pt idx="989">
                  <c:v>633492748.50395036</c:v>
                </c:pt>
                <c:pt idx="990">
                  <c:v>675522930.52991307</c:v>
                </c:pt>
                <c:pt idx="991">
                  <c:v>424212571.93141353</c:v>
                </c:pt>
                <c:pt idx="992">
                  <c:v>390045121.35073912</c:v>
                </c:pt>
                <c:pt idx="993">
                  <c:v>445876099.56889367</c:v>
                </c:pt>
                <c:pt idx="994">
                  <c:v>470399108.30758667</c:v>
                </c:pt>
                <c:pt idx="995">
                  <c:v>510332772.07421744</c:v>
                </c:pt>
                <c:pt idx="996">
                  <c:v>517566253.57233262</c:v>
                </c:pt>
                <c:pt idx="997">
                  <c:v>538135602.72626245</c:v>
                </c:pt>
                <c:pt idx="998">
                  <c:v>550602245.3019352</c:v>
                </c:pt>
                <c:pt idx="999">
                  <c:v>591923033.9602809</c:v>
                </c:pt>
                <c:pt idx="1000">
                  <c:v>596439171.83651948</c:v>
                </c:pt>
                <c:pt idx="1001">
                  <c:v>566333843.66007721</c:v>
                </c:pt>
                <c:pt idx="1002">
                  <c:v>643458620.73647439</c:v>
                </c:pt>
                <c:pt idx="1003">
                  <c:v>624096618.58969712</c:v>
                </c:pt>
                <c:pt idx="1004">
                  <c:v>582950170.44291735</c:v>
                </c:pt>
                <c:pt idx="1005">
                  <c:v>484145364.92617148</c:v>
                </c:pt>
                <c:pt idx="1006">
                  <c:v>461368961.17272419</c:v>
                </c:pt>
                <c:pt idx="1007">
                  <c:v>321039952.08602732</c:v>
                </c:pt>
                <c:pt idx="1008">
                  <c:v>375790542.06693107</c:v>
                </c:pt>
                <c:pt idx="1009">
                  <c:v>388680224.22216433</c:v>
                </c:pt>
                <c:pt idx="1010">
                  <c:v>404431927.03733486</c:v>
                </c:pt>
                <c:pt idx="1011">
                  <c:v>388795434.8187539</c:v>
                </c:pt>
                <c:pt idx="1012">
                  <c:v>442725093.14970142</c:v>
                </c:pt>
                <c:pt idx="1013">
                  <c:v>455425656.46676105</c:v>
                </c:pt>
                <c:pt idx="1014">
                  <c:v>438096816.57369572</c:v>
                </c:pt>
                <c:pt idx="1015">
                  <c:v>453113726.89958149</c:v>
                </c:pt>
                <c:pt idx="1016">
                  <c:v>484519612.27025908</c:v>
                </c:pt>
                <c:pt idx="1017">
                  <c:v>516235324.75732452</c:v>
                </c:pt>
                <c:pt idx="1018">
                  <c:v>501050976.84072959</c:v>
                </c:pt>
                <c:pt idx="1019">
                  <c:v>478231447.58446634</c:v>
                </c:pt>
                <c:pt idx="1020">
                  <c:v>458069234.13484997</c:v>
                </c:pt>
                <c:pt idx="1021">
                  <c:v>467569037.02523202</c:v>
                </c:pt>
                <c:pt idx="1022">
                  <c:v>421875031.4633289</c:v>
                </c:pt>
                <c:pt idx="1023">
                  <c:v>424030096.74726403</c:v>
                </c:pt>
                <c:pt idx="1024">
                  <c:v>426585152.73164499</c:v>
                </c:pt>
                <c:pt idx="1025">
                  <c:v>401946890.52921426</c:v>
                </c:pt>
                <c:pt idx="1026">
                  <c:v>389240620.19443995</c:v>
                </c:pt>
                <c:pt idx="1027">
                  <c:v>388801707.4090634</c:v>
                </c:pt>
                <c:pt idx="1028">
                  <c:v>372892318.48207915</c:v>
                </c:pt>
                <c:pt idx="1029">
                  <c:v>339813515.28877074</c:v>
                </c:pt>
                <c:pt idx="1030">
                  <c:v>361948925.47407502</c:v>
                </c:pt>
                <c:pt idx="1031">
                  <c:v>329566240.960289</c:v>
                </c:pt>
                <c:pt idx="1032">
                  <c:v>360135689.35045469</c:v>
                </c:pt>
                <c:pt idx="1033">
                  <c:v>367867277.08456945</c:v>
                </c:pt>
                <c:pt idx="1034">
                  <c:v>344279402.32718903</c:v>
                </c:pt>
                <c:pt idx="1035">
                  <c:v>449009119.24472922</c:v>
                </c:pt>
                <c:pt idx="1036">
                  <c:v>355690501.62395251</c:v>
                </c:pt>
                <c:pt idx="1037">
                  <c:v>341532592.76407307</c:v>
                </c:pt>
                <c:pt idx="1038">
                  <c:v>251953899.81279856</c:v>
                </c:pt>
                <c:pt idx="1039">
                  <c:v>245402066.05482674</c:v>
                </c:pt>
                <c:pt idx="1040">
                  <c:v>314217496.19918531</c:v>
                </c:pt>
                <c:pt idx="1041">
                  <c:v>395055689.4990496</c:v>
                </c:pt>
                <c:pt idx="1042">
                  <c:v>403118353.53476077</c:v>
                </c:pt>
                <c:pt idx="1043">
                  <c:v>422150638.80172056</c:v>
                </c:pt>
                <c:pt idx="1044">
                  <c:v>256182485.72530845</c:v>
                </c:pt>
                <c:pt idx="1045">
                  <c:v>256674176.69306275</c:v>
                </c:pt>
                <c:pt idx="1046">
                  <c:v>255873908.56220964</c:v>
                </c:pt>
                <c:pt idx="1047">
                  <c:v>254556946.67417061</c:v>
                </c:pt>
                <c:pt idx="1048">
                  <c:v>253361954.3400493</c:v>
                </c:pt>
                <c:pt idx="1049">
                  <c:v>258905269.82476878</c:v>
                </c:pt>
                <c:pt idx="1050">
                  <c:v>284853146.8387841</c:v>
                </c:pt>
                <c:pt idx="1051">
                  <c:v>276748389.24493819</c:v>
                </c:pt>
                <c:pt idx="1052">
                  <c:v>274068513.99393803</c:v>
                </c:pt>
                <c:pt idx="1053">
                  <c:v>257076943.09695426</c:v>
                </c:pt>
                <c:pt idx="1054">
                  <c:v>296485850.88216305</c:v>
                </c:pt>
                <c:pt idx="1055">
                  <c:v>291021253.39236939</c:v>
                </c:pt>
                <c:pt idx="1056">
                  <c:v>277961063.67489672</c:v>
                </c:pt>
                <c:pt idx="1057">
                  <c:v>273945550.10975832</c:v>
                </c:pt>
                <c:pt idx="1058">
                  <c:v>238563688.2228927</c:v>
                </c:pt>
                <c:pt idx="1059">
                  <c:v>247029897.67566404</c:v>
                </c:pt>
                <c:pt idx="1060">
                  <c:v>264521902.09452862</c:v>
                </c:pt>
                <c:pt idx="1061">
                  <c:v>236566242.17676374</c:v>
                </c:pt>
                <c:pt idx="1062">
                  <c:v>273124313.97295636</c:v>
                </c:pt>
                <c:pt idx="1063">
                  <c:v>269960862.3992601</c:v>
                </c:pt>
                <c:pt idx="1064">
                  <c:v>305796168.25528514</c:v>
                </c:pt>
                <c:pt idx="1065">
                  <c:v>324008344.26444149</c:v>
                </c:pt>
                <c:pt idx="1066">
                  <c:v>325122012.96465892</c:v>
                </c:pt>
                <c:pt idx="1067">
                  <c:v>343649457.23134494</c:v>
                </c:pt>
                <c:pt idx="1068">
                  <c:v>343478308.5106383</c:v>
                </c:pt>
                <c:pt idx="1069">
                  <c:v>361559895.93341237</c:v>
                </c:pt>
                <c:pt idx="1070">
                  <c:v>359912926.55337816</c:v>
                </c:pt>
                <c:pt idx="1071">
                  <c:v>321032862.29665512</c:v>
                </c:pt>
                <c:pt idx="1072">
                  <c:v>283291507.25337732</c:v>
                </c:pt>
                <c:pt idx="1073">
                  <c:v>301579917.98090178</c:v>
                </c:pt>
                <c:pt idx="1074">
                  <c:v>321446725.33918625</c:v>
                </c:pt>
                <c:pt idx="1075">
                  <c:v>307267757.29150242</c:v>
                </c:pt>
                <c:pt idx="1076">
                  <c:v>292631704.59561771</c:v>
                </c:pt>
                <c:pt idx="1077">
                  <c:v>298596736.07085079</c:v>
                </c:pt>
                <c:pt idx="1078">
                  <c:v>322677009.50865149</c:v>
                </c:pt>
                <c:pt idx="1079">
                  <c:v>300658871.96785617</c:v>
                </c:pt>
                <c:pt idx="1080">
                  <c:v>324632369.13617003</c:v>
                </c:pt>
                <c:pt idx="1081">
                  <c:v>323939394.47887409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18-4D2E-8A67-21BC482E9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8044712"/>
        <c:axId val="-2128041656"/>
      </c:scatterChart>
      <c:valAx>
        <c:axId val="-2128044712"/>
        <c:scaling>
          <c:orientation val="minMax"/>
          <c:min val="42005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41656"/>
        <c:crosses val="autoZero"/>
        <c:crossBetween val="midCat"/>
      </c:valAx>
      <c:valAx>
        <c:axId val="-2128041656"/>
        <c:scaling>
          <c:orientation val="minMax"/>
          <c:max val="3000000000"/>
          <c:min val="0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-2128044712"/>
        <c:crosses val="autoZero"/>
        <c:crossBetween val="midCat"/>
        <c:dispUnits>
          <c:builtInUnit val="billions"/>
          <c:dispUnitsLbl/>
        </c:dispUnits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Monetary Aggregates: 4 Week Growth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6351159230096197"/>
          <c:h val="0.67017639146338137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Raw'!$B$44</c:f>
              <c:strCache>
                <c:ptCount val="1"/>
                <c:pt idx="0">
                  <c:v>BM Growth MoM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Raw'!$C$44:$APP$44</c:f>
              <c:numCache>
                <c:formatCode>#,##0_);\(#,##0\)</c:formatCode>
                <c:ptCount val="1106"/>
                <c:pt idx="4" formatCode="0%">
                  <c:v>-4.3704245882185133E-2</c:v>
                </c:pt>
                <c:pt idx="5" formatCode="0%">
                  <c:v>-2.8207570531144976E-2</c:v>
                </c:pt>
                <c:pt idx="6" formatCode="0%">
                  <c:v>4.4004592470020087E-2</c:v>
                </c:pt>
                <c:pt idx="7" formatCode="0%">
                  <c:v>1.0582443356867088E-2</c:v>
                </c:pt>
                <c:pt idx="8" formatCode="0%">
                  <c:v>1.055236616374744E-3</c:v>
                </c:pt>
                <c:pt idx="9" formatCode="0%">
                  <c:v>-5.1949701771748402E-2</c:v>
                </c:pt>
                <c:pt idx="10" formatCode="0%">
                  <c:v>-6.9942629688856228E-2</c:v>
                </c:pt>
                <c:pt idx="11" formatCode="0%">
                  <c:v>-4.5930004200073205E-2</c:v>
                </c:pt>
                <c:pt idx="12" formatCode="0%">
                  <c:v>-5.5615961686106608E-2</c:v>
                </c:pt>
                <c:pt idx="13" formatCode="0%">
                  <c:v>3.4621275157697973E-3</c:v>
                </c:pt>
                <c:pt idx="14" formatCode="0%">
                  <c:v>-4.1126423149669966E-3</c:v>
                </c:pt>
                <c:pt idx="15" formatCode="0%">
                  <c:v>2.8009216818215554E-2</c:v>
                </c:pt>
                <c:pt idx="16" formatCode="0%">
                  <c:v>-1.0952766294066718E-3</c:v>
                </c:pt>
                <c:pt idx="17" formatCode="0%">
                  <c:v>-1.5914581304362629E-3</c:v>
                </c:pt>
                <c:pt idx="18" formatCode="0%">
                  <c:v>-1.8589360501428343E-2</c:v>
                </c:pt>
                <c:pt idx="19" formatCode="0%">
                  <c:v>-7.7996350094043376E-2</c:v>
                </c:pt>
                <c:pt idx="20" formatCode="0%">
                  <c:v>-4.3409681612399109E-2</c:v>
                </c:pt>
                <c:pt idx="21" formatCode="0%">
                  <c:v>-6.0524935783263789E-2</c:v>
                </c:pt>
                <c:pt idx="22" formatCode="0%">
                  <c:v>-2.9133299777160393E-2</c:v>
                </c:pt>
                <c:pt idx="23" formatCode="0%">
                  <c:v>1.1071094574722329E-2</c:v>
                </c:pt>
                <c:pt idx="24" formatCode="0%">
                  <c:v>2.6955536690376203E-3</c:v>
                </c:pt>
                <c:pt idx="25" formatCode="0%">
                  <c:v>3.9351109160960407E-2</c:v>
                </c:pt>
                <c:pt idx="26" formatCode="0%">
                  <c:v>2.9186695905976778E-2</c:v>
                </c:pt>
                <c:pt idx="27" formatCode="0%">
                  <c:v>3.0483450065596607E-2</c:v>
                </c:pt>
                <c:pt idx="28" formatCode="0%">
                  <c:v>9.9197649405344812E-3</c:v>
                </c:pt>
                <c:pt idx="29" formatCode="0%">
                  <c:v>7.2296483749328511E-2</c:v>
                </c:pt>
                <c:pt idx="30" formatCode="0%">
                  <c:v>9.3460784143358344E-2</c:v>
                </c:pt>
                <c:pt idx="31" formatCode="0%">
                  <c:v>6.965286269056703E-2</c:v>
                </c:pt>
                <c:pt idx="32" formatCode="0%">
                  <c:v>0.10525070168970663</c:v>
                </c:pt>
                <c:pt idx="33" formatCode="0%">
                  <c:v>2.4607271299015077E-2</c:v>
                </c:pt>
                <c:pt idx="34" formatCode="0%">
                  <c:v>1.4247134884137092E-2</c:v>
                </c:pt>
                <c:pt idx="35" formatCode="0%">
                  <c:v>-6.7694163339282465E-3</c:v>
                </c:pt>
                <c:pt idx="36" formatCode="0%">
                  <c:v>-2.684716637959017E-2</c:v>
                </c:pt>
                <c:pt idx="37" formatCode="0%">
                  <c:v>-4.2893267346316266E-2</c:v>
                </c:pt>
                <c:pt idx="38" formatCode="0%">
                  <c:v>-3.7753535892396162E-2</c:v>
                </c:pt>
                <c:pt idx="39" formatCode="0%">
                  <c:v>-1.1765123733584293E-2</c:v>
                </c:pt>
                <c:pt idx="40" formatCode="0%">
                  <c:v>6.3792023208686377E-3</c:v>
                </c:pt>
                <c:pt idx="41" formatCode="0%">
                  <c:v>1.0538555581679487E-2</c:v>
                </c:pt>
                <c:pt idx="42" formatCode="0%">
                  <c:v>-1.4926082472333291E-2</c:v>
                </c:pt>
                <c:pt idx="43" formatCode="0%">
                  <c:v>-1.7355673351033274E-2</c:v>
                </c:pt>
                <c:pt idx="44" formatCode="0%">
                  <c:v>-2.97070050056083E-2</c:v>
                </c:pt>
                <c:pt idx="45" formatCode="0%">
                  <c:v>1.2904411042045094E-2</c:v>
                </c:pt>
                <c:pt idx="46" formatCode="0%">
                  <c:v>6.1441079905561358E-2</c:v>
                </c:pt>
                <c:pt idx="47" formatCode="0%">
                  <c:v>0.16996217602447872</c:v>
                </c:pt>
                <c:pt idx="48" formatCode="0%">
                  <c:v>0.20530649748243923</c:v>
                </c:pt>
                <c:pt idx="49" formatCode="0%">
                  <c:v>0.18666997563060006</c:v>
                </c:pt>
                <c:pt idx="50" formatCode="0%">
                  <c:v>0.15213725453978477</c:v>
                </c:pt>
                <c:pt idx="51" formatCode="0%">
                  <c:v>8.5556224208077625E-2</c:v>
                </c:pt>
                <c:pt idx="52" formatCode="0%">
                  <c:v>1.2097071183654329E-2</c:v>
                </c:pt>
                <c:pt idx="53" formatCode="0%">
                  <c:v>-5.2047164135733515E-2</c:v>
                </c:pt>
                <c:pt idx="54" formatCode="0%">
                  <c:v>-0.11912314196721419</c:v>
                </c:pt>
                <c:pt idx="55" formatCode="0%">
                  <c:v>-0.13739373711277436</c:v>
                </c:pt>
                <c:pt idx="56" formatCode="0%">
                  <c:v>-0.11826250711807917</c:v>
                </c:pt>
                <c:pt idx="57" formatCode="0%">
                  <c:v>-7.2181176993587171E-2</c:v>
                </c:pt>
                <c:pt idx="58" formatCode="0%">
                  <c:v>-3.4201643741560428E-3</c:v>
                </c:pt>
                <c:pt idx="59" formatCode="0%">
                  <c:v>-2.9933635500283717E-2</c:v>
                </c:pt>
                <c:pt idx="60" formatCode="0%">
                  <c:v>-2.1841675484425949E-2</c:v>
                </c:pt>
                <c:pt idx="61" formatCode="0%">
                  <c:v>-4.719394003321753E-2</c:v>
                </c:pt>
                <c:pt idx="62" formatCode="0%">
                  <c:v>-3.8816946305450406E-2</c:v>
                </c:pt>
                <c:pt idx="63" formatCode="0%">
                  <c:v>-3.0475814597681228E-2</c:v>
                </c:pt>
                <c:pt idx="64" formatCode="0%">
                  <c:v>1.7449564554803398E-3</c:v>
                </c:pt>
                <c:pt idx="65" formatCode="0%">
                  <c:v>2.1928137478998799E-2</c:v>
                </c:pt>
                <c:pt idx="66" formatCode="0%">
                  <c:v>1.7200530731560359E-3</c:v>
                </c:pt>
                <c:pt idx="67" formatCode="0%">
                  <c:v>1.1340232268862049E-2</c:v>
                </c:pt>
                <c:pt idx="68" formatCode="0%">
                  <c:v>-4.8837812811484471E-2</c:v>
                </c:pt>
                <c:pt idx="69" formatCode="0%">
                  <c:v>-7.9976769631011302E-2</c:v>
                </c:pt>
                <c:pt idx="70" formatCode="0%">
                  <c:v>-6.6644810868939031E-2</c:v>
                </c:pt>
                <c:pt idx="71" formatCode="0%">
                  <c:v>-8.2807896515846524E-2</c:v>
                </c:pt>
                <c:pt idx="72" formatCode="0%">
                  <c:v>-6.3860098406094079E-2</c:v>
                </c:pt>
                <c:pt idx="73" formatCode="0%">
                  <c:v>-4.5234436430547253E-2</c:v>
                </c:pt>
                <c:pt idx="74" formatCode="0%">
                  <c:v>-2.1494322192490256E-2</c:v>
                </c:pt>
                <c:pt idx="75" formatCode="0%">
                  <c:v>-3.0194044524598063E-2</c:v>
                </c:pt>
                <c:pt idx="76" formatCode="0%">
                  <c:v>1.1580395007675159E-2</c:v>
                </c:pt>
                <c:pt idx="77" formatCode="0%">
                  <c:v>1.8041914833399675E-2</c:v>
                </c:pt>
                <c:pt idx="78" formatCode="0%">
                  <c:v>8.3408108453142393E-3</c:v>
                </c:pt>
                <c:pt idx="79" formatCode="0%">
                  <c:v>6.888828581161377E-2</c:v>
                </c:pt>
                <c:pt idx="80" formatCode="0%">
                  <c:v>7.8342482016729331E-2</c:v>
                </c:pt>
                <c:pt idx="81" formatCode="0%">
                  <c:v>8.8994200882228203E-2</c:v>
                </c:pt>
                <c:pt idx="82" formatCode="0%">
                  <c:v>3.637297626706304E-2</c:v>
                </c:pt>
                <c:pt idx="83" formatCode="0%">
                  <c:v>1.2512301999659137E-2</c:v>
                </c:pt>
                <c:pt idx="84" formatCode="0%">
                  <c:v>-6.5773481685154067E-3</c:v>
                </c:pt>
                <c:pt idx="85" formatCode="0%">
                  <c:v>-8.0057196371001726E-3</c:v>
                </c:pt>
                <c:pt idx="86" formatCode="0%">
                  <c:v>1.2182780677604699E-2</c:v>
                </c:pt>
                <c:pt idx="87" formatCode="0%">
                  <c:v>9.2628775680034803E-3</c:v>
                </c:pt>
                <c:pt idx="88" formatCode="0%">
                  <c:v>-1.07425768011149E-3</c:v>
                </c:pt>
                <c:pt idx="89" formatCode="0%">
                  <c:v>-2.2216828614285422E-2</c:v>
                </c:pt>
                <c:pt idx="90" formatCode="0%">
                  <c:v>3.4936933808506598E-2</c:v>
                </c:pt>
                <c:pt idx="91" formatCode="0%">
                  <c:v>-1.7849593939608166E-2</c:v>
                </c:pt>
                <c:pt idx="92" formatCode="0%">
                  <c:v>-1.2249458325740425E-2</c:v>
                </c:pt>
                <c:pt idx="93" formatCode="0%">
                  <c:v>1.6248480653344943E-2</c:v>
                </c:pt>
                <c:pt idx="94" formatCode="0%">
                  <c:v>-1.3827913838627248E-2</c:v>
                </c:pt>
                <c:pt idx="95" formatCode="0%">
                  <c:v>4.1659786432308277E-2</c:v>
                </c:pt>
                <c:pt idx="96" formatCode="0%">
                  <c:v>3.9157039925398207E-2</c:v>
                </c:pt>
                <c:pt idx="97" formatCode="0%">
                  <c:v>0.10211108456637263</c:v>
                </c:pt>
                <c:pt idx="98" formatCode="0%">
                  <c:v>0.15429211058868364</c:v>
                </c:pt>
                <c:pt idx="99" formatCode="0%">
                  <c:v>0.21764026630134059</c:v>
                </c:pt>
                <c:pt idx="100" formatCode="0%">
                  <c:v>0.23590290819730253</c:v>
                </c:pt>
                <c:pt idx="101" formatCode="0%">
                  <c:v>0.27855877776746119</c:v>
                </c:pt>
                <c:pt idx="102" formatCode="0%">
                  <c:v>0.2377918037048472</c:v>
                </c:pt>
                <c:pt idx="103" formatCode="0%">
                  <c:v>0.22783984397233814</c:v>
                </c:pt>
                <c:pt idx="104" formatCode="0%">
                  <c:v>0.14839572373880228</c:v>
                </c:pt>
                <c:pt idx="105" formatCode="0%">
                  <c:v>2.884573487497577E-2</c:v>
                </c:pt>
                <c:pt idx="106" formatCode="0%">
                  <c:v>-2.404997941416942E-2</c:v>
                </c:pt>
                <c:pt idx="107" formatCode="0%">
                  <c:v>-5.3253079009269899E-2</c:v>
                </c:pt>
                <c:pt idx="108" formatCode="0%">
                  <c:v>-3.6431821281295296E-2</c:v>
                </c:pt>
                <c:pt idx="109" formatCode="0%">
                  <c:v>-7.2047820871482537E-2</c:v>
                </c:pt>
                <c:pt idx="110" formatCode="0%">
                  <c:v>-5.4599192848329814E-2</c:v>
                </c:pt>
                <c:pt idx="111" formatCode="0%">
                  <c:v>-9.2224631946468238E-2</c:v>
                </c:pt>
                <c:pt idx="112" formatCode="0%">
                  <c:v>-3.2296839080303119E-2</c:v>
                </c:pt>
                <c:pt idx="113" formatCode="0%">
                  <c:v>-2.2405478796861056E-2</c:v>
                </c:pt>
                <c:pt idx="114" formatCode="0%">
                  <c:v>-3.4817357804276527E-2</c:v>
                </c:pt>
                <c:pt idx="115" formatCode="0%">
                  <c:v>-2.4752397818191829E-2</c:v>
                </c:pt>
                <c:pt idx="116" formatCode="0%">
                  <c:v>-1.0678587194479339E-2</c:v>
                </c:pt>
                <c:pt idx="117" formatCode="0%">
                  <c:v>2.7778654445587136E-4</c:v>
                </c:pt>
                <c:pt idx="118" formatCode="0%">
                  <c:v>4.4317179258530626E-3</c:v>
                </c:pt>
                <c:pt idx="119" formatCode="0%">
                  <c:v>3.7093543687959807E-2</c:v>
                </c:pt>
                <c:pt idx="120" formatCode="0%">
                  <c:v>-1.217545171679979E-2</c:v>
                </c:pt>
                <c:pt idx="121" formatCode="0%">
                  <c:v>2.9375547876300923E-2</c:v>
                </c:pt>
                <c:pt idx="122" formatCode="0%">
                  <c:v>6.3334880891629641E-2</c:v>
                </c:pt>
                <c:pt idx="123" formatCode="0%">
                  <c:v>7.5015814550137616E-2</c:v>
                </c:pt>
                <c:pt idx="124" formatCode="0%">
                  <c:v>0.10468064413628175</c:v>
                </c:pt>
                <c:pt idx="125" formatCode="0%">
                  <c:v>-9.9145037896224419E-3</c:v>
                </c:pt>
                <c:pt idx="126" formatCode="0%">
                  <c:v>-3.9137512768130711E-2</c:v>
                </c:pt>
                <c:pt idx="127" formatCode="0%">
                  <c:v>-7.6803012510225699E-2</c:v>
                </c:pt>
                <c:pt idx="128" formatCode="0%">
                  <c:v>-8.8499504254130668E-2</c:v>
                </c:pt>
                <c:pt idx="129" formatCode="0%">
                  <c:v>9.7113404209150378E-3</c:v>
                </c:pt>
                <c:pt idx="130" formatCode="0%">
                  <c:v>4.0911038838080227E-2</c:v>
                </c:pt>
                <c:pt idx="131" formatCode="0%">
                  <c:v>4.2565563278447849E-2</c:v>
                </c:pt>
                <c:pt idx="132" formatCode="0%">
                  <c:v>5.6043128078898663E-2</c:v>
                </c:pt>
                <c:pt idx="133" formatCode="0%">
                  <c:v>0.20093212269849903</c:v>
                </c:pt>
                <c:pt idx="134" formatCode="0%">
                  <c:v>0.33117681618253703</c:v>
                </c:pt>
                <c:pt idx="135" formatCode="0%">
                  <c:v>7.181594811469072E-2</c:v>
                </c:pt>
                <c:pt idx="136" formatCode="0%">
                  <c:v>0.10033230844921182</c:v>
                </c:pt>
                <c:pt idx="137" formatCode="0%">
                  <c:v>-7.691199059546372E-2</c:v>
                </c:pt>
                <c:pt idx="138" formatCode="0%">
                  <c:v>-0.19061741403019239</c:v>
                </c:pt>
                <c:pt idx="139" formatCode="0%">
                  <c:v>1.3586268452018491E-2</c:v>
                </c:pt>
                <c:pt idx="140" formatCode="0%">
                  <c:v>-4.0991724589778067E-2</c:v>
                </c:pt>
                <c:pt idx="141" formatCode="0%">
                  <c:v>2.9520786204735305E-3</c:v>
                </c:pt>
                <c:pt idx="142" formatCode="0%">
                  <c:v>2.5726154438578064E-2</c:v>
                </c:pt>
                <c:pt idx="143" formatCode="0%">
                  <c:v>2.2971720437448662E-2</c:v>
                </c:pt>
                <c:pt idx="144" formatCode="0%">
                  <c:v>7.6057707786105766E-3</c:v>
                </c:pt>
                <c:pt idx="145" formatCode="0%">
                  <c:v>-3.360371800849371E-2</c:v>
                </c:pt>
                <c:pt idx="146" formatCode="0%">
                  <c:v>-9.5430186675533601E-3</c:v>
                </c:pt>
                <c:pt idx="147" formatCode="0%">
                  <c:v>5.1053585130470314E-2</c:v>
                </c:pt>
                <c:pt idx="148" formatCode="0%">
                  <c:v>7.2676196658154169E-2</c:v>
                </c:pt>
                <c:pt idx="149" formatCode="0%">
                  <c:v>0.19719632239215468</c:v>
                </c:pt>
                <c:pt idx="150" formatCode="0%">
                  <c:v>0.26388636762377837</c:v>
                </c:pt>
                <c:pt idx="151" formatCode="0%">
                  <c:v>0.27071734081042664</c:v>
                </c:pt>
                <c:pt idx="152" formatCode="0%">
                  <c:v>0.14079975923158394</c:v>
                </c:pt>
                <c:pt idx="153" formatCode="0%">
                  <c:v>0.14447050036521003</c:v>
                </c:pt>
                <c:pt idx="154" formatCode="0%">
                  <c:v>6.5159849758959609E-2</c:v>
                </c:pt>
                <c:pt idx="155" formatCode="0%">
                  <c:v>2.9454258316770288E-2</c:v>
                </c:pt>
                <c:pt idx="156" formatCode="0%">
                  <c:v>0.16640139374476459</c:v>
                </c:pt>
                <c:pt idx="157" formatCode="0%">
                  <c:v>6.403126397598391E-2</c:v>
                </c:pt>
                <c:pt idx="158" formatCode="0%">
                  <c:v>-1.2287374021435316E-2</c:v>
                </c:pt>
                <c:pt idx="159" formatCode="0%">
                  <c:v>-7.9199455697592347E-2</c:v>
                </c:pt>
                <c:pt idx="160" formatCode="0%">
                  <c:v>-4.0263770648531039E-2</c:v>
                </c:pt>
                <c:pt idx="161" formatCode="0%">
                  <c:v>-4.4198781907637597E-2</c:v>
                </c:pt>
                <c:pt idx="162" formatCode="0%">
                  <c:v>1.913917016563782E-2</c:v>
                </c:pt>
                <c:pt idx="163" formatCode="0%">
                  <c:v>6.7771066396217217E-2</c:v>
                </c:pt>
                <c:pt idx="164" formatCode="0%">
                  <c:v>9.0463314089617164E-4</c:v>
                </c:pt>
                <c:pt idx="165" formatCode="0%">
                  <c:v>4.0679188726352677E-2</c:v>
                </c:pt>
                <c:pt idx="166" formatCode="0%">
                  <c:v>0.14852661779246645</c:v>
                </c:pt>
                <c:pt idx="167" formatCode="0%">
                  <c:v>-1.2824373598949501E-2</c:v>
                </c:pt>
                <c:pt idx="168" formatCode="0%">
                  <c:v>0.14000461989386515</c:v>
                </c:pt>
                <c:pt idx="169" formatCode="0%">
                  <c:v>3.2713695250287778E-2</c:v>
                </c:pt>
                <c:pt idx="170" formatCode="0%">
                  <c:v>-6.7314427424362555E-2</c:v>
                </c:pt>
                <c:pt idx="171" formatCode="0%">
                  <c:v>0.1338130859658464</c:v>
                </c:pt>
                <c:pt idx="172" formatCode="0%">
                  <c:v>-0.12414011260827484</c:v>
                </c:pt>
                <c:pt idx="173" formatCode="0%">
                  <c:v>-2.9758394584363468E-2</c:v>
                </c:pt>
                <c:pt idx="174" formatCode="0%">
                  <c:v>-1.0062864412392236E-2</c:v>
                </c:pt>
                <c:pt idx="175" formatCode="0%">
                  <c:v>-9.1563098749210758E-2</c:v>
                </c:pt>
                <c:pt idx="176" formatCode="0%">
                  <c:v>3.4136931128696535E-3</c:v>
                </c:pt>
                <c:pt idx="177" formatCode="0%">
                  <c:v>-1.9071030061872385E-3</c:v>
                </c:pt>
                <c:pt idx="178" formatCode="0%">
                  <c:v>-3.9199620962415693E-3</c:v>
                </c:pt>
                <c:pt idx="179" formatCode="0%">
                  <c:v>3.0214304726909225E-2</c:v>
                </c:pt>
                <c:pt idx="180" formatCode="0%">
                  <c:v>5.8010727173964716E-2</c:v>
                </c:pt>
                <c:pt idx="181" formatCode="0%">
                  <c:v>5.6525124378086877E-2</c:v>
                </c:pt>
                <c:pt idx="182" formatCode="0%">
                  <c:v>2.6191053524369234E-3</c:v>
                </c:pt>
                <c:pt idx="183" formatCode="0%">
                  <c:v>5.590001470695638E-2</c:v>
                </c:pt>
                <c:pt idx="184" formatCode="0%">
                  <c:v>4.3248765671533906E-2</c:v>
                </c:pt>
                <c:pt idx="185" formatCode="0%">
                  <c:v>-3.0277887152729832E-4</c:v>
                </c:pt>
                <c:pt idx="186" formatCode="0%">
                  <c:v>9.0587177207819281E-2</c:v>
                </c:pt>
                <c:pt idx="187" formatCode="0%">
                  <c:v>3.3365107144148087E-2</c:v>
                </c:pt>
                <c:pt idx="188" formatCode="0%">
                  <c:v>9.1381036596678289E-2</c:v>
                </c:pt>
                <c:pt idx="189" formatCode="0%">
                  <c:v>0.10776337635446165</c:v>
                </c:pt>
                <c:pt idx="190" formatCode="0%">
                  <c:v>1.2272599488141633E-2</c:v>
                </c:pt>
                <c:pt idx="191" formatCode="0%">
                  <c:v>2.3951234150086043E-2</c:v>
                </c:pt>
                <c:pt idx="192" formatCode="0%">
                  <c:v>-3.7963207401109811E-2</c:v>
                </c:pt>
                <c:pt idx="193" formatCode="0%">
                  <c:v>-2.5714156406014821E-2</c:v>
                </c:pt>
                <c:pt idx="194" formatCode="0%">
                  <c:v>-6.8410103774112496E-3</c:v>
                </c:pt>
                <c:pt idx="195" formatCode="0%">
                  <c:v>-1.8543106964222789E-2</c:v>
                </c:pt>
                <c:pt idx="196" formatCode="0%">
                  <c:v>-1.741055523313717E-3</c:v>
                </c:pt>
                <c:pt idx="197" formatCode="0%">
                  <c:v>3.7710740879637328E-4</c:v>
                </c:pt>
                <c:pt idx="198" formatCode="0%">
                  <c:v>1.1972078175115808E-2</c:v>
                </c:pt>
                <c:pt idx="199" formatCode="0%">
                  <c:v>6.9861247835412144E-2</c:v>
                </c:pt>
                <c:pt idx="200" formatCode="0%">
                  <c:v>3.5560607440433545E-2</c:v>
                </c:pt>
                <c:pt idx="201" formatCode="0%">
                  <c:v>9.7135541152265414E-2</c:v>
                </c:pt>
                <c:pt idx="202" formatCode="0%">
                  <c:v>0.1603457447358998</c:v>
                </c:pt>
                <c:pt idx="203" formatCode="0%">
                  <c:v>0.12128328409361711</c:v>
                </c:pt>
                <c:pt idx="204" formatCode="0%">
                  <c:v>0.19406977976495643</c:v>
                </c:pt>
                <c:pt idx="205" formatCode="0%">
                  <c:v>8.2764632378551584E-2</c:v>
                </c:pt>
                <c:pt idx="206" formatCode="0%">
                  <c:v>7.9436871577064583E-2</c:v>
                </c:pt>
                <c:pt idx="207" formatCode="0%">
                  <c:v>0.15615944693682438</c:v>
                </c:pt>
                <c:pt idx="208" formatCode="0%">
                  <c:v>7.1303280194525032E-2</c:v>
                </c:pt>
                <c:pt idx="209" formatCode="0%">
                  <c:v>8.3349430598565144E-2</c:v>
                </c:pt>
                <c:pt idx="210" formatCode="0%">
                  <c:v>3.3049665260148187E-2</c:v>
                </c:pt>
                <c:pt idx="211" formatCode="0%">
                  <c:v>-4.5494497939816747E-2</c:v>
                </c:pt>
                <c:pt idx="212" formatCode="0%">
                  <c:v>-2.0401331093340858E-2</c:v>
                </c:pt>
                <c:pt idx="213" formatCode="0%">
                  <c:v>-2.2730308515503395E-2</c:v>
                </c:pt>
                <c:pt idx="214" formatCode="0%">
                  <c:v>-9.8199785447914412E-3</c:v>
                </c:pt>
                <c:pt idx="215" formatCode="0%">
                  <c:v>-1.6269194604187853E-2</c:v>
                </c:pt>
                <c:pt idx="216" formatCode="0%">
                  <c:v>-3.3258830666434425E-2</c:v>
                </c:pt>
                <c:pt idx="217" formatCode="0%">
                  <c:v>-5.9917323500693342E-3</c:v>
                </c:pt>
                <c:pt idx="218" formatCode="0%">
                  <c:v>-2.1801579590833509E-2</c:v>
                </c:pt>
                <c:pt idx="219" formatCode="0%">
                  <c:v>-1.6190080960348796E-3</c:v>
                </c:pt>
                <c:pt idx="220" formatCode="0%">
                  <c:v>4.7439038791567523E-2</c:v>
                </c:pt>
                <c:pt idx="221" formatCode="0%">
                  <c:v>5.9345214850581973E-2</c:v>
                </c:pt>
                <c:pt idx="222" formatCode="0%">
                  <c:v>8.165436674446247E-2</c:v>
                </c:pt>
                <c:pt idx="223" formatCode="0%">
                  <c:v>8.0897780748223624E-2</c:v>
                </c:pt>
                <c:pt idx="224" formatCode="0%">
                  <c:v>-3.0542957439719798E-3</c:v>
                </c:pt>
                <c:pt idx="225" formatCode="0%">
                  <c:v>-1.6652151469257026E-2</c:v>
                </c:pt>
                <c:pt idx="226" formatCode="0%">
                  <c:v>-5.4501022879665184E-2</c:v>
                </c:pt>
                <c:pt idx="227" formatCode="0%">
                  <c:v>-4.7651813104333529E-2</c:v>
                </c:pt>
                <c:pt idx="228" formatCode="0%">
                  <c:v>1.3524035699537862E-2</c:v>
                </c:pt>
                <c:pt idx="229" formatCode="0%">
                  <c:v>1.0417403139410197E-2</c:v>
                </c:pt>
                <c:pt idx="230" formatCode="0%">
                  <c:v>4.3184019011782926E-2</c:v>
                </c:pt>
                <c:pt idx="231" formatCode="0%">
                  <c:v>-1.8475281715706671E-2</c:v>
                </c:pt>
                <c:pt idx="232" formatCode="0%">
                  <c:v>5.7460097875436933E-3</c:v>
                </c:pt>
                <c:pt idx="233" formatCode="0%">
                  <c:v>6.8928907867791267E-3</c:v>
                </c:pt>
                <c:pt idx="234" formatCode="0%">
                  <c:v>7.3509455567193571E-2</c:v>
                </c:pt>
                <c:pt idx="235" formatCode="0%">
                  <c:v>6.0598196407726013E-2</c:v>
                </c:pt>
                <c:pt idx="236" formatCode="0%">
                  <c:v>4.5462439823447109E-2</c:v>
                </c:pt>
                <c:pt idx="237" formatCode="0%">
                  <c:v>9.5469885785308684E-2</c:v>
                </c:pt>
                <c:pt idx="238" formatCode="0%">
                  <c:v>2.7426750297999236E-2</c:v>
                </c:pt>
                <c:pt idx="239" formatCode="0%">
                  <c:v>5.6023603708842185E-2</c:v>
                </c:pt>
                <c:pt idx="240" formatCode="0%">
                  <c:v>2.4059401204646891E-2</c:v>
                </c:pt>
                <c:pt idx="241" formatCode="0%">
                  <c:v>1.6613565023035681E-2</c:v>
                </c:pt>
                <c:pt idx="242" formatCode="0%">
                  <c:v>7.8430187065903212E-3</c:v>
                </c:pt>
                <c:pt idx="243" formatCode="0%">
                  <c:v>0.11301549593210058</c:v>
                </c:pt>
                <c:pt idx="244" formatCode="0%">
                  <c:v>4.9780250546731075E-2</c:v>
                </c:pt>
                <c:pt idx="245" formatCode="0%">
                  <c:v>4.3363977253701558E-2</c:v>
                </c:pt>
                <c:pt idx="246" formatCode="0%">
                  <c:v>5.0775774777189753E-2</c:v>
                </c:pt>
                <c:pt idx="247" formatCode="0%">
                  <c:v>-3.5121824882168862E-2</c:v>
                </c:pt>
                <c:pt idx="248" formatCode="0%">
                  <c:v>4.0048583750242894E-2</c:v>
                </c:pt>
                <c:pt idx="249" formatCode="0%">
                  <c:v>-1.8305625793713753E-2</c:v>
                </c:pt>
                <c:pt idx="250" formatCode="0%">
                  <c:v>-4.2639243459244303E-2</c:v>
                </c:pt>
                <c:pt idx="251" formatCode="0%">
                  <c:v>-6.6927490625314778E-3</c:v>
                </c:pt>
                <c:pt idx="252" formatCode="0%">
                  <c:v>-1.6400124183058584E-2</c:v>
                </c:pt>
                <c:pt idx="253" formatCode="0%">
                  <c:v>4.0341100997166368E-2</c:v>
                </c:pt>
                <c:pt idx="254" formatCode="0%">
                  <c:v>0.16726270427445944</c:v>
                </c:pt>
                <c:pt idx="255" formatCode="0%">
                  <c:v>0.23167251729791083</c:v>
                </c:pt>
                <c:pt idx="256" formatCode="0%">
                  <c:v>0.35415319108409182</c:v>
                </c:pt>
                <c:pt idx="257" formatCode="0%">
                  <c:v>0.16144734336239841</c:v>
                </c:pt>
                <c:pt idx="258" formatCode="0%">
                  <c:v>8.3696867346930048E-2</c:v>
                </c:pt>
                <c:pt idx="259" formatCode="0%">
                  <c:v>6.399411006317024E-4</c:v>
                </c:pt>
                <c:pt idx="260" formatCode="0%">
                  <c:v>-0.10981941950300533</c:v>
                </c:pt>
                <c:pt idx="261" formatCode="0%">
                  <c:v>-6.4343866720684151E-4</c:v>
                </c:pt>
                <c:pt idx="262" formatCode="0%">
                  <c:v>-5.1881338847408309E-2</c:v>
                </c:pt>
                <c:pt idx="263" formatCode="0%">
                  <c:v>-4.8463910135483346E-2</c:v>
                </c:pt>
                <c:pt idx="264" formatCode="0%">
                  <c:v>-4.5226061000466444E-2</c:v>
                </c:pt>
                <c:pt idx="265" formatCode="0%">
                  <c:v>-5.4603940686757335E-2</c:v>
                </c:pt>
                <c:pt idx="266" formatCode="0%">
                  <c:v>-3.3564602399135723E-2</c:v>
                </c:pt>
                <c:pt idx="267" formatCode="0%">
                  <c:v>-4.3795331555067429E-2</c:v>
                </c:pt>
                <c:pt idx="268" formatCode="0%">
                  <c:v>1.267529851558824E-2</c:v>
                </c:pt>
                <c:pt idx="269" formatCode="0%">
                  <c:v>6.7882883165203856E-2</c:v>
                </c:pt>
                <c:pt idx="270" formatCode="0%">
                  <c:v>8.4260689838030922E-2</c:v>
                </c:pt>
                <c:pt idx="271" formatCode="0%">
                  <c:v>7.8579588897977226E-2</c:v>
                </c:pt>
                <c:pt idx="272" formatCode="0%">
                  <c:v>6.3116297910463581E-2</c:v>
                </c:pt>
                <c:pt idx="273" formatCode="0%">
                  <c:v>0.10653494304133071</c:v>
                </c:pt>
                <c:pt idx="274" formatCode="0%">
                  <c:v>3.0145212264138799E-2</c:v>
                </c:pt>
                <c:pt idx="275" formatCode="0%">
                  <c:v>3.9323193391724187E-2</c:v>
                </c:pt>
                <c:pt idx="276" formatCode="0%">
                  <c:v>0.10603028663800917</c:v>
                </c:pt>
                <c:pt idx="277" formatCode="0%">
                  <c:v>1.5105575696418461E-2</c:v>
                </c:pt>
                <c:pt idx="278" formatCode="0%">
                  <c:v>9.8716724774027931E-2</c:v>
                </c:pt>
                <c:pt idx="279" formatCode="0%">
                  <c:v>9.5059324900417463E-2</c:v>
                </c:pt>
                <c:pt idx="280" formatCode="0%">
                  <c:v>1.8727212487968048E-2</c:v>
                </c:pt>
                <c:pt idx="281" formatCode="0%">
                  <c:v>5.3093585413558131E-2</c:v>
                </c:pt>
                <c:pt idx="282" formatCode="0%">
                  <c:v>2.2953694301077965E-2</c:v>
                </c:pt>
                <c:pt idx="283" formatCode="0%">
                  <c:v>1.3901325215738281E-2</c:v>
                </c:pt>
                <c:pt idx="284" formatCode="0%">
                  <c:v>-3.6545133168591315E-2</c:v>
                </c:pt>
                <c:pt idx="285" formatCode="0%">
                  <c:v>-6.6479321702608063E-2</c:v>
                </c:pt>
                <c:pt idx="286" formatCode="0%">
                  <c:v>-2.2491190262555527E-2</c:v>
                </c:pt>
                <c:pt idx="287" formatCode="0%">
                  <c:v>-1.8254342034114135E-3</c:v>
                </c:pt>
                <c:pt idx="288" formatCode="0%">
                  <c:v>4.2789031025528557E-2</c:v>
                </c:pt>
                <c:pt idx="289" formatCode="0%">
                  <c:v>4.855427232020082E-2</c:v>
                </c:pt>
                <c:pt idx="290" formatCode="0%">
                  <c:v>3.445249414022622E-2</c:v>
                </c:pt>
                <c:pt idx="291" formatCode="0%">
                  <c:v>2.7908335198086665E-2</c:v>
                </c:pt>
                <c:pt idx="292" formatCode="0%">
                  <c:v>6.5045428552092721E-2</c:v>
                </c:pt>
                <c:pt idx="293" formatCode="0%">
                  <c:v>6.4721784076474664E-2</c:v>
                </c:pt>
                <c:pt idx="294" formatCode="0%">
                  <c:v>2.9599364209867529E-2</c:v>
                </c:pt>
                <c:pt idx="295" formatCode="0%">
                  <c:v>9.782006544964239E-2</c:v>
                </c:pt>
                <c:pt idx="296" formatCode="0%">
                  <c:v>7.469204864588086E-2</c:v>
                </c:pt>
                <c:pt idx="297" formatCode="0%">
                  <c:v>7.9559617948718797E-2</c:v>
                </c:pt>
                <c:pt idx="298" formatCode="0%">
                  <c:v>8.3707384232372783E-2</c:v>
                </c:pt>
                <c:pt idx="299" formatCode="0%">
                  <c:v>4.135143004440156E-2</c:v>
                </c:pt>
                <c:pt idx="300" formatCode="0%">
                  <c:v>9.9978037490942029E-3</c:v>
                </c:pt>
                <c:pt idx="301" formatCode="0%">
                  <c:v>2.576004799040188E-2</c:v>
                </c:pt>
                <c:pt idx="302" formatCode="0%">
                  <c:v>5.6163257999029881E-2</c:v>
                </c:pt>
                <c:pt idx="303" formatCode="0%">
                  <c:v>5.8207056046406747E-2</c:v>
                </c:pt>
                <c:pt idx="304" formatCode="0%">
                  <c:v>0.13674393494127113</c:v>
                </c:pt>
                <c:pt idx="305" formatCode="0%">
                  <c:v>0.2414222552893921</c:v>
                </c:pt>
                <c:pt idx="306" formatCode="0%">
                  <c:v>0.21890915842031822</c:v>
                </c:pt>
                <c:pt idx="307" formatCode="0%">
                  <c:v>0.21036020913244879</c:v>
                </c:pt>
                <c:pt idx="308" formatCode="0%">
                  <c:v>0.24903507271835901</c:v>
                </c:pt>
                <c:pt idx="309" formatCode="0%">
                  <c:v>9.6601871795620742E-2</c:v>
                </c:pt>
                <c:pt idx="310" formatCode="0%">
                  <c:v>9.7615236311713538E-2</c:v>
                </c:pt>
                <c:pt idx="311" formatCode="0%">
                  <c:v>0.1120935935281806</c:v>
                </c:pt>
                <c:pt idx="312" formatCode="0%">
                  <c:v>1.5924327715169273E-2</c:v>
                </c:pt>
                <c:pt idx="313" formatCode="0%">
                  <c:v>5.4989119980093148E-2</c:v>
                </c:pt>
                <c:pt idx="314" formatCode="0%">
                  <c:v>2.8776846319864546E-2</c:v>
                </c:pt>
                <c:pt idx="315" formatCode="0%">
                  <c:v>-1.4582079430269235E-2</c:v>
                </c:pt>
                <c:pt idx="316" formatCode="0%">
                  <c:v>-2.8691733530234353E-2</c:v>
                </c:pt>
                <c:pt idx="317" formatCode="0%">
                  <c:v>-3.4581836342502226E-2</c:v>
                </c:pt>
                <c:pt idx="318" formatCode="0%">
                  <c:v>-2.4804163012209668E-2</c:v>
                </c:pt>
                <c:pt idx="319" formatCode="0%">
                  <c:v>-1.9483149801992949E-2</c:v>
                </c:pt>
                <c:pt idx="320" formatCode="0%">
                  <c:v>4.7777776730768551E-3</c:v>
                </c:pt>
                <c:pt idx="321" formatCode="0%">
                  <c:v>1.7294511881219332E-2</c:v>
                </c:pt>
                <c:pt idx="322" formatCode="0%">
                  <c:v>-3.2247481150249335E-3</c:v>
                </c:pt>
                <c:pt idx="323" formatCode="0%">
                  <c:v>-4.6679238215158181E-3</c:v>
                </c:pt>
                <c:pt idx="324" formatCode="0%">
                  <c:v>-9.2597868400823291E-4</c:v>
                </c:pt>
                <c:pt idx="325" formatCode="0%">
                  <c:v>7.9976511100594561E-3</c:v>
                </c:pt>
                <c:pt idx="326" formatCode="0%">
                  <c:v>8.4139992131807562E-2</c:v>
                </c:pt>
                <c:pt idx="327" formatCode="0%">
                  <c:v>2.6689819708396678E-2</c:v>
                </c:pt>
                <c:pt idx="328" formatCode="0%">
                  <c:v>2.4902131154818763E-2</c:v>
                </c:pt>
                <c:pt idx="329" formatCode="0%">
                  <c:v>-2.7846203365389455E-2</c:v>
                </c:pt>
                <c:pt idx="330" formatCode="0%">
                  <c:v>-0.10244429647466791</c:v>
                </c:pt>
                <c:pt idx="331" formatCode="0%">
                  <c:v>-2.5015395997141532E-2</c:v>
                </c:pt>
                <c:pt idx="332" formatCode="0%">
                  <c:v>-1.4498030749385715E-2</c:v>
                </c:pt>
                <c:pt idx="333" formatCode="0%">
                  <c:v>-3.6592409378675139E-3</c:v>
                </c:pt>
                <c:pt idx="334" formatCode="0%">
                  <c:v>3.015811676202973E-2</c:v>
                </c:pt>
                <c:pt idx="335" formatCode="0%">
                  <c:v>1.1980588152415983E-2</c:v>
                </c:pt>
                <c:pt idx="336" formatCode="0%">
                  <c:v>9.6868173999582474E-3</c:v>
                </c:pt>
                <c:pt idx="337" formatCode="0%">
                  <c:v>2.4235387398905184E-2</c:v>
                </c:pt>
                <c:pt idx="338" formatCode="0%">
                  <c:v>4.2517339883887395E-2</c:v>
                </c:pt>
                <c:pt idx="339" formatCode="0%">
                  <c:v>4.5444953268719557E-2</c:v>
                </c:pt>
                <c:pt idx="340" formatCode="0%">
                  <c:v>7.1966628643986619E-2</c:v>
                </c:pt>
                <c:pt idx="341" formatCode="0%">
                  <c:v>6.9245067435336649E-2</c:v>
                </c:pt>
                <c:pt idx="342" formatCode="0%">
                  <c:v>8.458540104238077E-2</c:v>
                </c:pt>
                <c:pt idx="343" formatCode="0%">
                  <c:v>7.758731132351615E-2</c:v>
                </c:pt>
                <c:pt idx="344" formatCode="0%">
                  <c:v>2.7723330142078506E-2</c:v>
                </c:pt>
                <c:pt idx="345" formatCode="0%">
                  <c:v>4.5783191621832531E-2</c:v>
                </c:pt>
                <c:pt idx="346" formatCode="0%">
                  <c:v>9.3878827638695928E-3</c:v>
                </c:pt>
                <c:pt idx="347" formatCode="0%">
                  <c:v>1.0720604763327257E-2</c:v>
                </c:pt>
                <c:pt idx="348" formatCode="0%">
                  <c:v>1.7269920879114498E-2</c:v>
                </c:pt>
                <c:pt idx="349" formatCode="0%">
                  <c:v>1.8852531300030506E-2</c:v>
                </c:pt>
                <c:pt idx="350" formatCode="0%">
                  <c:v>3.9699396034883039E-2</c:v>
                </c:pt>
                <c:pt idx="351" formatCode="0%">
                  <c:v>6.1703400487331583E-2</c:v>
                </c:pt>
                <c:pt idx="352" formatCode="0%">
                  <c:v>5.3037052095054271E-2</c:v>
                </c:pt>
                <c:pt idx="353" formatCode="0%">
                  <c:v>7.4163711657982745E-2</c:v>
                </c:pt>
                <c:pt idx="354" formatCode="0%">
                  <c:v>5.6766740417379058E-2</c:v>
                </c:pt>
                <c:pt idx="355" formatCode="0%">
                  <c:v>4.2441690761724216E-2</c:v>
                </c:pt>
                <c:pt idx="356" formatCode="0%">
                  <c:v>6.8238432588047404E-2</c:v>
                </c:pt>
                <c:pt idx="357" formatCode="0%">
                  <c:v>9.1725302325148972E-2</c:v>
                </c:pt>
                <c:pt idx="358" formatCode="0%">
                  <c:v>8.3150569890184878E-2</c:v>
                </c:pt>
                <c:pt idx="359" formatCode="0%">
                  <c:v>9.1221544516490338E-2</c:v>
                </c:pt>
                <c:pt idx="360" formatCode="0%">
                  <c:v>9.3555087409380899E-2</c:v>
                </c:pt>
                <c:pt idx="361" formatCode="0%">
                  <c:v>1.877561647968129E-2</c:v>
                </c:pt>
                <c:pt idx="362" formatCode="0%">
                  <c:v>4.3922142171320733E-2</c:v>
                </c:pt>
                <c:pt idx="363" formatCode="0%">
                  <c:v>5.9218461179046722E-2</c:v>
                </c:pt>
                <c:pt idx="364" formatCode="0%">
                  <c:v>4.9754796184801497E-2</c:v>
                </c:pt>
                <c:pt idx="365" formatCode="0%">
                  <c:v>0.17171287224065734</c:v>
                </c:pt>
                <c:pt idx="366" formatCode="0%">
                  <c:v>0.12959491698011938</c:v>
                </c:pt>
                <c:pt idx="367" formatCode="0%">
                  <c:v>7.3162124243090654E-2</c:v>
                </c:pt>
                <c:pt idx="368" formatCode="0%">
                  <c:v>4.2080483551966585E-2</c:v>
                </c:pt>
                <c:pt idx="369" formatCode="0%">
                  <c:v>-6.7148338945626662E-2</c:v>
                </c:pt>
                <c:pt idx="370" formatCode="0%">
                  <c:v>-6.8112014032502888E-2</c:v>
                </c:pt>
                <c:pt idx="371" formatCode="0%">
                  <c:v>-5.0790623802985158E-2</c:v>
                </c:pt>
                <c:pt idx="372" formatCode="0%">
                  <c:v>-4.5921675771396275E-2</c:v>
                </c:pt>
                <c:pt idx="373" formatCode="0%">
                  <c:v>-2.8527873019352445E-2</c:v>
                </c:pt>
                <c:pt idx="374" formatCode="0%">
                  <c:v>-3.4995143769056325E-2</c:v>
                </c:pt>
                <c:pt idx="375" formatCode="0%">
                  <c:v>-2.1881902151714483E-2</c:v>
                </c:pt>
                <c:pt idx="376" formatCode="0%">
                  <c:v>-1.1370931439596332E-2</c:v>
                </c:pt>
                <c:pt idx="377" formatCode="0%">
                  <c:v>1.9210075424076711E-2</c:v>
                </c:pt>
                <c:pt idx="378" formatCode="0%">
                  <c:v>-2.2766548254310681E-2</c:v>
                </c:pt>
                <c:pt idx="379" formatCode="0%">
                  <c:v>-2.4754243934716147E-2</c:v>
                </c:pt>
                <c:pt idx="380" formatCode="0%">
                  <c:v>-2.7712687547768122E-2</c:v>
                </c:pt>
                <c:pt idx="381" formatCode="0%">
                  <c:v>-9.5368979761553119E-3</c:v>
                </c:pt>
                <c:pt idx="382" formatCode="0%">
                  <c:v>8.875581060750104E-2</c:v>
                </c:pt>
                <c:pt idx="383" formatCode="0%">
                  <c:v>-7.4484738721766197E-3</c:v>
                </c:pt>
                <c:pt idx="384" formatCode="0%">
                  <c:v>3.7615378267491284E-2</c:v>
                </c:pt>
                <c:pt idx="385" formatCode="0%">
                  <c:v>-2.1801223862495389E-2</c:v>
                </c:pt>
                <c:pt idx="386" formatCode="0%">
                  <c:v>-4.0657977923834632E-2</c:v>
                </c:pt>
                <c:pt idx="387" formatCode="0%">
                  <c:v>1.5694682305788188E-2</c:v>
                </c:pt>
                <c:pt idx="388" formatCode="0%">
                  <c:v>-1.2885621435456684E-2</c:v>
                </c:pt>
                <c:pt idx="389" formatCode="0%">
                  <c:v>2.5281969320908759E-2</c:v>
                </c:pt>
                <c:pt idx="390" formatCode="0%">
                  <c:v>-1.1010412632924016E-2</c:v>
                </c:pt>
                <c:pt idx="391" formatCode="0%">
                  <c:v>2.7337258295866196E-2</c:v>
                </c:pt>
                <c:pt idx="392" formatCode="0%">
                  <c:v>2.4593988402408007E-2</c:v>
                </c:pt>
                <c:pt idx="393" formatCode="0%">
                  <c:v>1.4305323195115793E-2</c:v>
                </c:pt>
                <c:pt idx="394" formatCode="0%">
                  <c:v>6.3476486409759891E-2</c:v>
                </c:pt>
                <c:pt idx="395" formatCode="0%">
                  <c:v>5.4392436010925582E-2</c:v>
                </c:pt>
                <c:pt idx="396" formatCode="0%">
                  <c:v>4.6724977810752577E-2</c:v>
                </c:pt>
                <c:pt idx="397" formatCode="0%">
                  <c:v>3.6538178941882382E-2</c:v>
                </c:pt>
                <c:pt idx="398" formatCode="0%">
                  <c:v>3.6658803875278645E-2</c:v>
                </c:pt>
                <c:pt idx="399" formatCode="0%">
                  <c:v>1.9320336276656525E-2</c:v>
                </c:pt>
                <c:pt idx="400" formatCode="0%">
                  <c:v>-3.0659260772291086E-3</c:v>
                </c:pt>
                <c:pt idx="401" formatCode="0%">
                  <c:v>-1.7730743376949132E-3</c:v>
                </c:pt>
                <c:pt idx="402" formatCode="0%">
                  <c:v>-1.1124654276134849E-2</c:v>
                </c:pt>
                <c:pt idx="403" formatCode="0%">
                  <c:v>-1.2980982205463842E-3</c:v>
                </c:pt>
                <c:pt idx="404" formatCode="0%">
                  <c:v>1.898924145307368E-2</c:v>
                </c:pt>
                <c:pt idx="405" formatCode="0%">
                  <c:v>3.9203270522352174E-2</c:v>
                </c:pt>
                <c:pt idx="406" formatCode="0%">
                  <c:v>3.4405397398625803E-2</c:v>
                </c:pt>
                <c:pt idx="407" formatCode="0%">
                  <c:v>3.9015234397531851E-2</c:v>
                </c:pt>
                <c:pt idx="408" formatCode="0%">
                  <c:v>5.1885774165298715E-2</c:v>
                </c:pt>
                <c:pt idx="409" formatCode="0%">
                  <c:v>2.1553460781755573E-2</c:v>
                </c:pt>
                <c:pt idx="410" formatCode="0%">
                  <c:v>8.2708519109859102E-2</c:v>
                </c:pt>
                <c:pt idx="411" formatCode="0%">
                  <c:v>0.10122516442261698</c:v>
                </c:pt>
                <c:pt idx="412" formatCode="0%">
                  <c:v>0.10481777156983374</c:v>
                </c:pt>
                <c:pt idx="413" formatCode="0%">
                  <c:v>9.5576818021984034E-2</c:v>
                </c:pt>
                <c:pt idx="414" formatCode="0%">
                  <c:v>5.1371815994742054E-2</c:v>
                </c:pt>
                <c:pt idx="415" formatCode="0%">
                  <c:v>3.6679365039735234E-2</c:v>
                </c:pt>
                <c:pt idx="416" formatCode="0%">
                  <c:v>3.7020211114281665E-2</c:v>
                </c:pt>
                <c:pt idx="417" formatCode="0%">
                  <c:v>5.0530175962614443E-2</c:v>
                </c:pt>
                <c:pt idx="418" formatCode="0%">
                  <c:v>-3.0327353360589449E-2</c:v>
                </c:pt>
                <c:pt idx="419" formatCode="0%">
                  <c:v>-4.3271652909856018E-2</c:v>
                </c:pt>
                <c:pt idx="420" formatCode="0%">
                  <c:v>-6.6118714918194432E-2</c:v>
                </c:pt>
                <c:pt idx="421" formatCode="0%">
                  <c:v>-7.733037430986045E-2</c:v>
                </c:pt>
                <c:pt idx="422" formatCode="0%">
                  <c:v>-2.72261288942649E-2</c:v>
                </c:pt>
                <c:pt idx="423" formatCode="0%">
                  <c:v>-3.1155211976125252E-2</c:v>
                </c:pt>
                <c:pt idx="424" formatCode="0%">
                  <c:v>-1.1852884623039794E-2</c:v>
                </c:pt>
                <c:pt idx="425" formatCode="0%">
                  <c:v>3.6041866547413814E-3</c:v>
                </c:pt>
                <c:pt idx="426" formatCode="0%">
                  <c:v>5.3976916171161182E-3</c:v>
                </c:pt>
                <c:pt idx="427" formatCode="0%">
                  <c:v>-2.2085974615894455E-2</c:v>
                </c:pt>
                <c:pt idx="428" formatCode="0%">
                  <c:v>-1.6009218371655698E-2</c:v>
                </c:pt>
                <c:pt idx="429" formatCode="0%">
                  <c:v>-3.6156080007482272E-3</c:v>
                </c:pt>
                <c:pt idx="430" formatCode="0%">
                  <c:v>-2.602014717029888E-2</c:v>
                </c:pt>
                <c:pt idx="431" formatCode="0%">
                  <c:v>4.523563652468976E-3</c:v>
                </c:pt>
                <c:pt idx="432" formatCode="0%">
                  <c:v>1.9699407461142959E-2</c:v>
                </c:pt>
                <c:pt idx="433" formatCode="0%">
                  <c:v>1.56572126363419E-2</c:v>
                </c:pt>
                <c:pt idx="434" formatCode="0%">
                  <c:v>4.0212713378459775E-2</c:v>
                </c:pt>
                <c:pt idx="435" formatCode="0%">
                  <c:v>3.0363645906270609E-2</c:v>
                </c:pt>
                <c:pt idx="436" formatCode="0%">
                  <c:v>1.2902315019184929E-2</c:v>
                </c:pt>
                <c:pt idx="437" formatCode="0%">
                  <c:v>-1.4617094006374787E-2</c:v>
                </c:pt>
                <c:pt idx="438" formatCode="0%">
                  <c:v>5.6517893715699596E-3</c:v>
                </c:pt>
                <c:pt idx="439" formatCode="0%">
                  <c:v>1.6480183731937492E-2</c:v>
                </c:pt>
                <c:pt idx="440" formatCode="0%">
                  <c:v>1.0606885309340619E-2</c:v>
                </c:pt>
                <c:pt idx="441" formatCode="0%">
                  <c:v>2.6727282141305597E-2</c:v>
                </c:pt>
                <c:pt idx="442" formatCode="0%">
                  <c:v>6.8301558441096644E-2</c:v>
                </c:pt>
                <c:pt idx="443" formatCode="0%">
                  <c:v>4.2599350148815551E-2</c:v>
                </c:pt>
                <c:pt idx="444" formatCode="0%">
                  <c:v>4.4663418266799093E-2</c:v>
                </c:pt>
                <c:pt idx="445" formatCode="0%">
                  <c:v>2.9092060721008339E-2</c:v>
                </c:pt>
                <c:pt idx="446" formatCode="0%">
                  <c:v>-3.5634733738518443E-2</c:v>
                </c:pt>
                <c:pt idx="447" formatCode="0%">
                  <c:v>-8.011828187987291E-3</c:v>
                </c:pt>
                <c:pt idx="448" formatCode="0%">
                  <c:v>1.0479996109039158E-2</c:v>
                </c:pt>
                <c:pt idx="449" formatCode="0%">
                  <c:v>2.5099282727762295E-2</c:v>
                </c:pt>
                <c:pt idx="450" formatCode="0%">
                  <c:v>3.6598765866359129E-2</c:v>
                </c:pt>
                <c:pt idx="451" formatCode="0%">
                  <c:v>4.4856294344615577E-2</c:v>
                </c:pt>
                <c:pt idx="452" formatCode="0%">
                  <c:v>3.427154472898164E-2</c:v>
                </c:pt>
                <c:pt idx="453" formatCode="0%">
                  <c:v>-6.3828149653726296E-3</c:v>
                </c:pt>
                <c:pt idx="454" formatCode="0%">
                  <c:v>1.0430793602926203E-2</c:v>
                </c:pt>
                <c:pt idx="455" formatCode="0%">
                  <c:v>-8.2546569658445978E-3</c:v>
                </c:pt>
                <c:pt idx="456" formatCode="0%">
                  <c:v>-4.1263396126334229E-4</c:v>
                </c:pt>
                <c:pt idx="457" formatCode="0%">
                  <c:v>6.6323875761414852E-2</c:v>
                </c:pt>
                <c:pt idx="458" formatCode="0%">
                  <c:v>2.1886720735830867E-2</c:v>
                </c:pt>
                <c:pt idx="459" formatCode="0%">
                  <c:v>5.7377476733822874E-2</c:v>
                </c:pt>
                <c:pt idx="460" formatCode="0%">
                  <c:v>-1.1313460828462518E-2</c:v>
                </c:pt>
                <c:pt idx="461" formatCode="0%">
                  <c:v>-3.1787641894694518E-2</c:v>
                </c:pt>
                <c:pt idx="462" formatCode="0%">
                  <c:v>4.7251059346120616E-3</c:v>
                </c:pt>
                <c:pt idx="463" formatCode="0%">
                  <c:v>-1.9103930487156529E-3</c:v>
                </c:pt>
                <c:pt idx="464" formatCode="0%">
                  <c:v>5.8295005154189283E-2</c:v>
                </c:pt>
                <c:pt idx="465" formatCode="0%">
                  <c:v>6.389759167494069E-2</c:v>
                </c:pt>
                <c:pt idx="466" formatCode="0%">
                  <c:v>6.1415714871863036E-2</c:v>
                </c:pt>
                <c:pt idx="467" formatCode="0%">
                  <c:v>7.5857004515477389E-2</c:v>
                </c:pt>
                <c:pt idx="468" formatCode="0%">
                  <c:v>6.343175925461253E-2</c:v>
                </c:pt>
                <c:pt idx="469" formatCode="0%">
                  <c:v>8.2747667164938754E-2</c:v>
                </c:pt>
                <c:pt idx="470" formatCode="0%">
                  <c:v>6.5718770541929983E-2</c:v>
                </c:pt>
                <c:pt idx="471" formatCode="0%">
                  <c:v>4.1158924322085344E-2</c:v>
                </c:pt>
                <c:pt idx="472" formatCode="0%">
                  <c:v>5.8483305510731443E-2</c:v>
                </c:pt>
                <c:pt idx="473" formatCode="0%">
                  <c:v>3.3318033793623858E-2</c:v>
                </c:pt>
                <c:pt idx="474" formatCode="0%">
                  <c:v>4.2539355838900894E-2</c:v>
                </c:pt>
                <c:pt idx="475" formatCode="0%">
                  <c:v>1.9127100551475928E-2</c:v>
                </c:pt>
                <c:pt idx="476" formatCode="0%">
                  <c:v>7.7227890920408271E-3</c:v>
                </c:pt>
                <c:pt idx="477" formatCode="0%">
                  <c:v>-9.1962933554586845E-3</c:v>
                </c:pt>
                <c:pt idx="478" formatCode="0%">
                  <c:v>-2.0898159897487667E-2</c:v>
                </c:pt>
                <c:pt idx="479" formatCode="0%">
                  <c:v>3.5246526291894398E-3</c:v>
                </c:pt>
                <c:pt idx="480" formatCode="0%">
                  <c:v>-1.2044401443659147E-2</c:v>
                </c:pt>
                <c:pt idx="481" formatCode="0%">
                  <c:v>1.0919690582905428E-2</c:v>
                </c:pt>
                <c:pt idx="482" formatCode="0%">
                  <c:v>2.9997182459733596E-2</c:v>
                </c:pt>
                <c:pt idx="483" formatCode="0%">
                  <c:v>-7.9910635629687476E-3</c:v>
                </c:pt>
                <c:pt idx="484" formatCode="0%">
                  <c:v>2.1115750383038367E-3</c:v>
                </c:pt>
                <c:pt idx="485" formatCode="0%">
                  <c:v>-2.3968993357387669E-2</c:v>
                </c:pt>
                <c:pt idx="486" formatCode="0%">
                  <c:v>-3.0288077308919359E-2</c:v>
                </c:pt>
                <c:pt idx="487" formatCode="0%">
                  <c:v>-2.0305271386847679E-2</c:v>
                </c:pt>
                <c:pt idx="488" formatCode="0%">
                  <c:v>-2.3398296405259034E-2</c:v>
                </c:pt>
                <c:pt idx="489" formatCode="0%">
                  <c:v>-1.9468346282892735E-2</c:v>
                </c:pt>
                <c:pt idx="490" formatCode="0%">
                  <c:v>6.709478548489356E-3</c:v>
                </c:pt>
                <c:pt idx="491" formatCode="0%">
                  <c:v>-2.2146966381653144E-3</c:v>
                </c:pt>
                <c:pt idx="492" formatCode="0%">
                  <c:v>-1.2553019276340671E-2</c:v>
                </c:pt>
                <c:pt idx="493" formatCode="0%">
                  <c:v>9.1344418237986336E-3</c:v>
                </c:pt>
                <c:pt idx="494" formatCode="0%">
                  <c:v>-2.5250216875598808E-2</c:v>
                </c:pt>
                <c:pt idx="495" formatCode="0%">
                  <c:v>5.140715112910077E-2</c:v>
                </c:pt>
                <c:pt idx="496" formatCode="0%">
                  <c:v>4.4473605893651014E-2</c:v>
                </c:pt>
                <c:pt idx="497" formatCode="0%">
                  <c:v>5.145075733215565E-2</c:v>
                </c:pt>
                <c:pt idx="498" formatCode="0%">
                  <c:v>5.1863796031041076E-2</c:v>
                </c:pt>
                <c:pt idx="499" formatCode="0%">
                  <c:v>3.560080624886508E-2</c:v>
                </c:pt>
                <c:pt idx="500" formatCode="0%">
                  <c:v>4.9692569817795684E-2</c:v>
                </c:pt>
                <c:pt idx="501" formatCode="0%">
                  <c:v>3.6843822888201982E-2</c:v>
                </c:pt>
                <c:pt idx="502" formatCode="0%">
                  <c:v>6.4427321336055332E-2</c:v>
                </c:pt>
                <c:pt idx="503" formatCode="0%">
                  <c:v>-2.4100769710353576E-2</c:v>
                </c:pt>
                <c:pt idx="504" formatCode="0%">
                  <c:v>-1.1978882430878635E-3</c:v>
                </c:pt>
                <c:pt idx="505" formatCode="0%">
                  <c:v>-3.5934403847164509E-2</c:v>
                </c:pt>
                <c:pt idx="506" formatCode="0%">
                  <c:v>-4.9664401040056316E-2</c:v>
                </c:pt>
                <c:pt idx="507" formatCode="0%">
                  <c:v>2.6996112246574722E-2</c:v>
                </c:pt>
                <c:pt idx="508" formatCode="0%">
                  <c:v>1.7389134359576675E-2</c:v>
                </c:pt>
                <c:pt idx="509" formatCode="0%">
                  <c:v>2.0640403659784923E-2</c:v>
                </c:pt>
                <c:pt idx="510" formatCode="0%">
                  <c:v>1.3616626425604572E-2</c:v>
                </c:pt>
                <c:pt idx="511" formatCode="0%">
                  <c:v>1.4268627662899158E-2</c:v>
                </c:pt>
                <c:pt idx="512" formatCode="0%">
                  <c:v>-7.048622564385354E-2</c:v>
                </c:pt>
                <c:pt idx="513" formatCode="0%">
                  <c:v>-6.5138490218912826E-2</c:v>
                </c:pt>
                <c:pt idx="514" formatCode="0%">
                  <c:v>-4.4273643247678129E-2</c:v>
                </c:pt>
                <c:pt idx="515" formatCode="0%">
                  <c:v>-9.8606826409725068E-3</c:v>
                </c:pt>
                <c:pt idx="516" formatCode="0%">
                  <c:v>7.661814463124772E-2</c:v>
                </c:pt>
                <c:pt idx="517" formatCode="0%">
                  <c:v>0.19207008296010786</c:v>
                </c:pt>
                <c:pt idx="518" formatCode="0%">
                  <c:v>0.18339916899744479</c:v>
                </c:pt>
                <c:pt idx="519" formatCode="0%">
                  <c:v>0.17494537804042354</c:v>
                </c:pt>
                <c:pt idx="520" formatCode="0%">
                  <c:v>0.17728761716425567</c:v>
                </c:pt>
                <c:pt idx="521" formatCode="0%">
                  <c:v>6.7593643278686333E-2</c:v>
                </c:pt>
                <c:pt idx="522" formatCode="0%">
                  <c:v>5.352191358712588E-2</c:v>
                </c:pt>
                <c:pt idx="523" formatCode="0%">
                  <c:v>2.2620904774701689E-3</c:v>
                </c:pt>
                <c:pt idx="524" formatCode="0%">
                  <c:v>-1.4847274569250835E-2</c:v>
                </c:pt>
                <c:pt idx="525" formatCode="0%">
                  <c:v>7.052160367707172E-3</c:v>
                </c:pt>
                <c:pt idx="526" formatCode="0%">
                  <c:v>7.9932361064474211E-3</c:v>
                </c:pt>
                <c:pt idx="527" formatCode="0%">
                  <c:v>5.0422908409277767E-3</c:v>
                </c:pt>
                <c:pt idx="528" formatCode="0%">
                  <c:v>-5.5988821546835266E-2</c:v>
                </c:pt>
                <c:pt idx="529" formatCode="0%">
                  <c:v>-6.9111749833580594E-2</c:v>
                </c:pt>
                <c:pt idx="530" formatCode="0%">
                  <c:v>-1.2144139515837593E-2</c:v>
                </c:pt>
                <c:pt idx="531" formatCode="0%">
                  <c:v>-1.213248957913593E-2</c:v>
                </c:pt>
                <c:pt idx="532" formatCode="0%">
                  <c:v>7.2979310502952588E-2</c:v>
                </c:pt>
                <c:pt idx="533" formatCode="0%">
                  <c:v>7.4724433761105935E-2</c:v>
                </c:pt>
                <c:pt idx="534" formatCode="0%">
                  <c:v>-1.9542810715353021E-2</c:v>
                </c:pt>
                <c:pt idx="535" formatCode="0%">
                  <c:v>-3.8954134814082719E-2</c:v>
                </c:pt>
                <c:pt idx="536" formatCode="0%">
                  <c:v>-8.8493130377524931E-3</c:v>
                </c:pt>
                <c:pt idx="537" formatCode="0%">
                  <c:v>-2.1128946746599708E-2</c:v>
                </c:pt>
                <c:pt idx="538" formatCode="0%">
                  <c:v>4.9792547328249004E-3</c:v>
                </c:pt>
                <c:pt idx="539" formatCode="0%">
                  <c:v>3.3902936080676405E-2</c:v>
                </c:pt>
                <c:pt idx="540" formatCode="0%">
                  <c:v>-2.0453836288878091E-2</c:v>
                </c:pt>
                <c:pt idx="541" formatCode="0%">
                  <c:v>7.4335406720182906E-3</c:v>
                </c:pt>
                <c:pt idx="542" formatCode="0%">
                  <c:v>2.16841252763742E-2</c:v>
                </c:pt>
                <c:pt idx="543" formatCode="0%">
                  <c:v>2.5644370981924958E-2</c:v>
                </c:pt>
                <c:pt idx="544" formatCode="0%">
                  <c:v>5.2157450995828691E-2</c:v>
                </c:pt>
                <c:pt idx="545" formatCode="0%">
                  <c:v>-1.5173440425188311E-2</c:v>
                </c:pt>
                <c:pt idx="546" formatCode="0%">
                  <c:v>2.6675215568275679E-2</c:v>
                </c:pt>
                <c:pt idx="547" formatCode="0%">
                  <c:v>-0.10700137278330168</c:v>
                </c:pt>
                <c:pt idx="548" formatCode="0%">
                  <c:v>-9.0556765124615746E-2</c:v>
                </c:pt>
                <c:pt idx="549" formatCode="0%">
                  <c:v>-4.4169645177380312E-2</c:v>
                </c:pt>
                <c:pt idx="550" formatCode="0%">
                  <c:v>-5.0641971068111968E-2</c:v>
                </c:pt>
                <c:pt idx="551" formatCode="0%">
                  <c:v>0.11056018558116221</c:v>
                </c:pt>
                <c:pt idx="552" formatCode="0%">
                  <c:v>-6.9797096824657512E-2</c:v>
                </c:pt>
                <c:pt idx="553" formatCode="0%">
                  <c:v>-4.159995674195649E-2</c:v>
                </c:pt>
                <c:pt idx="554" formatCode="0%">
                  <c:v>-8.8203151168453564E-2</c:v>
                </c:pt>
                <c:pt idx="555" formatCode="0%">
                  <c:v>-9.6879057418766457E-2</c:v>
                </c:pt>
                <c:pt idx="556" formatCode="0%">
                  <c:v>7.3783615915682166E-2</c:v>
                </c:pt>
                <c:pt idx="557" formatCode="0%">
                  <c:v>5.4489139824963173E-2</c:v>
                </c:pt>
                <c:pt idx="558" formatCode="0%">
                  <c:v>6.7378120148795739E-2</c:v>
                </c:pt>
                <c:pt idx="559" formatCode="0%">
                  <c:v>8.1689422322563932E-2</c:v>
                </c:pt>
                <c:pt idx="560" formatCode="0%">
                  <c:v>7.9728992106536944E-2</c:v>
                </c:pt>
                <c:pt idx="561" formatCode="0%">
                  <c:v>3.6446019796168461E-2</c:v>
                </c:pt>
                <c:pt idx="562" formatCode="0%">
                  <c:v>3.066581961507886E-2</c:v>
                </c:pt>
                <c:pt idx="563" formatCode="0%">
                  <c:v>-7.7481200255530513E-2</c:v>
                </c:pt>
                <c:pt idx="564" formatCode="0%">
                  <c:v>-2.1618403348749649E-2</c:v>
                </c:pt>
                <c:pt idx="565" formatCode="0%">
                  <c:v>2.1424047011943559E-2</c:v>
                </c:pt>
                <c:pt idx="566" formatCode="0%">
                  <c:v>0.11779767695928101</c:v>
                </c:pt>
                <c:pt idx="567" formatCode="0%">
                  <c:v>0.32295424635344094</c:v>
                </c:pt>
                <c:pt idx="568" formatCode="0%">
                  <c:v>0.23013743278431664</c:v>
                </c:pt>
                <c:pt idx="569" formatCode="0%">
                  <c:v>0.33993165779681411</c:v>
                </c:pt>
                <c:pt idx="570" formatCode="0%">
                  <c:v>0.22163804772913664</c:v>
                </c:pt>
                <c:pt idx="571" formatCode="0%">
                  <c:v>0.15570281850370327</c:v>
                </c:pt>
                <c:pt idx="572" formatCode="0%">
                  <c:v>0.1175044670155776</c:v>
                </c:pt>
                <c:pt idx="573" formatCode="0%">
                  <c:v>2.0677820540522251E-2</c:v>
                </c:pt>
                <c:pt idx="574" formatCode="0%">
                  <c:v>1.031722525483092E-2</c:v>
                </c:pt>
                <c:pt idx="575" formatCode="0%">
                  <c:v>-1.3913274926463437E-2</c:v>
                </c:pt>
                <c:pt idx="576" formatCode="0%">
                  <c:v>2.3927075541303466E-3</c:v>
                </c:pt>
                <c:pt idx="577" formatCode="0%">
                  <c:v>-3.597014264395737E-3</c:v>
                </c:pt>
                <c:pt idx="578" formatCode="0%">
                  <c:v>4.42921804969032E-3</c:v>
                </c:pt>
                <c:pt idx="579" formatCode="0%">
                  <c:v>-5.4392753956541195E-2</c:v>
                </c:pt>
                <c:pt idx="580" formatCode="0%">
                  <c:v>-3.4500582019433845E-2</c:v>
                </c:pt>
                <c:pt idx="581" formatCode="0%">
                  <c:v>-1.2881079115138805E-2</c:v>
                </c:pt>
                <c:pt idx="582" formatCode="0%">
                  <c:v>-1.953275134535204E-2</c:v>
                </c:pt>
                <c:pt idx="583" formatCode="0%">
                  <c:v>2.937656647485487E-2</c:v>
                </c:pt>
                <c:pt idx="584" formatCode="0%">
                  <c:v>3.2553505912533254E-2</c:v>
                </c:pt>
                <c:pt idx="585" formatCode="0%">
                  <c:v>-1.8242928188192731E-2</c:v>
                </c:pt>
                <c:pt idx="586" formatCode="0%">
                  <c:v>-4.2925185515167996E-2</c:v>
                </c:pt>
                <c:pt idx="587" formatCode="0%">
                  <c:v>-8.9994052175192185E-2</c:v>
                </c:pt>
                <c:pt idx="588" formatCode="0%">
                  <c:v>-0.10092503565286437</c:v>
                </c:pt>
                <c:pt idx="589" formatCode="0%">
                  <c:v>-8.5075472018426912E-2</c:v>
                </c:pt>
                <c:pt idx="590" formatCode="0%">
                  <c:v>-5.0355050119465394E-2</c:v>
                </c:pt>
                <c:pt idx="591" formatCode="0%">
                  <c:v>-5.3016835321807454E-3</c:v>
                </c:pt>
                <c:pt idx="592" formatCode="0%">
                  <c:v>2.9176528099765786E-3</c:v>
                </c:pt>
                <c:pt idx="593" formatCode="0%">
                  <c:v>-2.3952630111569895E-2</c:v>
                </c:pt>
                <c:pt idx="594" formatCode="0%">
                  <c:v>-1.4384453731742908E-2</c:v>
                </c:pt>
                <c:pt idx="595" formatCode="0%">
                  <c:v>-2.5408104489757943E-2</c:v>
                </c:pt>
                <c:pt idx="596" formatCode="0%">
                  <c:v>-5.3370041413963953E-2</c:v>
                </c:pt>
                <c:pt idx="597" formatCode="0%">
                  <c:v>-3.7395804917019326E-2</c:v>
                </c:pt>
                <c:pt idx="598" formatCode="0%">
                  <c:v>-7.0454979098809267E-2</c:v>
                </c:pt>
                <c:pt idx="599" formatCode="0%">
                  <c:v>2.4172312298994303E-2</c:v>
                </c:pt>
                <c:pt idx="600" formatCode="0%">
                  <c:v>1.6589875674736021E-2</c:v>
                </c:pt>
                <c:pt idx="601" formatCode="0%">
                  <c:v>2.235281802027056E-2</c:v>
                </c:pt>
                <c:pt idx="602" formatCode="0%">
                  <c:v>7.8939039989534221E-2</c:v>
                </c:pt>
                <c:pt idx="603" formatCode="0%">
                  <c:v>5.9570152633276363E-2</c:v>
                </c:pt>
                <c:pt idx="604" formatCode="0%">
                  <c:v>7.7832165025883304E-2</c:v>
                </c:pt>
                <c:pt idx="605" formatCode="0%">
                  <c:v>8.7001433625947922E-2</c:v>
                </c:pt>
                <c:pt idx="606" formatCode="0%">
                  <c:v>6.2046733332093318E-2</c:v>
                </c:pt>
                <c:pt idx="607" formatCode="0%">
                  <c:v>3.8205004592299252E-2</c:v>
                </c:pt>
                <c:pt idx="608" formatCode="0%">
                  <c:v>9.7754106005512487E-2</c:v>
                </c:pt>
                <c:pt idx="609" formatCode="0%">
                  <c:v>7.9432035659813494E-2</c:v>
                </c:pt>
                <c:pt idx="610" formatCode="0%">
                  <c:v>6.4455248472683691E-2</c:v>
                </c:pt>
                <c:pt idx="611" formatCode="0%">
                  <c:v>2.5667584320881787E-2</c:v>
                </c:pt>
                <c:pt idx="612" formatCode="0%">
                  <c:v>3.8096583556765706E-2</c:v>
                </c:pt>
                <c:pt idx="613" formatCode="0%">
                  <c:v>4.7511468266003831E-2</c:v>
                </c:pt>
                <c:pt idx="614" formatCode="0%">
                  <c:v>4.2426561428402509E-2</c:v>
                </c:pt>
                <c:pt idx="615" formatCode="0%">
                  <c:v>3.8209684584932013E-2</c:v>
                </c:pt>
                <c:pt idx="616" formatCode="0%">
                  <c:v>3.2644415297067297E-4</c:v>
                </c:pt>
                <c:pt idx="617" formatCode="0%">
                  <c:v>2.5339481460994184E-2</c:v>
                </c:pt>
                <c:pt idx="618" formatCode="0%">
                  <c:v>7.6777685444181953E-2</c:v>
                </c:pt>
                <c:pt idx="619" formatCode="0%">
                  <c:v>0.18413786526998632</c:v>
                </c:pt>
                <c:pt idx="620" formatCode="0%">
                  <c:v>0.25356967655245644</c:v>
                </c:pt>
                <c:pt idx="621" formatCode="0%">
                  <c:v>0.33552914435595227</c:v>
                </c:pt>
                <c:pt idx="622" formatCode="0%">
                  <c:v>0.29709914348440924</c:v>
                </c:pt>
                <c:pt idx="623" formatCode="0%">
                  <c:v>0.20501459870480265</c:v>
                </c:pt>
                <c:pt idx="624" formatCode="0%">
                  <c:v>0.11765337969670164</c:v>
                </c:pt>
                <c:pt idx="625" formatCode="0%">
                  <c:v>8.7608622086586596E-2</c:v>
                </c:pt>
                <c:pt idx="626" formatCode="0%">
                  <c:v>6.0753377722477131E-2</c:v>
                </c:pt>
                <c:pt idx="627" formatCode="0%">
                  <c:v>3.867000444396762E-2</c:v>
                </c:pt>
                <c:pt idx="628" formatCode="0%">
                  <c:v>3.675278087572087E-2</c:v>
                </c:pt>
                <c:pt idx="629" formatCode="0%">
                  <c:v>-1.9627666869770577E-2</c:v>
                </c:pt>
                <c:pt idx="630" formatCode="0%">
                  <c:v>2.9702622216577046E-2</c:v>
                </c:pt>
                <c:pt idx="631" formatCode="0%">
                  <c:v>2.8478718843745199E-2</c:v>
                </c:pt>
                <c:pt idx="632" formatCode="0%">
                  <c:v>1.8461185512407052E-2</c:v>
                </c:pt>
                <c:pt idx="633" formatCode="0%">
                  <c:v>-1.6812881521029999E-2</c:v>
                </c:pt>
                <c:pt idx="634" formatCode="0%">
                  <c:v>-4.2452292256742297E-2</c:v>
                </c:pt>
                <c:pt idx="635" formatCode="0%">
                  <c:v>-4.5474509308407907E-2</c:v>
                </c:pt>
                <c:pt idx="636" formatCode="0%">
                  <c:v>-3.1629898594990991E-2</c:v>
                </c:pt>
                <c:pt idx="637" formatCode="0%">
                  <c:v>-5.2914189753173746E-3</c:v>
                </c:pt>
                <c:pt idx="638" formatCode="0%">
                  <c:v>-1.7010542442401633E-2</c:v>
                </c:pt>
                <c:pt idx="639" formatCode="0%">
                  <c:v>-5.2353929169700497E-2</c:v>
                </c:pt>
                <c:pt idx="640" formatCode="0%">
                  <c:v>-7.5475161345041064E-2</c:v>
                </c:pt>
                <c:pt idx="641" formatCode="0%">
                  <c:v>-2.7602774486972459E-2</c:v>
                </c:pt>
                <c:pt idx="642" formatCode="0%">
                  <c:v>-2.8480949635710795E-2</c:v>
                </c:pt>
                <c:pt idx="643" formatCode="0%">
                  <c:v>4.2212643626658775E-2</c:v>
                </c:pt>
                <c:pt idx="644" formatCode="0%">
                  <c:v>3.1873531534693189E-2</c:v>
                </c:pt>
                <c:pt idx="645" formatCode="0%">
                  <c:v>6.5946757307913551E-2</c:v>
                </c:pt>
                <c:pt idx="646" formatCode="0%">
                  <c:v>5.445311766937011E-2</c:v>
                </c:pt>
                <c:pt idx="647" formatCode="0%">
                  <c:v>-3.7778737803648821E-2</c:v>
                </c:pt>
                <c:pt idx="648" formatCode="0%">
                  <c:v>3.2458353073967494E-3</c:v>
                </c:pt>
                <c:pt idx="649" formatCode="0%">
                  <c:v>-7.1566823556434289E-2</c:v>
                </c:pt>
                <c:pt idx="650" formatCode="0%">
                  <c:v>-2.3957930332200505E-2</c:v>
                </c:pt>
                <c:pt idx="651" formatCode="0%">
                  <c:v>3.9686661524575007E-2</c:v>
                </c:pt>
                <c:pt idx="652" formatCode="0%">
                  <c:v>3.1840592352617714E-2</c:v>
                </c:pt>
                <c:pt idx="653" formatCode="0%">
                  <c:v>6.4104907914841913E-2</c:v>
                </c:pt>
                <c:pt idx="654" formatCode="0%">
                  <c:v>5.2200458556272977E-3</c:v>
                </c:pt>
                <c:pt idx="655" formatCode="0%">
                  <c:v>5.6209175739276418E-2</c:v>
                </c:pt>
                <c:pt idx="656" formatCode="0%">
                  <c:v>6.117917820739005E-2</c:v>
                </c:pt>
                <c:pt idx="657" formatCode="0%">
                  <c:v>1.0415726554322768E-2</c:v>
                </c:pt>
                <c:pt idx="658" formatCode="0%">
                  <c:v>0.10402666096242363</c:v>
                </c:pt>
                <c:pt idx="659" formatCode="0%">
                  <c:v>4.5040214291789393E-2</c:v>
                </c:pt>
                <c:pt idx="660" formatCode="0%">
                  <c:v>4.6771039872555376E-2</c:v>
                </c:pt>
                <c:pt idx="661" formatCode="0%">
                  <c:v>5.738204206162334E-2</c:v>
                </c:pt>
                <c:pt idx="662" formatCode="0%">
                  <c:v>-2.3615923722907661E-2</c:v>
                </c:pt>
                <c:pt idx="663" formatCode="0%">
                  <c:v>2.7649368578539057E-2</c:v>
                </c:pt>
                <c:pt idx="664" formatCode="0%">
                  <c:v>2.7201225222038827E-2</c:v>
                </c:pt>
                <c:pt idx="665" formatCode="0%">
                  <c:v>1.6526151223834384E-2</c:v>
                </c:pt>
                <c:pt idx="666" formatCode="0%">
                  <c:v>-4.5218244535393803E-2</c:v>
                </c:pt>
                <c:pt idx="667" formatCode="0%">
                  <c:v>-2.9322841626439167E-2</c:v>
                </c:pt>
                <c:pt idx="668" formatCode="0%">
                  <c:v>-4.099345003192767E-2</c:v>
                </c:pt>
                <c:pt idx="669" formatCode="0%">
                  <c:v>2.3281971942690882E-2</c:v>
                </c:pt>
                <c:pt idx="670" formatCode="0%">
                  <c:v>0.16799280924203019</c:v>
                </c:pt>
                <c:pt idx="671" formatCode="0%">
                  <c:v>0.23473977541960256</c:v>
                </c:pt>
                <c:pt idx="672" formatCode="0%">
                  <c:v>0.30112931387354092</c:v>
                </c:pt>
                <c:pt idx="673" formatCode="0%">
                  <c:v>0.35894983552241988</c:v>
                </c:pt>
                <c:pt idx="674" formatCode="0%">
                  <c:v>0.31742491137123729</c:v>
                </c:pt>
                <c:pt idx="675" formatCode="0%">
                  <c:v>0.20838150304900172</c:v>
                </c:pt>
                <c:pt idx="676" formatCode="0%">
                  <c:v>0.1950588299272964</c:v>
                </c:pt>
                <c:pt idx="677" formatCode="0%">
                  <c:v>0.10753752966243701</c:v>
                </c:pt>
                <c:pt idx="678" formatCode="0%">
                  <c:v>9.0490849366207771E-2</c:v>
                </c:pt>
                <c:pt idx="679" formatCode="0%">
                  <c:v>5.5486186707419227E-2</c:v>
                </c:pt>
                <c:pt idx="680" formatCode="0%">
                  <c:v>3.5360308045104372E-2</c:v>
                </c:pt>
                <c:pt idx="681" formatCode="0%">
                  <c:v>4.8205987072179823E-2</c:v>
                </c:pt>
                <c:pt idx="682" formatCode="0%">
                  <c:v>8.9774986782192645E-2</c:v>
                </c:pt>
                <c:pt idx="683" formatCode="0%">
                  <c:v>6.7100798286390262E-2</c:v>
                </c:pt>
                <c:pt idx="684" formatCode="0%">
                  <c:v>3.697208421909659E-2</c:v>
                </c:pt>
                <c:pt idx="685" formatCode="0%">
                  <c:v>2.0004487156217055E-2</c:v>
                </c:pt>
                <c:pt idx="686" formatCode="0%">
                  <c:v>-7.8499761850250316E-3</c:v>
                </c:pt>
                <c:pt idx="687" formatCode="0%">
                  <c:v>1.6416378476755034E-2</c:v>
                </c:pt>
                <c:pt idx="688" formatCode="0%">
                  <c:v>4.9126295378423279E-2</c:v>
                </c:pt>
                <c:pt idx="689" formatCode="0%">
                  <c:v>5.8827886752421232E-2</c:v>
                </c:pt>
                <c:pt idx="690" formatCode="0%">
                  <c:v>3.8865005845315936E-2</c:v>
                </c:pt>
                <c:pt idx="691" formatCode="0%">
                  <c:v>-3.9942761227035883E-2</c:v>
                </c:pt>
                <c:pt idx="692" formatCode="0%">
                  <c:v>-5.9463666972000451E-2</c:v>
                </c:pt>
                <c:pt idx="693" formatCode="0%">
                  <c:v>-3.6691660203143739E-2</c:v>
                </c:pt>
                <c:pt idx="694" formatCode="0%">
                  <c:v>-5.8436375685932518E-2</c:v>
                </c:pt>
                <c:pt idx="695" formatCode="0%">
                  <c:v>3.0626374924809907E-2</c:v>
                </c:pt>
                <c:pt idx="696" formatCode="0%">
                  <c:v>3.4636328423007789E-2</c:v>
                </c:pt>
                <c:pt idx="697" formatCode="0%">
                  <c:v>3.5447261442074884E-2</c:v>
                </c:pt>
                <c:pt idx="698" formatCode="0%">
                  <c:v>3.0301967847133016E-2</c:v>
                </c:pt>
                <c:pt idx="699" formatCode="0%">
                  <c:v>4.3138645525315322E-2</c:v>
                </c:pt>
                <c:pt idx="700" formatCode="0%">
                  <c:v>4.0256698160372251E-2</c:v>
                </c:pt>
                <c:pt idx="701" formatCode="0%">
                  <c:v>1.3149382950316868E-2</c:v>
                </c:pt>
                <c:pt idx="702" formatCode="0%">
                  <c:v>8.5254862055049729E-2</c:v>
                </c:pt>
                <c:pt idx="703" formatCode="0%">
                  <c:v>7.6978296321532191E-2</c:v>
                </c:pt>
                <c:pt idx="704" formatCode="0%">
                  <c:v>3.2765995791511182E-2</c:v>
                </c:pt>
                <c:pt idx="705" formatCode="0%">
                  <c:v>2.9404122766010676E-2</c:v>
                </c:pt>
                <c:pt idx="706" formatCode="0%">
                  <c:v>1.016418146993292E-2</c:v>
                </c:pt>
                <c:pt idx="707" formatCode="0%">
                  <c:v>1.9856663563175836E-3</c:v>
                </c:pt>
                <c:pt idx="708" formatCode="0%">
                  <c:v>7.1836774361676126E-2</c:v>
                </c:pt>
                <c:pt idx="709" formatCode="0%">
                  <c:v>7.2525978112434553E-2</c:v>
                </c:pt>
                <c:pt idx="710" formatCode="0%">
                  <c:v>4.2761477066992848E-2</c:v>
                </c:pt>
                <c:pt idx="711" formatCode="0%">
                  <c:v>4.6536461157862918E-2</c:v>
                </c:pt>
                <c:pt idx="712" formatCode="0%">
                  <c:v>-2.2009985441254765E-3</c:v>
                </c:pt>
                <c:pt idx="713" formatCode="0%">
                  <c:v>-5.5717160770559548E-2</c:v>
                </c:pt>
                <c:pt idx="714" formatCode="0%">
                  <c:v>-7.3376489820724866E-2</c:v>
                </c:pt>
                <c:pt idx="715" formatCode="0%">
                  <c:v>-6.2704715306452607E-2</c:v>
                </c:pt>
                <c:pt idx="716" formatCode="0%">
                  <c:v>-1.3492838286820907E-2</c:v>
                </c:pt>
                <c:pt idx="717" formatCode="0%">
                  <c:v>3.7234568815458502E-4</c:v>
                </c:pt>
                <c:pt idx="718" formatCode="0%">
                  <c:v>2.0628613321038269E-2</c:v>
                </c:pt>
                <c:pt idx="719" formatCode="0%">
                  <c:v>2.5021435839639894E-2</c:v>
                </c:pt>
                <c:pt idx="720" formatCode="0%">
                  <c:v>8.639740300912413E-3</c:v>
                </c:pt>
                <c:pt idx="721" formatCode="0%">
                  <c:v>5.0328034173298342E-2</c:v>
                </c:pt>
                <c:pt idx="722" formatCode="0%">
                  <c:v>9.3492307929846641E-2</c:v>
                </c:pt>
                <c:pt idx="723" formatCode="0%">
                  <c:v>0.22457576321698869</c:v>
                </c:pt>
                <c:pt idx="724" formatCode="0%">
                  <c:v>0.19820929173734081</c:v>
                </c:pt>
                <c:pt idx="725" formatCode="0%">
                  <c:v>0.27715717755477542</c:v>
                </c:pt>
                <c:pt idx="726" formatCode="0%">
                  <c:v>0.24296485014750546</c:v>
                </c:pt>
                <c:pt idx="727" formatCode="0%">
                  <c:v>6.9977003551144223E-2</c:v>
                </c:pt>
                <c:pt idx="728" formatCode="0%">
                  <c:v>0.10298159144151064</c:v>
                </c:pt>
                <c:pt idx="729" formatCode="0%">
                  <c:v>5.2677668981574E-2</c:v>
                </c:pt>
                <c:pt idx="730" formatCode="0%">
                  <c:v>5.6459281137667627E-2</c:v>
                </c:pt>
                <c:pt idx="731" formatCode="0%">
                  <c:v>7.0512165092794676E-2</c:v>
                </c:pt>
                <c:pt idx="732" formatCode="0%">
                  <c:v>7.1609965480282867E-2</c:v>
                </c:pt>
                <c:pt idx="733" formatCode="0%">
                  <c:v>5.5565169987408014E-2</c:v>
                </c:pt>
                <c:pt idx="734" formatCode="0%">
                  <c:v>3.8932910793688214E-2</c:v>
                </c:pt>
                <c:pt idx="735" formatCode="0%">
                  <c:v>6.7125536700700872E-2</c:v>
                </c:pt>
                <c:pt idx="736" formatCode="0%">
                  <c:v>6.4770452187056682E-2</c:v>
                </c:pt>
                <c:pt idx="737" formatCode="0%">
                  <c:v>6.9405125356462261E-2</c:v>
                </c:pt>
                <c:pt idx="738" formatCode="0%">
                  <c:v>0.10272266423977983</c:v>
                </c:pt>
                <c:pt idx="739" formatCode="0%">
                  <c:v>1.0108278484063149E-2</c:v>
                </c:pt>
                <c:pt idx="740" formatCode="0%">
                  <c:v>2.3785104541155233E-2</c:v>
                </c:pt>
                <c:pt idx="741" formatCode="0%">
                  <c:v>6.3201283832702515E-2</c:v>
                </c:pt>
                <c:pt idx="742" formatCode="0%">
                  <c:v>2.8449408505099694E-2</c:v>
                </c:pt>
                <c:pt idx="743" formatCode="0%">
                  <c:v>4.9415384839762266E-2</c:v>
                </c:pt>
                <c:pt idx="744" formatCode="0%">
                  <c:v>-1.1138169980008494E-2</c:v>
                </c:pt>
                <c:pt idx="745" formatCode="0%">
                  <c:v>-2.7808815328274172E-2</c:v>
                </c:pt>
                <c:pt idx="746" formatCode="0%">
                  <c:v>-2.4738626720897106E-2</c:v>
                </c:pt>
                <c:pt idx="747" formatCode="0%">
                  <c:v>3.4423721086033421E-2</c:v>
                </c:pt>
                <c:pt idx="748" formatCode="0%">
                  <c:v>2.7534942126486106E-2</c:v>
                </c:pt>
                <c:pt idx="749" formatCode="0%">
                  <c:v>1.8408213223899406E-3</c:v>
                </c:pt>
                <c:pt idx="750" formatCode="0%">
                  <c:v>3.0358939635769744E-2</c:v>
                </c:pt>
                <c:pt idx="751" formatCode="0%">
                  <c:v>5.8083061275600922E-2</c:v>
                </c:pt>
                <c:pt idx="752" formatCode="0%">
                  <c:v>9.8315844665427088E-2</c:v>
                </c:pt>
                <c:pt idx="753" formatCode="0%">
                  <c:v>0.11219920381168325</c:v>
                </c:pt>
                <c:pt idx="754" formatCode="0%">
                  <c:v>9.9651790244613458E-2</c:v>
                </c:pt>
                <c:pt idx="755" formatCode="0%">
                  <c:v>9.9135431309089084E-2</c:v>
                </c:pt>
                <c:pt idx="756" formatCode="0%">
                  <c:v>8.9934208595648046E-2</c:v>
                </c:pt>
                <c:pt idx="757" formatCode="0%">
                  <c:v>2.2711547063110071E-2</c:v>
                </c:pt>
                <c:pt idx="758" formatCode="0%">
                  <c:v>3.7777225510569945E-2</c:v>
                </c:pt>
                <c:pt idx="759" formatCode="0%">
                  <c:v>2.279853996280945E-3</c:v>
                </c:pt>
                <c:pt idx="760" formatCode="0%">
                  <c:v>2.8887185988829778E-2</c:v>
                </c:pt>
                <c:pt idx="761" formatCode="0%">
                  <c:v>7.0840563200375239E-2</c:v>
                </c:pt>
                <c:pt idx="762" formatCode="0%">
                  <c:v>1.8872107338383959E-2</c:v>
                </c:pt>
                <c:pt idx="763" formatCode="0%">
                  <c:v>2.5560173895222027E-2</c:v>
                </c:pt>
                <c:pt idx="764" formatCode="0%">
                  <c:v>-2.209277472132154E-2</c:v>
                </c:pt>
                <c:pt idx="765" formatCode="0%">
                  <c:v>-3.4863980793284122E-2</c:v>
                </c:pt>
                <c:pt idx="766" formatCode="0%">
                  <c:v>-1.5825777656367834E-2</c:v>
                </c:pt>
                <c:pt idx="767" formatCode="0%">
                  <c:v>-1.2973047392112469E-2</c:v>
                </c:pt>
                <c:pt idx="768" formatCode="0%">
                  <c:v>8.1515488469865449E-3</c:v>
                </c:pt>
                <c:pt idx="769" formatCode="0%">
                  <c:v>5.479090653635077E-2</c:v>
                </c:pt>
                <c:pt idx="770" formatCode="0%">
                  <c:v>4.8838761694361743E-2</c:v>
                </c:pt>
                <c:pt idx="771" formatCode="0%">
                  <c:v>5.2333501652087167E-2</c:v>
                </c:pt>
                <c:pt idx="772" formatCode="0%">
                  <c:v>0.10684361622153071</c:v>
                </c:pt>
                <c:pt idx="773" formatCode="0%">
                  <c:v>0.11615847416369718</c:v>
                </c:pt>
                <c:pt idx="774" formatCode="0%">
                  <c:v>0.13329029164695205</c:v>
                </c:pt>
                <c:pt idx="775" formatCode="0%">
                  <c:v>0.23210114863515385</c:v>
                </c:pt>
                <c:pt idx="776" formatCode="0%">
                  <c:v>0.21620234698841512</c:v>
                </c:pt>
                <c:pt idx="777" formatCode="0%">
                  <c:v>0.22856825483789045</c:v>
                </c:pt>
                <c:pt idx="778" formatCode="0%">
                  <c:v>0.26048308079119864</c:v>
                </c:pt>
                <c:pt idx="779" formatCode="0%">
                  <c:v>0.12477063068073879</c:v>
                </c:pt>
                <c:pt idx="780" formatCode="0%">
                  <c:v>9.0643012595634342E-2</c:v>
                </c:pt>
                <c:pt idx="781" formatCode="0%">
                  <c:v>4.5024780713459833E-2</c:v>
                </c:pt>
                <c:pt idx="782" formatCode="0%">
                  <c:v>4.5383392215567975E-2</c:v>
                </c:pt>
                <c:pt idx="783" formatCode="0%">
                  <c:v>4.3328338538600963E-2</c:v>
                </c:pt>
                <c:pt idx="784" formatCode="0%">
                  <c:v>4.1718055276446231E-2</c:v>
                </c:pt>
                <c:pt idx="785" formatCode="0%">
                  <c:v>5.4056397042437698E-2</c:v>
                </c:pt>
                <c:pt idx="786" formatCode="0%">
                  <c:v>2.7411636695063413E-2</c:v>
                </c:pt>
                <c:pt idx="787" formatCode="0%">
                  <c:v>5.5881469463512135E-2</c:v>
                </c:pt>
                <c:pt idx="788" formatCode="0%">
                  <c:v>3.9026805180338187E-2</c:v>
                </c:pt>
                <c:pt idx="789" formatCode="0%">
                  <c:v>3.9179839154420248E-2</c:v>
                </c:pt>
                <c:pt idx="790" formatCode="0%">
                  <c:v>2.9060098412658331E-2</c:v>
                </c:pt>
                <c:pt idx="791" formatCode="0%">
                  <c:v>2.546906689015227E-2</c:v>
                </c:pt>
                <c:pt idx="792" formatCode="0%">
                  <c:v>3.8456814091863745E-2</c:v>
                </c:pt>
                <c:pt idx="793" formatCode="0%">
                  <c:v>6.170784610502289E-2</c:v>
                </c:pt>
                <c:pt idx="794" formatCode="0%">
                  <c:v>4.3876012782932072E-2</c:v>
                </c:pt>
                <c:pt idx="795" formatCode="0%">
                  <c:v>-8.7764450213628775E-3</c:v>
                </c:pt>
                <c:pt idx="796" formatCode="0%">
                  <c:v>-1.7913374133693316E-2</c:v>
                </c:pt>
                <c:pt idx="797" formatCode="0%">
                  <c:v>-2.6416821083443121E-2</c:v>
                </c:pt>
                <c:pt idx="798" formatCode="0%">
                  <c:v>-1.332935636155741E-2</c:v>
                </c:pt>
                <c:pt idx="799" formatCode="0%">
                  <c:v>1.3338730104248686E-2</c:v>
                </c:pt>
                <c:pt idx="800" formatCode="0%">
                  <c:v>3.0185863159091886E-2</c:v>
                </c:pt>
                <c:pt idx="801" formatCode="0%">
                  <c:v>-1.600125299705768E-3</c:v>
                </c:pt>
                <c:pt idx="802" formatCode="0%">
                  <c:v>1.3276568345397699E-2</c:v>
                </c:pt>
                <c:pt idx="803" formatCode="0%">
                  <c:v>9.403008633191412E-2</c:v>
                </c:pt>
                <c:pt idx="804" formatCode="0%">
                  <c:v>0.12350409957964881</c:v>
                </c:pt>
                <c:pt idx="805" formatCode="0%">
                  <c:v>0.11692048667607891</c:v>
                </c:pt>
                <c:pt idx="806" formatCode="0%">
                  <c:v>0.13308364196474232</c:v>
                </c:pt>
                <c:pt idx="807" formatCode="0%">
                  <c:v>8.6159356005514276E-2</c:v>
                </c:pt>
                <c:pt idx="808" formatCode="0%">
                  <c:v>6.1021818807645234E-2</c:v>
                </c:pt>
                <c:pt idx="809" formatCode="0%">
                  <c:v>7.9295864788162307E-2</c:v>
                </c:pt>
                <c:pt idx="810" formatCode="0%">
                  <c:v>3.9752525440655218E-2</c:v>
                </c:pt>
                <c:pt idx="811" formatCode="0%">
                  <c:v>3.0656416598301872E-2</c:v>
                </c:pt>
                <c:pt idx="812" formatCode="0%">
                  <c:v>7.9138714196766768E-2</c:v>
                </c:pt>
                <c:pt idx="813" formatCode="0%">
                  <c:v>8.6693372025492099E-2</c:v>
                </c:pt>
                <c:pt idx="814" formatCode="0%">
                  <c:v>0.10501755306796468</c:v>
                </c:pt>
                <c:pt idx="815" formatCode="0%">
                  <c:v>7.1726497919853305E-2</c:v>
                </c:pt>
                <c:pt idx="816" formatCode="0%">
                  <c:v>2.3655167178289416E-2</c:v>
                </c:pt>
                <c:pt idx="817" formatCode="0%">
                  <c:v>6.5411291709752684E-2</c:v>
                </c:pt>
                <c:pt idx="818" formatCode="0%">
                  <c:v>3.4292803539080374E-2</c:v>
                </c:pt>
                <c:pt idx="819" formatCode="0%">
                  <c:v>0.13101997643492869</c:v>
                </c:pt>
                <c:pt idx="820" formatCode="0%">
                  <c:v>0.15247881959522891</c:v>
                </c:pt>
                <c:pt idx="821" formatCode="0%">
                  <c:v>0.1442085076959787</c:v>
                </c:pt>
                <c:pt idx="822" formatCode="0%">
                  <c:v>6.6836520722854731E-2</c:v>
                </c:pt>
                <c:pt idx="823" formatCode="0%">
                  <c:v>-1.729771611400599E-2</c:v>
                </c:pt>
                <c:pt idx="824" formatCode="0%">
                  <c:v>0.15247101557880915</c:v>
                </c:pt>
                <c:pt idx="825" formatCode="0%">
                  <c:v>0.16656287683571569</c:v>
                </c:pt>
                <c:pt idx="826" formatCode="0%">
                  <c:v>0.40359640849802236</c:v>
                </c:pt>
                <c:pt idx="827" formatCode="0%">
                  <c:v>0.41960829612271811</c:v>
                </c:pt>
                <c:pt idx="828" formatCode="0%">
                  <c:v>0.2848077768878825</c:v>
                </c:pt>
                <c:pt idx="829" formatCode="0%">
                  <c:v>0.32160388515456151</c:v>
                </c:pt>
                <c:pt idx="830" formatCode="0%">
                  <c:v>0.32111072526680351</c:v>
                </c:pt>
                <c:pt idx="831" formatCode="0%">
                  <c:v>0.31563762235152226</c:v>
                </c:pt>
                <c:pt idx="832" formatCode="0%">
                  <c:v>0.20234083869959729</c:v>
                </c:pt>
                <c:pt idx="833" formatCode="0%">
                  <c:v>0.20622098339662598</c:v>
                </c:pt>
                <c:pt idx="834" formatCode="0%">
                  <c:v>0.14325740972717305</c:v>
                </c:pt>
                <c:pt idx="835" formatCode="0%">
                  <c:v>0.1414279864377419</c:v>
                </c:pt>
                <c:pt idx="836" formatCode="0%">
                  <c:v>0.1772032891057278</c:v>
                </c:pt>
                <c:pt idx="837" formatCode="0%">
                  <c:v>0.14311958167866101</c:v>
                </c:pt>
                <c:pt idx="838" formatCode="0%">
                  <c:v>0.14543215463714354</c:v>
                </c:pt>
                <c:pt idx="839" formatCode="0%">
                  <c:v>0.15851032075910454</c:v>
                </c:pt>
                <c:pt idx="840" formatCode="0%">
                  <c:v>0.13110229850631905</c:v>
                </c:pt>
                <c:pt idx="841" formatCode="0%">
                  <c:v>0.10084575553802777</c:v>
                </c:pt>
                <c:pt idx="842" formatCode="0%">
                  <c:v>0.11419832399708207</c:v>
                </c:pt>
                <c:pt idx="843" formatCode="0%">
                  <c:v>9.9733426509222456E-2</c:v>
                </c:pt>
                <c:pt idx="844" formatCode="0%">
                  <c:v>9.7800323684688717E-2</c:v>
                </c:pt>
                <c:pt idx="845" formatCode="0%">
                  <c:v>6.7414519033660136E-2</c:v>
                </c:pt>
                <c:pt idx="846" formatCode="0%">
                  <c:v>5.2121841610216268E-2</c:v>
                </c:pt>
                <c:pt idx="847" formatCode="0%">
                  <c:v>5.9975266795527338E-2</c:v>
                </c:pt>
                <c:pt idx="848" formatCode="0%">
                  <c:v>8.5684037176931405E-2</c:v>
                </c:pt>
                <c:pt idx="849" formatCode="0%">
                  <c:v>7.2065709010207035E-2</c:v>
                </c:pt>
                <c:pt idx="850" formatCode="0%">
                  <c:v>7.5523720126847271E-2</c:v>
                </c:pt>
                <c:pt idx="851" formatCode="0%">
                  <c:v>0.14326572925444947</c:v>
                </c:pt>
                <c:pt idx="852" formatCode="0%">
                  <c:v>0.10517904681056089</c:v>
                </c:pt>
                <c:pt idx="853" formatCode="0%">
                  <c:v>0.15990321383891115</c:v>
                </c:pt>
                <c:pt idx="854" formatCode="0%">
                  <c:v>0.24165950041679918</c:v>
                </c:pt>
                <c:pt idx="855" formatCode="0%">
                  <c:v>0.22776466587545507</c:v>
                </c:pt>
                <c:pt idx="856" formatCode="0%">
                  <c:v>0.26769397942467776</c:v>
                </c:pt>
                <c:pt idx="857" formatCode="0%">
                  <c:v>0.24818037968292295</c:v>
                </c:pt>
                <c:pt idx="858" formatCode="0%">
                  <c:v>0.14186819247136762</c:v>
                </c:pt>
                <c:pt idx="859" formatCode="0%">
                  <c:v>0.13305365421250337</c:v>
                </c:pt>
                <c:pt idx="860" formatCode="0%">
                  <c:v>0.18337309631398679</c:v>
                </c:pt>
                <c:pt idx="861" formatCode="0%">
                  <c:v>0.20641565669330597</c:v>
                </c:pt>
                <c:pt idx="862" formatCode="0%">
                  <c:v>0.30310625056150164</c:v>
                </c:pt>
                <c:pt idx="863" formatCode="0%">
                  <c:v>0.40489898370133437</c:v>
                </c:pt>
                <c:pt idx="864" formatCode="0%">
                  <c:v>0.30866856581078839</c:v>
                </c:pt>
                <c:pt idx="865" formatCode="0%">
                  <c:v>0.27521607706187123</c:v>
                </c:pt>
                <c:pt idx="866" formatCode="0%">
                  <c:v>0.18188412083327843</c:v>
                </c:pt>
                <c:pt idx="867" formatCode="0%">
                  <c:v>7.7434356146668382E-2</c:v>
                </c:pt>
                <c:pt idx="868" formatCode="0%">
                  <c:v>0.10751336086203467</c:v>
                </c:pt>
                <c:pt idx="869" formatCode="0%">
                  <c:v>0.11128712939678209</c:v>
                </c:pt>
                <c:pt idx="870" formatCode="0%">
                  <c:v>0.11759892204454858</c:v>
                </c:pt>
                <c:pt idx="871" formatCode="0%">
                  <c:v>0.19844462367199389</c:v>
                </c:pt>
                <c:pt idx="872" formatCode="0%">
                  <c:v>0.26908472776488579</c:v>
                </c:pt>
                <c:pt idx="873" formatCode="0%">
                  <c:v>0.30409034448675243</c:v>
                </c:pt>
                <c:pt idx="874" formatCode="0%">
                  <c:v>0.42294863284792616</c:v>
                </c:pt>
                <c:pt idx="875" formatCode="0%">
                  <c:v>0.35544624301605565</c:v>
                </c:pt>
                <c:pt idx="876" formatCode="0%">
                  <c:v>0.28258576356803022</c:v>
                </c:pt>
                <c:pt idx="877" formatCode="0%">
                  <c:v>0.30974156006881515</c:v>
                </c:pt>
                <c:pt idx="878" formatCode="0%">
                  <c:v>0.31200209907212728</c:v>
                </c:pt>
                <c:pt idx="879" formatCode="0%">
                  <c:v>0.47821249162811497</c:v>
                </c:pt>
                <c:pt idx="880" formatCode="0%">
                  <c:v>0.57355857156431034</c:v>
                </c:pt>
                <c:pt idx="881" formatCode="0%">
                  <c:v>0.78842707232440867</c:v>
                </c:pt>
                <c:pt idx="882" formatCode="0%">
                  <c:v>0.89134472094313</c:v>
                </c:pt>
                <c:pt idx="883" formatCode="0%">
                  <c:v>0.74470185099449582</c:v>
                </c:pt>
                <c:pt idx="884" formatCode="0%">
                  <c:v>0.62916989855700933</c:v>
                </c:pt>
                <c:pt idx="885" formatCode="0%">
                  <c:v>0.65879417913098504</c:v>
                </c:pt>
                <c:pt idx="886" formatCode="0%">
                  <c:v>0.4762396254235608</c:v>
                </c:pt>
                <c:pt idx="887" formatCode="0%">
                  <c:v>0.39668685844243035</c:v>
                </c:pt>
                <c:pt idx="888" formatCode="0%">
                  <c:v>0.38738960648747023</c:v>
                </c:pt>
                <c:pt idx="889" formatCode="0%">
                  <c:v>0.26990405095555747</c:v>
                </c:pt>
                <c:pt idx="890" formatCode="0%">
                  <c:v>0.26536491062750556</c:v>
                </c:pt>
                <c:pt idx="891" formatCode="0%">
                  <c:v>0.3838912320291612</c:v>
                </c:pt>
                <c:pt idx="892" formatCode="0%">
                  <c:v>0.49912353505704088</c:v>
                </c:pt>
                <c:pt idx="893" formatCode="0%">
                  <c:v>0.42791927246421579</c:v>
                </c:pt>
                <c:pt idx="894" formatCode="0%">
                  <c:v>0.5118368817111707</c:v>
                </c:pt>
                <c:pt idx="895" formatCode="0%">
                  <c:v>0.46855831858557728</c:v>
                </c:pt>
                <c:pt idx="896" formatCode="0%">
                  <c:v>0.50509631570497748</c:v>
                </c:pt>
                <c:pt idx="897" formatCode="0%">
                  <c:v>0.47382617819569361</c:v>
                </c:pt>
                <c:pt idx="898" formatCode="0%">
                  <c:v>0.43687792869524888</c:v>
                </c:pt>
                <c:pt idx="899" formatCode="0%">
                  <c:v>0.39276251417754127</c:v>
                </c:pt>
                <c:pt idx="900" formatCode="0%">
                  <c:v>0.33724708165798201</c:v>
                </c:pt>
                <c:pt idx="901" formatCode="0%">
                  <c:v>0.42081836704196673</c:v>
                </c:pt>
                <c:pt idx="902" formatCode="0%">
                  <c:v>0.56258064751823644</c:v>
                </c:pt>
                <c:pt idx="903" formatCode="0%">
                  <c:v>0.57436811696129131</c:v>
                </c:pt>
                <c:pt idx="904" formatCode="0%">
                  <c:v>0.55567655496000889</c:v>
                </c:pt>
                <c:pt idx="905" formatCode="0%">
                  <c:v>0.60505684587702979</c:v>
                </c:pt>
                <c:pt idx="906" formatCode="0%">
                  <c:v>0.5217366823402656</c:v>
                </c:pt>
                <c:pt idx="907" formatCode="0%">
                  <c:v>0.51531236032253114</c:v>
                </c:pt>
                <c:pt idx="908" formatCode="0%">
                  <c:v>0.48642226430480839</c:v>
                </c:pt>
                <c:pt idx="909" formatCode="0%">
                  <c:v>0.35615454779509714</c:v>
                </c:pt>
                <c:pt idx="910" formatCode="0%">
                  <c:v>0.25748728024741996</c:v>
                </c:pt>
                <c:pt idx="911" formatCode="0%">
                  <c:v>0.27810417750943217</c:v>
                </c:pt>
                <c:pt idx="912" formatCode="0%">
                  <c:v>0.36459048076584222</c:v>
                </c:pt>
                <c:pt idx="913" formatCode="0%">
                  <c:v>0.37161440853902983</c:v>
                </c:pt>
                <c:pt idx="914" formatCode="0%">
                  <c:v>0.61291584777043773</c:v>
                </c:pt>
                <c:pt idx="915" formatCode="0%">
                  <c:v>0.71033692141661131</c:v>
                </c:pt>
                <c:pt idx="916" formatCode="0%">
                  <c:v>0.79314229908776723</c:v>
                </c:pt>
                <c:pt idx="917" formatCode="0%">
                  <c:v>1.059233677980818</c:v>
                </c:pt>
                <c:pt idx="918" formatCode="0%">
                  <c:v>0.7427045708936213</c:v>
                </c:pt>
                <c:pt idx="919" formatCode="0%">
                  <c:v>0.52744027918328751</c:v>
                </c:pt>
                <c:pt idx="920" formatCode="0%">
                  <c:v>0.55402936094543254</c:v>
                </c:pt>
                <c:pt idx="921" formatCode="0%">
                  <c:v>0.64669785280656189</c:v>
                </c:pt>
                <c:pt idx="922" formatCode="0%">
                  <c:v>0.90687637460504655</c:v>
                </c:pt>
                <c:pt idx="923" formatCode="0%">
                  <c:v>1.6348562686743291</c:v>
                </c:pt>
                <c:pt idx="924" formatCode="0%">
                  <c:v>1.2632504334689485</c:v>
                </c:pt>
                <c:pt idx="925" formatCode="0%">
                  <c:v>1.1065384219502108</c:v>
                </c:pt>
                <c:pt idx="926" formatCode="0%">
                  <c:v>0.80774630701812988</c:v>
                </c:pt>
                <c:pt idx="927" formatCode="0%">
                  <c:v>0.39293563079889693</c:v>
                </c:pt>
                <c:pt idx="928" formatCode="0%">
                  <c:v>0.38243707368301894</c:v>
                </c:pt>
                <c:pt idx="929" formatCode="0%">
                  <c:v>0.37787055062654362</c:v>
                </c:pt>
                <c:pt idx="930" formatCode="0%">
                  <c:v>0.54097222595278915</c:v>
                </c:pt>
                <c:pt idx="931" formatCode="0%">
                  <c:v>0.45333216155865319</c:v>
                </c:pt>
                <c:pt idx="932" formatCode="0%">
                  <c:v>0.80652155935304237</c:v>
                </c:pt>
                <c:pt idx="933" formatCode="0%">
                  <c:v>0.63396587898998091</c:v>
                </c:pt>
                <c:pt idx="934" formatCode="0%">
                  <c:v>0.71382353678064536</c:v>
                </c:pt>
                <c:pt idx="935" formatCode="0%">
                  <c:v>0.97663622399541272</c:v>
                </c:pt>
                <c:pt idx="936" formatCode="0%">
                  <c:v>0.76990158402036535</c:v>
                </c:pt>
                <c:pt idx="937" formatCode="0%">
                  <c:v>1.035715788677158</c:v>
                </c:pt>
                <c:pt idx="938" formatCode="0%">
                  <c:v>1.0944145333180058</c:v>
                </c:pt>
                <c:pt idx="939" formatCode="0%">
                  <c:v>1.0878145033719751</c:v>
                </c:pt>
                <c:pt idx="940" formatCode="0%">
                  <c:v>1.1771198943361743</c:v>
                </c:pt>
                <c:pt idx="941" formatCode="0%">
                  <c:v>1.1257932411871709</c:v>
                </c:pt>
                <c:pt idx="942" formatCode="0%">
                  <c:v>1.2474491445544444</c:v>
                </c:pt>
                <c:pt idx="943" formatCode="0%">
                  <c:v>1.0632311656038556</c:v>
                </c:pt>
                <c:pt idx="944" formatCode="0%">
                  <c:v>1.1199765942217801</c:v>
                </c:pt>
                <c:pt idx="945" formatCode="0%">
                  <c:v>0.94518542857304433</c:v>
                </c:pt>
                <c:pt idx="946" formatCode="0%">
                  <c:v>0.91309489510367392</c:v>
                </c:pt>
                <c:pt idx="947" formatCode="0%">
                  <c:v>0.95828282612371929</c:v>
                </c:pt>
                <c:pt idx="948" formatCode="0%">
                  <c:v>0.71024608891945329</c:v>
                </c:pt>
                <c:pt idx="949" formatCode="0%">
                  <c:v>0.70428481311276636</c:v>
                </c:pt>
                <c:pt idx="950" formatCode="0%">
                  <c:v>0.64531340694083372</c:v>
                </c:pt>
                <c:pt idx="951" formatCode="0%">
                  <c:v>0.54224149184206438</c:v>
                </c:pt>
                <c:pt idx="952" formatCode="0%">
                  <c:v>0.64208615361326982</c:v>
                </c:pt>
                <c:pt idx="953" formatCode="0%">
                  <c:v>0.61984876321868909</c:v>
                </c:pt>
                <c:pt idx="954" formatCode="0%">
                  <c:v>0.31580665275014264</c:v>
                </c:pt>
                <c:pt idx="955" formatCode="0%">
                  <c:v>0.44485051186896651</c:v>
                </c:pt>
                <c:pt idx="956" formatCode="0%">
                  <c:v>0.17578744437502203</c:v>
                </c:pt>
                <c:pt idx="957" formatCode="0%">
                  <c:v>0.14579395720874477</c:v>
                </c:pt>
                <c:pt idx="958" formatCode="0%">
                  <c:v>0.22476663424075349</c:v>
                </c:pt>
                <c:pt idx="959" formatCode="0%">
                  <c:v>0.1283889649048453</c:v>
                </c:pt>
                <c:pt idx="960" formatCode="0%">
                  <c:v>0.26905824210198248</c:v>
                </c:pt>
                <c:pt idx="961" formatCode="0%">
                  <c:v>0.27485739007274645</c:v>
                </c:pt>
                <c:pt idx="962" formatCode="0%">
                  <c:v>0.21880091195733242</c:v>
                </c:pt>
                <c:pt idx="963" formatCode="0%">
                  <c:v>0.18970651986747167</c:v>
                </c:pt>
                <c:pt idx="964" formatCode="0%">
                  <c:v>0.23241930910668174</c:v>
                </c:pt>
                <c:pt idx="965" formatCode="0%">
                  <c:v>0.16502719126323528</c:v>
                </c:pt>
                <c:pt idx="966" formatCode="0%">
                  <c:v>0.2215553305925122</c:v>
                </c:pt>
                <c:pt idx="967" formatCode="0%">
                  <c:v>0.23227048132771411</c:v>
                </c:pt>
                <c:pt idx="968" formatCode="0%">
                  <c:v>0.26886828996984802</c:v>
                </c:pt>
                <c:pt idx="969" formatCode="0%">
                  <c:v>0.29023034912951484</c:v>
                </c:pt>
                <c:pt idx="970" formatCode="0%">
                  <c:v>0.22701077212556986</c:v>
                </c:pt>
                <c:pt idx="971" formatCode="0%">
                  <c:v>0.26498356725248873</c:v>
                </c:pt>
                <c:pt idx="972" formatCode="0%">
                  <c:v>0.21332215701741641</c:v>
                </c:pt>
                <c:pt idx="973" formatCode="0%">
                  <c:v>0.2253566290640685</c:v>
                </c:pt>
                <c:pt idx="974" formatCode="0%">
                  <c:v>0.15870395170446927</c:v>
                </c:pt>
                <c:pt idx="975" formatCode="0%">
                  <c:v>0.17851093937153606</c:v>
                </c:pt>
                <c:pt idx="976" formatCode="0%">
                  <c:v>0.15371339675777307</c:v>
                </c:pt>
                <c:pt idx="977" formatCode="0%">
                  <c:v>0.14505754233854695</c:v>
                </c:pt>
                <c:pt idx="978" formatCode="0%">
                  <c:v>0.17935518597663713</c:v>
                </c:pt>
                <c:pt idx="979" formatCode="0%">
                  <c:v>0.10925924346938443</c:v>
                </c:pt>
                <c:pt idx="980" formatCode="0%">
                  <c:v>0.15119102712827615</c:v>
                </c:pt>
                <c:pt idx="981" formatCode="0%">
                  <c:v>0.26718206261882171</c:v>
                </c:pt>
                <c:pt idx="982" formatCode="0%">
                  <c:v>0.42583723881103275</c:v>
                </c:pt>
                <c:pt idx="983" formatCode="0%">
                  <c:v>0.48353921860749893</c:v>
                </c:pt>
                <c:pt idx="984" formatCode="0%">
                  <c:v>0.38252575282802015</c:v>
                </c:pt>
                <c:pt idx="985" formatCode="0%">
                  <c:v>0.31232081395327049</c:v>
                </c:pt>
                <c:pt idx="986" formatCode="0%">
                  <c:v>0.43232886594539721</c:v>
                </c:pt>
                <c:pt idx="987" formatCode="0%">
                  <c:v>0.34682585228898999</c:v>
                </c:pt>
                <c:pt idx="988" formatCode="0%">
                  <c:v>0.48319225856452963</c:v>
                </c:pt>
                <c:pt idx="989" formatCode="0%">
                  <c:v>0.48558839569073764</c:v>
                </c:pt>
                <c:pt idx="990" formatCode="0%">
                  <c:v>0.26822194313902781</c:v>
                </c:pt>
                <c:pt idx="991" formatCode="0%">
                  <c:v>0.29597971062103934</c:v>
                </c:pt>
                <c:pt idx="992" formatCode="0%">
                  <c:v>0.16203874573979138</c:v>
                </c:pt>
                <c:pt idx="993" formatCode="0%">
                  <c:v>0.13689727428168408</c:v>
                </c:pt>
                <c:pt idx="994" formatCode="0%">
                  <c:v>0.13027287210375738</c:v>
                </c:pt>
                <c:pt idx="995" formatCode="0%">
                  <c:v>0.17977751835609035</c:v>
                </c:pt>
                <c:pt idx="996" formatCode="0%">
                  <c:v>0.20689114405721187</c:v>
                </c:pt>
                <c:pt idx="997" formatCode="0%">
                  <c:v>0.1815101827913006</c:v>
                </c:pt>
                <c:pt idx="998" formatCode="0%">
                  <c:v>0.1594069253189947</c:v>
                </c:pt>
                <c:pt idx="999" formatCode="0%">
                  <c:v>0.18239805577093571</c:v>
                </c:pt>
                <c:pt idx="1000" formatCode="0%">
                  <c:v>0.15080690567729893</c:v>
                </c:pt>
                <c:pt idx="1001" formatCode="0%">
                  <c:v>0.11882588409435191</c:v>
                </c:pt>
                <c:pt idx="1002" formatCode="0%">
                  <c:v>0.11600259194880702</c:v>
                </c:pt>
                <c:pt idx="1003" formatCode="0%">
                  <c:v>0.16810973482625413</c:v>
                </c:pt>
                <c:pt idx="1004" formatCode="0%">
                  <c:v>0.22641802842124248</c:v>
                </c:pt>
                <c:pt idx="1005" formatCode="0%">
                  <c:v>0.25411433335601297</c:v>
                </c:pt>
                <c:pt idx="1006" formatCode="0%">
                  <c:v>0.27839194076991491</c:v>
                </c:pt>
                <c:pt idx="1007" formatCode="0%">
                  <c:v>0.18896887167429344</c:v>
                </c:pt>
                <c:pt idx="1008" formatCode="0%">
                  <c:v>0.21702340488934291</c:v>
                </c:pt>
                <c:pt idx="1009" formatCode="0%">
                  <c:v>0.24491393952111151</c:v>
                </c:pt>
                <c:pt idx="1010" formatCode="0%">
                  <c:v>0.26750996143002603</c:v>
                </c:pt>
                <c:pt idx="1011" formatCode="0%">
                  <c:v>0.26807139366110766</c:v>
                </c:pt>
                <c:pt idx="1012" formatCode="0%">
                  <c:v>0.29819365956036692</c:v>
                </c:pt>
                <c:pt idx="1013" formatCode="0%">
                  <c:v>0.25515115499641539</c:v>
                </c:pt>
                <c:pt idx="1014" formatCode="0%">
                  <c:v>0.20187117598172954</c:v>
                </c:pt>
                <c:pt idx="1015" formatCode="0%">
                  <c:v>0.16581171434471509</c:v>
                </c:pt>
                <c:pt idx="1016" formatCode="0%">
                  <c:v>0.17444583224874854</c:v>
                </c:pt>
                <c:pt idx="1017" formatCode="0%">
                  <c:v>0.22096613117023112</c:v>
                </c:pt>
                <c:pt idx="1018" formatCode="0%">
                  <c:v>0.22296839605203367</c:v>
                </c:pt>
                <c:pt idx="1019" formatCode="0%">
                  <c:v>0.20929800877646465</c:v>
                </c:pt>
                <c:pt idx="1020" formatCode="0%">
                  <c:v>0.16093725026401473</c:v>
                </c:pt>
                <c:pt idx="1021" formatCode="0%">
                  <c:v>0.15572095966866684</c:v>
                </c:pt>
                <c:pt idx="1022" formatCode="0%">
                  <c:v>0.11245252432337538</c:v>
                </c:pt>
                <c:pt idx="1023" formatCode="0%">
                  <c:v>0.12725420052487957</c:v>
                </c:pt>
                <c:pt idx="1024" formatCode="0%">
                  <c:v>0.10800135172231351</c:v>
                </c:pt>
                <c:pt idx="1025" formatCode="0%">
                  <c:v>6.8358752536180623E-2</c:v>
                </c:pt>
                <c:pt idx="1026" formatCode="0%">
                  <c:v>0.13956844669657675</c:v>
                </c:pt>
                <c:pt idx="1027" formatCode="0%">
                  <c:v>0.13557847323776984</c:v>
                </c:pt>
                <c:pt idx="1028" formatCode="0%">
                  <c:v>0.12484604267403343</c:v>
                </c:pt>
                <c:pt idx="1029" formatCode="0%">
                  <c:v>0.11249309664418194</c:v>
                </c:pt>
                <c:pt idx="1030" formatCode="0%">
                  <c:v>0.1470670506247771</c:v>
                </c:pt>
                <c:pt idx="1031" formatCode="0%">
                  <c:v>8.1968198906921419E-2</c:v>
                </c:pt>
                <c:pt idx="1032" formatCode="0%">
                  <c:v>0.12462437535486415</c:v>
                </c:pt>
                <c:pt idx="1033" formatCode="0%">
                  <c:v>0.16125258932731423</c:v>
                </c:pt>
                <c:pt idx="1034" formatCode="0%">
                  <c:v>0.14896270090872799</c:v>
                </c:pt>
                <c:pt idx="1035" formatCode="0%">
                  <c:v>0.5577052179472155</c:v>
                </c:pt>
                <c:pt idx="1036" formatCode="0%">
                  <c:v>0.48149150339927971</c:v>
                </c:pt>
                <c:pt idx="1037" formatCode="0%">
                  <c:v>0.61951950632785646</c:v>
                </c:pt>
                <c:pt idx="1038" formatCode="0%">
                  <c:v>0.62447901967517039</c:v>
                </c:pt>
                <c:pt idx="1039" formatCode="0%">
                  <c:v>0.32104750997765019</c:v>
                </c:pt>
                <c:pt idx="1040" formatCode="0%">
                  <c:v>0.45318137368353728</c:v>
                </c:pt>
                <c:pt idx="1041" formatCode="0%">
                  <c:v>0.48199796422644958</c:v>
                </c:pt>
                <c:pt idx="1042" formatCode="0%">
                  <c:v>0.30271307102429157</c:v>
                </c:pt>
                <c:pt idx="1043" formatCode="0%">
                  <c:v>0.31650167107866123</c:v>
                </c:pt>
                <c:pt idx="1044" formatCode="0%">
                  <c:v>0.16422830583252468</c:v>
                </c:pt>
                <c:pt idx="1045" formatCode="0%">
                  <c:v>2.6865463014991153E-2</c:v>
                </c:pt>
                <c:pt idx="1046" formatCode="0%">
                  <c:v>0.13322960502640968</c:v>
                </c:pt>
                <c:pt idx="1047" formatCode="0%">
                  <c:v>7.9693726950185395E-2</c:v>
                </c:pt>
                <c:pt idx="1048" formatCode="0%">
                  <c:v>0.12733381013693013</c:v>
                </c:pt>
                <c:pt idx="1049" formatCode="0%">
                  <c:v>5.3629773920240265E-2</c:v>
                </c:pt>
                <c:pt idx="1050" formatCode="0%">
                  <c:v>0.14811149093063913</c:v>
                </c:pt>
                <c:pt idx="1051" formatCode="0%">
                  <c:v>0.15426931040234515</c:v>
                </c:pt>
                <c:pt idx="1052" formatCode="0%">
                  <c:v>0.11285719513574444</c:v>
                </c:pt>
                <c:pt idx="1053" formatCode="0%">
                  <c:v>6.2466661745124163E-2</c:v>
                </c:pt>
                <c:pt idx="1054" formatCode="0%">
                  <c:v>5.8341590950629962E-2</c:v>
                </c:pt>
                <c:pt idx="1055" formatCode="0%">
                  <c:v>6.8858086392949991E-2</c:v>
                </c:pt>
                <c:pt idx="1056" formatCode="0%">
                  <c:v>0.19032206616272007</c:v>
                </c:pt>
                <c:pt idx="1057" formatCode="0%">
                  <c:v>0.28646227057320051</c:v>
                </c:pt>
                <c:pt idx="1058" formatCode="0%">
                  <c:v>9.9963078128543659E-2</c:v>
                </c:pt>
                <c:pt idx="1059" formatCode="0%">
                  <c:v>0.19620686588621949</c:v>
                </c:pt>
                <c:pt idx="1060" formatCode="0%">
                  <c:v>0.23746695128877637</c:v>
                </c:pt>
                <c:pt idx="1061" formatCode="0%">
                  <c:v>0.11263068690078937</c:v>
                </c:pt>
                <c:pt idx="1062" formatCode="0%">
                  <c:v>0.37390787291332717</c:v>
                </c:pt>
                <c:pt idx="1063" formatCode="0%">
                  <c:v>0.26576363507891787</c:v>
                </c:pt>
                <c:pt idx="1064" formatCode="0%">
                  <c:v>0.27806792582164519</c:v>
                </c:pt>
                <c:pt idx="1065" formatCode="0%">
                  <c:v>0.48460706503244078</c:v>
                </c:pt>
                <c:pt idx="1066" formatCode="0%">
                  <c:v>0.23425911334088401</c:v>
                </c:pt>
                <c:pt idx="1067" formatCode="0%">
                  <c:v>0.28522676848207396</c:v>
                </c:pt>
                <c:pt idx="1068" formatCode="0%">
                  <c:v>0.12096727663418894</c:v>
                </c:pt>
                <c:pt idx="1069" formatCode="0%">
                  <c:v>0.15876800976908001</c:v>
                </c:pt>
                <c:pt idx="1070" formatCode="0%">
                  <c:v>0.17248749294610954</c:v>
                </c:pt>
                <c:pt idx="1071" formatCode="0%">
                  <c:v>8.6624747663558876E-2</c:v>
                </c:pt>
                <c:pt idx="1072" formatCode="0%">
                  <c:v>3.0808416904702041E-2</c:v>
                </c:pt>
                <c:pt idx="1073" formatCode="0%">
                  <c:v>6.2292926606950738E-2</c:v>
                </c:pt>
                <c:pt idx="1074" formatCode="0%">
                  <c:v>0.10872205040005722</c:v>
                </c:pt>
                <c:pt idx="1075" formatCode="0%">
                  <c:v>7.0965043792704963E-2</c:v>
                </c:pt>
                <c:pt idx="1076" formatCode="0%">
                  <c:v>6.627518543330968E-2</c:v>
                </c:pt>
                <c:pt idx="1077" formatCode="0%">
                  <c:v>-8.2389717498204673E-3</c:v>
                </c:pt>
                <c:pt idx="1078" formatCode="0%">
                  <c:v>3.3385020905751794E-3</c:v>
                </c:pt>
                <c:pt idx="1079" formatCode="0%">
                  <c:v>-2.4332505891852207E-2</c:v>
                </c:pt>
                <c:pt idx="1080" formatCode="0%">
                  <c:v>9.4562478806848205E-2</c:v>
                </c:pt>
                <c:pt idx="1081" formatCode="0%">
                  <c:v>9.8746545274787545E-2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01-4D27-B12F-AC0B97976AAE}"/>
            </c:ext>
          </c:extLst>
        </c:ser>
        <c:ser>
          <c:idx val="7"/>
          <c:order val="1"/>
          <c:tx>
            <c:strRef>
              <c:f>'Weekly Raw'!$B$45</c:f>
              <c:strCache>
                <c:ptCount val="1"/>
                <c:pt idx="0">
                  <c:v>M2 Growth MoM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Raw'!$C$45:$APP$45</c:f>
              <c:numCache>
                <c:formatCode>#,##0_);\(#,##0\)</c:formatCode>
                <c:ptCount val="1106"/>
                <c:pt idx="4" formatCode="0%">
                  <c:v>-3.950565474100165E-2</c:v>
                </c:pt>
                <c:pt idx="5" formatCode="0%">
                  <c:v>-1.9297803440142314E-2</c:v>
                </c:pt>
                <c:pt idx="6" formatCode="0%">
                  <c:v>1.5168582796100782E-2</c:v>
                </c:pt>
                <c:pt idx="7" formatCode="0%">
                  <c:v>8.1331413993701585E-3</c:v>
                </c:pt>
                <c:pt idx="8" formatCode="0%">
                  <c:v>2.7666141210303863E-2</c:v>
                </c:pt>
                <c:pt idx="9" formatCode="0%">
                  <c:v>-2.5528005193414249E-2</c:v>
                </c:pt>
                <c:pt idx="10" formatCode="0%">
                  <c:v>-5.0336393039932426E-2</c:v>
                </c:pt>
                <c:pt idx="11" formatCode="0%">
                  <c:v>-4.0218219437012981E-2</c:v>
                </c:pt>
                <c:pt idx="12" formatCode="0%">
                  <c:v>-9.4991374244061122E-3</c:v>
                </c:pt>
                <c:pt idx="13" formatCode="0%">
                  <c:v>-1.4203649604636048E-2</c:v>
                </c:pt>
                <c:pt idx="14" formatCode="0%">
                  <c:v>5.9693497156525499E-3</c:v>
                </c:pt>
                <c:pt idx="15" formatCode="0%">
                  <c:v>5.0934073372141953E-3</c:v>
                </c:pt>
                <c:pt idx="16" formatCode="0%">
                  <c:v>-3.1945954605283045E-2</c:v>
                </c:pt>
                <c:pt idx="17" formatCode="0%">
                  <c:v>-2.9855497137097897E-3</c:v>
                </c:pt>
                <c:pt idx="18" formatCode="0%">
                  <c:v>-1.9194891675688774E-2</c:v>
                </c:pt>
                <c:pt idx="19" formatCode="0%">
                  <c:v>-3.2102605343913071E-2</c:v>
                </c:pt>
                <c:pt idx="20" formatCode="0%">
                  <c:v>-2.9357149890013146E-2</c:v>
                </c:pt>
                <c:pt idx="21" formatCode="0%">
                  <c:v>-4.6455356708107409E-2</c:v>
                </c:pt>
                <c:pt idx="22" formatCode="0%">
                  <c:v>-2.7503099601974279E-2</c:v>
                </c:pt>
                <c:pt idx="23" formatCode="0%">
                  <c:v>-1.312235748700552E-2</c:v>
                </c:pt>
                <c:pt idx="24" formatCode="0%">
                  <c:v>7.4745771561490759E-3</c:v>
                </c:pt>
                <c:pt idx="25" formatCode="0%">
                  <c:v>3.0592335365158041E-2</c:v>
                </c:pt>
                <c:pt idx="26" formatCode="0%">
                  <c:v>1.4726086177290876E-2</c:v>
                </c:pt>
                <c:pt idx="27" formatCode="0%">
                  <c:v>1.5728008957608841E-2</c:v>
                </c:pt>
                <c:pt idx="28" formatCode="0%">
                  <c:v>-1.8976123779322673E-2</c:v>
                </c:pt>
                <c:pt idx="29" formatCode="0%">
                  <c:v>3.771702017194567E-3</c:v>
                </c:pt>
                <c:pt idx="30" formatCode="0%">
                  <c:v>3.9609781212090134E-2</c:v>
                </c:pt>
                <c:pt idx="31" formatCode="0%">
                  <c:v>2.1438844169235693E-2</c:v>
                </c:pt>
                <c:pt idx="32" formatCode="0%">
                  <c:v>2.775655617119388E-2</c:v>
                </c:pt>
                <c:pt idx="33" formatCode="0%">
                  <c:v>-3.7762073190528156E-4</c:v>
                </c:pt>
                <c:pt idx="34" formatCode="0%">
                  <c:v>-1.6826573292545E-2</c:v>
                </c:pt>
                <c:pt idx="35" formatCode="0%">
                  <c:v>-3.0663510507438207E-2</c:v>
                </c:pt>
                <c:pt idx="36" formatCode="0%">
                  <c:v>-6.2827736766386533E-3</c:v>
                </c:pt>
                <c:pt idx="37" formatCode="0%">
                  <c:v>-2.3272119560876159E-2</c:v>
                </c:pt>
                <c:pt idx="38" formatCode="0%">
                  <c:v>-1.6068375500108978E-2</c:v>
                </c:pt>
                <c:pt idx="39" formatCode="0%">
                  <c:v>1.0713510346894495E-2</c:v>
                </c:pt>
                <c:pt idx="40" formatCode="0%">
                  <c:v>1.1416076434707101E-3</c:v>
                </c:pt>
                <c:pt idx="41" formatCode="0%">
                  <c:v>7.0461319309342851E-3</c:v>
                </c:pt>
                <c:pt idx="42" formatCode="0%">
                  <c:v>-7.0005680866399578E-3</c:v>
                </c:pt>
                <c:pt idx="43" formatCode="0%">
                  <c:v>-1.6004869194501392E-2</c:v>
                </c:pt>
                <c:pt idx="44" formatCode="0%">
                  <c:v>-7.9284582368690515E-3</c:v>
                </c:pt>
                <c:pt idx="45" formatCode="0%">
                  <c:v>2.495658400112144E-2</c:v>
                </c:pt>
                <c:pt idx="46" formatCode="0%">
                  <c:v>5.1689875040140887E-2</c:v>
                </c:pt>
                <c:pt idx="47" formatCode="0%">
                  <c:v>0.12474884249148244</c:v>
                </c:pt>
                <c:pt idx="48" formatCode="0%">
                  <c:v>0.13794978247252532</c:v>
                </c:pt>
                <c:pt idx="49" formatCode="0%">
                  <c:v>0.13954014666711934</c:v>
                </c:pt>
                <c:pt idx="50" formatCode="0%">
                  <c:v>9.6659987400671499E-2</c:v>
                </c:pt>
                <c:pt idx="51" formatCode="0%">
                  <c:v>3.2110341058320779E-2</c:v>
                </c:pt>
                <c:pt idx="52" formatCode="0%">
                  <c:v>-1.1167881921475553E-2</c:v>
                </c:pt>
                <c:pt idx="53" formatCode="0%">
                  <c:v>-5.0054008012563433E-2</c:v>
                </c:pt>
                <c:pt idx="54" formatCode="0%">
                  <c:v>-4.843494338074783E-2</c:v>
                </c:pt>
                <c:pt idx="55" formatCode="0%">
                  <c:v>-5.7596101175048764E-2</c:v>
                </c:pt>
                <c:pt idx="56" formatCode="0%">
                  <c:v>-3.9641531124979368E-2</c:v>
                </c:pt>
                <c:pt idx="57" formatCode="0%">
                  <c:v>-4.8301797772760446E-2</c:v>
                </c:pt>
                <c:pt idx="58" formatCode="0%">
                  <c:v>-4.3936334558861145E-2</c:v>
                </c:pt>
                <c:pt idx="59" formatCode="0%">
                  <c:v>-6.1886272910277262E-2</c:v>
                </c:pt>
                <c:pt idx="60" formatCode="0%">
                  <c:v>-5.9136626127959557E-2</c:v>
                </c:pt>
                <c:pt idx="61" formatCode="0%">
                  <c:v>-4.5749640989246165E-2</c:v>
                </c:pt>
                <c:pt idx="62" formatCode="0%">
                  <c:v>-4.7410911275205803E-2</c:v>
                </c:pt>
                <c:pt idx="63" formatCode="0%">
                  <c:v>-2.5800556790434692E-2</c:v>
                </c:pt>
                <c:pt idx="64" formatCode="0%">
                  <c:v>-1.9442274067043019E-2</c:v>
                </c:pt>
                <c:pt idx="65" formatCode="0%">
                  <c:v>-1.7221245339758884E-2</c:v>
                </c:pt>
                <c:pt idx="66" formatCode="0%">
                  <c:v>1.3165065769161099E-2</c:v>
                </c:pt>
                <c:pt idx="67" formatCode="0%">
                  <c:v>4.7935222141033407E-3</c:v>
                </c:pt>
                <c:pt idx="68" formatCode="0%">
                  <c:v>-1.3575354388070116E-2</c:v>
                </c:pt>
                <c:pt idx="69" formatCode="0%">
                  <c:v>9.5772523506039153E-3</c:v>
                </c:pt>
                <c:pt idx="70" formatCode="0%">
                  <c:v>-1.3036333403548817E-5</c:v>
                </c:pt>
                <c:pt idx="71" formatCode="0%">
                  <c:v>1.6225513072385844E-2</c:v>
                </c:pt>
                <c:pt idx="72" formatCode="0%">
                  <c:v>3.446312716035882E-2</c:v>
                </c:pt>
                <c:pt idx="73" formatCode="0%">
                  <c:v>1.3692148127719683E-2</c:v>
                </c:pt>
                <c:pt idx="74" formatCode="0%">
                  <c:v>-1.3667496993373662E-3</c:v>
                </c:pt>
                <c:pt idx="75" formatCode="0%">
                  <c:v>6.297089598147565E-3</c:v>
                </c:pt>
                <c:pt idx="76" formatCode="0%">
                  <c:v>4.1454672835881112E-3</c:v>
                </c:pt>
                <c:pt idx="77" formatCode="0%">
                  <c:v>2.2408180143201006E-2</c:v>
                </c:pt>
                <c:pt idx="78" formatCode="0%">
                  <c:v>3.5027231095289268E-2</c:v>
                </c:pt>
                <c:pt idx="79" formatCode="0%">
                  <c:v>3.3075799943713902E-2</c:v>
                </c:pt>
                <c:pt idx="80" formatCode="0%">
                  <c:v>4.7524492934045925E-2</c:v>
                </c:pt>
                <c:pt idx="81" formatCode="0%">
                  <c:v>6.2010136870471522E-2</c:v>
                </c:pt>
                <c:pt idx="82" formatCode="0%">
                  <c:v>5.4123365161632631E-2</c:v>
                </c:pt>
                <c:pt idx="83" formatCode="0%">
                  <c:v>4.2296753983213753E-2</c:v>
                </c:pt>
                <c:pt idx="84" formatCode="0%">
                  <c:v>3.2953779875871669E-2</c:v>
                </c:pt>
                <c:pt idx="85" formatCode="0%">
                  <c:v>4.5719353233546478E-3</c:v>
                </c:pt>
                <c:pt idx="86" formatCode="0%">
                  <c:v>-8.0492843586662532E-3</c:v>
                </c:pt>
                <c:pt idx="87" formatCode="0%">
                  <c:v>-4.4654307457202558E-3</c:v>
                </c:pt>
                <c:pt idx="88" formatCode="0%">
                  <c:v>-2.1973713571624254E-2</c:v>
                </c:pt>
                <c:pt idx="89" formatCode="0%">
                  <c:v>-3.2296707318278051E-2</c:v>
                </c:pt>
                <c:pt idx="90" formatCode="0%">
                  <c:v>2.2986323168794343E-4</c:v>
                </c:pt>
                <c:pt idx="91" formatCode="0%">
                  <c:v>2.2922543337400292E-3</c:v>
                </c:pt>
                <c:pt idx="92" formatCode="0%">
                  <c:v>2.4796971176751281E-2</c:v>
                </c:pt>
                <c:pt idx="93" formatCode="0%">
                  <c:v>2.4305257170319949E-2</c:v>
                </c:pt>
                <c:pt idx="94" formatCode="0%">
                  <c:v>1.2146260120018626E-2</c:v>
                </c:pt>
                <c:pt idx="95" formatCode="0%">
                  <c:v>1.8154452727248804E-2</c:v>
                </c:pt>
                <c:pt idx="96" formatCode="0%">
                  <c:v>2.8411904299060042E-2</c:v>
                </c:pt>
                <c:pt idx="97" formatCode="0%">
                  <c:v>8.2719314865104199E-2</c:v>
                </c:pt>
                <c:pt idx="98" formatCode="0%">
                  <c:v>9.2754873569429019E-2</c:v>
                </c:pt>
                <c:pt idx="99" formatCode="0%">
                  <c:v>0.14870730849481273</c:v>
                </c:pt>
                <c:pt idx="100" formatCode="0%">
                  <c:v>0.14952974264462204</c:v>
                </c:pt>
                <c:pt idx="101" formatCode="0%">
                  <c:v>0.12115392379403689</c:v>
                </c:pt>
                <c:pt idx="102" formatCode="0%">
                  <c:v>8.8074762119481731E-2</c:v>
                </c:pt>
                <c:pt idx="103" formatCode="0%">
                  <c:v>3.9029675670576358E-2</c:v>
                </c:pt>
                <c:pt idx="104" formatCode="0%">
                  <c:v>1.8046095806623086E-3</c:v>
                </c:pt>
                <c:pt idx="105" formatCode="0%">
                  <c:v>-2.6662288324444505E-2</c:v>
                </c:pt>
                <c:pt idx="106" formatCode="0%">
                  <c:v>-4.3710775686916392E-2</c:v>
                </c:pt>
                <c:pt idx="107" formatCode="0%">
                  <c:v>-6.4228075312209532E-2</c:v>
                </c:pt>
                <c:pt idx="108" formatCode="0%">
                  <c:v>-3.3657418600507305E-2</c:v>
                </c:pt>
                <c:pt idx="109" formatCode="0%">
                  <c:v>-2.5813630490685302E-2</c:v>
                </c:pt>
                <c:pt idx="110" formatCode="0%">
                  <c:v>4.0210170574002113E-3</c:v>
                </c:pt>
                <c:pt idx="111" formatCode="0%">
                  <c:v>1.1589753083255605E-2</c:v>
                </c:pt>
                <c:pt idx="112" formatCode="0%">
                  <c:v>1.9521688245350832E-2</c:v>
                </c:pt>
                <c:pt idx="113" formatCode="0%">
                  <c:v>2.4779849841847224E-2</c:v>
                </c:pt>
                <c:pt idx="114" formatCode="0%">
                  <c:v>1.9663637643042797E-2</c:v>
                </c:pt>
                <c:pt idx="115" formatCode="0%">
                  <c:v>1.1006241182379251E-2</c:v>
                </c:pt>
                <c:pt idx="116" formatCode="0%">
                  <c:v>1.2856420380301437E-2</c:v>
                </c:pt>
                <c:pt idx="117" formatCode="0%">
                  <c:v>6.8571980475493621E-3</c:v>
                </c:pt>
                <c:pt idx="118" formatCode="0%">
                  <c:v>1.4698254623811913E-2</c:v>
                </c:pt>
                <c:pt idx="119" formatCode="0%">
                  <c:v>3.1420874348852434E-2</c:v>
                </c:pt>
                <c:pt idx="120" formatCode="0%">
                  <c:v>1.3566423271806016E-2</c:v>
                </c:pt>
                <c:pt idx="121" formatCode="0%">
                  <c:v>3.681023749572887E-2</c:v>
                </c:pt>
                <c:pt idx="122" formatCode="0%">
                  <c:v>4.7328122818607321E-2</c:v>
                </c:pt>
                <c:pt idx="123" formatCode="0%">
                  <c:v>5.3449069932853366E-2</c:v>
                </c:pt>
                <c:pt idx="124" formatCode="0%">
                  <c:v>5.8246782230085392E-2</c:v>
                </c:pt>
                <c:pt idx="125" formatCode="0%">
                  <c:v>6.7512270432837695E-2</c:v>
                </c:pt>
                <c:pt idx="126" formatCode="0%">
                  <c:v>5.6242594014682901E-2</c:v>
                </c:pt>
                <c:pt idx="127" formatCode="0%">
                  <c:v>4.9041227569533996E-2</c:v>
                </c:pt>
                <c:pt idx="128" formatCode="0%">
                  <c:v>2.5190253815625674E-2</c:v>
                </c:pt>
                <c:pt idx="129" formatCode="0%">
                  <c:v>3.1594648856653196E-2</c:v>
                </c:pt>
                <c:pt idx="130" formatCode="0%">
                  <c:v>4.8735725152075027E-2</c:v>
                </c:pt>
                <c:pt idx="131" formatCode="0%">
                  <c:v>5.1696793355666015E-2</c:v>
                </c:pt>
                <c:pt idx="132" formatCode="0%">
                  <c:v>7.2225682543465286E-2</c:v>
                </c:pt>
                <c:pt idx="133" formatCode="0%">
                  <c:v>6.0623207964104697E-2</c:v>
                </c:pt>
                <c:pt idx="134" formatCode="0%">
                  <c:v>7.3411494360849927E-2</c:v>
                </c:pt>
                <c:pt idx="135" formatCode="0%">
                  <c:v>2.0598997093935312E-2</c:v>
                </c:pt>
                <c:pt idx="136" formatCode="0%">
                  <c:v>1.5018599298846524E-2</c:v>
                </c:pt>
                <c:pt idx="137" formatCode="0%">
                  <c:v>2.1362722391675693E-3</c:v>
                </c:pt>
                <c:pt idx="138" formatCode="0%">
                  <c:v>-6.7492958932037217E-3</c:v>
                </c:pt>
                <c:pt idx="139" formatCode="0%">
                  <c:v>2.4310800834157487E-2</c:v>
                </c:pt>
                <c:pt idx="140" formatCode="0%">
                  <c:v>3.0191688333288225E-2</c:v>
                </c:pt>
                <c:pt idx="141" formatCode="0%">
                  <c:v>3.781766997428182E-2</c:v>
                </c:pt>
                <c:pt idx="142" formatCode="0%">
                  <c:v>2.6046643018039717E-2</c:v>
                </c:pt>
                <c:pt idx="143" formatCode="0%">
                  <c:v>4.1640399924732119E-2</c:v>
                </c:pt>
                <c:pt idx="144" formatCode="0%">
                  <c:v>2.4923637669294507E-2</c:v>
                </c:pt>
                <c:pt idx="145" formatCode="0%">
                  <c:v>6.2276429245748943E-3</c:v>
                </c:pt>
                <c:pt idx="146" formatCode="0%">
                  <c:v>1.3745194385141657E-2</c:v>
                </c:pt>
                <c:pt idx="147" formatCode="0%">
                  <c:v>4.3424434941259804E-2</c:v>
                </c:pt>
                <c:pt idx="148" formatCode="0%">
                  <c:v>7.1369984187906965E-2</c:v>
                </c:pt>
                <c:pt idx="149" formatCode="0%">
                  <c:v>0.12829094147970621</c:v>
                </c:pt>
                <c:pt idx="150" formatCode="0%">
                  <c:v>0.13628431393865625</c:v>
                </c:pt>
                <c:pt idx="151" formatCode="0%">
                  <c:v>0.14834675833662025</c:v>
                </c:pt>
                <c:pt idx="152" formatCode="0%">
                  <c:v>0.11861294931746813</c:v>
                </c:pt>
                <c:pt idx="153" formatCode="0%">
                  <c:v>9.2824006556841532E-2</c:v>
                </c:pt>
                <c:pt idx="154" formatCode="0%">
                  <c:v>8.9840653852179875E-2</c:v>
                </c:pt>
                <c:pt idx="155" formatCode="0%">
                  <c:v>5.4314431252187045E-2</c:v>
                </c:pt>
                <c:pt idx="156" formatCode="0%">
                  <c:v>4.9808379519220347E-2</c:v>
                </c:pt>
                <c:pt idx="157" formatCode="0%">
                  <c:v>1.6999411686245303E-2</c:v>
                </c:pt>
                <c:pt idx="158" formatCode="0%">
                  <c:v>-1.3325172362702142E-2</c:v>
                </c:pt>
                <c:pt idx="159" formatCode="0%">
                  <c:v>-2.3740260742560082E-2</c:v>
                </c:pt>
                <c:pt idx="160" formatCode="0%">
                  <c:v>-1.637659358641208E-2</c:v>
                </c:pt>
                <c:pt idx="161" formatCode="0%">
                  <c:v>5.4203051706376293E-3</c:v>
                </c:pt>
                <c:pt idx="162" formatCode="0%">
                  <c:v>3.7135693937643266E-2</c:v>
                </c:pt>
                <c:pt idx="163" formatCode="0%">
                  <c:v>4.6254327680175678E-2</c:v>
                </c:pt>
                <c:pt idx="164" formatCode="0%">
                  <c:v>5.9670987644050433E-2</c:v>
                </c:pt>
                <c:pt idx="165" formatCode="0%">
                  <c:v>4.5142533249840522E-2</c:v>
                </c:pt>
                <c:pt idx="166" formatCode="0%">
                  <c:v>3.4625321794270247E-2</c:v>
                </c:pt>
                <c:pt idx="167" formatCode="0%">
                  <c:v>3.082407759703587E-3</c:v>
                </c:pt>
                <c:pt idx="168" formatCode="0%">
                  <c:v>-5.2119131888037629E-3</c:v>
                </c:pt>
                <c:pt idx="169" formatCode="0%">
                  <c:v>-9.8075300787128228E-3</c:v>
                </c:pt>
                <c:pt idx="170" formatCode="0%">
                  <c:v>-2.3293155805481747E-2</c:v>
                </c:pt>
                <c:pt idx="171" formatCode="0%">
                  <c:v>2.3925384166563202E-3</c:v>
                </c:pt>
                <c:pt idx="172" formatCode="0%">
                  <c:v>-7.8143025742012373E-3</c:v>
                </c:pt>
                <c:pt idx="173" formatCode="0%">
                  <c:v>6.8186276509660804E-3</c:v>
                </c:pt>
                <c:pt idx="174" formatCode="0%">
                  <c:v>1.1622167565510599E-2</c:v>
                </c:pt>
                <c:pt idx="175" formatCode="0%">
                  <c:v>1.9723570307403016E-2</c:v>
                </c:pt>
                <c:pt idx="176" formatCode="0%">
                  <c:v>2.3277882349465928E-2</c:v>
                </c:pt>
                <c:pt idx="177" formatCode="0%">
                  <c:v>2.9709303547205357E-2</c:v>
                </c:pt>
                <c:pt idx="178" formatCode="0%">
                  <c:v>2.9700178642507291E-2</c:v>
                </c:pt>
                <c:pt idx="179" formatCode="0%">
                  <c:v>2.3115323744081318E-2</c:v>
                </c:pt>
                <c:pt idx="180" formatCode="0%">
                  <c:v>3.9323186286989165E-2</c:v>
                </c:pt>
                <c:pt idx="181" formatCode="0%">
                  <c:v>2.5247800663340092E-2</c:v>
                </c:pt>
                <c:pt idx="182" formatCode="0%">
                  <c:v>2.2372562097227489E-2</c:v>
                </c:pt>
                <c:pt idx="183" formatCode="0%">
                  <c:v>4.3286583248080435E-2</c:v>
                </c:pt>
                <c:pt idx="184" formatCode="0%">
                  <c:v>4.712108536826598E-2</c:v>
                </c:pt>
                <c:pt idx="185" formatCode="0%">
                  <c:v>5.3077924419291378E-2</c:v>
                </c:pt>
                <c:pt idx="186" formatCode="0%">
                  <c:v>6.5970183956508777E-2</c:v>
                </c:pt>
                <c:pt idx="187" formatCode="0%">
                  <c:v>3.5008917043541476E-2</c:v>
                </c:pt>
                <c:pt idx="188" formatCode="0%">
                  <c:v>3.9448130631061007E-2</c:v>
                </c:pt>
                <c:pt idx="189" formatCode="0%">
                  <c:v>2.0877240288065257E-2</c:v>
                </c:pt>
                <c:pt idx="190" formatCode="0%">
                  <c:v>7.3186428568450257E-3</c:v>
                </c:pt>
                <c:pt idx="191" formatCode="0%">
                  <c:v>2.1061692083260919E-2</c:v>
                </c:pt>
                <c:pt idx="192" formatCode="0%">
                  <c:v>-1.1864555981845326E-3</c:v>
                </c:pt>
                <c:pt idx="193" formatCode="0%">
                  <c:v>1.1906467942267573E-2</c:v>
                </c:pt>
                <c:pt idx="194" formatCode="0%">
                  <c:v>1.4977669016826844E-2</c:v>
                </c:pt>
                <c:pt idx="195" formatCode="0%">
                  <c:v>1.4116159777470827E-3</c:v>
                </c:pt>
                <c:pt idx="196" formatCode="0%">
                  <c:v>-4.9805476378540492E-3</c:v>
                </c:pt>
                <c:pt idx="197" formatCode="0%">
                  <c:v>-2.9128543666057105E-4</c:v>
                </c:pt>
                <c:pt idx="198" formatCode="0%">
                  <c:v>1.7566657005767983E-2</c:v>
                </c:pt>
                <c:pt idx="199" formatCode="0%">
                  <c:v>3.4091973972944167E-2</c:v>
                </c:pt>
                <c:pt idx="200" formatCode="0%">
                  <c:v>4.8340154644487709E-2</c:v>
                </c:pt>
                <c:pt idx="201" formatCode="0%">
                  <c:v>6.1960442969055451E-2</c:v>
                </c:pt>
                <c:pt idx="202" formatCode="0%">
                  <c:v>0.10006469788982053</c:v>
                </c:pt>
                <c:pt idx="203" formatCode="0%">
                  <c:v>0.12122437381601658</c:v>
                </c:pt>
                <c:pt idx="204" formatCode="0%">
                  <c:v>0.12858005146433782</c:v>
                </c:pt>
                <c:pt idx="205" formatCode="0%">
                  <c:v>0.1125370902524403</c:v>
                </c:pt>
                <c:pt idx="206" formatCode="0%">
                  <c:v>8.0481844279376213E-2</c:v>
                </c:pt>
                <c:pt idx="207" formatCode="0%">
                  <c:v>7.8012447752617176E-2</c:v>
                </c:pt>
                <c:pt idx="208" formatCode="0%">
                  <c:v>6.5105613133902951E-2</c:v>
                </c:pt>
                <c:pt idx="209" formatCode="0%">
                  <c:v>4.9700037423037413E-2</c:v>
                </c:pt>
                <c:pt idx="210" formatCode="0%">
                  <c:v>2.7913493742015572E-2</c:v>
                </c:pt>
                <c:pt idx="211" formatCode="0%">
                  <c:v>7.2811946384669923E-3</c:v>
                </c:pt>
                <c:pt idx="212" formatCode="0%">
                  <c:v>1.5417733482531615E-2</c:v>
                </c:pt>
                <c:pt idx="213" formatCode="0%">
                  <c:v>7.4318323341469039E-3</c:v>
                </c:pt>
                <c:pt idx="214" formatCode="0%">
                  <c:v>1.5143801341999996E-2</c:v>
                </c:pt>
                <c:pt idx="215" formatCode="0%">
                  <c:v>1.0144742590313838E-2</c:v>
                </c:pt>
                <c:pt idx="216" formatCode="0%">
                  <c:v>-1.2732663942878197E-3</c:v>
                </c:pt>
                <c:pt idx="217" formatCode="0%">
                  <c:v>1.7696881070915715E-2</c:v>
                </c:pt>
                <c:pt idx="218" formatCode="0%">
                  <c:v>9.2707311914539403E-3</c:v>
                </c:pt>
                <c:pt idx="219" formatCode="0%">
                  <c:v>8.0740382946817846E-3</c:v>
                </c:pt>
                <c:pt idx="220" formatCode="0%">
                  <c:v>2.2034987725642941E-2</c:v>
                </c:pt>
                <c:pt idx="221" formatCode="0%">
                  <c:v>4.4066822556191765E-2</c:v>
                </c:pt>
                <c:pt idx="222" formatCode="0%">
                  <c:v>2.8276962236730485E-2</c:v>
                </c:pt>
                <c:pt idx="223" formatCode="0%">
                  <c:v>2.1173210312981139E-2</c:v>
                </c:pt>
                <c:pt idx="224" formatCode="0%">
                  <c:v>1.2987886049660835E-2</c:v>
                </c:pt>
                <c:pt idx="225" formatCode="0%">
                  <c:v>7.9990915917753647E-3</c:v>
                </c:pt>
                <c:pt idx="226" formatCode="0%">
                  <c:v>2.867316076885662E-2</c:v>
                </c:pt>
                <c:pt idx="227" formatCode="0%">
                  <c:v>1.6866275030675393E-2</c:v>
                </c:pt>
                <c:pt idx="228" formatCode="0%">
                  <c:v>1.9820593909921858E-2</c:v>
                </c:pt>
                <c:pt idx="229" formatCode="0%">
                  <c:v>7.5571859415413112E-3</c:v>
                </c:pt>
                <c:pt idx="230" formatCode="0%">
                  <c:v>-8.9930932269063346E-3</c:v>
                </c:pt>
                <c:pt idx="231" formatCode="0%">
                  <c:v>8.2144294482899838E-4</c:v>
                </c:pt>
                <c:pt idx="232" formatCode="0%">
                  <c:v>2.3112527954201045E-2</c:v>
                </c:pt>
                <c:pt idx="233" formatCode="0%">
                  <c:v>2.6683749008759694E-2</c:v>
                </c:pt>
                <c:pt idx="234" formatCode="0%">
                  <c:v>7.1155021795822559E-2</c:v>
                </c:pt>
                <c:pt idx="235" formatCode="0%">
                  <c:v>6.6568853463233824E-2</c:v>
                </c:pt>
                <c:pt idx="236" formatCode="0%">
                  <c:v>4.8577655156021304E-2</c:v>
                </c:pt>
                <c:pt idx="237" formatCode="0%">
                  <c:v>5.5173020513414217E-2</c:v>
                </c:pt>
                <c:pt idx="238" formatCode="0%">
                  <c:v>3.3439366568656315E-2</c:v>
                </c:pt>
                <c:pt idx="239" formatCode="0%">
                  <c:v>5.08104499391413E-2</c:v>
                </c:pt>
                <c:pt idx="240" formatCode="0%">
                  <c:v>4.8461499150045828E-2</c:v>
                </c:pt>
                <c:pt idx="241" formatCode="0%">
                  <c:v>3.4272715077636517E-2</c:v>
                </c:pt>
                <c:pt idx="242" formatCode="0%">
                  <c:v>2.5659817222488002E-2</c:v>
                </c:pt>
                <c:pt idx="243" formatCode="0%">
                  <c:v>3.7884079592930719E-2</c:v>
                </c:pt>
                <c:pt idx="244" formatCode="0%">
                  <c:v>1.9285155349218819E-2</c:v>
                </c:pt>
                <c:pt idx="245" formatCode="0%">
                  <c:v>3.9088343485556232E-2</c:v>
                </c:pt>
                <c:pt idx="246" formatCode="0%">
                  <c:v>3.4162008043892689E-2</c:v>
                </c:pt>
                <c:pt idx="247" formatCode="0%">
                  <c:v>9.1966112961383573E-3</c:v>
                </c:pt>
                <c:pt idx="248" formatCode="0%">
                  <c:v>3.0888992830842454E-2</c:v>
                </c:pt>
                <c:pt idx="249" formatCode="0%">
                  <c:v>1.6871087723331568E-2</c:v>
                </c:pt>
                <c:pt idx="250" formatCode="0%">
                  <c:v>1.3204856331331838E-2</c:v>
                </c:pt>
                <c:pt idx="251" formatCode="0%">
                  <c:v>4.4983963655078174E-2</c:v>
                </c:pt>
                <c:pt idx="252" formatCode="0%">
                  <c:v>3.4383401251688817E-2</c:v>
                </c:pt>
                <c:pt idx="253" formatCode="0%">
                  <c:v>2.9008655502314351E-2</c:v>
                </c:pt>
                <c:pt idx="254" formatCode="0%">
                  <c:v>0.10254245722148236</c:v>
                </c:pt>
                <c:pt idx="255" formatCode="0%">
                  <c:v>0.109291913181782</c:v>
                </c:pt>
                <c:pt idx="256" formatCode="0%">
                  <c:v>0.14396349506249329</c:v>
                </c:pt>
                <c:pt idx="257" formatCode="0%">
                  <c:v>0.12889961409643758</c:v>
                </c:pt>
                <c:pt idx="258" formatCode="0%">
                  <c:v>5.8379290657408767E-2</c:v>
                </c:pt>
                <c:pt idx="259" formatCode="0%">
                  <c:v>6.47959525503079E-2</c:v>
                </c:pt>
                <c:pt idx="260" formatCode="0%">
                  <c:v>1.7686080945954474E-2</c:v>
                </c:pt>
                <c:pt idx="261" formatCode="0%">
                  <c:v>4.5099032564524411E-2</c:v>
                </c:pt>
                <c:pt idx="262" formatCode="0%">
                  <c:v>3.342849936119574E-2</c:v>
                </c:pt>
                <c:pt idx="263" formatCode="0%">
                  <c:v>-9.8052076772531249E-3</c:v>
                </c:pt>
                <c:pt idx="264" formatCode="0%">
                  <c:v>8.2482315039449361E-3</c:v>
                </c:pt>
                <c:pt idx="265" formatCode="0%">
                  <c:v>-9.7705474515935586E-3</c:v>
                </c:pt>
                <c:pt idx="266" formatCode="0%">
                  <c:v>-1.2309584867065126E-4</c:v>
                </c:pt>
                <c:pt idx="267" formatCode="0%">
                  <c:v>7.8987205633767044E-3</c:v>
                </c:pt>
                <c:pt idx="268" formatCode="0%">
                  <c:v>1.394134872138153E-2</c:v>
                </c:pt>
                <c:pt idx="269" formatCode="0%">
                  <c:v>7.7635348124940329E-3</c:v>
                </c:pt>
                <c:pt idx="270" formatCode="0%">
                  <c:v>4.5339119209768519E-3</c:v>
                </c:pt>
                <c:pt idx="271" formatCode="0%">
                  <c:v>2.4906671465042329E-2</c:v>
                </c:pt>
                <c:pt idx="272" formatCode="0%">
                  <c:v>3.022455725586215E-2</c:v>
                </c:pt>
                <c:pt idx="273" formatCode="0%">
                  <c:v>4.9831696853330554E-2</c:v>
                </c:pt>
                <c:pt idx="274" formatCode="0%">
                  <c:v>5.4348788619808852E-2</c:v>
                </c:pt>
                <c:pt idx="275" formatCode="0%">
                  <c:v>3.8733639891184168E-2</c:v>
                </c:pt>
                <c:pt idx="276" formatCode="0%">
                  <c:v>4.295508384410085E-2</c:v>
                </c:pt>
                <c:pt idx="277" formatCode="0%">
                  <c:v>3.8349834590669651E-2</c:v>
                </c:pt>
                <c:pt idx="278" formatCode="0%">
                  <c:v>4.7597325127655576E-2</c:v>
                </c:pt>
                <c:pt idx="279" formatCode="0%">
                  <c:v>4.2290152344705012E-2</c:v>
                </c:pt>
                <c:pt idx="280" formatCode="0%">
                  <c:v>2.7851781638549955E-2</c:v>
                </c:pt>
                <c:pt idx="281" formatCode="0%">
                  <c:v>4.1398501108026231E-2</c:v>
                </c:pt>
                <c:pt idx="282" formatCode="0%">
                  <c:v>4.7571168169344036E-2</c:v>
                </c:pt>
                <c:pt idx="283" formatCode="0%">
                  <c:v>6.0152316187801258E-2</c:v>
                </c:pt>
                <c:pt idx="284" formatCode="0%">
                  <c:v>3.6590744078185855E-2</c:v>
                </c:pt>
                <c:pt idx="285" formatCode="0%">
                  <c:v>2.8660184984588444E-2</c:v>
                </c:pt>
                <c:pt idx="286" formatCode="0%">
                  <c:v>5.1896848212008351E-2</c:v>
                </c:pt>
                <c:pt idx="287" formatCode="0%">
                  <c:v>4.26121142503888E-2</c:v>
                </c:pt>
                <c:pt idx="288" formatCode="0%">
                  <c:v>4.6278783949116997E-2</c:v>
                </c:pt>
                <c:pt idx="289" formatCode="0%">
                  <c:v>4.3715015820403602E-2</c:v>
                </c:pt>
                <c:pt idx="290" formatCode="0%">
                  <c:v>2.5014804297635473E-2</c:v>
                </c:pt>
                <c:pt idx="291" formatCode="0%">
                  <c:v>1.1689405340415293E-2</c:v>
                </c:pt>
                <c:pt idx="292" formatCode="0%">
                  <c:v>1.9493090976825611E-2</c:v>
                </c:pt>
                <c:pt idx="293" formatCode="0%">
                  <c:v>2.9465955697806301E-2</c:v>
                </c:pt>
                <c:pt idx="294" formatCode="0%">
                  <c:v>1.6023674118783138E-2</c:v>
                </c:pt>
                <c:pt idx="295" formatCode="0%">
                  <c:v>2.6988939346957119E-2</c:v>
                </c:pt>
                <c:pt idx="296" formatCode="0%">
                  <c:v>2.1160774906086699E-2</c:v>
                </c:pt>
                <c:pt idx="297" formatCode="0%">
                  <c:v>2.3554573021250302E-2</c:v>
                </c:pt>
                <c:pt idx="298" formatCode="0%">
                  <c:v>4.2055402063297498E-2</c:v>
                </c:pt>
                <c:pt idx="299" formatCode="0%">
                  <c:v>6.753005556852143E-2</c:v>
                </c:pt>
                <c:pt idx="300" formatCode="0%">
                  <c:v>8.4622833226167815E-2</c:v>
                </c:pt>
                <c:pt idx="301" formatCode="0%">
                  <c:v>6.8629154562820149E-2</c:v>
                </c:pt>
                <c:pt idx="302" formatCode="0%">
                  <c:v>5.0614714020067453E-2</c:v>
                </c:pt>
                <c:pt idx="303" formatCode="0%">
                  <c:v>2.6608307518384056E-2</c:v>
                </c:pt>
                <c:pt idx="304" formatCode="0%">
                  <c:v>6.8061993899252382E-2</c:v>
                </c:pt>
                <c:pt idx="305" formatCode="0%">
                  <c:v>9.1633045124314361E-2</c:v>
                </c:pt>
                <c:pt idx="306" formatCode="0%">
                  <c:v>0.11932024148939768</c:v>
                </c:pt>
                <c:pt idx="307" formatCode="0%">
                  <c:v>0.13562068464858035</c:v>
                </c:pt>
                <c:pt idx="308" formatCode="0%">
                  <c:v>0.11098784764067693</c:v>
                </c:pt>
                <c:pt idx="309" formatCode="0%">
                  <c:v>8.3665160905985525E-2</c:v>
                </c:pt>
                <c:pt idx="310" formatCode="0%">
                  <c:v>5.5689612839162184E-2</c:v>
                </c:pt>
                <c:pt idx="311" formatCode="0%">
                  <c:v>6.397537205370063E-2</c:v>
                </c:pt>
                <c:pt idx="312" formatCode="0%">
                  <c:v>3.6559425207937535E-2</c:v>
                </c:pt>
                <c:pt idx="313" formatCode="0%">
                  <c:v>2.9860923680519846E-2</c:v>
                </c:pt>
                <c:pt idx="314" formatCode="0%">
                  <c:v>1.6776677971159337E-2</c:v>
                </c:pt>
                <c:pt idx="315" formatCode="0%">
                  <c:v>-1.8551986802247566E-2</c:v>
                </c:pt>
                <c:pt idx="316" formatCode="0%">
                  <c:v>-2.6158554900723607E-2</c:v>
                </c:pt>
                <c:pt idx="317" formatCode="0%">
                  <c:v>-2.6029738938884495E-2</c:v>
                </c:pt>
                <c:pt idx="318" formatCode="0%">
                  <c:v>-2.244558085399373E-2</c:v>
                </c:pt>
                <c:pt idx="319" formatCode="0%">
                  <c:v>-2.1781159720779542E-4</c:v>
                </c:pt>
                <c:pt idx="320" formatCode="0%">
                  <c:v>1.9319796058145045E-2</c:v>
                </c:pt>
                <c:pt idx="321" formatCode="0%">
                  <c:v>2.7116639666166398E-2</c:v>
                </c:pt>
                <c:pt idx="322" formatCode="0%">
                  <c:v>2.0454290477972092E-2</c:v>
                </c:pt>
                <c:pt idx="323" formatCode="0%">
                  <c:v>1.6622532627008635E-2</c:v>
                </c:pt>
                <c:pt idx="324" formatCode="0%">
                  <c:v>5.004640834229912E-3</c:v>
                </c:pt>
                <c:pt idx="325" formatCode="0%">
                  <c:v>1.9591377881349903E-2</c:v>
                </c:pt>
                <c:pt idx="326" formatCode="0%">
                  <c:v>3.7580263293017113E-2</c:v>
                </c:pt>
                <c:pt idx="327" formatCode="0%">
                  <c:v>-1.9813010740996839E-2</c:v>
                </c:pt>
                <c:pt idx="328" formatCode="0%">
                  <c:v>-1.78362897435419E-2</c:v>
                </c:pt>
                <c:pt idx="329" formatCode="0%">
                  <c:v>-2.2152790428580094E-2</c:v>
                </c:pt>
                <c:pt idx="330" formatCode="0%">
                  <c:v>-3.814091916415363E-2</c:v>
                </c:pt>
                <c:pt idx="331" formatCode="0%">
                  <c:v>3.9385316353945932E-3</c:v>
                </c:pt>
                <c:pt idx="332" formatCode="0%">
                  <c:v>-1.7061288751906156E-3</c:v>
                </c:pt>
                <c:pt idx="333" formatCode="0%">
                  <c:v>-1.8644895972223408E-2</c:v>
                </c:pt>
                <c:pt idx="334" formatCode="0%">
                  <c:v>1.6853233444864557E-3</c:v>
                </c:pt>
                <c:pt idx="335" formatCode="0%">
                  <c:v>-9.0479513048447036E-4</c:v>
                </c:pt>
                <c:pt idx="336" formatCode="0%">
                  <c:v>1.7139220559437396E-2</c:v>
                </c:pt>
                <c:pt idx="337" formatCode="0%">
                  <c:v>3.081581337580741E-2</c:v>
                </c:pt>
                <c:pt idx="338" formatCode="0%">
                  <c:v>2.8266340851863969E-2</c:v>
                </c:pt>
                <c:pt idx="339" formatCode="0%">
                  <c:v>3.5341298754261619E-2</c:v>
                </c:pt>
                <c:pt idx="340" formatCode="0%">
                  <c:v>3.5206348217196926E-2</c:v>
                </c:pt>
                <c:pt idx="341" formatCode="0%">
                  <c:v>4.6331107158535279E-2</c:v>
                </c:pt>
                <c:pt idx="342" formatCode="0%">
                  <c:v>4.35368202506492E-2</c:v>
                </c:pt>
                <c:pt idx="343" formatCode="0%">
                  <c:v>5.2394402360184555E-2</c:v>
                </c:pt>
                <c:pt idx="344" formatCode="0%">
                  <c:v>3.8710366846220756E-2</c:v>
                </c:pt>
                <c:pt idx="345" formatCode="0%">
                  <c:v>1.9568667302692466E-2</c:v>
                </c:pt>
                <c:pt idx="346" formatCode="0%">
                  <c:v>1.4033464022421782E-2</c:v>
                </c:pt>
                <c:pt idx="347" formatCode="0%">
                  <c:v>1.4997958323486271E-2</c:v>
                </c:pt>
                <c:pt idx="348" formatCode="0%">
                  <c:v>1.9472900280390171E-2</c:v>
                </c:pt>
                <c:pt idx="349" formatCode="0%">
                  <c:v>2.8707703806885476E-2</c:v>
                </c:pt>
                <c:pt idx="350" formatCode="0%">
                  <c:v>3.1976816032704969E-2</c:v>
                </c:pt>
                <c:pt idx="351" formatCode="0%">
                  <c:v>4.0050432091778942E-2</c:v>
                </c:pt>
                <c:pt idx="352" formatCode="0%">
                  <c:v>2.9010726254101504E-2</c:v>
                </c:pt>
                <c:pt idx="353" formatCode="0%">
                  <c:v>3.0470390711851536E-2</c:v>
                </c:pt>
                <c:pt idx="354" formatCode="0%">
                  <c:v>2.0256186778137453E-2</c:v>
                </c:pt>
                <c:pt idx="355" formatCode="0%">
                  <c:v>4.1015793604266992E-2</c:v>
                </c:pt>
                <c:pt idx="356" formatCode="0%">
                  <c:v>5.1902221284635841E-2</c:v>
                </c:pt>
                <c:pt idx="357" formatCode="0%">
                  <c:v>5.8808107847978519E-2</c:v>
                </c:pt>
                <c:pt idx="358" formatCode="0%">
                  <c:v>6.8389653260648053E-2</c:v>
                </c:pt>
                <c:pt idx="359" formatCode="0%">
                  <c:v>4.2945676716731551E-2</c:v>
                </c:pt>
                <c:pt idx="360" formatCode="0%">
                  <c:v>3.9207483607454519E-2</c:v>
                </c:pt>
                <c:pt idx="361" formatCode="0%">
                  <c:v>3.4576287858689492E-2</c:v>
                </c:pt>
                <c:pt idx="362" formatCode="0%">
                  <c:v>4.978832535120703E-2</c:v>
                </c:pt>
                <c:pt idx="363" formatCode="0%">
                  <c:v>6.0211066902132071E-2</c:v>
                </c:pt>
                <c:pt idx="364" formatCode="0%">
                  <c:v>4.9135964664478005E-2</c:v>
                </c:pt>
                <c:pt idx="365" formatCode="0%">
                  <c:v>3.1536120919280375E-2</c:v>
                </c:pt>
                <c:pt idx="366" formatCode="0%">
                  <c:v>1.0709418081756628E-2</c:v>
                </c:pt>
                <c:pt idx="367" formatCode="0%">
                  <c:v>-3.3068276608372305E-2</c:v>
                </c:pt>
                <c:pt idx="368" formatCode="0%">
                  <c:v>-1.5110078507201474E-2</c:v>
                </c:pt>
                <c:pt idx="369" formatCode="0%">
                  <c:v>-9.8719154643621687E-3</c:v>
                </c:pt>
                <c:pt idx="370" formatCode="0%">
                  <c:v>-2.3398386299003482E-2</c:v>
                </c:pt>
                <c:pt idx="371" formatCode="0%">
                  <c:v>4.8827536504503222E-4</c:v>
                </c:pt>
                <c:pt idx="372" formatCode="0%">
                  <c:v>1.9236356403522503E-3</c:v>
                </c:pt>
                <c:pt idx="373" formatCode="0%">
                  <c:v>5.4900648910851668E-3</c:v>
                </c:pt>
                <c:pt idx="374" formatCode="0%">
                  <c:v>3.248159633211678E-3</c:v>
                </c:pt>
                <c:pt idx="375" formatCode="0%">
                  <c:v>4.1351433907133028E-4</c:v>
                </c:pt>
                <c:pt idx="376" formatCode="0%">
                  <c:v>-1.648370637528207E-3</c:v>
                </c:pt>
                <c:pt idx="377" formatCode="0%">
                  <c:v>-3.1982056085810839E-4</c:v>
                </c:pt>
                <c:pt idx="378" formatCode="0%">
                  <c:v>-1.3788344732786006E-2</c:v>
                </c:pt>
                <c:pt idx="379" formatCode="0%">
                  <c:v>-7.356878682569401E-3</c:v>
                </c:pt>
                <c:pt idx="380" formatCode="0%">
                  <c:v>-1.6393250011053961E-2</c:v>
                </c:pt>
                <c:pt idx="381" formatCode="0%">
                  <c:v>1.9216211823995799E-3</c:v>
                </c:pt>
                <c:pt idx="382" formatCode="0%">
                  <c:v>5.3462660446766286E-2</c:v>
                </c:pt>
                <c:pt idx="383" formatCode="0%">
                  <c:v>1.8090523309895135E-2</c:v>
                </c:pt>
                <c:pt idx="384" formatCode="0%">
                  <c:v>2.5828063465840101E-2</c:v>
                </c:pt>
                <c:pt idx="385" formatCode="0%">
                  <c:v>1.0462775778086852E-2</c:v>
                </c:pt>
                <c:pt idx="386" formatCode="0%">
                  <c:v>-8.3521523445631018E-3</c:v>
                </c:pt>
                <c:pt idx="387" formatCode="0%">
                  <c:v>1.1896242621060038E-2</c:v>
                </c:pt>
                <c:pt idx="388" formatCode="0%">
                  <c:v>6.0222894477244271E-3</c:v>
                </c:pt>
                <c:pt idx="389" formatCode="0%">
                  <c:v>7.3534043971521523E-3</c:v>
                </c:pt>
                <c:pt idx="390" formatCode="0%">
                  <c:v>3.526936981144857E-2</c:v>
                </c:pt>
                <c:pt idx="391" formatCode="0%">
                  <c:v>3.6187533363164492E-2</c:v>
                </c:pt>
                <c:pt idx="392" formatCode="0%">
                  <c:v>3.7647827638180642E-2</c:v>
                </c:pt>
                <c:pt idx="393" formatCode="0%">
                  <c:v>3.0984949733370959E-2</c:v>
                </c:pt>
                <c:pt idx="394" formatCode="0%">
                  <c:v>1.8453464223330496E-2</c:v>
                </c:pt>
                <c:pt idx="395" formatCode="0%">
                  <c:v>2.775581322731302E-2</c:v>
                </c:pt>
                <c:pt idx="396" formatCode="0%">
                  <c:v>2.487412148657886E-2</c:v>
                </c:pt>
                <c:pt idx="397" formatCode="0%">
                  <c:v>8.6415115667810571E-3</c:v>
                </c:pt>
                <c:pt idx="398" formatCode="0%">
                  <c:v>-1.9409106851666635E-3</c:v>
                </c:pt>
                <c:pt idx="399" formatCode="0%">
                  <c:v>1.6107686161932477E-3</c:v>
                </c:pt>
                <c:pt idx="400" formatCode="0%">
                  <c:v>-2.4704232990224728E-4</c:v>
                </c:pt>
                <c:pt idx="401" formatCode="0%">
                  <c:v>2.3560260440944614E-2</c:v>
                </c:pt>
                <c:pt idx="402" formatCode="0%">
                  <c:v>2.4842010813262982E-2</c:v>
                </c:pt>
                <c:pt idx="403" formatCode="0%">
                  <c:v>3.2726981047749071E-2</c:v>
                </c:pt>
                <c:pt idx="404" formatCode="0%">
                  <c:v>3.5262755643818089E-2</c:v>
                </c:pt>
                <c:pt idx="405" formatCode="0%">
                  <c:v>2.9541773143109573E-2</c:v>
                </c:pt>
                <c:pt idx="406" formatCode="0%">
                  <c:v>3.1746782755708081E-2</c:v>
                </c:pt>
                <c:pt idx="407" formatCode="0%">
                  <c:v>2.7110106550062074E-2</c:v>
                </c:pt>
                <c:pt idx="408" formatCode="0%">
                  <c:v>4.5001195334308797E-2</c:v>
                </c:pt>
                <c:pt idx="409" formatCode="0%">
                  <c:v>3.3048294423746238E-2</c:v>
                </c:pt>
                <c:pt idx="410" formatCode="0%">
                  <c:v>4.9165324438207314E-2</c:v>
                </c:pt>
                <c:pt idx="411" formatCode="0%">
                  <c:v>6.5957682588300148E-2</c:v>
                </c:pt>
                <c:pt idx="412" formatCode="0%">
                  <c:v>6.2253916325820002E-2</c:v>
                </c:pt>
                <c:pt idx="413" formatCode="0%">
                  <c:v>4.8038593394797546E-2</c:v>
                </c:pt>
                <c:pt idx="414" formatCode="0%">
                  <c:v>4.3367747184483108E-2</c:v>
                </c:pt>
                <c:pt idx="415" formatCode="0%">
                  <c:v>2.8102502825130715E-2</c:v>
                </c:pt>
                <c:pt idx="416" formatCode="0%">
                  <c:v>2.3423748023188917E-2</c:v>
                </c:pt>
                <c:pt idx="417" formatCode="0%">
                  <c:v>4.3159453222778144E-2</c:v>
                </c:pt>
                <c:pt idx="418" formatCode="0%">
                  <c:v>1.3978020023367677E-2</c:v>
                </c:pt>
                <c:pt idx="419" formatCode="0%">
                  <c:v>-1.2854539020201727E-3</c:v>
                </c:pt>
                <c:pt idx="420" formatCode="0%">
                  <c:v>-5.9019335036535336E-3</c:v>
                </c:pt>
                <c:pt idx="421" formatCode="0%">
                  <c:v>-7.0520687248439851E-3</c:v>
                </c:pt>
                <c:pt idx="422" formatCode="0%">
                  <c:v>-5.7279349814102209E-3</c:v>
                </c:pt>
                <c:pt idx="423" formatCode="0%">
                  <c:v>-4.2147894915474104E-3</c:v>
                </c:pt>
                <c:pt idx="424" formatCode="0%">
                  <c:v>-9.2434298073469368E-3</c:v>
                </c:pt>
                <c:pt idx="425" formatCode="0%">
                  <c:v>2.2617514403229233E-3</c:v>
                </c:pt>
                <c:pt idx="426" formatCode="0%">
                  <c:v>9.5556064511419514E-3</c:v>
                </c:pt>
                <c:pt idx="427" formatCode="0%">
                  <c:v>7.1878457650753624E-3</c:v>
                </c:pt>
                <c:pt idx="428" formatCode="0%">
                  <c:v>1.7669579540646962E-2</c:v>
                </c:pt>
                <c:pt idx="429" formatCode="0%">
                  <c:v>1.4395911361154257E-2</c:v>
                </c:pt>
                <c:pt idx="430" formatCode="0%">
                  <c:v>-1.3568070281070321E-3</c:v>
                </c:pt>
                <c:pt idx="431" formatCode="0%">
                  <c:v>-3.6614161279553414E-3</c:v>
                </c:pt>
                <c:pt idx="432" formatCode="0%">
                  <c:v>-8.1151586155736588E-3</c:v>
                </c:pt>
                <c:pt idx="433" formatCode="0%">
                  <c:v>8.9692295119991883E-3</c:v>
                </c:pt>
                <c:pt idx="434" formatCode="0%">
                  <c:v>4.7801203923308666E-2</c:v>
                </c:pt>
                <c:pt idx="435" formatCode="0%">
                  <c:v>5.0380296512603895E-2</c:v>
                </c:pt>
                <c:pt idx="436" formatCode="0%">
                  <c:v>5.2231952163264594E-2</c:v>
                </c:pt>
                <c:pt idx="437" formatCode="0%">
                  <c:v>3.2551736911843321E-2</c:v>
                </c:pt>
                <c:pt idx="438" formatCode="0%">
                  <c:v>1.9177291837086718E-2</c:v>
                </c:pt>
                <c:pt idx="439" formatCode="0%">
                  <c:v>1.7121590227609618E-2</c:v>
                </c:pt>
                <c:pt idx="440" formatCode="0%">
                  <c:v>1.7417011306574581E-2</c:v>
                </c:pt>
                <c:pt idx="441" formatCode="0%">
                  <c:v>1.454510725473912E-2</c:v>
                </c:pt>
                <c:pt idx="442" formatCode="0%">
                  <c:v>3.3388166697808863E-2</c:v>
                </c:pt>
                <c:pt idx="443" formatCode="0%">
                  <c:v>2.6216041579983029E-2</c:v>
                </c:pt>
                <c:pt idx="444" formatCode="0%">
                  <c:v>3.2361306321661454E-2</c:v>
                </c:pt>
                <c:pt idx="445" formatCode="0%">
                  <c:v>2.793997445712848E-2</c:v>
                </c:pt>
                <c:pt idx="446" formatCode="0%">
                  <c:v>2.1258003120720126E-2</c:v>
                </c:pt>
                <c:pt idx="447" formatCode="0%">
                  <c:v>5.3918935752420571E-2</c:v>
                </c:pt>
                <c:pt idx="448" formatCode="0%">
                  <c:v>4.2498705773486689E-2</c:v>
                </c:pt>
                <c:pt idx="449" formatCode="0%">
                  <c:v>4.746899346185951E-2</c:v>
                </c:pt>
                <c:pt idx="450" formatCode="0%">
                  <c:v>2.038590940686702E-2</c:v>
                </c:pt>
                <c:pt idx="451" formatCode="0%">
                  <c:v>2.1298717163287906E-2</c:v>
                </c:pt>
                <c:pt idx="452" formatCode="0%">
                  <c:v>1.4584829375988928E-2</c:v>
                </c:pt>
                <c:pt idx="453" formatCode="0%">
                  <c:v>-3.8971108694894063E-3</c:v>
                </c:pt>
                <c:pt idx="454" formatCode="0%">
                  <c:v>3.4447119225715639E-3</c:v>
                </c:pt>
                <c:pt idx="455" formatCode="0%">
                  <c:v>-9.9638032907172214E-3</c:v>
                </c:pt>
                <c:pt idx="456" formatCode="0%">
                  <c:v>8.6525049246611418E-2</c:v>
                </c:pt>
                <c:pt idx="457" formatCode="0%">
                  <c:v>3.6571958620995604E-2</c:v>
                </c:pt>
                <c:pt idx="458" formatCode="0%">
                  <c:v>2.8253118090333373E-3</c:v>
                </c:pt>
                <c:pt idx="459" formatCode="0%">
                  <c:v>1.3739610684130321E-2</c:v>
                </c:pt>
                <c:pt idx="460" formatCode="0%">
                  <c:v>-8.3356796519359788E-2</c:v>
                </c:pt>
                <c:pt idx="461" formatCode="0%">
                  <c:v>-1.7893849370883008E-2</c:v>
                </c:pt>
                <c:pt idx="462" formatCode="0%">
                  <c:v>3.063488190336261E-2</c:v>
                </c:pt>
                <c:pt idx="463" formatCode="0%">
                  <c:v>2.0013223026014826E-2</c:v>
                </c:pt>
                <c:pt idx="464" formatCode="0%">
                  <c:v>5.047473911118483E-2</c:v>
                </c:pt>
                <c:pt idx="465" formatCode="0%">
                  <c:v>5.1738935168041511E-2</c:v>
                </c:pt>
                <c:pt idx="466" formatCode="0%">
                  <c:v>1.038470134925995E-2</c:v>
                </c:pt>
                <c:pt idx="467" formatCode="0%">
                  <c:v>1.4913027916211741E-2</c:v>
                </c:pt>
                <c:pt idx="468" formatCode="0%">
                  <c:v>5.1756169784598072E-3</c:v>
                </c:pt>
                <c:pt idx="469" formatCode="0%">
                  <c:v>1.9618860097954105E-3</c:v>
                </c:pt>
                <c:pt idx="470" formatCode="0%">
                  <c:v>2.3423232634315783E-2</c:v>
                </c:pt>
                <c:pt idx="471" formatCode="0%">
                  <c:v>1.1673132500863881E-2</c:v>
                </c:pt>
                <c:pt idx="472" formatCode="0%">
                  <c:v>7.31165122216626E-3</c:v>
                </c:pt>
                <c:pt idx="473" formatCode="0%">
                  <c:v>-8.5516022833984628E-3</c:v>
                </c:pt>
                <c:pt idx="474" formatCode="0%">
                  <c:v>-5.5100431442007825E-3</c:v>
                </c:pt>
                <c:pt idx="475" formatCode="0%">
                  <c:v>-1.5750320126988404E-2</c:v>
                </c:pt>
                <c:pt idx="476" formatCode="0%">
                  <c:v>-1.3260374652141471E-2</c:v>
                </c:pt>
                <c:pt idx="477" formatCode="0%">
                  <c:v>4.6831293725928536E-3</c:v>
                </c:pt>
                <c:pt idx="478" formatCode="0%">
                  <c:v>5.7394200060905121E-3</c:v>
                </c:pt>
                <c:pt idx="479" formatCode="0%">
                  <c:v>1.9259595372816962E-2</c:v>
                </c:pt>
                <c:pt idx="480" formatCode="0%">
                  <c:v>1.1380821981827882E-2</c:v>
                </c:pt>
                <c:pt idx="481" formatCode="0%">
                  <c:v>1.9243495463918237E-2</c:v>
                </c:pt>
                <c:pt idx="482" formatCode="0%">
                  <c:v>1.914929993677017E-2</c:v>
                </c:pt>
                <c:pt idx="483" formatCode="0%">
                  <c:v>1.9611932703293755E-2</c:v>
                </c:pt>
                <c:pt idx="484" formatCode="0%">
                  <c:v>8.7930364942867545E-3</c:v>
                </c:pt>
                <c:pt idx="485" formatCode="0%">
                  <c:v>-1.0259637722445425E-2</c:v>
                </c:pt>
                <c:pt idx="486" formatCode="0%">
                  <c:v>-6.4931739307003689E-3</c:v>
                </c:pt>
                <c:pt idx="487" formatCode="0%">
                  <c:v>-2.0412302755855483E-2</c:v>
                </c:pt>
                <c:pt idx="488" formatCode="0%">
                  <c:v>-2.8051101660581113E-3</c:v>
                </c:pt>
                <c:pt idx="489" formatCode="0%">
                  <c:v>-1.7349225806254642E-3</c:v>
                </c:pt>
                <c:pt idx="490" formatCode="0%">
                  <c:v>6.4160207289771787E-3</c:v>
                </c:pt>
                <c:pt idx="491" formatCode="0%">
                  <c:v>1.350366898791755E-2</c:v>
                </c:pt>
                <c:pt idx="492" formatCode="0%">
                  <c:v>1.3065431487775836E-2</c:v>
                </c:pt>
                <c:pt idx="493" formatCode="0%">
                  <c:v>1.5103878845670549E-2</c:v>
                </c:pt>
                <c:pt idx="494" formatCode="0%">
                  <c:v>6.4468119029992277E-3</c:v>
                </c:pt>
                <c:pt idx="495" formatCode="0%">
                  <c:v>3.493541944428058E-2</c:v>
                </c:pt>
                <c:pt idx="496" formatCode="0%">
                  <c:v>2.7882157242325567E-2</c:v>
                </c:pt>
                <c:pt idx="497" formatCode="0%">
                  <c:v>4.8688323601508099E-2</c:v>
                </c:pt>
                <c:pt idx="498" formatCode="0%">
                  <c:v>4.5795510185901112E-2</c:v>
                </c:pt>
                <c:pt idx="499" formatCode="0%">
                  <c:v>3.8571200882258516E-2</c:v>
                </c:pt>
                <c:pt idx="500" formatCode="0%">
                  <c:v>4.0157291766812486E-2</c:v>
                </c:pt>
                <c:pt idx="501" formatCode="0%">
                  <c:v>3.9906871100001684E-2</c:v>
                </c:pt>
                <c:pt idx="502" formatCode="0%">
                  <c:v>2.2713511761779159E-2</c:v>
                </c:pt>
                <c:pt idx="503" formatCode="0%">
                  <c:v>2.3238490154837699E-3</c:v>
                </c:pt>
                <c:pt idx="504" formatCode="0%">
                  <c:v>8.5124532358273886E-3</c:v>
                </c:pt>
                <c:pt idx="505" formatCode="0%">
                  <c:v>-1.8253118386082012E-2</c:v>
                </c:pt>
                <c:pt idx="506" formatCode="0%">
                  <c:v>4.9024250862461649E-4</c:v>
                </c:pt>
                <c:pt idx="507" formatCode="0%">
                  <c:v>1.0960326937485387E-2</c:v>
                </c:pt>
                <c:pt idx="508" formatCode="0%">
                  <c:v>1.5304283421398113E-2</c:v>
                </c:pt>
                <c:pt idx="509" formatCode="0%">
                  <c:v>1.4032220251171346E-2</c:v>
                </c:pt>
                <c:pt idx="510" formatCode="0%">
                  <c:v>1.3305223873613548E-2</c:v>
                </c:pt>
                <c:pt idx="511" formatCode="0%">
                  <c:v>2.522381422843023E-2</c:v>
                </c:pt>
                <c:pt idx="512" formatCode="0%">
                  <c:v>8.6372610111595804E-4</c:v>
                </c:pt>
                <c:pt idx="513" formatCode="0%">
                  <c:v>5.1614954913759004E-3</c:v>
                </c:pt>
                <c:pt idx="514" formatCode="0%">
                  <c:v>7.816421997627776E-3</c:v>
                </c:pt>
                <c:pt idx="515" formatCode="0%">
                  <c:v>3.30323214680035E-2</c:v>
                </c:pt>
                <c:pt idx="516" formatCode="0%">
                  <c:v>6.0782072786814467E-2</c:v>
                </c:pt>
                <c:pt idx="517" formatCode="0%">
                  <c:v>6.5853803524562382E-2</c:v>
                </c:pt>
                <c:pt idx="518" formatCode="0%">
                  <c:v>8.5459777117351088E-2</c:v>
                </c:pt>
                <c:pt idx="519" formatCode="0%">
                  <c:v>6.5706820939684496E-2</c:v>
                </c:pt>
                <c:pt idx="520" formatCode="0%">
                  <c:v>6.0396035711646201E-2</c:v>
                </c:pt>
                <c:pt idx="521" formatCode="0%">
                  <c:v>5.4812368034734549E-2</c:v>
                </c:pt>
                <c:pt idx="522" formatCode="0%">
                  <c:v>3.1809932743289471E-2</c:v>
                </c:pt>
                <c:pt idx="523" formatCode="0%">
                  <c:v>-3.6136577186940411E-3</c:v>
                </c:pt>
                <c:pt idx="524" formatCode="0%">
                  <c:v>-8.5918913634064342E-3</c:v>
                </c:pt>
                <c:pt idx="525" formatCode="0%">
                  <c:v>-1.1377592368330136E-3</c:v>
                </c:pt>
                <c:pt idx="526" formatCode="0%">
                  <c:v>3.2104870064264546E-4</c:v>
                </c:pt>
                <c:pt idx="527" formatCode="0%">
                  <c:v>1.5326140964394108E-2</c:v>
                </c:pt>
                <c:pt idx="528" formatCode="0%">
                  <c:v>-1.6811838599773976E-3</c:v>
                </c:pt>
                <c:pt idx="529" formatCode="0%">
                  <c:v>-5.5447611478298686E-4</c:v>
                </c:pt>
                <c:pt idx="530" formatCode="0%">
                  <c:v>2.0956044175526101E-2</c:v>
                </c:pt>
                <c:pt idx="531" formatCode="0%">
                  <c:v>2.1878014721698813E-2</c:v>
                </c:pt>
                <c:pt idx="532" formatCode="0%">
                  <c:v>4.2012185367362065E-2</c:v>
                </c:pt>
                <c:pt idx="533" formatCode="0%">
                  <c:v>4.4801247911852471E-2</c:v>
                </c:pt>
                <c:pt idx="534" formatCode="0%">
                  <c:v>1.5206205344038937E-2</c:v>
                </c:pt>
                <c:pt idx="535" formatCode="0%">
                  <c:v>-6.074755212580385E-3</c:v>
                </c:pt>
                <c:pt idx="536" formatCode="0%">
                  <c:v>1.1370340791527989E-2</c:v>
                </c:pt>
                <c:pt idx="537" formatCode="0%">
                  <c:v>4.401590072399264E-3</c:v>
                </c:pt>
                <c:pt idx="538" formatCode="0%">
                  <c:v>2.181142826375515E-2</c:v>
                </c:pt>
                <c:pt idx="539" formatCode="0%">
                  <c:v>2.5032943365602023E-2</c:v>
                </c:pt>
                <c:pt idx="540" formatCode="0%">
                  <c:v>4.2318912792385088E-3</c:v>
                </c:pt>
                <c:pt idx="541" formatCode="0%">
                  <c:v>1.3352269158147356E-2</c:v>
                </c:pt>
                <c:pt idx="542" formatCode="0%">
                  <c:v>1.3909605803082759E-2</c:v>
                </c:pt>
                <c:pt idx="543" formatCode="0%">
                  <c:v>2.2597078933102033E-2</c:v>
                </c:pt>
                <c:pt idx="544" formatCode="0%">
                  <c:v>5.0407961464897122E-2</c:v>
                </c:pt>
                <c:pt idx="545" formatCode="0%">
                  <c:v>3.9406882916236841E-2</c:v>
                </c:pt>
                <c:pt idx="546" formatCode="0%">
                  <c:v>4.6573464696578748E-2</c:v>
                </c:pt>
                <c:pt idx="547" formatCode="0%">
                  <c:v>7.4687123560822855E-2</c:v>
                </c:pt>
                <c:pt idx="548" formatCode="0%">
                  <c:v>4.7359716721217193E-2</c:v>
                </c:pt>
                <c:pt idx="549" formatCode="0%">
                  <c:v>5.8151149816370706E-2</c:v>
                </c:pt>
                <c:pt idx="550" formatCode="0%">
                  <c:v>4.7755651971834734E-2</c:v>
                </c:pt>
                <c:pt idx="551" formatCode="0%">
                  <c:v>4.9505303434745906E-2</c:v>
                </c:pt>
                <c:pt idx="552" formatCode="0%">
                  <c:v>2.3037719473866902E-2</c:v>
                </c:pt>
                <c:pt idx="553" formatCode="0%">
                  <c:v>1.6058452442070603E-2</c:v>
                </c:pt>
                <c:pt idx="554" formatCode="0%">
                  <c:v>4.1549267746334717E-3</c:v>
                </c:pt>
                <c:pt idx="555" formatCode="0%">
                  <c:v>-1.0391872313529671E-2</c:v>
                </c:pt>
                <c:pt idx="556" formatCode="0%">
                  <c:v>1.873629107928898E-2</c:v>
                </c:pt>
                <c:pt idx="557" formatCode="0%">
                  <c:v>1.5620624307967956E-2</c:v>
                </c:pt>
                <c:pt idx="558" formatCode="0%">
                  <c:v>2.3508149440220727E-2</c:v>
                </c:pt>
                <c:pt idx="559" formatCode="0%">
                  <c:v>2.4777442204561018E-2</c:v>
                </c:pt>
                <c:pt idx="560" formatCode="0%">
                  <c:v>4.1480866189339549E-2</c:v>
                </c:pt>
                <c:pt idx="561" formatCode="0%">
                  <c:v>2.6836946397906569E-2</c:v>
                </c:pt>
                <c:pt idx="562" formatCode="0%">
                  <c:v>2.6834301291974283E-2</c:v>
                </c:pt>
                <c:pt idx="563" formatCode="0%">
                  <c:v>1.3736417825350289E-2</c:v>
                </c:pt>
                <c:pt idx="564" formatCode="0%">
                  <c:v>1.5010044585551663E-2</c:v>
                </c:pt>
                <c:pt idx="565" formatCode="0%">
                  <c:v>3.0287719968035365E-2</c:v>
                </c:pt>
                <c:pt idx="566" formatCode="0%">
                  <c:v>5.993662233243624E-2</c:v>
                </c:pt>
                <c:pt idx="567" formatCode="0%">
                  <c:v>0.10639211422090922</c:v>
                </c:pt>
                <c:pt idx="568" formatCode="0%">
                  <c:v>0.10790896702991604</c:v>
                </c:pt>
                <c:pt idx="569" formatCode="0%">
                  <c:v>0.15414895782481519</c:v>
                </c:pt>
                <c:pt idx="570" formatCode="0%">
                  <c:v>0.12955619331514989</c:v>
                </c:pt>
                <c:pt idx="571" formatCode="0%">
                  <c:v>0.10561328901331901</c:v>
                </c:pt>
                <c:pt idx="572" formatCode="0%">
                  <c:v>7.6676558131692607E-2</c:v>
                </c:pt>
                <c:pt idx="573" formatCode="0%">
                  <c:v>2.7049581289809499E-2</c:v>
                </c:pt>
                <c:pt idx="574" formatCode="0%">
                  <c:v>9.9301842819268238E-3</c:v>
                </c:pt>
                <c:pt idx="575" formatCode="0%">
                  <c:v>-7.9237106532533685E-3</c:v>
                </c:pt>
                <c:pt idx="576" formatCode="0%">
                  <c:v>-7.5053800987963104E-3</c:v>
                </c:pt>
                <c:pt idx="577" formatCode="0%">
                  <c:v>-1.1730828891333145E-3</c:v>
                </c:pt>
                <c:pt idx="578" formatCode="0%">
                  <c:v>-6.2597030993026825E-3</c:v>
                </c:pt>
                <c:pt idx="579" formatCode="0%">
                  <c:v>-9.9519938096371829E-3</c:v>
                </c:pt>
                <c:pt idx="580" formatCode="0%">
                  <c:v>2.2488999236802698E-3</c:v>
                </c:pt>
                <c:pt idx="581" formatCode="0%">
                  <c:v>4.4837333917018274E-3</c:v>
                </c:pt>
                <c:pt idx="582" formatCode="0%">
                  <c:v>3.1498325804311333E-2</c:v>
                </c:pt>
                <c:pt idx="583" formatCode="0%">
                  <c:v>3.4898160063029815E-2</c:v>
                </c:pt>
                <c:pt idx="584" formatCode="0%">
                  <c:v>4.1065159116021377E-2</c:v>
                </c:pt>
                <c:pt idx="585" formatCode="0%">
                  <c:v>4.7332080637475293E-2</c:v>
                </c:pt>
                <c:pt idx="586" formatCode="0%">
                  <c:v>3.3266395819539607E-2</c:v>
                </c:pt>
                <c:pt idx="587" formatCode="0%">
                  <c:v>1.694205274252214E-2</c:v>
                </c:pt>
                <c:pt idx="588" formatCode="0%">
                  <c:v>5.4174266754556388E-3</c:v>
                </c:pt>
                <c:pt idx="589" formatCode="0%">
                  <c:v>6.9842745236174952E-3</c:v>
                </c:pt>
                <c:pt idx="590" formatCode="0%">
                  <c:v>4.3228801213444079E-3</c:v>
                </c:pt>
                <c:pt idx="591" formatCode="0%">
                  <c:v>1.9640604978165221E-2</c:v>
                </c:pt>
                <c:pt idx="592" formatCode="0%">
                  <c:v>2.3743767552441453E-2</c:v>
                </c:pt>
                <c:pt idx="593" formatCode="0%">
                  <c:v>1.4691249423846253E-2</c:v>
                </c:pt>
                <c:pt idx="594" formatCode="0%">
                  <c:v>2.8437263712826288E-2</c:v>
                </c:pt>
                <c:pt idx="595" formatCode="0%">
                  <c:v>5.5151146785876959E-2</c:v>
                </c:pt>
                <c:pt idx="596" formatCode="0%">
                  <c:v>3.9007680222249874E-2</c:v>
                </c:pt>
                <c:pt idx="597" formatCode="0%">
                  <c:v>4.254809398641024E-2</c:v>
                </c:pt>
                <c:pt idx="598" formatCode="0%">
                  <c:v>2.9634472394304279E-2</c:v>
                </c:pt>
                <c:pt idx="599" formatCode="0%">
                  <c:v>4.7166756664445586E-2</c:v>
                </c:pt>
                <c:pt idx="600" formatCode="0%">
                  <c:v>4.292462965952426E-2</c:v>
                </c:pt>
                <c:pt idx="601" formatCode="0%">
                  <c:v>3.6376913355263385E-2</c:v>
                </c:pt>
                <c:pt idx="602" formatCode="0%">
                  <c:v>4.7856010052996112E-2</c:v>
                </c:pt>
                <c:pt idx="603" formatCode="0%">
                  <c:v>1.8098707051505292E-2</c:v>
                </c:pt>
                <c:pt idx="604" formatCode="0%">
                  <c:v>3.5165429985106078E-2</c:v>
                </c:pt>
                <c:pt idx="605" formatCode="0%">
                  <c:v>4.1328507238559631E-2</c:v>
                </c:pt>
                <c:pt idx="606" formatCode="0%">
                  <c:v>4.1266301768420277E-2</c:v>
                </c:pt>
                <c:pt idx="607" formatCode="0%">
                  <c:v>3.3663128127896735E-2</c:v>
                </c:pt>
                <c:pt idx="608" formatCode="0%">
                  <c:v>4.8669073946865593E-2</c:v>
                </c:pt>
                <c:pt idx="609" formatCode="0%">
                  <c:v>3.4237770676718071E-2</c:v>
                </c:pt>
                <c:pt idx="610" formatCode="0%">
                  <c:v>2.6721789730685952E-2</c:v>
                </c:pt>
                <c:pt idx="611" formatCode="0%">
                  <c:v>3.1266282063108441E-2</c:v>
                </c:pt>
                <c:pt idx="612" formatCode="0%">
                  <c:v>3.5691294902403969E-2</c:v>
                </c:pt>
                <c:pt idx="613" formatCode="0%">
                  <c:v>4.5173099140492612E-2</c:v>
                </c:pt>
                <c:pt idx="614" formatCode="0%">
                  <c:v>4.0589702183445375E-2</c:v>
                </c:pt>
                <c:pt idx="615" formatCode="0%">
                  <c:v>3.1717498961821633E-2</c:v>
                </c:pt>
                <c:pt idx="616" formatCode="0%">
                  <c:v>2.0500822424605047E-2</c:v>
                </c:pt>
                <c:pt idx="617" formatCode="0%">
                  <c:v>3.2363960760639854E-2</c:v>
                </c:pt>
                <c:pt idx="618" formatCode="0%">
                  <c:v>4.6384924544047079E-2</c:v>
                </c:pt>
                <c:pt idx="619" formatCode="0%">
                  <c:v>8.4280746417952246E-2</c:v>
                </c:pt>
                <c:pt idx="620" formatCode="0%">
                  <c:v>0.10512474411845152</c:v>
                </c:pt>
                <c:pt idx="621" formatCode="0%">
                  <c:v>0.12866582728888698</c:v>
                </c:pt>
                <c:pt idx="622" formatCode="0%">
                  <c:v>0.12215653181400454</c:v>
                </c:pt>
                <c:pt idx="623" formatCode="0%">
                  <c:v>0.10989492174297855</c:v>
                </c:pt>
                <c:pt idx="624" formatCode="0%">
                  <c:v>8.5776947543434456E-2</c:v>
                </c:pt>
                <c:pt idx="625" formatCode="0%">
                  <c:v>5.7173299002898137E-2</c:v>
                </c:pt>
                <c:pt idx="626" formatCode="0%">
                  <c:v>3.6226489702811282E-2</c:v>
                </c:pt>
                <c:pt idx="627" formatCode="0%">
                  <c:v>8.6197883309873102E-3</c:v>
                </c:pt>
                <c:pt idx="628" formatCode="0%">
                  <c:v>4.2121153561631708E-3</c:v>
                </c:pt>
                <c:pt idx="629" formatCode="0%">
                  <c:v>-2.1241100316025108E-3</c:v>
                </c:pt>
                <c:pt idx="630" formatCode="0%">
                  <c:v>2.0308084810296778E-2</c:v>
                </c:pt>
                <c:pt idx="631" formatCode="0%">
                  <c:v>1.9059501880752894E-2</c:v>
                </c:pt>
                <c:pt idx="632" formatCode="0%">
                  <c:v>1.8874289052658311E-2</c:v>
                </c:pt>
                <c:pt idx="633" formatCode="0%">
                  <c:v>2.134081809792665E-2</c:v>
                </c:pt>
                <c:pt idx="634" formatCode="0%">
                  <c:v>1.8419126813652875E-2</c:v>
                </c:pt>
                <c:pt idx="635" formatCode="0%">
                  <c:v>1.4770085611413908E-2</c:v>
                </c:pt>
                <c:pt idx="636" formatCode="0%">
                  <c:v>2.4133392293278266E-2</c:v>
                </c:pt>
                <c:pt idx="637" formatCode="0%">
                  <c:v>2.2719655389521032E-2</c:v>
                </c:pt>
                <c:pt idx="638" formatCode="0%">
                  <c:v>2.6955950626304181E-2</c:v>
                </c:pt>
                <c:pt idx="639" formatCode="0%">
                  <c:v>2.9206885942919314E-2</c:v>
                </c:pt>
                <c:pt idx="640" formatCode="0%">
                  <c:v>2.1879987574706439E-2</c:v>
                </c:pt>
                <c:pt idx="641" formatCode="0%">
                  <c:v>2.5944217421151716E-2</c:v>
                </c:pt>
                <c:pt idx="642" formatCode="0%">
                  <c:v>1.4414534045682936E-2</c:v>
                </c:pt>
                <c:pt idx="643" formatCode="0%">
                  <c:v>2.403588117570199E-2</c:v>
                </c:pt>
                <c:pt idx="644" formatCode="0%">
                  <c:v>2.0263341793468337E-2</c:v>
                </c:pt>
                <c:pt idx="645" formatCode="0%">
                  <c:v>3.339706255778041E-2</c:v>
                </c:pt>
                <c:pt idx="646" formatCode="0%">
                  <c:v>3.2921340449786562E-2</c:v>
                </c:pt>
                <c:pt idx="647" formatCode="0%">
                  <c:v>4.3089511660911128E-2</c:v>
                </c:pt>
                <c:pt idx="648" formatCode="0%">
                  <c:v>4.4666599567723786E-2</c:v>
                </c:pt>
                <c:pt idx="649" formatCode="0%">
                  <c:v>3.2193281341315938E-2</c:v>
                </c:pt>
                <c:pt idx="650" formatCode="0%">
                  <c:v>4.4012805875551564E-2</c:v>
                </c:pt>
                <c:pt idx="651" formatCode="0%">
                  <c:v>4.4058951286017667E-2</c:v>
                </c:pt>
                <c:pt idx="652" formatCode="0%">
                  <c:v>5.3288549940377905E-2</c:v>
                </c:pt>
                <c:pt idx="653" formatCode="0%">
                  <c:v>5.1058772561051846E-2</c:v>
                </c:pt>
                <c:pt idx="654" formatCode="0%">
                  <c:v>3.1384418295602012E-2</c:v>
                </c:pt>
                <c:pt idx="655" formatCode="0%">
                  <c:v>3.3214883192497435E-2</c:v>
                </c:pt>
                <c:pt idx="656" formatCode="0%">
                  <c:v>2.1266503301224038E-2</c:v>
                </c:pt>
                <c:pt idx="657" formatCode="0%">
                  <c:v>2.3447221985411826E-2</c:v>
                </c:pt>
                <c:pt idx="658" formatCode="0%">
                  <c:v>4.7635927425421443E-2</c:v>
                </c:pt>
                <c:pt idx="659" formatCode="0%">
                  <c:v>3.4101803937367947E-2</c:v>
                </c:pt>
                <c:pt idx="660" formatCode="0%">
                  <c:v>4.6534660910062975E-2</c:v>
                </c:pt>
                <c:pt idx="661" formatCode="0%">
                  <c:v>3.6067277353550642E-2</c:v>
                </c:pt>
                <c:pt idx="662" formatCode="0%">
                  <c:v>2.6865324382221667E-2</c:v>
                </c:pt>
                <c:pt idx="663" formatCode="0%">
                  <c:v>3.3687069833835181E-2</c:v>
                </c:pt>
                <c:pt idx="664" formatCode="0%">
                  <c:v>3.782540609259466E-2</c:v>
                </c:pt>
                <c:pt idx="665" formatCode="0%">
                  <c:v>4.5336669805985386E-2</c:v>
                </c:pt>
                <c:pt idx="666" formatCode="0%">
                  <c:v>4.5480131198570861E-2</c:v>
                </c:pt>
                <c:pt idx="667" formatCode="0%">
                  <c:v>5.5073731198350462E-2</c:v>
                </c:pt>
                <c:pt idx="668" formatCode="0%">
                  <c:v>4.2304882872561178E-2</c:v>
                </c:pt>
                <c:pt idx="669" formatCode="0%">
                  <c:v>7.3791802497650494E-2</c:v>
                </c:pt>
                <c:pt idx="670" formatCode="0%">
                  <c:v>8.4287784740443072E-2</c:v>
                </c:pt>
                <c:pt idx="671" formatCode="0%">
                  <c:v>0.11290454951768925</c:v>
                </c:pt>
                <c:pt idx="672" formatCode="0%">
                  <c:v>0.12919136047626179</c:v>
                </c:pt>
                <c:pt idx="673" formatCode="0%">
                  <c:v>0.1325451088181262</c:v>
                </c:pt>
                <c:pt idx="674" formatCode="0%">
                  <c:v>0.11522777473436419</c:v>
                </c:pt>
                <c:pt idx="675" formatCode="0%">
                  <c:v>8.2722202052111005E-2</c:v>
                </c:pt>
                <c:pt idx="676" formatCode="0%">
                  <c:v>7.814219847514825E-2</c:v>
                </c:pt>
                <c:pt idx="677" formatCode="0%">
                  <c:v>4.5856362432462161E-2</c:v>
                </c:pt>
                <c:pt idx="678" formatCode="0%">
                  <c:v>4.9873146487654951E-2</c:v>
                </c:pt>
                <c:pt idx="679" formatCode="0%">
                  <c:v>3.0168179459172606E-2</c:v>
                </c:pt>
                <c:pt idx="680" formatCode="0%">
                  <c:v>2.4868532996909609E-2</c:v>
                </c:pt>
                <c:pt idx="681" formatCode="0%">
                  <c:v>2.178598739764448E-2</c:v>
                </c:pt>
                <c:pt idx="682" formatCode="0%">
                  <c:v>3.2280087684911196E-2</c:v>
                </c:pt>
                <c:pt idx="683" formatCode="0%">
                  <c:v>3.5377868243567034E-2</c:v>
                </c:pt>
                <c:pt idx="684" formatCode="0%">
                  <c:v>3.4318281672553574E-2</c:v>
                </c:pt>
                <c:pt idx="685" formatCode="0%">
                  <c:v>3.1776369651559166E-2</c:v>
                </c:pt>
                <c:pt idx="686" formatCode="0%">
                  <c:v>3.0265333831545504E-2</c:v>
                </c:pt>
                <c:pt idx="687" formatCode="0%">
                  <c:v>2.3139517360948325E-2</c:v>
                </c:pt>
                <c:pt idx="688" formatCode="0%">
                  <c:v>2.1837466443995979E-2</c:v>
                </c:pt>
                <c:pt idx="689" formatCode="0%">
                  <c:v>3.5504178154598387E-2</c:v>
                </c:pt>
                <c:pt idx="690" formatCode="0%">
                  <c:v>2.7011995875878769E-2</c:v>
                </c:pt>
                <c:pt idx="691" formatCode="0%">
                  <c:v>2.291418305185311E-2</c:v>
                </c:pt>
                <c:pt idx="692" formatCode="0%">
                  <c:v>2.4590000164771642E-2</c:v>
                </c:pt>
                <c:pt idx="693" formatCode="0%">
                  <c:v>2.310699510358849E-2</c:v>
                </c:pt>
                <c:pt idx="694" formatCode="0%">
                  <c:v>1.2999250598037193E-2</c:v>
                </c:pt>
                <c:pt idx="695" formatCode="0%">
                  <c:v>3.5609015331426797E-2</c:v>
                </c:pt>
                <c:pt idx="696" formatCode="0%">
                  <c:v>3.0724952368035297E-2</c:v>
                </c:pt>
                <c:pt idx="697" formatCode="0%">
                  <c:v>2.5241028028601287E-2</c:v>
                </c:pt>
                <c:pt idx="698" formatCode="0%">
                  <c:v>3.3284453402775416E-2</c:v>
                </c:pt>
                <c:pt idx="699" formatCode="0%">
                  <c:v>3.5190892954654718E-2</c:v>
                </c:pt>
                <c:pt idx="700" formatCode="0%">
                  <c:v>3.732080297228868E-2</c:v>
                </c:pt>
                <c:pt idx="701" formatCode="0%">
                  <c:v>2.5094389910770509E-2</c:v>
                </c:pt>
                <c:pt idx="702" formatCode="0%">
                  <c:v>2.8064668815316773E-2</c:v>
                </c:pt>
                <c:pt idx="703" formatCode="0%">
                  <c:v>2.1836328393687765E-2</c:v>
                </c:pt>
                <c:pt idx="704" formatCode="0%">
                  <c:v>2.0671820067929003E-2</c:v>
                </c:pt>
                <c:pt idx="705" formatCode="0%">
                  <c:v>2.9148683883570836E-2</c:v>
                </c:pt>
                <c:pt idx="706" formatCode="0%">
                  <c:v>2.7687910373421998E-2</c:v>
                </c:pt>
                <c:pt idx="707" formatCode="0%">
                  <c:v>2.8129218879058948E-2</c:v>
                </c:pt>
                <c:pt idx="708" formatCode="0%">
                  <c:v>3.0629332054797676E-2</c:v>
                </c:pt>
                <c:pt idx="709" formatCode="0%">
                  <c:v>2.6061249856349056E-2</c:v>
                </c:pt>
                <c:pt idx="710" formatCode="0%">
                  <c:v>2.3128466164922701E-2</c:v>
                </c:pt>
                <c:pt idx="711" formatCode="0%">
                  <c:v>2.9027676617155329E-2</c:v>
                </c:pt>
                <c:pt idx="712" formatCode="0%">
                  <c:v>3.3306844987744944E-2</c:v>
                </c:pt>
                <c:pt idx="713" formatCode="0%">
                  <c:v>2.5828346733475671E-2</c:v>
                </c:pt>
                <c:pt idx="714" formatCode="0%">
                  <c:v>1.7861260730840378E-2</c:v>
                </c:pt>
                <c:pt idx="715" formatCode="0%">
                  <c:v>7.1254080743041737E-3</c:v>
                </c:pt>
                <c:pt idx="716" formatCode="0%">
                  <c:v>2.7626855393954042E-3</c:v>
                </c:pt>
                <c:pt idx="717" formatCode="0%">
                  <c:v>1.6111812201394793E-2</c:v>
                </c:pt>
                <c:pt idx="718" formatCode="0%">
                  <c:v>2.1631740910620367E-2</c:v>
                </c:pt>
                <c:pt idx="719" formatCode="0%">
                  <c:v>3.2776772015690403E-2</c:v>
                </c:pt>
                <c:pt idx="720" formatCode="0%">
                  <c:v>3.5728237903221105E-2</c:v>
                </c:pt>
                <c:pt idx="721" formatCode="0%">
                  <c:v>5.4720507956897091E-2</c:v>
                </c:pt>
                <c:pt idx="722" formatCode="0%">
                  <c:v>6.0716482894514812E-2</c:v>
                </c:pt>
                <c:pt idx="723" formatCode="0%">
                  <c:v>0.11371436310553507</c:v>
                </c:pt>
                <c:pt idx="724" formatCode="0%">
                  <c:v>0.12014813673697744</c:v>
                </c:pt>
                <c:pt idx="725" formatCode="0%">
                  <c:v>0.13940799840770834</c:v>
                </c:pt>
                <c:pt idx="726" formatCode="0%">
                  <c:v>0.14041798230562819</c:v>
                </c:pt>
                <c:pt idx="727" formatCode="0%">
                  <c:v>9.7243929012437835E-2</c:v>
                </c:pt>
                <c:pt idx="728" formatCode="0%">
                  <c:v>9.3798342233541998E-2</c:v>
                </c:pt>
                <c:pt idx="729" formatCode="0%">
                  <c:v>6.5304995872921046E-2</c:v>
                </c:pt>
                <c:pt idx="730" formatCode="0%">
                  <c:v>5.8686957157406683E-2</c:v>
                </c:pt>
                <c:pt idx="731" formatCode="0%">
                  <c:v>2.8872562199554475E-2</c:v>
                </c:pt>
                <c:pt idx="732" formatCode="0%">
                  <c:v>2.4655677457791514E-2</c:v>
                </c:pt>
                <c:pt idx="733" formatCode="0%">
                  <c:v>8.5100094034871177E-3</c:v>
                </c:pt>
                <c:pt idx="734" formatCode="0%">
                  <c:v>1.8549175199567003E-2</c:v>
                </c:pt>
                <c:pt idx="735" formatCode="0%">
                  <c:v>1.8346350371261311E-2</c:v>
                </c:pt>
                <c:pt idx="736" formatCode="0%">
                  <c:v>1.9995427442454305E-2</c:v>
                </c:pt>
                <c:pt idx="737" formatCode="0%">
                  <c:v>2.3554704561782325E-2</c:v>
                </c:pt>
                <c:pt idx="738" formatCode="0%">
                  <c:v>3.1815469833614829E-2</c:v>
                </c:pt>
                <c:pt idx="739" formatCode="0%">
                  <c:v>2.9626672763871875E-2</c:v>
                </c:pt>
                <c:pt idx="740" formatCode="0%">
                  <c:v>3.9747543839544708E-2</c:v>
                </c:pt>
                <c:pt idx="741" formatCode="0%">
                  <c:v>5.429174843484641E-2</c:v>
                </c:pt>
                <c:pt idx="742" formatCode="0%">
                  <c:v>4.1174824601495352E-2</c:v>
                </c:pt>
                <c:pt idx="743" formatCode="0%">
                  <c:v>4.4065776862437067E-2</c:v>
                </c:pt>
                <c:pt idx="744" formatCode="0%">
                  <c:v>2.0946687914760842E-2</c:v>
                </c:pt>
                <c:pt idx="745" formatCode="0%">
                  <c:v>2.3273762246729168E-2</c:v>
                </c:pt>
                <c:pt idx="746" formatCode="0%">
                  <c:v>2.6562691746413236E-2</c:v>
                </c:pt>
                <c:pt idx="747" formatCode="0%">
                  <c:v>5.2666473408103709E-2</c:v>
                </c:pt>
                <c:pt idx="748" formatCode="0%">
                  <c:v>4.8001591902465002E-2</c:v>
                </c:pt>
                <c:pt idx="749" formatCode="0%">
                  <c:v>5.0001080943570031E-2</c:v>
                </c:pt>
                <c:pt idx="750" formatCode="0%">
                  <c:v>5.1285199175233886E-2</c:v>
                </c:pt>
                <c:pt idx="751" formatCode="0%">
                  <c:v>6.5517132987541249E-2</c:v>
                </c:pt>
                <c:pt idx="752" formatCode="0%">
                  <c:v>8.2539167245020639E-2</c:v>
                </c:pt>
                <c:pt idx="753" formatCode="0%">
                  <c:v>6.9142466364546795E-2</c:v>
                </c:pt>
                <c:pt idx="754" formatCode="0%">
                  <c:v>6.6615725840478035E-2</c:v>
                </c:pt>
                <c:pt idx="755" formatCode="0%">
                  <c:v>6.5802152184438079E-2</c:v>
                </c:pt>
                <c:pt idx="756" formatCode="0%">
                  <c:v>7.2281588581367462E-2</c:v>
                </c:pt>
                <c:pt idx="757" formatCode="0%">
                  <c:v>6.9654956238187626E-2</c:v>
                </c:pt>
                <c:pt idx="758" formatCode="0%">
                  <c:v>6.8906359745773527E-2</c:v>
                </c:pt>
                <c:pt idx="759" formatCode="0%">
                  <c:v>4.7458698325632431E-2</c:v>
                </c:pt>
                <c:pt idx="760" formatCode="0%">
                  <c:v>5.4108979232183163E-2</c:v>
                </c:pt>
                <c:pt idx="761" formatCode="0%">
                  <c:v>5.0342351755236825E-2</c:v>
                </c:pt>
                <c:pt idx="762" formatCode="0%">
                  <c:v>5.7551806105136327E-2</c:v>
                </c:pt>
                <c:pt idx="763" formatCode="0%">
                  <c:v>5.4022803046977375E-2</c:v>
                </c:pt>
                <c:pt idx="764" formatCode="0%">
                  <c:v>5.3193587357013294E-2</c:v>
                </c:pt>
                <c:pt idx="765" formatCode="0%">
                  <c:v>5.7083905042284444E-2</c:v>
                </c:pt>
                <c:pt idx="766" formatCode="0%">
                  <c:v>4.8197630889504239E-2</c:v>
                </c:pt>
                <c:pt idx="767" formatCode="0%">
                  <c:v>4.8585765705154049E-2</c:v>
                </c:pt>
                <c:pt idx="768" formatCode="0%">
                  <c:v>3.8163733242407849E-2</c:v>
                </c:pt>
                <c:pt idx="769" formatCode="0%">
                  <c:v>5.360475434035239E-2</c:v>
                </c:pt>
                <c:pt idx="770" formatCode="0%">
                  <c:v>4.8030117188385457E-2</c:v>
                </c:pt>
                <c:pt idx="771" formatCode="0%">
                  <c:v>5.066172397226687E-2</c:v>
                </c:pt>
                <c:pt idx="772" formatCode="0%">
                  <c:v>5.9098815665176385E-2</c:v>
                </c:pt>
                <c:pt idx="773" formatCode="0%">
                  <c:v>5.8542375032363037E-2</c:v>
                </c:pt>
                <c:pt idx="774" formatCode="0%">
                  <c:v>6.8515539654669277E-2</c:v>
                </c:pt>
                <c:pt idx="775" formatCode="0%">
                  <c:v>0.11429395251646457</c:v>
                </c:pt>
                <c:pt idx="776" formatCode="0%">
                  <c:v>0.10866286332439556</c:v>
                </c:pt>
                <c:pt idx="777" formatCode="0%">
                  <c:v>0.12142512623412482</c:v>
                </c:pt>
                <c:pt idx="778" formatCode="0%">
                  <c:v>0.1368625335069007</c:v>
                </c:pt>
                <c:pt idx="779" formatCode="0%">
                  <c:v>9.3430461620788163E-2</c:v>
                </c:pt>
                <c:pt idx="780" formatCode="0%">
                  <c:v>9.4460481882785663E-2</c:v>
                </c:pt>
                <c:pt idx="781" formatCode="0%">
                  <c:v>6.4385155395245919E-2</c:v>
                </c:pt>
                <c:pt idx="782" formatCode="0%">
                  <c:v>5.5501566006156411E-2</c:v>
                </c:pt>
                <c:pt idx="783" formatCode="0%">
                  <c:v>3.5511101218393737E-2</c:v>
                </c:pt>
                <c:pt idx="784" formatCode="0%">
                  <c:v>2.0725773048065887E-2</c:v>
                </c:pt>
                <c:pt idx="785" formatCode="0%">
                  <c:v>2.5889054800612543E-2</c:v>
                </c:pt>
                <c:pt idx="786" formatCode="0%">
                  <c:v>3.5348358649443634E-2</c:v>
                </c:pt>
                <c:pt idx="787" formatCode="0%">
                  <c:v>3.6480873772313682E-2</c:v>
                </c:pt>
                <c:pt idx="788" formatCode="0%">
                  <c:v>3.7949757595414857E-2</c:v>
                </c:pt>
                <c:pt idx="789" formatCode="0%">
                  <c:v>3.6949463929300652E-2</c:v>
                </c:pt>
                <c:pt idx="790" formatCode="0%">
                  <c:v>2.5048511558735997E-2</c:v>
                </c:pt>
                <c:pt idx="791" formatCode="0%">
                  <c:v>3.0631511692229108E-2</c:v>
                </c:pt>
                <c:pt idx="792" formatCode="0%">
                  <c:v>3.9185617024686037E-2</c:v>
                </c:pt>
                <c:pt idx="793" formatCode="0%">
                  <c:v>4.6244487281081215E-2</c:v>
                </c:pt>
                <c:pt idx="794" formatCode="0%">
                  <c:v>4.5738752062887134E-2</c:v>
                </c:pt>
                <c:pt idx="795" formatCode="0%">
                  <c:v>3.2841751302751465E-2</c:v>
                </c:pt>
                <c:pt idx="796" formatCode="0%">
                  <c:v>2.2793430960560634E-2</c:v>
                </c:pt>
                <c:pt idx="797" formatCode="0%">
                  <c:v>2.5408282045904729E-2</c:v>
                </c:pt>
                <c:pt idx="798" formatCode="0%">
                  <c:v>1.3245343895771367E-2</c:v>
                </c:pt>
                <c:pt idx="799" formatCode="0%">
                  <c:v>3.1848862480861273E-2</c:v>
                </c:pt>
                <c:pt idx="800" formatCode="0%">
                  <c:v>3.4741505530762273E-2</c:v>
                </c:pt>
                <c:pt idx="801" formatCode="0%">
                  <c:v>3.3899330275071859E-2</c:v>
                </c:pt>
                <c:pt idx="802" formatCode="0%">
                  <c:v>3.4463866571160517E-2</c:v>
                </c:pt>
                <c:pt idx="803" formatCode="0%">
                  <c:v>5.6000810130911738E-2</c:v>
                </c:pt>
                <c:pt idx="804" formatCode="0%">
                  <c:v>7.6441831716418607E-2</c:v>
                </c:pt>
                <c:pt idx="805" formatCode="0%">
                  <c:v>6.4460489648662467E-2</c:v>
                </c:pt>
                <c:pt idx="806" formatCode="0%">
                  <c:v>8.0248094110623835E-2</c:v>
                </c:pt>
                <c:pt idx="807" formatCode="0%">
                  <c:v>6.4528700109910631E-2</c:v>
                </c:pt>
                <c:pt idx="808" formatCode="0%">
                  <c:v>6.5252627579039268E-2</c:v>
                </c:pt>
                <c:pt idx="809" formatCode="0%">
                  <c:v>6.5229520863215207E-2</c:v>
                </c:pt>
                <c:pt idx="810" formatCode="0%">
                  <c:v>6.0606291242264021E-2</c:v>
                </c:pt>
                <c:pt idx="811" formatCode="0%">
                  <c:v>5.8061158400461776E-2</c:v>
                </c:pt>
                <c:pt idx="812" formatCode="0%">
                  <c:v>6.7253710481677054E-2</c:v>
                </c:pt>
                <c:pt idx="813" formatCode="0%">
                  <c:v>6.4554544910744305E-2</c:v>
                </c:pt>
                <c:pt idx="814" formatCode="0%">
                  <c:v>7.2885489281136806E-2</c:v>
                </c:pt>
                <c:pt idx="815" formatCode="0%">
                  <c:v>7.4662935412614928E-2</c:v>
                </c:pt>
                <c:pt idx="816" formatCode="0%">
                  <c:v>5.4058505205859975E-2</c:v>
                </c:pt>
                <c:pt idx="817" formatCode="0%">
                  <c:v>7.9073009145504303E-2</c:v>
                </c:pt>
                <c:pt idx="818" formatCode="0%">
                  <c:v>6.6276600576948175E-2</c:v>
                </c:pt>
                <c:pt idx="819" formatCode="0%">
                  <c:v>9.6231602727852916E-2</c:v>
                </c:pt>
                <c:pt idx="820" formatCode="0%">
                  <c:v>0.10267423838967304</c:v>
                </c:pt>
                <c:pt idx="821" formatCode="0%">
                  <c:v>9.8476630330252668E-2</c:v>
                </c:pt>
                <c:pt idx="822" formatCode="0%">
                  <c:v>0.10242416973928026</c:v>
                </c:pt>
                <c:pt idx="823" formatCode="0%">
                  <c:v>7.2516922546099094E-2</c:v>
                </c:pt>
                <c:pt idx="824" formatCode="0%">
                  <c:v>9.7639011642802531E-2</c:v>
                </c:pt>
                <c:pt idx="825" formatCode="0%">
                  <c:v>0.11676197928382748</c:v>
                </c:pt>
                <c:pt idx="826" formatCode="0%">
                  <c:v>0.12783264264298211</c:v>
                </c:pt>
                <c:pt idx="827" formatCode="0%">
                  <c:v>0.14260039216147224</c:v>
                </c:pt>
                <c:pt idx="828" formatCode="0%">
                  <c:v>0.15531271323282003</c:v>
                </c:pt>
                <c:pt idx="829" formatCode="0%">
                  <c:v>0.18107004433815921</c:v>
                </c:pt>
                <c:pt idx="830" formatCode="0%">
                  <c:v>0.22539748059740616</c:v>
                </c:pt>
                <c:pt idx="831" formatCode="0%">
                  <c:v>0.20468694120711639</c:v>
                </c:pt>
                <c:pt idx="832" formatCode="0%">
                  <c:v>0.17008173431891782</c:v>
                </c:pt>
                <c:pt idx="833" formatCode="0%">
                  <c:v>0.14904431413014652</c:v>
                </c:pt>
                <c:pt idx="834" formatCode="0%">
                  <c:v>0.11412891117464818</c:v>
                </c:pt>
                <c:pt idx="835" formatCode="0%">
                  <c:v>0.10897598514713147</c:v>
                </c:pt>
                <c:pt idx="836" formatCode="0%">
                  <c:v>0.10125564325445446</c:v>
                </c:pt>
                <c:pt idx="837" formatCode="0%">
                  <c:v>8.1415710066177205E-2</c:v>
                </c:pt>
                <c:pt idx="838" formatCode="0%">
                  <c:v>8.1451241230277915E-2</c:v>
                </c:pt>
                <c:pt idx="839" formatCode="0%">
                  <c:v>8.8618000869063573E-2</c:v>
                </c:pt>
                <c:pt idx="840" formatCode="0%">
                  <c:v>8.7306131560400901E-2</c:v>
                </c:pt>
                <c:pt idx="841" formatCode="0%">
                  <c:v>8.9832583737377014E-2</c:v>
                </c:pt>
                <c:pt idx="842" formatCode="0%">
                  <c:v>0.10875717248896088</c:v>
                </c:pt>
                <c:pt idx="843" formatCode="0%">
                  <c:v>9.3752201248276545E-2</c:v>
                </c:pt>
                <c:pt idx="844" formatCode="0%">
                  <c:v>8.8292241977810049E-2</c:v>
                </c:pt>
                <c:pt idx="845" formatCode="0%">
                  <c:v>7.8578198845610903E-2</c:v>
                </c:pt>
                <c:pt idx="846" formatCode="0%">
                  <c:v>6.6719279396652009E-2</c:v>
                </c:pt>
                <c:pt idx="847" formatCode="0%">
                  <c:v>8.8765980724069715E-2</c:v>
                </c:pt>
                <c:pt idx="848" formatCode="0%">
                  <c:v>0.10571788550536421</c:v>
                </c:pt>
                <c:pt idx="849" formatCode="0%">
                  <c:v>0.1057545201943475</c:v>
                </c:pt>
                <c:pt idx="850" formatCode="0%">
                  <c:v>7.3583942441918015E-2</c:v>
                </c:pt>
                <c:pt idx="851" formatCode="0%">
                  <c:v>0.1102732059621061</c:v>
                </c:pt>
                <c:pt idx="852" formatCode="0%">
                  <c:v>0.10050712223608782</c:v>
                </c:pt>
                <c:pt idx="853" formatCode="0%">
                  <c:v>0.11532035778881733</c:v>
                </c:pt>
                <c:pt idx="854" formatCode="0%">
                  <c:v>0.17212318930709536</c:v>
                </c:pt>
                <c:pt idx="855" formatCode="0%">
                  <c:v>0.17671042631382106</c:v>
                </c:pt>
                <c:pt idx="856" formatCode="0%">
                  <c:v>0.2163610096821531</c:v>
                </c:pt>
                <c:pt idx="857" formatCode="0%">
                  <c:v>0.21151602328793562</c:v>
                </c:pt>
                <c:pt idx="858" formatCode="0%">
                  <c:v>0.18599686873981325</c:v>
                </c:pt>
                <c:pt idx="859" formatCode="0%">
                  <c:v>0.1549557036228344</c:v>
                </c:pt>
                <c:pt idx="860" formatCode="0%">
                  <c:v>0.20133611252120498</c:v>
                </c:pt>
                <c:pt idx="861" formatCode="0%">
                  <c:v>0.20801791865999419</c:v>
                </c:pt>
                <c:pt idx="862" formatCode="0%">
                  <c:v>0.24750030670004364</c:v>
                </c:pt>
                <c:pt idx="863" formatCode="0%">
                  <c:v>0.32620505351072859</c:v>
                </c:pt>
                <c:pt idx="864" formatCode="0%">
                  <c:v>0.28007730565600486</c:v>
                </c:pt>
                <c:pt idx="865" formatCode="0%">
                  <c:v>0.25550952059454035</c:v>
                </c:pt>
                <c:pt idx="866" formatCode="0%">
                  <c:v>0.22964411610109425</c:v>
                </c:pt>
                <c:pt idx="867" formatCode="0%">
                  <c:v>0.14610667583845993</c:v>
                </c:pt>
                <c:pt idx="868" formatCode="0%">
                  <c:v>0.12163916488623117</c:v>
                </c:pt>
                <c:pt idx="869" formatCode="0%">
                  <c:v>0.16454244220149605</c:v>
                </c:pt>
                <c:pt idx="870" formatCode="0%">
                  <c:v>0.15481066213786421</c:v>
                </c:pt>
                <c:pt idx="871" formatCode="0%">
                  <c:v>0.19805396479006654</c:v>
                </c:pt>
                <c:pt idx="872" formatCode="0%">
                  <c:v>0.22673593056843422</c:v>
                </c:pt>
                <c:pt idx="873" formatCode="0%">
                  <c:v>0.24686714545514277</c:v>
                </c:pt>
                <c:pt idx="874" formatCode="0%">
                  <c:v>0.30674209265121943</c:v>
                </c:pt>
                <c:pt idx="875" formatCode="0%">
                  <c:v>0.29129094022248303</c:v>
                </c:pt>
                <c:pt idx="876" formatCode="0%">
                  <c:v>0.27056455331674401</c:v>
                </c:pt>
                <c:pt idx="877" formatCode="0%">
                  <c:v>0.26607725377747471</c:v>
                </c:pt>
                <c:pt idx="878" formatCode="0%">
                  <c:v>0.27758443423376389</c:v>
                </c:pt>
                <c:pt idx="879" formatCode="0%">
                  <c:v>0.34018068331427909</c:v>
                </c:pt>
                <c:pt idx="880" formatCode="0%">
                  <c:v>0.42247720305156866</c:v>
                </c:pt>
                <c:pt idx="881" formatCode="0%">
                  <c:v>0.52535133282029833</c:v>
                </c:pt>
                <c:pt idx="882" formatCode="0%">
                  <c:v>0.57065268819269432</c:v>
                </c:pt>
                <c:pt idx="883" formatCode="0%">
                  <c:v>0.55507686840540904</c:v>
                </c:pt>
                <c:pt idx="884" formatCode="0%">
                  <c:v>0.47024021552390871</c:v>
                </c:pt>
                <c:pt idx="885" formatCode="0%">
                  <c:v>0.50120638831942954</c:v>
                </c:pt>
                <c:pt idx="886" formatCode="0%">
                  <c:v>0.3774468879774564</c:v>
                </c:pt>
                <c:pt idx="887" formatCode="0%">
                  <c:v>0.3241248181048737</c:v>
                </c:pt>
                <c:pt idx="888" formatCode="0%">
                  <c:v>0.29521221964762745</c:v>
                </c:pt>
                <c:pt idx="889" formatCode="0%">
                  <c:v>0.22062966590165822</c:v>
                </c:pt>
                <c:pt idx="890" formatCode="0%">
                  <c:v>0.24947564740808681</c:v>
                </c:pt>
                <c:pt idx="891" formatCode="0%">
                  <c:v>0.359437015636344</c:v>
                </c:pt>
                <c:pt idx="892" formatCode="0%">
                  <c:v>0.4581418726673967</c:v>
                </c:pt>
                <c:pt idx="893" formatCode="0%">
                  <c:v>0.40758422469423561</c:v>
                </c:pt>
                <c:pt idx="894" formatCode="0%">
                  <c:v>0.52784545439660047</c:v>
                </c:pt>
                <c:pt idx="895" formatCode="0%">
                  <c:v>0.46622587970643048</c:v>
                </c:pt>
                <c:pt idx="896" formatCode="0%">
                  <c:v>0.49482254598024378</c:v>
                </c:pt>
                <c:pt idx="897" formatCode="0%">
                  <c:v>0.5570623256183318</c:v>
                </c:pt>
                <c:pt idx="898" formatCode="0%">
                  <c:v>0.60903709116666427</c:v>
                </c:pt>
                <c:pt idx="899" formatCode="0%">
                  <c:v>0.59431814116858517</c:v>
                </c:pt>
                <c:pt idx="900" formatCode="0%">
                  <c:v>0.53943060269593079</c:v>
                </c:pt>
                <c:pt idx="901" formatCode="0%">
                  <c:v>0.58277170743855966</c:v>
                </c:pt>
                <c:pt idx="902" formatCode="0%">
                  <c:v>0.52250592652725047</c:v>
                </c:pt>
                <c:pt idx="903" formatCode="0%">
                  <c:v>0.60701141242991619</c:v>
                </c:pt>
                <c:pt idx="904" formatCode="0%">
                  <c:v>0.70327281650726792</c:v>
                </c:pt>
                <c:pt idx="905" formatCode="0%">
                  <c:v>0.74561501657460161</c:v>
                </c:pt>
                <c:pt idx="906" formatCode="0%">
                  <c:v>0.70634978991357222</c:v>
                </c:pt>
                <c:pt idx="907" formatCode="0%">
                  <c:v>0.67148038708708513</c:v>
                </c:pt>
                <c:pt idx="908" formatCode="0%">
                  <c:v>0.61633271839225401</c:v>
                </c:pt>
                <c:pt idx="909" formatCode="0%">
                  <c:v>0.49328183929525515</c:v>
                </c:pt>
                <c:pt idx="910" formatCode="0%">
                  <c:v>0.44427893627292958</c:v>
                </c:pt>
                <c:pt idx="911" formatCode="0%">
                  <c:v>0.44662820813099025</c:v>
                </c:pt>
                <c:pt idx="912" formatCode="0%">
                  <c:v>0.48382017811292899</c:v>
                </c:pt>
                <c:pt idx="913" formatCode="0%">
                  <c:v>0.48278299257098012</c:v>
                </c:pt>
                <c:pt idx="914" formatCode="0%">
                  <c:v>0.61652330177897996</c:v>
                </c:pt>
                <c:pt idx="915" formatCode="0%">
                  <c:v>0.6530153047236813</c:v>
                </c:pt>
                <c:pt idx="916" formatCode="0%">
                  <c:v>0.64146623201293629</c:v>
                </c:pt>
                <c:pt idx="917" formatCode="0%">
                  <c:v>0.81938978345139968</c:v>
                </c:pt>
                <c:pt idx="918" formatCode="0%">
                  <c:v>0.68400631367450071</c:v>
                </c:pt>
                <c:pt idx="919" formatCode="0%">
                  <c:v>0.65980359787018994</c:v>
                </c:pt>
                <c:pt idx="920" formatCode="0%">
                  <c:v>0.72843878560436326</c:v>
                </c:pt>
                <c:pt idx="921" formatCode="0%">
                  <c:v>0.82525081071494122</c:v>
                </c:pt>
                <c:pt idx="922" formatCode="0%">
                  <c:v>0.99324459238580354</c:v>
                </c:pt>
                <c:pt idx="923" formatCode="0%">
                  <c:v>1.2654718485003258</c:v>
                </c:pt>
                <c:pt idx="924" formatCode="0%">
                  <c:v>1.1469283556594134</c:v>
                </c:pt>
                <c:pt idx="925" formatCode="0%">
                  <c:v>1.1952521084657328</c:v>
                </c:pt>
                <c:pt idx="926" formatCode="0%">
                  <c:v>0.96046260359962887</c:v>
                </c:pt>
                <c:pt idx="927" formatCode="0%">
                  <c:v>0.6478913435795064</c:v>
                </c:pt>
                <c:pt idx="928" formatCode="0%">
                  <c:v>0.58470723181068607</c:v>
                </c:pt>
                <c:pt idx="929" formatCode="0%">
                  <c:v>0.43120990780980106</c:v>
                </c:pt>
                <c:pt idx="930" formatCode="0%">
                  <c:v>0.59346227262890561</c:v>
                </c:pt>
                <c:pt idx="931" formatCode="0%">
                  <c:v>0.54342311962243528</c:v>
                </c:pt>
                <c:pt idx="932" formatCode="0%">
                  <c:v>0.76327479527899822</c:v>
                </c:pt>
                <c:pt idx="933" formatCode="0%">
                  <c:v>0.68272204635541045</c:v>
                </c:pt>
                <c:pt idx="934" formatCode="0%">
                  <c:v>0.64944745848953112</c:v>
                </c:pt>
                <c:pt idx="935" formatCode="0%">
                  <c:v>0.88316396309296863</c:v>
                </c:pt>
                <c:pt idx="936" formatCode="0%">
                  <c:v>0.74771695293469431</c:v>
                </c:pt>
                <c:pt idx="937" formatCode="0%">
                  <c:v>0.95998421637972031</c:v>
                </c:pt>
                <c:pt idx="938" formatCode="0%">
                  <c:v>1.1141231168345227</c:v>
                </c:pt>
                <c:pt idx="939" formatCode="0%">
                  <c:v>0.96904675974224919</c:v>
                </c:pt>
                <c:pt idx="940" formatCode="0%">
                  <c:v>0.88690395850683656</c:v>
                </c:pt>
                <c:pt idx="941" formatCode="0%">
                  <c:v>0.67324465109298437</c:v>
                </c:pt>
                <c:pt idx="942" formatCode="0%">
                  <c:v>0.74934705748293395</c:v>
                </c:pt>
                <c:pt idx="943" formatCode="0%">
                  <c:v>0.7751984678884889</c:v>
                </c:pt>
                <c:pt idx="944" formatCode="0%">
                  <c:v>0.90861996112455357</c:v>
                </c:pt>
                <c:pt idx="945" formatCode="0%">
                  <c:v>0.96265383373388747</c:v>
                </c:pt>
                <c:pt idx="946" formatCode="0%">
                  <c:v>0.76370272426450159</c:v>
                </c:pt>
                <c:pt idx="947" formatCode="0%">
                  <c:v>0.77350336243225226</c:v>
                </c:pt>
                <c:pt idx="948" formatCode="0%">
                  <c:v>0.5964149380924717</c:v>
                </c:pt>
                <c:pt idx="949" formatCode="0%">
                  <c:v>0.4890914683746368</c:v>
                </c:pt>
                <c:pt idx="950" formatCode="0%">
                  <c:v>0.51092773459030516</c:v>
                </c:pt>
                <c:pt idx="951" formatCode="0%">
                  <c:v>0.40720650608445896</c:v>
                </c:pt>
                <c:pt idx="952" formatCode="0%">
                  <c:v>0.40799226697230262</c:v>
                </c:pt>
                <c:pt idx="953" formatCode="0%">
                  <c:v>0.42030268524276959</c:v>
                </c:pt>
                <c:pt idx="954" formatCode="0%">
                  <c:v>0.20944547034224725</c:v>
                </c:pt>
                <c:pt idx="955" formatCode="0%">
                  <c:v>0.21709421480937952</c:v>
                </c:pt>
                <c:pt idx="956" formatCode="0%">
                  <c:v>0.19549610826747843</c:v>
                </c:pt>
                <c:pt idx="957" formatCode="0%">
                  <c:v>0.17833252963460233</c:v>
                </c:pt>
                <c:pt idx="958" formatCode="0%">
                  <c:v>0.23605216754041392</c:v>
                </c:pt>
                <c:pt idx="959" formatCode="0%">
                  <c:v>0.24509818997682653</c:v>
                </c:pt>
                <c:pt idx="960" formatCode="0%">
                  <c:v>0.2516542901616543</c:v>
                </c:pt>
                <c:pt idx="961" formatCode="0%">
                  <c:v>0.22839965836677911</c:v>
                </c:pt>
                <c:pt idx="962" formatCode="0%">
                  <c:v>0.20452660122075117</c:v>
                </c:pt>
                <c:pt idx="963" formatCode="0%">
                  <c:v>0.17638692364573427</c:v>
                </c:pt>
                <c:pt idx="964" formatCode="0%">
                  <c:v>0.20308148893163458</c:v>
                </c:pt>
                <c:pt idx="965" formatCode="0%">
                  <c:v>0.21702562289676774</c:v>
                </c:pt>
                <c:pt idx="966" formatCode="0%">
                  <c:v>0.27516135162953592</c:v>
                </c:pt>
                <c:pt idx="967" formatCode="0%">
                  <c:v>0.24224374148974914</c:v>
                </c:pt>
                <c:pt idx="968" formatCode="0%">
                  <c:v>0.25169333962725116</c:v>
                </c:pt>
                <c:pt idx="969" formatCode="0%">
                  <c:v>0.27426534276289916</c:v>
                </c:pt>
                <c:pt idx="970" formatCode="0%">
                  <c:v>0.18793778561552732</c:v>
                </c:pt>
                <c:pt idx="971" formatCode="0%">
                  <c:v>0.23871968997665549</c:v>
                </c:pt>
                <c:pt idx="972" formatCode="0%">
                  <c:v>0.22708741175824421</c:v>
                </c:pt>
                <c:pt idx="973" formatCode="0%">
                  <c:v>0.22650293329792359</c:v>
                </c:pt>
                <c:pt idx="974" formatCode="0%">
                  <c:v>0.21907202845942719</c:v>
                </c:pt>
                <c:pt idx="975" formatCode="0%">
                  <c:v>0.24109574111918541</c:v>
                </c:pt>
                <c:pt idx="976" formatCode="0%">
                  <c:v>0.18405005162038224</c:v>
                </c:pt>
                <c:pt idx="977" formatCode="0%">
                  <c:v>0.16135673246627835</c:v>
                </c:pt>
                <c:pt idx="978" formatCode="0%">
                  <c:v>0.17842010820365317</c:v>
                </c:pt>
                <c:pt idx="979" formatCode="0%">
                  <c:v>0.1261319556563556</c:v>
                </c:pt>
                <c:pt idx="980" formatCode="0%">
                  <c:v>0.18372443879607747</c:v>
                </c:pt>
                <c:pt idx="981" formatCode="0%">
                  <c:v>0.32143807940644509</c:v>
                </c:pt>
                <c:pt idx="982" formatCode="0%">
                  <c:v>0.49090936584445521</c:v>
                </c:pt>
                <c:pt idx="983" formatCode="0%">
                  <c:v>0.49658135350707266</c:v>
                </c:pt>
                <c:pt idx="984" formatCode="0%">
                  <c:v>0.4320720570227734</c:v>
                </c:pt>
                <c:pt idx="985" formatCode="0%">
                  <c:v>0.36003030479609777</c:v>
                </c:pt>
                <c:pt idx="986" formatCode="0%">
                  <c:v>0.38571433025149227</c:v>
                </c:pt>
                <c:pt idx="987" formatCode="0%">
                  <c:v>0.36724685462143469</c:v>
                </c:pt>
                <c:pt idx="988" formatCode="0%">
                  <c:v>0.49030456364033048</c:v>
                </c:pt>
                <c:pt idx="989" formatCode="0%">
                  <c:v>0.43999847206958287</c:v>
                </c:pt>
                <c:pt idx="990" formatCode="0%">
                  <c:v>0.29341693205440667</c:v>
                </c:pt>
                <c:pt idx="991" formatCode="0%">
                  <c:v>0.34270779957667341</c:v>
                </c:pt>
                <c:pt idx="992" formatCode="0%">
                  <c:v>0.17670957208792526</c:v>
                </c:pt>
                <c:pt idx="993" formatCode="0%">
                  <c:v>0.15289131663904865</c:v>
                </c:pt>
                <c:pt idx="994" formatCode="0%">
                  <c:v>0.13805470519834451</c:v>
                </c:pt>
                <c:pt idx="995" formatCode="0%">
                  <c:v>0.11837960758853461</c:v>
                </c:pt>
                <c:pt idx="996" formatCode="0%">
                  <c:v>0.20217464637521165</c:v>
                </c:pt>
                <c:pt idx="997" formatCode="0%">
                  <c:v>0.20809440764219223</c:v>
                </c:pt>
                <c:pt idx="998" formatCode="0%">
                  <c:v>0.22338097690404179</c:v>
                </c:pt>
                <c:pt idx="999" formatCode="0%">
                  <c:v>0.21259394902186579</c:v>
                </c:pt>
                <c:pt idx="1000" formatCode="0%">
                  <c:v>0.16274354644840394</c:v>
                </c:pt>
                <c:pt idx="1001" formatCode="0%">
                  <c:v>0.14229507603950542</c:v>
                </c:pt>
                <c:pt idx="1002" formatCode="0%">
                  <c:v>0.14950883251366753</c:v>
                </c:pt>
                <c:pt idx="1003" formatCode="0%">
                  <c:v>0.21527928148170283</c:v>
                </c:pt>
                <c:pt idx="1004" formatCode="0%">
                  <c:v>0.24858229819677291</c:v>
                </c:pt>
                <c:pt idx="1005" formatCode="0%">
                  <c:v>0.2304298323667342</c:v>
                </c:pt>
                <c:pt idx="1006" formatCode="0%">
                  <c:v>0.20074250420854023</c:v>
                </c:pt>
                <c:pt idx="1007" formatCode="0%">
                  <c:v>0.15172083491196564</c:v>
                </c:pt>
                <c:pt idx="1008" formatCode="0%">
                  <c:v>0.17163265359365942</c:v>
                </c:pt>
                <c:pt idx="1009" formatCode="0%">
                  <c:v>0.22920392389872668</c:v>
                </c:pt>
                <c:pt idx="1010" formatCode="0%">
                  <c:v>0.23373922813684422</c:v>
                </c:pt>
                <c:pt idx="1011" formatCode="0%">
                  <c:v>0.2383465591865499</c:v>
                </c:pt>
                <c:pt idx="1012" formatCode="0%">
                  <c:v>0.28017186331983912</c:v>
                </c:pt>
                <c:pt idx="1013" formatCode="0%">
                  <c:v>0.22239030254566772</c:v>
                </c:pt>
                <c:pt idx="1014" formatCode="0%">
                  <c:v>0.2057098709934384</c:v>
                </c:pt>
                <c:pt idx="1015" formatCode="0%">
                  <c:v>0.16296750199373555</c:v>
                </c:pt>
                <c:pt idx="1016" formatCode="0%">
                  <c:v>0.16850931164524807</c:v>
                </c:pt>
                <c:pt idx="1017" formatCode="0%">
                  <c:v>0.1936508789100988</c:v>
                </c:pt>
                <c:pt idx="1018" formatCode="0%">
                  <c:v>0.20223322926868925</c:v>
                </c:pt>
                <c:pt idx="1019" formatCode="0%">
                  <c:v>0.19168474172462413</c:v>
                </c:pt>
                <c:pt idx="1020" formatCode="0%">
                  <c:v>0.15036804580944629</c:v>
                </c:pt>
                <c:pt idx="1021" formatCode="0%">
                  <c:v>0.17169194153413914</c:v>
                </c:pt>
                <c:pt idx="1022" formatCode="0%">
                  <c:v>0.11809199358011591</c:v>
                </c:pt>
                <c:pt idx="1023" formatCode="0%">
                  <c:v>0.1527983921858771</c:v>
                </c:pt>
                <c:pt idx="1024" formatCode="0%">
                  <c:v>0.14131900450234181</c:v>
                </c:pt>
                <c:pt idx="1025" formatCode="0%">
                  <c:v>9.997839271278175E-2</c:v>
                </c:pt>
                <c:pt idx="1026" formatCode="0%">
                  <c:v>0.17104863631043465</c:v>
                </c:pt>
                <c:pt idx="1027" formatCode="0%">
                  <c:v>0.17088636840492888</c:v>
                </c:pt>
                <c:pt idx="1028" formatCode="0%">
                  <c:v>0.1573908739308636</c:v>
                </c:pt>
                <c:pt idx="1029" formatCode="0%">
                  <c:v>0.1693674200390165</c:v>
                </c:pt>
                <c:pt idx="1030" formatCode="0%">
                  <c:v>0.18624196208597654</c:v>
                </c:pt>
                <c:pt idx="1031" formatCode="0%">
                  <c:v>0.12802718435895089</c:v>
                </c:pt>
                <c:pt idx="1032" formatCode="0%">
                  <c:v>0.18654027758949487</c:v>
                </c:pt>
                <c:pt idx="1033" formatCode="0%">
                  <c:v>0.19261125110110533</c:v>
                </c:pt>
                <c:pt idx="1034" formatCode="0%">
                  <c:v>0.22773311606097946</c:v>
                </c:pt>
                <c:pt idx="1035" formatCode="0%">
                  <c:v>0.4307173613393096</c:v>
                </c:pt>
                <c:pt idx="1036" formatCode="0%">
                  <c:v>0.40102547163677538</c:v>
                </c:pt>
                <c:pt idx="1037" formatCode="0%">
                  <c:v>0.4559135547044324</c:v>
                </c:pt>
                <c:pt idx="1038" formatCode="0%">
                  <c:v>0.44500135414371877</c:v>
                </c:pt>
                <c:pt idx="1039" formatCode="0%">
                  <c:v>0.31109417844752163</c:v>
                </c:pt>
                <c:pt idx="1040" formatCode="0%">
                  <c:v>0.39538343559464861</c:v>
                </c:pt>
                <c:pt idx="1041" formatCode="0%">
                  <c:v>0.42920020273481008</c:v>
                </c:pt>
                <c:pt idx="1042" formatCode="0%">
                  <c:v>0.33604442047183958</c:v>
                </c:pt>
                <c:pt idx="1043" formatCode="0%">
                  <c:v>0.39585588776610248</c:v>
                </c:pt>
                <c:pt idx="1044" formatCode="0%">
                  <c:v>0.22479890372204236</c:v>
                </c:pt>
                <c:pt idx="1045" formatCode="0%">
                  <c:v>0.13893067936615688</c:v>
                </c:pt>
                <c:pt idx="1046" formatCode="0%">
                  <c:v>0.18460005343136632</c:v>
                </c:pt>
                <c:pt idx="1047" formatCode="0%">
                  <c:v>0.12616478591725122</c:v>
                </c:pt>
                <c:pt idx="1048" formatCode="0%">
                  <c:v>0.16521911404086254</c:v>
                </c:pt>
                <c:pt idx="1049" formatCode="0%">
                  <c:v>0.19735689524852962</c:v>
                </c:pt>
                <c:pt idx="1050" formatCode="0%">
                  <c:v>0.23487700096539643</c:v>
                </c:pt>
                <c:pt idx="1051" formatCode="0%">
                  <c:v>0.26620333383204975</c:v>
                </c:pt>
                <c:pt idx="1052" formatCode="0%">
                  <c:v>0.27029514968506918</c:v>
                </c:pt>
                <c:pt idx="1053" formatCode="0%">
                  <c:v>0.20605205984821939</c:v>
                </c:pt>
                <c:pt idx="1054" formatCode="0%">
                  <c:v>0.20598346218857744</c:v>
                </c:pt>
                <c:pt idx="1055" formatCode="0%">
                  <c:v>0.18130442329497387</c:v>
                </c:pt>
                <c:pt idx="1056" formatCode="0%">
                  <c:v>0.23926824649982548</c:v>
                </c:pt>
                <c:pt idx="1057" formatCode="0%">
                  <c:v>0.25785899325750639</c:v>
                </c:pt>
                <c:pt idx="1058" formatCode="0%">
                  <c:v>0.17676534596270765</c:v>
                </c:pt>
                <c:pt idx="1059" formatCode="0%">
                  <c:v>0.19984741204174128</c:v>
                </c:pt>
                <c:pt idx="1060" formatCode="0%">
                  <c:v>0.1981093347879761</c:v>
                </c:pt>
                <c:pt idx="1061" formatCode="0%">
                  <c:v>0.22058709693502987</c:v>
                </c:pt>
                <c:pt idx="1062" formatCode="0%">
                  <c:v>0.25907048675100453</c:v>
                </c:pt>
                <c:pt idx="1063" formatCode="0%">
                  <c:v>0.25934738929093437</c:v>
                </c:pt>
                <c:pt idx="1064" formatCode="0%">
                  <c:v>0.26965881736284758</c:v>
                </c:pt>
                <c:pt idx="1065" formatCode="0%">
                  <c:v>0.28432603078705454</c:v>
                </c:pt>
                <c:pt idx="1066" formatCode="0%">
                  <c:v>0.24447607835003327</c:v>
                </c:pt>
                <c:pt idx="1067" formatCode="0%">
                  <c:v>0.23876078130276257</c:v>
                </c:pt>
                <c:pt idx="1068" formatCode="0%">
                  <c:v>0.15946443324156712</c:v>
                </c:pt>
                <c:pt idx="1069" formatCode="0%">
                  <c:v>0.17421823763276212</c:v>
                </c:pt>
                <c:pt idx="1070" formatCode="0%">
                  <c:v>0.1886157176662524</c:v>
                </c:pt>
                <c:pt idx="1071" formatCode="0%">
                  <c:v>0.15421140370816944</c:v>
                </c:pt>
                <c:pt idx="1072" formatCode="0%">
                  <c:v>0.12537034574217132</c:v>
                </c:pt>
                <c:pt idx="1073" formatCode="0%">
                  <c:v>9.1136000516834459E-2</c:v>
                </c:pt>
                <c:pt idx="1074" formatCode="0%">
                  <c:v>5.9179121199090634E-2</c:v>
                </c:pt>
                <c:pt idx="1075" formatCode="0%">
                  <c:v>5.6230132093641361E-2</c:v>
                </c:pt>
                <c:pt idx="1076" formatCode="0%">
                  <c:v>7.1745698197153374E-2</c:v>
                </c:pt>
                <c:pt idx="1077" formatCode="0%">
                  <c:v>6.9872606560336337E-2</c:v>
                </c:pt>
                <c:pt idx="1078" formatCode="0%">
                  <c:v>7.9555981158712985E-2</c:v>
                </c:pt>
                <c:pt idx="1079" formatCode="0%">
                  <c:v>8.0889330129148229E-2</c:v>
                </c:pt>
                <c:pt idx="1080" formatCode="0%">
                  <c:v>0.11308547470093133</c:v>
                </c:pt>
                <c:pt idx="1081" formatCode="0%">
                  <c:v>0.1263991775701836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1-4D27-B12F-AC0B9797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in val="42736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5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solidFill>
                  <a:schemeClr val="tx1"/>
                </a:solidFill>
                <a:effectLst/>
              </a:rPr>
              <a:t>Monetary Aggregates: Monthly Growthrate (12 week average)</a:t>
            </a:r>
            <a:endParaRPr lang="en-US" sz="1050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5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'Weekly Raw'!$B$47</c:f>
              <c:strCache>
                <c:ptCount val="1"/>
                <c:pt idx="0">
                  <c:v>BM Growth (12wk avg)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Raw'!$C$5:$ALF$5</c:f>
              <c:numCache>
                <c:formatCode>m/d/yyyy</c:formatCode>
                <c:ptCount val="99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</c:numCache>
            </c:numRef>
          </c:cat>
          <c:val>
            <c:numRef>
              <c:f>'Weekly Raw'!$C$47:$ALF$47</c:f>
              <c:numCache>
                <c:formatCode>#,##0_);\(#,##0\)</c:formatCode>
                <c:ptCount val="992"/>
                <c:pt idx="12" formatCode="0%">
                  <c:v>-3.3059756184034783E-2</c:v>
                </c:pt>
                <c:pt idx="13" formatCode="0%">
                  <c:v>-2.5828786278491722E-2</c:v>
                </c:pt>
                <c:pt idx="14" formatCode="0%">
                  <c:v>-1.1126385553888007E-2</c:v>
                </c:pt>
                <c:pt idx="15" formatCode="0%">
                  <c:v>-2.9513911786587244E-3</c:v>
                </c:pt>
                <c:pt idx="16" formatCode="0%">
                  <c:v>-1.89068377581878E-2</c:v>
                </c:pt>
                <c:pt idx="17" formatCode="0%">
                  <c:v>-1.7015014267570017E-2</c:v>
                </c:pt>
                <c:pt idx="18" formatCode="0%">
                  <c:v>-3.1297902862236215E-2</c:v>
                </c:pt>
                <c:pt idx="19" formatCode="0%">
                  <c:v>-3.2977388942035613E-2</c:v>
                </c:pt>
                <c:pt idx="20" formatCode="0%">
                  <c:v>-3.3653461521918171E-2</c:v>
                </c:pt>
                <c:pt idx="21" formatCode="0%">
                  <c:v>-1.9987736128471378E-2</c:v>
                </c:pt>
                <c:pt idx="22" formatCode="0%">
                  <c:v>-1.7331890366137359E-2</c:v>
                </c:pt>
                <c:pt idx="23" formatCode="0%">
                  <c:v>-1.4090356920242186E-2</c:v>
                </c:pt>
                <c:pt idx="24" formatCode="0%">
                  <c:v>-1.4160128254963711E-2</c:v>
                </c:pt>
                <c:pt idx="25" formatCode="0%">
                  <c:v>-8.4408882730887536E-3</c:v>
                </c:pt>
                <c:pt idx="26" formatCode="0%">
                  <c:v>-6.4993011067644435E-3</c:v>
                </c:pt>
                <c:pt idx="27" formatCode="0%">
                  <c:v>-1.3300021597484446E-2</c:v>
                </c:pt>
                <c:pt idx="28" formatCode="0%">
                  <c:v>-1.0549708791211199E-2</c:v>
                </c:pt>
                <c:pt idx="29" formatCode="0%">
                  <c:v>1.5439705413224258E-2</c:v>
                </c:pt>
                <c:pt idx="30" formatCode="0%">
                  <c:v>2.9956763134668218E-2</c:v>
                </c:pt>
                <c:pt idx="31" formatCode="0%">
                  <c:v>3.6784568495449754E-2</c:v>
                </c:pt>
                <c:pt idx="32" formatCode="0%">
                  <c:v>3.8258718648190637E-2</c:v>
                </c:pt>
                <c:pt idx="33" formatCode="0%">
                  <c:v>4.5229198147486604E-2</c:v>
                </c:pt>
                <c:pt idx="34" formatCode="0%">
                  <c:v>4.5074028503055086E-2</c:v>
                </c:pt>
                <c:pt idx="35" formatCode="0%">
                  <c:v>3.0650269105995109E-2</c:v>
                </c:pt>
                <c:pt idx="36" formatCode="0%">
                  <c:v>2.796005956430192E-2</c:v>
                </c:pt>
                <c:pt idx="37" formatCode="0%">
                  <c:v>1.6898395831365765E-2</c:v>
                </c:pt>
                <c:pt idx="38" formatCode="0%">
                  <c:v>2.1906375209039375E-2</c:v>
                </c:pt>
                <c:pt idx="39" formatCode="0%">
                  <c:v>1.6368132231709964E-2</c:v>
                </c:pt>
                <c:pt idx="40" formatCode="0%">
                  <c:v>2.6757383681732305E-2</c:v>
                </c:pt>
                <c:pt idx="41" formatCode="0%">
                  <c:v>-3.0113115680077129E-3</c:v>
                </c:pt>
                <c:pt idx="42" formatCode="0%">
                  <c:v>-1.3039789115785738E-2</c:v>
                </c:pt>
                <c:pt idx="43" formatCode="0%">
                  <c:v>-1.1972868557223904E-2</c:v>
                </c:pt>
                <c:pt idx="44" formatCode="0%">
                  <c:v>-1.6860375597510191E-2</c:v>
                </c:pt>
                <c:pt idx="45" formatCode="0%">
                  <c:v>-6.8216577069093454E-3</c:v>
                </c:pt>
                <c:pt idx="46" formatCode="0%">
                  <c:v>2.0368165947139971E-3</c:v>
                </c:pt>
                <c:pt idx="47" formatCode="0%">
                  <c:v>4.3460747172826109E-2</c:v>
                </c:pt>
                <c:pt idx="48" formatCode="0%">
                  <c:v>5.5813836020837337E-2</c:v>
                </c:pt>
                <c:pt idx="49" formatCode="0%">
                  <c:v>6.6965642562613281E-2</c:v>
                </c:pt>
                <c:pt idx="50" formatCode="0%">
                  <c:v>6.4035972215927384E-2</c:v>
                </c:pt>
                <c:pt idx="51" formatCode="0%">
                  <c:v>7.6647405416414349E-2</c:v>
                </c:pt>
                <c:pt idx="52" formatCode="0%">
                  <c:v>5.7809640274503193E-2</c:v>
                </c:pt>
                <c:pt idx="53" formatCode="0%">
                  <c:v>4.446778394019435E-2</c:v>
                </c:pt>
                <c:pt idx="54" formatCode="0%">
                  <c:v>2.5113069923739184E-2</c:v>
                </c:pt>
                <c:pt idx="55" formatCode="0%">
                  <c:v>3.0889817884234727E-2</c:v>
                </c:pt>
                <c:pt idx="56" formatCode="0%">
                  <c:v>2.4596790890317966E-2</c:v>
                </c:pt>
                <c:pt idx="57" formatCode="0%">
                  <c:v>1.4362739166558169E-2</c:v>
                </c:pt>
                <c:pt idx="58" formatCode="0%">
                  <c:v>3.7922508565921831E-3</c:v>
                </c:pt>
                <c:pt idx="59" formatCode="0%">
                  <c:v>-3.1524158626201282E-2</c:v>
                </c:pt>
                <c:pt idx="60" formatCode="0%">
                  <c:v>-4.4295691662067704E-2</c:v>
                </c:pt>
                <c:pt idx="61" formatCode="0%">
                  <c:v>-5.720311289505553E-2</c:v>
                </c:pt>
                <c:pt idx="62" formatCode="0%">
                  <c:v>-5.5044985879013963E-2</c:v>
                </c:pt>
                <c:pt idx="63" formatCode="0%">
                  <c:v>-6.7338104907782359E-2</c:v>
                </c:pt>
                <c:pt idx="64" formatCode="0%">
                  <c:v>-4.7565300749757844E-2</c:v>
                </c:pt>
                <c:pt idx="65" formatCode="0%">
                  <c:v>-3.3290435298743426E-2</c:v>
                </c:pt>
                <c:pt idx="66" formatCode="0%">
                  <c:v>-1.3671634788571141E-2</c:v>
                </c:pt>
                <c:pt idx="67" formatCode="0%">
                  <c:v>-1.6549604471016277E-2</c:v>
                </c:pt>
                <c:pt idx="68" formatCode="0%">
                  <c:v>-2.3197043169261189E-2</c:v>
                </c:pt>
                <c:pt idx="69" formatCode="0%">
                  <c:v>-3.6005505325823695E-2</c:v>
                </c:pt>
                <c:pt idx="70" formatCode="0%">
                  <c:v>-3.4987053495137865E-2</c:v>
                </c:pt>
                <c:pt idx="71" formatCode="0%">
                  <c:v>-3.4752364982635231E-2</c:v>
                </c:pt>
                <c:pt idx="72" formatCode="0%">
                  <c:v>-3.7388972125855791E-2</c:v>
                </c:pt>
                <c:pt idx="73" formatCode="0%">
                  <c:v>-3.5345120060289226E-2</c:v>
                </c:pt>
                <c:pt idx="74" formatCode="0%">
                  <c:v>-2.9224319390687592E-2</c:v>
                </c:pt>
                <c:pt idx="75" formatCode="0%">
                  <c:v>-3.4658864976152892E-2</c:v>
                </c:pt>
                <c:pt idx="76" formatCode="0%">
                  <c:v>-3.4248823570641185E-2</c:v>
                </c:pt>
                <c:pt idx="77" formatCode="0%">
                  <c:v>-3.6569480713674718E-2</c:v>
                </c:pt>
                <c:pt idx="78" formatCode="0%">
                  <c:v>-2.7090269307590287E-2</c:v>
                </c:pt>
                <c:pt idx="79" formatCode="0%">
                  <c:v>-1.6685393325862274E-2</c:v>
                </c:pt>
                <c:pt idx="80" formatCode="0%">
                  <c:v>7.0073146799443098E-3</c:v>
                </c:pt>
                <c:pt idx="81" formatCode="0%">
                  <c:v>1.9129385621438955E-2</c:v>
                </c:pt>
                <c:pt idx="82" formatCode="0%">
                  <c:v>7.4625818541029787E-3</c:v>
                </c:pt>
                <c:pt idx="83" formatCode="0%">
                  <c:v>1.6262321815212255E-2</c:v>
                </c:pt>
                <c:pt idx="84" formatCode="0%">
                  <c:v>2.714177402586393E-2</c:v>
                </c:pt>
                <c:pt idx="85" formatCode="0%">
                  <c:v>3.2206995612104494E-2</c:v>
                </c:pt>
                <c:pt idx="86" formatCode="0%">
                  <c:v>1.8890367748947368E-2</c:v>
                </c:pt>
                <c:pt idx="87" formatCode="0%">
                  <c:v>2.9861861086346142E-2</c:v>
                </c:pt>
                <c:pt idx="88" formatCode="0%">
                  <c:v>2.2840681209414182E-2</c:v>
                </c:pt>
                <c:pt idx="89" formatCode="0%">
                  <c:v>1.8417291499976507E-2</c:v>
                </c:pt>
                <c:pt idx="90" formatCode="0%">
                  <c:v>2.7770868188570663E-2</c:v>
                </c:pt>
                <c:pt idx="91" formatCode="0%">
                  <c:v>1.215435009154886E-3</c:v>
                </c:pt>
                <c:pt idx="92" formatCode="0%">
                  <c:v>-6.6441661525590279E-3</c:v>
                </c:pt>
                <c:pt idx="93" formatCode="0%">
                  <c:v>-4.7843153041511322E-3</c:v>
                </c:pt>
                <c:pt idx="94" formatCode="0%">
                  <c:v>1.0900734469894591E-2</c:v>
                </c:pt>
                <c:pt idx="95" formatCode="0%">
                  <c:v>1.0732117196763591E-2</c:v>
                </c:pt>
                <c:pt idx="96" formatCode="0%">
                  <c:v>8.3714830374364002E-3</c:v>
                </c:pt>
                <c:pt idx="97" formatCode="0%">
                  <c:v>3.0756176848708128E-2</c:v>
                </c:pt>
                <c:pt idx="98" formatCode="0%">
                  <c:v>5.6154465471645931E-2</c:v>
                </c:pt>
                <c:pt idx="99" formatCode="0%">
                  <c:v>7.5988509347146405E-2</c:v>
                </c:pt>
                <c:pt idx="100" formatCode="0%">
                  <c:v>8.252417779398491E-2</c:v>
                </c:pt>
                <c:pt idx="101" formatCode="0%">
                  <c:v>0.12715071954044932</c:v>
                </c:pt>
                <c:pt idx="102" formatCode="0%">
                  <c:v>0.12108535288185829</c:v>
                </c:pt>
                <c:pt idx="103" formatCode="0%">
                  <c:v>0.15912126679663463</c:v>
                </c:pt>
                <c:pt idx="104" formatCode="0%">
                  <c:v>0.1382885526334352</c:v>
                </c:pt>
                <c:pt idx="105" formatCode="0%">
                  <c:v>0.13178893405257464</c:v>
                </c:pt>
                <c:pt idx="106" formatCode="0%">
                  <c:v>0.11719839342603655</c:v>
                </c:pt>
                <c:pt idx="107" formatCode="0%">
                  <c:v>0.12278915301492521</c:v>
                </c:pt>
                <c:pt idx="108" formatCode="0%">
                  <c:v>0.1099909980144731</c:v>
                </c:pt>
                <c:pt idx="109" formatCode="0%">
                  <c:v>6.8723892307271717E-2</c:v>
                </c:pt>
                <c:pt idx="110" formatCode="0%">
                  <c:v>4.527456565718202E-2</c:v>
                </c:pt>
                <c:pt idx="111" formatCode="0%">
                  <c:v>1.8086485903544336E-2</c:v>
                </c:pt>
                <c:pt idx="112" formatCode="0%">
                  <c:v>2.3070099005409572E-2</c:v>
                </c:pt>
                <c:pt idx="113" formatCode="0%">
                  <c:v>-2.2736814373997549E-2</c:v>
                </c:pt>
                <c:pt idx="114" formatCode="0%">
                  <c:v>-3.7905608172109195E-2</c:v>
                </c:pt>
                <c:pt idx="115" formatCode="0%">
                  <c:v>-5.7150455469888284E-2</c:v>
                </c:pt>
                <c:pt idx="116" formatCode="0%">
                  <c:v>-2.6534257760922664E-2</c:v>
                </c:pt>
                <c:pt idx="117" formatCode="0%">
                  <c:v>-3.1867068489771611E-2</c:v>
                </c:pt>
                <c:pt idx="118" formatCode="0%">
                  <c:v>-2.8636090689916127E-2</c:v>
                </c:pt>
                <c:pt idx="119" formatCode="0%">
                  <c:v>-2.8065334821052557E-2</c:v>
                </c:pt>
                <c:pt idx="120" formatCode="0%">
                  <c:v>-1.8433349659562004E-2</c:v>
                </c:pt>
                <c:pt idx="121" formatCode="0%">
                  <c:v>2.1923354092703295E-3</c:v>
                </c:pt>
                <c:pt idx="122" formatCode="0%">
                  <c:v>1.0182856414847175E-2</c:v>
                </c:pt>
                <c:pt idx="123" formatCode="0%">
                  <c:v>2.8290661328864042E-2</c:v>
                </c:pt>
                <c:pt idx="124" formatCode="0%">
                  <c:v>2.5851873708812256E-2</c:v>
                </c:pt>
                <c:pt idx="125" formatCode="0%">
                  <c:v>6.4427063140426455E-3</c:v>
                </c:pt>
                <c:pt idx="126" formatCode="0%">
                  <c:v>8.6734101425089971E-3</c:v>
                </c:pt>
                <c:pt idx="127" formatCode="0%">
                  <c:v>9.6613246829744259E-3</c:v>
                </c:pt>
                <c:pt idx="128" formatCode="0%">
                  <c:v>-1.7840857338652372E-3</c:v>
                </c:pt>
                <c:pt idx="129" formatCode="0%">
                  <c:v>9.596710204822223E-3</c:v>
                </c:pt>
                <c:pt idx="130" formatCode="0%">
                  <c:v>2.0739617245805864E-2</c:v>
                </c:pt>
                <c:pt idx="131" formatCode="0%">
                  <c:v>1.1433970289184137E-2</c:v>
                </c:pt>
                <c:pt idx="132" formatCode="0%">
                  <c:v>2.0685087183321293E-2</c:v>
                </c:pt>
                <c:pt idx="133" formatCode="0%">
                  <c:v>6.2827536844660914E-2</c:v>
                </c:pt>
                <c:pt idx="134" formatCode="0%">
                  <c:v>0.10011190894993938</c:v>
                </c:pt>
                <c:pt idx="135" formatCode="0%">
                  <c:v>1.0429436193455155E-2</c:v>
                </c:pt>
                <c:pt idx="136" formatCode="0%">
                  <c:v>1.9344090994140695E-2</c:v>
                </c:pt>
                <c:pt idx="137" formatCode="0%">
                  <c:v>3.8292224574885347E-2</c:v>
                </c:pt>
                <c:pt idx="138" formatCode="0%">
                  <c:v>3.8965369292446983E-2</c:v>
                </c:pt>
                <c:pt idx="139" formatCode="0%">
                  <c:v>4.238487940544311E-2</c:v>
                </c:pt>
                <c:pt idx="140" formatCode="0%">
                  <c:v>3.675456960477641E-2</c:v>
                </c:pt>
                <c:pt idx="141" formatCode="0%">
                  <c:v>3.5970172229665254E-2</c:v>
                </c:pt>
                <c:pt idx="142" formatCode="0%">
                  <c:v>3.3888434162972603E-2</c:v>
                </c:pt>
                <c:pt idx="143" formatCode="0%">
                  <c:v>3.5813388890262754E-2</c:v>
                </c:pt>
                <c:pt idx="144" formatCode="0%">
                  <c:v>2.0654971551574919E-2</c:v>
                </c:pt>
                <c:pt idx="145" formatCode="0%">
                  <c:v>-3.6408750131185941E-2</c:v>
                </c:pt>
                <c:pt idx="146" formatCode="0%">
                  <c:v>-6.3142291763926606E-2</c:v>
                </c:pt>
                <c:pt idx="147" formatCode="0%">
                  <c:v>2.9081414407628792E-2</c:v>
                </c:pt>
                <c:pt idx="148" formatCode="0%">
                  <c:v>1.203115303145208E-2</c:v>
                </c:pt>
                <c:pt idx="149" formatCode="0%">
                  <c:v>5.0832757228612468E-2</c:v>
                </c:pt>
                <c:pt idx="150" formatCode="0%">
                  <c:v>8.6905264216152966E-2</c:v>
                </c:pt>
                <c:pt idx="151" formatCode="0%">
                  <c:v>0.1096324468673342</c:v>
                </c:pt>
                <c:pt idx="152" formatCode="0%">
                  <c:v>7.2316289747597295E-2</c:v>
                </c:pt>
                <c:pt idx="153" formatCode="0%">
                  <c:v>9.8099623040593276E-2</c:v>
                </c:pt>
                <c:pt idx="154" formatCode="0%">
                  <c:v>0.10065905693304567</c:v>
                </c:pt>
                <c:pt idx="155" formatCode="0%">
                  <c:v>0.11197141449270176</c:v>
                </c:pt>
                <c:pt idx="156" formatCode="0%">
                  <c:v>0.12592301872890288</c:v>
                </c:pt>
                <c:pt idx="157" formatCode="0%">
                  <c:v>0.13390008694644751</c:v>
                </c:pt>
                <c:pt idx="158" formatCode="0%">
                  <c:v>9.9641548934899848E-2</c:v>
                </c:pt>
                <c:pt idx="159" formatCode="0%">
                  <c:v>6.3997300497079301E-2</c:v>
                </c:pt>
                <c:pt idx="160" formatCode="0%">
                  <c:v>8.4933485197127068E-2</c:v>
                </c:pt>
                <c:pt idx="161" formatCode="0%">
                  <c:v>5.1902588437038766E-2</c:v>
                </c:pt>
                <c:pt idx="162" formatCode="0%">
                  <c:v>2.3512055340066063E-2</c:v>
                </c:pt>
                <c:pt idx="163" formatCode="0%">
                  <c:v>4.0382469431925472E-3</c:v>
                </c:pt>
                <c:pt idx="164" formatCode="0%">
                  <c:v>3.8637996401037045E-2</c:v>
                </c:pt>
                <c:pt idx="165" formatCode="0%">
                  <c:v>1.9090952820481455E-2</c:v>
                </c:pt>
                <c:pt idx="166" formatCode="0%">
                  <c:v>4.9546588476350184E-2</c:v>
                </c:pt>
                <c:pt idx="167" formatCode="0%">
                  <c:v>-9.8992717492654148E-3</c:v>
                </c:pt>
                <c:pt idx="168" formatCode="0%">
                  <c:v>3.0743014274549285E-2</c:v>
                </c:pt>
                <c:pt idx="169" formatCode="0%">
                  <c:v>8.9929426593868822E-3</c:v>
                </c:pt>
                <c:pt idx="170" formatCode="0%">
                  <c:v>2.9682359435083905E-2</c:v>
                </c:pt>
                <c:pt idx="171" formatCode="0%">
                  <c:v>6.1218174682971416E-2</c:v>
                </c:pt>
                <c:pt idx="172" formatCode="0%">
                  <c:v>-2.0418168364888523E-4</c:v>
                </c:pt>
                <c:pt idx="173" formatCode="0%">
                  <c:v>1.4048904042219146E-2</c:v>
                </c:pt>
                <c:pt idx="174" formatCode="0%">
                  <c:v>1.9752189837936251E-2</c:v>
                </c:pt>
                <c:pt idx="175" formatCode="0%">
                  <c:v>5.5651621139711782E-3</c:v>
                </c:pt>
                <c:pt idx="176" formatCode="0%">
                  <c:v>6.3054800763451269E-4</c:v>
                </c:pt>
                <c:pt idx="177" formatCode="0%">
                  <c:v>2.3636482514577395E-5</c:v>
                </c:pt>
                <c:pt idx="178" formatCode="0%">
                  <c:v>-2.7523674871840931E-2</c:v>
                </c:pt>
                <c:pt idx="179" formatCode="0%">
                  <c:v>1.997126318152409E-2</c:v>
                </c:pt>
                <c:pt idx="180" formatCode="0%">
                  <c:v>-2.3958589670620589E-2</c:v>
                </c:pt>
                <c:pt idx="181" formatCode="0%">
                  <c:v>7.6512066844893756E-3</c:v>
                </c:pt>
                <c:pt idx="182" formatCode="0%">
                  <c:v>-3.8013634844850097E-3</c:v>
                </c:pt>
                <c:pt idx="183" formatCode="0%">
                  <c:v>-3.9486854004430194E-3</c:v>
                </c:pt>
                <c:pt idx="184" formatCode="0%">
                  <c:v>3.463220199489192E-2</c:v>
                </c:pt>
                <c:pt idx="185" formatCode="0%">
                  <c:v>1.7746833035756415E-2</c:v>
                </c:pt>
                <c:pt idx="186" formatCode="0%">
                  <c:v>2.8877176120668313E-2</c:v>
                </c:pt>
                <c:pt idx="187" formatCode="0%">
                  <c:v>3.9763868096584609E-2</c:v>
                </c:pt>
                <c:pt idx="188" formatCode="0%">
                  <c:v>6.4024067023771503E-2</c:v>
                </c:pt>
                <c:pt idx="189" formatCode="0%">
                  <c:v>5.3735890068369541E-2</c:v>
                </c:pt>
                <c:pt idx="190" formatCode="0%">
                  <c:v>3.4422475551300291E-2</c:v>
                </c:pt>
                <c:pt idx="191" formatCode="0%">
                  <c:v>3.7652541756025393E-2</c:v>
                </c:pt>
                <c:pt idx="192" formatCode="0%">
                  <c:v>3.0825899229955711E-2</c:v>
                </c:pt>
                <c:pt idx="193" formatCode="0%">
                  <c:v>2.5653406269994017E-2</c:v>
                </c:pt>
                <c:pt idx="194" formatCode="0%">
                  <c:v>3.11587914151783E-2</c:v>
                </c:pt>
                <c:pt idx="195" formatCode="0%">
                  <c:v>1.2670360058241847E-2</c:v>
                </c:pt>
                <c:pt idx="196" formatCode="0%">
                  <c:v>1.5789607111564408E-2</c:v>
                </c:pt>
                <c:pt idx="197" formatCode="0%">
                  <c:v>2.5885866539592239E-2</c:v>
                </c:pt>
                <c:pt idx="198" formatCode="0%">
                  <c:v>5.7613209610569704E-3</c:v>
                </c:pt>
                <c:pt idx="199" formatCode="0%">
                  <c:v>2.4454450353746937E-2</c:v>
                </c:pt>
                <c:pt idx="200" formatCode="0%">
                  <c:v>-1.8323945268009512E-3</c:v>
                </c:pt>
                <c:pt idx="201" formatCode="0%">
                  <c:v>2.2594549799553221E-2</c:v>
                </c:pt>
                <c:pt idx="202" formatCode="0%">
                  <c:v>5.2587578373440858E-2</c:v>
                </c:pt>
                <c:pt idx="203" formatCode="0%">
                  <c:v>5.5937008785640341E-2</c:v>
                </c:pt>
                <c:pt idx="204" formatCode="0%">
                  <c:v>7.2711194852230099E-2</c:v>
                </c:pt>
                <c:pt idx="205" formatCode="0%">
                  <c:v>5.9219652822865454E-2</c:v>
                </c:pt>
                <c:pt idx="206" formatCode="0%">
                  <c:v>8.2225420285501949E-2</c:v>
                </c:pt>
                <c:pt idx="207" formatCode="0%">
                  <c:v>0.11520192983604294</c:v>
                </c:pt>
                <c:pt idx="208" formatCode="0%">
                  <c:v>9.8261824408402587E-2</c:v>
                </c:pt>
                <c:pt idx="209" formatCode="0%">
                  <c:v>8.7729653352201176E-2</c:v>
                </c:pt>
                <c:pt idx="210" formatCode="0%">
                  <c:v>8.9687463838100001E-2</c:v>
                </c:pt>
                <c:pt idx="211" formatCode="0%">
                  <c:v>7.3586822061111778E-2</c:v>
                </c:pt>
                <c:pt idx="212" formatCode="0%">
                  <c:v>7.8110914392486297E-2</c:v>
                </c:pt>
                <c:pt idx="213" formatCode="0%">
                  <c:v>4.6579805071321756E-2</c:v>
                </c:pt>
                <c:pt idx="214" formatCode="0%">
                  <c:v>3.3580252544806566E-2</c:v>
                </c:pt>
                <c:pt idx="215" formatCode="0%">
                  <c:v>2.7757875206423144E-2</c:v>
                </c:pt>
                <c:pt idx="216" formatCode="0%">
                  <c:v>4.824644807174483E-3</c:v>
                </c:pt>
                <c:pt idx="217" formatCode="0%">
                  <c:v>1.7164033616140051E-2</c:v>
                </c:pt>
                <c:pt idx="218" formatCode="0%">
                  <c:v>2.0135675083587934E-4</c:v>
                </c:pt>
                <c:pt idx="219" formatCode="0%">
                  <c:v>-2.1298312413065901E-2</c:v>
                </c:pt>
                <c:pt idx="220" formatCode="0%">
                  <c:v>-2.6925756235257614E-3</c:v>
                </c:pt>
                <c:pt idx="221" formatCode="0%">
                  <c:v>9.5952809990669241E-3</c:v>
                </c:pt>
                <c:pt idx="222" formatCode="0%">
                  <c:v>1.5647977876608987E-2</c:v>
                </c:pt>
                <c:pt idx="223" formatCode="0%">
                  <c:v>2.0122672978067246E-2</c:v>
                </c:pt>
                <c:pt idx="224" formatCode="0%">
                  <c:v>3.1598891967368203E-3</c:v>
                </c:pt>
                <c:pt idx="225" formatCode="0%">
                  <c:v>1.1684025624077332E-2</c:v>
                </c:pt>
                <c:pt idx="226" formatCode="0%">
                  <c:v>1.3549976560556232E-4</c:v>
                </c:pt>
                <c:pt idx="227" formatCode="0%">
                  <c:v>9.1573697038409563E-3</c:v>
                </c:pt>
                <c:pt idx="228" formatCode="0%">
                  <c:v>1.908741495679589E-2</c:v>
                </c:pt>
                <c:pt idx="229" formatCode="0%">
                  <c:v>1.7220646123496053E-2</c:v>
                </c:pt>
                <c:pt idx="230" formatCode="0%">
                  <c:v>2.1810039765978617E-2</c:v>
                </c:pt>
                <c:pt idx="231" formatCode="0%">
                  <c:v>3.4456976058820921E-3</c:v>
                </c:pt>
                <c:pt idx="232" formatCode="0%">
                  <c:v>5.3824325160409803E-3</c:v>
                </c:pt>
                <c:pt idx="233" formatCode="0%">
                  <c:v>1.4681148462014626E-4</c:v>
                </c:pt>
                <c:pt idx="234" formatCode="0%">
                  <c:v>1.9238814969204876E-2</c:v>
                </c:pt>
                <c:pt idx="235" formatCode="0%">
                  <c:v>-2.8757121063027746E-3</c:v>
                </c:pt>
                <c:pt idx="236" formatCode="0%">
                  <c:v>2.1433902392062443E-2</c:v>
                </c:pt>
                <c:pt idx="237" formatCode="0%">
                  <c:v>3.679965790730777E-2</c:v>
                </c:pt>
                <c:pt idx="238" formatCode="0%">
                  <c:v>4.7866338654049212E-2</c:v>
                </c:pt>
                <c:pt idx="239" formatCode="0%">
                  <c:v>3.206864391973463E-2</c:v>
                </c:pt>
                <c:pt idx="240" formatCode="0%">
                  <c:v>2.4960905287977564E-2</c:v>
                </c:pt>
                <c:pt idx="241" formatCode="0%">
                  <c:v>3.8914655609264548E-2</c:v>
                </c:pt>
                <c:pt idx="242" formatCode="0%">
                  <c:v>3.5896927500801867E-2</c:v>
                </c:pt>
                <c:pt idx="243" formatCode="0%">
                  <c:v>7.6238622949123425E-2</c:v>
                </c:pt>
                <c:pt idx="244" formatCode="0%">
                  <c:v>3.9706264096603272E-2</c:v>
                </c:pt>
                <c:pt idx="245" formatCode="0%">
                  <c:v>5.1309835289467198E-2</c:v>
                </c:pt>
                <c:pt idx="246" formatCode="0%">
                  <c:v>2.8532306331936264E-2</c:v>
                </c:pt>
                <c:pt idx="247" formatCode="0%">
                  <c:v>4.2835418835187156E-2</c:v>
                </c:pt>
                <c:pt idx="248" formatCode="0%">
                  <c:v>3.7908474569649631E-2</c:v>
                </c:pt>
                <c:pt idx="249" formatCode="0%">
                  <c:v>1.3575288410646147E-2</c:v>
                </c:pt>
                <c:pt idx="250" formatCode="0%">
                  <c:v>4.5992623280477485E-3</c:v>
                </c:pt>
                <c:pt idx="251" formatCode="0%">
                  <c:v>2.1768319980071338E-2</c:v>
                </c:pt>
                <c:pt idx="252" formatCode="0%">
                  <c:v>2.405550555840863E-2</c:v>
                </c:pt>
                <c:pt idx="253" formatCode="0%">
                  <c:v>2.140026388560301E-2</c:v>
                </c:pt>
                <c:pt idx="254" formatCode="0%">
                  <c:v>5.4997492608644727E-2</c:v>
                </c:pt>
                <c:pt idx="255" formatCode="0%">
                  <c:v>5.6859153662011552E-2</c:v>
                </c:pt>
                <c:pt idx="256" formatCode="0%">
                  <c:v>0.11475637136267225</c:v>
                </c:pt>
                <c:pt idx="257" formatCode="0%">
                  <c:v>5.8564181106186775E-2</c:v>
                </c:pt>
                <c:pt idx="258" formatCode="0%">
                  <c:v>6.5902177766488768E-2</c:v>
                </c:pt>
                <c:pt idx="259" formatCode="0%">
                  <c:v>6.975805076740782E-2</c:v>
                </c:pt>
                <c:pt idx="260" formatCode="0%">
                  <c:v>5.8412091931618892E-2</c:v>
                </c:pt>
                <c:pt idx="261" formatCode="0%">
                  <c:v>6.4874882285958835E-2</c:v>
                </c:pt>
                <c:pt idx="262" formatCode="0%">
                  <c:v>6.2461106117843279E-2</c:v>
                </c:pt>
                <c:pt idx="263" formatCode="0%">
                  <c:v>5.4547427551236982E-2</c:v>
                </c:pt>
                <c:pt idx="264" formatCode="0%">
                  <c:v>4.7969934369039846E-2</c:v>
                </c:pt>
                <c:pt idx="265" formatCode="0%">
                  <c:v>3.1441481884721734E-2</c:v>
                </c:pt>
                <c:pt idx="266" formatCode="0%">
                  <c:v>-2.3433226184816913E-3</c:v>
                </c:pt>
                <c:pt idx="267" formatCode="0%">
                  <c:v>-3.0789777306074573E-2</c:v>
                </c:pt>
                <c:pt idx="268" formatCode="0%">
                  <c:v>-4.8775641627609057E-2</c:v>
                </c:pt>
                <c:pt idx="269" formatCode="0%">
                  <c:v>2.9654214886540853E-3</c:v>
                </c:pt>
                <c:pt idx="270" formatCode="0%">
                  <c:v>-2.1703333610333386E-3</c:v>
                </c:pt>
                <c:pt idx="271" formatCode="0%">
                  <c:v>-6.2523667625822288E-3</c:v>
                </c:pt>
                <c:pt idx="272" formatCode="0%">
                  <c:v>9.2153551386351396E-3</c:v>
                </c:pt>
                <c:pt idx="273" formatCode="0%">
                  <c:v>3.7610079781089656E-2</c:v>
                </c:pt>
                <c:pt idx="274" formatCode="0%">
                  <c:v>2.5813310145990309E-2</c:v>
                </c:pt>
                <c:pt idx="275" formatCode="0%">
                  <c:v>2.3413697647503007E-2</c:v>
                </c:pt>
                <c:pt idx="276" formatCode="0%">
                  <c:v>5.9918983900681289E-2</c:v>
                </c:pt>
                <c:pt idx="277" formatCode="0%">
                  <c:v>6.2510728283325045E-2</c:v>
                </c:pt>
                <c:pt idx="278" formatCode="0%">
                  <c:v>7.0629729539354313E-2</c:v>
                </c:pt>
                <c:pt idx="279" formatCode="0%">
                  <c:v>7.0730452929348875E-2</c:v>
                </c:pt>
                <c:pt idx="280" formatCode="0%">
                  <c:v>6.2026208418362705E-2</c:v>
                </c:pt>
                <c:pt idx="281" formatCode="0%">
                  <c:v>5.7582943251501817E-2</c:v>
                </c:pt>
                <c:pt idx="282" formatCode="0%">
                  <c:v>5.0058237711770426E-2</c:v>
                </c:pt>
                <c:pt idx="283" formatCode="0%">
                  <c:v>4.8885268506174251E-2</c:v>
                </c:pt>
                <c:pt idx="284" formatCode="0%">
                  <c:v>2.7745145033574614E-2</c:v>
                </c:pt>
                <c:pt idx="285" formatCode="0%">
                  <c:v>-6.8890862487647198E-4</c:v>
                </c:pt>
                <c:pt idx="286" formatCode="0%">
                  <c:v>3.1860046365102423E-2</c:v>
                </c:pt>
                <c:pt idx="287" formatCode="0%">
                  <c:v>3.4856057147382824E-2</c:v>
                </c:pt>
                <c:pt idx="288" formatCode="0%">
                  <c:v>7.7711284585921803E-3</c:v>
                </c:pt>
                <c:pt idx="289" formatCode="0%">
                  <c:v>1.0168777924993933E-2</c:v>
                </c:pt>
                <c:pt idx="290" formatCode="0%">
                  <c:v>1.1336625396124678E-2</c:v>
                </c:pt>
                <c:pt idx="291" formatCode="0%">
                  <c:v>1.3255242254178956E-2</c:v>
                </c:pt>
                <c:pt idx="292" formatCode="0%">
                  <c:v>2.2818686711229441E-2</c:v>
                </c:pt>
                <c:pt idx="293" formatCode="0%">
                  <c:v>1.3873251474868287E-2</c:v>
                </c:pt>
                <c:pt idx="294" formatCode="0%">
                  <c:v>1.3521966160435328E-2</c:v>
                </c:pt>
                <c:pt idx="295" formatCode="0%">
                  <c:v>4.0472686161376448E-2</c:v>
                </c:pt>
                <c:pt idx="296" formatCode="0%">
                  <c:v>6.0757735470996055E-2</c:v>
                </c:pt>
                <c:pt idx="297" formatCode="0%">
                  <c:v>6.4203202748134514E-2</c:v>
                </c:pt>
                <c:pt idx="298" formatCode="0%">
                  <c:v>4.8971325263762022E-2</c:v>
                </c:pt>
                <c:pt idx="299" formatCode="0%">
                  <c:v>5.5263596745662058E-2</c:v>
                </c:pt>
                <c:pt idx="300" formatCode="0%">
                  <c:v>4.9520354845054015E-2</c:v>
                </c:pt>
                <c:pt idx="301" formatCode="0%">
                  <c:v>5.6435168128809332E-2</c:v>
                </c:pt>
                <c:pt idx="302" formatCode="0%">
                  <c:v>5.6259069798714423E-2</c:v>
                </c:pt>
                <c:pt idx="303" formatCode="0%">
                  <c:v>6.5531709101452673E-2</c:v>
                </c:pt>
                <c:pt idx="304" formatCode="0%">
                  <c:v>7.2561911248900435E-2</c:v>
                </c:pt>
                <c:pt idx="305" formatCode="0%">
                  <c:v>0.11191258533045878</c:v>
                </c:pt>
                <c:pt idx="306" formatCode="0%">
                  <c:v>0.11739007445684968</c:v>
                </c:pt>
                <c:pt idx="307" formatCode="0%">
                  <c:v>0.10076396231037466</c:v>
                </c:pt>
                <c:pt idx="308" formatCode="0%">
                  <c:v>0.12768006440848034</c:v>
                </c:pt>
                <c:pt idx="309" formatCode="0%">
                  <c:v>0.11773305986359839</c:v>
                </c:pt>
                <c:pt idx="310" formatCode="0%">
                  <c:v>0.12214981125430846</c:v>
                </c:pt>
                <c:pt idx="311" formatCode="0%">
                  <c:v>0.12514598962165246</c:v>
                </c:pt>
                <c:pt idx="312" formatCode="0%">
                  <c:v>0.12988145312524702</c:v>
                </c:pt>
                <c:pt idx="313" formatCode="0%">
                  <c:v>0.12825040172831104</c:v>
                </c:pt>
                <c:pt idx="314" formatCode="0%">
                  <c:v>0.11236559930023193</c:v>
                </c:pt>
                <c:pt idx="315" formatCode="0%">
                  <c:v>9.8732938350685195E-2</c:v>
                </c:pt>
                <c:pt idx="316" formatCode="0%">
                  <c:v>7.2171748638173439E-2</c:v>
                </c:pt>
                <c:pt idx="317" formatCode="0%">
                  <c:v>3.753831361037796E-2</c:v>
                </c:pt>
                <c:pt idx="318" formatCode="0%">
                  <c:v>3.2652931745739355E-2</c:v>
                </c:pt>
                <c:pt idx="319" formatCode="0%">
                  <c:v>2.4249165462285616E-2</c:v>
                </c:pt>
                <c:pt idx="320" formatCode="0%">
                  <c:v>-2.8446535427836261E-3</c:v>
                </c:pt>
                <c:pt idx="321" formatCode="0%">
                  <c:v>1.1897949732315727E-2</c:v>
                </c:pt>
                <c:pt idx="322" formatCode="0%">
                  <c:v>7.8800983216442688E-6</c:v>
                </c:pt>
                <c:pt idx="323" formatCode="0%">
                  <c:v>-1.2930257790009558E-2</c:v>
                </c:pt>
                <c:pt idx="324" formatCode="0%">
                  <c:v>-8.3884176372399644E-3</c:v>
                </c:pt>
                <c:pt idx="325" formatCode="0%">
                  <c:v>-3.3548392010240846E-3</c:v>
                </c:pt>
                <c:pt idx="326" formatCode="0%">
                  <c:v>1.7633706650549197E-2</c:v>
                </c:pt>
                <c:pt idx="327" formatCode="0%">
                  <c:v>6.6207205444834827E-4</c:v>
                </c:pt>
                <c:pt idx="328" formatCode="0%">
                  <c:v>9.5241080126848843E-3</c:v>
                </c:pt>
                <c:pt idx="329" formatCode="0%">
                  <c:v>-1.0423752275646736E-3</c:v>
                </c:pt>
                <c:pt idx="330" formatCode="0%">
                  <c:v>-1.0122754990641747E-2</c:v>
                </c:pt>
                <c:pt idx="331" formatCode="0%">
                  <c:v>-1.2234482259423363E-3</c:v>
                </c:pt>
                <c:pt idx="332" formatCode="0%">
                  <c:v>3.0267595472608377E-3</c:v>
                </c:pt>
                <c:pt idx="333" formatCode="0%">
                  <c:v>-7.9486983507968123E-3</c:v>
                </c:pt>
                <c:pt idx="334" formatCode="0%">
                  <c:v>8.0674032508087912E-4</c:v>
                </c:pt>
                <c:pt idx="335" formatCode="0%">
                  <c:v>4.3144973807189846E-3</c:v>
                </c:pt>
                <c:pt idx="336" formatCode="0%">
                  <c:v>6.5658523353291365E-3</c:v>
                </c:pt>
                <c:pt idx="337" formatCode="0%">
                  <c:v>-2.6500961713854521E-3</c:v>
                </c:pt>
                <c:pt idx="338" formatCode="0%">
                  <c:v>-1.2168519397504296E-2</c:v>
                </c:pt>
                <c:pt idx="339" formatCode="0%">
                  <c:v>1.039309608517347E-2</c:v>
                </c:pt>
                <c:pt idx="340" formatCode="0%">
                  <c:v>2.1743341140783246E-2</c:v>
                </c:pt>
                <c:pt idx="341" formatCode="0%">
                  <c:v>2.9504643371387029E-2</c:v>
                </c:pt>
                <c:pt idx="342" formatCode="0%">
                  <c:v>5.2164497119866482E-2</c:v>
                </c:pt>
                <c:pt idx="343" formatCode="0%">
                  <c:v>4.4660740538343013E-2</c:v>
                </c:pt>
                <c:pt idx="344" formatCode="0%">
                  <c:v>3.6131130794501587E-2</c:v>
                </c:pt>
                <c:pt idx="345" formatCode="0%">
                  <c:v>4.6259858380639285E-2</c:v>
                </c:pt>
                <c:pt idx="346" formatCode="0%">
                  <c:v>4.504512297794494E-2</c:v>
                </c:pt>
                <c:pt idx="347" formatCode="0%">
                  <c:v>4.4227003024306377E-2</c:v>
                </c:pt>
                <c:pt idx="348" formatCode="0%">
                  <c:v>3.8718567239642621E-2</c:v>
                </c:pt>
                <c:pt idx="349" formatCode="0%">
                  <c:v>4.4423769624812648E-2</c:v>
                </c:pt>
                <c:pt idx="350" formatCode="0%">
                  <c:v>4.4102681156600099E-2</c:v>
                </c:pt>
                <c:pt idx="351" formatCode="0%">
                  <c:v>4.9612350331067256E-2</c:v>
                </c:pt>
                <c:pt idx="352" formatCode="0%">
                  <c:v>3.2568067959420244E-2</c:v>
                </c:pt>
                <c:pt idx="353" formatCode="0%">
                  <c:v>4.6022808054565489E-2</c:v>
                </c:pt>
                <c:pt idx="354" formatCode="0%">
                  <c:v>3.5098481885177391E-2</c:v>
                </c:pt>
                <c:pt idx="355" formatCode="0%">
                  <c:v>3.8074923188299969E-2</c:v>
                </c:pt>
                <c:pt idx="356" formatCode="0%">
                  <c:v>4.5962268206264589E-2</c:v>
                </c:pt>
                <c:pt idx="357" formatCode="0%">
                  <c:v>6.1121368735044479E-2</c:v>
                </c:pt>
                <c:pt idx="358" formatCode="0%">
                  <c:v>5.9721926120364088E-2</c:v>
                </c:pt>
                <c:pt idx="359" formatCode="0%">
                  <c:v>6.4933863852825846E-2</c:v>
                </c:pt>
                <c:pt idx="360" formatCode="0%">
                  <c:v>7.148025459176921E-2</c:v>
                </c:pt>
                <c:pt idx="361" formatCode="0%">
                  <c:v>6.1094666142079257E-2</c:v>
                </c:pt>
                <c:pt idx="362" formatCode="0%">
                  <c:v>6.1154677417134096E-2</c:v>
                </c:pt>
                <c:pt idx="363" formatCode="0%">
                  <c:v>6.4102381388837948E-2</c:v>
                </c:pt>
                <c:pt idx="364" formatCode="0%">
                  <c:v>7.0365848504843065E-2</c:v>
                </c:pt>
                <c:pt idx="365" formatCode="0%">
                  <c:v>9.2289367705463698E-2</c:v>
                </c:pt>
                <c:pt idx="366" formatCode="0%">
                  <c:v>8.4992052718277034E-2</c:v>
                </c:pt>
                <c:pt idx="367" formatCode="0%">
                  <c:v>7.4454271143383544E-2</c:v>
                </c:pt>
                <c:pt idx="368" formatCode="0%">
                  <c:v>6.155686955463846E-2</c:v>
                </c:pt>
                <c:pt idx="369" formatCode="0%">
                  <c:v>3.6503510641180181E-2</c:v>
                </c:pt>
                <c:pt idx="370" formatCode="0%">
                  <c:v>3.1933038683080062E-2</c:v>
                </c:pt>
                <c:pt idx="371" formatCode="0%">
                  <c:v>2.5662079387683168E-2</c:v>
                </c:pt>
                <c:pt idx="372" formatCode="0%">
                  <c:v>1.4357519561722709E-2</c:v>
                </c:pt>
                <c:pt idx="373" formatCode="0%">
                  <c:v>2.0206403013278917E-2</c:v>
                </c:pt>
                <c:pt idx="374" formatCode="0%">
                  <c:v>5.2451359349261484E-3</c:v>
                </c:pt>
                <c:pt idx="375" formatCode="0%">
                  <c:v>-1.2129942840634067E-3</c:v>
                </c:pt>
                <c:pt idx="376" formatCode="0%">
                  <c:v>-5.7256804433601927E-3</c:v>
                </c:pt>
                <c:pt idx="377" formatCode="0%">
                  <c:v>-2.6127249980656297E-2</c:v>
                </c:pt>
                <c:pt idx="378" formatCode="0%">
                  <c:v>-4.2150716175379577E-2</c:v>
                </c:pt>
                <c:pt idx="379" formatCode="0%">
                  <c:v>-3.256351695681825E-2</c:v>
                </c:pt>
                <c:pt idx="380" formatCode="0%">
                  <c:v>-2.8437654764493558E-2</c:v>
                </c:pt>
                <c:pt idx="381" formatCode="0%">
                  <c:v>-6.4780845753201755E-3</c:v>
                </c:pt>
                <c:pt idx="382" formatCode="0%">
                  <c:v>8.8333635455224435E-3</c:v>
                </c:pt>
                <c:pt idx="383" formatCode="0%">
                  <c:v>-1.8057309296221846E-2</c:v>
                </c:pt>
                <c:pt idx="384" formatCode="0%">
                  <c:v>-8.7122996756017201E-4</c:v>
                </c:pt>
                <c:pt idx="385" formatCode="0%">
                  <c:v>-4.1902483125590972E-3</c:v>
                </c:pt>
                <c:pt idx="386" formatCode="0%">
                  <c:v>6.8561481711613137E-3</c:v>
                </c:pt>
                <c:pt idx="387" formatCode="0%">
                  <c:v>-5.6404791142660171E-3</c:v>
                </c:pt>
                <c:pt idx="388" formatCode="0%">
                  <c:v>-1.3817496839643173E-3</c:v>
                </c:pt>
                <c:pt idx="389" formatCode="0%">
                  <c:v>-2.2166664387456292E-3</c:v>
                </c:pt>
                <c:pt idx="390" formatCode="0%">
                  <c:v>1.0877564182206312E-2</c:v>
                </c:pt>
                <c:pt idx="391" formatCode="0%">
                  <c:v>1.1757485835753645E-2</c:v>
                </c:pt>
                <c:pt idx="392" formatCode="0%">
                  <c:v>1.6214124745073777E-2</c:v>
                </c:pt>
                <c:pt idx="393" formatCode="0%">
                  <c:v>5.7260824612814787E-3</c:v>
                </c:pt>
                <c:pt idx="394" formatCode="0%">
                  <c:v>2.992517582484755E-3</c:v>
                </c:pt>
                <c:pt idx="395" formatCode="0%">
                  <c:v>3.2348108621661487E-2</c:v>
                </c:pt>
                <c:pt idx="396" formatCode="0%">
                  <c:v>1.9179367363550748E-2</c:v>
                </c:pt>
                <c:pt idx="397" formatCode="0%">
                  <c:v>2.5334984834026963E-2</c:v>
                </c:pt>
                <c:pt idx="398" formatCode="0%">
                  <c:v>2.9244331499682863E-2</c:v>
                </c:pt>
                <c:pt idx="399" formatCode="0%">
                  <c:v>3.3575016754094689E-2</c:v>
                </c:pt>
                <c:pt idx="400" formatCode="0%">
                  <c:v>2.2547780416428242E-2</c:v>
                </c:pt>
                <c:pt idx="401" formatCode="0%">
                  <c:v>1.623565759458323E-2</c:v>
                </c:pt>
                <c:pt idx="402" formatCode="0%">
                  <c:v>2.9204699437173076E-2</c:v>
                </c:pt>
                <c:pt idx="403" formatCode="0%">
                  <c:v>2.3881310902777342E-2</c:v>
                </c:pt>
                <c:pt idx="404" formatCode="0%">
                  <c:v>2.0679852357994077E-2</c:v>
                </c:pt>
                <c:pt idx="405" formatCode="0%">
                  <c:v>2.44836443421248E-2</c:v>
                </c:pt>
                <c:pt idx="406" formatCode="0%">
                  <c:v>1.9739845209693296E-2</c:v>
                </c:pt>
                <c:pt idx="407" formatCode="0%">
                  <c:v>1.8879506494566156E-2</c:v>
                </c:pt>
                <c:pt idx="408" formatCode="0%">
                  <c:v>2.2354563981805908E-2</c:v>
                </c:pt>
                <c:pt idx="409" formatCode="0%">
                  <c:v>1.9522844465908573E-2</c:v>
                </c:pt>
                <c:pt idx="410" formatCode="0%">
                  <c:v>3.4621010964283938E-2</c:v>
                </c:pt>
                <c:pt idx="411" formatCode="0%">
                  <c:v>4.5469353105353161E-2</c:v>
                </c:pt>
                <c:pt idx="412" formatCode="0%">
                  <c:v>5.7977123968096622E-2</c:v>
                </c:pt>
                <c:pt idx="413" formatCode="0%">
                  <c:v>5.1642541724761681E-2</c:v>
                </c:pt>
                <c:pt idx="414" formatCode="0%">
                  <c:v>5.5973179026754361E-2</c:v>
                </c:pt>
                <c:pt idx="415" formatCode="0%">
                  <c:v>5.855679792238444E-2</c:v>
                </c:pt>
                <c:pt idx="416" formatCode="0%">
                  <c:v>6.4180960566378786E-2</c:v>
                </c:pt>
                <c:pt idx="417" formatCode="0%">
                  <c:v>5.5449572862203533E-2</c:v>
                </c:pt>
                <c:pt idx="418" formatCode="0%">
                  <c:v>3.3469529430961931E-2</c:v>
                </c:pt>
                <c:pt idx="419" formatCode="0%">
                  <c:v>2.9839963871101105E-2</c:v>
                </c:pt>
                <c:pt idx="420" formatCode="0%">
                  <c:v>2.279794823212189E-2</c:v>
                </c:pt>
                <c:pt idx="421" formatCode="0%">
                  <c:v>2.0232599937459961E-2</c:v>
                </c:pt>
                <c:pt idx="422" formatCode="0%">
                  <c:v>-2.7643610517577022E-3</c:v>
                </c:pt>
                <c:pt idx="423" formatCode="0%">
                  <c:v>-1.3200090259469999E-2</c:v>
                </c:pt>
                <c:pt idx="424" formatCode="0%">
                  <c:v>-1.4552481899002823E-2</c:v>
                </c:pt>
                <c:pt idx="425" formatCode="0%">
                  <c:v>-9.154959328925738E-3</c:v>
                </c:pt>
                <c:pt idx="426" formatCode="0%">
                  <c:v>-1.7517156832431269E-2</c:v>
                </c:pt>
                <c:pt idx="427" formatCode="0%">
                  <c:v>-3.2209901063306567E-2</c:v>
                </c:pt>
                <c:pt idx="428" formatCode="0%">
                  <c:v>-3.1644620002439838E-2</c:v>
                </c:pt>
                <c:pt idx="429" formatCode="0%">
                  <c:v>-2.6479275374404532E-2</c:v>
                </c:pt>
                <c:pt idx="430" formatCode="0%">
                  <c:v>-1.6064602746040602E-2</c:v>
                </c:pt>
                <c:pt idx="431" formatCode="0%">
                  <c:v>-1.6355117244642114E-2</c:v>
                </c:pt>
                <c:pt idx="432" formatCode="0%">
                  <c:v>-2.8474566354232955E-3</c:v>
                </c:pt>
                <c:pt idx="433" formatCode="0%">
                  <c:v>5.1838733899043365E-3</c:v>
                </c:pt>
                <c:pt idx="434" formatCode="0%">
                  <c:v>6.1668505708878385E-3</c:v>
                </c:pt>
                <c:pt idx="435" formatCode="0%">
                  <c:v>4.0386788657686967E-3</c:v>
                </c:pt>
                <c:pt idx="436" formatCode="0%">
                  <c:v>5.4108943970225809E-3</c:v>
                </c:pt>
                <c:pt idx="437" formatCode="0%">
                  <c:v>-9.3663885253636447E-4</c:v>
                </c:pt>
                <c:pt idx="438" formatCode="0%">
                  <c:v>6.2516074798990573E-3</c:v>
                </c:pt>
                <c:pt idx="439" formatCode="0%">
                  <c:v>1.7067688819426774E-2</c:v>
                </c:pt>
                <c:pt idx="440" formatCode="0%">
                  <c:v>1.4395532382887044E-2</c:v>
                </c:pt>
                <c:pt idx="441" formatCode="0%">
                  <c:v>9.1036129030626078E-3</c:v>
                </c:pt>
                <c:pt idx="442" formatCode="0%">
                  <c:v>3.7738390129026911E-2</c:v>
                </c:pt>
                <c:pt idx="443" formatCode="0%">
                  <c:v>2.9759082624024602E-2</c:v>
                </c:pt>
                <c:pt idx="444" formatCode="0%">
                  <c:v>2.2606936983313286E-2</c:v>
                </c:pt>
                <c:pt idx="445" formatCode="0%">
                  <c:v>1.3533523635603117E-2</c:v>
                </c:pt>
                <c:pt idx="446" formatCode="0%">
                  <c:v>1.1876906080710237E-2</c:v>
                </c:pt>
                <c:pt idx="447" formatCode="0%">
                  <c:v>1.6812680021754955E-2</c:v>
                </c:pt>
                <c:pt idx="448" formatCode="0%">
                  <c:v>2.1791110577828565E-2</c:v>
                </c:pt>
                <c:pt idx="449" formatCode="0%">
                  <c:v>2.6971567190186008E-2</c:v>
                </c:pt>
                <c:pt idx="450" formatCode="0%">
                  <c:v>2.2151734117066724E-2</c:v>
                </c:pt>
                <c:pt idx="451" formatCode="0%">
                  <c:v>2.6187772803278664E-2</c:v>
                </c:pt>
                <c:pt idx="452" formatCode="0%">
                  <c:v>2.9705173138087071E-2</c:v>
                </c:pt>
                <c:pt idx="453" formatCode="0%">
                  <c:v>1.5811403356399412E-2</c:v>
                </c:pt>
                <c:pt idx="454" formatCode="0%">
                  <c:v>3.351120899610649E-3</c:v>
                </c:pt>
                <c:pt idx="455" formatCode="0%">
                  <c:v>9.2244009288517947E-3</c:v>
                </c:pt>
                <c:pt idx="456" formatCode="0%">
                  <c:v>1.4676693625727655E-2</c:v>
                </c:pt>
                <c:pt idx="457" formatCode="0%">
                  <c:v>2.7917009068130438E-2</c:v>
                </c:pt>
                <c:pt idx="458" formatCode="0%">
                  <c:v>2.2916079390708388E-2</c:v>
                </c:pt>
                <c:pt idx="459" formatCode="0%">
                  <c:v>3.0929410588767192E-2</c:v>
                </c:pt>
                <c:pt idx="460" formatCode="0%">
                  <c:v>7.3289574496970822E-3</c:v>
                </c:pt>
                <c:pt idx="461" formatCode="0%">
                  <c:v>8.5395870897810866E-3</c:v>
                </c:pt>
                <c:pt idx="462" formatCode="0%">
                  <c:v>1.2322433458169746E-2</c:v>
                </c:pt>
                <c:pt idx="463" formatCode="0%">
                  <c:v>1.5312935858980081E-2</c:v>
                </c:pt>
                <c:pt idx="464" formatCode="0%">
                  <c:v>1.5068557436110908E-2</c:v>
                </c:pt>
                <c:pt idx="465" formatCode="0%">
                  <c:v>3.1778626083144745E-2</c:v>
                </c:pt>
                <c:pt idx="466" formatCode="0%">
                  <c:v>2.907060865545219E-2</c:v>
                </c:pt>
                <c:pt idx="467" formatCode="0%">
                  <c:v>4.3241160167167836E-2</c:v>
                </c:pt>
                <c:pt idx="468" formatCode="0%">
                  <c:v>3.623517744008109E-2</c:v>
                </c:pt>
                <c:pt idx="469" formatCode="0%">
                  <c:v>3.7048898857321433E-2</c:v>
                </c:pt>
                <c:pt idx="470" formatCode="0%">
                  <c:v>4.3578510881124188E-2</c:v>
                </c:pt>
                <c:pt idx="471" formatCode="0%">
                  <c:v>3.787974639830316E-2</c:v>
                </c:pt>
                <c:pt idx="472" formatCode="0%">
                  <c:v>6.0067358103530255E-2</c:v>
                </c:pt>
                <c:pt idx="473" formatCode="0%">
                  <c:v>5.9791333663311574E-2</c:v>
                </c:pt>
                <c:pt idx="474" formatCode="0%">
                  <c:v>5.650979791846078E-2</c:v>
                </c:pt>
                <c:pt idx="475" formatCode="0%">
                  <c:v>4.512116480899464E-2</c:v>
                </c:pt>
                <c:pt idx="476" formatCode="0%">
                  <c:v>4.2905376375105719E-2</c:v>
                </c:pt>
                <c:pt idx="477" formatCode="0%">
                  <c:v>3.4942677356038843E-2</c:v>
                </c:pt>
                <c:pt idx="478" formatCode="0%">
                  <c:v>2.8460571920027933E-2</c:v>
                </c:pt>
                <c:pt idx="479" formatCode="0%">
                  <c:v>2.1153759956793694E-2</c:v>
                </c:pt>
                <c:pt idx="480" formatCode="0%">
                  <c:v>1.7624387703488953E-2</c:v>
                </c:pt>
                <c:pt idx="481" formatCode="0%">
                  <c:v>1.1531540672233831E-2</c:v>
                </c:pt>
                <c:pt idx="482" formatCode="0%">
                  <c:v>1.6838826307941979E-2</c:v>
                </c:pt>
                <c:pt idx="483" formatCode="0%">
                  <c:v>4.8255287089786769E-3</c:v>
                </c:pt>
                <c:pt idx="484" formatCode="0%">
                  <c:v>-7.7138671954313232E-4</c:v>
                </c:pt>
                <c:pt idx="485" formatCode="0%">
                  <c:v>-7.5180182650108618E-3</c:v>
                </c:pt>
                <c:pt idx="486" formatCode="0%">
                  <c:v>-7.4123218959916137E-3</c:v>
                </c:pt>
                <c:pt idx="487" formatCode="0%">
                  <c:v>-8.3049765111585794E-3</c:v>
                </c:pt>
                <c:pt idx="488" formatCode="0%">
                  <c:v>-1.1165384896200337E-2</c:v>
                </c:pt>
                <c:pt idx="489" formatCode="0%">
                  <c:v>-1.0959757187627983E-2</c:v>
                </c:pt>
                <c:pt idx="490" formatCode="0%">
                  <c:v>1.8306397204372882E-3</c:v>
                </c:pt>
                <c:pt idx="491" formatCode="0%">
                  <c:v>-1.0199156625624428E-2</c:v>
                </c:pt>
                <c:pt idx="492" formatCode="0%">
                  <c:v>-1.1335104146628527E-2</c:v>
                </c:pt>
                <c:pt idx="493" formatCode="0%">
                  <c:v>-1.1542303714848434E-2</c:v>
                </c:pt>
                <c:pt idx="494" formatCode="0%">
                  <c:v>-1.6411716583053626E-2</c:v>
                </c:pt>
                <c:pt idx="495" formatCode="0%">
                  <c:v>9.1744970279128424E-3</c:v>
                </c:pt>
                <c:pt idx="496" formatCode="0%">
                  <c:v>2.4042773470069889E-3</c:v>
                </c:pt>
                <c:pt idx="497" formatCode="0%">
                  <c:v>1.3288689702735557E-2</c:v>
                </c:pt>
                <c:pt idx="498" formatCode="0%">
                  <c:v>1.0614683927186785E-2</c:v>
                </c:pt>
                <c:pt idx="499" formatCode="0%">
                  <c:v>2.8016621021313304E-2</c:v>
                </c:pt>
                <c:pt idx="500" formatCode="0%">
                  <c:v>2.6812451269768722E-2</c:v>
                </c:pt>
                <c:pt idx="501" formatCode="0%">
                  <c:v>3.2326566590072936E-2</c:v>
                </c:pt>
                <c:pt idx="502" formatCode="0%">
                  <c:v>2.9570813675743324E-2</c:v>
                </c:pt>
                <c:pt idx="503" formatCode="0%">
                  <c:v>2.0444589368679322E-2</c:v>
                </c:pt>
                <c:pt idx="504" formatCode="0%">
                  <c:v>3.0733397718152755E-2</c:v>
                </c:pt>
                <c:pt idx="505" formatCode="0%">
                  <c:v>1.6723720420910082E-2</c:v>
                </c:pt>
                <c:pt idx="506" formatCode="0%">
                  <c:v>2.0902278067501889E-2</c:v>
                </c:pt>
                <c:pt idx="507" formatCode="0%">
                  <c:v>1.2485280812090327E-2</c:v>
                </c:pt>
                <c:pt idx="508" formatCode="0%">
                  <c:v>2.1745867886010295E-2</c:v>
                </c:pt>
                <c:pt idx="509" formatCode="0%">
                  <c:v>6.6941896907888321E-3</c:v>
                </c:pt>
                <c:pt idx="510" formatCode="0%">
                  <c:v>8.3754079846702911E-3</c:v>
                </c:pt>
                <c:pt idx="511" formatCode="0%">
                  <c:v>5.4849839865898087E-3</c:v>
                </c:pt>
                <c:pt idx="512" formatCode="0%">
                  <c:v>-1.8837836233255745E-2</c:v>
                </c:pt>
                <c:pt idx="513" formatCode="0%">
                  <c:v>-2.7456862818175942E-2</c:v>
                </c:pt>
                <c:pt idx="514" formatCode="0%">
                  <c:v>-2.7189844815485253E-2</c:v>
                </c:pt>
                <c:pt idx="515" formatCode="0%">
                  <c:v>1.0351985911597472E-2</c:v>
                </c:pt>
                <c:pt idx="516" formatCode="0%">
                  <c:v>6.0082446472848883E-3</c:v>
                </c:pt>
                <c:pt idx="517" formatCode="0%">
                  <c:v>4.3856039342803355E-2</c:v>
                </c:pt>
                <c:pt idx="518" formatCode="0%">
                  <c:v>4.6597073987934667E-2</c:v>
                </c:pt>
                <c:pt idx="519" formatCode="0%">
                  <c:v>5.6709613929087022E-2</c:v>
                </c:pt>
                <c:pt idx="520" formatCode="0%">
                  <c:v>5.61688802284801E-2</c:v>
                </c:pt>
                <c:pt idx="521" formatCode="0%">
                  <c:v>5.9623746561213498E-2</c:v>
                </c:pt>
                <c:pt idx="522" formatCode="0%">
                  <c:v>6.0155243015324711E-2</c:v>
                </c:pt>
                <c:pt idx="523" formatCode="0%">
                  <c:v>5.2523405990926975E-2</c:v>
                </c:pt>
                <c:pt idx="524" formatCode="0%">
                  <c:v>7.6835285641840612E-2</c:v>
                </c:pt>
                <c:pt idx="525" formatCode="0%">
                  <c:v>8.6225292816674459E-2</c:v>
                </c:pt>
                <c:pt idx="526" formatCode="0%">
                  <c:v>7.913923754082286E-2</c:v>
                </c:pt>
                <c:pt idx="527" formatCode="0%">
                  <c:v>5.7777778556093562E-2</c:v>
                </c:pt>
                <c:pt idx="528" formatCode="0%">
                  <c:v>3.0673457725866937E-2</c:v>
                </c:pt>
                <c:pt idx="529" formatCode="0%">
                  <c:v>2.7288840668537873E-4</c:v>
                </c:pt>
                <c:pt idx="530" formatCode="0%">
                  <c:v>1.6088627738024108E-2</c:v>
                </c:pt>
                <c:pt idx="531" formatCode="0%">
                  <c:v>-1.6378346570248281E-3</c:v>
                </c:pt>
                <c:pt idx="532" formatCode="0%">
                  <c:v>-7.1197589478055878E-4</c:v>
                </c:pt>
                <c:pt idx="533" formatCode="0%">
                  <c:v>2.494993079608987E-3</c:v>
                </c:pt>
                <c:pt idx="534" formatCode="0%">
                  <c:v>-7.9658759339990004E-3</c:v>
                </c:pt>
                <c:pt idx="535" formatCode="0%">
                  <c:v>-1.5515118472317013E-2</c:v>
                </c:pt>
                <c:pt idx="536" formatCode="0%">
                  <c:v>1.3119296512813516E-3</c:v>
                </c:pt>
                <c:pt idx="537" formatCode="0%">
                  <c:v>-6.9448094964239537E-3</c:v>
                </c:pt>
                <c:pt idx="538" formatCode="0%">
                  <c:v>-8.9556171714996191E-3</c:v>
                </c:pt>
                <c:pt idx="539" formatCode="0%">
                  <c:v>-6.1804665901354916E-3</c:v>
                </c:pt>
                <c:pt idx="540" formatCode="0%">
                  <c:v>1.3721476388625531E-2</c:v>
                </c:pt>
                <c:pt idx="541" formatCode="0%">
                  <c:v>1.9560507476920508E-2</c:v>
                </c:pt>
                <c:pt idx="542" formatCode="0%">
                  <c:v>2.2301403222964034E-3</c:v>
                </c:pt>
                <c:pt idx="543" formatCode="0%">
                  <c:v>6.3295556669369368E-3</c:v>
                </c:pt>
                <c:pt idx="544" formatCode="0%">
                  <c:v>7.1212892323018195E-3</c:v>
                </c:pt>
                <c:pt idx="545" formatCode="0%">
                  <c:v>-9.6990065207115395E-3</c:v>
                </c:pt>
                <c:pt idx="546" formatCode="0%">
                  <c:v>1.773710115525029E-2</c:v>
                </c:pt>
                <c:pt idx="547" formatCode="0%">
                  <c:v>-1.8005353322805617E-2</c:v>
                </c:pt>
                <c:pt idx="548" formatCode="0%">
                  <c:v>-2.1350722208591799E-2</c:v>
                </c:pt>
                <c:pt idx="549" formatCode="0%">
                  <c:v>-1.753069150093034E-2</c:v>
                </c:pt>
                <c:pt idx="550" formatCode="0%">
                  <c:v>-1.3961171084169166E-3</c:v>
                </c:pt>
                <c:pt idx="551" formatCode="0%">
                  <c:v>5.6879131068590105E-3</c:v>
                </c:pt>
                <c:pt idx="552" formatCode="0%">
                  <c:v>-3.8067331674172866E-2</c:v>
                </c:pt>
                <c:pt idx="553" formatCode="0%">
                  <c:v>-3.3736001834772544E-2</c:v>
                </c:pt>
                <c:pt idx="554" formatCode="0%">
                  <c:v>-3.8563960709749323E-2</c:v>
                </c:pt>
                <c:pt idx="555" formatCode="0%">
                  <c:v>-3.6068288267692816E-2</c:v>
                </c:pt>
                <c:pt idx="556" formatCode="0%">
                  <c:v>-3.1521419252074967E-2</c:v>
                </c:pt>
                <c:pt idx="557" formatCode="0%">
                  <c:v>-1.1469853639619831E-2</c:v>
                </c:pt>
                <c:pt idx="558" formatCode="0%">
                  <c:v>-2.6022770740672163E-2</c:v>
                </c:pt>
                <c:pt idx="559" formatCode="0%">
                  <c:v>2.7535571319087904E-2</c:v>
                </c:pt>
                <c:pt idx="560" formatCode="0%">
                  <c:v>2.5501757194483554E-2</c:v>
                </c:pt>
                <c:pt idx="561" formatCode="0%">
                  <c:v>1.5574703478047569E-2</c:v>
                </c:pt>
                <c:pt idx="562" formatCode="0%">
                  <c:v>1.0246043664241533E-3</c:v>
                </c:pt>
                <c:pt idx="563" formatCode="0%">
                  <c:v>-3.4079817707791227E-2</c:v>
                </c:pt>
                <c:pt idx="564" formatCode="0%">
                  <c:v>4.2909452333397269E-2</c:v>
                </c:pt>
                <c:pt idx="565" formatCode="0%">
                  <c:v>3.7365082935679084E-2</c:v>
                </c:pt>
                <c:pt idx="566" formatCode="0%">
                  <c:v>7.1354317506322928E-2</c:v>
                </c:pt>
                <c:pt idx="567" formatCode="0%">
                  <c:v>9.7002315442197506E-2</c:v>
                </c:pt>
                <c:pt idx="568" formatCode="0%">
                  <c:v>9.1253268148763889E-2</c:v>
                </c:pt>
                <c:pt idx="569" formatCode="0%">
                  <c:v>0.12360019200252093</c:v>
                </c:pt>
                <c:pt idx="570" formatCode="0%">
                  <c:v>0.12066173243174294</c:v>
                </c:pt>
                <c:pt idx="571" formatCode="0%">
                  <c:v>0.12147278974126308</c:v>
                </c:pt>
                <c:pt idx="572" formatCode="0%">
                  <c:v>0.10383389507174523</c:v>
                </c:pt>
                <c:pt idx="573" formatCode="0%">
                  <c:v>0.11787300297138592</c:v>
                </c:pt>
                <c:pt idx="574" formatCode="0%">
                  <c:v>0.11323752431124001</c:v>
                </c:pt>
                <c:pt idx="575" formatCode="0%">
                  <c:v>0.14666186639592205</c:v>
                </c:pt>
                <c:pt idx="576" formatCode="0%">
                  <c:v>0.11279098882192362</c:v>
                </c:pt>
                <c:pt idx="577" formatCode="0%">
                  <c:v>0.10866953891908082</c:v>
                </c:pt>
                <c:pt idx="578" formatCode="0%">
                  <c:v>7.425293382228193E-2</c:v>
                </c:pt>
                <c:pt idx="579" formatCode="0%">
                  <c:v>2.5236419858618575E-2</c:v>
                </c:pt>
                <c:pt idx="580" formatCode="0%">
                  <c:v>2.6470314751852131E-2</c:v>
                </c:pt>
                <c:pt idx="581" formatCode="0%">
                  <c:v>1.3004040838049402E-3</c:v>
                </c:pt>
                <c:pt idx="582" formatCode="0%">
                  <c:v>-1.6793325804672632E-3</c:v>
                </c:pt>
                <c:pt idx="583" formatCode="0%">
                  <c:v>-1.3568966092127321E-2</c:v>
                </c:pt>
                <c:pt idx="584" formatCode="0%">
                  <c:v>-2.2832863757960009E-4</c:v>
                </c:pt>
                <c:pt idx="585" formatCode="0%">
                  <c:v>-1.1592167340077841E-2</c:v>
                </c:pt>
                <c:pt idx="586" formatCode="0%">
                  <c:v>-1.9533471463887842E-2</c:v>
                </c:pt>
                <c:pt idx="587" formatCode="0%">
                  <c:v>-3.9620016207799869E-2</c:v>
                </c:pt>
                <c:pt idx="588" formatCode="0%">
                  <c:v>-3.5830263930253237E-2</c:v>
                </c:pt>
                <c:pt idx="589" formatCode="0%">
                  <c:v>-3.930338209223494E-2</c:v>
                </c:pt>
                <c:pt idx="590" formatCode="0%">
                  <c:v>-3.7693511665332524E-2</c:v>
                </c:pt>
                <c:pt idx="591" formatCode="0%">
                  <c:v>-2.3280263116295608E-2</c:v>
                </c:pt>
                <c:pt idx="592" formatCode="0%">
                  <c:v>-2.3532225491855852E-2</c:v>
                </c:pt>
                <c:pt idx="593" formatCode="0%">
                  <c:v>-4.2908627308838598E-2</c:v>
                </c:pt>
                <c:pt idx="594" formatCode="0%">
                  <c:v>-3.6012138466737231E-2</c:v>
                </c:pt>
                <c:pt idx="595" formatCode="0%">
                  <c:v>-4.0924486252254533E-2</c:v>
                </c:pt>
                <c:pt idx="596" formatCode="0%">
                  <c:v>-5.1405778115838796E-2</c:v>
                </c:pt>
                <c:pt idx="597" formatCode="0%">
                  <c:v>-4.9173438325240904E-2</c:v>
                </c:pt>
                <c:pt idx="598" formatCode="0%">
                  <c:v>-4.5345086100941345E-2</c:v>
                </c:pt>
                <c:pt idx="599" formatCode="0%">
                  <c:v>-2.3863033914979237E-3</c:v>
                </c:pt>
                <c:pt idx="600" formatCode="0%">
                  <c:v>-1.1756954381374585E-2</c:v>
                </c:pt>
                <c:pt idx="601" formatCode="0%">
                  <c:v>-1.3327218203926239E-2</c:v>
                </c:pt>
                <c:pt idx="602" formatCode="0%">
                  <c:v>-3.8494924308353218E-3</c:v>
                </c:pt>
                <c:pt idx="603" formatCode="0%">
                  <c:v>1.8845928199971329E-2</c:v>
                </c:pt>
                <c:pt idx="604" formatCode="0%">
                  <c:v>1.2260728250698127E-2</c:v>
                </c:pt>
                <c:pt idx="605" formatCode="0%">
                  <c:v>2.2726608205343224E-2</c:v>
                </c:pt>
                <c:pt idx="606" formatCode="0%">
                  <c:v>2.1261566003742072E-2</c:v>
                </c:pt>
                <c:pt idx="607" formatCode="0%">
                  <c:v>4.0547607426327792E-2</c:v>
                </c:pt>
                <c:pt idx="608" formatCode="0%">
                  <c:v>6.3491435361169746E-2</c:v>
                </c:pt>
                <c:pt idx="609" formatCode="0%">
                  <c:v>6.2532132889939529E-2</c:v>
                </c:pt>
                <c:pt idx="610" formatCode="0%">
                  <c:v>6.8454373165032889E-2</c:v>
                </c:pt>
                <c:pt idx="611" formatCode="0%">
                  <c:v>4.105375439792347E-2</c:v>
                </c:pt>
                <c:pt idx="612" formatCode="0%">
                  <c:v>7.0938809767375322E-2</c:v>
                </c:pt>
                <c:pt idx="613" formatCode="0%">
                  <c:v>7.1177402101308296E-2</c:v>
                </c:pt>
                <c:pt idx="614" formatCode="0%">
                  <c:v>5.6263245408152862E-2</c:v>
                </c:pt>
                <c:pt idx="615" formatCode="0%">
                  <c:v>3.4010481906567414E-2</c:v>
                </c:pt>
                <c:pt idx="616" formatCode="0%">
                  <c:v>4.4627674889914148E-2</c:v>
                </c:pt>
                <c:pt idx="617" formatCode="0%">
                  <c:v>5.0527091396110224E-2</c:v>
                </c:pt>
                <c:pt idx="618" formatCode="0%">
                  <c:v>6.1124416555422112E-2</c:v>
                </c:pt>
                <c:pt idx="619" formatCode="0%">
                  <c:v>8.0350452591720911E-2</c:v>
                </c:pt>
                <c:pt idx="620" formatCode="0%">
                  <c:v>9.188272904446948E-2</c:v>
                </c:pt>
                <c:pt idx="621" formatCode="0%">
                  <c:v>0.12778577444231898</c:v>
                </c:pt>
                <c:pt idx="622" formatCode="0%">
                  <c:v>0.13339570554635416</c:v>
                </c:pt>
                <c:pt idx="623" formatCode="0%">
                  <c:v>0.13996946258914833</c:v>
                </c:pt>
                <c:pt idx="624" formatCode="0%">
                  <c:v>0.11909199161556039</c:v>
                </c:pt>
                <c:pt idx="625" formatCode="0%">
                  <c:v>0.14199595085018157</c:v>
                </c:pt>
                <c:pt idx="626" formatCode="0%">
                  <c:v>0.13999920270441435</c:v>
                </c:pt>
                <c:pt idx="627" formatCode="0%">
                  <c:v>0.14013791701437528</c:v>
                </c:pt>
                <c:pt idx="628" formatCode="0%">
                  <c:v>0.13251407351498456</c:v>
                </c:pt>
                <c:pt idx="629" formatCode="0%">
                  <c:v>0.1250513697336626</c:v>
                </c:pt>
                <c:pt idx="630" formatCode="0%">
                  <c:v>0.12313804367483461</c:v>
                </c:pt>
                <c:pt idx="631" formatCode="0%">
                  <c:v>8.7815065866016395E-2</c:v>
                </c:pt>
                <c:pt idx="632" formatCode="0%">
                  <c:v>5.6758157491922256E-2</c:v>
                </c:pt>
                <c:pt idx="633" formatCode="0%">
                  <c:v>1.5858665181418985E-2</c:v>
                </c:pt>
                <c:pt idx="634" formatCode="0%">
                  <c:v>1.5068975755988756E-2</c:v>
                </c:pt>
                <c:pt idx="635" formatCode="0%">
                  <c:v>6.5147495747808204E-3</c:v>
                </c:pt>
                <c:pt idx="636" formatCode="0%">
                  <c:v>7.4427003378512158E-3</c:v>
                </c:pt>
                <c:pt idx="637" formatCode="0%">
                  <c:v>-1.393011152875534E-2</c:v>
                </c:pt>
                <c:pt idx="638" formatCode="0%">
                  <c:v>-1.0368068237501138E-2</c:v>
                </c:pt>
                <c:pt idx="639" formatCode="0%">
                  <c:v>-2.3790561654487563E-2</c:v>
                </c:pt>
                <c:pt idx="640" formatCode="0%">
                  <c:v>-3.0305767272772455E-2</c:v>
                </c:pt>
                <c:pt idx="641" formatCode="0%">
                  <c:v>-1.6611213425561822E-2</c:v>
                </c:pt>
                <c:pt idx="642" formatCode="0%">
                  <c:v>-2.9370393854868171E-2</c:v>
                </c:pt>
                <c:pt idx="643" formatCode="0%">
                  <c:v>-1.9464447956157538E-2</c:v>
                </c:pt>
                <c:pt idx="644" formatCode="0%">
                  <c:v>-2.6067609941901937E-2</c:v>
                </c:pt>
                <c:pt idx="645" formatCode="0%">
                  <c:v>1.0241091463388585E-2</c:v>
                </c:pt>
                <c:pt idx="646" formatCode="0%">
                  <c:v>2.3263604083028078E-3</c:v>
                </c:pt>
                <c:pt idx="647" formatCode="0%">
                  <c:v>-1.6836339921832089E-2</c:v>
                </c:pt>
                <c:pt idx="648" formatCode="0%">
                  <c:v>-1.4513209777705649E-2</c:v>
                </c:pt>
                <c:pt idx="649" formatCode="0%">
                  <c:v>-1.2713288499825781E-2</c:v>
                </c:pt>
                <c:pt idx="650" formatCode="0%">
                  <c:v>-4.0575780215434953E-5</c:v>
                </c:pt>
                <c:pt idx="651" formatCode="0%">
                  <c:v>1.4015483176387455E-2</c:v>
                </c:pt>
                <c:pt idx="652" formatCode="0%">
                  <c:v>2.223045514455535E-2</c:v>
                </c:pt>
                <c:pt idx="653" formatCode="0%">
                  <c:v>1.739641591448482E-2</c:v>
                </c:pt>
                <c:pt idx="654" formatCode="0%">
                  <c:v>1.1390766288169374E-2</c:v>
                </c:pt>
                <c:pt idx="655" formatCode="0%">
                  <c:v>1.8534598008122405E-2</c:v>
                </c:pt>
                <c:pt idx="656" formatCode="0%">
                  <c:v>3.1817520774662267E-2</c:v>
                </c:pt>
                <c:pt idx="657" formatCode="0%">
                  <c:v>-5.8683767917799834E-4</c:v>
                </c:pt>
                <c:pt idx="658" formatCode="0%">
                  <c:v>2.6998351139551069E-2</c:v>
                </c:pt>
                <c:pt idx="659" formatCode="0%">
                  <c:v>4.695609710554427E-2</c:v>
                </c:pt>
                <c:pt idx="660" formatCode="0%">
                  <c:v>4.6528377853201519E-2</c:v>
                </c:pt>
                <c:pt idx="661" formatCode="0%">
                  <c:v>4.3691527407698993E-2</c:v>
                </c:pt>
                <c:pt idx="662" formatCode="0%">
                  <c:v>2.7118291053921162E-2</c:v>
                </c:pt>
                <c:pt idx="663" formatCode="0%">
                  <c:v>4.2899917010906119E-2</c:v>
                </c:pt>
                <c:pt idx="664" formatCode="0%">
                  <c:v>4.4957552434627734E-2</c:v>
                </c:pt>
                <c:pt idx="665" formatCode="0%">
                  <c:v>2.7898410374277205E-2</c:v>
                </c:pt>
                <c:pt idx="666" formatCode="0%">
                  <c:v>9.6436548503120445E-3</c:v>
                </c:pt>
                <c:pt idx="667" formatCode="0%">
                  <c:v>1.395245459367378E-2</c:v>
                </c:pt>
                <c:pt idx="668" formatCode="0%">
                  <c:v>1.0282740571688542E-2</c:v>
                </c:pt>
                <c:pt idx="669" formatCode="0%">
                  <c:v>3.2242975937808893E-2</c:v>
                </c:pt>
                <c:pt idx="670" formatCode="0%">
                  <c:v>2.8777970981414436E-2</c:v>
                </c:pt>
                <c:pt idx="671" formatCode="0%">
                  <c:v>7.1926652640265099E-2</c:v>
                </c:pt>
                <c:pt idx="672" formatCode="0%">
                  <c:v>8.6256832591186328E-2</c:v>
                </c:pt>
                <c:pt idx="673" formatCode="0%">
                  <c:v>0.12229174381393815</c:v>
                </c:pt>
                <c:pt idx="674" formatCode="0%">
                  <c:v>0.13681566829242109</c:v>
                </c:pt>
                <c:pt idx="675" formatCode="0%">
                  <c:v>0.13140503162718242</c:v>
                </c:pt>
                <c:pt idx="676" formatCode="0%">
                  <c:v>0.14246728654104479</c:v>
                </c:pt>
                <c:pt idx="677" formatCode="0%">
                  <c:v>0.15483268355803781</c:v>
                </c:pt>
                <c:pt idx="678" formatCode="0%">
                  <c:v>0.18830891502204983</c:v>
                </c:pt>
                <c:pt idx="679" formatCode="0%">
                  <c:v>0.16344007862702536</c:v>
                </c:pt>
                <c:pt idx="680" formatCode="0%">
                  <c:v>0.17201657257472092</c:v>
                </c:pt>
                <c:pt idx="681" formatCode="0%">
                  <c:v>0.16413363568502048</c:v>
                </c:pt>
                <c:pt idx="682" formatCode="0%">
                  <c:v>0.16116760421827747</c:v>
                </c:pt>
                <c:pt idx="683" formatCode="0%">
                  <c:v>0.10820649003243243</c:v>
                </c:pt>
                <c:pt idx="684" formatCode="0%">
                  <c:v>8.6632326040098073E-2</c:v>
                </c:pt>
                <c:pt idx="685" formatCode="0%">
                  <c:v>5.7959533852797618E-2</c:v>
                </c:pt>
                <c:pt idx="686" formatCode="0%">
                  <c:v>5.6441377326496012E-2</c:v>
                </c:pt>
                <c:pt idx="687" formatCode="0%">
                  <c:v>4.6108067003160613E-2</c:v>
                </c:pt>
                <c:pt idx="688" formatCode="0%">
                  <c:v>4.0468132253248523E-2</c:v>
                </c:pt>
                <c:pt idx="689" formatCode="0%">
                  <c:v>4.2216704589365772E-2</c:v>
                </c:pt>
                <c:pt idx="690" formatCode="0%">
                  <c:v>3.9499855531953898E-2</c:v>
                </c:pt>
                <c:pt idx="691" formatCode="0%">
                  <c:v>1.3580100057253519E-2</c:v>
                </c:pt>
                <c:pt idx="692" formatCode="0%">
                  <c:v>7.6819317605472115E-3</c:v>
                </c:pt>
                <c:pt idx="693" formatCode="0%">
                  <c:v>1.3283391950707824E-2</c:v>
                </c:pt>
                <c:pt idx="694" formatCode="0%">
                  <c:v>-9.9387899642453537E-3</c:v>
                </c:pt>
                <c:pt idx="695" formatCode="0%">
                  <c:v>1.8976189916721786E-3</c:v>
                </c:pt>
                <c:pt idx="696" formatCode="0%">
                  <c:v>6.9247695119436514E-3</c:v>
                </c:pt>
                <c:pt idx="697" formatCode="0%">
                  <c:v>1.8371472509882025E-2</c:v>
                </c:pt>
                <c:pt idx="698" formatCode="0%">
                  <c:v>2.5924723437296127E-3</c:v>
                </c:pt>
                <c:pt idx="699" formatCode="0%">
                  <c:v>1.0601964249777662E-2</c:v>
                </c:pt>
                <c:pt idx="700" formatCode="0%">
                  <c:v>4.079130409981202E-3</c:v>
                </c:pt>
                <c:pt idx="701" formatCode="0%">
                  <c:v>3.511289716054744E-3</c:v>
                </c:pt>
                <c:pt idx="702" formatCode="0%">
                  <c:v>1.7299069251269339E-2</c:v>
                </c:pt>
                <c:pt idx="703" formatCode="0%">
                  <c:v>5.0066361615792587E-2</c:v>
                </c:pt>
                <c:pt idx="704" formatCode="0%">
                  <c:v>3.588145506598206E-2</c:v>
                </c:pt>
                <c:pt idx="705" formatCode="0%">
                  <c:v>2.5956916880584213E-2</c:v>
                </c:pt>
                <c:pt idx="706" formatCode="0%">
                  <c:v>4.1428387412108858E-2</c:v>
                </c:pt>
                <c:pt idx="707" formatCode="0%">
                  <c:v>4.0247861809121765E-2</c:v>
                </c:pt>
                <c:pt idx="708" formatCode="0%">
                  <c:v>4.8150634346725285E-2</c:v>
                </c:pt>
                <c:pt idx="709" formatCode="0%">
                  <c:v>3.805987109166864E-2</c:v>
                </c:pt>
                <c:pt idx="710" formatCode="0%">
                  <c:v>4.5609598461554102E-2</c:v>
                </c:pt>
                <c:pt idx="711" formatCode="0%">
                  <c:v>4.1376104180529172E-2</c:v>
                </c:pt>
                <c:pt idx="712" formatCode="0%">
                  <c:v>3.3692145278232166E-2</c:v>
                </c:pt>
                <c:pt idx="713" formatCode="0%">
                  <c:v>1.3985956669648081E-2</c:v>
                </c:pt>
                <c:pt idx="714" formatCode="0%">
                  <c:v>-8.0416910924007157E-3</c:v>
                </c:pt>
                <c:pt idx="715" formatCode="0%">
                  <c:v>-5.74579842980949E-3</c:v>
                </c:pt>
                <c:pt idx="716" formatCode="0%">
                  <c:v>1.8022367680738061E-2</c:v>
                </c:pt>
                <c:pt idx="717" formatCode="0%">
                  <c:v>4.3625985607462781E-3</c:v>
                </c:pt>
                <c:pt idx="718" formatCode="0%">
                  <c:v>-4.628172910347117E-3</c:v>
                </c:pt>
                <c:pt idx="719" formatCode="0%">
                  <c:v>1.8158869816342627E-3</c:v>
                </c:pt>
                <c:pt idx="720" formatCode="0%">
                  <c:v>-2.3922961526426922E-3</c:v>
                </c:pt>
                <c:pt idx="721" formatCode="0%">
                  <c:v>-2.6148202609392879E-3</c:v>
                </c:pt>
                <c:pt idx="722" formatCode="0%">
                  <c:v>1.1258679872451882E-2</c:v>
                </c:pt>
                <c:pt idx="723" formatCode="0%">
                  <c:v>5.5678507449093306E-2</c:v>
                </c:pt>
                <c:pt idx="724" formatCode="0%">
                  <c:v>6.0367317771142126E-2</c:v>
                </c:pt>
                <c:pt idx="725" formatCode="0%">
                  <c:v>0.10300376394436905</c:v>
                </c:pt>
                <c:pt idx="726" formatCode="0%">
                  <c:v>0.11527193368901179</c:v>
                </c:pt>
                <c:pt idx="727" formatCode="0%">
                  <c:v>0.10331032823915698</c:v>
                </c:pt>
                <c:pt idx="728" formatCode="0%">
                  <c:v>0.10055649428210667</c:v>
                </c:pt>
                <c:pt idx="729" formatCode="0%">
                  <c:v>0.12190195623994704</c:v>
                </c:pt>
                <c:pt idx="730" formatCode="0%">
                  <c:v>0.12817320546320699</c:v>
                </c:pt>
                <c:pt idx="731" formatCode="0%">
                  <c:v>0.11939639367285548</c:v>
                </c:pt>
                <c:pt idx="732" formatCode="0%">
                  <c:v>0.12299864004152572</c:v>
                </c:pt>
                <c:pt idx="733" formatCode="0%">
                  <c:v>0.12376353793752704</c:v>
                </c:pt>
                <c:pt idx="734" formatCode="0%">
                  <c:v>0.10908893203089032</c:v>
                </c:pt>
                <c:pt idx="735" formatCode="0%">
                  <c:v>6.9203867871530322E-2</c:v>
                </c:pt>
                <c:pt idx="736" formatCode="0%">
                  <c:v>7.9659970012430081E-2</c:v>
                </c:pt>
                <c:pt idx="737" formatCode="0%">
                  <c:v>5.9190900190224882E-2</c:v>
                </c:pt>
                <c:pt idx="738" formatCode="0%">
                  <c:v>6.5701366010125328E-2</c:v>
                </c:pt>
                <c:pt idx="739" formatCode="0%">
                  <c:v>4.8878097720510771E-2</c:v>
                </c:pt>
                <c:pt idx="740" formatCode="0%">
                  <c:v>5.3174932796045571E-2</c:v>
                </c:pt>
                <c:pt idx="741" formatCode="0%">
                  <c:v>6.2708779228890066E-2</c:v>
                </c:pt>
                <c:pt idx="742" formatCode="0%">
                  <c:v>5.6198579590237108E-2</c:v>
                </c:pt>
                <c:pt idx="743" formatCode="0%">
                  <c:v>4.194218921774362E-2</c:v>
                </c:pt>
                <c:pt idx="744" formatCode="0%">
                  <c:v>2.5337411100682328E-2</c:v>
                </c:pt>
                <c:pt idx="745" formatCode="0%">
                  <c:v>3.3958586414221337E-2</c:v>
                </c:pt>
                <c:pt idx="746" formatCode="0%">
                  <c:v>3.4165595700883067E-2</c:v>
                </c:pt>
                <c:pt idx="747" formatCode="0%">
                  <c:v>3.118821922514492E-2</c:v>
                </c:pt>
                <c:pt idx="748" formatCode="0%">
                  <c:v>1.3243142360936044E-2</c:v>
                </c:pt>
                <c:pt idx="749" formatCode="0%">
                  <c:v>1.1708265797430117E-2</c:v>
                </c:pt>
                <c:pt idx="750" formatCode="0%">
                  <c:v>1.1030289023105988E-2</c:v>
                </c:pt>
                <c:pt idx="751" formatCode="0%">
                  <c:v>4.7261697443098605E-2</c:v>
                </c:pt>
                <c:pt idx="752" formatCode="0%">
                  <c:v>3.7257269566026041E-2</c:v>
                </c:pt>
                <c:pt idx="753" formatCode="0%">
                  <c:v>2.7017066943233026E-2</c:v>
                </c:pt>
                <c:pt idx="754" formatCode="0%">
                  <c:v>3.3843776117485014E-2</c:v>
                </c:pt>
                <c:pt idx="755" formatCode="0%">
                  <c:v>6.3546493996814446E-2</c:v>
                </c:pt>
                <c:pt idx="756" formatCode="0%">
                  <c:v>7.1456911397188572E-2</c:v>
                </c:pt>
                <c:pt idx="757" formatCode="0%">
                  <c:v>4.4507319350971741E-2</c:v>
                </c:pt>
                <c:pt idx="758" formatCode="0%">
                  <c:v>5.5478249819796321E-2</c:v>
                </c:pt>
                <c:pt idx="759" formatCode="0%">
                  <c:v>5.2414097317422081E-2</c:v>
                </c:pt>
                <c:pt idx="760" formatCode="0%">
                  <c:v>7.1926720536833022E-2</c:v>
                </c:pt>
                <c:pt idx="761" formatCode="0%">
                  <c:v>6.7956387677681418E-2</c:v>
                </c:pt>
                <c:pt idx="762" formatCode="0%">
                  <c:v>5.154129250809536E-2</c:v>
                </c:pt>
                <c:pt idx="763" formatCode="0%">
                  <c:v>4.1518812288014129E-2</c:v>
                </c:pt>
                <c:pt idx="764" formatCode="0%">
                  <c:v>3.1229272235037353E-2</c:v>
                </c:pt>
                <c:pt idx="765" formatCode="0%">
                  <c:v>1.8643376731594108E-2</c:v>
                </c:pt>
                <c:pt idx="766" formatCode="0%">
                  <c:v>1.3363517088412546E-2</c:v>
                </c:pt>
                <c:pt idx="767" formatCode="0%">
                  <c:v>4.831065877533014E-3</c:v>
                </c:pt>
                <c:pt idx="768" formatCode="0%">
                  <c:v>4.7632569244089318E-3</c:v>
                </c:pt>
                <c:pt idx="769" formatCode="0%">
                  <c:v>2.9184503205046397E-2</c:v>
                </c:pt>
                <c:pt idx="770" formatCode="0%">
                  <c:v>1.6951237951920328E-2</c:v>
                </c:pt>
                <c:pt idx="771" formatCode="0%">
                  <c:v>2.1287113372452815E-2</c:v>
                </c:pt>
                <c:pt idx="772" formatCode="0%">
                  <c:v>2.9524249299831329E-2</c:v>
                </c:pt>
                <c:pt idx="773" formatCode="0%">
                  <c:v>4.3502724446304875E-2</c:v>
                </c:pt>
                <c:pt idx="774" formatCode="0%">
                  <c:v>5.3676500627382273E-2</c:v>
                </c:pt>
                <c:pt idx="775" formatCode="0%">
                  <c:v>8.5699381397356111E-2</c:v>
                </c:pt>
                <c:pt idx="776" formatCode="0%">
                  <c:v>0.10714875107978683</c:v>
                </c:pt>
                <c:pt idx="777" formatCode="0%">
                  <c:v>0.13091641833281709</c:v>
                </c:pt>
                <c:pt idx="778" formatCode="0%">
                  <c:v>0.1442712140118132</c:v>
                </c:pt>
                <c:pt idx="779" formatCode="0%">
                  <c:v>0.13402137945635806</c:v>
                </c:pt>
                <c:pt idx="780" formatCode="0%">
                  <c:v>0.13655792445491044</c:v>
                </c:pt>
                <c:pt idx="781" formatCode="0%">
                  <c:v>0.12741527091940719</c:v>
                </c:pt>
                <c:pt idx="782" formatCode="0%">
                  <c:v>0.14301324188780362</c:v>
                </c:pt>
                <c:pt idx="783" formatCode="0%">
                  <c:v>0.13077737742393625</c:v>
                </c:pt>
                <c:pt idx="784" formatCode="0%">
                  <c:v>0.11381454091785126</c:v>
                </c:pt>
                <c:pt idx="785" formatCode="0%">
                  <c:v>0.10610556045470454</c:v>
                </c:pt>
                <c:pt idx="786" formatCode="0%">
                  <c:v>0.1062476617193937</c:v>
                </c:pt>
                <c:pt idx="787" formatCode="0%">
                  <c:v>7.4071962364424149E-2</c:v>
                </c:pt>
                <c:pt idx="788" formatCode="0%">
                  <c:v>5.6865825406190007E-2</c:v>
                </c:pt>
                <c:pt idx="789" formatCode="0%">
                  <c:v>4.606912334498503E-2</c:v>
                </c:pt>
                <c:pt idx="790" formatCode="0%">
                  <c:v>3.392000511312121E-2</c:v>
                </c:pt>
                <c:pt idx="791" formatCode="0%">
                  <c:v>4.1484742718702172E-2</c:v>
                </c:pt>
                <c:pt idx="792" formatCode="0%">
                  <c:v>3.9732919414458889E-2</c:v>
                </c:pt>
                <c:pt idx="793" formatCode="0%">
                  <c:v>5.160634035227929E-2</c:v>
                </c:pt>
                <c:pt idx="794" formatCode="0%">
                  <c:v>3.3422816089732299E-2</c:v>
                </c:pt>
                <c:pt idx="795" formatCode="0%">
                  <c:v>2.3850269245119904E-2</c:v>
                </c:pt>
                <c:pt idx="796" formatCode="0%">
                  <c:v>1.9502581200603553E-2</c:v>
                </c:pt>
                <c:pt idx="797" formatCode="0%">
                  <c:v>2.4132779924482151E-2</c:v>
                </c:pt>
                <c:pt idx="798" formatCode="0%">
                  <c:v>1.9578388224595011E-2</c:v>
                </c:pt>
                <c:pt idx="799" formatCode="0%">
                  <c:v>9.9106220643467857E-3</c:v>
                </c:pt>
                <c:pt idx="800" formatCode="0%">
                  <c:v>1.6602736458365186E-2</c:v>
                </c:pt>
                <c:pt idx="801" formatCode="0%">
                  <c:v>1.0557125864149697E-2</c:v>
                </c:pt>
                <c:pt idx="802" formatCode="0%">
                  <c:v>1.4338807854043178E-2</c:v>
                </c:pt>
                <c:pt idx="803" formatCode="0%">
                  <c:v>3.1933806653848151E-2</c:v>
                </c:pt>
                <c:pt idx="804" formatCode="0%">
                  <c:v>4.3630304342916482E-2</c:v>
                </c:pt>
                <c:pt idx="805" formatCode="0%">
                  <c:v>2.7779486887752114E-2</c:v>
                </c:pt>
                <c:pt idx="806" formatCode="0%">
                  <c:v>4.2447180007258556E-2</c:v>
                </c:pt>
                <c:pt idx="807" formatCode="0%">
                  <c:v>6.3879608819699563E-2</c:v>
                </c:pt>
                <c:pt idx="808" formatCode="0%">
                  <c:v>7.0873539005786634E-2</c:v>
                </c:pt>
                <c:pt idx="809" formatCode="0%">
                  <c:v>6.3708009196707716E-2</c:v>
                </c:pt>
                <c:pt idx="810" formatCode="0%">
                  <c:v>6.0815812066695951E-2</c:v>
                </c:pt>
                <c:pt idx="811" formatCode="0%">
                  <c:v>6.9905881140208015E-2</c:v>
                </c:pt>
                <c:pt idx="812" formatCode="0%">
                  <c:v>8.7573832718399691E-2</c:v>
                </c:pt>
                <c:pt idx="813" formatCode="0%">
                  <c:v>9.4182915385317534E-2</c:v>
                </c:pt>
                <c:pt idx="814" formatCode="0%">
                  <c:v>9.191050309369575E-2</c:v>
                </c:pt>
                <c:pt idx="815" formatCode="0%">
                  <c:v>6.2585313828037448E-2</c:v>
                </c:pt>
                <c:pt idx="816" formatCode="0%">
                  <c:v>5.4350699068806962E-2</c:v>
                </c:pt>
                <c:pt idx="817" formatCode="0%">
                  <c:v>7.7097312364303505E-2</c:v>
                </c:pt>
                <c:pt idx="818" formatCode="0%">
                  <c:v>5.9207111305739746E-2</c:v>
                </c:pt>
                <c:pt idx="819" formatCode="0%">
                  <c:v>7.7017397124988118E-2</c:v>
                </c:pt>
                <c:pt idx="820" formatCode="0%">
                  <c:v>8.3813699571346767E-2</c:v>
                </c:pt>
                <c:pt idx="821" formatCode="0%">
                  <c:v>9.8271790448376528E-2</c:v>
                </c:pt>
                <c:pt idx="822" formatCode="0%">
                  <c:v>6.8325311272263711E-2</c:v>
                </c:pt>
                <c:pt idx="823" formatCode="0%">
                  <c:v>6.0047688095486107E-2</c:v>
                </c:pt>
                <c:pt idx="824" formatCode="0%">
                  <c:v>0.10782768928239816</c:v>
                </c:pt>
                <c:pt idx="825" formatCode="0%">
                  <c:v>0.12454508894443816</c:v>
                </c:pt>
                <c:pt idx="826" formatCode="0%">
                  <c:v>0.15698539085289354</c:v>
                </c:pt>
                <c:pt idx="827" formatCode="0%">
                  <c:v>0.16418032839840713</c:v>
                </c:pt>
                <c:pt idx="828" formatCode="0%">
                  <c:v>0.19499762010601573</c:v>
                </c:pt>
                <c:pt idx="829" formatCode="0%">
                  <c:v>0.2082910086067471</c:v>
                </c:pt>
                <c:pt idx="830" formatCode="0%">
                  <c:v>0.25533541266434723</c:v>
                </c:pt>
                <c:pt idx="831" formatCode="0%">
                  <c:v>0.22435941752531252</c:v>
                </c:pt>
                <c:pt idx="832" formatCode="0%">
                  <c:v>0.21198875116243343</c:v>
                </c:pt>
                <c:pt idx="833" formatCode="0%">
                  <c:v>0.22973663874045824</c:v>
                </c:pt>
                <c:pt idx="834" formatCode="0%">
                  <c:v>0.28462143353475433</c:v>
                </c:pt>
                <c:pt idx="835" formatCode="0%">
                  <c:v>0.28701747335787253</c:v>
                </c:pt>
                <c:pt idx="836" formatCode="0%">
                  <c:v>0.2205973068511462</c:v>
                </c:pt>
                <c:pt idx="837" formatCode="0%">
                  <c:v>0.22144322061160193</c:v>
                </c:pt>
                <c:pt idx="838" formatCode="0%">
                  <c:v>0.20046878321045858</c:v>
                </c:pt>
                <c:pt idx="839" formatCode="0%">
                  <c:v>0.20271179285904473</c:v>
                </c:pt>
                <c:pt idx="840" formatCode="0%">
                  <c:v>0.16984139118843689</c:v>
                </c:pt>
                <c:pt idx="841" formatCode="0%">
                  <c:v>0.14925130414380638</c:v>
                </c:pt>
                <c:pt idx="842" formatCode="0%">
                  <c:v>0.13420606527795442</c:v>
                </c:pt>
                <c:pt idx="843" formatCode="0%">
                  <c:v>0.13295314634011768</c:v>
                </c:pt>
                <c:pt idx="844" formatCode="0%">
                  <c:v>0.13490341304266718</c:v>
                </c:pt>
                <c:pt idx="845" formatCode="0%">
                  <c:v>0.10335960702264146</c:v>
                </c:pt>
                <c:pt idx="846" formatCode="0%">
                  <c:v>0.10322976177749488</c:v>
                </c:pt>
                <c:pt idx="847" formatCode="0%">
                  <c:v>0.10533610157047835</c:v>
                </c:pt>
                <c:pt idx="848" formatCode="0%">
                  <c:v>0.10469629458433416</c:v>
                </c:pt>
                <c:pt idx="849" formatCode="0%">
                  <c:v>8.0008054380259486E-2</c:v>
                </c:pt>
                <c:pt idx="850" formatCode="0%">
                  <c:v>8.0312770823522062E-2</c:v>
                </c:pt>
                <c:pt idx="851" formatCode="0%">
                  <c:v>0.10046638442571543</c:v>
                </c:pt>
                <c:pt idx="852" formatCode="0%">
                  <c:v>9.6191633688414324E-2</c:v>
                </c:pt>
                <c:pt idx="853" formatCode="0%">
                  <c:v>9.8985816611221855E-2</c:v>
                </c:pt>
                <c:pt idx="854" formatCode="0%">
                  <c:v>0.1200296381450221</c:v>
                </c:pt>
                <c:pt idx="855" formatCode="0%">
                  <c:v>0.14161416586786313</c:v>
                </c:pt>
                <c:pt idx="856" formatCode="0%">
                  <c:v>0.15005031403177793</c:v>
                </c:pt>
                <c:pt idx="857" formatCode="0%">
                  <c:v>0.15781765978683904</c:v>
                </c:pt>
                <c:pt idx="858" formatCode="0%">
                  <c:v>0.15101105476781318</c:v>
                </c:pt>
                <c:pt idx="859" formatCode="0%">
                  <c:v>0.1672689427617533</c:v>
                </c:pt>
                <c:pt idx="860" formatCode="0%">
                  <c:v>0.18355811433577229</c:v>
                </c:pt>
                <c:pt idx="861" formatCode="0%">
                  <c:v>0.20429261371339558</c:v>
                </c:pt>
                <c:pt idx="862" formatCode="0%">
                  <c:v>0.22706086837793005</c:v>
                </c:pt>
                <c:pt idx="863" formatCode="0%">
                  <c:v>0.25026930256160229</c:v>
                </c:pt>
                <c:pt idx="864" formatCode="0%">
                  <c:v>0.25214684436866275</c:v>
                </c:pt>
                <c:pt idx="865" formatCode="0%">
                  <c:v>0.24294725217363244</c:v>
                </c:pt>
                <c:pt idx="866" formatCode="0%">
                  <c:v>0.20704529375673797</c:v>
                </c:pt>
                <c:pt idx="867" formatCode="0%">
                  <c:v>0.1970036222580458</c:v>
                </c:pt>
                <c:pt idx="868" formatCode="0%">
                  <c:v>0.19701643184436923</c:v>
                </c:pt>
                <c:pt idx="869" formatCode="0%">
                  <c:v>0.19573702279741623</c:v>
                </c:pt>
                <c:pt idx="870" formatCode="0%">
                  <c:v>0.19843246852795704</c:v>
                </c:pt>
                <c:pt idx="871" formatCode="0%">
                  <c:v>0.21960153750303713</c:v>
                </c:pt>
                <c:pt idx="872" formatCode="0%">
                  <c:v>0.22524541947993959</c:v>
                </c:pt>
                <c:pt idx="873" formatCode="0%">
                  <c:v>0.22717334747679607</c:v>
                </c:pt>
                <c:pt idx="874" formatCode="0%">
                  <c:v>0.23409908854688499</c:v>
                </c:pt>
                <c:pt idx="875" formatCode="0%">
                  <c:v>0.20512019182009023</c:v>
                </c:pt>
                <c:pt idx="876" formatCode="0%">
                  <c:v>0.21705069587578785</c:v>
                </c:pt>
                <c:pt idx="877" formatCode="0%">
                  <c:v>0.23814979708682138</c:v>
                </c:pt>
                <c:pt idx="878" formatCode="0%">
                  <c:v>0.2778206698456096</c:v>
                </c:pt>
                <c:pt idx="879" formatCode="0%">
                  <c:v>0.33909805483552002</c:v>
                </c:pt>
                <c:pt idx="880" formatCode="0%">
                  <c:v>0.36821174850911276</c:v>
                </c:pt>
                <c:pt idx="881" formatCode="0%">
                  <c:v>0.4509579991580337</c:v>
                </c:pt>
                <c:pt idx="882" formatCode="0%">
                  <c:v>0.52276007430944449</c:v>
                </c:pt>
                <c:pt idx="883" formatCode="0%">
                  <c:v>0.51767971442032512</c:v>
                </c:pt>
                <c:pt idx="884" formatCode="0%">
                  <c:v>0.4870031953466698</c:v>
                </c:pt>
                <c:pt idx="885" formatCode="0%">
                  <c:v>0.57211067093295331</c:v>
                </c:pt>
                <c:pt idx="886" formatCode="0%">
                  <c:v>0.54153726101458122</c:v>
                </c:pt>
                <c:pt idx="887" formatCode="0%">
                  <c:v>0.53291842947137069</c:v>
                </c:pt>
                <c:pt idx="888" formatCode="0%">
                  <c:v>0.52644997333839161</c:v>
                </c:pt>
                <c:pt idx="889" formatCode="0%">
                  <c:v>0.55600700887069343</c:v>
                </c:pt>
                <c:pt idx="890" formatCode="0%">
                  <c:v>0.52305099862738014</c:v>
                </c:pt>
                <c:pt idx="891" formatCode="0%">
                  <c:v>0.49959531685723091</c:v>
                </c:pt>
                <c:pt idx="892" formatCode="0%">
                  <c:v>0.50199128258573622</c:v>
                </c:pt>
                <c:pt idx="893" formatCode="0%">
                  <c:v>0.4435185046128356</c:v>
                </c:pt>
                <c:pt idx="894" formatCode="0%">
                  <c:v>0.41348930613377743</c:v>
                </c:pt>
                <c:pt idx="895" formatCode="0%">
                  <c:v>0.41589397620091439</c:v>
                </c:pt>
                <c:pt idx="896" formatCode="0%">
                  <c:v>0.46285085725777186</c:v>
                </c:pt>
                <c:pt idx="897" formatCode="0%">
                  <c:v>0.38773628328217979</c:v>
                </c:pt>
                <c:pt idx="898" formatCode="0%">
                  <c:v>0.40081311423691424</c:v>
                </c:pt>
                <c:pt idx="899" formatCode="0%">
                  <c:v>0.41456662841395797</c:v>
                </c:pt>
                <c:pt idx="900" formatCode="0%">
                  <c:v>0.44501090500225171</c:v>
                </c:pt>
                <c:pt idx="901" formatCode="0%">
                  <c:v>0.44066441163167269</c:v>
                </c:pt>
                <c:pt idx="902" formatCode="0%">
                  <c:v>0.50287346657403509</c:v>
                </c:pt>
                <c:pt idx="903" formatCode="0%">
                  <c:v>0.47669742547927063</c:v>
                </c:pt>
                <c:pt idx="904" formatCode="0%">
                  <c:v>0.46295764474010359</c:v>
                </c:pt>
                <c:pt idx="905" formatCode="0%">
                  <c:v>0.49793079432846921</c:v>
                </c:pt>
                <c:pt idx="906" formatCode="0%">
                  <c:v>0.50614670116241234</c:v>
                </c:pt>
                <c:pt idx="907" formatCode="0%">
                  <c:v>0.49220505572077156</c:v>
                </c:pt>
                <c:pt idx="908" formatCode="0%">
                  <c:v>0.45688203860964549</c:v>
                </c:pt>
                <c:pt idx="909" formatCode="0%">
                  <c:v>0.4569547215423917</c:v>
                </c:pt>
                <c:pt idx="910" formatCode="0%">
                  <c:v>0.44066116914055731</c:v>
                </c:pt>
                <c:pt idx="911" formatCode="0%">
                  <c:v>0.45007868479995006</c:v>
                </c:pt>
                <c:pt idx="912" formatCode="0%">
                  <c:v>0.46674499608744924</c:v>
                </c:pt>
                <c:pt idx="913" formatCode="0%">
                  <c:v>0.43993829058866596</c:v>
                </c:pt>
                <c:pt idx="914" formatCode="0%">
                  <c:v>0.45596725097134549</c:v>
                </c:pt>
                <c:pt idx="915" formatCode="0%">
                  <c:v>0.49067635823877298</c:v>
                </c:pt>
                <c:pt idx="916" formatCode="0%">
                  <c:v>0.53787049512941576</c:v>
                </c:pt>
                <c:pt idx="917" formatCode="0%">
                  <c:v>0.56464428641797282</c:v>
                </c:pt>
                <c:pt idx="918" formatCode="0%">
                  <c:v>0.52327983643430631</c:v>
                </c:pt>
                <c:pt idx="919" formatCode="0%">
                  <c:v>0.49464270956024614</c:v>
                </c:pt>
                <c:pt idx="920" formatCode="0%">
                  <c:v>0.5608413821773055</c:v>
                </c:pt>
                <c:pt idx="921" formatCode="0%">
                  <c:v>0.66923390244974446</c:v>
                </c:pt>
                <c:pt idx="922" formatCode="0%">
                  <c:v>0.75005892794974893</c:v>
                </c:pt>
                <c:pt idx="923" formatCode="0%">
                  <c:v>0.90225008919393002</c:v>
                </c:pt>
                <c:pt idx="924" formatCode="0%">
                  <c:v>0.84757550522900393</c:v>
                </c:pt>
                <c:pt idx="925" formatCode="0%">
                  <c:v>0.92588187290626789</c:v>
                </c:pt>
                <c:pt idx="926" formatCode="0%">
                  <c:v>0.8178634750608198</c:v>
                </c:pt>
                <c:pt idx="927" formatCode="0%">
                  <c:v>0.77644079791695697</c:v>
                </c:pt>
                <c:pt idx="928" formatCode="0%">
                  <c:v>0.69412610538623221</c:v>
                </c:pt>
                <c:pt idx="929" formatCode="0%">
                  <c:v>0.6844724304809815</c:v>
                </c:pt>
                <c:pt idx="930" formatCode="0%">
                  <c:v>0.74482393744412745</c:v>
                </c:pt>
                <c:pt idx="931" formatCode="0%">
                  <c:v>0.74723352379971608</c:v>
                </c:pt>
                <c:pt idx="932" formatCode="0%">
                  <c:v>0.78131357555347614</c:v>
                </c:pt>
                <c:pt idx="933" formatCode="0%">
                  <c:v>0.68011984662899749</c:v>
                </c:pt>
                <c:pt idx="934" formatCode="0%">
                  <c:v>0.68383474111918807</c:v>
                </c:pt>
                <c:pt idx="935" formatCode="0%">
                  <c:v>0.58759928268966588</c:v>
                </c:pt>
                <c:pt idx="936" formatCode="0%">
                  <c:v>0.64114094026259139</c:v>
                </c:pt>
                <c:pt idx="937" formatCode="0%">
                  <c:v>0.66107604593725</c:v>
                </c:pt>
                <c:pt idx="938" formatCode="0%">
                  <c:v>0.76851135375525392</c:v>
                </c:pt>
                <c:pt idx="939" formatCode="0%">
                  <c:v>0.81688670999940305</c:v>
                </c:pt>
                <c:pt idx="940" formatCode="0%">
                  <c:v>0.90937634448128524</c:v>
                </c:pt>
                <c:pt idx="941" formatCode="0%">
                  <c:v>0.9193774288669061</c:v>
                </c:pt>
                <c:pt idx="942" formatCode="0%">
                  <c:v>1.0055779198558921</c:v>
                </c:pt>
                <c:pt idx="943" formatCode="0%">
                  <c:v>1.0419989596789283</c:v>
                </c:pt>
                <c:pt idx="944" formatCode="0%">
                  <c:v>1.0139754709657169</c:v>
                </c:pt>
                <c:pt idx="945" formatCode="0%">
                  <c:v>1.0342284542994022</c:v>
                </c:pt>
                <c:pt idx="946" formatCode="0%">
                  <c:v>1.080477434407995</c:v>
                </c:pt>
                <c:pt idx="947" formatCode="0%">
                  <c:v>1.0356591964812809</c:v>
                </c:pt>
                <c:pt idx="948" formatCode="0%">
                  <c:v>0.99108899879387025</c:v>
                </c:pt>
                <c:pt idx="949" formatCode="0%">
                  <c:v>0.9172322888727602</c:v>
                </c:pt>
                <c:pt idx="950" formatCode="0%">
                  <c:v>0.91966305871895804</c:v>
                </c:pt>
                <c:pt idx="951" formatCode="0%">
                  <c:v>0.84017261148300815</c:v>
                </c:pt>
                <c:pt idx="952" formatCode="0%">
                  <c:v>0.81243262161876406</c:v>
                </c:pt>
                <c:pt idx="953" formatCode="0%">
                  <c:v>0.75116022136479565</c:v>
                </c:pt>
                <c:pt idx="954" formatCode="0%">
                  <c:v>0.60592678774448538</c:v>
                </c:pt>
                <c:pt idx="955" formatCode="0%">
                  <c:v>0.63411859315752217</c:v>
                </c:pt>
                <c:pt idx="956" formatCode="0%">
                  <c:v>0.48911345501578896</c:v>
                </c:pt>
                <c:pt idx="957" formatCode="0%">
                  <c:v>0.46793803491071517</c:v>
                </c:pt>
                <c:pt idx="958" formatCode="0%">
                  <c:v>0.38409113493267921</c:v>
                </c:pt>
                <c:pt idx="959" formatCode="0%">
                  <c:v>0.35980941299563263</c:v>
                </c:pt>
                <c:pt idx="960" formatCode="0%">
                  <c:v>0.34814137360618203</c:v>
                </c:pt>
                <c:pt idx="961" formatCode="0%">
                  <c:v>0.33254188034361198</c:v>
                </c:pt>
                <c:pt idx="962" formatCode="0%">
                  <c:v>0.25235099448650344</c:v>
                </c:pt>
                <c:pt idx="963" formatCode="0%">
                  <c:v>0.24711699052819625</c:v>
                </c:pt>
                <c:pt idx="964" formatCode="0%">
                  <c:v>0.22515100926608933</c:v>
                </c:pt>
                <c:pt idx="965" formatCode="0%">
                  <c:v>0.19390031014554765</c:v>
                </c:pt>
                <c:pt idx="966" formatCode="0%">
                  <c:v>0.22170519354600482</c:v>
                </c:pt>
                <c:pt idx="967" formatCode="0%">
                  <c:v>0.18268268624596584</c:v>
                </c:pt>
                <c:pt idx="968" formatCode="0%">
                  <c:v>0.25666310352227883</c:v>
                </c:pt>
                <c:pt idx="969" formatCode="0%">
                  <c:v>0.24209545775709485</c:v>
                </c:pt>
                <c:pt idx="970" formatCode="0%">
                  <c:v>0.22245091440761278</c:v>
                </c:pt>
                <c:pt idx="971" formatCode="0%">
                  <c:v>0.2285992812002795</c:v>
                </c:pt>
                <c:pt idx="972" formatCode="0%">
                  <c:v>0.23798976893962598</c:v>
                </c:pt>
                <c:pt idx="973" formatCode="0%">
                  <c:v>0.22580655629901236</c:v>
                </c:pt>
                <c:pt idx="974" formatCode="0%">
                  <c:v>0.20201900858217137</c:v>
                </c:pt>
                <c:pt idx="975" formatCode="0%">
                  <c:v>0.22473327024258172</c:v>
                </c:pt>
                <c:pt idx="976" formatCode="0%">
                  <c:v>0.2110540771164271</c:v>
                </c:pt>
                <c:pt idx="977" formatCode="0%">
                  <c:v>0.21876233223410257</c:v>
                </c:pt>
                <c:pt idx="978" formatCode="0%">
                  <c:v>0.18801473768365518</c:v>
                </c:pt>
                <c:pt idx="979" formatCode="0%">
                  <c:v>0.18254366570504632</c:v>
                </c:pt>
                <c:pt idx="980" formatCode="0%">
                  <c:v>0.17239462854431631</c:v>
                </c:pt>
                <c:pt idx="981" formatCode="0%">
                  <c:v>0.21146148358641814</c:v>
                </c:pt>
                <c:pt idx="982" formatCode="0%">
                  <c:v>0.24899975761118753</c:v>
                </c:pt>
                <c:pt idx="983" formatCode="0%">
                  <c:v>0.24706350175523162</c:v>
                </c:pt>
                <c:pt idx="984" formatCode="0%">
                  <c:v>0.22453965518030272</c:v>
                </c:pt>
                <c:pt idx="985" formatCode="0%">
                  <c:v>0.23946836997097254</c:v>
                </c:pt>
                <c:pt idx="986" formatCode="0%">
                  <c:v>0.34045561893897092</c:v>
                </c:pt>
                <c:pt idx="987" formatCode="0%">
                  <c:v>0.3038106095859443</c:v>
                </c:pt>
                <c:pt idx="988" formatCode="0%">
                  <c:v>0.33149444399370931</c:v>
                </c:pt>
                <c:pt idx="989" formatCode="0%">
                  <c:v>0.35184171587980151</c:v>
                </c:pt>
                <c:pt idx="990" formatCode="0%">
                  <c:v>0.37331233293740262</c:v>
                </c:pt>
                <c:pt idx="991" formatCode="0%">
                  <c:v>0.37320768766303059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9-4C62-B943-71439FC90DFB}"/>
            </c:ext>
          </c:extLst>
        </c:ser>
        <c:ser>
          <c:idx val="1"/>
          <c:order val="1"/>
          <c:tx>
            <c:strRef>
              <c:f>'Weekly Raw'!$B$48</c:f>
              <c:strCache>
                <c:ptCount val="1"/>
                <c:pt idx="0">
                  <c:v>M2 Growth (12wk avg)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'Weekly Raw'!$C$5:$ALF$5</c:f>
              <c:numCache>
                <c:formatCode>m/d/yyyy</c:formatCode>
                <c:ptCount val="992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</c:numCache>
            </c:numRef>
          </c:cat>
          <c:val>
            <c:numRef>
              <c:f>'Weekly Raw'!$C$48:$ALF$48</c:f>
              <c:numCache>
                <c:formatCode>#,##0_);\(#,##0\)</c:formatCode>
                <c:ptCount val="992"/>
                <c:pt idx="12" formatCode="0%">
                  <c:v>-7.492251154031071E-3</c:v>
                </c:pt>
                <c:pt idx="13" formatCode="0%">
                  <c:v>-1.9687428228259529E-2</c:v>
                </c:pt>
                <c:pt idx="14" formatCode="0%">
                  <c:v>-1.0161737478415089E-2</c:v>
                </c:pt>
                <c:pt idx="15" formatCode="0%">
                  <c:v>-9.246521164735455E-3</c:v>
                </c:pt>
                <c:pt idx="16" formatCode="0%">
                  <c:v>-4.8951642106753734E-3</c:v>
                </c:pt>
                <c:pt idx="17" formatCode="0%">
                  <c:v>-1.4282030452579253E-2</c:v>
                </c:pt>
                <c:pt idx="18" formatCode="0%">
                  <c:v>-2.1458863109295123E-2</c:v>
                </c:pt>
                <c:pt idx="19" formatCode="0%">
                  <c:v>-2.2606569604070481E-2</c:v>
                </c:pt>
                <c:pt idx="20" formatCode="0%">
                  <c:v>-2.3652000628798464E-2</c:v>
                </c:pt>
                <c:pt idx="21" formatCode="0%">
                  <c:v>-2.1389442957899352E-2</c:v>
                </c:pt>
                <c:pt idx="22" formatCode="0%">
                  <c:v>-1.3678353579418268E-2</c:v>
                </c:pt>
                <c:pt idx="23" formatCode="0%">
                  <c:v>-1.3494104172928068E-2</c:v>
                </c:pt>
                <c:pt idx="24" formatCode="0%">
                  <c:v>-1.8106496496691493E-2</c:v>
                </c:pt>
                <c:pt idx="25" formatCode="0%">
                  <c:v>-6.7853184372468345E-3</c:v>
                </c:pt>
                <c:pt idx="26" formatCode="0%">
                  <c:v>-1.0824715180586697E-2</c:v>
                </c:pt>
                <c:pt idx="27" formatCode="0%">
                  <c:v>-1.0026992886385977E-2</c:v>
                </c:pt>
                <c:pt idx="28" formatCode="0%">
                  <c:v>-1.3740852352636446E-2</c:v>
                </c:pt>
                <c:pt idx="29" formatCode="0%">
                  <c:v>-4.5465356683396241E-3</c:v>
                </c:pt>
                <c:pt idx="30" formatCode="0%">
                  <c:v>8.5616940597743607E-3</c:v>
                </c:pt>
                <c:pt idx="31" formatCode="0%">
                  <c:v>7.9005976752315465E-3</c:v>
                </c:pt>
                <c:pt idx="32" formatCode="0%">
                  <c:v>5.2358680971824612E-3</c:v>
                </c:pt>
                <c:pt idx="33" formatCode="0%">
                  <c:v>1.1236202122856698E-2</c:v>
                </c:pt>
                <c:pt idx="34" formatCode="0%">
                  <c:v>1.2239090153636445E-2</c:v>
                </c:pt>
                <c:pt idx="35" formatCode="0%">
                  <c:v>1.8932557611612832E-3</c:v>
                </c:pt>
                <c:pt idx="36" formatCode="0%">
                  <c:v>6.3928809412860943E-4</c:v>
                </c:pt>
                <c:pt idx="37" formatCode="0%">
                  <c:v>-6.6975628255285802E-3</c:v>
                </c:pt>
                <c:pt idx="38" formatCode="0%">
                  <c:v>1.8940622349736813E-3</c:v>
                </c:pt>
                <c:pt idx="39" formatCode="0%">
                  <c:v>2.4180228361614375E-4</c:v>
                </c:pt>
                <c:pt idx="40" formatCode="0%">
                  <c:v>7.4330520212686491E-3</c:v>
                </c:pt>
                <c:pt idx="41" formatCode="0%">
                  <c:v>-5.618642550736852E-3</c:v>
                </c:pt>
                <c:pt idx="42" formatCode="0%">
                  <c:v>-1.3308582858158391E-2</c:v>
                </c:pt>
                <c:pt idx="43" formatCode="0%">
                  <c:v>-1.2132887691258532E-2</c:v>
                </c:pt>
                <c:pt idx="44" formatCode="0%">
                  <c:v>-4.3643459205781054E-3</c:v>
                </c:pt>
                <c:pt idx="45" formatCode="0%">
                  <c:v>2.7118327759629857E-3</c:v>
                </c:pt>
                <c:pt idx="46" formatCode="0%">
                  <c:v>9.0992206827968936E-3</c:v>
                </c:pt>
                <c:pt idx="47" formatCode="0%">
                  <c:v>3.8067334613456127E-2</c:v>
                </c:pt>
                <c:pt idx="48" formatCode="0%">
                  <c:v>4.1646918315604076E-2</c:v>
                </c:pt>
                <c:pt idx="49" formatCode="0%">
                  <c:v>5.5588917148262862E-2</c:v>
                </c:pt>
                <c:pt idx="50" formatCode="0%">
                  <c:v>4.6251829316366955E-2</c:v>
                </c:pt>
                <c:pt idx="51" formatCode="0%">
                  <c:v>4.5341545788873505E-2</c:v>
                </c:pt>
                <c:pt idx="52" formatCode="0%">
                  <c:v>3.7360127097149087E-2</c:v>
                </c:pt>
                <c:pt idx="53" formatCode="0%">
                  <c:v>3.5248646810992934E-2</c:v>
                </c:pt>
                <c:pt idx="54" formatCode="0%">
                  <c:v>3.1492462638451846E-2</c:v>
                </c:pt>
                <c:pt idx="55" formatCode="0%">
                  <c:v>3.0400955701084253E-2</c:v>
                </c:pt>
                <c:pt idx="56" formatCode="0%">
                  <c:v>2.6186610983018221E-2</c:v>
                </c:pt>
                <c:pt idx="57" formatCode="0%">
                  <c:v>9.9718391988576904E-3</c:v>
                </c:pt>
                <c:pt idx="58" formatCode="0%">
                  <c:v>-7.69306869003894E-4</c:v>
                </c:pt>
                <c:pt idx="59" formatCode="0%">
                  <c:v>-3.0071848031036907E-2</c:v>
                </c:pt>
                <c:pt idx="60" formatCode="0%">
                  <c:v>-3.6849474849377506E-2</c:v>
                </c:pt>
                <c:pt idx="61" formatCode="0%">
                  <c:v>-4.8036789018923498E-2</c:v>
                </c:pt>
                <c:pt idx="62" formatCode="0%">
                  <c:v>-4.6596005448363731E-2</c:v>
                </c:pt>
                <c:pt idx="63" formatCode="0%">
                  <c:v>-4.8562757116859978E-2</c:v>
                </c:pt>
                <c:pt idx="64" formatCode="0%">
                  <c:v>-3.9543500810970356E-2</c:v>
                </c:pt>
                <c:pt idx="65" formatCode="0%">
                  <c:v>-3.7193278527086204E-2</c:v>
                </c:pt>
                <c:pt idx="66" formatCode="0%">
                  <c:v>-2.6451614364590981E-2</c:v>
                </c:pt>
                <c:pt idx="67" formatCode="0%">
                  <c:v>-2.801387643349551E-2</c:v>
                </c:pt>
                <c:pt idx="68" formatCode="0%">
                  <c:v>-3.0931342070998014E-2</c:v>
                </c:pt>
                <c:pt idx="69" formatCode="0%">
                  <c:v>-1.8057894974655708E-2</c:v>
                </c:pt>
                <c:pt idx="70" formatCode="0%">
                  <c:v>-1.1765413761138377E-2</c:v>
                </c:pt>
                <c:pt idx="71" formatCode="0%">
                  <c:v>-1.7524204031590385E-3</c:v>
                </c:pt>
                <c:pt idx="72" formatCode="0%">
                  <c:v>1.9350914829829868E-4</c:v>
                </c:pt>
                <c:pt idx="73" formatCode="0%">
                  <c:v>1.9217385437839685E-3</c:v>
                </c:pt>
                <c:pt idx="74" formatCode="0%">
                  <c:v>3.907092353114594E-3</c:v>
                </c:pt>
                <c:pt idx="75" formatCode="0%">
                  <c:v>9.0926566003766141E-3</c:v>
                </c:pt>
                <c:pt idx="76" formatCode="0%">
                  <c:v>8.1500761448514147E-3</c:v>
                </c:pt>
                <c:pt idx="77" formatCode="0%">
                  <c:v>1.5211787251357745E-2</c:v>
                </c:pt>
                <c:pt idx="78" formatCode="0%">
                  <c:v>1.1076567789926273E-2</c:v>
                </c:pt>
                <c:pt idx="79" formatCode="0%">
                  <c:v>1.8472951657347414E-2</c:v>
                </c:pt>
                <c:pt idx="80" formatCode="0%">
                  <c:v>2.8549690575168762E-2</c:v>
                </c:pt>
                <c:pt idx="81" formatCode="0%">
                  <c:v>3.2491187114334741E-2</c:v>
                </c:pt>
                <c:pt idx="82" formatCode="0%">
                  <c:v>2.9002459146315607E-2</c:v>
                </c:pt>
                <c:pt idx="83" formatCode="0%">
                  <c:v>2.7109146564385789E-2</c:v>
                </c:pt>
                <c:pt idx="84" formatCode="0%">
                  <c:v>2.8049207348731064E-2</c:v>
                </c:pt>
                <c:pt idx="85" formatCode="0%">
                  <c:v>2.938540473683493E-2</c:v>
                </c:pt>
                <c:pt idx="86" formatCode="0%">
                  <c:v>2.6702068429756309E-2</c:v>
                </c:pt>
                <c:pt idx="87" formatCode="0%">
                  <c:v>2.3434311304462385E-2</c:v>
                </c:pt>
                <c:pt idx="88" formatCode="0%">
                  <c:v>1.9057135598809394E-2</c:v>
                </c:pt>
                <c:pt idx="89" formatCode="0%">
                  <c:v>1.0688460840650116E-2</c:v>
                </c:pt>
                <c:pt idx="90" formatCode="0%">
                  <c:v>1.5064837769404482E-2</c:v>
                </c:pt>
                <c:pt idx="91" formatCode="0%">
                  <c:v>1.3166220003829388E-2</c:v>
                </c:pt>
                <c:pt idx="92" formatCode="0%">
                  <c:v>1.1633222369475726E-2</c:v>
                </c:pt>
                <c:pt idx="93" formatCode="0%">
                  <c:v>-1.4168798910459968E-3</c:v>
                </c:pt>
                <c:pt idx="94" formatCode="0%">
                  <c:v>1.4080130893774356E-3</c:v>
                </c:pt>
                <c:pt idx="95" formatCode="0%">
                  <c:v>5.2825131707316952E-3</c:v>
                </c:pt>
                <c:pt idx="96" formatCode="0%">
                  <c:v>1.0148334049747243E-2</c:v>
                </c:pt>
                <c:pt idx="97" formatCode="0%">
                  <c:v>2.3833105439328595E-2</c:v>
                </c:pt>
                <c:pt idx="98" formatCode="0%">
                  <c:v>3.4241470449807077E-2</c:v>
                </c:pt>
                <c:pt idx="99" formatCode="0%">
                  <c:v>5.4400996667957946E-2</c:v>
                </c:pt>
                <c:pt idx="100" formatCode="0%">
                  <c:v>6.6043795747233291E-2</c:v>
                </c:pt>
                <c:pt idx="101" formatCode="0%">
                  <c:v>7.5317818726106101E-2</c:v>
                </c:pt>
                <c:pt idx="102" formatCode="0%">
                  <c:v>6.3673292007762283E-2</c:v>
                </c:pt>
                <c:pt idx="103" formatCode="0%">
                  <c:v>6.7129191439031954E-2</c:v>
                </c:pt>
                <c:pt idx="104" formatCode="0%">
                  <c:v>5.8010824849099585E-2</c:v>
                </c:pt>
                <c:pt idx="105" formatCode="0%">
                  <c:v>5.7178263976893628E-2</c:v>
                </c:pt>
                <c:pt idx="106" formatCode="0%">
                  <c:v>4.3735007883862531E-2</c:v>
                </c:pt>
                <c:pt idx="107" formatCode="0%">
                  <c:v>3.7534266512304182E-2</c:v>
                </c:pt>
                <c:pt idx="108" formatCode="0%">
                  <c:v>3.628239078768547E-2</c:v>
                </c:pt>
                <c:pt idx="109" formatCode="0%">
                  <c:v>2.0603249528429179E-2</c:v>
                </c:pt>
                <c:pt idx="110" formatCode="0%">
                  <c:v>1.4682727561366793E-2</c:v>
                </c:pt>
                <c:pt idx="111" formatCode="0%">
                  <c:v>-5.5091429003701897E-3</c:v>
                </c:pt>
                <c:pt idx="112" formatCode="0%">
                  <c:v>-4.3572465559218454E-3</c:v>
                </c:pt>
                <c:pt idx="113" formatCode="0%">
                  <c:v>-9.520726282640446E-3</c:v>
                </c:pt>
                <c:pt idx="114" formatCode="0%">
                  <c:v>-7.044773596653009E-3</c:v>
                </c:pt>
                <c:pt idx="115" formatCode="0%">
                  <c:v>-1.4531478204152126E-2</c:v>
                </c:pt>
                <c:pt idx="116" formatCode="0%">
                  <c:v>-7.0935032759056327E-4</c:v>
                </c:pt>
                <c:pt idx="117" formatCode="0%">
                  <c:v>1.7211308131654945E-3</c:v>
                </c:pt>
                <c:pt idx="118" formatCode="0%">
                  <c:v>1.2773237200111254E-2</c:v>
                </c:pt>
                <c:pt idx="119" formatCode="0%">
                  <c:v>1.7961590409303563E-2</c:v>
                </c:pt>
                <c:pt idx="120" formatCode="0%">
                  <c:v>1.5310450770832151E-2</c:v>
                </c:pt>
                <c:pt idx="121" formatCode="0%">
                  <c:v>2.2741576149387432E-2</c:v>
                </c:pt>
                <c:pt idx="122" formatCode="0%">
                  <c:v>2.7130290536042434E-2</c:v>
                </c:pt>
                <c:pt idx="123" formatCode="0%">
                  <c:v>3.1813246506275705E-2</c:v>
                </c:pt>
                <c:pt idx="124" formatCode="0%">
                  <c:v>2.8006085815881487E-2</c:v>
                </c:pt>
                <c:pt idx="125" formatCode="0%">
                  <c:v>3.6764243404857178E-2</c:v>
                </c:pt>
                <c:pt idx="126" formatCode="0%">
                  <c:v>3.926855041870092E-2</c:v>
                </c:pt>
                <c:pt idx="127" formatCode="0%">
                  <c:v>4.4593547893446495E-2</c:v>
                </c:pt>
                <c:pt idx="128" formatCode="0%">
                  <c:v>3.2162033517643351E-2</c:v>
                </c:pt>
                <c:pt idx="129" formatCode="0%">
                  <c:v>4.5186386390662969E-2</c:v>
                </c:pt>
                <c:pt idx="130" formatCode="0%">
                  <c:v>5.0761539716525084E-2</c:v>
                </c:pt>
                <c:pt idx="131" formatCode="0%">
                  <c:v>5.1394135011506581E-2</c:v>
                </c:pt>
                <c:pt idx="132" formatCode="0%">
                  <c:v>5.1701621802528797E-2</c:v>
                </c:pt>
                <c:pt idx="133" formatCode="0%">
                  <c:v>5.3127679193903488E-2</c:v>
                </c:pt>
                <c:pt idx="134" formatCode="0%">
                  <c:v>5.9413071019814412E-2</c:v>
                </c:pt>
                <c:pt idx="135" formatCode="0%">
                  <c:v>4.0349863347076464E-2</c:v>
                </c:pt>
                <c:pt idx="136" formatCode="0%">
                  <c:v>3.718181002531451E-2</c:v>
                </c:pt>
                <c:pt idx="137" formatCode="0%">
                  <c:v>3.1174890899022589E-2</c:v>
                </c:pt>
                <c:pt idx="138" formatCode="0%">
                  <c:v>3.7919636602045559E-2</c:v>
                </c:pt>
                <c:pt idx="139" formatCode="0%">
                  <c:v>3.2109589199166289E-2</c:v>
                </c:pt>
                <c:pt idx="140" formatCode="0%">
                  <c:v>3.886571992386223E-2</c:v>
                </c:pt>
                <c:pt idx="141" formatCode="0%">
                  <c:v>3.3244231729241847E-2</c:v>
                </c:pt>
                <c:pt idx="142" formatCode="0%">
                  <c:v>3.0379973105551628E-2</c:v>
                </c:pt>
                <c:pt idx="143" formatCode="0%">
                  <c:v>2.8809347930374374E-2</c:v>
                </c:pt>
                <c:pt idx="144" formatCode="0%">
                  <c:v>2.3358616135900956E-2</c:v>
                </c:pt>
                <c:pt idx="145" formatCode="0%">
                  <c:v>1.5269552677311893E-2</c:v>
                </c:pt>
                <c:pt idx="146" formatCode="0%">
                  <c:v>1.0923435568509055E-2</c:v>
                </c:pt>
                <c:pt idx="147" formatCode="0%">
                  <c:v>3.642255781097048E-2</c:v>
                </c:pt>
                <c:pt idx="148" formatCode="0%">
                  <c:v>4.1956708806558884E-2</c:v>
                </c:pt>
                <c:pt idx="149" formatCode="0%">
                  <c:v>5.6199932496874494E-2</c:v>
                </c:pt>
                <c:pt idx="150" formatCode="0%">
                  <c:v>5.7290446216686108E-2</c:v>
                </c:pt>
                <c:pt idx="151" formatCode="0%">
                  <c:v>7.6673330868545886E-2</c:v>
                </c:pt>
                <c:pt idx="152" formatCode="0%">
                  <c:v>7.0952664220580663E-2</c:v>
                </c:pt>
                <c:pt idx="153" formatCode="0%">
                  <c:v>7.4539844695477475E-2</c:v>
                </c:pt>
                <c:pt idx="154" formatCode="0%">
                  <c:v>7.8763577061527146E-2</c:v>
                </c:pt>
                <c:pt idx="155" formatCode="0%">
                  <c:v>8.102250233934738E-2</c:v>
                </c:pt>
                <c:pt idx="156" formatCode="0%">
                  <c:v>7.9550884211679662E-2</c:v>
                </c:pt>
                <c:pt idx="157" formatCode="0%">
                  <c:v>7.8360595713208081E-2</c:v>
                </c:pt>
                <c:pt idx="158" formatCode="0%">
                  <c:v>6.9074624693482356E-2</c:v>
                </c:pt>
                <c:pt idx="159" formatCode="0%">
                  <c:v>5.7311265991360827E-2</c:v>
                </c:pt>
                <c:pt idx="160" formatCode="0%">
                  <c:v>4.9235341932880372E-2</c:v>
                </c:pt>
                <c:pt idx="161" formatCode="0%">
                  <c:v>3.7702493045832286E-2</c:v>
                </c:pt>
                <c:pt idx="162" formatCode="0%">
                  <c:v>3.7028943993151042E-2</c:v>
                </c:pt>
                <c:pt idx="163" formatCode="0%">
                  <c:v>2.500094547068521E-2</c:v>
                </c:pt>
                <c:pt idx="164" formatCode="0%">
                  <c:v>3.0473065300377966E-2</c:v>
                </c:pt>
                <c:pt idx="165" formatCode="0%">
                  <c:v>2.2385367658172006E-2</c:v>
                </c:pt>
                <c:pt idx="166" formatCode="0%">
                  <c:v>1.9211333470065206E-2</c:v>
                </c:pt>
                <c:pt idx="167" formatCode="0%">
                  <c:v>8.1219872862932085E-3</c:v>
                </c:pt>
                <c:pt idx="168" formatCode="0%">
                  <c:v>1.2146765316156216E-2</c:v>
                </c:pt>
                <c:pt idx="169" formatCode="0%">
                  <c:v>1.3322294415945013E-2</c:v>
                </c:pt>
                <c:pt idx="170" formatCode="0%">
                  <c:v>1.5767481069926426E-2</c:v>
                </c:pt>
                <c:pt idx="171" formatCode="0%">
                  <c:v>1.7038129984153771E-2</c:v>
                </c:pt>
                <c:pt idx="172" formatCode="0%">
                  <c:v>1.5075145475001328E-2</c:v>
                </c:pt>
                <c:pt idx="173" formatCode="0%">
                  <c:v>1.3791847614346819E-2</c:v>
                </c:pt>
                <c:pt idx="174" formatCode="0%">
                  <c:v>7.3689423768608098E-3</c:v>
                </c:pt>
                <c:pt idx="175" formatCode="0%">
                  <c:v>8.3677921522316012E-3</c:v>
                </c:pt>
                <c:pt idx="176" formatCode="0%">
                  <c:v>3.3190117684132048E-3</c:v>
                </c:pt>
                <c:pt idx="177" formatCode="0%">
                  <c:v>8.7769865398870106E-3</c:v>
                </c:pt>
                <c:pt idx="178" formatCode="0%">
                  <c:v>5.7679345217176436E-3</c:v>
                </c:pt>
                <c:pt idx="179" formatCode="0%">
                  <c:v>1.5036417494803223E-2</c:v>
                </c:pt>
                <c:pt idx="180" formatCode="0%">
                  <c:v>1.8073317338833661E-2</c:v>
                </c:pt>
                <c:pt idx="181" formatCode="0%">
                  <c:v>2.054362700175516E-2</c:v>
                </c:pt>
                <c:pt idx="182" formatCode="0%">
                  <c:v>2.1204618721202717E-2</c:v>
                </c:pt>
                <c:pt idx="183" formatCode="0%">
                  <c:v>2.8656141158160064E-2</c:v>
                </c:pt>
                <c:pt idx="184" formatCode="0%">
                  <c:v>3.6526403469300694E-2</c:v>
                </c:pt>
                <c:pt idx="185" formatCode="0%">
                  <c:v>3.5940146538118611E-2</c:v>
                </c:pt>
                <c:pt idx="186" formatCode="0%">
                  <c:v>3.9174170970268651E-2</c:v>
                </c:pt>
                <c:pt idx="187" formatCode="0%">
                  <c:v>3.3770419573904364E-2</c:v>
                </c:pt>
                <c:pt idx="188" formatCode="0%">
                  <c:v>4.1957762555474565E-2</c:v>
                </c:pt>
                <c:pt idx="189" formatCode="0%">
                  <c:v>3.2969802266088033E-2</c:v>
                </c:pt>
                <c:pt idx="190" formatCode="0%">
                  <c:v>3.1589797293466226E-2</c:v>
                </c:pt>
                <c:pt idx="191" formatCode="0%">
                  <c:v>3.3078283297580224E-2</c:v>
                </c:pt>
                <c:pt idx="192" formatCode="0%">
                  <c:v>2.8240526206406269E-2</c:v>
                </c:pt>
                <c:pt idx="193" formatCode="0%">
                  <c:v>2.8469619643080701E-2</c:v>
                </c:pt>
                <c:pt idx="194" formatCode="0%">
                  <c:v>2.9096589080906288E-2</c:v>
                </c:pt>
                <c:pt idx="195" formatCode="0%">
                  <c:v>1.9067378710394767E-2</c:v>
                </c:pt>
                <c:pt idx="196" formatCode="0%">
                  <c:v>1.0895520799212965E-2</c:v>
                </c:pt>
                <c:pt idx="197" formatCode="0%">
                  <c:v>1.0793538757960963E-2</c:v>
                </c:pt>
                <c:pt idx="198" formatCode="0%">
                  <c:v>1.3278300470891846E-2</c:v>
                </c:pt>
                <c:pt idx="199" formatCode="0%">
                  <c:v>1.8766349789536285E-2</c:v>
                </c:pt>
                <c:pt idx="200" formatCode="0%">
                  <c:v>1.3769929520658142E-2</c:v>
                </c:pt>
                <c:pt idx="201" formatCode="0%">
                  <c:v>2.4174746972297712E-2</c:v>
                </c:pt>
                <c:pt idx="202" formatCode="0%">
                  <c:v>4.3468142353251693E-2</c:v>
                </c:pt>
                <c:pt idx="203" formatCode="0%">
                  <c:v>5.1045315132780544E-2</c:v>
                </c:pt>
                <c:pt idx="204" formatCode="0%">
                  <c:v>5.5898210536736048E-2</c:v>
                </c:pt>
                <c:pt idx="205" formatCode="0%">
                  <c:v>5.7057889942500939E-2</c:v>
                </c:pt>
                <c:pt idx="206" formatCode="0%">
                  <c:v>6.5449467082956181E-2</c:v>
                </c:pt>
                <c:pt idx="207" formatCode="0%">
                  <c:v>7.718878804542384E-2</c:v>
                </c:pt>
                <c:pt idx="208" formatCode="0%">
                  <c:v>8.0129318770696178E-2</c:v>
                </c:pt>
                <c:pt idx="209" formatCode="0%">
                  <c:v>7.4391796821258849E-2</c:v>
                </c:pt>
                <c:pt idx="210" formatCode="0%">
                  <c:v>6.9048535624433249E-2</c:v>
                </c:pt>
                <c:pt idx="211" formatCode="0%">
                  <c:v>6.7797772599892614E-2</c:v>
                </c:pt>
                <c:pt idx="212" formatCode="0%">
                  <c:v>6.8701934596089531E-2</c:v>
                </c:pt>
                <c:pt idx="213" formatCode="0%">
                  <c:v>5.5678783831726975E-2</c:v>
                </c:pt>
                <c:pt idx="214" formatCode="0%">
                  <c:v>4.0799806132047811E-2</c:v>
                </c:pt>
                <c:pt idx="215" formatCode="0%">
                  <c:v>3.1302419183919961E-2</c:v>
                </c:pt>
                <c:pt idx="216" formatCode="0%">
                  <c:v>2.6033082700044563E-2</c:v>
                </c:pt>
                <c:pt idx="217" formatCode="0%">
                  <c:v>2.478582259535056E-2</c:v>
                </c:pt>
                <c:pt idx="218" formatCode="0%">
                  <c:v>1.7412973153335454E-2</c:v>
                </c:pt>
                <c:pt idx="219" formatCode="0%">
                  <c:v>8.4992695774155358E-3</c:v>
                </c:pt>
                <c:pt idx="220" formatCode="0%">
                  <c:v>1.2012151961726669E-2</c:v>
                </c:pt>
                <c:pt idx="221" formatCode="0%">
                  <c:v>2.2949362632512349E-2</c:v>
                </c:pt>
                <c:pt idx="222" formatCode="0%">
                  <c:v>1.7532877531173607E-2</c:v>
                </c:pt>
                <c:pt idx="223" formatCode="0%">
                  <c:v>1.3114389159534889E-2</c:v>
                </c:pt>
                <c:pt idx="224" formatCode="0%">
                  <c:v>1.1204274536066317E-2</c:v>
                </c:pt>
                <c:pt idx="225" formatCode="0%">
                  <c:v>2.3141325535379398E-2</c:v>
                </c:pt>
                <c:pt idx="226" formatCode="0%">
                  <c:v>2.2033342961504498E-2</c:v>
                </c:pt>
                <c:pt idx="227" formatCode="0%">
                  <c:v>1.5356520937017892E-2</c:v>
                </c:pt>
                <c:pt idx="228" formatCode="0%">
                  <c:v>1.8273865795450872E-2</c:v>
                </c:pt>
                <c:pt idx="229" formatCode="0%">
                  <c:v>1.97319974798984E-2</c:v>
                </c:pt>
                <c:pt idx="230" formatCode="0%">
                  <c:v>1.5830851774042642E-2</c:v>
                </c:pt>
                <c:pt idx="231" formatCode="0%">
                  <c:v>1.2915661545075396E-2</c:v>
                </c:pt>
                <c:pt idx="232" formatCode="0%">
                  <c:v>1.8631598386560366E-2</c:v>
                </c:pt>
                <c:pt idx="233" formatCode="0%">
                  <c:v>1.404099118182911E-2</c:v>
                </c:pt>
                <c:pt idx="234" formatCode="0%">
                  <c:v>2.9758706949710723E-2</c:v>
                </c:pt>
                <c:pt idx="235" formatCode="0%">
                  <c:v>2.7708103319272315E-2</c:v>
                </c:pt>
                <c:pt idx="236" formatCode="0%">
                  <c:v>3.0423907285693552E-2</c:v>
                </c:pt>
                <c:pt idx="237" formatCode="0%">
                  <c:v>2.9619336879608049E-2</c:v>
                </c:pt>
                <c:pt idx="238" formatCode="0%">
                  <c:v>3.1346668779346221E-2</c:v>
                </c:pt>
                <c:pt idx="239" formatCode="0%">
                  <c:v>3.9018532453096944E-2</c:v>
                </c:pt>
                <c:pt idx="240" formatCode="0%">
                  <c:v>3.9981218437316723E-2</c:v>
                </c:pt>
                <c:pt idx="241" formatCode="0%">
                  <c:v>3.8640240462692876E-2</c:v>
                </c:pt>
                <c:pt idx="242" formatCode="0%">
                  <c:v>4.3230374706540786E-2</c:v>
                </c:pt>
                <c:pt idx="243" formatCode="0%">
                  <c:v>5.1689109620015827E-2</c:v>
                </c:pt>
                <c:pt idx="244" formatCode="0%">
                  <c:v>3.8682772341917193E-2</c:v>
                </c:pt>
                <c:pt idx="245" formatCode="0%">
                  <c:v>4.2806524341521657E-2</c:v>
                </c:pt>
                <c:pt idx="246" formatCode="0%">
                  <c:v>3.1079867644836057E-2</c:v>
                </c:pt>
                <c:pt idx="247" formatCode="0%">
                  <c:v>3.2483228119654539E-2</c:v>
                </c:pt>
                <c:pt idx="248" formatCode="0%">
                  <c:v>3.280903787775391E-2</c:v>
                </c:pt>
                <c:pt idx="249" formatCode="0%">
                  <c:v>3.0033018825017965E-2</c:v>
                </c:pt>
                <c:pt idx="250" formatCode="0%">
                  <c:v>2.4306026019250027E-2</c:v>
                </c:pt>
                <c:pt idx="251" formatCode="0%">
                  <c:v>3.057140143926329E-2</c:v>
                </c:pt>
                <c:pt idx="252" formatCode="0%">
                  <c:v>2.816555005811594E-2</c:v>
                </c:pt>
                <c:pt idx="253" formatCode="0%">
                  <c:v>2.8282552013387141E-2</c:v>
                </c:pt>
                <c:pt idx="254" formatCode="0%">
                  <c:v>4.9285620808572128E-2</c:v>
                </c:pt>
                <c:pt idx="255" formatCode="0%">
                  <c:v>5.3684080935959111E-2</c:v>
                </c:pt>
                <c:pt idx="256" formatCode="0%">
                  <c:v>6.8485264287762027E-2</c:v>
                </c:pt>
                <c:pt idx="257" formatCode="0%">
                  <c:v>5.7093536234559261E-2</c:v>
                </c:pt>
                <c:pt idx="258" formatCode="0%">
                  <c:v>5.7412985750057821E-2</c:v>
                </c:pt>
                <c:pt idx="259" formatCode="0%">
                  <c:v>7.2689315361543327E-2</c:v>
                </c:pt>
                <c:pt idx="260" formatCode="0%">
                  <c:v>6.3904178182671467E-2</c:v>
                </c:pt>
                <c:pt idx="261" formatCode="0%">
                  <c:v>6.6785897986525455E-2</c:v>
                </c:pt>
                <c:pt idx="262" formatCode="0%">
                  <c:v>6.440203616366702E-2</c:v>
                </c:pt>
                <c:pt idx="263" formatCode="0%">
                  <c:v>5.360452102317792E-2</c:v>
                </c:pt>
                <c:pt idx="264" formatCode="0%">
                  <c:v>5.4867283949920465E-2</c:v>
                </c:pt>
                <c:pt idx="265" formatCode="0%">
                  <c:v>5.321298112059103E-2</c:v>
                </c:pt>
                <c:pt idx="266" formatCode="0%">
                  <c:v>3.0281974160463632E-2</c:v>
                </c:pt>
                <c:pt idx="267" formatCode="0%">
                  <c:v>2.047250498295794E-2</c:v>
                </c:pt>
                <c:pt idx="268" formatCode="0%">
                  <c:v>1.3284452880746089E-2</c:v>
                </c:pt>
                <c:pt idx="269" formatCode="0%">
                  <c:v>1.4107454073317038E-2</c:v>
                </c:pt>
                <c:pt idx="270" formatCode="0%">
                  <c:v>1.250503416963844E-2</c:v>
                </c:pt>
                <c:pt idx="271" formatCode="0%">
                  <c:v>7.5670363712019295E-3</c:v>
                </c:pt>
                <c:pt idx="272" formatCode="0%">
                  <c:v>1.7428893809243728E-2</c:v>
                </c:pt>
                <c:pt idx="273" formatCode="0%">
                  <c:v>1.5635922833078242E-2</c:v>
                </c:pt>
                <c:pt idx="274" formatCode="0%">
                  <c:v>1.9291683929920866E-2</c:v>
                </c:pt>
                <c:pt idx="275" formatCode="0%">
                  <c:v>2.3768596208647352E-2</c:v>
                </c:pt>
                <c:pt idx="276" formatCode="0%">
                  <c:v>2.8971736289309824E-2</c:v>
                </c:pt>
                <c:pt idx="277" formatCode="0%">
                  <c:v>3.1828073005235158E-2</c:v>
                </c:pt>
                <c:pt idx="278" formatCode="0%">
                  <c:v>3.525601449543081E-2</c:v>
                </c:pt>
                <c:pt idx="279" formatCode="0%">
                  <c:v>3.5282923150057544E-2</c:v>
                </c:pt>
                <c:pt idx="280" formatCode="0%">
                  <c:v>3.3655925870943459E-2</c:v>
                </c:pt>
                <c:pt idx="281" formatCode="0%">
                  <c:v>4.318205850086998E-2</c:v>
                </c:pt>
                <c:pt idx="282" formatCode="0%">
                  <c:v>4.9834257862593656E-2</c:v>
                </c:pt>
                <c:pt idx="283" formatCode="0%">
                  <c:v>4.7016918130121432E-2</c:v>
                </c:pt>
                <c:pt idx="284" formatCode="0%">
                  <c:v>3.5780685496970444E-2</c:v>
                </c:pt>
                <c:pt idx="285" formatCode="0%">
                  <c:v>3.6121913512544346E-2</c:v>
                </c:pt>
                <c:pt idx="286" formatCode="0%">
                  <c:v>4.9019812310569622E-2</c:v>
                </c:pt>
                <c:pt idx="287" formatCode="0%">
                  <c:v>4.831843387329382E-2</c:v>
                </c:pt>
                <c:pt idx="288" formatCode="0%">
                  <c:v>3.6879797654400415E-2</c:v>
                </c:pt>
                <c:pt idx="289" formatCode="0%">
                  <c:v>3.7903405189065875E-2</c:v>
                </c:pt>
                <c:pt idx="290" formatCode="0%">
                  <c:v>4.1427263660498426E-2</c:v>
                </c:pt>
                <c:pt idx="291" formatCode="0%">
                  <c:v>3.7957118572971238E-2</c:v>
                </c:pt>
                <c:pt idx="292" formatCode="0%">
                  <c:v>3.4061441235952561E-2</c:v>
                </c:pt>
                <c:pt idx="293" formatCode="0%">
                  <c:v>3.3924001363949685E-2</c:v>
                </c:pt>
                <c:pt idx="294" formatCode="0%">
                  <c:v>3.0866372935152597E-2</c:v>
                </c:pt>
                <c:pt idx="295" formatCode="0%">
                  <c:v>2.7019236840365002E-2</c:v>
                </c:pt>
                <c:pt idx="296" formatCode="0%">
                  <c:v>2.8904997647671182E-2</c:v>
                </c:pt>
                <c:pt idx="297" formatCode="0%">
                  <c:v>3.2210584064945369E-2</c:v>
                </c:pt>
                <c:pt idx="298" formatCode="0%">
                  <c:v>2.764139873084126E-2</c:v>
                </c:pt>
                <c:pt idx="299" formatCode="0%">
                  <c:v>3.5136668260269843E-2</c:v>
                </c:pt>
                <c:pt idx="300" formatCode="0%">
                  <c:v>4.1323616517530137E-2</c:v>
                </c:pt>
                <c:pt idx="301" formatCode="0%">
                  <c:v>4.0359259499800793E-2</c:v>
                </c:pt>
                <c:pt idx="302" formatCode="0%">
                  <c:v>3.612631832058355E-2</c:v>
                </c:pt>
                <c:pt idx="303" formatCode="0%">
                  <c:v>4.0200082574675111E-2</c:v>
                </c:pt>
                <c:pt idx="304" formatCode="0%">
                  <c:v>5.7604060311996053E-2</c:v>
                </c:pt>
                <c:pt idx="305" formatCode="0%">
                  <c:v>6.0892954217577566E-2</c:v>
                </c:pt>
                <c:pt idx="306" formatCode="0%">
                  <c:v>7.0112774691608815E-2</c:v>
                </c:pt>
                <c:pt idx="307" formatCode="0%">
                  <c:v>7.56543220913104E-2</c:v>
                </c:pt>
                <c:pt idx="308" formatCode="0%">
                  <c:v>8.7747693070518995E-2</c:v>
                </c:pt>
                <c:pt idx="309" formatCode="0%">
                  <c:v>8.1266964968121247E-2</c:v>
                </c:pt>
                <c:pt idx="310" formatCode="0%">
                  <c:v>7.4759670737199801E-2</c:v>
                </c:pt>
                <c:pt idx="311" formatCode="0%">
                  <c:v>7.4459082508758767E-2</c:v>
                </c:pt>
                <c:pt idx="312" formatCode="0%">
                  <c:v>7.1437045502982022E-2</c:v>
                </c:pt>
                <c:pt idx="313" formatCode="0%">
                  <c:v>6.8030007907411871E-2</c:v>
                </c:pt>
                <c:pt idx="314" formatCode="0%">
                  <c:v>6.3094963630334622E-2</c:v>
                </c:pt>
                <c:pt idx="315" formatCode="0%">
                  <c:v>5.8467164475477507E-2</c:v>
                </c:pt>
                <c:pt idx="316" formatCode="0%">
                  <c:v>3.8956239587176977E-2</c:v>
                </c:pt>
                <c:pt idx="317" formatCode="0%">
                  <c:v>2.8189416519113886E-2</c:v>
                </c:pt>
                <c:pt idx="318" formatCode="0%">
                  <c:v>1.6172854726087316E-2</c:v>
                </c:pt>
                <c:pt idx="319" formatCode="0%">
                  <c:v>1.4459601574192238E-2</c:v>
                </c:pt>
                <c:pt idx="320" formatCode="0%">
                  <c:v>9.557297405581755E-3</c:v>
                </c:pt>
                <c:pt idx="321" formatCode="0%">
                  <c:v>9.984434034522538E-3</c:v>
                </c:pt>
                <c:pt idx="322" formatCode="0%">
                  <c:v>4.7392274460020811E-3</c:v>
                </c:pt>
                <c:pt idx="323" formatCode="0%">
                  <c:v>-8.1905712204899395E-4</c:v>
                </c:pt>
                <c:pt idx="324" formatCode="0%">
                  <c:v>-7.927117996426869E-4</c:v>
                </c:pt>
                <c:pt idx="325" formatCode="0%">
                  <c:v>6.6160990584320789E-3</c:v>
                </c:pt>
                <c:pt idx="326" formatCode="0%">
                  <c:v>1.15454489015685E-2</c:v>
                </c:pt>
                <c:pt idx="327" formatCode="0%">
                  <c:v>-1.2471766265461648E-3</c:v>
                </c:pt>
                <c:pt idx="328" formatCode="0%">
                  <c:v>2.0455639876100218E-3</c:v>
                </c:pt>
                <c:pt idx="329" formatCode="0%">
                  <c:v>7.9499632033694922E-3</c:v>
                </c:pt>
                <c:pt idx="330" formatCode="0%">
                  <c:v>6.1025178331464147E-3</c:v>
                </c:pt>
                <c:pt idx="331" formatCode="0%">
                  <c:v>1.3493118589313902E-4</c:v>
                </c:pt>
                <c:pt idx="332" formatCode="0%">
                  <c:v>-4.8922272795800525E-3</c:v>
                </c:pt>
                <c:pt idx="333" formatCode="0%">
                  <c:v>-7.2472162583036015E-3</c:v>
                </c:pt>
                <c:pt idx="334" formatCode="0%">
                  <c:v>-1.0402377010809705E-4</c:v>
                </c:pt>
                <c:pt idx="335" formatCode="0%">
                  <c:v>-5.6461101125684365E-3</c:v>
                </c:pt>
                <c:pt idx="336" formatCode="0%">
                  <c:v>-9.032113149137766E-4</c:v>
                </c:pt>
                <c:pt idx="337" formatCode="0%">
                  <c:v>-3.6175114045021717E-3</c:v>
                </c:pt>
                <c:pt idx="338" formatCode="0%">
                  <c:v>-3.1049031127660109E-3</c:v>
                </c:pt>
                <c:pt idx="339" formatCode="0%">
                  <c:v>1.266510524164377E-2</c:v>
                </c:pt>
                <c:pt idx="340" formatCode="0%">
                  <c:v>1.6768096544325317E-2</c:v>
                </c:pt>
                <c:pt idx="341" formatCode="0%">
                  <c:v>1.9120329329919361E-2</c:v>
                </c:pt>
                <c:pt idx="342" formatCode="0%">
                  <c:v>2.4349679603916874E-2</c:v>
                </c:pt>
                <c:pt idx="343" formatCode="0%">
                  <c:v>2.8702149533477606E-2</c:v>
                </c:pt>
                <c:pt idx="344" formatCode="0%">
                  <c:v>3.0308456759654989E-2</c:v>
                </c:pt>
                <c:pt idx="345" formatCode="0%">
                  <c:v>3.2180293637941171E-2</c:v>
                </c:pt>
                <c:pt idx="346" formatCode="0%">
                  <c:v>2.85416785596877E-2</c:v>
                </c:pt>
                <c:pt idx="347" formatCode="0%">
                  <c:v>3.4131448222040728E-2</c:v>
                </c:pt>
                <c:pt idx="348" formatCode="0%">
                  <c:v>3.1095819782647416E-2</c:v>
                </c:pt>
                <c:pt idx="349" formatCode="0%">
                  <c:v>3.1476180077456783E-2</c:v>
                </c:pt>
                <c:pt idx="350" formatCode="0%">
                  <c:v>2.9777349696044286E-2</c:v>
                </c:pt>
                <c:pt idx="351" formatCode="0%">
                  <c:v>3.5696953929668762E-2</c:v>
                </c:pt>
                <c:pt idx="352" formatCode="0%">
                  <c:v>2.9034695479610573E-2</c:v>
                </c:pt>
                <c:pt idx="353" formatCode="0%">
                  <c:v>2.6237775149225095E-2</c:v>
                </c:pt>
                <c:pt idx="354" formatCode="0%">
                  <c:v>2.2061796166387371E-2</c:v>
                </c:pt>
                <c:pt idx="355" formatCode="0%">
                  <c:v>3.1950728429401387E-2</c:v>
                </c:pt>
                <c:pt idx="356" formatCode="0%">
                  <c:v>3.3372706161528098E-2</c:v>
                </c:pt>
                <c:pt idx="357" formatCode="0%">
                  <c:v>3.9237770689494633E-2</c:v>
                </c:pt>
                <c:pt idx="358" formatCode="0%">
                  <c:v>4.0007051018034145E-2</c:v>
                </c:pt>
                <c:pt idx="359" formatCode="0%">
                  <c:v>4.133660538503281E-2</c:v>
                </c:pt>
                <c:pt idx="360" formatCode="0%">
                  <c:v>3.9998021717385202E-2</c:v>
                </c:pt>
                <c:pt idx="361" formatCode="0%">
                  <c:v>4.1210243270566993E-2</c:v>
                </c:pt>
                <c:pt idx="362" formatCode="0%">
                  <c:v>4.5956323145070588E-2</c:v>
                </c:pt>
                <c:pt idx="363" formatCode="0%">
                  <c:v>4.8022113868137373E-2</c:v>
                </c:pt>
                <c:pt idx="364" formatCode="0%">
                  <c:v>4.6734336890364991E-2</c:v>
                </c:pt>
                <c:pt idx="365" formatCode="0%">
                  <c:v>4.1569065448200382E-2</c:v>
                </c:pt>
                <c:pt idx="366" formatCode="0%">
                  <c:v>4.2683677287829402E-2</c:v>
                </c:pt>
                <c:pt idx="367" formatCode="0%">
                  <c:v>2.2546995025041205E-2</c:v>
                </c:pt>
                <c:pt idx="368" formatCode="0%">
                  <c:v>2.4017184072752773E-2</c:v>
                </c:pt>
                <c:pt idx="369" formatCode="0%">
                  <c:v>1.8543183278735942E-2</c:v>
                </c:pt>
                <c:pt idx="370" formatCode="0%">
                  <c:v>1.192539803823145E-2</c:v>
                </c:pt>
                <c:pt idx="371" formatCode="0%">
                  <c:v>8.4786658564781625E-3</c:v>
                </c:pt>
                <c:pt idx="372" formatCode="0%">
                  <c:v>1.162145157976302E-2</c:v>
                </c:pt>
                <c:pt idx="373" formatCode="0%">
                  <c:v>8.9071527866848577E-3</c:v>
                </c:pt>
                <c:pt idx="374" formatCode="0%">
                  <c:v>-3.2550577090135757E-3</c:v>
                </c:pt>
                <c:pt idx="375" formatCode="0%">
                  <c:v>-1.0849319484865783E-2</c:v>
                </c:pt>
                <c:pt idx="376" formatCode="0%">
                  <c:v>-4.9720455090650484E-3</c:v>
                </c:pt>
                <c:pt idx="377" formatCode="0%">
                  <c:v>-1.5873349160573369E-3</c:v>
                </c:pt>
                <c:pt idx="378" formatCode="0%">
                  <c:v>-1.1374108821726292E-2</c:v>
                </c:pt>
                <c:pt idx="379" formatCode="0%">
                  <c:v>-2.1584967267153088E-3</c:v>
                </c:pt>
                <c:pt idx="380" formatCode="0%">
                  <c:v>-5.4043599512345608E-3</c:v>
                </c:pt>
                <c:pt idx="381" formatCode="0%">
                  <c:v>2.3611013309383644E-3</c:v>
                </c:pt>
                <c:pt idx="382" formatCode="0%">
                  <c:v>1.3909556467168294E-2</c:v>
                </c:pt>
                <c:pt idx="383" formatCode="0%">
                  <c:v>3.6594099383511214E-3</c:v>
                </c:pt>
                <c:pt idx="384" formatCode="0%">
                  <c:v>2.4434190991096116E-3</c:v>
                </c:pt>
                <c:pt idx="385" formatCode="0%">
                  <c:v>4.0107968938125627E-3</c:v>
                </c:pt>
                <c:pt idx="386" formatCode="0%">
                  <c:v>9.9865347137146898E-3</c:v>
                </c:pt>
                <c:pt idx="387" formatCode="0%">
                  <c:v>7.4848059857584026E-3</c:v>
                </c:pt>
                <c:pt idx="388" formatCode="0%">
                  <c:v>5.0042379318266939E-3</c:v>
                </c:pt>
                <c:pt idx="389" formatCode="0%">
                  <c:v>6.5730740904739182E-3</c:v>
                </c:pt>
                <c:pt idx="390" formatCode="0%">
                  <c:v>2.6463068702169634E-2</c:v>
                </c:pt>
                <c:pt idx="391" formatCode="0%">
                  <c:v>2.2006317445056212E-2</c:v>
                </c:pt>
                <c:pt idx="392" formatCode="0%">
                  <c:v>2.3082650728794452E-2</c:v>
                </c:pt>
                <c:pt idx="393" formatCode="0%">
                  <c:v>1.6213206060267771E-2</c:v>
                </c:pt>
                <c:pt idx="394" formatCode="0%">
                  <c:v>1.496408797138904E-2</c:v>
                </c:pt>
                <c:pt idx="395" formatCode="0%">
                  <c:v>2.523029144846678E-2</c:v>
                </c:pt>
                <c:pt idx="396" formatCode="0%">
                  <c:v>2.2765422724340345E-2</c:v>
                </c:pt>
                <c:pt idx="397" formatCode="0%">
                  <c:v>1.5602295936563593E-2</c:v>
                </c:pt>
                <c:pt idx="398" formatCode="0%">
                  <c:v>1.7146719879873817E-2</c:v>
                </c:pt>
                <c:pt idx="399" formatCode="0%">
                  <c:v>2.1744785544337564E-2</c:v>
                </c:pt>
                <c:pt idx="400" formatCode="0%">
                  <c:v>2.0636436884594156E-2</c:v>
                </c:pt>
                <c:pt idx="401" formatCode="0%">
                  <c:v>2.1019868271379361E-2</c:v>
                </c:pt>
                <c:pt idx="402" formatCode="0%">
                  <c:v>1.3720248232937271E-2</c:v>
                </c:pt>
                <c:pt idx="403" formatCode="0%">
                  <c:v>2.0606077650562549E-2</c:v>
                </c:pt>
                <c:pt idx="404" formatCode="0%">
                  <c:v>1.985384674644064E-2</c:v>
                </c:pt>
                <c:pt idx="405" formatCode="0%">
                  <c:v>2.054323666126523E-2</c:v>
                </c:pt>
                <c:pt idx="406" formatCode="0%">
                  <c:v>1.8111709655469488E-2</c:v>
                </c:pt>
                <c:pt idx="407" formatCode="0%">
                  <c:v>2.0392294632229468E-2</c:v>
                </c:pt>
                <c:pt idx="408" formatCode="0%">
                  <c:v>2.648677489230522E-2</c:v>
                </c:pt>
                <c:pt idx="409" formatCode="0%">
                  <c:v>2.8709312256679498E-2</c:v>
                </c:pt>
                <c:pt idx="410" formatCode="0%">
                  <c:v>3.5200938916335245E-2</c:v>
                </c:pt>
                <c:pt idx="411" formatCode="0%">
                  <c:v>4.1791548839194892E-2</c:v>
                </c:pt>
                <c:pt idx="412" formatCode="0%">
                  <c:v>4.7446635545325355E-2</c:v>
                </c:pt>
                <c:pt idx="413" formatCode="0%">
                  <c:v>3.6845286548784051E-2</c:v>
                </c:pt>
                <c:pt idx="414" formatCode="0%">
                  <c:v>4.1401390258355653E-2</c:v>
                </c:pt>
                <c:pt idx="415" formatCode="0%">
                  <c:v>4.0234199048607922E-2</c:v>
                </c:pt>
                <c:pt idx="416" formatCode="0%">
                  <c:v>4.3438538144864092E-2</c:v>
                </c:pt>
                <c:pt idx="417" formatCode="0%">
                  <c:v>4.1396705760613273E-2</c:v>
                </c:pt>
                <c:pt idx="418" formatCode="0%">
                  <c:v>3.5388393497713055E-2</c:v>
                </c:pt>
                <c:pt idx="419" formatCode="0%">
                  <c:v>3.0558347085107185E-2</c:v>
                </c:pt>
                <c:pt idx="420" formatCode="0%">
                  <c:v>2.6213413086156434E-2</c:v>
                </c:pt>
                <c:pt idx="421" formatCode="0%">
                  <c:v>2.7743683552390097E-2</c:v>
                </c:pt>
                <c:pt idx="422" formatCode="0%">
                  <c:v>1.7006500202265462E-2</c:v>
                </c:pt>
                <c:pt idx="423" formatCode="0%">
                  <c:v>7.4290915910384392E-3</c:v>
                </c:pt>
                <c:pt idx="424" formatCode="0%">
                  <c:v>2.6527750644147474E-3</c:v>
                </c:pt>
                <c:pt idx="425" formatCode="0%">
                  <c:v>1.2556913951157211E-2</c:v>
                </c:pt>
                <c:pt idx="426" formatCode="0%">
                  <c:v>5.899690469353791E-3</c:v>
                </c:pt>
                <c:pt idx="427" formatCode="0%">
                  <c:v>5.5087126215647153E-4</c:v>
                </c:pt>
                <c:pt idx="428" formatCode="0%">
                  <c:v>7.7011413336669499E-4</c:v>
                </c:pt>
                <c:pt idx="429" formatCode="0%">
                  <c:v>3.1634664113959765E-3</c:v>
                </c:pt>
                <c:pt idx="430" formatCode="0%">
                  <c:v>8.0302544450616686E-4</c:v>
                </c:pt>
                <c:pt idx="431" formatCode="0%">
                  <c:v>-2.4320240390507397E-4</c:v>
                </c:pt>
                <c:pt idx="432" formatCode="0%">
                  <c:v>2.6869106920957009E-5</c:v>
                </c:pt>
                <c:pt idx="433" formatCode="0%">
                  <c:v>8.5300810693607065E-3</c:v>
                </c:pt>
                <c:pt idx="434" formatCode="0%">
                  <c:v>1.8450270924365242E-2</c:v>
                </c:pt>
                <c:pt idx="435" formatCode="0%">
                  <c:v>1.7703646394979122E-2</c:v>
                </c:pt>
                <c:pt idx="436" formatCode="0%">
                  <c:v>2.0296766810055544E-2</c:v>
                </c:pt>
                <c:pt idx="437" formatCode="0%">
                  <c:v>1.8589225156421696E-2</c:v>
                </c:pt>
                <c:pt idx="438" formatCode="0%">
                  <c:v>2.1675531950602345E-2</c:v>
                </c:pt>
                <c:pt idx="439" formatCode="0%">
                  <c:v>2.1038526579318928E-2</c:v>
                </c:pt>
                <c:pt idx="440" formatCode="0%">
                  <c:v>2.0212353073937761E-2</c:v>
                </c:pt>
                <c:pt idx="441" formatCode="0%">
                  <c:v>1.863916025509238E-2</c:v>
                </c:pt>
                <c:pt idx="442" formatCode="0%">
                  <c:v>3.3389486086478737E-2</c:v>
                </c:pt>
                <c:pt idx="443" formatCode="0%">
                  <c:v>3.1144222839194047E-2</c:v>
                </c:pt>
                <c:pt idx="444" formatCode="0%">
                  <c:v>3.3905231712268113E-2</c:v>
                </c:pt>
                <c:pt idx="445" formatCode="0%">
                  <c:v>2.498374765406397E-2</c:v>
                </c:pt>
                <c:pt idx="446" formatCode="0%">
                  <c:v>2.4588708066834553E-2</c:v>
                </c:pt>
                <c:pt idx="447" formatCode="0%">
                  <c:v>3.230086979321678E-2</c:v>
                </c:pt>
                <c:pt idx="448" formatCode="0%">
                  <c:v>3.0707443912433519E-2</c:v>
                </c:pt>
                <c:pt idx="449" formatCode="0%">
                  <c:v>2.9896140621361811E-2</c:v>
                </c:pt>
                <c:pt idx="450" formatCode="0%">
                  <c:v>2.4993559686656397E-2</c:v>
                </c:pt>
                <c:pt idx="451" formatCode="0%">
                  <c:v>3.3712094800827153E-2</c:v>
                </c:pt>
                <c:pt idx="452" formatCode="0%">
                  <c:v>2.9750162273032732E-2</c:v>
                </c:pt>
                <c:pt idx="453" formatCode="0%">
                  <c:v>2.3617519501039519E-2</c:v>
                </c:pt>
                <c:pt idx="454" formatCode="0%">
                  <c:v>1.4996297646756362E-2</c:v>
                </c:pt>
                <c:pt idx="455" formatCode="0%">
                  <c:v>2.1418428178559878E-2</c:v>
                </c:pt>
                <c:pt idx="456" formatCode="0%">
                  <c:v>4.7452997613740777E-2</c:v>
                </c:pt>
                <c:pt idx="457" formatCode="0%">
                  <c:v>2.6474765568112568E-2</c:v>
                </c:pt>
                <c:pt idx="458" formatCode="0%">
                  <c:v>8.8526277457610103E-3</c:v>
                </c:pt>
                <c:pt idx="459" formatCode="0%">
                  <c:v>8.2697985309201361E-3</c:v>
                </c:pt>
                <c:pt idx="460" formatCode="0%">
                  <c:v>3.4817457899383175E-3</c:v>
                </c:pt>
                <c:pt idx="461" formatCode="0%">
                  <c:v>4.6636647266937725E-3</c:v>
                </c:pt>
                <c:pt idx="462" formatCode="0%">
                  <c:v>1.2219091542268634E-2</c:v>
                </c:pt>
                <c:pt idx="463" formatCode="0%">
                  <c:v>7.8465893110488683E-3</c:v>
                </c:pt>
                <c:pt idx="464" formatCode="0%">
                  <c:v>1.5177288246849052E-2</c:v>
                </c:pt>
                <c:pt idx="465" formatCode="0%">
                  <c:v>2.3030573536032328E-2</c:v>
                </c:pt>
                <c:pt idx="466" formatCode="0%">
                  <c:v>1.4547290522196166E-2</c:v>
                </c:pt>
                <c:pt idx="467" formatCode="0%">
                  <c:v>1.6218308859327513E-2</c:v>
                </c:pt>
                <c:pt idx="468" formatCode="0%">
                  <c:v>-1.08185570639453E-2</c:v>
                </c:pt>
                <c:pt idx="469" formatCode="0%">
                  <c:v>1.1515467326809414E-2</c:v>
                </c:pt>
                <c:pt idx="470" formatCode="0%">
                  <c:v>2.144649728484227E-2</c:v>
                </c:pt>
                <c:pt idx="471" formatCode="0%">
                  <c:v>1.5527328820269082E-2</c:v>
                </c:pt>
                <c:pt idx="472" formatCode="0%">
                  <c:v>2.0776050217465203E-2</c:v>
                </c:pt>
                <c:pt idx="473" formatCode="0%">
                  <c:v>1.4712684880652249E-2</c:v>
                </c:pt>
                <c:pt idx="474" formatCode="0%">
                  <c:v>9.3632265829302064E-3</c:v>
                </c:pt>
                <c:pt idx="475" formatCode="0%">
                  <c:v>3.5170954243728403E-3</c:v>
                </c:pt>
                <c:pt idx="476" formatCode="0%">
                  <c:v>-3.0054091685705053E-4</c:v>
                </c:pt>
                <c:pt idx="477" formatCode="0%">
                  <c:v>-6.518592394219036E-4</c:v>
                </c:pt>
                <c:pt idx="478" formatCode="0%">
                  <c:v>7.8139882330077182E-3</c:v>
                </c:pt>
                <c:pt idx="479" formatCode="0%">
                  <c:v>4.9476425303442984E-3</c:v>
                </c:pt>
                <c:pt idx="480" formatCode="0%">
                  <c:v>1.7523735680344821E-3</c:v>
                </c:pt>
                <c:pt idx="481" formatCode="0%">
                  <c:v>5.0609306668336629E-3</c:v>
                </c:pt>
                <c:pt idx="482" formatCode="0%">
                  <c:v>6.4091152093477266E-3</c:v>
                </c:pt>
                <c:pt idx="483" formatCode="0%">
                  <c:v>7.5694710879854465E-3</c:v>
                </c:pt>
                <c:pt idx="484" formatCode="0%">
                  <c:v>2.2432029092842587E-3</c:v>
                </c:pt>
                <c:pt idx="485" formatCode="0%">
                  <c:v>4.4834366859498598E-3</c:v>
                </c:pt>
                <c:pt idx="486" formatCode="0%">
                  <c:v>6.0773679316603602E-3</c:v>
                </c:pt>
                <c:pt idx="487" formatCode="0%">
                  <c:v>5.9761398470936644E-3</c:v>
                </c:pt>
                <c:pt idx="488" formatCode="0%">
                  <c:v>5.7706191291211351E-3</c:v>
                </c:pt>
                <c:pt idx="489" formatCode="0%">
                  <c:v>2.3399404411645897E-3</c:v>
                </c:pt>
                <c:pt idx="490" formatCode="0%">
                  <c:v>6.3029267163898783E-3</c:v>
                </c:pt>
                <c:pt idx="491" formatCode="0%">
                  <c:v>4.0789265512126693E-3</c:v>
                </c:pt>
                <c:pt idx="492" formatCode="0%">
                  <c:v>6.3287309883932608E-3</c:v>
                </c:pt>
                <c:pt idx="493" formatCode="0%">
                  <c:v>9.8111133185385668E-4</c:v>
                </c:pt>
                <c:pt idx="494" formatCode="0%">
                  <c:v>2.1046448273529528E-3</c:v>
                </c:pt>
                <c:pt idx="495" formatCode="0%">
                  <c:v>9.0839516405265552E-3</c:v>
                </c:pt>
                <c:pt idx="496" formatCode="0%">
                  <c:v>1.2636605774547283E-2</c:v>
                </c:pt>
                <c:pt idx="497" formatCode="0%">
                  <c:v>2.0471623512213766E-2</c:v>
                </c:pt>
                <c:pt idx="498" formatCode="0%">
                  <c:v>1.9385333856720477E-2</c:v>
                </c:pt>
                <c:pt idx="499" formatCode="0%">
                  <c:v>2.894371106168947E-2</c:v>
                </c:pt>
                <c:pt idx="500" formatCode="0%">
                  <c:v>2.6975178862225002E-2</c:v>
                </c:pt>
                <c:pt idx="501" formatCode="0%">
                  <c:v>3.4468146888127604E-2</c:v>
                </c:pt>
                <c:pt idx="502" formatCode="0%">
                  <c:v>2.4858400050778551E-2</c:v>
                </c:pt>
                <c:pt idx="503" formatCode="0%">
                  <c:v>2.514633487964657E-2</c:v>
                </c:pt>
                <c:pt idx="504" formatCode="0%">
                  <c:v>2.5434370869478196E-2</c:v>
                </c:pt>
                <c:pt idx="505" formatCode="0%">
                  <c:v>2.3010607529704741E-2</c:v>
                </c:pt>
                <c:pt idx="506" formatCode="0%">
                  <c:v>2.2832552575658527E-2</c:v>
                </c:pt>
                <c:pt idx="507" formatCode="0%">
                  <c:v>1.7168301312351364E-2</c:v>
                </c:pt>
                <c:pt idx="508" formatCode="0%">
                  <c:v>2.1234553038168569E-2</c:v>
                </c:pt>
                <c:pt idx="509" formatCode="0%">
                  <c:v>1.1614962638926363E-2</c:v>
                </c:pt>
                <c:pt idx="510" formatCode="0%">
                  <c:v>1.2128632411384954E-2</c:v>
                </c:pt>
                <c:pt idx="511" formatCode="0%">
                  <c:v>1.2792058933493777E-2</c:v>
                </c:pt>
                <c:pt idx="512" formatCode="0%">
                  <c:v>8.2095598331302089E-3</c:v>
                </c:pt>
                <c:pt idx="513" formatCode="0%">
                  <c:v>2.204038883215631E-4</c:v>
                </c:pt>
                <c:pt idx="514" formatCode="0%">
                  <c:v>7.1902738291009793E-3</c:v>
                </c:pt>
                <c:pt idx="515" formatCode="0%">
                  <c:v>2.3031256412413548E-2</c:v>
                </c:pt>
                <c:pt idx="516" formatCode="0%">
                  <c:v>2.5334994088674234E-2</c:v>
                </c:pt>
                <c:pt idx="517" formatCode="0%">
                  <c:v>2.8004650346941773E-2</c:v>
                </c:pt>
                <c:pt idx="518" formatCode="0%">
                  <c:v>3.4932000521815443E-2</c:v>
                </c:pt>
                <c:pt idx="519" formatCode="0%">
                  <c:v>4.1174317703116081E-2</c:v>
                </c:pt>
                <c:pt idx="520" formatCode="0%">
                  <c:v>4.0294747038506218E-2</c:v>
                </c:pt>
                <c:pt idx="521" formatCode="0%">
                  <c:v>4.1604623169245958E-2</c:v>
                </c:pt>
                <c:pt idx="522" formatCode="0%">
                  <c:v>4.1193919742063878E-2</c:v>
                </c:pt>
                <c:pt idx="523" formatCode="0%">
                  <c:v>3.1319288744137364E-2</c:v>
                </c:pt>
                <c:pt idx="524" formatCode="0%">
                  <c:v>3.7008328990073114E-2</c:v>
                </c:pt>
                <c:pt idx="525" formatCode="0%">
                  <c:v>3.9424181777140577E-2</c:v>
                </c:pt>
                <c:pt idx="526" formatCode="0%">
                  <c:v>3.8606290900458973E-2</c:v>
                </c:pt>
                <c:pt idx="527" formatCode="0%">
                  <c:v>2.5393026903605787E-2</c:v>
                </c:pt>
                <c:pt idx="528" formatCode="0%">
                  <c:v>1.6240751561870548E-2</c:v>
                </c:pt>
                <c:pt idx="529" formatCode="0%">
                  <c:v>1.7372464040590563E-2</c:v>
                </c:pt>
                <c:pt idx="530" formatCode="0%">
                  <c:v>1.7611607246355687E-2</c:v>
                </c:pt>
                <c:pt idx="531" formatCode="0%">
                  <c:v>1.1138848292199688E-2</c:v>
                </c:pt>
                <c:pt idx="532" formatCode="0%">
                  <c:v>1.0333702496360564E-2</c:v>
                </c:pt>
                <c:pt idx="533" formatCode="0%">
                  <c:v>1.4143633660974819E-2</c:v>
                </c:pt>
                <c:pt idx="534" formatCode="0%">
                  <c:v>1.2123647280760208E-2</c:v>
                </c:pt>
                <c:pt idx="535" formatCode="0%">
                  <c:v>1.0305649732682332E-2</c:v>
                </c:pt>
                <c:pt idx="536" formatCode="0%">
                  <c:v>1.706979299179423E-2</c:v>
                </c:pt>
                <c:pt idx="537" formatCode="0%">
                  <c:v>1.6014877053619925E-2</c:v>
                </c:pt>
                <c:pt idx="538" formatCode="0%">
                  <c:v>1.9320334242446835E-2</c:v>
                </c:pt>
                <c:pt idx="539" formatCode="0%">
                  <c:v>1.351504548320448E-2</c:v>
                </c:pt>
                <c:pt idx="540" formatCode="0%">
                  <c:v>1.9073887342563101E-2</c:v>
                </c:pt>
                <c:pt idx="541" formatCode="0%">
                  <c:v>2.0705620435858219E-2</c:v>
                </c:pt>
                <c:pt idx="542" formatCode="0%">
                  <c:v>1.6969868761709694E-2</c:v>
                </c:pt>
                <c:pt idx="543" formatCode="0%">
                  <c:v>1.3752716226880235E-2</c:v>
                </c:pt>
                <c:pt idx="544" formatCode="0%">
                  <c:v>2.1803554519235435E-2</c:v>
                </c:pt>
                <c:pt idx="545" formatCode="0%">
                  <c:v>1.8945935844829398E-2</c:v>
                </c:pt>
                <c:pt idx="546" formatCode="0%">
                  <c:v>2.733772809284285E-2</c:v>
                </c:pt>
                <c:pt idx="547" formatCode="0%">
                  <c:v>4.0498532862949688E-2</c:v>
                </c:pt>
                <c:pt idx="548" formatCode="0%">
                  <c:v>3.3782779092691007E-2</c:v>
                </c:pt>
                <c:pt idx="549" formatCode="0%">
                  <c:v>3.6806983192588127E-2</c:v>
                </c:pt>
                <c:pt idx="550" formatCode="0%">
                  <c:v>3.5960006527138599E-2</c:v>
                </c:pt>
                <c:pt idx="551" formatCode="0%">
                  <c:v>4.8714026982116243E-2</c:v>
                </c:pt>
                <c:pt idx="552" formatCode="0%">
                  <c:v>4.0195983431250859E-2</c:v>
                </c:pt>
                <c:pt idx="553" formatCode="0%">
                  <c:v>3.7729102731319353E-2</c:v>
                </c:pt>
                <c:pt idx="554" formatCode="0%">
                  <c:v>3.2627020579620858E-2</c:v>
                </c:pt>
                <c:pt idx="555" formatCode="0%">
                  <c:v>3.7313377704253359E-2</c:v>
                </c:pt>
                <c:pt idx="556" formatCode="0%">
                  <c:v>2.9634525316790228E-2</c:v>
                </c:pt>
                <c:pt idx="557" formatCode="0%">
                  <c:v>2.975198451415495E-2</c:v>
                </c:pt>
                <c:pt idx="558" formatCode="0%">
                  <c:v>2.4984615460543091E-2</c:v>
                </c:pt>
                <c:pt idx="559" formatCode="0%">
                  <c:v>2.100017378705421E-2</c:v>
                </c:pt>
                <c:pt idx="560" formatCode="0%">
                  <c:v>2.7704456733353977E-2</c:v>
                </c:pt>
                <c:pt idx="561" formatCode="0%">
                  <c:v>1.9492175684981961E-2</c:v>
                </c:pt>
                <c:pt idx="562" formatCode="0%">
                  <c:v>1.8116475499000639E-2</c:v>
                </c:pt>
                <c:pt idx="563" formatCode="0%">
                  <c:v>9.2667203076108873E-3</c:v>
                </c:pt>
                <c:pt idx="564" formatCode="0%">
                  <c:v>2.5009296738400355E-2</c:v>
                </c:pt>
                <c:pt idx="565" formatCode="0%">
                  <c:v>2.42292489982181E-2</c:v>
                </c:pt>
                <c:pt idx="566" formatCode="0%">
                  <c:v>3.6630199930398399E-2</c:v>
                </c:pt>
                <c:pt idx="567" formatCode="0%">
                  <c:v>4.7501272134298222E-2</c:v>
                </c:pt>
                <c:pt idx="568" formatCode="0%">
                  <c:v>5.4084040039507952E-2</c:v>
                </c:pt>
                <c:pt idx="569" formatCode="0%">
                  <c:v>6.8826692679888168E-2</c:v>
                </c:pt>
                <c:pt idx="570" formatCode="0%">
                  <c:v>7.1262828317583127E-2</c:v>
                </c:pt>
                <c:pt idx="571" formatCode="0%">
                  <c:v>7.4350004795388003E-2</c:v>
                </c:pt>
                <c:pt idx="572" formatCode="0%">
                  <c:v>6.5826608675567222E-2</c:v>
                </c:pt>
                <c:pt idx="573" formatCode="0%">
                  <c:v>6.8900464263379702E-2</c:v>
                </c:pt>
                <c:pt idx="574" formatCode="0%">
                  <c:v>6.5351766836988734E-2</c:v>
                </c:pt>
                <c:pt idx="575" formatCode="0%">
                  <c:v>6.6643105727547614E-2</c:v>
                </c:pt>
                <c:pt idx="576" formatCode="0%">
                  <c:v>5.7886720141676173E-2</c:v>
                </c:pt>
                <c:pt idx="577" formatCode="0%">
                  <c:v>5.7907843432307038E-2</c:v>
                </c:pt>
                <c:pt idx="578" formatCode="0%">
                  <c:v>4.2695177406683937E-2</c:v>
                </c:pt>
                <c:pt idx="579" formatCode="0%">
                  <c:v>2.7862112160382368E-2</c:v>
                </c:pt>
                <c:pt idx="580" formatCode="0%">
                  <c:v>2.3127290423704983E-2</c:v>
                </c:pt>
                <c:pt idx="581" formatCode="0%">
                  <c:v>1.0046849911941047E-2</c:v>
                </c:pt>
                <c:pt idx="582" formatCode="0%">
                  <c:v>1.1604906211906574E-2</c:v>
                </c:pt>
                <c:pt idx="583" formatCode="0%">
                  <c:v>5.4635074177351584E-3</c:v>
                </c:pt>
                <c:pt idx="584" formatCode="0%">
                  <c:v>1.1720509234772081E-2</c:v>
                </c:pt>
                <c:pt idx="585" formatCode="0%">
                  <c:v>1.6652463642941928E-2</c:v>
                </c:pt>
                <c:pt idx="586" formatCode="0%">
                  <c:v>1.9337288096732852E-2</c:v>
                </c:pt>
                <c:pt idx="587" formatCode="0%">
                  <c:v>1.3794719983775794E-2</c:v>
                </c:pt>
                <c:pt idx="588" formatCode="0%">
                  <c:v>1.6092634010192342E-2</c:v>
                </c:pt>
                <c:pt idx="589" formatCode="0%">
                  <c:v>1.9412609093786504E-2</c:v>
                </c:pt>
                <c:pt idx="590" formatCode="0%">
                  <c:v>2.2942909788001398E-2</c:v>
                </c:pt>
                <c:pt idx="591" formatCode="0%">
                  <c:v>2.3796517258873662E-2</c:v>
                </c:pt>
                <c:pt idx="592" formatCode="0%">
                  <c:v>2.330523817073149E-2</c:v>
                </c:pt>
                <c:pt idx="593" formatCode="0%">
                  <c:v>2.2854052211093157E-2</c:v>
                </c:pt>
                <c:pt idx="594" formatCode="0%">
                  <c:v>2.1930016128811625E-2</c:v>
                </c:pt>
                <c:pt idx="595" formatCode="0%">
                  <c:v>3.0431993944976643E-2</c:v>
                </c:pt>
                <c:pt idx="596" formatCode="0%">
                  <c:v>2.2630667055767661E-2</c:v>
                </c:pt>
                <c:pt idx="597" formatCode="0%">
                  <c:v>2.1294282796312958E-2</c:v>
                </c:pt>
                <c:pt idx="598" formatCode="0%">
                  <c:v>2.0731251767969416E-2</c:v>
                </c:pt>
                <c:pt idx="599" formatCode="0%">
                  <c:v>4.0541041767854891E-2</c:v>
                </c:pt>
                <c:pt idx="600" formatCode="0%">
                  <c:v>3.5192183722956516E-2</c:v>
                </c:pt>
                <c:pt idx="601" formatCode="0%">
                  <c:v>3.1135916737140112E-2</c:v>
                </c:pt>
                <c:pt idx="602" formatCode="0%">
                  <c:v>3.5271271027079054E-2</c:v>
                </c:pt>
                <c:pt idx="603" formatCode="0%">
                  <c:v>4.0016275991088923E-2</c:v>
                </c:pt>
                <c:pt idx="604" formatCode="0%">
                  <c:v>3.9027751275101386E-2</c:v>
                </c:pt>
                <c:pt idx="605" formatCode="0%">
                  <c:v>4.0081078060302255E-2</c:v>
                </c:pt>
                <c:pt idx="606" formatCode="0%">
                  <c:v>3.9558256926206736E-2</c:v>
                </c:pt>
                <c:pt idx="607" formatCode="0%">
                  <c:v>3.2907868445185562E-2</c:v>
                </c:pt>
                <c:pt idx="608" formatCode="0%">
                  <c:v>4.2238347101665852E-2</c:v>
                </c:pt>
                <c:pt idx="609" formatCode="0%">
                  <c:v>3.73101496842978E-2</c:v>
                </c:pt>
                <c:pt idx="610" formatCode="0%">
                  <c:v>3.8577079284293436E-2</c:v>
                </c:pt>
                <c:pt idx="611" formatCode="0%">
                  <c:v>2.7653193985361701E-2</c:v>
                </c:pt>
                <c:pt idx="612" formatCode="0%">
                  <c:v>3.9823230030860302E-2</c:v>
                </c:pt>
                <c:pt idx="613" formatCode="0%">
                  <c:v>4.0236588102050996E-2</c:v>
                </c:pt>
                <c:pt idx="614" formatCode="0%">
                  <c:v>3.6170854211059256E-2</c:v>
                </c:pt>
                <c:pt idx="615" formatCode="0%">
                  <c:v>3.2215112701357684E-2</c:v>
                </c:pt>
                <c:pt idx="616" formatCode="0%">
                  <c:v>3.4889661801772887E-2</c:v>
                </c:pt>
                <c:pt idx="617" formatCode="0%">
                  <c:v>3.7242932239481163E-2</c:v>
                </c:pt>
                <c:pt idx="618" formatCode="0%">
                  <c:v>3.78659379392563E-2</c:v>
                </c:pt>
                <c:pt idx="619" formatCode="0%">
                  <c:v>4.8796236815208394E-2</c:v>
                </c:pt>
                <c:pt idx="620" formatCode="0%">
                  <c:v>5.3137302761609773E-2</c:v>
                </c:pt>
                <c:pt idx="621" formatCode="0%">
                  <c:v>6.7895635364995099E-2</c:v>
                </c:pt>
                <c:pt idx="622" formatCode="0%">
                  <c:v>6.9074932789252808E-2</c:v>
                </c:pt>
                <c:pt idx="623" formatCode="0%">
                  <c:v>7.4801182776501385E-2</c:v>
                </c:pt>
                <c:pt idx="624" formatCode="0%">
                  <c:v>6.9847212900202793E-2</c:v>
                </c:pt>
                <c:pt idx="625" formatCode="0%">
                  <c:v>7.1967122457524013E-2</c:v>
                </c:pt>
                <c:pt idx="626" formatCode="0%">
                  <c:v>6.7578622284905299E-2</c:v>
                </c:pt>
                <c:pt idx="627" formatCode="0%">
                  <c:v>6.671982107547958E-2</c:v>
                </c:pt>
                <c:pt idx="628" formatCode="0%">
                  <c:v>6.4124540362330951E-2</c:v>
                </c:pt>
                <c:pt idx="629" formatCode="0%">
                  <c:v>5.9894642975442336E-2</c:v>
                </c:pt>
                <c:pt idx="630" formatCode="0%">
                  <c:v>5.8635581003070758E-2</c:v>
                </c:pt>
                <c:pt idx="631" formatCode="0%">
                  <c:v>4.4887732808066128E-2</c:v>
                </c:pt>
                <c:pt idx="632" formatCode="0%">
                  <c:v>3.56878756356942E-2</c:v>
                </c:pt>
                <c:pt idx="633" formatCode="0%">
                  <c:v>2.5174514878935961E-2</c:v>
                </c:pt>
                <c:pt idx="634" formatCode="0%">
                  <c:v>2.4953560530395436E-2</c:v>
                </c:pt>
                <c:pt idx="635" formatCode="0%">
                  <c:v>1.4140735971010843E-2</c:v>
                </c:pt>
                <c:pt idx="636" formatCode="0%">
                  <c:v>1.5704856087024988E-2</c:v>
                </c:pt>
                <c:pt idx="637" formatCode="0%">
                  <c:v>1.3914359388388142E-2</c:v>
                </c:pt>
                <c:pt idx="638" formatCode="0%">
                  <c:v>2.1887837675899302E-2</c:v>
                </c:pt>
                <c:pt idx="639" formatCode="0%">
                  <c:v>2.0994244840019105E-2</c:v>
                </c:pt>
                <c:pt idx="640" formatCode="0%">
                  <c:v>2.162695097748113E-2</c:v>
                </c:pt>
                <c:pt idx="641" formatCode="0%">
                  <c:v>2.3333079840496262E-2</c:v>
                </c:pt>
                <c:pt idx="642" formatCode="0%">
                  <c:v>1.9916478502172374E-2</c:v>
                </c:pt>
                <c:pt idx="643" formatCode="0%">
                  <c:v>2.2653489309925723E-2</c:v>
                </c:pt>
                <c:pt idx="644" formatCode="0%">
                  <c:v>2.2091008655694244E-2</c:v>
                </c:pt>
                <c:pt idx="645" formatCode="0%">
                  <c:v>2.7343926468806456E-2</c:v>
                </c:pt>
                <c:pt idx="646" formatCode="0%">
                  <c:v>2.4734857847467984E-2</c:v>
                </c:pt>
                <c:pt idx="647" formatCode="0%">
                  <c:v>3.2079484500352917E-2</c:v>
                </c:pt>
                <c:pt idx="648" formatCode="0%">
                  <c:v>2.8876612661698386E-2</c:v>
                </c:pt>
                <c:pt idx="649" formatCode="0%">
                  <c:v>3.0506335619012503E-2</c:v>
                </c:pt>
                <c:pt idx="650" formatCode="0%">
                  <c:v>3.0377056441565298E-2</c:v>
                </c:pt>
                <c:pt idx="651" formatCode="0%">
                  <c:v>3.7020300084335878E-2</c:v>
                </c:pt>
                <c:pt idx="652" formatCode="0%">
                  <c:v>3.9311625172246289E-2</c:v>
                </c:pt>
                <c:pt idx="653" formatCode="0%">
                  <c:v>3.8847384395119144E-2</c:v>
                </c:pt>
                <c:pt idx="654" formatCode="0%">
                  <c:v>3.6090950893629792E-2</c:v>
                </c:pt>
                <c:pt idx="655" formatCode="0%">
                  <c:v>4.0109551021376033E-2</c:v>
                </c:pt>
                <c:pt idx="656" formatCode="0%">
                  <c:v>3.9652143759851155E-2</c:v>
                </c:pt>
                <c:pt idx="657" formatCode="0%">
                  <c:v>3.5502520274162785E-2</c:v>
                </c:pt>
                <c:pt idx="658" formatCode="0%">
                  <c:v>4.0987685002965346E-2</c:v>
                </c:pt>
                <c:pt idx="659" formatCode="0%">
                  <c:v>3.711358593219316E-2</c:v>
                </c:pt>
                <c:pt idx="660" formatCode="0%">
                  <c:v>4.0271472929716223E-2</c:v>
                </c:pt>
                <c:pt idx="661" formatCode="0%">
                  <c:v>3.6796374985074376E-2</c:v>
                </c:pt>
                <c:pt idx="662" formatCode="0%">
                  <c:v>3.5256929392249559E-2</c:v>
                </c:pt>
                <c:pt idx="663" formatCode="0%">
                  <c:v>3.3667855480778774E-2</c:v>
                </c:pt>
                <c:pt idx="664" formatCode="0%">
                  <c:v>3.5155675131865793E-2</c:v>
                </c:pt>
                <c:pt idx="665" formatCode="0%">
                  <c:v>3.4911464809160186E-2</c:v>
                </c:pt>
                <c:pt idx="666" formatCode="0%">
                  <c:v>3.9951818454638799E-2</c:v>
                </c:pt>
                <c:pt idx="667" formatCode="0%">
                  <c:v>4.0906522579972515E-2</c:v>
                </c:pt>
                <c:pt idx="668" formatCode="0%">
                  <c:v>4.2215582918720962E-2</c:v>
                </c:pt>
                <c:pt idx="669" formatCode="0%">
                  <c:v>5.1610084928798816E-2</c:v>
                </c:pt>
                <c:pt idx="670" formatCode="0%">
                  <c:v>5.1940750181108886E-2</c:v>
                </c:pt>
                <c:pt idx="671" formatCode="0%">
                  <c:v>6.6702396092377603E-2</c:v>
                </c:pt>
                <c:pt idx="672" formatCode="0%">
                  <c:v>6.8961849161534472E-2</c:v>
                </c:pt>
                <c:pt idx="673" formatCode="0%">
                  <c:v>8.3287984581529528E-2</c:v>
                </c:pt>
                <c:pt idx="674" formatCode="0%">
                  <c:v>8.1287814130031721E-2</c:v>
                </c:pt>
                <c:pt idx="675" formatCode="0%">
                  <c:v>8.3309596006873043E-2</c:v>
                </c:pt>
                <c:pt idx="676" formatCode="0%">
                  <c:v>8.2628497291662439E-2</c:v>
                </c:pt>
                <c:pt idx="677" formatCode="0%">
                  <c:v>8.3467474923315299E-2</c:v>
                </c:pt>
                <c:pt idx="678" formatCode="0%">
                  <c:v>8.2800189818829306E-2</c:v>
                </c:pt>
                <c:pt idx="679" formatCode="0%">
                  <c:v>7.4717606464922426E-2</c:v>
                </c:pt>
                <c:pt idx="680" formatCode="0%">
                  <c:v>7.6557547668825388E-2</c:v>
                </c:pt>
                <c:pt idx="681" formatCode="0%">
                  <c:v>6.5685765047180711E-2</c:v>
                </c:pt>
                <c:pt idx="682" formatCode="0%">
                  <c:v>6.5203663755725838E-2</c:v>
                </c:pt>
                <c:pt idx="683" formatCode="0%">
                  <c:v>4.915909612743552E-2</c:v>
                </c:pt>
                <c:pt idx="684" formatCode="0%">
                  <c:v>4.5521099164209655E-2</c:v>
                </c:pt>
                <c:pt idx="685" formatCode="0%">
                  <c:v>3.3092449603243645E-2</c:v>
                </c:pt>
                <c:pt idx="686" formatCode="0%">
                  <c:v>3.7435619033980627E-2</c:v>
                </c:pt>
                <c:pt idx="687" formatCode="0%">
                  <c:v>2.9549635429877874E-2</c:v>
                </c:pt>
                <c:pt idx="688" formatCode="0%">
                  <c:v>2.699436521881271E-2</c:v>
                </c:pt>
                <c:pt idx="689" formatCode="0%">
                  <c:v>2.9672526390862597E-2</c:v>
                </c:pt>
                <c:pt idx="690" formatCode="0%">
                  <c:v>2.9850184492776766E-2</c:v>
                </c:pt>
                <c:pt idx="691" formatCode="0%">
                  <c:v>2.7127394081990719E-2</c:v>
                </c:pt>
                <c:pt idx="692" formatCode="0%">
                  <c:v>2.6901319929699241E-2</c:v>
                </c:pt>
                <c:pt idx="693" formatCode="0%">
                  <c:v>3.0116069886461094E-2</c:v>
                </c:pt>
                <c:pt idx="694" formatCode="0%">
                  <c:v>2.3398028054763209E-2</c:v>
                </c:pt>
                <c:pt idx="695" formatCode="0%">
                  <c:v>2.7203823453892717E-2</c:v>
                </c:pt>
                <c:pt idx="696" formatCode="0%">
                  <c:v>2.571075280947599E-2</c:v>
                </c:pt>
                <c:pt idx="697" formatCode="0%">
                  <c:v>2.7936519858698272E-2</c:v>
                </c:pt>
                <c:pt idx="698" formatCode="0%">
                  <c:v>2.4396718298159925E-2</c:v>
                </c:pt>
                <c:pt idx="699" formatCode="0%">
                  <c:v>3.122117405714242E-2</c:v>
                </c:pt>
                <c:pt idx="700" formatCode="0%">
                  <c:v>3.0865479675779905E-2</c:v>
                </c:pt>
                <c:pt idx="701" formatCode="0%">
                  <c:v>2.4480341831838448E-2</c:v>
                </c:pt>
                <c:pt idx="702" formatCode="0%">
                  <c:v>2.4746596224206163E-2</c:v>
                </c:pt>
                <c:pt idx="703" formatCode="0%">
                  <c:v>3.0858844158589305E-2</c:v>
                </c:pt>
                <c:pt idx="704" formatCode="0%">
                  <c:v>2.9549741578074107E-2</c:v>
                </c:pt>
                <c:pt idx="705" formatCode="0%">
                  <c:v>2.6492984876743009E-2</c:v>
                </c:pt>
                <c:pt idx="706" formatCode="0%">
                  <c:v>2.967584687661895E-2</c:v>
                </c:pt>
                <c:pt idx="707" formatCode="0%">
                  <c:v>2.8371015696669E-2</c:v>
                </c:pt>
                <c:pt idx="708" formatCode="0%">
                  <c:v>2.9517903497188414E-2</c:v>
                </c:pt>
                <c:pt idx="709" formatCode="0%">
                  <c:v>2.6766653051833567E-2</c:v>
                </c:pt>
                <c:pt idx="710" formatCode="0%">
                  <c:v>2.6291227301146858E-2</c:v>
                </c:pt>
                <c:pt idx="711" formatCode="0%">
                  <c:v>2.6326081057914452E-2</c:v>
                </c:pt>
                <c:pt idx="712" formatCode="0%">
                  <c:v>2.8188265547109514E-2</c:v>
                </c:pt>
                <c:pt idx="713" formatCode="0%">
                  <c:v>2.7011645972200515E-2</c:v>
                </c:pt>
                <c:pt idx="714" formatCode="0%">
                  <c:v>2.2884663450559506E-2</c:v>
                </c:pt>
                <c:pt idx="715" formatCode="0%">
                  <c:v>2.137706919616611E-2</c:v>
                </c:pt>
                <c:pt idx="716" formatCode="0%">
                  <c:v>2.2139072066592824E-2</c:v>
                </c:pt>
                <c:pt idx="717" formatCode="0%">
                  <c:v>2.2656604366577016E-2</c:v>
                </c:pt>
                <c:pt idx="718" formatCode="0%">
                  <c:v>2.0871415594417631E-2</c:v>
                </c:pt>
                <c:pt idx="719" formatCode="0%">
                  <c:v>2.291376626737196E-2</c:v>
                </c:pt>
                <c:pt idx="720" formatCode="0%">
                  <c:v>2.3821933656878125E-2</c:v>
                </c:pt>
                <c:pt idx="721" formatCode="0%">
                  <c:v>3.2090693784297519E-2</c:v>
                </c:pt>
                <c:pt idx="722" formatCode="0%">
                  <c:v>3.3223067517309968E-2</c:v>
                </c:pt>
                <c:pt idx="723" formatCode="0%">
                  <c:v>5.0238524742279633E-2</c:v>
                </c:pt>
                <c:pt idx="724" formatCode="0%">
                  <c:v>5.1735373125707085E-2</c:v>
                </c:pt>
                <c:pt idx="725" formatCode="0%">
                  <c:v>6.8856456014061873E-2</c:v>
                </c:pt>
                <c:pt idx="726" formatCode="0%">
                  <c:v>7.3130612618037105E-2</c:v>
                </c:pt>
                <c:pt idx="727" formatCode="0%">
                  <c:v>8.0673469411694398E-2</c:v>
                </c:pt>
                <c:pt idx="728" formatCode="0%">
                  <c:v>8.2645261741398413E-2</c:v>
                </c:pt>
                <c:pt idx="729" formatCode="0%">
                  <c:v>8.5834257580872819E-2</c:v>
                </c:pt>
                <c:pt idx="730" formatCode="0%">
                  <c:v>8.5951206926877299E-2</c:v>
                </c:pt>
                <c:pt idx="731" formatCode="0%">
                  <c:v>7.9309991886984621E-2</c:v>
                </c:pt>
                <c:pt idx="732" formatCode="0%">
                  <c:v>7.877338730474559E-2</c:v>
                </c:pt>
                <c:pt idx="733" formatCode="0%">
                  <c:v>6.9738960808890083E-2</c:v>
                </c:pt>
                <c:pt idx="734" formatCode="0%">
                  <c:v>7.1366033970383436E-2</c:v>
                </c:pt>
                <c:pt idx="735" formatCode="0%">
                  <c:v>4.7578945264119543E-2</c:v>
                </c:pt>
                <c:pt idx="736" formatCode="0%">
                  <c:v>4.5613412503688666E-2</c:v>
                </c:pt>
                <c:pt idx="737" formatCode="0%">
                  <c:v>3.2179141403724687E-2</c:v>
                </c:pt>
                <c:pt idx="738" formatCode="0%">
                  <c:v>3.6216570590663411E-2</c:v>
                </c:pt>
                <c:pt idx="739" formatCode="0%">
                  <c:v>2.5602239517996006E-2</c:v>
                </c:pt>
                <c:pt idx="740" formatCode="0%">
                  <c:v>2.8098422823213731E-2</c:v>
                </c:pt>
                <c:pt idx="741" formatCode="0%">
                  <c:v>2.8609883703144767E-2</c:v>
                </c:pt>
                <c:pt idx="742" formatCode="0%">
                  <c:v>3.0471294399726956E-2</c:v>
                </c:pt>
                <c:pt idx="743" formatCode="0%">
                  <c:v>3.0625899602893636E-2</c:v>
                </c:pt>
                <c:pt idx="744" formatCode="0%">
                  <c:v>2.6856439264047793E-2</c:v>
                </c:pt>
                <c:pt idx="745" formatCode="0%">
                  <c:v>3.3604920812678296E-2</c:v>
                </c:pt>
                <c:pt idx="746" formatCode="0%">
                  <c:v>3.3166676255221628E-2</c:v>
                </c:pt>
                <c:pt idx="747" formatCode="0%">
                  <c:v>4.2076203769648712E-2</c:v>
                </c:pt>
                <c:pt idx="748" formatCode="0%">
                  <c:v>3.616989479692867E-2</c:v>
                </c:pt>
                <c:pt idx="749" formatCode="0%">
                  <c:v>4.2431350509037902E-2</c:v>
                </c:pt>
                <c:pt idx="750" formatCode="0%">
                  <c:v>3.9624634341206555E-2</c:v>
                </c:pt>
                <c:pt idx="751" formatCode="0%">
                  <c:v>5.4046319940816545E-2</c:v>
                </c:pt>
                <c:pt idx="752" formatCode="0%">
                  <c:v>5.0194021906461828E-2</c:v>
                </c:pt>
                <c:pt idx="753" formatCode="0%">
                  <c:v>4.7303098108844699E-2</c:v>
                </c:pt>
                <c:pt idx="754" formatCode="0%">
                  <c:v>4.8024261166234927E-2</c:v>
                </c:pt>
                <c:pt idx="755" formatCode="0%">
                  <c:v>6.131085736726205E-2</c:v>
                </c:pt>
                <c:pt idx="756" formatCode="0%">
                  <c:v>6.7508815113317189E-2</c:v>
                </c:pt>
                <c:pt idx="757" formatCode="0%">
                  <c:v>6.2893320927646768E-2</c:v>
                </c:pt>
                <c:pt idx="758" formatCode="0%">
                  <c:v>6.2240195451610969E-2</c:v>
                </c:pt>
                <c:pt idx="759" formatCode="0%">
                  <c:v>5.9557782974249518E-2</c:v>
                </c:pt>
                <c:pt idx="760" formatCode="0%">
                  <c:v>6.9578489396785015E-2</c:v>
                </c:pt>
                <c:pt idx="761" formatCode="0%">
                  <c:v>6.3008462134462428E-2</c:v>
                </c:pt>
                <c:pt idx="762" formatCode="0%">
                  <c:v>6.4346651712853919E-2</c:v>
                </c:pt>
                <c:pt idx="763" formatCode="0%">
                  <c:v>5.5733985654409901E-2</c:v>
                </c:pt>
                <c:pt idx="764" formatCode="0%">
                  <c:v>5.9825072115844868E-2</c:v>
                </c:pt>
                <c:pt idx="765" formatCode="0%">
                  <c:v>5.899688309316975E-2</c:v>
                </c:pt>
                <c:pt idx="766" formatCode="0%">
                  <c:v>5.8184742557987335E-2</c:v>
                </c:pt>
                <c:pt idx="767" formatCode="0%">
                  <c:v>5.0018515817916276E-2</c:v>
                </c:pt>
                <c:pt idx="768" formatCode="0%">
                  <c:v>4.8463197564713845E-2</c:v>
                </c:pt>
                <c:pt idx="769" formatCode="0%">
                  <c:v>5.3673408268637424E-2</c:v>
                </c:pt>
                <c:pt idx="770" formatCode="0%">
                  <c:v>5.1250453271838303E-2</c:v>
                </c:pt>
                <c:pt idx="771" formatCode="0%">
                  <c:v>5.1087711164863991E-2</c:v>
                </c:pt>
                <c:pt idx="772" formatCode="0%">
                  <c:v>5.0114964307534482E-2</c:v>
                </c:pt>
                <c:pt idx="773" formatCode="0%">
                  <c:v>5.6408313046123926E-2</c:v>
                </c:pt>
                <c:pt idx="774" formatCode="0%">
                  <c:v>5.4870773506648041E-2</c:v>
                </c:pt>
                <c:pt idx="775" formatCode="0%">
                  <c:v>7.075196690733554E-2</c:v>
                </c:pt>
                <c:pt idx="776" formatCode="0%">
                  <c:v>6.8236169454862106E-2</c:v>
                </c:pt>
                <c:pt idx="777" formatCode="0%">
                  <c:v>7.7420953690774841E-2</c:v>
                </c:pt>
                <c:pt idx="778" formatCode="0%">
                  <c:v>8.3812577414188683E-2</c:v>
                </c:pt>
                <c:pt idx="779" formatCode="0%">
                  <c:v>8.5803617904322227E-2</c:v>
                </c:pt>
                <c:pt idx="780" formatCode="0%">
                  <c:v>8.7206455752922851E-2</c:v>
                </c:pt>
                <c:pt idx="781" formatCode="0%">
                  <c:v>8.1083186897878967E-2</c:v>
                </c:pt>
                <c:pt idx="782" formatCode="0%">
                  <c:v>8.6381995695697045E-2</c:v>
                </c:pt>
                <c:pt idx="783" formatCode="0%">
                  <c:v>8.055920440129638E-2</c:v>
                </c:pt>
                <c:pt idx="784" formatCode="0%">
                  <c:v>7.3914126748690245E-2</c:v>
                </c:pt>
                <c:pt idx="785" formatCode="0%">
                  <c:v>6.9850669064422055E-2</c:v>
                </c:pt>
                <c:pt idx="786" formatCode="0%">
                  <c:v>7.5023055547423168E-2</c:v>
                </c:pt>
                <c:pt idx="787" formatCode="0%">
                  <c:v>5.4797455329992362E-2</c:v>
                </c:pt>
                <c:pt idx="788" formatCode="0%">
                  <c:v>5.0578476782507487E-2</c:v>
                </c:pt>
                <c:pt idx="789" formatCode="0%">
                  <c:v>4.2282867011128156E-2</c:v>
                </c:pt>
                <c:pt idx="790" formatCode="0%">
                  <c:v>3.8556034568131725E-2</c:v>
                </c:pt>
                <c:pt idx="791" formatCode="0%">
                  <c:v>3.4204658054377335E-2</c:v>
                </c:pt>
                <c:pt idx="792" formatCode="0%">
                  <c:v>3.2585874960468608E-2</c:v>
                </c:pt>
                <c:pt idx="793" formatCode="0%">
                  <c:v>3.6327581299690603E-2</c:v>
                </c:pt>
                <c:pt idx="794" formatCode="0%">
                  <c:v>3.5344085520368163E-2</c:v>
                </c:pt>
                <c:pt idx="795" formatCode="0%">
                  <c:v>3.331523264151115E-2</c:v>
                </c:pt>
                <c:pt idx="796" formatCode="0%">
                  <c:v>3.3282632242778831E-2</c:v>
                </c:pt>
                <c:pt idx="797" formatCode="0%">
                  <c:v>3.6165667781711264E-2</c:v>
                </c:pt>
                <c:pt idx="798" formatCode="0%">
                  <c:v>2.7923384454417777E-2</c:v>
                </c:pt>
                <c:pt idx="799" formatCode="0%">
                  <c:v>3.1773645880282197E-2</c:v>
                </c:pt>
                <c:pt idx="800" formatCode="0%">
                  <c:v>3.2216924734811192E-2</c:v>
                </c:pt>
                <c:pt idx="801" formatCode="0%">
                  <c:v>3.5148727316903106E-2</c:v>
                </c:pt>
                <c:pt idx="802" formatCode="0%">
                  <c:v>3.1061051033813847E-2</c:v>
                </c:pt>
                <c:pt idx="803" formatCode="0%">
                  <c:v>4.0170921864068676E-2</c:v>
                </c:pt>
                <c:pt idx="804" formatCode="0%">
                  <c:v>4.4407837354416779E-2</c:v>
                </c:pt>
                <c:pt idx="805" formatCode="0%">
                  <c:v>4.1121800130762054E-2</c:v>
                </c:pt>
                <c:pt idx="806" formatCode="0%">
                  <c:v>4.2280190487189895E-2</c:v>
                </c:pt>
                <c:pt idx="807" formatCode="0%">
                  <c:v>5.0701225001727135E-2</c:v>
                </c:pt>
                <c:pt idx="808" formatCode="0%">
                  <c:v>5.8664499937312042E-2</c:v>
                </c:pt>
                <c:pt idx="809" formatCode="0%">
                  <c:v>5.4428164929546163E-2</c:v>
                </c:pt>
                <c:pt idx="810" formatCode="0%">
                  <c:v>5.8272906754191167E-2</c:v>
                </c:pt>
                <c:pt idx="811" formatCode="0%">
                  <c:v>5.9524001413980399E-2</c:v>
                </c:pt>
                <c:pt idx="812" formatCode="0%">
                  <c:v>6.9638315420711194E-2</c:v>
                </c:pt>
                <c:pt idx="813" formatCode="0%">
                  <c:v>6.4748130057589615E-2</c:v>
                </c:pt>
                <c:pt idx="814" formatCode="0%">
                  <c:v>7.1215939797866668E-2</c:v>
                </c:pt>
                <c:pt idx="815" formatCode="0%">
                  <c:v>6.5729053782265012E-2</c:v>
                </c:pt>
                <c:pt idx="816" formatCode="0%">
                  <c:v>6.2172373492180188E-2</c:v>
                </c:pt>
                <c:pt idx="817" formatCode="0%">
                  <c:v>6.9598160198842018E-2</c:v>
                </c:pt>
                <c:pt idx="818" formatCode="0%">
                  <c:v>6.6577660307971964E-2</c:v>
                </c:pt>
                <c:pt idx="819" formatCode="0%">
                  <c:v>7.620528406035243E-2</c:v>
                </c:pt>
                <c:pt idx="820" formatCode="0%">
                  <c:v>7.4467308331845006E-2</c:v>
                </c:pt>
                <c:pt idx="821" formatCode="0%">
                  <c:v>8.0612175851914047E-2</c:v>
                </c:pt>
                <c:pt idx="822" formatCode="0%">
                  <c:v>8.0415133624160973E-2</c:v>
                </c:pt>
                <c:pt idx="823" formatCode="0%">
                  <c:v>8.1084350420449036E-2</c:v>
                </c:pt>
                <c:pt idx="824" formatCode="0%">
                  <c:v>8.4568932198235913E-2</c:v>
                </c:pt>
                <c:pt idx="825" formatCode="0%">
                  <c:v>9.7995997796461065E-2</c:v>
                </c:pt>
                <c:pt idx="826" formatCode="0%">
                  <c:v>9.8553187025140376E-2</c:v>
                </c:pt>
                <c:pt idx="827" formatCode="0%">
                  <c:v>0.10340161015991756</c:v>
                </c:pt>
                <c:pt idx="828" formatCode="0%">
                  <c:v>0.11824106893320385</c:v>
                </c:pt>
                <c:pt idx="829" formatCode="0%">
                  <c:v>0.13155508015404327</c:v>
                </c:pt>
                <c:pt idx="830" formatCode="0%">
                  <c:v>0.150685895607656</c:v>
                </c:pt>
                <c:pt idx="831" formatCode="0%">
                  <c:v>0.13865172457570596</c:v>
                </c:pt>
                <c:pt idx="832" formatCode="0%">
                  <c:v>0.14057827569004755</c:v>
                </c:pt>
                <c:pt idx="833" formatCode="0%">
                  <c:v>0.14865872951658399</c:v>
                </c:pt>
                <c:pt idx="834" formatCode="0%">
                  <c:v>0.15474395064718727</c:v>
                </c:pt>
                <c:pt idx="835" formatCode="0%">
                  <c:v>0.15141063811439937</c:v>
                </c:pt>
                <c:pt idx="836" formatCode="0%">
                  <c:v>0.14182960668584821</c:v>
                </c:pt>
                <c:pt idx="837" formatCode="0%">
                  <c:v>0.13640997115115572</c:v>
                </c:pt>
                <c:pt idx="838" formatCode="0%">
                  <c:v>0.13869249136882145</c:v>
                </c:pt>
                <c:pt idx="839" formatCode="0%">
                  <c:v>0.13298445667764591</c:v>
                </c:pt>
                <c:pt idx="840" formatCode="0%">
                  <c:v>0.11897073394296465</c:v>
                </c:pt>
                <c:pt idx="841" formatCode="0%">
                  <c:v>0.10635986736226566</c:v>
                </c:pt>
                <c:pt idx="842" formatCode="0%">
                  <c:v>0.10135233430043389</c:v>
                </c:pt>
                <c:pt idx="843" formatCode="0%">
                  <c:v>9.7081431020996867E-2</c:v>
                </c:pt>
                <c:pt idx="844" formatCode="0%">
                  <c:v>9.2266227860560157E-2</c:v>
                </c:pt>
                <c:pt idx="845" formatCode="0%">
                  <c:v>8.3264971801544796E-2</c:v>
                </c:pt>
                <c:pt idx="846" formatCode="0%">
                  <c:v>8.5503371552726914E-2</c:v>
                </c:pt>
                <c:pt idx="847" formatCode="0%">
                  <c:v>9.037611936016221E-2</c:v>
                </c:pt>
                <c:pt idx="848" formatCode="0%">
                  <c:v>9.373951225695798E-2</c:v>
                </c:pt>
                <c:pt idx="849" formatCode="0%">
                  <c:v>9.1331564508522645E-2</c:v>
                </c:pt>
                <c:pt idx="850" formatCode="0%">
                  <c:v>8.2864703589752065E-2</c:v>
                </c:pt>
                <c:pt idx="851" formatCode="0%">
                  <c:v>9.7558760631483832E-2</c:v>
                </c:pt>
                <c:pt idx="852" formatCode="0%">
                  <c:v>9.8148084731764396E-2</c:v>
                </c:pt>
                <c:pt idx="853" formatCode="0%">
                  <c:v>9.9773701050256847E-2</c:v>
                </c:pt>
                <c:pt idx="854" formatCode="0%">
                  <c:v>0.10311249331027761</c:v>
                </c:pt>
                <c:pt idx="855" formatCode="0%">
                  <c:v>0.12463432486026504</c:v>
                </c:pt>
                <c:pt idx="856" formatCode="0%">
                  <c:v>0.1396370525950017</c:v>
                </c:pt>
                <c:pt idx="857" formatCode="0%">
                  <c:v>0.1432183103928848</c:v>
                </c:pt>
                <c:pt idx="858" formatCode="0%">
                  <c:v>0.14278431045637685</c:v>
                </c:pt>
                <c:pt idx="859" formatCode="0%">
                  <c:v>0.14697758194295441</c:v>
                </c:pt>
                <c:pt idx="860" formatCode="0%">
                  <c:v>0.17158362614814937</c:v>
                </c:pt>
                <c:pt idx="861" formatCode="0%">
                  <c:v>0.17742717749976755</c:v>
                </c:pt>
                <c:pt idx="862" formatCode="0%">
                  <c:v>0.20143188579588589</c:v>
                </c:pt>
                <c:pt idx="863" formatCode="0%">
                  <c:v>0.21697559571632574</c:v>
                </c:pt>
                <c:pt idx="864" formatCode="0%">
                  <c:v>0.23212397120938477</c:v>
                </c:pt>
                <c:pt idx="865" formatCode="0%">
                  <c:v>0.22482539711226601</c:v>
                </c:pt>
                <c:pt idx="866" formatCode="0%">
                  <c:v>0.22077196312506753</c:v>
                </c:pt>
                <c:pt idx="867" formatCode="0%">
                  <c:v>0.20633246616296286</c:v>
                </c:pt>
                <c:pt idx="868" formatCode="0%">
                  <c:v>0.19927274874871892</c:v>
                </c:pt>
                <c:pt idx="869" formatCode="0%">
                  <c:v>0.20878641150938759</c:v>
                </c:pt>
                <c:pt idx="870" formatCode="0%">
                  <c:v>0.20997656992218672</c:v>
                </c:pt>
                <c:pt idx="871" formatCode="0%">
                  <c:v>0.22115474258718759</c:v>
                </c:pt>
                <c:pt idx="872" formatCode="0%">
                  <c:v>0.20766593559622581</c:v>
                </c:pt>
                <c:pt idx="873" formatCode="0%">
                  <c:v>0.2216079143715366</c:v>
                </c:pt>
                <c:pt idx="874" formatCode="0%">
                  <c:v>0.22883441911617708</c:v>
                </c:pt>
                <c:pt idx="875" formatCode="0%">
                  <c:v>0.21034312871692351</c:v>
                </c:pt>
                <c:pt idx="876" formatCode="0%">
                  <c:v>0.20466694930963936</c:v>
                </c:pt>
                <c:pt idx="877" formatCode="0%">
                  <c:v>0.22502580281338513</c:v>
                </c:pt>
                <c:pt idx="878" formatCode="0%">
                  <c:v>0.24460084793524706</c:v>
                </c:pt>
                <c:pt idx="879" formatCode="0%">
                  <c:v>0.2751304385692559</c:v>
                </c:pt>
                <c:pt idx="880" formatCode="0%">
                  <c:v>0.30396032828345665</c:v>
                </c:pt>
                <c:pt idx="881" formatCode="0%">
                  <c:v>0.34034549175538342</c:v>
                </c:pt>
                <c:pt idx="882" formatCode="0%">
                  <c:v>0.37896492014882766</c:v>
                </c:pt>
                <c:pt idx="883" formatCode="0%">
                  <c:v>0.39095508470632367</c:v>
                </c:pt>
                <c:pt idx="884" formatCode="0%">
                  <c:v>0.38508613731780916</c:v>
                </c:pt>
                <c:pt idx="885" formatCode="0%">
                  <c:v>0.4259035996088536</c:v>
                </c:pt>
                <c:pt idx="886" formatCode="0%">
                  <c:v>0.40340023630948574</c:v>
                </c:pt>
                <c:pt idx="887" formatCode="0%">
                  <c:v>0.4026459012274779</c:v>
                </c:pt>
                <c:pt idx="888" formatCode="0%">
                  <c:v>0.3939852613916941</c:v>
                </c:pt>
                <c:pt idx="889" formatCode="0%">
                  <c:v>0.40863368690883184</c:v>
                </c:pt>
                <c:pt idx="890" formatCode="0%">
                  <c:v>0.39303150966993816</c:v>
                </c:pt>
                <c:pt idx="891" formatCode="0%">
                  <c:v>0.40933193384944366</c:v>
                </c:pt>
                <c:pt idx="892" formatCode="0%">
                  <c:v>0.40553933505043327</c:v>
                </c:pt>
                <c:pt idx="893" formatCode="0%">
                  <c:v>0.37140661039228928</c:v>
                </c:pt>
                <c:pt idx="894" formatCode="0%">
                  <c:v>0.38025934082072199</c:v>
                </c:pt>
                <c:pt idx="895" formatCode="0%">
                  <c:v>0.38196262938375702</c:v>
                </c:pt>
                <c:pt idx="896" formatCode="0%">
                  <c:v>0.41332958934243913</c:v>
                </c:pt>
                <c:pt idx="897" formatCode="0%">
                  <c:v>0.38820872437324461</c:v>
                </c:pt>
                <c:pt idx="898" formatCode="0%">
                  <c:v>0.45364299337873715</c:v>
                </c:pt>
                <c:pt idx="899" formatCode="0%">
                  <c:v>0.47020643690968589</c:v>
                </c:pt>
                <c:pt idx="900" formatCode="0%">
                  <c:v>0.497096674341025</c:v>
                </c:pt>
                <c:pt idx="901" formatCode="0%">
                  <c:v>0.51379205670813488</c:v>
                </c:pt>
                <c:pt idx="902" formatCode="0%">
                  <c:v>0.55263065976802417</c:v>
                </c:pt>
                <c:pt idx="903" formatCode="0%">
                  <c:v>0.554527024976321</c:v>
                </c:pt>
                <c:pt idx="904" formatCode="0%">
                  <c:v>0.57668398694051137</c:v>
                </c:pt>
                <c:pt idx="905" formatCode="0%">
                  <c:v>0.62638832536558042</c:v>
                </c:pt>
                <c:pt idx="906" formatCode="0%">
                  <c:v>0.61088437938472806</c:v>
                </c:pt>
                <c:pt idx="907" formatCode="0%">
                  <c:v>0.62392167281421385</c:v>
                </c:pt>
                <c:pt idx="908" formatCode="0%">
                  <c:v>0.6182975069416472</c:v>
                </c:pt>
                <c:pt idx="909" formatCode="0%">
                  <c:v>0.60387127890799275</c:v>
                </c:pt>
                <c:pt idx="910" formatCode="0%">
                  <c:v>0.55391065354558267</c:v>
                </c:pt>
                <c:pt idx="911" formatCode="0%">
                  <c:v>0.57214425037563021</c:v>
                </c:pt>
                <c:pt idx="912" formatCode="0%">
                  <c:v>0.59857156672362399</c:v>
                </c:pt>
                <c:pt idx="913" formatCode="0%">
                  <c:v>0.5693601343075807</c:v>
                </c:pt>
                <c:pt idx="914" formatCode="0%">
                  <c:v>0.58525952019197591</c:v>
                </c:pt>
                <c:pt idx="915" formatCode="0%">
                  <c:v>0.58700524814256894</c:v>
                </c:pt>
                <c:pt idx="916" formatCode="0%">
                  <c:v>0.57899709102786279</c:v>
                </c:pt>
                <c:pt idx="917" formatCode="0%">
                  <c:v>0.5911643640691675</c:v>
                </c:pt>
                <c:pt idx="918" formatCode="0%">
                  <c:v>0.57830980325937342</c:v>
                </c:pt>
                <c:pt idx="919" formatCode="0%">
                  <c:v>0.5833010574645574</c:v>
                </c:pt>
                <c:pt idx="920" formatCode="0%">
                  <c:v>0.61468970483365948</c:v>
                </c:pt>
                <c:pt idx="921" formatCode="0%">
                  <c:v>0.70127805193988579</c:v>
                </c:pt>
                <c:pt idx="922" formatCode="0%">
                  <c:v>0.75723060959998567</c:v>
                </c:pt>
                <c:pt idx="923" formatCode="0%">
                  <c:v>0.83864301143362607</c:v>
                </c:pt>
                <c:pt idx="924" formatCode="0%">
                  <c:v>0.82628198882026749</c:v>
                </c:pt>
                <c:pt idx="925" formatCode="0%">
                  <c:v>0.9389989245755066</c:v>
                </c:pt>
                <c:pt idx="926" formatCode="0%">
                  <c:v>0.87393399928768467</c:v>
                </c:pt>
                <c:pt idx="927" formatCode="0%">
                  <c:v>0.83674125719511916</c:v>
                </c:pt>
                <c:pt idx="928" formatCode="0%">
                  <c:v>0.80498472793129805</c:v>
                </c:pt>
                <c:pt idx="929" formatCode="0%">
                  <c:v>0.78993294797802527</c:v>
                </c:pt>
                <c:pt idx="930" formatCode="0%">
                  <c:v>0.83972812391003759</c:v>
                </c:pt>
                <c:pt idx="931" formatCode="0%">
                  <c:v>0.79276795696102798</c:v>
                </c:pt>
                <c:pt idx="932" formatCode="0%">
                  <c:v>0.81703041582301394</c:v>
                </c:pt>
                <c:pt idx="933" formatCode="0%">
                  <c:v>0.74207443390549321</c:v>
                </c:pt>
                <c:pt idx="934" formatCode="0%">
                  <c:v>0.7272145108295609</c:v>
                </c:pt>
                <c:pt idx="935" formatCode="0%">
                  <c:v>0.68564934522403731</c:v>
                </c:pt>
                <c:pt idx="936" formatCode="0%">
                  <c:v>0.69660227935645502</c:v>
                </c:pt>
                <c:pt idx="937" formatCode="0%">
                  <c:v>0.67747515895731869</c:v>
                </c:pt>
                <c:pt idx="938" formatCode="0%">
                  <c:v>0.77121051660981088</c:v>
                </c:pt>
                <c:pt idx="939" formatCode="0%">
                  <c:v>0.78872285152334265</c:v>
                </c:pt>
                <c:pt idx="940" formatCode="0%">
                  <c:v>0.79823714648597832</c:v>
                </c:pt>
                <c:pt idx="941" formatCode="0%">
                  <c:v>0.76715564097160871</c:v>
                </c:pt>
                <c:pt idx="942" formatCode="0%">
                  <c:v>0.82718103961478651</c:v>
                </c:pt>
                <c:pt idx="943" formatCode="0%">
                  <c:v>0.8741184073131365</c:v>
                </c:pt>
                <c:pt idx="944" formatCode="0%">
                  <c:v>0.84634753962793874</c:v>
                </c:pt>
                <c:pt idx="945" formatCode="0%">
                  <c:v>0.86016688523664797</c:v>
                </c:pt>
                <c:pt idx="946" formatCode="0%">
                  <c:v>0.86843164077880464</c:v>
                </c:pt>
                <c:pt idx="947" formatCode="0%">
                  <c:v>0.83701056239599958</c:v>
                </c:pt>
                <c:pt idx="948" formatCode="0%">
                  <c:v>0.79145132822360709</c:v>
                </c:pt>
                <c:pt idx="949" formatCode="0%">
                  <c:v>0.69736343616189256</c:v>
                </c:pt>
                <c:pt idx="950" formatCode="0%">
                  <c:v>0.67050720294133637</c:v>
                </c:pt>
                <c:pt idx="951" formatCode="0%">
                  <c:v>0.64239994438833881</c:v>
                </c:pt>
                <c:pt idx="952" formatCode="0%">
                  <c:v>0.6248820385668683</c:v>
                </c:pt>
                <c:pt idx="953" formatCode="0%">
                  <c:v>0.6071213238049451</c:v>
                </c:pt>
                <c:pt idx="954" formatCode="0%">
                  <c:v>0.47712911050665996</c:v>
                </c:pt>
                <c:pt idx="955" formatCode="0%">
                  <c:v>0.44823158931666485</c:v>
                </c:pt>
                <c:pt idx="956" formatCode="0%">
                  <c:v>0.39026654794791349</c:v>
                </c:pt>
                <c:pt idx="957" formatCode="0%">
                  <c:v>0.35578258228740833</c:v>
                </c:pt>
                <c:pt idx="958" formatCode="0%">
                  <c:v>0.31206573934067006</c:v>
                </c:pt>
                <c:pt idx="959" formatCode="0%">
                  <c:v>0.28714817350355504</c:v>
                </c:pt>
                <c:pt idx="960" formatCode="0%">
                  <c:v>0.28196925420129793</c:v>
                </c:pt>
                <c:pt idx="961" formatCode="0%">
                  <c:v>0.27153842105857717</c:v>
                </c:pt>
                <c:pt idx="962" formatCode="0%">
                  <c:v>0.21659631348972108</c:v>
                </c:pt>
                <c:pt idx="963" formatCode="0%">
                  <c:v>0.2125304751422521</c:v>
                </c:pt>
                <c:pt idx="964" formatCode="0%">
                  <c:v>0.21649184304776758</c:v>
                </c:pt>
                <c:pt idx="965" formatCode="0%">
                  <c:v>0.20772788012518117</c:v>
                </c:pt>
                <c:pt idx="966" formatCode="0%">
                  <c:v>0.23824365853761376</c:v>
                </c:pt>
                <c:pt idx="967" formatCode="0%">
                  <c:v>0.22082534208734694</c:v>
                </c:pt>
                <c:pt idx="968" formatCode="0%">
                  <c:v>0.23526212664065138</c:v>
                </c:pt>
                <c:pt idx="969" formatCode="0%">
                  <c:v>0.23965192768211652</c:v>
                </c:pt>
                <c:pt idx="970" formatCode="0%">
                  <c:v>0.22196399915015674</c:v>
                </c:pt>
                <c:pt idx="971" formatCode="0%">
                  <c:v>0.21873705436470581</c:v>
                </c:pt>
                <c:pt idx="972" formatCode="0%">
                  <c:v>0.22712695415670936</c:v>
                </c:pt>
                <c:pt idx="973" formatCode="0%">
                  <c:v>0.23901356592300615</c:v>
                </c:pt>
                <c:pt idx="974" formatCode="0%">
                  <c:v>0.22686299722216874</c:v>
                </c:pt>
                <c:pt idx="975" formatCode="0%">
                  <c:v>0.24068552268025933</c:v>
                </c:pt>
                <c:pt idx="976" formatCode="0%">
                  <c:v>0.22062192835969707</c:v>
                </c:pt>
                <c:pt idx="977" formatCode="0%">
                  <c:v>0.2198264183434111</c:v>
                </c:pt>
                <c:pt idx="978" formatCode="0%">
                  <c:v>0.19501787786125901</c:v>
                </c:pt>
                <c:pt idx="979" formatCode="0%">
                  <c:v>0.20075905274902373</c:v>
                </c:pt>
                <c:pt idx="980" formatCode="0%">
                  <c:v>0.19811560662980399</c:v>
                </c:pt>
                <c:pt idx="981" formatCode="0%">
                  <c:v>0.23469687861452826</c:v>
                </c:pt>
                <c:pt idx="982" formatCode="0%">
                  <c:v>0.28902176773501065</c:v>
                </c:pt>
                <c:pt idx="983" formatCode="0%">
                  <c:v>0.27888540919350691</c:v>
                </c:pt>
                <c:pt idx="984" formatCode="0%">
                  <c:v>0.26142620436347386</c:v>
                </c:pt>
                <c:pt idx="985" formatCode="0%">
                  <c:v>0.27796908592363168</c:v>
                </c:pt>
                <c:pt idx="986" formatCode="0%">
                  <c:v>0.34526661702550054</c:v>
                </c:pt>
                <c:pt idx="987" formatCode="0%">
                  <c:v>0.3208257134992234</c:v>
                </c:pt>
                <c:pt idx="988" formatCode="0%">
                  <c:v>0.3619573425141549</c:v>
                </c:pt>
                <c:pt idx="989" formatCode="0%">
                  <c:v>0.37294290831140353</c:v>
                </c:pt>
                <c:pt idx="990" formatCode="0%">
                  <c:v>0.38767521354672074</c:v>
                </c:pt>
                <c:pt idx="991" formatCode="0%">
                  <c:v>0.40058538916396458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9-4C62-B943-71439FC90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312352"/>
        <c:axId val="731312680"/>
      </c:lineChart>
      <c:dateAx>
        <c:axId val="731312352"/>
        <c:scaling>
          <c:orientation val="minMax"/>
          <c:min val="42740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12680"/>
        <c:crosses val="autoZero"/>
        <c:auto val="1"/>
        <c:lblOffset val="100"/>
        <c:baseTimeUnit val="days"/>
      </c:dateAx>
      <c:valAx>
        <c:axId val="73131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 como % de la 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Raw'!$LD$5:$AKQ$5</c:f>
              <c:numCache>
                <c:formatCode>m/d/yyyy</c:formatCode>
                <c:ptCount val="664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</c:numCache>
            </c:numRef>
          </c:cat>
          <c:val>
            <c:numRef>
              <c:f>'Weekly Raw'!$LD$30:$AKQ$30</c:f>
              <c:numCache>
                <c:formatCode>0%</c:formatCode>
                <c:ptCount val="664"/>
                <c:pt idx="0">
                  <c:v>-5.7573150329024341E-3</c:v>
                </c:pt>
                <c:pt idx="1">
                  <c:v>-1.1418102724261435E-2</c:v>
                </c:pt>
                <c:pt idx="2">
                  <c:v>-1.7604331095003938E-3</c:v>
                </c:pt>
                <c:pt idx="3">
                  <c:v>-1.0705998574540717E-3</c:v>
                </c:pt>
                <c:pt idx="4">
                  <c:v>-5.8572794554515278E-4</c:v>
                </c:pt>
                <c:pt idx="5">
                  <c:v>-3.5160456486776044E-3</c:v>
                </c:pt>
                <c:pt idx="6">
                  <c:v>-6.1436048287765296E-3</c:v>
                </c:pt>
                <c:pt idx="7">
                  <c:v>-7.9320749505198875E-3</c:v>
                </c:pt>
                <c:pt idx="8">
                  <c:v>-5.4383184881224046E-3</c:v>
                </c:pt>
                <c:pt idx="9">
                  <c:v>-1.2746623203483524E-2</c:v>
                </c:pt>
                <c:pt idx="10">
                  <c:v>-8.4020227422248669E-3</c:v>
                </c:pt>
                <c:pt idx="11">
                  <c:v>-6.6727587309253142E-3</c:v>
                </c:pt>
                <c:pt idx="12">
                  <c:v>-2.7990943743505997E-2</c:v>
                </c:pt>
                <c:pt idx="13">
                  <c:v>-1.6382460185924944E-2</c:v>
                </c:pt>
                <c:pt idx="14">
                  <c:v>-0.31027742584527357</c:v>
                </c:pt>
                <c:pt idx="15">
                  <c:v>-0.27955942256283955</c:v>
                </c:pt>
                <c:pt idx="16">
                  <c:v>-0.16416610111982163</c:v>
                </c:pt>
                <c:pt idx="17">
                  <c:v>-4.0004763513580448E-2</c:v>
                </c:pt>
                <c:pt idx="18">
                  <c:v>-2.9396180277654931E-2</c:v>
                </c:pt>
                <c:pt idx="19">
                  <c:v>-6.9555536051527866E-2</c:v>
                </c:pt>
                <c:pt idx="20">
                  <c:v>-0.10020472335788452</c:v>
                </c:pt>
                <c:pt idx="21">
                  <c:v>-1.7666906356453165E-2</c:v>
                </c:pt>
                <c:pt idx="22">
                  <c:v>-2.1039382345121364E-2</c:v>
                </c:pt>
                <c:pt idx="23">
                  <c:v>-2.0156749826406001E-2</c:v>
                </c:pt>
                <c:pt idx="24">
                  <c:v>-2.8504890213005254E-2</c:v>
                </c:pt>
                <c:pt idx="25">
                  <c:v>-6.1427476991846837E-3</c:v>
                </c:pt>
                <c:pt idx="26">
                  <c:v>-5.5359592524284679E-3</c:v>
                </c:pt>
                <c:pt idx="27">
                  <c:v>-2.8265998442446481E-3</c:v>
                </c:pt>
                <c:pt idx="28">
                  <c:v>-6.4309525458866807E-3</c:v>
                </c:pt>
                <c:pt idx="29">
                  <c:v>-4.4836316191028984E-3</c:v>
                </c:pt>
                <c:pt idx="30">
                  <c:v>-5.2378162466165694E-3</c:v>
                </c:pt>
                <c:pt idx="31">
                  <c:v>-1.7235951085943172E-2</c:v>
                </c:pt>
                <c:pt idx="32">
                  <c:v>-8.1433792729141401E-3</c:v>
                </c:pt>
                <c:pt idx="33">
                  <c:v>-2.03840433677543E-2</c:v>
                </c:pt>
                <c:pt idx="34">
                  <c:v>-7.5285428782452968E-3</c:v>
                </c:pt>
                <c:pt idx="35">
                  <c:v>-1.6692762493931101E-2</c:v>
                </c:pt>
                <c:pt idx="36">
                  <c:v>-3.1540199009512278E-2</c:v>
                </c:pt>
                <c:pt idx="37">
                  <c:v>-4.5554597150465108E-2</c:v>
                </c:pt>
                <c:pt idx="38">
                  <c:v>-1.4430895194423716E-2</c:v>
                </c:pt>
                <c:pt idx="39">
                  <c:v>-1.4374678286558133E-2</c:v>
                </c:pt>
                <c:pt idx="40">
                  <c:v>-5.1231673888251332E-3</c:v>
                </c:pt>
                <c:pt idx="41">
                  <c:v>-8.7737590422006951E-3</c:v>
                </c:pt>
                <c:pt idx="42">
                  <c:v>-1.5070366976711125E-2</c:v>
                </c:pt>
                <c:pt idx="43">
                  <c:v>-5.1577678331341838E-3</c:v>
                </c:pt>
                <c:pt idx="44">
                  <c:v>-1.8461948380956621E-3</c:v>
                </c:pt>
                <c:pt idx="45">
                  <c:v>-4.7321147166840948E-3</c:v>
                </c:pt>
                <c:pt idx="46">
                  <c:v>-1.005383122792297E-2</c:v>
                </c:pt>
                <c:pt idx="47">
                  <c:v>-8.6285844429686547E-3</c:v>
                </c:pt>
                <c:pt idx="48">
                  <c:v>-9.3680139696772739E-3</c:v>
                </c:pt>
                <c:pt idx="49">
                  <c:v>-3.4488589590518356E-2</c:v>
                </c:pt>
                <c:pt idx="50">
                  <c:v>-3.1070147025011024E-2</c:v>
                </c:pt>
                <c:pt idx="51">
                  <c:v>-1.651144846026565E-2</c:v>
                </c:pt>
                <c:pt idx="52">
                  <c:v>-2.7500684038415536E-2</c:v>
                </c:pt>
                <c:pt idx="53">
                  <c:v>-2.8750111287156547E-2</c:v>
                </c:pt>
                <c:pt idx="54">
                  <c:v>-1.5813390975548916E-2</c:v>
                </c:pt>
                <c:pt idx="55">
                  <c:v>-2.0447879244844414E-2</c:v>
                </c:pt>
                <c:pt idx="56">
                  <c:v>-7.1671690025898443E-3</c:v>
                </c:pt>
                <c:pt idx="57">
                  <c:v>-6.1598162095106044E-3</c:v>
                </c:pt>
                <c:pt idx="58">
                  <c:v>-3.4050871392601975E-2</c:v>
                </c:pt>
                <c:pt idx="59">
                  <c:v>-7.3328057489009842E-3</c:v>
                </c:pt>
                <c:pt idx="60">
                  <c:v>-7.7111321501127806E-3</c:v>
                </c:pt>
                <c:pt idx="61">
                  <c:v>-1.0925312659503425E-2</c:v>
                </c:pt>
                <c:pt idx="62">
                  <c:v>-5.5486228401950789E-3</c:v>
                </c:pt>
                <c:pt idx="63">
                  <c:v>-6.2257466164496048E-3</c:v>
                </c:pt>
                <c:pt idx="64">
                  <c:v>-2.2805245904732041E-2</c:v>
                </c:pt>
                <c:pt idx="65">
                  <c:v>-1.4884069260928627E-2</c:v>
                </c:pt>
                <c:pt idx="66">
                  <c:v>-6.2702599741957365E-3</c:v>
                </c:pt>
                <c:pt idx="67">
                  <c:v>-6.9372235354492407E-3</c:v>
                </c:pt>
                <c:pt idx="68">
                  <c:v>-3.0285449434406982E-2</c:v>
                </c:pt>
                <c:pt idx="69">
                  <c:v>-3.7715287016386531E-3</c:v>
                </c:pt>
                <c:pt idx="70">
                  <c:v>-7.912325420528523E-3</c:v>
                </c:pt>
                <c:pt idx="71">
                  <c:v>-6.1899821571429151E-3</c:v>
                </c:pt>
                <c:pt idx="72">
                  <c:v>-4.6139282307875673E-2</c:v>
                </c:pt>
                <c:pt idx="73">
                  <c:v>-2.4418344878743024E-2</c:v>
                </c:pt>
                <c:pt idx="74">
                  <c:v>-7.741888843327569E-3</c:v>
                </c:pt>
                <c:pt idx="75">
                  <c:v>-4.2204223924712479E-3</c:v>
                </c:pt>
                <c:pt idx="76">
                  <c:v>-3.3814722118526423E-2</c:v>
                </c:pt>
                <c:pt idx="77">
                  <c:v>-4.2835835298197796E-2</c:v>
                </c:pt>
                <c:pt idx="78">
                  <c:v>-1.9475248753526161E-3</c:v>
                </c:pt>
                <c:pt idx="79">
                  <c:v>-2.9580249843564723E-3</c:v>
                </c:pt>
                <c:pt idx="80">
                  <c:v>-1.4572865596356071E-3</c:v>
                </c:pt>
                <c:pt idx="81">
                  <c:v>-7.6669767677672862E-3</c:v>
                </c:pt>
                <c:pt idx="82">
                  <c:v>-9.4353351100449571E-3</c:v>
                </c:pt>
                <c:pt idx="83">
                  <c:v>-3.4732178575997228E-3</c:v>
                </c:pt>
                <c:pt idx="84">
                  <c:v>-2.3498512024769751E-2</c:v>
                </c:pt>
                <c:pt idx="85">
                  <c:v>-2.9354663782536716E-2</c:v>
                </c:pt>
                <c:pt idx="86">
                  <c:v>-4.788669782601904E-3</c:v>
                </c:pt>
                <c:pt idx="87">
                  <c:v>-1.0062007198846952E-2</c:v>
                </c:pt>
                <c:pt idx="88">
                  <c:v>-2.5331928659944243E-3</c:v>
                </c:pt>
                <c:pt idx="89">
                  <c:v>-2.8233933302682711E-2</c:v>
                </c:pt>
                <c:pt idx="90">
                  <c:v>-4.3735119158832048E-2</c:v>
                </c:pt>
                <c:pt idx="91">
                  <c:v>-3.1938618272563967E-3</c:v>
                </c:pt>
                <c:pt idx="92">
                  <c:v>-4.7559662044799637E-3</c:v>
                </c:pt>
                <c:pt idx="93">
                  <c:v>-8.3099882117725326E-3</c:v>
                </c:pt>
                <c:pt idx="94">
                  <c:v>-1.7457777227280074E-2</c:v>
                </c:pt>
                <c:pt idx="95">
                  <c:v>-5.1388717108400038E-3</c:v>
                </c:pt>
                <c:pt idx="96">
                  <c:v>-3.5388974926669329E-3</c:v>
                </c:pt>
                <c:pt idx="97">
                  <c:v>-2.2829261420108746E-3</c:v>
                </c:pt>
                <c:pt idx="98">
                  <c:v>-1.6915234119830502E-3</c:v>
                </c:pt>
                <c:pt idx="99">
                  <c:v>-1.3813240729714607E-3</c:v>
                </c:pt>
                <c:pt idx="100">
                  <c:v>-1.3311645968737684E-3</c:v>
                </c:pt>
                <c:pt idx="101">
                  <c:v>-1.6321986046533993E-3</c:v>
                </c:pt>
                <c:pt idx="102">
                  <c:v>-1.684221437465605E-2</c:v>
                </c:pt>
                <c:pt idx="103">
                  <c:v>-1.0580508893538246E-2</c:v>
                </c:pt>
                <c:pt idx="104">
                  <c:v>-4.2136583433879781E-3</c:v>
                </c:pt>
                <c:pt idx="105">
                  <c:v>-8.589067262643503E-3</c:v>
                </c:pt>
                <c:pt idx="106">
                  <c:v>-2.7276359047542246E-3</c:v>
                </c:pt>
                <c:pt idx="107">
                  <c:v>-4.9006777367774949E-3</c:v>
                </c:pt>
                <c:pt idx="108">
                  <c:v>-4.8490852661828695E-3</c:v>
                </c:pt>
                <c:pt idx="109">
                  <c:v>-1.7414795471717783E-2</c:v>
                </c:pt>
                <c:pt idx="110">
                  <c:v>-3.3473409004263183E-2</c:v>
                </c:pt>
                <c:pt idx="111">
                  <c:v>-4.4697752342441041E-2</c:v>
                </c:pt>
                <c:pt idx="112">
                  <c:v>-3.1114115379191658E-2</c:v>
                </c:pt>
                <c:pt idx="113">
                  <c:v>-1.7564306874540588E-2</c:v>
                </c:pt>
                <c:pt idx="114">
                  <c:v>-2.9606939474863248E-2</c:v>
                </c:pt>
                <c:pt idx="115">
                  <c:v>-1.57432910443722E-2</c:v>
                </c:pt>
                <c:pt idx="116">
                  <c:v>-1.3478929837911196E-2</c:v>
                </c:pt>
                <c:pt idx="117">
                  <c:v>-9.3930772480170805E-3</c:v>
                </c:pt>
                <c:pt idx="118">
                  <c:v>-9.59659305270745E-3</c:v>
                </c:pt>
                <c:pt idx="119">
                  <c:v>-2.0036885917164869E-2</c:v>
                </c:pt>
                <c:pt idx="120">
                  <c:v>-1.3798933076954489E-2</c:v>
                </c:pt>
                <c:pt idx="121">
                  <c:v>-1.1576128257705907E-2</c:v>
                </c:pt>
                <c:pt idx="122">
                  <c:v>-6.1761179440635982E-3</c:v>
                </c:pt>
                <c:pt idx="123">
                  <c:v>-5.0329378339525471E-3</c:v>
                </c:pt>
                <c:pt idx="124">
                  <c:v>-1.7551377598299649E-2</c:v>
                </c:pt>
                <c:pt idx="125">
                  <c:v>-1.229533066885837E-3</c:v>
                </c:pt>
                <c:pt idx="126">
                  <c:v>-8.1406898377096425E-3</c:v>
                </c:pt>
                <c:pt idx="127">
                  <c:v>-7.5705485316747007E-3</c:v>
                </c:pt>
                <c:pt idx="128">
                  <c:v>-6.5992140531141016E-3</c:v>
                </c:pt>
                <c:pt idx="129">
                  <c:v>-2.2013352468090372E-3</c:v>
                </c:pt>
                <c:pt idx="130">
                  <c:v>-3.5235568278576281E-3</c:v>
                </c:pt>
                <c:pt idx="131">
                  <c:v>-6.9984039990106814E-2</c:v>
                </c:pt>
                <c:pt idx="132">
                  <c:v>-6.3600171350210941E-2</c:v>
                </c:pt>
                <c:pt idx="133">
                  <c:v>-4.1811530550899333E-2</c:v>
                </c:pt>
                <c:pt idx="134">
                  <c:v>-3.8390066122891151E-3</c:v>
                </c:pt>
                <c:pt idx="135">
                  <c:v>-9.1478325319077399E-3</c:v>
                </c:pt>
                <c:pt idx="136">
                  <c:v>-1.1745961136509451E-2</c:v>
                </c:pt>
                <c:pt idx="137">
                  <c:v>-1.9059925099509979E-2</c:v>
                </c:pt>
                <c:pt idx="138">
                  <c:v>-2.0150887251312571E-2</c:v>
                </c:pt>
                <c:pt idx="139">
                  <c:v>-6.6547227769386159E-3</c:v>
                </c:pt>
                <c:pt idx="140">
                  <c:v>-7.4059031970184997E-3</c:v>
                </c:pt>
                <c:pt idx="141">
                  <c:v>-2.2631732454426956E-2</c:v>
                </c:pt>
                <c:pt idx="142">
                  <c:v>-2.9542941378596418E-2</c:v>
                </c:pt>
                <c:pt idx="143">
                  <c:v>-1.1654387844935545E-4</c:v>
                </c:pt>
                <c:pt idx="144">
                  <c:v>-5.7432288762988078E-4</c:v>
                </c:pt>
                <c:pt idx="145">
                  <c:v>-3.9981231652377316E-3</c:v>
                </c:pt>
                <c:pt idx="146">
                  <c:v>-7.2784719088619075E-3</c:v>
                </c:pt>
                <c:pt idx="147">
                  <c:v>-6.8008461261615957E-2</c:v>
                </c:pt>
                <c:pt idx="148">
                  <c:v>-5.940665140036374E-2</c:v>
                </c:pt>
                <c:pt idx="149">
                  <c:v>-5.7710877726325743E-2</c:v>
                </c:pt>
                <c:pt idx="150">
                  <c:v>-6.7195573571897455E-2</c:v>
                </c:pt>
                <c:pt idx="151">
                  <c:v>-4.8329458077538572E-2</c:v>
                </c:pt>
                <c:pt idx="152">
                  <c:v>-4.9588362100942723E-2</c:v>
                </c:pt>
                <c:pt idx="153">
                  <c:v>-5.0341989043900949E-2</c:v>
                </c:pt>
                <c:pt idx="154">
                  <c:v>-4.3002478703653604E-2</c:v>
                </c:pt>
                <c:pt idx="155">
                  <c:v>-4.3954467850147859E-2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0.3791791587440021</c:v>
                </c:pt>
                <c:pt idx="235">
                  <c:v>0.27999557169197087</c:v>
                </c:pt>
                <c:pt idx="236">
                  <c:v>0.36866534110425597</c:v>
                </c:pt>
                <c:pt idx="237">
                  <c:v>0.34458793557874473</c:v>
                </c:pt>
                <c:pt idx="238">
                  <c:v>0.33335718837977474</c:v>
                </c:pt>
                <c:pt idx="239">
                  <c:v>0.38060862722973415</c:v>
                </c:pt>
                <c:pt idx="240">
                  <c:v>0.3573521594451361</c:v>
                </c:pt>
                <c:pt idx="241">
                  <c:v>0.3323069757203323</c:v>
                </c:pt>
                <c:pt idx="242">
                  <c:v>0.48388083777395469</c:v>
                </c:pt>
                <c:pt idx="243">
                  <c:v>0.45446722890205582</c:v>
                </c:pt>
                <c:pt idx="244">
                  <c:v>0.4374317075681739</c:v>
                </c:pt>
                <c:pt idx="245">
                  <c:v>0.44465356845669235</c:v>
                </c:pt>
                <c:pt idx="246">
                  <c:v>0.42586758869299013</c:v>
                </c:pt>
                <c:pt idx="247">
                  <c:v>0.39633596902846036</c:v>
                </c:pt>
                <c:pt idx="248">
                  <c:v>0.4012830197917362</c:v>
                </c:pt>
                <c:pt idx="249">
                  <c:v>0.40547522109478368</c:v>
                </c:pt>
                <c:pt idx="250">
                  <c:v>0.50799313228799925</c:v>
                </c:pt>
                <c:pt idx="251">
                  <c:v>0.54842665460512374</c:v>
                </c:pt>
                <c:pt idx="252">
                  <c:v>0.58237766363904497</c:v>
                </c:pt>
                <c:pt idx="253">
                  <c:v>0.58541198592461152</c:v>
                </c:pt>
                <c:pt idx="254">
                  <c:v>0.57869102746432743</c:v>
                </c:pt>
                <c:pt idx="255">
                  <c:v>0.63518226570260639</c:v>
                </c:pt>
                <c:pt idx="256">
                  <c:v>0.56020318190281959</c:v>
                </c:pt>
                <c:pt idx="257">
                  <c:v>0.55430733787110509</c:v>
                </c:pt>
                <c:pt idx="258">
                  <c:v>0.5297896793915341</c:v>
                </c:pt>
                <c:pt idx="259">
                  <c:v>0.54610575532148953</c:v>
                </c:pt>
                <c:pt idx="260">
                  <c:v>0.53293946314821306</c:v>
                </c:pt>
                <c:pt idx="261">
                  <c:v>0.53662445168535367</c:v>
                </c:pt>
                <c:pt idx="262">
                  <c:v>0.53182485495986809</c:v>
                </c:pt>
                <c:pt idx="263">
                  <c:v>0.53658058493946603</c:v>
                </c:pt>
                <c:pt idx="264">
                  <c:v>0.5348189048336367</c:v>
                </c:pt>
                <c:pt idx="265">
                  <c:v>0.54388121628802999</c:v>
                </c:pt>
                <c:pt idx="266">
                  <c:v>0.57009851080669571</c:v>
                </c:pt>
                <c:pt idx="267">
                  <c:v>0.57209939664304732</c:v>
                </c:pt>
                <c:pt idx="268">
                  <c:v>0.55285515179730982</c:v>
                </c:pt>
                <c:pt idx="269">
                  <c:v>0.54007737808440626</c:v>
                </c:pt>
                <c:pt idx="270">
                  <c:v>0.54634825392309361</c:v>
                </c:pt>
                <c:pt idx="271">
                  <c:v>0.54091619983613304</c:v>
                </c:pt>
                <c:pt idx="272">
                  <c:v>0.54884462401001943</c:v>
                </c:pt>
                <c:pt idx="273">
                  <c:v>0.56381552701999815</c:v>
                </c:pt>
                <c:pt idx="274">
                  <c:v>0.59306761330218249</c:v>
                </c:pt>
                <c:pt idx="275">
                  <c:v>0.57829961733992763</c:v>
                </c:pt>
                <c:pt idx="276">
                  <c:v>0.61855889260117225</c:v>
                </c:pt>
                <c:pt idx="277">
                  <c:v>0.60570172915083664</c:v>
                </c:pt>
                <c:pt idx="278">
                  <c:v>0.59032895066864477</c:v>
                </c:pt>
                <c:pt idx="279">
                  <c:v>0.59067355368650376</c:v>
                </c:pt>
                <c:pt idx="280">
                  <c:v>0.57730809876472067</c:v>
                </c:pt>
                <c:pt idx="281">
                  <c:v>0.58958985816137766</c:v>
                </c:pt>
                <c:pt idx="282">
                  <c:v>0.57223868456038163</c:v>
                </c:pt>
                <c:pt idx="283">
                  <c:v>0.61985841901101435</c:v>
                </c:pt>
                <c:pt idx="284">
                  <c:v>0.64435745594320437</c:v>
                </c:pt>
                <c:pt idx="285">
                  <c:v>0.61876282487312328</c:v>
                </c:pt>
                <c:pt idx="286">
                  <c:v>0.64070872686145441</c:v>
                </c:pt>
                <c:pt idx="287">
                  <c:v>0.66398005266121329</c:v>
                </c:pt>
                <c:pt idx="288">
                  <c:v>0.67069275998610067</c:v>
                </c:pt>
                <c:pt idx="289">
                  <c:v>0.68652497620847808</c:v>
                </c:pt>
                <c:pt idx="290">
                  <c:v>0.65768442308085151</c:v>
                </c:pt>
                <c:pt idx="291">
                  <c:v>0.66941680805286208</c:v>
                </c:pt>
                <c:pt idx="292">
                  <c:v>0.68641257174949022</c:v>
                </c:pt>
                <c:pt idx="293">
                  <c:v>0.70327643957112307</c:v>
                </c:pt>
                <c:pt idx="294">
                  <c:v>0.66462703258430877</c:v>
                </c:pt>
                <c:pt idx="295">
                  <c:v>0.6888294773616126</c:v>
                </c:pt>
                <c:pt idx="296">
                  <c:v>0.70040123894722217</c:v>
                </c:pt>
                <c:pt idx="297">
                  <c:v>0.70482558138554519</c:v>
                </c:pt>
                <c:pt idx="298">
                  <c:v>0.6980518102272848</c:v>
                </c:pt>
                <c:pt idx="299">
                  <c:v>0.70249936684039127</c:v>
                </c:pt>
                <c:pt idx="300">
                  <c:v>0.69489229246331197</c:v>
                </c:pt>
                <c:pt idx="301">
                  <c:v>0.70961907815837888</c:v>
                </c:pt>
                <c:pt idx="302">
                  <c:v>0.67362957890503461</c:v>
                </c:pt>
                <c:pt idx="303">
                  <c:v>0.67713316495837028</c:v>
                </c:pt>
                <c:pt idx="304">
                  <c:v>0.64999354503069739</c:v>
                </c:pt>
                <c:pt idx="305">
                  <c:v>0.68566127824668366</c:v>
                </c:pt>
                <c:pt idx="306">
                  <c:v>0.69093898770404172</c:v>
                </c:pt>
                <c:pt idx="307">
                  <c:v>0.69537186700647569</c:v>
                </c:pt>
                <c:pt idx="308">
                  <c:v>0.71080065199954701</c:v>
                </c:pt>
                <c:pt idx="309">
                  <c:v>0.71761107069764574</c:v>
                </c:pt>
                <c:pt idx="310">
                  <c:v>0.71299125820524811</c:v>
                </c:pt>
                <c:pt idx="311">
                  <c:v>0.69532188882199852</c:v>
                </c:pt>
                <c:pt idx="312">
                  <c:v>0.6744005594496868</c:v>
                </c:pt>
                <c:pt idx="313">
                  <c:v>0.67940580987621368</c:v>
                </c:pt>
                <c:pt idx="314">
                  <c:v>0.66508140483523071</c:v>
                </c:pt>
                <c:pt idx="315">
                  <c:v>0.65993925717564228</c:v>
                </c:pt>
                <c:pt idx="316">
                  <c:v>0.66856886254299885</c:v>
                </c:pt>
                <c:pt idx="317">
                  <c:v>0.66448592632203674</c:v>
                </c:pt>
                <c:pt idx="318">
                  <c:v>0.66818411863128957</c:v>
                </c:pt>
                <c:pt idx="319">
                  <c:v>0.69650485421119179</c:v>
                </c:pt>
                <c:pt idx="320">
                  <c:v>0.70266562639869357</c:v>
                </c:pt>
                <c:pt idx="321">
                  <c:v>0.69738326966066122</c:v>
                </c:pt>
                <c:pt idx="322">
                  <c:v>0.70634831387857755</c:v>
                </c:pt>
                <c:pt idx="323">
                  <c:v>0.68568930183747911</c:v>
                </c:pt>
                <c:pt idx="324">
                  <c:v>0.69485892397595417</c:v>
                </c:pt>
                <c:pt idx="325">
                  <c:v>0.7278945207931069</c:v>
                </c:pt>
                <c:pt idx="326">
                  <c:v>0.75709374137991348</c:v>
                </c:pt>
                <c:pt idx="327">
                  <c:v>0.77790549839396761</c:v>
                </c:pt>
                <c:pt idx="328">
                  <c:v>0.7294342648815082</c:v>
                </c:pt>
                <c:pt idx="329">
                  <c:v>0.75853014204815949</c:v>
                </c:pt>
                <c:pt idx="330">
                  <c:v>0.7592029439534117</c:v>
                </c:pt>
                <c:pt idx="331">
                  <c:v>0.79274089475451925</c:v>
                </c:pt>
                <c:pt idx="332">
                  <c:v>0.76229268678785478</c:v>
                </c:pt>
                <c:pt idx="333">
                  <c:v>0.7869435275225104</c:v>
                </c:pt>
                <c:pt idx="334">
                  <c:v>0.76532881827668087</c:v>
                </c:pt>
                <c:pt idx="335">
                  <c:v>0.73159031144688902</c:v>
                </c:pt>
                <c:pt idx="336">
                  <c:v>0.7570132749553834</c:v>
                </c:pt>
                <c:pt idx="337">
                  <c:v>0.75027295439627706</c:v>
                </c:pt>
                <c:pt idx="338">
                  <c:v>0.76438022598350153</c:v>
                </c:pt>
                <c:pt idx="339">
                  <c:v>0.72844261761133511</c:v>
                </c:pt>
                <c:pt idx="340">
                  <c:v>0.76936782478938348</c:v>
                </c:pt>
                <c:pt idx="341">
                  <c:v>0.83281596654342105</c:v>
                </c:pt>
                <c:pt idx="342">
                  <c:v>0.79922114295502522</c:v>
                </c:pt>
                <c:pt idx="343">
                  <c:v>0.90363424426147287</c:v>
                </c:pt>
                <c:pt idx="344">
                  <c:v>0.93019484772705385</c:v>
                </c:pt>
                <c:pt idx="345">
                  <c:v>0.85901746698139059</c:v>
                </c:pt>
                <c:pt idx="346">
                  <c:v>0.86919383296849184</c:v>
                </c:pt>
                <c:pt idx="347">
                  <c:v>0.87976999868845007</c:v>
                </c:pt>
                <c:pt idx="348">
                  <c:v>0.99776239788890575</c:v>
                </c:pt>
                <c:pt idx="349">
                  <c:v>1.0183584182595686</c:v>
                </c:pt>
                <c:pt idx="350">
                  <c:v>0.9735498118696454</c:v>
                </c:pt>
                <c:pt idx="351">
                  <c:v>0.95567247241081188</c:v>
                </c:pt>
                <c:pt idx="352">
                  <c:v>0.94471975528258789</c:v>
                </c:pt>
                <c:pt idx="353">
                  <c:v>1.1382671110277207</c:v>
                </c:pt>
                <c:pt idx="354">
                  <c:v>1.0743498068337336</c:v>
                </c:pt>
                <c:pt idx="355">
                  <c:v>1.0602019420736084</c:v>
                </c:pt>
                <c:pt idx="356">
                  <c:v>1.3482221509612839</c:v>
                </c:pt>
                <c:pt idx="357">
                  <c:v>1.3418374422475421</c:v>
                </c:pt>
                <c:pt idx="358">
                  <c:v>1.2477809130124231</c:v>
                </c:pt>
                <c:pt idx="359">
                  <c:v>1.1886906023841308</c:v>
                </c:pt>
                <c:pt idx="360">
                  <c:v>1.0908813540930939</c:v>
                </c:pt>
                <c:pt idx="361">
                  <c:v>1.0635479793170444</c:v>
                </c:pt>
                <c:pt idx="362">
                  <c:v>1.0280317779458985</c:v>
                </c:pt>
                <c:pt idx="363">
                  <c:v>0.98573173068134179</c:v>
                </c:pt>
                <c:pt idx="364">
                  <c:v>0.97360787174474661</c:v>
                </c:pt>
                <c:pt idx="365">
                  <c:v>0.96170559982998816</c:v>
                </c:pt>
                <c:pt idx="366">
                  <c:v>0.96982952155892665</c:v>
                </c:pt>
                <c:pt idx="367">
                  <c:v>0.94721130225709815</c:v>
                </c:pt>
                <c:pt idx="368">
                  <c:v>0.91565112336497889</c:v>
                </c:pt>
                <c:pt idx="369">
                  <c:v>0.88011724821484516</c:v>
                </c:pt>
                <c:pt idx="370">
                  <c:v>0.90148144986751755</c:v>
                </c:pt>
                <c:pt idx="371">
                  <c:v>0.91301355250493388</c:v>
                </c:pt>
                <c:pt idx="372">
                  <c:v>0.90720660635325689</c:v>
                </c:pt>
                <c:pt idx="373">
                  <c:v>0.87852401102116595</c:v>
                </c:pt>
                <c:pt idx="374">
                  <c:v>0.87580737141602039</c:v>
                </c:pt>
                <c:pt idx="375">
                  <c:v>0.8665031692436117</c:v>
                </c:pt>
                <c:pt idx="376">
                  <c:v>0.87448094812625399</c:v>
                </c:pt>
                <c:pt idx="377">
                  <c:v>0.97677642347753346</c:v>
                </c:pt>
                <c:pt idx="378">
                  <c:v>1.0378734210077722</c:v>
                </c:pt>
                <c:pt idx="379">
                  <c:v>1.0328273039079219</c:v>
                </c:pt>
                <c:pt idx="380">
                  <c:v>1.0009156321311505</c:v>
                </c:pt>
                <c:pt idx="381">
                  <c:v>1.0675560619540576</c:v>
                </c:pt>
                <c:pt idx="382">
                  <c:v>1.0461093801467296</c:v>
                </c:pt>
                <c:pt idx="383">
                  <c:v>1.0414243424884151</c:v>
                </c:pt>
                <c:pt idx="384">
                  <c:v>1.0066692230560654</c:v>
                </c:pt>
                <c:pt idx="385">
                  <c:v>0.98927230317841786</c:v>
                </c:pt>
                <c:pt idx="386">
                  <c:v>0.96158099569299649</c:v>
                </c:pt>
                <c:pt idx="387">
                  <c:v>0.98001732367579131</c:v>
                </c:pt>
                <c:pt idx="388">
                  <c:v>0.9767757725728301</c:v>
                </c:pt>
                <c:pt idx="389">
                  <c:v>0.94877935866061602</c:v>
                </c:pt>
                <c:pt idx="390">
                  <c:v>0.92444480026144848</c:v>
                </c:pt>
                <c:pt idx="391">
                  <c:v>0.96757675759308504</c:v>
                </c:pt>
                <c:pt idx="392">
                  <c:v>0.9780713489476307</c:v>
                </c:pt>
                <c:pt idx="393">
                  <c:v>0.9644747650569736</c:v>
                </c:pt>
                <c:pt idx="394">
                  <c:v>0.96408503122935474</c:v>
                </c:pt>
                <c:pt idx="395">
                  <c:v>1.0879655453061565</c:v>
                </c:pt>
                <c:pt idx="396">
                  <c:v>1.0934402718064018</c:v>
                </c:pt>
                <c:pt idx="397">
                  <c:v>1.0634012112739051</c:v>
                </c:pt>
                <c:pt idx="398">
                  <c:v>1.0541091899556128</c:v>
                </c:pt>
                <c:pt idx="399">
                  <c:v>1.0643302754642154</c:v>
                </c:pt>
                <c:pt idx="400">
                  <c:v>1.146656447855571</c:v>
                </c:pt>
                <c:pt idx="401">
                  <c:v>1.1517007552586316</c:v>
                </c:pt>
                <c:pt idx="402">
                  <c:v>1.1043443551032346</c:v>
                </c:pt>
                <c:pt idx="403">
                  <c:v>1.083985908582743</c:v>
                </c:pt>
                <c:pt idx="404">
                  <c:v>1.0584304924719541</c:v>
                </c:pt>
                <c:pt idx="405">
                  <c:v>1.0716695920240036</c:v>
                </c:pt>
                <c:pt idx="406">
                  <c:v>1.0340765067457145</c:v>
                </c:pt>
                <c:pt idx="407">
                  <c:v>1.0343924132930551</c:v>
                </c:pt>
                <c:pt idx="408">
                  <c:v>1.0631748006054138</c:v>
                </c:pt>
                <c:pt idx="409">
                  <c:v>1.0611300412752214</c:v>
                </c:pt>
                <c:pt idx="410">
                  <c:v>0.97130513940621244</c:v>
                </c:pt>
                <c:pt idx="411">
                  <c:v>0.96850718317231832</c:v>
                </c:pt>
                <c:pt idx="412">
                  <c:v>0.93882718096834283</c:v>
                </c:pt>
                <c:pt idx="413">
                  <c:v>0.94000537078176982</c:v>
                </c:pt>
                <c:pt idx="414">
                  <c:v>0.95607280566109443</c:v>
                </c:pt>
                <c:pt idx="415">
                  <c:v>0.93689193101975776</c:v>
                </c:pt>
                <c:pt idx="416">
                  <c:v>0.91029140349954829</c:v>
                </c:pt>
                <c:pt idx="417">
                  <c:v>0.90666904476639831</c:v>
                </c:pt>
                <c:pt idx="418">
                  <c:v>0.90875159194866617</c:v>
                </c:pt>
                <c:pt idx="419">
                  <c:v>0.89049352557235706</c:v>
                </c:pt>
                <c:pt idx="420">
                  <c:v>0.88856491078571587</c:v>
                </c:pt>
                <c:pt idx="421">
                  <c:v>0.88856491078571542</c:v>
                </c:pt>
                <c:pt idx="422">
                  <c:v>0.86521831136375771</c:v>
                </c:pt>
                <c:pt idx="423">
                  <c:v>0.84913677153517697</c:v>
                </c:pt>
                <c:pt idx="424">
                  <c:v>0.82938039987250078</c:v>
                </c:pt>
                <c:pt idx="425">
                  <c:v>0.9332238986312914</c:v>
                </c:pt>
                <c:pt idx="426">
                  <c:v>0.9746693236982098</c:v>
                </c:pt>
                <c:pt idx="427">
                  <c:v>0.95999230880871356</c:v>
                </c:pt>
                <c:pt idx="428">
                  <c:v>1.0264760251410396</c:v>
                </c:pt>
                <c:pt idx="429">
                  <c:v>1.0360058635687937</c:v>
                </c:pt>
                <c:pt idx="430">
                  <c:v>1.0713179025680988</c:v>
                </c:pt>
                <c:pt idx="431">
                  <c:v>1.1044073628918476</c:v>
                </c:pt>
                <c:pt idx="432">
                  <c:v>1.0814887533333168</c:v>
                </c:pt>
                <c:pt idx="433">
                  <c:v>1.0805460411607026</c:v>
                </c:pt>
                <c:pt idx="434">
                  <c:v>1.065406028389815</c:v>
                </c:pt>
                <c:pt idx="435">
                  <c:v>1.0775968596954482</c:v>
                </c:pt>
                <c:pt idx="436">
                  <c:v>1.0681799321275052</c:v>
                </c:pt>
                <c:pt idx="437">
                  <c:v>1.0300186744357152</c:v>
                </c:pt>
                <c:pt idx="438">
                  <c:v>0.98054731495300618</c:v>
                </c:pt>
                <c:pt idx="439">
                  <c:v>0.99048402480895947</c:v>
                </c:pt>
                <c:pt idx="440">
                  <c:v>0.97744965184577293</c:v>
                </c:pt>
                <c:pt idx="441">
                  <c:v>0.95698966249103179</c:v>
                </c:pt>
                <c:pt idx="442">
                  <c:v>0.91292580554452141</c:v>
                </c:pt>
                <c:pt idx="443">
                  <c:v>0.89265834955666401</c:v>
                </c:pt>
                <c:pt idx="444">
                  <c:v>0.87695907443801968</c:v>
                </c:pt>
                <c:pt idx="445">
                  <c:v>0.88363012629345872</c:v>
                </c:pt>
                <c:pt idx="446">
                  <c:v>0.87206913631204264</c:v>
                </c:pt>
                <c:pt idx="447">
                  <c:v>0.85195913122611489</c:v>
                </c:pt>
                <c:pt idx="448">
                  <c:v>0.85219720389377718</c:v>
                </c:pt>
                <c:pt idx="449">
                  <c:v>0.87002450338303683</c:v>
                </c:pt>
                <c:pt idx="450">
                  <c:v>0.86205545919552462</c:v>
                </c:pt>
                <c:pt idx="451">
                  <c:v>0.8765820670518647</c:v>
                </c:pt>
                <c:pt idx="452">
                  <c:v>0.88072874812782942</c:v>
                </c:pt>
                <c:pt idx="453">
                  <c:v>0.88269177550429945</c:v>
                </c:pt>
                <c:pt idx="454">
                  <c:v>0.87623778388315243</c:v>
                </c:pt>
                <c:pt idx="455">
                  <c:v>0.88133539013205564</c:v>
                </c:pt>
                <c:pt idx="456">
                  <c:v>0.78637879818901357</c:v>
                </c:pt>
                <c:pt idx="457">
                  <c:v>0.81734784837929264</c:v>
                </c:pt>
                <c:pt idx="458">
                  <c:v>0.82038789375839782</c:v>
                </c:pt>
                <c:pt idx="459">
                  <c:v>0.78265777169756423</c:v>
                </c:pt>
                <c:pt idx="460">
                  <c:v>0.7388459987376429</c:v>
                </c:pt>
                <c:pt idx="461">
                  <c:v>0.66229814867431946</c:v>
                </c:pt>
                <c:pt idx="462">
                  <c:v>0.64544328753890201</c:v>
                </c:pt>
                <c:pt idx="463">
                  <c:v>0.61947529331134843</c:v>
                </c:pt>
                <c:pt idx="464">
                  <c:v>0.60990737841846321</c:v>
                </c:pt>
                <c:pt idx="465">
                  <c:v>0.54318844762482166</c:v>
                </c:pt>
                <c:pt idx="466">
                  <c:v>0.57084448995445991</c:v>
                </c:pt>
                <c:pt idx="467">
                  <c:v>0.59638642520709118</c:v>
                </c:pt>
                <c:pt idx="468">
                  <c:v>0.56207486742140667</c:v>
                </c:pt>
                <c:pt idx="469">
                  <c:v>0.57053393711539313</c:v>
                </c:pt>
                <c:pt idx="470">
                  <c:v>0.57034427527267739</c:v>
                </c:pt>
                <c:pt idx="471">
                  <c:v>0.57103653972193269</c:v>
                </c:pt>
                <c:pt idx="472">
                  <c:v>0.57508179441375906</c:v>
                </c:pt>
                <c:pt idx="473">
                  <c:v>0.57317746019353288</c:v>
                </c:pt>
                <c:pt idx="474">
                  <c:v>0.57104412124238102</c:v>
                </c:pt>
                <c:pt idx="475">
                  <c:v>0.57692303171531811</c:v>
                </c:pt>
                <c:pt idx="476">
                  <c:v>0.56861741773058017</c:v>
                </c:pt>
                <c:pt idx="477">
                  <c:v>0.56492459409345896</c:v>
                </c:pt>
                <c:pt idx="478">
                  <c:v>0.55548967416573514</c:v>
                </c:pt>
                <c:pt idx="479">
                  <c:v>0.57622107763533581</c:v>
                </c:pt>
                <c:pt idx="480">
                  <c:v>0.5705076252147433</c:v>
                </c:pt>
                <c:pt idx="481">
                  <c:v>0.58364363183255108</c:v>
                </c:pt>
                <c:pt idx="482">
                  <c:v>0.60839430667452543</c:v>
                </c:pt>
                <c:pt idx="483">
                  <c:v>0.61555504997129984</c:v>
                </c:pt>
                <c:pt idx="484">
                  <c:v>0.59561396790205079</c:v>
                </c:pt>
                <c:pt idx="485">
                  <c:v>0.59823314945545492</c:v>
                </c:pt>
                <c:pt idx="486">
                  <c:v>0.60283563279908103</c:v>
                </c:pt>
                <c:pt idx="487">
                  <c:v>0.59436681766454702</c:v>
                </c:pt>
                <c:pt idx="488">
                  <c:v>0.59708500472858528</c:v>
                </c:pt>
                <c:pt idx="489">
                  <c:v>0.59067681205020706</c:v>
                </c:pt>
                <c:pt idx="490">
                  <c:v>0.50392142680471985</c:v>
                </c:pt>
                <c:pt idx="491">
                  <c:v>0.50303632504987472</c:v>
                </c:pt>
                <c:pt idx="492">
                  <c:v>0.5247985544666135</c:v>
                </c:pt>
                <c:pt idx="493">
                  <c:v>0.51640338617822057</c:v>
                </c:pt>
                <c:pt idx="494">
                  <c:v>0.51015915286018787</c:v>
                </c:pt>
                <c:pt idx="495">
                  <c:v>0.5136476136907232</c:v>
                </c:pt>
                <c:pt idx="496">
                  <c:v>0.51362950085767201</c:v>
                </c:pt>
                <c:pt idx="497">
                  <c:v>0.65366534454519654</c:v>
                </c:pt>
                <c:pt idx="498">
                  <c:v>0.65142197348477826</c:v>
                </c:pt>
                <c:pt idx="499">
                  <c:v>0.64149446120871723</c:v>
                </c:pt>
                <c:pt idx="500">
                  <c:v>0.66385510837054962</c:v>
                </c:pt>
                <c:pt idx="501">
                  <c:v>0.70031177192622829</c:v>
                </c:pt>
                <c:pt idx="502">
                  <c:v>0.75129910088958241</c:v>
                </c:pt>
                <c:pt idx="503">
                  <c:v>0.77889835189646195</c:v>
                </c:pt>
                <c:pt idx="504">
                  <c:v>0.78444145527570952</c:v>
                </c:pt>
                <c:pt idx="505">
                  <c:v>0.82751874012477655</c:v>
                </c:pt>
                <c:pt idx="506">
                  <c:v>0.79044503643686814</c:v>
                </c:pt>
                <c:pt idx="507">
                  <c:v>0.79235746501591486</c:v>
                </c:pt>
                <c:pt idx="508">
                  <c:v>0.84036202310724251</c:v>
                </c:pt>
                <c:pt idx="509">
                  <c:v>0.93400699311507307</c:v>
                </c:pt>
                <c:pt idx="510">
                  <c:v>0.95286379595577875</c:v>
                </c:pt>
                <c:pt idx="511">
                  <c:v>0.95442279475886205</c:v>
                </c:pt>
                <c:pt idx="512">
                  <c:v>0.99269589092750954</c:v>
                </c:pt>
                <c:pt idx="513">
                  <c:v>0.92943391187090751</c:v>
                </c:pt>
                <c:pt idx="514">
                  <c:v>0.97052341357406646</c:v>
                </c:pt>
                <c:pt idx="515">
                  <c:v>0.89561461273419918</c:v>
                </c:pt>
                <c:pt idx="516">
                  <c:v>0.84918391728312159</c:v>
                </c:pt>
                <c:pt idx="517">
                  <c:v>0.88239142307379403</c:v>
                </c:pt>
                <c:pt idx="518">
                  <c:v>0.89739176866346471</c:v>
                </c:pt>
                <c:pt idx="519">
                  <c:v>0.89824578376379416</c:v>
                </c:pt>
                <c:pt idx="520">
                  <c:v>0.88788010917060456</c:v>
                </c:pt>
                <c:pt idx="521">
                  <c:v>1.0361321578723584</c:v>
                </c:pt>
                <c:pt idx="522">
                  <c:v>1.0520218492564399</c:v>
                </c:pt>
                <c:pt idx="523">
                  <c:v>1.0452897176093288</c:v>
                </c:pt>
                <c:pt idx="524">
                  <c:v>1.0036982929436113</c:v>
                </c:pt>
                <c:pt idx="525">
                  <c:v>0.99423545549870262</c:v>
                </c:pt>
                <c:pt idx="526">
                  <c:v>1.0011005876478707</c:v>
                </c:pt>
                <c:pt idx="527">
                  <c:v>1.0008902603711436</c:v>
                </c:pt>
                <c:pt idx="528">
                  <c:v>0.9983096661621832</c:v>
                </c:pt>
                <c:pt idx="529">
                  <c:v>0.97179188404801797</c:v>
                </c:pt>
                <c:pt idx="530">
                  <c:v>0.9758827401915009</c:v>
                </c:pt>
                <c:pt idx="531">
                  <c:v>0.98734566993856998</c:v>
                </c:pt>
                <c:pt idx="532">
                  <c:v>0.99989721446036028</c:v>
                </c:pt>
                <c:pt idx="533">
                  <c:v>1.008654500389079</c:v>
                </c:pt>
                <c:pt idx="534">
                  <c:v>1.0164302261425615</c:v>
                </c:pt>
                <c:pt idx="535">
                  <c:v>0.99119994898713104</c:v>
                </c:pt>
                <c:pt idx="536">
                  <c:v>1.0076349455402955</c:v>
                </c:pt>
                <c:pt idx="537">
                  <c:v>0.97769714741904701</c:v>
                </c:pt>
                <c:pt idx="538">
                  <c:v>0.92743009575588309</c:v>
                </c:pt>
                <c:pt idx="539">
                  <c:v>0.93827398795181172</c:v>
                </c:pt>
                <c:pt idx="540">
                  <c:v>0.95640341755891878</c:v>
                </c:pt>
                <c:pt idx="541">
                  <c:v>0.88551818740119936</c:v>
                </c:pt>
                <c:pt idx="542">
                  <c:v>0.84600133945216838</c:v>
                </c:pt>
                <c:pt idx="543">
                  <c:v>2.1609384524157518</c:v>
                </c:pt>
                <c:pt idx="544">
                  <c:v>2.2700348851893977</c:v>
                </c:pt>
                <c:pt idx="545">
                  <c:v>2.4637590955791442</c:v>
                </c:pt>
                <c:pt idx="546">
                  <c:v>2.8259988064637471</c:v>
                </c:pt>
                <c:pt idx="547">
                  <c:v>2.6598795087401075</c:v>
                </c:pt>
                <c:pt idx="548">
                  <c:v>2.5428283059751098</c:v>
                </c:pt>
                <c:pt idx="549">
                  <c:v>2.4596364031592146</c:v>
                </c:pt>
                <c:pt idx="550">
                  <c:v>2.3241875886463297</c:v>
                </c:pt>
                <c:pt idx="551">
                  <c:v>2.4152797722343631</c:v>
                </c:pt>
                <c:pt idx="552">
                  <c:v>2.4560978189793738</c:v>
                </c:pt>
                <c:pt idx="553">
                  <c:v>2.4093188372648839</c:v>
                </c:pt>
                <c:pt idx="554">
                  <c:v>2.4382285481494681</c:v>
                </c:pt>
                <c:pt idx="555">
                  <c:v>2.5993178966853203</c:v>
                </c:pt>
                <c:pt idx="556">
                  <c:v>2.5929912992182396</c:v>
                </c:pt>
                <c:pt idx="557">
                  <c:v>2.6581604157135956</c:v>
                </c:pt>
                <c:pt idx="558">
                  <c:v>2.5038343316185774</c:v>
                </c:pt>
                <c:pt idx="559">
                  <c:v>2.3336878687559803</c:v>
                </c:pt>
                <c:pt idx="560">
                  <c:v>2.3207060894615985</c:v>
                </c:pt>
                <c:pt idx="561">
                  <c:v>2.2090047740303302</c:v>
                </c:pt>
                <c:pt idx="562">
                  <c:v>2.1018121555988003</c:v>
                </c:pt>
                <c:pt idx="563">
                  <c:v>2.0394727625578022</c:v>
                </c:pt>
                <c:pt idx="564">
                  <c:v>1.8979513482417085</c:v>
                </c:pt>
                <c:pt idx="565">
                  <c:v>1.8478150688489037</c:v>
                </c:pt>
                <c:pt idx="566">
                  <c:v>1.6299361981399054</c:v>
                </c:pt>
                <c:pt idx="567">
                  <c:v>1.722131129824815</c:v>
                </c:pt>
                <c:pt idx="568">
                  <c:v>1.5822946981225494</c:v>
                </c:pt>
                <c:pt idx="569">
                  <c:v>1.4990380336636842</c:v>
                </c:pt>
                <c:pt idx="570">
                  <c:v>1.3742478482106315</c:v>
                </c:pt>
                <c:pt idx="571">
                  <c:v>1.3552613600012184</c:v>
                </c:pt>
                <c:pt idx="572">
                  <c:v>1.3338923737958037</c:v>
                </c:pt>
                <c:pt idx="573">
                  <c:v>1.2195601688290054</c:v>
                </c:pt>
                <c:pt idx="574">
                  <c:v>1.1823067044679081</c:v>
                </c:pt>
                <c:pt idx="575">
                  <c:v>1.1638650591670996</c:v>
                </c:pt>
                <c:pt idx="576">
                  <c:v>1.1654081841390758</c:v>
                </c:pt>
                <c:pt idx="577">
                  <c:v>1.1111628190813059</c:v>
                </c:pt>
                <c:pt idx="578">
                  <c:v>1.1680122579599168</c:v>
                </c:pt>
                <c:pt idx="579">
                  <c:v>4.2293518031915625</c:v>
                </c:pt>
                <c:pt idx="580">
                  <c:v>4.001103119567583</c:v>
                </c:pt>
                <c:pt idx="581">
                  <c:v>4.0822517095894444</c:v>
                </c:pt>
                <c:pt idx="582">
                  <c:v>4.5008586367498777</c:v>
                </c:pt>
                <c:pt idx="583">
                  <c:v>4.7306195322159494</c:v>
                </c:pt>
                <c:pt idx="584">
                  <c:v>4.3077108196599596</c:v>
                </c:pt>
                <c:pt idx="585">
                  <c:v>4.5827797014262908</c:v>
                </c:pt>
                <c:pt idx="586">
                  <c:v>4.7316849485330241</c:v>
                </c:pt>
                <c:pt idx="587">
                  <c:v>4.5459068753284253</c:v>
                </c:pt>
                <c:pt idx="588">
                  <c:v>4.1033910815833519</c:v>
                </c:pt>
                <c:pt idx="589">
                  <c:v>3.9819786227282719</c:v>
                </c:pt>
                <c:pt idx="590">
                  <c:v>4.1649501164431708</c:v>
                </c:pt>
                <c:pt idx="591">
                  <c:v>4.0605763179422043</c:v>
                </c:pt>
                <c:pt idx="592">
                  <c:v>3.7511774510670288</c:v>
                </c:pt>
                <c:pt idx="593">
                  <c:v>3.319330302252693</c:v>
                </c:pt>
                <c:pt idx="594">
                  <c:v>3.5091383680386405</c:v>
                </c:pt>
                <c:pt idx="595">
                  <c:v>3.420233703788282</c:v>
                </c:pt>
                <c:pt idx="596">
                  <c:v>3.230780374708742</c:v>
                </c:pt>
                <c:pt idx="597">
                  <c:v>3.1942030030938504</c:v>
                </c:pt>
                <c:pt idx="598">
                  <c:v>3.1613398870351825</c:v>
                </c:pt>
                <c:pt idx="599">
                  <c:v>3.1616311506061678</c:v>
                </c:pt>
                <c:pt idx="600">
                  <c:v>3.8367604484027233</c:v>
                </c:pt>
                <c:pt idx="601">
                  <c:v>3.5863102871293964</c:v>
                </c:pt>
                <c:pt idx="602">
                  <c:v>3.1210087341984027</c:v>
                </c:pt>
                <c:pt idx="603">
                  <c:v>3.0350303404337735</c:v>
                </c:pt>
                <c:pt idx="604">
                  <c:v>2.7924230920632516</c:v>
                </c:pt>
                <c:pt idx="605">
                  <c:v>3.0282640902661173</c:v>
                </c:pt>
                <c:pt idx="606">
                  <c:v>3.7533211180011432</c:v>
                </c:pt>
                <c:pt idx="607">
                  <c:v>51.194120842909392</c:v>
                </c:pt>
                <c:pt idx="608">
                  <c:v>40.27039305244061</c:v>
                </c:pt>
                <c:pt idx="609">
                  <c:v>33.835362506428481</c:v>
                </c:pt>
                <c:pt idx="610">
                  <c:v>24.378069471337469</c:v>
                </c:pt>
                <c:pt idx="611">
                  <c:v>23.382095102858671</c:v>
                </c:pt>
                <c:pt idx="612">
                  <c:v>19.691388395469989</c:v>
                </c:pt>
                <c:pt idx="613">
                  <c:v>18.852690687568558</c:v>
                </c:pt>
                <c:pt idx="614">
                  <c:v>17.746306532563125</c:v>
                </c:pt>
                <c:pt idx="615">
                  <c:v>17.545496711255506</c:v>
                </c:pt>
                <c:pt idx="616">
                  <c:v>14.795691583876764</c:v>
                </c:pt>
                <c:pt idx="617">
                  <c:v>12.846245904762542</c:v>
                </c:pt>
                <c:pt idx="618">
                  <c:v>12.719119033814092</c:v>
                </c:pt>
                <c:pt idx="619">
                  <c:v>10.324955840726224</c:v>
                </c:pt>
                <c:pt idx="620">
                  <c:v>10.875994945707564</c:v>
                </c:pt>
                <c:pt idx="621">
                  <c:v>11.079816503192637</c:v>
                </c:pt>
                <c:pt idx="622">
                  <c:v>19.316974347302327</c:v>
                </c:pt>
                <c:pt idx="623">
                  <c:v>27.144818896627434</c:v>
                </c:pt>
                <c:pt idx="624">
                  <c:v>31.483541346018644</c:v>
                </c:pt>
                <c:pt idx="625">
                  <c:v>31.505424206659161</c:v>
                </c:pt>
                <c:pt idx="626">
                  <c:v>30.444038125129303</c:v>
                </c:pt>
                <c:pt idx="627">
                  <c:v>31.776035187056284</c:v>
                </c:pt>
                <c:pt idx="628">
                  <c:v>32.893566228627741</c:v>
                </c:pt>
                <c:pt idx="629">
                  <c:v>38.850306384708595</c:v>
                </c:pt>
                <c:pt idx="630">
                  <c:v>74.696635368830357</c:v>
                </c:pt>
                <c:pt idx="631">
                  <c:v>62.003113836699001</c:v>
                </c:pt>
                <c:pt idx="632">
                  <c:v>55.820323332468249</c:v>
                </c:pt>
                <c:pt idx="633">
                  <c:v>43.498970755001508</c:v>
                </c:pt>
                <c:pt idx="634">
                  <c:v>40.894976433639684</c:v>
                </c:pt>
                <c:pt idx="635">
                  <c:v>37.716407316400073</c:v>
                </c:pt>
                <c:pt idx="636">
                  <c:v>33.782159074563388</c:v>
                </c:pt>
                <c:pt idx="637">
                  <c:v>26.943043922696692</c:v>
                </c:pt>
                <c:pt idx="638">
                  <c:v>26.444050988534595</c:v>
                </c:pt>
                <c:pt idx="639">
                  <c:v>23.448631864417706</c:v>
                </c:pt>
                <c:pt idx="640">
                  <c:v>21.390945910964977</c:v>
                </c:pt>
                <c:pt idx="641">
                  <c:v>25.52613894721831</c:v>
                </c:pt>
                <c:pt idx="642">
                  <c:v>28.732894741497322</c:v>
                </c:pt>
                <c:pt idx="643">
                  <c:v>31.13109200731472</c:v>
                </c:pt>
                <c:pt idx="644">
                  <c:v>28.999614155915442</c:v>
                </c:pt>
                <c:pt idx="645">
                  <c:v>27.50578147431035</c:v>
                </c:pt>
                <c:pt idx="646">
                  <c:v>27.541297151901386</c:v>
                </c:pt>
                <c:pt idx="647">
                  <c:v>26.949386330514375</c:v>
                </c:pt>
                <c:pt idx="648">
                  <c:v>25.989608594563858</c:v>
                </c:pt>
                <c:pt idx="649">
                  <c:v>25.693103501170782</c:v>
                </c:pt>
                <c:pt idx="650">
                  <c:v>25.75022892451998</c:v>
                </c:pt>
                <c:pt idx="651">
                  <c:v>25.110163991005951</c:v>
                </c:pt>
                <c:pt idx="652">
                  <c:v>26.027095387553061</c:v>
                </c:pt>
                <c:pt idx="653">
                  <c:v>24.38028122655744</c:v>
                </c:pt>
                <c:pt idx="654">
                  <c:v>24.798867556596317</c:v>
                </c:pt>
                <c:pt idx="655">
                  <c:v>25.481271815169951</c:v>
                </c:pt>
                <c:pt idx="656">
                  <c:v>33.815280308394378</c:v>
                </c:pt>
                <c:pt idx="657">
                  <c:v>35.348389805084572</c:v>
                </c:pt>
                <c:pt idx="658">
                  <c:v>36.075918001681728</c:v>
                </c:pt>
                <c:pt idx="659">
                  <c:v>38.306544841412787</c:v>
                </c:pt>
                <c:pt idx="660">
                  <c:v>46.386447829831859</c:v>
                </c:pt>
                <c:pt idx="661">
                  <c:v>48.107519773162331</c:v>
                </c:pt>
                <c:pt idx="662">
                  <c:v>45.890890305372523</c:v>
                </c:pt>
                <c:pt idx="663">
                  <c:v>40.973049748253565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2-4023-ACC1-8F1A4F1D8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 a PDVSA como % de la BM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Raw'!$LD$5:$ANO$5</c:f>
              <c:numCache>
                <c:formatCode>m/d/yyyy</c:formatCode>
                <c:ptCount val="740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  <c:pt idx="664">
                  <c:v>43735</c:v>
                </c:pt>
                <c:pt idx="665">
                  <c:v>43742</c:v>
                </c:pt>
                <c:pt idx="666">
                  <c:v>43749</c:v>
                </c:pt>
                <c:pt idx="667">
                  <c:v>43756</c:v>
                </c:pt>
                <c:pt idx="668">
                  <c:v>43763</c:v>
                </c:pt>
                <c:pt idx="669">
                  <c:v>43770</c:v>
                </c:pt>
                <c:pt idx="670">
                  <c:v>43777</c:v>
                </c:pt>
                <c:pt idx="671">
                  <c:v>43784</c:v>
                </c:pt>
                <c:pt idx="672">
                  <c:v>43791</c:v>
                </c:pt>
                <c:pt idx="673">
                  <c:v>43798</c:v>
                </c:pt>
                <c:pt idx="674">
                  <c:v>43805</c:v>
                </c:pt>
                <c:pt idx="675">
                  <c:v>43812</c:v>
                </c:pt>
                <c:pt idx="676">
                  <c:v>43819</c:v>
                </c:pt>
                <c:pt idx="677">
                  <c:v>43826</c:v>
                </c:pt>
                <c:pt idx="678">
                  <c:v>43833</c:v>
                </c:pt>
                <c:pt idx="679">
                  <c:v>43840</c:v>
                </c:pt>
                <c:pt idx="680">
                  <c:v>43847</c:v>
                </c:pt>
                <c:pt idx="681">
                  <c:v>43854</c:v>
                </c:pt>
                <c:pt idx="682">
                  <c:v>43861</c:v>
                </c:pt>
                <c:pt idx="683">
                  <c:v>43868</c:v>
                </c:pt>
                <c:pt idx="684">
                  <c:v>43875</c:v>
                </c:pt>
                <c:pt idx="685">
                  <c:v>43882</c:v>
                </c:pt>
                <c:pt idx="686">
                  <c:v>43889</c:v>
                </c:pt>
                <c:pt idx="687">
                  <c:v>43896</c:v>
                </c:pt>
                <c:pt idx="688">
                  <c:v>43903</c:v>
                </c:pt>
                <c:pt idx="689">
                  <c:v>43910</c:v>
                </c:pt>
                <c:pt idx="690">
                  <c:v>43917</c:v>
                </c:pt>
                <c:pt idx="691">
                  <c:v>43924</c:v>
                </c:pt>
                <c:pt idx="692">
                  <c:v>43931</c:v>
                </c:pt>
                <c:pt idx="693">
                  <c:v>43938</c:v>
                </c:pt>
                <c:pt idx="694">
                  <c:v>43945</c:v>
                </c:pt>
                <c:pt idx="695">
                  <c:v>43952</c:v>
                </c:pt>
                <c:pt idx="696">
                  <c:v>43959</c:v>
                </c:pt>
                <c:pt idx="697">
                  <c:v>43966</c:v>
                </c:pt>
                <c:pt idx="698">
                  <c:v>43973</c:v>
                </c:pt>
                <c:pt idx="699">
                  <c:v>43980</c:v>
                </c:pt>
                <c:pt idx="700">
                  <c:v>43987</c:v>
                </c:pt>
                <c:pt idx="701">
                  <c:v>43994</c:v>
                </c:pt>
                <c:pt idx="702">
                  <c:v>44001</c:v>
                </c:pt>
                <c:pt idx="703">
                  <c:v>44008</c:v>
                </c:pt>
                <c:pt idx="704">
                  <c:v>44015</c:v>
                </c:pt>
                <c:pt idx="705">
                  <c:v>44022</c:v>
                </c:pt>
                <c:pt idx="706">
                  <c:v>44029</c:v>
                </c:pt>
                <c:pt idx="707">
                  <c:v>44036</c:v>
                </c:pt>
                <c:pt idx="708">
                  <c:v>44043</c:v>
                </c:pt>
                <c:pt idx="709">
                  <c:v>44050</c:v>
                </c:pt>
                <c:pt idx="710">
                  <c:v>44057</c:v>
                </c:pt>
                <c:pt idx="711">
                  <c:v>44064</c:v>
                </c:pt>
                <c:pt idx="712">
                  <c:v>44071</c:v>
                </c:pt>
                <c:pt idx="713">
                  <c:v>44078</c:v>
                </c:pt>
                <c:pt idx="714">
                  <c:v>44085</c:v>
                </c:pt>
                <c:pt idx="715">
                  <c:v>44092</c:v>
                </c:pt>
                <c:pt idx="716">
                  <c:v>44099</c:v>
                </c:pt>
                <c:pt idx="717">
                  <c:v>44106</c:v>
                </c:pt>
                <c:pt idx="718">
                  <c:v>44113</c:v>
                </c:pt>
                <c:pt idx="719">
                  <c:v>44120</c:v>
                </c:pt>
                <c:pt idx="720">
                  <c:v>44127</c:v>
                </c:pt>
                <c:pt idx="721">
                  <c:v>44134</c:v>
                </c:pt>
                <c:pt idx="722">
                  <c:v>44141</c:v>
                </c:pt>
                <c:pt idx="723">
                  <c:v>44148</c:v>
                </c:pt>
                <c:pt idx="724">
                  <c:v>44155</c:v>
                </c:pt>
                <c:pt idx="725">
                  <c:v>44162</c:v>
                </c:pt>
                <c:pt idx="726">
                  <c:v>44169</c:v>
                </c:pt>
                <c:pt idx="727">
                  <c:v>44176</c:v>
                </c:pt>
                <c:pt idx="728">
                  <c:v>44183</c:v>
                </c:pt>
                <c:pt idx="729">
                  <c:v>44190</c:v>
                </c:pt>
                <c:pt idx="730">
                  <c:v>44197</c:v>
                </c:pt>
                <c:pt idx="731">
                  <c:v>44204</c:v>
                </c:pt>
                <c:pt idx="732">
                  <c:v>44211</c:v>
                </c:pt>
                <c:pt idx="733">
                  <c:v>44218</c:v>
                </c:pt>
                <c:pt idx="734">
                  <c:v>44225</c:v>
                </c:pt>
                <c:pt idx="735">
                  <c:v>44232</c:v>
                </c:pt>
                <c:pt idx="736">
                  <c:v>44239</c:v>
                </c:pt>
                <c:pt idx="737">
                  <c:v>44246</c:v>
                </c:pt>
                <c:pt idx="738">
                  <c:v>44253</c:v>
                </c:pt>
                <c:pt idx="739">
                  <c:v>44260</c:v>
                </c:pt>
              </c:numCache>
            </c:numRef>
          </c:cat>
          <c:val>
            <c:numRef>
              <c:f>'Weekly Raw'!$LD$30:$ANO$30</c:f>
              <c:numCache>
                <c:formatCode>0%</c:formatCode>
                <c:ptCount val="740"/>
                <c:pt idx="0">
                  <c:v>-5.7573150329024341E-3</c:v>
                </c:pt>
                <c:pt idx="1">
                  <c:v>-1.1418102724261435E-2</c:v>
                </c:pt>
                <c:pt idx="2">
                  <c:v>-1.7604331095003938E-3</c:v>
                </c:pt>
                <c:pt idx="3">
                  <c:v>-1.0705998574540717E-3</c:v>
                </c:pt>
                <c:pt idx="4">
                  <c:v>-5.8572794554515278E-4</c:v>
                </c:pt>
                <c:pt idx="5">
                  <c:v>-3.5160456486776044E-3</c:v>
                </c:pt>
                <c:pt idx="6">
                  <c:v>-6.1436048287765296E-3</c:v>
                </c:pt>
                <c:pt idx="7">
                  <c:v>-7.9320749505198875E-3</c:v>
                </c:pt>
                <c:pt idx="8">
                  <c:v>-5.4383184881224046E-3</c:v>
                </c:pt>
                <c:pt idx="9">
                  <c:v>-1.2746623203483524E-2</c:v>
                </c:pt>
                <c:pt idx="10">
                  <c:v>-8.4020227422248669E-3</c:v>
                </c:pt>
                <c:pt idx="11">
                  <c:v>-6.6727587309253142E-3</c:v>
                </c:pt>
                <c:pt idx="12">
                  <c:v>-2.7990943743505997E-2</c:v>
                </c:pt>
                <c:pt idx="13">
                  <c:v>-1.6382460185924944E-2</c:v>
                </c:pt>
                <c:pt idx="14">
                  <c:v>-0.31027742584527357</c:v>
                </c:pt>
                <c:pt idx="15">
                  <c:v>-0.27955942256283955</c:v>
                </c:pt>
                <c:pt idx="16">
                  <c:v>-0.16416610111982163</c:v>
                </c:pt>
                <c:pt idx="17">
                  <c:v>-4.0004763513580448E-2</c:v>
                </c:pt>
                <c:pt idx="18">
                  <c:v>-2.9396180277654931E-2</c:v>
                </c:pt>
                <c:pt idx="19">
                  <c:v>-6.9555536051527866E-2</c:v>
                </c:pt>
                <c:pt idx="20">
                  <c:v>-0.10020472335788452</c:v>
                </c:pt>
                <c:pt idx="21">
                  <c:v>-1.7666906356453165E-2</c:v>
                </c:pt>
                <c:pt idx="22">
                  <c:v>-2.1039382345121364E-2</c:v>
                </c:pt>
                <c:pt idx="23">
                  <c:v>-2.0156749826406001E-2</c:v>
                </c:pt>
                <c:pt idx="24">
                  <c:v>-2.8504890213005254E-2</c:v>
                </c:pt>
                <c:pt idx="25">
                  <c:v>-6.1427476991846837E-3</c:v>
                </c:pt>
                <c:pt idx="26">
                  <c:v>-5.5359592524284679E-3</c:v>
                </c:pt>
                <c:pt idx="27">
                  <c:v>-2.8265998442446481E-3</c:v>
                </c:pt>
                <c:pt idx="28">
                  <c:v>-6.4309525458866807E-3</c:v>
                </c:pt>
                <c:pt idx="29">
                  <c:v>-4.4836316191028984E-3</c:v>
                </c:pt>
                <c:pt idx="30">
                  <c:v>-5.2378162466165694E-3</c:v>
                </c:pt>
                <c:pt idx="31">
                  <c:v>-1.7235951085943172E-2</c:v>
                </c:pt>
                <c:pt idx="32">
                  <c:v>-8.1433792729141401E-3</c:v>
                </c:pt>
                <c:pt idx="33">
                  <c:v>-2.03840433677543E-2</c:v>
                </c:pt>
                <c:pt idx="34">
                  <c:v>-7.5285428782452968E-3</c:v>
                </c:pt>
                <c:pt idx="35">
                  <c:v>-1.6692762493931101E-2</c:v>
                </c:pt>
                <c:pt idx="36">
                  <c:v>-3.1540199009512278E-2</c:v>
                </c:pt>
                <c:pt idx="37">
                  <c:v>-4.5554597150465108E-2</c:v>
                </c:pt>
                <c:pt idx="38">
                  <c:v>-1.4430895194423716E-2</c:v>
                </c:pt>
                <c:pt idx="39">
                  <c:v>-1.4374678286558133E-2</c:v>
                </c:pt>
                <c:pt idx="40">
                  <c:v>-5.1231673888251332E-3</c:v>
                </c:pt>
                <c:pt idx="41">
                  <c:v>-8.7737590422006951E-3</c:v>
                </c:pt>
                <c:pt idx="42">
                  <c:v>-1.5070366976711125E-2</c:v>
                </c:pt>
                <c:pt idx="43">
                  <c:v>-5.1577678331341838E-3</c:v>
                </c:pt>
                <c:pt idx="44">
                  <c:v>-1.8461948380956621E-3</c:v>
                </c:pt>
                <c:pt idx="45">
                  <c:v>-4.7321147166840948E-3</c:v>
                </c:pt>
                <c:pt idx="46">
                  <c:v>-1.005383122792297E-2</c:v>
                </c:pt>
                <c:pt idx="47">
                  <c:v>-8.6285844429686547E-3</c:v>
                </c:pt>
                <c:pt idx="48">
                  <c:v>-9.3680139696772739E-3</c:v>
                </c:pt>
                <c:pt idx="49">
                  <c:v>-3.4488589590518356E-2</c:v>
                </c:pt>
                <c:pt idx="50">
                  <c:v>-3.1070147025011024E-2</c:v>
                </c:pt>
                <c:pt idx="51">
                  <c:v>-1.651144846026565E-2</c:v>
                </c:pt>
                <c:pt idx="52">
                  <c:v>-2.7500684038415536E-2</c:v>
                </c:pt>
                <c:pt idx="53">
                  <c:v>-2.8750111287156547E-2</c:v>
                </c:pt>
                <c:pt idx="54">
                  <c:v>-1.5813390975548916E-2</c:v>
                </c:pt>
                <c:pt idx="55">
                  <c:v>-2.0447879244844414E-2</c:v>
                </c:pt>
                <c:pt idx="56">
                  <c:v>-7.1671690025898443E-3</c:v>
                </c:pt>
                <c:pt idx="57">
                  <c:v>-6.1598162095106044E-3</c:v>
                </c:pt>
                <c:pt idx="58">
                  <c:v>-3.4050871392601975E-2</c:v>
                </c:pt>
                <c:pt idx="59">
                  <c:v>-7.3328057489009842E-3</c:v>
                </c:pt>
                <c:pt idx="60">
                  <c:v>-7.7111321501127806E-3</c:v>
                </c:pt>
                <c:pt idx="61">
                  <c:v>-1.0925312659503425E-2</c:v>
                </c:pt>
                <c:pt idx="62">
                  <c:v>-5.5486228401950789E-3</c:v>
                </c:pt>
                <c:pt idx="63">
                  <c:v>-6.2257466164496048E-3</c:v>
                </c:pt>
                <c:pt idx="64">
                  <c:v>-2.2805245904732041E-2</c:v>
                </c:pt>
                <c:pt idx="65">
                  <c:v>-1.4884069260928627E-2</c:v>
                </c:pt>
                <c:pt idx="66">
                  <c:v>-6.2702599741957365E-3</c:v>
                </c:pt>
                <c:pt idx="67">
                  <c:v>-6.9372235354492407E-3</c:v>
                </c:pt>
                <c:pt idx="68">
                  <c:v>-3.0285449434406982E-2</c:v>
                </c:pt>
                <c:pt idx="69">
                  <c:v>-3.7715287016386531E-3</c:v>
                </c:pt>
                <c:pt idx="70">
                  <c:v>-7.912325420528523E-3</c:v>
                </c:pt>
                <c:pt idx="71">
                  <c:v>-6.1899821571429151E-3</c:v>
                </c:pt>
                <c:pt idx="72">
                  <c:v>-4.6139282307875673E-2</c:v>
                </c:pt>
                <c:pt idx="73">
                  <c:v>-2.4418344878743024E-2</c:v>
                </c:pt>
                <c:pt idx="74">
                  <c:v>-7.741888843327569E-3</c:v>
                </c:pt>
                <c:pt idx="75">
                  <c:v>-4.2204223924712479E-3</c:v>
                </c:pt>
                <c:pt idx="76">
                  <c:v>-3.3814722118526423E-2</c:v>
                </c:pt>
                <c:pt idx="77">
                  <c:v>-4.2835835298197796E-2</c:v>
                </c:pt>
                <c:pt idx="78">
                  <c:v>-1.9475248753526161E-3</c:v>
                </c:pt>
                <c:pt idx="79">
                  <c:v>-2.9580249843564723E-3</c:v>
                </c:pt>
                <c:pt idx="80">
                  <c:v>-1.4572865596356071E-3</c:v>
                </c:pt>
                <c:pt idx="81">
                  <c:v>-7.6669767677672862E-3</c:v>
                </c:pt>
                <c:pt idx="82">
                  <c:v>-9.4353351100449571E-3</c:v>
                </c:pt>
                <c:pt idx="83">
                  <c:v>-3.4732178575997228E-3</c:v>
                </c:pt>
                <c:pt idx="84">
                  <c:v>-2.3498512024769751E-2</c:v>
                </c:pt>
                <c:pt idx="85">
                  <c:v>-2.9354663782536716E-2</c:v>
                </c:pt>
                <c:pt idx="86">
                  <c:v>-4.788669782601904E-3</c:v>
                </c:pt>
                <c:pt idx="87">
                  <c:v>-1.0062007198846952E-2</c:v>
                </c:pt>
                <c:pt idx="88">
                  <c:v>-2.5331928659944243E-3</c:v>
                </c:pt>
                <c:pt idx="89">
                  <c:v>-2.8233933302682711E-2</c:v>
                </c:pt>
                <c:pt idx="90">
                  <c:v>-4.3735119158832048E-2</c:v>
                </c:pt>
                <c:pt idx="91">
                  <c:v>-3.1938618272563967E-3</c:v>
                </c:pt>
                <c:pt idx="92">
                  <c:v>-4.7559662044799637E-3</c:v>
                </c:pt>
                <c:pt idx="93">
                  <c:v>-8.3099882117725326E-3</c:v>
                </c:pt>
                <c:pt idx="94">
                  <c:v>-1.7457777227280074E-2</c:v>
                </c:pt>
                <c:pt idx="95">
                  <c:v>-5.1388717108400038E-3</c:v>
                </c:pt>
                <c:pt idx="96">
                  <c:v>-3.5388974926669329E-3</c:v>
                </c:pt>
                <c:pt idx="97">
                  <c:v>-2.2829261420108746E-3</c:v>
                </c:pt>
                <c:pt idx="98">
                  <c:v>-1.6915234119830502E-3</c:v>
                </c:pt>
                <c:pt idx="99">
                  <c:v>-1.3813240729714607E-3</c:v>
                </c:pt>
                <c:pt idx="100">
                  <c:v>-1.3311645968737684E-3</c:v>
                </c:pt>
                <c:pt idx="101">
                  <c:v>-1.6321986046533993E-3</c:v>
                </c:pt>
                <c:pt idx="102">
                  <c:v>-1.684221437465605E-2</c:v>
                </c:pt>
                <c:pt idx="103">
                  <c:v>-1.0580508893538246E-2</c:v>
                </c:pt>
                <c:pt idx="104">
                  <c:v>-4.2136583433879781E-3</c:v>
                </c:pt>
                <c:pt idx="105">
                  <c:v>-8.589067262643503E-3</c:v>
                </c:pt>
                <c:pt idx="106">
                  <c:v>-2.7276359047542246E-3</c:v>
                </c:pt>
                <c:pt idx="107">
                  <c:v>-4.9006777367774949E-3</c:v>
                </c:pt>
                <c:pt idx="108">
                  <c:v>-4.8490852661828695E-3</c:v>
                </c:pt>
                <c:pt idx="109">
                  <c:v>-1.7414795471717783E-2</c:v>
                </c:pt>
                <c:pt idx="110">
                  <c:v>-3.3473409004263183E-2</c:v>
                </c:pt>
                <c:pt idx="111">
                  <c:v>-4.4697752342441041E-2</c:v>
                </c:pt>
                <c:pt idx="112">
                  <c:v>-3.1114115379191658E-2</c:v>
                </c:pt>
                <c:pt idx="113">
                  <c:v>-1.7564306874540588E-2</c:v>
                </c:pt>
                <c:pt idx="114">
                  <c:v>-2.9606939474863248E-2</c:v>
                </c:pt>
                <c:pt idx="115">
                  <c:v>-1.57432910443722E-2</c:v>
                </c:pt>
                <c:pt idx="116">
                  <c:v>-1.3478929837911196E-2</c:v>
                </c:pt>
                <c:pt idx="117">
                  <c:v>-9.3930772480170805E-3</c:v>
                </c:pt>
                <c:pt idx="118">
                  <c:v>-9.59659305270745E-3</c:v>
                </c:pt>
                <c:pt idx="119">
                  <c:v>-2.0036885917164869E-2</c:v>
                </c:pt>
                <c:pt idx="120">
                  <c:v>-1.3798933076954489E-2</c:v>
                </c:pt>
                <c:pt idx="121">
                  <c:v>-1.1576128257705907E-2</c:v>
                </c:pt>
                <c:pt idx="122">
                  <c:v>-6.1761179440635982E-3</c:v>
                </c:pt>
                <c:pt idx="123">
                  <c:v>-5.0329378339525471E-3</c:v>
                </c:pt>
                <c:pt idx="124">
                  <c:v>-1.7551377598299649E-2</c:v>
                </c:pt>
                <c:pt idx="125">
                  <c:v>-1.229533066885837E-3</c:v>
                </c:pt>
                <c:pt idx="126">
                  <c:v>-8.1406898377096425E-3</c:v>
                </c:pt>
                <c:pt idx="127">
                  <c:v>-7.5705485316747007E-3</c:v>
                </c:pt>
                <c:pt idx="128">
                  <c:v>-6.5992140531141016E-3</c:v>
                </c:pt>
                <c:pt idx="129">
                  <c:v>-2.2013352468090372E-3</c:v>
                </c:pt>
                <c:pt idx="130">
                  <c:v>-3.5235568278576281E-3</c:v>
                </c:pt>
                <c:pt idx="131">
                  <c:v>-6.9984039990106814E-2</c:v>
                </c:pt>
                <c:pt idx="132">
                  <c:v>-6.3600171350210941E-2</c:v>
                </c:pt>
                <c:pt idx="133">
                  <c:v>-4.1811530550899333E-2</c:v>
                </c:pt>
                <c:pt idx="134">
                  <c:v>-3.8390066122891151E-3</c:v>
                </c:pt>
                <c:pt idx="135">
                  <c:v>-9.1478325319077399E-3</c:v>
                </c:pt>
                <c:pt idx="136">
                  <c:v>-1.1745961136509451E-2</c:v>
                </c:pt>
                <c:pt idx="137">
                  <c:v>-1.9059925099509979E-2</c:v>
                </c:pt>
                <c:pt idx="138">
                  <c:v>-2.0150887251312571E-2</c:v>
                </c:pt>
                <c:pt idx="139">
                  <c:v>-6.6547227769386159E-3</c:v>
                </c:pt>
                <c:pt idx="140">
                  <c:v>-7.4059031970184997E-3</c:v>
                </c:pt>
                <c:pt idx="141">
                  <c:v>-2.2631732454426956E-2</c:v>
                </c:pt>
                <c:pt idx="142">
                  <c:v>-2.9542941378596418E-2</c:v>
                </c:pt>
                <c:pt idx="143">
                  <c:v>-1.1654387844935545E-4</c:v>
                </c:pt>
                <c:pt idx="144">
                  <c:v>-5.7432288762988078E-4</c:v>
                </c:pt>
                <c:pt idx="145">
                  <c:v>-3.9981231652377316E-3</c:v>
                </c:pt>
                <c:pt idx="146">
                  <c:v>-7.2784719088619075E-3</c:v>
                </c:pt>
                <c:pt idx="147">
                  <c:v>-6.8008461261615957E-2</c:v>
                </c:pt>
                <c:pt idx="148">
                  <c:v>-5.940665140036374E-2</c:v>
                </c:pt>
                <c:pt idx="149">
                  <c:v>-5.7710877726325743E-2</c:v>
                </c:pt>
                <c:pt idx="150">
                  <c:v>-6.7195573571897455E-2</c:v>
                </c:pt>
                <c:pt idx="151">
                  <c:v>-4.8329458077538572E-2</c:v>
                </c:pt>
                <c:pt idx="152">
                  <c:v>-4.9588362100942723E-2</c:v>
                </c:pt>
                <c:pt idx="153">
                  <c:v>-5.0341989043900949E-2</c:v>
                </c:pt>
                <c:pt idx="154">
                  <c:v>-4.3002478703653604E-2</c:v>
                </c:pt>
                <c:pt idx="155">
                  <c:v>-4.3954467850147859E-2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0.3791791587440021</c:v>
                </c:pt>
                <c:pt idx="235">
                  <c:v>0.27999557169197087</c:v>
                </c:pt>
                <c:pt idx="236">
                  <c:v>0.36866534110425597</c:v>
                </c:pt>
                <c:pt idx="237">
                  <c:v>0.34458793557874473</c:v>
                </c:pt>
                <c:pt idx="238">
                  <c:v>0.33335718837977474</c:v>
                </c:pt>
                <c:pt idx="239">
                  <c:v>0.38060862722973415</c:v>
                </c:pt>
                <c:pt idx="240">
                  <c:v>0.3573521594451361</c:v>
                </c:pt>
                <c:pt idx="241">
                  <c:v>0.3323069757203323</c:v>
                </c:pt>
                <c:pt idx="242">
                  <c:v>0.48388083777395469</c:v>
                </c:pt>
                <c:pt idx="243">
                  <c:v>0.45446722890205582</c:v>
                </c:pt>
                <c:pt idx="244">
                  <c:v>0.4374317075681739</c:v>
                </c:pt>
                <c:pt idx="245">
                  <c:v>0.44465356845669235</c:v>
                </c:pt>
                <c:pt idx="246">
                  <c:v>0.42586758869299013</c:v>
                </c:pt>
                <c:pt idx="247">
                  <c:v>0.39633596902846036</c:v>
                </c:pt>
                <c:pt idx="248">
                  <c:v>0.4012830197917362</c:v>
                </c:pt>
                <c:pt idx="249">
                  <c:v>0.40547522109478368</c:v>
                </c:pt>
                <c:pt idx="250">
                  <c:v>0.50799313228799925</c:v>
                </c:pt>
                <c:pt idx="251">
                  <c:v>0.54842665460512374</c:v>
                </c:pt>
                <c:pt idx="252">
                  <c:v>0.58237766363904497</c:v>
                </c:pt>
                <c:pt idx="253">
                  <c:v>0.58541198592461152</c:v>
                </c:pt>
                <c:pt idx="254">
                  <c:v>0.57869102746432743</c:v>
                </c:pt>
                <c:pt idx="255">
                  <c:v>0.63518226570260639</c:v>
                </c:pt>
                <c:pt idx="256">
                  <c:v>0.56020318190281959</c:v>
                </c:pt>
                <c:pt idx="257">
                  <c:v>0.55430733787110509</c:v>
                </c:pt>
                <c:pt idx="258">
                  <c:v>0.5297896793915341</c:v>
                </c:pt>
                <c:pt idx="259">
                  <c:v>0.54610575532148953</c:v>
                </c:pt>
                <c:pt idx="260">
                  <c:v>0.53293946314821306</c:v>
                </c:pt>
                <c:pt idx="261">
                  <c:v>0.53662445168535367</c:v>
                </c:pt>
                <c:pt idx="262">
                  <c:v>0.53182485495986809</c:v>
                </c:pt>
                <c:pt idx="263">
                  <c:v>0.53658058493946603</c:v>
                </c:pt>
                <c:pt idx="264">
                  <c:v>0.5348189048336367</c:v>
                </c:pt>
                <c:pt idx="265">
                  <c:v>0.54388121628802999</c:v>
                </c:pt>
                <c:pt idx="266">
                  <c:v>0.57009851080669571</c:v>
                </c:pt>
                <c:pt idx="267">
                  <c:v>0.57209939664304732</c:v>
                </c:pt>
                <c:pt idx="268">
                  <c:v>0.55285515179730982</c:v>
                </c:pt>
                <c:pt idx="269">
                  <c:v>0.54007737808440626</c:v>
                </c:pt>
                <c:pt idx="270">
                  <c:v>0.54634825392309361</c:v>
                </c:pt>
                <c:pt idx="271">
                  <c:v>0.54091619983613304</c:v>
                </c:pt>
                <c:pt idx="272">
                  <c:v>0.54884462401001943</c:v>
                </c:pt>
                <c:pt idx="273">
                  <c:v>0.56381552701999815</c:v>
                </c:pt>
                <c:pt idx="274">
                  <c:v>0.59306761330218249</c:v>
                </c:pt>
                <c:pt idx="275">
                  <c:v>0.57829961733992763</c:v>
                </c:pt>
                <c:pt idx="276">
                  <c:v>0.61855889260117225</c:v>
                </c:pt>
                <c:pt idx="277">
                  <c:v>0.60570172915083664</c:v>
                </c:pt>
                <c:pt idx="278">
                  <c:v>0.59032895066864477</c:v>
                </c:pt>
                <c:pt idx="279">
                  <c:v>0.59067355368650376</c:v>
                </c:pt>
                <c:pt idx="280">
                  <c:v>0.57730809876472067</c:v>
                </c:pt>
                <c:pt idx="281">
                  <c:v>0.58958985816137766</c:v>
                </c:pt>
                <c:pt idx="282">
                  <c:v>0.57223868456038163</c:v>
                </c:pt>
                <c:pt idx="283">
                  <c:v>0.61985841901101435</c:v>
                </c:pt>
                <c:pt idx="284">
                  <c:v>0.64435745594320437</c:v>
                </c:pt>
                <c:pt idx="285">
                  <c:v>0.61876282487312328</c:v>
                </c:pt>
                <c:pt idx="286">
                  <c:v>0.64070872686145441</c:v>
                </c:pt>
                <c:pt idx="287">
                  <c:v>0.66398005266121329</c:v>
                </c:pt>
                <c:pt idx="288">
                  <c:v>0.67069275998610067</c:v>
                </c:pt>
                <c:pt idx="289">
                  <c:v>0.68652497620847808</c:v>
                </c:pt>
                <c:pt idx="290">
                  <c:v>0.65768442308085151</c:v>
                </c:pt>
                <c:pt idx="291">
                  <c:v>0.66941680805286208</c:v>
                </c:pt>
                <c:pt idx="292">
                  <c:v>0.68641257174949022</c:v>
                </c:pt>
                <c:pt idx="293">
                  <c:v>0.70327643957112307</c:v>
                </c:pt>
                <c:pt idx="294">
                  <c:v>0.66462703258430877</c:v>
                </c:pt>
                <c:pt idx="295">
                  <c:v>0.6888294773616126</c:v>
                </c:pt>
                <c:pt idx="296">
                  <c:v>0.70040123894722217</c:v>
                </c:pt>
                <c:pt idx="297">
                  <c:v>0.70482558138554519</c:v>
                </c:pt>
                <c:pt idx="298">
                  <c:v>0.6980518102272848</c:v>
                </c:pt>
                <c:pt idx="299">
                  <c:v>0.70249936684039127</c:v>
                </c:pt>
                <c:pt idx="300">
                  <c:v>0.69489229246331197</c:v>
                </c:pt>
                <c:pt idx="301">
                  <c:v>0.70961907815837888</c:v>
                </c:pt>
                <c:pt idx="302">
                  <c:v>0.67362957890503461</c:v>
                </c:pt>
                <c:pt idx="303">
                  <c:v>0.67713316495837028</c:v>
                </c:pt>
                <c:pt idx="304">
                  <c:v>0.64999354503069739</c:v>
                </c:pt>
                <c:pt idx="305">
                  <c:v>0.68566127824668366</c:v>
                </c:pt>
                <c:pt idx="306">
                  <c:v>0.69093898770404172</c:v>
                </c:pt>
                <c:pt idx="307">
                  <c:v>0.69537186700647569</c:v>
                </c:pt>
                <c:pt idx="308">
                  <c:v>0.71080065199954701</c:v>
                </c:pt>
                <c:pt idx="309">
                  <c:v>0.71761107069764574</c:v>
                </c:pt>
                <c:pt idx="310">
                  <c:v>0.71299125820524811</c:v>
                </c:pt>
                <c:pt idx="311">
                  <c:v>0.69532188882199852</c:v>
                </c:pt>
                <c:pt idx="312">
                  <c:v>0.6744005594496868</c:v>
                </c:pt>
                <c:pt idx="313">
                  <c:v>0.67940580987621368</c:v>
                </c:pt>
                <c:pt idx="314">
                  <c:v>0.66508140483523071</c:v>
                </c:pt>
                <c:pt idx="315">
                  <c:v>0.65993925717564228</c:v>
                </c:pt>
                <c:pt idx="316">
                  <c:v>0.66856886254299885</c:v>
                </c:pt>
                <c:pt idx="317">
                  <c:v>0.66448592632203674</c:v>
                </c:pt>
                <c:pt idx="318">
                  <c:v>0.66818411863128957</c:v>
                </c:pt>
                <c:pt idx="319">
                  <c:v>0.69650485421119179</c:v>
                </c:pt>
                <c:pt idx="320">
                  <c:v>0.70266562639869357</c:v>
                </c:pt>
                <c:pt idx="321">
                  <c:v>0.69738326966066122</c:v>
                </c:pt>
                <c:pt idx="322">
                  <c:v>0.70634831387857755</c:v>
                </c:pt>
                <c:pt idx="323">
                  <c:v>0.68568930183747911</c:v>
                </c:pt>
                <c:pt idx="324">
                  <c:v>0.69485892397595417</c:v>
                </c:pt>
                <c:pt idx="325">
                  <c:v>0.7278945207931069</c:v>
                </c:pt>
                <c:pt idx="326">
                  <c:v>0.75709374137991348</c:v>
                </c:pt>
                <c:pt idx="327">
                  <c:v>0.77790549839396761</c:v>
                </c:pt>
                <c:pt idx="328">
                  <c:v>0.7294342648815082</c:v>
                </c:pt>
                <c:pt idx="329">
                  <c:v>0.75853014204815949</c:v>
                </c:pt>
                <c:pt idx="330">
                  <c:v>0.7592029439534117</c:v>
                </c:pt>
                <c:pt idx="331">
                  <c:v>0.79274089475451925</c:v>
                </c:pt>
                <c:pt idx="332">
                  <c:v>0.76229268678785478</c:v>
                </c:pt>
                <c:pt idx="333">
                  <c:v>0.7869435275225104</c:v>
                </c:pt>
                <c:pt idx="334">
                  <c:v>0.76532881827668087</c:v>
                </c:pt>
                <c:pt idx="335">
                  <c:v>0.73159031144688902</c:v>
                </c:pt>
                <c:pt idx="336">
                  <c:v>0.7570132749553834</c:v>
                </c:pt>
                <c:pt idx="337">
                  <c:v>0.75027295439627706</c:v>
                </c:pt>
                <c:pt idx="338">
                  <c:v>0.76438022598350153</c:v>
                </c:pt>
                <c:pt idx="339">
                  <c:v>0.72844261761133511</c:v>
                </c:pt>
                <c:pt idx="340">
                  <c:v>0.76936782478938348</c:v>
                </c:pt>
                <c:pt idx="341">
                  <c:v>0.83281596654342105</c:v>
                </c:pt>
                <c:pt idx="342">
                  <c:v>0.79922114295502522</c:v>
                </c:pt>
                <c:pt idx="343">
                  <c:v>0.90363424426147287</c:v>
                </c:pt>
                <c:pt idx="344">
                  <c:v>0.93019484772705385</c:v>
                </c:pt>
                <c:pt idx="345">
                  <c:v>0.85901746698139059</c:v>
                </c:pt>
                <c:pt idx="346">
                  <c:v>0.86919383296849184</c:v>
                </c:pt>
                <c:pt idx="347">
                  <c:v>0.87976999868845007</c:v>
                </c:pt>
                <c:pt idx="348">
                  <c:v>0.99776239788890575</c:v>
                </c:pt>
                <c:pt idx="349">
                  <c:v>1.0183584182595686</c:v>
                </c:pt>
                <c:pt idx="350">
                  <c:v>0.9735498118696454</c:v>
                </c:pt>
                <c:pt idx="351">
                  <c:v>0.95567247241081188</c:v>
                </c:pt>
                <c:pt idx="352">
                  <c:v>0.94471975528258789</c:v>
                </c:pt>
                <c:pt idx="353">
                  <c:v>1.1382671110277207</c:v>
                </c:pt>
                <c:pt idx="354">
                  <c:v>1.0743498068337336</c:v>
                </c:pt>
                <c:pt idx="355">
                  <c:v>1.0602019420736084</c:v>
                </c:pt>
                <c:pt idx="356">
                  <c:v>1.3482221509612839</c:v>
                </c:pt>
                <c:pt idx="357">
                  <c:v>1.3418374422475421</c:v>
                </c:pt>
                <c:pt idx="358">
                  <c:v>1.2477809130124231</c:v>
                </c:pt>
                <c:pt idx="359">
                  <c:v>1.1886906023841308</c:v>
                </c:pt>
                <c:pt idx="360">
                  <c:v>1.0908813540930939</c:v>
                </c:pt>
                <c:pt idx="361">
                  <c:v>1.0635479793170444</c:v>
                </c:pt>
                <c:pt idx="362">
                  <c:v>1.0280317779458985</c:v>
                </c:pt>
                <c:pt idx="363">
                  <c:v>0.98573173068134179</c:v>
                </c:pt>
                <c:pt idx="364">
                  <c:v>0.97360787174474661</c:v>
                </c:pt>
                <c:pt idx="365">
                  <c:v>0.96170559982998816</c:v>
                </c:pt>
                <c:pt idx="366">
                  <c:v>0.96982952155892665</c:v>
                </c:pt>
                <c:pt idx="367">
                  <c:v>0.94721130225709815</c:v>
                </c:pt>
                <c:pt idx="368">
                  <c:v>0.91565112336497889</c:v>
                </c:pt>
                <c:pt idx="369">
                  <c:v>0.88011724821484516</c:v>
                </c:pt>
                <c:pt idx="370">
                  <c:v>0.90148144986751755</c:v>
                </c:pt>
                <c:pt idx="371">
                  <c:v>0.91301355250493388</c:v>
                </c:pt>
                <c:pt idx="372">
                  <c:v>0.90720660635325689</c:v>
                </c:pt>
                <c:pt idx="373">
                  <c:v>0.87852401102116595</c:v>
                </c:pt>
                <c:pt idx="374">
                  <c:v>0.87580737141602039</c:v>
                </c:pt>
                <c:pt idx="375">
                  <c:v>0.8665031692436117</c:v>
                </c:pt>
                <c:pt idx="376">
                  <c:v>0.87448094812625399</c:v>
                </c:pt>
                <c:pt idx="377">
                  <c:v>0.97677642347753346</c:v>
                </c:pt>
                <c:pt idx="378">
                  <c:v>1.0378734210077722</c:v>
                </c:pt>
                <c:pt idx="379">
                  <c:v>1.0328273039079219</c:v>
                </c:pt>
                <c:pt idx="380">
                  <c:v>1.0009156321311505</c:v>
                </c:pt>
                <c:pt idx="381">
                  <c:v>1.0675560619540576</c:v>
                </c:pt>
                <c:pt idx="382">
                  <c:v>1.0461093801467296</c:v>
                </c:pt>
                <c:pt idx="383">
                  <c:v>1.0414243424884151</c:v>
                </c:pt>
                <c:pt idx="384">
                  <c:v>1.0066692230560654</c:v>
                </c:pt>
                <c:pt idx="385">
                  <c:v>0.98927230317841786</c:v>
                </c:pt>
                <c:pt idx="386">
                  <c:v>0.96158099569299649</c:v>
                </c:pt>
                <c:pt idx="387">
                  <c:v>0.98001732367579131</c:v>
                </c:pt>
                <c:pt idx="388">
                  <c:v>0.9767757725728301</c:v>
                </c:pt>
                <c:pt idx="389">
                  <c:v>0.94877935866061602</c:v>
                </c:pt>
                <c:pt idx="390">
                  <c:v>0.92444480026144848</c:v>
                </c:pt>
                <c:pt idx="391">
                  <c:v>0.96757675759308504</c:v>
                </c:pt>
                <c:pt idx="392">
                  <c:v>0.9780713489476307</c:v>
                </c:pt>
                <c:pt idx="393">
                  <c:v>0.9644747650569736</c:v>
                </c:pt>
                <c:pt idx="394">
                  <c:v>0.96408503122935474</c:v>
                </c:pt>
                <c:pt idx="395">
                  <c:v>1.0879655453061565</c:v>
                </c:pt>
                <c:pt idx="396">
                  <c:v>1.0934402718064018</c:v>
                </c:pt>
                <c:pt idx="397">
                  <c:v>1.0634012112739051</c:v>
                </c:pt>
                <c:pt idx="398">
                  <c:v>1.0541091899556128</c:v>
                </c:pt>
                <c:pt idx="399">
                  <c:v>1.0643302754642154</c:v>
                </c:pt>
                <c:pt idx="400">
                  <c:v>1.146656447855571</c:v>
                </c:pt>
                <c:pt idx="401">
                  <c:v>1.1517007552586316</c:v>
                </c:pt>
                <c:pt idx="402">
                  <c:v>1.1043443551032346</c:v>
                </c:pt>
                <c:pt idx="403">
                  <c:v>1.083985908582743</c:v>
                </c:pt>
                <c:pt idx="404">
                  <c:v>1.0584304924719541</c:v>
                </c:pt>
                <c:pt idx="405">
                  <c:v>1.0716695920240036</c:v>
                </c:pt>
                <c:pt idx="406">
                  <c:v>1.0340765067457145</c:v>
                </c:pt>
                <c:pt idx="407">
                  <c:v>1.0343924132930551</c:v>
                </c:pt>
                <c:pt idx="408">
                  <c:v>1.0631748006054138</c:v>
                </c:pt>
                <c:pt idx="409">
                  <c:v>1.0611300412752214</c:v>
                </c:pt>
                <c:pt idx="410">
                  <c:v>0.97130513940621244</c:v>
                </c:pt>
                <c:pt idx="411">
                  <c:v>0.96850718317231832</c:v>
                </c:pt>
                <c:pt idx="412">
                  <c:v>0.93882718096834283</c:v>
                </c:pt>
                <c:pt idx="413">
                  <c:v>0.94000537078176982</c:v>
                </c:pt>
                <c:pt idx="414">
                  <c:v>0.95607280566109443</c:v>
                </c:pt>
                <c:pt idx="415">
                  <c:v>0.93689193101975776</c:v>
                </c:pt>
                <c:pt idx="416">
                  <c:v>0.91029140349954829</c:v>
                </c:pt>
                <c:pt idx="417">
                  <c:v>0.90666904476639831</c:v>
                </c:pt>
                <c:pt idx="418">
                  <c:v>0.90875159194866617</c:v>
                </c:pt>
                <c:pt idx="419">
                  <c:v>0.89049352557235706</c:v>
                </c:pt>
                <c:pt idx="420">
                  <c:v>0.88856491078571587</c:v>
                </c:pt>
                <c:pt idx="421">
                  <c:v>0.88856491078571542</c:v>
                </c:pt>
                <c:pt idx="422">
                  <c:v>0.86521831136375771</c:v>
                </c:pt>
                <c:pt idx="423">
                  <c:v>0.84913677153517697</c:v>
                </c:pt>
                <c:pt idx="424">
                  <c:v>0.82938039987250078</c:v>
                </c:pt>
                <c:pt idx="425">
                  <c:v>0.9332238986312914</c:v>
                </c:pt>
                <c:pt idx="426">
                  <c:v>0.9746693236982098</c:v>
                </c:pt>
                <c:pt idx="427">
                  <c:v>0.95999230880871356</c:v>
                </c:pt>
                <c:pt idx="428">
                  <c:v>1.0264760251410396</c:v>
                </c:pt>
                <c:pt idx="429">
                  <c:v>1.0360058635687937</c:v>
                </c:pt>
                <c:pt idx="430">
                  <c:v>1.0713179025680988</c:v>
                </c:pt>
                <c:pt idx="431">
                  <c:v>1.1044073628918476</c:v>
                </c:pt>
                <c:pt idx="432">
                  <c:v>1.0814887533333168</c:v>
                </c:pt>
                <c:pt idx="433">
                  <c:v>1.0805460411607026</c:v>
                </c:pt>
                <c:pt idx="434">
                  <c:v>1.065406028389815</c:v>
                </c:pt>
                <c:pt idx="435">
                  <c:v>1.0775968596954482</c:v>
                </c:pt>
                <c:pt idx="436">
                  <c:v>1.0681799321275052</c:v>
                </c:pt>
                <c:pt idx="437">
                  <c:v>1.0300186744357152</c:v>
                </c:pt>
                <c:pt idx="438">
                  <c:v>0.98054731495300618</c:v>
                </c:pt>
                <c:pt idx="439">
                  <c:v>0.99048402480895947</c:v>
                </c:pt>
                <c:pt idx="440">
                  <c:v>0.97744965184577293</c:v>
                </c:pt>
                <c:pt idx="441">
                  <c:v>0.95698966249103179</c:v>
                </c:pt>
                <c:pt idx="442">
                  <c:v>0.91292580554452141</c:v>
                </c:pt>
                <c:pt idx="443">
                  <c:v>0.89265834955666401</c:v>
                </c:pt>
                <c:pt idx="444">
                  <c:v>0.87695907443801968</c:v>
                </c:pt>
                <c:pt idx="445">
                  <c:v>0.88363012629345872</c:v>
                </c:pt>
                <c:pt idx="446">
                  <c:v>0.87206913631204264</c:v>
                </c:pt>
                <c:pt idx="447">
                  <c:v>0.85195913122611489</c:v>
                </c:pt>
                <c:pt idx="448">
                  <c:v>0.85219720389377718</c:v>
                </c:pt>
                <c:pt idx="449">
                  <c:v>0.87002450338303683</c:v>
                </c:pt>
                <c:pt idx="450">
                  <c:v>0.86205545919552462</c:v>
                </c:pt>
                <c:pt idx="451">
                  <c:v>0.8765820670518647</c:v>
                </c:pt>
                <c:pt idx="452">
                  <c:v>0.88072874812782942</c:v>
                </c:pt>
                <c:pt idx="453">
                  <c:v>0.88269177550429945</c:v>
                </c:pt>
                <c:pt idx="454">
                  <c:v>0.87623778388315243</c:v>
                </c:pt>
                <c:pt idx="455">
                  <c:v>0.88133539013205564</c:v>
                </c:pt>
                <c:pt idx="456">
                  <c:v>0.78637879818901357</c:v>
                </c:pt>
                <c:pt idx="457">
                  <c:v>0.81734784837929264</c:v>
                </c:pt>
                <c:pt idx="458">
                  <c:v>0.82038789375839782</c:v>
                </c:pt>
                <c:pt idx="459">
                  <c:v>0.78265777169756423</c:v>
                </c:pt>
                <c:pt idx="460">
                  <c:v>0.7388459987376429</c:v>
                </c:pt>
                <c:pt idx="461">
                  <c:v>0.66229814867431946</c:v>
                </c:pt>
                <c:pt idx="462">
                  <c:v>0.64544328753890201</c:v>
                </c:pt>
                <c:pt idx="463">
                  <c:v>0.61947529331134843</c:v>
                </c:pt>
                <c:pt idx="464">
                  <c:v>0.60990737841846321</c:v>
                </c:pt>
                <c:pt idx="465">
                  <c:v>0.54318844762482166</c:v>
                </c:pt>
                <c:pt idx="466">
                  <c:v>0.57084448995445991</c:v>
                </c:pt>
                <c:pt idx="467">
                  <c:v>0.59638642520709118</c:v>
                </c:pt>
                <c:pt idx="468">
                  <c:v>0.56207486742140667</c:v>
                </c:pt>
                <c:pt idx="469">
                  <c:v>0.57053393711539313</c:v>
                </c:pt>
                <c:pt idx="470">
                  <c:v>0.57034427527267739</c:v>
                </c:pt>
                <c:pt idx="471">
                  <c:v>0.57103653972193269</c:v>
                </c:pt>
                <c:pt idx="472">
                  <c:v>0.57508179441375906</c:v>
                </c:pt>
                <c:pt idx="473">
                  <c:v>0.57317746019353288</c:v>
                </c:pt>
                <c:pt idx="474">
                  <c:v>0.57104412124238102</c:v>
                </c:pt>
                <c:pt idx="475">
                  <c:v>0.57692303171531811</c:v>
                </c:pt>
                <c:pt idx="476">
                  <c:v>0.56861741773058017</c:v>
                </c:pt>
                <c:pt idx="477">
                  <c:v>0.56492459409345896</c:v>
                </c:pt>
                <c:pt idx="478">
                  <c:v>0.55548967416573514</c:v>
                </c:pt>
                <c:pt idx="479">
                  <c:v>0.57622107763533581</c:v>
                </c:pt>
                <c:pt idx="480">
                  <c:v>0.5705076252147433</c:v>
                </c:pt>
                <c:pt idx="481">
                  <c:v>0.58364363183255108</c:v>
                </c:pt>
                <c:pt idx="482">
                  <c:v>0.60839430667452543</c:v>
                </c:pt>
                <c:pt idx="483">
                  <c:v>0.61555504997129984</c:v>
                </c:pt>
                <c:pt idx="484">
                  <c:v>0.59561396790205079</c:v>
                </c:pt>
                <c:pt idx="485">
                  <c:v>0.59823314945545492</c:v>
                </c:pt>
                <c:pt idx="486">
                  <c:v>0.60283563279908103</c:v>
                </c:pt>
                <c:pt idx="487">
                  <c:v>0.59436681766454702</c:v>
                </c:pt>
                <c:pt idx="488">
                  <c:v>0.59708500472858528</c:v>
                </c:pt>
                <c:pt idx="489">
                  <c:v>0.59067681205020706</c:v>
                </c:pt>
                <c:pt idx="490">
                  <c:v>0.50392142680471985</c:v>
                </c:pt>
                <c:pt idx="491">
                  <c:v>0.50303632504987472</c:v>
                </c:pt>
                <c:pt idx="492">
                  <c:v>0.5247985544666135</c:v>
                </c:pt>
                <c:pt idx="493">
                  <c:v>0.51640338617822057</c:v>
                </c:pt>
                <c:pt idx="494">
                  <c:v>0.51015915286018787</c:v>
                </c:pt>
                <c:pt idx="495">
                  <c:v>0.5136476136907232</c:v>
                </c:pt>
                <c:pt idx="496">
                  <c:v>0.51362950085767201</c:v>
                </c:pt>
                <c:pt idx="497">
                  <c:v>0.65366534454519654</c:v>
                </c:pt>
                <c:pt idx="498">
                  <c:v>0.65142197348477826</c:v>
                </c:pt>
                <c:pt idx="499">
                  <c:v>0.64149446120871723</c:v>
                </c:pt>
                <c:pt idx="500">
                  <c:v>0.66385510837054962</c:v>
                </c:pt>
                <c:pt idx="501">
                  <c:v>0.70031177192622829</c:v>
                </c:pt>
                <c:pt idx="502">
                  <c:v>0.75129910088958241</c:v>
                </c:pt>
                <c:pt idx="503">
                  <c:v>0.77889835189646195</c:v>
                </c:pt>
                <c:pt idx="504">
                  <c:v>0.78444145527570952</c:v>
                </c:pt>
                <c:pt idx="505">
                  <c:v>0.82751874012477655</c:v>
                </c:pt>
                <c:pt idx="506">
                  <c:v>0.79044503643686814</c:v>
                </c:pt>
                <c:pt idx="507">
                  <c:v>0.79235746501591486</c:v>
                </c:pt>
                <c:pt idx="508">
                  <c:v>0.84036202310724251</c:v>
                </c:pt>
                <c:pt idx="509">
                  <c:v>0.93400699311507307</c:v>
                </c:pt>
                <c:pt idx="510">
                  <c:v>0.95286379595577875</c:v>
                </c:pt>
                <c:pt idx="511">
                  <c:v>0.95442279475886205</c:v>
                </c:pt>
                <c:pt idx="512">
                  <c:v>0.99269589092750954</c:v>
                </c:pt>
                <c:pt idx="513">
                  <c:v>0.92943391187090751</c:v>
                </c:pt>
                <c:pt idx="514">
                  <c:v>0.97052341357406646</c:v>
                </c:pt>
                <c:pt idx="515">
                  <c:v>0.89561461273419918</c:v>
                </c:pt>
                <c:pt idx="516">
                  <c:v>0.84918391728312159</c:v>
                </c:pt>
                <c:pt idx="517">
                  <c:v>0.88239142307379403</c:v>
                </c:pt>
                <c:pt idx="518">
                  <c:v>0.89739176866346471</c:v>
                </c:pt>
                <c:pt idx="519">
                  <c:v>0.89824578376379416</c:v>
                </c:pt>
                <c:pt idx="520">
                  <c:v>0.88788010917060456</c:v>
                </c:pt>
                <c:pt idx="521">
                  <c:v>1.0361321578723584</c:v>
                </c:pt>
                <c:pt idx="522">
                  <c:v>1.0520218492564399</c:v>
                </c:pt>
                <c:pt idx="523">
                  <c:v>1.0452897176093288</c:v>
                </c:pt>
                <c:pt idx="524">
                  <c:v>1.0036982929436113</c:v>
                </c:pt>
                <c:pt idx="525">
                  <c:v>0.99423545549870262</c:v>
                </c:pt>
                <c:pt idx="526">
                  <c:v>1.0011005876478707</c:v>
                </c:pt>
                <c:pt idx="527">
                  <c:v>1.0008902603711436</c:v>
                </c:pt>
                <c:pt idx="528">
                  <c:v>0.9983096661621832</c:v>
                </c:pt>
                <c:pt idx="529">
                  <c:v>0.97179188404801797</c:v>
                </c:pt>
                <c:pt idx="530">
                  <c:v>0.9758827401915009</c:v>
                </c:pt>
                <c:pt idx="531">
                  <c:v>0.98734566993856998</c:v>
                </c:pt>
                <c:pt idx="532">
                  <c:v>0.99989721446036028</c:v>
                </c:pt>
                <c:pt idx="533">
                  <c:v>1.008654500389079</c:v>
                </c:pt>
                <c:pt idx="534">
                  <c:v>1.0164302261425615</c:v>
                </c:pt>
                <c:pt idx="535">
                  <c:v>0.99119994898713104</c:v>
                </c:pt>
                <c:pt idx="536">
                  <c:v>1.0076349455402955</c:v>
                </c:pt>
                <c:pt idx="537">
                  <c:v>0.97769714741904701</c:v>
                </c:pt>
                <c:pt idx="538">
                  <c:v>0.92743009575588309</c:v>
                </c:pt>
                <c:pt idx="539">
                  <c:v>0.93827398795181172</c:v>
                </c:pt>
                <c:pt idx="540">
                  <c:v>0.95640341755891878</c:v>
                </c:pt>
                <c:pt idx="541">
                  <c:v>0.88551818740119936</c:v>
                </c:pt>
                <c:pt idx="542">
                  <c:v>0.84600133945216838</c:v>
                </c:pt>
                <c:pt idx="543">
                  <c:v>2.1609384524157518</c:v>
                </c:pt>
                <c:pt idx="544">
                  <c:v>2.2700348851893977</c:v>
                </c:pt>
                <c:pt idx="545">
                  <c:v>2.4637590955791442</c:v>
                </c:pt>
                <c:pt idx="546">
                  <c:v>2.8259988064637471</c:v>
                </c:pt>
                <c:pt idx="547">
                  <c:v>2.6598795087401075</c:v>
                </c:pt>
                <c:pt idx="548">
                  <c:v>2.5428283059751098</c:v>
                </c:pt>
                <c:pt idx="549">
                  <c:v>2.4596364031592146</c:v>
                </c:pt>
                <c:pt idx="550">
                  <c:v>2.3241875886463297</c:v>
                </c:pt>
                <c:pt idx="551">
                  <c:v>2.4152797722343631</c:v>
                </c:pt>
                <c:pt idx="552">
                  <c:v>2.4560978189793738</c:v>
                </c:pt>
                <c:pt idx="553">
                  <c:v>2.4093188372648839</c:v>
                </c:pt>
                <c:pt idx="554">
                  <c:v>2.4382285481494681</c:v>
                </c:pt>
                <c:pt idx="555">
                  <c:v>2.5993178966853203</c:v>
                </c:pt>
                <c:pt idx="556">
                  <c:v>2.5929912992182396</c:v>
                </c:pt>
                <c:pt idx="557">
                  <c:v>2.6581604157135956</c:v>
                </c:pt>
                <c:pt idx="558">
                  <c:v>2.5038343316185774</c:v>
                </c:pt>
                <c:pt idx="559">
                  <c:v>2.3336878687559803</c:v>
                </c:pt>
                <c:pt idx="560">
                  <c:v>2.3207060894615985</c:v>
                </c:pt>
                <c:pt idx="561">
                  <c:v>2.2090047740303302</c:v>
                </c:pt>
                <c:pt idx="562">
                  <c:v>2.1018121555988003</c:v>
                </c:pt>
                <c:pt idx="563">
                  <c:v>2.0394727625578022</c:v>
                </c:pt>
                <c:pt idx="564">
                  <c:v>1.8979513482417085</c:v>
                </c:pt>
                <c:pt idx="565">
                  <c:v>1.8478150688489037</c:v>
                </c:pt>
                <c:pt idx="566">
                  <c:v>1.6299361981399054</c:v>
                </c:pt>
                <c:pt idx="567">
                  <c:v>1.722131129824815</c:v>
                </c:pt>
                <c:pt idx="568">
                  <c:v>1.5822946981225494</c:v>
                </c:pt>
                <c:pt idx="569">
                  <c:v>1.4990380336636842</c:v>
                </c:pt>
                <c:pt idx="570">
                  <c:v>1.3742478482106315</c:v>
                </c:pt>
                <c:pt idx="571">
                  <c:v>1.3552613600012184</c:v>
                </c:pt>
                <c:pt idx="572">
                  <c:v>1.3338923737958037</c:v>
                </c:pt>
                <c:pt idx="573">
                  <c:v>1.2195601688290054</c:v>
                </c:pt>
                <c:pt idx="574">
                  <c:v>1.1823067044679081</c:v>
                </c:pt>
                <c:pt idx="575">
                  <c:v>1.1638650591670996</c:v>
                </c:pt>
                <c:pt idx="576">
                  <c:v>1.1654081841390758</c:v>
                </c:pt>
                <c:pt idx="577">
                  <c:v>1.1111628190813059</c:v>
                </c:pt>
                <c:pt idx="578">
                  <c:v>1.1680122579599168</c:v>
                </c:pt>
                <c:pt idx="579">
                  <c:v>4.2293518031915625</c:v>
                </c:pt>
                <c:pt idx="580">
                  <c:v>4.001103119567583</c:v>
                </c:pt>
                <c:pt idx="581">
                  <c:v>4.0822517095894444</c:v>
                </c:pt>
                <c:pt idx="582">
                  <c:v>4.5008586367498777</c:v>
                </c:pt>
                <c:pt idx="583">
                  <c:v>4.7306195322159494</c:v>
                </c:pt>
                <c:pt idx="584">
                  <c:v>4.3077108196599596</c:v>
                </c:pt>
                <c:pt idx="585">
                  <c:v>4.5827797014262908</c:v>
                </c:pt>
                <c:pt idx="586">
                  <c:v>4.7316849485330241</c:v>
                </c:pt>
                <c:pt idx="587">
                  <c:v>4.5459068753284253</c:v>
                </c:pt>
                <c:pt idx="588">
                  <c:v>4.1033910815833519</c:v>
                </c:pt>
                <c:pt idx="589">
                  <c:v>3.9819786227282719</c:v>
                </c:pt>
                <c:pt idx="590">
                  <c:v>4.1649501164431708</c:v>
                </c:pt>
                <c:pt idx="591">
                  <c:v>4.0605763179422043</c:v>
                </c:pt>
                <c:pt idx="592">
                  <c:v>3.7511774510670288</c:v>
                </c:pt>
                <c:pt idx="593">
                  <c:v>3.319330302252693</c:v>
                </c:pt>
                <c:pt idx="594">
                  <c:v>3.5091383680386405</c:v>
                </c:pt>
                <c:pt idx="595">
                  <c:v>3.420233703788282</c:v>
                </c:pt>
                <c:pt idx="596">
                  <c:v>3.230780374708742</c:v>
                </c:pt>
                <c:pt idx="597">
                  <c:v>3.1942030030938504</c:v>
                </c:pt>
                <c:pt idx="598">
                  <c:v>3.1613398870351825</c:v>
                </c:pt>
                <c:pt idx="599">
                  <c:v>3.1616311506061678</c:v>
                </c:pt>
                <c:pt idx="600">
                  <c:v>3.8367604484027233</c:v>
                </c:pt>
                <c:pt idx="601">
                  <c:v>3.5863102871293964</c:v>
                </c:pt>
                <c:pt idx="602">
                  <c:v>3.1210087341984027</c:v>
                </c:pt>
                <c:pt idx="603">
                  <c:v>3.0350303404337735</c:v>
                </c:pt>
                <c:pt idx="604">
                  <c:v>2.7924230920632516</c:v>
                </c:pt>
                <c:pt idx="605">
                  <c:v>3.0282640902661173</c:v>
                </c:pt>
                <c:pt idx="606">
                  <c:v>3.7533211180011432</c:v>
                </c:pt>
                <c:pt idx="607">
                  <c:v>51.194120842909392</c:v>
                </c:pt>
                <c:pt idx="608">
                  <c:v>40.27039305244061</c:v>
                </c:pt>
                <c:pt idx="609">
                  <c:v>33.835362506428481</c:v>
                </c:pt>
                <c:pt idx="610">
                  <c:v>24.378069471337469</c:v>
                </c:pt>
                <c:pt idx="611">
                  <c:v>23.382095102858671</c:v>
                </c:pt>
                <c:pt idx="612">
                  <c:v>19.691388395469989</c:v>
                </c:pt>
                <c:pt idx="613">
                  <c:v>18.852690687568558</c:v>
                </c:pt>
                <c:pt idx="614">
                  <c:v>17.746306532563125</c:v>
                </c:pt>
                <c:pt idx="615">
                  <c:v>17.545496711255506</c:v>
                </c:pt>
                <c:pt idx="616">
                  <c:v>14.795691583876764</c:v>
                </c:pt>
                <c:pt idx="617">
                  <c:v>12.846245904762542</c:v>
                </c:pt>
                <c:pt idx="618">
                  <c:v>12.719119033814092</c:v>
                </c:pt>
                <c:pt idx="619">
                  <c:v>10.324955840726224</c:v>
                </c:pt>
                <c:pt idx="620">
                  <c:v>10.875994945707564</c:v>
                </c:pt>
                <c:pt idx="621">
                  <c:v>11.079816503192637</c:v>
                </c:pt>
                <c:pt idx="622">
                  <c:v>19.316974347302327</c:v>
                </c:pt>
                <c:pt idx="623">
                  <c:v>27.144818896627434</c:v>
                </c:pt>
                <c:pt idx="624">
                  <c:v>31.483541346018644</c:v>
                </c:pt>
                <c:pt idx="625">
                  <c:v>31.505424206659161</c:v>
                </c:pt>
                <c:pt idx="626">
                  <c:v>30.444038125129303</c:v>
                </c:pt>
                <c:pt idx="627">
                  <c:v>31.776035187056284</c:v>
                </c:pt>
                <c:pt idx="628">
                  <c:v>32.893566228627741</c:v>
                </c:pt>
                <c:pt idx="629">
                  <c:v>38.850306384708595</c:v>
                </c:pt>
                <c:pt idx="630">
                  <c:v>74.696635368830357</c:v>
                </c:pt>
                <c:pt idx="631">
                  <c:v>62.003113836699001</c:v>
                </c:pt>
                <c:pt idx="632">
                  <c:v>55.820323332468249</c:v>
                </c:pt>
                <c:pt idx="633">
                  <c:v>43.498970755001508</c:v>
                </c:pt>
                <c:pt idx="634">
                  <c:v>40.894976433639684</c:v>
                </c:pt>
                <c:pt idx="635">
                  <c:v>37.716407316400073</c:v>
                </c:pt>
                <c:pt idx="636">
                  <c:v>33.782159074563388</c:v>
                </c:pt>
                <c:pt idx="637">
                  <c:v>26.943043922696692</c:v>
                </c:pt>
                <c:pt idx="638">
                  <c:v>26.444050988534595</c:v>
                </c:pt>
                <c:pt idx="639">
                  <c:v>23.448631864417706</c:v>
                </c:pt>
                <c:pt idx="640">
                  <c:v>21.390945910964977</c:v>
                </c:pt>
                <c:pt idx="641">
                  <c:v>25.52613894721831</c:v>
                </c:pt>
                <c:pt idx="642">
                  <c:v>28.732894741497322</c:v>
                </c:pt>
                <c:pt idx="643">
                  <c:v>31.13109200731472</c:v>
                </c:pt>
                <c:pt idx="644">
                  <c:v>28.999614155915442</c:v>
                </c:pt>
                <c:pt idx="645">
                  <c:v>27.50578147431035</c:v>
                </c:pt>
                <c:pt idx="646">
                  <c:v>27.541297151901386</c:v>
                </c:pt>
                <c:pt idx="647">
                  <c:v>26.949386330514375</c:v>
                </c:pt>
                <c:pt idx="648">
                  <c:v>25.989608594563858</c:v>
                </c:pt>
                <c:pt idx="649">
                  <c:v>25.693103501170782</c:v>
                </c:pt>
                <c:pt idx="650">
                  <c:v>25.75022892451998</c:v>
                </c:pt>
                <c:pt idx="651">
                  <c:v>25.110163991005951</c:v>
                </c:pt>
                <c:pt idx="652">
                  <c:v>26.027095387553061</c:v>
                </c:pt>
                <c:pt idx="653">
                  <c:v>24.38028122655744</c:v>
                </c:pt>
                <c:pt idx="654">
                  <c:v>24.798867556596317</c:v>
                </c:pt>
                <c:pt idx="655">
                  <c:v>25.481271815169951</c:v>
                </c:pt>
                <c:pt idx="656">
                  <c:v>33.815280308394378</c:v>
                </c:pt>
                <c:pt idx="657">
                  <c:v>35.348389805084572</c:v>
                </c:pt>
                <c:pt idx="658">
                  <c:v>36.075918001681728</c:v>
                </c:pt>
                <c:pt idx="659">
                  <c:v>38.306544841412787</c:v>
                </c:pt>
                <c:pt idx="660">
                  <c:v>46.386447829831859</c:v>
                </c:pt>
                <c:pt idx="661">
                  <c:v>48.107519773162331</c:v>
                </c:pt>
                <c:pt idx="662">
                  <c:v>45.890890305372523</c:v>
                </c:pt>
                <c:pt idx="663">
                  <c:v>40.973049748253565</c:v>
                </c:pt>
                <c:pt idx="664">
                  <c:v>41.409929246325653</c:v>
                </c:pt>
                <c:pt idx="665">
                  <c:v>39.384123962031303</c:v>
                </c:pt>
                <c:pt idx="666">
                  <c:v>37.51700686578701</c:v>
                </c:pt>
                <c:pt idx="667">
                  <c:v>34.855494098374635</c:v>
                </c:pt>
                <c:pt idx="668">
                  <c:v>31.382382820019256</c:v>
                </c:pt>
                <c:pt idx="669">
                  <c:v>32.888365493660885</c:v>
                </c:pt>
                <c:pt idx="670">
                  <c:v>32.253521323216361</c:v>
                </c:pt>
                <c:pt idx="671">
                  <c:v>39.724839952520014</c:v>
                </c:pt>
                <c:pt idx="672">
                  <c:v>39.327212329386086</c:v>
                </c:pt>
                <c:pt idx="673">
                  <c:v>37.079459504970551</c:v>
                </c:pt>
                <c:pt idx="674">
                  <c:v>41.113855412456026</c:v>
                </c:pt>
                <c:pt idx="675">
                  <c:v>41.118429908816644</c:v>
                </c:pt>
                <c:pt idx="676">
                  <c:v>38.69380640351195</c:v>
                </c:pt>
                <c:pt idx="677">
                  <c:v>34.969376281185241</c:v>
                </c:pt>
                <c:pt idx="678">
                  <c:v>37.134126387186321</c:v>
                </c:pt>
                <c:pt idx="679">
                  <c:v>47.984752600637187</c:v>
                </c:pt>
                <c:pt idx="680">
                  <c:v>52.025213998967729</c:v>
                </c:pt>
                <c:pt idx="681">
                  <c:v>50.434445032915271</c:v>
                </c:pt>
                <c:pt idx="682">
                  <c:v>48.246135600017851</c:v>
                </c:pt>
                <c:pt idx="683">
                  <c:v>46.680271181346981</c:v>
                </c:pt>
                <c:pt idx="684">
                  <c:v>44.794274358032418</c:v>
                </c:pt>
                <c:pt idx="685">
                  <c:v>43.629894686165784</c:v>
                </c:pt>
                <c:pt idx="686">
                  <c:v>40.345653535623924</c:v>
                </c:pt>
                <c:pt idx="687">
                  <c:v>40.581190575085962</c:v>
                </c:pt>
                <c:pt idx="688">
                  <c:v>40.155495050905813</c:v>
                </c:pt>
                <c:pt idx="689">
                  <c:v>38.783820111003813</c:v>
                </c:pt>
                <c:pt idx="690">
                  <c:v>34.42199809541399</c:v>
                </c:pt>
                <c:pt idx="691">
                  <c:v>38.365996276812787</c:v>
                </c:pt>
                <c:pt idx="692">
                  <c:v>42.163500735014679</c:v>
                </c:pt>
                <c:pt idx="693">
                  <c:v>51.990467668333793</c:v>
                </c:pt>
                <c:pt idx="694">
                  <c:v>67.011755414319012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50.048028233974122</c:v>
                </c:pt>
                <c:pt idx="708">
                  <c:v>51.229785232713461</c:v>
                </c:pt>
                <c:pt idx="709">
                  <c:v>54.478398254016923</c:v>
                </c:pt>
                <c:pt idx="710">
                  <c:v>56.597098441850925</c:v>
                </c:pt>
                <c:pt idx="711">
                  <c:v>57.73833596122747</c:v>
                </c:pt>
                <c:pt idx="712">
                  <c:v>58.82687708816453</c:v>
                </c:pt>
                <c:pt idx="713">
                  <c:v>59.43647903072209</c:v>
                </c:pt>
                <c:pt idx="714">
                  <c:v>62.850374425586928</c:v>
                </c:pt>
                <c:pt idx="715">
                  <c:v>62.76516509791535</c:v>
                </c:pt>
                <c:pt idx="716">
                  <c:v>66.925822022922404</c:v>
                </c:pt>
                <c:pt idx="717">
                  <c:v>66.931757074816346</c:v>
                </c:pt>
                <c:pt idx="718">
                  <c:v>71.901121585712005</c:v>
                </c:pt>
                <c:pt idx="719">
                  <c:v>67.668539441275328</c:v>
                </c:pt>
                <c:pt idx="720">
                  <c:v>66.367578341140728</c:v>
                </c:pt>
                <c:pt idx="721">
                  <c:v>68.572623633824435</c:v>
                </c:pt>
                <c:pt idx="722">
                  <c:v>54.905028935423282</c:v>
                </c:pt>
                <c:pt idx="723">
                  <c:v>62.082554077676541</c:v>
                </c:pt>
                <c:pt idx="724">
                  <c:v>63.901378057609421</c:v>
                </c:pt>
                <c:pt idx="725">
                  <c:v>80.060778507619887</c:v>
                </c:pt>
                <c:pt idx="726">
                  <c:v>80.507424584716119</c:v>
                </c:pt>
                <c:pt idx="727">
                  <c:v>72.683854026674595</c:v>
                </c:pt>
                <c:pt idx="728">
                  <c:v>62.453279280858723</c:v>
                </c:pt>
                <c:pt idx="729">
                  <c:v>68.566986969973016</c:v>
                </c:pt>
                <c:pt idx="730">
                  <c:v>64.554473097349231</c:v>
                </c:pt>
                <c:pt idx="731">
                  <c:v>78.815021963420094</c:v>
                </c:pt>
                <c:pt idx="732">
                  <c:v>87.086625781298025</c:v>
                </c:pt>
                <c:pt idx="733">
                  <c:v>91.350940532360667</c:v>
                </c:pt>
                <c:pt idx="734">
                  <c:v>98.971132409480717</c:v>
                </c:pt>
                <c:pt idx="735">
                  <c:v>96.511866081738134</c:v>
                </c:pt>
                <c:pt idx="736">
                  <c:v>98.1765387620068</c:v>
                </c:pt>
                <c:pt idx="737">
                  <c:v>83.527019079244866</c:v>
                </c:pt>
                <c:pt idx="738">
                  <c:v>88.663498457834223</c:v>
                </c:pt>
                <c:pt idx="739">
                  <c:v>89.599456311169504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F-49F6-8CD7-E7FEF7154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logBase val="10"/>
          <c:orientation val="minMax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Prestamos/Deudas del BCV al TdC Paralelo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'Weekly Raw'!$LD$5:$AKQ$5</c:f>
              <c:numCache>
                <c:formatCode>m/d/yyyy</c:formatCode>
                <c:ptCount val="664"/>
                <c:pt idx="0">
                  <c:v>39087</c:v>
                </c:pt>
                <c:pt idx="1">
                  <c:v>39094</c:v>
                </c:pt>
                <c:pt idx="2">
                  <c:v>39101</c:v>
                </c:pt>
                <c:pt idx="3">
                  <c:v>39108</c:v>
                </c:pt>
                <c:pt idx="4">
                  <c:v>39115</c:v>
                </c:pt>
                <c:pt idx="5">
                  <c:v>39122</c:v>
                </c:pt>
                <c:pt idx="6">
                  <c:v>39129</c:v>
                </c:pt>
                <c:pt idx="7">
                  <c:v>39136</c:v>
                </c:pt>
                <c:pt idx="8">
                  <c:v>39143</c:v>
                </c:pt>
                <c:pt idx="9">
                  <c:v>39150</c:v>
                </c:pt>
                <c:pt idx="10">
                  <c:v>39157</c:v>
                </c:pt>
                <c:pt idx="11">
                  <c:v>39164</c:v>
                </c:pt>
                <c:pt idx="12">
                  <c:v>39171</c:v>
                </c:pt>
                <c:pt idx="13">
                  <c:v>39178</c:v>
                </c:pt>
                <c:pt idx="14">
                  <c:v>39185</c:v>
                </c:pt>
                <c:pt idx="15">
                  <c:v>39192</c:v>
                </c:pt>
                <c:pt idx="16">
                  <c:v>39199</c:v>
                </c:pt>
                <c:pt idx="17">
                  <c:v>39206</c:v>
                </c:pt>
                <c:pt idx="18">
                  <c:v>39213</c:v>
                </c:pt>
                <c:pt idx="19">
                  <c:v>39220</c:v>
                </c:pt>
                <c:pt idx="20">
                  <c:v>39227</c:v>
                </c:pt>
                <c:pt idx="21">
                  <c:v>39234</c:v>
                </c:pt>
                <c:pt idx="22">
                  <c:v>39241</c:v>
                </c:pt>
                <c:pt idx="23">
                  <c:v>39248</c:v>
                </c:pt>
                <c:pt idx="24">
                  <c:v>39255</c:v>
                </c:pt>
                <c:pt idx="25">
                  <c:v>39262</c:v>
                </c:pt>
                <c:pt idx="26">
                  <c:v>39269</c:v>
                </c:pt>
                <c:pt idx="27">
                  <c:v>39276</c:v>
                </c:pt>
                <c:pt idx="28">
                  <c:v>39283</c:v>
                </c:pt>
                <c:pt idx="29">
                  <c:v>39290</c:v>
                </c:pt>
                <c:pt idx="30">
                  <c:v>39297</c:v>
                </c:pt>
                <c:pt idx="31">
                  <c:v>39304</c:v>
                </c:pt>
                <c:pt idx="32">
                  <c:v>39311</c:v>
                </c:pt>
                <c:pt idx="33">
                  <c:v>39318</c:v>
                </c:pt>
                <c:pt idx="34">
                  <c:v>39325</c:v>
                </c:pt>
                <c:pt idx="35">
                  <c:v>39332</c:v>
                </c:pt>
                <c:pt idx="36">
                  <c:v>39339</c:v>
                </c:pt>
                <c:pt idx="37">
                  <c:v>39346</c:v>
                </c:pt>
                <c:pt idx="38">
                  <c:v>39353</c:v>
                </c:pt>
                <c:pt idx="39">
                  <c:v>39360</c:v>
                </c:pt>
                <c:pt idx="40">
                  <c:v>39367</c:v>
                </c:pt>
                <c:pt idx="41">
                  <c:v>39374</c:v>
                </c:pt>
                <c:pt idx="42">
                  <c:v>39381</c:v>
                </c:pt>
                <c:pt idx="43">
                  <c:v>39388</c:v>
                </c:pt>
                <c:pt idx="44">
                  <c:v>39395</c:v>
                </c:pt>
                <c:pt idx="45">
                  <c:v>39402</c:v>
                </c:pt>
                <c:pt idx="46">
                  <c:v>39409</c:v>
                </c:pt>
                <c:pt idx="47">
                  <c:v>39416</c:v>
                </c:pt>
                <c:pt idx="48">
                  <c:v>39423</c:v>
                </c:pt>
                <c:pt idx="49">
                  <c:v>39430</c:v>
                </c:pt>
                <c:pt idx="50">
                  <c:v>39437</c:v>
                </c:pt>
                <c:pt idx="51">
                  <c:v>39444</c:v>
                </c:pt>
                <c:pt idx="52">
                  <c:v>39451</c:v>
                </c:pt>
                <c:pt idx="53">
                  <c:v>39458</c:v>
                </c:pt>
                <c:pt idx="54">
                  <c:v>39465</c:v>
                </c:pt>
                <c:pt idx="55">
                  <c:v>39472</c:v>
                </c:pt>
                <c:pt idx="56">
                  <c:v>39479</c:v>
                </c:pt>
                <c:pt idx="57">
                  <c:v>39486</c:v>
                </c:pt>
                <c:pt idx="58">
                  <c:v>39493</c:v>
                </c:pt>
                <c:pt idx="59">
                  <c:v>39500</c:v>
                </c:pt>
                <c:pt idx="60">
                  <c:v>39507</c:v>
                </c:pt>
                <c:pt idx="61">
                  <c:v>39514</c:v>
                </c:pt>
                <c:pt idx="62">
                  <c:v>39521</c:v>
                </c:pt>
                <c:pt idx="63">
                  <c:v>39528</c:v>
                </c:pt>
                <c:pt idx="64">
                  <c:v>39535</c:v>
                </c:pt>
                <c:pt idx="65">
                  <c:v>39542</c:v>
                </c:pt>
                <c:pt idx="66">
                  <c:v>39549</c:v>
                </c:pt>
                <c:pt idx="67">
                  <c:v>39556</c:v>
                </c:pt>
                <c:pt idx="68">
                  <c:v>39563</c:v>
                </c:pt>
                <c:pt idx="69">
                  <c:v>39570</c:v>
                </c:pt>
                <c:pt idx="70">
                  <c:v>39577</c:v>
                </c:pt>
                <c:pt idx="71">
                  <c:v>39584</c:v>
                </c:pt>
                <c:pt idx="72">
                  <c:v>39591</c:v>
                </c:pt>
                <c:pt idx="73">
                  <c:v>39598</c:v>
                </c:pt>
                <c:pt idx="74">
                  <c:v>39605</c:v>
                </c:pt>
                <c:pt idx="75">
                  <c:v>39612</c:v>
                </c:pt>
                <c:pt idx="76">
                  <c:v>39619</c:v>
                </c:pt>
                <c:pt idx="77">
                  <c:v>39626</c:v>
                </c:pt>
                <c:pt idx="78">
                  <c:v>39633</c:v>
                </c:pt>
                <c:pt idx="79">
                  <c:v>39640</c:v>
                </c:pt>
                <c:pt idx="80">
                  <c:v>39647</c:v>
                </c:pt>
                <c:pt idx="81">
                  <c:v>39654</c:v>
                </c:pt>
                <c:pt idx="82">
                  <c:v>39661</c:v>
                </c:pt>
                <c:pt idx="83">
                  <c:v>39668</c:v>
                </c:pt>
                <c:pt idx="84">
                  <c:v>39675</c:v>
                </c:pt>
                <c:pt idx="85">
                  <c:v>39682</c:v>
                </c:pt>
                <c:pt idx="86">
                  <c:v>39689</c:v>
                </c:pt>
                <c:pt idx="87">
                  <c:v>39696</c:v>
                </c:pt>
                <c:pt idx="88">
                  <c:v>39703</c:v>
                </c:pt>
                <c:pt idx="89">
                  <c:v>39710</c:v>
                </c:pt>
                <c:pt idx="90">
                  <c:v>39717</c:v>
                </c:pt>
                <c:pt idx="91">
                  <c:v>39724</c:v>
                </c:pt>
                <c:pt idx="92">
                  <c:v>39731</c:v>
                </c:pt>
                <c:pt idx="93">
                  <c:v>39738</c:v>
                </c:pt>
                <c:pt idx="94">
                  <c:v>39745</c:v>
                </c:pt>
                <c:pt idx="95">
                  <c:v>39752</c:v>
                </c:pt>
                <c:pt idx="96">
                  <c:v>39759</c:v>
                </c:pt>
                <c:pt idx="97">
                  <c:v>39766</c:v>
                </c:pt>
                <c:pt idx="98">
                  <c:v>39773</c:v>
                </c:pt>
                <c:pt idx="99">
                  <c:v>39780</c:v>
                </c:pt>
                <c:pt idx="100">
                  <c:v>39787</c:v>
                </c:pt>
                <c:pt idx="101">
                  <c:v>39794</c:v>
                </c:pt>
                <c:pt idx="102">
                  <c:v>39801</c:v>
                </c:pt>
                <c:pt idx="103">
                  <c:v>39808</c:v>
                </c:pt>
                <c:pt idx="104">
                  <c:v>39815</c:v>
                </c:pt>
                <c:pt idx="105">
                  <c:v>39822</c:v>
                </c:pt>
                <c:pt idx="106">
                  <c:v>39829</c:v>
                </c:pt>
                <c:pt idx="107">
                  <c:v>39836</c:v>
                </c:pt>
                <c:pt idx="108">
                  <c:v>39843</c:v>
                </c:pt>
                <c:pt idx="109">
                  <c:v>39850</c:v>
                </c:pt>
                <c:pt idx="110">
                  <c:v>39857</c:v>
                </c:pt>
                <c:pt idx="111">
                  <c:v>39864</c:v>
                </c:pt>
                <c:pt idx="112">
                  <c:v>39871</c:v>
                </c:pt>
                <c:pt idx="113">
                  <c:v>39878</c:v>
                </c:pt>
                <c:pt idx="114">
                  <c:v>39885</c:v>
                </c:pt>
                <c:pt idx="115">
                  <c:v>39892</c:v>
                </c:pt>
                <c:pt idx="116">
                  <c:v>39899</c:v>
                </c:pt>
                <c:pt idx="117">
                  <c:v>39906</c:v>
                </c:pt>
                <c:pt idx="118">
                  <c:v>39913</c:v>
                </c:pt>
                <c:pt idx="119">
                  <c:v>39920</c:v>
                </c:pt>
                <c:pt idx="120">
                  <c:v>39927</c:v>
                </c:pt>
                <c:pt idx="121">
                  <c:v>39934</c:v>
                </c:pt>
                <c:pt idx="122">
                  <c:v>39941</c:v>
                </c:pt>
                <c:pt idx="123">
                  <c:v>39948</c:v>
                </c:pt>
                <c:pt idx="124">
                  <c:v>39955</c:v>
                </c:pt>
                <c:pt idx="125">
                  <c:v>39962</c:v>
                </c:pt>
                <c:pt idx="126">
                  <c:v>39969</c:v>
                </c:pt>
                <c:pt idx="127">
                  <c:v>39976</c:v>
                </c:pt>
                <c:pt idx="128">
                  <c:v>39983</c:v>
                </c:pt>
                <c:pt idx="129">
                  <c:v>39990</c:v>
                </c:pt>
                <c:pt idx="130">
                  <c:v>39997</c:v>
                </c:pt>
                <c:pt idx="131">
                  <c:v>40004</c:v>
                </c:pt>
                <c:pt idx="132">
                  <c:v>40011</c:v>
                </c:pt>
                <c:pt idx="133">
                  <c:v>40018</c:v>
                </c:pt>
                <c:pt idx="134">
                  <c:v>40025</c:v>
                </c:pt>
                <c:pt idx="135">
                  <c:v>40032</c:v>
                </c:pt>
                <c:pt idx="136">
                  <c:v>40039</c:v>
                </c:pt>
                <c:pt idx="137">
                  <c:v>40046</c:v>
                </c:pt>
                <c:pt idx="138">
                  <c:v>40053</c:v>
                </c:pt>
                <c:pt idx="139">
                  <c:v>40060</c:v>
                </c:pt>
                <c:pt idx="140">
                  <c:v>40067</c:v>
                </c:pt>
                <c:pt idx="141">
                  <c:v>40074</c:v>
                </c:pt>
                <c:pt idx="142">
                  <c:v>40081</c:v>
                </c:pt>
                <c:pt idx="143">
                  <c:v>40088</c:v>
                </c:pt>
                <c:pt idx="144">
                  <c:v>40095</c:v>
                </c:pt>
                <c:pt idx="145">
                  <c:v>40102</c:v>
                </c:pt>
                <c:pt idx="146">
                  <c:v>40109</c:v>
                </c:pt>
                <c:pt idx="147">
                  <c:v>40116</c:v>
                </c:pt>
                <c:pt idx="148">
                  <c:v>40123</c:v>
                </c:pt>
                <c:pt idx="149">
                  <c:v>40130</c:v>
                </c:pt>
                <c:pt idx="150">
                  <c:v>40137</c:v>
                </c:pt>
                <c:pt idx="151">
                  <c:v>40144</c:v>
                </c:pt>
                <c:pt idx="152">
                  <c:v>40151</c:v>
                </c:pt>
                <c:pt idx="153">
                  <c:v>40158</c:v>
                </c:pt>
                <c:pt idx="154">
                  <c:v>40165</c:v>
                </c:pt>
                <c:pt idx="155">
                  <c:v>40172</c:v>
                </c:pt>
                <c:pt idx="156">
                  <c:v>40179</c:v>
                </c:pt>
                <c:pt idx="157">
                  <c:v>40186</c:v>
                </c:pt>
                <c:pt idx="158">
                  <c:v>40193</c:v>
                </c:pt>
                <c:pt idx="159">
                  <c:v>40200</c:v>
                </c:pt>
                <c:pt idx="160">
                  <c:v>40207</c:v>
                </c:pt>
                <c:pt idx="161">
                  <c:v>40214</c:v>
                </c:pt>
                <c:pt idx="162">
                  <c:v>40221</c:v>
                </c:pt>
                <c:pt idx="163">
                  <c:v>40228</c:v>
                </c:pt>
                <c:pt idx="164">
                  <c:v>40235</c:v>
                </c:pt>
                <c:pt idx="165">
                  <c:v>40242</c:v>
                </c:pt>
                <c:pt idx="166">
                  <c:v>40249</c:v>
                </c:pt>
                <c:pt idx="167">
                  <c:v>40256</c:v>
                </c:pt>
                <c:pt idx="168">
                  <c:v>40263</c:v>
                </c:pt>
                <c:pt idx="169">
                  <c:v>40270</c:v>
                </c:pt>
                <c:pt idx="170">
                  <c:v>40277</c:v>
                </c:pt>
                <c:pt idx="171">
                  <c:v>40284</c:v>
                </c:pt>
                <c:pt idx="172">
                  <c:v>40291</c:v>
                </c:pt>
                <c:pt idx="173">
                  <c:v>40298</c:v>
                </c:pt>
                <c:pt idx="174">
                  <c:v>40305</c:v>
                </c:pt>
                <c:pt idx="175">
                  <c:v>40312</c:v>
                </c:pt>
                <c:pt idx="176">
                  <c:v>40319</c:v>
                </c:pt>
                <c:pt idx="177">
                  <c:v>40326</c:v>
                </c:pt>
                <c:pt idx="178">
                  <c:v>40333</c:v>
                </c:pt>
                <c:pt idx="179">
                  <c:v>40340</c:v>
                </c:pt>
                <c:pt idx="180">
                  <c:v>40347</c:v>
                </c:pt>
                <c:pt idx="181">
                  <c:v>40354</c:v>
                </c:pt>
                <c:pt idx="182">
                  <c:v>40361</c:v>
                </c:pt>
                <c:pt idx="183">
                  <c:v>40368</c:v>
                </c:pt>
                <c:pt idx="184">
                  <c:v>40375</c:v>
                </c:pt>
                <c:pt idx="185">
                  <c:v>40382</c:v>
                </c:pt>
                <c:pt idx="186">
                  <c:v>40389</c:v>
                </c:pt>
                <c:pt idx="187">
                  <c:v>40396</c:v>
                </c:pt>
                <c:pt idx="188">
                  <c:v>40403</c:v>
                </c:pt>
                <c:pt idx="189">
                  <c:v>40410</c:v>
                </c:pt>
                <c:pt idx="190">
                  <c:v>40417</c:v>
                </c:pt>
                <c:pt idx="191">
                  <c:v>40424</c:v>
                </c:pt>
                <c:pt idx="192">
                  <c:v>40431</c:v>
                </c:pt>
                <c:pt idx="193">
                  <c:v>40438</c:v>
                </c:pt>
                <c:pt idx="194">
                  <c:v>40445</c:v>
                </c:pt>
                <c:pt idx="195">
                  <c:v>40452</c:v>
                </c:pt>
                <c:pt idx="196">
                  <c:v>40459</c:v>
                </c:pt>
                <c:pt idx="197">
                  <c:v>40466</c:v>
                </c:pt>
                <c:pt idx="198">
                  <c:v>40473</c:v>
                </c:pt>
                <c:pt idx="199">
                  <c:v>40480</c:v>
                </c:pt>
                <c:pt idx="200">
                  <c:v>40487</c:v>
                </c:pt>
                <c:pt idx="201">
                  <c:v>40494</c:v>
                </c:pt>
                <c:pt idx="202">
                  <c:v>40501</c:v>
                </c:pt>
                <c:pt idx="203">
                  <c:v>40508</c:v>
                </c:pt>
                <c:pt idx="204">
                  <c:v>40515</c:v>
                </c:pt>
                <c:pt idx="205">
                  <c:v>40522</c:v>
                </c:pt>
                <c:pt idx="206">
                  <c:v>40529</c:v>
                </c:pt>
                <c:pt idx="207">
                  <c:v>40536</c:v>
                </c:pt>
                <c:pt idx="208">
                  <c:v>40543</c:v>
                </c:pt>
                <c:pt idx="209">
                  <c:v>40550</c:v>
                </c:pt>
                <c:pt idx="210">
                  <c:v>40557</c:v>
                </c:pt>
                <c:pt idx="211">
                  <c:v>40564</c:v>
                </c:pt>
                <c:pt idx="212">
                  <c:v>40571</c:v>
                </c:pt>
                <c:pt idx="213">
                  <c:v>40578</c:v>
                </c:pt>
                <c:pt idx="214">
                  <c:v>40585</c:v>
                </c:pt>
                <c:pt idx="215">
                  <c:v>40592</c:v>
                </c:pt>
                <c:pt idx="216">
                  <c:v>40599</c:v>
                </c:pt>
                <c:pt idx="217">
                  <c:v>40606</c:v>
                </c:pt>
                <c:pt idx="218">
                  <c:v>40613</c:v>
                </c:pt>
                <c:pt idx="219">
                  <c:v>40620</c:v>
                </c:pt>
                <c:pt idx="220">
                  <c:v>40627</c:v>
                </c:pt>
                <c:pt idx="221">
                  <c:v>40634</c:v>
                </c:pt>
                <c:pt idx="222">
                  <c:v>40641</c:v>
                </c:pt>
                <c:pt idx="223">
                  <c:v>40648</c:v>
                </c:pt>
                <c:pt idx="224">
                  <c:v>40655</c:v>
                </c:pt>
                <c:pt idx="225">
                  <c:v>40662</c:v>
                </c:pt>
                <c:pt idx="226">
                  <c:v>40669</c:v>
                </c:pt>
                <c:pt idx="227">
                  <c:v>40676</c:v>
                </c:pt>
                <c:pt idx="228">
                  <c:v>40683</c:v>
                </c:pt>
                <c:pt idx="229">
                  <c:v>40690</c:v>
                </c:pt>
                <c:pt idx="230">
                  <c:v>40697</c:v>
                </c:pt>
                <c:pt idx="231">
                  <c:v>40704</c:v>
                </c:pt>
                <c:pt idx="232">
                  <c:v>40711</c:v>
                </c:pt>
                <c:pt idx="233">
                  <c:v>40718</c:v>
                </c:pt>
                <c:pt idx="234">
                  <c:v>40725</c:v>
                </c:pt>
                <c:pt idx="235">
                  <c:v>40732</c:v>
                </c:pt>
                <c:pt idx="236">
                  <c:v>40739</c:v>
                </c:pt>
                <c:pt idx="237">
                  <c:v>40746</c:v>
                </c:pt>
                <c:pt idx="238">
                  <c:v>40753</c:v>
                </c:pt>
                <c:pt idx="239">
                  <c:v>40760</c:v>
                </c:pt>
                <c:pt idx="240">
                  <c:v>40767</c:v>
                </c:pt>
                <c:pt idx="241">
                  <c:v>40774</c:v>
                </c:pt>
                <c:pt idx="242">
                  <c:v>40781</c:v>
                </c:pt>
                <c:pt idx="243">
                  <c:v>40788</c:v>
                </c:pt>
                <c:pt idx="244">
                  <c:v>40795</c:v>
                </c:pt>
                <c:pt idx="245">
                  <c:v>40802</c:v>
                </c:pt>
                <c:pt idx="246">
                  <c:v>40809</c:v>
                </c:pt>
                <c:pt idx="247">
                  <c:v>40816</c:v>
                </c:pt>
                <c:pt idx="248">
                  <c:v>40823</c:v>
                </c:pt>
                <c:pt idx="249">
                  <c:v>40830</c:v>
                </c:pt>
                <c:pt idx="250">
                  <c:v>40837</c:v>
                </c:pt>
                <c:pt idx="251">
                  <c:v>40844</c:v>
                </c:pt>
                <c:pt idx="252">
                  <c:v>40851</c:v>
                </c:pt>
                <c:pt idx="253">
                  <c:v>40858</c:v>
                </c:pt>
                <c:pt idx="254">
                  <c:v>40865</c:v>
                </c:pt>
                <c:pt idx="255">
                  <c:v>40872</c:v>
                </c:pt>
                <c:pt idx="256">
                  <c:v>40879</c:v>
                </c:pt>
                <c:pt idx="257">
                  <c:v>40886</c:v>
                </c:pt>
                <c:pt idx="258">
                  <c:v>40893</c:v>
                </c:pt>
                <c:pt idx="259">
                  <c:v>40900</c:v>
                </c:pt>
                <c:pt idx="260">
                  <c:v>40907</c:v>
                </c:pt>
                <c:pt idx="261">
                  <c:v>40914</c:v>
                </c:pt>
                <c:pt idx="262">
                  <c:v>40921</c:v>
                </c:pt>
                <c:pt idx="263">
                  <c:v>40928</c:v>
                </c:pt>
                <c:pt idx="264">
                  <c:v>40935</c:v>
                </c:pt>
                <c:pt idx="265">
                  <c:v>40942</c:v>
                </c:pt>
                <c:pt idx="266">
                  <c:v>40949</c:v>
                </c:pt>
                <c:pt idx="267">
                  <c:v>40956</c:v>
                </c:pt>
                <c:pt idx="268">
                  <c:v>40963</c:v>
                </c:pt>
                <c:pt idx="269">
                  <c:v>40970</c:v>
                </c:pt>
                <c:pt idx="270">
                  <c:v>40977</c:v>
                </c:pt>
                <c:pt idx="271">
                  <c:v>40984</c:v>
                </c:pt>
                <c:pt idx="272">
                  <c:v>40991</c:v>
                </c:pt>
                <c:pt idx="273">
                  <c:v>40998</c:v>
                </c:pt>
                <c:pt idx="274">
                  <c:v>41005</c:v>
                </c:pt>
                <c:pt idx="275">
                  <c:v>41012</c:v>
                </c:pt>
                <c:pt idx="276">
                  <c:v>41019</c:v>
                </c:pt>
                <c:pt idx="277">
                  <c:v>41026</c:v>
                </c:pt>
                <c:pt idx="278">
                  <c:v>41033</c:v>
                </c:pt>
                <c:pt idx="279">
                  <c:v>41040</c:v>
                </c:pt>
                <c:pt idx="280">
                  <c:v>41047</c:v>
                </c:pt>
                <c:pt idx="281">
                  <c:v>41054</c:v>
                </c:pt>
                <c:pt idx="282">
                  <c:v>41061</c:v>
                </c:pt>
                <c:pt idx="283">
                  <c:v>41068</c:v>
                </c:pt>
                <c:pt idx="284">
                  <c:v>41075</c:v>
                </c:pt>
                <c:pt idx="285">
                  <c:v>41082</c:v>
                </c:pt>
                <c:pt idx="286">
                  <c:v>41089</c:v>
                </c:pt>
                <c:pt idx="287">
                  <c:v>41096</c:v>
                </c:pt>
                <c:pt idx="288">
                  <c:v>41103</c:v>
                </c:pt>
                <c:pt idx="289">
                  <c:v>41110</c:v>
                </c:pt>
                <c:pt idx="290">
                  <c:v>41117</c:v>
                </c:pt>
                <c:pt idx="291">
                  <c:v>41124</c:v>
                </c:pt>
                <c:pt idx="292">
                  <c:v>41131</c:v>
                </c:pt>
                <c:pt idx="293">
                  <c:v>41138</c:v>
                </c:pt>
                <c:pt idx="294">
                  <c:v>41145</c:v>
                </c:pt>
                <c:pt idx="295">
                  <c:v>41152</c:v>
                </c:pt>
                <c:pt idx="296">
                  <c:v>41159</c:v>
                </c:pt>
                <c:pt idx="297">
                  <c:v>41166</c:v>
                </c:pt>
                <c:pt idx="298">
                  <c:v>41173</c:v>
                </c:pt>
                <c:pt idx="299">
                  <c:v>41180</c:v>
                </c:pt>
                <c:pt idx="300">
                  <c:v>41187</c:v>
                </c:pt>
                <c:pt idx="301">
                  <c:v>41194</c:v>
                </c:pt>
                <c:pt idx="302">
                  <c:v>41201</c:v>
                </c:pt>
                <c:pt idx="303">
                  <c:v>41208</c:v>
                </c:pt>
                <c:pt idx="304">
                  <c:v>41215</c:v>
                </c:pt>
                <c:pt idx="305">
                  <c:v>41222</c:v>
                </c:pt>
                <c:pt idx="306">
                  <c:v>41229</c:v>
                </c:pt>
                <c:pt idx="307">
                  <c:v>41236</c:v>
                </c:pt>
                <c:pt idx="308">
                  <c:v>41243</c:v>
                </c:pt>
                <c:pt idx="309">
                  <c:v>41250</c:v>
                </c:pt>
                <c:pt idx="310">
                  <c:v>41257</c:v>
                </c:pt>
                <c:pt idx="311">
                  <c:v>41264</c:v>
                </c:pt>
                <c:pt idx="312">
                  <c:v>41271</c:v>
                </c:pt>
                <c:pt idx="313">
                  <c:v>41278</c:v>
                </c:pt>
                <c:pt idx="314">
                  <c:v>41285</c:v>
                </c:pt>
                <c:pt idx="315">
                  <c:v>41292</c:v>
                </c:pt>
                <c:pt idx="316">
                  <c:v>41299</c:v>
                </c:pt>
                <c:pt idx="317">
                  <c:v>41306</c:v>
                </c:pt>
                <c:pt idx="318">
                  <c:v>41313</c:v>
                </c:pt>
                <c:pt idx="319">
                  <c:v>41320</c:v>
                </c:pt>
                <c:pt idx="320">
                  <c:v>41327</c:v>
                </c:pt>
                <c:pt idx="321">
                  <c:v>41334</c:v>
                </c:pt>
                <c:pt idx="322">
                  <c:v>41341</c:v>
                </c:pt>
                <c:pt idx="323">
                  <c:v>41348</c:v>
                </c:pt>
                <c:pt idx="324">
                  <c:v>41355</c:v>
                </c:pt>
                <c:pt idx="325">
                  <c:v>41362</c:v>
                </c:pt>
                <c:pt idx="326">
                  <c:v>41369</c:v>
                </c:pt>
                <c:pt idx="327">
                  <c:v>41376</c:v>
                </c:pt>
                <c:pt idx="328">
                  <c:v>41383</c:v>
                </c:pt>
                <c:pt idx="329">
                  <c:v>41390</c:v>
                </c:pt>
                <c:pt idx="330">
                  <c:v>41397</c:v>
                </c:pt>
                <c:pt idx="331">
                  <c:v>41404</c:v>
                </c:pt>
                <c:pt idx="332">
                  <c:v>41411</c:v>
                </c:pt>
                <c:pt idx="333">
                  <c:v>41418</c:v>
                </c:pt>
                <c:pt idx="334">
                  <c:v>41425</c:v>
                </c:pt>
                <c:pt idx="335">
                  <c:v>41432</c:v>
                </c:pt>
                <c:pt idx="336">
                  <c:v>41439</c:v>
                </c:pt>
                <c:pt idx="337">
                  <c:v>41446</c:v>
                </c:pt>
                <c:pt idx="338">
                  <c:v>41453</c:v>
                </c:pt>
                <c:pt idx="339">
                  <c:v>41460</c:v>
                </c:pt>
                <c:pt idx="340">
                  <c:v>41467</c:v>
                </c:pt>
                <c:pt idx="341">
                  <c:v>41474</c:v>
                </c:pt>
                <c:pt idx="342">
                  <c:v>41481</c:v>
                </c:pt>
                <c:pt idx="343">
                  <c:v>41488</c:v>
                </c:pt>
                <c:pt idx="344">
                  <c:v>41495</c:v>
                </c:pt>
                <c:pt idx="345">
                  <c:v>41502</c:v>
                </c:pt>
                <c:pt idx="346">
                  <c:v>41509</c:v>
                </c:pt>
                <c:pt idx="347">
                  <c:v>41516</c:v>
                </c:pt>
                <c:pt idx="348">
                  <c:v>41523</c:v>
                </c:pt>
                <c:pt idx="349">
                  <c:v>41530</c:v>
                </c:pt>
                <c:pt idx="350">
                  <c:v>41537</c:v>
                </c:pt>
                <c:pt idx="351">
                  <c:v>41544</c:v>
                </c:pt>
                <c:pt idx="352">
                  <c:v>41551</c:v>
                </c:pt>
                <c:pt idx="353">
                  <c:v>41558</c:v>
                </c:pt>
                <c:pt idx="354">
                  <c:v>41565</c:v>
                </c:pt>
                <c:pt idx="355">
                  <c:v>41572</c:v>
                </c:pt>
                <c:pt idx="356">
                  <c:v>41579</c:v>
                </c:pt>
                <c:pt idx="357">
                  <c:v>41586</c:v>
                </c:pt>
                <c:pt idx="358">
                  <c:v>41593</c:v>
                </c:pt>
                <c:pt idx="359">
                  <c:v>41600</c:v>
                </c:pt>
                <c:pt idx="360">
                  <c:v>41607</c:v>
                </c:pt>
                <c:pt idx="361">
                  <c:v>41614</c:v>
                </c:pt>
                <c:pt idx="362">
                  <c:v>41621</c:v>
                </c:pt>
                <c:pt idx="363">
                  <c:v>41628</c:v>
                </c:pt>
                <c:pt idx="364">
                  <c:v>41635</c:v>
                </c:pt>
                <c:pt idx="365">
                  <c:v>41642</c:v>
                </c:pt>
                <c:pt idx="366">
                  <c:v>41649</c:v>
                </c:pt>
                <c:pt idx="367">
                  <c:v>41656</c:v>
                </c:pt>
                <c:pt idx="368">
                  <c:v>41663</c:v>
                </c:pt>
                <c:pt idx="369">
                  <c:v>41670</c:v>
                </c:pt>
                <c:pt idx="370">
                  <c:v>41677</c:v>
                </c:pt>
                <c:pt idx="371">
                  <c:v>41684</c:v>
                </c:pt>
                <c:pt idx="372">
                  <c:v>41691</c:v>
                </c:pt>
                <c:pt idx="373">
                  <c:v>41698</c:v>
                </c:pt>
                <c:pt idx="374">
                  <c:v>41705</c:v>
                </c:pt>
                <c:pt idx="375">
                  <c:v>41712</c:v>
                </c:pt>
                <c:pt idx="376">
                  <c:v>41719</c:v>
                </c:pt>
                <c:pt idx="377">
                  <c:v>41726</c:v>
                </c:pt>
                <c:pt idx="378">
                  <c:v>41733</c:v>
                </c:pt>
                <c:pt idx="379">
                  <c:v>41740</c:v>
                </c:pt>
                <c:pt idx="380">
                  <c:v>41747</c:v>
                </c:pt>
                <c:pt idx="381">
                  <c:v>41754</c:v>
                </c:pt>
                <c:pt idx="382">
                  <c:v>41761</c:v>
                </c:pt>
                <c:pt idx="383">
                  <c:v>41768</c:v>
                </c:pt>
                <c:pt idx="384">
                  <c:v>41775</c:v>
                </c:pt>
                <c:pt idx="385">
                  <c:v>41782</c:v>
                </c:pt>
                <c:pt idx="386">
                  <c:v>41789</c:v>
                </c:pt>
                <c:pt idx="387">
                  <c:v>41796</c:v>
                </c:pt>
                <c:pt idx="388">
                  <c:v>41803</c:v>
                </c:pt>
                <c:pt idx="389">
                  <c:v>41810</c:v>
                </c:pt>
                <c:pt idx="390">
                  <c:v>41817</c:v>
                </c:pt>
                <c:pt idx="391">
                  <c:v>41824</c:v>
                </c:pt>
                <c:pt idx="392">
                  <c:v>41831</c:v>
                </c:pt>
                <c:pt idx="393">
                  <c:v>41838</c:v>
                </c:pt>
                <c:pt idx="394">
                  <c:v>41845</c:v>
                </c:pt>
                <c:pt idx="395">
                  <c:v>41852</c:v>
                </c:pt>
                <c:pt idx="396">
                  <c:v>41859</c:v>
                </c:pt>
                <c:pt idx="397">
                  <c:v>41866</c:v>
                </c:pt>
                <c:pt idx="398">
                  <c:v>41873</c:v>
                </c:pt>
                <c:pt idx="399">
                  <c:v>41880</c:v>
                </c:pt>
                <c:pt idx="400">
                  <c:v>41887</c:v>
                </c:pt>
                <c:pt idx="401">
                  <c:v>41894</c:v>
                </c:pt>
                <c:pt idx="402">
                  <c:v>41901</c:v>
                </c:pt>
                <c:pt idx="403">
                  <c:v>41908</c:v>
                </c:pt>
                <c:pt idx="404">
                  <c:v>41915</c:v>
                </c:pt>
                <c:pt idx="405">
                  <c:v>41922</c:v>
                </c:pt>
                <c:pt idx="406">
                  <c:v>41929</c:v>
                </c:pt>
                <c:pt idx="407">
                  <c:v>41936</c:v>
                </c:pt>
                <c:pt idx="408">
                  <c:v>41943</c:v>
                </c:pt>
                <c:pt idx="409">
                  <c:v>41950</c:v>
                </c:pt>
                <c:pt idx="410">
                  <c:v>41957</c:v>
                </c:pt>
                <c:pt idx="411">
                  <c:v>41964</c:v>
                </c:pt>
                <c:pt idx="412">
                  <c:v>41971</c:v>
                </c:pt>
                <c:pt idx="413">
                  <c:v>41978</c:v>
                </c:pt>
                <c:pt idx="414">
                  <c:v>41985</c:v>
                </c:pt>
                <c:pt idx="415">
                  <c:v>41992</c:v>
                </c:pt>
                <c:pt idx="416">
                  <c:v>41999</c:v>
                </c:pt>
                <c:pt idx="417">
                  <c:v>42006</c:v>
                </c:pt>
                <c:pt idx="418">
                  <c:v>42013</c:v>
                </c:pt>
                <c:pt idx="419">
                  <c:v>42020</c:v>
                </c:pt>
                <c:pt idx="420">
                  <c:v>42027</c:v>
                </c:pt>
                <c:pt idx="421">
                  <c:v>42034</c:v>
                </c:pt>
                <c:pt idx="422">
                  <c:v>42041</c:v>
                </c:pt>
                <c:pt idx="423">
                  <c:v>42048</c:v>
                </c:pt>
                <c:pt idx="424">
                  <c:v>42055</c:v>
                </c:pt>
                <c:pt idx="425">
                  <c:v>42062</c:v>
                </c:pt>
                <c:pt idx="426">
                  <c:v>42069</c:v>
                </c:pt>
                <c:pt idx="427">
                  <c:v>42076</c:v>
                </c:pt>
                <c:pt idx="428">
                  <c:v>42083</c:v>
                </c:pt>
                <c:pt idx="429">
                  <c:v>42090</c:v>
                </c:pt>
                <c:pt idx="430">
                  <c:v>42097</c:v>
                </c:pt>
                <c:pt idx="431">
                  <c:v>42104</c:v>
                </c:pt>
                <c:pt idx="432">
                  <c:v>42111</c:v>
                </c:pt>
                <c:pt idx="433">
                  <c:v>42118</c:v>
                </c:pt>
                <c:pt idx="434">
                  <c:v>42125</c:v>
                </c:pt>
                <c:pt idx="435">
                  <c:v>42132</c:v>
                </c:pt>
                <c:pt idx="436">
                  <c:v>42139</c:v>
                </c:pt>
                <c:pt idx="437">
                  <c:v>42146</c:v>
                </c:pt>
                <c:pt idx="438">
                  <c:v>42153</c:v>
                </c:pt>
                <c:pt idx="439">
                  <c:v>42160</c:v>
                </c:pt>
                <c:pt idx="440">
                  <c:v>42167</c:v>
                </c:pt>
                <c:pt idx="441">
                  <c:v>42174</c:v>
                </c:pt>
                <c:pt idx="442">
                  <c:v>42181</c:v>
                </c:pt>
                <c:pt idx="443">
                  <c:v>42188</c:v>
                </c:pt>
                <c:pt idx="444">
                  <c:v>42195</c:v>
                </c:pt>
                <c:pt idx="445">
                  <c:v>42202</c:v>
                </c:pt>
                <c:pt idx="446">
                  <c:v>42209</c:v>
                </c:pt>
                <c:pt idx="447">
                  <c:v>42216</c:v>
                </c:pt>
                <c:pt idx="448">
                  <c:v>42223</c:v>
                </c:pt>
                <c:pt idx="449">
                  <c:v>42230</c:v>
                </c:pt>
                <c:pt idx="450">
                  <c:v>42237</c:v>
                </c:pt>
                <c:pt idx="451">
                  <c:v>42244</c:v>
                </c:pt>
                <c:pt idx="452">
                  <c:v>42251</c:v>
                </c:pt>
                <c:pt idx="453">
                  <c:v>42258</c:v>
                </c:pt>
                <c:pt idx="454">
                  <c:v>42265</c:v>
                </c:pt>
                <c:pt idx="455">
                  <c:v>42272</c:v>
                </c:pt>
                <c:pt idx="456">
                  <c:v>42279</c:v>
                </c:pt>
                <c:pt idx="457">
                  <c:v>42286</c:v>
                </c:pt>
                <c:pt idx="458">
                  <c:v>42293</c:v>
                </c:pt>
                <c:pt idx="459">
                  <c:v>42300</c:v>
                </c:pt>
                <c:pt idx="460">
                  <c:v>42307</c:v>
                </c:pt>
                <c:pt idx="461">
                  <c:v>42314</c:v>
                </c:pt>
                <c:pt idx="462">
                  <c:v>42321</c:v>
                </c:pt>
                <c:pt idx="463">
                  <c:v>42328</c:v>
                </c:pt>
                <c:pt idx="464">
                  <c:v>42335</c:v>
                </c:pt>
                <c:pt idx="465">
                  <c:v>42342</c:v>
                </c:pt>
                <c:pt idx="466">
                  <c:v>42349</c:v>
                </c:pt>
                <c:pt idx="467">
                  <c:v>42356</c:v>
                </c:pt>
                <c:pt idx="468">
                  <c:v>42363</c:v>
                </c:pt>
                <c:pt idx="469">
                  <c:v>42370</c:v>
                </c:pt>
                <c:pt idx="470">
                  <c:v>42377</c:v>
                </c:pt>
                <c:pt idx="471">
                  <c:v>42384</c:v>
                </c:pt>
                <c:pt idx="472">
                  <c:v>42391</c:v>
                </c:pt>
                <c:pt idx="473">
                  <c:v>42398</c:v>
                </c:pt>
                <c:pt idx="474">
                  <c:v>42405</c:v>
                </c:pt>
                <c:pt idx="475">
                  <c:v>42412</c:v>
                </c:pt>
                <c:pt idx="476">
                  <c:v>42419</c:v>
                </c:pt>
                <c:pt idx="477">
                  <c:v>42426</c:v>
                </c:pt>
                <c:pt idx="478">
                  <c:v>42433</c:v>
                </c:pt>
                <c:pt idx="479">
                  <c:v>42440</c:v>
                </c:pt>
                <c:pt idx="480">
                  <c:v>42447</c:v>
                </c:pt>
                <c:pt idx="481">
                  <c:v>42454</c:v>
                </c:pt>
                <c:pt idx="482">
                  <c:v>42461</c:v>
                </c:pt>
                <c:pt idx="483">
                  <c:v>42468</c:v>
                </c:pt>
                <c:pt idx="484">
                  <c:v>42475</c:v>
                </c:pt>
                <c:pt idx="485">
                  <c:v>42482</c:v>
                </c:pt>
                <c:pt idx="486">
                  <c:v>42489</c:v>
                </c:pt>
                <c:pt idx="487">
                  <c:v>42496</c:v>
                </c:pt>
                <c:pt idx="488">
                  <c:v>42503</c:v>
                </c:pt>
                <c:pt idx="489">
                  <c:v>42510</c:v>
                </c:pt>
                <c:pt idx="490">
                  <c:v>42517</c:v>
                </c:pt>
                <c:pt idx="491">
                  <c:v>42524</c:v>
                </c:pt>
                <c:pt idx="492">
                  <c:v>42531</c:v>
                </c:pt>
                <c:pt idx="493">
                  <c:v>42538</c:v>
                </c:pt>
                <c:pt idx="494">
                  <c:v>42545</c:v>
                </c:pt>
                <c:pt idx="495">
                  <c:v>42552</c:v>
                </c:pt>
                <c:pt idx="496">
                  <c:v>42559</c:v>
                </c:pt>
                <c:pt idx="497">
                  <c:v>42566</c:v>
                </c:pt>
                <c:pt idx="498">
                  <c:v>42573</c:v>
                </c:pt>
                <c:pt idx="499">
                  <c:v>42580</c:v>
                </c:pt>
                <c:pt idx="500">
                  <c:v>42587</c:v>
                </c:pt>
                <c:pt idx="501">
                  <c:v>42594</c:v>
                </c:pt>
                <c:pt idx="502">
                  <c:v>42601</c:v>
                </c:pt>
                <c:pt idx="503">
                  <c:v>42608</c:v>
                </c:pt>
                <c:pt idx="504">
                  <c:v>42615</c:v>
                </c:pt>
                <c:pt idx="505">
                  <c:v>42622</c:v>
                </c:pt>
                <c:pt idx="506">
                  <c:v>42629</c:v>
                </c:pt>
                <c:pt idx="507">
                  <c:v>42636</c:v>
                </c:pt>
                <c:pt idx="508">
                  <c:v>42643</c:v>
                </c:pt>
                <c:pt idx="509">
                  <c:v>42650</c:v>
                </c:pt>
                <c:pt idx="510">
                  <c:v>42657</c:v>
                </c:pt>
                <c:pt idx="511">
                  <c:v>42664</c:v>
                </c:pt>
                <c:pt idx="512">
                  <c:v>42671</c:v>
                </c:pt>
                <c:pt idx="513">
                  <c:v>42678</c:v>
                </c:pt>
                <c:pt idx="514">
                  <c:v>42685</c:v>
                </c:pt>
                <c:pt idx="515">
                  <c:v>42692</c:v>
                </c:pt>
                <c:pt idx="516">
                  <c:v>42699</c:v>
                </c:pt>
                <c:pt idx="517">
                  <c:v>42706</c:v>
                </c:pt>
                <c:pt idx="518">
                  <c:v>42713</c:v>
                </c:pt>
                <c:pt idx="519">
                  <c:v>42720</c:v>
                </c:pt>
                <c:pt idx="520">
                  <c:v>42727</c:v>
                </c:pt>
                <c:pt idx="521">
                  <c:v>42734</c:v>
                </c:pt>
                <c:pt idx="522">
                  <c:v>42741</c:v>
                </c:pt>
                <c:pt idx="523">
                  <c:v>42748</c:v>
                </c:pt>
                <c:pt idx="524">
                  <c:v>42755</c:v>
                </c:pt>
                <c:pt idx="525">
                  <c:v>42762</c:v>
                </c:pt>
                <c:pt idx="526">
                  <c:v>42769</c:v>
                </c:pt>
                <c:pt idx="527">
                  <c:v>42776</c:v>
                </c:pt>
                <c:pt idx="528">
                  <c:v>42783</c:v>
                </c:pt>
                <c:pt idx="529">
                  <c:v>42790</c:v>
                </c:pt>
                <c:pt idx="530">
                  <c:v>42797</c:v>
                </c:pt>
                <c:pt idx="531">
                  <c:v>42804</c:v>
                </c:pt>
                <c:pt idx="532">
                  <c:v>42811</c:v>
                </c:pt>
                <c:pt idx="533">
                  <c:v>42818</c:v>
                </c:pt>
                <c:pt idx="534">
                  <c:v>42825</c:v>
                </c:pt>
                <c:pt idx="535">
                  <c:v>42832</c:v>
                </c:pt>
                <c:pt idx="536">
                  <c:v>42839</c:v>
                </c:pt>
                <c:pt idx="537">
                  <c:v>42846</c:v>
                </c:pt>
                <c:pt idx="538">
                  <c:v>42853</c:v>
                </c:pt>
                <c:pt idx="539">
                  <c:v>42860</c:v>
                </c:pt>
                <c:pt idx="540">
                  <c:v>42867</c:v>
                </c:pt>
                <c:pt idx="541">
                  <c:v>42874</c:v>
                </c:pt>
                <c:pt idx="542">
                  <c:v>42881</c:v>
                </c:pt>
                <c:pt idx="543">
                  <c:v>42888</c:v>
                </c:pt>
                <c:pt idx="544">
                  <c:v>42895</c:v>
                </c:pt>
                <c:pt idx="545">
                  <c:v>42902</c:v>
                </c:pt>
                <c:pt idx="546">
                  <c:v>42909</c:v>
                </c:pt>
                <c:pt idx="547">
                  <c:v>42916</c:v>
                </c:pt>
                <c:pt idx="548">
                  <c:v>42923</c:v>
                </c:pt>
                <c:pt idx="549">
                  <c:v>42930</c:v>
                </c:pt>
                <c:pt idx="550">
                  <c:v>42937</c:v>
                </c:pt>
                <c:pt idx="551">
                  <c:v>42944</c:v>
                </c:pt>
                <c:pt idx="552">
                  <c:v>42951</c:v>
                </c:pt>
                <c:pt idx="553">
                  <c:v>42958</c:v>
                </c:pt>
                <c:pt idx="554">
                  <c:v>42965</c:v>
                </c:pt>
                <c:pt idx="555">
                  <c:v>42972</c:v>
                </c:pt>
                <c:pt idx="556">
                  <c:v>42979</c:v>
                </c:pt>
                <c:pt idx="557">
                  <c:v>42986</c:v>
                </c:pt>
                <c:pt idx="558">
                  <c:v>42993</c:v>
                </c:pt>
                <c:pt idx="559">
                  <c:v>43000</c:v>
                </c:pt>
                <c:pt idx="560">
                  <c:v>43007</c:v>
                </c:pt>
                <c:pt idx="561">
                  <c:v>43014</c:v>
                </c:pt>
                <c:pt idx="562">
                  <c:v>43021</c:v>
                </c:pt>
                <c:pt idx="563">
                  <c:v>43028</c:v>
                </c:pt>
                <c:pt idx="564">
                  <c:v>43035</c:v>
                </c:pt>
                <c:pt idx="565">
                  <c:v>43042</c:v>
                </c:pt>
                <c:pt idx="566">
                  <c:v>43049</c:v>
                </c:pt>
                <c:pt idx="567">
                  <c:v>43056</c:v>
                </c:pt>
                <c:pt idx="568">
                  <c:v>43063</c:v>
                </c:pt>
                <c:pt idx="569">
                  <c:v>43070</c:v>
                </c:pt>
                <c:pt idx="570">
                  <c:v>43077</c:v>
                </c:pt>
                <c:pt idx="571">
                  <c:v>43084</c:v>
                </c:pt>
                <c:pt idx="572">
                  <c:v>43091</c:v>
                </c:pt>
                <c:pt idx="573">
                  <c:v>43098</c:v>
                </c:pt>
                <c:pt idx="574">
                  <c:v>43105</c:v>
                </c:pt>
                <c:pt idx="575">
                  <c:v>43112</c:v>
                </c:pt>
                <c:pt idx="576">
                  <c:v>43119</c:v>
                </c:pt>
                <c:pt idx="577">
                  <c:v>43126</c:v>
                </c:pt>
                <c:pt idx="578">
                  <c:v>43133</c:v>
                </c:pt>
                <c:pt idx="579">
                  <c:v>43140</c:v>
                </c:pt>
                <c:pt idx="580">
                  <c:v>43147</c:v>
                </c:pt>
                <c:pt idx="581">
                  <c:v>43154</c:v>
                </c:pt>
                <c:pt idx="582">
                  <c:v>43161</c:v>
                </c:pt>
                <c:pt idx="583">
                  <c:v>43168</c:v>
                </c:pt>
                <c:pt idx="584">
                  <c:v>43175</c:v>
                </c:pt>
                <c:pt idx="585">
                  <c:v>43182</c:v>
                </c:pt>
                <c:pt idx="586">
                  <c:v>43189</c:v>
                </c:pt>
                <c:pt idx="587">
                  <c:v>43196</c:v>
                </c:pt>
                <c:pt idx="588">
                  <c:v>43203</c:v>
                </c:pt>
                <c:pt idx="589">
                  <c:v>43210</c:v>
                </c:pt>
                <c:pt idx="590">
                  <c:v>43217</c:v>
                </c:pt>
                <c:pt idx="591">
                  <c:v>43224</c:v>
                </c:pt>
                <c:pt idx="592">
                  <c:v>43231</c:v>
                </c:pt>
                <c:pt idx="593">
                  <c:v>43238</c:v>
                </c:pt>
                <c:pt idx="594">
                  <c:v>43245</c:v>
                </c:pt>
                <c:pt idx="595">
                  <c:v>43252</c:v>
                </c:pt>
                <c:pt idx="596">
                  <c:v>43259</c:v>
                </c:pt>
                <c:pt idx="597">
                  <c:v>43266</c:v>
                </c:pt>
                <c:pt idx="598">
                  <c:v>43273</c:v>
                </c:pt>
                <c:pt idx="599">
                  <c:v>43280</c:v>
                </c:pt>
                <c:pt idx="600">
                  <c:v>43287</c:v>
                </c:pt>
                <c:pt idx="601">
                  <c:v>43294</c:v>
                </c:pt>
                <c:pt idx="602">
                  <c:v>43301</c:v>
                </c:pt>
                <c:pt idx="603">
                  <c:v>43308</c:v>
                </c:pt>
                <c:pt idx="604">
                  <c:v>43315</c:v>
                </c:pt>
                <c:pt idx="605">
                  <c:v>43322</c:v>
                </c:pt>
                <c:pt idx="606">
                  <c:v>43329</c:v>
                </c:pt>
                <c:pt idx="607">
                  <c:v>43336</c:v>
                </c:pt>
                <c:pt idx="608">
                  <c:v>43343</c:v>
                </c:pt>
                <c:pt idx="609">
                  <c:v>43350</c:v>
                </c:pt>
                <c:pt idx="610">
                  <c:v>43357</c:v>
                </c:pt>
                <c:pt idx="611">
                  <c:v>43364</c:v>
                </c:pt>
                <c:pt idx="612">
                  <c:v>43371</c:v>
                </c:pt>
                <c:pt idx="613">
                  <c:v>43378</c:v>
                </c:pt>
                <c:pt idx="614">
                  <c:v>43385</c:v>
                </c:pt>
                <c:pt idx="615">
                  <c:v>43392</c:v>
                </c:pt>
                <c:pt idx="616">
                  <c:v>43399</c:v>
                </c:pt>
                <c:pt idx="617">
                  <c:v>43406</c:v>
                </c:pt>
                <c:pt idx="618">
                  <c:v>43413</c:v>
                </c:pt>
                <c:pt idx="619">
                  <c:v>43420</c:v>
                </c:pt>
                <c:pt idx="620">
                  <c:v>43427</c:v>
                </c:pt>
                <c:pt idx="621">
                  <c:v>43434</c:v>
                </c:pt>
                <c:pt idx="622">
                  <c:v>43441</c:v>
                </c:pt>
                <c:pt idx="623">
                  <c:v>43448</c:v>
                </c:pt>
                <c:pt idx="624">
                  <c:v>43455</c:v>
                </c:pt>
                <c:pt idx="625">
                  <c:v>43462</c:v>
                </c:pt>
                <c:pt idx="626">
                  <c:v>43469</c:v>
                </c:pt>
                <c:pt idx="627">
                  <c:v>43476</c:v>
                </c:pt>
                <c:pt idx="628">
                  <c:v>43483</c:v>
                </c:pt>
                <c:pt idx="629">
                  <c:v>43490</c:v>
                </c:pt>
                <c:pt idx="630">
                  <c:v>43497</c:v>
                </c:pt>
                <c:pt idx="631">
                  <c:v>43504</c:v>
                </c:pt>
                <c:pt idx="632">
                  <c:v>43511</c:v>
                </c:pt>
                <c:pt idx="633">
                  <c:v>43518</c:v>
                </c:pt>
                <c:pt idx="634">
                  <c:v>43525</c:v>
                </c:pt>
                <c:pt idx="635">
                  <c:v>43532</c:v>
                </c:pt>
                <c:pt idx="636">
                  <c:v>43539</c:v>
                </c:pt>
                <c:pt idx="637">
                  <c:v>43546</c:v>
                </c:pt>
                <c:pt idx="638">
                  <c:v>43553</c:v>
                </c:pt>
                <c:pt idx="639">
                  <c:v>43560</c:v>
                </c:pt>
                <c:pt idx="640">
                  <c:v>43567</c:v>
                </c:pt>
                <c:pt idx="641">
                  <c:v>43574</c:v>
                </c:pt>
                <c:pt idx="642">
                  <c:v>43581</c:v>
                </c:pt>
                <c:pt idx="643">
                  <c:v>43588</c:v>
                </c:pt>
                <c:pt idx="644">
                  <c:v>43595</c:v>
                </c:pt>
                <c:pt idx="645">
                  <c:v>43602</c:v>
                </c:pt>
                <c:pt idx="646">
                  <c:v>43609</c:v>
                </c:pt>
                <c:pt idx="647">
                  <c:v>43616</c:v>
                </c:pt>
                <c:pt idx="648">
                  <c:v>43623</c:v>
                </c:pt>
                <c:pt idx="649">
                  <c:v>43630</c:v>
                </c:pt>
                <c:pt idx="650">
                  <c:v>43637</c:v>
                </c:pt>
                <c:pt idx="651">
                  <c:v>43644</c:v>
                </c:pt>
                <c:pt idx="652">
                  <c:v>43651</c:v>
                </c:pt>
                <c:pt idx="653">
                  <c:v>43658</c:v>
                </c:pt>
                <c:pt idx="654">
                  <c:v>43665</c:v>
                </c:pt>
                <c:pt idx="655">
                  <c:v>43672</c:v>
                </c:pt>
                <c:pt idx="656">
                  <c:v>43679</c:v>
                </c:pt>
                <c:pt idx="657">
                  <c:v>43686</c:v>
                </c:pt>
                <c:pt idx="658">
                  <c:v>43693</c:v>
                </c:pt>
                <c:pt idx="659">
                  <c:v>43700</c:v>
                </c:pt>
                <c:pt idx="660">
                  <c:v>43707</c:v>
                </c:pt>
                <c:pt idx="661">
                  <c:v>43714</c:v>
                </c:pt>
                <c:pt idx="662">
                  <c:v>43721</c:v>
                </c:pt>
                <c:pt idx="663">
                  <c:v>43728</c:v>
                </c:pt>
              </c:numCache>
            </c:numRef>
          </c:cat>
          <c:val>
            <c:numRef>
              <c:f>'Weekly Raw'!$LD$38:$AKQ$38</c:f>
              <c:numCache>
                <c:formatCode>_(* #,##0_);_(* \(#,##0\);_(* "-"??_);_(@_)</c:formatCode>
                <c:ptCount val="664"/>
                <c:pt idx="0">
                  <c:v>-75817681.159420282</c:v>
                </c:pt>
                <c:pt idx="1">
                  <c:v>-133627937.33681461</c:v>
                </c:pt>
                <c:pt idx="2">
                  <c:v>-19645721.441491578</c:v>
                </c:pt>
                <c:pt idx="3">
                  <c:v>-10393901.078467829</c:v>
                </c:pt>
                <c:pt idx="4">
                  <c:v>-5771096.9674279289</c:v>
                </c:pt>
                <c:pt idx="5">
                  <c:v>-39407948.71794872</c:v>
                </c:pt>
                <c:pt idx="6">
                  <c:v>-67202276.08967793</c:v>
                </c:pt>
                <c:pt idx="7">
                  <c:v>-90071428.571428567</c:v>
                </c:pt>
                <c:pt idx="8">
                  <c:v>-56432325.581395358</c:v>
                </c:pt>
                <c:pt idx="9">
                  <c:v>-136791871.92118227</c:v>
                </c:pt>
                <c:pt idx="10">
                  <c:v>-94996735.519283533</c:v>
                </c:pt>
                <c:pt idx="11">
                  <c:v>-77461794.019933552</c:v>
                </c:pt>
                <c:pt idx="12">
                  <c:v>-344918082.19178081</c:v>
                </c:pt>
                <c:pt idx="13">
                  <c:v>-216158659.21787706</c:v>
                </c:pt>
                <c:pt idx="14">
                  <c:v>-3924689709.6023464</c:v>
                </c:pt>
                <c:pt idx="15">
                  <c:v>-3425034189.4736843</c:v>
                </c:pt>
                <c:pt idx="16">
                  <c:v>-1914161066.6666667</c:v>
                </c:pt>
                <c:pt idx="17">
                  <c:v>-430275693.67369592</c:v>
                </c:pt>
                <c:pt idx="18">
                  <c:v>-323267621.05263156</c:v>
                </c:pt>
                <c:pt idx="19">
                  <c:v>-738514801.44404328</c:v>
                </c:pt>
                <c:pt idx="20">
                  <c:v>-1069655513.2044649</c:v>
                </c:pt>
                <c:pt idx="21">
                  <c:v>-188265109.79435343</c:v>
                </c:pt>
                <c:pt idx="22">
                  <c:v>-223686082.05953339</c:v>
                </c:pt>
                <c:pt idx="23">
                  <c:v>-209840257.08442891</c:v>
                </c:pt>
                <c:pt idx="24">
                  <c:v>-299182828.57982951</c:v>
                </c:pt>
                <c:pt idx="25">
                  <c:v>-68469277.845777228</c:v>
                </c:pt>
                <c:pt idx="26">
                  <c:v>-62334229.82885085</c:v>
                </c:pt>
                <c:pt idx="27">
                  <c:v>-32327664.670658685</c:v>
                </c:pt>
                <c:pt idx="28">
                  <c:v>-73746424.708568677</c:v>
                </c:pt>
                <c:pt idx="29">
                  <c:v>-51801117.754094101</c:v>
                </c:pt>
                <c:pt idx="30">
                  <c:v>-60691260.840560377</c:v>
                </c:pt>
                <c:pt idx="31">
                  <c:v>-197342081.0721269</c:v>
                </c:pt>
                <c:pt idx="32">
                  <c:v>-90007753.369023442</c:v>
                </c:pt>
                <c:pt idx="33">
                  <c:v>-214849107.96881196</c:v>
                </c:pt>
                <c:pt idx="34">
                  <c:v>-77064693.877551019</c:v>
                </c:pt>
                <c:pt idx="35">
                  <c:v>-174059738.90339428</c:v>
                </c:pt>
                <c:pt idx="36">
                  <c:v>-327262195.65534329</c:v>
                </c:pt>
                <c:pt idx="37">
                  <c:v>-477764114.6711635</c:v>
                </c:pt>
                <c:pt idx="38">
                  <c:v>-154345852.58083951</c:v>
                </c:pt>
                <c:pt idx="39">
                  <c:v>-133526726.54984538</c:v>
                </c:pt>
                <c:pt idx="40">
                  <c:v>-49433426.594021499</c:v>
                </c:pt>
                <c:pt idx="41">
                  <c:v>-81922898.241875336</c:v>
                </c:pt>
                <c:pt idx="42">
                  <c:v>-131380683.99930206</c:v>
                </c:pt>
                <c:pt idx="43">
                  <c:v>-43554285.714285716</c:v>
                </c:pt>
                <c:pt idx="44">
                  <c:v>-17494927.745664738</c:v>
                </c:pt>
                <c:pt idx="45">
                  <c:v>-43395860.529027827</c:v>
                </c:pt>
                <c:pt idx="46">
                  <c:v>-98929055.837563455</c:v>
                </c:pt>
                <c:pt idx="47">
                  <c:v>-87100410.950243413</c:v>
                </c:pt>
                <c:pt idx="48">
                  <c:v>-100580436.06364171</c:v>
                </c:pt>
                <c:pt idx="49">
                  <c:v>-374494105.5128668</c:v>
                </c:pt>
                <c:pt idx="50">
                  <c:v>-355523316.98617923</c:v>
                </c:pt>
                <c:pt idx="51">
                  <c:v>-189817030.76237181</c:v>
                </c:pt>
                <c:pt idx="52">
                  <c:v>-341119400.38347566</c:v>
                </c:pt>
                <c:pt idx="53">
                  <c:v>-359783542.03935605</c:v>
                </c:pt>
                <c:pt idx="54">
                  <c:v>-207379594.6129778</c:v>
                </c:pt>
                <c:pt idx="55">
                  <c:v>-251177508.57142857</c:v>
                </c:pt>
                <c:pt idx="56">
                  <c:v>-88931214.953271016</c:v>
                </c:pt>
                <c:pt idx="57">
                  <c:v>-72352252.252252251</c:v>
                </c:pt>
                <c:pt idx="58">
                  <c:v>-436394705.88235295</c:v>
                </c:pt>
                <c:pt idx="59">
                  <c:v>-93249007.93650794</c:v>
                </c:pt>
                <c:pt idx="60">
                  <c:v>-108341830.06535949</c:v>
                </c:pt>
                <c:pt idx="61">
                  <c:v>-148764285.71428573</c:v>
                </c:pt>
                <c:pt idx="62">
                  <c:v>-83465882.35294117</c:v>
                </c:pt>
                <c:pt idx="63">
                  <c:v>-92819764.705882356</c:v>
                </c:pt>
                <c:pt idx="64">
                  <c:v>-380445939.08629441</c:v>
                </c:pt>
                <c:pt idx="65">
                  <c:v>-240160629.92125988</c:v>
                </c:pt>
                <c:pt idx="66">
                  <c:v>-104529946.52406417</c:v>
                </c:pt>
                <c:pt idx="67">
                  <c:v>-120051685.39325844</c:v>
                </c:pt>
                <c:pt idx="68">
                  <c:v>-599281458.96656537</c:v>
                </c:pt>
                <c:pt idx="69">
                  <c:v>-72748414.985590771</c:v>
                </c:pt>
                <c:pt idx="70">
                  <c:v>-143591788.85630497</c:v>
                </c:pt>
                <c:pt idx="71">
                  <c:v>-110838375.35014005</c:v>
                </c:pt>
                <c:pt idx="72">
                  <c:v>-893089057.75075996</c:v>
                </c:pt>
                <c:pt idx="73">
                  <c:v>-465259643.91691399</c:v>
                </c:pt>
                <c:pt idx="74">
                  <c:v>-144397626.11275965</c:v>
                </c:pt>
                <c:pt idx="75">
                  <c:v>-79973873.873873875</c:v>
                </c:pt>
                <c:pt idx="76">
                  <c:v>-643687172.01166189</c:v>
                </c:pt>
                <c:pt idx="77">
                  <c:v>-793074344.02332366</c:v>
                </c:pt>
                <c:pt idx="78">
                  <c:v>-37206804.733727805</c:v>
                </c:pt>
                <c:pt idx="79">
                  <c:v>-55594476.744186044</c:v>
                </c:pt>
                <c:pt idx="80">
                  <c:v>-28469321.533923302</c:v>
                </c:pt>
                <c:pt idx="81">
                  <c:v>-156431722.05438069</c:v>
                </c:pt>
                <c:pt idx="82">
                  <c:v>-193498493.9759036</c:v>
                </c:pt>
                <c:pt idx="83">
                  <c:v>-70584384.384384379</c:v>
                </c:pt>
                <c:pt idx="84">
                  <c:v>-482959880.23952097</c:v>
                </c:pt>
                <c:pt idx="85">
                  <c:v>-572462674.09470749</c:v>
                </c:pt>
                <c:pt idx="86">
                  <c:v>-80886157.590508074</c:v>
                </c:pt>
                <c:pt idx="87">
                  <c:v>-174338423.54800478</c:v>
                </c:pt>
                <c:pt idx="88">
                  <c:v>-38920627.80269058</c:v>
                </c:pt>
                <c:pt idx="89">
                  <c:v>-451429099.30715936</c:v>
                </c:pt>
                <c:pt idx="90">
                  <c:v>-676639285.71428561</c:v>
                </c:pt>
                <c:pt idx="91">
                  <c:v>-49676470.588235296</c:v>
                </c:pt>
                <c:pt idx="92">
                  <c:v>-66932213.43873518</c:v>
                </c:pt>
                <c:pt idx="93">
                  <c:v>-114886100.3861004</c:v>
                </c:pt>
                <c:pt idx="94">
                  <c:v>-219795979.02097905</c:v>
                </c:pt>
                <c:pt idx="95">
                  <c:v>-71464423.076923072</c:v>
                </c:pt>
                <c:pt idx="96">
                  <c:v>-50183235.867446393</c:v>
                </c:pt>
                <c:pt idx="97">
                  <c:v>-34505068.226120859</c:v>
                </c:pt>
                <c:pt idx="98">
                  <c:v>-25454838.709677424</c:v>
                </c:pt>
                <c:pt idx="99">
                  <c:v>-21724409.448818896</c:v>
                </c:pt>
                <c:pt idx="100">
                  <c:v>-21260921.843687378</c:v>
                </c:pt>
                <c:pt idx="101">
                  <c:v>-28130443.974630017</c:v>
                </c:pt>
                <c:pt idx="102">
                  <c:v>-268868155.33980578</c:v>
                </c:pt>
                <c:pt idx="103">
                  <c:v>-164777631.57894737</c:v>
                </c:pt>
                <c:pt idx="104">
                  <c:v>-66314285.714285709</c:v>
                </c:pt>
                <c:pt idx="105">
                  <c:v>-121240535.71428572</c:v>
                </c:pt>
                <c:pt idx="106">
                  <c:v>-39730925.925925918</c:v>
                </c:pt>
                <c:pt idx="107">
                  <c:v>-68198741.007194251</c:v>
                </c:pt>
                <c:pt idx="108">
                  <c:v>-63707142.857142858</c:v>
                </c:pt>
                <c:pt idx="109">
                  <c:v>-234522241.68126094</c:v>
                </c:pt>
                <c:pt idx="110">
                  <c:v>-442093760.83188915</c:v>
                </c:pt>
                <c:pt idx="111">
                  <c:v>-595374738.67595828</c:v>
                </c:pt>
                <c:pt idx="112">
                  <c:v>-423948681.89806676</c:v>
                </c:pt>
                <c:pt idx="113">
                  <c:v>-233317697.5945017</c:v>
                </c:pt>
                <c:pt idx="114">
                  <c:v>-373333502.53807104</c:v>
                </c:pt>
                <c:pt idx="115">
                  <c:v>-189203354.63258785</c:v>
                </c:pt>
                <c:pt idx="116">
                  <c:v>-166598240</c:v>
                </c:pt>
                <c:pt idx="117">
                  <c:v>-113166399.99999999</c:v>
                </c:pt>
                <c:pt idx="118">
                  <c:v>-114944480</c:v>
                </c:pt>
                <c:pt idx="119">
                  <c:v>-236117972.35023043</c:v>
                </c:pt>
                <c:pt idx="120">
                  <c:v>-156001296.82997116</c:v>
                </c:pt>
                <c:pt idx="121">
                  <c:v>-130651873.19884725</c:v>
                </c:pt>
                <c:pt idx="122">
                  <c:v>-71529129.129129127</c:v>
                </c:pt>
                <c:pt idx="123">
                  <c:v>-59165355.521936454</c:v>
                </c:pt>
                <c:pt idx="124">
                  <c:v>-207482110.09174311</c:v>
                </c:pt>
                <c:pt idx="125">
                  <c:v>-14900000.000000002</c:v>
                </c:pt>
                <c:pt idx="126">
                  <c:v>-94980059.523809537</c:v>
                </c:pt>
                <c:pt idx="127">
                  <c:v>-90488127.853881285</c:v>
                </c:pt>
                <c:pt idx="128">
                  <c:v>-78301195.814648733</c:v>
                </c:pt>
                <c:pt idx="129">
                  <c:v>-28195129.375951298</c:v>
                </c:pt>
                <c:pt idx="130">
                  <c:v>-45287893.081761003</c:v>
                </c:pt>
                <c:pt idx="131">
                  <c:v>-875187652.43902445</c:v>
                </c:pt>
                <c:pt idx="132">
                  <c:v>-789566869.3009119</c:v>
                </c:pt>
                <c:pt idx="133">
                  <c:v>-515661854.10334349</c:v>
                </c:pt>
                <c:pt idx="134">
                  <c:v>-45645601.173020527</c:v>
                </c:pt>
                <c:pt idx="135">
                  <c:v>-110865350.87719299</c:v>
                </c:pt>
                <c:pt idx="136">
                  <c:v>-144644558.82352942</c:v>
                </c:pt>
                <c:pt idx="137">
                  <c:v>-248580465.1162791</c:v>
                </c:pt>
                <c:pt idx="138">
                  <c:v>-265111956.5217391</c:v>
                </c:pt>
                <c:pt idx="139">
                  <c:v>-88733437.013996914</c:v>
                </c:pt>
                <c:pt idx="140">
                  <c:v>-99226570.048309177</c:v>
                </c:pt>
                <c:pt idx="141">
                  <c:v>-341075709.21985817</c:v>
                </c:pt>
                <c:pt idx="142">
                  <c:v>-440145035.46099293</c:v>
                </c:pt>
                <c:pt idx="143">
                  <c:v>-1815999.9999999998</c:v>
                </c:pt>
                <c:pt idx="144">
                  <c:v>-9506529.8507462684</c:v>
                </c:pt>
                <c:pt idx="145">
                  <c:v>-70440770.791075051</c:v>
                </c:pt>
                <c:pt idx="146">
                  <c:v>-124362115.38461538</c:v>
                </c:pt>
                <c:pt idx="147">
                  <c:v>-1091381818.181818</c:v>
                </c:pt>
                <c:pt idx="148">
                  <c:v>-961040866.2900188</c:v>
                </c:pt>
                <c:pt idx="149">
                  <c:v>-924109174.31192648</c:v>
                </c:pt>
                <c:pt idx="150">
                  <c:v>-1097391528.5451198</c:v>
                </c:pt>
                <c:pt idx="151">
                  <c:v>-801067467.65249538</c:v>
                </c:pt>
                <c:pt idx="152">
                  <c:v>-766819966.15905237</c:v>
                </c:pt>
                <c:pt idx="153">
                  <c:v>-791703735.14431238</c:v>
                </c:pt>
                <c:pt idx="154">
                  <c:v>-697736564.62585044</c:v>
                </c:pt>
                <c:pt idx="155">
                  <c:v>-712836224.48979592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5312056456.6414642</c:v>
                </c:pt>
                <c:pt idx="235">
                  <c:v>4044743599.4132037</c:v>
                </c:pt>
                <c:pt idx="236">
                  <c:v>5263001662.7654181</c:v>
                </c:pt>
                <c:pt idx="237">
                  <c:v>5123561762.2470026</c:v>
                </c:pt>
                <c:pt idx="238">
                  <c:v>5081109355.7957001</c:v>
                </c:pt>
                <c:pt idx="239">
                  <c:v>4921874440.5270596</c:v>
                </c:pt>
                <c:pt idx="240">
                  <c:v>4669087894.9076214</c:v>
                </c:pt>
                <c:pt idx="241">
                  <c:v>4264809085.7763896</c:v>
                </c:pt>
                <c:pt idx="242">
                  <c:v>6430421118.1141882</c:v>
                </c:pt>
                <c:pt idx="243">
                  <c:v>6237229467.6837225</c:v>
                </c:pt>
                <c:pt idx="244">
                  <c:v>6040768040.0740747</c:v>
                </c:pt>
                <c:pt idx="245">
                  <c:v>6125929819.2066221</c:v>
                </c:pt>
                <c:pt idx="246">
                  <c:v>5923648094.6283484</c:v>
                </c:pt>
                <c:pt idx="247">
                  <c:v>5662405897.3923788</c:v>
                </c:pt>
                <c:pt idx="248">
                  <c:v>5544598176.8312864</c:v>
                </c:pt>
                <c:pt idx="249">
                  <c:v>5830696373.8427763</c:v>
                </c:pt>
                <c:pt idx="250">
                  <c:v>6705599062.3490238</c:v>
                </c:pt>
                <c:pt idx="251">
                  <c:v>7969698744.4533825</c:v>
                </c:pt>
                <c:pt idx="252">
                  <c:v>8573651573.2564096</c:v>
                </c:pt>
                <c:pt idx="253">
                  <c:v>9166088832.692564</c:v>
                </c:pt>
                <c:pt idx="254">
                  <c:v>9780182541.1833305</c:v>
                </c:pt>
                <c:pt idx="255">
                  <c:v>10498195620.23168</c:v>
                </c:pt>
                <c:pt idx="256">
                  <c:v>10217123695.279095</c:v>
                </c:pt>
                <c:pt idx="257">
                  <c:v>10357733018.391638</c:v>
                </c:pt>
                <c:pt idx="258">
                  <c:v>10279315357.149006</c:v>
                </c:pt>
                <c:pt idx="259">
                  <c:v>9979009960.5820866</c:v>
                </c:pt>
                <c:pt idx="260">
                  <c:v>9742396606.564024</c:v>
                </c:pt>
                <c:pt idx="261">
                  <c:v>10031445127.574078</c:v>
                </c:pt>
                <c:pt idx="262">
                  <c:v>10265882750.782852</c:v>
                </c:pt>
                <c:pt idx="263">
                  <c:v>10452443024.109978</c:v>
                </c:pt>
                <c:pt idx="264">
                  <c:v>10593555055.087458</c:v>
                </c:pt>
                <c:pt idx="265">
                  <c:v>10800388998.316824</c:v>
                </c:pt>
                <c:pt idx="266">
                  <c:v>10828141151.495943</c:v>
                </c:pt>
                <c:pt idx="267">
                  <c:v>10772066780.337118</c:v>
                </c:pt>
                <c:pt idx="268">
                  <c:v>10472325884.801559</c:v>
                </c:pt>
                <c:pt idx="269">
                  <c:v>10209550504.3613</c:v>
                </c:pt>
                <c:pt idx="270">
                  <c:v>10311482656.768456</c:v>
                </c:pt>
                <c:pt idx="271">
                  <c:v>9620989098.5887833</c:v>
                </c:pt>
                <c:pt idx="272">
                  <c:v>9802363585.8286934</c:v>
                </c:pt>
                <c:pt idx="273">
                  <c:v>9722282480.5671654</c:v>
                </c:pt>
                <c:pt idx="274">
                  <c:v>9687454164.460638</c:v>
                </c:pt>
                <c:pt idx="275">
                  <c:v>9524741984.8684483</c:v>
                </c:pt>
                <c:pt idx="276">
                  <c:v>10085994930.652781</c:v>
                </c:pt>
                <c:pt idx="277">
                  <c:v>9939814274.7564087</c:v>
                </c:pt>
                <c:pt idx="278">
                  <c:v>9768256836.9349918</c:v>
                </c:pt>
                <c:pt idx="279">
                  <c:v>9819944065.2120552</c:v>
                </c:pt>
                <c:pt idx="280">
                  <c:v>9081176277.8120384</c:v>
                </c:pt>
                <c:pt idx="281">
                  <c:v>9211472870.3230133</c:v>
                </c:pt>
                <c:pt idx="282">
                  <c:v>8835836360.5155582</c:v>
                </c:pt>
                <c:pt idx="283">
                  <c:v>9702933931.0974312</c:v>
                </c:pt>
                <c:pt idx="284">
                  <c:v>9839962670.7689037</c:v>
                </c:pt>
                <c:pt idx="285">
                  <c:v>9243715908.5371552</c:v>
                </c:pt>
                <c:pt idx="286">
                  <c:v>10424171880.934898</c:v>
                </c:pt>
                <c:pt idx="287">
                  <c:v>10577343665.365486</c:v>
                </c:pt>
                <c:pt idx="288">
                  <c:v>10504629827.040598</c:v>
                </c:pt>
                <c:pt idx="289">
                  <c:v>11160397219.182011</c:v>
                </c:pt>
                <c:pt idx="290">
                  <c:v>11374201321.504278</c:v>
                </c:pt>
                <c:pt idx="291">
                  <c:v>11372063763.457052</c:v>
                </c:pt>
                <c:pt idx="292">
                  <c:v>11574880628.550266</c:v>
                </c:pt>
                <c:pt idx="293">
                  <c:v>11776428385.48806</c:v>
                </c:pt>
                <c:pt idx="294">
                  <c:v>10475378470.788532</c:v>
                </c:pt>
                <c:pt idx="295">
                  <c:v>10497003726.67071</c:v>
                </c:pt>
                <c:pt idx="296">
                  <c:v>10747308027.876894</c:v>
                </c:pt>
                <c:pt idx="297">
                  <c:v>10411582673.829601</c:v>
                </c:pt>
                <c:pt idx="298">
                  <c:v>9706394474.7890034</c:v>
                </c:pt>
                <c:pt idx="299">
                  <c:v>10687149613.246662</c:v>
                </c:pt>
                <c:pt idx="300">
                  <c:v>10313735690.267706</c:v>
                </c:pt>
                <c:pt idx="301">
                  <c:v>10450466940.84691</c:v>
                </c:pt>
                <c:pt idx="302">
                  <c:v>9509456107.7873497</c:v>
                </c:pt>
                <c:pt idx="303">
                  <c:v>8492814891.7259598</c:v>
                </c:pt>
                <c:pt idx="304">
                  <c:v>8225097564.5075331</c:v>
                </c:pt>
                <c:pt idx="305">
                  <c:v>8872125240.9220982</c:v>
                </c:pt>
                <c:pt idx="306">
                  <c:v>9695132993.7591248</c:v>
                </c:pt>
                <c:pt idx="307">
                  <c:v>9612673906.6334553</c:v>
                </c:pt>
                <c:pt idx="308">
                  <c:v>10629237553.955757</c:v>
                </c:pt>
                <c:pt idx="309">
                  <c:v>10882228298.927795</c:v>
                </c:pt>
                <c:pt idx="310">
                  <c:v>10525992252.209154</c:v>
                </c:pt>
                <c:pt idx="311">
                  <c:v>10349147729.827225</c:v>
                </c:pt>
                <c:pt idx="312">
                  <c:v>10383204713.401033</c:v>
                </c:pt>
                <c:pt idx="313">
                  <c:v>10164028456.348761</c:v>
                </c:pt>
                <c:pt idx="314">
                  <c:v>10087338539.040688</c:v>
                </c:pt>
                <c:pt idx="315">
                  <c:v>9991705673.5485153</c:v>
                </c:pt>
                <c:pt idx="316">
                  <c:v>9390966628.344368</c:v>
                </c:pt>
                <c:pt idx="317">
                  <c:v>9694471802.0764313</c:v>
                </c:pt>
                <c:pt idx="318">
                  <c:v>6832515568.1100683</c:v>
                </c:pt>
                <c:pt idx="319">
                  <c:v>7068550245.3324566</c:v>
                </c:pt>
                <c:pt idx="320">
                  <c:v>8360404251.0689983</c:v>
                </c:pt>
                <c:pt idx="321">
                  <c:v>8384642647.1927338</c:v>
                </c:pt>
                <c:pt idx="322">
                  <c:v>8441885079.109477</c:v>
                </c:pt>
                <c:pt idx="323">
                  <c:v>8251320548.5579586</c:v>
                </c:pt>
                <c:pt idx="324">
                  <c:v>8223772213.4176655</c:v>
                </c:pt>
                <c:pt idx="325">
                  <c:v>8602612162.1131573</c:v>
                </c:pt>
                <c:pt idx="326">
                  <c:v>8574648878.2617311</c:v>
                </c:pt>
                <c:pt idx="327">
                  <c:v>8654490591.1430569</c:v>
                </c:pt>
                <c:pt idx="328">
                  <c:v>8394683064.8072691</c:v>
                </c:pt>
                <c:pt idx="329">
                  <c:v>7430981392.4038458</c:v>
                </c:pt>
                <c:pt idx="330">
                  <c:v>7746445335.7960243</c:v>
                </c:pt>
                <c:pt idx="331">
                  <c:v>7565893967.3774385</c:v>
                </c:pt>
                <c:pt idx="332">
                  <c:v>7622754520.2680902</c:v>
                </c:pt>
                <c:pt idx="333">
                  <c:v>7603901701.8080044</c:v>
                </c:pt>
                <c:pt idx="334">
                  <c:v>6647046591.8920174</c:v>
                </c:pt>
                <c:pt idx="335">
                  <c:v>5886218832.9379835</c:v>
                </c:pt>
                <c:pt idx="336">
                  <c:v>6068053967.9883432</c:v>
                </c:pt>
                <c:pt idx="337">
                  <c:v>6036551908.8293142</c:v>
                </c:pt>
                <c:pt idx="338">
                  <c:v>6235520175.1877985</c:v>
                </c:pt>
                <c:pt idx="339">
                  <c:v>5953762497.9920921</c:v>
                </c:pt>
                <c:pt idx="340">
                  <c:v>6283736292.4172354</c:v>
                </c:pt>
                <c:pt idx="341">
                  <c:v>6739876610.5622053</c:v>
                </c:pt>
                <c:pt idx="342">
                  <c:v>6888397020.3591871</c:v>
                </c:pt>
                <c:pt idx="343">
                  <c:v>7867366744.2861204</c:v>
                </c:pt>
                <c:pt idx="344">
                  <c:v>7401101906.1347876</c:v>
                </c:pt>
                <c:pt idx="345">
                  <c:v>6664290497.4019041</c:v>
                </c:pt>
                <c:pt idx="346">
                  <c:v>6832101255.8549242</c:v>
                </c:pt>
                <c:pt idx="347">
                  <c:v>6758080409.8956118</c:v>
                </c:pt>
                <c:pt idx="348">
                  <c:v>6914607536.6706066</c:v>
                </c:pt>
                <c:pt idx="349">
                  <c:v>6363307431.5398445</c:v>
                </c:pt>
                <c:pt idx="350">
                  <c:v>6447473982.4205141</c:v>
                </c:pt>
                <c:pt idx="351">
                  <c:v>6760863681.5697155</c:v>
                </c:pt>
                <c:pt idx="352">
                  <c:v>6448825126.7760019</c:v>
                </c:pt>
                <c:pt idx="353">
                  <c:v>6735014081.1812105</c:v>
                </c:pt>
                <c:pt idx="354">
                  <c:v>6333150306.5090704</c:v>
                </c:pt>
                <c:pt idx="355">
                  <c:v>5609725337.3529863</c:v>
                </c:pt>
                <c:pt idx="356">
                  <c:v>6643898832.5686636</c:v>
                </c:pt>
                <c:pt idx="357">
                  <c:v>6988034194.2519693</c:v>
                </c:pt>
                <c:pt idx="358">
                  <c:v>7139152160.7127857</c:v>
                </c:pt>
                <c:pt idx="359">
                  <c:v>7042158692.3902378</c:v>
                </c:pt>
                <c:pt idx="360">
                  <c:v>6979986574.1043587</c:v>
                </c:pt>
                <c:pt idx="361">
                  <c:v>6776256229.6424685</c:v>
                </c:pt>
                <c:pt idx="362">
                  <c:v>6760635223.6762848</c:v>
                </c:pt>
                <c:pt idx="363">
                  <c:v>6746347969.7940207</c:v>
                </c:pt>
                <c:pt idx="364">
                  <c:v>6704404046.5682802</c:v>
                </c:pt>
                <c:pt idx="365">
                  <c:v>6657996437.7811232</c:v>
                </c:pt>
                <c:pt idx="366">
                  <c:v>6531135568.1302567</c:v>
                </c:pt>
                <c:pt idx="367">
                  <c:v>5753479549.7625771</c:v>
                </c:pt>
                <c:pt idx="368">
                  <c:v>5551812263.6613731</c:v>
                </c:pt>
                <c:pt idx="369">
                  <c:v>5355024295.8199806</c:v>
                </c:pt>
                <c:pt idx="370">
                  <c:v>5276773747.8437452</c:v>
                </c:pt>
                <c:pt idx="371">
                  <c:v>4959797118.0052938</c:v>
                </c:pt>
                <c:pt idx="372">
                  <c:v>4873734739.1596174</c:v>
                </c:pt>
                <c:pt idx="373">
                  <c:v>4925967035.125</c:v>
                </c:pt>
                <c:pt idx="374">
                  <c:v>5250115146.7387629</c:v>
                </c:pt>
                <c:pt idx="375">
                  <c:v>5706924229.6378021</c:v>
                </c:pt>
                <c:pt idx="376">
                  <c:v>7646254533.4540834</c:v>
                </c:pt>
                <c:pt idx="377">
                  <c:v>7494521914.8691978</c:v>
                </c:pt>
                <c:pt idx="378">
                  <c:v>7180233566.1132841</c:v>
                </c:pt>
                <c:pt idx="379">
                  <c:v>7229696005.5026302</c:v>
                </c:pt>
                <c:pt idx="380">
                  <c:v>7430538065.0038624</c:v>
                </c:pt>
                <c:pt idx="381">
                  <c:v>7467627343.2534485</c:v>
                </c:pt>
                <c:pt idx="382">
                  <c:v>7227996899.7288094</c:v>
                </c:pt>
                <c:pt idx="383">
                  <c:v>6845754537.685401</c:v>
                </c:pt>
                <c:pt idx="384">
                  <c:v>6628318576.063509</c:v>
                </c:pt>
                <c:pt idx="385">
                  <c:v>6777905752.7462273</c:v>
                </c:pt>
                <c:pt idx="386">
                  <c:v>6800729551.4645195</c:v>
                </c:pt>
                <c:pt idx="387">
                  <c:v>7017360799.1220007</c:v>
                </c:pt>
                <c:pt idx="388">
                  <c:v>6801321209.9088516</c:v>
                </c:pt>
                <c:pt idx="389">
                  <c:v>6899995504.6111422</c:v>
                </c:pt>
                <c:pt idx="390">
                  <c:v>6851752383.1889248</c:v>
                </c:pt>
                <c:pt idx="391">
                  <c:v>7159383897.7184124</c:v>
                </c:pt>
                <c:pt idx="392">
                  <c:v>6557772215.5314541</c:v>
                </c:pt>
                <c:pt idx="393">
                  <c:v>6390195537.2088041</c:v>
                </c:pt>
                <c:pt idx="394">
                  <c:v>6814367757.3126965</c:v>
                </c:pt>
                <c:pt idx="395">
                  <c:v>7672192094.5076294</c:v>
                </c:pt>
                <c:pt idx="396">
                  <c:v>7508948808.5222063</c:v>
                </c:pt>
                <c:pt idx="397">
                  <c:v>7164273211.2142897</c:v>
                </c:pt>
                <c:pt idx="398">
                  <c:v>7047958984.1316385</c:v>
                </c:pt>
                <c:pt idx="399">
                  <c:v>6560170209.7195539</c:v>
                </c:pt>
                <c:pt idx="400">
                  <c:v>6653433690.0634737</c:v>
                </c:pt>
                <c:pt idx="401">
                  <c:v>6052807267.4430838</c:v>
                </c:pt>
                <c:pt idx="402">
                  <c:v>6098481765.2160826</c:v>
                </c:pt>
                <c:pt idx="403">
                  <c:v>5880204288.4238205</c:v>
                </c:pt>
                <c:pt idx="404">
                  <c:v>5468862711.914712</c:v>
                </c:pt>
                <c:pt idx="405">
                  <c:v>5670234671.889328</c:v>
                </c:pt>
                <c:pt idx="406">
                  <c:v>5785491044.5591917</c:v>
                </c:pt>
                <c:pt idx="407">
                  <c:v>5572211577.5443993</c:v>
                </c:pt>
                <c:pt idx="408">
                  <c:v>5725403144.9845009</c:v>
                </c:pt>
                <c:pt idx="409">
                  <c:v>5855170640.8913774</c:v>
                </c:pt>
                <c:pt idx="410">
                  <c:v>5305319485.0599728</c:v>
                </c:pt>
                <c:pt idx="411">
                  <c:v>5172078627.6974926</c:v>
                </c:pt>
                <c:pt idx="412">
                  <c:v>4309715327.9562683</c:v>
                </c:pt>
                <c:pt idx="413">
                  <c:v>3857182327.2519126</c:v>
                </c:pt>
                <c:pt idx="414">
                  <c:v>3782234558.698236</c:v>
                </c:pt>
                <c:pt idx="415">
                  <c:v>3875703228.3234849</c:v>
                </c:pt>
                <c:pt idx="416">
                  <c:v>3876393372.7689409</c:v>
                </c:pt>
                <c:pt idx="417">
                  <c:v>3882036376.5040874</c:v>
                </c:pt>
                <c:pt idx="418">
                  <c:v>3681787560.9030409</c:v>
                </c:pt>
                <c:pt idx="419">
                  <c:v>3969209521.8239732</c:v>
                </c:pt>
                <c:pt idx="420">
                  <c:v>3781179818.8622098</c:v>
                </c:pt>
                <c:pt idx="421">
                  <c:v>3781179818.8622098</c:v>
                </c:pt>
                <c:pt idx="422">
                  <c:v>3720641121.6320944</c:v>
                </c:pt>
                <c:pt idx="423">
                  <c:v>3760189277.9554892</c:v>
                </c:pt>
                <c:pt idx="424">
                  <c:v>3667360044.6278234</c:v>
                </c:pt>
                <c:pt idx="425">
                  <c:v>3631355004.455565</c:v>
                </c:pt>
                <c:pt idx="426">
                  <c:v>2958697556.9079852</c:v>
                </c:pt>
                <c:pt idx="427">
                  <c:v>3272784306.6397419</c:v>
                </c:pt>
                <c:pt idx="428">
                  <c:v>3602440124.8222351</c:v>
                </c:pt>
                <c:pt idx="429">
                  <c:v>3705564030.2310891</c:v>
                </c:pt>
                <c:pt idx="430">
                  <c:v>3737396963.7290473</c:v>
                </c:pt>
                <c:pt idx="431">
                  <c:v>3587152638.2160516</c:v>
                </c:pt>
                <c:pt idx="432">
                  <c:v>3398837488.9325304</c:v>
                </c:pt>
                <c:pt idx="433">
                  <c:v>3371377255.9128666</c:v>
                </c:pt>
                <c:pt idx="434">
                  <c:v>3386056137.6349473</c:v>
                </c:pt>
                <c:pt idx="435">
                  <c:v>3231733398.3604851</c:v>
                </c:pt>
                <c:pt idx="436">
                  <c:v>2923702357.435955</c:v>
                </c:pt>
                <c:pt idx="437">
                  <c:v>2173039011.5574536</c:v>
                </c:pt>
                <c:pt idx="438">
                  <c:v>2288283546.8763514</c:v>
                </c:pt>
                <c:pt idx="439">
                  <c:v>2214990547.5934353</c:v>
                </c:pt>
                <c:pt idx="440">
                  <c:v>2266805403.3142433</c:v>
                </c:pt>
                <c:pt idx="441">
                  <c:v>2045646022.2468288</c:v>
                </c:pt>
                <c:pt idx="442">
                  <c:v>1955289660.6470342</c:v>
                </c:pt>
                <c:pt idx="443">
                  <c:v>1842365692.6879554</c:v>
                </c:pt>
                <c:pt idx="444">
                  <c:v>1416473877.1926546</c:v>
                </c:pt>
                <c:pt idx="445">
                  <c:v>1428318679.6894646</c:v>
                </c:pt>
                <c:pt idx="446">
                  <c:v>1320232494.1796682</c:v>
                </c:pt>
                <c:pt idx="447">
                  <c:v>1327121904.8753765</c:v>
                </c:pt>
                <c:pt idx="448">
                  <c:v>1302948139.7804165</c:v>
                </c:pt>
                <c:pt idx="449">
                  <c:v>1315773560.3275621</c:v>
                </c:pt>
                <c:pt idx="450">
                  <c:v>1304577935.4908915</c:v>
                </c:pt>
                <c:pt idx="451">
                  <c:v>1310642290.4874158</c:v>
                </c:pt>
                <c:pt idx="452">
                  <c:v>1274158876.9065516</c:v>
                </c:pt>
                <c:pt idx="453">
                  <c:v>1277058860.7762351</c:v>
                </c:pt>
                <c:pt idx="454">
                  <c:v>1276195085.1251881</c:v>
                </c:pt>
                <c:pt idx="455">
                  <c:v>1179442636.3366704</c:v>
                </c:pt>
                <c:pt idx="456">
                  <c:v>1020926831.8248535</c:v>
                </c:pt>
                <c:pt idx="457">
                  <c:v>1219304632.3383844</c:v>
                </c:pt>
                <c:pt idx="458">
                  <c:v>1142010096.3964882</c:v>
                </c:pt>
                <c:pt idx="459">
                  <c:v>1107715372.5619304</c:v>
                </c:pt>
                <c:pt idx="460">
                  <c:v>1129351871.73211</c:v>
                </c:pt>
                <c:pt idx="461">
                  <c:v>973150934.48058355</c:v>
                </c:pt>
                <c:pt idx="462">
                  <c:v>1021783442.063458</c:v>
                </c:pt>
                <c:pt idx="463">
                  <c:v>997832500.4713999</c:v>
                </c:pt>
                <c:pt idx="464">
                  <c:v>1010705023.2018932</c:v>
                </c:pt>
                <c:pt idx="465">
                  <c:v>903579399.56362486</c:v>
                </c:pt>
                <c:pt idx="466">
                  <c:v>1016963661.0938356</c:v>
                </c:pt>
                <c:pt idx="467">
                  <c:v>1061283878.7803651</c:v>
                </c:pt>
                <c:pt idx="468">
                  <c:v>1029987344.1319399</c:v>
                </c:pt>
                <c:pt idx="469">
                  <c:v>1096076789.3115213</c:v>
                </c:pt>
                <c:pt idx="470">
                  <c:v>1083159609.5242879</c:v>
                </c:pt>
                <c:pt idx="471">
                  <c:v>1058565920.2298689</c:v>
                </c:pt>
                <c:pt idx="472">
                  <c:v>992965733.92000341</c:v>
                </c:pt>
                <c:pt idx="473">
                  <c:v>957982616.2568562</c:v>
                </c:pt>
                <c:pt idx="474">
                  <c:v>945115394.63657641</c:v>
                </c:pt>
                <c:pt idx="475">
                  <c:v>937403057.72244024</c:v>
                </c:pt>
                <c:pt idx="476">
                  <c:v>918468203.36492002</c:v>
                </c:pt>
                <c:pt idx="477">
                  <c:v>877528454.84381342</c:v>
                </c:pt>
                <c:pt idx="478">
                  <c:v>866981155.29965806</c:v>
                </c:pt>
                <c:pt idx="479">
                  <c:v>823555778.01569903</c:v>
                </c:pt>
                <c:pt idx="480">
                  <c:v>844622902.04103863</c:v>
                </c:pt>
                <c:pt idx="481">
                  <c:v>880533495.13984513</c:v>
                </c:pt>
                <c:pt idx="482">
                  <c:v>887204027.1192019</c:v>
                </c:pt>
                <c:pt idx="483">
                  <c:v>916377362.57072949</c:v>
                </c:pt>
                <c:pt idx="484">
                  <c:v>916698790.12119484</c:v>
                </c:pt>
                <c:pt idx="485">
                  <c:v>938270880.41339064</c:v>
                </c:pt>
                <c:pt idx="486">
                  <c:v>936484164.64008665</c:v>
                </c:pt>
                <c:pt idx="487">
                  <c:v>938398484.9378525</c:v>
                </c:pt>
                <c:pt idx="488">
                  <c:v>949692291.36701167</c:v>
                </c:pt>
                <c:pt idx="489">
                  <c:v>992876557.56546223</c:v>
                </c:pt>
                <c:pt idx="490">
                  <c:v>955372922.99807978</c:v>
                </c:pt>
                <c:pt idx="491">
                  <c:v>993532169.1726557</c:v>
                </c:pt>
                <c:pt idx="492">
                  <c:v>1025492598.503186</c:v>
                </c:pt>
                <c:pt idx="493">
                  <c:v>944516690.32982457</c:v>
                </c:pt>
                <c:pt idx="494">
                  <c:v>1006473062.1455964</c:v>
                </c:pt>
                <c:pt idx="495">
                  <c:v>1031425656.1228942</c:v>
                </c:pt>
                <c:pt idx="496">
                  <c:v>1047210507.8676919</c:v>
                </c:pt>
                <c:pt idx="497">
                  <c:v>1346038534.4727554</c:v>
                </c:pt>
                <c:pt idx="498">
                  <c:v>1371899870.4490736</c:v>
                </c:pt>
                <c:pt idx="499">
                  <c:v>1437442414.9262731</c:v>
                </c:pt>
                <c:pt idx="500">
                  <c:v>1511284851.2813325</c:v>
                </c:pt>
                <c:pt idx="501">
                  <c:v>1591491639.9635949</c:v>
                </c:pt>
                <c:pt idx="502">
                  <c:v>1694452534.7682743</c:v>
                </c:pt>
                <c:pt idx="503">
                  <c:v>1758417860.2952335</c:v>
                </c:pt>
                <c:pt idx="504">
                  <c:v>1869849609.7772224</c:v>
                </c:pt>
                <c:pt idx="505">
                  <c:v>1919571319.8246319</c:v>
                </c:pt>
                <c:pt idx="506">
                  <c:v>1981456928.531219</c:v>
                </c:pt>
                <c:pt idx="507">
                  <c:v>2070736967.172646</c:v>
                </c:pt>
                <c:pt idx="508">
                  <c:v>2169799953.1538386</c:v>
                </c:pt>
                <c:pt idx="509">
                  <c:v>2168955433.2923498</c:v>
                </c:pt>
                <c:pt idx="510">
                  <c:v>2063074764.7744482</c:v>
                </c:pt>
                <c:pt idx="511">
                  <c:v>2417261017.1395178</c:v>
                </c:pt>
                <c:pt idx="512">
                  <c:v>2275060928.3787103</c:v>
                </c:pt>
                <c:pt idx="513">
                  <c:v>1882775089.3837898</c:v>
                </c:pt>
                <c:pt idx="514">
                  <c:v>1827231260.4169977</c:v>
                </c:pt>
                <c:pt idx="515">
                  <c:v>1791853767.4396625</c:v>
                </c:pt>
                <c:pt idx="516">
                  <c:v>1226667726.59161</c:v>
                </c:pt>
                <c:pt idx="517">
                  <c:v>943087122.29455423</c:v>
                </c:pt>
                <c:pt idx="518">
                  <c:v>995899442.0980041</c:v>
                </c:pt>
                <c:pt idx="519">
                  <c:v>1697881808.4399011</c:v>
                </c:pt>
                <c:pt idx="520">
                  <c:v>1640433709.5613909</c:v>
                </c:pt>
                <c:pt idx="521">
                  <c:v>1761240727.3059323</c:v>
                </c:pt>
                <c:pt idx="522">
                  <c:v>1693102512.2505257</c:v>
                </c:pt>
                <c:pt idx="523">
                  <c:v>1659127988.5684054</c:v>
                </c:pt>
                <c:pt idx="524">
                  <c:v>1582925439.4849467</c:v>
                </c:pt>
                <c:pt idx="525">
                  <c:v>1678426126.7705495</c:v>
                </c:pt>
                <c:pt idx="526">
                  <c:v>1880768350.3656971</c:v>
                </c:pt>
                <c:pt idx="527">
                  <c:v>1695698110.2193103</c:v>
                </c:pt>
                <c:pt idx="528">
                  <c:v>1537781161.2051542</c:v>
                </c:pt>
                <c:pt idx="529">
                  <c:v>1541151652.7032835</c:v>
                </c:pt>
                <c:pt idx="530">
                  <c:v>1611056260.5044208</c:v>
                </c:pt>
                <c:pt idx="531">
                  <c:v>2128748191.7792141</c:v>
                </c:pt>
                <c:pt idx="532">
                  <c:v>2508196628.9223804</c:v>
                </c:pt>
                <c:pt idx="533">
                  <c:v>2420695238.9039578</c:v>
                </c:pt>
                <c:pt idx="534">
                  <c:v>1951278493.3100338</c:v>
                </c:pt>
                <c:pt idx="535">
                  <c:v>1689327274.1205285</c:v>
                </c:pt>
                <c:pt idx="536">
                  <c:v>1702882610.2522774</c:v>
                </c:pt>
                <c:pt idx="537">
                  <c:v>1612058179.3084624</c:v>
                </c:pt>
                <c:pt idx="538">
                  <c:v>1801510352.5859308</c:v>
                </c:pt>
                <c:pt idx="539">
                  <c:v>1525639780.9817536</c:v>
                </c:pt>
                <c:pt idx="540">
                  <c:v>1536553175.8377686</c:v>
                </c:pt>
                <c:pt idx="541">
                  <c:v>1470826884.501555</c:v>
                </c:pt>
                <c:pt idx="542">
                  <c:v>1421388433.82707</c:v>
                </c:pt>
                <c:pt idx="543">
                  <c:v>3664586060.1394501</c:v>
                </c:pt>
                <c:pt idx="544">
                  <c:v>3447551380.7766829</c:v>
                </c:pt>
                <c:pt idx="545">
                  <c:v>3274525506.4047832</c:v>
                </c:pt>
                <c:pt idx="546">
                  <c:v>3939951822.8261886</c:v>
                </c:pt>
                <c:pt idx="547">
                  <c:v>4257394845.4269729</c:v>
                </c:pt>
                <c:pt idx="548">
                  <c:v>4315952329.8253145</c:v>
                </c:pt>
                <c:pt idx="549">
                  <c:v>4156380205.2673936</c:v>
                </c:pt>
                <c:pt idx="550">
                  <c:v>4299049007.6598349</c:v>
                </c:pt>
                <c:pt idx="551">
                  <c:v>3788828401.1612992</c:v>
                </c:pt>
                <c:pt idx="552">
                  <c:v>2148722040.1452422</c:v>
                </c:pt>
                <c:pt idx="553">
                  <c:v>3360154650.3504891</c:v>
                </c:pt>
                <c:pt idx="554">
                  <c:v>2627624881.5533342</c:v>
                </c:pt>
                <c:pt idx="555">
                  <c:v>2783293139.9762282</c:v>
                </c:pt>
                <c:pt idx="556">
                  <c:v>2590809413.9029503</c:v>
                </c:pt>
                <c:pt idx="557">
                  <c:v>2387768573.1413951</c:v>
                </c:pt>
                <c:pt idx="558">
                  <c:v>2264180614.2130551</c:v>
                </c:pt>
                <c:pt idx="559">
                  <c:v>2393301982.9064188</c:v>
                </c:pt>
                <c:pt idx="560">
                  <c:v>1916334557.9869542</c:v>
                </c:pt>
                <c:pt idx="561">
                  <c:v>2227869412.4560542</c:v>
                </c:pt>
                <c:pt idx="562">
                  <c:v>1922765600.2259526</c:v>
                </c:pt>
                <c:pt idx="563">
                  <c:v>1573281765.7255864</c:v>
                </c:pt>
                <c:pt idx="564">
                  <c:v>1453794355.4785948</c:v>
                </c:pt>
                <c:pt idx="565">
                  <c:v>1474777553.6610606</c:v>
                </c:pt>
                <c:pt idx="566">
                  <c:v>1315385130.9251916</c:v>
                </c:pt>
                <c:pt idx="567">
                  <c:v>1087419429.8907261</c:v>
                </c:pt>
                <c:pt idx="568">
                  <c:v>1085374173.5383515</c:v>
                </c:pt>
                <c:pt idx="569">
                  <c:v>974055046.36859119</c:v>
                </c:pt>
                <c:pt idx="570">
                  <c:v>1087177153.9360993</c:v>
                </c:pt>
                <c:pt idx="571">
                  <c:v>943455924.50127161</c:v>
                </c:pt>
                <c:pt idx="572">
                  <c:v>1111078688.9961605</c:v>
                </c:pt>
                <c:pt idx="573">
                  <c:v>1081766977.4936926</c:v>
                </c:pt>
                <c:pt idx="574">
                  <c:v>858557051.13824356</c:v>
                </c:pt>
                <c:pt idx="575">
                  <c:v>663980193.4658879</c:v>
                </c:pt>
                <c:pt idx="576">
                  <c:v>698367553.4228009</c:v>
                </c:pt>
                <c:pt idx="577">
                  <c:v>562259703.05345142</c:v>
                </c:pt>
                <c:pt idx="578">
                  <c:v>828153352.4815706</c:v>
                </c:pt>
                <c:pt idx="579">
                  <c:v>3054569996.8248191</c:v>
                </c:pt>
                <c:pt idx="580">
                  <c:v>3365202325.8224726</c:v>
                </c:pt>
                <c:pt idx="581">
                  <c:v>3679843090.0352015</c:v>
                </c:pt>
                <c:pt idx="582">
                  <c:v>4345792516.2907887</c:v>
                </c:pt>
                <c:pt idx="583">
                  <c:v>5093509064.4141102</c:v>
                </c:pt>
                <c:pt idx="584">
                  <c:v>4385497138.887043</c:v>
                </c:pt>
                <c:pt idx="585">
                  <c:v>4174846760.5803065</c:v>
                </c:pt>
                <c:pt idx="586">
                  <c:v>4442481024.8826056</c:v>
                </c:pt>
                <c:pt idx="587">
                  <c:v>3660595159.5986114</c:v>
                </c:pt>
                <c:pt idx="588">
                  <c:v>2198022640.9598694</c:v>
                </c:pt>
                <c:pt idx="589">
                  <c:v>2424317486.8544846</c:v>
                </c:pt>
                <c:pt idx="590">
                  <c:v>2411478887.6303673</c:v>
                </c:pt>
                <c:pt idx="591">
                  <c:v>2392129566.9321074</c:v>
                </c:pt>
                <c:pt idx="592">
                  <c:v>2551559472.3789411</c:v>
                </c:pt>
                <c:pt idx="593">
                  <c:v>2177197220.9444766</c:v>
                </c:pt>
                <c:pt idx="594">
                  <c:v>1730455436.3917162</c:v>
                </c:pt>
                <c:pt idx="595">
                  <c:v>1430253940.9900162</c:v>
                </c:pt>
                <c:pt idx="596">
                  <c:v>1143066836.5899458</c:v>
                </c:pt>
                <c:pt idx="597">
                  <c:v>1079493399.3572559</c:v>
                </c:pt>
                <c:pt idx="598">
                  <c:v>1014430664.6393166</c:v>
                </c:pt>
                <c:pt idx="599">
                  <c:v>923620408.00445759</c:v>
                </c:pt>
                <c:pt idx="600">
                  <c:v>1162658782.4060285</c:v>
                </c:pt>
                <c:pt idx="601">
                  <c:v>1375544562.0179243</c:v>
                </c:pt>
                <c:pt idx="602">
                  <c:v>1304706563.2655256</c:v>
                </c:pt>
                <c:pt idx="603">
                  <c:v>1536372136.5917385</c:v>
                </c:pt>
                <c:pt idx="604">
                  <c:v>1669611647.6519234</c:v>
                </c:pt>
                <c:pt idx="605">
                  <c:v>1685791635.9450285</c:v>
                </c:pt>
                <c:pt idx="606">
                  <c:v>1465060838.1168983</c:v>
                </c:pt>
                <c:pt idx="607">
                  <c:v>17004304216.029711</c:v>
                </c:pt>
                <c:pt idx="608">
                  <c:v>16598219668.562716</c:v>
                </c:pt>
                <c:pt idx="609">
                  <c:v>16074488873.621452</c:v>
                </c:pt>
                <c:pt idx="610">
                  <c:v>15982986690.65637</c:v>
                </c:pt>
                <c:pt idx="611">
                  <c:v>15762636141.108294</c:v>
                </c:pt>
                <c:pt idx="612">
                  <c:v>15207070384.020092</c:v>
                </c:pt>
                <c:pt idx="613">
                  <c:v>14409586936.911236</c:v>
                </c:pt>
                <c:pt idx="614">
                  <c:v>13057949287.439325</c:v>
                </c:pt>
                <c:pt idx="615">
                  <c:v>9094130353.3725491</c:v>
                </c:pt>
                <c:pt idx="616">
                  <c:v>7271673055.1911364</c:v>
                </c:pt>
                <c:pt idx="617">
                  <c:v>6590410585.5469122</c:v>
                </c:pt>
                <c:pt idx="618">
                  <c:v>6253986401.526042</c:v>
                </c:pt>
                <c:pt idx="619">
                  <c:v>5983506652.7017479</c:v>
                </c:pt>
                <c:pt idx="620">
                  <c:v>5685091923.5418949</c:v>
                </c:pt>
                <c:pt idx="621">
                  <c:v>5670167998.7430992</c:v>
                </c:pt>
                <c:pt idx="622">
                  <c:v>8869671906.3013916</c:v>
                </c:pt>
                <c:pt idx="623">
                  <c:v>11631279509.278963</c:v>
                </c:pt>
                <c:pt idx="624">
                  <c:v>15912089381.350752</c:v>
                </c:pt>
                <c:pt idx="625">
                  <c:v>18780296165.251793</c:v>
                </c:pt>
                <c:pt idx="626">
                  <c:v>18412998805.000462</c:v>
                </c:pt>
                <c:pt idx="627">
                  <c:v>8763598990.4413033</c:v>
                </c:pt>
                <c:pt idx="628">
                  <c:v>8360534600.8630714</c:v>
                </c:pt>
                <c:pt idx="629">
                  <c:v>14842632816.409168</c:v>
                </c:pt>
                <c:pt idx="630">
                  <c:v>30389903781.337116</c:v>
                </c:pt>
                <c:pt idx="631">
                  <c:v>25435936646.442516</c:v>
                </c:pt>
                <c:pt idx="632">
                  <c:v>26611522756.456867</c:v>
                </c:pt>
                <c:pt idx="633">
                  <c:v>22655118533.59148</c:v>
                </c:pt>
                <c:pt idx="634">
                  <c:v>22627089968.421787</c:v>
                </c:pt>
                <c:pt idx="635">
                  <c:v>22915243789.068886</c:v>
                </c:pt>
                <c:pt idx="636">
                  <c:v>23673763417.523464</c:v>
                </c:pt>
                <c:pt idx="637">
                  <c:v>23946645730.225716</c:v>
                </c:pt>
                <c:pt idx="638">
                  <c:v>22793845505.585251</c:v>
                </c:pt>
                <c:pt idx="639">
                  <c:v>22244603012.953037</c:v>
                </c:pt>
                <c:pt idx="640">
                  <c:v>18800466552.884403</c:v>
                </c:pt>
                <c:pt idx="641">
                  <c:v>20758648591.97644</c:v>
                </c:pt>
                <c:pt idx="642">
                  <c:v>23388083302.054169</c:v>
                </c:pt>
                <c:pt idx="643">
                  <c:v>21525439224.487717</c:v>
                </c:pt>
                <c:pt idx="644">
                  <c:v>22736978806.714424</c:v>
                </c:pt>
                <c:pt idx="645">
                  <c:v>23923774153.782593</c:v>
                </c:pt>
                <c:pt idx="646">
                  <c:v>24053456418.710091</c:v>
                </c:pt>
                <c:pt idx="647">
                  <c:v>22775973133.676304</c:v>
                </c:pt>
                <c:pt idx="648">
                  <c:v>23871960994.772625</c:v>
                </c:pt>
                <c:pt idx="649">
                  <c:v>22845076927.942589</c:v>
                </c:pt>
                <c:pt idx="650">
                  <c:v>21628087261.56633</c:v>
                </c:pt>
                <c:pt idx="651">
                  <c:v>21068079562.787411</c:v>
                </c:pt>
                <c:pt idx="652">
                  <c:v>22437347060.498249</c:v>
                </c:pt>
                <c:pt idx="653">
                  <c:v>22482163712.481022</c:v>
                </c:pt>
                <c:pt idx="654">
                  <c:v>17717898815.19981</c:v>
                </c:pt>
                <c:pt idx="655">
                  <c:v>18013292302.529846</c:v>
                </c:pt>
                <c:pt idx="656">
                  <c:v>22443533961.716682</c:v>
                </c:pt>
                <c:pt idx="657">
                  <c:v>23210321167.794559</c:v>
                </c:pt>
                <c:pt idx="658">
                  <c:v>23845712010.487293</c:v>
                </c:pt>
                <c:pt idx="659">
                  <c:v>23650413698.676434</c:v>
                </c:pt>
                <c:pt idx="660">
                  <c:v>19055002197.804214</c:v>
                </c:pt>
                <c:pt idx="661">
                  <c:v>24007077825.658863</c:v>
                </c:pt>
                <c:pt idx="662">
                  <c:v>23575382191.55352</c:v>
                </c:pt>
                <c:pt idx="663">
                  <c:v>24038946380.957386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B-41DA-9A18-4480371B3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61048"/>
        <c:axId val="177164656"/>
      </c:lineChart>
      <c:dateAx>
        <c:axId val="1771610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4656"/>
        <c:crosses val="autoZero"/>
        <c:auto val="1"/>
        <c:lblOffset val="100"/>
        <c:baseTimeUnit val="days"/>
      </c:dateAx>
      <c:valAx>
        <c:axId val="1771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1048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Efectivo </a:t>
            </a:r>
            <a:r>
              <a:rPr lang="en-US" sz="1400" baseline="0"/>
              <a:t>en dolares per capita</a:t>
            </a:r>
            <a:endParaRPr lang="en-US" sz="140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'Weekly Raw'!$C$5:$AMX$5</c:f>
              <c:numCache>
                <c:formatCode>m/d/yyyy</c:formatCode>
                <c:ptCount val="103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</c:numCache>
            </c:numRef>
          </c:xVal>
          <c:yVal>
            <c:numRef>
              <c:f>'Weekly Raw'!$C$37:$AMX$37</c:f>
              <c:numCache>
                <c:formatCode>#,##0.00_);\(#,##0.00\)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D6-4382-9AEA-200F31697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27035288"/>
        <c:axId val="-2127032296"/>
      </c:scatterChart>
      <c:valAx>
        <c:axId val="-2127035288"/>
        <c:scaling>
          <c:orientation val="minMax"/>
          <c:max val="43983"/>
          <c:min val="37681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7032296"/>
        <c:crosses val="autoZero"/>
        <c:crossBetween val="midCat"/>
      </c:valAx>
      <c:valAx>
        <c:axId val="-2127032296"/>
        <c:scaling>
          <c:orientation val="minMax"/>
          <c:min val="0.1"/>
        </c:scaling>
        <c:delete val="0"/>
        <c:axPos val="l"/>
        <c:majorGridlines/>
        <c:numFmt formatCode="#,##0_);\(#,##0\)" sourceLinked="0"/>
        <c:majorTickMark val="out"/>
        <c:minorTickMark val="none"/>
        <c:tickLblPos val="nextTo"/>
        <c:crossAx val="-2127035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Monetary Aggregates: 4 Week Growth Rate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932852143482"/>
          <c:y val="0.13559902668416399"/>
          <c:w val="0.86351159230096197"/>
          <c:h val="0.67017639146338137"/>
        </c:manualLayout>
      </c:layout>
      <c:lineChart>
        <c:grouping val="standard"/>
        <c:varyColors val="0"/>
        <c:ser>
          <c:idx val="6"/>
          <c:order val="0"/>
          <c:tx>
            <c:strRef>
              <c:f>'Weekly Raw'!$B$44</c:f>
              <c:strCache>
                <c:ptCount val="1"/>
                <c:pt idx="0">
                  <c:v>BM Growth MoM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Raw'!$C$44:$APP$44</c:f>
              <c:numCache>
                <c:formatCode>#,##0_);\(#,##0\)</c:formatCode>
                <c:ptCount val="1106"/>
                <c:pt idx="4" formatCode="0%">
                  <c:v>-4.3704245882185133E-2</c:v>
                </c:pt>
                <c:pt idx="5" formatCode="0%">
                  <c:v>-2.8207570531144976E-2</c:v>
                </c:pt>
                <c:pt idx="6" formatCode="0%">
                  <c:v>4.4004592470020087E-2</c:v>
                </c:pt>
                <c:pt idx="7" formatCode="0%">
                  <c:v>1.0582443356867088E-2</c:v>
                </c:pt>
                <c:pt idx="8" formatCode="0%">
                  <c:v>1.055236616374744E-3</c:v>
                </c:pt>
                <c:pt idx="9" formatCode="0%">
                  <c:v>-5.1949701771748402E-2</c:v>
                </c:pt>
                <c:pt idx="10" formatCode="0%">
                  <c:v>-6.9942629688856228E-2</c:v>
                </c:pt>
                <c:pt idx="11" formatCode="0%">
                  <c:v>-4.5930004200073205E-2</c:v>
                </c:pt>
                <c:pt idx="12" formatCode="0%">
                  <c:v>-5.5615961686106608E-2</c:v>
                </c:pt>
                <c:pt idx="13" formatCode="0%">
                  <c:v>3.4621275157697973E-3</c:v>
                </c:pt>
                <c:pt idx="14" formatCode="0%">
                  <c:v>-4.1126423149669966E-3</c:v>
                </c:pt>
                <c:pt idx="15" formatCode="0%">
                  <c:v>2.8009216818215554E-2</c:v>
                </c:pt>
                <c:pt idx="16" formatCode="0%">
                  <c:v>-1.0952766294066718E-3</c:v>
                </c:pt>
                <c:pt idx="17" formatCode="0%">
                  <c:v>-1.5914581304362629E-3</c:v>
                </c:pt>
                <c:pt idx="18" formatCode="0%">
                  <c:v>-1.8589360501428343E-2</c:v>
                </c:pt>
                <c:pt idx="19" formatCode="0%">
                  <c:v>-7.7996350094043376E-2</c:v>
                </c:pt>
                <c:pt idx="20" formatCode="0%">
                  <c:v>-4.3409681612399109E-2</c:v>
                </c:pt>
                <c:pt idx="21" formatCode="0%">
                  <c:v>-6.0524935783263789E-2</c:v>
                </c:pt>
                <c:pt idx="22" formatCode="0%">
                  <c:v>-2.9133299777160393E-2</c:v>
                </c:pt>
                <c:pt idx="23" formatCode="0%">
                  <c:v>1.1071094574722329E-2</c:v>
                </c:pt>
                <c:pt idx="24" formatCode="0%">
                  <c:v>2.6955536690376203E-3</c:v>
                </c:pt>
                <c:pt idx="25" formatCode="0%">
                  <c:v>3.9351109160960407E-2</c:v>
                </c:pt>
                <c:pt idx="26" formatCode="0%">
                  <c:v>2.9186695905976778E-2</c:v>
                </c:pt>
                <c:pt idx="27" formatCode="0%">
                  <c:v>3.0483450065596607E-2</c:v>
                </c:pt>
                <c:pt idx="28" formatCode="0%">
                  <c:v>9.9197649405344812E-3</c:v>
                </c:pt>
                <c:pt idx="29" formatCode="0%">
                  <c:v>7.2296483749328511E-2</c:v>
                </c:pt>
                <c:pt idx="30" formatCode="0%">
                  <c:v>9.3460784143358344E-2</c:v>
                </c:pt>
                <c:pt idx="31" formatCode="0%">
                  <c:v>6.965286269056703E-2</c:v>
                </c:pt>
                <c:pt idx="32" formatCode="0%">
                  <c:v>0.10525070168970663</c:v>
                </c:pt>
                <c:pt idx="33" formatCode="0%">
                  <c:v>2.4607271299015077E-2</c:v>
                </c:pt>
                <c:pt idx="34" formatCode="0%">
                  <c:v>1.4247134884137092E-2</c:v>
                </c:pt>
                <c:pt idx="35" formatCode="0%">
                  <c:v>-6.7694163339282465E-3</c:v>
                </c:pt>
                <c:pt idx="36" formatCode="0%">
                  <c:v>-2.684716637959017E-2</c:v>
                </c:pt>
                <c:pt idx="37" formatCode="0%">
                  <c:v>-4.2893267346316266E-2</c:v>
                </c:pt>
                <c:pt idx="38" formatCode="0%">
                  <c:v>-3.7753535892396162E-2</c:v>
                </c:pt>
                <c:pt idx="39" formatCode="0%">
                  <c:v>-1.1765123733584293E-2</c:v>
                </c:pt>
                <c:pt idx="40" formatCode="0%">
                  <c:v>6.3792023208686377E-3</c:v>
                </c:pt>
                <c:pt idx="41" formatCode="0%">
                  <c:v>1.0538555581679487E-2</c:v>
                </c:pt>
                <c:pt idx="42" formatCode="0%">
                  <c:v>-1.4926082472333291E-2</c:v>
                </c:pt>
                <c:pt idx="43" formatCode="0%">
                  <c:v>-1.7355673351033274E-2</c:v>
                </c:pt>
                <c:pt idx="44" formatCode="0%">
                  <c:v>-2.97070050056083E-2</c:v>
                </c:pt>
                <c:pt idx="45" formatCode="0%">
                  <c:v>1.2904411042045094E-2</c:v>
                </c:pt>
                <c:pt idx="46" formatCode="0%">
                  <c:v>6.1441079905561358E-2</c:v>
                </c:pt>
                <c:pt idx="47" formatCode="0%">
                  <c:v>0.16996217602447872</c:v>
                </c:pt>
                <c:pt idx="48" formatCode="0%">
                  <c:v>0.20530649748243923</c:v>
                </c:pt>
                <c:pt idx="49" formatCode="0%">
                  <c:v>0.18666997563060006</c:v>
                </c:pt>
                <c:pt idx="50" formatCode="0%">
                  <c:v>0.15213725453978477</c:v>
                </c:pt>
                <c:pt idx="51" formatCode="0%">
                  <c:v>8.5556224208077625E-2</c:v>
                </c:pt>
                <c:pt idx="52" formatCode="0%">
                  <c:v>1.2097071183654329E-2</c:v>
                </c:pt>
                <c:pt idx="53" formatCode="0%">
                  <c:v>-5.2047164135733515E-2</c:v>
                </c:pt>
                <c:pt idx="54" formatCode="0%">
                  <c:v>-0.11912314196721419</c:v>
                </c:pt>
                <c:pt idx="55" formatCode="0%">
                  <c:v>-0.13739373711277436</c:v>
                </c:pt>
                <c:pt idx="56" formatCode="0%">
                  <c:v>-0.11826250711807917</c:v>
                </c:pt>
                <c:pt idx="57" formatCode="0%">
                  <c:v>-7.2181176993587171E-2</c:v>
                </c:pt>
                <c:pt idx="58" formatCode="0%">
                  <c:v>-3.4201643741560428E-3</c:v>
                </c:pt>
                <c:pt idx="59" formatCode="0%">
                  <c:v>-2.9933635500283717E-2</c:v>
                </c:pt>
                <c:pt idx="60" formatCode="0%">
                  <c:v>-2.1841675484425949E-2</c:v>
                </c:pt>
                <c:pt idx="61" formatCode="0%">
                  <c:v>-4.719394003321753E-2</c:v>
                </c:pt>
                <c:pt idx="62" formatCode="0%">
                  <c:v>-3.8816946305450406E-2</c:v>
                </c:pt>
                <c:pt idx="63" formatCode="0%">
                  <c:v>-3.0475814597681228E-2</c:v>
                </c:pt>
                <c:pt idx="64" formatCode="0%">
                  <c:v>1.7449564554803398E-3</c:v>
                </c:pt>
                <c:pt idx="65" formatCode="0%">
                  <c:v>2.1928137478998799E-2</c:v>
                </c:pt>
                <c:pt idx="66" formatCode="0%">
                  <c:v>1.7200530731560359E-3</c:v>
                </c:pt>
                <c:pt idx="67" formatCode="0%">
                  <c:v>1.1340232268862049E-2</c:v>
                </c:pt>
                <c:pt idx="68" formatCode="0%">
                  <c:v>-4.8837812811484471E-2</c:v>
                </c:pt>
                <c:pt idx="69" formatCode="0%">
                  <c:v>-7.9976769631011302E-2</c:v>
                </c:pt>
                <c:pt idx="70" formatCode="0%">
                  <c:v>-6.6644810868939031E-2</c:v>
                </c:pt>
                <c:pt idx="71" formatCode="0%">
                  <c:v>-8.2807896515846524E-2</c:v>
                </c:pt>
                <c:pt idx="72" formatCode="0%">
                  <c:v>-6.3860098406094079E-2</c:v>
                </c:pt>
                <c:pt idx="73" formatCode="0%">
                  <c:v>-4.5234436430547253E-2</c:v>
                </c:pt>
                <c:pt idx="74" formatCode="0%">
                  <c:v>-2.1494322192490256E-2</c:v>
                </c:pt>
                <c:pt idx="75" formatCode="0%">
                  <c:v>-3.0194044524598063E-2</c:v>
                </c:pt>
                <c:pt idx="76" formatCode="0%">
                  <c:v>1.1580395007675159E-2</c:v>
                </c:pt>
                <c:pt idx="77" formatCode="0%">
                  <c:v>1.8041914833399675E-2</c:v>
                </c:pt>
                <c:pt idx="78" formatCode="0%">
                  <c:v>8.3408108453142393E-3</c:v>
                </c:pt>
                <c:pt idx="79" formatCode="0%">
                  <c:v>6.888828581161377E-2</c:v>
                </c:pt>
                <c:pt idx="80" formatCode="0%">
                  <c:v>7.8342482016729331E-2</c:v>
                </c:pt>
                <c:pt idx="81" formatCode="0%">
                  <c:v>8.8994200882228203E-2</c:v>
                </c:pt>
                <c:pt idx="82" formatCode="0%">
                  <c:v>3.637297626706304E-2</c:v>
                </c:pt>
                <c:pt idx="83" formatCode="0%">
                  <c:v>1.2512301999659137E-2</c:v>
                </c:pt>
                <c:pt idx="84" formatCode="0%">
                  <c:v>-6.5773481685154067E-3</c:v>
                </c:pt>
                <c:pt idx="85" formatCode="0%">
                  <c:v>-8.0057196371001726E-3</c:v>
                </c:pt>
                <c:pt idx="86" formatCode="0%">
                  <c:v>1.2182780677604699E-2</c:v>
                </c:pt>
                <c:pt idx="87" formatCode="0%">
                  <c:v>9.2628775680034803E-3</c:v>
                </c:pt>
                <c:pt idx="88" formatCode="0%">
                  <c:v>-1.07425768011149E-3</c:v>
                </c:pt>
                <c:pt idx="89" formatCode="0%">
                  <c:v>-2.2216828614285422E-2</c:v>
                </c:pt>
                <c:pt idx="90" formatCode="0%">
                  <c:v>3.4936933808506598E-2</c:v>
                </c:pt>
                <c:pt idx="91" formatCode="0%">
                  <c:v>-1.7849593939608166E-2</c:v>
                </c:pt>
                <c:pt idx="92" formatCode="0%">
                  <c:v>-1.2249458325740425E-2</c:v>
                </c:pt>
                <c:pt idx="93" formatCode="0%">
                  <c:v>1.6248480653344943E-2</c:v>
                </c:pt>
                <c:pt idx="94" formatCode="0%">
                  <c:v>-1.3827913838627248E-2</c:v>
                </c:pt>
                <c:pt idx="95" formatCode="0%">
                  <c:v>4.1659786432308277E-2</c:v>
                </c:pt>
                <c:pt idx="96" formatCode="0%">
                  <c:v>3.9157039925398207E-2</c:v>
                </c:pt>
                <c:pt idx="97" formatCode="0%">
                  <c:v>0.10211108456637263</c:v>
                </c:pt>
                <c:pt idx="98" formatCode="0%">
                  <c:v>0.15429211058868364</c:v>
                </c:pt>
                <c:pt idx="99" formatCode="0%">
                  <c:v>0.21764026630134059</c:v>
                </c:pt>
                <c:pt idx="100" formatCode="0%">
                  <c:v>0.23590290819730253</c:v>
                </c:pt>
                <c:pt idx="101" formatCode="0%">
                  <c:v>0.27855877776746119</c:v>
                </c:pt>
                <c:pt idx="102" formatCode="0%">
                  <c:v>0.2377918037048472</c:v>
                </c:pt>
                <c:pt idx="103" formatCode="0%">
                  <c:v>0.22783984397233814</c:v>
                </c:pt>
                <c:pt idx="104" formatCode="0%">
                  <c:v>0.14839572373880228</c:v>
                </c:pt>
                <c:pt idx="105" formatCode="0%">
                  <c:v>2.884573487497577E-2</c:v>
                </c:pt>
                <c:pt idx="106" formatCode="0%">
                  <c:v>-2.404997941416942E-2</c:v>
                </c:pt>
                <c:pt idx="107" formatCode="0%">
                  <c:v>-5.3253079009269899E-2</c:v>
                </c:pt>
                <c:pt idx="108" formatCode="0%">
                  <c:v>-3.6431821281295296E-2</c:v>
                </c:pt>
                <c:pt idx="109" formatCode="0%">
                  <c:v>-7.2047820871482537E-2</c:v>
                </c:pt>
                <c:pt idx="110" formatCode="0%">
                  <c:v>-5.4599192848329814E-2</c:v>
                </c:pt>
                <c:pt idx="111" formatCode="0%">
                  <c:v>-9.2224631946468238E-2</c:v>
                </c:pt>
                <c:pt idx="112" formatCode="0%">
                  <c:v>-3.2296839080303119E-2</c:v>
                </c:pt>
                <c:pt idx="113" formatCode="0%">
                  <c:v>-2.2405478796861056E-2</c:v>
                </c:pt>
                <c:pt idx="114" formatCode="0%">
                  <c:v>-3.4817357804276527E-2</c:v>
                </c:pt>
                <c:pt idx="115" formatCode="0%">
                  <c:v>-2.4752397818191829E-2</c:v>
                </c:pt>
                <c:pt idx="116" formatCode="0%">
                  <c:v>-1.0678587194479339E-2</c:v>
                </c:pt>
                <c:pt idx="117" formatCode="0%">
                  <c:v>2.7778654445587136E-4</c:v>
                </c:pt>
                <c:pt idx="118" formatCode="0%">
                  <c:v>4.4317179258530626E-3</c:v>
                </c:pt>
                <c:pt idx="119" formatCode="0%">
                  <c:v>3.7093543687959807E-2</c:v>
                </c:pt>
                <c:pt idx="120" formatCode="0%">
                  <c:v>-1.217545171679979E-2</c:v>
                </c:pt>
                <c:pt idx="121" formatCode="0%">
                  <c:v>2.9375547876300923E-2</c:v>
                </c:pt>
                <c:pt idx="122" formatCode="0%">
                  <c:v>6.3334880891629641E-2</c:v>
                </c:pt>
                <c:pt idx="123" formatCode="0%">
                  <c:v>7.5015814550137616E-2</c:v>
                </c:pt>
                <c:pt idx="124" formatCode="0%">
                  <c:v>0.10468064413628175</c:v>
                </c:pt>
                <c:pt idx="125" formatCode="0%">
                  <c:v>-9.9145037896224419E-3</c:v>
                </c:pt>
                <c:pt idx="126" formatCode="0%">
                  <c:v>-3.9137512768130711E-2</c:v>
                </c:pt>
                <c:pt idx="127" formatCode="0%">
                  <c:v>-7.6803012510225699E-2</c:v>
                </c:pt>
                <c:pt idx="128" formatCode="0%">
                  <c:v>-8.8499504254130668E-2</c:v>
                </c:pt>
                <c:pt idx="129" formatCode="0%">
                  <c:v>9.7113404209150378E-3</c:v>
                </c:pt>
                <c:pt idx="130" formatCode="0%">
                  <c:v>4.0911038838080227E-2</c:v>
                </c:pt>
                <c:pt idx="131" formatCode="0%">
                  <c:v>4.2565563278447849E-2</c:v>
                </c:pt>
                <c:pt idx="132" formatCode="0%">
                  <c:v>5.6043128078898663E-2</c:v>
                </c:pt>
                <c:pt idx="133" formatCode="0%">
                  <c:v>0.20093212269849903</c:v>
                </c:pt>
                <c:pt idx="134" formatCode="0%">
                  <c:v>0.33117681618253703</c:v>
                </c:pt>
                <c:pt idx="135" formatCode="0%">
                  <c:v>7.181594811469072E-2</c:v>
                </c:pt>
                <c:pt idx="136" formatCode="0%">
                  <c:v>0.10033230844921182</c:v>
                </c:pt>
                <c:pt idx="137" formatCode="0%">
                  <c:v>-7.691199059546372E-2</c:v>
                </c:pt>
                <c:pt idx="138" formatCode="0%">
                  <c:v>-0.19061741403019239</c:v>
                </c:pt>
                <c:pt idx="139" formatCode="0%">
                  <c:v>1.3586268452018491E-2</c:v>
                </c:pt>
                <c:pt idx="140" formatCode="0%">
                  <c:v>-4.0991724589778067E-2</c:v>
                </c:pt>
                <c:pt idx="141" formatCode="0%">
                  <c:v>2.9520786204735305E-3</c:v>
                </c:pt>
                <c:pt idx="142" formatCode="0%">
                  <c:v>2.5726154438578064E-2</c:v>
                </c:pt>
                <c:pt idx="143" formatCode="0%">
                  <c:v>2.2971720437448662E-2</c:v>
                </c:pt>
                <c:pt idx="144" formatCode="0%">
                  <c:v>7.6057707786105766E-3</c:v>
                </c:pt>
                <c:pt idx="145" formatCode="0%">
                  <c:v>-3.360371800849371E-2</c:v>
                </c:pt>
                <c:pt idx="146" formatCode="0%">
                  <c:v>-9.5430186675533601E-3</c:v>
                </c:pt>
                <c:pt idx="147" formatCode="0%">
                  <c:v>5.1053585130470314E-2</c:v>
                </c:pt>
                <c:pt idx="148" formatCode="0%">
                  <c:v>7.2676196658154169E-2</c:v>
                </c:pt>
                <c:pt idx="149" formatCode="0%">
                  <c:v>0.19719632239215468</c:v>
                </c:pt>
                <c:pt idx="150" formatCode="0%">
                  <c:v>0.26388636762377837</c:v>
                </c:pt>
                <c:pt idx="151" formatCode="0%">
                  <c:v>0.27071734081042664</c:v>
                </c:pt>
                <c:pt idx="152" formatCode="0%">
                  <c:v>0.14079975923158394</c:v>
                </c:pt>
                <c:pt idx="153" formatCode="0%">
                  <c:v>0.14447050036521003</c:v>
                </c:pt>
                <c:pt idx="154" formatCode="0%">
                  <c:v>6.5159849758959609E-2</c:v>
                </c:pt>
                <c:pt idx="155" formatCode="0%">
                  <c:v>2.9454258316770288E-2</c:v>
                </c:pt>
                <c:pt idx="156" formatCode="0%">
                  <c:v>0.16640139374476459</c:v>
                </c:pt>
                <c:pt idx="157" formatCode="0%">
                  <c:v>6.403126397598391E-2</c:v>
                </c:pt>
                <c:pt idx="158" formatCode="0%">
                  <c:v>-1.2287374021435316E-2</c:v>
                </c:pt>
                <c:pt idx="159" formatCode="0%">
                  <c:v>-7.9199455697592347E-2</c:v>
                </c:pt>
                <c:pt idx="160" formatCode="0%">
                  <c:v>-4.0263770648531039E-2</c:v>
                </c:pt>
                <c:pt idx="161" formatCode="0%">
                  <c:v>-4.4198781907637597E-2</c:v>
                </c:pt>
                <c:pt idx="162" formatCode="0%">
                  <c:v>1.913917016563782E-2</c:v>
                </c:pt>
                <c:pt idx="163" formatCode="0%">
                  <c:v>6.7771066396217217E-2</c:v>
                </c:pt>
                <c:pt idx="164" formatCode="0%">
                  <c:v>9.0463314089617164E-4</c:v>
                </c:pt>
                <c:pt idx="165" formatCode="0%">
                  <c:v>4.0679188726352677E-2</c:v>
                </c:pt>
                <c:pt idx="166" formatCode="0%">
                  <c:v>0.14852661779246645</c:v>
                </c:pt>
                <c:pt idx="167" formatCode="0%">
                  <c:v>-1.2824373598949501E-2</c:v>
                </c:pt>
                <c:pt idx="168" formatCode="0%">
                  <c:v>0.14000461989386515</c:v>
                </c:pt>
                <c:pt idx="169" formatCode="0%">
                  <c:v>3.2713695250287778E-2</c:v>
                </c:pt>
                <c:pt idx="170" formatCode="0%">
                  <c:v>-6.7314427424362555E-2</c:v>
                </c:pt>
                <c:pt idx="171" formatCode="0%">
                  <c:v>0.1338130859658464</c:v>
                </c:pt>
                <c:pt idx="172" formatCode="0%">
                  <c:v>-0.12414011260827484</c:v>
                </c:pt>
                <c:pt idx="173" formatCode="0%">
                  <c:v>-2.9758394584363468E-2</c:v>
                </c:pt>
                <c:pt idx="174" formatCode="0%">
                  <c:v>-1.0062864412392236E-2</c:v>
                </c:pt>
                <c:pt idx="175" formatCode="0%">
                  <c:v>-9.1563098749210758E-2</c:v>
                </c:pt>
                <c:pt idx="176" formatCode="0%">
                  <c:v>3.4136931128696535E-3</c:v>
                </c:pt>
                <c:pt idx="177" formatCode="0%">
                  <c:v>-1.9071030061872385E-3</c:v>
                </c:pt>
                <c:pt idx="178" formatCode="0%">
                  <c:v>-3.9199620962415693E-3</c:v>
                </c:pt>
                <c:pt idx="179" formatCode="0%">
                  <c:v>3.0214304726909225E-2</c:v>
                </c:pt>
                <c:pt idx="180" formatCode="0%">
                  <c:v>5.8010727173964716E-2</c:v>
                </c:pt>
                <c:pt idx="181" formatCode="0%">
                  <c:v>5.6525124378086877E-2</c:v>
                </c:pt>
                <c:pt idx="182" formatCode="0%">
                  <c:v>2.6191053524369234E-3</c:v>
                </c:pt>
                <c:pt idx="183" formatCode="0%">
                  <c:v>5.590001470695638E-2</c:v>
                </c:pt>
                <c:pt idx="184" formatCode="0%">
                  <c:v>4.3248765671533906E-2</c:v>
                </c:pt>
                <c:pt idx="185" formatCode="0%">
                  <c:v>-3.0277887152729832E-4</c:v>
                </c:pt>
                <c:pt idx="186" formatCode="0%">
                  <c:v>9.0587177207819281E-2</c:v>
                </c:pt>
                <c:pt idx="187" formatCode="0%">
                  <c:v>3.3365107144148087E-2</c:v>
                </c:pt>
                <c:pt idx="188" formatCode="0%">
                  <c:v>9.1381036596678289E-2</c:v>
                </c:pt>
                <c:pt idx="189" formatCode="0%">
                  <c:v>0.10776337635446165</c:v>
                </c:pt>
                <c:pt idx="190" formatCode="0%">
                  <c:v>1.2272599488141633E-2</c:v>
                </c:pt>
                <c:pt idx="191" formatCode="0%">
                  <c:v>2.3951234150086043E-2</c:v>
                </c:pt>
                <c:pt idx="192" formatCode="0%">
                  <c:v>-3.7963207401109811E-2</c:v>
                </c:pt>
                <c:pt idx="193" formatCode="0%">
                  <c:v>-2.5714156406014821E-2</c:v>
                </c:pt>
                <c:pt idx="194" formatCode="0%">
                  <c:v>-6.8410103774112496E-3</c:v>
                </c:pt>
                <c:pt idx="195" formatCode="0%">
                  <c:v>-1.8543106964222789E-2</c:v>
                </c:pt>
                <c:pt idx="196" formatCode="0%">
                  <c:v>-1.741055523313717E-3</c:v>
                </c:pt>
                <c:pt idx="197" formatCode="0%">
                  <c:v>3.7710740879637328E-4</c:v>
                </c:pt>
                <c:pt idx="198" formatCode="0%">
                  <c:v>1.1972078175115808E-2</c:v>
                </c:pt>
                <c:pt idx="199" formatCode="0%">
                  <c:v>6.9861247835412144E-2</c:v>
                </c:pt>
                <c:pt idx="200" formatCode="0%">
                  <c:v>3.5560607440433545E-2</c:v>
                </c:pt>
                <c:pt idx="201" formatCode="0%">
                  <c:v>9.7135541152265414E-2</c:v>
                </c:pt>
                <c:pt idx="202" formatCode="0%">
                  <c:v>0.1603457447358998</c:v>
                </c:pt>
                <c:pt idx="203" formatCode="0%">
                  <c:v>0.12128328409361711</c:v>
                </c:pt>
                <c:pt idx="204" formatCode="0%">
                  <c:v>0.19406977976495643</c:v>
                </c:pt>
                <c:pt idx="205" formatCode="0%">
                  <c:v>8.2764632378551584E-2</c:v>
                </c:pt>
                <c:pt idx="206" formatCode="0%">
                  <c:v>7.9436871577064583E-2</c:v>
                </c:pt>
                <c:pt idx="207" formatCode="0%">
                  <c:v>0.15615944693682438</c:v>
                </c:pt>
                <c:pt idx="208" formatCode="0%">
                  <c:v>7.1303280194525032E-2</c:v>
                </c:pt>
                <c:pt idx="209" formatCode="0%">
                  <c:v>8.3349430598565144E-2</c:v>
                </c:pt>
                <c:pt idx="210" formatCode="0%">
                  <c:v>3.3049665260148187E-2</c:v>
                </c:pt>
                <c:pt idx="211" formatCode="0%">
                  <c:v>-4.5494497939816747E-2</c:v>
                </c:pt>
                <c:pt idx="212" formatCode="0%">
                  <c:v>-2.0401331093340858E-2</c:v>
                </c:pt>
                <c:pt idx="213" formatCode="0%">
                  <c:v>-2.2730308515503395E-2</c:v>
                </c:pt>
                <c:pt idx="214" formatCode="0%">
                  <c:v>-9.8199785447914412E-3</c:v>
                </c:pt>
                <c:pt idx="215" formatCode="0%">
                  <c:v>-1.6269194604187853E-2</c:v>
                </c:pt>
                <c:pt idx="216" formatCode="0%">
                  <c:v>-3.3258830666434425E-2</c:v>
                </c:pt>
                <c:pt idx="217" formatCode="0%">
                  <c:v>-5.9917323500693342E-3</c:v>
                </c:pt>
                <c:pt idx="218" formatCode="0%">
                  <c:v>-2.1801579590833509E-2</c:v>
                </c:pt>
                <c:pt idx="219" formatCode="0%">
                  <c:v>-1.6190080960348796E-3</c:v>
                </c:pt>
                <c:pt idx="220" formatCode="0%">
                  <c:v>4.7439038791567523E-2</c:v>
                </c:pt>
                <c:pt idx="221" formatCode="0%">
                  <c:v>5.9345214850581973E-2</c:v>
                </c:pt>
                <c:pt idx="222" formatCode="0%">
                  <c:v>8.165436674446247E-2</c:v>
                </c:pt>
                <c:pt idx="223" formatCode="0%">
                  <c:v>8.0897780748223624E-2</c:v>
                </c:pt>
                <c:pt idx="224" formatCode="0%">
                  <c:v>-3.0542957439719798E-3</c:v>
                </c:pt>
                <c:pt idx="225" formatCode="0%">
                  <c:v>-1.6652151469257026E-2</c:v>
                </c:pt>
                <c:pt idx="226" formatCode="0%">
                  <c:v>-5.4501022879665184E-2</c:v>
                </c:pt>
                <c:pt idx="227" formatCode="0%">
                  <c:v>-4.7651813104333529E-2</c:v>
                </c:pt>
                <c:pt idx="228" formatCode="0%">
                  <c:v>1.3524035699537862E-2</c:v>
                </c:pt>
                <c:pt idx="229" formatCode="0%">
                  <c:v>1.0417403139410197E-2</c:v>
                </c:pt>
                <c:pt idx="230" formatCode="0%">
                  <c:v>4.3184019011782926E-2</c:v>
                </c:pt>
                <c:pt idx="231" formatCode="0%">
                  <c:v>-1.8475281715706671E-2</c:v>
                </c:pt>
                <c:pt idx="232" formatCode="0%">
                  <c:v>5.7460097875436933E-3</c:v>
                </c:pt>
                <c:pt idx="233" formatCode="0%">
                  <c:v>6.8928907867791267E-3</c:v>
                </c:pt>
                <c:pt idx="234" formatCode="0%">
                  <c:v>7.3509455567193571E-2</c:v>
                </c:pt>
                <c:pt idx="235" formatCode="0%">
                  <c:v>6.0598196407726013E-2</c:v>
                </c:pt>
                <c:pt idx="236" formatCode="0%">
                  <c:v>4.5462439823447109E-2</c:v>
                </c:pt>
                <c:pt idx="237" formatCode="0%">
                  <c:v>9.5469885785308684E-2</c:v>
                </c:pt>
                <c:pt idx="238" formatCode="0%">
                  <c:v>2.7426750297999236E-2</c:v>
                </c:pt>
                <c:pt idx="239" formatCode="0%">
                  <c:v>5.6023603708842185E-2</c:v>
                </c:pt>
                <c:pt idx="240" formatCode="0%">
                  <c:v>2.4059401204646891E-2</c:v>
                </c:pt>
                <c:pt idx="241" formatCode="0%">
                  <c:v>1.6613565023035681E-2</c:v>
                </c:pt>
                <c:pt idx="242" formatCode="0%">
                  <c:v>7.8430187065903212E-3</c:v>
                </c:pt>
                <c:pt idx="243" formatCode="0%">
                  <c:v>0.11301549593210058</c:v>
                </c:pt>
                <c:pt idx="244" formatCode="0%">
                  <c:v>4.9780250546731075E-2</c:v>
                </c:pt>
                <c:pt idx="245" formatCode="0%">
                  <c:v>4.3363977253701558E-2</c:v>
                </c:pt>
                <c:pt idx="246" formatCode="0%">
                  <c:v>5.0775774777189753E-2</c:v>
                </c:pt>
                <c:pt idx="247" formatCode="0%">
                  <c:v>-3.5121824882168862E-2</c:v>
                </c:pt>
                <c:pt idx="248" formatCode="0%">
                  <c:v>4.0048583750242894E-2</c:v>
                </c:pt>
                <c:pt idx="249" formatCode="0%">
                  <c:v>-1.8305625793713753E-2</c:v>
                </c:pt>
                <c:pt idx="250" formatCode="0%">
                  <c:v>-4.2639243459244303E-2</c:v>
                </c:pt>
                <c:pt idx="251" formatCode="0%">
                  <c:v>-6.6927490625314778E-3</c:v>
                </c:pt>
                <c:pt idx="252" formatCode="0%">
                  <c:v>-1.6400124183058584E-2</c:v>
                </c:pt>
                <c:pt idx="253" formatCode="0%">
                  <c:v>4.0341100997166368E-2</c:v>
                </c:pt>
                <c:pt idx="254" formatCode="0%">
                  <c:v>0.16726270427445944</c:v>
                </c:pt>
                <c:pt idx="255" formatCode="0%">
                  <c:v>0.23167251729791083</c:v>
                </c:pt>
                <c:pt idx="256" formatCode="0%">
                  <c:v>0.35415319108409182</c:v>
                </c:pt>
                <c:pt idx="257" formatCode="0%">
                  <c:v>0.16144734336239841</c:v>
                </c:pt>
                <c:pt idx="258" formatCode="0%">
                  <c:v>8.3696867346930048E-2</c:v>
                </c:pt>
                <c:pt idx="259" formatCode="0%">
                  <c:v>6.399411006317024E-4</c:v>
                </c:pt>
                <c:pt idx="260" formatCode="0%">
                  <c:v>-0.10981941950300533</c:v>
                </c:pt>
                <c:pt idx="261" formatCode="0%">
                  <c:v>-6.4343866720684151E-4</c:v>
                </c:pt>
                <c:pt idx="262" formatCode="0%">
                  <c:v>-5.1881338847408309E-2</c:v>
                </c:pt>
                <c:pt idx="263" formatCode="0%">
                  <c:v>-4.8463910135483346E-2</c:v>
                </c:pt>
                <c:pt idx="264" formatCode="0%">
                  <c:v>-4.5226061000466444E-2</c:v>
                </c:pt>
                <c:pt idx="265" formatCode="0%">
                  <c:v>-5.4603940686757335E-2</c:v>
                </c:pt>
                <c:pt idx="266" formatCode="0%">
                  <c:v>-3.3564602399135723E-2</c:v>
                </c:pt>
                <c:pt idx="267" formatCode="0%">
                  <c:v>-4.3795331555067429E-2</c:v>
                </c:pt>
                <c:pt idx="268" formatCode="0%">
                  <c:v>1.267529851558824E-2</c:v>
                </c:pt>
                <c:pt idx="269" formatCode="0%">
                  <c:v>6.7882883165203856E-2</c:v>
                </c:pt>
                <c:pt idx="270" formatCode="0%">
                  <c:v>8.4260689838030922E-2</c:v>
                </c:pt>
                <c:pt idx="271" formatCode="0%">
                  <c:v>7.8579588897977226E-2</c:v>
                </c:pt>
                <c:pt idx="272" formatCode="0%">
                  <c:v>6.3116297910463581E-2</c:v>
                </c:pt>
                <c:pt idx="273" formatCode="0%">
                  <c:v>0.10653494304133071</c:v>
                </c:pt>
                <c:pt idx="274" formatCode="0%">
                  <c:v>3.0145212264138799E-2</c:v>
                </c:pt>
                <c:pt idx="275" formatCode="0%">
                  <c:v>3.9323193391724187E-2</c:v>
                </c:pt>
                <c:pt idx="276" formatCode="0%">
                  <c:v>0.10603028663800917</c:v>
                </c:pt>
                <c:pt idx="277" formatCode="0%">
                  <c:v>1.5105575696418461E-2</c:v>
                </c:pt>
                <c:pt idx="278" formatCode="0%">
                  <c:v>9.8716724774027931E-2</c:v>
                </c:pt>
                <c:pt idx="279" formatCode="0%">
                  <c:v>9.5059324900417463E-2</c:v>
                </c:pt>
                <c:pt idx="280" formatCode="0%">
                  <c:v>1.8727212487968048E-2</c:v>
                </c:pt>
                <c:pt idx="281" formatCode="0%">
                  <c:v>5.3093585413558131E-2</c:v>
                </c:pt>
                <c:pt idx="282" formatCode="0%">
                  <c:v>2.2953694301077965E-2</c:v>
                </c:pt>
                <c:pt idx="283" formatCode="0%">
                  <c:v>1.3901325215738281E-2</c:v>
                </c:pt>
                <c:pt idx="284" formatCode="0%">
                  <c:v>-3.6545133168591315E-2</c:v>
                </c:pt>
                <c:pt idx="285" formatCode="0%">
                  <c:v>-6.6479321702608063E-2</c:v>
                </c:pt>
                <c:pt idx="286" formatCode="0%">
                  <c:v>-2.2491190262555527E-2</c:v>
                </c:pt>
                <c:pt idx="287" formatCode="0%">
                  <c:v>-1.8254342034114135E-3</c:v>
                </c:pt>
                <c:pt idx="288" formatCode="0%">
                  <c:v>4.2789031025528557E-2</c:v>
                </c:pt>
                <c:pt idx="289" formatCode="0%">
                  <c:v>4.855427232020082E-2</c:v>
                </c:pt>
                <c:pt idx="290" formatCode="0%">
                  <c:v>3.445249414022622E-2</c:v>
                </c:pt>
                <c:pt idx="291" formatCode="0%">
                  <c:v>2.7908335198086665E-2</c:v>
                </c:pt>
                <c:pt idx="292" formatCode="0%">
                  <c:v>6.5045428552092721E-2</c:v>
                </c:pt>
                <c:pt idx="293" formatCode="0%">
                  <c:v>6.4721784076474664E-2</c:v>
                </c:pt>
                <c:pt idx="294" formatCode="0%">
                  <c:v>2.9599364209867529E-2</c:v>
                </c:pt>
                <c:pt idx="295" formatCode="0%">
                  <c:v>9.782006544964239E-2</c:v>
                </c:pt>
                <c:pt idx="296" formatCode="0%">
                  <c:v>7.469204864588086E-2</c:v>
                </c:pt>
                <c:pt idx="297" formatCode="0%">
                  <c:v>7.9559617948718797E-2</c:v>
                </c:pt>
                <c:pt idx="298" formatCode="0%">
                  <c:v>8.3707384232372783E-2</c:v>
                </c:pt>
                <c:pt idx="299" formatCode="0%">
                  <c:v>4.135143004440156E-2</c:v>
                </c:pt>
                <c:pt idx="300" formatCode="0%">
                  <c:v>9.9978037490942029E-3</c:v>
                </c:pt>
                <c:pt idx="301" formatCode="0%">
                  <c:v>2.576004799040188E-2</c:v>
                </c:pt>
                <c:pt idx="302" formatCode="0%">
                  <c:v>5.6163257999029881E-2</c:v>
                </c:pt>
                <c:pt idx="303" formatCode="0%">
                  <c:v>5.8207056046406747E-2</c:v>
                </c:pt>
                <c:pt idx="304" formatCode="0%">
                  <c:v>0.13674393494127113</c:v>
                </c:pt>
                <c:pt idx="305" formatCode="0%">
                  <c:v>0.2414222552893921</c:v>
                </c:pt>
                <c:pt idx="306" formatCode="0%">
                  <c:v>0.21890915842031822</c:v>
                </c:pt>
                <c:pt idx="307" formatCode="0%">
                  <c:v>0.21036020913244879</c:v>
                </c:pt>
                <c:pt idx="308" formatCode="0%">
                  <c:v>0.24903507271835901</c:v>
                </c:pt>
                <c:pt idx="309" formatCode="0%">
                  <c:v>9.6601871795620742E-2</c:v>
                </c:pt>
                <c:pt idx="310" formatCode="0%">
                  <c:v>9.7615236311713538E-2</c:v>
                </c:pt>
                <c:pt idx="311" formatCode="0%">
                  <c:v>0.1120935935281806</c:v>
                </c:pt>
                <c:pt idx="312" formatCode="0%">
                  <c:v>1.5924327715169273E-2</c:v>
                </c:pt>
                <c:pt idx="313" formatCode="0%">
                  <c:v>5.4989119980093148E-2</c:v>
                </c:pt>
                <c:pt idx="314" formatCode="0%">
                  <c:v>2.8776846319864546E-2</c:v>
                </c:pt>
                <c:pt idx="315" formatCode="0%">
                  <c:v>-1.4582079430269235E-2</c:v>
                </c:pt>
                <c:pt idx="316" formatCode="0%">
                  <c:v>-2.8691733530234353E-2</c:v>
                </c:pt>
                <c:pt idx="317" formatCode="0%">
                  <c:v>-3.4581836342502226E-2</c:v>
                </c:pt>
                <c:pt idx="318" formatCode="0%">
                  <c:v>-2.4804163012209668E-2</c:v>
                </c:pt>
                <c:pt idx="319" formatCode="0%">
                  <c:v>-1.9483149801992949E-2</c:v>
                </c:pt>
                <c:pt idx="320" formatCode="0%">
                  <c:v>4.7777776730768551E-3</c:v>
                </c:pt>
                <c:pt idx="321" formatCode="0%">
                  <c:v>1.7294511881219332E-2</c:v>
                </c:pt>
                <c:pt idx="322" formatCode="0%">
                  <c:v>-3.2247481150249335E-3</c:v>
                </c:pt>
                <c:pt idx="323" formatCode="0%">
                  <c:v>-4.6679238215158181E-3</c:v>
                </c:pt>
                <c:pt idx="324" formatCode="0%">
                  <c:v>-9.2597868400823291E-4</c:v>
                </c:pt>
                <c:pt idx="325" formatCode="0%">
                  <c:v>7.9976511100594561E-3</c:v>
                </c:pt>
                <c:pt idx="326" formatCode="0%">
                  <c:v>8.4139992131807562E-2</c:v>
                </c:pt>
                <c:pt idx="327" formatCode="0%">
                  <c:v>2.6689819708396678E-2</c:v>
                </c:pt>
                <c:pt idx="328" formatCode="0%">
                  <c:v>2.4902131154818763E-2</c:v>
                </c:pt>
                <c:pt idx="329" formatCode="0%">
                  <c:v>-2.7846203365389455E-2</c:v>
                </c:pt>
                <c:pt idx="330" formatCode="0%">
                  <c:v>-0.10244429647466791</c:v>
                </c:pt>
                <c:pt idx="331" formatCode="0%">
                  <c:v>-2.5015395997141532E-2</c:v>
                </c:pt>
                <c:pt idx="332" formatCode="0%">
                  <c:v>-1.4498030749385715E-2</c:v>
                </c:pt>
                <c:pt idx="333" formatCode="0%">
                  <c:v>-3.6592409378675139E-3</c:v>
                </c:pt>
                <c:pt idx="334" formatCode="0%">
                  <c:v>3.015811676202973E-2</c:v>
                </c:pt>
                <c:pt idx="335" formatCode="0%">
                  <c:v>1.1980588152415983E-2</c:v>
                </c:pt>
                <c:pt idx="336" formatCode="0%">
                  <c:v>9.6868173999582474E-3</c:v>
                </c:pt>
                <c:pt idx="337" formatCode="0%">
                  <c:v>2.4235387398905184E-2</c:v>
                </c:pt>
                <c:pt idx="338" formatCode="0%">
                  <c:v>4.2517339883887395E-2</c:v>
                </c:pt>
                <c:pt idx="339" formatCode="0%">
                  <c:v>4.5444953268719557E-2</c:v>
                </c:pt>
                <c:pt idx="340" formatCode="0%">
                  <c:v>7.1966628643986619E-2</c:v>
                </c:pt>
                <c:pt idx="341" formatCode="0%">
                  <c:v>6.9245067435336649E-2</c:v>
                </c:pt>
                <c:pt idx="342" formatCode="0%">
                  <c:v>8.458540104238077E-2</c:v>
                </c:pt>
                <c:pt idx="343" formatCode="0%">
                  <c:v>7.758731132351615E-2</c:v>
                </c:pt>
                <c:pt idx="344" formatCode="0%">
                  <c:v>2.7723330142078506E-2</c:v>
                </c:pt>
                <c:pt idx="345" formatCode="0%">
                  <c:v>4.5783191621832531E-2</c:v>
                </c:pt>
                <c:pt idx="346" formatCode="0%">
                  <c:v>9.3878827638695928E-3</c:v>
                </c:pt>
                <c:pt idx="347" formatCode="0%">
                  <c:v>1.0720604763327257E-2</c:v>
                </c:pt>
                <c:pt idx="348" formatCode="0%">
                  <c:v>1.7269920879114498E-2</c:v>
                </c:pt>
                <c:pt idx="349" formatCode="0%">
                  <c:v>1.8852531300030506E-2</c:v>
                </c:pt>
                <c:pt idx="350" formatCode="0%">
                  <c:v>3.9699396034883039E-2</c:v>
                </c:pt>
                <c:pt idx="351" formatCode="0%">
                  <c:v>6.1703400487331583E-2</c:v>
                </c:pt>
                <c:pt idx="352" formatCode="0%">
                  <c:v>5.3037052095054271E-2</c:v>
                </c:pt>
                <c:pt idx="353" formatCode="0%">
                  <c:v>7.4163711657982745E-2</c:v>
                </c:pt>
                <c:pt idx="354" formatCode="0%">
                  <c:v>5.6766740417379058E-2</c:v>
                </c:pt>
                <c:pt idx="355" formatCode="0%">
                  <c:v>4.2441690761724216E-2</c:v>
                </c:pt>
                <c:pt idx="356" formatCode="0%">
                  <c:v>6.8238432588047404E-2</c:v>
                </c:pt>
                <c:pt idx="357" formatCode="0%">
                  <c:v>9.1725302325148972E-2</c:v>
                </c:pt>
                <c:pt idx="358" formatCode="0%">
                  <c:v>8.3150569890184878E-2</c:v>
                </c:pt>
                <c:pt idx="359" formatCode="0%">
                  <c:v>9.1221544516490338E-2</c:v>
                </c:pt>
                <c:pt idx="360" formatCode="0%">
                  <c:v>9.3555087409380899E-2</c:v>
                </c:pt>
                <c:pt idx="361" formatCode="0%">
                  <c:v>1.877561647968129E-2</c:v>
                </c:pt>
                <c:pt idx="362" formatCode="0%">
                  <c:v>4.3922142171320733E-2</c:v>
                </c:pt>
                <c:pt idx="363" formatCode="0%">
                  <c:v>5.9218461179046722E-2</c:v>
                </c:pt>
                <c:pt idx="364" formatCode="0%">
                  <c:v>4.9754796184801497E-2</c:v>
                </c:pt>
                <c:pt idx="365" formatCode="0%">
                  <c:v>0.17171287224065734</c:v>
                </c:pt>
                <c:pt idx="366" formatCode="0%">
                  <c:v>0.12959491698011938</c:v>
                </c:pt>
                <c:pt idx="367" formatCode="0%">
                  <c:v>7.3162124243090654E-2</c:v>
                </c:pt>
                <c:pt idx="368" formatCode="0%">
                  <c:v>4.2080483551966585E-2</c:v>
                </c:pt>
                <c:pt idx="369" formatCode="0%">
                  <c:v>-6.7148338945626662E-2</c:v>
                </c:pt>
                <c:pt idx="370" formatCode="0%">
                  <c:v>-6.8112014032502888E-2</c:v>
                </c:pt>
                <c:pt idx="371" formatCode="0%">
                  <c:v>-5.0790623802985158E-2</c:v>
                </c:pt>
                <c:pt idx="372" formatCode="0%">
                  <c:v>-4.5921675771396275E-2</c:v>
                </c:pt>
                <c:pt idx="373" formatCode="0%">
                  <c:v>-2.8527873019352445E-2</c:v>
                </c:pt>
                <c:pt idx="374" formatCode="0%">
                  <c:v>-3.4995143769056325E-2</c:v>
                </c:pt>
                <c:pt idx="375" formatCode="0%">
                  <c:v>-2.1881902151714483E-2</c:v>
                </c:pt>
                <c:pt idx="376" formatCode="0%">
                  <c:v>-1.1370931439596332E-2</c:v>
                </c:pt>
                <c:pt idx="377" formatCode="0%">
                  <c:v>1.9210075424076711E-2</c:v>
                </c:pt>
                <c:pt idx="378" formatCode="0%">
                  <c:v>-2.2766548254310681E-2</c:v>
                </c:pt>
                <c:pt idx="379" formatCode="0%">
                  <c:v>-2.4754243934716147E-2</c:v>
                </c:pt>
                <c:pt idx="380" formatCode="0%">
                  <c:v>-2.7712687547768122E-2</c:v>
                </c:pt>
                <c:pt idx="381" formatCode="0%">
                  <c:v>-9.5368979761553119E-3</c:v>
                </c:pt>
                <c:pt idx="382" formatCode="0%">
                  <c:v>8.875581060750104E-2</c:v>
                </c:pt>
                <c:pt idx="383" formatCode="0%">
                  <c:v>-7.4484738721766197E-3</c:v>
                </c:pt>
                <c:pt idx="384" formatCode="0%">
                  <c:v>3.7615378267491284E-2</c:v>
                </c:pt>
                <c:pt idx="385" formatCode="0%">
                  <c:v>-2.1801223862495389E-2</c:v>
                </c:pt>
                <c:pt idx="386" formatCode="0%">
                  <c:v>-4.0657977923834632E-2</c:v>
                </c:pt>
                <c:pt idx="387" formatCode="0%">
                  <c:v>1.5694682305788188E-2</c:v>
                </c:pt>
                <c:pt idx="388" formatCode="0%">
                  <c:v>-1.2885621435456684E-2</c:v>
                </c:pt>
                <c:pt idx="389" formatCode="0%">
                  <c:v>2.5281969320908759E-2</c:v>
                </c:pt>
                <c:pt idx="390" formatCode="0%">
                  <c:v>-1.1010412632924016E-2</c:v>
                </c:pt>
                <c:pt idx="391" formatCode="0%">
                  <c:v>2.7337258295866196E-2</c:v>
                </c:pt>
                <c:pt idx="392" formatCode="0%">
                  <c:v>2.4593988402408007E-2</c:v>
                </c:pt>
                <c:pt idx="393" formatCode="0%">
                  <c:v>1.4305323195115793E-2</c:v>
                </c:pt>
                <c:pt idx="394" formatCode="0%">
                  <c:v>6.3476486409759891E-2</c:v>
                </c:pt>
                <c:pt idx="395" formatCode="0%">
                  <c:v>5.4392436010925582E-2</c:v>
                </c:pt>
                <c:pt idx="396" formatCode="0%">
                  <c:v>4.6724977810752577E-2</c:v>
                </c:pt>
                <c:pt idx="397" formatCode="0%">
                  <c:v>3.6538178941882382E-2</c:v>
                </c:pt>
                <c:pt idx="398" formatCode="0%">
                  <c:v>3.6658803875278645E-2</c:v>
                </c:pt>
                <c:pt idx="399" formatCode="0%">
                  <c:v>1.9320336276656525E-2</c:v>
                </c:pt>
                <c:pt idx="400" formatCode="0%">
                  <c:v>-3.0659260772291086E-3</c:v>
                </c:pt>
                <c:pt idx="401" formatCode="0%">
                  <c:v>-1.7730743376949132E-3</c:v>
                </c:pt>
                <c:pt idx="402" formatCode="0%">
                  <c:v>-1.1124654276134849E-2</c:v>
                </c:pt>
                <c:pt idx="403" formatCode="0%">
                  <c:v>-1.2980982205463842E-3</c:v>
                </c:pt>
                <c:pt idx="404" formatCode="0%">
                  <c:v>1.898924145307368E-2</c:v>
                </c:pt>
                <c:pt idx="405" formatCode="0%">
                  <c:v>3.9203270522352174E-2</c:v>
                </c:pt>
                <c:pt idx="406" formatCode="0%">
                  <c:v>3.4405397398625803E-2</c:v>
                </c:pt>
                <c:pt idx="407" formatCode="0%">
                  <c:v>3.9015234397531851E-2</c:v>
                </c:pt>
                <c:pt idx="408" formatCode="0%">
                  <c:v>5.1885774165298715E-2</c:v>
                </c:pt>
                <c:pt idx="409" formatCode="0%">
                  <c:v>2.1553460781755573E-2</c:v>
                </c:pt>
                <c:pt idx="410" formatCode="0%">
                  <c:v>8.2708519109859102E-2</c:v>
                </c:pt>
                <c:pt idx="411" formatCode="0%">
                  <c:v>0.10122516442261698</c:v>
                </c:pt>
                <c:pt idx="412" formatCode="0%">
                  <c:v>0.10481777156983374</c:v>
                </c:pt>
                <c:pt idx="413" formatCode="0%">
                  <c:v>9.5576818021984034E-2</c:v>
                </c:pt>
                <c:pt idx="414" formatCode="0%">
                  <c:v>5.1371815994742054E-2</c:v>
                </c:pt>
                <c:pt idx="415" formatCode="0%">
                  <c:v>3.6679365039735234E-2</c:v>
                </c:pt>
                <c:pt idx="416" formatCode="0%">
                  <c:v>3.7020211114281665E-2</c:v>
                </c:pt>
                <c:pt idx="417" formatCode="0%">
                  <c:v>5.0530175962614443E-2</c:v>
                </c:pt>
                <c:pt idx="418" formatCode="0%">
                  <c:v>-3.0327353360589449E-2</c:v>
                </c:pt>
                <c:pt idx="419" formatCode="0%">
                  <c:v>-4.3271652909856018E-2</c:v>
                </c:pt>
                <c:pt idx="420" formatCode="0%">
                  <c:v>-6.6118714918194432E-2</c:v>
                </c:pt>
                <c:pt idx="421" formatCode="0%">
                  <c:v>-7.733037430986045E-2</c:v>
                </c:pt>
                <c:pt idx="422" formatCode="0%">
                  <c:v>-2.72261288942649E-2</c:v>
                </c:pt>
                <c:pt idx="423" formatCode="0%">
                  <c:v>-3.1155211976125252E-2</c:v>
                </c:pt>
                <c:pt idx="424" formatCode="0%">
                  <c:v>-1.1852884623039794E-2</c:v>
                </c:pt>
                <c:pt idx="425" formatCode="0%">
                  <c:v>3.6041866547413814E-3</c:v>
                </c:pt>
                <c:pt idx="426" formatCode="0%">
                  <c:v>5.3976916171161182E-3</c:v>
                </c:pt>
                <c:pt idx="427" formatCode="0%">
                  <c:v>-2.2085974615894455E-2</c:v>
                </c:pt>
                <c:pt idx="428" formatCode="0%">
                  <c:v>-1.6009218371655698E-2</c:v>
                </c:pt>
                <c:pt idx="429" formatCode="0%">
                  <c:v>-3.6156080007482272E-3</c:v>
                </c:pt>
                <c:pt idx="430" formatCode="0%">
                  <c:v>-2.602014717029888E-2</c:v>
                </c:pt>
                <c:pt idx="431" formatCode="0%">
                  <c:v>4.523563652468976E-3</c:v>
                </c:pt>
                <c:pt idx="432" formatCode="0%">
                  <c:v>1.9699407461142959E-2</c:v>
                </c:pt>
                <c:pt idx="433" formatCode="0%">
                  <c:v>1.56572126363419E-2</c:v>
                </c:pt>
                <c:pt idx="434" formatCode="0%">
                  <c:v>4.0212713378459775E-2</c:v>
                </c:pt>
                <c:pt idx="435" formatCode="0%">
                  <c:v>3.0363645906270609E-2</c:v>
                </c:pt>
                <c:pt idx="436" formatCode="0%">
                  <c:v>1.2902315019184929E-2</c:v>
                </c:pt>
                <c:pt idx="437" formatCode="0%">
                  <c:v>-1.4617094006374787E-2</c:v>
                </c:pt>
                <c:pt idx="438" formatCode="0%">
                  <c:v>5.6517893715699596E-3</c:v>
                </c:pt>
                <c:pt idx="439" formatCode="0%">
                  <c:v>1.6480183731937492E-2</c:v>
                </c:pt>
                <c:pt idx="440" formatCode="0%">
                  <c:v>1.0606885309340619E-2</c:v>
                </c:pt>
                <c:pt idx="441" formatCode="0%">
                  <c:v>2.6727282141305597E-2</c:v>
                </c:pt>
                <c:pt idx="442" formatCode="0%">
                  <c:v>6.8301558441096644E-2</c:v>
                </c:pt>
                <c:pt idx="443" formatCode="0%">
                  <c:v>4.2599350148815551E-2</c:v>
                </c:pt>
                <c:pt idx="444" formatCode="0%">
                  <c:v>4.4663418266799093E-2</c:v>
                </c:pt>
                <c:pt idx="445" formatCode="0%">
                  <c:v>2.9092060721008339E-2</c:v>
                </c:pt>
                <c:pt idx="446" formatCode="0%">
                  <c:v>-3.5634733738518443E-2</c:v>
                </c:pt>
                <c:pt idx="447" formatCode="0%">
                  <c:v>-8.011828187987291E-3</c:v>
                </c:pt>
                <c:pt idx="448" formatCode="0%">
                  <c:v>1.0479996109039158E-2</c:v>
                </c:pt>
                <c:pt idx="449" formatCode="0%">
                  <c:v>2.5099282727762295E-2</c:v>
                </c:pt>
                <c:pt idx="450" formatCode="0%">
                  <c:v>3.6598765866359129E-2</c:v>
                </c:pt>
                <c:pt idx="451" formatCode="0%">
                  <c:v>4.4856294344615577E-2</c:v>
                </c:pt>
                <c:pt idx="452" formatCode="0%">
                  <c:v>3.427154472898164E-2</c:v>
                </c:pt>
                <c:pt idx="453" formatCode="0%">
                  <c:v>-6.3828149653726296E-3</c:v>
                </c:pt>
                <c:pt idx="454" formatCode="0%">
                  <c:v>1.0430793602926203E-2</c:v>
                </c:pt>
                <c:pt idx="455" formatCode="0%">
                  <c:v>-8.2546569658445978E-3</c:v>
                </c:pt>
                <c:pt idx="456" formatCode="0%">
                  <c:v>-4.1263396126334229E-4</c:v>
                </c:pt>
                <c:pt idx="457" formatCode="0%">
                  <c:v>6.6323875761414852E-2</c:v>
                </c:pt>
                <c:pt idx="458" formatCode="0%">
                  <c:v>2.1886720735830867E-2</c:v>
                </c:pt>
                <c:pt idx="459" formatCode="0%">
                  <c:v>5.7377476733822874E-2</c:v>
                </c:pt>
                <c:pt idx="460" formatCode="0%">
                  <c:v>-1.1313460828462518E-2</c:v>
                </c:pt>
                <c:pt idx="461" formatCode="0%">
                  <c:v>-3.1787641894694518E-2</c:v>
                </c:pt>
                <c:pt idx="462" formatCode="0%">
                  <c:v>4.7251059346120616E-3</c:v>
                </c:pt>
                <c:pt idx="463" formatCode="0%">
                  <c:v>-1.9103930487156529E-3</c:v>
                </c:pt>
                <c:pt idx="464" formatCode="0%">
                  <c:v>5.8295005154189283E-2</c:v>
                </c:pt>
                <c:pt idx="465" formatCode="0%">
                  <c:v>6.389759167494069E-2</c:v>
                </c:pt>
                <c:pt idx="466" formatCode="0%">
                  <c:v>6.1415714871863036E-2</c:v>
                </c:pt>
                <c:pt idx="467" formatCode="0%">
                  <c:v>7.5857004515477389E-2</c:v>
                </c:pt>
                <c:pt idx="468" formatCode="0%">
                  <c:v>6.343175925461253E-2</c:v>
                </c:pt>
                <c:pt idx="469" formatCode="0%">
                  <c:v>8.2747667164938754E-2</c:v>
                </c:pt>
                <c:pt idx="470" formatCode="0%">
                  <c:v>6.5718770541929983E-2</c:v>
                </c:pt>
                <c:pt idx="471" formatCode="0%">
                  <c:v>4.1158924322085344E-2</c:v>
                </c:pt>
                <c:pt idx="472" formatCode="0%">
                  <c:v>5.8483305510731443E-2</c:v>
                </c:pt>
                <c:pt idx="473" formatCode="0%">
                  <c:v>3.3318033793623858E-2</c:v>
                </c:pt>
                <c:pt idx="474" formatCode="0%">
                  <c:v>4.2539355838900894E-2</c:v>
                </c:pt>
                <c:pt idx="475" formatCode="0%">
                  <c:v>1.9127100551475928E-2</c:v>
                </c:pt>
                <c:pt idx="476" formatCode="0%">
                  <c:v>7.7227890920408271E-3</c:v>
                </c:pt>
                <c:pt idx="477" formatCode="0%">
                  <c:v>-9.1962933554586845E-3</c:v>
                </c:pt>
                <c:pt idx="478" formatCode="0%">
                  <c:v>-2.0898159897487667E-2</c:v>
                </c:pt>
                <c:pt idx="479" formatCode="0%">
                  <c:v>3.5246526291894398E-3</c:v>
                </c:pt>
                <c:pt idx="480" formatCode="0%">
                  <c:v>-1.2044401443659147E-2</c:v>
                </c:pt>
                <c:pt idx="481" formatCode="0%">
                  <c:v>1.0919690582905428E-2</c:v>
                </c:pt>
                <c:pt idx="482" formatCode="0%">
                  <c:v>2.9997182459733596E-2</c:v>
                </c:pt>
                <c:pt idx="483" formatCode="0%">
                  <c:v>-7.9910635629687476E-3</c:v>
                </c:pt>
                <c:pt idx="484" formatCode="0%">
                  <c:v>2.1115750383038367E-3</c:v>
                </c:pt>
                <c:pt idx="485" formatCode="0%">
                  <c:v>-2.3968993357387669E-2</c:v>
                </c:pt>
                <c:pt idx="486" formatCode="0%">
                  <c:v>-3.0288077308919359E-2</c:v>
                </c:pt>
                <c:pt idx="487" formatCode="0%">
                  <c:v>-2.0305271386847679E-2</c:v>
                </c:pt>
                <c:pt idx="488" formatCode="0%">
                  <c:v>-2.3398296405259034E-2</c:v>
                </c:pt>
                <c:pt idx="489" formatCode="0%">
                  <c:v>-1.9468346282892735E-2</c:v>
                </c:pt>
                <c:pt idx="490" formatCode="0%">
                  <c:v>6.709478548489356E-3</c:v>
                </c:pt>
                <c:pt idx="491" formatCode="0%">
                  <c:v>-2.2146966381653144E-3</c:v>
                </c:pt>
                <c:pt idx="492" formatCode="0%">
                  <c:v>-1.2553019276340671E-2</c:v>
                </c:pt>
                <c:pt idx="493" formatCode="0%">
                  <c:v>9.1344418237986336E-3</c:v>
                </c:pt>
                <c:pt idx="494" formatCode="0%">
                  <c:v>-2.5250216875598808E-2</c:v>
                </c:pt>
                <c:pt idx="495" formatCode="0%">
                  <c:v>5.140715112910077E-2</c:v>
                </c:pt>
                <c:pt idx="496" formatCode="0%">
                  <c:v>4.4473605893651014E-2</c:v>
                </c:pt>
                <c:pt idx="497" formatCode="0%">
                  <c:v>5.145075733215565E-2</c:v>
                </c:pt>
                <c:pt idx="498" formatCode="0%">
                  <c:v>5.1863796031041076E-2</c:v>
                </c:pt>
                <c:pt idx="499" formatCode="0%">
                  <c:v>3.560080624886508E-2</c:v>
                </c:pt>
                <c:pt idx="500" formatCode="0%">
                  <c:v>4.9692569817795684E-2</c:v>
                </c:pt>
                <c:pt idx="501" formatCode="0%">
                  <c:v>3.6843822888201982E-2</c:v>
                </c:pt>
                <c:pt idx="502" formatCode="0%">
                  <c:v>6.4427321336055332E-2</c:v>
                </c:pt>
                <c:pt idx="503" formatCode="0%">
                  <c:v>-2.4100769710353576E-2</c:v>
                </c:pt>
                <c:pt idx="504" formatCode="0%">
                  <c:v>-1.1978882430878635E-3</c:v>
                </c:pt>
                <c:pt idx="505" formatCode="0%">
                  <c:v>-3.5934403847164509E-2</c:v>
                </c:pt>
                <c:pt idx="506" formatCode="0%">
                  <c:v>-4.9664401040056316E-2</c:v>
                </c:pt>
                <c:pt idx="507" formatCode="0%">
                  <c:v>2.6996112246574722E-2</c:v>
                </c:pt>
                <c:pt idx="508" formatCode="0%">
                  <c:v>1.7389134359576675E-2</c:v>
                </c:pt>
                <c:pt idx="509" formatCode="0%">
                  <c:v>2.0640403659784923E-2</c:v>
                </c:pt>
                <c:pt idx="510" formatCode="0%">
                  <c:v>1.3616626425604572E-2</c:v>
                </c:pt>
                <c:pt idx="511" formatCode="0%">
                  <c:v>1.4268627662899158E-2</c:v>
                </c:pt>
                <c:pt idx="512" formatCode="0%">
                  <c:v>-7.048622564385354E-2</c:v>
                </c:pt>
                <c:pt idx="513" formatCode="0%">
                  <c:v>-6.5138490218912826E-2</c:v>
                </c:pt>
                <c:pt idx="514" formatCode="0%">
                  <c:v>-4.4273643247678129E-2</c:v>
                </c:pt>
                <c:pt idx="515" formatCode="0%">
                  <c:v>-9.8606826409725068E-3</c:v>
                </c:pt>
                <c:pt idx="516" formatCode="0%">
                  <c:v>7.661814463124772E-2</c:v>
                </c:pt>
                <c:pt idx="517" formatCode="0%">
                  <c:v>0.19207008296010786</c:v>
                </c:pt>
                <c:pt idx="518" formatCode="0%">
                  <c:v>0.18339916899744479</c:v>
                </c:pt>
                <c:pt idx="519" formatCode="0%">
                  <c:v>0.17494537804042354</c:v>
                </c:pt>
                <c:pt idx="520" formatCode="0%">
                  <c:v>0.17728761716425567</c:v>
                </c:pt>
                <c:pt idx="521" formatCode="0%">
                  <c:v>6.7593643278686333E-2</c:v>
                </c:pt>
                <c:pt idx="522" formatCode="0%">
                  <c:v>5.352191358712588E-2</c:v>
                </c:pt>
                <c:pt idx="523" formatCode="0%">
                  <c:v>2.2620904774701689E-3</c:v>
                </c:pt>
                <c:pt idx="524" formatCode="0%">
                  <c:v>-1.4847274569250835E-2</c:v>
                </c:pt>
                <c:pt idx="525" formatCode="0%">
                  <c:v>7.052160367707172E-3</c:v>
                </c:pt>
                <c:pt idx="526" formatCode="0%">
                  <c:v>7.9932361064474211E-3</c:v>
                </c:pt>
                <c:pt idx="527" formatCode="0%">
                  <c:v>5.0422908409277767E-3</c:v>
                </c:pt>
                <c:pt idx="528" formatCode="0%">
                  <c:v>-5.5988821546835266E-2</c:v>
                </c:pt>
                <c:pt idx="529" formatCode="0%">
                  <c:v>-6.9111749833580594E-2</c:v>
                </c:pt>
                <c:pt idx="530" formatCode="0%">
                  <c:v>-1.2144139515837593E-2</c:v>
                </c:pt>
                <c:pt idx="531" formatCode="0%">
                  <c:v>-1.213248957913593E-2</c:v>
                </c:pt>
                <c:pt idx="532" formatCode="0%">
                  <c:v>7.2979310502952588E-2</c:v>
                </c:pt>
                <c:pt idx="533" formatCode="0%">
                  <c:v>7.4724433761105935E-2</c:v>
                </c:pt>
                <c:pt idx="534" formatCode="0%">
                  <c:v>-1.9542810715353021E-2</c:v>
                </c:pt>
                <c:pt idx="535" formatCode="0%">
                  <c:v>-3.8954134814082719E-2</c:v>
                </c:pt>
                <c:pt idx="536" formatCode="0%">
                  <c:v>-8.8493130377524931E-3</c:v>
                </c:pt>
                <c:pt idx="537" formatCode="0%">
                  <c:v>-2.1128946746599708E-2</c:v>
                </c:pt>
                <c:pt idx="538" formatCode="0%">
                  <c:v>4.9792547328249004E-3</c:v>
                </c:pt>
                <c:pt idx="539" formatCode="0%">
                  <c:v>3.3902936080676405E-2</c:v>
                </c:pt>
                <c:pt idx="540" formatCode="0%">
                  <c:v>-2.0453836288878091E-2</c:v>
                </c:pt>
                <c:pt idx="541" formatCode="0%">
                  <c:v>7.4335406720182906E-3</c:v>
                </c:pt>
                <c:pt idx="542" formatCode="0%">
                  <c:v>2.16841252763742E-2</c:v>
                </c:pt>
                <c:pt idx="543" formatCode="0%">
                  <c:v>2.5644370981924958E-2</c:v>
                </c:pt>
                <c:pt idx="544" formatCode="0%">
                  <c:v>5.2157450995828691E-2</c:v>
                </c:pt>
                <c:pt idx="545" formatCode="0%">
                  <c:v>-1.5173440425188311E-2</c:v>
                </c:pt>
                <c:pt idx="546" formatCode="0%">
                  <c:v>2.6675215568275679E-2</c:v>
                </c:pt>
                <c:pt idx="547" formatCode="0%">
                  <c:v>-0.10700137278330168</c:v>
                </c:pt>
                <c:pt idx="548" formatCode="0%">
                  <c:v>-9.0556765124615746E-2</c:v>
                </c:pt>
                <c:pt idx="549" formatCode="0%">
                  <c:v>-4.4169645177380312E-2</c:v>
                </c:pt>
                <c:pt idx="550" formatCode="0%">
                  <c:v>-5.0641971068111968E-2</c:v>
                </c:pt>
                <c:pt idx="551" formatCode="0%">
                  <c:v>0.11056018558116221</c:v>
                </c:pt>
                <c:pt idx="552" formatCode="0%">
                  <c:v>-6.9797096824657512E-2</c:v>
                </c:pt>
                <c:pt idx="553" formatCode="0%">
                  <c:v>-4.159995674195649E-2</c:v>
                </c:pt>
                <c:pt idx="554" formatCode="0%">
                  <c:v>-8.8203151168453564E-2</c:v>
                </c:pt>
                <c:pt idx="555" formatCode="0%">
                  <c:v>-9.6879057418766457E-2</c:v>
                </c:pt>
                <c:pt idx="556" formatCode="0%">
                  <c:v>7.3783615915682166E-2</c:v>
                </c:pt>
                <c:pt idx="557" formatCode="0%">
                  <c:v>5.4489139824963173E-2</c:v>
                </c:pt>
                <c:pt idx="558" formatCode="0%">
                  <c:v>6.7378120148795739E-2</c:v>
                </c:pt>
                <c:pt idx="559" formatCode="0%">
                  <c:v>8.1689422322563932E-2</c:v>
                </c:pt>
                <c:pt idx="560" formatCode="0%">
                  <c:v>7.9728992106536944E-2</c:v>
                </c:pt>
                <c:pt idx="561" formatCode="0%">
                  <c:v>3.6446019796168461E-2</c:v>
                </c:pt>
                <c:pt idx="562" formatCode="0%">
                  <c:v>3.066581961507886E-2</c:v>
                </c:pt>
                <c:pt idx="563" formatCode="0%">
                  <c:v>-7.7481200255530513E-2</c:v>
                </c:pt>
                <c:pt idx="564" formatCode="0%">
                  <c:v>-2.1618403348749649E-2</c:v>
                </c:pt>
                <c:pt idx="565" formatCode="0%">
                  <c:v>2.1424047011943559E-2</c:v>
                </c:pt>
                <c:pt idx="566" formatCode="0%">
                  <c:v>0.11779767695928101</c:v>
                </c:pt>
                <c:pt idx="567" formatCode="0%">
                  <c:v>0.32295424635344094</c:v>
                </c:pt>
                <c:pt idx="568" formatCode="0%">
                  <c:v>0.23013743278431664</c:v>
                </c:pt>
                <c:pt idx="569" formatCode="0%">
                  <c:v>0.33993165779681411</c:v>
                </c:pt>
                <c:pt idx="570" formatCode="0%">
                  <c:v>0.22163804772913664</c:v>
                </c:pt>
                <c:pt idx="571" formatCode="0%">
                  <c:v>0.15570281850370327</c:v>
                </c:pt>
                <c:pt idx="572" formatCode="0%">
                  <c:v>0.1175044670155776</c:v>
                </c:pt>
                <c:pt idx="573" formatCode="0%">
                  <c:v>2.0677820540522251E-2</c:v>
                </c:pt>
                <c:pt idx="574" formatCode="0%">
                  <c:v>1.031722525483092E-2</c:v>
                </c:pt>
                <c:pt idx="575" formatCode="0%">
                  <c:v>-1.3913274926463437E-2</c:v>
                </c:pt>
                <c:pt idx="576" formatCode="0%">
                  <c:v>2.3927075541303466E-3</c:v>
                </c:pt>
                <c:pt idx="577" formatCode="0%">
                  <c:v>-3.597014264395737E-3</c:v>
                </c:pt>
                <c:pt idx="578" formatCode="0%">
                  <c:v>4.42921804969032E-3</c:v>
                </c:pt>
                <c:pt idx="579" formatCode="0%">
                  <c:v>-5.4392753956541195E-2</c:v>
                </c:pt>
                <c:pt idx="580" formatCode="0%">
                  <c:v>-3.4500582019433845E-2</c:v>
                </c:pt>
                <c:pt idx="581" formatCode="0%">
                  <c:v>-1.2881079115138805E-2</c:v>
                </c:pt>
                <c:pt idx="582" formatCode="0%">
                  <c:v>-1.953275134535204E-2</c:v>
                </c:pt>
                <c:pt idx="583" formatCode="0%">
                  <c:v>2.937656647485487E-2</c:v>
                </c:pt>
                <c:pt idx="584" formatCode="0%">
                  <c:v>3.2553505912533254E-2</c:v>
                </c:pt>
                <c:pt idx="585" formatCode="0%">
                  <c:v>-1.8242928188192731E-2</c:v>
                </c:pt>
                <c:pt idx="586" formatCode="0%">
                  <c:v>-4.2925185515167996E-2</c:v>
                </c:pt>
                <c:pt idx="587" formatCode="0%">
                  <c:v>-8.9994052175192185E-2</c:v>
                </c:pt>
                <c:pt idx="588" formatCode="0%">
                  <c:v>-0.10092503565286437</c:v>
                </c:pt>
                <c:pt idx="589" formatCode="0%">
                  <c:v>-8.5075472018426912E-2</c:v>
                </c:pt>
                <c:pt idx="590" formatCode="0%">
                  <c:v>-5.0355050119465394E-2</c:v>
                </c:pt>
                <c:pt idx="591" formatCode="0%">
                  <c:v>-5.3016835321807454E-3</c:v>
                </c:pt>
                <c:pt idx="592" formatCode="0%">
                  <c:v>2.9176528099765786E-3</c:v>
                </c:pt>
                <c:pt idx="593" formatCode="0%">
                  <c:v>-2.3952630111569895E-2</c:v>
                </c:pt>
                <c:pt idx="594" formatCode="0%">
                  <c:v>-1.4384453731742908E-2</c:v>
                </c:pt>
                <c:pt idx="595" formatCode="0%">
                  <c:v>-2.5408104489757943E-2</c:v>
                </c:pt>
                <c:pt idx="596" formatCode="0%">
                  <c:v>-5.3370041413963953E-2</c:v>
                </c:pt>
                <c:pt idx="597" formatCode="0%">
                  <c:v>-3.7395804917019326E-2</c:v>
                </c:pt>
                <c:pt idx="598" formatCode="0%">
                  <c:v>-7.0454979098809267E-2</c:v>
                </c:pt>
                <c:pt idx="599" formatCode="0%">
                  <c:v>2.4172312298994303E-2</c:v>
                </c:pt>
                <c:pt idx="600" formatCode="0%">
                  <c:v>1.6589875674736021E-2</c:v>
                </c:pt>
                <c:pt idx="601" formatCode="0%">
                  <c:v>2.235281802027056E-2</c:v>
                </c:pt>
                <c:pt idx="602" formatCode="0%">
                  <c:v>7.8939039989534221E-2</c:v>
                </c:pt>
                <c:pt idx="603" formatCode="0%">
                  <c:v>5.9570152633276363E-2</c:v>
                </c:pt>
                <c:pt idx="604" formatCode="0%">
                  <c:v>7.7832165025883304E-2</c:v>
                </c:pt>
                <c:pt idx="605" formatCode="0%">
                  <c:v>8.7001433625947922E-2</c:v>
                </c:pt>
                <c:pt idx="606" formatCode="0%">
                  <c:v>6.2046733332093318E-2</c:v>
                </c:pt>
                <c:pt idx="607" formatCode="0%">
                  <c:v>3.8205004592299252E-2</c:v>
                </c:pt>
                <c:pt idx="608" formatCode="0%">
                  <c:v>9.7754106005512487E-2</c:v>
                </c:pt>
                <c:pt idx="609" formatCode="0%">
                  <c:v>7.9432035659813494E-2</c:v>
                </c:pt>
                <c:pt idx="610" formatCode="0%">
                  <c:v>6.4455248472683691E-2</c:v>
                </c:pt>
                <c:pt idx="611" formatCode="0%">
                  <c:v>2.5667584320881787E-2</c:v>
                </c:pt>
                <c:pt idx="612" formatCode="0%">
                  <c:v>3.8096583556765706E-2</c:v>
                </c:pt>
                <c:pt idx="613" formatCode="0%">
                  <c:v>4.7511468266003831E-2</c:v>
                </c:pt>
                <c:pt idx="614" formatCode="0%">
                  <c:v>4.2426561428402509E-2</c:v>
                </c:pt>
                <c:pt idx="615" formatCode="0%">
                  <c:v>3.8209684584932013E-2</c:v>
                </c:pt>
                <c:pt idx="616" formatCode="0%">
                  <c:v>3.2644415297067297E-4</c:v>
                </c:pt>
                <c:pt idx="617" formatCode="0%">
                  <c:v>2.5339481460994184E-2</c:v>
                </c:pt>
                <c:pt idx="618" formatCode="0%">
                  <c:v>7.6777685444181953E-2</c:v>
                </c:pt>
                <c:pt idx="619" formatCode="0%">
                  <c:v>0.18413786526998632</c:v>
                </c:pt>
                <c:pt idx="620" formatCode="0%">
                  <c:v>0.25356967655245644</c:v>
                </c:pt>
                <c:pt idx="621" formatCode="0%">
                  <c:v>0.33552914435595227</c:v>
                </c:pt>
                <c:pt idx="622" formatCode="0%">
                  <c:v>0.29709914348440924</c:v>
                </c:pt>
                <c:pt idx="623" formatCode="0%">
                  <c:v>0.20501459870480265</c:v>
                </c:pt>
                <c:pt idx="624" formatCode="0%">
                  <c:v>0.11765337969670164</c:v>
                </c:pt>
                <c:pt idx="625" formatCode="0%">
                  <c:v>8.7608622086586596E-2</c:v>
                </c:pt>
                <c:pt idx="626" formatCode="0%">
                  <c:v>6.0753377722477131E-2</c:v>
                </c:pt>
                <c:pt idx="627" formatCode="0%">
                  <c:v>3.867000444396762E-2</c:v>
                </c:pt>
                <c:pt idx="628" formatCode="0%">
                  <c:v>3.675278087572087E-2</c:v>
                </c:pt>
                <c:pt idx="629" formatCode="0%">
                  <c:v>-1.9627666869770577E-2</c:v>
                </c:pt>
                <c:pt idx="630" formatCode="0%">
                  <c:v>2.9702622216577046E-2</c:v>
                </c:pt>
                <c:pt idx="631" formatCode="0%">
                  <c:v>2.8478718843745199E-2</c:v>
                </c:pt>
                <c:pt idx="632" formatCode="0%">
                  <c:v>1.8461185512407052E-2</c:v>
                </c:pt>
                <c:pt idx="633" formatCode="0%">
                  <c:v>-1.6812881521029999E-2</c:v>
                </c:pt>
                <c:pt idx="634" formatCode="0%">
                  <c:v>-4.2452292256742297E-2</c:v>
                </c:pt>
                <c:pt idx="635" formatCode="0%">
                  <c:v>-4.5474509308407907E-2</c:v>
                </c:pt>
                <c:pt idx="636" formatCode="0%">
                  <c:v>-3.1629898594990991E-2</c:v>
                </c:pt>
                <c:pt idx="637" formatCode="0%">
                  <c:v>-5.2914189753173746E-3</c:v>
                </c:pt>
                <c:pt idx="638" formatCode="0%">
                  <c:v>-1.7010542442401633E-2</c:v>
                </c:pt>
                <c:pt idx="639" formatCode="0%">
                  <c:v>-5.2353929169700497E-2</c:v>
                </c:pt>
                <c:pt idx="640" formatCode="0%">
                  <c:v>-7.5475161345041064E-2</c:v>
                </c:pt>
                <c:pt idx="641" formatCode="0%">
                  <c:v>-2.7602774486972459E-2</c:v>
                </c:pt>
                <c:pt idx="642" formatCode="0%">
                  <c:v>-2.8480949635710795E-2</c:v>
                </c:pt>
                <c:pt idx="643" formatCode="0%">
                  <c:v>4.2212643626658775E-2</c:v>
                </c:pt>
                <c:pt idx="644" formatCode="0%">
                  <c:v>3.1873531534693189E-2</c:v>
                </c:pt>
                <c:pt idx="645" formatCode="0%">
                  <c:v>6.5946757307913551E-2</c:v>
                </c:pt>
                <c:pt idx="646" formatCode="0%">
                  <c:v>5.445311766937011E-2</c:v>
                </c:pt>
                <c:pt idx="647" formatCode="0%">
                  <c:v>-3.7778737803648821E-2</c:v>
                </c:pt>
                <c:pt idx="648" formatCode="0%">
                  <c:v>3.2458353073967494E-3</c:v>
                </c:pt>
                <c:pt idx="649" formatCode="0%">
                  <c:v>-7.1566823556434289E-2</c:v>
                </c:pt>
                <c:pt idx="650" formatCode="0%">
                  <c:v>-2.3957930332200505E-2</c:v>
                </c:pt>
                <c:pt idx="651" formatCode="0%">
                  <c:v>3.9686661524575007E-2</c:v>
                </c:pt>
                <c:pt idx="652" formatCode="0%">
                  <c:v>3.1840592352617714E-2</c:v>
                </c:pt>
                <c:pt idx="653" formatCode="0%">
                  <c:v>6.4104907914841913E-2</c:v>
                </c:pt>
                <c:pt idx="654" formatCode="0%">
                  <c:v>5.2200458556272977E-3</c:v>
                </c:pt>
                <c:pt idx="655" formatCode="0%">
                  <c:v>5.6209175739276418E-2</c:v>
                </c:pt>
                <c:pt idx="656" formatCode="0%">
                  <c:v>6.117917820739005E-2</c:v>
                </c:pt>
                <c:pt idx="657" formatCode="0%">
                  <c:v>1.0415726554322768E-2</c:v>
                </c:pt>
                <c:pt idx="658" formatCode="0%">
                  <c:v>0.10402666096242363</c:v>
                </c:pt>
                <c:pt idx="659" formatCode="0%">
                  <c:v>4.5040214291789393E-2</c:v>
                </c:pt>
                <c:pt idx="660" formatCode="0%">
                  <c:v>4.6771039872555376E-2</c:v>
                </c:pt>
                <c:pt idx="661" formatCode="0%">
                  <c:v>5.738204206162334E-2</c:v>
                </c:pt>
                <c:pt idx="662" formatCode="0%">
                  <c:v>-2.3615923722907661E-2</c:v>
                </c:pt>
                <c:pt idx="663" formatCode="0%">
                  <c:v>2.7649368578539057E-2</c:v>
                </c:pt>
                <c:pt idx="664" formatCode="0%">
                  <c:v>2.7201225222038827E-2</c:v>
                </c:pt>
                <c:pt idx="665" formatCode="0%">
                  <c:v>1.6526151223834384E-2</c:v>
                </c:pt>
                <c:pt idx="666" formatCode="0%">
                  <c:v>-4.5218244535393803E-2</c:v>
                </c:pt>
                <c:pt idx="667" formatCode="0%">
                  <c:v>-2.9322841626439167E-2</c:v>
                </c:pt>
                <c:pt idx="668" formatCode="0%">
                  <c:v>-4.099345003192767E-2</c:v>
                </c:pt>
                <c:pt idx="669" formatCode="0%">
                  <c:v>2.3281971942690882E-2</c:v>
                </c:pt>
                <c:pt idx="670" formatCode="0%">
                  <c:v>0.16799280924203019</c:v>
                </c:pt>
                <c:pt idx="671" formatCode="0%">
                  <c:v>0.23473977541960256</c:v>
                </c:pt>
                <c:pt idx="672" formatCode="0%">
                  <c:v>0.30112931387354092</c:v>
                </c:pt>
                <c:pt idx="673" formatCode="0%">
                  <c:v>0.35894983552241988</c:v>
                </c:pt>
                <c:pt idx="674" formatCode="0%">
                  <c:v>0.31742491137123729</c:v>
                </c:pt>
                <c:pt idx="675" formatCode="0%">
                  <c:v>0.20838150304900172</c:v>
                </c:pt>
                <c:pt idx="676" formatCode="0%">
                  <c:v>0.1950588299272964</c:v>
                </c:pt>
                <c:pt idx="677" formatCode="0%">
                  <c:v>0.10753752966243701</c:v>
                </c:pt>
                <c:pt idx="678" formatCode="0%">
                  <c:v>9.0490849366207771E-2</c:v>
                </c:pt>
                <c:pt idx="679" formatCode="0%">
                  <c:v>5.5486186707419227E-2</c:v>
                </c:pt>
                <c:pt idx="680" formatCode="0%">
                  <c:v>3.5360308045104372E-2</c:v>
                </c:pt>
                <c:pt idx="681" formatCode="0%">
                  <c:v>4.8205987072179823E-2</c:v>
                </c:pt>
                <c:pt idx="682" formatCode="0%">
                  <c:v>8.9774986782192645E-2</c:v>
                </c:pt>
                <c:pt idx="683" formatCode="0%">
                  <c:v>6.7100798286390262E-2</c:v>
                </c:pt>
                <c:pt idx="684" formatCode="0%">
                  <c:v>3.697208421909659E-2</c:v>
                </c:pt>
                <c:pt idx="685" formatCode="0%">
                  <c:v>2.0004487156217055E-2</c:v>
                </c:pt>
                <c:pt idx="686" formatCode="0%">
                  <c:v>-7.8499761850250316E-3</c:v>
                </c:pt>
                <c:pt idx="687" formatCode="0%">
                  <c:v>1.6416378476755034E-2</c:v>
                </c:pt>
                <c:pt idx="688" formatCode="0%">
                  <c:v>4.9126295378423279E-2</c:v>
                </c:pt>
                <c:pt idx="689" formatCode="0%">
                  <c:v>5.8827886752421232E-2</c:v>
                </c:pt>
                <c:pt idx="690" formatCode="0%">
                  <c:v>3.8865005845315936E-2</c:v>
                </c:pt>
                <c:pt idx="691" formatCode="0%">
                  <c:v>-3.9942761227035883E-2</c:v>
                </c:pt>
                <c:pt idx="692" formatCode="0%">
                  <c:v>-5.9463666972000451E-2</c:v>
                </c:pt>
                <c:pt idx="693" formatCode="0%">
                  <c:v>-3.6691660203143739E-2</c:v>
                </c:pt>
                <c:pt idx="694" formatCode="0%">
                  <c:v>-5.8436375685932518E-2</c:v>
                </c:pt>
                <c:pt idx="695" formatCode="0%">
                  <c:v>3.0626374924809907E-2</c:v>
                </c:pt>
                <c:pt idx="696" formatCode="0%">
                  <c:v>3.4636328423007789E-2</c:v>
                </c:pt>
                <c:pt idx="697" formatCode="0%">
                  <c:v>3.5447261442074884E-2</c:v>
                </c:pt>
                <c:pt idx="698" formatCode="0%">
                  <c:v>3.0301967847133016E-2</c:v>
                </c:pt>
                <c:pt idx="699" formatCode="0%">
                  <c:v>4.3138645525315322E-2</c:v>
                </c:pt>
                <c:pt idx="700" formatCode="0%">
                  <c:v>4.0256698160372251E-2</c:v>
                </c:pt>
                <c:pt idx="701" formatCode="0%">
                  <c:v>1.3149382950316868E-2</c:v>
                </c:pt>
                <c:pt idx="702" formatCode="0%">
                  <c:v>8.5254862055049729E-2</c:v>
                </c:pt>
                <c:pt idx="703" formatCode="0%">
                  <c:v>7.6978296321532191E-2</c:v>
                </c:pt>
                <c:pt idx="704" formatCode="0%">
                  <c:v>3.2765995791511182E-2</c:v>
                </c:pt>
                <c:pt idx="705" formatCode="0%">
                  <c:v>2.9404122766010676E-2</c:v>
                </c:pt>
                <c:pt idx="706" formatCode="0%">
                  <c:v>1.016418146993292E-2</c:v>
                </c:pt>
                <c:pt idx="707" formatCode="0%">
                  <c:v>1.9856663563175836E-3</c:v>
                </c:pt>
                <c:pt idx="708" formatCode="0%">
                  <c:v>7.1836774361676126E-2</c:v>
                </c:pt>
                <c:pt idx="709" formatCode="0%">
                  <c:v>7.2525978112434553E-2</c:v>
                </c:pt>
                <c:pt idx="710" formatCode="0%">
                  <c:v>4.2761477066992848E-2</c:v>
                </c:pt>
                <c:pt idx="711" formatCode="0%">
                  <c:v>4.6536461157862918E-2</c:v>
                </c:pt>
                <c:pt idx="712" formatCode="0%">
                  <c:v>-2.2009985441254765E-3</c:v>
                </c:pt>
                <c:pt idx="713" formatCode="0%">
                  <c:v>-5.5717160770559548E-2</c:v>
                </c:pt>
                <c:pt idx="714" formatCode="0%">
                  <c:v>-7.3376489820724866E-2</c:v>
                </c:pt>
                <c:pt idx="715" formatCode="0%">
                  <c:v>-6.2704715306452607E-2</c:v>
                </c:pt>
                <c:pt idx="716" formatCode="0%">
                  <c:v>-1.3492838286820907E-2</c:v>
                </c:pt>
                <c:pt idx="717" formatCode="0%">
                  <c:v>3.7234568815458502E-4</c:v>
                </c:pt>
                <c:pt idx="718" formatCode="0%">
                  <c:v>2.0628613321038269E-2</c:v>
                </c:pt>
                <c:pt idx="719" formatCode="0%">
                  <c:v>2.5021435839639894E-2</c:v>
                </c:pt>
                <c:pt idx="720" formatCode="0%">
                  <c:v>8.639740300912413E-3</c:v>
                </c:pt>
                <c:pt idx="721" formatCode="0%">
                  <c:v>5.0328034173298342E-2</c:v>
                </c:pt>
                <c:pt idx="722" formatCode="0%">
                  <c:v>9.3492307929846641E-2</c:v>
                </c:pt>
                <c:pt idx="723" formatCode="0%">
                  <c:v>0.22457576321698869</c:v>
                </c:pt>
                <c:pt idx="724" formatCode="0%">
                  <c:v>0.19820929173734081</c:v>
                </c:pt>
                <c:pt idx="725" formatCode="0%">
                  <c:v>0.27715717755477542</c:v>
                </c:pt>
                <c:pt idx="726" formatCode="0%">
                  <c:v>0.24296485014750546</c:v>
                </c:pt>
                <c:pt idx="727" formatCode="0%">
                  <c:v>6.9977003551144223E-2</c:v>
                </c:pt>
                <c:pt idx="728" formatCode="0%">
                  <c:v>0.10298159144151064</c:v>
                </c:pt>
                <c:pt idx="729" formatCode="0%">
                  <c:v>5.2677668981574E-2</c:v>
                </c:pt>
                <c:pt idx="730" formatCode="0%">
                  <c:v>5.6459281137667627E-2</c:v>
                </c:pt>
                <c:pt idx="731" formatCode="0%">
                  <c:v>7.0512165092794676E-2</c:v>
                </c:pt>
                <c:pt idx="732" formatCode="0%">
                  <c:v>7.1609965480282867E-2</c:v>
                </c:pt>
                <c:pt idx="733" formatCode="0%">
                  <c:v>5.5565169987408014E-2</c:v>
                </c:pt>
                <c:pt idx="734" formatCode="0%">
                  <c:v>3.8932910793688214E-2</c:v>
                </c:pt>
                <c:pt idx="735" formatCode="0%">
                  <c:v>6.7125536700700872E-2</c:v>
                </c:pt>
                <c:pt idx="736" formatCode="0%">
                  <c:v>6.4770452187056682E-2</c:v>
                </c:pt>
                <c:pt idx="737" formatCode="0%">
                  <c:v>6.9405125356462261E-2</c:v>
                </c:pt>
                <c:pt idx="738" formatCode="0%">
                  <c:v>0.10272266423977983</c:v>
                </c:pt>
                <c:pt idx="739" formatCode="0%">
                  <c:v>1.0108278484063149E-2</c:v>
                </c:pt>
                <c:pt idx="740" formatCode="0%">
                  <c:v>2.3785104541155233E-2</c:v>
                </c:pt>
                <c:pt idx="741" formatCode="0%">
                  <c:v>6.3201283832702515E-2</c:v>
                </c:pt>
                <c:pt idx="742" formatCode="0%">
                  <c:v>2.8449408505099694E-2</c:v>
                </c:pt>
                <c:pt idx="743" formatCode="0%">
                  <c:v>4.9415384839762266E-2</c:v>
                </c:pt>
                <c:pt idx="744" formatCode="0%">
                  <c:v>-1.1138169980008494E-2</c:v>
                </c:pt>
                <c:pt idx="745" formatCode="0%">
                  <c:v>-2.7808815328274172E-2</c:v>
                </c:pt>
                <c:pt idx="746" formatCode="0%">
                  <c:v>-2.4738626720897106E-2</c:v>
                </c:pt>
                <c:pt idx="747" formatCode="0%">
                  <c:v>3.4423721086033421E-2</c:v>
                </c:pt>
                <c:pt idx="748" formatCode="0%">
                  <c:v>2.7534942126486106E-2</c:v>
                </c:pt>
                <c:pt idx="749" formatCode="0%">
                  <c:v>1.8408213223899406E-3</c:v>
                </c:pt>
                <c:pt idx="750" formatCode="0%">
                  <c:v>3.0358939635769744E-2</c:v>
                </c:pt>
                <c:pt idx="751" formatCode="0%">
                  <c:v>5.8083061275600922E-2</c:v>
                </c:pt>
                <c:pt idx="752" formatCode="0%">
                  <c:v>9.8315844665427088E-2</c:v>
                </c:pt>
                <c:pt idx="753" formatCode="0%">
                  <c:v>0.11219920381168325</c:v>
                </c:pt>
                <c:pt idx="754" formatCode="0%">
                  <c:v>9.9651790244613458E-2</c:v>
                </c:pt>
                <c:pt idx="755" formatCode="0%">
                  <c:v>9.9135431309089084E-2</c:v>
                </c:pt>
                <c:pt idx="756" formatCode="0%">
                  <c:v>8.9934208595648046E-2</c:v>
                </c:pt>
                <c:pt idx="757" formatCode="0%">
                  <c:v>2.2711547063110071E-2</c:v>
                </c:pt>
                <c:pt idx="758" formatCode="0%">
                  <c:v>3.7777225510569945E-2</c:v>
                </c:pt>
                <c:pt idx="759" formatCode="0%">
                  <c:v>2.279853996280945E-3</c:v>
                </c:pt>
                <c:pt idx="760" formatCode="0%">
                  <c:v>2.8887185988829778E-2</c:v>
                </c:pt>
                <c:pt idx="761" formatCode="0%">
                  <c:v>7.0840563200375239E-2</c:v>
                </c:pt>
                <c:pt idx="762" formatCode="0%">
                  <c:v>1.8872107338383959E-2</c:v>
                </c:pt>
                <c:pt idx="763" formatCode="0%">
                  <c:v>2.5560173895222027E-2</c:v>
                </c:pt>
                <c:pt idx="764" formatCode="0%">
                  <c:v>-2.209277472132154E-2</c:v>
                </c:pt>
                <c:pt idx="765" formatCode="0%">
                  <c:v>-3.4863980793284122E-2</c:v>
                </c:pt>
                <c:pt idx="766" formatCode="0%">
                  <c:v>-1.5825777656367834E-2</c:v>
                </c:pt>
                <c:pt idx="767" formatCode="0%">
                  <c:v>-1.2973047392112469E-2</c:v>
                </c:pt>
                <c:pt idx="768" formatCode="0%">
                  <c:v>8.1515488469865449E-3</c:v>
                </c:pt>
                <c:pt idx="769" formatCode="0%">
                  <c:v>5.479090653635077E-2</c:v>
                </c:pt>
                <c:pt idx="770" formatCode="0%">
                  <c:v>4.8838761694361743E-2</c:v>
                </c:pt>
                <c:pt idx="771" formatCode="0%">
                  <c:v>5.2333501652087167E-2</c:v>
                </c:pt>
                <c:pt idx="772" formatCode="0%">
                  <c:v>0.10684361622153071</c:v>
                </c:pt>
                <c:pt idx="773" formatCode="0%">
                  <c:v>0.11615847416369718</c:v>
                </c:pt>
                <c:pt idx="774" formatCode="0%">
                  <c:v>0.13329029164695205</c:v>
                </c:pt>
                <c:pt idx="775" formatCode="0%">
                  <c:v>0.23210114863515385</c:v>
                </c:pt>
                <c:pt idx="776" formatCode="0%">
                  <c:v>0.21620234698841512</c:v>
                </c:pt>
                <c:pt idx="777" formatCode="0%">
                  <c:v>0.22856825483789045</c:v>
                </c:pt>
                <c:pt idx="778" formatCode="0%">
                  <c:v>0.26048308079119864</c:v>
                </c:pt>
                <c:pt idx="779" formatCode="0%">
                  <c:v>0.12477063068073879</c:v>
                </c:pt>
                <c:pt idx="780" formatCode="0%">
                  <c:v>9.0643012595634342E-2</c:v>
                </c:pt>
                <c:pt idx="781" formatCode="0%">
                  <c:v>4.5024780713459833E-2</c:v>
                </c:pt>
                <c:pt idx="782" formatCode="0%">
                  <c:v>4.5383392215567975E-2</c:v>
                </c:pt>
                <c:pt idx="783" formatCode="0%">
                  <c:v>4.3328338538600963E-2</c:v>
                </c:pt>
                <c:pt idx="784" formatCode="0%">
                  <c:v>4.1718055276446231E-2</c:v>
                </c:pt>
                <c:pt idx="785" formatCode="0%">
                  <c:v>5.4056397042437698E-2</c:v>
                </c:pt>
                <c:pt idx="786" formatCode="0%">
                  <c:v>2.7411636695063413E-2</c:v>
                </c:pt>
                <c:pt idx="787" formatCode="0%">
                  <c:v>5.5881469463512135E-2</c:v>
                </c:pt>
                <c:pt idx="788" formatCode="0%">
                  <c:v>3.9026805180338187E-2</c:v>
                </c:pt>
                <c:pt idx="789" formatCode="0%">
                  <c:v>3.9179839154420248E-2</c:v>
                </c:pt>
                <c:pt idx="790" formatCode="0%">
                  <c:v>2.9060098412658331E-2</c:v>
                </c:pt>
                <c:pt idx="791" formatCode="0%">
                  <c:v>2.546906689015227E-2</c:v>
                </c:pt>
                <c:pt idx="792" formatCode="0%">
                  <c:v>3.8456814091863745E-2</c:v>
                </c:pt>
                <c:pt idx="793" formatCode="0%">
                  <c:v>6.170784610502289E-2</c:v>
                </c:pt>
                <c:pt idx="794" formatCode="0%">
                  <c:v>4.3876012782932072E-2</c:v>
                </c:pt>
                <c:pt idx="795" formatCode="0%">
                  <c:v>-8.7764450213628775E-3</c:v>
                </c:pt>
                <c:pt idx="796" formatCode="0%">
                  <c:v>-1.7913374133693316E-2</c:v>
                </c:pt>
                <c:pt idx="797" formatCode="0%">
                  <c:v>-2.6416821083443121E-2</c:v>
                </c:pt>
                <c:pt idx="798" formatCode="0%">
                  <c:v>-1.332935636155741E-2</c:v>
                </c:pt>
                <c:pt idx="799" formatCode="0%">
                  <c:v>1.3338730104248686E-2</c:v>
                </c:pt>
                <c:pt idx="800" formatCode="0%">
                  <c:v>3.0185863159091886E-2</c:v>
                </c:pt>
                <c:pt idx="801" formatCode="0%">
                  <c:v>-1.600125299705768E-3</c:v>
                </c:pt>
                <c:pt idx="802" formatCode="0%">
                  <c:v>1.3276568345397699E-2</c:v>
                </c:pt>
                <c:pt idx="803" formatCode="0%">
                  <c:v>9.403008633191412E-2</c:v>
                </c:pt>
                <c:pt idx="804" formatCode="0%">
                  <c:v>0.12350409957964881</c:v>
                </c:pt>
                <c:pt idx="805" formatCode="0%">
                  <c:v>0.11692048667607891</c:v>
                </c:pt>
                <c:pt idx="806" formatCode="0%">
                  <c:v>0.13308364196474232</c:v>
                </c:pt>
                <c:pt idx="807" formatCode="0%">
                  <c:v>8.6159356005514276E-2</c:v>
                </c:pt>
                <c:pt idx="808" formatCode="0%">
                  <c:v>6.1021818807645234E-2</c:v>
                </c:pt>
                <c:pt idx="809" formatCode="0%">
                  <c:v>7.9295864788162307E-2</c:v>
                </c:pt>
                <c:pt idx="810" formatCode="0%">
                  <c:v>3.9752525440655218E-2</c:v>
                </c:pt>
                <c:pt idx="811" formatCode="0%">
                  <c:v>3.0656416598301872E-2</c:v>
                </c:pt>
                <c:pt idx="812" formatCode="0%">
                  <c:v>7.9138714196766768E-2</c:v>
                </c:pt>
                <c:pt idx="813" formatCode="0%">
                  <c:v>8.6693372025492099E-2</c:v>
                </c:pt>
                <c:pt idx="814" formatCode="0%">
                  <c:v>0.10501755306796468</c:v>
                </c:pt>
                <c:pt idx="815" formatCode="0%">
                  <c:v>7.1726497919853305E-2</c:v>
                </c:pt>
                <c:pt idx="816" formatCode="0%">
                  <c:v>2.3655167178289416E-2</c:v>
                </c:pt>
                <c:pt idx="817" formatCode="0%">
                  <c:v>6.5411291709752684E-2</c:v>
                </c:pt>
                <c:pt idx="818" formatCode="0%">
                  <c:v>3.4292803539080374E-2</c:v>
                </c:pt>
                <c:pt idx="819" formatCode="0%">
                  <c:v>0.13101997643492869</c:v>
                </c:pt>
                <c:pt idx="820" formatCode="0%">
                  <c:v>0.15247881959522891</c:v>
                </c:pt>
                <c:pt idx="821" formatCode="0%">
                  <c:v>0.1442085076959787</c:v>
                </c:pt>
                <c:pt idx="822" formatCode="0%">
                  <c:v>6.6836520722854731E-2</c:v>
                </c:pt>
                <c:pt idx="823" formatCode="0%">
                  <c:v>-1.729771611400599E-2</c:v>
                </c:pt>
                <c:pt idx="824" formatCode="0%">
                  <c:v>0.15247101557880915</c:v>
                </c:pt>
                <c:pt idx="825" formatCode="0%">
                  <c:v>0.16656287683571569</c:v>
                </c:pt>
                <c:pt idx="826" formatCode="0%">
                  <c:v>0.40359640849802236</c:v>
                </c:pt>
                <c:pt idx="827" formatCode="0%">
                  <c:v>0.41960829612271811</c:v>
                </c:pt>
                <c:pt idx="828" formatCode="0%">
                  <c:v>0.2848077768878825</c:v>
                </c:pt>
                <c:pt idx="829" formatCode="0%">
                  <c:v>0.32160388515456151</c:v>
                </c:pt>
                <c:pt idx="830" formatCode="0%">
                  <c:v>0.32111072526680351</c:v>
                </c:pt>
                <c:pt idx="831" formatCode="0%">
                  <c:v>0.31563762235152226</c:v>
                </c:pt>
                <c:pt idx="832" formatCode="0%">
                  <c:v>0.20234083869959729</c:v>
                </c:pt>
                <c:pt idx="833" formatCode="0%">
                  <c:v>0.20622098339662598</c:v>
                </c:pt>
                <c:pt idx="834" formatCode="0%">
                  <c:v>0.14325740972717305</c:v>
                </c:pt>
                <c:pt idx="835" formatCode="0%">
                  <c:v>0.1414279864377419</c:v>
                </c:pt>
                <c:pt idx="836" formatCode="0%">
                  <c:v>0.1772032891057278</c:v>
                </c:pt>
                <c:pt idx="837" formatCode="0%">
                  <c:v>0.14311958167866101</c:v>
                </c:pt>
                <c:pt idx="838" formatCode="0%">
                  <c:v>0.14543215463714354</c:v>
                </c:pt>
                <c:pt idx="839" formatCode="0%">
                  <c:v>0.15851032075910454</c:v>
                </c:pt>
                <c:pt idx="840" formatCode="0%">
                  <c:v>0.13110229850631905</c:v>
                </c:pt>
                <c:pt idx="841" formatCode="0%">
                  <c:v>0.10084575553802777</c:v>
                </c:pt>
                <c:pt idx="842" formatCode="0%">
                  <c:v>0.11419832399708207</c:v>
                </c:pt>
                <c:pt idx="843" formatCode="0%">
                  <c:v>9.9733426509222456E-2</c:v>
                </c:pt>
                <c:pt idx="844" formatCode="0%">
                  <c:v>9.7800323684688717E-2</c:v>
                </c:pt>
                <c:pt idx="845" formatCode="0%">
                  <c:v>6.7414519033660136E-2</c:v>
                </c:pt>
                <c:pt idx="846" formatCode="0%">
                  <c:v>5.2121841610216268E-2</c:v>
                </c:pt>
                <c:pt idx="847" formatCode="0%">
                  <c:v>5.9975266795527338E-2</c:v>
                </c:pt>
                <c:pt idx="848" formatCode="0%">
                  <c:v>8.5684037176931405E-2</c:v>
                </c:pt>
                <c:pt idx="849" formatCode="0%">
                  <c:v>7.2065709010207035E-2</c:v>
                </c:pt>
                <c:pt idx="850" formatCode="0%">
                  <c:v>7.5523720126847271E-2</c:v>
                </c:pt>
                <c:pt idx="851" formatCode="0%">
                  <c:v>0.14326572925444947</c:v>
                </c:pt>
                <c:pt idx="852" formatCode="0%">
                  <c:v>0.10517904681056089</c:v>
                </c:pt>
                <c:pt idx="853" formatCode="0%">
                  <c:v>0.15990321383891115</c:v>
                </c:pt>
                <c:pt idx="854" formatCode="0%">
                  <c:v>0.24165950041679918</c:v>
                </c:pt>
                <c:pt idx="855" formatCode="0%">
                  <c:v>0.22776466587545507</c:v>
                </c:pt>
                <c:pt idx="856" formatCode="0%">
                  <c:v>0.26769397942467776</c:v>
                </c:pt>
                <c:pt idx="857" formatCode="0%">
                  <c:v>0.24818037968292295</c:v>
                </c:pt>
                <c:pt idx="858" formatCode="0%">
                  <c:v>0.14186819247136762</c:v>
                </c:pt>
                <c:pt idx="859" formatCode="0%">
                  <c:v>0.13305365421250337</c:v>
                </c:pt>
                <c:pt idx="860" formatCode="0%">
                  <c:v>0.18337309631398679</c:v>
                </c:pt>
                <c:pt idx="861" formatCode="0%">
                  <c:v>0.20641565669330597</c:v>
                </c:pt>
                <c:pt idx="862" formatCode="0%">
                  <c:v>0.30310625056150164</c:v>
                </c:pt>
                <c:pt idx="863" formatCode="0%">
                  <c:v>0.40489898370133437</c:v>
                </c:pt>
                <c:pt idx="864" formatCode="0%">
                  <c:v>0.30866856581078839</c:v>
                </c:pt>
                <c:pt idx="865" formatCode="0%">
                  <c:v>0.27521607706187123</c:v>
                </c:pt>
                <c:pt idx="866" formatCode="0%">
                  <c:v>0.18188412083327843</c:v>
                </c:pt>
                <c:pt idx="867" formatCode="0%">
                  <c:v>7.7434356146668382E-2</c:v>
                </c:pt>
                <c:pt idx="868" formatCode="0%">
                  <c:v>0.10751336086203467</c:v>
                </c:pt>
                <c:pt idx="869" formatCode="0%">
                  <c:v>0.11128712939678209</c:v>
                </c:pt>
                <c:pt idx="870" formatCode="0%">
                  <c:v>0.11759892204454858</c:v>
                </c:pt>
                <c:pt idx="871" formatCode="0%">
                  <c:v>0.19844462367199389</c:v>
                </c:pt>
                <c:pt idx="872" formatCode="0%">
                  <c:v>0.26908472776488579</c:v>
                </c:pt>
                <c:pt idx="873" formatCode="0%">
                  <c:v>0.30409034448675243</c:v>
                </c:pt>
                <c:pt idx="874" formatCode="0%">
                  <c:v>0.42294863284792616</c:v>
                </c:pt>
                <c:pt idx="875" formatCode="0%">
                  <c:v>0.35544624301605565</c:v>
                </c:pt>
                <c:pt idx="876" formatCode="0%">
                  <c:v>0.28258576356803022</c:v>
                </c:pt>
                <c:pt idx="877" formatCode="0%">
                  <c:v>0.30974156006881515</c:v>
                </c:pt>
                <c:pt idx="878" formatCode="0%">
                  <c:v>0.31200209907212728</c:v>
                </c:pt>
                <c:pt idx="879" formatCode="0%">
                  <c:v>0.47821249162811497</c:v>
                </c:pt>
                <c:pt idx="880" formatCode="0%">
                  <c:v>0.57355857156431034</c:v>
                </c:pt>
                <c:pt idx="881" formatCode="0%">
                  <c:v>0.78842707232440867</c:v>
                </c:pt>
                <c:pt idx="882" formatCode="0%">
                  <c:v>0.89134472094313</c:v>
                </c:pt>
                <c:pt idx="883" formatCode="0%">
                  <c:v>0.74470185099449582</c:v>
                </c:pt>
                <c:pt idx="884" formatCode="0%">
                  <c:v>0.62916989855700933</c:v>
                </c:pt>
                <c:pt idx="885" formatCode="0%">
                  <c:v>0.65879417913098504</c:v>
                </c:pt>
                <c:pt idx="886" formatCode="0%">
                  <c:v>0.4762396254235608</c:v>
                </c:pt>
                <c:pt idx="887" formatCode="0%">
                  <c:v>0.39668685844243035</c:v>
                </c:pt>
                <c:pt idx="888" formatCode="0%">
                  <c:v>0.38738960648747023</c:v>
                </c:pt>
                <c:pt idx="889" formatCode="0%">
                  <c:v>0.26990405095555747</c:v>
                </c:pt>
                <c:pt idx="890" formatCode="0%">
                  <c:v>0.26536491062750556</c:v>
                </c:pt>
                <c:pt idx="891" formatCode="0%">
                  <c:v>0.3838912320291612</c:v>
                </c:pt>
                <c:pt idx="892" formatCode="0%">
                  <c:v>0.49912353505704088</c:v>
                </c:pt>
                <c:pt idx="893" formatCode="0%">
                  <c:v>0.42791927246421579</c:v>
                </c:pt>
                <c:pt idx="894" formatCode="0%">
                  <c:v>0.5118368817111707</c:v>
                </c:pt>
                <c:pt idx="895" formatCode="0%">
                  <c:v>0.46855831858557728</c:v>
                </c:pt>
                <c:pt idx="896" formatCode="0%">
                  <c:v>0.50509631570497748</c:v>
                </c:pt>
                <c:pt idx="897" formatCode="0%">
                  <c:v>0.47382617819569361</c:v>
                </c:pt>
                <c:pt idx="898" formatCode="0%">
                  <c:v>0.43687792869524888</c:v>
                </c:pt>
                <c:pt idx="899" formatCode="0%">
                  <c:v>0.39276251417754127</c:v>
                </c:pt>
                <c:pt idx="900" formatCode="0%">
                  <c:v>0.33724708165798201</c:v>
                </c:pt>
                <c:pt idx="901" formatCode="0%">
                  <c:v>0.42081836704196673</c:v>
                </c:pt>
                <c:pt idx="902" formatCode="0%">
                  <c:v>0.56258064751823644</c:v>
                </c:pt>
                <c:pt idx="903" formatCode="0%">
                  <c:v>0.57436811696129131</c:v>
                </c:pt>
                <c:pt idx="904" formatCode="0%">
                  <c:v>0.55567655496000889</c:v>
                </c:pt>
                <c:pt idx="905" formatCode="0%">
                  <c:v>0.60505684587702979</c:v>
                </c:pt>
                <c:pt idx="906" formatCode="0%">
                  <c:v>0.5217366823402656</c:v>
                </c:pt>
                <c:pt idx="907" formatCode="0%">
                  <c:v>0.51531236032253114</c:v>
                </c:pt>
                <c:pt idx="908" formatCode="0%">
                  <c:v>0.48642226430480839</c:v>
                </c:pt>
                <c:pt idx="909" formatCode="0%">
                  <c:v>0.35615454779509714</c:v>
                </c:pt>
                <c:pt idx="910" formatCode="0%">
                  <c:v>0.25748728024741996</c:v>
                </c:pt>
                <c:pt idx="911" formatCode="0%">
                  <c:v>0.27810417750943217</c:v>
                </c:pt>
                <c:pt idx="912" formatCode="0%">
                  <c:v>0.36459048076584222</c:v>
                </c:pt>
                <c:pt idx="913" formatCode="0%">
                  <c:v>0.37161440853902983</c:v>
                </c:pt>
                <c:pt idx="914" formatCode="0%">
                  <c:v>0.61291584777043773</c:v>
                </c:pt>
                <c:pt idx="915" formatCode="0%">
                  <c:v>0.71033692141661131</c:v>
                </c:pt>
                <c:pt idx="916" formatCode="0%">
                  <c:v>0.79314229908776723</c:v>
                </c:pt>
                <c:pt idx="917" formatCode="0%">
                  <c:v>1.059233677980818</c:v>
                </c:pt>
                <c:pt idx="918" formatCode="0%">
                  <c:v>0.7427045708936213</c:v>
                </c:pt>
                <c:pt idx="919" formatCode="0%">
                  <c:v>0.52744027918328751</c:v>
                </c:pt>
                <c:pt idx="920" formatCode="0%">
                  <c:v>0.55402936094543254</c:v>
                </c:pt>
                <c:pt idx="921" formatCode="0%">
                  <c:v>0.64669785280656189</c:v>
                </c:pt>
                <c:pt idx="922" formatCode="0%">
                  <c:v>0.90687637460504655</c:v>
                </c:pt>
                <c:pt idx="923" formatCode="0%">
                  <c:v>1.6348562686743291</c:v>
                </c:pt>
                <c:pt idx="924" formatCode="0%">
                  <c:v>1.2632504334689485</c:v>
                </c:pt>
                <c:pt idx="925" formatCode="0%">
                  <c:v>1.1065384219502108</c:v>
                </c:pt>
                <c:pt idx="926" formatCode="0%">
                  <c:v>0.80774630701812988</c:v>
                </c:pt>
                <c:pt idx="927" formatCode="0%">
                  <c:v>0.39293563079889693</c:v>
                </c:pt>
                <c:pt idx="928" formatCode="0%">
                  <c:v>0.38243707368301894</c:v>
                </c:pt>
                <c:pt idx="929" formatCode="0%">
                  <c:v>0.37787055062654362</c:v>
                </c:pt>
                <c:pt idx="930" formatCode="0%">
                  <c:v>0.54097222595278915</c:v>
                </c:pt>
                <c:pt idx="931" formatCode="0%">
                  <c:v>0.45333216155865319</c:v>
                </c:pt>
                <c:pt idx="932" formatCode="0%">
                  <c:v>0.80652155935304237</c:v>
                </c:pt>
                <c:pt idx="933" formatCode="0%">
                  <c:v>0.63396587898998091</c:v>
                </c:pt>
                <c:pt idx="934" formatCode="0%">
                  <c:v>0.71382353678064536</c:v>
                </c:pt>
                <c:pt idx="935" formatCode="0%">
                  <c:v>0.97663622399541272</c:v>
                </c:pt>
                <c:pt idx="936" formatCode="0%">
                  <c:v>0.76990158402036535</c:v>
                </c:pt>
                <c:pt idx="937" formatCode="0%">
                  <c:v>1.035715788677158</c:v>
                </c:pt>
                <c:pt idx="938" formatCode="0%">
                  <c:v>1.0944145333180058</c:v>
                </c:pt>
                <c:pt idx="939" formatCode="0%">
                  <c:v>1.0878145033719751</c:v>
                </c:pt>
                <c:pt idx="940" formatCode="0%">
                  <c:v>1.1771198943361743</c:v>
                </c:pt>
                <c:pt idx="941" formatCode="0%">
                  <c:v>1.1257932411871709</c:v>
                </c:pt>
                <c:pt idx="942" formatCode="0%">
                  <c:v>1.2474491445544444</c:v>
                </c:pt>
                <c:pt idx="943" formatCode="0%">
                  <c:v>1.0632311656038556</c:v>
                </c:pt>
                <c:pt idx="944" formatCode="0%">
                  <c:v>1.1199765942217801</c:v>
                </c:pt>
                <c:pt idx="945" formatCode="0%">
                  <c:v>0.94518542857304433</c:v>
                </c:pt>
                <c:pt idx="946" formatCode="0%">
                  <c:v>0.91309489510367392</c:v>
                </c:pt>
                <c:pt idx="947" formatCode="0%">
                  <c:v>0.95828282612371929</c:v>
                </c:pt>
                <c:pt idx="948" formatCode="0%">
                  <c:v>0.71024608891945329</c:v>
                </c:pt>
                <c:pt idx="949" formatCode="0%">
                  <c:v>0.70428481311276636</c:v>
                </c:pt>
                <c:pt idx="950" formatCode="0%">
                  <c:v>0.64531340694083372</c:v>
                </c:pt>
                <c:pt idx="951" formatCode="0%">
                  <c:v>0.54224149184206438</c:v>
                </c:pt>
                <c:pt idx="952" formatCode="0%">
                  <c:v>0.64208615361326982</c:v>
                </c:pt>
                <c:pt idx="953" formatCode="0%">
                  <c:v>0.61984876321868909</c:v>
                </c:pt>
                <c:pt idx="954" formatCode="0%">
                  <c:v>0.31580665275014264</c:v>
                </c:pt>
                <c:pt idx="955" formatCode="0%">
                  <c:v>0.44485051186896651</c:v>
                </c:pt>
                <c:pt idx="956" formatCode="0%">
                  <c:v>0.17578744437502203</c:v>
                </c:pt>
                <c:pt idx="957" formatCode="0%">
                  <c:v>0.14579395720874477</c:v>
                </c:pt>
                <c:pt idx="958" formatCode="0%">
                  <c:v>0.22476663424075349</c:v>
                </c:pt>
                <c:pt idx="959" formatCode="0%">
                  <c:v>0.1283889649048453</c:v>
                </c:pt>
                <c:pt idx="960" formatCode="0%">
                  <c:v>0.26905824210198248</c:v>
                </c:pt>
                <c:pt idx="961" formatCode="0%">
                  <c:v>0.27485739007274645</c:v>
                </c:pt>
                <c:pt idx="962" formatCode="0%">
                  <c:v>0.21880091195733242</c:v>
                </c:pt>
                <c:pt idx="963" formatCode="0%">
                  <c:v>0.18970651986747167</c:v>
                </c:pt>
                <c:pt idx="964" formatCode="0%">
                  <c:v>0.23241930910668174</c:v>
                </c:pt>
                <c:pt idx="965" formatCode="0%">
                  <c:v>0.16502719126323528</c:v>
                </c:pt>
                <c:pt idx="966" formatCode="0%">
                  <c:v>0.2215553305925122</c:v>
                </c:pt>
                <c:pt idx="967" formatCode="0%">
                  <c:v>0.23227048132771411</c:v>
                </c:pt>
                <c:pt idx="968" formatCode="0%">
                  <c:v>0.26886828996984802</c:v>
                </c:pt>
                <c:pt idx="969" formatCode="0%">
                  <c:v>0.29023034912951484</c:v>
                </c:pt>
                <c:pt idx="970" formatCode="0%">
                  <c:v>0.22701077212556986</c:v>
                </c:pt>
                <c:pt idx="971" formatCode="0%">
                  <c:v>0.26498356725248873</c:v>
                </c:pt>
                <c:pt idx="972" formatCode="0%">
                  <c:v>0.21332215701741641</c:v>
                </c:pt>
                <c:pt idx="973" formatCode="0%">
                  <c:v>0.2253566290640685</c:v>
                </c:pt>
                <c:pt idx="974" formatCode="0%">
                  <c:v>0.15870395170446927</c:v>
                </c:pt>
                <c:pt idx="975" formatCode="0%">
                  <c:v>0.17851093937153606</c:v>
                </c:pt>
                <c:pt idx="976" formatCode="0%">
                  <c:v>0.15371339675777307</c:v>
                </c:pt>
                <c:pt idx="977" formatCode="0%">
                  <c:v>0.14505754233854695</c:v>
                </c:pt>
                <c:pt idx="978" formatCode="0%">
                  <c:v>0.17935518597663713</c:v>
                </c:pt>
                <c:pt idx="979" formatCode="0%">
                  <c:v>0.10925924346938443</c:v>
                </c:pt>
                <c:pt idx="980" formatCode="0%">
                  <c:v>0.15119102712827615</c:v>
                </c:pt>
                <c:pt idx="981" formatCode="0%">
                  <c:v>0.26718206261882171</c:v>
                </c:pt>
                <c:pt idx="982" formatCode="0%">
                  <c:v>0.42583723881103275</c:v>
                </c:pt>
                <c:pt idx="983" formatCode="0%">
                  <c:v>0.48353921860749893</c:v>
                </c:pt>
                <c:pt idx="984" formatCode="0%">
                  <c:v>0.38252575282802015</c:v>
                </c:pt>
                <c:pt idx="985" formatCode="0%">
                  <c:v>0.31232081395327049</c:v>
                </c:pt>
                <c:pt idx="986" formatCode="0%">
                  <c:v>0.43232886594539721</c:v>
                </c:pt>
                <c:pt idx="987" formatCode="0%">
                  <c:v>0.34682585228898999</c:v>
                </c:pt>
                <c:pt idx="988" formatCode="0%">
                  <c:v>0.48319225856452963</c:v>
                </c:pt>
                <c:pt idx="989" formatCode="0%">
                  <c:v>0.48558839569073764</c:v>
                </c:pt>
                <c:pt idx="990" formatCode="0%">
                  <c:v>0.26822194313902781</c:v>
                </c:pt>
                <c:pt idx="991" formatCode="0%">
                  <c:v>0.29597971062103934</c:v>
                </c:pt>
                <c:pt idx="992" formatCode="0%">
                  <c:v>0.16203874573979138</c:v>
                </c:pt>
                <c:pt idx="993" formatCode="0%">
                  <c:v>0.13689727428168408</c:v>
                </c:pt>
                <c:pt idx="994" formatCode="0%">
                  <c:v>0.13027287210375738</c:v>
                </c:pt>
                <c:pt idx="995" formatCode="0%">
                  <c:v>0.17977751835609035</c:v>
                </c:pt>
                <c:pt idx="996" formatCode="0%">
                  <c:v>0.20689114405721187</c:v>
                </c:pt>
                <c:pt idx="997" formatCode="0%">
                  <c:v>0.1815101827913006</c:v>
                </c:pt>
                <c:pt idx="998" formatCode="0%">
                  <c:v>0.1594069253189947</c:v>
                </c:pt>
                <c:pt idx="999" formatCode="0%">
                  <c:v>0.18239805577093571</c:v>
                </c:pt>
                <c:pt idx="1000" formatCode="0%">
                  <c:v>0.15080690567729893</c:v>
                </c:pt>
                <c:pt idx="1001" formatCode="0%">
                  <c:v>0.11882588409435191</c:v>
                </c:pt>
                <c:pt idx="1002" formatCode="0%">
                  <c:v>0.11600259194880702</c:v>
                </c:pt>
                <c:pt idx="1003" formatCode="0%">
                  <c:v>0.16810973482625413</c:v>
                </c:pt>
                <c:pt idx="1004" formatCode="0%">
                  <c:v>0.22641802842124248</c:v>
                </c:pt>
                <c:pt idx="1005" formatCode="0%">
                  <c:v>0.25411433335601297</c:v>
                </c:pt>
                <c:pt idx="1006" formatCode="0%">
                  <c:v>0.27839194076991491</c:v>
                </c:pt>
                <c:pt idx="1007" formatCode="0%">
                  <c:v>0.18896887167429344</c:v>
                </c:pt>
                <c:pt idx="1008" formatCode="0%">
                  <c:v>0.21702340488934291</c:v>
                </c:pt>
                <c:pt idx="1009" formatCode="0%">
                  <c:v>0.24491393952111151</c:v>
                </c:pt>
                <c:pt idx="1010" formatCode="0%">
                  <c:v>0.26750996143002603</c:v>
                </c:pt>
                <c:pt idx="1011" formatCode="0%">
                  <c:v>0.26807139366110766</c:v>
                </c:pt>
                <c:pt idx="1012" formatCode="0%">
                  <c:v>0.29819365956036692</c:v>
                </c:pt>
                <c:pt idx="1013" formatCode="0%">
                  <c:v>0.25515115499641539</c:v>
                </c:pt>
                <c:pt idx="1014" formatCode="0%">
                  <c:v>0.20187117598172954</c:v>
                </c:pt>
                <c:pt idx="1015" formatCode="0%">
                  <c:v>0.16581171434471509</c:v>
                </c:pt>
                <c:pt idx="1016" formatCode="0%">
                  <c:v>0.17444583224874854</c:v>
                </c:pt>
                <c:pt idx="1017" formatCode="0%">
                  <c:v>0.22096613117023112</c:v>
                </c:pt>
                <c:pt idx="1018" formatCode="0%">
                  <c:v>0.22296839605203367</c:v>
                </c:pt>
                <c:pt idx="1019" formatCode="0%">
                  <c:v>0.20929800877646465</c:v>
                </c:pt>
                <c:pt idx="1020" formatCode="0%">
                  <c:v>0.16093725026401473</c:v>
                </c:pt>
                <c:pt idx="1021" formatCode="0%">
                  <c:v>0.15572095966866684</c:v>
                </c:pt>
                <c:pt idx="1022" formatCode="0%">
                  <c:v>0.11245252432337538</c:v>
                </c:pt>
                <c:pt idx="1023" formatCode="0%">
                  <c:v>0.12725420052487957</c:v>
                </c:pt>
                <c:pt idx="1024" formatCode="0%">
                  <c:v>0.10800135172231351</c:v>
                </c:pt>
                <c:pt idx="1025" formatCode="0%">
                  <c:v>6.8358752536180623E-2</c:v>
                </c:pt>
                <c:pt idx="1026" formatCode="0%">
                  <c:v>0.13956844669657675</c:v>
                </c:pt>
                <c:pt idx="1027" formatCode="0%">
                  <c:v>0.13557847323776984</c:v>
                </c:pt>
                <c:pt idx="1028" formatCode="0%">
                  <c:v>0.12484604267403343</c:v>
                </c:pt>
                <c:pt idx="1029" formatCode="0%">
                  <c:v>0.11249309664418194</c:v>
                </c:pt>
                <c:pt idx="1030" formatCode="0%">
                  <c:v>0.1470670506247771</c:v>
                </c:pt>
                <c:pt idx="1031" formatCode="0%">
                  <c:v>8.1968198906921419E-2</c:v>
                </c:pt>
                <c:pt idx="1032" formatCode="0%">
                  <c:v>0.12462437535486415</c:v>
                </c:pt>
                <c:pt idx="1033" formatCode="0%">
                  <c:v>0.16125258932731423</c:v>
                </c:pt>
                <c:pt idx="1034" formatCode="0%">
                  <c:v>0.14896270090872799</c:v>
                </c:pt>
                <c:pt idx="1035" formatCode="0%">
                  <c:v>0.5577052179472155</c:v>
                </c:pt>
                <c:pt idx="1036" formatCode="0%">
                  <c:v>0.48149150339927971</c:v>
                </c:pt>
                <c:pt idx="1037" formatCode="0%">
                  <c:v>0.61951950632785646</c:v>
                </c:pt>
                <c:pt idx="1038" formatCode="0%">
                  <c:v>0.62447901967517039</c:v>
                </c:pt>
                <c:pt idx="1039" formatCode="0%">
                  <c:v>0.32104750997765019</c:v>
                </c:pt>
                <c:pt idx="1040" formatCode="0%">
                  <c:v>0.45318137368353728</c:v>
                </c:pt>
                <c:pt idx="1041" formatCode="0%">
                  <c:v>0.48199796422644958</c:v>
                </c:pt>
                <c:pt idx="1042" formatCode="0%">
                  <c:v>0.30271307102429157</c:v>
                </c:pt>
                <c:pt idx="1043" formatCode="0%">
                  <c:v>0.31650167107866123</c:v>
                </c:pt>
                <c:pt idx="1044" formatCode="0%">
                  <c:v>0.16422830583252468</c:v>
                </c:pt>
                <c:pt idx="1045" formatCode="0%">
                  <c:v>2.6865463014991153E-2</c:v>
                </c:pt>
                <c:pt idx="1046" formatCode="0%">
                  <c:v>0.13322960502640968</c:v>
                </c:pt>
                <c:pt idx="1047" formatCode="0%">
                  <c:v>7.9693726950185395E-2</c:v>
                </c:pt>
                <c:pt idx="1048" formatCode="0%">
                  <c:v>0.12733381013693013</c:v>
                </c:pt>
                <c:pt idx="1049" formatCode="0%">
                  <c:v>5.3629773920240265E-2</c:v>
                </c:pt>
                <c:pt idx="1050" formatCode="0%">
                  <c:v>0.14811149093063913</c:v>
                </c:pt>
                <c:pt idx="1051" formatCode="0%">
                  <c:v>0.15426931040234515</c:v>
                </c:pt>
                <c:pt idx="1052" formatCode="0%">
                  <c:v>0.11285719513574444</c:v>
                </c:pt>
                <c:pt idx="1053" formatCode="0%">
                  <c:v>6.2466661745124163E-2</c:v>
                </c:pt>
                <c:pt idx="1054" formatCode="0%">
                  <c:v>5.8341590950629962E-2</c:v>
                </c:pt>
                <c:pt idx="1055" formatCode="0%">
                  <c:v>6.8858086392949991E-2</c:v>
                </c:pt>
                <c:pt idx="1056" formatCode="0%">
                  <c:v>0.19032206616272007</c:v>
                </c:pt>
                <c:pt idx="1057" formatCode="0%">
                  <c:v>0.28646227057320051</c:v>
                </c:pt>
                <c:pt idx="1058" formatCode="0%">
                  <c:v>9.9963078128543659E-2</c:v>
                </c:pt>
                <c:pt idx="1059" formatCode="0%">
                  <c:v>0.19620686588621949</c:v>
                </c:pt>
                <c:pt idx="1060" formatCode="0%">
                  <c:v>0.23746695128877637</c:v>
                </c:pt>
                <c:pt idx="1061" formatCode="0%">
                  <c:v>0.11263068690078937</c:v>
                </c:pt>
                <c:pt idx="1062" formatCode="0%">
                  <c:v>0.37390787291332717</c:v>
                </c:pt>
                <c:pt idx="1063" formatCode="0%">
                  <c:v>0.26576363507891787</c:v>
                </c:pt>
                <c:pt idx="1064" formatCode="0%">
                  <c:v>0.27806792582164519</c:v>
                </c:pt>
                <c:pt idx="1065" formatCode="0%">
                  <c:v>0.48460706503244078</c:v>
                </c:pt>
                <c:pt idx="1066" formatCode="0%">
                  <c:v>0.23425911334088401</c:v>
                </c:pt>
                <c:pt idx="1067" formatCode="0%">
                  <c:v>0.28522676848207396</c:v>
                </c:pt>
                <c:pt idx="1068" formatCode="0%">
                  <c:v>0.12096727663418894</c:v>
                </c:pt>
                <c:pt idx="1069" formatCode="0%">
                  <c:v>0.15876800976908001</c:v>
                </c:pt>
                <c:pt idx="1070" formatCode="0%">
                  <c:v>0.17248749294610954</c:v>
                </c:pt>
                <c:pt idx="1071" formatCode="0%">
                  <c:v>8.6624747663558876E-2</c:v>
                </c:pt>
                <c:pt idx="1072" formatCode="0%">
                  <c:v>3.0808416904702041E-2</c:v>
                </c:pt>
                <c:pt idx="1073" formatCode="0%">
                  <c:v>6.2292926606950738E-2</c:v>
                </c:pt>
                <c:pt idx="1074" formatCode="0%">
                  <c:v>0.10872205040005722</c:v>
                </c:pt>
                <c:pt idx="1075" formatCode="0%">
                  <c:v>7.0965043792704963E-2</c:v>
                </c:pt>
                <c:pt idx="1076" formatCode="0%">
                  <c:v>6.627518543330968E-2</c:v>
                </c:pt>
                <c:pt idx="1077" formatCode="0%">
                  <c:v>-8.2389717498204673E-3</c:v>
                </c:pt>
                <c:pt idx="1078" formatCode="0%">
                  <c:v>3.3385020905751794E-3</c:v>
                </c:pt>
                <c:pt idx="1079" formatCode="0%">
                  <c:v>-2.4332505891852207E-2</c:v>
                </c:pt>
                <c:pt idx="1080" formatCode="0%">
                  <c:v>9.4562478806848205E-2</c:v>
                </c:pt>
                <c:pt idx="1081" formatCode="0%">
                  <c:v>9.8746545274787545E-2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2-472B-BAED-FBAABF45D32F}"/>
            </c:ext>
          </c:extLst>
        </c:ser>
        <c:ser>
          <c:idx val="7"/>
          <c:order val="1"/>
          <c:tx>
            <c:strRef>
              <c:f>'Weekly Raw'!$B$45</c:f>
              <c:strCache>
                <c:ptCount val="1"/>
                <c:pt idx="0">
                  <c:v>M2 Growth MoM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'Weekly Raw'!$C$5:$APP$5</c:f>
              <c:numCache>
                <c:formatCode>m/d/yyyy</c:formatCode>
                <c:ptCount val="1106"/>
                <c:pt idx="0">
                  <c:v>36896</c:v>
                </c:pt>
                <c:pt idx="1">
                  <c:v>36903</c:v>
                </c:pt>
                <c:pt idx="2">
                  <c:v>36910</c:v>
                </c:pt>
                <c:pt idx="3">
                  <c:v>36917</c:v>
                </c:pt>
                <c:pt idx="4">
                  <c:v>36924</c:v>
                </c:pt>
                <c:pt idx="5">
                  <c:v>36931</c:v>
                </c:pt>
                <c:pt idx="6">
                  <c:v>36938</c:v>
                </c:pt>
                <c:pt idx="7">
                  <c:v>36945</c:v>
                </c:pt>
                <c:pt idx="8">
                  <c:v>36952</c:v>
                </c:pt>
                <c:pt idx="9">
                  <c:v>36959</c:v>
                </c:pt>
                <c:pt idx="10">
                  <c:v>36966</c:v>
                </c:pt>
                <c:pt idx="11">
                  <c:v>36973</c:v>
                </c:pt>
                <c:pt idx="12">
                  <c:v>36980</c:v>
                </c:pt>
                <c:pt idx="13">
                  <c:v>36987</c:v>
                </c:pt>
                <c:pt idx="14">
                  <c:v>36994</c:v>
                </c:pt>
                <c:pt idx="15">
                  <c:v>37001</c:v>
                </c:pt>
                <c:pt idx="16">
                  <c:v>37008</c:v>
                </c:pt>
                <c:pt idx="17">
                  <c:v>37015</c:v>
                </c:pt>
                <c:pt idx="18">
                  <c:v>37022</c:v>
                </c:pt>
                <c:pt idx="19">
                  <c:v>37029</c:v>
                </c:pt>
                <c:pt idx="20">
                  <c:v>37036</c:v>
                </c:pt>
                <c:pt idx="21">
                  <c:v>37043</c:v>
                </c:pt>
                <c:pt idx="22">
                  <c:v>37050</c:v>
                </c:pt>
                <c:pt idx="23">
                  <c:v>37057</c:v>
                </c:pt>
                <c:pt idx="24">
                  <c:v>37064</c:v>
                </c:pt>
                <c:pt idx="25">
                  <c:v>37071</c:v>
                </c:pt>
                <c:pt idx="26">
                  <c:v>37078</c:v>
                </c:pt>
                <c:pt idx="27">
                  <c:v>37085</c:v>
                </c:pt>
                <c:pt idx="28">
                  <c:v>37092</c:v>
                </c:pt>
                <c:pt idx="29">
                  <c:v>37099</c:v>
                </c:pt>
                <c:pt idx="30">
                  <c:v>37106</c:v>
                </c:pt>
                <c:pt idx="31">
                  <c:v>37113</c:v>
                </c:pt>
                <c:pt idx="32">
                  <c:v>37120</c:v>
                </c:pt>
                <c:pt idx="33">
                  <c:v>37127</c:v>
                </c:pt>
                <c:pt idx="34">
                  <c:v>37134</c:v>
                </c:pt>
                <c:pt idx="35">
                  <c:v>37141</c:v>
                </c:pt>
                <c:pt idx="36">
                  <c:v>37148</c:v>
                </c:pt>
                <c:pt idx="37">
                  <c:v>37155</c:v>
                </c:pt>
                <c:pt idx="38">
                  <c:v>37162</c:v>
                </c:pt>
                <c:pt idx="39">
                  <c:v>37169</c:v>
                </c:pt>
                <c:pt idx="40">
                  <c:v>37176</c:v>
                </c:pt>
                <c:pt idx="41">
                  <c:v>37183</c:v>
                </c:pt>
                <c:pt idx="42">
                  <c:v>37190</c:v>
                </c:pt>
                <c:pt idx="43">
                  <c:v>37197</c:v>
                </c:pt>
                <c:pt idx="44">
                  <c:v>37204</c:v>
                </c:pt>
                <c:pt idx="45">
                  <c:v>37211</c:v>
                </c:pt>
                <c:pt idx="46">
                  <c:v>37218</c:v>
                </c:pt>
                <c:pt idx="47">
                  <c:v>37225</c:v>
                </c:pt>
                <c:pt idx="48">
                  <c:v>37232</c:v>
                </c:pt>
                <c:pt idx="49">
                  <c:v>37239</c:v>
                </c:pt>
                <c:pt idx="50">
                  <c:v>37246</c:v>
                </c:pt>
                <c:pt idx="51">
                  <c:v>37253</c:v>
                </c:pt>
                <c:pt idx="52">
                  <c:v>37260</c:v>
                </c:pt>
                <c:pt idx="53">
                  <c:v>37267</c:v>
                </c:pt>
                <c:pt idx="54">
                  <c:v>37274</c:v>
                </c:pt>
                <c:pt idx="55">
                  <c:v>37281</c:v>
                </c:pt>
                <c:pt idx="56">
                  <c:v>37288</c:v>
                </c:pt>
                <c:pt idx="57">
                  <c:v>37295</c:v>
                </c:pt>
                <c:pt idx="58">
                  <c:v>37302</c:v>
                </c:pt>
                <c:pt idx="59">
                  <c:v>37309</c:v>
                </c:pt>
                <c:pt idx="60">
                  <c:v>37316</c:v>
                </c:pt>
                <c:pt idx="61">
                  <c:v>37323</c:v>
                </c:pt>
                <c:pt idx="62">
                  <c:v>37330</c:v>
                </c:pt>
                <c:pt idx="63">
                  <c:v>37337</c:v>
                </c:pt>
                <c:pt idx="64">
                  <c:v>37344</c:v>
                </c:pt>
                <c:pt idx="65">
                  <c:v>37351</c:v>
                </c:pt>
                <c:pt idx="66">
                  <c:v>37358</c:v>
                </c:pt>
                <c:pt idx="67">
                  <c:v>37365</c:v>
                </c:pt>
                <c:pt idx="68">
                  <c:v>37372</c:v>
                </c:pt>
                <c:pt idx="69">
                  <c:v>37379</c:v>
                </c:pt>
                <c:pt idx="70">
                  <c:v>37386</c:v>
                </c:pt>
                <c:pt idx="71">
                  <c:v>37393</c:v>
                </c:pt>
                <c:pt idx="72">
                  <c:v>37400</c:v>
                </c:pt>
                <c:pt idx="73">
                  <c:v>37407</c:v>
                </c:pt>
                <c:pt idx="74">
                  <c:v>37414</c:v>
                </c:pt>
                <c:pt idx="75">
                  <c:v>37421</c:v>
                </c:pt>
                <c:pt idx="76">
                  <c:v>37428</c:v>
                </c:pt>
                <c:pt idx="77">
                  <c:v>37435</c:v>
                </c:pt>
                <c:pt idx="78">
                  <c:v>37442</c:v>
                </c:pt>
                <c:pt idx="79">
                  <c:v>37449</c:v>
                </c:pt>
                <c:pt idx="80">
                  <c:v>37456</c:v>
                </c:pt>
                <c:pt idx="81">
                  <c:v>37463</c:v>
                </c:pt>
                <c:pt idx="82">
                  <c:v>37470</c:v>
                </c:pt>
                <c:pt idx="83">
                  <c:v>37477</c:v>
                </c:pt>
                <c:pt idx="84">
                  <c:v>37484</c:v>
                </c:pt>
                <c:pt idx="85">
                  <c:v>37491</c:v>
                </c:pt>
                <c:pt idx="86">
                  <c:v>37498</c:v>
                </c:pt>
                <c:pt idx="87">
                  <c:v>37505</c:v>
                </c:pt>
                <c:pt idx="88">
                  <c:v>37512</c:v>
                </c:pt>
                <c:pt idx="89">
                  <c:v>37519</c:v>
                </c:pt>
                <c:pt idx="90">
                  <c:v>37526</c:v>
                </c:pt>
                <c:pt idx="91">
                  <c:v>37533</c:v>
                </c:pt>
                <c:pt idx="92">
                  <c:v>37540</c:v>
                </c:pt>
                <c:pt idx="93">
                  <c:v>37547</c:v>
                </c:pt>
                <c:pt idx="94">
                  <c:v>37554</c:v>
                </c:pt>
                <c:pt idx="95">
                  <c:v>37561</c:v>
                </c:pt>
                <c:pt idx="96">
                  <c:v>37568</c:v>
                </c:pt>
                <c:pt idx="97">
                  <c:v>37575</c:v>
                </c:pt>
                <c:pt idx="98">
                  <c:v>37582</c:v>
                </c:pt>
                <c:pt idx="99">
                  <c:v>37589</c:v>
                </c:pt>
                <c:pt idx="100">
                  <c:v>37596</c:v>
                </c:pt>
                <c:pt idx="101">
                  <c:v>37603</c:v>
                </c:pt>
                <c:pt idx="102">
                  <c:v>37610</c:v>
                </c:pt>
                <c:pt idx="103">
                  <c:v>37617</c:v>
                </c:pt>
                <c:pt idx="104">
                  <c:v>37624</c:v>
                </c:pt>
                <c:pt idx="105">
                  <c:v>37631</c:v>
                </c:pt>
                <c:pt idx="106">
                  <c:v>37638</c:v>
                </c:pt>
                <c:pt idx="107">
                  <c:v>37645</c:v>
                </c:pt>
                <c:pt idx="108">
                  <c:v>37652</c:v>
                </c:pt>
                <c:pt idx="109">
                  <c:v>37659</c:v>
                </c:pt>
                <c:pt idx="110">
                  <c:v>37666</c:v>
                </c:pt>
                <c:pt idx="111">
                  <c:v>37673</c:v>
                </c:pt>
                <c:pt idx="112">
                  <c:v>37680</c:v>
                </c:pt>
                <c:pt idx="113">
                  <c:v>37687</c:v>
                </c:pt>
                <c:pt idx="114">
                  <c:v>37694</c:v>
                </c:pt>
                <c:pt idx="115">
                  <c:v>37701</c:v>
                </c:pt>
                <c:pt idx="116">
                  <c:v>37708</c:v>
                </c:pt>
                <c:pt idx="117">
                  <c:v>37715</c:v>
                </c:pt>
                <c:pt idx="118">
                  <c:v>37722</c:v>
                </c:pt>
                <c:pt idx="119">
                  <c:v>37729</c:v>
                </c:pt>
                <c:pt idx="120">
                  <c:v>37736</c:v>
                </c:pt>
                <c:pt idx="121">
                  <c:v>37743</c:v>
                </c:pt>
                <c:pt idx="122">
                  <c:v>37750</c:v>
                </c:pt>
                <c:pt idx="123">
                  <c:v>37757</c:v>
                </c:pt>
                <c:pt idx="124">
                  <c:v>37764</c:v>
                </c:pt>
                <c:pt idx="125">
                  <c:v>37771</c:v>
                </c:pt>
                <c:pt idx="126">
                  <c:v>37778</c:v>
                </c:pt>
                <c:pt idx="127">
                  <c:v>37785</c:v>
                </c:pt>
                <c:pt idx="128">
                  <c:v>37792</c:v>
                </c:pt>
                <c:pt idx="129">
                  <c:v>37799</c:v>
                </c:pt>
                <c:pt idx="130">
                  <c:v>37806</c:v>
                </c:pt>
                <c:pt idx="131">
                  <c:v>37813</c:v>
                </c:pt>
                <c:pt idx="132">
                  <c:v>37820</c:v>
                </c:pt>
                <c:pt idx="133">
                  <c:v>37827</c:v>
                </c:pt>
                <c:pt idx="134">
                  <c:v>37834</c:v>
                </c:pt>
                <c:pt idx="135">
                  <c:v>37841</c:v>
                </c:pt>
                <c:pt idx="136">
                  <c:v>37848</c:v>
                </c:pt>
                <c:pt idx="137">
                  <c:v>37855</c:v>
                </c:pt>
                <c:pt idx="138">
                  <c:v>37862</c:v>
                </c:pt>
                <c:pt idx="139">
                  <c:v>37869</c:v>
                </c:pt>
                <c:pt idx="140">
                  <c:v>37876</c:v>
                </c:pt>
                <c:pt idx="141">
                  <c:v>37883</c:v>
                </c:pt>
                <c:pt idx="142">
                  <c:v>37890</c:v>
                </c:pt>
                <c:pt idx="143">
                  <c:v>37897</c:v>
                </c:pt>
                <c:pt idx="144">
                  <c:v>37904</c:v>
                </c:pt>
                <c:pt idx="145">
                  <c:v>37911</c:v>
                </c:pt>
                <c:pt idx="146">
                  <c:v>37918</c:v>
                </c:pt>
                <c:pt idx="147">
                  <c:v>37925</c:v>
                </c:pt>
                <c:pt idx="148">
                  <c:v>37932</c:v>
                </c:pt>
                <c:pt idx="149">
                  <c:v>37939</c:v>
                </c:pt>
                <c:pt idx="150">
                  <c:v>37946</c:v>
                </c:pt>
                <c:pt idx="151">
                  <c:v>37953</c:v>
                </c:pt>
                <c:pt idx="152">
                  <c:v>37960</c:v>
                </c:pt>
                <c:pt idx="153">
                  <c:v>37967</c:v>
                </c:pt>
                <c:pt idx="154">
                  <c:v>37974</c:v>
                </c:pt>
                <c:pt idx="155">
                  <c:v>37981</c:v>
                </c:pt>
                <c:pt idx="156">
                  <c:v>37988</c:v>
                </c:pt>
                <c:pt idx="157">
                  <c:v>37995</c:v>
                </c:pt>
                <c:pt idx="158">
                  <c:v>38002</c:v>
                </c:pt>
                <c:pt idx="159">
                  <c:v>38009</c:v>
                </c:pt>
                <c:pt idx="160">
                  <c:v>38016</c:v>
                </c:pt>
                <c:pt idx="161">
                  <c:v>38023</c:v>
                </c:pt>
                <c:pt idx="162">
                  <c:v>38030</c:v>
                </c:pt>
                <c:pt idx="163">
                  <c:v>38037</c:v>
                </c:pt>
                <c:pt idx="164">
                  <c:v>38044</c:v>
                </c:pt>
                <c:pt idx="165">
                  <c:v>38051</c:v>
                </c:pt>
                <c:pt idx="166">
                  <c:v>38058</c:v>
                </c:pt>
                <c:pt idx="167">
                  <c:v>38065</c:v>
                </c:pt>
                <c:pt idx="168">
                  <c:v>38072</c:v>
                </c:pt>
                <c:pt idx="169">
                  <c:v>38079</c:v>
                </c:pt>
                <c:pt idx="170">
                  <c:v>38086</c:v>
                </c:pt>
                <c:pt idx="171">
                  <c:v>38093</c:v>
                </c:pt>
                <c:pt idx="172">
                  <c:v>38100</c:v>
                </c:pt>
                <c:pt idx="173">
                  <c:v>38107</c:v>
                </c:pt>
                <c:pt idx="174">
                  <c:v>38114</c:v>
                </c:pt>
                <c:pt idx="175">
                  <c:v>38121</c:v>
                </c:pt>
                <c:pt idx="176">
                  <c:v>38128</c:v>
                </c:pt>
                <c:pt idx="177">
                  <c:v>38135</c:v>
                </c:pt>
                <c:pt idx="178">
                  <c:v>38142</c:v>
                </c:pt>
                <c:pt idx="179">
                  <c:v>38149</c:v>
                </c:pt>
                <c:pt idx="180">
                  <c:v>38156</c:v>
                </c:pt>
                <c:pt idx="181">
                  <c:v>38163</c:v>
                </c:pt>
                <c:pt idx="182">
                  <c:v>38170</c:v>
                </c:pt>
                <c:pt idx="183">
                  <c:v>38177</c:v>
                </c:pt>
                <c:pt idx="184">
                  <c:v>38184</c:v>
                </c:pt>
                <c:pt idx="185">
                  <c:v>38191</c:v>
                </c:pt>
                <c:pt idx="186">
                  <c:v>38198</c:v>
                </c:pt>
                <c:pt idx="187">
                  <c:v>38205</c:v>
                </c:pt>
                <c:pt idx="188">
                  <c:v>38212</c:v>
                </c:pt>
                <c:pt idx="189">
                  <c:v>38219</c:v>
                </c:pt>
                <c:pt idx="190">
                  <c:v>38226</c:v>
                </c:pt>
                <c:pt idx="191">
                  <c:v>38233</c:v>
                </c:pt>
                <c:pt idx="192">
                  <c:v>38240</c:v>
                </c:pt>
                <c:pt idx="193">
                  <c:v>38247</c:v>
                </c:pt>
                <c:pt idx="194">
                  <c:v>38254</c:v>
                </c:pt>
                <c:pt idx="195">
                  <c:v>38261</c:v>
                </c:pt>
                <c:pt idx="196">
                  <c:v>38268</c:v>
                </c:pt>
                <c:pt idx="197">
                  <c:v>38275</c:v>
                </c:pt>
                <c:pt idx="198">
                  <c:v>38282</c:v>
                </c:pt>
                <c:pt idx="199">
                  <c:v>38289</c:v>
                </c:pt>
                <c:pt idx="200">
                  <c:v>38296</c:v>
                </c:pt>
                <c:pt idx="201">
                  <c:v>38303</c:v>
                </c:pt>
                <c:pt idx="202">
                  <c:v>38310</c:v>
                </c:pt>
                <c:pt idx="203">
                  <c:v>38317</c:v>
                </c:pt>
                <c:pt idx="204">
                  <c:v>38324</c:v>
                </c:pt>
                <c:pt idx="205">
                  <c:v>38331</c:v>
                </c:pt>
                <c:pt idx="206">
                  <c:v>38338</c:v>
                </c:pt>
                <c:pt idx="207">
                  <c:v>38345</c:v>
                </c:pt>
                <c:pt idx="208">
                  <c:v>38352</c:v>
                </c:pt>
                <c:pt idx="209">
                  <c:v>38359</c:v>
                </c:pt>
                <c:pt idx="210">
                  <c:v>38366</c:v>
                </c:pt>
                <c:pt idx="211">
                  <c:v>38373</c:v>
                </c:pt>
                <c:pt idx="212">
                  <c:v>38380</c:v>
                </c:pt>
                <c:pt idx="213">
                  <c:v>38387</c:v>
                </c:pt>
                <c:pt idx="214">
                  <c:v>38394</c:v>
                </c:pt>
                <c:pt idx="215">
                  <c:v>38401</c:v>
                </c:pt>
                <c:pt idx="216">
                  <c:v>38408</c:v>
                </c:pt>
                <c:pt idx="217">
                  <c:v>38415</c:v>
                </c:pt>
                <c:pt idx="218">
                  <c:v>38422</c:v>
                </c:pt>
                <c:pt idx="219">
                  <c:v>38429</c:v>
                </c:pt>
                <c:pt idx="220">
                  <c:v>38436</c:v>
                </c:pt>
                <c:pt idx="221">
                  <c:v>38443</c:v>
                </c:pt>
                <c:pt idx="222">
                  <c:v>38450</c:v>
                </c:pt>
                <c:pt idx="223">
                  <c:v>38457</c:v>
                </c:pt>
                <c:pt idx="224">
                  <c:v>38464</c:v>
                </c:pt>
                <c:pt idx="225">
                  <c:v>38471</c:v>
                </c:pt>
                <c:pt idx="226">
                  <c:v>38478</c:v>
                </c:pt>
                <c:pt idx="227">
                  <c:v>38485</c:v>
                </c:pt>
                <c:pt idx="228">
                  <c:v>38492</c:v>
                </c:pt>
                <c:pt idx="229">
                  <c:v>38499</c:v>
                </c:pt>
                <c:pt idx="230">
                  <c:v>38506</c:v>
                </c:pt>
                <c:pt idx="231">
                  <c:v>38513</c:v>
                </c:pt>
                <c:pt idx="232">
                  <c:v>38520</c:v>
                </c:pt>
                <c:pt idx="233">
                  <c:v>38527</c:v>
                </c:pt>
                <c:pt idx="234">
                  <c:v>38534</c:v>
                </c:pt>
                <c:pt idx="235">
                  <c:v>38541</c:v>
                </c:pt>
                <c:pt idx="236">
                  <c:v>38548</c:v>
                </c:pt>
                <c:pt idx="237">
                  <c:v>38555</c:v>
                </c:pt>
                <c:pt idx="238">
                  <c:v>38562</c:v>
                </c:pt>
                <c:pt idx="239">
                  <c:v>38569</c:v>
                </c:pt>
                <c:pt idx="240">
                  <c:v>38576</c:v>
                </c:pt>
                <c:pt idx="241">
                  <c:v>38583</c:v>
                </c:pt>
                <c:pt idx="242">
                  <c:v>38590</c:v>
                </c:pt>
                <c:pt idx="243">
                  <c:v>38597</c:v>
                </c:pt>
                <c:pt idx="244">
                  <c:v>38604</c:v>
                </c:pt>
                <c:pt idx="245">
                  <c:v>38611</c:v>
                </c:pt>
                <c:pt idx="246">
                  <c:v>38618</c:v>
                </c:pt>
                <c:pt idx="247">
                  <c:v>38625</c:v>
                </c:pt>
                <c:pt idx="248">
                  <c:v>38632</c:v>
                </c:pt>
                <c:pt idx="249">
                  <c:v>38639</c:v>
                </c:pt>
                <c:pt idx="250">
                  <c:v>38646</c:v>
                </c:pt>
                <c:pt idx="251">
                  <c:v>38653</c:v>
                </c:pt>
                <c:pt idx="252">
                  <c:v>38660</c:v>
                </c:pt>
                <c:pt idx="253">
                  <c:v>38667</c:v>
                </c:pt>
                <c:pt idx="254">
                  <c:v>38674</c:v>
                </c:pt>
                <c:pt idx="255">
                  <c:v>38681</c:v>
                </c:pt>
                <c:pt idx="256">
                  <c:v>38688</c:v>
                </c:pt>
                <c:pt idx="257">
                  <c:v>38695</c:v>
                </c:pt>
                <c:pt idx="258">
                  <c:v>38702</c:v>
                </c:pt>
                <c:pt idx="259">
                  <c:v>38709</c:v>
                </c:pt>
                <c:pt idx="260">
                  <c:v>38716</c:v>
                </c:pt>
                <c:pt idx="261">
                  <c:v>38723</c:v>
                </c:pt>
                <c:pt idx="262">
                  <c:v>38730</c:v>
                </c:pt>
                <c:pt idx="263">
                  <c:v>38737</c:v>
                </c:pt>
                <c:pt idx="264">
                  <c:v>38744</c:v>
                </c:pt>
                <c:pt idx="265">
                  <c:v>38751</c:v>
                </c:pt>
                <c:pt idx="266">
                  <c:v>38758</c:v>
                </c:pt>
                <c:pt idx="267">
                  <c:v>38765</c:v>
                </c:pt>
                <c:pt idx="268">
                  <c:v>38772</c:v>
                </c:pt>
                <c:pt idx="269">
                  <c:v>38779</c:v>
                </c:pt>
                <c:pt idx="270">
                  <c:v>38786</c:v>
                </c:pt>
                <c:pt idx="271">
                  <c:v>38793</c:v>
                </c:pt>
                <c:pt idx="272">
                  <c:v>38800</c:v>
                </c:pt>
                <c:pt idx="273">
                  <c:v>38807</c:v>
                </c:pt>
                <c:pt idx="274">
                  <c:v>38814</c:v>
                </c:pt>
                <c:pt idx="275">
                  <c:v>38821</c:v>
                </c:pt>
                <c:pt idx="276">
                  <c:v>38828</c:v>
                </c:pt>
                <c:pt idx="277">
                  <c:v>38835</c:v>
                </c:pt>
                <c:pt idx="278">
                  <c:v>38842</c:v>
                </c:pt>
                <c:pt idx="279">
                  <c:v>38849</c:v>
                </c:pt>
                <c:pt idx="280">
                  <c:v>38856</c:v>
                </c:pt>
                <c:pt idx="281">
                  <c:v>38863</c:v>
                </c:pt>
                <c:pt idx="282">
                  <c:v>38870</c:v>
                </c:pt>
                <c:pt idx="283">
                  <c:v>38877</c:v>
                </c:pt>
                <c:pt idx="284">
                  <c:v>38884</c:v>
                </c:pt>
                <c:pt idx="285">
                  <c:v>38891</c:v>
                </c:pt>
                <c:pt idx="286">
                  <c:v>38898</c:v>
                </c:pt>
                <c:pt idx="287">
                  <c:v>38905</c:v>
                </c:pt>
                <c:pt idx="288">
                  <c:v>38912</c:v>
                </c:pt>
                <c:pt idx="289">
                  <c:v>38919</c:v>
                </c:pt>
                <c:pt idx="290">
                  <c:v>38926</c:v>
                </c:pt>
                <c:pt idx="291">
                  <c:v>38933</c:v>
                </c:pt>
                <c:pt idx="292">
                  <c:v>38940</c:v>
                </c:pt>
                <c:pt idx="293">
                  <c:v>38947</c:v>
                </c:pt>
                <c:pt idx="294">
                  <c:v>38954</c:v>
                </c:pt>
                <c:pt idx="295">
                  <c:v>38961</c:v>
                </c:pt>
                <c:pt idx="296">
                  <c:v>38968</c:v>
                </c:pt>
                <c:pt idx="297">
                  <c:v>38975</c:v>
                </c:pt>
                <c:pt idx="298">
                  <c:v>38982</c:v>
                </c:pt>
                <c:pt idx="299">
                  <c:v>38989</c:v>
                </c:pt>
                <c:pt idx="300">
                  <c:v>38996</c:v>
                </c:pt>
                <c:pt idx="301">
                  <c:v>39003</c:v>
                </c:pt>
                <c:pt idx="302">
                  <c:v>39010</c:v>
                </c:pt>
                <c:pt idx="303">
                  <c:v>39017</c:v>
                </c:pt>
                <c:pt idx="304">
                  <c:v>39024</c:v>
                </c:pt>
                <c:pt idx="305">
                  <c:v>39031</c:v>
                </c:pt>
                <c:pt idx="306">
                  <c:v>39038</c:v>
                </c:pt>
                <c:pt idx="307">
                  <c:v>39045</c:v>
                </c:pt>
                <c:pt idx="308">
                  <c:v>39052</c:v>
                </c:pt>
                <c:pt idx="309">
                  <c:v>39059</c:v>
                </c:pt>
                <c:pt idx="310">
                  <c:v>39066</c:v>
                </c:pt>
                <c:pt idx="311">
                  <c:v>39073</c:v>
                </c:pt>
                <c:pt idx="312">
                  <c:v>39080</c:v>
                </c:pt>
                <c:pt idx="313">
                  <c:v>39087</c:v>
                </c:pt>
                <c:pt idx="314">
                  <c:v>39094</c:v>
                </c:pt>
                <c:pt idx="315">
                  <c:v>39101</c:v>
                </c:pt>
                <c:pt idx="316">
                  <c:v>39108</c:v>
                </c:pt>
                <c:pt idx="317">
                  <c:v>39115</c:v>
                </c:pt>
                <c:pt idx="318">
                  <c:v>39122</c:v>
                </c:pt>
                <c:pt idx="319">
                  <c:v>39129</c:v>
                </c:pt>
                <c:pt idx="320">
                  <c:v>39136</c:v>
                </c:pt>
                <c:pt idx="321">
                  <c:v>39143</c:v>
                </c:pt>
                <c:pt idx="322">
                  <c:v>39150</c:v>
                </c:pt>
                <c:pt idx="323">
                  <c:v>39157</c:v>
                </c:pt>
                <c:pt idx="324">
                  <c:v>39164</c:v>
                </c:pt>
                <c:pt idx="325">
                  <c:v>39171</c:v>
                </c:pt>
                <c:pt idx="326">
                  <c:v>39178</c:v>
                </c:pt>
                <c:pt idx="327">
                  <c:v>39185</c:v>
                </c:pt>
                <c:pt idx="328">
                  <c:v>39192</c:v>
                </c:pt>
                <c:pt idx="329">
                  <c:v>39199</c:v>
                </c:pt>
                <c:pt idx="330">
                  <c:v>39206</c:v>
                </c:pt>
                <c:pt idx="331">
                  <c:v>39213</c:v>
                </c:pt>
                <c:pt idx="332">
                  <c:v>39220</c:v>
                </c:pt>
                <c:pt idx="333">
                  <c:v>39227</c:v>
                </c:pt>
                <c:pt idx="334">
                  <c:v>39234</c:v>
                </c:pt>
                <c:pt idx="335">
                  <c:v>39241</c:v>
                </c:pt>
                <c:pt idx="336">
                  <c:v>39248</c:v>
                </c:pt>
                <c:pt idx="337">
                  <c:v>39255</c:v>
                </c:pt>
                <c:pt idx="338">
                  <c:v>39262</c:v>
                </c:pt>
                <c:pt idx="339">
                  <c:v>39269</c:v>
                </c:pt>
                <c:pt idx="340">
                  <c:v>39276</c:v>
                </c:pt>
                <c:pt idx="341">
                  <c:v>39283</c:v>
                </c:pt>
                <c:pt idx="342">
                  <c:v>39290</c:v>
                </c:pt>
                <c:pt idx="343">
                  <c:v>39297</c:v>
                </c:pt>
                <c:pt idx="344">
                  <c:v>39304</c:v>
                </c:pt>
                <c:pt idx="345">
                  <c:v>39311</c:v>
                </c:pt>
                <c:pt idx="346">
                  <c:v>39318</c:v>
                </c:pt>
                <c:pt idx="347">
                  <c:v>39325</c:v>
                </c:pt>
                <c:pt idx="348">
                  <c:v>39332</c:v>
                </c:pt>
                <c:pt idx="349">
                  <c:v>39339</c:v>
                </c:pt>
                <c:pt idx="350">
                  <c:v>39346</c:v>
                </c:pt>
                <c:pt idx="351">
                  <c:v>39353</c:v>
                </c:pt>
                <c:pt idx="352">
                  <c:v>39360</c:v>
                </c:pt>
                <c:pt idx="353">
                  <c:v>39367</c:v>
                </c:pt>
                <c:pt idx="354">
                  <c:v>39374</c:v>
                </c:pt>
                <c:pt idx="355">
                  <c:v>39381</c:v>
                </c:pt>
                <c:pt idx="356">
                  <c:v>39388</c:v>
                </c:pt>
                <c:pt idx="357">
                  <c:v>39395</c:v>
                </c:pt>
                <c:pt idx="358">
                  <c:v>39402</c:v>
                </c:pt>
                <c:pt idx="359">
                  <c:v>39409</c:v>
                </c:pt>
                <c:pt idx="360">
                  <c:v>39416</c:v>
                </c:pt>
                <c:pt idx="361">
                  <c:v>39423</c:v>
                </c:pt>
                <c:pt idx="362">
                  <c:v>39430</c:v>
                </c:pt>
                <c:pt idx="363">
                  <c:v>39437</c:v>
                </c:pt>
                <c:pt idx="364">
                  <c:v>39444</c:v>
                </c:pt>
                <c:pt idx="365">
                  <c:v>39451</c:v>
                </c:pt>
                <c:pt idx="366">
                  <c:v>39458</c:v>
                </c:pt>
                <c:pt idx="367">
                  <c:v>39465</c:v>
                </c:pt>
                <c:pt idx="368">
                  <c:v>39472</c:v>
                </c:pt>
                <c:pt idx="369">
                  <c:v>39479</c:v>
                </c:pt>
                <c:pt idx="370">
                  <c:v>39486</c:v>
                </c:pt>
                <c:pt idx="371">
                  <c:v>39493</c:v>
                </c:pt>
                <c:pt idx="372">
                  <c:v>39500</c:v>
                </c:pt>
                <c:pt idx="373">
                  <c:v>39507</c:v>
                </c:pt>
                <c:pt idx="374">
                  <c:v>39514</c:v>
                </c:pt>
                <c:pt idx="375">
                  <c:v>39521</c:v>
                </c:pt>
                <c:pt idx="376">
                  <c:v>39528</c:v>
                </c:pt>
                <c:pt idx="377">
                  <c:v>39535</c:v>
                </c:pt>
                <c:pt idx="378">
                  <c:v>39542</c:v>
                </c:pt>
                <c:pt idx="379">
                  <c:v>39549</c:v>
                </c:pt>
                <c:pt idx="380">
                  <c:v>39556</c:v>
                </c:pt>
                <c:pt idx="381">
                  <c:v>39563</c:v>
                </c:pt>
                <c:pt idx="382">
                  <c:v>39570</c:v>
                </c:pt>
                <c:pt idx="383">
                  <c:v>39577</c:v>
                </c:pt>
                <c:pt idx="384">
                  <c:v>39584</c:v>
                </c:pt>
                <c:pt idx="385">
                  <c:v>39591</c:v>
                </c:pt>
                <c:pt idx="386">
                  <c:v>39598</c:v>
                </c:pt>
                <c:pt idx="387">
                  <c:v>39605</c:v>
                </c:pt>
                <c:pt idx="388">
                  <c:v>39612</c:v>
                </c:pt>
                <c:pt idx="389">
                  <c:v>39619</c:v>
                </c:pt>
                <c:pt idx="390">
                  <c:v>39626</c:v>
                </c:pt>
                <c:pt idx="391">
                  <c:v>39633</c:v>
                </c:pt>
                <c:pt idx="392">
                  <c:v>39640</c:v>
                </c:pt>
                <c:pt idx="393">
                  <c:v>39647</c:v>
                </c:pt>
                <c:pt idx="394">
                  <c:v>39654</c:v>
                </c:pt>
                <c:pt idx="395">
                  <c:v>39661</c:v>
                </c:pt>
                <c:pt idx="396">
                  <c:v>39668</c:v>
                </c:pt>
                <c:pt idx="397">
                  <c:v>39675</c:v>
                </c:pt>
                <c:pt idx="398">
                  <c:v>39682</c:v>
                </c:pt>
                <c:pt idx="399">
                  <c:v>39689</c:v>
                </c:pt>
                <c:pt idx="400">
                  <c:v>39696</c:v>
                </c:pt>
                <c:pt idx="401">
                  <c:v>39703</c:v>
                </c:pt>
                <c:pt idx="402">
                  <c:v>39710</c:v>
                </c:pt>
                <c:pt idx="403">
                  <c:v>39717</c:v>
                </c:pt>
                <c:pt idx="404">
                  <c:v>39724</c:v>
                </c:pt>
                <c:pt idx="405">
                  <c:v>39731</c:v>
                </c:pt>
                <c:pt idx="406">
                  <c:v>39738</c:v>
                </c:pt>
                <c:pt idx="407">
                  <c:v>39745</c:v>
                </c:pt>
                <c:pt idx="408">
                  <c:v>39752</c:v>
                </c:pt>
                <c:pt idx="409">
                  <c:v>39759</c:v>
                </c:pt>
                <c:pt idx="410">
                  <c:v>39766</c:v>
                </c:pt>
                <c:pt idx="411">
                  <c:v>39773</c:v>
                </c:pt>
                <c:pt idx="412">
                  <c:v>39780</c:v>
                </c:pt>
                <c:pt idx="413">
                  <c:v>39787</c:v>
                </c:pt>
                <c:pt idx="414">
                  <c:v>39794</c:v>
                </c:pt>
                <c:pt idx="415">
                  <c:v>39801</c:v>
                </c:pt>
                <c:pt idx="416">
                  <c:v>39808</c:v>
                </c:pt>
                <c:pt idx="417">
                  <c:v>39815</c:v>
                </c:pt>
                <c:pt idx="418">
                  <c:v>39822</c:v>
                </c:pt>
                <c:pt idx="419">
                  <c:v>39829</c:v>
                </c:pt>
                <c:pt idx="420">
                  <c:v>39836</c:v>
                </c:pt>
                <c:pt idx="421">
                  <c:v>39843</c:v>
                </c:pt>
                <c:pt idx="422">
                  <c:v>39850</c:v>
                </c:pt>
                <c:pt idx="423">
                  <c:v>39857</c:v>
                </c:pt>
                <c:pt idx="424">
                  <c:v>39864</c:v>
                </c:pt>
                <c:pt idx="425">
                  <c:v>39871</c:v>
                </c:pt>
                <c:pt idx="426">
                  <c:v>39878</c:v>
                </c:pt>
                <c:pt idx="427">
                  <c:v>39885</c:v>
                </c:pt>
                <c:pt idx="428">
                  <c:v>39892</c:v>
                </c:pt>
                <c:pt idx="429">
                  <c:v>39899</c:v>
                </c:pt>
                <c:pt idx="430">
                  <c:v>39906</c:v>
                </c:pt>
                <c:pt idx="431">
                  <c:v>39913</c:v>
                </c:pt>
                <c:pt idx="432">
                  <c:v>39920</c:v>
                </c:pt>
                <c:pt idx="433">
                  <c:v>39927</c:v>
                </c:pt>
                <c:pt idx="434">
                  <c:v>39934</c:v>
                </c:pt>
                <c:pt idx="435">
                  <c:v>39941</c:v>
                </c:pt>
                <c:pt idx="436">
                  <c:v>39948</c:v>
                </c:pt>
                <c:pt idx="437">
                  <c:v>39955</c:v>
                </c:pt>
                <c:pt idx="438">
                  <c:v>39962</c:v>
                </c:pt>
                <c:pt idx="439">
                  <c:v>39969</c:v>
                </c:pt>
                <c:pt idx="440">
                  <c:v>39976</c:v>
                </c:pt>
                <c:pt idx="441">
                  <c:v>39983</c:v>
                </c:pt>
                <c:pt idx="442">
                  <c:v>39990</c:v>
                </c:pt>
                <c:pt idx="443">
                  <c:v>39997</c:v>
                </c:pt>
                <c:pt idx="444">
                  <c:v>40004</c:v>
                </c:pt>
                <c:pt idx="445">
                  <c:v>40011</c:v>
                </c:pt>
                <c:pt idx="446">
                  <c:v>40018</c:v>
                </c:pt>
                <c:pt idx="447">
                  <c:v>40025</c:v>
                </c:pt>
                <c:pt idx="448">
                  <c:v>40032</c:v>
                </c:pt>
                <c:pt idx="449">
                  <c:v>40039</c:v>
                </c:pt>
                <c:pt idx="450">
                  <c:v>40046</c:v>
                </c:pt>
                <c:pt idx="451">
                  <c:v>40053</c:v>
                </c:pt>
                <c:pt idx="452">
                  <c:v>40060</c:v>
                </c:pt>
                <c:pt idx="453">
                  <c:v>40067</c:v>
                </c:pt>
                <c:pt idx="454">
                  <c:v>40074</c:v>
                </c:pt>
                <c:pt idx="455">
                  <c:v>40081</c:v>
                </c:pt>
                <c:pt idx="456">
                  <c:v>40088</c:v>
                </c:pt>
                <c:pt idx="457">
                  <c:v>40095</c:v>
                </c:pt>
                <c:pt idx="458">
                  <c:v>40102</c:v>
                </c:pt>
                <c:pt idx="459">
                  <c:v>40109</c:v>
                </c:pt>
                <c:pt idx="460">
                  <c:v>40116</c:v>
                </c:pt>
                <c:pt idx="461">
                  <c:v>40123</c:v>
                </c:pt>
                <c:pt idx="462">
                  <c:v>40130</c:v>
                </c:pt>
                <c:pt idx="463">
                  <c:v>40137</c:v>
                </c:pt>
                <c:pt idx="464">
                  <c:v>40144</c:v>
                </c:pt>
                <c:pt idx="465">
                  <c:v>40151</c:v>
                </c:pt>
                <c:pt idx="466">
                  <c:v>40158</c:v>
                </c:pt>
                <c:pt idx="467">
                  <c:v>40165</c:v>
                </c:pt>
                <c:pt idx="468">
                  <c:v>40172</c:v>
                </c:pt>
                <c:pt idx="469">
                  <c:v>40179</c:v>
                </c:pt>
                <c:pt idx="470">
                  <c:v>40186</c:v>
                </c:pt>
                <c:pt idx="471">
                  <c:v>40193</c:v>
                </c:pt>
                <c:pt idx="472">
                  <c:v>40200</c:v>
                </c:pt>
                <c:pt idx="473">
                  <c:v>40207</c:v>
                </c:pt>
                <c:pt idx="474">
                  <c:v>40214</c:v>
                </c:pt>
                <c:pt idx="475">
                  <c:v>40221</c:v>
                </c:pt>
                <c:pt idx="476">
                  <c:v>40228</c:v>
                </c:pt>
                <c:pt idx="477">
                  <c:v>40235</c:v>
                </c:pt>
                <c:pt idx="478">
                  <c:v>40242</c:v>
                </c:pt>
                <c:pt idx="479">
                  <c:v>40249</c:v>
                </c:pt>
                <c:pt idx="480">
                  <c:v>40256</c:v>
                </c:pt>
                <c:pt idx="481">
                  <c:v>40263</c:v>
                </c:pt>
                <c:pt idx="482">
                  <c:v>40270</c:v>
                </c:pt>
                <c:pt idx="483">
                  <c:v>40277</c:v>
                </c:pt>
                <c:pt idx="484">
                  <c:v>40284</c:v>
                </c:pt>
                <c:pt idx="485">
                  <c:v>40291</c:v>
                </c:pt>
                <c:pt idx="486">
                  <c:v>40298</c:v>
                </c:pt>
                <c:pt idx="487">
                  <c:v>40305</c:v>
                </c:pt>
                <c:pt idx="488">
                  <c:v>40312</c:v>
                </c:pt>
                <c:pt idx="489">
                  <c:v>40319</c:v>
                </c:pt>
                <c:pt idx="490">
                  <c:v>40326</c:v>
                </c:pt>
                <c:pt idx="491">
                  <c:v>40333</c:v>
                </c:pt>
                <c:pt idx="492">
                  <c:v>40340</c:v>
                </c:pt>
                <c:pt idx="493">
                  <c:v>40347</c:v>
                </c:pt>
                <c:pt idx="494">
                  <c:v>40354</c:v>
                </c:pt>
                <c:pt idx="495">
                  <c:v>40361</c:v>
                </c:pt>
                <c:pt idx="496">
                  <c:v>40368</c:v>
                </c:pt>
                <c:pt idx="497">
                  <c:v>40375</c:v>
                </c:pt>
                <c:pt idx="498">
                  <c:v>40382</c:v>
                </c:pt>
                <c:pt idx="499">
                  <c:v>40389</c:v>
                </c:pt>
                <c:pt idx="500">
                  <c:v>40396</c:v>
                </c:pt>
                <c:pt idx="501">
                  <c:v>40403</c:v>
                </c:pt>
                <c:pt idx="502">
                  <c:v>40410</c:v>
                </c:pt>
                <c:pt idx="503">
                  <c:v>40417</c:v>
                </c:pt>
                <c:pt idx="504">
                  <c:v>40424</c:v>
                </c:pt>
                <c:pt idx="505">
                  <c:v>40431</c:v>
                </c:pt>
                <c:pt idx="506">
                  <c:v>40438</c:v>
                </c:pt>
                <c:pt idx="507">
                  <c:v>40445</c:v>
                </c:pt>
                <c:pt idx="508">
                  <c:v>40452</c:v>
                </c:pt>
                <c:pt idx="509">
                  <c:v>40459</c:v>
                </c:pt>
                <c:pt idx="510">
                  <c:v>40466</c:v>
                </c:pt>
                <c:pt idx="511">
                  <c:v>40473</c:v>
                </c:pt>
                <c:pt idx="512">
                  <c:v>40480</c:v>
                </c:pt>
                <c:pt idx="513">
                  <c:v>40487</c:v>
                </c:pt>
                <c:pt idx="514">
                  <c:v>40494</c:v>
                </c:pt>
                <c:pt idx="515">
                  <c:v>40501</c:v>
                </c:pt>
                <c:pt idx="516">
                  <c:v>40508</c:v>
                </c:pt>
                <c:pt idx="517">
                  <c:v>40515</c:v>
                </c:pt>
                <c:pt idx="518">
                  <c:v>40522</c:v>
                </c:pt>
                <c:pt idx="519">
                  <c:v>40529</c:v>
                </c:pt>
                <c:pt idx="520">
                  <c:v>40536</c:v>
                </c:pt>
                <c:pt idx="521">
                  <c:v>40543</c:v>
                </c:pt>
                <c:pt idx="522">
                  <c:v>40550</c:v>
                </c:pt>
                <c:pt idx="523">
                  <c:v>40557</c:v>
                </c:pt>
                <c:pt idx="524">
                  <c:v>40564</c:v>
                </c:pt>
                <c:pt idx="525">
                  <c:v>40571</c:v>
                </c:pt>
                <c:pt idx="526">
                  <c:v>40578</c:v>
                </c:pt>
                <c:pt idx="527">
                  <c:v>40585</c:v>
                </c:pt>
                <c:pt idx="528">
                  <c:v>40592</c:v>
                </c:pt>
                <c:pt idx="529">
                  <c:v>40599</c:v>
                </c:pt>
                <c:pt idx="530">
                  <c:v>40606</c:v>
                </c:pt>
                <c:pt idx="531">
                  <c:v>40613</c:v>
                </c:pt>
                <c:pt idx="532">
                  <c:v>40620</c:v>
                </c:pt>
                <c:pt idx="533">
                  <c:v>40627</c:v>
                </c:pt>
                <c:pt idx="534">
                  <c:v>40634</c:v>
                </c:pt>
                <c:pt idx="535">
                  <c:v>40641</c:v>
                </c:pt>
                <c:pt idx="536">
                  <c:v>40648</c:v>
                </c:pt>
                <c:pt idx="537">
                  <c:v>40655</c:v>
                </c:pt>
                <c:pt idx="538">
                  <c:v>40662</c:v>
                </c:pt>
                <c:pt idx="539">
                  <c:v>40669</c:v>
                </c:pt>
                <c:pt idx="540">
                  <c:v>40676</c:v>
                </c:pt>
                <c:pt idx="541">
                  <c:v>40683</c:v>
                </c:pt>
                <c:pt idx="542">
                  <c:v>40690</c:v>
                </c:pt>
                <c:pt idx="543">
                  <c:v>40697</c:v>
                </c:pt>
                <c:pt idx="544">
                  <c:v>40704</c:v>
                </c:pt>
                <c:pt idx="545">
                  <c:v>40711</c:v>
                </c:pt>
                <c:pt idx="546">
                  <c:v>40718</c:v>
                </c:pt>
                <c:pt idx="547">
                  <c:v>40725</c:v>
                </c:pt>
                <c:pt idx="548">
                  <c:v>40732</c:v>
                </c:pt>
                <c:pt idx="549">
                  <c:v>40739</c:v>
                </c:pt>
                <c:pt idx="550">
                  <c:v>40746</c:v>
                </c:pt>
                <c:pt idx="551">
                  <c:v>40753</c:v>
                </c:pt>
                <c:pt idx="552">
                  <c:v>40760</c:v>
                </c:pt>
                <c:pt idx="553">
                  <c:v>40767</c:v>
                </c:pt>
                <c:pt idx="554">
                  <c:v>40774</c:v>
                </c:pt>
                <c:pt idx="555">
                  <c:v>40781</c:v>
                </c:pt>
                <c:pt idx="556">
                  <c:v>40788</c:v>
                </c:pt>
                <c:pt idx="557">
                  <c:v>40795</c:v>
                </c:pt>
                <c:pt idx="558">
                  <c:v>40802</c:v>
                </c:pt>
                <c:pt idx="559">
                  <c:v>40809</c:v>
                </c:pt>
                <c:pt idx="560">
                  <c:v>40816</c:v>
                </c:pt>
                <c:pt idx="561">
                  <c:v>40823</c:v>
                </c:pt>
                <c:pt idx="562">
                  <c:v>40830</c:v>
                </c:pt>
                <c:pt idx="563">
                  <c:v>40837</c:v>
                </c:pt>
                <c:pt idx="564">
                  <c:v>40844</c:v>
                </c:pt>
                <c:pt idx="565">
                  <c:v>40851</c:v>
                </c:pt>
                <c:pt idx="566">
                  <c:v>40858</c:v>
                </c:pt>
                <c:pt idx="567">
                  <c:v>40865</c:v>
                </c:pt>
                <c:pt idx="568">
                  <c:v>40872</c:v>
                </c:pt>
                <c:pt idx="569">
                  <c:v>40879</c:v>
                </c:pt>
                <c:pt idx="570">
                  <c:v>40886</c:v>
                </c:pt>
                <c:pt idx="571">
                  <c:v>40893</c:v>
                </c:pt>
                <c:pt idx="572">
                  <c:v>40900</c:v>
                </c:pt>
                <c:pt idx="573">
                  <c:v>40907</c:v>
                </c:pt>
                <c:pt idx="574">
                  <c:v>40914</c:v>
                </c:pt>
                <c:pt idx="575">
                  <c:v>40921</c:v>
                </c:pt>
                <c:pt idx="576">
                  <c:v>40928</c:v>
                </c:pt>
                <c:pt idx="577">
                  <c:v>40935</c:v>
                </c:pt>
                <c:pt idx="578">
                  <c:v>40942</c:v>
                </c:pt>
                <c:pt idx="579">
                  <c:v>40949</c:v>
                </c:pt>
                <c:pt idx="580">
                  <c:v>40956</c:v>
                </c:pt>
                <c:pt idx="581">
                  <c:v>40963</c:v>
                </c:pt>
                <c:pt idx="582">
                  <c:v>40970</c:v>
                </c:pt>
                <c:pt idx="583">
                  <c:v>40977</c:v>
                </c:pt>
                <c:pt idx="584">
                  <c:v>40984</c:v>
                </c:pt>
                <c:pt idx="585">
                  <c:v>40991</c:v>
                </c:pt>
                <c:pt idx="586">
                  <c:v>40998</c:v>
                </c:pt>
                <c:pt idx="587">
                  <c:v>41005</c:v>
                </c:pt>
                <c:pt idx="588">
                  <c:v>41012</c:v>
                </c:pt>
                <c:pt idx="589">
                  <c:v>41019</c:v>
                </c:pt>
                <c:pt idx="590">
                  <c:v>41026</c:v>
                </c:pt>
                <c:pt idx="591">
                  <c:v>41033</c:v>
                </c:pt>
                <c:pt idx="592">
                  <c:v>41040</c:v>
                </c:pt>
                <c:pt idx="593">
                  <c:v>41047</c:v>
                </c:pt>
                <c:pt idx="594">
                  <c:v>41054</c:v>
                </c:pt>
                <c:pt idx="595">
                  <c:v>41061</c:v>
                </c:pt>
                <c:pt idx="596">
                  <c:v>41068</c:v>
                </c:pt>
                <c:pt idx="597">
                  <c:v>41075</c:v>
                </c:pt>
                <c:pt idx="598">
                  <c:v>41082</c:v>
                </c:pt>
                <c:pt idx="599">
                  <c:v>41089</c:v>
                </c:pt>
                <c:pt idx="600">
                  <c:v>41096</c:v>
                </c:pt>
                <c:pt idx="601">
                  <c:v>41103</c:v>
                </c:pt>
                <c:pt idx="602">
                  <c:v>41110</c:v>
                </c:pt>
                <c:pt idx="603">
                  <c:v>41117</c:v>
                </c:pt>
                <c:pt idx="604">
                  <c:v>41124</c:v>
                </c:pt>
                <c:pt idx="605">
                  <c:v>41131</c:v>
                </c:pt>
                <c:pt idx="606">
                  <c:v>41138</c:v>
                </c:pt>
                <c:pt idx="607">
                  <c:v>41145</c:v>
                </c:pt>
                <c:pt idx="608">
                  <c:v>41152</c:v>
                </c:pt>
                <c:pt idx="609">
                  <c:v>41159</c:v>
                </c:pt>
                <c:pt idx="610">
                  <c:v>41166</c:v>
                </c:pt>
                <c:pt idx="611">
                  <c:v>41173</c:v>
                </c:pt>
                <c:pt idx="612">
                  <c:v>41180</c:v>
                </c:pt>
                <c:pt idx="613">
                  <c:v>41187</c:v>
                </c:pt>
                <c:pt idx="614">
                  <c:v>41194</c:v>
                </c:pt>
                <c:pt idx="615">
                  <c:v>41201</c:v>
                </c:pt>
                <c:pt idx="616">
                  <c:v>41208</c:v>
                </c:pt>
                <c:pt idx="617">
                  <c:v>41215</c:v>
                </c:pt>
                <c:pt idx="618">
                  <c:v>41222</c:v>
                </c:pt>
                <c:pt idx="619">
                  <c:v>41229</c:v>
                </c:pt>
                <c:pt idx="620">
                  <c:v>41236</c:v>
                </c:pt>
                <c:pt idx="621">
                  <c:v>41243</c:v>
                </c:pt>
                <c:pt idx="622">
                  <c:v>41250</c:v>
                </c:pt>
                <c:pt idx="623">
                  <c:v>41257</c:v>
                </c:pt>
                <c:pt idx="624">
                  <c:v>41264</c:v>
                </c:pt>
                <c:pt idx="625">
                  <c:v>41271</c:v>
                </c:pt>
                <c:pt idx="626">
                  <c:v>41278</c:v>
                </c:pt>
                <c:pt idx="627">
                  <c:v>41285</c:v>
                </c:pt>
                <c:pt idx="628">
                  <c:v>41292</c:v>
                </c:pt>
                <c:pt idx="629">
                  <c:v>41299</c:v>
                </c:pt>
                <c:pt idx="630">
                  <c:v>41306</c:v>
                </c:pt>
                <c:pt idx="631">
                  <c:v>41313</c:v>
                </c:pt>
                <c:pt idx="632">
                  <c:v>41320</c:v>
                </c:pt>
                <c:pt idx="633">
                  <c:v>41327</c:v>
                </c:pt>
                <c:pt idx="634">
                  <c:v>41334</c:v>
                </c:pt>
                <c:pt idx="635">
                  <c:v>41341</c:v>
                </c:pt>
                <c:pt idx="636">
                  <c:v>41348</c:v>
                </c:pt>
                <c:pt idx="637">
                  <c:v>41355</c:v>
                </c:pt>
                <c:pt idx="638">
                  <c:v>41362</c:v>
                </c:pt>
                <c:pt idx="639">
                  <c:v>41369</c:v>
                </c:pt>
                <c:pt idx="640">
                  <c:v>41376</c:v>
                </c:pt>
                <c:pt idx="641">
                  <c:v>41383</c:v>
                </c:pt>
                <c:pt idx="642">
                  <c:v>41390</c:v>
                </c:pt>
                <c:pt idx="643">
                  <c:v>41397</c:v>
                </c:pt>
                <c:pt idx="644">
                  <c:v>41404</c:v>
                </c:pt>
                <c:pt idx="645">
                  <c:v>41411</c:v>
                </c:pt>
                <c:pt idx="646">
                  <c:v>41418</c:v>
                </c:pt>
                <c:pt idx="647">
                  <c:v>41425</c:v>
                </c:pt>
                <c:pt idx="648">
                  <c:v>41432</c:v>
                </c:pt>
                <c:pt idx="649">
                  <c:v>41439</c:v>
                </c:pt>
                <c:pt idx="650">
                  <c:v>41446</c:v>
                </c:pt>
                <c:pt idx="651">
                  <c:v>41453</c:v>
                </c:pt>
                <c:pt idx="652">
                  <c:v>41460</c:v>
                </c:pt>
                <c:pt idx="653">
                  <c:v>41467</c:v>
                </c:pt>
                <c:pt idx="654">
                  <c:v>41474</c:v>
                </c:pt>
                <c:pt idx="655">
                  <c:v>41481</c:v>
                </c:pt>
                <c:pt idx="656">
                  <c:v>41488</c:v>
                </c:pt>
                <c:pt idx="657">
                  <c:v>41495</c:v>
                </c:pt>
                <c:pt idx="658">
                  <c:v>41502</c:v>
                </c:pt>
                <c:pt idx="659">
                  <c:v>41509</c:v>
                </c:pt>
                <c:pt idx="660">
                  <c:v>41516</c:v>
                </c:pt>
                <c:pt idx="661">
                  <c:v>41523</c:v>
                </c:pt>
                <c:pt idx="662">
                  <c:v>41530</c:v>
                </c:pt>
                <c:pt idx="663">
                  <c:v>41537</c:v>
                </c:pt>
                <c:pt idx="664">
                  <c:v>41544</c:v>
                </c:pt>
                <c:pt idx="665">
                  <c:v>41551</c:v>
                </c:pt>
                <c:pt idx="666">
                  <c:v>41558</c:v>
                </c:pt>
                <c:pt idx="667">
                  <c:v>41565</c:v>
                </c:pt>
                <c:pt idx="668">
                  <c:v>41572</c:v>
                </c:pt>
                <c:pt idx="669">
                  <c:v>41579</c:v>
                </c:pt>
                <c:pt idx="670">
                  <c:v>41586</c:v>
                </c:pt>
                <c:pt idx="671">
                  <c:v>41593</c:v>
                </c:pt>
                <c:pt idx="672">
                  <c:v>41600</c:v>
                </c:pt>
                <c:pt idx="673">
                  <c:v>41607</c:v>
                </c:pt>
                <c:pt idx="674">
                  <c:v>41614</c:v>
                </c:pt>
                <c:pt idx="675">
                  <c:v>41621</c:v>
                </c:pt>
                <c:pt idx="676">
                  <c:v>41628</c:v>
                </c:pt>
                <c:pt idx="677">
                  <c:v>41635</c:v>
                </c:pt>
                <c:pt idx="678">
                  <c:v>41642</c:v>
                </c:pt>
                <c:pt idx="679">
                  <c:v>41649</c:v>
                </c:pt>
                <c:pt idx="680">
                  <c:v>41656</c:v>
                </c:pt>
                <c:pt idx="681">
                  <c:v>41663</c:v>
                </c:pt>
                <c:pt idx="682">
                  <c:v>41670</c:v>
                </c:pt>
                <c:pt idx="683">
                  <c:v>41677</c:v>
                </c:pt>
                <c:pt idx="684">
                  <c:v>41684</c:v>
                </c:pt>
                <c:pt idx="685">
                  <c:v>41691</c:v>
                </c:pt>
                <c:pt idx="686">
                  <c:v>41698</c:v>
                </c:pt>
                <c:pt idx="687">
                  <c:v>41705</c:v>
                </c:pt>
                <c:pt idx="688">
                  <c:v>41712</c:v>
                </c:pt>
                <c:pt idx="689">
                  <c:v>41719</c:v>
                </c:pt>
                <c:pt idx="690">
                  <c:v>41726</c:v>
                </c:pt>
                <c:pt idx="691">
                  <c:v>41733</c:v>
                </c:pt>
                <c:pt idx="692">
                  <c:v>41740</c:v>
                </c:pt>
                <c:pt idx="693">
                  <c:v>41747</c:v>
                </c:pt>
                <c:pt idx="694">
                  <c:v>41754</c:v>
                </c:pt>
                <c:pt idx="695">
                  <c:v>41761</c:v>
                </c:pt>
                <c:pt idx="696">
                  <c:v>41768</c:v>
                </c:pt>
                <c:pt idx="697">
                  <c:v>41775</c:v>
                </c:pt>
                <c:pt idx="698">
                  <c:v>41782</c:v>
                </c:pt>
                <c:pt idx="699">
                  <c:v>41789</c:v>
                </c:pt>
                <c:pt idx="700">
                  <c:v>41796</c:v>
                </c:pt>
                <c:pt idx="701">
                  <c:v>41803</c:v>
                </c:pt>
                <c:pt idx="702">
                  <c:v>41810</c:v>
                </c:pt>
                <c:pt idx="703">
                  <c:v>41817</c:v>
                </c:pt>
                <c:pt idx="704">
                  <c:v>41824</c:v>
                </c:pt>
                <c:pt idx="705">
                  <c:v>41831</c:v>
                </c:pt>
                <c:pt idx="706">
                  <c:v>41838</c:v>
                </c:pt>
                <c:pt idx="707">
                  <c:v>41845</c:v>
                </c:pt>
                <c:pt idx="708">
                  <c:v>41852</c:v>
                </c:pt>
                <c:pt idx="709">
                  <c:v>41859</c:v>
                </c:pt>
                <c:pt idx="710">
                  <c:v>41866</c:v>
                </c:pt>
                <c:pt idx="711">
                  <c:v>41873</c:v>
                </c:pt>
                <c:pt idx="712">
                  <c:v>41880</c:v>
                </c:pt>
                <c:pt idx="713">
                  <c:v>41887</c:v>
                </c:pt>
                <c:pt idx="714">
                  <c:v>41894</c:v>
                </c:pt>
                <c:pt idx="715">
                  <c:v>41901</c:v>
                </c:pt>
                <c:pt idx="716">
                  <c:v>41908</c:v>
                </c:pt>
                <c:pt idx="717">
                  <c:v>41915</c:v>
                </c:pt>
                <c:pt idx="718">
                  <c:v>41922</c:v>
                </c:pt>
                <c:pt idx="719">
                  <c:v>41929</c:v>
                </c:pt>
                <c:pt idx="720">
                  <c:v>41936</c:v>
                </c:pt>
                <c:pt idx="721">
                  <c:v>41943</c:v>
                </c:pt>
                <c:pt idx="722">
                  <c:v>41950</c:v>
                </c:pt>
                <c:pt idx="723">
                  <c:v>41957</c:v>
                </c:pt>
                <c:pt idx="724">
                  <c:v>41964</c:v>
                </c:pt>
                <c:pt idx="725">
                  <c:v>41971</c:v>
                </c:pt>
                <c:pt idx="726">
                  <c:v>41978</c:v>
                </c:pt>
                <c:pt idx="727">
                  <c:v>41985</c:v>
                </c:pt>
                <c:pt idx="728">
                  <c:v>41992</c:v>
                </c:pt>
                <c:pt idx="729">
                  <c:v>41999</c:v>
                </c:pt>
                <c:pt idx="730">
                  <c:v>42006</c:v>
                </c:pt>
                <c:pt idx="731">
                  <c:v>42013</c:v>
                </c:pt>
                <c:pt idx="732">
                  <c:v>42020</c:v>
                </c:pt>
                <c:pt idx="733">
                  <c:v>42027</c:v>
                </c:pt>
                <c:pt idx="734">
                  <c:v>42034</c:v>
                </c:pt>
                <c:pt idx="735">
                  <c:v>42041</c:v>
                </c:pt>
                <c:pt idx="736">
                  <c:v>42048</c:v>
                </c:pt>
                <c:pt idx="737">
                  <c:v>42055</c:v>
                </c:pt>
                <c:pt idx="738">
                  <c:v>42062</c:v>
                </c:pt>
                <c:pt idx="739">
                  <c:v>42069</c:v>
                </c:pt>
                <c:pt idx="740">
                  <c:v>42076</c:v>
                </c:pt>
                <c:pt idx="741">
                  <c:v>42083</c:v>
                </c:pt>
                <c:pt idx="742">
                  <c:v>42090</c:v>
                </c:pt>
                <c:pt idx="743">
                  <c:v>42097</c:v>
                </c:pt>
                <c:pt idx="744">
                  <c:v>42104</c:v>
                </c:pt>
                <c:pt idx="745">
                  <c:v>42111</c:v>
                </c:pt>
                <c:pt idx="746">
                  <c:v>42118</c:v>
                </c:pt>
                <c:pt idx="747">
                  <c:v>42125</c:v>
                </c:pt>
                <c:pt idx="748">
                  <c:v>42132</c:v>
                </c:pt>
                <c:pt idx="749">
                  <c:v>42139</c:v>
                </c:pt>
                <c:pt idx="750">
                  <c:v>42146</c:v>
                </c:pt>
                <c:pt idx="751">
                  <c:v>42153</c:v>
                </c:pt>
                <c:pt idx="752">
                  <c:v>42160</c:v>
                </c:pt>
                <c:pt idx="753">
                  <c:v>42167</c:v>
                </c:pt>
                <c:pt idx="754">
                  <c:v>42174</c:v>
                </c:pt>
                <c:pt idx="755">
                  <c:v>42181</c:v>
                </c:pt>
                <c:pt idx="756">
                  <c:v>42188</c:v>
                </c:pt>
                <c:pt idx="757">
                  <c:v>42195</c:v>
                </c:pt>
                <c:pt idx="758">
                  <c:v>42202</c:v>
                </c:pt>
                <c:pt idx="759">
                  <c:v>42209</c:v>
                </c:pt>
                <c:pt idx="760">
                  <c:v>42216</c:v>
                </c:pt>
                <c:pt idx="761">
                  <c:v>42223</c:v>
                </c:pt>
                <c:pt idx="762">
                  <c:v>42230</c:v>
                </c:pt>
                <c:pt idx="763">
                  <c:v>42237</c:v>
                </c:pt>
                <c:pt idx="764">
                  <c:v>42244</c:v>
                </c:pt>
                <c:pt idx="765">
                  <c:v>42251</c:v>
                </c:pt>
                <c:pt idx="766">
                  <c:v>42258</c:v>
                </c:pt>
                <c:pt idx="767">
                  <c:v>42265</c:v>
                </c:pt>
                <c:pt idx="768">
                  <c:v>42272</c:v>
                </c:pt>
                <c:pt idx="769">
                  <c:v>42279</c:v>
                </c:pt>
                <c:pt idx="770">
                  <c:v>42286</c:v>
                </c:pt>
                <c:pt idx="771">
                  <c:v>42293</c:v>
                </c:pt>
                <c:pt idx="772">
                  <c:v>42300</c:v>
                </c:pt>
                <c:pt idx="773">
                  <c:v>42307</c:v>
                </c:pt>
                <c:pt idx="774">
                  <c:v>42314</c:v>
                </c:pt>
                <c:pt idx="775">
                  <c:v>42321</c:v>
                </c:pt>
                <c:pt idx="776">
                  <c:v>42328</c:v>
                </c:pt>
                <c:pt idx="777">
                  <c:v>42335</c:v>
                </c:pt>
                <c:pt idx="778">
                  <c:v>42342</c:v>
                </c:pt>
                <c:pt idx="779">
                  <c:v>42349</c:v>
                </c:pt>
                <c:pt idx="780">
                  <c:v>42356</c:v>
                </c:pt>
                <c:pt idx="781">
                  <c:v>42363</c:v>
                </c:pt>
                <c:pt idx="782">
                  <c:v>42370</c:v>
                </c:pt>
                <c:pt idx="783">
                  <c:v>42377</c:v>
                </c:pt>
                <c:pt idx="784">
                  <c:v>42384</c:v>
                </c:pt>
                <c:pt idx="785">
                  <c:v>42391</c:v>
                </c:pt>
                <c:pt idx="786">
                  <c:v>42398</c:v>
                </c:pt>
                <c:pt idx="787">
                  <c:v>42405</c:v>
                </c:pt>
                <c:pt idx="788">
                  <c:v>42412</c:v>
                </c:pt>
                <c:pt idx="789">
                  <c:v>42419</c:v>
                </c:pt>
                <c:pt idx="790">
                  <c:v>42426</c:v>
                </c:pt>
                <c:pt idx="791">
                  <c:v>42433</c:v>
                </c:pt>
                <c:pt idx="792">
                  <c:v>42440</c:v>
                </c:pt>
                <c:pt idx="793">
                  <c:v>42447</c:v>
                </c:pt>
                <c:pt idx="794">
                  <c:v>42454</c:v>
                </c:pt>
                <c:pt idx="795">
                  <c:v>42461</c:v>
                </c:pt>
                <c:pt idx="796">
                  <c:v>42468</c:v>
                </c:pt>
                <c:pt idx="797">
                  <c:v>42475</c:v>
                </c:pt>
                <c:pt idx="798">
                  <c:v>42482</c:v>
                </c:pt>
                <c:pt idx="799">
                  <c:v>42489</c:v>
                </c:pt>
                <c:pt idx="800">
                  <c:v>42496</c:v>
                </c:pt>
                <c:pt idx="801">
                  <c:v>42503</c:v>
                </c:pt>
                <c:pt idx="802">
                  <c:v>42510</c:v>
                </c:pt>
                <c:pt idx="803">
                  <c:v>42517</c:v>
                </c:pt>
                <c:pt idx="804">
                  <c:v>42524</c:v>
                </c:pt>
                <c:pt idx="805">
                  <c:v>42531</c:v>
                </c:pt>
                <c:pt idx="806">
                  <c:v>42538</c:v>
                </c:pt>
                <c:pt idx="807">
                  <c:v>42545</c:v>
                </c:pt>
                <c:pt idx="808">
                  <c:v>42552</c:v>
                </c:pt>
                <c:pt idx="809">
                  <c:v>42559</c:v>
                </c:pt>
                <c:pt idx="810">
                  <c:v>42566</c:v>
                </c:pt>
                <c:pt idx="811">
                  <c:v>42573</c:v>
                </c:pt>
                <c:pt idx="812">
                  <c:v>42580</c:v>
                </c:pt>
                <c:pt idx="813">
                  <c:v>42587</c:v>
                </c:pt>
                <c:pt idx="814">
                  <c:v>42594</c:v>
                </c:pt>
                <c:pt idx="815">
                  <c:v>42601</c:v>
                </c:pt>
                <c:pt idx="816">
                  <c:v>42608</c:v>
                </c:pt>
                <c:pt idx="817">
                  <c:v>42615</c:v>
                </c:pt>
                <c:pt idx="818">
                  <c:v>42622</c:v>
                </c:pt>
                <c:pt idx="819">
                  <c:v>42629</c:v>
                </c:pt>
                <c:pt idx="820">
                  <c:v>42636</c:v>
                </c:pt>
                <c:pt idx="821">
                  <c:v>42643</c:v>
                </c:pt>
                <c:pt idx="822">
                  <c:v>42650</c:v>
                </c:pt>
                <c:pt idx="823">
                  <c:v>42657</c:v>
                </c:pt>
                <c:pt idx="824">
                  <c:v>42664</c:v>
                </c:pt>
                <c:pt idx="825">
                  <c:v>42671</c:v>
                </c:pt>
                <c:pt idx="826">
                  <c:v>42678</c:v>
                </c:pt>
                <c:pt idx="827">
                  <c:v>42685</c:v>
                </c:pt>
                <c:pt idx="828">
                  <c:v>42692</c:v>
                </c:pt>
                <c:pt idx="829">
                  <c:v>42699</c:v>
                </c:pt>
                <c:pt idx="830">
                  <c:v>42706</c:v>
                </c:pt>
                <c:pt idx="831">
                  <c:v>42713</c:v>
                </c:pt>
                <c:pt idx="832">
                  <c:v>42720</c:v>
                </c:pt>
                <c:pt idx="833">
                  <c:v>42727</c:v>
                </c:pt>
                <c:pt idx="834">
                  <c:v>42734</c:v>
                </c:pt>
                <c:pt idx="835">
                  <c:v>42741</c:v>
                </c:pt>
                <c:pt idx="836">
                  <c:v>42748</c:v>
                </c:pt>
                <c:pt idx="837">
                  <c:v>42755</c:v>
                </c:pt>
                <c:pt idx="838">
                  <c:v>42762</c:v>
                </c:pt>
                <c:pt idx="839">
                  <c:v>42769</c:v>
                </c:pt>
                <c:pt idx="840">
                  <c:v>42776</c:v>
                </c:pt>
                <c:pt idx="841">
                  <c:v>42783</c:v>
                </c:pt>
                <c:pt idx="842">
                  <c:v>42790</c:v>
                </c:pt>
                <c:pt idx="843">
                  <c:v>42797</c:v>
                </c:pt>
                <c:pt idx="844">
                  <c:v>42804</c:v>
                </c:pt>
                <c:pt idx="845">
                  <c:v>42811</c:v>
                </c:pt>
                <c:pt idx="846">
                  <c:v>42818</c:v>
                </c:pt>
                <c:pt idx="847">
                  <c:v>42825</c:v>
                </c:pt>
                <c:pt idx="848">
                  <c:v>42832</c:v>
                </c:pt>
                <c:pt idx="849">
                  <c:v>42839</c:v>
                </c:pt>
                <c:pt idx="850">
                  <c:v>42846</c:v>
                </c:pt>
                <c:pt idx="851">
                  <c:v>42853</c:v>
                </c:pt>
                <c:pt idx="852">
                  <c:v>42860</c:v>
                </c:pt>
                <c:pt idx="853">
                  <c:v>42867</c:v>
                </c:pt>
                <c:pt idx="854">
                  <c:v>42874</c:v>
                </c:pt>
                <c:pt idx="855">
                  <c:v>42881</c:v>
                </c:pt>
                <c:pt idx="856">
                  <c:v>42888</c:v>
                </c:pt>
                <c:pt idx="857">
                  <c:v>42895</c:v>
                </c:pt>
                <c:pt idx="858">
                  <c:v>42902</c:v>
                </c:pt>
                <c:pt idx="859">
                  <c:v>42909</c:v>
                </c:pt>
                <c:pt idx="860">
                  <c:v>42916</c:v>
                </c:pt>
                <c:pt idx="861">
                  <c:v>42923</c:v>
                </c:pt>
                <c:pt idx="862">
                  <c:v>42930</c:v>
                </c:pt>
                <c:pt idx="863">
                  <c:v>42937</c:v>
                </c:pt>
                <c:pt idx="864">
                  <c:v>42944</c:v>
                </c:pt>
                <c:pt idx="865">
                  <c:v>42951</c:v>
                </c:pt>
                <c:pt idx="866">
                  <c:v>42958</c:v>
                </c:pt>
                <c:pt idx="867">
                  <c:v>42965</c:v>
                </c:pt>
                <c:pt idx="868">
                  <c:v>42972</c:v>
                </c:pt>
                <c:pt idx="869">
                  <c:v>42979</c:v>
                </c:pt>
                <c:pt idx="870">
                  <c:v>42986</c:v>
                </c:pt>
                <c:pt idx="871">
                  <c:v>42993</c:v>
                </c:pt>
                <c:pt idx="872">
                  <c:v>43000</c:v>
                </c:pt>
                <c:pt idx="873">
                  <c:v>43007</c:v>
                </c:pt>
                <c:pt idx="874">
                  <c:v>43014</c:v>
                </c:pt>
                <c:pt idx="875">
                  <c:v>43021</c:v>
                </c:pt>
                <c:pt idx="876">
                  <c:v>43028</c:v>
                </c:pt>
                <c:pt idx="877">
                  <c:v>43035</c:v>
                </c:pt>
                <c:pt idx="878">
                  <c:v>43042</c:v>
                </c:pt>
                <c:pt idx="879">
                  <c:v>43049</c:v>
                </c:pt>
                <c:pt idx="880">
                  <c:v>43056</c:v>
                </c:pt>
                <c:pt idx="881">
                  <c:v>43063</c:v>
                </c:pt>
                <c:pt idx="882">
                  <c:v>43070</c:v>
                </c:pt>
                <c:pt idx="883">
                  <c:v>43077</c:v>
                </c:pt>
                <c:pt idx="884">
                  <c:v>43084</c:v>
                </c:pt>
                <c:pt idx="885">
                  <c:v>43091</c:v>
                </c:pt>
                <c:pt idx="886">
                  <c:v>43098</c:v>
                </c:pt>
                <c:pt idx="887">
                  <c:v>43105</c:v>
                </c:pt>
                <c:pt idx="888">
                  <c:v>43112</c:v>
                </c:pt>
                <c:pt idx="889">
                  <c:v>43119</c:v>
                </c:pt>
                <c:pt idx="890">
                  <c:v>43126</c:v>
                </c:pt>
                <c:pt idx="891">
                  <c:v>43133</c:v>
                </c:pt>
                <c:pt idx="892">
                  <c:v>43140</c:v>
                </c:pt>
                <c:pt idx="893">
                  <c:v>43147</c:v>
                </c:pt>
                <c:pt idx="894">
                  <c:v>43154</c:v>
                </c:pt>
                <c:pt idx="895">
                  <c:v>43161</c:v>
                </c:pt>
                <c:pt idx="896">
                  <c:v>43168</c:v>
                </c:pt>
                <c:pt idx="897">
                  <c:v>43175</c:v>
                </c:pt>
                <c:pt idx="898">
                  <c:v>43182</c:v>
                </c:pt>
                <c:pt idx="899">
                  <c:v>43189</c:v>
                </c:pt>
                <c:pt idx="900">
                  <c:v>43196</c:v>
                </c:pt>
                <c:pt idx="901">
                  <c:v>43203</c:v>
                </c:pt>
                <c:pt idx="902">
                  <c:v>43210</c:v>
                </c:pt>
                <c:pt idx="903">
                  <c:v>43217</c:v>
                </c:pt>
                <c:pt idx="904">
                  <c:v>43224</c:v>
                </c:pt>
                <c:pt idx="905">
                  <c:v>43231</c:v>
                </c:pt>
                <c:pt idx="906">
                  <c:v>43238</c:v>
                </c:pt>
                <c:pt idx="907">
                  <c:v>43245</c:v>
                </c:pt>
                <c:pt idx="908">
                  <c:v>43252</c:v>
                </c:pt>
                <c:pt idx="909">
                  <c:v>43259</c:v>
                </c:pt>
                <c:pt idx="910">
                  <c:v>43266</c:v>
                </c:pt>
                <c:pt idx="911">
                  <c:v>43273</c:v>
                </c:pt>
                <c:pt idx="912">
                  <c:v>43280</c:v>
                </c:pt>
                <c:pt idx="913">
                  <c:v>43287</c:v>
                </c:pt>
                <c:pt idx="914">
                  <c:v>43294</c:v>
                </c:pt>
                <c:pt idx="915">
                  <c:v>43301</c:v>
                </c:pt>
                <c:pt idx="916">
                  <c:v>43308</c:v>
                </c:pt>
                <c:pt idx="917">
                  <c:v>43315</c:v>
                </c:pt>
                <c:pt idx="918">
                  <c:v>43322</c:v>
                </c:pt>
                <c:pt idx="919">
                  <c:v>43329</c:v>
                </c:pt>
                <c:pt idx="920">
                  <c:v>43336</c:v>
                </c:pt>
                <c:pt idx="921">
                  <c:v>43343</c:v>
                </c:pt>
                <c:pt idx="922">
                  <c:v>43350</c:v>
                </c:pt>
                <c:pt idx="923">
                  <c:v>43357</c:v>
                </c:pt>
                <c:pt idx="924">
                  <c:v>43364</c:v>
                </c:pt>
                <c:pt idx="925">
                  <c:v>43371</c:v>
                </c:pt>
                <c:pt idx="926">
                  <c:v>43378</c:v>
                </c:pt>
                <c:pt idx="927">
                  <c:v>43385</c:v>
                </c:pt>
                <c:pt idx="928">
                  <c:v>43392</c:v>
                </c:pt>
                <c:pt idx="929">
                  <c:v>43399</c:v>
                </c:pt>
                <c:pt idx="930">
                  <c:v>43406</c:v>
                </c:pt>
                <c:pt idx="931">
                  <c:v>43413</c:v>
                </c:pt>
                <c:pt idx="932">
                  <c:v>43420</c:v>
                </c:pt>
                <c:pt idx="933">
                  <c:v>43427</c:v>
                </c:pt>
                <c:pt idx="934">
                  <c:v>43434</c:v>
                </c:pt>
                <c:pt idx="935">
                  <c:v>43441</c:v>
                </c:pt>
                <c:pt idx="936">
                  <c:v>43448</c:v>
                </c:pt>
                <c:pt idx="937">
                  <c:v>43455</c:v>
                </c:pt>
                <c:pt idx="938">
                  <c:v>43462</c:v>
                </c:pt>
                <c:pt idx="939">
                  <c:v>43469</c:v>
                </c:pt>
                <c:pt idx="940">
                  <c:v>43476</c:v>
                </c:pt>
                <c:pt idx="941">
                  <c:v>43483</c:v>
                </c:pt>
                <c:pt idx="942">
                  <c:v>43490</c:v>
                </c:pt>
                <c:pt idx="943">
                  <c:v>43497</c:v>
                </c:pt>
                <c:pt idx="944">
                  <c:v>43504</c:v>
                </c:pt>
                <c:pt idx="945">
                  <c:v>43511</c:v>
                </c:pt>
                <c:pt idx="946">
                  <c:v>43518</c:v>
                </c:pt>
                <c:pt idx="947">
                  <c:v>43525</c:v>
                </c:pt>
                <c:pt idx="948">
                  <c:v>43532</c:v>
                </c:pt>
                <c:pt idx="949">
                  <c:v>43539</c:v>
                </c:pt>
                <c:pt idx="950">
                  <c:v>43546</c:v>
                </c:pt>
                <c:pt idx="951">
                  <c:v>43553</c:v>
                </c:pt>
                <c:pt idx="952">
                  <c:v>43560</c:v>
                </c:pt>
                <c:pt idx="953">
                  <c:v>43567</c:v>
                </c:pt>
                <c:pt idx="954">
                  <c:v>43574</c:v>
                </c:pt>
                <c:pt idx="955">
                  <c:v>43581</c:v>
                </c:pt>
                <c:pt idx="956">
                  <c:v>43588</c:v>
                </c:pt>
                <c:pt idx="957">
                  <c:v>43595</c:v>
                </c:pt>
                <c:pt idx="958">
                  <c:v>43602</c:v>
                </c:pt>
                <c:pt idx="959">
                  <c:v>43609</c:v>
                </c:pt>
                <c:pt idx="960">
                  <c:v>43616</c:v>
                </c:pt>
                <c:pt idx="961">
                  <c:v>43623</c:v>
                </c:pt>
                <c:pt idx="962">
                  <c:v>43630</c:v>
                </c:pt>
                <c:pt idx="963">
                  <c:v>43637</c:v>
                </c:pt>
                <c:pt idx="964">
                  <c:v>43644</c:v>
                </c:pt>
                <c:pt idx="965">
                  <c:v>43651</c:v>
                </c:pt>
                <c:pt idx="966">
                  <c:v>43658</c:v>
                </c:pt>
                <c:pt idx="967">
                  <c:v>43665</c:v>
                </c:pt>
                <c:pt idx="968">
                  <c:v>43672</c:v>
                </c:pt>
                <c:pt idx="969">
                  <c:v>43679</c:v>
                </c:pt>
                <c:pt idx="970">
                  <c:v>43686</c:v>
                </c:pt>
                <c:pt idx="971">
                  <c:v>43693</c:v>
                </c:pt>
                <c:pt idx="972">
                  <c:v>43700</c:v>
                </c:pt>
                <c:pt idx="973">
                  <c:v>43707</c:v>
                </c:pt>
                <c:pt idx="974">
                  <c:v>43714</c:v>
                </c:pt>
                <c:pt idx="975">
                  <c:v>43721</c:v>
                </c:pt>
                <c:pt idx="976">
                  <c:v>43728</c:v>
                </c:pt>
                <c:pt idx="977">
                  <c:v>43735</c:v>
                </c:pt>
                <c:pt idx="978">
                  <c:v>43742</c:v>
                </c:pt>
                <c:pt idx="979">
                  <c:v>43749</c:v>
                </c:pt>
                <c:pt idx="980">
                  <c:v>43756</c:v>
                </c:pt>
                <c:pt idx="981">
                  <c:v>43763</c:v>
                </c:pt>
                <c:pt idx="982">
                  <c:v>43770</c:v>
                </c:pt>
                <c:pt idx="983">
                  <c:v>43777</c:v>
                </c:pt>
                <c:pt idx="984">
                  <c:v>43784</c:v>
                </c:pt>
                <c:pt idx="985">
                  <c:v>43791</c:v>
                </c:pt>
                <c:pt idx="986">
                  <c:v>43798</c:v>
                </c:pt>
                <c:pt idx="987">
                  <c:v>43805</c:v>
                </c:pt>
                <c:pt idx="988">
                  <c:v>43812</c:v>
                </c:pt>
                <c:pt idx="989">
                  <c:v>43819</c:v>
                </c:pt>
                <c:pt idx="990">
                  <c:v>43826</c:v>
                </c:pt>
                <c:pt idx="991">
                  <c:v>43833</c:v>
                </c:pt>
                <c:pt idx="992">
                  <c:v>43840</c:v>
                </c:pt>
                <c:pt idx="993">
                  <c:v>43847</c:v>
                </c:pt>
                <c:pt idx="994">
                  <c:v>43854</c:v>
                </c:pt>
                <c:pt idx="995">
                  <c:v>43861</c:v>
                </c:pt>
                <c:pt idx="996">
                  <c:v>43868</c:v>
                </c:pt>
                <c:pt idx="997">
                  <c:v>43875</c:v>
                </c:pt>
                <c:pt idx="998">
                  <c:v>43882</c:v>
                </c:pt>
                <c:pt idx="999">
                  <c:v>43889</c:v>
                </c:pt>
                <c:pt idx="1000">
                  <c:v>43896</c:v>
                </c:pt>
                <c:pt idx="1001">
                  <c:v>43903</c:v>
                </c:pt>
                <c:pt idx="1002">
                  <c:v>43910</c:v>
                </c:pt>
                <c:pt idx="1003">
                  <c:v>43917</c:v>
                </c:pt>
                <c:pt idx="1004">
                  <c:v>43924</c:v>
                </c:pt>
                <c:pt idx="1005">
                  <c:v>43931</c:v>
                </c:pt>
                <c:pt idx="1006">
                  <c:v>43938</c:v>
                </c:pt>
                <c:pt idx="1007">
                  <c:v>43945</c:v>
                </c:pt>
                <c:pt idx="1008">
                  <c:v>43952</c:v>
                </c:pt>
                <c:pt idx="1009">
                  <c:v>43959</c:v>
                </c:pt>
                <c:pt idx="1010">
                  <c:v>43966</c:v>
                </c:pt>
                <c:pt idx="1011">
                  <c:v>43973</c:v>
                </c:pt>
                <c:pt idx="1012">
                  <c:v>43980</c:v>
                </c:pt>
                <c:pt idx="1013">
                  <c:v>43987</c:v>
                </c:pt>
                <c:pt idx="1014">
                  <c:v>43994</c:v>
                </c:pt>
                <c:pt idx="1015">
                  <c:v>44001</c:v>
                </c:pt>
                <c:pt idx="1016">
                  <c:v>44008</c:v>
                </c:pt>
                <c:pt idx="1017">
                  <c:v>44015</c:v>
                </c:pt>
                <c:pt idx="1018">
                  <c:v>44022</c:v>
                </c:pt>
                <c:pt idx="1019">
                  <c:v>44029</c:v>
                </c:pt>
                <c:pt idx="1020">
                  <c:v>44036</c:v>
                </c:pt>
                <c:pt idx="1021">
                  <c:v>44043</c:v>
                </c:pt>
                <c:pt idx="1022">
                  <c:v>44050</c:v>
                </c:pt>
                <c:pt idx="1023">
                  <c:v>44057</c:v>
                </c:pt>
                <c:pt idx="1024">
                  <c:v>44064</c:v>
                </c:pt>
                <c:pt idx="1025">
                  <c:v>44071</c:v>
                </c:pt>
                <c:pt idx="1026">
                  <c:v>44078</c:v>
                </c:pt>
                <c:pt idx="1027">
                  <c:v>44085</c:v>
                </c:pt>
                <c:pt idx="1028">
                  <c:v>44092</c:v>
                </c:pt>
                <c:pt idx="1029">
                  <c:v>44099</c:v>
                </c:pt>
                <c:pt idx="1030">
                  <c:v>44106</c:v>
                </c:pt>
                <c:pt idx="1031">
                  <c:v>44113</c:v>
                </c:pt>
                <c:pt idx="1032">
                  <c:v>44120</c:v>
                </c:pt>
                <c:pt idx="1033">
                  <c:v>44127</c:v>
                </c:pt>
                <c:pt idx="1034">
                  <c:v>44134</c:v>
                </c:pt>
                <c:pt idx="1035">
                  <c:v>44141</c:v>
                </c:pt>
                <c:pt idx="1036">
                  <c:v>44148</c:v>
                </c:pt>
                <c:pt idx="1037">
                  <c:v>44155</c:v>
                </c:pt>
                <c:pt idx="1038">
                  <c:v>44162</c:v>
                </c:pt>
                <c:pt idx="1039">
                  <c:v>44169</c:v>
                </c:pt>
                <c:pt idx="1040">
                  <c:v>44176</c:v>
                </c:pt>
                <c:pt idx="1041">
                  <c:v>44183</c:v>
                </c:pt>
                <c:pt idx="1042">
                  <c:v>44190</c:v>
                </c:pt>
                <c:pt idx="1043">
                  <c:v>44197</c:v>
                </c:pt>
                <c:pt idx="1044">
                  <c:v>44204</c:v>
                </c:pt>
                <c:pt idx="1045">
                  <c:v>44211</c:v>
                </c:pt>
                <c:pt idx="1046">
                  <c:v>44218</c:v>
                </c:pt>
                <c:pt idx="1047">
                  <c:v>44225</c:v>
                </c:pt>
                <c:pt idx="1048">
                  <c:v>44232</c:v>
                </c:pt>
                <c:pt idx="1049">
                  <c:v>44239</c:v>
                </c:pt>
                <c:pt idx="1050">
                  <c:v>44246</c:v>
                </c:pt>
                <c:pt idx="1051">
                  <c:v>44253</c:v>
                </c:pt>
                <c:pt idx="1052">
                  <c:v>44260</c:v>
                </c:pt>
                <c:pt idx="1053">
                  <c:v>44267</c:v>
                </c:pt>
                <c:pt idx="1054">
                  <c:v>44274</c:v>
                </c:pt>
                <c:pt idx="1055">
                  <c:v>44281</c:v>
                </c:pt>
                <c:pt idx="1056">
                  <c:v>44288</c:v>
                </c:pt>
                <c:pt idx="1057">
                  <c:v>44295</c:v>
                </c:pt>
                <c:pt idx="1058">
                  <c:v>44302</c:v>
                </c:pt>
                <c:pt idx="1059">
                  <c:v>44309</c:v>
                </c:pt>
                <c:pt idx="1060">
                  <c:v>44316</c:v>
                </c:pt>
                <c:pt idx="1061">
                  <c:v>44323</c:v>
                </c:pt>
                <c:pt idx="1062">
                  <c:v>44330</c:v>
                </c:pt>
                <c:pt idx="1063">
                  <c:v>44337</c:v>
                </c:pt>
                <c:pt idx="1064">
                  <c:v>44344</c:v>
                </c:pt>
                <c:pt idx="1065">
                  <c:v>44351</c:v>
                </c:pt>
                <c:pt idx="1066">
                  <c:v>44358</c:v>
                </c:pt>
                <c:pt idx="1067">
                  <c:v>44365</c:v>
                </c:pt>
                <c:pt idx="1068">
                  <c:v>44372</c:v>
                </c:pt>
                <c:pt idx="1069">
                  <c:v>44379</c:v>
                </c:pt>
                <c:pt idx="1070">
                  <c:v>44386</c:v>
                </c:pt>
                <c:pt idx="1071">
                  <c:v>44393</c:v>
                </c:pt>
                <c:pt idx="1072">
                  <c:v>44400</c:v>
                </c:pt>
                <c:pt idx="1073">
                  <c:v>44407</c:v>
                </c:pt>
                <c:pt idx="1074">
                  <c:v>44414</c:v>
                </c:pt>
                <c:pt idx="1075">
                  <c:v>44421</c:v>
                </c:pt>
                <c:pt idx="1076">
                  <c:v>44428</c:v>
                </c:pt>
                <c:pt idx="1077">
                  <c:v>44435</c:v>
                </c:pt>
                <c:pt idx="1078">
                  <c:v>44442</c:v>
                </c:pt>
                <c:pt idx="1079">
                  <c:v>44449</c:v>
                </c:pt>
                <c:pt idx="1080">
                  <c:v>44456</c:v>
                </c:pt>
                <c:pt idx="1081">
                  <c:v>44463</c:v>
                </c:pt>
                <c:pt idx="1082">
                  <c:v>44470</c:v>
                </c:pt>
              </c:numCache>
            </c:numRef>
          </c:cat>
          <c:val>
            <c:numRef>
              <c:f>'Weekly Raw'!$C$45:$APP$45</c:f>
              <c:numCache>
                <c:formatCode>#,##0_);\(#,##0\)</c:formatCode>
                <c:ptCount val="1106"/>
                <c:pt idx="4" formatCode="0%">
                  <c:v>-3.950565474100165E-2</c:v>
                </c:pt>
                <c:pt idx="5" formatCode="0%">
                  <c:v>-1.9297803440142314E-2</c:v>
                </c:pt>
                <c:pt idx="6" formatCode="0%">
                  <c:v>1.5168582796100782E-2</c:v>
                </c:pt>
                <c:pt idx="7" formatCode="0%">
                  <c:v>8.1331413993701585E-3</c:v>
                </c:pt>
                <c:pt idx="8" formatCode="0%">
                  <c:v>2.7666141210303863E-2</c:v>
                </c:pt>
                <c:pt idx="9" formatCode="0%">
                  <c:v>-2.5528005193414249E-2</c:v>
                </c:pt>
                <c:pt idx="10" formatCode="0%">
                  <c:v>-5.0336393039932426E-2</c:v>
                </c:pt>
                <c:pt idx="11" formatCode="0%">
                  <c:v>-4.0218219437012981E-2</c:v>
                </c:pt>
                <c:pt idx="12" formatCode="0%">
                  <c:v>-9.4991374244061122E-3</c:v>
                </c:pt>
                <c:pt idx="13" formatCode="0%">
                  <c:v>-1.4203649604636048E-2</c:v>
                </c:pt>
                <c:pt idx="14" formatCode="0%">
                  <c:v>5.9693497156525499E-3</c:v>
                </c:pt>
                <c:pt idx="15" formatCode="0%">
                  <c:v>5.0934073372141953E-3</c:v>
                </c:pt>
                <c:pt idx="16" formatCode="0%">
                  <c:v>-3.1945954605283045E-2</c:v>
                </c:pt>
                <c:pt idx="17" formatCode="0%">
                  <c:v>-2.9855497137097897E-3</c:v>
                </c:pt>
                <c:pt idx="18" formatCode="0%">
                  <c:v>-1.9194891675688774E-2</c:v>
                </c:pt>
                <c:pt idx="19" formatCode="0%">
                  <c:v>-3.2102605343913071E-2</c:v>
                </c:pt>
                <c:pt idx="20" formatCode="0%">
                  <c:v>-2.9357149890013146E-2</c:v>
                </c:pt>
                <c:pt idx="21" formatCode="0%">
                  <c:v>-4.6455356708107409E-2</c:v>
                </c:pt>
                <c:pt idx="22" formatCode="0%">
                  <c:v>-2.7503099601974279E-2</c:v>
                </c:pt>
                <c:pt idx="23" formatCode="0%">
                  <c:v>-1.312235748700552E-2</c:v>
                </c:pt>
                <c:pt idx="24" formatCode="0%">
                  <c:v>7.4745771561490759E-3</c:v>
                </c:pt>
                <c:pt idx="25" formatCode="0%">
                  <c:v>3.0592335365158041E-2</c:v>
                </c:pt>
                <c:pt idx="26" formatCode="0%">
                  <c:v>1.4726086177290876E-2</c:v>
                </c:pt>
                <c:pt idx="27" formatCode="0%">
                  <c:v>1.5728008957608841E-2</c:v>
                </c:pt>
                <c:pt idx="28" formatCode="0%">
                  <c:v>-1.8976123779322673E-2</c:v>
                </c:pt>
                <c:pt idx="29" formatCode="0%">
                  <c:v>3.771702017194567E-3</c:v>
                </c:pt>
                <c:pt idx="30" formatCode="0%">
                  <c:v>3.9609781212090134E-2</c:v>
                </c:pt>
                <c:pt idx="31" formatCode="0%">
                  <c:v>2.1438844169235693E-2</c:v>
                </c:pt>
                <c:pt idx="32" formatCode="0%">
                  <c:v>2.775655617119388E-2</c:v>
                </c:pt>
                <c:pt idx="33" formatCode="0%">
                  <c:v>-3.7762073190528156E-4</c:v>
                </c:pt>
                <c:pt idx="34" formatCode="0%">
                  <c:v>-1.6826573292545E-2</c:v>
                </c:pt>
                <c:pt idx="35" formatCode="0%">
                  <c:v>-3.0663510507438207E-2</c:v>
                </c:pt>
                <c:pt idx="36" formatCode="0%">
                  <c:v>-6.2827736766386533E-3</c:v>
                </c:pt>
                <c:pt idx="37" formatCode="0%">
                  <c:v>-2.3272119560876159E-2</c:v>
                </c:pt>
                <c:pt idx="38" formatCode="0%">
                  <c:v>-1.6068375500108978E-2</c:v>
                </c:pt>
                <c:pt idx="39" formatCode="0%">
                  <c:v>1.0713510346894495E-2</c:v>
                </c:pt>
                <c:pt idx="40" formatCode="0%">
                  <c:v>1.1416076434707101E-3</c:v>
                </c:pt>
                <c:pt idx="41" formatCode="0%">
                  <c:v>7.0461319309342851E-3</c:v>
                </c:pt>
                <c:pt idx="42" formatCode="0%">
                  <c:v>-7.0005680866399578E-3</c:v>
                </c:pt>
                <c:pt idx="43" formatCode="0%">
                  <c:v>-1.6004869194501392E-2</c:v>
                </c:pt>
                <c:pt idx="44" formatCode="0%">
                  <c:v>-7.9284582368690515E-3</c:v>
                </c:pt>
                <c:pt idx="45" formatCode="0%">
                  <c:v>2.495658400112144E-2</c:v>
                </c:pt>
                <c:pt idx="46" formatCode="0%">
                  <c:v>5.1689875040140887E-2</c:v>
                </c:pt>
                <c:pt idx="47" formatCode="0%">
                  <c:v>0.12474884249148244</c:v>
                </c:pt>
                <c:pt idx="48" formatCode="0%">
                  <c:v>0.13794978247252532</c:v>
                </c:pt>
                <c:pt idx="49" formatCode="0%">
                  <c:v>0.13954014666711934</c:v>
                </c:pt>
                <c:pt idx="50" formatCode="0%">
                  <c:v>9.6659987400671499E-2</c:v>
                </c:pt>
                <c:pt idx="51" formatCode="0%">
                  <c:v>3.2110341058320779E-2</c:v>
                </c:pt>
                <c:pt idx="52" formatCode="0%">
                  <c:v>-1.1167881921475553E-2</c:v>
                </c:pt>
                <c:pt idx="53" formatCode="0%">
                  <c:v>-5.0054008012563433E-2</c:v>
                </c:pt>
                <c:pt idx="54" formatCode="0%">
                  <c:v>-4.843494338074783E-2</c:v>
                </c:pt>
                <c:pt idx="55" formatCode="0%">
                  <c:v>-5.7596101175048764E-2</c:v>
                </c:pt>
                <c:pt idx="56" formatCode="0%">
                  <c:v>-3.9641531124979368E-2</c:v>
                </c:pt>
                <c:pt idx="57" formatCode="0%">
                  <c:v>-4.8301797772760446E-2</c:v>
                </c:pt>
                <c:pt idx="58" formatCode="0%">
                  <c:v>-4.3936334558861145E-2</c:v>
                </c:pt>
                <c:pt idx="59" formatCode="0%">
                  <c:v>-6.1886272910277262E-2</c:v>
                </c:pt>
                <c:pt idx="60" formatCode="0%">
                  <c:v>-5.9136626127959557E-2</c:v>
                </c:pt>
                <c:pt idx="61" formatCode="0%">
                  <c:v>-4.5749640989246165E-2</c:v>
                </c:pt>
                <c:pt idx="62" formatCode="0%">
                  <c:v>-4.7410911275205803E-2</c:v>
                </c:pt>
                <c:pt idx="63" formatCode="0%">
                  <c:v>-2.5800556790434692E-2</c:v>
                </c:pt>
                <c:pt idx="64" formatCode="0%">
                  <c:v>-1.9442274067043019E-2</c:v>
                </c:pt>
                <c:pt idx="65" formatCode="0%">
                  <c:v>-1.7221245339758884E-2</c:v>
                </c:pt>
                <c:pt idx="66" formatCode="0%">
                  <c:v>1.3165065769161099E-2</c:v>
                </c:pt>
                <c:pt idx="67" formatCode="0%">
                  <c:v>4.7935222141033407E-3</c:v>
                </c:pt>
                <c:pt idx="68" formatCode="0%">
                  <c:v>-1.3575354388070116E-2</c:v>
                </c:pt>
                <c:pt idx="69" formatCode="0%">
                  <c:v>9.5772523506039153E-3</c:v>
                </c:pt>
                <c:pt idx="70" formatCode="0%">
                  <c:v>-1.3036333403548817E-5</c:v>
                </c:pt>
                <c:pt idx="71" formatCode="0%">
                  <c:v>1.6225513072385844E-2</c:v>
                </c:pt>
                <c:pt idx="72" formatCode="0%">
                  <c:v>3.446312716035882E-2</c:v>
                </c:pt>
                <c:pt idx="73" formatCode="0%">
                  <c:v>1.3692148127719683E-2</c:v>
                </c:pt>
                <c:pt idx="74" formatCode="0%">
                  <c:v>-1.3667496993373662E-3</c:v>
                </c:pt>
                <c:pt idx="75" formatCode="0%">
                  <c:v>6.297089598147565E-3</c:v>
                </c:pt>
                <c:pt idx="76" formatCode="0%">
                  <c:v>4.1454672835881112E-3</c:v>
                </c:pt>
                <c:pt idx="77" formatCode="0%">
                  <c:v>2.2408180143201006E-2</c:v>
                </c:pt>
                <c:pt idx="78" formatCode="0%">
                  <c:v>3.5027231095289268E-2</c:v>
                </c:pt>
                <c:pt idx="79" formatCode="0%">
                  <c:v>3.3075799943713902E-2</c:v>
                </c:pt>
                <c:pt idx="80" formatCode="0%">
                  <c:v>4.7524492934045925E-2</c:v>
                </c:pt>
                <c:pt idx="81" formatCode="0%">
                  <c:v>6.2010136870471522E-2</c:v>
                </c:pt>
                <c:pt idx="82" formatCode="0%">
                  <c:v>5.4123365161632631E-2</c:v>
                </c:pt>
                <c:pt idx="83" formatCode="0%">
                  <c:v>4.2296753983213753E-2</c:v>
                </c:pt>
                <c:pt idx="84" formatCode="0%">
                  <c:v>3.2953779875871669E-2</c:v>
                </c:pt>
                <c:pt idx="85" formatCode="0%">
                  <c:v>4.5719353233546478E-3</c:v>
                </c:pt>
                <c:pt idx="86" formatCode="0%">
                  <c:v>-8.0492843586662532E-3</c:v>
                </c:pt>
                <c:pt idx="87" formatCode="0%">
                  <c:v>-4.4654307457202558E-3</c:v>
                </c:pt>
                <c:pt idx="88" formatCode="0%">
                  <c:v>-2.1973713571624254E-2</c:v>
                </c:pt>
                <c:pt idx="89" formatCode="0%">
                  <c:v>-3.2296707318278051E-2</c:v>
                </c:pt>
                <c:pt idx="90" formatCode="0%">
                  <c:v>2.2986323168794343E-4</c:v>
                </c:pt>
                <c:pt idx="91" formatCode="0%">
                  <c:v>2.2922543337400292E-3</c:v>
                </c:pt>
                <c:pt idx="92" formatCode="0%">
                  <c:v>2.4796971176751281E-2</c:v>
                </c:pt>
                <c:pt idx="93" formatCode="0%">
                  <c:v>2.4305257170319949E-2</c:v>
                </c:pt>
                <c:pt idx="94" formatCode="0%">
                  <c:v>1.2146260120018626E-2</c:v>
                </c:pt>
                <c:pt idx="95" formatCode="0%">
                  <c:v>1.8154452727248804E-2</c:v>
                </c:pt>
                <c:pt idx="96" formatCode="0%">
                  <c:v>2.8411904299060042E-2</c:v>
                </c:pt>
                <c:pt idx="97" formatCode="0%">
                  <c:v>8.2719314865104199E-2</c:v>
                </c:pt>
                <c:pt idx="98" formatCode="0%">
                  <c:v>9.2754873569429019E-2</c:v>
                </c:pt>
                <c:pt idx="99" formatCode="0%">
                  <c:v>0.14870730849481273</c:v>
                </c:pt>
                <c:pt idx="100" formatCode="0%">
                  <c:v>0.14952974264462204</c:v>
                </c:pt>
                <c:pt idx="101" formatCode="0%">
                  <c:v>0.12115392379403689</c:v>
                </c:pt>
                <c:pt idx="102" formatCode="0%">
                  <c:v>8.8074762119481731E-2</c:v>
                </c:pt>
                <c:pt idx="103" formatCode="0%">
                  <c:v>3.9029675670576358E-2</c:v>
                </c:pt>
                <c:pt idx="104" formatCode="0%">
                  <c:v>1.8046095806623086E-3</c:v>
                </c:pt>
                <c:pt idx="105" formatCode="0%">
                  <c:v>-2.6662288324444505E-2</c:v>
                </c:pt>
                <c:pt idx="106" formatCode="0%">
                  <c:v>-4.3710775686916392E-2</c:v>
                </c:pt>
                <c:pt idx="107" formatCode="0%">
                  <c:v>-6.4228075312209532E-2</c:v>
                </c:pt>
                <c:pt idx="108" formatCode="0%">
                  <c:v>-3.3657418600507305E-2</c:v>
                </c:pt>
                <c:pt idx="109" formatCode="0%">
                  <c:v>-2.5813630490685302E-2</c:v>
                </c:pt>
                <c:pt idx="110" formatCode="0%">
                  <c:v>4.0210170574002113E-3</c:v>
                </c:pt>
                <c:pt idx="111" formatCode="0%">
                  <c:v>1.1589753083255605E-2</c:v>
                </c:pt>
                <c:pt idx="112" formatCode="0%">
                  <c:v>1.9521688245350832E-2</c:v>
                </c:pt>
                <c:pt idx="113" formatCode="0%">
                  <c:v>2.4779849841847224E-2</c:v>
                </c:pt>
                <c:pt idx="114" formatCode="0%">
                  <c:v>1.9663637643042797E-2</c:v>
                </c:pt>
                <c:pt idx="115" formatCode="0%">
                  <c:v>1.1006241182379251E-2</c:v>
                </c:pt>
                <c:pt idx="116" formatCode="0%">
                  <c:v>1.2856420380301437E-2</c:v>
                </c:pt>
                <c:pt idx="117" formatCode="0%">
                  <c:v>6.8571980475493621E-3</c:v>
                </c:pt>
                <c:pt idx="118" formatCode="0%">
                  <c:v>1.4698254623811913E-2</c:v>
                </c:pt>
                <c:pt idx="119" formatCode="0%">
                  <c:v>3.1420874348852434E-2</c:v>
                </c:pt>
                <c:pt idx="120" formatCode="0%">
                  <c:v>1.3566423271806016E-2</c:v>
                </c:pt>
                <c:pt idx="121" formatCode="0%">
                  <c:v>3.681023749572887E-2</c:v>
                </c:pt>
                <c:pt idx="122" formatCode="0%">
                  <c:v>4.7328122818607321E-2</c:v>
                </c:pt>
                <c:pt idx="123" formatCode="0%">
                  <c:v>5.3449069932853366E-2</c:v>
                </c:pt>
                <c:pt idx="124" formatCode="0%">
                  <c:v>5.8246782230085392E-2</c:v>
                </c:pt>
                <c:pt idx="125" formatCode="0%">
                  <c:v>6.7512270432837695E-2</c:v>
                </c:pt>
                <c:pt idx="126" formatCode="0%">
                  <c:v>5.6242594014682901E-2</c:v>
                </c:pt>
                <c:pt idx="127" formatCode="0%">
                  <c:v>4.9041227569533996E-2</c:v>
                </c:pt>
                <c:pt idx="128" formatCode="0%">
                  <c:v>2.5190253815625674E-2</c:v>
                </c:pt>
                <c:pt idx="129" formatCode="0%">
                  <c:v>3.1594648856653196E-2</c:v>
                </c:pt>
                <c:pt idx="130" formatCode="0%">
                  <c:v>4.8735725152075027E-2</c:v>
                </c:pt>
                <c:pt idx="131" formatCode="0%">
                  <c:v>5.1696793355666015E-2</c:v>
                </c:pt>
                <c:pt idx="132" formatCode="0%">
                  <c:v>7.2225682543465286E-2</c:v>
                </c:pt>
                <c:pt idx="133" formatCode="0%">
                  <c:v>6.0623207964104697E-2</c:v>
                </c:pt>
                <c:pt idx="134" formatCode="0%">
                  <c:v>7.3411494360849927E-2</c:v>
                </c:pt>
                <c:pt idx="135" formatCode="0%">
                  <c:v>2.0598997093935312E-2</c:v>
                </c:pt>
                <c:pt idx="136" formatCode="0%">
                  <c:v>1.5018599298846524E-2</c:v>
                </c:pt>
                <c:pt idx="137" formatCode="0%">
                  <c:v>2.1362722391675693E-3</c:v>
                </c:pt>
                <c:pt idx="138" formatCode="0%">
                  <c:v>-6.7492958932037217E-3</c:v>
                </c:pt>
                <c:pt idx="139" formatCode="0%">
                  <c:v>2.4310800834157487E-2</c:v>
                </c:pt>
                <c:pt idx="140" formatCode="0%">
                  <c:v>3.0191688333288225E-2</c:v>
                </c:pt>
                <c:pt idx="141" formatCode="0%">
                  <c:v>3.781766997428182E-2</c:v>
                </c:pt>
                <c:pt idx="142" formatCode="0%">
                  <c:v>2.6046643018039717E-2</c:v>
                </c:pt>
                <c:pt idx="143" formatCode="0%">
                  <c:v>4.1640399924732119E-2</c:v>
                </c:pt>
                <c:pt idx="144" formatCode="0%">
                  <c:v>2.4923637669294507E-2</c:v>
                </c:pt>
                <c:pt idx="145" formatCode="0%">
                  <c:v>6.2276429245748943E-3</c:v>
                </c:pt>
                <c:pt idx="146" formatCode="0%">
                  <c:v>1.3745194385141657E-2</c:v>
                </c:pt>
                <c:pt idx="147" formatCode="0%">
                  <c:v>4.3424434941259804E-2</c:v>
                </c:pt>
                <c:pt idx="148" formatCode="0%">
                  <c:v>7.1369984187906965E-2</c:v>
                </c:pt>
                <c:pt idx="149" formatCode="0%">
                  <c:v>0.12829094147970621</c:v>
                </c:pt>
                <c:pt idx="150" formatCode="0%">
                  <c:v>0.13628431393865625</c:v>
                </c:pt>
                <c:pt idx="151" formatCode="0%">
                  <c:v>0.14834675833662025</c:v>
                </c:pt>
                <c:pt idx="152" formatCode="0%">
                  <c:v>0.11861294931746813</c:v>
                </c:pt>
                <c:pt idx="153" formatCode="0%">
                  <c:v>9.2824006556841532E-2</c:v>
                </c:pt>
                <c:pt idx="154" formatCode="0%">
                  <c:v>8.9840653852179875E-2</c:v>
                </c:pt>
                <c:pt idx="155" formatCode="0%">
                  <c:v>5.4314431252187045E-2</c:v>
                </c:pt>
                <c:pt idx="156" formatCode="0%">
                  <c:v>4.9808379519220347E-2</c:v>
                </c:pt>
                <c:pt idx="157" formatCode="0%">
                  <c:v>1.6999411686245303E-2</c:v>
                </c:pt>
                <c:pt idx="158" formatCode="0%">
                  <c:v>-1.3325172362702142E-2</c:v>
                </c:pt>
                <c:pt idx="159" formatCode="0%">
                  <c:v>-2.3740260742560082E-2</c:v>
                </c:pt>
                <c:pt idx="160" formatCode="0%">
                  <c:v>-1.637659358641208E-2</c:v>
                </c:pt>
                <c:pt idx="161" formatCode="0%">
                  <c:v>5.4203051706376293E-3</c:v>
                </c:pt>
                <c:pt idx="162" formatCode="0%">
                  <c:v>3.7135693937643266E-2</c:v>
                </c:pt>
                <c:pt idx="163" formatCode="0%">
                  <c:v>4.6254327680175678E-2</c:v>
                </c:pt>
                <c:pt idx="164" formatCode="0%">
                  <c:v>5.9670987644050433E-2</c:v>
                </c:pt>
                <c:pt idx="165" formatCode="0%">
                  <c:v>4.5142533249840522E-2</c:v>
                </c:pt>
                <c:pt idx="166" formatCode="0%">
                  <c:v>3.4625321794270247E-2</c:v>
                </c:pt>
                <c:pt idx="167" formatCode="0%">
                  <c:v>3.082407759703587E-3</c:v>
                </c:pt>
                <c:pt idx="168" formatCode="0%">
                  <c:v>-5.2119131888037629E-3</c:v>
                </c:pt>
                <c:pt idx="169" formatCode="0%">
                  <c:v>-9.8075300787128228E-3</c:v>
                </c:pt>
                <c:pt idx="170" formatCode="0%">
                  <c:v>-2.3293155805481747E-2</c:v>
                </c:pt>
                <c:pt idx="171" formatCode="0%">
                  <c:v>2.3925384166563202E-3</c:v>
                </c:pt>
                <c:pt idx="172" formatCode="0%">
                  <c:v>-7.8143025742012373E-3</c:v>
                </c:pt>
                <c:pt idx="173" formatCode="0%">
                  <c:v>6.8186276509660804E-3</c:v>
                </c:pt>
                <c:pt idx="174" formatCode="0%">
                  <c:v>1.1622167565510599E-2</c:v>
                </c:pt>
                <c:pt idx="175" formatCode="0%">
                  <c:v>1.9723570307403016E-2</c:v>
                </c:pt>
                <c:pt idx="176" formatCode="0%">
                  <c:v>2.3277882349465928E-2</c:v>
                </c:pt>
                <c:pt idx="177" formatCode="0%">
                  <c:v>2.9709303547205357E-2</c:v>
                </c:pt>
                <c:pt idx="178" formatCode="0%">
                  <c:v>2.9700178642507291E-2</c:v>
                </c:pt>
                <c:pt idx="179" formatCode="0%">
                  <c:v>2.3115323744081318E-2</c:v>
                </c:pt>
                <c:pt idx="180" formatCode="0%">
                  <c:v>3.9323186286989165E-2</c:v>
                </c:pt>
                <c:pt idx="181" formatCode="0%">
                  <c:v>2.5247800663340092E-2</c:v>
                </c:pt>
                <c:pt idx="182" formatCode="0%">
                  <c:v>2.2372562097227489E-2</c:v>
                </c:pt>
                <c:pt idx="183" formatCode="0%">
                  <c:v>4.3286583248080435E-2</c:v>
                </c:pt>
                <c:pt idx="184" formatCode="0%">
                  <c:v>4.712108536826598E-2</c:v>
                </c:pt>
                <c:pt idx="185" formatCode="0%">
                  <c:v>5.3077924419291378E-2</c:v>
                </c:pt>
                <c:pt idx="186" formatCode="0%">
                  <c:v>6.5970183956508777E-2</c:v>
                </c:pt>
                <c:pt idx="187" formatCode="0%">
                  <c:v>3.5008917043541476E-2</c:v>
                </c:pt>
                <c:pt idx="188" formatCode="0%">
                  <c:v>3.9448130631061007E-2</c:v>
                </c:pt>
                <c:pt idx="189" formatCode="0%">
                  <c:v>2.0877240288065257E-2</c:v>
                </c:pt>
                <c:pt idx="190" formatCode="0%">
                  <c:v>7.3186428568450257E-3</c:v>
                </c:pt>
                <c:pt idx="191" formatCode="0%">
                  <c:v>2.1061692083260919E-2</c:v>
                </c:pt>
                <c:pt idx="192" formatCode="0%">
                  <c:v>-1.1864555981845326E-3</c:v>
                </c:pt>
                <c:pt idx="193" formatCode="0%">
                  <c:v>1.1906467942267573E-2</c:v>
                </c:pt>
                <c:pt idx="194" formatCode="0%">
                  <c:v>1.4977669016826844E-2</c:v>
                </c:pt>
                <c:pt idx="195" formatCode="0%">
                  <c:v>1.4116159777470827E-3</c:v>
                </c:pt>
                <c:pt idx="196" formatCode="0%">
                  <c:v>-4.9805476378540492E-3</c:v>
                </c:pt>
                <c:pt idx="197" formatCode="0%">
                  <c:v>-2.9128543666057105E-4</c:v>
                </c:pt>
                <c:pt idx="198" formatCode="0%">
                  <c:v>1.7566657005767983E-2</c:v>
                </c:pt>
                <c:pt idx="199" formatCode="0%">
                  <c:v>3.4091973972944167E-2</c:v>
                </c:pt>
                <c:pt idx="200" formatCode="0%">
                  <c:v>4.8340154644487709E-2</c:v>
                </c:pt>
                <c:pt idx="201" formatCode="0%">
                  <c:v>6.1960442969055451E-2</c:v>
                </c:pt>
                <c:pt idx="202" formatCode="0%">
                  <c:v>0.10006469788982053</c:v>
                </c:pt>
                <c:pt idx="203" formatCode="0%">
                  <c:v>0.12122437381601658</c:v>
                </c:pt>
                <c:pt idx="204" formatCode="0%">
                  <c:v>0.12858005146433782</c:v>
                </c:pt>
                <c:pt idx="205" formatCode="0%">
                  <c:v>0.1125370902524403</c:v>
                </c:pt>
                <c:pt idx="206" formatCode="0%">
                  <c:v>8.0481844279376213E-2</c:v>
                </c:pt>
                <c:pt idx="207" formatCode="0%">
                  <c:v>7.8012447752617176E-2</c:v>
                </c:pt>
                <c:pt idx="208" formatCode="0%">
                  <c:v>6.5105613133902951E-2</c:v>
                </c:pt>
                <c:pt idx="209" formatCode="0%">
                  <c:v>4.9700037423037413E-2</c:v>
                </c:pt>
                <c:pt idx="210" formatCode="0%">
                  <c:v>2.7913493742015572E-2</c:v>
                </c:pt>
                <c:pt idx="211" formatCode="0%">
                  <c:v>7.2811946384669923E-3</c:v>
                </c:pt>
                <c:pt idx="212" formatCode="0%">
                  <c:v>1.5417733482531615E-2</c:v>
                </c:pt>
                <c:pt idx="213" formatCode="0%">
                  <c:v>7.4318323341469039E-3</c:v>
                </c:pt>
                <c:pt idx="214" formatCode="0%">
                  <c:v>1.5143801341999996E-2</c:v>
                </c:pt>
                <c:pt idx="215" formatCode="0%">
                  <c:v>1.0144742590313838E-2</c:v>
                </c:pt>
                <c:pt idx="216" formatCode="0%">
                  <c:v>-1.2732663942878197E-3</c:v>
                </c:pt>
                <c:pt idx="217" formatCode="0%">
                  <c:v>1.7696881070915715E-2</c:v>
                </c:pt>
                <c:pt idx="218" formatCode="0%">
                  <c:v>9.2707311914539403E-3</c:v>
                </c:pt>
                <c:pt idx="219" formatCode="0%">
                  <c:v>8.0740382946817846E-3</c:v>
                </c:pt>
                <c:pt idx="220" formatCode="0%">
                  <c:v>2.2034987725642941E-2</c:v>
                </c:pt>
                <c:pt idx="221" formatCode="0%">
                  <c:v>4.4066822556191765E-2</c:v>
                </c:pt>
                <c:pt idx="222" formatCode="0%">
                  <c:v>2.8276962236730485E-2</c:v>
                </c:pt>
                <c:pt idx="223" formatCode="0%">
                  <c:v>2.1173210312981139E-2</c:v>
                </c:pt>
                <c:pt idx="224" formatCode="0%">
                  <c:v>1.2987886049660835E-2</c:v>
                </c:pt>
                <c:pt idx="225" formatCode="0%">
                  <c:v>7.9990915917753647E-3</c:v>
                </c:pt>
                <c:pt idx="226" formatCode="0%">
                  <c:v>2.867316076885662E-2</c:v>
                </c:pt>
                <c:pt idx="227" formatCode="0%">
                  <c:v>1.6866275030675393E-2</c:v>
                </c:pt>
                <c:pt idx="228" formatCode="0%">
                  <c:v>1.9820593909921858E-2</c:v>
                </c:pt>
                <c:pt idx="229" formatCode="0%">
                  <c:v>7.5571859415413112E-3</c:v>
                </c:pt>
                <c:pt idx="230" formatCode="0%">
                  <c:v>-8.9930932269063346E-3</c:v>
                </c:pt>
                <c:pt idx="231" formatCode="0%">
                  <c:v>8.2144294482899838E-4</c:v>
                </c:pt>
                <c:pt idx="232" formatCode="0%">
                  <c:v>2.3112527954201045E-2</c:v>
                </c:pt>
                <c:pt idx="233" formatCode="0%">
                  <c:v>2.6683749008759694E-2</c:v>
                </c:pt>
                <c:pt idx="234" formatCode="0%">
                  <c:v>7.1155021795822559E-2</c:v>
                </c:pt>
                <c:pt idx="235" formatCode="0%">
                  <c:v>6.6568853463233824E-2</c:v>
                </c:pt>
                <c:pt idx="236" formatCode="0%">
                  <c:v>4.8577655156021304E-2</c:v>
                </c:pt>
                <c:pt idx="237" formatCode="0%">
                  <c:v>5.5173020513414217E-2</c:v>
                </c:pt>
                <c:pt idx="238" formatCode="0%">
                  <c:v>3.3439366568656315E-2</c:v>
                </c:pt>
                <c:pt idx="239" formatCode="0%">
                  <c:v>5.08104499391413E-2</c:v>
                </c:pt>
                <c:pt idx="240" formatCode="0%">
                  <c:v>4.8461499150045828E-2</c:v>
                </c:pt>
                <c:pt idx="241" formatCode="0%">
                  <c:v>3.4272715077636517E-2</c:v>
                </c:pt>
                <c:pt idx="242" formatCode="0%">
                  <c:v>2.5659817222488002E-2</c:v>
                </c:pt>
                <c:pt idx="243" formatCode="0%">
                  <c:v>3.7884079592930719E-2</c:v>
                </c:pt>
                <c:pt idx="244" formatCode="0%">
                  <c:v>1.9285155349218819E-2</c:v>
                </c:pt>
                <c:pt idx="245" formatCode="0%">
                  <c:v>3.9088343485556232E-2</c:v>
                </c:pt>
                <c:pt idx="246" formatCode="0%">
                  <c:v>3.4162008043892689E-2</c:v>
                </c:pt>
                <c:pt idx="247" formatCode="0%">
                  <c:v>9.1966112961383573E-3</c:v>
                </c:pt>
                <c:pt idx="248" formatCode="0%">
                  <c:v>3.0888992830842454E-2</c:v>
                </c:pt>
                <c:pt idx="249" formatCode="0%">
                  <c:v>1.6871087723331568E-2</c:v>
                </c:pt>
                <c:pt idx="250" formatCode="0%">
                  <c:v>1.3204856331331838E-2</c:v>
                </c:pt>
                <c:pt idx="251" formatCode="0%">
                  <c:v>4.4983963655078174E-2</c:v>
                </c:pt>
                <c:pt idx="252" formatCode="0%">
                  <c:v>3.4383401251688817E-2</c:v>
                </c:pt>
                <c:pt idx="253" formatCode="0%">
                  <c:v>2.9008655502314351E-2</c:v>
                </c:pt>
                <c:pt idx="254" formatCode="0%">
                  <c:v>0.10254245722148236</c:v>
                </c:pt>
                <c:pt idx="255" formatCode="0%">
                  <c:v>0.109291913181782</c:v>
                </c:pt>
                <c:pt idx="256" formatCode="0%">
                  <c:v>0.14396349506249329</c:v>
                </c:pt>
                <c:pt idx="257" formatCode="0%">
                  <c:v>0.12889961409643758</c:v>
                </c:pt>
                <c:pt idx="258" formatCode="0%">
                  <c:v>5.8379290657408767E-2</c:v>
                </c:pt>
                <c:pt idx="259" formatCode="0%">
                  <c:v>6.47959525503079E-2</c:v>
                </c:pt>
                <c:pt idx="260" formatCode="0%">
                  <c:v>1.7686080945954474E-2</c:v>
                </c:pt>
                <c:pt idx="261" formatCode="0%">
                  <c:v>4.5099032564524411E-2</c:v>
                </c:pt>
                <c:pt idx="262" formatCode="0%">
                  <c:v>3.342849936119574E-2</c:v>
                </c:pt>
                <c:pt idx="263" formatCode="0%">
                  <c:v>-9.8052076772531249E-3</c:v>
                </c:pt>
                <c:pt idx="264" formatCode="0%">
                  <c:v>8.2482315039449361E-3</c:v>
                </c:pt>
                <c:pt idx="265" formatCode="0%">
                  <c:v>-9.7705474515935586E-3</c:v>
                </c:pt>
                <c:pt idx="266" formatCode="0%">
                  <c:v>-1.2309584867065126E-4</c:v>
                </c:pt>
                <c:pt idx="267" formatCode="0%">
                  <c:v>7.8987205633767044E-3</c:v>
                </c:pt>
                <c:pt idx="268" formatCode="0%">
                  <c:v>1.394134872138153E-2</c:v>
                </c:pt>
                <c:pt idx="269" formatCode="0%">
                  <c:v>7.7635348124940329E-3</c:v>
                </c:pt>
                <c:pt idx="270" formatCode="0%">
                  <c:v>4.5339119209768519E-3</c:v>
                </c:pt>
                <c:pt idx="271" formatCode="0%">
                  <c:v>2.4906671465042329E-2</c:v>
                </c:pt>
                <c:pt idx="272" formatCode="0%">
                  <c:v>3.022455725586215E-2</c:v>
                </c:pt>
                <c:pt idx="273" formatCode="0%">
                  <c:v>4.9831696853330554E-2</c:v>
                </c:pt>
                <c:pt idx="274" formatCode="0%">
                  <c:v>5.4348788619808852E-2</c:v>
                </c:pt>
                <c:pt idx="275" formatCode="0%">
                  <c:v>3.8733639891184168E-2</c:v>
                </c:pt>
                <c:pt idx="276" formatCode="0%">
                  <c:v>4.295508384410085E-2</c:v>
                </c:pt>
                <c:pt idx="277" formatCode="0%">
                  <c:v>3.8349834590669651E-2</c:v>
                </c:pt>
                <c:pt idx="278" formatCode="0%">
                  <c:v>4.7597325127655576E-2</c:v>
                </c:pt>
                <c:pt idx="279" formatCode="0%">
                  <c:v>4.2290152344705012E-2</c:v>
                </c:pt>
                <c:pt idx="280" formatCode="0%">
                  <c:v>2.7851781638549955E-2</c:v>
                </c:pt>
                <c:pt idx="281" formatCode="0%">
                  <c:v>4.1398501108026231E-2</c:v>
                </c:pt>
                <c:pt idx="282" formatCode="0%">
                  <c:v>4.7571168169344036E-2</c:v>
                </c:pt>
                <c:pt idx="283" formatCode="0%">
                  <c:v>6.0152316187801258E-2</c:v>
                </c:pt>
                <c:pt idx="284" formatCode="0%">
                  <c:v>3.6590744078185855E-2</c:v>
                </c:pt>
                <c:pt idx="285" formatCode="0%">
                  <c:v>2.8660184984588444E-2</c:v>
                </c:pt>
                <c:pt idx="286" formatCode="0%">
                  <c:v>5.1896848212008351E-2</c:v>
                </c:pt>
                <c:pt idx="287" formatCode="0%">
                  <c:v>4.26121142503888E-2</c:v>
                </c:pt>
                <c:pt idx="288" formatCode="0%">
                  <c:v>4.6278783949116997E-2</c:v>
                </c:pt>
                <c:pt idx="289" formatCode="0%">
                  <c:v>4.3715015820403602E-2</c:v>
                </c:pt>
                <c:pt idx="290" formatCode="0%">
                  <c:v>2.5014804297635473E-2</c:v>
                </c:pt>
                <c:pt idx="291" formatCode="0%">
                  <c:v>1.1689405340415293E-2</c:v>
                </c:pt>
                <c:pt idx="292" formatCode="0%">
                  <c:v>1.9493090976825611E-2</c:v>
                </c:pt>
                <c:pt idx="293" formatCode="0%">
                  <c:v>2.9465955697806301E-2</c:v>
                </c:pt>
                <c:pt idx="294" formatCode="0%">
                  <c:v>1.6023674118783138E-2</c:v>
                </c:pt>
                <c:pt idx="295" formatCode="0%">
                  <c:v>2.6988939346957119E-2</c:v>
                </c:pt>
                <c:pt idx="296" formatCode="0%">
                  <c:v>2.1160774906086699E-2</c:v>
                </c:pt>
                <c:pt idx="297" formatCode="0%">
                  <c:v>2.3554573021250302E-2</c:v>
                </c:pt>
                <c:pt idx="298" formatCode="0%">
                  <c:v>4.2055402063297498E-2</c:v>
                </c:pt>
                <c:pt idx="299" formatCode="0%">
                  <c:v>6.753005556852143E-2</c:v>
                </c:pt>
                <c:pt idx="300" formatCode="0%">
                  <c:v>8.4622833226167815E-2</c:v>
                </c:pt>
                <c:pt idx="301" formatCode="0%">
                  <c:v>6.8629154562820149E-2</c:v>
                </c:pt>
                <c:pt idx="302" formatCode="0%">
                  <c:v>5.0614714020067453E-2</c:v>
                </c:pt>
                <c:pt idx="303" formatCode="0%">
                  <c:v>2.6608307518384056E-2</c:v>
                </c:pt>
                <c:pt idx="304" formatCode="0%">
                  <c:v>6.8061993899252382E-2</c:v>
                </c:pt>
                <c:pt idx="305" formatCode="0%">
                  <c:v>9.1633045124314361E-2</c:v>
                </c:pt>
                <c:pt idx="306" formatCode="0%">
                  <c:v>0.11932024148939768</c:v>
                </c:pt>
                <c:pt idx="307" formatCode="0%">
                  <c:v>0.13562068464858035</c:v>
                </c:pt>
                <c:pt idx="308" formatCode="0%">
                  <c:v>0.11098784764067693</c:v>
                </c:pt>
                <c:pt idx="309" formatCode="0%">
                  <c:v>8.3665160905985525E-2</c:v>
                </c:pt>
                <c:pt idx="310" formatCode="0%">
                  <c:v>5.5689612839162184E-2</c:v>
                </c:pt>
                <c:pt idx="311" formatCode="0%">
                  <c:v>6.397537205370063E-2</c:v>
                </c:pt>
                <c:pt idx="312" formatCode="0%">
                  <c:v>3.6559425207937535E-2</c:v>
                </c:pt>
                <c:pt idx="313" formatCode="0%">
                  <c:v>2.9860923680519846E-2</c:v>
                </c:pt>
                <c:pt idx="314" formatCode="0%">
                  <c:v>1.6776677971159337E-2</c:v>
                </c:pt>
                <c:pt idx="315" formatCode="0%">
                  <c:v>-1.8551986802247566E-2</c:v>
                </c:pt>
                <c:pt idx="316" formatCode="0%">
                  <c:v>-2.6158554900723607E-2</c:v>
                </c:pt>
                <c:pt idx="317" formatCode="0%">
                  <c:v>-2.6029738938884495E-2</c:v>
                </c:pt>
                <c:pt idx="318" formatCode="0%">
                  <c:v>-2.244558085399373E-2</c:v>
                </c:pt>
                <c:pt idx="319" formatCode="0%">
                  <c:v>-2.1781159720779542E-4</c:v>
                </c:pt>
                <c:pt idx="320" formatCode="0%">
                  <c:v>1.9319796058145045E-2</c:v>
                </c:pt>
                <c:pt idx="321" formatCode="0%">
                  <c:v>2.7116639666166398E-2</c:v>
                </c:pt>
                <c:pt idx="322" formatCode="0%">
                  <c:v>2.0454290477972092E-2</c:v>
                </c:pt>
                <c:pt idx="323" formatCode="0%">
                  <c:v>1.6622532627008635E-2</c:v>
                </c:pt>
                <c:pt idx="324" formatCode="0%">
                  <c:v>5.004640834229912E-3</c:v>
                </c:pt>
                <c:pt idx="325" formatCode="0%">
                  <c:v>1.9591377881349903E-2</c:v>
                </c:pt>
                <c:pt idx="326" formatCode="0%">
                  <c:v>3.7580263293017113E-2</c:v>
                </c:pt>
                <c:pt idx="327" formatCode="0%">
                  <c:v>-1.9813010740996839E-2</c:v>
                </c:pt>
                <c:pt idx="328" formatCode="0%">
                  <c:v>-1.78362897435419E-2</c:v>
                </c:pt>
                <c:pt idx="329" formatCode="0%">
                  <c:v>-2.2152790428580094E-2</c:v>
                </c:pt>
                <c:pt idx="330" formatCode="0%">
                  <c:v>-3.814091916415363E-2</c:v>
                </c:pt>
                <c:pt idx="331" formatCode="0%">
                  <c:v>3.9385316353945932E-3</c:v>
                </c:pt>
                <c:pt idx="332" formatCode="0%">
                  <c:v>-1.7061288751906156E-3</c:v>
                </c:pt>
                <c:pt idx="333" formatCode="0%">
                  <c:v>-1.8644895972223408E-2</c:v>
                </c:pt>
                <c:pt idx="334" formatCode="0%">
                  <c:v>1.6853233444864557E-3</c:v>
                </c:pt>
                <c:pt idx="335" formatCode="0%">
                  <c:v>-9.0479513048447036E-4</c:v>
                </c:pt>
                <c:pt idx="336" formatCode="0%">
                  <c:v>1.7139220559437396E-2</c:v>
                </c:pt>
                <c:pt idx="337" formatCode="0%">
                  <c:v>3.081581337580741E-2</c:v>
                </c:pt>
                <c:pt idx="338" formatCode="0%">
                  <c:v>2.8266340851863969E-2</c:v>
                </c:pt>
                <c:pt idx="339" formatCode="0%">
                  <c:v>3.5341298754261619E-2</c:v>
                </c:pt>
                <c:pt idx="340" formatCode="0%">
                  <c:v>3.5206348217196926E-2</c:v>
                </c:pt>
                <c:pt idx="341" formatCode="0%">
                  <c:v>4.6331107158535279E-2</c:v>
                </c:pt>
                <c:pt idx="342" formatCode="0%">
                  <c:v>4.35368202506492E-2</c:v>
                </c:pt>
                <c:pt idx="343" formatCode="0%">
                  <c:v>5.2394402360184555E-2</c:v>
                </c:pt>
                <c:pt idx="344" formatCode="0%">
                  <c:v>3.8710366846220756E-2</c:v>
                </c:pt>
                <c:pt idx="345" formatCode="0%">
                  <c:v>1.9568667302692466E-2</c:v>
                </c:pt>
                <c:pt idx="346" formatCode="0%">
                  <c:v>1.4033464022421782E-2</c:v>
                </c:pt>
                <c:pt idx="347" formatCode="0%">
                  <c:v>1.4997958323486271E-2</c:v>
                </c:pt>
                <c:pt idx="348" formatCode="0%">
                  <c:v>1.9472900280390171E-2</c:v>
                </c:pt>
                <c:pt idx="349" formatCode="0%">
                  <c:v>2.8707703806885476E-2</c:v>
                </c:pt>
                <c:pt idx="350" formatCode="0%">
                  <c:v>3.1976816032704969E-2</c:v>
                </c:pt>
                <c:pt idx="351" formatCode="0%">
                  <c:v>4.0050432091778942E-2</c:v>
                </c:pt>
                <c:pt idx="352" formatCode="0%">
                  <c:v>2.9010726254101504E-2</c:v>
                </c:pt>
                <c:pt idx="353" formatCode="0%">
                  <c:v>3.0470390711851536E-2</c:v>
                </c:pt>
                <c:pt idx="354" formatCode="0%">
                  <c:v>2.0256186778137453E-2</c:v>
                </c:pt>
                <c:pt idx="355" formatCode="0%">
                  <c:v>4.1015793604266992E-2</c:v>
                </c:pt>
                <c:pt idx="356" formatCode="0%">
                  <c:v>5.1902221284635841E-2</c:v>
                </c:pt>
                <c:pt idx="357" formatCode="0%">
                  <c:v>5.8808107847978519E-2</c:v>
                </c:pt>
                <c:pt idx="358" formatCode="0%">
                  <c:v>6.8389653260648053E-2</c:v>
                </c:pt>
                <c:pt idx="359" formatCode="0%">
                  <c:v>4.2945676716731551E-2</c:v>
                </c:pt>
                <c:pt idx="360" formatCode="0%">
                  <c:v>3.9207483607454519E-2</c:v>
                </c:pt>
                <c:pt idx="361" formatCode="0%">
                  <c:v>3.4576287858689492E-2</c:v>
                </c:pt>
                <c:pt idx="362" formatCode="0%">
                  <c:v>4.978832535120703E-2</c:v>
                </c:pt>
                <c:pt idx="363" formatCode="0%">
                  <c:v>6.0211066902132071E-2</c:v>
                </c:pt>
                <c:pt idx="364" formatCode="0%">
                  <c:v>4.9135964664478005E-2</c:v>
                </c:pt>
                <c:pt idx="365" formatCode="0%">
                  <c:v>3.1536120919280375E-2</c:v>
                </c:pt>
                <c:pt idx="366" formatCode="0%">
                  <c:v>1.0709418081756628E-2</c:v>
                </c:pt>
                <c:pt idx="367" formatCode="0%">
                  <c:v>-3.3068276608372305E-2</c:v>
                </c:pt>
                <c:pt idx="368" formatCode="0%">
                  <c:v>-1.5110078507201474E-2</c:v>
                </c:pt>
                <c:pt idx="369" formatCode="0%">
                  <c:v>-9.8719154643621687E-3</c:v>
                </c:pt>
                <c:pt idx="370" formatCode="0%">
                  <c:v>-2.3398386299003482E-2</c:v>
                </c:pt>
                <c:pt idx="371" formatCode="0%">
                  <c:v>4.8827536504503222E-4</c:v>
                </c:pt>
                <c:pt idx="372" formatCode="0%">
                  <c:v>1.9236356403522503E-3</c:v>
                </c:pt>
                <c:pt idx="373" formatCode="0%">
                  <c:v>5.4900648910851668E-3</c:v>
                </c:pt>
                <c:pt idx="374" formatCode="0%">
                  <c:v>3.248159633211678E-3</c:v>
                </c:pt>
                <c:pt idx="375" formatCode="0%">
                  <c:v>4.1351433907133028E-4</c:v>
                </c:pt>
                <c:pt idx="376" formatCode="0%">
                  <c:v>-1.648370637528207E-3</c:v>
                </c:pt>
                <c:pt idx="377" formatCode="0%">
                  <c:v>-3.1982056085810839E-4</c:v>
                </c:pt>
                <c:pt idx="378" formatCode="0%">
                  <c:v>-1.3788344732786006E-2</c:v>
                </c:pt>
                <c:pt idx="379" formatCode="0%">
                  <c:v>-7.356878682569401E-3</c:v>
                </c:pt>
                <c:pt idx="380" formatCode="0%">
                  <c:v>-1.6393250011053961E-2</c:v>
                </c:pt>
                <c:pt idx="381" formatCode="0%">
                  <c:v>1.9216211823995799E-3</c:v>
                </c:pt>
                <c:pt idx="382" formatCode="0%">
                  <c:v>5.3462660446766286E-2</c:v>
                </c:pt>
                <c:pt idx="383" formatCode="0%">
                  <c:v>1.8090523309895135E-2</c:v>
                </c:pt>
                <c:pt idx="384" formatCode="0%">
                  <c:v>2.5828063465840101E-2</c:v>
                </c:pt>
                <c:pt idx="385" formatCode="0%">
                  <c:v>1.0462775778086852E-2</c:v>
                </c:pt>
                <c:pt idx="386" formatCode="0%">
                  <c:v>-8.3521523445631018E-3</c:v>
                </c:pt>
                <c:pt idx="387" formatCode="0%">
                  <c:v>1.1896242621060038E-2</c:v>
                </c:pt>
                <c:pt idx="388" formatCode="0%">
                  <c:v>6.0222894477244271E-3</c:v>
                </c:pt>
                <c:pt idx="389" formatCode="0%">
                  <c:v>7.3534043971521523E-3</c:v>
                </c:pt>
                <c:pt idx="390" formatCode="0%">
                  <c:v>3.526936981144857E-2</c:v>
                </c:pt>
                <c:pt idx="391" formatCode="0%">
                  <c:v>3.6187533363164492E-2</c:v>
                </c:pt>
                <c:pt idx="392" formatCode="0%">
                  <c:v>3.7647827638180642E-2</c:v>
                </c:pt>
                <c:pt idx="393" formatCode="0%">
                  <c:v>3.0984949733370959E-2</c:v>
                </c:pt>
                <c:pt idx="394" formatCode="0%">
                  <c:v>1.8453464223330496E-2</c:v>
                </c:pt>
                <c:pt idx="395" formatCode="0%">
                  <c:v>2.775581322731302E-2</c:v>
                </c:pt>
                <c:pt idx="396" formatCode="0%">
                  <c:v>2.487412148657886E-2</c:v>
                </c:pt>
                <c:pt idx="397" formatCode="0%">
                  <c:v>8.6415115667810571E-3</c:v>
                </c:pt>
                <c:pt idx="398" formatCode="0%">
                  <c:v>-1.9409106851666635E-3</c:v>
                </c:pt>
                <c:pt idx="399" formatCode="0%">
                  <c:v>1.6107686161932477E-3</c:v>
                </c:pt>
                <c:pt idx="400" formatCode="0%">
                  <c:v>-2.4704232990224728E-4</c:v>
                </c:pt>
                <c:pt idx="401" formatCode="0%">
                  <c:v>2.3560260440944614E-2</c:v>
                </c:pt>
                <c:pt idx="402" formatCode="0%">
                  <c:v>2.4842010813262982E-2</c:v>
                </c:pt>
                <c:pt idx="403" formatCode="0%">
                  <c:v>3.2726981047749071E-2</c:v>
                </c:pt>
                <c:pt idx="404" formatCode="0%">
                  <c:v>3.5262755643818089E-2</c:v>
                </c:pt>
                <c:pt idx="405" formatCode="0%">
                  <c:v>2.9541773143109573E-2</c:v>
                </c:pt>
                <c:pt idx="406" formatCode="0%">
                  <c:v>3.1746782755708081E-2</c:v>
                </c:pt>
                <c:pt idx="407" formatCode="0%">
                  <c:v>2.7110106550062074E-2</c:v>
                </c:pt>
                <c:pt idx="408" formatCode="0%">
                  <c:v>4.5001195334308797E-2</c:v>
                </c:pt>
                <c:pt idx="409" formatCode="0%">
                  <c:v>3.3048294423746238E-2</c:v>
                </c:pt>
                <c:pt idx="410" formatCode="0%">
                  <c:v>4.9165324438207314E-2</c:v>
                </c:pt>
                <c:pt idx="411" formatCode="0%">
                  <c:v>6.5957682588300148E-2</c:v>
                </c:pt>
                <c:pt idx="412" formatCode="0%">
                  <c:v>6.2253916325820002E-2</c:v>
                </c:pt>
                <c:pt idx="413" formatCode="0%">
                  <c:v>4.8038593394797546E-2</c:v>
                </c:pt>
                <c:pt idx="414" formatCode="0%">
                  <c:v>4.3367747184483108E-2</c:v>
                </c:pt>
                <c:pt idx="415" formatCode="0%">
                  <c:v>2.8102502825130715E-2</c:v>
                </c:pt>
                <c:pt idx="416" formatCode="0%">
                  <c:v>2.3423748023188917E-2</c:v>
                </c:pt>
                <c:pt idx="417" formatCode="0%">
                  <c:v>4.3159453222778144E-2</c:v>
                </c:pt>
                <c:pt idx="418" formatCode="0%">
                  <c:v>1.3978020023367677E-2</c:v>
                </c:pt>
                <c:pt idx="419" formatCode="0%">
                  <c:v>-1.2854539020201727E-3</c:v>
                </c:pt>
                <c:pt idx="420" formatCode="0%">
                  <c:v>-5.9019335036535336E-3</c:v>
                </c:pt>
                <c:pt idx="421" formatCode="0%">
                  <c:v>-7.0520687248439851E-3</c:v>
                </c:pt>
                <c:pt idx="422" formatCode="0%">
                  <c:v>-5.7279349814102209E-3</c:v>
                </c:pt>
                <c:pt idx="423" formatCode="0%">
                  <c:v>-4.2147894915474104E-3</c:v>
                </c:pt>
                <c:pt idx="424" formatCode="0%">
                  <c:v>-9.2434298073469368E-3</c:v>
                </c:pt>
                <c:pt idx="425" formatCode="0%">
                  <c:v>2.2617514403229233E-3</c:v>
                </c:pt>
                <c:pt idx="426" formatCode="0%">
                  <c:v>9.5556064511419514E-3</c:v>
                </c:pt>
                <c:pt idx="427" formatCode="0%">
                  <c:v>7.1878457650753624E-3</c:v>
                </c:pt>
                <c:pt idx="428" formatCode="0%">
                  <c:v>1.7669579540646962E-2</c:v>
                </c:pt>
                <c:pt idx="429" formatCode="0%">
                  <c:v>1.4395911361154257E-2</c:v>
                </c:pt>
                <c:pt idx="430" formatCode="0%">
                  <c:v>-1.3568070281070321E-3</c:v>
                </c:pt>
                <c:pt idx="431" formatCode="0%">
                  <c:v>-3.6614161279553414E-3</c:v>
                </c:pt>
                <c:pt idx="432" formatCode="0%">
                  <c:v>-8.1151586155736588E-3</c:v>
                </c:pt>
                <c:pt idx="433" formatCode="0%">
                  <c:v>8.9692295119991883E-3</c:v>
                </c:pt>
                <c:pt idx="434" formatCode="0%">
                  <c:v>4.7801203923308666E-2</c:v>
                </c:pt>
                <c:pt idx="435" formatCode="0%">
                  <c:v>5.0380296512603895E-2</c:v>
                </c:pt>
                <c:pt idx="436" formatCode="0%">
                  <c:v>5.2231952163264594E-2</c:v>
                </c:pt>
                <c:pt idx="437" formatCode="0%">
                  <c:v>3.2551736911843321E-2</c:v>
                </c:pt>
                <c:pt idx="438" formatCode="0%">
                  <c:v>1.9177291837086718E-2</c:v>
                </c:pt>
                <c:pt idx="439" formatCode="0%">
                  <c:v>1.7121590227609618E-2</c:v>
                </c:pt>
                <c:pt idx="440" formatCode="0%">
                  <c:v>1.7417011306574581E-2</c:v>
                </c:pt>
                <c:pt idx="441" formatCode="0%">
                  <c:v>1.454510725473912E-2</c:v>
                </c:pt>
                <c:pt idx="442" formatCode="0%">
                  <c:v>3.3388166697808863E-2</c:v>
                </c:pt>
                <c:pt idx="443" formatCode="0%">
                  <c:v>2.6216041579983029E-2</c:v>
                </c:pt>
                <c:pt idx="444" formatCode="0%">
                  <c:v>3.2361306321661454E-2</c:v>
                </c:pt>
                <c:pt idx="445" formatCode="0%">
                  <c:v>2.793997445712848E-2</c:v>
                </c:pt>
                <c:pt idx="446" formatCode="0%">
                  <c:v>2.1258003120720126E-2</c:v>
                </c:pt>
                <c:pt idx="447" formatCode="0%">
                  <c:v>5.3918935752420571E-2</c:v>
                </c:pt>
                <c:pt idx="448" formatCode="0%">
                  <c:v>4.2498705773486689E-2</c:v>
                </c:pt>
                <c:pt idx="449" formatCode="0%">
                  <c:v>4.746899346185951E-2</c:v>
                </c:pt>
                <c:pt idx="450" formatCode="0%">
                  <c:v>2.038590940686702E-2</c:v>
                </c:pt>
                <c:pt idx="451" formatCode="0%">
                  <c:v>2.1298717163287906E-2</c:v>
                </c:pt>
                <c:pt idx="452" formatCode="0%">
                  <c:v>1.4584829375988928E-2</c:v>
                </c:pt>
                <c:pt idx="453" formatCode="0%">
                  <c:v>-3.8971108694894063E-3</c:v>
                </c:pt>
                <c:pt idx="454" formatCode="0%">
                  <c:v>3.4447119225715639E-3</c:v>
                </c:pt>
                <c:pt idx="455" formatCode="0%">
                  <c:v>-9.9638032907172214E-3</c:v>
                </c:pt>
                <c:pt idx="456" formatCode="0%">
                  <c:v>8.6525049246611418E-2</c:v>
                </c:pt>
                <c:pt idx="457" formatCode="0%">
                  <c:v>3.6571958620995604E-2</c:v>
                </c:pt>
                <c:pt idx="458" formatCode="0%">
                  <c:v>2.8253118090333373E-3</c:v>
                </c:pt>
                <c:pt idx="459" formatCode="0%">
                  <c:v>1.3739610684130321E-2</c:v>
                </c:pt>
                <c:pt idx="460" formatCode="0%">
                  <c:v>-8.3356796519359788E-2</c:v>
                </c:pt>
                <c:pt idx="461" formatCode="0%">
                  <c:v>-1.7893849370883008E-2</c:v>
                </c:pt>
                <c:pt idx="462" formatCode="0%">
                  <c:v>3.063488190336261E-2</c:v>
                </c:pt>
                <c:pt idx="463" formatCode="0%">
                  <c:v>2.0013223026014826E-2</c:v>
                </c:pt>
                <c:pt idx="464" formatCode="0%">
                  <c:v>5.047473911118483E-2</c:v>
                </c:pt>
                <c:pt idx="465" formatCode="0%">
                  <c:v>5.1738935168041511E-2</c:v>
                </c:pt>
                <c:pt idx="466" formatCode="0%">
                  <c:v>1.038470134925995E-2</c:v>
                </c:pt>
                <c:pt idx="467" formatCode="0%">
                  <c:v>1.4913027916211741E-2</c:v>
                </c:pt>
                <c:pt idx="468" formatCode="0%">
                  <c:v>5.1756169784598072E-3</c:v>
                </c:pt>
                <c:pt idx="469" formatCode="0%">
                  <c:v>1.9618860097954105E-3</c:v>
                </c:pt>
                <c:pt idx="470" formatCode="0%">
                  <c:v>2.3423232634315783E-2</c:v>
                </c:pt>
                <c:pt idx="471" formatCode="0%">
                  <c:v>1.1673132500863881E-2</c:v>
                </c:pt>
                <c:pt idx="472" formatCode="0%">
                  <c:v>7.31165122216626E-3</c:v>
                </c:pt>
                <c:pt idx="473" formatCode="0%">
                  <c:v>-8.5516022833984628E-3</c:v>
                </c:pt>
                <c:pt idx="474" formatCode="0%">
                  <c:v>-5.5100431442007825E-3</c:v>
                </c:pt>
                <c:pt idx="475" formatCode="0%">
                  <c:v>-1.5750320126988404E-2</c:v>
                </c:pt>
                <c:pt idx="476" formatCode="0%">
                  <c:v>-1.3260374652141471E-2</c:v>
                </c:pt>
                <c:pt idx="477" formatCode="0%">
                  <c:v>4.6831293725928536E-3</c:v>
                </c:pt>
                <c:pt idx="478" formatCode="0%">
                  <c:v>5.7394200060905121E-3</c:v>
                </c:pt>
                <c:pt idx="479" formatCode="0%">
                  <c:v>1.9259595372816962E-2</c:v>
                </c:pt>
                <c:pt idx="480" formatCode="0%">
                  <c:v>1.1380821981827882E-2</c:v>
                </c:pt>
                <c:pt idx="481" formatCode="0%">
                  <c:v>1.9243495463918237E-2</c:v>
                </c:pt>
                <c:pt idx="482" formatCode="0%">
                  <c:v>1.914929993677017E-2</c:v>
                </c:pt>
                <c:pt idx="483" formatCode="0%">
                  <c:v>1.9611932703293755E-2</c:v>
                </c:pt>
                <c:pt idx="484" formatCode="0%">
                  <c:v>8.7930364942867545E-3</c:v>
                </c:pt>
                <c:pt idx="485" formatCode="0%">
                  <c:v>-1.0259637722445425E-2</c:v>
                </c:pt>
                <c:pt idx="486" formatCode="0%">
                  <c:v>-6.4931739307003689E-3</c:v>
                </c:pt>
                <c:pt idx="487" formatCode="0%">
                  <c:v>-2.0412302755855483E-2</c:v>
                </c:pt>
                <c:pt idx="488" formatCode="0%">
                  <c:v>-2.8051101660581113E-3</c:v>
                </c:pt>
                <c:pt idx="489" formatCode="0%">
                  <c:v>-1.7349225806254642E-3</c:v>
                </c:pt>
                <c:pt idx="490" formatCode="0%">
                  <c:v>6.4160207289771787E-3</c:v>
                </c:pt>
                <c:pt idx="491" formatCode="0%">
                  <c:v>1.350366898791755E-2</c:v>
                </c:pt>
                <c:pt idx="492" formatCode="0%">
                  <c:v>1.3065431487775836E-2</c:v>
                </c:pt>
                <c:pt idx="493" formatCode="0%">
                  <c:v>1.5103878845670549E-2</c:v>
                </c:pt>
                <c:pt idx="494" formatCode="0%">
                  <c:v>6.4468119029992277E-3</c:v>
                </c:pt>
                <c:pt idx="495" formatCode="0%">
                  <c:v>3.493541944428058E-2</c:v>
                </c:pt>
                <c:pt idx="496" formatCode="0%">
                  <c:v>2.7882157242325567E-2</c:v>
                </c:pt>
                <c:pt idx="497" formatCode="0%">
                  <c:v>4.8688323601508099E-2</c:v>
                </c:pt>
                <c:pt idx="498" formatCode="0%">
                  <c:v>4.5795510185901112E-2</c:v>
                </c:pt>
                <c:pt idx="499" formatCode="0%">
                  <c:v>3.8571200882258516E-2</c:v>
                </c:pt>
                <c:pt idx="500" formatCode="0%">
                  <c:v>4.0157291766812486E-2</c:v>
                </c:pt>
                <c:pt idx="501" formatCode="0%">
                  <c:v>3.9906871100001684E-2</c:v>
                </c:pt>
                <c:pt idx="502" formatCode="0%">
                  <c:v>2.2713511761779159E-2</c:v>
                </c:pt>
                <c:pt idx="503" formatCode="0%">
                  <c:v>2.3238490154837699E-3</c:v>
                </c:pt>
                <c:pt idx="504" formatCode="0%">
                  <c:v>8.5124532358273886E-3</c:v>
                </c:pt>
                <c:pt idx="505" formatCode="0%">
                  <c:v>-1.8253118386082012E-2</c:v>
                </c:pt>
                <c:pt idx="506" formatCode="0%">
                  <c:v>4.9024250862461649E-4</c:v>
                </c:pt>
                <c:pt idx="507" formatCode="0%">
                  <c:v>1.0960326937485387E-2</c:v>
                </c:pt>
                <c:pt idx="508" formatCode="0%">
                  <c:v>1.5304283421398113E-2</c:v>
                </c:pt>
                <c:pt idx="509" formatCode="0%">
                  <c:v>1.4032220251171346E-2</c:v>
                </c:pt>
                <c:pt idx="510" formatCode="0%">
                  <c:v>1.3305223873613548E-2</c:v>
                </c:pt>
                <c:pt idx="511" formatCode="0%">
                  <c:v>2.522381422843023E-2</c:v>
                </c:pt>
                <c:pt idx="512" formatCode="0%">
                  <c:v>8.6372610111595804E-4</c:v>
                </c:pt>
                <c:pt idx="513" formatCode="0%">
                  <c:v>5.1614954913759004E-3</c:v>
                </c:pt>
                <c:pt idx="514" formatCode="0%">
                  <c:v>7.816421997627776E-3</c:v>
                </c:pt>
                <c:pt idx="515" formatCode="0%">
                  <c:v>3.30323214680035E-2</c:v>
                </c:pt>
                <c:pt idx="516" formatCode="0%">
                  <c:v>6.0782072786814467E-2</c:v>
                </c:pt>
                <c:pt idx="517" formatCode="0%">
                  <c:v>6.5853803524562382E-2</c:v>
                </c:pt>
                <c:pt idx="518" formatCode="0%">
                  <c:v>8.5459777117351088E-2</c:v>
                </c:pt>
                <c:pt idx="519" formatCode="0%">
                  <c:v>6.5706820939684496E-2</c:v>
                </c:pt>
                <c:pt idx="520" formatCode="0%">
                  <c:v>6.0396035711646201E-2</c:v>
                </c:pt>
                <c:pt idx="521" formatCode="0%">
                  <c:v>5.4812368034734549E-2</c:v>
                </c:pt>
                <c:pt idx="522" formatCode="0%">
                  <c:v>3.1809932743289471E-2</c:v>
                </c:pt>
                <c:pt idx="523" formatCode="0%">
                  <c:v>-3.6136577186940411E-3</c:v>
                </c:pt>
                <c:pt idx="524" formatCode="0%">
                  <c:v>-8.5918913634064342E-3</c:v>
                </c:pt>
                <c:pt idx="525" formatCode="0%">
                  <c:v>-1.1377592368330136E-3</c:v>
                </c:pt>
                <c:pt idx="526" formatCode="0%">
                  <c:v>3.2104870064264546E-4</c:v>
                </c:pt>
                <c:pt idx="527" formatCode="0%">
                  <c:v>1.5326140964394108E-2</c:v>
                </c:pt>
                <c:pt idx="528" formatCode="0%">
                  <c:v>-1.6811838599773976E-3</c:v>
                </c:pt>
                <c:pt idx="529" formatCode="0%">
                  <c:v>-5.5447611478298686E-4</c:v>
                </c:pt>
                <c:pt idx="530" formatCode="0%">
                  <c:v>2.0956044175526101E-2</c:v>
                </c:pt>
                <c:pt idx="531" formatCode="0%">
                  <c:v>2.1878014721698813E-2</c:v>
                </c:pt>
                <c:pt idx="532" formatCode="0%">
                  <c:v>4.2012185367362065E-2</c:v>
                </c:pt>
                <c:pt idx="533" formatCode="0%">
                  <c:v>4.4801247911852471E-2</c:v>
                </c:pt>
                <c:pt idx="534" formatCode="0%">
                  <c:v>1.5206205344038937E-2</c:v>
                </c:pt>
                <c:pt idx="535" formatCode="0%">
                  <c:v>-6.074755212580385E-3</c:v>
                </c:pt>
                <c:pt idx="536" formatCode="0%">
                  <c:v>1.1370340791527989E-2</c:v>
                </c:pt>
                <c:pt idx="537" formatCode="0%">
                  <c:v>4.401590072399264E-3</c:v>
                </c:pt>
                <c:pt idx="538" formatCode="0%">
                  <c:v>2.181142826375515E-2</c:v>
                </c:pt>
                <c:pt idx="539" formatCode="0%">
                  <c:v>2.5032943365602023E-2</c:v>
                </c:pt>
                <c:pt idx="540" formatCode="0%">
                  <c:v>4.2318912792385088E-3</c:v>
                </c:pt>
                <c:pt idx="541" formatCode="0%">
                  <c:v>1.3352269158147356E-2</c:v>
                </c:pt>
                <c:pt idx="542" formatCode="0%">
                  <c:v>1.3909605803082759E-2</c:v>
                </c:pt>
                <c:pt idx="543" formatCode="0%">
                  <c:v>2.2597078933102033E-2</c:v>
                </c:pt>
                <c:pt idx="544" formatCode="0%">
                  <c:v>5.0407961464897122E-2</c:v>
                </c:pt>
                <c:pt idx="545" formatCode="0%">
                  <c:v>3.9406882916236841E-2</c:v>
                </c:pt>
                <c:pt idx="546" formatCode="0%">
                  <c:v>4.6573464696578748E-2</c:v>
                </c:pt>
                <c:pt idx="547" formatCode="0%">
                  <c:v>7.4687123560822855E-2</c:v>
                </c:pt>
                <c:pt idx="548" formatCode="0%">
                  <c:v>4.7359716721217193E-2</c:v>
                </c:pt>
                <c:pt idx="549" formatCode="0%">
                  <c:v>5.8151149816370706E-2</c:v>
                </c:pt>
                <c:pt idx="550" formatCode="0%">
                  <c:v>4.7755651971834734E-2</c:v>
                </c:pt>
                <c:pt idx="551" formatCode="0%">
                  <c:v>4.9505303434745906E-2</c:v>
                </c:pt>
                <c:pt idx="552" formatCode="0%">
                  <c:v>2.3037719473866902E-2</c:v>
                </c:pt>
                <c:pt idx="553" formatCode="0%">
                  <c:v>1.6058452442070603E-2</c:v>
                </c:pt>
                <c:pt idx="554" formatCode="0%">
                  <c:v>4.1549267746334717E-3</c:v>
                </c:pt>
                <c:pt idx="555" formatCode="0%">
                  <c:v>-1.0391872313529671E-2</c:v>
                </c:pt>
                <c:pt idx="556" formatCode="0%">
                  <c:v>1.873629107928898E-2</c:v>
                </c:pt>
                <c:pt idx="557" formatCode="0%">
                  <c:v>1.5620624307967956E-2</c:v>
                </c:pt>
                <c:pt idx="558" formatCode="0%">
                  <c:v>2.3508149440220727E-2</c:v>
                </c:pt>
                <c:pt idx="559" formatCode="0%">
                  <c:v>2.4777442204561018E-2</c:v>
                </c:pt>
                <c:pt idx="560" formatCode="0%">
                  <c:v>4.1480866189339549E-2</c:v>
                </c:pt>
                <c:pt idx="561" formatCode="0%">
                  <c:v>2.6836946397906569E-2</c:v>
                </c:pt>
                <c:pt idx="562" formatCode="0%">
                  <c:v>2.6834301291974283E-2</c:v>
                </c:pt>
                <c:pt idx="563" formatCode="0%">
                  <c:v>1.3736417825350289E-2</c:v>
                </c:pt>
                <c:pt idx="564" formatCode="0%">
                  <c:v>1.5010044585551663E-2</c:v>
                </c:pt>
                <c:pt idx="565" formatCode="0%">
                  <c:v>3.0287719968035365E-2</c:v>
                </c:pt>
                <c:pt idx="566" formatCode="0%">
                  <c:v>5.993662233243624E-2</c:v>
                </c:pt>
                <c:pt idx="567" formatCode="0%">
                  <c:v>0.10639211422090922</c:v>
                </c:pt>
                <c:pt idx="568" formatCode="0%">
                  <c:v>0.10790896702991604</c:v>
                </c:pt>
                <c:pt idx="569" formatCode="0%">
                  <c:v>0.15414895782481519</c:v>
                </c:pt>
                <c:pt idx="570" formatCode="0%">
                  <c:v>0.12955619331514989</c:v>
                </c:pt>
                <c:pt idx="571" formatCode="0%">
                  <c:v>0.10561328901331901</c:v>
                </c:pt>
                <c:pt idx="572" formatCode="0%">
                  <c:v>7.6676558131692607E-2</c:v>
                </c:pt>
                <c:pt idx="573" formatCode="0%">
                  <c:v>2.7049581289809499E-2</c:v>
                </c:pt>
                <c:pt idx="574" formatCode="0%">
                  <c:v>9.9301842819268238E-3</c:v>
                </c:pt>
                <c:pt idx="575" formatCode="0%">
                  <c:v>-7.9237106532533685E-3</c:v>
                </c:pt>
                <c:pt idx="576" formatCode="0%">
                  <c:v>-7.5053800987963104E-3</c:v>
                </c:pt>
                <c:pt idx="577" formatCode="0%">
                  <c:v>-1.1730828891333145E-3</c:v>
                </c:pt>
                <c:pt idx="578" formatCode="0%">
                  <c:v>-6.2597030993026825E-3</c:v>
                </c:pt>
                <c:pt idx="579" formatCode="0%">
                  <c:v>-9.9519938096371829E-3</c:v>
                </c:pt>
                <c:pt idx="580" formatCode="0%">
                  <c:v>2.2488999236802698E-3</c:v>
                </c:pt>
                <c:pt idx="581" formatCode="0%">
                  <c:v>4.4837333917018274E-3</c:v>
                </c:pt>
                <c:pt idx="582" formatCode="0%">
                  <c:v>3.1498325804311333E-2</c:v>
                </c:pt>
                <c:pt idx="583" formatCode="0%">
                  <c:v>3.4898160063029815E-2</c:v>
                </c:pt>
                <c:pt idx="584" formatCode="0%">
                  <c:v>4.1065159116021377E-2</c:v>
                </c:pt>
                <c:pt idx="585" formatCode="0%">
                  <c:v>4.7332080637475293E-2</c:v>
                </c:pt>
                <c:pt idx="586" formatCode="0%">
                  <c:v>3.3266395819539607E-2</c:v>
                </c:pt>
                <c:pt idx="587" formatCode="0%">
                  <c:v>1.694205274252214E-2</c:v>
                </c:pt>
                <c:pt idx="588" formatCode="0%">
                  <c:v>5.4174266754556388E-3</c:v>
                </c:pt>
                <c:pt idx="589" formatCode="0%">
                  <c:v>6.9842745236174952E-3</c:v>
                </c:pt>
                <c:pt idx="590" formatCode="0%">
                  <c:v>4.3228801213444079E-3</c:v>
                </c:pt>
                <c:pt idx="591" formatCode="0%">
                  <c:v>1.9640604978165221E-2</c:v>
                </c:pt>
                <c:pt idx="592" formatCode="0%">
                  <c:v>2.3743767552441453E-2</c:v>
                </c:pt>
                <c:pt idx="593" formatCode="0%">
                  <c:v>1.4691249423846253E-2</c:v>
                </c:pt>
                <c:pt idx="594" formatCode="0%">
                  <c:v>2.8437263712826288E-2</c:v>
                </c:pt>
                <c:pt idx="595" formatCode="0%">
                  <c:v>5.5151146785876959E-2</c:v>
                </c:pt>
                <c:pt idx="596" formatCode="0%">
                  <c:v>3.9007680222249874E-2</c:v>
                </c:pt>
                <c:pt idx="597" formatCode="0%">
                  <c:v>4.254809398641024E-2</c:v>
                </c:pt>
                <c:pt idx="598" formatCode="0%">
                  <c:v>2.9634472394304279E-2</c:v>
                </c:pt>
                <c:pt idx="599" formatCode="0%">
                  <c:v>4.7166756664445586E-2</c:v>
                </c:pt>
                <c:pt idx="600" formatCode="0%">
                  <c:v>4.292462965952426E-2</c:v>
                </c:pt>
                <c:pt idx="601" formatCode="0%">
                  <c:v>3.6376913355263385E-2</c:v>
                </c:pt>
                <c:pt idx="602" formatCode="0%">
                  <c:v>4.7856010052996112E-2</c:v>
                </c:pt>
                <c:pt idx="603" formatCode="0%">
                  <c:v>1.8098707051505292E-2</c:v>
                </c:pt>
                <c:pt idx="604" formatCode="0%">
                  <c:v>3.5165429985106078E-2</c:v>
                </c:pt>
                <c:pt idx="605" formatCode="0%">
                  <c:v>4.1328507238559631E-2</c:v>
                </c:pt>
                <c:pt idx="606" formatCode="0%">
                  <c:v>4.1266301768420277E-2</c:v>
                </c:pt>
                <c:pt idx="607" formatCode="0%">
                  <c:v>3.3663128127896735E-2</c:v>
                </c:pt>
                <c:pt idx="608" formatCode="0%">
                  <c:v>4.8669073946865593E-2</c:v>
                </c:pt>
                <c:pt idx="609" formatCode="0%">
                  <c:v>3.4237770676718071E-2</c:v>
                </c:pt>
                <c:pt idx="610" formatCode="0%">
                  <c:v>2.6721789730685952E-2</c:v>
                </c:pt>
                <c:pt idx="611" formatCode="0%">
                  <c:v>3.1266282063108441E-2</c:v>
                </c:pt>
                <c:pt idx="612" formatCode="0%">
                  <c:v>3.5691294902403969E-2</c:v>
                </c:pt>
                <c:pt idx="613" formatCode="0%">
                  <c:v>4.5173099140492612E-2</c:v>
                </c:pt>
                <c:pt idx="614" formatCode="0%">
                  <c:v>4.0589702183445375E-2</c:v>
                </c:pt>
                <c:pt idx="615" formatCode="0%">
                  <c:v>3.1717498961821633E-2</c:v>
                </c:pt>
                <c:pt idx="616" formatCode="0%">
                  <c:v>2.0500822424605047E-2</c:v>
                </c:pt>
                <c:pt idx="617" formatCode="0%">
                  <c:v>3.2363960760639854E-2</c:v>
                </c:pt>
                <c:pt idx="618" formatCode="0%">
                  <c:v>4.6384924544047079E-2</c:v>
                </c:pt>
                <c:pt idx="619" formatCode="0%">
                  <c:v>8.4280746417952246E-2</c:v>
                </c:pt>
                <c:pt idx="620" formatCode="0%">
                  <c:v>0.10512474411845152</c:v>
                </c:pt>
                <c:pt idx="621" formatCode="0%">
                  <c:v>0.12866582728888698</c:v>
                </c:pt>
                <c:pt idx="622" formatCode="0%">
                  <c:v>0.12215653181400454</c:v>
                </c:pt>
                <c:pt idx="623" formatCode="0%">
                  <c:v>0.10989492174297855</c:v>
                </c:pt>
                <c:pt idx="624" formatCode="0%">
                  <c:v>8.5776947543434456E-2</c:v>
                </c:pt>
                <c:pt idx="625" formatCode="0%">
                  <c:v>5.7173299002898137E-2</c:v>
                </c:pt>
                <c:pt idx="626" formatCode="0%">
                  <c:v>3.6226489702811282E-2</c:v>
                </c:pt>
                <c:pt idx="627" formatCode="0%">
                  <c:v>8.6197883309873102E-3</c:v>
                </c:pt>
                <c:pt idx="628" formatCode="0%">
                  <c:v>4.2121153561631708E-3</c:v>
                </c:pt>
                <c:pt idx="629" formatCode="0%">
                  <c:v>-2.1241100316025108E-3</c:v>
                </c:pt>
                <c:pt idx="630" formatCode="0%">
                  <c:v>2.0308084810296778E-2</c:v>
                </c:pt>
                <c:pt idx="631" formatCode="0%">
                  <c:v>1.9059501880752894E-2</c:v>
                </c:pt>
                <c:pt idx="632" formatCode="0%">
                  <c:v>1.8874289052658311E-2</c:v>
                </c:pt>
                <c:pt idx="633" formatCode="0%">
                  <c:v>2.134081809792665E-2</c:v>
                </c:pt>
                <c:pt idx="634" formatCode="0%">
                  <c:v>1.8419126813652875E-2</c:v>
                </c:pt>
                <c:pt idx="635" formatCode="0%">
                  <c:v>1.4770085611413908E-2</c:v>
                </c:pt>
                <c:pt idx="636" formatCode="0%">
                  <c:v>2.4133392293278266E-2</c:v>
                </c:pt>
                <c:pt idx="637" formatCode="0%">
                  <c:v>2.2719655389521032E-2</c:v>
                </c:pt>
                <c:pt idx="638" formatCode="0%">
                  <c:v>2.6955950626304181E-2</c:v>
                </c:pt>
                <c:pt idx="639" formatCode="0%">
                  <c:v>2.9206885942919314E-2</c:v>
                </c:pt>
                <c:pt idx="640" formatCode="0%">
                  <c:v>2.1879987574706439E-2</c:v>
                </c:pt>
                <c:pt idx="641" formatCode="0%">
                  <c:v>2.5944217421151716E-2</c:v>
                </c:pt>
                <c:pt idx="642" formatCode="0%">
                  <c:v>1.4414534045682936E-2</c:v>
                </c:pt>
                <c:pt idx="643" formatCode="0%">
                  <c:v>2.403588117570199E-2</c:v>
                </c:pt>
                <c:pt idx="644" formatCode="0%">
                  <c:v>2.0263341793468337E-2</c:v>
                </c:pt>
                <c:pt idx="645" formatCode="0%">
                  <c:v>3.339706255778041E-2</c:v>
                </c:pt>
                <c:pt idx="646" formatCode="0%">
                  <c:v>3.2921340449786562E-2</c:v>
                </c:pt>
                <c:pt idx="647" formatCode="0%">
                  <c:v>4.3089511660911128E-2</c:v>
                </c:pt>
                <c:pt idx="648" formatCode="0%">
                  <c:v>4.4666599567723786E-2</c:v>
                </c:pt>
                <c:pt idx="649" formatCode="0%">
                  <c:v>3.2193281341315938E-2</c:v>
                </c:pt>
                <c:pt idx="650" formatCode="0%">
                  <c:v>4.4012805875551564E-2</c:v>
                </c:pt>
                <c:pt idx="651" formatCode="0%">
                  <c:v>4.4058951286017667E-2</c:v>
                </c:pt>
                <c:pt idx="652" formatCode="0%">
                  <c:v>5.3288549940377905E-2</c:v>
                </c:pt>
                <c:pt idx="653" formatCode="0%">
                  <c:v>5.1058772561051846E-2</c:v>
                </c:pt>
                <c:pt idx="654" formatCode="0%">
                  <c:v>3.1384418295602012E-2</c:v>
                </c:pt>
                <c:pt idx="655" formatCode="0%">
                  <c:v>3.3214883192497435E-2</c:v>
                </c:pt>
                <c:pt idx="656" formatCode="0%">
                  <c:v>2.1266503301224038E-2</c:v>
                </c:pt>
                <c:pt idx="657" formatCode="0%">
                  <c:v>2.3447221985411826E-2</c:v>
                </c:pt>
                <c:pt idx="658" formatCode="0%">
                  <c:v>4.7635927425421443E-2</c:v>
                </c:pt>
                <c:pt idx="659" formatCode="0%">
                  <c:v>3.4101803937367947E-2</c:v>
                </c:pt>
                <c:pt idx="660" formatCode="0%">
                  <c:v>4.6534660910062975E-2</c:v>
                </c:pt>
                <c:pt idx="661" formatCode="0%">
                  <c:v>3.6067277353550642E-2</c:v>
                </c:pt>
                <c:pt idx="662" formatCode="0%">
                  <c:v>2.6865324382221667E-2</c:v>
                </c:pt>
                <c:pt idx="663" formatCode="0%">
                  <c:v>3.3687069833835181E-2</c:v>
                </c:pt>
                <c:pt idx="664" formatCode="0%">
                  <c:v>3.782540609259466E-2</c:v>
                </c:pt>
                <c:pt idx="665" formatCode="0%">
                  <c:v>4.5336669805985386E-2</c:v>
                </c:pt>
                <c:pt idx="666" formatCode="0%">
                  <c:v>4.5480131198570861E-2</c:v>
                </c:pt>
                <c:pt idx="667" formatCode="0%">
                  <c:v>5.5073731198350462E-2</c:v>
                </c:pt>
                <c:pt idx="668" formatCode="0%">
                  <c:v>4.2304882872561178E-2</c:v>
                </c:pt>
                <c:pt idx="669" formatCode="0%">
                  <c:v>7.3791802497650494E-2</c:v>
                </c:pt>
                <c:pt idx="670" formatCode="0%">
                  <c:v>8.4287784740443072E-2</c:v>
                </c:pt>
                <c:pt idx="671" formatCode="0%">
                  <c:v>0.11290454951768925</c:v>
                </c:pt>
                <c:pt idx="672" formatCode="0%">
                  <c:v>0.12919136047626179</c:v>
                </c:pt>
                <c:pt idx="673" formatCode="0%">
                  <c:v>0.1325451088181262</c:v>
                </c:pt>
                <c:pt idx="674" formatCode="0%">
                  <c:v>0.11522777473436419</c:v>
                </c:pt>
                <c:pt idx="675" formatCode="0%">
                  <c:v>8.2722202052111005E-2</c:v>
                </c:pt>
                <c:pt idx="676" formatCode="0%">
                  <c:v>7.814219847514825E-2</c:v>
                </c:pt>
                <c:pt idx="677" formatCode="0%">
                  <c:v>4.5856362432462161E-2</c:v>
                </c:pt>
                <c:pt idx="678" formatCode="0%">
                  <c:v>4.9873146487654951E-2</c:v>
                </c:pt>
                <c:pt idx="679" formatCode="0%">
                  <c:v>3.0168179459172606E-2</c:v>
                </c:pt>
                <c:pt idx="680" formatCode="0%">
                  <c:v>2.4868532996909609E-2</c:v>
                </c:pt>
                <c:pt idx="681" formatCode="0%">
                  <c:v>2.178598739764448E-2</c:v>
                </c:pt>
                <c:pt idx="682" formatCode="0%">
                  <c:v>3.2280087684911196E-2</c:v>
                </c:pt>
                <c:pt idx="683" formatCode="0%">
                  <c:v>3.5377868243567034E-2</c:v>
                </c:pt>
                <c:pt idx="684" formatCode="0%">
                  <c:v>3.4318281672553574E-2</c:v>
                </c:pt>
                <c:pt idx="685" formatCode="0%">
                  <c:v>3.1776369651559166E-2</c:v>
                </c:pt>
                <c:pt idx="686" formatCode="0%">
                  <c:v>3.0265333831545504E-2</c:v>
                </c:pt>
                <c:pt idx="687" formatCode="0%">
                  <c:v>2.3139517360948325E-2</c:v>
                </c:pt>
                <c:pt idx="688" formatCode="0%">
                  <c:v>2.1837466443995979E-2</c:v>
                </c:pt>
                <c:pt idx="689" formatCode="0%">
                  <c:v>3.5504178154598387E-2</c:v>
                </c:pt>
                <c:pt idx="690" formatCode="0%">
                  <c:v>2.7011995875878769E-2</c:v>
                </c:pt>
                <c:pt idx="691" formatCode="0%">
                  <c:v>2.291418305185311E-2</c:v>
                </c:pt>
                <c:pt idx="692" formatCode="0%">
                  <c:v>2.4590000164771642E-2</c:v>
                </c:pt>
                <c:pt idx="693" formatCode="0%">
                  <c:v>2.310699510358849E-2</c:v>
                </c:pt>
                <c:pt idx="694" formatCode="0%">
                  <c:v>1.2999250598037193E-2</c:v>
                </c:pt>
                <c:pt idx="695" formatCode="0%">
                  <c:v>3.5609015331426797E-2</c:v>
                </c:pt>
                <c:pt idx="696" formatCode="0%">
                  <c:v>3.0724952368035297E-2</c:v>
                </c:pt>
                <c:pt idx="697" formatCode="0%">
                  <c:v>2.5241028028601287E-2</c:v>
                </c:pt>
                <c:pt idx="698" formatCode="0%">
                  <c:v>3.3284453402775416E-2</c:v>
                </c:pt>
                <c:pt idx="699" formatCode="0%">
                  <c:v>3.5190892954654718E-2</c:v>
                </c:pt>
                <c:pt idx="700" formatCode="0%">
                  <c:v>3.732080297228868E-2</c:v>
                </c:pt>
                <c:pt idx="701" formatCode="0%">
                  <c:v>2.5094389910770509E-2</c:v>
                </c:pt>
                <c:pt idx="702" formatCode="0%">
                  <c:v>2.8064668815316773E-2</c:v>
                </c:pt>
                <c:pt idx="703" formatCode="0%">
                  <c:v>2.1836328393687765E-2</c:v>
                </c:pt>
                <c:pt idx="704" formatCode="0%">
                  <c:v>2.0671820067929003E-2</c:v>
                </c:pt>
                <c:pt idx="705" formatCode="0%">
                  <c:v>2.9148683883570836E-2</c:v>
                </c:pt>
                <c:pt idx="706" formatCode="0%">
                  <c:v>2.7687910373421998E-2</c:v>
                </c:pt>
                <c:pt idx="707" formatCode="0%">
                  <c:v>2.8129218879058948E-2</c:v>
                </c:pt>
                <c:pt idx="708" formatCode="0%">
                  <c:v>3.0629332054797676E-2</c:v>
                </c:pt>
                <c:pt idx="709" formatCode="0%">
                  <c:v>2.6061249856349056E-2</c:v>
                </c:pt>
                <c:pt idx="710" formatCode="0%">
                  <c:v>2.3128466164922701E-2</c:v>
                </c:pt>
                <c:pt idx="711" formatCode="0%">
                  <c:v>2.9027676617155329E-2</c:v>
                </c:pt>
                <c:pt idx="712" formatCode="0%">
                  <c:v>3.3306844987744944E-2</c:v>
                </c:pt>
                <c:pt idx="713" formatCode="0%">
                  <c:v>2.5828346733475671E-2</c:v>
                </c:pt>
                <c:pt idx="714" formatCode="0%">
                  <c:v>1.7861260730840378E-2</c:v>
                </c:pt>
                <c:pt idx="715" formatCode="0%">
                  <c:v>7.1254080743041737E-3</c:v>
                </c:pt>
                <c:pt idx="716" formatCode="0%">
                  <c:v>2.7626855393954042E-3</c:v>
                </c:pt>
                <c:pt idx="717" formatCode="0%">
                  <c:v>1.6111812201394793E-2</c:v>
                </c:pt>
                <c:pt idx="718" formatCode="0%">
                  <c:v>2.1631740910620367E-2</c:v>
                </c:pt>
                <c:pt idx="719" formatCode="0%">
                  <c:v>3.2776772015690403E-2</c:v>
                </c:pt>
                <c:pt idx="720" formatCode="0%">
                  <c:v>3.5728237903221105E-2</c:v>
                </c:pt>
                <c:pt idx="721" formatCode="0%">
                  <c:v>5.4720507956897091E-2</c:v>
                </c:pt>
                <c:pt idx="722" formatCode="0%">
                  <c:v>6.0716482894514812E-2</c:v>
                </c:pt>
                <c:pt idx="723" formatCode="0%">
                  <c:v>0.11371436310553507</c:v>
                </c:pt>
                <c:pt idx="724" formatCode="0%">
                  <c:v>0.12014813673697744</c:v>
                </c:pt>
                <c:pt idx="725" formatCode="0%">
                  <c:v>0.13940799840770834</c:v>
                </c:pt>
                <c:pt idx="726" formatCode="0%">
                  <c:v>0.14041798230562819</c:v>
                </c:pt>
                <c:pt idx="727" formatCode="0%">
                  <c:v>9.7243929012437835E-2</c:v>
                </c:pt>
                <c:pt idx="728" formatCode="0%">
                  <c:v>9.3798342233541998E-2</c:v>
                </c:pt>
                <c:pt idx="729" formatCode="0%">
                  <c:v>6.5304995872921046E-2</c:v>
                </c:pt>
                <c:pt idx="730" formatCode="0%">
                  <c:v>5.8686957157406683E-2</c:v>
                </c:pt>
                <c:pt idx="731" formatCode="0%">
                  <c:v>2.8872562199554475E-2</c:v>
                </c:pt>
                <c:pt idx="732" formatCode="0%">
                  <c:v>2.4655677457791514E-2</c:v>
                </c:pt>
                <c:pt idx="733" formatCode="0%">
                  <c:v>8.5100094034871177E-3</c:v>
                </c:pt>
                <c:pt idx="734" formatCode="0%">
                  <c:v>1.8549175199567003E-2</c:v>
                </c:pt>
                <c:pt idx="735" formatCode="0%">
                  <c:v>1.8346350371261311E-2</c:v>
                </c:pt>
                <c:pt idx="736" formatCode="0%">
                  <c:v>1.9995427442454305E-2</c:v>
                </c:pt>
                <c:pt idx="737" formatCode="0%">
                  <c:v>2.3554704561782325E-2</c:v>
                </c:pt>
                <c:pt idx="738" formatCode="0%">
                  <c:v>3.1815469833614829E-2</c:v>
                </c:pt>
                <c:pt idx="739" formatCode="0%">
                  <c:v>2.9626672763871875E-2</c:v>
                </c:pt>
                <c:pt idx="740" formatCode="0%">
                  <c:v>3.9747543839544708E-2</c:v>
                </c:pt>
                <c:pt idx="741" formatCode="0%">
                  <c:v>5.429174843484641E-2</c:v>
                </c:pt>
                <c:pt idx="742" formatCode="0%">
                  <c:v>4.1174824601495352E-2</c:v>
                </c:pt>
                <c:pt idx="743" formatCode="0%">
                  <c:v>4.4065776862437067E-2</c:v>
                </c:pt>
                <c:pt idx="744" formatCode="0%">
                  <c:v>2.0946687914760842E-2</c:v>
                </c:pt>
                <c:pt idx="745" formatCode="0%">
                  <c:v>2.3273762246729168E-2</c:v>
                </c:pt>
                <c:pt idx="746" formatCode="0%">
                  <c:v>2.6562691746413236E-2</c:v>
                </c:pt>
                <c:pt idx="747" formatCode="0%">
                  <c:v>5.2666473408103709E-2</c:v>
                </c:pt>
                <c:pt idx="748" formatCode="0%">
                  <c:v>4.8001591902465002E-2</c:v>
                </c:pt>
                <c:pt idx="749" formatCode="0%">
                  <c:v>5.0001080943570031E-2</c:v>
                </c:pt>
                <c:pt idx="750" formatCode="0%">
                  <c:v>5.1285199175233886E-2</c:v>
                </c:pt>
                <c:pt idx="751" formatCode="0%">
                  <c:v>6.5517132987541249E-2</c:v>
                </c:pt>
                <c:pt idx="752" formatCode="0%">
                  <c:v>8.2539167245020639E-2</c:v>
                </c:pt>
                <c:pt idx="753" formatCode="0%">
                  <c:v>6.9142466364546795E-2</c:v>
                </c:pt>
                <c:pt idx="754" formatCode="0%">
                  <c:v>6.6615725840478035E-2</c:v>
                </c:pt>
                <c:pt idx="755" formatCode="0%">
                  <c:v>6.5802152184438079E-2</c:v>
                </c:pt>
                <c:pt idx="756" formatCode="0%">
                  <c:v>7.2281588581367462E-2</c:v>
                </c:pt>
                <c:pt idx="757" formatCode="0%">
                  <c:v>6.9654956238187626E-2</c:v>
                </c:pt>
                <c:pt idx="758" formatCode="0%">
                  <c:v>6.8906359745773527E-2</c:v>
                </c:pt>
                <c:pt idx="759" formatCode="0%">
                  <c:v>4.7458698325632431E-2</c:v>
                </c:pt>
                <c:pt idx="760" formatCode="0%">
                  <c:v>5.4108979232183163E-2</c:v>
                </c:pt>
                <c:pt idx="761" formatCode="0%">
                  <c:v>5.0342351755236825E-2</c:v>
                </c:pt>
                <c:pt idx="762" formatCode="0%">
                  <c:v>5.7551806105136327E-2</c:v>
                </c:pt>
                <c:pt idx="763" formatCode="0%">
                  <c:v>5.4022803046977375E-2</c:v>
                </c:pt>
                <c:pt idx="764" formatCode="0%">
                  <c:v>5.3193587357013294E-2</c:v>
                </c:pt>
                <c:pt idx="765" formatCode="0%">
                  <c:v>5.7083905042284444E-2</c:v>
                </c:pt>
                <c:pt idx="766" formatCode="0%">
                  <c:v>4.8197630889504239E-2</c:v>
                </c:pt>
                <c:pt idx="767" formatCode="0%">
                  <c:v>4.8585765705154049E-2</c:v>
                </c:pt>
                <c:pt idx="768" formatCode="0%">
                  <c:v>3.8163733242407849E-2</c:v>
                </c:pt>
                <c:pt idx="769" formatCode="0%">
                  <c:v>5.360475434035239E-2</c:v>
                </c:pt>
                <c:pt idx="770" formatCode="0%">
                  <c:v>4.8030117188385457E-2</c:v>
                </c:pt>
                <c:pt idx="771" formatCode="0%">
                  <c:v>5.066172397226687E-2</c:v>
                </c:pt>
                <c:pt idx="772" formatCode="0%">
                  <c:v>5.9098815665176385E-2</c:v>
                </c:pt>
                <c:pt idx="773" formatCode="0%">
                  <c:v>5.8542375032363037E-2</c:v>
                </c:pt>
                <c:pt idx="774" formatCode="0%">
                  <c:v>6.8515539654669277E-2</c:v>
                </c:pt>
                <c:pt idx="775" formatCode="0%">
                  <c:v>0.11429395251646457</c:v>
                </c:pt>
                <c:pt idx="776" formatCode="0%">
                  <c:v>0.10866286332439556</c:v>
                </c:pt>
                <c:pt idx="777" formatCode="0%">
                  <c:v>0.12142512623412482</c:v>
                </c:pt>
                <c:pt idx="778" formatCode="0%">
                  <c:v>0.1368625335069007</c:v>
                </c:pt>
                <c:pt idx="779" formatCode="0%">
                  <c:v>9.3430461620788163E-2</c:v>
                </c:pt>
                <c:pt idx="780" formatCode="0%">
                  <c:v>9.4460481882785663E-2</c:v>
                </c:pt>
                <c:pt idx="781" formatCode="0%">
                  <c:v>6.4385155395245919E-2</c:v>
                </c:pt>
                <c:pt idx="782" formatCode="0%">
                  <c:v>5.5501566006156411E-2</c:v>
                </c:pt>
                <c:pt idx="783" formatCode="0%">
                  <c:v>3.5511101218393737E-2</c:v>
                </c:pt>
                <c:pt idx="784" formatCode="0%">
                  <c:v>2.0725773048065887E-2</c:v>
                </c:pt>
                <c:pt idx="785" formatCode="0%">
                  <c:v>2.5889054800612543E-2</c:v>
                </c:pt>
                <c:pt idx="786" formatCode="0%">
                  <c:v>3.5348358649443634E-2</c:v>
                </c:pt>
                <c:pt idx="787" formatCode="0%">
                  <c:v>3.6480873772313682E-2</c:v>
                </c:pt>
                <c:pt idx="788" formatCode="0%">
                  <c:v>3.7949757595414857E-2</c:v>
                </c:pt>
                <c:pt idx="789" formatCode="0%">
                  <c:v>3.6949463929300652E-2</c:v>
                </c:pt>
                <c:pt idx="790" formatCode="0%">
                  <c:v>2.5048511558735997E-2</c:v>
                </c:pt>
                <c:pt idx="791" formatCode="0%">
                  <c:v>3.0631511692229108E-2</c:v>
                </c:pt>
                <c:pt idx="792" formatCode="0%">
                  <c:v>3.9185617024686037E-2</c:v>
                </c:pt>
                <c:pt idx="793" formatCode="0%">
                  <c:v>4.6244487281081215E-2</c:v>
                </c:pt>
                <c:pt idx="794" formatCode="0%">
                  <c:v>4.5738752062887134E-2</c:v>
                </c:pt>
                <c:pt idx="795" formatCode="0%">
                  <c:v>3.2841751302751465E-2</c:v>
                </c:pt>
                <c:pt idx="796" formatCode="0%">
                  <c:v>2.2793430960560634E-2</c:v>
                </c:pt>
                <c:pt idx="797" formatCode="0%">
                  <c:v>2.5408282045904729E-2</c:v>
                </c:pt>
                <c:pt idx="798" formatCode="0%">
                  <c:v>1.3245343895771367E-2</c:v>
                </c:pt>
                <c:pt idx="799" formatCode="0%">
                  <c:v>3.1848862480861273E-2</c:v>
                </c:pt>
                <c:pt idx="800" formatCode="0%">
                  <c:v>3.4741505530762273E-2</c:v>
                </c:pt>
                <c:pt idx="801" formatCode="0%">
                  <c:v>3.3899330275071859E-2</c:v>
                </c:pt>
                <c:pt idx="802" formatCode="0%">
                  <c:v>3.4463866571160517E-2</c:v>
                </c:pt>
                <c:pt idx="803" formatCode="0%">
                  <c:v>5.6000810130911738E-2</c:v>
                </c:pt>
                <c:pt idx="804" formatCode="0%">
                  <c:v>7.6441831716418607E-2</c:v>
                </c:pt>
                <c:pt idx="805" formatCode="0%">
                  <c:v>6.4460489648662467E-2</c:v>
                </c:pt>
                <c:pt idx="806" formatCode="0%">
                  <c:v>8.0248094110623835E-2</c:v>
                </c:pt>
                <c:pt idx="807" formatCode="0%">
                  <c:v>6.4528700109910631E-2</c:v>
                </c:pt>
                <c:pt idx="808" formatCode="0%">
                  <c:v>6.5252627579039268E-2</c:v>
                </c:pt>
                <c:pt idx="809" formatCode="0%">
                  <c:v>6.5229520863215207E-2</c:v>
                </c:pt>
                <c:pt idx="810" formatCode="0%">
                  <c:v>6.0606291242264021E-2</c:v>
                </c:pt>
                <c:pt idx="811" formatCode="0%">
                  <c:v>5.8061158400461776E-2</c:v>
                </c:pt>
                <c:pt idx="812" formatCode="0%">
                  <c:v>6.7253710481677054E-2</c:v>
                </c:pt>
                <c:pt idx="813" formatCode="0%">
                  <c:v>6.4554544910744305E-2</c:v>
                </c:pt>
                <c:pt idx="814" formatCode="0%">
                  <c:v>7.2885489281136806E-2</c:v>
                </c:pt>
                <c:pt idx="815" formatCode="0%">
                  <c:v>7.4662935412614928E-2</c:v>
                </c:pt>
                <c:pt idx="816" formatCode="0%">
                  <c:v>5.4058505205859975E-2</c:v>
                </c:pt>
                <c:pt idx="817" formatCode="0%">
                  <c:v>7.9073009145504303E-2</c:v>
                </c:pt>
                <c:pt idx="818" formatCode="0%">
                  <c:v>6.6276600576948175E-2</c:v>
                </c:pt>
                <c:pt idx="819" formatCode="0%">
                  <c:v>9.6231602727852916E-2</c:v>
                </c:pt>
                <c:pt idx="820" formatCode="0%">
                  <c:v>0.10267423838967304</c:v>
                </c:pt>
                <c:pt idx="821" formatCode="0%">
                  <c:v>9.8476630330252668E-2</c:v>
                </c:pt>
                <c:pt idx="822" formatCode="0%">
                  <c:v>0.10242416973928026</c:v>
                </c:pt>
                <c:pt idx="823" formatCode="0%">
                  <c:v>7.2516922546099094E-2</c:v>
                </c:pt>
                <c:pt idx="824" formatCode="0%">
                  <c:v>9.7639011642802531E-2</c:v>
                </c:pt>
                <c:pt idx="825" formatCode="0%">
                  <c:v>0.11676197928382748</c:v>
                </c:pt>
                <c:pt idx="826" formatCode="0%">
                  <c:v>0.12783264264298211</c:v>
                </c:pt>
                <c:pt idx="827" formatCode="0%">
                  <c:v>0.14260039216147224</c:v>
                </c:pt>
                <c:pt idx="828" formatCode="0%">
                  <c:v>0.15531271323282003</c:v>
                </c:pt>
                <c:pt idx="829" formatCode="0%">
                  <c:v>0.18107004433815921</c:v>
                </c:pt>
                <c:pt idx="830" formatCode="0%">
                  <c:v>0.22539748059740616</c:v>
                </c:pt>
                <c:pt idx="831" formatCode="0%">
                  <c:v>0.20468694120711639</c:v>
                </c:pt>
                <c:pt idx="832" formatCode="0%">
                  <c:v>0.17008173431891782</c:v>
                </c:pt>
                <c:pt idx="833" formatCode="0%">
                  <c:v>0.14904431413014652</c:v>
                </c:pt>
                <c:pt idx="834" formatCode="0%">
                  <c:v>0.11412891117464818</c:v>
                </c:pt>
                <c:pt idx="835" formatCode="0%">
                  <c:v>0.10897598514713147</c:v>
                </c:pt>
                <c:pt idx="836" formatCode="0%">
                  <c:v>0.10125564325445446</c:v>
                </c:pt>
                <c:pt idx="837" formatCode="0%">
                  <c:v>8.1415710066177205E-2</c:v>
                </c:pt>
                <c:pt idx="838" formatCode="0%">
                  <c:v>8.1451241230277915E-2</c:v>
                </c:pt>
                <c:pt idx="839" formatCode="0%">
                  <c:v>8.8618000869063573E-2</c:v>
                </c:pt>
                <c:pt idx="840" formatCode="0%">
                  <c:v>8.7306131560400901E-2</c:v>
                </c:pt>
                <c:pt idx="841" formatCode="0%">
                  <c:v>8.9832583737377014E-2</c:v>
                </c:pt>
                <c:pt idx="842" formatCode="0%">
                  <c:v>0.10875717248896088</c:v>
                </c:pt>
                <c:pt idx="843" formatCode="0%">
                  <c:v>9.3752201248276545E-2</c:v>
                </c:pt>
                <c:pt idx="844" formatCode="0%">
                  <c:v>8.8292241977810049E-2</c:v>
                </c:pt>
                <c:pt idx="845" formatCode="0%">
                  <c:v>7.8578198845610903E-2</c:v>
                </c:pt>
                <c:pt idx="846" formatCode="0%">
                  <c:v>6.6719279396652009E-2</c:v>
                </c:pt>
                <c:pt idx="847" formatCode="0%">
                  <c:v>8.8765980724069715E-2</c:v>
                </c:pt>
                <c:pt idx="848" formatCode="0%">
                  <c:v>0.10571788550536421</c:v>
                </c:pt>
                <c:pt idx="849" formatCode="0%">
                  <c:v>0.1057545201943475</c:v>
                </c:pt>
                <c:pt idx="850" formatCode="0%">
                  <c:v>7.3583942441918015E-2</c:v>
                </c:pt>
                <c:pt idx="851" formatCode="0%">
                  <c:v>0.1102732059621061</c:v>
                </c:pt>
                <c:pt idx="852" formatCode="0%">
                  <c:v>0.10050712223608782</c:v>
                </c:pt>
                <c:pt idx="853" formatCode="0%">
                  <c:v>0.11532035778881733</c:v>
                </c:pt>
                <c:pt idx="854" formatCode="0%">
                  <c:v>0.17212318930709536</c:v>
                </c:pt>
                <c:pt idx="855" formatCode="0%">
                  <c:v>0.17671042631382106</c:v>
                </c:pt>
                <c:pt idx="856" formatCode="0%">
                  <c:v>0.2163610096821531</c:v>
                </c:pt>
                <c:pt idx="857" formatCode="0%">
                  <c:v>0.21151602328793562</c:v>
                </c:pt>
                <c:pt idx="858" formatCode="0%">
                  <c:v>0.18599686873981325</c:v>
                </c:pt>
                <c:pt idx="859" formatCode="0%">
                  <c:v>0.1549557036228344</c:v>
                </c:pt>
                <c:pt idx="860" formatCode="0%">
                  <c:v>0.20133611252120498</c:v>
                </c:pt>
                <c:pt idx="861" formatCode="0%">
                  <c:v>0.20801791865999419</c:v>
                </c:pt>
                <c:pt idx="862" formatCode="0%">
                  <c:v>0.24750030670004364</c:v>
                </c:pt>
                <c:pt idx="863" formatCode="0%">
                  <c:v>0.32620505351072859</c:v>
                </c:pt>
                <c:pt idx="864" formatCode="0%">
                  <c:v>0.28007730565600486</c:v>
                </c:pt>
                <c:pt idx="865" formatCode="0%">
                  <c:v>0.25550952059454035</c:v>
                </c:pt>
                <c:pt idx="866" formatCode="0%">
                  <c:v>0.22964411610109425</c:v>
                </c:pt>
                <c:pt idx="867" formatCode="0%">
                  <c:v>0.14610667583845993</c:v>
                </c:pt>
                <c:pt idx="868" formatCode="0%">
                  <c:v>0.12163916488623117</c:v>
                </c:pt>
                <c:pt idx="869" formatCode="0%">
                  <c:v>0.16454244220149605</c:v>
                </c:pt>
                <c:pt idx="870" formatCode="0%">
                  <c:v>0.15481066213786421</c:v>
                </c:pt>
                <c:pt idx="871" formatCode="0%">
                  <c:v>0.19805396479006654</c:v>
                </c:pt>
                <c:pt idx="872" formatCode="0%">
                  <c:v>0.22673593056843422</c:v>
                </c:pt>
                <c:pt idx="873" formatCode="0%">
                  <c:v>0.24686714545514277</c:v>
                </c:pt>
                <c:pt idx="874" formatCode="0%">
                  <c:v>0.30674209265121943</c:v>
                </c:pt>
                <c:pt idx="875" formatCode="0%">
                  <c:v>0.29129094022248303</c:v>
                </c:pt>
                <c:pt idx="876" formatCode="0%">
                  <c:v>0.27056455331674401</c:v>
                </c:pt>
                <c:pt idx="877" formatCode="0%">
                  <c:v>0.26607725377747471</c:v>
                </c:pt>
                <c:pt idx="878" formatCode="0%">
                  <c:v>0.27758443423376389</c:v>
                </c:pt>
                <c:pt idx="879" formatCode="0%">
                  <c:v>0.34018068331427909</c:v>
                </c:pt>
                <c:pt idx="880" formatCode="0%">
                  <c:v>0.42247720305156866</c:v>
                </c:pt>
                <c:pt idx="881" formatCode="0%">
                  <c:v>0.52535133282029833</c:v>
                </c:pt>
                <c:pt idx="882" formatCode="0%">
                  <c:v>0.57065268819269432</c:v>
                </c:pt>
                <c:pt idx="883" formatCode="0%">
                  <c:v>0.55507686840540904</c:v>
                </c:pt>
                <c:pt idx="884" formatCode="0%">
                  <c:v>0.47024021552390871</c:v>
                </c:pt>
                <c:pt idx="885" formatCode="0%">
                  <c:v>0.50120638831942954</c:v>
                </c:pt>
                <c:pt idx="886" formatCode="0%">
                  <c:v>0.3774468879774564</c:v>
                </c:pt>
                <c:pt idx="887" formatCode="0%">
                  <c:v>0.3241248181048737</c:v>
                </c:pt>
                <c:pt idx="888" formatCode="0%">
                  <c:v>0.29521221964762745</c:v>
                </c:pt>
                <c:pt idx="889" formatCode="0%">
                  <c:v>0.22062966590165822</c:v>
                </c:pt>
                <c:pt idx="890" formatCode="0%">
                  <c:v>0.24947564740808681</c:v>
                </c:pt>
                <c:pt idx="891" formatCode="0%">
                  <c:v>0.359437015636344</c:v>
                </c:pt>
                <c:pt idx="892" formatCode="0%">
                  <c:v>0.4581418726673967</c:v>
                </c:pt>
                <c:pt idx="893" formatCode="0%">
                  <c:v>0.40758422469423561</c:v>
                </c:pt>
                <c:pt idx="894" formatCode="0%">
                  <c:v>0.52784545439660047</c:v>
                </c:pt>
                <c:pt idx="895" formatCode="0%">
                  <c:v>0.46622587970643048</c:v>
                </c:pt>
                <c:pt idx="896" formatCode="0%">
                  <c:v>0.49482254598024378</c:v>
                </c:pt>
                <c:pt idx="897" formatCode="0%">
                  <c:v>0.5570623256183318</c:v>
                </c:pt>
                <c:pt idx="898" formatCode="0%">
                  <c:v>0.60903709116666427</c:v>
                </c:pt>
                <c:pt idx="899" formatCode="0%">
                  <c:v>0.59431814116858517</c:v>
                </c:pt>
                <c:pt idx="900" formatCode="0%">
                  <c:v>0.53943060269593079</c:v>
                </c:pt>
                <c:pt idx="901" formatCode="0%">
                  <c:v>0.58277170743855966</c:v>
                </c:pt>
                <c:pt idx="902" formatCode="0%">
                  <c:v>0.52250592652725047</c:v>
                </c:pt>
                <c:pt idx="903" formatCode="0%">
                  <c:v>0.60701141242991619</c:v>
                </c:pt>
                <c:pt idx="904" formatCode="0%">
                  <c:v>0.70327281650726792</c:v>
                </c:pt>
                <c:pt idx="905" formatCode="0%">
                  <c:v>0.74561501657460161</c:v>
                </c:pt>
                <c:pt idx="906" formatCode="0%">
                  <c:v>0.70634978991357222</c:v>
                </c:pt>
                <c:pt idx="907" formatCode="0%">
                  <c:v>0.67148038708708513</c:v>
                </c:pt>
                <c:pt idx="908" formatCode="0%">
                  <c:v>0.61633271839225401</c:v>
                </c:pt>
                <c:pt idx="909" formatCode="0%">
                  <c:v>0.49328183929525515</c:v>
                </c:pt>
                <c:pt idx="910" formatCode="0%">
                  <c:v>0.44427893627292958</c:v>
                </c:pt>
                <c:pt idx="911" formatCode="0%">
                  <c:v>0.44662820813099025</c:v>
                </c:pt>
                <c:pt idx="912" formatCode="0%">
                  <c:v>0.48382017811292899</c:v>
                </c:pt>
                <c:pt idx="913" formatCode="0%">
                  <c:v>0.48278299257098012</c:v>
                </c:pt>
                <c:pt idx="914" formatCode="0%">
                  <c:v>0.61652330177897996</c:v>
                </c:pt>
                <c:pt idx="915" formatCode="0%">
                  <c:v>0.6530153047236813</c:v>
                </c:pt>
                <c:pt idx="916" formatCode="0%">
                  <c:v>0.64146623201293629</c:v>
                </c:pt>
                <c:pt idx="917" formatCode="0%">
                  <c:v>0.81938978345139968</c:v>
                </c:pt>
                <c:pt idx="918" formatCode="0%">
                  <c:v>0.68400631367450071</c:v>
                </c:pt>
                <c:pt idx="919" formatCode="0%">
                  <c:v>0.65980359787018994</c:v>
                </c:pt>
                <c:pt idx="920" formatCode="0%">
                  <c:v>0.72843878560436326</c:v>
                </c:pt>
                <c:pt idx="921" formatCode="0%">
                  <c:v>0.82525081071494122</c:v>
                </c:pt>
                <c:pt idx="922" formatCode="0%">
                  <c:v>0.99324459238580354</c:v>
                </c:pt>
                <c:pt idx="923" formatCode="0%">
                  <c:v>1.2654718485003258</c:v>
                </c:pt>
                <c:pt idx="924" formatCode="0%">
                  <c:v>1.1469283556594134</c:v>
                </c:pt>
                <c:pt idx="925" formatCode="0%">
                  <c:v>1.1952521084657328</c:v>
                </c:pt>
                <c:pt idx="926" formatCode="0%">
                  <c:v>0.96046260359962887</c:v>
                </c:pt>
                <c:pt idx="927" formatCode="0%">
                  <c:v>0.6478913435795064</c:v>
                </c:pt>
                <c:pt idx="928" formatCode="0%">
                  <c:v>0.58470723181068607</c:v>
                </c:pt>
                <c:pt idx="929" formatCode="0%">
                  <c:v>0.43120990780980106</c:v>
                </c:pt>
                <c:pt idx="930" formatCode="0%">
                  <c:v>0.59346227262890561</c:v>
                </c:pt>
                <c:pt idx="931" formatCode="0%">
                  <c:v>0.54342311962243528</c:v>
                </c:pt>
                <c:pt idx="932" formatCode="0%">
                  <c:v>0.76327479527899822</c:v>
                </c:pt>
                <c:pt idx="933" formatCode="0%">
                  <c:v>0.68272204635541045</c:v>
                </c:pt>
                <c:pt idx="934" formatCode="0%">
                  <c:v>0.64944745848953112</c:v>
                </c:pt>
                <c:pt idx="935" formatCode="0%">
                  <c:v>0.88316396309296863</c:v>
                </c:pt>
                <c:pt idx="936" formatCode="0%">
                  <c:v>0.74771695293469431</c:v>
                </c:pt>
                <c:pt idx="937" formatCode="0%">
                  <c:v>0.95998421637972031</c:v>
                </c:pt>
                <c:pt idx="938" formatCode="0%">
                  <c:v>1.1141231168345227</c:v>
                </c:pt>
                <c:pt idx="939" formatCode="0%">
                  <c:v>0.96904675974224919</c:v>
                </c:pt>
                <c:pt idx="940" formatCode="0%">
                  <c:v>0.88690395850683656</c:v>
                </c:pt>
                <c:pt idx="941" formatCode="0%">
                  <c:v>0.67324465109298437</c:v>
                </c:pt>
                <c:pt idx="942" formatCode="0%">
                  <c:v>0.74934705748293395</c:v>
                </c:pt>
                <c:pt idx="943" formatCode="0%">
                  <c:v>0.7751984678884889</c:v>
                </c:pt>
                <c:pt idx="944" formatCode="0%">
                  <c:v>0.90861996112455357</c:v>
                </c:pt>
                <c:pt idx="945" formatCode="0%">
                  <c:v>0.96265383373388747</c:v>
                </c:pt>
                <c:pt idx="946" formatCode="0%">
                  <c:v>0.76370272426450159</c:v>
                </c:pt>
                <c:pt idx="947" formatCode="0%">
                  <c:v>0.77350336243225226</c:v>
                </c:pt>
                <c:pt idx="948" formatCode="0%">
                  <c:v>0.5964149380924717</c:v>
                </c:pt>
                <c:pt idx="949" formatCode="0%">
                  <c:v>0.4890914683746368</c:v>
                </c:pt>
                <c:pt idx="950" formatCode="0%">
                  <c:v>0.51092773459030516</c:v>
                </c:pt>
                <c:pt idx="951" formatCode="0%">
                  <c:v>0.40720650608445896</c:v>
                </c:pt>
                <c:pt idx="952" formatCode="0%">
                  <c:v>0.40799226697230262</c:v>
                </c:pt>
                <c:pt idx="953" formatCode="0%">
                  <c:v>0.42030268524276959</c:v>
                </c:pt>
                <c:pt idx="954" formatCode="0%">
                  <c:v>0.20944547034224725</c:v>
                </c:pt>
                <c:pt idx="955" formatCode="0%">
                  <c:v>0.21709421480937952</c:v>
                </c:pt>
                <c:pt idx="956" formatCode="0%">
                  <c:v>0.19549610826747843</c:v>
                </c:pt>
                <c:pt idx="957" formatCode="0%">
                  <c:v>0.17833252963460233</c:v>
                </c:pt>
                <c:pt idx="958" formatCode="0%">
                  <c:v>0.23605216754041392</c:v>
                </c:pt>
                <c:pt idx="959" formatCode="0%">
                  <c:v>0.24509818997682653</c:v>
                </c:pt>
                <c:pt idx="960" formatCode="0%">
                  <c:v>0.2516542901616543</c:v>
                </c:pt>
                <c:pt idx="961" formatCode="0%">
                  <c:v>0.22839965836677911</c:v>
                </c:pt>
                <c:pt idx="962" formatCode="0%">
                  <c:v>0.20452660122075117</c:v>
                </c:pt>
                <c:pt idx="963" formatCode="0%">
                  <c:v>0.17638692364573427</c:v>
                </c:pt>
                <c:pt idx="964" formatCode="0%">
                  <c:v>0.20308148893163458</c:v>
                </c:pt>
                <c:pt idx="965" formatCode="0%">
                  <c:v>0.21702562289676774</c:v>
                </c:pt>
                <c:pt idx="966" formatCode="0%">
                  <c:v>0.27516135162953592</c:v>
                </c:pt>
                <c:pt idx="967" formatCode="0%">
                  <c:v>0.24224374148974914</c:v>
                </c:pt>
                <c:pt idx="968" formatCode="0%">
                  <c:v>0.25169333962725116</c:v>
                </c:pt>
                <c:pt idx="969" formatCode="0%">
                  <c:v>0.27426534276289916</c:v>
                </c:pt>
                <c:pt idx="970" formatCode="0%">
                  <c:v>0.18793778561552732</c:v>
                </c:pt>
                <c:pt idx="971" formatCode="0%">
                  <c:v>0.23871968997665549</c:v>
                </c:pt>
                <c:pt idx="972" formatCode="0%">
                  <c:v>0.22708741175824421</c:v>
                </c:pt>
                <c:pt idx="973" formatCode="0%">
                  <c:v>0.22650293329792359</c:v>
                </c:pt>
                <c:pt idx="974" formatCode="0%">
                  <c:v>0.21907202845942719</c:v>
                </c:pt>
                <c:pt idx="975" formatCode="0%">
                  <c:v>0.24109574111918541</c:v>
                </c:pt>
                <c:pt idx="976" formatCode="0%">
                  <c:v>0.18405005162038224</c:v>
                </c:pt>
                <c:pt idx="977" formatCode="0%">
                  <c:v>0.16135673246627835</c:v>
                </c:pt>
                <c:pt idx="978" formatCode="0%">
                  <c:v>0.17842010820365317</c:v>
                </c:pt>
                <c:pt idx="979" formatCode="0%">
                  <c:v>0.1261319556563556</c:v>
                </c:pt>
                <c:pt idx="980" formatCode="0%">
                  <c:v>0.18372443879607747</c:v>
                </c:pt>
                <c:pt idx="981" formatCode="0%">
                  <c:v>0.32143807940644509</c:v>
                </c:pt>
                <c:pt idx="982" formatCode="0%">
                  <c:v>0.49090936584445521</c:v>
                </c:pt>
                <c:pt idx="983" formatCode="0%">
                  <c:v>0.49658135350707266</c:v>
                </c:pt>
                <c:pt idx="984" formatCode="0%">
                  <c:v>0.4320720570227734</c:v>
                </c:pt>
                <c:pt idx="985" formatCode="0%">
                  <c:v>0.36003030479609777</c:v>
                </c:pt>
                <c:pt idx="986" formatCode="0%">
                  <c:v>0.38571433025149227</c:v>
                </c:pt>
                <c:pt idx="987" formatCode="0%">
                  <c:v>0.36724685462143469</c:v>
                </c:pt>
                <c:pt idx="988" formatCode="0%">
                  <c:v>0.49030456364033048</c:v>
                </c:pt>
                <c:pt idx="989" formatCode="0%">
                  <c:v>0.43999847206958287</c:v>
                </c:pt>
                <c:pt idx="990" formatCode="0%">
                  <c:v>0.29341693205440667</c:v>
                </c:pt>
                <c:pt idx="991" formatCode="0%">
                  <c:v>0.34270779957667341</c:v>
                </c:pt>
                <c:pt idx="992" formatCode="0%">
                  <c:v>0.17670957208792526</c:v>
                </c:pt>
                <c:pt idx="993" formatCode="0%">
                  <c:v>0.15289131663904865</c:v>
                </c:pt>
                <c:pt idx="994" formatCode="0%">
                  <c:v>0.13805470519834451</c:v>
                </c:pt>
                <c:pt idx="995" formatCode="0%">
                  <c:v>0.11837960758853461</c:v>
                </c:pt>
                <c:pt idx="996" formatCode="0%">
                  <c:v>0.20217464637521165</c:v>
                </c:pt>
                <c:pt idx="997" formatCode="0%">
                  <c:v>0.20809440764219223</c:v>
                </c:pt>
                <c:pt idx="998" formatCode="0%">
                  <c:v>0.22338097690404179</c:v>
                </c:pt>
                <c:pt idx="999" formatCode="0%">
                  <c:v>0.21259394902186579</c:v>
                </c:pt>
                <c:pt idx="1000" formatCode="0%">
                  <c:v>0.16274354644840394</c:v>
                </c:pt>
                <c:pt idx="1001" formatCode="0%">
                  <c:v>0.14229507603950542</c:v>
                </c:pt>
                <c:pt idx="1002" formatCode="0%">
                  <c:v>0.14950883251366753</c:v>
                </c:pt>
                <c:pt idx="1003" formatCode="0%">
                  <c:v>0.21527928148170283</c:v>
                </c:pt>
                <c:pt idx="1004" formatCode="0%">
                  <c:v>0.24858229819677291</c:v>
                </c:pt>
                <c:pt idx="1005" formatCode="0%">
                  <c:v>0.2304298323667342</c:v>
                </c:pt>
                <c:pt idx="1006" formatCode="0%">
                  <c:v>0.20074250420854023</c:v>
                </c:pt>
                <c:pt idx="1007" formatCode="0%">
                  <c:v>0.15172083491196564</c:v>
                </c:pt>
                <c:pt idx="1008" formatCode="0%">
                  <c:v>0.17163265359365942</c:v>
                </c:pt>
                <c:pt idx="1009" formatCode="0%">
                  <c:v>0.22920392389872668</c:v>
                </c:pt>
                <c:pt idx="1010" formatCode="0%">
                  <c:v>0.23373922813684422</c:v>
                </c:pt>
                <c:pt idx="1011" formatCode="0%">
                  <c:v>0.2383465591865499</c:v>
                </c:pt>
                <c:pt idx="1012" formatCode="0%">
                  <c:v>0.28017186331983912</c:v>
                </c:pt>
                <c:pt idx="1013" formatCode="0%">
                  <c:v>0.22239030254566772</c:v>
                </c:pt>
                <c:pt idx="1014" formatCode="0%">
                  <c:v>0.2057098709934384</c:v>
                </c:pt>
                <c:pt idx="1015" formatCode="0%">
                  <c:v>0.16296750199373555</c:v>
                </c:pt>
                <c:pt idx="1016" formatCode="0%">
                  <c:v>0.16850931164524807</c:v>
                </c:pt>
                <c:pt idx="1017" formatCode="0%">
                  <c:v>0.1936508789100988</c:v>
                </c:pt>
                <c:pt idx="1018" formatCode="0%">
                  <c:v>0.20223322926868925</c:v>
                </c:pt>
                <c:pt idx="1019" formatCode="0%">
                  <c:v>0.19168474172462413</c:v>
                </c:pt>
                <c:pt idx="1020" formatCode="0%">
                  <c:v>0.15036804580944629</c:v>
                </c:pt>
                <c:pt idx="1021" formatCode="0%">
                  <c:v>0.17169194153413914</c:v>
                </c:pt>
                <c:pt idx="1022" formatCode="0%">
                  <c:v>0.11809199358011591</c:v>
                </c:pt>
                <c:pt idx="1023" formatCode="0%">
                  <c:v>0.1527983921858771</c:v>
                </c:pt>
                <c:pt idx="1024" formatCode="0%">
                  <c:v>0.14131900450234181</c:v>
                </c:pt>
                <c:pt idx="1025" formatCode="0%">
                  <c:v>9.997839271278175E-2</c:v>
                </c:pt>
                <c:pt idx="1026" formatCode="0%">
                  <c:v>0.17104863631043465</c:v>
                </c:pt>
                <c:pt idx="1027" formatCode="0%">
                  <c:v>0.17088636840492888</c:v>
                </c:pt>
                <c:pt idx="1028" formatCode="0%">
                  <c:v>0.1573908739308636</c:v>
                </c:pt>
                <c:pt idx="1029" formatCode="0%">
                  <c:v>0.1693674200390165</c:v>
                </c:pt>
                <c:pt idx="1030" formatCode="0%">
                  <c:v>0.18624196208597654</c:v>
                </c:pt>
                <c:pt idx="1031" formatCode="0%">
                  <c:v>0.12802718435895089</c:v>
                </c:pt>
                <c:pt idx="1032" formatCode="0%">
                  <c:v>0.18654027758949487</c:v>
                </c:pt>
                <c:pt idx="1033" formatCode="0%">
                  <c:v>0.19261125110110533</c:v>
                </c:pt>
                <c:pt idx="1034" formatCode="0%">
                  <c:v>0.22773311606097946</c:v>
                </c:pt>
                <c:pt idx="1035" formatCode="0%">
                  <c:v>0.4307173613393096</c:v>
                </c:pt>
                <c:pt idx="1036" formatCode="0%">
                  <c:v>0.40102547163677538</c:v>
                </c:pt>
                <c:pt idx="1037" formatCode="0%">
                  <c:v>0.4559135547044324</c:v>
                </c:pt>
                <c:pt idx="1038" formatCode="0%">
                  <c:v>0.44500135414371877</c:v>
                </c:pt>
                <c:pt idx="1039" formatCode="0%">
                  <c:v>0.31109417844752163</c:v>
                </c:pt>
                <c:pt idx="1040" formatCode="0%">
                  <c:v>0.39538343559464861</c:v>
                </c:pt>
                <c:pt idx="1041" formatCode="0%">
                  <c:v>0.42920020273481008</c:v>
                </c:pt>
                <c:pt idx="1042" formatCode="0%">
                  <c:v>0.33604442047183958</c:v>
                </c:pt>
                <c:pt idx="1043" formatCode="0%">
                  <c:v>0.39585588776610248</c:v>
                </c:pt>
                <c:pt idx="1044" formatCode="0%">
                  <c:v>0.22479890372204236</c:v>
                </c:pt>
                <c:pt idx="1045" formatCode="0%">
                  <c:v>0.13893067936615688</c:v>
                </c:pt>
                <c:pt idx="1046" formatCode="0%">
                  <c:v>0.18460005343136632</c:v>
                </c:pt>
                <c:pt idx="1047" formatCode="0%">
                  <c:v>0.12616478591725122</c:v>
                </c:pt>
                <c:pt idx="1048" formatCode="0%">
                  <c:v>0.16521911404086254</c:v>
                </c:pt>
                <c:pt idx="1049" formatCode="0%">
                  <c:v>0.19735689524852962</c:v>
                </c:pt>
                <c:pt idx="1050" formatCode="0%">
                  <c:v>0.23487700096539643</c:v>
                </c:pt>
                <c:pt idx="1051" formatCode="0%">
                  <c:v>0.26620333383204975</c:v>
                </c:pt>
                <c:pt idx="1052" formatCode="0%">
                  <c:v>0.27029514968506918</c:v>
                </c:pt>
                <c:pt idx="1053" formatCode="0%">
                  <c:v>0.20605205984821939</c:v>
                </c:pt>
                <c:pt idx="1054" formatCode="0%">
                  <c:v>0.20598346218857744</c:v>
                </c:pt>
                <c:pt idx="1055" formatCode="0%">
                  <c:v>0.18130442329497387</c:v>
                </c:pt>
                <c:pt idx="1056" formatCode="0%">
                  <c:v>0.23926824649982548</c:v>
                </c:pt>
                <c:pt idx="1057" formatCode="0%">
                  <c:v>0.25785899325750639</c:v>
                </c:pt>
                <c:pt idx="1058" formatCode="0%">
                  <c:v>0.17676534596270765</c:v>
                </c:pt>
                <c:pt idx="1059" formatCode="0%">
                  <c:v>0.19984741204174128</c:v>
                </c:pt>
                <c:pt idx="1060" formatCode="0%">
                  <c:v>0.1981093347879761</c:v>
                </c:pt>
                <c:pt idx="1061" formatCode="0%">
                  <c:v>0.22058709693502987</c:v>
                </c:pt>
                <c:pt idx="1062" formatCode="0%">
                  <c:v>0.25907048675100453</c:v>
                </c:pt>
                <c:pt idx="1063" formatCode="0%">
                  <c:v>0.25934738929093437</c:v>
                </c:pt>
                <c:pt idx="1064" formatCode="0%">
                  <c:v>0.26965881736284758</c:v>
                </c:pt>
                <c:pt idx="1065" formatCode="0%">
                  <c:v>0.28432603078705454</c:v>
                </c:pt>
                <c:pt idx="1066" formatCode="0%">
                  <c:v>0.24447607835003327</c:v>
                </c:pt>
                <c:pt idx="1067" formatCode="0%">
                  <c:v>0.23876078130276257</c:v>
                </c:pt>
                <c:pt idx="1068" formatCode="0%">
                  <c:v>0.15946443324156712</c:v>
                </c:pt>
                <c:pt idx="1069" formatCode="0%">
                  <c:v>0.17421823763276212</c:v>
                </c:pt>
                <c:pt idx="1070" formatCode="0%">
                  <c:v>0.1886157176662524</c:v>
                </c:pt>
                <c:pt idx="1071" formatCode="0%">
                  <c:v>0.15421140370816944</c:v>
                </c:pt>
                <c:pt idx="1072" formatCode="0%">
                  <c:v>0.12537034574217132</c:v>
                </c:pt>
                <c:pt idx="1073" formatCode="0%">
                  <c:v>9.1136000516834459E-2</c:v>
                </c:pt>
                <c:pt idx="1074" formatCode="0%">
                  <c:v>5.9179121199090634E-2</c:v>
                </c:pt>
                <c:pt idx="1075" formatCode="0%">
                  <c:v>5.6230132093641361E-2</c:v>
                </c:pt>
                <c:pt idx="1076" formatCode="0%">
                  <c:v>7.1745698197153374E-2</c:v>
                </c:pt>
                <c:pt idx="1077" formatCode="0%">
                  <c:v>6.9872606560336337E-2</c:v>
                </c:pt>
                <c:pt idx="1078" formatCode="0%">
                  <c:v>7.9555981158712985E-2</c:v>
                </c:pt>
                <c:pt idx="1079" formatCode="0%">
                  <c:v>8.0889330129148229E-2</c:v>
                </c:pt>
                <c:pt idx="1080" formatCode="0%">
                  <c:v>0.11308547470093133</c:v>
                </c:pt>
                <c:pt idx="1081" formatCode="0%">
                  <c:v>0.1263991775701836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2-472B-BAED-FBAABF45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8244248"/>
        <c:axId val="-2128081944"/>
      </c:lineChart>
      <c:dateAx>
        <c:axId val="-2128244248"/>
        <c:scaling>
          <c:orientation val="minMax"/>
          <c:max val="44287"/>
          <c:min val="43466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8081944"/>
        <c:crosses val="autoZero"/>
        <c:auto val="1"/>
        <c:lblOffset val="100"/>
        <c:baseTimeUnit val="days"/>
      </c:dateAx>
      <c:valAx>
        <c:axId val="-2128081944"/>
        <c:scaling>
          <c:orientation val="minMax"/>
          <c:max val="1.4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-21282442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0406824146981598E-3"/>
          <c:y val="0.93461231408573897"/>
          <c:w val="0.99191841644794398"/>
          <c:h val="4.4554352580927402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Real Minimum Wages (Constant 2011 VEF)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Raw'!$ET$4:$KY$4</c:f>
              <c:numCache>
                <c:formatCode>m/d/yyyy</c:formatCode>
                <c:ptCount val="162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  <c:pt idx="148">
                  <c:v>44044</c:v>
                </c:pt>
                <c:pt idx="149">
                  <c:v>44075</c:v>
                </c:pt>
                <c:pt idx="150">
                  <c:v>44105</c:v>
                </c:pt>
                <c:pt idx="151">
                  <c:v>44136</c:v>
                </c:pt>
                <c:pt idx="152">
                  <c:v>44166</c:v>
                </c:pt>
                <c:pt idx="153">
                  <c:v>44197</c:v>
                </c:pt>
                <c:pt idx="154">
                  <c:v>44228</c:v>
                </c:pt>
                <c:pt idx="155">
                  <c:v>44256</c:v>
                </c:pt>
                <c:pt idx="156">
                  <c:v>44287</c:v>
                </c:pt>
                <c:pt idx="157">
                  <c:v>44317</c:v>
                </c:pt>
                <c:pt idx="158">
                  <c:v>44348</c:v>
                </c:pt>
                <c:pt idx="159">
                  <c:v>44378</c:v>
                </c:pt>
                <c:pt idx="160">
                  <c:v>44409</c:v>
                </c:pt>
                <c:pt idx="161">
                  <c:v>44440</c:v>
                </c:pt>
              </c:numCache>
            </c:numRef>
          </c:cat>
          <c:val>
            <c:numRef>
              <c:f>'Monthly Raw'!$ET$50:$KY$50</c:f>
              <c:numCache>
                <c:formatCode>_(* #,##0_);_(* \(#,##0\);_(* "-"??_);_(@_)</c:formatCode>
                <c:ptCount val="162"/>
                <c:pt idx="0">
                  <c:v>528.58668427686712</c:v>
                </c:pt>
                <c:pt idx="1">
                  <c:v>512.19639949308839</c:v>
                </c:pt>
                <c:pt idx="2">
                  <c:v>500.19179637996905</c:v>
                </c:pt>
                <c:pt idx="3">
                  <c:v>490.8653546417753</c:v>
                </c:pt>
                <c:pt idx="4">
                  <c:v>482.18600652433724</c:v>
                </c:pt>
                <c:pt idx="5">
                  <c:v>472.73137894542862</c:v>
                </c:pt>
                <c:pt idx="6">
                  <c:v>461.6517372513951</c:v>
                </c:pt>
                <c:pt idx="7">
                  <c:v>451.27247043147133</c:v>
                </c:pt>
                <c:pt idx="8">
                  <c:v>439.83671582014745</c:v>
                </c:pt>
                <c:pt idx="9">
                  <c:v>429.94791380268572</c:v>
                </c:pt>
                <c:pt idx="10">
                  <c:v>424.43031964727129</c:v>
                </c:pt>
                <c:pt idx="11">
                  <c:v>419.39754905856842</c:v>
                </c:pt>
                <c:pt idx="12">
                  <c:v>411.98187530311236</c:v>
                </c:pt>
                <c:pt idx="13">
                  <c:v>459.31706237666299</c:v>
                </c:pt>
                <c:pt idx="14">
                  <c:v>451.19554260968857</c:v>
                </c:pt>
                <c:pt idx="15">
                  <c:v>441.91532087138944</c:v>
                </c:pt>
                <c:pt idx="16">
                  <c:v>432.40246660605618</c:v>
                </c:pt>
                <c:pt idx="17">
                  <c:v>446.92357487262512</c:v>
                </c:pt>
                <c:pt idx="18">
                  <c:v>438.59035806930831</c:v>
                </c:pt>
                <c:pt idx="19">
                  <c:v>430.41252018577853</c:v>
                </c:pt>
                <c:pt idx="20">
                  <c:v>423.21781729181765</c:v>
                </c:pt>
                <c:pt idx="21">
                  <c:v>416.143379834629</c:v>
                </c:pt>
                <c:pt idx="22">
                  <c:v>409.58994078211515</c:v>
                </c:pt>
                <c:pt idx="23">
                  <c:v>452.58029991589973</c:v>
                </c:pt>
                <c:pt idx="24">
                  <c:v>430.2094105664446</c:v>
                </c:pt>
                <c:pt idx="25">
                  <c:v>456.92902015801815</c:v>
                </c:pt>
                <c:pt idx="26">
                  <c:v>448.84972510610811</c:v>
                </c:pt>
                <c:pt idx="27">
                  <c:v>442.65258886203958</c:v>
                </c:pt>
                <c:pt idx="28">
                  <c:v>435.68168195082632</c:v>
                </c:pt>
                <c:pt idx="29">
                  <c:v>430.94132734997663</c:v>
                </c:pt>
                <c:pt idx="30">
                  <c:v>424.57273630539572</c:v>
                </c:pt>
                <c:pt idx="31">
                  <c:v>418.29826236984809</c:v>
                </c:pt>
                <c:pt idx="32">
                  <c:v>410.90202590358354</c:v>
                </c:pt>
                <c:pt idx="33">
                  <c:v>400.09934362568998</c:v>
                </c:pt>
                <c:pt idx="34">
                  <c:v>393.41135066439529</c:v>
                </c:pt>
                <c:pt idx="35">
                  <c:v>387.97963576370347</c:v>
                </c:pt>
                <c:pt idx="36">
                  <c:v>382.62291495434266</c:v>
                </c:pt>
                <c:pt idx="37">
                  <c:v>431.93083244517658</c:v>
                </c:pt>
                <c:pt idx="38">
                  <c:v>421.39593409285527</c:v>
                </c:pt>
                <c:pt idx="39">
                  <c:v>410.31736523160203</c:v>
                </c:pt>
                <c:pt idx="40">
                  <c:v>401.48470179217418</c:v>
                </c:pt>
                <c:pt idx="41">
                  <c:v>419.95364381353693</c:v>
                </c:pt>
                <c:pt idx="42">
                  <c:v>412.52813734139193</c:v>
                </c:pt>
                <c:pt idx="43">
                  <c:v>403.64788389568679</c:v>
                </c:pt>
                <c:pt idx="44">
                  <c:v>396.51069144959411</c:v>
                </c:pt>
                <c:pt idx="45">
                  <c:v>390.65092753654596</c:v>
                </c:pt>
                <c:pt idx="46">
                  <c:v>386.40052179678133</c:v>
                </c:pt>
                <c:pt idx="47">
                  <c:v>382.9539363694563</c:v>
                </c:pt>
                <c:pt idx="48">
                  <c:v>379.91461941414315</c:v>
                </c:pt>
                <c:pt idx="49">
                  <c:v>436.07487089739971</c:v>
                </c:pt>
                <c:pt idx="50">
                  <c:v>430.05411331104506</c:v>
                </c:pt>
                <c:pt idx="51">
                  <c:v>425.79615179311395</c:v>
                </c:pt>
                <c:pt idx="52">
                  <c:v>421.16335488933134</c:v>
                </c:pt>
                <c:pt idx="53">
                  <c:v>452.85683297435497</c:v>
                </c:pt>
                <c:pt idx="54">
                  <c:v>445.28695474371187</c:v>
                </c:pt>
                <c:pt idx="55">
                  <c:v>435.27561558525116</c:v>
                </c:pt>
                <c:pt idx="56" formatCode="_(* #,##0.00_);_(* \(#,##0.00\);_(* &quot;-&quot;??_);_(@_)">
                  <c:v>420.55615032391415</c:v>
                </c:pt>
                <c:pt idx="57">
                  <c:v>407.12115229807762</c:v>
                </c:pt>
                <c:pt idx="58">
                  <c:v>400.70979556897402</c:v>
                </c:pt>
                <c:pt idx="59">
                  <c:v>389.79552098149225</c:v>
                </c:pt>
                <c:pt idx="60">
                  <c:v>373.72533171763399</c:v>
                </c:pt>
                <c:pt idx="61">
                  <c:v>421.4104676893503</c:v>
                </c:pt>
                <c:pt idx="62">
                  <c:v>402.4932833709172</c:v>
                </c:pt>
                <c:pt idx="63">
                  <c:v>390.01287148344693</c:v>
                </c:pt>
                <c:pt idx="64">
                  <c:v>378.65327328489991</c:v>
                </c:pt>
                <c:pt idx="65">
                  <c:v>387.21788337166333</c:v>
                </c:pt>
                <c:pt idx="66">
                  <c:v>368.42805268474149</c:v>
                </c:pt>
                <c:pt idx="67">
                  <c:v>376.04342682422373</c:v>
                </c:pt>
                <c:pt idx="68">
                  <c:v>367.94855853642241</c:v>
                </c:pt>
                <c:pt idx="69">
                  <c:v>400.59396709946338</c:v>
                </c:pt>
                <c:pt idx="70">
                  <c:v>391.20504599556972</c:v>
                </c:pt>
                <c:pt idx="71">
                  <c:v>454.79265891341174</c:v>
                </c:pt>
                <c:pt idx="72">
                  <c:v>430.26741619055042</c:v>
                </c:pt>
                <c:pt idx="73">
                  <c:v>407.06472676494838</c:v>
                </c:pt>
                <c:pt idx="74">
                  <c:v>389.90874211201947</c:v>
                </c:pt>
                <c:pt idx="75">
                  <c:v>374.55210577523491</c:v>
                </c:pt>
                <c:pt idx="76">
                  <c:v>360.49288332553891</c:v>
                </c:pt>
                <c:pt idx="77">
                  <c:v>343.98175889841497</c:v>
                </c:pt>
                <c:pt idx="78">
                  <c:v>327.60167514134753</c:v>
                </c:pt>
                <c:pt idx="79">
                  <c:v>312.89558275200341</c:v>
                </c:pt>
                <c:pt idx="80">
                  <c:v>367.41483481124885</c:v>
                </c:pt>
                <c:pt idx="81">
                  <c:v>340.83008795106571</c:v>
                </c:pt>
                <c:pt idx="82">
                  <c:v>376.70488456870027</c:v>
                </c:pt>
                <c:pt idx="83">
                  <c:v>357.40501382229627</c:v>
                </c:pt>
                <c:pt idx="84">
                  <c:v>335.90696787809793</c:v>
                </c:pt>
                <c:pt idx="85">
                  <c:v>354.21712127911917</c:v>
                </c:pt>
                <c:pt idx="86">
                  <c:v>322.6021140975584</c:v>
                </c:pt>
                <c:pt idx="87">
                  <c:v>312.45882889475104</c:v>
                </c:pt>
                <c:pt idx="88">
                  <c:v>277.98828193483183</c:v>
                </c:pt>
                <c:pt idx="89">
                  <c:v>249.31684478460255</c:v>
                </c:pt>
                <c:pt idx="90">
                  <c:v>223.80327179946366</c:v>
                </c:pt>
                <c:pt idx="91">
                  <c:v>333.77860373418929</c:v>
                </c:pt>
                <c:pt idx="92">
                  <c:v>307.06403287413917</c:v>
                </c:pt>
                <c:pt idx="93">
                  <c:v>280.93690107423532</c:v>
                </c:pt>
                <c:pt idx="94">
                  <c:v>258.45161092385956</c:v>
                </c:pt>
                <c:pt idx="95">
                  <c:v>354.48428806712542</c:v>
                </c:pt>
                <c:pt idx="96">
                  <c:v>309.86388817056417</c:v>
                </c:pt>
                <c:pt idx="97">
                  <c:v>353.90237743053848</c:v>
                </c:pt>
                <c:pt idx="98">
                  <c:v>296.89796764306925</c:v>
                </c:pt>
                <c:pt idx="99">
                  <c:v>273.1352048234308</c:v>
                </c:pt>
                <c:pt idx="100">
                  <c:v>436.19921263085172</c:v>
                </c:pt>
                <c:pt idx="101">
                  <c:v>451.70121928409549</c:v>
                </c:pt>
                <c:pt idx="102">
                  <c:v>418.24186970749582</c:v>
                </c:pt>
                <c:pt idx="103">
                  <c:v>523.13623360052645</c:v>
                </c:pt>
                <c:pt idx="104">
                  <c:v>454.50585021765988</c:v>
                </c:pt>
                <c:pt idx="105">
                  <c:v>444.13480543566493</c:v>
                </c:pt>
                <c:pt idx="106">
                  <c:v>394.08589657113123</c:v>
                </c:pt>
                <c:pt idx="107">
                  <c:v>508.4236440807162</c:v>
                </c:pt>
                <c:pt idx="108">
                  <c:v>469.45858179198171</c:v>
                </c:pt>
                <c:pt idx="109">
                  <c:v>565.57408174622981</c:v>
                </c:pt>
                <c:pt idx="110">
                  <c:v>503.62785551756889</c:v>
                </c:pt>
                <c:pt idx="111">
                  <c:v>554.79947283631566</c:v>
                </c:pt>
                <c:pt idx="112">
                  <c:v>466.21804440026528</c:v>
                </c:pt>
                <c:pt idx="113">
                  <c:v>480.42044885967124</c:v>
                </c:pt>
                <c:pt idx="114">
                  <c:v>364.23081793758246</c:v>
                </c:pt>
                <c:pt idx="115">
                  <c:v>368.90064632370598</c:v>
                </c:pt>
                <c:pt idx="116" formatCode="_(* #,##0.00_);_(* \(#,##0.00\);_(* &quot;-&quot;??_);_(@_)">
                  <c:v>414.37476762277555</c:v>
                </c:pt>
                <c:pt idx="117" formatCode="_(* #,##0.00_);_(* \(#,##0.00\);_(* &quot;-&quot;??_);_(@_)">
                  <c:v>249.62335398962381</c:v>
                </c:pt>
                <c:pt idx="118" formatCode="_(* #,##0.00_);_(* \(#,##0.00\);_(* &quot;-&quot;??_);_(@_)">
                  <c:v>172.51095645447396</c:v>
                </c:pt>
                <c:pt idx="119" formatCode="_(* #,##0.00_);_(* \(#,##0.00\);_(* &quot;-&quot;??_);_(@_)">
                  <c:v>200.88039709224267</c:v>
                </c:pt>
                <c:pt idx="120" formatCode="_(* #,##0.00_);_(* \(#,##0.00\);_(* &quot;-&quot;??_);_(@_)">
                  <c:v>128.93478632364742</c:v>
                </c:pt>
                <c:pt idx="121" formatCode="_(* #,##0.00_);_(* \(#,##0.00\);_(* &quot;-&quot;??_);_(@_)">
                  <c:v>119.81647204899349</c:v>
                </c:pt>
                <c:pt idx="122" formatCode="_(* #,##0.00_);_(* \(#,##0.00\);_(* &quot;-&quot;??_);_(@_)">
                  <c:v>60.913305566341371</c:v>
                </c:pt>
                <c:pt idx="123" formatCode="_(* #,##0.00_);_(* \(#,##0.00\);_(* &quot;-&quot;??_);_(@_)">
                  <c:v>68.27601140517551</c:v>
                </c:pt>
                <c:pt idx="124" formatCode="_(* #,##0.00_);_(* \(#,##0.00\);_(* &quot;-&quot;??_);_(@_)">
                  <c:v>38.793188298395172</c:v>
                </c:pt>
                <c:pt idx="125" formatCode="_(* #,##0.00_);_(* \(#,##0.00\);_(* &quot;-&quot;??_);_(@_)">
                  <c:v>649.2149194764396</c:v>
                </c:pt>
                <c:pt idx="126" formatCode="_(* #,##0.00_);_(* \(#,##0.00\);_(* &quot;-&quot;??_);_(@_)">
                  <c:v>345.14349786094613</c:v>
                </c:pt>
                <c:pt idx="127" formatCode="_(* #,##0.00_);_(* \(#,##0.00\);_(* &quot;-&quot;??_);_(@_)">
                  <c:v>154.63418362945615</c:v>
                </c:pt>
                <c:pt idx="128" formatCode="_(* #,##0.00_);_(* \(#,##0.00\);_(* &quot;-&quot;??_);_(@_)">
                  <c:v>197.84312132734919</c:v>
                </c:pt>
                <c:pt idx="129" formatCode="_(* #,##0.00_);_(* \(#,##0.00\);_(* &quot;-&quot;??_);_(@_)">
                  <c:v>266.81472869500902</c:v>
                </c:pt>
                <c:pt idx="130" formatCode="_(* #,##0.00_);_(* \(#,##0.00\);_(* &quot;-&quot;??_);_(@_)">
                  <c:v>124.44716823461241</c:v>
                </c:pt>
                <c:pt idx="131" formatCode="_(* #,##0.00_);_(* \(#,##0.00\);_(* &quot;-&quot;??_);_(@_)">
                  <c:v>92.319857740810406</c:v>
                </c:pt>
                <c:pt idx="132" formatCode="_(* #,##0.00_);_(* \(#,##0.00\);_(* &quot;-&quot;??_);_(@_)">
                  <c:v>68.998398909424807</c:v>
                </c:pt>
                <c:pt idx="133" formatCode="_(* #,##0.00_);_(* \(#,##0.00\);_(* &quot;-&quot;??_);_(@_)">
                  <c:v>162.37268488152537</c:v>
                </c:pt>
                <c:pt idx="134" formatCode="_(* #,##0.00_);_(* \(#,##0.00\);_(* &quot;-&quot;??_);_(@_)">
                  <c:v>132.98336190133119</c:v>
                </c:pt>
                <c:pt idx="135" formatCode="_(* #,##0.00_);_(* \(#,##0.00\);_(* &quot;-&quot;??_);_(@_)">
                  <c:v>111.3763500011149</c:v>
                </c:pt>
                <c:pt idx="136" formatCode="_(* #,##0.00_);_(* \(#,##0.00\);_(* &quot;-&quot;??_);_(@_)">
                  <c:v>82.746173849268132</c:v>
                </c:pt>
                <c:pt idx="137" formatCode="_(* #,##0.00_);_(* \(#,##0.00\);_(* &quot;-&quot;??_);_(@_)">
                  <c:v>54.366737088875247</c:v>
                </c:pt>
                <c:pt idx="138" formatCode="_(* #,##0.00_);_(* \(#,##0.00\);_(* &quot;-&quot;??_);_(@_)">
                  <c:v>204.66835395485725</c:v>
                </c:pt>
                <c:pt idx="139" formatCode="_(* #,##0.00_);_(* \(#,##0.00\);_(* &quot;-&quot;??_);_(@_)">
                  <c:v>162.82287506353001</c:v>
                </c:pt>
                <c:pt idx="140" formatCode="_(* #,##0.00_);_(* \(#,##0.00\);_(* &quot;-&quot;??_);_(@_)">
                  <c:v>123.81967685439545</c:v>
                </c:pt>
                <c:pt idx="141" formatCode="_(* #,##0.00_);_(* \(#,##0.00\);_(* &quot;-&quot;??_);_(@_)">
                  <c:v>114.50648291096991</c:v>
                </c:pt>
                <c:pt idx="142" formatCode="_(* #,##0.00_);_(* \(#,##0.00\);_(* &quot;-&quot;??_);_(@_)">
                  <c:v>94.01189073150239</c:v>
                </c:pt>
                <c:pt idx="143" formatCode="_(* #,##0.00_);_(* \(#,##0.00\);_(* &quot;-&quot;??_);_(@_)">
                  <c:v>82.976073019860891</c:v>
                </c:pt>
                <c:pt idx="144" formatCode="_(* #,##0.00_);_(* \(#,##0.00\);_(* &quot;-&quot;??_);_(@_)">
                  <c:v>65.079272956753641</c:v>
                </c:pt>
                <c:pt idx="145" formatCode="_(* #,##0.00_);_(* \(#,##0.00\);_(* &quot;-&quot;??_);_(@_)">
                  <c:v>83.475097587626919</c:v>
                </c:pt>
                <c:pt idx="146" formatCode="_(* #,##0.00_);_(* \(#,##0.00\);_(* &quot;-&quot;??_);_(@_)">
                  <c:v>66.726696712731354</c:v>
                </c:pt>
                <c:pt idx="147" formatCode="_(* #,##0.00_);_(* \(#,##0.00\);_(* &quot;-&quot;??_);_(@_)">
                  <c:v>55.791552435394117</c:v>
                </c:pt>
                <c:pt idx="148" formatCode="_(* #,##0.00_);_(* \(#,##0.00\);_(* &quot;-&quot;??_);_(@_)">
                  <c:v>44.7406194349592</c:v>
                </c:pt>
                <c:pt idx="149" formatCode="_(* #,##0.00_);_(* \(#,##0.00\);_(* &quot;-&quot;??_);_(@_)">
                  <c:v>34.980937791211261</c:v>
                </c:pt>
                <c:pt idx="150" formatCode="_(* #,##0.00_);_(* \(#,##0.00\);_(* &quot;-&quot;??_);_(@_)">
                  <c:v>26.805316315104417</c:v>
                </c:pt>
                <c:pt idx="151" formatCode="_(* #,##0.00_);_(* \(#,##0.00\);_(* &quot;-&quot;??_);_(@_)">
                  <c:v>57.439963532366605</c:v>
                </c:pt>
                <c:pt idx="152" formatCode="_(* #,##0.00_);_(* \(#,##0.00\);_(* &quot;-&quot;??_);_(@_)">
                  <c:v>32.360542835136123</c:v>
                </c:pt>
                <c:pt idx="153" formatCode="_(* #,##0.00_);_(* \(#,##0.00\);_(* &quot;-&quot;??_);_(@_)">
                  <c:v>22.074040133107857</c:v>
                </c:pt>
                <c:pt idx="154" formatCode="_(* #,##0.00_);_(* \(#,##0.00\);_(* &quot;-&quot;??_);_(@_)">
                  <c:v>16.497787842382554</c:v>
                </c:pt>
                <c:pt idx="155" formatCode="_(* #,##0.00_);_(* \(#,##0.00\);_(* &quot;-&quot;??_);_(@_)">
                  <c:v>21.314971372587276</c:v>
                </c:pt>
                <c:pt idx="156" formatCode="_(* #,##0.00_);_(* \(#,##0.00\);_(* &quot;-&quot;??_);_(@_)">
                  <c:v>17.106718597582084</c:v>
                </c:pt>
                <c:pt idx="157" formatCode="_(* #,##0.00_);_(* \(#,##0.00\);_(* &quot;-&quot;??_);_(@_)">
                  <c:v>36.979504101993271</c:v>
                </c:pt>
                <c:pt idx="158" formatCode="_(* #,##0.00_);_(* \(#,##0.00\);_(* &quot;-&quot;??_);_(@_)">
                  <c:v>31.961542006908612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E-43E6-B42D-EA8FCF0F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1275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Demanda de Dinero (M/P) (variacion mes/mes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Raw'!$B$25</c:f>
              <c:strCache>
                <c:ptCount val="1"/>
                <c:pt idx="0">
                  <c:v>Demanda de Dinero Var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Raw'!$C$25:$KO$25</c:f>
              <c:numCache>
                <c:formatCode>General</c:formatCode>
                <c:ptCount val="299"/>
                <c:pt idx="13" formatCode="0%">
                  <c:v>0</c:v>
                </c:pt>
                <c:pt idx="14" formatCode="0%">
                  <c:v>0</c:v>
                </c:pt>
                <c:pt idx="15" formatCode="0%">
                  <c:v>0</c:v>
                </c:pt>
                <c:pt idx="16" formatCode="0%">
                  <c:v>0</c:v>
                </c:pt>
                <c:pt idx="17" formatCode="0%">
                  <c:v>0</c:v>
                </c:pt>
                <c:pt idx="18" formatCode="0%">
                  <c:v>0</c:v>
                </c:pt>
                <c:pt idx="19" formatCode="0%">
                  <c:v>0</c:v>
                </c:pt>
                <c:pt idx="20" formatCode="0%">
                  <c:v>0</c:v>
                </c:pt>
                <c:pt idx="21" formatCode="0%">
                  <c:v>0</c:v>
                </c:pt>
                <c:pt idx="22" formatCode="0%">
                  <c:v>0</c:v>
                </c:pt>
                <c:pt idx="23" formatCode="0%">
                  <c:v>0</c:v>
                </c:pt>
                <c:pt idx="24" formatCode="0%">
                  <c:v>0</c:v>
                </c:pt>
                <c:pt idx="25" formatCode="0%">
                  <c:v>0</c:v>
                </c:pt>
                <c:pt idx="26" formatCode="0%">
                  <c:v>0</c:v>
                </c:pt>
                <c:pt idx="27" formatCode="0%">
                  <c:v>0</c:v>
                </c:pt>
                <c:pt idx="28" formatCode="0%">
                  <c:v>0</c:v>
                </c:pt>
                <c:pt idx="29" formatCode="0%">
                  <c:v>0</c:v>
                </c:pt>
                <c:pt idx="30" formatCode="0%">
                  <c:v>0</c:v>
                </c:pt>
                <c:pt idx="31" formatCode="0%">
                  <c:v>0</c:v>
                </c:pt>
                <c:pt idx="32" formatCode="0%">
                  <c:v>0</c:v>
                </c:pt>
                <c:pt idx="33" formatCode="0%">
                  <c:v>0</c:v>
                </c:pt>
                <c:pt idx="34" formatCode="0%">
                  <c:v>0</c:v>
                </c:pt>
                <c:pt idx="35" formatCode="0%">
                  <c:v>0</c:v>
                </c:pt>
                <c:pt idx="36" formatCode="0%">
                  <c:v>0</c:v>
                </c:pt>
                <c:pt idx="37" formatCode="0%">
                  <c:v>0</c:v>
                </c:pt>
                <c:pt idx="38" formatCode="0%">
                  <c:v>0</c:v>
                </c:pt>
                <c:pt idx="39" formatCode="0%">
                  <c:v>0</c:v>
                </c:pt>
                <c:pt idx="40" formatCode="0%">
                  <c:v>0</c:v>
                </c:pt>
                <c:pt idx="41" formatCode="0%">
                  <c:v>0</c:v>
                </c:pt>
                <c:pt idx="42" formatCode="0%">
                  <c:v>0</c:v>
                </c:pt>
                <c:pt idx="43" formatCode="0%">
                  <c:v>0</c:v>
                </c:pt>
                <c:pt idx="44" formatCode="0%">
                  <c:v>0</c:v>
                </c:pt>
                <c:pt idx="45" formatCode="0%">
                  <c:v>0</c:v>
                </c:pt>
                <c:pt idx="46" formatCode="0%">
                  <c:v>0</c:v>
                </c:pt>
                <c:pt idx="47" formatCode="0%">
                  <c:v>0</c:v>
                </c:pt>
                <c:pt idx="48" formatCode="0%">
                  <c:v>0</c:v>
                </c:pt>
                <c:pt idx="49" formatCode="0%">
                  <c:v>0</c:v>
                </c:pt>
                <c:pt idx="50" formatCode="0%">
                  <c:v>0</c:v>
                </c:pt>
                <c:pt idx="51" formatCode="0%">
                  <c:v>0</c:v>
                </c:pt>
                <c:pt idx="52" formatCode="0%">
                  <c:v>0</c:v>
                </c:pt>
                <c:pt idx="53" formatCode="0%">
                  <c:v>0</c:v>
                </c:pt>
                <c:pt idx="54" formatCode="0%">
                  <c:v>0</c:v>
                </c:pt>
                <c:pt idx="55" formatCode="0%">
                  <c:v>0</c:v>
                </c:pt>
                <c:pt idx="56" formatCode="0%">
                  <c:v>0</c:v>
                </c:pt>
                <c:pt idx="57" formatCode="0%">
                  <c:v>0</c:v>
                </c:pt>
                <c:pt idx="58" formatCode="0%">
                  <c:v>0</c:v>
                </c:pt>
                <c:pt idx="59" formatCode="0%">
                  <c:v>0</c:v>
                </c:pt>
                <c:pt idx="60" formatCode="0%">
                  <c:v>0</c:v>
                </c:pt>
                <c:pt idx="61" formatCode="0%">
                  <c:v>0</c:v>
                </c:pt>
                <c:pt idx="62" formatCode="0%">
                  <c:v>0</c:v>
                </c:pt>
                <c:pt idx="63" formatCode="0%">
                  <c:v>0</c:v>
                </c:pt>
                <c:pt idx="64" formatCode="0%">
                  <c:v>0</c:v>
                </c:pt>
                <c:pt idx="65" formatCode="0%">
                  <c:v>0</c:v>
                </c:pt>
                <c:pt idx="66" formatCode="0%">
                  <c:v>0</c:v>
                </c:pt>
                <c:pt idx="67" formatCode="0%">
                  <c:v>0</c:v>
                </c:pt>
                <c:pt idx="68" formatCode="0%">
                  <c:v>0</c:v>
                </c:pt>
                <c:pt idx="69" formatCode="0%">
                  <c:v>0</c:v>
                </c:pt>
                <c:pt idx="70" formatCode="0%">
                  <c:v>0</c:v>
                </c:pt>
                <c:pt idx="71" formatCode="0%">
                  <c:v>0</c:v>
                </c:pt>
                <c:pt idx="72" formatCode="0%">
                  <c:v>0</c:v>
                </c:pt>
                <c:pt idx="73" formatCode="0%">
                  <c:v>0</c:v>
                </c:pt>
                <c:pt idx="74" formatCode="0%">
                  <c:v>0</c:v>
                </c:pt>
                <c:pt idx="75" formatCode="0%">
                  <c:v>0</c:v>
                </c:pt>
                <c:pt idx="76" formatCode="0%">
                  <c:v>0</c:v>
                </c:pt>
                <c:pt idx="77" formatCode="0%">
                  <c:v>0</c:v>
                </c:pt>
                <c:pt idx="78" formatCode="0%">
                  <c:v>0</c:v>
                </c:pt>
                <c:pt idx="79" formatCode="0%">
                  <c:v>0</c:v>
                </c:pt>
                <c:pt idx="80" formatCode="0%">
                  <c:v>0</c:v>
                </c:pt>
                <c:pt idx="81" formatCode="0%">
                  <c:v>0</c:v>
                </c:pt>
                <c:pt idx="82" formatCode="0%">
                  <c:v>0</c:v>
                </c:pt>
                <c:pt idx="83" formatCode="0%">
                  <c:v>0</c:v>
                </c:pt>
                <c:pt idx="84" formatCode="0%">
                  <c:v>0</c:v>
                </c:pt>
                <c:pt idx="85" formatCode="0%">
                  <c:v>0</c:v>
                </c:pt>
                <c:pt idx="86" formatCode="0%">
                  <c:v>0</c:v>
                </c:pt>
                <c:pt idx="87" formatCode="0%">
                  <c:v>2.2499697885813186E-2</c:v>
                </c:pt>
                <c:pt idx="88" formatCode="0%">
                  <c:v>3.5135054794564802E-2</c:v>
                </c:pt>
                <c:pt idx="89" formatCode="0%">
                  <c:v>2.5089053812683337E-2</c:v>
                </c:pt>
                <c:pt idx="90" formatCode="0%">
                  <c:v>3.3159873826808628E-2</c:v>
                </c:pt>
                <c:pt idx="91" formatCode="0%">
                  <c:v>-6.785969912526113E-4</c:v>
                </c:pt>
                <c:pt idx="92" formatCode="0%">
                  <c:v>1.7727608848835397E-2</c:v>
                </c:pt>
                <c:pt idx="93" formatCode="0%">
                  <c:v>2.6036722559224401E-2</c:v>
                </c:pt>
                <c:pt idx="94" formatCode="0%">
                  <c:v>0.12234659161534145</c:v>
                </c:pt>
                <c:pt idx="95" formatCode="0%">
                  <c:v>3.4301424759870303E-2</c:v>
                </c:pt>
                <c:pt idx="96" formatCode="0%">
                  <c:v>-4.2135440318020523E-2</c:v>
                </c:pt>
                <c:pt idx="97" formatCode="0%">
                  <c:v>3.4515469904545126E-2</c:v>
                </c:pt>
                <c:pt idx="98" formatCode="0%">
                  <c:v>-5.7129561479501989E-3</c:v>
                </c:pt>
                <c:pt idx="99" formatCode="0%">
                  <c:v>-2.4499195834198462E-2</c:v>
                </c:pt>
                <c:pt idx="100" formatCode="0%">
                  <c:v>2.0147774098085325E-2</c:v>
                </c:pt>
                <c:pt idx="101" formatCode="0%">
                  <c:v>1.9791402280860515E-2</c:v>
                </c:pt>
                <c:pt idx="102" formatCode="0%">
                  <c:v>3.5474346296576753E-2</c:v>
                </c:pt>
                <c:pt idx="103" formatCode="0%">
                  <c:v>2.1766499331363764E-3</c:v>
                </c:pt>
                <c:pt idx="104" formatCode="0%">
                  <c:v>-4.1063717589850945E-4</c:v>
                </c:pt>
                <c:pt idx="105" formatCode="0%">
                  <c:v>2.9257263657365584E-2</c:v>
                </c:pt>
                <c:pt idx="106" formatCode="0%">
                  <c:v>0.11697480990208442</c:v>
                </c:pt>
                <c:pt idx="107" formatCode="0%">
                  <c:v>5.7964883886306273E-2</c:v>
                </c:pt>
                <c:pt idx="108" formatCode="0%">
                  <c:v>-2.1443705769657817E-2</c:v>
                </c:pt>
                <c:pt idx="109" formatCode="0%">
                  <c:v>3.3964089613178761E-3</c:v>
                </c:pt>
                <c:pt idx="110" formatCode="0%">
                  <c:v>3.3194733137111188E-2</c:v>
                </c:pt>
                <c:pt idx="111" formatCode="0%">
                  <c:v>-8.6540428200436725E-3</c:v>
                </c:pt>
                <c:pt idx="112" formatCode="0%">
                  <c:v>-1.9427052744513951E-2</c:v>
                </c:pt>
                <c:pt idx="113" formatCode="0%">
                  <c:v>4.2200387871850431E-2</c:v>
                </c:pt>
                <c:pt idx="114" formatCode="0%">
                  <c:v>4.7343842413814397E-2</c:v>
                </c:pt>
                <c:pt idx="115" formatCode="0%">
                  <c:v>1.7218181719228065E-2</c:v>
                </c:pt>
                <c:pt idx="116" formatCode="0%">
                  <c:v>1.4419004131567714E-2</c:v>
                </c:pt>
                <c:pt idx="117" formatCode="0%">
                  <c:v>3.7802049132925619E-2</c:v>
                </c:pt>
                <c:pt idx="118" formatCode="0%">
                  <c:v>0.11165404553616165</c:v>
                </c:pt>
                <c:pt idx="119" formatCode="0%">
                  <c:v>4.1984045241336254E-2</c:v>
                </c:pt>
                <c:pt idx="120" formatCode="0%">
                  <c:v>-1.6476032333055612E-2</c:v>
                </c:pt>
                <c:pt idx="121" formatCode="0%">
                  <c:v>1.7697128732670597E-2</c:v>
                </c:pt>
                <c:pt idx="122" formatCode="0%">
                  <c:v>4.1076263910489796E-2</c:v>
                </c:pt>
                <c:pt idx="123" formatCode="0%">
                  <c:v>3.4324791996471538E-2</c:v>
                </c:pt>
                <c:pt idx="124" formatCode="0%">
                  <c:v>3.2561711685885619E-2</c:v>
                </c:pt>
                <c:pt idx="125" formatCode="0%">
                  <c:v>2.6869908510640972E-2</c:v>
                </c:pt>
                <c:pt idx="126" formatCode="0%">
                  <c:v>-0.17298693232985596</c:v>
                </c:pt>
                <c:pt idx="127" formatCode="0%">
                  <c:v>-1.6457073400253042E-2</c:v>
                </c:pt>
                <c:pt idx="128" formatCode="0%">
                  <c:v>8.6017684316555876E-2</c:v>
                </c:pt>
                <c:pt idx="129" formatCode="0%">
                  <c:v>6.8751231399546198E-2</c:v>
                </c:pt>
                <c:pt idx="130" formatCode="0%">
                  <c:v>0.13686390996862241</c:v>
                </c:pt>
                <c:pt idx="131" formatCode="0%">
                  <c:v>3.3164409051046562E-2</c:v>
                </c:pt>
                <c:pt idx="132" formatCode="0%">
                  <c:v>-4.0136228145377872E-2</c:v>
                </c:pt>
                <c:pt idx="133" formatCode="0%">
                  <c:v>-9.4106003173962671E-3</c:v>
                </c:pt>
                <c:pt idx="134" formatCode="0%">
                  <c:v>3.2007585450723797E-2</c:v>
                </c:pt>
                <c:pt idx="135" formatCode="0%">
                  <c:v>-5.8138104401504798E-2</c:v>
                </c:pt>
                <c:pt idx="136" formatCode="0%">
                  <c:v>-1.1956485202826772E-2</c:v>
                </c:pt>
                <c:pt idx="137" formatCode="0%">
                  <c:v>2.7553141769886658E-2</c:v>
                </c:pt>
                <c:pt idx="138" formatCode="0%">
                  <c:v>1.6700708595840164E-2</c:v>
                </c:pt>
                <c:pt idx="139" formatCode="0%">
                  <c:v>9.1788311059937122E-3</c:v>
                </c:pt>
                <c:pt idx="140" formatCode="0%">
                  <c:v>1.3459468892537352E-2</c:v>
                </c:pt>
                <c:pt idx="141" formatCode="0%">
                  <c:v>3.2992624611522414E-2</c:v>
                </c:pt>
                <c:pt idx="142" formatCode="0%">
                  <c:v>4.0995287239369294E-3</c:v>
                </c:pt>
                <c:pt idx="143" formatCode="0%">
                  <c:v>2.1924308209331222E-3</c:v>
                </c:pt>
                <c:pt idx="144" formatCode="0%">
                  <c:v>-5.4514768764119093E-2</c:v>
                </c:pt>
                <c:pt idx="145" formatCode="0%">
                  <c:v>-3.9344087112400117E-2</c:v>
                </c:pt>
                <c:pt idx="146" formatCode="0%">
                  <c:v>-2.6559721457330987E-3</c:v>
                </c:pt>
                <c:pt idx="147" formatCode="0%">
                  <c:v>-1.29957943266652E-2</c:v>
                </c:pt>
                <c:pt idx="148" formatCode="0%">
                  <c:v>-3.7253405696546116E-2</c:v>
                </c:pt>
                <c:pt idx="149" formatCode="0%">
                  <c:v>2.306341793394906E-2</c:v>
                </c:pt>
                <c:pt idx="150" formatCode="0%">
                  <c:v>5.6594265185476722E-3</c:v>
                </c:pt>
                <c:pt idx="151" formatCode="0%">
                  <c:v>-6.5503295684941065E-3</c:v>
                </c:pt>
                <c:pt idx="152" formatCode="0%">
                  <c:v>8.2027767056471745E-3</c:v>
                </c:pt>
                <c:pt idx="153" formatCode="0%">
                  <c:v>1.8572653144327989E-2</c:v>
                </c:pt>
                <c:pt idx="154" formatCode="0%">
                  <c:v>8.1904090343074554E-2</c:v>
                </c:pt>
                <c:pt idx="155" formatCode="0%">
                  <c:v>-1.8394626980201556E-3</c:v>
                </c:pt>
                <c:pt idx="156" formatCode="0%">
                  <c:v>-3.2703657045383916E-2</c:v>
                </c:pt>
                <c:pt idx="157" formatCode="0%">
                  <c:v>-1.1850251714313531E-2</c:v>
                </c:pt>
                <c:pt idx="158" formatCode="0%">
                  <c:v>6.1097787792441238E-3</c:v>
                </c:pt>
                <c:pt idx="159" formatCode="0%">
                  <c:v>-2.0993560983526005E-2</c:v>
                </c:pt>
                <c:pt idx="160" formatCode="0%">
                  <c:v>-1.6514127220532693E-2</c:v>
                </c:pt>
                <c:pt idx="161" formatCode="0%">
                  <c:v>1.3058334182787013E-2</c:v>
                </c:pt>
                <c:pt idx="162" formatCode="0%">
                  <c:v>1.8252032775454508E-2</c:v>
                </c:pt>
                <c:pt idx="163" formatCode="0%">
                  <c:v>-2.6092414644507289E-2</c:v>
                </c:pt>
                <c:pt idx="164" formatCode="0%">
                  <c:v>8.6927808246171079E-3</c:v>
                </c:pt>
                <c:pt idx="165" formatCode="0%">
                  <c:v>-4.8647384404159499E-2</c:v>
                </c:pt>
                <c:pt idx="166" formatCode="0%">
                  <c:v>6.9150619106358002E-2</c:v>
                </c:pt>
                <c:pt idx="167" formatCode="0%">
                  <c:v>1.7649953335666435E-2</c:v>
                </c:pt>
                <c:pt idx="168" formatCode="0%">
                  <c:v>-1.0892623708849247E-2</c:v>
                </c:pt>
                <c:pt idx="169" formatCode="0%">
                  <c:v>-5.7533019586452072E-3</c:v>
                </c:pt>
                <c:pt idx="170" formatCode="0%">
                  <c:v>-1.9888095940531758E-2</c:v>
                </c:pt>
                <c:pt idx="171" formatCode="0%">
                  <c:v>-4.4777132428007183E-2</c:v>
                </c:pt>
                <c:pt idx="172" formatCode="0%">
                  <c:v>-3.0321738322218739E-3</c:v>
                </c:pt>
                <c:pt idx="173" formatCode="0%">
                  <c:v>1.620629483014957E-2</c:v>
                </c:pt>
                <c:pt idx="174" formatCode="0%">
                  <c:v>3.1195375025155236E-2</c:v>
                </c:pt>
                <c:pt idx="175" formatCode="0%">
                  <c:v>-1.2881075234241424E-2</c:v>
                </c:pt>
                <c:pt idx="176" formatCode="0%">
                  <c:v>8.6333757220755647E-3</c:v>
                </c:pt>
                <c:pt idx="177" formatCode="0%">
                  <c:v>-9.6078409331896708E-3</c:v>
                </c:pt>
                <c:pt idx="178" formatCode="0%">
                  <c:v>6.7132300399157963E-2</c:v>
                </c:pt>
                <c:pt idx="179" formatCode="0%">
                  <c:v>4.6364183213966514E-2</c:v>
                </c:pt>
                <c:pt idx="180" formatCode="0%">
                  <c:v>-1.3324284783016171E-2</c:v>
                </c:pt>
                <c:pt idx="181" formatCode="0%">
                  <c:v>-1.7586900590650822E-2</c:v>
                </c:pt>
                <c:pt idx="182" formatCode="0%">
                  <c:v>9.269544806916441E-3</c:v>
                </c:pt>
                <c:pt idx="183" formatCode="0%">
                  <c:v>1.6520089922482661E-3</c:v>
                </c:pt>
                <c:pt idx="184" formatCode="0%">
                  <c:v>6.022441850336735E-3</c:v>
                </c:pt>
                <c:pt idx="185" formatCode="0%">
                  <c:v>3.8270399824045676E-2</c:v>
                </c:pt>
                <c:pt idx="186" formatCode="0%">
                  <c:v>2.0864870152789816E-2</c:v>
                </c:pt>
                <c:pt idx="187" formatCode="0%">
                  <c:v>-2.3046026893132066E-2</c:v>
                </c:pt>
                <c:pt idx="188" formatCode="0%">
                  <c:v>3.7256368657245353E-2</c:v>
                </c:pt>
                <c:pt idx="189" formatCode="0%">
                  <c:v>1.1464788319021979E-2</c:v>
                </c:pt>
                <c:pt idx="190" formatCode="0%">
                  <c:v>0.12330946876523829</c:v>
                </c:pt>
                <c:pt idx="191" formatCode="0%">
                  <c:v>2.2391370282424994E-2</c:v>
                </c:pt>
                <c:pt idx="192" formatCode="0%">
                  <c:v>-1.1247178799879243E-2</c:v>
                </c:pt>
                <c:pt idx="193" formatCode="0%">
                  <c:v>1.8274641530256153E-2</c:v>
                </c:pt>
                <c:pt idx="194" formatCode="0%">
                  <c:v>2.6487353928344115E-2</c:v>
                </c:pt>
                <c:pt idx="195" formatCode="0%">
                  <c:v>1.2523490757187172E-2</c:v>
                </c:pt>
                <c:pt idx="196" formatCode="0%">
                  <c:v>2.4272632872241129E-2</c:v>
                </c:pt>
                <c:pt idx="197" formatCode="0%">
                  <c:v>2.6054653287358009E-2</c:v>
                </c:pt>
                <c:pt idx="198" formatCode="0%">
                  <c:v>3.3284303493418932E-2</c:v>
                </c:pt>
                <c:pt idx="199" formatCode="0%">
                  <c:v>2.0298374696485544E-2</c:v>
                </c:pt>
                <c:pt idx="200" formatCode="0%">
                  <c:v>2.7765515039387623E-2</c:v>
                </c:pt>
                <c:pt idx="201" formatCode="0%">
                  <c:v>1.6817991086215178E-2</c:v>
                </c:pt>
                <c:pt idx="202" formatCode="0%">
                  <c:v>0.10338137615004639</c:v>
                </c:pt>
                <c:pt idx="203" formatCode="0%">
                  <c:v>2.4624194552207879E-2</c:v>
                </c:pt>
                <c:pt idx="204" formatCode="0%">
                  <c:v>-2.2899074383958551E-2</c:v>
                </c:pt>
                <c:pt idx="205" formatCode="0%">
                  <c:v>3.4834269779693283E-3</c:v>
                </c:pt>
                <c:pt idx="206" formatCode="0%">
                  <c:v>-3.9968860851583576E-3</c:v>
                </c:pt>
                <c:pt idx="207" formatCode="0%">
                  <c:v>-1.3958076288982935E-2</c:v>
                </c:pt>
                <c:pt idx="208" formatCode="0%">
                  <c:v>-2.2375161560444168E-2</c:v>
                </c:pt>
                <c:pt idx="209" formatCode="0%">
                  <c:v>1.0873678181886337E-3</c:v>
                </c:pt>
                <c:pt idx="210" formatCode="0%">
                  <c:v>1.7592599027366207E-2</c:v>
                </c:pt>
                <c:pt idx="211" formatCode="0%">
                  <c:v>-1.5751768095813024E-3</c:v>
                </c:pt>
                <c:pt idx="212" formatCode="0%">
                  <c:v>2.1637569052577188E-3</c:v>
                </c:pt>
                <c:pt idx="213" formatCode="0%">
                  <c:v>9.0378502281720507E-3</c:v>
                </c:pt>
                <c:pt idx="214" formatCode="0%">
                  <c:v>9.211272462726261E-2</c:v>
                </c:pt>
                <c:pt idx="215" formatCode="0%">
                  <c:v>3.508294461394712E-2</c:v>
                </c:pt>
                <c:pt idx="216" formatCode="0%">
                  <c:v>9.7689294148639583E-4</c:v>
                </c:pt>
                <c:pt idx="217" formatCode="0%">
                  <c:v>4.658217360304695E-3</c:v>
                </c:pt>
                <c:pt idx="218" formatCode="0%">
                  <c:v>-6.7770448140186401E-3</c:v>
                </c:pt>
                <c:pt idx="219" formatCode="0%">
                  <c:v>-3.9412477785800037E-2</c:v>
                </c:pt>
                <c:pt idx="220" formatCode="0%">
                  <c:v>-1.7512480403503727E-2</c:v>
                </c:pt>
                <c:pt idx="221" formatCode="0%">
                  <c:v>-2.4642507800114899E-2</c:v>
                </c:pt>
                <c:pt idx="222" formatCode="0%">
                  <c:v>-1.1495558862458788E-3</c:v>
                </c:pt>
                <c:pt idx="223" formatCode="0%">
                  <c:v>-7.3774741839055524E-3</c:v>
                </c:pt>
                <c:pt idx="224" formatCode="0%">
                  <c:v>-3.8719284268387888E-2</c:v>
                </c:pt>
                <c:pt idx="225" formatCode="0%">
                  <c:v>5.5401754951864834E-3</c:v>
                </c:pt>
                <c:pt idx="226" formatCode="0%">
                  <c:v>8.7220499691193387E-2</c:v>
                </c:pt>
                <c:pt idx="227" formatCode="0%">
                  <c:v>8.0994660860627121E-3</c:v>
                </c:pt>
                <c:pt idx="228" formatCode="0%">
                  <c:v>-4.8126421760217863E-2</c:v>
                </c:pt>
                <c:pt idx="229" formatCode="0%">
                  <c:v>-1.2053273877565163E-2</c:v>
                </c:pt>
                <c:pt idx="230" formatCode="0%">
                  <c:v>-1.2599697012396827E-2</c:v>
                </c:pt>
                <c:pt idx="231" formatCode="0%">
                  <c:v>-1.2956591090939162E-2</c:v>
                </c:pt>
                <c:pt idx="232" formatCode="0%">
                  <c:v>-1.0502231626732694E-2</c:v>
                </c:pt>
                <c:pt idx="233" formatCode="0%">
                  <c:v>-2.0223220573408751E-2</c:v>
                </c:pt>
                <c:pt idx="234" formatCode="0%">
                  <c:v>-4.5773355894377366E-2</c:v>
                </c:pt>
                <c:pt idx="235" formatCode="0%">
                  <c:v>-5.9271693617257037E-2</c:v>
                </c:pt>
                <c:pt idx="236" formatCode="0%">
                  <c:v>-5.6618934351984285E-2</c:v>
                </c:pt>
                <c:pt idx="237" formatCode="0%">
                  <c:v>-4.8765517582049167E-2</c:v>
                </c:pt>
                <c:pt idx="238" formatCode="0%">
                  <c:v>2.2967803427618616E-2</c:v>
                </c:pt>
                <c:pt idx="239" formatCode="0%">
                  <c:v>-2.1108922912864814E-2</c:v>
                </c:pt>
                <c:pt idx="240" formatCode="0%">
                  <c:v>-4.8979203544053052E-2</c:v>
                </c:pt>
                <c:pt idx="241" formatCode="0%">
                  <c:v>-5.3167308972269733E-2</c:v>
                </c:pt>
                <c:pt idx="242" formatCode="0%">
                  <c:v>-6.2291451428626243E-2</c:v>
                </c:pt>
                <c:pt idx="243" formatCode="0%">
                  <c:v>-0.10113994486826894</c:v>
                </c:pt>
                <c:pt idx="244" formatCode="0%">
                  <c:v>-9.8006019717130854E-2</c:v>
                </c:pt>
                <c:pt idx="245" formatCode="0%">
                  <c:v>-9.6573226644363075E-2</c:v>
                </c:pt>
                <c:pt idx="246" formatCode="0%">
                  <c:v>-2.073300775866338E-2</c:v>
                </c:pt>
                <c:pt idx="247" formatCode="0%">
                  <c:v>1.3199043021362433E-2</c:v>
                </c:pt>
                <c:pt idx="248" formatCode="0%">
                  <c:v>7.4147709577616627E-3</c:v>
                </c:pt>
                <c:pt idx="249" formatCode="0%">
                  <c:v>4.3847739352483428E-2</c:v>
                </c:pt>
                <c:pt idx="250" formatCode="0%">
                  <c:v>9.9847189318543972E-2</c:v>
                </c:pt>
                <c:pt idx="251" formatCode="0%">
                  <c:v>-1.5797636850670482E-2</c:v>
                </c:pt>
                <c:pt idx="252" formatCode="0%">
                  <c:v>-5.9459396805188081E-2</c:v>
                </c:pt>
                <c:pt idx="253" formatCode="0%">
                  <c:v>-3.8530730453638751E-2</c:v>
                </c:pt>
                <c:pt idx="254" formatCode="0%">
                  <c:v>-1.1065616676969259E-2</c:v>
                </c:pt>
                <c:pt idx="255" formatCode="0%">
                  <c:v>3.0452696600170359E-2</c:v>
                </c:pt>
                <c:pt idx="256" formatCode="0%">
                  <c:v>0.11632651938519412</c:v>
                </c:pt>
                <c:pt idx="257" formatCode="0%">
                  <c:v>6.9756573663050991E-2</c:v>
                </c:pt>
                <c:pt idx="258" formatCode="0%">
                  <c:v>0.12922276610616712</c:v>
                </c:pt>
                <c:pt idx="259" formatCode="0%">
                  <c:v>-4.147712029231454E-2</c:v>
                </c:pt>
                <c:pt idx="260" formatCode="0%">
                  <c:v>1.9685610686954069E-2</c:v>
                </c:pt>
                <c:pt idx="261" formatCode="0%">
                  <c:v>-1.132708764912882E-2</c:v>
                </c:pt>
                <c:pt idx="262" formatCode="0%">
                  <c:v>0.21010359553928004</c:v>
                </c:pt>
                <c:pt idx="263" formatCode="0%">
                  <c:v>-0.11411257227373506</c:v>
                </c:pt>
                <c:pt idx="264" formatCode="0%">
                  <c:v>-0.14301912647012693</c:v>
                </c:pt>
                <c:pt idx="265" formatCode="0%">
                  <c:v>-3.5868636815868826E-2</c:v>
                </c:pt>
                <c:pt idx="266" formatCode="0%">
                  <c:v>0.18980444399780949</c:v>
                </c:pt>
                <c:pt idx="267" formatCode="0%">
                  <c:v>8.3293034969331048E-2</c:v>
                </c:pt>
                <c:pt idx="268" formatCode="0%">
                  <c:v>-0.16334976633935561</c:v>
                </c:pt>
                <c:pt idx="269" formatCode="0%">
                  <c:v>-0.24528183889124833</c:v>
                </c:pt>
                <c:pt idx="270" formatCode="0%">
                  <c:v>-8.0171633919667862E-3</c:v>
                </c:pt>
                <c:pt idx="271" formatCode="0%">
                  <c:v>0.12753107030220168</c:v>
                </c:pt>
                <c:pt idx="272" formatCode="0%">
                  <c:v>-3.5901577309735311E-2</c:v>
                </c:pt>
                <c:pt idx="273" formatCode="0%">
                  <c:v>-9.6712710303786364E-2</c:v>
                </c:pt>
                <c:pt idx="274" formatCode="0%">
                  <c:v>-0.26100024261221744</c:v>
                </c:pt>
                <c:pt idx="275" formatCode="0%">
                  <c:v>8.1946323866183501E-2</c:v>
                </c:pt>
                <c:pt idx="276" formatCode="0%">
                  <c:v>-0.33449516590918515</c:v>
                </c:pt>
                <c:pt idx="277" formatCode="0%">
                  <c:v>-0.17280626752227046</c:v>
                </c:pt>
                <c:pt idx="278" formatCode="0%">
                  <c:v>4.3921740418738198E-2</c:v>
                </c:pt>
                <c:pt idx="279" formatCode="0%">
                  <c:v>-7.500785139565247E-2</c:v>
                </c:pt>
                <c:pt idx="280" formatCode="0%">
                  <c:v>-8.786220713531645E-2</c:v>
                </c:pt>
                <c:pt idx="281" formatCode="0%">
                  <c:v>-1.4675275240266461E-2</c:v>
                </c:pt>
                <c:pt idx="282" formatCode="0%">
                  <c:v>0.11459481696612639</c:v>
                </c:pt>
                <c:pt idx="283" formatCode="0%">
                  <c:v>-0.11669178274524483</c:v>
                </c:pt>
                <c:pt idx="284" formatCode="0%">
                  <c:v>-0.20252081385315834</c:v>
                </c:pt>
                <c:pt idx="285" formatCode="0%">
                  <c:v>0.23932413632643246</c:v>
                </c:pt>
                <c:pt idx="286" formatCode="0%">
                  <c:v>0.10239803520405122</c:v>
                </c:pt>
                <c:pt idx="287" formatCode="0%">
                  <c:v>1.4598598553786424E-2</c:v>
                </c:pt>
                <c:pt idx="288" formatCode="0%">
                  <c:v>-0.28941844010978701</c:v>
                </c:pt>
                <c:pt idx="289" formatCode="0%">
                  <c:v>-4.4384654992892791E-3</c:v>
                </c:pt>
                <c:pt idx="290" formatCode="0%">
                  <c:v>7.2620725050046575E-2</c:v>
                </c:pt>
                <c:pt idx="291" formatCode="0%">
                  <c:v>-0.19234899108110504</c:v>
                </c:pt>
                <c:pt idx="292" formatCode="0%">
                  <c:v>8.2172552148168876E-2</c:v>
                </c:pt>
                <c:pt idx="293" formatCode="0%">
                  <c:v>-6.5939798844725672E-2</c:v>
                </c:pt>
                <c:pt idx="294" formatCode="0%">
                  <c:v>2.0391726034054924E-2</c:v>
                </c:pt>
                <c:pt idx="295" formatCode="0%">
                  <c:v>-0.11790024642118535</c:v>
                </c:pt>
                <c:pt idx="296" formatCode="0%">
                  <c:v>-1.7835709645949605E-2</c:v>
                </c:pt>
                <c:pt idx="297" formatCode="0%">
                  <c:v>-9.0813257940560721E-2</c:v>
                </c:pt>
                <c:pt idx="298" formatCode="0%">
                  <c:v>0.13815674504005582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A-48C8-8B06-3075A4EFA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6349496"/>
        <c:axId val="436350152"/>
      </c:barChart>
      <c:dateAx>
        <c:axId val="436349496"/>
        <c:scaling>
          <c:orientation val="minMax"/>
          <c:min val="43101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Tipo de Cambio Real (Enero</a:t>
            </a:r>
            <a:r>
              <a:rPr lang="en-US" baseline="0"/>
              <a:t> 2017=1)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Raw'!$B$18</c:f>
              <c:strCache>
                <c:ptCount val="1"/>
                <c:pt idx="0">
                  <c:v>TdC Real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Raw'!$C$18:$KO$18</c:f>
              <c:numCache>
                <c:formatCode>General</c:formatCode>
                <c:ptCount val="299"/>
                <c:pt idx="228" formatCode="_(* #,##0.00_);_(* \(#,##0.00\);_(* &quot;-&quot;??_);_(@_)">
                  <c:v>0.61408933557324985</c:v>
                </c:pt>
                <c:pt idx="229" formatCode="_(* #,##0.00_);_(* \(#,##0.00\);_(* &quot;-&quot;??_);_(@_)">
                  <c:v>0.68490940601357941</c:v>
                </c:pt>
                <c:pt idx="230" formatCode="_(* #,##0.00_);_(* \(#,##0.00\);_(* &quot;-&quot;??_);_(@_)">
                  <c:v>0.73896013123566728</c:v>
                </c:pt>
                <c:pt idx="231" formatCode="_(* #,##0.00_);_(* \(#,##0.00\);_(* &quot;-&quot;??_);_(@_)">
                  <c:v>0.76773218867429294</c:v>
                </c:pt>
                <c:pt idx="232" formatCode="_(* #,##0.00_);_(* \(#,##0.00\);_(* &quot;-&quot;??_);_(@_)">
                  <c:v>1.024338455118033</c:v>
                </c:pt>
                <c:pt idx="233" formatCode="_(* #,##0.00_);_(* \(#,##0.00\);_(* &quot;-&quot;??_);_(@_)">
                  <c:v>1.1231822492848285</c:v>
                </c:pt>
                <c:pt idx="234" formatCode="_(* #,##0.00_);_(* \(#,##0.00\);_(* &quot;-&quot;??_);_(@_)">
                  <c:v>1.4185053276648218</c:v>
                </c:pt>
                <c:pt idx="235" formatCode="_(* #,##0.00_);_(* \(#,##0.00\);_(* &quot;-&quot;??_);_(@_)">
                  <c:v>1.3001821432674119</c:v>
                </c:pt>
                <c:pt idx="236" formatCode="_(* #,##0.00_);_(* \(#,##0.00\);_(* &quot;-&quot;??_);_(@_)">
                  <c:v>1.3743862257299082</c:v>
                </c:pt>
                <c:pt idx="237" formatCode="_(* #,##0.00_);_(* \(#,##0.00\);_(* &quot;-&quot;??_);_(@_)">
                  <c:v>1.1780109902482006</c:v>
                </c:pt>
                <c:pt idx="238" formatCode="_(* #,##0.00_);_(* \(#,##0.00\);_(* &quot;-&quot;??_);_(@_)">
                  <c:v>1.2057936634981905</c:v>
                </c:pt>
                <c:pt idx="239" formatCode="_(* #,##0.00_);_(* \(#,##0.00\);_(* &quot;-&quot;??_);_(@_)">
                  <c:v>1.0342949760775573</c:v>
                </c:pt>
                <c:pt idx="240" formatCode="_(* #,##0.00_);_(* \(#,##0.00\);_(* &quot;-&quot;??_);_(@_)">
                  <c:v>1.1175313299319505</c:v>
                </c:pt>
                <c:pt idx="241" formatCode="_(* #,##0.00_);_(* \(#,##0.00\);_(* &quot;-&quot;??_);_(@_)">
                  <c:v>1.1383313619278237</c:v>
                </c:pt>
                <c:pt idx="242" formatCode="_(* #,##0.00_);_(* \(#,##0.00\);_(* &quot;-&quot;??_);_(@_)">
                  <c:v>1.1085283013087062</c:v>
                </c:pt>
                <c:pt idx="243" formatCode="_(* #,##0.00_);_(* \(#,##0.00\);_(* &quot;-&quot;??_);_(@_)">
                  <c:v>0.92174808230828631</c:v>
                </c:pt>
                <c:pt idx="244" formatCode="_(* #,##0.00_);_(* \(#,##0.00\);_(* &quot;-&quot;??_);_(@_)">
                  <c:v>0.70961458002806899</c:v>
                </c:pt>
                <c:pt idx="245" formatCode="_(* #,##0.00_);_(* \(#,##0.00\);_(* &quot;-&quot;??_);_(@_)">
                  <c:v>0.61058411329417417</c:v>
                </c:pt>
                <c:pt idx="246" formatCode="_(* #,##0.00_);_(* \(#,##0.00\);_(* &quot;-&quot;??_);_(@_)">
                  <c:v>0.54131612361518744</c:v>
                </c:pt>
                <c:pt idx="247" formatCode="_(* #,##0.00_);_(* \(#,##0.00\);_(* &quot;-&quot;??_);_(@_)">
                  <c:v>0.51704439094897392</c:v>
                </c:pt>
                <c:pt idx="248" formatCode="_(* #,##0.00_);_(* \(#,##0.00\);_(* &quot;-&quot;??_);_(@_)">
                  <c:v>0.49625951423761144</c:v>
                </c:pt>
                <c:pt idx="249" formatCode="_(* #,##0.00_);_(* \(#,##0.00\);_(* &quot;-&quot;??_);_(@_)">
                  <c:v>0.63967481481144495</c:v>
                </c:pt>
                <c:pt idx="250" formatCode="_(* #,##0.00_);_(* \(#,##0.00\);_(* &quot;-&quot;??_);_(@_)">
                  <c:v>1.7329007627510218</c:v>
                </c:pt>
                <c:pt idx="251" formatCode="_(* #,##0.00_);_(* \(#,##0.00\);_(* &quot;-&quot;??_);_(@_)">
                  <c:v>1.0498449144008055</c:v>
                </c:pt>
                <c:pt idx="252" formatCode="_(* #,##0.00_);_(* \(#,##0.00\);_(* &quot;-&quot;??_);_(@_)">
                  <c:v>1</c:v>
                </c:pt>
                <c:pt idx="253" formatCode="_(* #,##0.00_);_(* \(#,##0.00\);_(* &quot;-&quot;??_);_(@_)">
                  <c:v>1.0835706684517767</c:v>
                </c:pt>
                <c:pt idx="254" formatCode="_(* #,##0.00_);_(* \(#,##0.00\);_(* &quot;-&quot;??_);_(@_)">
                  <c:v>0.85945187533644418</c:v>
                </c:pt>
                <c:pt idx="255" formatCode="_(* #,##0.00_);_(* \(#,##0.00\);_(* &quot;-&quot;??_);_(@_)">
                  <c:v>0.89665711983461471</c:v>
                </c:pt>
                <c:pt idx="256" formatCode="_(* #,##0.00_);_(* \(#,##0.00\);_(* &quot;-&quot;??_);_(@_)">
                  <c:v>1.1449220212728024</c:v>
                </c:pt>
                <c:pt idx="257" formatCode="_(* #,##0.00_);_(* \(#,##0.00\);_(* &quot;-&quot;??_);_(@_)">
                  <c:v>1.2985563028234997</c:v>
                </c:pt>
                <c:pt idx="258" formatCode="_(* #,##0.00_);_(* \(#,##0.00\);_(* &quot;-&quot;??_);_(@_)">
                  <c:v>1.6418768104324208</c:v>
                </c:pt>
                <c:pt idx="259" formatCode="_(* #,##0.00_);_(* \(#,##0.00\);_(* &quot;-&quot;??_);_(@_)">
                  <c:v>2.1870075868550503</c:v>
                </c:pt>
                <c:pt idx="260" formatCode="_(* #,##0.00_);_(* \(#,##0.00\);_(* &quot;-&quot;??_);_(@_)">
                  <c:v>2.8509279840014612</c:v>
                </c:pt>
                <c:pt idx="261" formatCode="_(* #,##0.00_);_(* \(#,##0.00\);_(* &quot;-&quot;??_);_(@_)">
                  <c:v>3.054949168818887</c:v>
                </c:pt>
                <c:pt idx="262" formatCode="_(* #,##0.00_);_(* \(#,##0.00\);_(* &quot;-&quot;??_);_(@_)">
                  <c:v>5.2116154544251803</c:v>
                </c:pt>
                <c:pt idx="263" formatCode="_(* #,##0.00_);_(* \(#,##0.00\);_(* &quot;-&quot;??_);_(@_)">
                  <c:v>3.8394219560293332</c:v>
                </c:pt>
                <c:pt idx="264" formatCode="_(* #,##0.00_);_(* \(#,##0.00\);_(* &quot;-&quot;??_);_(@_)">
                  <c:v>4.8947651495418745</c:v>
                </c:pt>
                <c:pt idx="265" formatCode="_(* #,##0.00_);_(* \(#,##0.00\);_(* &quot;-&quot;??_);_(@_)">
                  <c:v>3.0796001977971414</c:v>
                </c:pt>
                <c:pt idx="266" formatCode="_(* #,##0.00_);_(* \(#,##0.00\);_(* &quot;-&quot;??_);_(@_)">
                  <c:v>3.0546588990280661</c:v>
                </c:pt>
                <c:pt idx="267" formatCode="_(* #,##0.00_);_(* \(#,##0.00\);_(* &quot;-&quot;??_);_(@_)">
                  <c:v>5.019208460533922</c:v>
                </c:pt>
                <c:pt idx="268" formatCode="_(* #,##0.00_);_(* \(#,##0.00\);_(* &quot;-&quot;??_);_(@_)">
                  <c:v>5.6310960349844148</c:v>
                </c:pt>
                <c:pt idx="269" formatCode="_(* #,##0.00_);_(* \(#,##0.00\);_(* &quot;-&quot;??_);_(@_)">
                  <c:v>5.5296599528100669</c:v>
                </c:pt>
                <c:pt idx="270" formatCode="_(* #,##0.00_);_(* \(#,##0.00\);_(* &quot;-&quot;??_);_(@_)">
                  <c:v>3.1223548481373582</c:v>
                </c:pt>
                <c:pt idx="271" formatCode="_(* #,##0.00_);_(* \(#,##0.00\);_(* &quot;-&quot;??_);_(@_)">
                  <c:v>4.3052629610110014</c:v>
                </c:pt>
                <c:pt idx="272" formatCode="_(* #,##0.00_);_(* \(#,##0.00\);_(* &quot;-&quot;??_);_(@_)">
                  <c:v>2.1298228167687774</c:v>
                </c:pt>
                <c:pt idx="273" formatCode="_(* #,##0.00_);_(* \(#,##0.00\);_(* &quot;-&quot;??_);_(@_)">
                  <c:v>2.7498281981521391</c:v>
                </c:pt>
                <c:pt idx="274" formatCode="_(* #,##0.00_);_(* \(#,##0.00\);_(* &quot;-&quot;??_);_(@_)">
                  <c:v>2.1024267391785849</c:v>
                </c:pt>
                <c:pt idx="275" formatCode="_(* #,##0.00_);_(* \(#,##0.00\);_(* &quot;-&quot;??_);_(@_)">
                  <c:v>1.9338942162415182</c:v>
                </c:pt>
                <c:pt idx="276" formatCode="_(* #,##0.00_);_(* \(#,##0.00\);_(* &quot;-&quot;??_);_(@_)">
                  <c:v>2.4205162277568215</c:v>
                </c:pt>
                <c:pt idx="277" formatCode="_(* #,##0.00_);_(* \(#,##0.00\);_(* &quot;-&quot;??_);_(@_)">
                  <c:v>1.5509827332328177</c:v>
                </c:pt>
                <c:pt idx="278" formatCode="_(* #,##0.00_);_(* \(#,##0.00\);_(* &quot;-&quot;??_);_(@_)">
                  <c:v>1.136716830101151</c:v>
                </c:pt>
                <c:pt idx="279" formatCode="_(* #,##0.00_);_(* \(#,##0.00\);_(* &quot;-&quot;??_);_(@_)">
                  <c:v>1.4145004928320069</c:v>
                </c:pt>
                <c:pt idx="280" formatCode="_(* #,##0.00_);_(* \(#,##0.00\);_(* &quot;-&quot;??_);_(@_)">
                  <c:v>1.0509019836175137</c:v>
                </c:pt>
                <c:pt idx="281" formatCode="_(* #,##0.00_);_(* \(#,##0.00\);_(* &quot;-&quot;??_);_(@_)">
                  <c:v>1.0684375677265923</c:v>
                </c:pt>
                <c:pt idx="282" formatCode="_(* #,##0.00_);_(* \(#,##0.00\);_(* &quot;-&quot;??_);_(@_)">
                  <c:v>1.4320374231721074</c:v>
                </c:pt>
                <c:pt idx="283" formatCode="_(* #,##0.00_);_(* \(#,##0.00\);_(* &quot;-&quot;??_);_(@_)">
                  <c:v>2.1896062549319524</c:v>
                </c:pt>
                <c:pt idx="284" formatCode="_(* #,##0.00_);_(* \(#,##0.00\);_(* &quot;-&quot;??_);_(@_)">
                  <c:v>1.1807915156711368</c:v>
                </c:pt>
                <c:pt idx="285" formatCode="_(* #,##0.00_);_(* \(#,##0.00\);_(* &quot;-&quot;??_);_(@_)">
                  <c:v>1.1193722622751912</c:v>
                </c:pt>
                <c:pt idx="286" formatCode="_(* #,##0.00_);_(* \(#,##0.00\);_(* &quot;-&quot;??_);_(@_)">
                  <c:v>1.4963009443306365</c:v>
                </c:pt>
                <c:pt idx="287" formatCode="_(* #,##0.00_);_(* \(#,##0.00\);_(* &quot;-&quot;??_);_(@_)">
                  <c:v>1.4964845072812092</c:v>
                </c:pt>
                <c:pt idx="288" formatCode="_(* #,##0.00_);_(* \(#,##0.00\);_(* &quot;-&quot;??_);_(@_)">
                  <c:v>1.2652017193933884</c:v>
                </c:pt>
                <c:pt idx="289" formatCode="_(* #,##0.00_);_(* \(#,##0.00\);_(* &quot;-&quot;??_);_(@_)">
                  <c:v>1.0589289463995675</c:v>
                </c:pt>
                <c:pt idx="290" formatCode="_(* #,##0.00_);_(* \(#,##0.00\);_(* &quot;-&quot;??_);_(@_)">
                  <c:v>1.0677435874544439</c:v>
                </c:pt>
                <c:pt idx="291" formatCode="_(* #,##0.00_);_(* \(#,##0.00\);_(* &quot;-&quot;??_);_(@_)">
                  <c:v>1.7033033705931708</c:v>
                </c:pt>
                <c:pt idx="292" formatCode="_(* #,##0.00_);_(* \(#,##0.00\);_(* &quot;-&quot;??_);_(@_)">
                  <c:v>1.3619317005043245</c:v>
                </c:pt>
                <c:pt idx="293" formatCode="_(* #,##0.00_);_(* \(#,##0.00\);_(* &quot;-&quot;??_);_(@_)">
                  <c:v>1.1451033003137823</c:v>
                </c:pt>
                <c:pt idx="294" formatCode="_(* #,##0.00_);_(* \(#,##0.00\);_(* &quot;-&quot;??_);_(@_)">
                  <c:v>1.2389192498411929</c:v>
                </c:pt>
                <c:pt idx="295" formatCode="_(* #,##0.00_);_(* \(#,##0.00\);_(* &quot;-&quot;??_);_(@_)">
                  <c:v>1.2485480615663846</c:v>
                </c:pt>
                <c:pt idx="296" formatCode="_(* #,##0.00_);_(* \(#,##0.00\);_(* &quot;-&quot;??_);_(@_)">
                  <c:v>1.3102306092322684</c:v>
                </c:pt>
                <c:pt idx="297" formatCode="_(* #,##0.00_);_(* \(#,##0.00\);_(* &quot;-&quot;??_);_(@_)">
                  <c:v>1.2046360783762946</c:v>
                </c:pt>
                <c:pt idx="298" formatCode="_(* #,##0.00_);_(* \(#,##0.00\);_(* &quot;-&quot;??_);_(@_)">
                  <c:v>1.9259052770916394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1-4413-AD83-106E1E1B4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3435"/>
          <c:min val="42736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Recaudacion Real SENIAT </a:t>
            </a:r>
          </a:p>
          <a:p>
            <a:pPr>
              <a:defRPr sz="1800"/>
            </a:pPr>
            <a:r>
              <a:rPr lang="en-US" sz="1800" baseline="0"/>
              <a:t>Deflactado con Promedio Inflacion AN y Oficial - VEF 2011 constantes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Raw'!$ET$52:$KK$52</c:f>
              <c:numCache>
                <c:formatCode>_(* #,##0_);_(* \(#,##0\);_(* "-"??_);_(@_)</c:formatCode>
                <c:ptCount val="148"/>
                <c:pt idx="0">
                  <c:v>5275.6345453786516</c:v>
                </c:pt>
                <c:pt idx="1">
                  <c:v>3112.174374780222</c:v>
                </c:pt>
                <c:pt idx="2">
                  <c:v>3727.1865341773705</c:v>
                </c:pt>
                <c:pt idx="3">
                  <c:v>4090.8071321421457</c:v>
                </c:pt>
                <c:pt idx="4">
                  <c:v>3865.471620232096</c:v>
                </c:pt>
                <c:pt idx="5">
                  <c:v>4112.3570479976852</c:v>
                </c:pt>
                <c:pt idx="6">
                  <c:v>4137.2110566528354</c:v>
                </c:pt>
                <c:pt idx="7">
                  <c:v>4003.2089997198923</c:v>
                </c:pt>
                <c:pt idx="8">
                  <c:v>4321.9044906707877</c:v>
                </c:pt>
                <c:pt idx="9">
                  <c:v>3069.4235752121958</c:v>
                </c:pt>
                <c:pt idx="10">
                  <c:v>2578.7071614756806</c:v>
                </c:pt>
                <c:pt idx="11">
                  <c:v>5305.4653375004928</c:v>
                </c:pt>
                <c:pt idx="12">
                  <c:v>4446.93776473256</c:v>
                </c:pt>
                <c:pt idx="13">
                  <c:v>3288.2033195094014</c:v>
                </c:pt>
                <c:pt idx="14">
                  <c:v>3791.5188623466038</c:v>
                </c:pt>
                <c:pt idx="15">
                  <c:v>3999.1520529621753</c:v>
                </c:pt>
                <c:pt idx="16">
                  <c:v>4000.0931962257951</c:v>
                </c:pt>
                <c:pt idx="17">
                  <c:v>4005.7635704906406</c:v>
                </c:pt>
                <c:pt idx="18">
                  <c:v>3645.6756466780262</c:v>
                </c:pt>
                <c:pt idx="19">
                  <c:v>3991.4830515285244</c:v>
                </c:pt>
                <c:pt idx="20">
                  <c:v>4200.1374783436431</c:v>
                </c:pt>
                <c:pt idx="21">
                  <c:v>5264.9838707954077</c:v>
                </c:pt>
                <c:pt idx="22">
                  <c:v>4642.4990332559273</c:v>
                </c:pt>
                <c:pt idx="23">
                  <c:v>4255.3951131251479</c:v>
                </c:pt>
                <c:pt idx="24">
                  <c:v>4090.4264472721038</c:v>
                </c:pt>
                <c:pt idx="25">
                  <c:v>3874.2940409404332</c:v>
                </c:pt>
                <c:pt idx="26">
                  <c:v>3588.5825922922932</c:v>
                </c:pt>
                <c:pt idx="27">
                  <c:v>3640.7122176989274</c:v>
                </c:pt>
                <c:pt idx="28">
                  <c:v>2990.4605153697457</c:v>
                </c:pt>
                <c:pt idx="29">
                  <c:v>3715.1100974962096</c:v>
                </c:pt>
                <c:pt idx="30">
                  <c:v>4602.7855903213431</c:v>
                </c:pt>
                <c:pt idx="31">
                  <c:v>2465.5361400652851</c:v>
                </c:pt>
                <c:pt idx="32">
                  <c:v>2568.8451925380891</c:v>
                </c:pt>
                <c:pt idx="33">
                  <c:v>6262.2275466257115</c:v>
                </c:pt>
                <c:pt idx="34">
                  <c:v>5395.1315820431983</c:v>
                </c:pt>
                <c:pt idx="35">
                  <c:v>4661.9821662886434</c:v>
                </c:pt>
                <c:pt idx="36">
                  <c:v>4868.7405838207405</c:v>
                </c:pt>
                <c:pt idx="37">
                  <c:v>4525.86987589207</c:v>
                </c:pt>
                <c:pt idx="38">
                  <c:v>4266.1321884698755</c:v>
                </c:pt>
                <c:pt idx="39">
                  <c:v>4304.1905685703514</c:v>
                </c:pt>
                <c:pt idx="40">
                  <c:v>3386.3904807660533</c:v>
                </c:pt>
                <c:pt idx="41">
                  <c:v>4170.5586869173221</c:v>
                </c:pt>
                <c:pt idx="42">
                  <c:v>4666.5395861944053</c:v>
                </c:pt>
                <c:pt idx="43">
                  <c:v>2878.232652157441</c:v>
                </c:pt>
                <c:pt idx="44">
                  <c:v>2877.9914280511721</c:v>
                </c:pt>
                <c:pt idx="45">
                  <c:v>6438.5020007574076</c:v>
                </c:pt>
                <c:pt idx="46">
                  <c:v>5557.8933904655178</c:v>
                </c:pt>
                <c:pt idx="47">
                  <c:v>5150.1744098549761</c:v>
                </c:pt>
                <c:pt idx="48">
                  <c:v>5020.9126075800223</c:v>
                </c:pt>
                <c:pt idx="49">
                  <c:v>4772.4984259813855</c:v>
                </c:pt>
                <c:pt idx="50">
                  <c:v>4498.1794119066044</c:v>
                </c:pt>
                <c:pt idx="51">
                  <c:v>4697.9657226825548</c:v>
                </c:pt>
                <c:pt idx="52">
                  <c:v>3807.4455558154837</c:v>
                </c:pt>
                <c:pt idx="53">
                  <c:v>4461.7015181842226</c:v>
                </c:pt>
                <c:pt idx="54">
                  <c:v>5306.3900714130878</c:v>
                </c:pt>
                <c:pt idx="55">
                  <c:v>3228.1494575727243</c:v>
                </c:pt>
                <c:pt idx="56">
                  <c:v>5440.6043491727532</c:v>
                </c:pt>
                <c:pt idx="57">
                  <c:v>3884.0872342703028</c:v>
                </c:pt>
                <c:pt idx="58">
                  <c:v>3800.8295115287442</c:v>
                </c:pt>
                <c:pt idx="59">
                  <c:v>6712.6235412455253</c:v>
                </c:pt>
                <c:pt idx="60">
                  <c:v>4619.0726784555145</c:v>
                </c:pt>
                <c:pt idx="61">
                  <c:v>4326.5388439012722</c:v>
                </c:pt>
                <c:pt idx="62">
                  <c:v>4764.3953453861213</c:v>
                </c:pt>
                <c:pt idx="63">
                  <c:v>4508.7282977179266</c:v>
                </c:pt>
                <c:pt idx="64">
                  <c:v>4809.9090396531365</c:v>
                </c:pt>
                <c:pt idx="65">
                  <c:v>4574.1602562689604</c:v>
                </c:pt>
                <c:pt idx="66">
                  <c:v>4733.500196848925</c:v>
                </c:pt>
                <c:pt idx="67">
                  <c:v>4792.4169186733361</c:v>
                </c:pt>
                <c:pt idx="68">
                  <c:v>5235.9570320695002</c:v>
                </c:pt>
                <c:pt idx="69">
                  <c:v>3784.4439199998401</c:v>
                </c:pt>
                <c:pt idx="70">
                  <c:v>3468.1658605995372</c:v>
                </c:pt>
                <c:pt idx="71">
                  <c:v>6596.0773393306072</c:v>
                </c:pt>
                <c:pt idx="72">
                  <c:v>4613.9725910198467</c:v>
                </c:pt>
                <c:pt idx="73">
                  <c:v>3613.8325489285203</c:v>
                </c:pt>
                <c:pt idx="74">
                  <c:v>4713.2948264013203</c:v>
                </c:pt>
                <c:pt idx="75">
                  <c:v>5287.7152930712655</c:v>
                </c:pt>
                <c:pt idx="76">
                  <c:v>5182.4385751078244</c:v>
                </c:pt>
                <c:pt idx="77">
                  <c:v>5233.3595328392639</c:v>
                </c:pt>
                <c:pt idx="78">
                  <c:v>5314.765808921331</c:v>
                </c:pt>
                <c:pt idx="79">
                  <c:v>5392.2269773495409</c:v>
                </c:pt>
                <c:pt idx="80">
                  <c:v>6117.0222030369896</c:v>
                </c:pt>
                <c:pt idx="81">
                  <c:v>4162.262416539359</c:v>
                </c:pt>
                <c:pt idx="82">
                  <c:v>4180.0781604910117</c:v>
                </c:pt>
                <c:pt idx="83">
                  <c:v>9021.3903797462499</c:v>
                </c:pt>
                <c:pt idx="84">
                  <c:v>6087.2932069332746</c:v>
                </c:pt>
                <c:pt idx="85">
                  <c:v>5269.056004572968</c:v>
                </c:pt>
                <c:pt idx="86">
                  <c:v>5791.8594984225447</c:v>
                </c:pt>
                <c:pt idx="87">
                  <c:v>5717.9917046318087</c:v>
                </c:pt>
                <c:pt idx="88">
                  <c:v>5526.6628877396515</c:v>
                </c:pt>
                <c:pt idx="89">
                  <c:v>5423.8355025074416</c:v>
                </c:pt>
                <c:pt idx="90">
                  <c:v>5106.0204667610769</c:v>
                </c:pt>
                <c:pt idx="91">
                  <c:v>5283.3183122371975</c:v>
                </c:pt>
                <c:pt idx="92">
                  <c:v>5633.4177795111036</c:v>
                </c:pt>
                <c:pt idx="93">
                  <c:v>4136.0332101180466</c:v>
                </c:pt>
                <c:pt idx="94">
                  <c:v>3803.9345779677205</c:v>
                </c:pt>
                <c:pt idx="95">
                  <c:v>8396.5352244737041</c:v>
                </c:pt>
                <c:pt idx="96">
                  <c:v>4659.4661718402767</c:v>
                </c:pt>
                <c:pt idx="97">
                  <c:v>4000.5699437467724</c:v>
                </c:pt>
                <c:pt idx="98">
                  <c:v>4386.9615195819706</c:v>
                </c:pt>
                <c:pt idx="99">
                  <c:v>4081.904056505517</c:v>
                </c:pt>
                <c:pt idx="100">
                  <c:v>4703.4885374333235</c:v>
                </c:pt>
                <c:pt idx="101">
                  <c:v>4238.7365839878239</c:v>
                </c:pt>
                <c:pt idx="102">
                  <c:v>3839.8043960728701</c:v>
                </c:pt>
                <c:pt idx="103">
                  <c:v>4185.5296193545828</c:v>
                </c:pt>
                <c:pt idx="104">
                  <c:v>4645.1779599192378</c:v>
                </c:pt>
                <c:pt idx="105">
                  <c:v>4437.8195418254272</c:v>
                </c:pt>
                <c:pt idx="106">
                  <c:v>4483.2425208696895</c:v>
                </c:pt>
                <c:pt idx="107">
                  <c:v>7360.5439946230408</c:v>
                </c:pt>
                <c:pt idx="108">
                  <c:v>4029.5554834366435</c:v>
                </c:pt>
                <c:pt idx="109">
                  <c:v>4109.4911932881741</c:v>
                </c:pt>
                <c:pt idx="110">
                  <c:v>5549.1513852631742</c:v>
                </c:pt>
                <c:pt idx="111">
                  <c:v>5100.0923654837097</c:v>
                </c:pt>
                <c:pt idx="112">
                  <c:v>5382.9705570012693</c:v>
                </c:pt>
                <c:pt idx="113">
                  <c:v>5531.6049687330715</c:v>
                </c:pt>
                <c:pt idx="114">
                  <c:v>4808.7339300418553</c:v>
                </c:pt>
                <c:pt idx="115">
                  <c:v>5041.6089957460563</c:v>
                </c:pt>
                <c:pt idx="116">
                  <c:v>5264.4202450949888</c:v>
                </c:pt>
                <c:pt idx="117">
                  <c:v>4071.8713717962632</c:v>
                </c:pt>
                <c:pt idx="118">
                  <c:v>5383.5032961692077</c:v>
                </c:pt>
                <c:pt idx="119">
                  <c:v>7242.4482710587054</c:v>
                </c:pt>
                <c:pt idx="120">
                  <c:v>5929.6931547378208</c:v>
                </c:pt>
                <c:pt idx="121">
                  <c:v>5408.0308376878002</c:v>
                </c:pt>
                <c:pt idx="122">
                  <c:v>5153.8994330714031</c:v>
                </c:pt>
                <c:pt idx="123">
                  <c:v>3913.0012726939867</c:v>
                </c:pt>
                <c:pt idx="124">
                  <c:v>6116.9769989608476</c:v>
                </c:pt>
                <c:pt idx="125">
                  <c:v>6116.9769989608476</c:v>
                </c:pt>
                <c:pt idx="126">
                  <c:v>8476.9161070860628</c:v>
                </c:pt>
                <c:pt idx="127">
                  <c:v>6665.7287289962987</c:v>
                </c:pt>
                <c:pt idx="128">
                  <c:v>6807.8843049635652</c:v>
                </c:pt>
                <c:pt idx="129">
                  <c:v>4970.0347125810349</c:v>
                </c:pt>
                <c:pt idx="130">
                  <c:v>5776.0353538269219</c:v>
                </c:pt>
                <c:pt idx="131">
                  <c:v>3779.0324164978842</c:v>
                </c:pt>
                <c:pt idx="132">
                  <c:v>4955.6572052885731</c:v>
                </c:pt>
                <c:pt idx="133">
                  <c:v>5539.6387133068793</c:v>
                </c:pt>
                <c:pt idx="134">
                  <c:v>5233.1563342164754</c:v>
                </c:pt>
                <c:pt idx="135">
                  <c:v>5322.2931965038606</c:v>
                </c:pt>
                <c:pt idx="136">
                  <c:v>5380.732579919978</c:v>
                </c:pt>
                <c:pt idx="137">
                  <c:v>5481.3218725595343</c:v>
                </c:pt>
                <c:pt idx="138">
                  <c:v>7288.2480411033184</c:v>
                </c:pt>
                <c:pt idx="139">
                  <c:v>5339.1047329893145</c:v>
                </c:pt>
                <c:pt idx="140">
                  <c:v>5629.5390729201454</c:v>
                </c:pt>
                <c:pt idx="141">
                  <c:v>4489.0648290822855</c:v>
                </c:pt>
                <c:pt idx="142">
                  <c:v>4411.730284447166</c:v>
                </c:pt>
                <c:pt idx="143">
                  <c:v>4295.759967053933</c:v>
                </c:pt>
                <c:pt idx="144">
                  <c:v>1684.6117517858563</c:v>
                </c:pt>
                <c:pt idx="145">
                  <c:v>2847.6361054505751</c:v>
                </c:pt>
                <c:pt idx="146">
                  <c:v>3658.7355562626349</c:v>
                </c:pt>
                <c:pt idx="147">
                  <c:v>4054.49656297616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2-44B0-9648-0E16C945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Non-Oil Taxes &amp; Monetary Financing (USDbn)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Raw'!$B$61</c:f>
              <c:strCache>
                <c:ptCount val="1"/>
                <c:pt idx="0">
                  <c:v>Tax Collections (USD) - rolling 12 month 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Raw'!$C$61:$KX$61</c:f>
              <c:numCache>
                <c:formatCode>General</c:formatCode>
                <c:ptCount val="308"/>
                <c:pt idx="143" formatCode="_(* #,##0.00_);_(* \(#,##0.00\);_(* &quot;-&quot;??_);_(@_)">
                  <c:v>12.533162462487143</c:v>
                </c:pt>
                <c:pt idx="144" formatCode="_(* #,##0.00_);_(* \(#,##0.00\);_(* &quot;-&quot;??_);_(@_)">
                  <c:v>12.268663609856667</c:v>
                </c:pt>
                <c:pt idx="145" formatCode="_(* #,##0.00_);_(* \(#,##0.00\);_(* &quot;-&quot;??_);_(@_)">
                  <c:v>12.174172292286739</c:v>
                </c:pt>
                <c:pt idx="146" formatCode="_(* #,##0.00_);_(* \(#,##0.00\);_(* &quot;-&quot;??_);_(@_)">
                  <c:v>12.269033260700315</c:v>
                </c:pt>
                <c:pt idx="147" formatCode="_(* #,##0.00_);_(* \(#,##0.00\);_(* &quot;-&quot;??_);_(@_)">
                  <c:v>12.742845456975623</c:v>
                </c:pt>
                <c:pt idx="148" formatCode="_(* #,##0.00_);_(* \(#,##0.00\);_(* &quot;-&quot;??_);_(@_)">
                  <c:v>13.01319242440545</c:v>
                </c:pt>
                <c:pt idx="149" formatCode="_(* #,##0.00_);_(* \(#,##0.00\);_(* &quot;-&quot;??_);_(@_)">
                  <c:v>13.410772605155504</c:v>
                </c:pt>
                <c:pt idx="150" formatCode="_(* #,##0.00_);_(* \(#,##0.00\);_(* &quot;-&quot;??_);_(@_)">
                  <c:v>14.072728378414562</c:v>
                </c:pt>
                <c:pt idx="151" formatCode="_(* #,##0.00_);_(* \(#,##0.00\);_(* &quot;-&quot;??_);_(@_)">
                  <c:v>14.639902102250705</c:v>
                </c:pt>
                <c:pt idx="152" formatCode="_(* #,##0.00_);_(* \(#,##0.00\);_(* &quot;-&quot;??_);_(@_)">
                  <c:v>15.14973633233001</c:v>
                </c:pt>
                <c:pt idx="153" formatCode="_(* #,##0.00_);_(* \(#,##0.00\);_(* &quot;-&quot;??_);_(@_)">
                  <c:v>15.594056891305268</c:v>
                </c:pt>
                <c:pt idx="154" formatCode="_(* #,##0.00_);_(* \(#,##0.00\);_(* &quot;-&quot;??_);_(@_)">
                  <c:v>15.940996836277343</c:v>
                </c:pt>
                <c:pt idx="155" formatCode="_(* #,##0.00_);_(* \(#,##0.00\);_(* &quot;-&quot;??_);_(@_)">
                  <c:v>16.211887322953203</c:v>
                </c:pt>
                <c:pt idx="156" formatCode="_(* #,##0.00_);_(* \(#,##0.00\);_(* &quot;-&quot;??_);_(@_)">
                  <c:v>16.350064287500224</c:v>
                </c:pt>
                <c:pt idx="157" formatCode="_(* #,##0.00_);_(* \(#,##0.00\);_(* &quot;-&quot;??_);_(@_)">
                  <c:v>16.342505482720625</c:v>
                </c:pt>
                <c:pt idx="158" formatCode="_(* #,##0.00_);_(* \(#,##0.00\);_(* &quot;-&quot;??_);_(@_)">
                  <c:v>16.158463186019315</c:v>
                </c:pt>
                <c:pt idx="159" formatCode="_(* #,##0.00_);_(* \(#,##0.00\);_(* &quot;-&quot;??_);_(@_)">
                  <c:v>15.398878833333905</c:v>
                </c:pt>
                <c:pt idx="160" formatCode="_(* #,##0.00_);_(* \(#,##0.00\);_(* &quot;-&quot;??_);_(@_)">
                  <c:v>15.028322095215778</c:v>
                </c:pt>
                <c:pt idx="161" formatCode="_(* #,##0.00_);_(* \(#,##0.00\);_(* &quot;-&quot;??_);_(@_)">
                  <c:v>14.520831960908067</c:v>
                </c:pt>
                <c:pt idx="162" formatCode="_(* #,##0.00_);_(* \(#,##0.00\);_(* &quot;-&quot;??_);_(@_)">
                  <c:v>13.886594412034842</c:v>
                </c:pt>
                <c:pt idx="163" formatCode="_(* #,##0.00_);_(* \(#,##0.00\);_(* &quot;-&quot;??_);_(@_)">
                  <c:v>13.402631107841668</c:v>
                </c:pt>
                <c:pt idx="164" formatCode="_(* #,##0.00_);_(* \(#,##0.00\);_(* &quot;-&quot;??_);_(@_)">
                  <c:v>13.241951709140034</c:v>
                </c:pt>
                <c:pt idx="165" formatCode="_(* #,##0.00_);_(* \(#,##0.00\);_(* &quot;-&quot;??_);_(@_)">
                  <c:v>13.3424466428107</c:v>
                </c:pt>
                <c:pt idx="166" formatCode="_(* #,##0.00_);_(* \(#,##0.00\);_(* &quot;-&quot;??_);_(@_)">
                  <c:v>13.575963610501125</c:v>
                </c:pt>
                <c:pt idx="167" formatCode="_(* #,##0.00_);_(* \(#,##0.00\);_(* &quot;-&quot;??_);_(@_)">
                  <c:v>13.654327351608796</c:v>
                </c:pt>
                <c:pt idx="168" formatCode="_(* #,##0.00_);_(* \(#,##0.00\);_(* &quot;-&quot;??_);_(@_)">
                  <c:v>14.502795259319798</c:v>
                </c:pt>
                <c:pt idx="169" formatCode="_(* #,##0.00_);_(* \(#,##0.00\);_(* &quot;-&quot;??_);_(@_)">
                  <c:v>15.232327792634264</c:v>
                </c:pt>
                <c:pt idx="170" formatCode="_(* #,##0.00_);_(* \(#,##0.00\);_(* &quot;-&quot;??_);_(@_)">
                  <c:v>15.070488155714138</c:v>
                </c:pt>
                <c:pt idx="171" formatCode="_(* #,##0.00_);_(* \(#,##0.00\);_(* &quot;-&quot;??_);_(@_)">
                  <c:v>15.166864983810946</c:v>
                </c:pt>
                <c:pt idx="172" formatCode="_(* #,##0.00_);_(* \(#,##0.00\);_(* &quot;-&quot;??_);_(@_)">
                  <c:v>15.451174128702865</c:v>
                </c:pt>
                <c:pt idx="173" formatCode="_(* #,##0.00_);_(* \(#,##0.00\);_(* &quot;-&quot;??_);_(@_)">
                  <c:v>15.419243181539029</c:v>
                </c:pt>
                <c:pt idx="174" formatCode="_(* #,##0.00_);_(* \(#,##0.00\);_(* &quot;-&quot;??_);_(@_)">
                  <c:v>15.374992017490291</c:v>
                </c:pt>
                <c:pt idx="175" formatCode="_(* #,##0.00_);_(* \(#,##0.00\);_(* &quot;-&quot;??_);_(@_)">
                  <c:v>15.138697564125872</c:v>
                </c:pt>
                <c:pt idx="176" formatCode="_(* #,##0.00_);_(* \(#,##0.00\);_(* &quot;-&quot;??_);_(@_)">
                  <c:v>14.966065373460955</c:v>
                </c:pt>
                <c:pt idx="177" formatCode="_(* #,##0.00_);_(* \(#,##0.00\);_(* &quot;-&quot;??_);_(@_)">
                  <c:v>15.043988320084782</c:v>
                </c:pt>
                <c:pt idx="178" formatCode="_(* #,##0.00_);_(* \(#,##0.00\);_(* &quot;-&quot;??_);_(@_)">
                  <c:v>14.359280631156993</c:v>
                </c:pt>
                <c:pt idx="179" formatCode="_(* #,##0.00_);_(* \(#,##0.00\);_(* &quot;-&quot;??_);_(@_)">
                  <c:v>13.697568029437779</c:v>
                </c:pt>
                <c:pt idx="180" formatCode="_(* #,##0.00_);_(* \(#,##0.00\);_(* &quot;-&quot;??_);_(@_)">
                  <c:v>13.807706597420738</c:v>
                </c:pt>
                <c:pt idx="181" formatCode="_(* #,##0.00_);_(* \(#,##0.00\);_(* &quot;-&quot;??_);_(@_)">
                  <c:v>13.944941626450403</c:v>
                </c:pt>
                <c:pt idx="182" formatCode="_(* #,##0.00_);_(* \(#,##0.00\);_(* &quot;-&quot;??_);_(@_)">
                  <c:v>14.073746298269306</c:v>
                </c:pt>
                <c:pt idx="183" formatCode="_(* #,##0.00_);_(* \(#,##0.00\);_(* &quot;-&quot;??_);_(@_)">
                  <c:v>14.431471628163937</c:v>
                </c:pt>
                <c:pt idx="184" formatCode="_(* #,##0.00_);_(* \(#,##0.00\);_(* &quot;-&quot;??_);_(@_)">
                  <c:v>14.751413206514156</c:v>
                </c:pt>
                <c:pt idx="185" formatCode="_(* #,##0.00_);_(* \(#,##0.00\);_(* &quot;-&quot;??_);_(@_)">
                  <c:v>15.22573823442681</c:v>
                </c:pt>
                <c:pt idx="186" formatCode="_(* #,##0.00_);_(* \(#,##0.00\);_(* &quot;-&quot;??_);_(@_)">
                  <c:v>15.701785039178722</c:v>
                </c:pt>
                <c:pt idx="187" formatCode="_(* #,##0.00_);_(* \(#,##0.00\);_(* &quot;-&quot;??_);_(@_)">
                  <c:v>16.006171718370187</c:v>
                </c:pt>
                <c:pt idx="188" formatCode="_(* #,##0.00_);_(* \(#,##0.00\);_(* &quot;-&quot;??_);_(@_)">
                  <c:v>16.35623603855738</c:v>
                </c:pt>
                <c:pt idx="189" formatCode="_(* #,##0.00_);_(* \(#,##0.00\);_(* &quot;-&quot;??_);_(@_)">
                  <c:v>16.586078250048526</c:v>
                </c:pt>
                <c:pt idx="190" formatCode="_(* #,##0.00_);_(* \(#,##0.00\);_(* &quot;-&quot;??_);_(@_)">
                  <c:v>16.845289387426568</c:v>
                </c:pt>
                <c:pt idx="191" formatCode="_(* #,##0.00_);_(* \(#,##0.00\);_(* &quot;-&quot;??_);_(@_)">
                  <c:v>17.095193366668095</c:v>
                </c:pt>
                <c:pt idx="192" formatCode="_(* #,##0.00_);_(* \(#,##0.00\);_(* &quot;-&quot;??_);_(@_)">
                  <c:v>17.572814245921531</c:v>
                </c:pt>
                <c:pt idx="193" formatCode="_(* #,##0.00_);_(* \(#,##0.00\);_(* &quot;-&quot;??_);_(@_)">
                  <c:v>18.02923604982329</c:v>
                </c:pt>
                <c:pt idx="194" formatCode="_(* #,##0.00_);_(* \(#,##0.00\);_(* &quot;-&quot;??_);_(@_)">
                  <c:v>18.411950297587623</c:v>
                </c:pt>
                <c:pt idx="195" formatCode="_(* #,##0.00_);_(* \(#,##0.00\);_(* &quot;-&quot;??_);_(@_)">
                  <c:v>18.596717221379141</c:v>
                </c:pt>
                <c:pt idx="196" formatCode="_(* #,##0.00_);_(* \(#,##0.00\);_(* &quot;-&quot;??_);_(@_)">
                  <c:v>18.840864240260633</c:v>
                </c:pt>
                <c:pt idx="197" formatCode="_(* #,##0.00_);_(* \(#,##0.00\);_(* &quot;-&quot;??_);_(@_)">
                  <c:v>19.030010483537968</c:v>
                </c:pt>
                <c:pt idx="198" formatCode="_(* #,##0.00_);_(* \(#,##0.00\);_(* &quot;-&quot;??_);_(@_)">
                  <c:v>19.258379670319716</c:v>
                </c:pt>
                <c:pt idx="199" formatCode="_(* #,##0.00_);_(* \(#,##0.00\);_(* &quot;-&quot;??_);_(@_)">
                  <c:v>19.419578746055386</c:v>
                </c:pt>
                <c:pt idx="200" formatCode="_(* #,##0.00_);_(* \(#,##0.00\);_(* &quot;-&quot;??_);_(@_)">
                  <c:v>19.33551955911712</c:v>
                </c:pt>
                <c:pt idx="201" formatCode="_(* #,##0.00_);_(* \(#,##0.00\);_(* &quot;-&quot;??_);_(@_)">
                  <c:v>19.193796367164349</c:v>
                </c:pt>
                <c:pt idx="202" formatCode="_(* #,##0.00_);_(* \(#,##0.00\);_(* &quot;-&quot;??_);_(@_)">
                  <c:v>18.966578429433152</c:v>
                </c:pt>
                <c:pt idx="203" formatCode="_(* #,##0.00_);_(* \(#,##0.00\);_(* &quot;-&quot;??_);_(@_)">
                  <c:v>19.184466214881457</c:v>
                </c:pt>
                <c:pt idx="204" formatCode="_(* #,##0.00_);_(* \(#,##0.00\);_(* &quot;-&quot;??_);_(@_)">
                  <c:v>17.724043742970341</c:v>
                </c:pt>
                <c:pt idx="205" formatCode="_(* #,##0.00_);_(* \(#,##0.00\);_(* &quot;-&quot;??_);_(@_)">
                  <c:v>16.379900472382459</c:v>
                </c:pt>
                <c:pt idx="206" formatCode="_(* #,##0.00_);_(* \(#,##0.00\);_(* &quot;-&quot;??_);_(@_)">
                  <c:v>15.828413855175016</c:v>
                </c:pt>
                <c:pt idx="207" formatCode="_(* #,##0.00_);_(* \(#,##0.00\);_(* &quot;-&quot;??_);_(@_)">
                  <c:v>14.849438350421719</c:v>
                </c:pt>
                <c:pt idx="208" formatCode="_(* #,##0.00_);_(* \(#,##0.00\);_(* &quot;-&quot;??_);_(@_)">
                  <c:v>13.886068753839576</c:v>
                </c:pt>
                <c:pt idx="209" formatCode="_(* #,##0.00_);_(* \(#,##0.00\);_(* &quot;-&quot;??_);_(@_)">
                  <c:v>12.991064934259962</c:v>
                </c:pt>
                <c:pt idx="210" formatCode="_(* #,##0.00_);_(* \(#,##0.00\);_(* &quot;-&quot;??_);_(@_)">
                  <c:v>11.958218160429718</c:v>
                </c:pt>
                <c:pt idx="211" formatCode="_(* #,##0.00_);_(* \(#,##0.00\);_(* &quot;-&quot;??_);_(@_)">
                  <c:v>11.336374168046907</c:v>
                </c:pt>
                <c:pt idx="212" formatCode="_(* #,##0.00_);_(* \(#,##0.00\);_(* &quot;-&quot;??_);_(@_)">
                  <c:v>10.572809964357782</c:v>
                </c:pt>
                <c:pt idx="213" formatCode="_(* #,##0.00_);_(* \(#,##0.00\);_(* &quot;-&quot;??_);_(@_)">
                  <c:v>9.6407846025522836</c:v>
                </c:pt>
                <c:pt idx="214" formatCode="_(* #,##0.00_);_(* \(#,##0.00\);_(* &quot;-&quot;??_);_(@_)">
                  <c:v>9.3293811592461431</c:v>
                </c:pt>
                <c:pt idx="215" formatCode="_(* #,##0.00_);_(* \(#,##0.00\);_(* &quot;-&quot;??_);_(@_)">
                  <c:v>8.6068007985662049</c:v>
                </c:pt>
                <c:pt idx="216" formatCode="_(* #,##0.00_);_(* \(#,##0.00\);_(* &quot;-&quot;??_);_(@_)">
                  <c:v>8.0746275705242034</c:v>
                </c:pt>
                <c:pt idx="217" formatCode="_(* #,##0.00_);_(* \(#,##0.00\);_(* &quot;-&quot;??_);_(@_)">
                  <c:v>7.6163593027518406</c:v>
                </c:pt>
                <c:pt idx="218" formatCode="_(* #,##0.00_);_(* \(#,##0.00\);_(* &quot;-&quot;??_);_(@_)">
                  <c:v>6.9517011241067337</c:v>
                </c:pt>
                <c:pt idx="219" formatCode="_(* #,##0.00_);_(* \(#,##0.00\);_(* &quot;-&quot;??_);_(@_)">
                  <c:v>6.6273447087113633</c:v>
                </c:pt>
                <c:pt idx="220" formatCode="_(* #,##0.00_);_(* \(#,##0.00\);_(* &quot;-&quot;??_);_(@_)">
                  <c:v>6.2545122052955726</c:v>
                </c:pt>
                <c:pt idx="221" formatCode="_(* #,##0.00_);_(* \(#,##0.00\);_(* &quot;-&quot;??_);_(@_)">
                  <c:v>6.0197751659521179</c:v>
                </c:pt>
                <c:pt idx="222" formatCode="_(* #,##0.00_);_(* \(#,##0.00\);_(* &quot;-&quot;??_);_(@_)">
                  <c:v>5.8772328031501369</c:v>
                </c:pt>
                <c:pt idx="223" formatCode="_(* #,##0.00_);_(* \(#,##0.00\);_(* &quot;-&quot;??_);_(@_)">
                  <c:v>5.6943836062107582</c:v>
                </c:pt>
                <c:pt idx="224" formatCode="_(* #,##0.00_);_(* \(#,##0.00\);_(* &quot;-&quot;??_);_(@_)">
                  <c:v>5.5905550042659247</c:v>
                </c:pt>
                <c:pt idx="225" formatCode="_(* #,##0.00_);_(* \(#,##0.00\);_(* &quot;-&quot;??_);_(@_)">
                  <c:v>5.5234020367945398</c:v>
                </c:pt>
                <c:pt idx="226" formatCode="_(* #,##0.00_);_(* \(#,##0.00\);_(* &quot;-&quot;??_);_(@_)">
                  <c:v>5.4904526788938766</c:v>
                </c:pt>
                <c:pt idx="227" formatCode="_(* #,##0.00_);_(* \(#,##0.00\);_(* &quot;-&quot;??_);_(@_)">
                  <c:v>5.3553941053662513</c:v>
                </c:pt>
                <c:pt idx="228" formatCode="_(* #,##0.00_);_(* \(#,##0.00\);_(* &quot;-&quot;??_);_(@_)">
                  <c:v>5.2776969495654784</c:v>
                </c:pt>
                <c:pt idx="229" formatCode="_(* #,##0.00_);_(* \(#,##0.00\);_(* &quot;-&quot;??_);_(@_)">
                  <c:v>5.265965117732307</c:v>
                </c:pt>
                <c:pt idx="230" formatCode="_(* #,##0.00_);_(* \(#,##0.00\);_(* &quot;-&quot;??_);_(@_)">
                  <c:v>5.1003194953728865</c:v>
                </c:pt>
                <c:pt idx="231" formatCode="_(* #,##0.00_);_(* \(#,##0.00\);_(* &quot;-&quot;??_);_(@_)">
                  <c:v>4.9125838175675671</c:v>
                </c:pt>
                <c:pt idx="232" formatCode="_(* #,##0.00_);_(* \(#,##0.00\);_(* &quot;-&quot;??_);_(@_)">
                  <c:v>4.7581143311614884</c:v>
                </c:pt>
                <c:pt idx="233" formatCode="_(* #,##0.00_);_(* \(#,##0.00\);_(* &quot;-&quot;??_);_(@_)">
                  <c:v>4.4522316584980679</c:v>
                </c:pt>
                <c:pt idx="234" formatCode="_(* #,##0.00_);_(* \(#,##0.00\);_(* &quot;-&quot;??_);_(@_)">
                  <c:v>4.0504625204790115</c:v>
                </c:pt>
                <c:pt idx="235" formatCode="_(* #,##0.00_);_(* \(#,##0.00\);_(* &quot;-&quot;??_);_(@_)">
                  <c:v>3.6829294939713528</c:v>
                </c:pt>
                <c:pt idx="236" formatCode="_(* #,##0.00_);_(* \(#,##0.00\);_(* &quot;-&quot;??_);_(@_)">
                  <c:v>3.3607383906820152</c:v>
                </c:pt>
                <c:pt idx="237" formatCode="_(* #,##0.00_);_(* \(#,##0.00\);_(* &quot;-&quot;??_);_(@_)">
                  <c:v>3.0297576130724639</c:v>
                </c:pt>
                <c:pt idx="238" formatCode="_(* #,##0.00_);_(* \(#,##0.00\);_(* &quot;-&quot;??_);_(@_)">
                  <c:v>2.7612096167907727</c:v>
                </c:pt>
                <c:pt idx="239" formatCode="_(* #,##0.00_);_(* \(#,##0.00\);_(* &quot;-&quot;??_);_(@_)">
                  <c:v>2.5915850944966583</c:v>
                </c:pt>
                <c:pt idx="240" formatCode="_(* #,##0.00_);_(* \(#,##0.00\);_(* &quot;-&quot;??_);_(@_)">
                  <c:v>2.4848970231396494</c:v>
                </c:pt>
                <c:pt idx="241" formatCode="_(* #,##0.00_);_(* \(#,##0.00\);_(* &quot;-&quot;??_);_(@_)">
                  <c:v>2.3612526855083624</c:v>
                </c:pt>
                <c:pt idx="242" formatCode="_(* #,##0.00_);_(* \(#,##0.00\);_(* &quot;-&quot;??_);_(@_)">
                  <c:v>2.198910318595038</c:v>
                </c:pt>
                <c:pt idx="243" formatCode="_(* #,##0.00_);_(* \(#,##0.00\);_(* &quot;-&quot;??_);_(@_)">
                  <c:v>2.0816124642343654</c:v>
                </c:pt>
                <c:pt idx="244" formatCode="_(* #,##0.00_);_(* \(#,##0.00\);_(* &quot;-&quot;??_);_(@_)">
                  <c:v>2.0526697962584621</c:v>
                </c:pt>
                <c:pt idx="245" formatCode="_(* #,##0.00_);_(* \(#,##0.00\);_(* &quot;-&quot;??_);_(@_)">
                  <c:v>2.1053973103893058</c:v>
                </c:pt>
                <c:pt idx="246" formatCode="_(* #,##0.00_);_(* \(#,##0.00\);_(* &quot;-&quot;??_);_(@_)">
                  <c:v>2.2095716335065352</c:v>
                </c:pt>
                <c:pt idx="247" formatCode="_(* #,##0.00_);_(* \(#,##0.00\);_(* &quot;-&quot;??_);_(@_)">
                  <c:v>2.3841667466922152</c:v>
                </c:pt>
                <c:pt idx="248" formatCode="_(* #,##0.00_);_(* \(#,##0.00\);_(* &quot;-&quot;??_);_(@_)">
                  <c:v>2.542944156027795</c:v>
                </c:pt>
                <c:pt idx="249" formatCode="_(* #,##0.00_);_(* \(#,##0.00\);_(* &quot;-&quot;??_);_(@_)">
                  <c:v>2.6540623509425774</c:v>
                </c:pt>
                <c:pt idx="250" formatCode="_(* #,##0.00_);_(* \(#,##0.00\);_(* &quot;-&quot;??_);_(@_)">
                  <c:v>2.6637603905676848</c:v>
                </c:pt>
                <c:pt idx="251" formatCode="_(* #,##0.00_);_(* \(#,##0.00\);_(* &quot;-&quot;??_);_(@_)">
                  <c:v>2.6249658633074553</c:v>
                </c:pt>
                <c:pt idx="252" formatCode="_(* #,##0.00_);_(* \(#,##0.00\);_(* &quot;-&quot;??_);_(@_)">
                  <c:v>2.6387979354061324</c:v>
                </c:pt>
                <c:pt idx="253" formatCode="_(* #,##0.00_);_(* \(#,##0.00\);_(* &quot;-&quot;??_);_(@_)">
                  <c:v>2.6763802813151316</c:v>
                </c:pt>
                <c:pt idx="254" formatCode="_(* #,##0.00_);_(* \(#,##0.00\);_(* &quot;-&quot;??_);_(@_)">
                  <c:v>2.7552518788344829</c:v>
                </c:pt>
                <c:pt idx="255" formatCode="_(* #,##0.00_);_(* \(#,##0.00\);_(* &quot;-&quot;??_);_(@_)">
                  <c:v>2.7346523475285482</c:v>
                </c:pt>
                <c:pt idx="256" formatCode="_(* #,##0.00_);_(* \(#,##0.00\);_(* &quot;-&quot;??_);_(@_)">
                  <c:v>2.6862688781198112</c:v>
                </c:pt>
                <c:pt idx="257" formatCode="_(* #,##0.00_);_(* \(#,##0.00\);_(* &quot;-&quot;??_);_(@_)">
                  <c:v>2.5904624692318388</c:v>
                </c:pt>
                <c:pt idx="258" formatCode="_(* #,##0.00_);_(* \(#,##0.00\);_(* &quot;-&quot;??_);_(@_)">
                  <c:v>2.4708977441692355</c:v>
                </c:pt>
                <c:pt idx="259" formatCode="_(* #,##0.00_);_(* \(#,##0.00\);_(* &quot;-&quot;??_);_(@_)">
                  <c:v>2.2444470573736619</c:v>
                </c:pt>
                <c:pt idx="260" formatCode="_(* #,##0.00_);_(* \(#,##0.00\);_(* &quot;-&quot;??_);_(@_)">
                  <c:v>2.0170036693449775</c:v>
                </c:pt>
                <c:pt idx="261" formatCode="_(* #,##0.00_);_(* \(#,##0.00\);_(* &quot;-&quot;??_);_(@_)">
                  <c:v>1.8201522092087608</c:v>
                </c:pt>
                <c:pt idx="262" formatCode="_(* #,##0.00_);_(* \(#,##0.00\);_(* &quot;-&quot;??_);_(@_)">
                  <c:v>1.6992889458755644</c:v>
                </c:pt>
                <c:pt idx="263" formatCode="_(* #,##0.00_);_(* \(#,##0.00\);_(* &quot;-&quot;??_);_(@_)">
                  <c:v>1.6052905104262298</c:v>
                </c:pt>
                <c:pt idx="264" formatCode="_(* #,##0.00_);_(* \(#,##0.00\);_(* &quot;-&quot;??_);_(@_)">
                  <c:v>1.4837252896997652</c:v>
                </c:pt>
                <c:pt idx="265" formatCode="_(* #,##0.00_);_(* \(#,##0.00\);_(* &quot;-&quot;??_);_(@_)">
                  <c:v>1.380462241156879</c:v>
                </c:pt>
                <c:pt idx="266" formatCode="_(* #,##0.00_);_(* \(#,##0.00\);_(* &quot;-&quot;??_);_(@_)">
                  <c:v>1.1327333485377225</c:v>
                </c:pt>
                <c:pt idx="267" formatCode="_(* #,##0.00_);_(* \(#,##0.00\);_(* &quot;-&quot;??_);_(@_)">
                  <c:v>1.0321449751371916</c:v>
                </c:pt>
                <c:pt idx="268" formatCode="_(* #,##0.00_);_(* \(#,##0.00\);_(* &quot;-&quot;??_);_(@_)">
                  <c:v>0.95150690916287839</c:v>
                </c:pt>
                <c:pt idx="269" formatCode="_(* #,##0.00_);_(* \(#,##0.00\);_(* &quot;-&quot;??_);_(@_)">
                  <c:v>0.84318282625456853</c:v>
                </c:pt>
                <c:pt idx="270" formatCode="_(* #,##0.00_);_(* \(#,##0.00\);_(* &quot;-&quot;??_);_(@_)">
                  <c:v>0.74772056068916459</c:v>
                </c:pt>
                <c:pt idx="271" formatCode="_(* #,##0.00_);_(* \(#,##0.00\);_(* &quot;-&quot;??_);_(@_)">
                  <c:v>0.72535739968516255</c:v>
                </c:pt>
                <c:pt idx="272" formatCode="_(* #,##0.00_);_(* \(#,##0.00\);_(* &quot;-&quot;??_);_(@_)">
                  <c:v>0.7455738702312239</c:v>
                </c:pt>
                <c:pt idx="273" formatCode="_(* #,##0.00_);_(* \(#,##0.00\);_(* &quot;-&quot;??_);_(@_)">
                  <c:v>0.85122452419898331</c:v>
                </c:pt>
                <c:pt idx="274" formatCode="_(* #,##0.00_);_(* \(#,##0.00\);_(* &quot;-&quot;??_);_(@_)">
                  <c:v>0.95992142092132249</c:v>
                </c:pt>
                <c:pt idx="275" formatCode="_(* #,##0.00_);_(* \(#,##0.00\);_(* &quot;-&quot;??_);_(@_)">
                  <c:v>1.0563943087566983</c:v>
                </c:pt>
                <c:pt idx="276" formatCode="_(* #,##0.00_);_(* \(#,##0.00\);_(* &quot;-&quot;??_);_(@_)">
                  <c:v>1.111726933989313</c:v>
                </c:pt>
                <c:pt idx="277" formatCode="_(* #,##0.00_);_(* \(#,##0.00\);_(* &quot;-&quot;??_);_(@_)">
                  <c:v>1.2105018714667661</c:v>
                </c:pt>
                <c:pt idx="278" formatCode="_(* #,##0.00_);_(* \(#,##0.00\);_(* &quot;-&quot;??_);_(@_)">
                  <c:v>1.233539724185974</c:v>
                </c:pt>
                <c:pt idx="279" formatCode="_(* #,##0.00_);_(* \(#,##0.00\);_(* &quot;-&quot;??_);_(@_)">
                  <c:v>1.3419346108712218</c:v>
                </c:pt>
                <c:pt idx="280" formatCode="_(* #,##0.00_);_(* \(#,##0.00\);_(* &quot;-&quot;??_);_(@_)">
                  <c:v>1.4813317935367907</c:v>
                </c:pt>
                <c:pt idx="281" formatCode="_(* #,##0.00_);_(* \(#,##0.00\);_(* &quot;-&quot;??_);_(@_)">
                  <c:v>1.6304957864437042</c:v>
                </c:pt>
                <c:pt idx="282" formatCode="_(* #,##0.00_);_(* \(#,##0.00\);_(* &quot;-&quot;??_);_(@_)">
                  <c:v>1.7564419693133886</c:v>
                </c:pt>
                <c:pt idx="283" formatCode="_(* #,##0.00_);_(* \(#,##0.00\);_(* &quot;-&quot;??_);_(@_)">
                  <c:v>1.8218801374439897</c:v>
                </c:pt>
                <c:pt idx="284" formatCode="_(* #,##0.00_);_(* \(#,##0.00\);_(* &quot;-&quot;??_);_(@_)">
                  <c:v>1.8744969657166879</c:v>
                </c:pt>
                <c:pt idx="285" formatCode="_(* #,##0.00_);_(* \(#,##0.00\);_(* &quot;-&quot;??_);_(@_)">
                  <c:v>1.9747224515770458</c:v>
                </c:pt>
                <c:pt idx="286" formatCode="_(* #,##0.00_);_(* \(#,##0.00\);_(* &quot;-&quot;??_);_(@_)">
                  <c:v>1.9828939717565843</c:v>
                </c:pt>
                <c:pt idx="287" formatCode="_(* #,##0.00_);_(* \(#,##0.00\);_(* &quot;-&quot;??_);_(@_)">
                  <c:v>1.9905233723604292</c:v>
                </c:pt>
                <c:pt idx="288" formatCode="_(* #,##0.00_);_(* \(#,##0.00\);_(* &quot;-&quot;??_);_(@_)">
                  <c:v>2.023484679699362</c:v>
                </c:pt>
                <c:pt idx="289" formatCode="_(* #,##0.00_);_(* \(#,##0.00\);_(* &quot;-&quot;??_);_(@_)">
                  <c:v>2.0149953993368528</c:v>
                </c:pt>
                <c:pt idx="290" formatCode="_(* #,##0.00_);_(* \(#,##0.00\);_(* &quot;-&quot;??_);_(@_)">
                  <c:v>2.0531167395897816</c:v>
                </c:pt>
                <c:pt idx="291" formatCode="_(* #,##0.00_);_(* \(#,##0.00\);_(* &quot;-&quot;??_);_(@_)">
                  <c:v>1.9347201279505357</c:v>
                </c:pt>
                <c:pt idx="292" formatCode="_(* #,##0.00_);_(* \(#,##0.00\);_(* &quot;-&quot;??_);_(@_)">
                  <c:v>1.8125794397244857</c:v>
                </c:pt>
                <c:pt idx="293" formatCode="_(* #,##0.00_);_(* \(#,##0.00\);_(* &quot;-&quot;??_);_(@_)">
                  <c:v>1.7291664855374154</c:v>
                </c:pt>
                <c:pt idx="294" formatCode="_(* #,##0.00_);_(* \(#,##0.00\);_(* &quot;-&quot;??_);_(@_)">
                  <c:v>1.6866194102832957</c:v>
                </c:pt>
                <c:pt idx="295" formatCode="_(* #,##0.00_);_(* \(#,##0.00\);_(* &quot;-&quot;??_);_(@_)">
                  <c:v>1.6809428859094016</c:v>
                </c:pt>
                <c:pt idx="296" formatCode="_(* #,##0.00_);_(* \(#,##0.00\);_(* &quot;-&quot;??_);_(@_)">
                  <c:v>1.6235755652629578</c:v>
                </c:pt>
                <c:pt idx="297" formatCode="_(* #,##0.00_);_(* \(#,##0.00\);_(* &quot;-&quot;??_);_(@_)">
                  <c:v>1.4801363713266218</c:v>
                </c:pt>
                <c:pt idx="298" formatCode="_(* #,##0.00_);_(* \(#,##0.00\);_(* &quot;-&quot;??_);_(@_)">
                  <c:v>1.4295619344391433</c:v>
                </c:pt>
                <c:pt idx="299" formatCode="_(* #,##0.00_);_(* \(#,##0.00\);_(* &quot;-&quot;??_);_(@_)">
                  <c:v>1.4273807817841473</c:v>
                </c:pt>
                <c:pt idx="300" formatCode="_(* #,##0.00_);_(* \(#,##0.00\);_(* &quot;-&quot;??_);_(@_)">
                  <c:v>1.4266684500390621</c:v>
                </c:pt>
                <c:pt idx="301" formatCode="_(* #,##0.00_);_(* \(#,##0.00\);_(* &quot;-&quot;??_);_(@_)">
                  <c:v>1.4224174653145754</c:v>
                </c:pt>
                <c:pt idx="302" formatCode="_(* #,##0.00_);_(* \(#,##0.00\);_(* &quot;-&quot;??_);_(@_)">
                  <c:v>1.4735175793041211</c:v>
                </c:pt>
                <c:pt idx="303" formatCode="_(* #,##0.00_);_(* \(#,##0.00\);_(* &quot;-&quot;??_);_(@_)">
                  <c:v>1.5715573837089916</c:v>
                </c:pt>
                <c:pt idx="304" formatCode="_(* #,##0.00_);_(* \(#,##0.00\);_(* &quot;-&quot;??_);_(@_)">
                  <c:v>1.6551801925132303</c:v>
                </c:pt>
                <c:pt idx="305" formatCode="_(* #,##0.00_);_(* \(#,##0.00\);_(* &quot;-&quot;??_);_(@_)">
                  <c:v>1.7318688802884692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FA-41F2-B720-2A22742191F3}"/>
            </c:ext>
          </c:extLst>
        </c:ser>
        <c:ser>
          <c:idx val="1"/>
          <c:order val="1"/>
          <c:tx>
            <c:strRef>
              <c:f>'Monthly Raw'!$B$62</c:f>
              <c:strCache>
                <c:ptCount val="1"/>
                <c:pt idx="0">
                  <c:v>Monetary Financing (USD) - rolling 12 month sum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Raw'!$C$62:$KX$62</c:f>
              <c:numCache>
                <c:formatCode>General</c:formatCode>
                <c:ptCount val="308"/>
                <c:pt idx="143" formatCode="_(* #,##0.00_);_(* \(#,##0.00\);_(* &quot;-&quot;??_);_(@_)">
                  <c:v>4.5422512001693676</c:v>
                </c:pt>
                <c:pt idx="144" formatCode="_(* #,##0.00_);_(* \(#,##0.00\);_(* &quot;-&quot;??_);_(@_)">
                  <c:v>5.4495624796250226</c:v>
                </c:pt>
                <c:pt idx="145" formatCode="_(* #,##0.00_);_(* \(#,##0.00\);_(* &quot;-&quot;??_);_(@_)">
                  <c:v>5.3500612764410729</c:v>
                </c:pt>
                <c:pt idx="146" formatCode="_(* #,##0.00_);_(* \(#,##0.00\);_(* &quot;-&quot;??_);_(@_)">
                  <c:v>5.2229611278282784</c:v>
                </c:pt>
                <c:pt idx="147" formatCode="_(* #,##0.00_);_(* \(#,##0.00\);_(* &quot;-&quot;??_);_(@_)">
                  <c:v>5.7816886294442122</c:v>
                </c:pt>
                <c:pt idx="148" formatCode="_(* #,##0.00_);_(* \(#,##0.00\);_(* &quot;-&quot;??_);_(@_)">
                  <c:v>5.5713820126049525</c:v>
                </c:pt>
                <c:pt idx="149" formatCode="_(* #,##0.00_);_(* \(#,##0.00\);_(* &quot;-&quot;??_);_(@_)">
                  <c:v>5.2269273395723239</c:v>
                </c:pt>
                <c:pt idx="150" formatCode="_(* #,##0.00_);_(* \(#,##0.00\);_(* &quot;-&quot;??_);_(@_)">
                  <c:v>5.609927163398055</c:v>
                </c:pt>
                <c:pt idx="151" formatCode="_(* #,##0.00_);_(* \(#,##0.00\);_(* &quot;-&quot;??_);_(@_)">
                  <c:v>5.5317885591427256</c:v>
                </c:pt>
                <c:pt idx="152" formatCode="_(* #,##0.00_);_(* \(#,##0.00\);_(* &quot;-&quot;??_);_(@_)">
                  <c:v>4.9007221919721848</c:v>
                </c:pt>
                <c:pt idx="153" formatCode="_(* #,##0.00_);_(* \(#,##0.00\);_(* &quot;-&quot;??_);_(@_)">
                  <c:v>5.0670394604966003</c:v>
                </c:pt>
                <c:pt idx="154" formatCode="_(* #,##0.00_);_(* \(#,##0.00\);_(* &quot;-&quot;??_);_(@_)">
                  <c:v>5.6741643487929876</c:v>
                </c:pt>
                <c:pt idx="155" formatCode="_(* #,##0.00_);_(* \(#,##0.00\);_(* &quot;-&quot;??_);_(@_)">
                  <c:v>5.9562556897094305</c:v>
                </c:pt>
                <c:pt idx="156" formatCode="_(* #,##0.00_);_(* \(#,##0.00\);_(* &quot;-&quot;??_);_(@_)">
                  <c:v>5.0489444102537764</c:v>
                </c:pt>
                <c:pt idx="157" formatCode="_(* #,##0.00_);_(* \(#,##0.00\);_(* &quot;-&quot;??_);_(@_)">
                  <c:v>5.0982052836838063</c:v>
                </c:pt>
                <c:pt idx="158" formatCode="_(* #,##0.00_);_(* \(#,##0.00\);_(* &quot;-&quot;??_);_(@_)">
                  <c:v>5.0020786905900732</c:v>
                </c:pt>
                <c:pt idx="159" formatCode="_(* #,##0.00_);_(* \(#,##0.00\);_(* &quot;-&quot;??_);_(@_)">
                  <c:v>4.5921962110891652</c:v>
                </c:pt>
                <c:pt idx="160" formatCode="_(* #,##0.00_);_(* \(#,##0.00\);_(* &quot;-&quot;??_);_(@_)">
                  <c:v>4.5921962110891652</c:v>
                </c:pt>
                <c:pt idx="161" formatCode="_(* #,##0.00_);_(* \(#,##0.00\);_(* &quot;-&quot;??_);_(@_)">
                  <c:v>5.3102029504785682</c:v>
                </c:pt>
                <c:pt idx="162" formatCode="_(* #,##0.00_);_(* \(#,##0.00\);_(* &quot;-&quot;??_);_(@_)">
                  <c:v>3.907737193919167</c:v>
                </c:pt>
                <c:pt idx="163" formatCode="_(* #,##0.00_);_(* \(#,##0.00\);_(* &quot;-&quot;??_);_(@_)">
                  <c:v>4.4752268777883364</c:v>
                </c:pt>
                <c:pt idx="164" formatCode="_(* #,##0.00_);_(* \(#,##0.00\);_(* &quot;-&quot;??_);_(@_)">
                  <c:v>4.6351020374270666</c:v>
                </c:pt>
                <c:pt idx="165" formatCode="_(* #,##0.00_);_(* \(#,##0.00\);_(* &quot;-&quot;??_);_(@_)">
                  <c:v>4.0058017405744124</c:v>
                </c:pt>
                <c:pt idx="166" formatCode="_(* #,##0.00_);_(* \(#,##0.00\);_(* &quot;-&quot;??_);_(@_)">
                  <c:v>3.2349940233540808</c:v>
                </c:pt>
                <c:pt idx="167" formatCode="_(* #,##0.00_);_(* \(#,##0.00\);_(* &quot;-&quot;??_);_(@_)">
                  <c:v>4.1037308786851048</c:v>
                </c:pt>
                <c:pt idx="168" formatCode="_(* #,##0.00_);_(* \(#,##0.00\);_(* &quot;-&quot;??_);_(@_)">
                  <c:v>4.6401566560573162</c:v>
                </c:pt>
                <c:pt idx="169" formatCode="_(* #,##0.00_);_(* \(#,##0.00\);_(* &quot;-&quot;??_);_(@_)">
                  <c:v>4.5908957826272863</c:v>
                </c:pt>
                <c:pt idx="170" formatCode="_(* #,##0.00_);_(* \(#,##0.00\);_(* &quot;-&quot;??_);_(@_)">
                  <c:v>4.5908957826272863</c:v>
                </c:pt>
                <c:pt idx="171" formatCode="_(* #,##0.00_);_(* \(#,##0.00\);_(* &quot;-&quot;??_);_(@_)">
                  <c:v>4.4420507605122594</c:v>
                </c:pt>
                <c:pt idx="172" formatCode="_(* #,##0.00_);_(* \(#,##0.00\);_(* &quot;-&quot;??_);_(@_)">
                  <c:v>4.6073171714452439</c:v>
                </c:pt>
                <c:pt idx="173" formatCode="_(* #,##0.00_);_(* \(#,##0.00\);_(* &quot;-&quot;??_);_(@_)">
                  <c:v>4.072415589759026</c:v>
                </c:pt>
                <c:pt idx="174" formatCode="_(* #,##0.00_);_(* \(#,##0.00\);_(* &quot;-&quot;??_);_(@_)">
                  <c:v>4.5216521456896563</c:v>
                </c:pt>
                <c:pt idx="175" formatCode="_(* #,##0.00_);_(* \(#,##0.00\);_(* &quot;-&quot;??_);_(@_)">
                  <c:v>3.9541624618204869</c:v>
                </c:pt>
                <c:pt idx="176" formatCode="_(* #,##0.00_);_(* \(#,##0.00\);_(* &quot;-&quot;??_);_(@_)">
                  <c:v>4.2217598728447419</c:v>
                </c:pt>
                <c:pt idx="177" formatCode="_(* #,##0.00_);_(* \(#,##0.00\);_(* &quot;-&quot;??_);_(@_)">
                  <c:v>4.2217598728447419</c:v>
                </c:pt>
                <c:pt idx="178" formatCode="_(* #,##0.00_);_(* \(#,##0.00\);_(* &quot;-&quot;??_);_(@_)">
                  <c:v>4.8194002820641488</c:v>
                </c:pt>
                <c:pt idx="179" formatCode="_(* #,##0.00_);_(* \(#,##0.00\);_(* &quot;-&quot;??_);_(@_)">
                  <c:v>4.8506761120774557</c:v>
                </c:pt>
                <c:pt idx="180" formatCode="_(* #,##0.00_);_(* \(#,##0.00\);_(* &quot;-&quot;??_);_(@_)">
                  <c:v>4.6310894682293311</c:v>
                </c:pt>
                <c:pt idx="181" formatCode="_(* #,##0.00_);_(* \(#,##0.00\);_(* &quot;-&quot;??_);_(@_)">
                  <c:v>4.6310894682293311</c:v>
                </c:pt>
                <c:pt idx="182" formatCode="_(* #,##0.00_);_(* \(#,##0.00\);_(* &quot;-&quot;??_);_(@_)">
                  <c:v>4.9888063219943746</c:v>
                </c:pt>
                <c:pt idx="183" formatCode="_(* #,##0.00_);_(* \(#,##0.00\);_(* &quot;-&quot;??_);_(@_)">
                  <c:v>4.9888063219943746</c:v>
                </c:pt>
                <c:pt idx="184" formatCode="_(* #,##0.00_);_(* \(#,##0.00\);_(* &quot;-&quot;??_);_(@_)">
                  <c:v>5.6659855346923047</c:v>
                </c:pt>
                <c:pt idx="185" formatCode="_(* #,##0.00_);_(* \(#,##0.00\);_(* &quot;-&quot;??_);_(@_)">
                  <c:v>5.3680875647339921</c:v>
                </c:pt>
                <c:pt idx="186" formatCode="_(* #,##0.00_);_(* \(#,##0.00\);_(* &quot;-&quot;??_);_(@_)">
                  <c:v>5.3397621744481496</c:v>
                </c:pt>
                <c:pt idx="187" formatCode="_(* #,##0.00_);_(* \(#,##0.00\);_(* &quot;-&quot;??_);_(@_)">
                  <c:v>5.3397621744481496</c:v>
                </c:pt>
                <c:pt idx="188" formatCode="_(* #,##0.00_);_(* \(#,##0.00\);_(* &quot;-&quot;??_);_(@_)">
                  <c:v>5.7934365583355794</c:v>
                </c:pt>
                <c:pt idx="189" formatCode="_(* #,##0.00_);_(* \(#,##0.00\);_(* &quot;-&quot;??_);_(@_)">
                  <c:v>5.7934365583355794</c:v>
                </c:pt>
                <c:pt idx="190" formatCode="_(* #,##0.00_);_(* \(#,##0.00\);_(* &quot;-&quot;??_);_(@_)">
                  <c:v>9.0235208515970768</c:v>
                </c:pt>
                <c:pt idx="191" formatCode="_(* #,##0.00_);_(* \(#,##0.00\);_(* &quot;-&quot;??_);_(@_)">
                  <c:v>8.1449244171767425</c:v>
                </c:pt>
                <c:pt idx="192" formatCode="_(* #,##0.00_);_(* \(#,##0.00\);_(* &quot;-&quot;??_);_(@_)">
                  <c:v>8.2228943296294137</c:v>
                </c:pt>
                <c:pt idx="193" formatCode="_(* #,##0.00_);_(* \(#,##0.00\);_(* &quot;-&quot;??_);_(@_)">
                  <c:v>8.2228943296294137</c:v>
                </c:pt>
                <c:pt idx="194" formatCode="_(* #,##0.00_);_(* \(#,##0.00\);_(* &quot;-&quot;??_);_(@_)">
                  <c:v>7.8651774758643684</c:v>
                </c:pt>
                <c:pt idx="195" formatCode="_(* #,##0.00_);_(* \(#,##0.00\);_(* &quot;-&quot;??_);_(@_)">
                  <c:v>7.8651774758643684</c:v>
                </c:pt>
                <c:pt idx="196" formatCode="_(* #,##0.00_);_(* \(#,##0.00\);_(* &quot;-&quot;??_);_(@_)">
                  <c:v>7.0227318522334548</c:v>
                </c:pt>
                <c:pt idx="197" formatCode="_(* #,##0.00_);_(* \(#,##0.00\);_(* &quot;-&quot;??_);_(@_)">
                  <c:v>7.2681059281835045</c:v>
                </c:pt>
                <c:pt idx="198" formatCode="_(* #,##0.00_);_(* \(#,##0.00\);_(* &quot;-&quot;??_);_(@_)">
                  <c:v>8.6920493047391645</c:v>
                </c:pt>
                <c:pt idx="199" formatCode="_(* #,##0.00_);_(* \(#,##0.00\);_(* &quot;-&quot;??_);_(@_)">
                  <c:v>9.3017449590850632</c:v>
                </c:pt>
                <c:pt idx="200" formatCode="_(* #,##0.00_);_(* \(#,##0.00\);_(* &quot;-&quot;??_);_(@_)">
                  <c:v>8.9895700251167483</c:v>
                </c:pt>
                <c:pt idx="201" formatCode="_(* #,##0.00_);_(* \(#,##0.00\);_(* &quot;-&quot;??_);_(@_)">
                  <c:v>9.581883835294656</c:v>
                </c:pt>
                <c:pt idx="202" formatCode="_(* #,##0.00_);_(* \(#,##0.00\);_(* &quot;-&quot;??_);_(@_)">
                  <c:v>8.7202905117551293</c:v>
                </c:pt>
                <c:pt idx="203" formatCode="_(* #,##0.00_);_(* \(#,##0.00\);_(* &quot;-&quot;??_);_(@_)">
                  <c:v>9.1826206661396519</c:v>
                </c:pt>
                <c:pt idx="204" formatCode="_(* #,##0.00_);_(* \(#,##0.00\);_(* &quot;-&quot;??_);_(@_)">
                  <c:v>9.1478888693518865</c:v>
                </c:pt>
                <c:pt idx="205" formatCode="_(* #,##0.00_);_(* \(#,##0.00\);_(* &quot;-&quot;??_);_(@_)">
                  <c:v>9.1478888693518865</c:v>
                </c:pt>
                <c:pt idx="206" formatCode="_(* #,##0.00_);_(* \(#,##0.00\);_(* &quot;-&quot;??_);_(@_)">
                  <c:v>9.1478888693518865</c:v>
                </c:pt>
                <c:pt idx="207" formatCode="_(* #,##0.00_);_(* \(#,##0.00\);_(* &quot;-&quot;??_);_(@_)">
                  <c:v>9.1478888693518865</c:v>
                </c:pt>
                <c:pt idx="208" formatCode="_(* #,##0.00_);_(* \(#,##0.00\);_(* &quot;-&quot;??_);_(@_)">
                  <c:v>9.1478888693518865</c:v>
                </c:pt>
                <c:pt idx="209" formatCode="_(* #,##0.00_);_(* \(#,##0.00\);_(* &quot;-&quot;??_);_(@_)">
                  <c:v>9.2204760068321132</c:v>
                </c:pt>
                <c:pt idx="210" formatCode="_(* #,##0.00_);_(* \(#,##0.00\);_(* &quot;-&quot;??_);_(@_)">
                  <c:v>8.046170212862565</c:v>
                </c:pt>
                <c:pt idx="211" formatCode="_(* #,##0.00_);_(* \(#,##0.00\);_(* &quot;-&quot;??_);_(@_)">
                  <c:v>7.6946831089761449</c:v>
                </c:pt>
                <c:pt idx="212" formatCode="_(* #,##0.00_);_(* \(#,##0.00\);_(* &quot;-&quot;??_);_(@_)">
                  <c:v>7.2926681811049647</c:v>
                </c:pt>
                <c:pt idx="213" formatCode="_(* #,##0.00_);_(* \(#,##0.00\);_(* &quot;-&quot;??_);_(@_)">
                  <c:v>6.700354370927057</c:v>
                </c:pt>
                <c:pt idx="214" formatCode="_(* #,##0.00_);_(* \(#,##0.00\);_(* &quot;-&quot;??_);_(@_)">
                  <c:v>4.7872536298618531</c:v>
                </c:pt>
                <c:pt idx="215" formatCode="_(* #,##0.00_);_(* \(#,##0.00\);_(* &quot;-&quot;??_);_(@_)">
                  <c:v>4.2624131471224285</c:v>
                </c:pt>
                <c:pt idx="216" formatCode="_(* #,##0.00_);_(* \(#,##0.00\);_(* &quot;-&quot;??_);_(@_)">
                  <c:v>4.4796355586905738</c:v>
                </c:pt>
                <c:pt idx="217" formatCode="_(* #,##0.00_);_(* \(#,##0.00\);_(* &quot;-&quot;??_);_(@_)">
                  <c:v>4.4796355586905738</c:v>
                </c:pt>
                <c:pt idx="218" formatCode="_(* #,##0.00_);_(* \(#,##0.00\);_(* &quot;-&quot;??_);_(@_)">
                  <c:v>4.5590480759780405</c:v>
                </c:pt>
                <c:pt idx="219" formatCode="_(* #,##0.00_);_(* \(#,##0.00\);_(* &quot;-&quot;??_);_(@_)">
                  <c:v>4.5590480759780405</c:v>
                </c:pt>
                <c:pt idx="220" formatCode="_(* #,##0.00_);_(* \(#,##0.00\);_(* &quot;-&quot;??_);_(@_)">
                  <c:v>4.8897599210177027</c:v>
                </c:pt>
                <c:pt idx="221" formatCode="_(* #,##0.00_);_(* \(#,##0.00\);_(* &quot;-&quot;??_);_(@_)">
                  <c:v>4.9584299766692768</c:v>
                </c:pt>
                <c:pt idx="222" formatCode="_(* #,##0.00_);_(* \(#,##0.00\);_(* &quot;-&quot;??_);_(@_)">
                  <c:v>4.6348049301832202</c:v>
                </c:pt>
                <c:pt idx="223" formatCode="_(* #,##0.00_);_(* \(#,##0.00\);_(* &quot;-&quot;??_);_(@_)">
                  <c:v>4.3931434270028102</c:v>
                </c:pt>
                <c:pt idx="224" formatCode="_(* #,##0.00_);_(* \(#,##0.00\);_(* &quot;-&quot;??_);_(@_)">
                  <c:v>4.2261863342918886</c:v>
                </c:pt>
                <c:pt idx="225" formatCode="_(* #,##0.00_);_(* \(#,##0.00\);_(* &quot;-&quot;??_);_(@_)">
                  <c:v>4.3326926308838347</c:v>
                </c:pt>
                <c:pt idx="226" formatCode="_(* #,##0.00_);_(* \(#,##0.00\);_(* &quot;-&quot;??_);_(@_)">
                  <c:v>3.8531681112610277</c:v>
                </c:pt>
                <c:pt idx="227" formatCode="_(* #,##0.00_);_(* \(#,##0.00\);_(* &quot;-&quot;??_);_(@_)">
                  <c:v>3.4216789296055836</c:v>
                </c:pt>
                <c:pt idx="228" formatCode="_(* #,##0.00_);_(* \(#,##0.00\);_(* &quot;-&quot;??_);_(@_)">
                  <c:v>3.1098723700637572</c:v>
                </c:pt>
                <c:pt idx="229" formatCode="_(* #,##0.00_);_(* \(#,##0.00\);_(* &quot;-&quot;??_);_(@_)">
                  <c:v>3.4123650684885738</c:v>
                </c:pt>
                <c:pt idx="230" formatCode="_(* #,##0.00_);_(* \(#,##0.00\);_(* &quot;-&quot;??_);_(@_)">
                  <c:v>3.3493478013469509</c:v>
                </c:pt>
                <c:pt idx="231" formatCode="_(* #,##0.00_);_(* \(#,##0.00\);_(* &quot;-&quot;??_);_(@_)">
                  <c:v>3.4205270692774303</c:v>
                </c:pt>
                <c:pt idx="232" formatCode="_(* #,##0.00_);_(* \(#,##0.00\);_(* &quot;-&quot;??_);_(@_)">
                  <c:v>3.2438156153706119</c:v>
                </c:pt>
                <c:pt idx="233" formatCode="_(* #,##0.00_);_(* \(#,##0.00\);_(* &quot;-&quot;??_);_(@_)">
                  <c:v>3.1077778681718633</c:v>
                </c:pt>
                <c:pt idx="234" formatCode="_(* #,##0.00_);_(* \(#,##0.00\);_(* &quot;-&quot;??_);_(@_)">
                  <c:v>2.7847476386637346</c:v>
                </c:pt>
                <c:pt idx="235" formatCode="_(* #,##0.00_);_(* \(#,##0.00\);_(* &quot;-&quot;??_);_(@_)">
                  <c:v>2.7682005913846677</c:v>
                </c:pt>
                <c:pt idx="236" formatCode="_(* #,##0.00_);_(* \(#,##0.00\);_(* &quot;-&quot;??_);_(@_)">
                  <c:v>2.8182396289683003</c:v>
                </c:pt>
                <c:pt idx="237" formatCode="_(* #,##0.00_);_(* \(#,##0.00\);_(* &quot;-&quot;??_);_(@_)">
                  <c:v>2.8680964562687215</c:v>
                </c:pt>
                <c:pt idx="238" formatCode="_(* #,##0.00_);_(* \(#,##0.00\);_(* &quot;-&quot;??_);_(@_)">
                  <c:v>1.9613119536363994</c:v>
                </c:pt>
                <c:pt idx="239" formatCode="_(* #,##0.00_);_(* \(#,##0.00\);_(* &quot;-&quot;??_);_(@_)">
                  <c:v>1.7569010795232445</c:v>
                </c:pt>
                <c:pt idx="240" formatCode="_(* #,##0.00_);_(* \(#,##0.00\);_(* &quot;-&quot;??_);_(@_)">
                  <c:v>1.5405852596414926</c:v>
                </c:pt>
                <c:pt idx="241" formatCode="_(* #,##0.00_);_(* \(#,##0.00\);_(* &quot;-&quot;??_);_(@_)">
                  <c:v>1.2985515835789785</c:v>
                </c:pt>
                <c:pt idx="242" formatCode="_(* #,##0.00_);_(* \(#,##0.00\);_(* &quot;-&quot;??_);_(@_)">
                  <c:v>1.317682689829307</c:v>
                </c:pt>
                <c:pt idx="243" formatCode="_(* #,##0.00_);_(* \(#,##0.00\);_(* &quot;-&quot;??_);_(@_)">
                  <c:v>1.2465034218988276</c:v>
                </c:pt>
                <c:pt idx="244" formatCode="_(* #,##0.00_);_(* \(#,##0.00\);_(* &quot;-&quot;??_);_(@_)">
                  <c:v>1.2799699823930648</c:v>
                </c:pt>
                <c:pt idx="245" formatCode="_(* #,##0.00_);_(* \(#,##0.00\);_(* &quot;-&quot;??_);_(@_)">
                  <c:v>1.1667806460546599</c:v>
                </c:pt>
                <c:pt idx="246" formatCode="_(* #,##0.00_);_(* \(#,##0.00\);_(* &quot;-&quot;??_);_(@_)">
                  <c:v>1.315917413906937</c:v>
                </c:pt>
                <c:pt idx="247" formatCode="_(* #,##0.00_);_(* \(#,##0.00\);_(* &quot;-&quot;??_);_(@_)">
                  <c:v>1.4908705160905091</c:v>
                </c:pt>
                <c:pt idx="248" formatCode="_(* #,##0.00_);_(* \(#,##0.00\);_(* &quot;-&quot;??_);_(@_)">
                  <c:v>1.7850937383983483</c:v>
                </c:pt>
                <c:pt idx="249" formatCode="_(* #,##0.00_);_(* \(#,##0.00\);_(* &quot;-&quot;??_);_(@_)">
                  <c:v>2.0368021770635663</c:v>
                </c:pt>
                <c:pt idx="250" formatCode="_(* #,##0.00_);_(* \(#,##0.00\);_(* &quot;-&quot;??_);_(@_)">
                  <c:v>2.269803542417673</c:v>
                </c:pt>
                <c:pt idx="251" formatCode="_(* #,##0.00_);_(* \(#,##0.00\);_(* &quot;-&quot;??_);_(@_)">
                  <c:v>2.392848357411359</c:v>
                </c:pt>
                <c:pt idx="252" formatCode="_(* #,##0.00_);_(* \(#,##0.00\);_(* &quot;-&quot;??_);_(@_)">
                  <c:v>2.5962446600119011</c:v>
                </c:pt>
                <c:pt idx="253" formatCode="_(* #,##0.00_);_(* \(#,##0.00\);_(* &quot;-&quot;??_);_(@_)">
                  <c:v>2.6885778049316507</c:v>
                </c:pt>
                <c:pt idx="254" formatCode="_(* #,##0.00_);_(* \(#,##0.00\);_(* &quot;-&quot;??_);_(@_)">
                  <c:v>2.7777404372458396</c:v>
                </c:pt>
                <c:pt idx="255" formatCode="_(* #,##0.00_);_(* \(#,##0.00\);_(* &quot;-&quot;??_);_(@_)">
                  <c:v>3.0150721667951781</c:v>
                </c:pt>
                <c:pt idx="256" formatCode="_(* #,##0.00_);_(* \(#,##0.00\);_(* &quot;-&quot;??_);_(@_)">
                  <c:v>3.1715388986494348</c:v>
                </c:pt>
                <c:pt idx="257" formatCode="_(* #,##0.00_);_(* \(#,##0.00\);_(* &quot;-&quot;??_);_(@_)">
                  <c:v>3.3319032772872519</c:v>
                </c:pt>
                <c:pt idx="258" formatCode="_(* #,##0.00_);_(* \(#,##0.00\);_(* &quot;-&quot;??_);_(@_)">
                  <c:v>3.7149049376669163</c:v>
                </c:pt>
                <c:pt idx="259" formatCode="_(* #,##0.00_);_(* \(#,##0.00\);_(* &quot;-&quot;??_);_(@_)">
                  <c:v>3.6153571815702024</c:v>
                </c:pt>
                <c:pt idx="260" formatCode="_(* #,##0.00_);_(* \(#,##0.00\);_(* &quot;-&quot;??_);_(@_)">
                  <c:v>3.519442391081709</c:v>
                </c:pt>
                <c:pt idx="261" formatCode="_(* #,##0.00_);_(* \(#,##0.00\);_(* &quot;-&quot;??_);_(@_)">
                  <c:v>3.3591771588235302</c:v>
                </c:pt>
                <c:pt idx="262" formatCode="_(* #,##0.00_);_(* \(#,##0.00\);_(* &quot;-&quot;??_);_(@_)">
                  <c:v>3.2776378312993812</c:v>
                </c:pt>
                <c:pt idx="263" formatCode="_(* #,##0.00_);_(* \(#,##0.00\);_(* &quot;-&quot;??_);_(@_)">
                  <c:v>3.3570759623842559</c:v>
                </c:pt>
                <c:pt idx="264" formatCode="_(* #,##0.00_);_(* \(#,##0.00\);_(* &quot;-&quot;??_);_(@_)">
                  <c:v>3.2909709460163237</c:v>
                </c:pt>
                <c:pt idx="265" formatCode="_(* #,##0.00_);_(* \(#,##0.00\);_(* &quot;-&quot;??_);_(@_)">
                  <c:v>3.3971569814511096</c:v>
                </c:pt>
                <c:pt idx="266" formatCode="_(* #,##0.00_);_(* \(#,##0.00\);_(* &quot;-&quot;??_);_(@_)">
                  <c:v>3.6444655393664429</c:v>
                </c:pt>
                <c:pt idx="267" formatCode="_(* #,##0.00_);_(* \(#,##0.00\);_(* &quot;-&quot;??_);_(@_)">
                  <c:v>3.673867124682419</c:v>
                </c:pt>
                <c:pt idx="268" formatCode="_(* #,##0.00_);_(* \(#,##0.00\);_(* &quot;-&quot;??_);_(@_)">
                  <c:v>3.5996610684256631</c:v>
                </c:pt>
                <c:pt idx="269" formatCode="_(* #,##0.00_);_(* \(#,##0.00\);_(* &quot;-&quot;??_);_(@_)">
                  <c:v>3.4106149815731932</c:v>
                </c:pt>
                <c:pt idx="270" formatCode="_(* #,##0.00_);_(* \(#,##0.00\);_(* &quot;-&quot;??_);_(@_)">
                  <c:v>3.1449488203737674</c:v>
                </c:pt>
                <c:pt idx="271" formatCode="_(* #,##0.00_);_(* \(#,##0.00\);_(* &quot;-&quot;??_);_(@_)">
                  <c:v>3.351339402817314</c:v>
                </c:pt>
                <c:pt idx="272" formatCode="_(* #,##0.00_);_(* \(#,##0.00\);_(* &quot;-&quot;??_);_(@_)">
                  <c:v>3.5353767079415102</c:v>
                </c:pt>
                <c:pt idx="273" formatCode="_(* #,##0.00_);_(* \(#,##0.00\);_(* &quot;-&quot;??_);_(@_)">
                  <c:v>3.5932728311758626</c:v>
                </c:pt>
                <c:pt idx="274" formatCode="_(* #,##0.00_);_(* \(#,##0.00\);_(* &quot;-&quot;??_);_(@_)">
                  <c:v>3.3762722353789458</c:v>
                </c:pt>
                <c:pt idx="275" formatCode="_(* #,##0.00_);_(* \(#,##0.00\);_(* &quot;-&quot;??_);_(@_)">
                  <c:v>3.4471147706542178</c:v>
                </c:pt>
                <c:pt idx="276" formatCode="_(* #,##0.00_);_(* \(#,##0.00\);_(* &quot;-&quot;??_);_(@_)">
                  <c:v>3.5464305178370679</c:v>
                </c:pt>
                <c:pt idx="277" formatCode="_(* #,##0.00_);_(* \(#,##0.00\);_(* &quot;-&quot;??_);_(@_)">
                  <c:v>3.6100844827580354</c:v>
                </c:pt>
                <c:pt idx="278" formatCode="_(* #,##0.00_);_(* \(#,##0.00\);_(* &quot;-&quot;??_);_(@_)">
                  <c:v>3.5502405615126524</c:v>
                </c:pt>
                <c:pt idx="279" formatCode="_(* #,##0.00_);_(* \(#,##0.00\);_(* &quot;-&quot;??_);_(@_)">
                  <c:v>3.5482043778519081</c:v>
                </c:pt>
                <c:pt idx="280" formatCode="_(* #,##0.00_);_(* \(#,##0.00\);_(* &quot;-&quot;??_);_(@_)">
                  <c:v>3.4407957919135774</c:v>
                </c:pt>
                <c:pt idx="281" formatCode="_(* #,##0.00_);_(* \(#,##0.00\);_(* &quot;-&quot;??_);_(@_)">
                  <c:v>3.512530751378927</c:v>
                </c:pt>
                <c:pt idx="282" formatCode="_(* #,##0.00_);_(* \(#,##0.00\);_(* &quot;-&quot;??_);_(@_)">
                  <c:v>3.440944725074206</c:v>
                </c:pt>
                <c:pt idx="283" formatCode="_(* #,##0.00_);_(* \(#,##0.00\);_(* &quot;-&quot;??_);_(@_)">
                  <c:v>3.2829499291633359</c:v>
                </c:pt>
                <c:pt idx="284" formatCode="_(* #,##0.00_);_(* \(#,##0.00\);_(* &quot;-&quot;??_);_(@_)">
                  <c:v>2.9306964967396572</c:v>
                </c:pt>
                <c:pt idx="285" formatCode="_(* #,##0.00_);_(* \(#,##0.00\);_(* &quot;-&quot;??_);_(@_)">
                  <c:v>2.8792586876746773</c:v>
                </c:pt>
                <c:pt idx="286" formatCode="_(* #,##0.00_);_(* \(#,##0.00\);_(* &quot;-&quot;??_);_(@_)">
                  <c:v>2.819980382781702</c:v>
                </c:pt>
                <c:pt idx="287" formatCode="_(* #,##0.00_);_(* \(#,##0.00\);_(* &quot;-&quot;??_);_(@_)">
                  <c:v>2.5985612065135077</c:v>
                </c:pt>
                <c:pt idx="288" formatCode="_(* #,##0.00_);_(* \(#,##0.00\);_(* &quot;-&quot;??_);_(@_)">
                  <c:v>2.3924827983752923</c:v>
                </c:pt>
                <c:pt idx="289" formatCode="_(* #,##0.00_);_(* \(#,##0.00\);_(* &quot;-&quot;??_);_(@_)">
                  <c:v>2.1620065088994882</c:v>
                </c:pt>
                <c:pt idx="290" formatCode="_(* #,##0.00_);_(* \(#,##0.00\);_(* &quot;-&quot;??_);_(@_)">
                  <c:v>1.9475109021550943</c:v>
                </c:pt>
                <c:pt idx="291" formatCode="_(* #,##0.00_);_(* \(#,##0.00\);_(* &quot;-&quot;??_);_(@_)">
                  <c:v>1.6967522624870057</c:v>
                </c:pt>
                <c:pt idx="292" formatCode="_(* #,##0.00_);_(* \(#,##0.00\);_(* &quot;-&quot;??_);_(@_)">
                  <c:v>1.7023792157964415</c:v>
                </c:pt>
                <c:pt idx="293" formatCode="_(* #,##0.00_);_(* \(#,##0.00\);_(* &quot;-&quot;??_);_(@_)">
                  <c:v>1.5952295842406219</c:v>
                </c:pt>
                <c:pt idx="294" formatCode="_(* #,##0.00_);_(* \(#,##0.00\);_(* &quot;-&quot;??_);_(@_)">
                  <c:v>1.4755280944958402</c:v>
                </c:pt>
                <c:pt idx="295" formatCode="_(* #,##0.00_);_(* \(#,##0.00\);_(* &quot;-&quot;??_);_(@_)">
                  <c:v>1.3802787084734667</c:v>
                </c:pt>
                <c:pt idx="296" formatCode="_(* #,##0.00_);_(* \(#,##0.00\);_(* &quot;-&quot;??_);_(@_)">
                  <c:v>1.375406579071375</c:v>
                </c:pt>
                <c:pt idx="297" formatCode="_(* #,##0.00_);_(* \(#,##0.00\);_(* &quot;-&quot;??_);_(@_)">
                  <c:v>1.1699738108694508</c:v>
                </c:pt>
                <c:pt idx="298" formatCode="_(* #,##0.00_);_(* \(#,##0.00\);_(* &quot;-&quot;??_);_(@_)">
                  <c:v>1.0826631063072254</c:v>
                </c:pt>
                <c:pt idx="299" formatCode="_(* #,##0.00_);_(* \(#,##0.00\);_(* &quot;-&quot;??_);_(@_)">
                  <c:v>1.0380382563536286</c:v>
                </c:pt>
                <c:pt idx="300" formatCode="_(* #,##0.00_);_(* \(#,##0.00\);_(* &quot;-&quot;??_);_(@_)">
                  <c:v>0.97932716689072796</c:v>
                </c:pt>
                <c:pt idx="301" formatCode="_(* #,##0.00_);_(* \(#,##0.00\);_(* &quot;-&quot;??_);_(@_)">
                  <c:v>0.9257916724440709</c:v>
                </c:pt>
                <c:pt idx="302" formatCode="_(* #,##0.00_);_(* \(#,##0.00\);_(* &quot;-&quot;??_);_(@_)">
                  <c:v>0.87802861469596394</c:v>
                </c:pt>
                <c:pt idx="303" formatCode="_(* #,##0.00_);_(* \(#,##0.00\);_(* &quot;-&quot;??_);_(@_)">
                  <c:v>0.92353608746976612</c:v>
                </c:pt>
                <c:pt idx="304" formatCode="_(* #,##0.00_);_(* \(#,##0.00\);_(* &quot;-&quot;??_);_(@_)">
                  <c:v>0.82660555286447168</c:v>
                </c:pt>
                <c:pt idx="305" formatCode="_(* #,##0.00_);_(* \(#,##0.00\);_(* &quot;-&quot;??_);_(@_)">
                  <c:v>0.80478379162090463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A-41F2-B720-2A2274219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Salario Minimo Integral (USD al TdC paralelo)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Raw'!$B$32</c:f>
              <c:strCache>
                <c:ptCount val="1"/>
                <c:pt idx="0">
                  <c:v>Salario Minimo Nominal (USD)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Raw'!$C$32:$KO$32</c:f>
              <c:numCache>
                <c:formatCode>General</c:formatCode>
                <c:ptCount val="299"/>
                <c:pt idx="147" formatCode="_(* #,##0_);_(* \(#,##0\);_(* &quot;-&quot;??_);_(@_)">
                  <c:v>360.27641955835963</c:v>
                </c:pt>
                <c:pt idx="148" formatCode="_(* #,##0_);_(* \(#,##0\);_(* &quot;-&quot;??_);_(@_)">
                  <c:v>382.35229725562749</c:v>
                </c:pt>
                <c:pt idx="149" formatCode="_(* #,##0_);_(* \(#,##0\);_(* &quot;-&quot;??_);_(@_)">
                  <c:v>382.76539589442825</c:v>
                </c:pt>
                <c:pt idx="150" formatCode="_(* #,##0_);_(* \(#,##0\);_(* &quot;-&quot;??_);_(@_)">
                  <c:v>387.25637221847603</c:v>
                </c:pt>
                <c:pt idx="151" formatCode="_(* #,##0_);_(* \(#,##0\);_(* &quot;-&quot;??_);_(@_)">
                  <c:v>371.61676898562689</c:v>
                </c:pt>
                <c:pt idx="152" formatCode="_(* #,##0_);_(* \(#,##0\);_(* &quot;-&quot;??_);_(@_)">
                  <c:v>306.78116893558712</c:v>
                </c:pt>
                <c:pt idx="153" formatCode="_(* #,##0_);_(* \(#,##0\);_(* &quot;-&quot;??_);_(@_)">
                  <c:v>256.43025540275045</c:v>
                </c:pt>
                <c:pt idx="154" formatCode="_(* #,##0_);_(* \(#,##0\);_(* &quot;-&quot;??_);_(@_)">
                  <c:v>254.07735119495294</c:v>
                </c:pt>
                <c:pt idx="155" formatCode="_(* #,##0_);_(* \(#,##0\);_(* &quot;-&quot;??_);_(@_)">
                  <c:v>254.927734375</c:v>
                </c:pt>
                <c:pt idx="156" formatCode="_(* #,##0_);_(* \(#,##0\);_(* &quot;-&quot;??_);_(@_)">
                  <c:v>233.91218637992833</c:v>
                </c:pt>
                <c:pt idx="157" formatCode="_(* #,##0_);_(* \(#,##0\);_(* &quot;-&quot;??_);_(@_)">
                  <c:v>229.31903679206289</c:v>
                </c:pt>
                <c:pt idx="158" formatCode="_(* #,##0_);_(* \(#,##0\);_(* &quot;-&quot;??_);_(@_)">
                  <c:v>218.09221833227249</c:v>
                </c:pt>
                <c:pt idx="159" formatCode="_(* #,##0_);_(* \(#,##0\);_(* &quot;-&quot;??_);_(@_)">
                  <c:v>200.18865030674846</c:v>
                </c:pt>
                <c:pt idx="160" formatCode="_(* #,##0_);_(* \(#,##0\);_(* &quot;-&quot;??_);_(@_)">
                  <c:v>226.73822157903194</c:v>
                </c:pt>
                <c:pt idx="161" formatCode="_(* #,##0_);_(* \(#,##0\);_(* &quot;-&quot;??_);_(@_)">
                  <c:v>225.32518376478112</c:v>
                </c:pt>
                <c:pt idx="162" formatCode="_(* #,##0_);_(* \(#,##0\);_(* &quot;-&quot;??_);_(@_)">
                  <c:v>224.22989768591637</c:v>
                </c:pt>
                <c:pt idx="163" formatCode="_(* #,##0_);_(* \(#,##0\);_(* &quot;-&quot;??_);_(@_)">
                  <c:v>223.20300751879694</c:v>
                </c:pt>
                <c:pt idx="164" formatCode="_(* #,##0_);_(* \(#,##0\);_(* &quot;-&quot;??_);_(@_)">
                  <c:v>263.88444941665335</c:v>
                </c:pt>
                <c:pt idx="165" formatCode="_(* #,##0_);_(* \(#,##0\);_(* &quot;-&quot;??_);_(@_)">
                  <c:v>299.30662557781199</c:v>
                </c:pt>
                <c:pt idx="166" formatCode="_(* #,##0_);_(* \(#,##0\);_(* &quot;-&quot;??_);_(@_)">
                  <c:v>290.61427439936631</c:v>
                </c:pt>
                <c:pt idx="167" formatCode="_(* #,##0_);_(* \(#,##0\);_(* &quot;-&quot;??_);_(@_)">
                  <c:v>267.32372702987135</c:v>
                </c:pt>
                <c:pt idx="168" formatCode="_(* #,##0_);_(* \(#,##0\);_(* &quot;-&quot;??_);_(@_)">
                  <c:v>258.67965367965371</c:v>
                </c:pt>
                <c:pt idx="169" formatCode="_(* #,##0_);_(* \(#,##0\);_(* &quot;-&quot;??_);_(@_)">
                  <c:v>244.51451278507253</c:v>
                </c:pt>
                <c:pt idx="170" formatCode="_(* #,##0_);_(* \(#,##0\);_(* &quot;-&quot;??_);_(@_)">
                  <c:v>260.90622479653933</c:v>
                </c:pt>
                <c:pt idx="171" formatCode="_(* #,##0_);_(* \(#,##0\);_(* &quot;-&quot;??_);_(@_)">
                  <c:v>246.41455720550897</c:v>
                </c:pt>
                <c:pt idx="172" formatCode="_(* #,##0_);_(* \(#,##0\);_(* &quot;-&quot;??_);_(@_)">
                  <c:v>254.78186596583444</c:v>
                </c:pt>
                <c:pt idx="173" formatCode="_(* #,##0_);_(* \(#,##0\);_(* &quot;-&quot;??_);_(@_)">
                  <c:v>229.28484848484854</c:v>
                </c:pt>
                <c:pt idx="174" formatCode="_(* #,##0_);_(* \(#,##0\);_(* &quot;-&quot;??_);_(@_)">
                  <c:v>236.55302832244016</c:v>
                </c:pt>
                <c:pt idx="175" formatCode="_(* #,##0_);_(* \(#,##0\);_(* &quot;-&quot;??_);_(@_)">
                  <c:v>235.78970363030353</c:v>
                </c:pt>
                <c:pt idx="176" formatCode="_(* #,##0_);_(* \(#,##0\);_(* &quot;-&quot;??_);_(@_)">
                  <c:v>236.52524663201447</c:v>
                </c:pt>
                <c:pt idx="177" formatCode="_(* #,##0_);_(* \(#,##0\);_(* &quot;-&quot;??_);_(@_)">
                  <c:v>243.07020476389462</c:v>
                </c:pt>
                <c:pt idx="178" formatCode="_(* #,##0_);_(* \(#,##0\);_(* &quot;-&quot;??_);_(@_)">
                  <c:v>237.78390973755214</c:v>
                </c:pt>
                <c:pt idx="179" formatCode="_(* #,##0_);_(* \(#,##0\);_(* &quot;-&quot;??_);_(@_)">
                  <c:v>224.40856481481481</c:v>
                </c:pt>
                <c:pt idx="180" formatCode="_(* #,##0_);_(* \(#,##0\);_(* &quot;-&quot;??_);_(@_)">
                  <c:v>222.39412527428686</c:v>
                </c:pt>
                <c:pt idx="181" formatCode="_(* #,##0_);_(* \(#,##0\);_(* &quot;-&quot;??_);_(@_)">
                  <c:v>220.99810030395142</c:v>
                </c:pt>
                <c:pt idx="182" formatCode="_(* #,##0_);_(* \(#,##0\);_(* &quot;-&quot;??_);_(@_)">
                  <c:v>224.40856481481481</c:v>
                </c:pt>
                <c:pt idx="183" formatCode="_(* #,##0_);_(* \(#,##0\);_(* &quot;-&quot;??_);_(@_)">
                  <c:v>237.23220193048445</c:v>
                </c:pt>
                <c:pt idx="184" formatCode="_(* #,##0_);_(* \(#,##0\);_(* &quot;-&quot;??_);_(@_)">
                  <c:v>263.85201557303918</c:v>
                </c:pt>
                <c:pt idx="185" formatCode="_(* #,##0_);_(* \(#,##0\);_(* &quot;-&quot;??_);_(@_)">
                  <c:v>269.58303292477763</c:v>
                </c:pt>
                <c:pt idx="186" formatCode="_(* #,##0_);_(* \(#,##0\);_(* &quot;-&quot;??_);_(@_)">
                  <c:v>271.20406332865389</c:v>
                </c:pt>
                <c:pt idx="187" formatCode="_(* #,##0_);_(* \(#,##0\);_(* &quot;-&quot;??_);_(@_)">
                  <c:v>260.05216181754957</c:v>
                </c:pt>
                <c:pt idx="188" formatCode="_(* #,##0_);_(* \(#,##0\);_(* &quot;-&quot;??_);_(@_)">
                  <c:v>271.91434638980644</c:v>
                </c:pt>
                <c:pt idx="189" formatCode="_(* #,##0_);_(* \(#,##0\);_(* &quot;-&quot;??_);_(@_)">
                  <c:v>271.33193832599108</c:v>
                </c:pt>
                <c:pt idx="190" formatCode="_(* #,##0_);_(* \(#,##0\);_(* &quot;-&quot;??_);_(@_)">
                  <c:v>265.22908224076275</c:v>
                </c:pt>
                <c:pt idx="191" formatCode="_(* #,##0_);_(* \(#,##0\);_(* &quot;-&quot;??_);_(@_)">
                  <c:v>258.33068477318693</c:v>
                </c:pt>
                <c:pt idx="192" formatCode="_(* #,##0_);_(* \(#,##0\);_(* &quot;-&quot;??_);_(@_)">
                  <c:v>265.9427892918826</c:v>
                </c:pt>
                <c:pt idx="193" formatCode="_(* #,##0_);_(* \(#,##0\);_(* &quot;-&quot;??_);_(@_)">
                  <c:v>270.64850401362202</c:v>
                </c:pt>
                <c:pt idx="194" formatCode="_(* #,##0_);_(* \(#,##0\);_(* &quot;-&quot;??_);_(@_)">
                  <c:v>254.26536240944355</c:v>
                </c:pt>
                <c:pt idx="195" formatCode="_(* #,##0_);_(* \(#,##0\);_(* &quot;-&quot;??_);_(@_)">
                  <c:v>254.82519198796604</c:v>
                </c:pt>
                <c:pt idx="196" formatCode="_(* #,##0_);_(* \(#,##0\);_(* &quot;-&quot;??_);_(@_)">
                  <c:v>294.76078927569938</c:v>
                </c:pt>
                <c:pt idx="197" formatCode="_(* #,##0_);_(* \(#,##0\);_(* &quot;-&quot;??_);_(@_)">
                  <c:v>295.09144939328553</c:v>
                </c:pt>
                <c:pt idx="198" formatCode="_(* #,##0_);_(* \(#,##0\);_(* &quot;-&quot;??_);_(@_)">
                  <c:v>296.94680632573426</c:v>
                </c:pt>
                <c:pt idx="199" formatCode="_(* #,##0_);_(* \(#,##0\);_(* &quot;-&quot;??_);_(@_)">
                  <c:v>276.3157979098545</c:v>
                </c:pt>
                <c:pt idx="200" formatCode="_(* #,##0_);_(* \(#,##0\);_(* &quot;-&quot;??_);_(@_)">
                  <c:v>257.96725920285814</c:v>
                </c:pt>
                <c:pt idx="201" formatCode="_(* #,##0_);_(* \(#,##0\);_(* &quot;-&quot;??_);_(@_)">
                  <c:v>235.09589260455314</c:v>
                </c:pt>
                <c:pt idx="202" formatCode="_(* #,##0_);_(* \(#,##0\);_(* &quot;-&quot;??_);_(@_)">
                  <c:v>197.1306191320902</c:v>
                </c:pt>
                <c:pt idx="203" formatCode="_(* #,##0_);_(* \(#,##0\);_(* &quot;-&quot;??_);_(@_)">
                  <c:v>176.75757458199175</c:v>
                </c:pt>
                <c:pt idx="204" formatCode="_(* #,##0_);_(* \(#,##0\);_(* &quot;-&quot;??_);_(@_)">
                  <c:v>170.24548817397149</c:v>
                </c:pt>
                <c:pt idx="205" formatCode="_(* #,##0_);_(* \(#,##0\);_(* &quot;-&quot;??_);_(@_)">
                  <c:v>142.7150528011455</c:v>
                </c:pt>
                <c:pt idx="206" formatCode="_(* #,##0_);_(* \(#,##0\);_(* &quot;-&quot;??_);_(@_)">
                  <c:v>138.0690909090909</c:v>
                </c:pt>
                <c:pt idx="207" formatCode="_(* #,##0_);_(* \(#,##0\);_(* &quot;-&quot;??_);_(@_)">
                  <c:v>122.8472053708647</c:v>
                </c:pt>
                <c:pt idx="208" formatCode="_(* #,##0_);_(* \(#,##0\);_(* &quot;-&quot;??_);_(@_)">
                  <c:v>136.94612336194115</c:v>
                </c:pt>
                <c:pt idx="209" formatCode="_(* #,##0_);_(* \(#,##0\);_(* &quot;-&quot;??_);_(@_)">
                  <c:v>117.91237197027874</c:v>
                </c:pt>
                <c:pt idx="210" formatCode="_(* #,##0_);_(* \(#,##0\);_(* &quot;-&quot;??_);_(@_)">
                  <c:v>114.62735681071236</c:v>
                </c:pt>
                <c:pt idx="211" formatCode="_(* #,##0_);_(* \(#,##0\);_(* &quot;-&quot;??_);_(@_)">
                  <c:v>104.16997549586205</c:v>
                </c:pt>
                <c:pt idx="212" formatCode="_(* #,##0_);_(* \(#,##0\);_(* &quot;-&quot;??_);_(@_)">
                  <c:v>93.043551249460421</c:v>
                </c:pt>
                <c:pt idx="213" formatCode="_(* #,##0_);_(* \(#,##0\);_(* &quot;-&quot;??_);_(@_)">
                  <c:v>81.01554679869318</c:v>
                </c:pt>
                <c:pt idx="214" formatCode="_(* #,##0_);_(* \(#,##0\);_(* &quot;-&quot;??_);_(@_)">
                  <c:v>68.556513694783106</c:v>
                </c:pt>
                <c:pt idx="215" formatCode="_(* #,##0_);_(* \(#,##0\);_(* &quot;-&quot;??_);_(@_)">
                  <c:v>64.764817878210934</c:v>
                </c:pt>
                <c:pt idx="216" formatCode="_(* #,##0_);_(* \(#,##0\);_(* &quot;-&quot;??_);_(@_)">
                  <c:v>65.508337596834281</c:v>
                </c:pt>
                <c:pt idx="217" formatCode="_(* #,##0_);_(* \(#,##0\);_(* &quot;-&quot;??_);_(@_)">
                  <c:v>55.041319065298104</c:v>
                </c:pt>
                <c:pt idx="218" formatCode="_(* #,##0_);_(* \(#,##0\);_(* &quot;-&quot;??_);_(@_)">
                  <c:v>77.364060919088232</c:v>
                </c:pt>
                <c:pt idx="219" formatCode="_(* #,##0_);_(* \(#,##0\);_(* &quot;-&quot;??_);_(@_)">
                  <c:v>84.448586393696687</c:v>
                </c:pt>
                <c:pt idx="220" formatCode="_(* #,##0_);_(* \(#,##0\);_(* &quot;-&quot;??_);_(@_)">
                  <c:v>79.036755844237902</c:v>
                </c:pt>
                <c:pt idx="221" formatCode="_(* #,##0_);_(* \(#,##0\);_(* &quot;-&quot;??_);_(@_)">
                  <c:v>78.779707665414506</c:v>
                </c:pt>
                <c:pt idx="222" formatCode="_(* #,##0_);_(* \(#,##0\);_(* &quot;-&quot;??_);_(@_)">
                  <c:v>74.791515389675311</c:v>
                </c:pt>
                <c:pt idx="223" formatCode="_(* #,##0_);_(* \(#,##0\);_(* &quot;-&quot;??_);_(@_)">
                  <c:v>68.017060550971877</c:v>
                </c:pt>
                <c:pt idx="224" formatCode="_(* #,##0_);_(* \(#,##0\);_(* &quot;-&quot;??_);_(@_)">
                  <c:v>59.350843581113033</c:v>
                </c:pt>
                <c:pt idx="225" formatCode="_(* #,##0_);_(* \(#,##0\);_(* &quot;-&quot;??_);_(@_)">
                  <c:v>56.339697677561318</c:v>
                </c:pt>
                <c:pt idx="226" formatCode="_(* #,##0_);_(* \(#,##0\);_(* &quot;-&quot;??_);_(@_)">
                  <c:v>47.086741952694297</c:v>
                </c:pt>
                <c:pt idx="227" formatCode="_(* #,##0_);_(* \(#,##0\);_(* &quot;-&quot;??_);_(@_)">
                  <c:v>40.031027144360067</c:v>
                </c:pt>
                <c:pt idx="228" formatCode="_(* #,##0_);_(* \(#,##0\);_(* &quot;-&quot;??_);_(@_)">
                  <c:v>38.656869762053368</c:v>
                </c:pt>
                <c:pt idx="229" formatCode="_(* #,##0_);_(* \(#,##0\);_(* &quot;-&quot;??_);_(@_)">
                  <c:v>41.977216385096035</c:v>
                </c:pt>
                <c:pt idx="230" formatCode="_(* #,##0_);_(* \(#,##0\);_(* &quot;-&quot;??_);_(@_)">
                  <c:v>32.055426791659158</c:v>
                </c:pt>
                <c:pt idx="231" formatCode="_(* #,##0_);_(* \(#,##0\);_(* &quot;-&quot;??_);_(@_)">
                  <c:v>30.401119309592207</c:v>
                </c:pt>
                <c:pt idx="232" formatCode="_(* #,##0_);_(* \(#,##0\);_(* &quot;-&quot;??_);_(@_)">
                  <c:v>27.55313214413761</c:v>
                </c:pt>
                <c:pt idx="233" formatCode="_(* #,##0_);_(* \(#,##0\);_(* &quot;-&quot;??_);_(@_)">
                  <c:v>20.856784010518119</c:v>
                </c:pt>
                <c:pt idx="234" formatCode="_(* #,##0_);_(* \(#,##0\);_(* &quot;-&quot;??_);_(@_)">
                  <c:v>16.222505376532094</c:v>
                </c:pt>
                <c:pt idx="235" formatCode="_(* #,##0_);_(* \(#,##0\);_(* &quot;-&quot;??_);_(@_)">
                  <c:v>14.259674616660702</c:v>
                </c:pt>
                <c:pt idx="236" formatCode="_(* #,##0_);_(* \(#,##0\);_(* &quot;-&quot;??_);_(@_)">
                  <c:v>13.528402087809191</c:v>
                </c:pt>
                <c:pt idx="237" formatCode="_(* #,##0_);_(* \(#,##0\);_(* &quot;-&quot;??_);_(@_)">
                  <c:v>12.656217075164953</c:v>
                </c:pt>
                <c:pt idx="238" formatCode="_(* #,##0_);_(* \(#,##0\);_(* &quot;-&quot;??_);_(@_)">
                  <c:v>19.214285281379517</c:v>
                </c:pt>
                <c:pt idx="239" formatCode="_(* #,##0_);_(* \(#,##0\);_(* &quot;-&quot;??_);_(@_)">
                  <c:v>18.861098784652405</c:v>
                </c:pt>
                <c:pt idx="240" formatCode="_(* #,##0_);_(* \(#,##0\);_(* &quot;-&quot;??_);_(@_)">
                  <c:v>18.375921112134115</c:v>
                </c:pt>
                <c:pt idx="241" formatCode="_(* #,##0_);_(* \(#,##0\);_(* &quot;-&quot;??_);_(@_)">
                  <c:v>15.777592867046415</c:v>
                </c:pt>
                <c:pt idx="242" formatCode="_(* #,##0_);_(* \(#,##0\);_(* &quot;-&quot;??_);_(@_)">
                  <c:v>21.211864962090853</c:v>
                </c:pt>
                <c:pt idx="243" formatCode="_(* #,##0_);_(* \(#,##0\);_(* &quot;-&quot;??_);_(@_)">
                  <c:v>21.901601147037805</c:v>
                </c:pt>
                <c:pt idx="244" formatCode="_(* #,##0_);_(* \(#,##0\);_(* &quot;-&quot;??_);_(@_)">
                  <c:v>31.420497848190291</c:v>
                </c:pt>
                <c:pt idx="245" formatCode="_(* #,##0_);_(* \(#,##0\);_(* &quot;-&quot;??_);_(@_)">
                  <c:v>32.08330990220302</c:v>
                </c:pt>
                <c:pt idx="246" formatCode="_(* #,##0_);_(* \(#,##0\);_(* &quot;-&quot;??_);_(@_)">
                  <c:v>33.033280660259294</c:v>
                </c:pt>
                <c:pt idx="247" formatCode="_(* #,##0_);_(* \(#,##0\);_(* &quot;-&quot;??_);_(@_)">
                  <c:v>56.879713794109726</c:v>
                </c:pt>
                <c:pt idx="248" formatCode="_(* #,##0_);_(* \(#,##0\);_(* &quot;-&quot;??_);_(@_)">
                  <c:v>63.327159722706675</c:v>
                </c:pt>
                <c:pt idx="249" formatCode="_(* #,##0_);_(* \(#,##0\);_(* &quot;-&quot;??_);_(@_)">
                  <c:v>54.315944674596039</c:v>
                </c:pt>
                <c:pt idx="250" formatCode="_(* #,##0_);_(* \(#,##0\);_(* &quot;-&quot;??_);_(@_)">
                  <c:v>40.303278746729113</c:v>
                </c:pt>
                <c:pt idx="251" formatCode="_(* #,##0_);_(* \(#,##0\);_(* &quot;-&quot;??_);_(@_)">
                  <c:v>26.686076933781322</c:v>
                </c:pt>
                <c:pt idx="252" formatCode="_(* #,##0_);_(* \(#,##0\);_(* &quot;-&quot;??_);_(@_)">
                  <c:v>29.690196984305896</c:v>
                </c:pt>
                <c:pt idx="253" formatCode="_(* #,##0_);_(* \(#,##0\);_(* &quot;-&quot;??_);_(@_)">
                  <c:v>26.653207626027537</c:v>
                </c:pt>
                <c:pt idx="254" formatCode="_(* #,##0_);_(* \(#,##0\);_(* &quot;-&quot;??_);_(@_)">
                  <c:v>44.997407253654679</c:v>
                </c:pt>
                <c:pt idx="255" formatCode="_(* #,##0_);_(* \(#,##0\);_(* &quot;-&quot;??_);_(@_)">
                  <c:v>33.835303517649713</c:v>
                </c:pt>
                <c:pt idx="256" formatCode="_(* #,##0_);_(* \(#,##0\);_(* &quot;-&quot;??_);_(@_)">
                  <c:v>36.303053175451183</c:v>
                </c:pt>
                <c:pt idx="257" formatCode="_(* #,##0_);_(* \(#,##0\);_(* &quot;-&quot;??_);_(@_)">
                  <c:v>26.598542553191489</c:v>
                </c:pt>
                <c:pt idx="258" formatCode="_(* #,##0_);_(* \(#,##0\);_(* &quot;-&quot;??_);_(@_)">
                  <c:v>29.131576744186045</c:v>
                </c:pt>
                <c:pt idx="259" formatCode="_(* #,##0_);_(* \(#,##0\);_(* &quot;-&quot;??_);_(@_)">
                  <c:v>16.069038483907807</c:v>
                </c:pt>
                <c:pt idx="260" formatCode="_(* #,##0_);_(* \(#,##0\);_(* &quot;-&quot;??_);_(@_)">
                  <c:v>14.294554316325634</c:v>
                </c:pt>
                <c:pt idx="261" formatCode="_(* #,##0_);_(* \(#,##0\);_(* &quot;-&quot;??_);_(@_)">
                  <c:v>9.6033564411929557</c:v>
                </c:pt>
                <c:pt idx="262" formatCode="_(* #,##0_);_(* \(#,##0\);_(* &quot;-&quot;??_);_(@_)">
                  <c:v>6.8879053819313327</c:v>
                </c:pt>
                <c:pt idx="263" formatCode="_(* #,##0_);_(* \(#,##0\);_(* &quot;-&quot;??_);_(@_)">
                  <c:v>7.4906015037593985</c:v>
                </c:pt>
                <c:pt idx="264" formatCode="_(* #,##0_);_(* \(#,##0\);_(* &quot;-&quot;??_);_(@_)">
                  <c:v>4.108247422680412</c:v>
                </c:pt>
                <c:pt idx="265" formatCode="_(* #,##0_);_(* \(#,##0\);_(* &quot;-&quot;??_);_(@_)">
                  <c:v>3.465217391304348</c:v>
                </c:pt>
                <c:pt idx="266" formatCode="_(* #,##0_);_(* \(#,##0\);_(* &quot;-&quot;??_);_(@_)">
                  <c:v>5.08811673151751</c:v>
                </c:pt>
                <c:pt idx="267" formatCode="_(* #,##0_);_(* \(#,##0\);_(* &quot;-&quot;??_);_(@_)">
                  <c:v>2.1830484140233724</c:v>
                </c:pt>
                <c:pt idx="268" formatCode="_(* #,##0_);_(* \(#,##0\);_(* &quot;-&quot;??_);_(@_)">
                  <c:v>2.4690821256038649</c:v>
                </c:pt>
                <c:pt idx="269" formatCode="_(* #,##0_);_(* \(#,##0\);_(* &quot;-&quot;??_);_(@_)">
                  <c:v>1.04519427402863</c:v>
                </c:pt>
                <c:pt idx="270" formatCode="_(* #,##0_);_(* \(#,##0\);_(* &quot;-&quot;??_);_(@_)">
                  <c:v>1.5259911894273128</c:v>
                </c:pt>
                <c:pt idx="271" formatCode="_(* #,##0_);_(* \(#,##0\);_(* &quot;-&quot;??_);_(@_)">
                  <c:v>0.90870933892969574</c:v>
                </c:pt>
                <c:pt idx="272" formatCode="_(* #,##0_);_(* \(#,##0\);_(* &quot;-&quot;??_);_(@_)">
                  <c:v>21.521739130434781</c:v>
                </c:pt>
                <c:pt idx="273" formatCode="_(* #,##0_);_(* \(#,##0\);_(* &quot;-&quot;??_);_(@_)">
                  <c:v>13.288590604026846</c:v>
                </c:pt>
                <c:pt idx="274" formatCode="_(* #,##0_);_(* \(#,##0\);_(* &quot;-&quot;??_);_(@_)">
                  <c:v>6.9473684210526319</c:v>
                </c:pt>
                <c:pt idx="275" formatCode="_(* #,##0_);_(* \(#,##0\);_(* &quot;-&quot;??_);_(@_)">
                  <c:v>8.0618892508143318</c:v>
                </c:pt>
                <c:pt idx="276" formatCode="_(* #,##0_);_(* \(#,##0\);_(* &quot;-&quot;??_);_(@_)">
                  <c:v>9.2093023255813957</c:v>
                </c:pt>
                <c:pt idx="277" formatCode="_(* #,##0_);_(* \(#,##0\);_(* &quot;-&quot;??_);_(@_)">
                  <c:v>6.3502245028864657</c:v>
                </c:pt>
                <c:pt idx="278" formatCode="_(* #,##0_);_(* \(#,##0\);_(* &quot;-&quot;??_);_(@_)">
                  <c:v>5.5446653598431812</c:v>
                </c:pt>
                <c:pt idx="279" formatCode="_(* #,##0_);_(* \(#,##0\);_(* &quot;-&quot;??_);_(@_)">
                  <c:v>4.2489270386266096</c:v>
                </c:pt>
                <c:pt idx="280" formatCode="_(* #,##0_);_(* \(#,##0\);_(* &quot;-&quot;??_);_(@_)">
                  <c:v>10.985296603008281</c:v>
                </c:pt>
                <c:pt idx="281" formatCode="_(* #,##0_);_(* \(#,##0\);_(* &quot;-&quot;??_);_(@_)">
                  <c:v>9.4080185265595606</c:v>
                </c:pt>
                <c:pt idx="282" formatCode="_(* #,##0_);_(* \(#,##0\);_(* &quot;-&quot;??_);_(@_)">
                  <c:v>6.8091347161114602</c:v>
                </c:pt>
                <c:pt idx="283" formatCode="_(* #,##0_);_(* \(#,##0\);_(* &quot;-&quot;??_);_(@_)">
                  <c:v>4.1045718615812072</c:v>
                </c:pt>
                <c:pt idx="284" formatCode="_(* #,##0_);_(* \(#,##0\);_(* &quot;-&quot;??_);_(@_)">
                  <c:v>2.9971872550375802</c:v>
                </c:pt>
                <c:pt idx="285" formatCode="_(* #,##0_);_(* \(#,##0\);_(* &quot;-&quot;??_);_(@_)">
                  <c:v>14.48225923244026</c:v>
                </c:pt>
                <c:pt idx="286" formatCode="_(* #,##0_);_(* \(#,##0\);_(* &quot;-&quot;??_);_(@_)">
                  <c:v>9.6036878161213899</c:v>
                </c:pt>
                <c:pt idx="287" formatCode="_(* #,##0_);_(* \(#,##0\);_(* &quot;-&quot;??_);_(@_)">
                  <c:v>6.418622563597852</c:v>
                </c:pt>
                <c:pt idx="288" formatCode="_(* #,##0_);_(* \(#,##0\);_(* &quot;-&quot;??_);_(@_)">
                  <c:v>5.9640566187775006</c:v>
                </c:pt>
                <c:pt idx="289" formatCode="_(* #,##0_);_(* \(#,##0\);_(* &quot;-&quot;??_);_(@_)">
                  <c:v>5.9389476184820049</c:v>
                </c:pt>
                <c:pt idx="290" formatCode="_(* #,##0_);_(* \(#,##0\);_(* &quot;-&quot;??_);_(@_)">
                  <c:v>5.7750798886051253</c:v>
                </c:pt>
                <c:pt idx="291" formatCode="_(* #,##0_);_(* \(#,##0\);_(* &quot;-&quot;??_);_(@_)">
                  <c:v>3.1486146095717884</c:v>
                </c:pt>
                <c:pt idx="292" formatCode="_(* #,##0_);_(* \(#,##0\);_(* &quot;-&quot;??_);_(@_)">
                  <c:v>4.2224826086497558</c:v>
                </c:pt>
                <c:pt idx="293" formatCode="_(* #,##0_);_(* \(#,##0\);_(* &quot;-&quot;??_);_(@_)">
                  <c:v>3.8781673720083574</c:v>
                </c:pt>
                <c:pt idx="294" formatCode="_(* #,##0_);_(* \(#,##0\);_(* &quot;-&quot;??_);_(@_)">
                  <c:v>3.3714162898406586</c:v>
                </c:pt>
                <c:pt idx="295" formatCode="_(* #,##0_);_(* \(#,##0\);_(* &quot;-&quot;??_);_(@_)">
                  <c:v>2.6663129358171815</c:v>
                </c:pt>
                <c:pt idx="296" formatCode="_(* #,##0_);_(* \(#,##0\);_(* &quot;-&quot;??_);_(@_)">
                  <c:v>2.0305897000858777</c:v>
                </c:pt>
                <c:pt idx="297" formatCode="_(* #,##0_);_(* \(#,##0\);_(* &quot;-&quot;??_);_(@_)">
                  <c:v>1.6834265879936434</c:v>
                </c:pt>
                <c:pt idx="298" formatCode="_(* #,##0_);_(* \(#,##0\);_(* &quot;-&quot;??_);_(@_)">
                  <c:v>3.1222777193932809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7-4C95-A658-1EBFDC527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in val="4127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Inflation Rate (%CPI)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effectLst/>
          </c:spPr>
          <c:marker>
            <c:symbol val="none"/>
          </c:marker>
          <c:cat>
            <c:numRef>
              <c:f>'Monthly Raw'!$EQ$4:$LD$4</c:f>
              <c:numCache>
                <c:formatCode>m/d/yyyy</c:formatCode>
                <c:ptCount val="170"/>
                <c:pt idx="0">
                  <c:v>39448</c:v>
                </c:pt>
                <c:pt idx="1">
                  <c:v>39479</c:v>
                </c:pt>
                <c:pt idx="2">
                  <c:v>39508</c:v>
                </c:pt>
                <c:pt idx="3">
                  <c:v>39539</c:v>
                </c:pt>
                <c:pt idx="4">
                  <c:v>39569</c:v>
                </c:pt>
                <c:pt idx="5">
                  <c:v>39600</c:v>
                </c:pt>
                <c:pt idx="6">
                  <c:v>39630</c:v>
                </c:pt>
                <c:pt idx="7">
                  <c:v>39661</c:v>
                </c:pt>
                <c:pt idx="8">
                  <c:v>39692</c:v>
                </c:pt>
                <c:pt idx="9">
                  <c:v>39722</c:v>
                </c:pt>
                <c:pt idx="10">
                  <c:v>39753</c:v>
                </c:pt>
                <c:pt idx="11">
                  <c:v>39783</c:v>
                </c:pt>
                <c:pt idx="12">
                  <c:v>39814</c:v>
                </c:pt>
                <c:pt idx="13">
                  <c:v>39845</c:v>
                </c:pt>
                <c:pt idx="14">
                  <c:v>39873</c:v>
                </c:pt>
                <c:pt idx="15">
                  <c:v>39904</c:v>
                </c:pt>
                <c:pt idx="16">
                  <c:v>39934</c:v>
                </c:pt>
                <c:pt idx="17">
                  <c:v>39965</c:v>
                </c:pt>
                <c:pt idx="18">
                  <c:v>39995</c:v>
                </c:pt>
                <c:pt idx="19">
                  <c:v>40026</c:v>
                </c:pt>
                <c:pt idx="20">
                  <c:v>40057</c:v>
                </c:pt>
                <c:pt idx="21">
                  <c:v>40087</c:v>
                </c:pt>
                <c:pt idx="22">
                  <c:v>40118</c:v>
                </c:pt>
                <c:pt idx="23">
                  <c:v>40148</c:v>
                </c:pt>
                <c:pt idx="24">
                  <c:v>40179</c:v>
                </c:pt>
                <c:pt idx="25">
                  <c:v>40210</c:v>
                </c:pt>
                <c:pt idx="26">
                  <c:v>40238</c:v>
                </c:pt>
                <c:pt idx="27">
                  <c:v>40269</c:v>
                </c:pt>
                <c:pt idx="28">
                  <c:v>40299</c:v>
                </c:pt>
                <c:pt idx="29">
                  <c:v>40330</c:v>
                </c:pt>
                <c:pt idx="30">
                  <c:v>40360</c:v>
                </c:pt>
                <c:pt idx="31">
                  <c:v>40391</c:v>
                </c:pt>
                <c:pt idx="32">
                  <c:v>40422</c:v>
                </c:pt>
                <c:pt idx="33">
                  <c:v>40452</c:v>
                </c:pt>
                <c:pt idx="34">
                  <c:v>40483</c:v>
                </c:pt>
                <c:pt idx="35">
                  <c:v>40513</c:v>
                </c:pt>
                <c:pt idx="36">
                  <c:v>40544</c:v>
                </c:pt>
                <c:pt idx="37">
                  <c:v>40575</c:v>
                </c:pt>
                <c:pt idx="38">
                  <c:v>40603</c:v>
                </c:pt>
                <c:pt idx="39">
                  <c:v>40634</c:v>
                </c:pt>
                <c:pt idx="40">
                  <c:v>40664</c:v>
                </c:pt>
                <c:pt idx="41">
                  <c:v>40695</c:v>
                </c:pt>
                <c:pt idx="42">
                  <c:v>40725</c:v>
                </c:pt>
                <c:pt idx="43">
                  <c:v>40756</c:v>
                </c:pt>
                <c:pt idx="44">
                  <c:v>40787</c:v>
                </c:pt>
                <c:pt idx="45">
                  <c:v>40817</c:v>
                </c:pt>
                <c:pt idx="46">
                  <c:v>40848</c:v>
                </c:pt>
                <c:pt idx="47">
                  <c:v>40878</c:v>
                </c:pt>
                <c:pt idx="48">
                  <c:v>40909</c:v>
                </c:pt>
                <c:pt idx="49">
                  <c:v>40940</c:v>
                </c:pt>
                <c:pt idx="50">
                  <c:v>40969</c:v>
                </c:pt>
                <c:pt idx="51">
                  <c:v>41000</c:v>
                </c:pt>
                <c:pt idx="52">
                  <c:v>41030</c:v>
                </c:pt>
                <c:pt idx="53">
                  <c:v>41061</c:v>
                </c:pt>
                <c:pt idx="54">
                  <c:v>41091</c:v>
                </c:pt>
                <c:pt idx="55">
                  <c:v>41122</c:v>
                </c:pt>
                <c:pt idx="56">
                  <c:v>41153</c:v>
                </c:pt>
                <c:pt idx="57">
                  <c:v>41183</c:v>
                </c:pt>
                <c:pt idx="58">
                  <c:v>41214</c:v>
                </c:pt>
                <c:pt idx="59">
                  <c:v>41244</c:v>
                </c:pt>
                <c:pt idx="60">
                  <c:v>41275</c:v>
                </c:pt>
                <c:pt idx="61">
                  <c:v>41306</c:v>
                </c:pt>
                <c:pt idx="62">
                  <c:v>41334</c:v>
                </c:pt>
                <c:pt idx="63">
                  <c:v>41365</c:v>
                </c:pt>
                <c:pt idx="64">
                  <c:v>41395</c:v>
                </c:pt>
                <c:pt idx="65">
                  <c:v>41426</c:v>
                </c:pt>
                <c:pt idx="66">
                  <c:v>41456</c:v>
                </c:pt>
                <c:pt idx="67">
                  <c:v>41487</c:v>
                </c:pt>
                <c:pt idx="68">
                  <c:v>41518</c:v>
                </c:pt>
                <c:pt idx="69">
                  <c:v>41548</c:v>
                </c:pt>
                <c:pt idx="70">
                  <c:v>41579</c:v>
                </c:pt>
                <c:pt idx="71">
                  <c:v>41609</c:v>
                </c:pt>
                <c:pt idx="72">
                  <c:v>41640</c:v>
                </c:pt>
                <c:pt idx="73">
                  <c:v>41671</c:v>
                </c:pt>
                <c:pt idx="74">
                  <c:v>41699</c:v>
                </c:pt>
                <c:pt idx="75">
                  <c:v>41730</c:v>
                </c:pt>
                <c:pt idx="76">
                  <c:v>41760</c:v>
                </c:pt>
                <c:pt idx="77">
                  <c:v>41791</c:v>
                </c:pt>
                <c:pt idx="78">
                  <c:v>41821</c:v>
                </c:pt>
                <c:pt idx="79">
                  <c:v>41852</c:v>
                </c:pt>
                <c:pt idx="80">
                  <c:v>41883</c:v>
                </c:pt>
                <c:pt idx="81">
                  <c:v>41913</c:v>
                </c:pt>
                <c:pt idx="82">
                  <c:v>41944</c:v>
                </c:pt>
                <c:pt idx="83">
                  <c:v>41974</c:v>
                </c:pt>
                <c:pt idx="84">
                  <c:v>42005</c:v>
                </c:pt>
                <c:pt idx="85">
                  <c:v>42036</c:v>
                </c:pt>
                <c:pt idx="86">
                  <c:v>42064</c:v>
                </c:pt>
                <c:pt idx="87">
                  <c:v>42095</c:v>
                </c:pt>
                <c:pt idx="88">
                  <c:v>42125</c:v>
                </c:pt>
                <c:pt idx="89">
                  <c:v>42156</c:v>
                </c:pt>
                <c:pt idx="90">
                  <c:v>42186</c:v>
                </c:pt>
                <c:pt idx="91">
                  <c:v>42217</c:v>
                </c:pt>
                <c:pt idx="92">
                  <c:v>42248</c:v>
                </c:pt>
                <c:pt idx="93">
                  <c:v>42278</c:v>
                </c:pt>
                <c:pt idx="94">
                  <c:v>42309</c:v>
                </c:pt>
                <c:pt idx="95">
                  <c:v>42339</c:v>
                </c:pt>
                <c:pt idx="96">
                  <c:v>42370</c:v>
                </c:pt>
                <c:pt idx="97">
                  <c:v>42401</c:v>
                </c:pt>
                <c:pt idx="98">
                  <c:v>42430</c:v>
                </c:pt>
                <c:pt idx="99">
                  <c:v>42461</c:v>
                </c:pt>
                <c:pt idx="100">
                  <c:v>42491</c:v>
                </c:pt>
                <c:pt idx="101">
                  <c:v>42522</c:v>
                </c:pt>
                <c:pt idx="102">
                  <c:v>42552</c:v>
                </c:pt>
                <c:pt idx="103">
                  <c:v>42583</c:v>
                </c:pt>
                <c:pt idx="104">
                  <c:v>42614</c:v>
                </c:pt>
                <c:pt idx="105">
                  <c:v>42644</c:v>
                </c:pt>
                <c:pt idx="106">
                  <c:v>42675</c:v>
                </c:pt>
                <c:pt idx="107">
                  <c:v>42705</c:v>
                </c:pt>
                <c:pt idx="108">
                  <c:v>42736</c:v>
                </c:pt>
                <c:pt idx="109">
                  <c:v>42767</c:v>
                </c:pt>
                <c:pt idx="110">
                  <c:v>42795</c:v>
                </c:pt>
                <c:pt idx="111">
                  <c:v>42826</c:v>
                </c:pt>
                <c:pt idx="112">
                  <c:v>42856</c:v>
                </c:pt>
                <c:pt idx="113">
                  <c:v>42887</c:v>
                </c:pt>
                <c:pt idx="114">
                  <c:v>42917</c:v>
                </c:pt>
                <c:pt idx="115">
                  <c:v>42948</c:v>
                </c:pt>
                <c:pt idx="116">
                  <c:v>42979</c:v>
                </c:pt>
                <c:pt idx="117">
                  <c:v>43009</c:v>
                </c:pt>
                <c:pt idx="118">
                  <c:v>43040</c:v>
                </c:pt>
                <c:pt idx="119">
                  <c:v>43070</c:v>
                </c:pt>
                <c:pt idx="120">
                  <c:v>43101</c:v>
                </c:pt>
                <c:pt idx="121">
                  <c:v>43132</c:v>
                </c:pt>
                <c:pt idx="122">
                  <c:v>43160</c:v>
                </c:pt>
                <c:pt idx="123">
                  <c:v>43191</c:v>
                </c:pt>
                <c:pt idx="124">
                  <c:v>43221</c:v>
                </c:pt>
                <c:pt idx="125">
                  <c:v>43252</c:v>
                </c:pt>
                <c:pt idx="126">
                  <c:v>43282</c:v>
                </c:pt>
                <c:pt idx="127">
                  <c:v>43313</c:v>
                </c:pt>
                <c:pt idx="128">
                  <c:v>43344</c:v>
                </c:pt>
                <c:pt idx="129">
                  <c:v>43374</c:v>
                </c:pt>
                <c:pt idx="130">
                  <c:v>43405</c:v>
                </c:pt>
                <c:pt idx="131">
                  <c:v>43435</c:v>
                </c:pt>
                <c:pt idx="132">
                  <c:v>43466</c:v>
                </c:pt>
                <c:pt idx="133">
                  <c:v>43497</c:v>
                </c:pt>
                <c:pt idx="134">
                  <c:v>43525</c:v>
                </c:pt>
                <c:pt idx="135">
                  <c:v>43556</c:v>
                </c:pt>
                <c:pt idx="136">
                  <c:v>43586</c:v>
                </c:pt>
                <c:pt idx="137">
                  <c:v>43617</c:v>
                </c:pt>
                <c:pt idx="138">
                  <c:v>43647</c:v>
                </c:pt>
                <c:pt idx="139">
                  <c:v>43678</c:v>
                </c:pt>
                <c:pt idx="140">
                  <c:v>43709</c:v>
                </c:pt>
                <c:pt idx="141">
                  <c:v>43739</c:v>
                </c:pt>
                <c:pt idx="142">
                  <c:v>43770</c:v>
                </c:pt>
                <c:pt idx="143">
                  <c:v>43800</c:v>
                </c:pt>
                <c:pt idx="144">
                  <c:v>43831</c:v>
                </c:pt>
                <c:pt idx="145">
                  <c:v>43862</c:v>
                </c:pt>
                <c:pt idx="146">
                  <c:v>43891</c:v>
                </c:pt>
                <c:pt idx="147">
                  <c:v>43922</c:v>
                </c:pt>
                <c:pt idx="148">
                  <c:v>43952</c:v>
                </c:pt>
                <c:pt idx="149">
                  <c:v>43983</c:v>
                </c:pt>
                <c:pt idx="150">
                  <c:v>44013</c:v>
                </c:pt>
                <c:pt idx="151">
                  <c:v>44044</c:v>
                </c:pt>
                <c:pt idx="152">
                  <c:v>44075</c:v>
                </c:pt>
                <c:pt idx="153">
                  <c:v>44105</c:v>
                </c:pt>
                <c:pt idx="154">
                  <c:v>44136</c:v>
                </c:pt>
                <c:pt idx="155">
                  <c:v>44166</c:v>
                </c:pt>
                <c:pt idx="156">
                  <c:v>44197</c:v>
                </c:pt>
                <c:pt idx="157">
                  <c:v>44228</c:v>
                </c:pt>
                <c:pt idx="158">
                  <c:v>44256</c:v>
                </c:pt>
                <c:pt idx="159">
                  <c:v>44287</c:v>
                </c:pt>
                <c:pt idx="160">
                  <c:v>44317</c:v>
                </c:pt>
                <c:pt idx="161">
                  <c:v>44348</c:v>
                </c:pt>
                <c:pt idx="162">
                  <c:v>44378</c:v>
                </c:pt>
                <c:pt idx="163">
                  <c:v>44409</c:v>
                </c:pt>
                <c:pt idx="164">
                  <c:v>44440</c:v>
                </c:pt>
                <c:pt idx="165">
                  <c:v>44470</c:v>
                </c:pt>
              </c:numCache>
            </c:numRef>
          </c:cat>
          <c:val>
            <c:numRef>
              <c:f>'Monthly Raw'!$EQ$6:$LD$6</c:f>
              <c:numCache>
                <c:formatCode>0.00</c:formatCode>
                <c:ptCount val="170"/>
                <c:pt idx="0">
                  <c:v>3.1</c:v>
                </c:pt>
                <c:pt idx="1">
                  <c:v>2.1</c:v>
                </c:pt>
                <c:pt idx="2">
                  <c:v>1.7</c:v>
                </c:pt>
                <c:pt idx="3">
                  <c:v>1.7</c:v>
                </c:pt>
                <c:pt idx="4">
                  <c:v>3.2</c:v>
                </c:pt>
                <c:pt idx="5">
                  <c:v>2.4</c:v>
                </c:pt>
                <c:pt idx="6">
                  <c:v>1.9</c:v>
                </c:pt>
                <c:pt idx="7">
                  <c:v>1.8</c:v>
                </c:pt>
                <c:pt idx="8">
                  <c:v>2</c:v>
                </c:pt>
                <c:pt idx="9">
                  <c:v>2.4</c:v>
                </c:pt>
                <c:pt idx="10">
                  <c:v>2.2999999999999998</c:v>
                </c:pt>
                <c:pt idx="11">
                  <c:v>2.6</c:v>
                </c:pt>
                <c:pt idx="12">
                  <c:v>2.2999999999999998</c:v>
                </c:pt>
                <c:pt idx="13">
                  <c:v>1.3</c:v>
                </c:pt>
                <c:pt idx="14">
                  <c:v>1.2</c:v>
                </c:pt>
                <c:pt idx="15">
                  <c:v>1.8</c:v>
                </c:pt>
                <c:pt idx="16">
                  <c:v>2</c:v>
                </c:pt>
                <c:pt idx="17">
                  <c:v>1.8</c:v>
                </c:pt>
                <c:pt idx="18">
                  <c:v>2.1</c:v>
                </c:pt>
                <c:pt idx="19">
                  <c:v>2.2000000000000002</c:v>
                </c:pt>
                <c:pt idx="20">
                  <c:v>2.5</c:v>
                </c:pt>
                <c:pt idx="21">
                  <c:v>1.9</c:v>
                </c:pt>
                <c:pt idx="22">
                  <c:v>1.9</c:v>
                </c:pt>
                <c:pt idx="23">
                  <c:v>1.7</c:v>
                </c:pt>
                <c:pt idx="24">
                  <c:v>1.7</c:v>
                </c:pt>
                <c:pt idx="25">
                  <c:v>1.6</c:v>
                </c:pt>
                <c:pt idx="26">
                  <c:v>2.4</c:v>
                </c:pt>
                <c:pt idx="27">
                  <c:v>5.2</c:v>
                </c:pt>
                <c:pt idx="28">
                  <c:v>2.6</c:v>
                </c:pt>
                <c:pt idx="29">
                  <c:v>1.8</c:v>
                </c:pt>
                <c:pt idx="30">
                  <c:v>1.4</c:v>
                </c:pt>
                <c:pt idx="31">
                  <c:v>1.6</c:v>
                </c:pt>
                <c:pt idx="32">
                  <c:v>1.1000000000000001</c:v>
                </c:pt>
                <c:pt idx="33">
                  <c:v>1.5</c:v>
                </c:pt>
                <c:pt idx="34">
                  <c:v>1.5</c:v>
                </c:pt>
                <c:pt idx="35">
                  <c:v>1.8</c:v>
                </c:pt>
                <c:pt idx="36">
                  <c:v>2.7</c:v>
                </c:pt>
                <c:pt idx="37">
                  <c:v>1.7</c:v>
                </c:pt>
                <c:pt idx="38">
                  <c:v>1.4</c:v>
                </c:pt>
                <c:pt idx="39">
                  <c:v>1.4</c:v>
                </c:pt>
                <c:pt idx="40">
                  <c:v>2.5</c:v>
                </c:pt>
                <c:pt idx="41">
                  <c:v>2.5</c:v>
                </c:pt>
                <c:pt idx="42">
                  <c:v>2.7</c:v>
                </c:pt>
                <c:pt idx="43">
                  <c:v>2.2000000000000002</c:v>
                </c:pt>
                <c:pt idx="44">
                  <c:v>1.6</c:v>
                </c:pt>
                <c:pt idx="45">
                  <c:v>1.8</c:v>
                </c:pt>
                <c:pt idx="46">
                  <c:v>2.2000000000000002</c:v>
                </c:pt>
                <c:pt idx="47">
                  <c:v>1.8</c:v>
                </c:pt>
                <c:pt idx="48">
                  <c:v>1.5</c:v>
                </c:pt>
                <c:pt idx="49">
                  <c:v>1.1000000000000001</c:v>
                </c:pt>
                <c:pt idx="50">
                  <c:v>0.9</c:v>
                </c:pt>
                <c:pt idx="51">
                  <c:v>0.8</c:v>
                </c:pt>
                <c:pt idx="52">
                  <c:v>1.6</c:v>
                </c:pt>
                <c:pt idx="53">
                  <c:v>1.4</c:v>
                </c:pt>
                <c:pt idx="54">
                  <c:v>1</c:v>
                </c:pt>
                <c:pt idx="55">
                  <c:v>1.1000000000000001</c:v>
                </c:pt>
                <c:pt idx="56">
                  <c:v>1.6</c:v>
                </c:pt>
                <c:pt idx="57">
                  <c:v>1.7</c:v>
                </c:pt>
                <c:pt idx="58">
                  <c:v>2.2999999999999998</c:v>
                </c:pt>
                <c:pt idx="59">
                  <c:v>3.5</c:v>
                </c:pt>
                <c:pt idx="60">
                  <c:v>3.3</c:v>
                </c:pt>
                <c:pt idx="61">
                  <c:v>1.6</c:v>
                </c:pt>
                <c:pt idx="62">
                  <c:v>2.8</c:v>
                </c:pt>
                <c:pt idx="63">
                  <c:v>4.3</c:v>
                </c:pt>
                <c:pt idx="64">
                  <c:v>6.1</c:v>
                </c:pt>
                <c:pt idx="65">
                  <c:v>4.7</c:v>
                </c:pt>
                <c:pt idx="66">
                  <c:v>3.2</c:v>
                </c:pt>
                <c:pt idx="67">
                  <c:v>3</c:v>
                </c:pt>
                <c:pt idx="68">
                  <c:v>4.4000000000000004</c:v>
                </c:pt>
                <c:pt idx="69">
                  <c:v>5.0999999999999996</c:v>
                </c:pt>
                <c:pt idx="70">
                  <c:v>4.8</c:v>
                </c:pt>
                <c:pt idx="71">
                  <c:v>2.2000000000000002</c:v>
                </c:pt>
                <c:pt idx="72">
                  <c:v>3.3</c:v>
                </c:pt>
                <c:pt idx="73">
                  <c:v>2.4</c:v>
                </c:pt>
                <c:pt idx="74">
                  <c:v>4.0999999999999996</c:v>
                </c:pt>
                <c:pt idx="75">
                  <c:v>5.7</c:v>
                </c:pt>
                <c:pt idx="76">
                  <c:v>5.7</c:v>
                </c:pt>
                <c:pt idx="77">
                  <c:v>4.4000000000000004</c:v>
                </c:pt>
                <c:pt idx="78">
                  <c:v>4.0999999999999996</c:v>
                </c:pt>
                <c:pt idx="79">
                  <c:v>3.9</c:v>
                </c:pt>
                <c:pt idx="80">
                  <c:v>4.8</c:v>
                </c:pt>
                <c:pt idx="81">
                  <c:v>5</c:v>
                </c:pt>
                <c:pt idx="82">
                  <c:v>4.7</c:v>
                </c:pt>
                <c:pt idx="83">
                  <c:v>5.3</c:v>
                </c:pt>
                <c:pt idx="84">
                  <c:v>7.8</c:v>
                </c:pt>
                <c:pt idx="85">
                  <c:v>4.9000000000000004</c:v>
                </c:pt>
                <c:pt idx="86">
                  <c:v>5.4</c:v>
                </c:pt>
                <c:pt idx="87">
                  <c:v>6.4</c:v>
                </c:pt>
                <c:pt idx="88">
                  <c:v>8</c:v>
                </c:pt>
                <c:pt idx="89">
                  <c:v>9.8000000000000007</c:v>
                </c:pt>
                <c:pt idx="90">
                  <c:v>10.8</c:v>
                </c:pt>
                <c:pt idx="91">
                  <c:v>12.4</c:v>
                </c:pt>
                <c:pt idx="92">
                  <c:v>11.5</c:v>
                </c:pt>
                <c:pt idx="93">
                  <c:v>11.4</c:v>
                </c:pt>
                <c:pt idx="94">
                  <c:v>11.1</c:v>
                </c:pt>
                <c:pt idx="95">
                  <c:v>8.6999999999999993</c:v>
                </c:pt>
                <c:pt idx="96">
                  <c:v>9.3000000000000007</c:v>
                </c:pt>
                <c:pt idx="97">
                  <c:v>8.6999999999999993</c:v>
                </c:pt>
                <c:pt idx="98">
                  <c:v>10.5</c:v>
                </c:pt>
                <c:pt idx="99">
                  <c:v>14.4</c:v>
                </c:pt>
                <c:pt idx="100">
                  <c:v>18.5</c:v>
                </c:pt>
                <c:pt idx="101">
                  <c:v>19.2</c:v>
                </c:pt>
                <c:pt idx="102">
                  <c:v>8.6999999999999993</c:v>
                </c:pt>
                <c:pt idx="103">
                  <c:v>7.1</c:v>
                </c:pt>
                <c:pt idx="104">
                  <c:v>9.1999999999999993</c:v>
                </c:pt>
                <c:pt idx="105">
                  <c:v>8</c:v>
                </c:pt>
                <c:pt idx="106">
                  <c:v>11.6</c:v>
                </c:pt>
                <c:pt idx="107">
                  <c:v>15.1</c:v>
                </c:pt>
                <c:pt idx="108">
                  <c:v>17.600000000000001</c:v>
                </c:pt>
                <c:pt idx="109">
                  <c:v>12.7</c:v>
                </c:pt>
                <c:pt idx="110">
                  <c:v>10.4</c:v>
                </c:pt>
                <c:pt idx="111">
                  <c:v>8.3000000000000007</c:v>
                </c:pt>
                <c:pt idx="112">
                  <c:v>11.7</c:v>
                </c:pt>
                <c:pt idx="113">
                  <c:v>12.3</c:v>
                </c:pt>
                <c:pt idx="114">
                  <c:v>13.7</c:v>
                </c:pt>
                <c:pt idx="115">
                  <c:v>19</c:v>
                </c:pt>
                <c:pt idx="116">
                  <c:v>26.1</c:v>
                </c:pt>
                <c:pt idx="117">
                  <c:v>31.9</c:v>
                </c:pt>
                <c:pt idx="118">
                  <c:v>38.299999999999997</c:v>
                </c:pt>
                <c:pt idx="119">
                  <c:v>55.6</c:v>
                </c:pt>
                <c:pt idx="120">
                  <c:v>66</c:v>
                </c:pt>
                <c:pt idx="121">
                  <c:v>44.7</c:v>
                </c:pt>
                <c:pt idx="122">
                  <c:v>40.9</c:v>
                </c:pt>
                <c:pt idx="123">
                  <c:v>55.8</c:v>
                </c:pt>
                <c:pt idx="124">
                  <c:v>110.3</c:v>
                </c:pt>
                <c:pt idx="125">
                  <c:v>96.7</c:v>
                </c:pt>
                <c:pt idx="126">
                  <c:v>81.400000000000006</c:v>
                </c:pt>
                <c:pt idx="127">
                  <c:v>76</c:v>
                </c:pt>
                <c:pt idx="128">
                  <c:v>127.7</c:v>
                </c:pt>
                <c:pt idx="129">
                  <c:v>88.1</c:v>
                </c:pt>
                <c:pt idx="130">
                  <c:v>123.2</c:v>
                </c:pt>
                <c:pt idx="131">
                  <c:v>95.4</c:v>
                </c:pt>
                <c:pt idx="132">
                  <c:v>196.6</c:v>
                </c:pt>
                <c:pt idx="133">
                  <c:v>114.4</c:v>
                </c:pt>
                <c:pt idx="134">
                  <c:v>34.799999999999997</c:v>
                </c:pt>
                <c:pt idx="135">
                  <c:v>33.799999999999997</c:v>
                </c:pt>
                <c:pt idx="136">
                  <c:v>39.5</c:v>
                </c:pt>
                <c:pt idx="137">
                  <c:v>22.1</c:v>
                </c:pt>
                <c:pt idx="138">
                  <c:v>19.399999999999999</c:v>
                </c:pt>
                <c:pt idx="139">
                  <c:v>34.6</c:v>
                </c:pt>
                <c:pt idx="140">
                  <c:v>52.2</c:v>
                </c:pt>
                <c:pt idx="141">
                  <c:v>22.6</c:v>
                </c:pt>
                <c:pt idx="142">
                  <c:v>25.7</c:v>
                </c:pt>
                <c:pt idx="143">
                  <c:v>31.5</c:v>
                </c:pt>
                <c:pt idx="144">
                  <c:v>62.2</c:v>
                </c:pt>
                <c:pt idx="145">
                  <c:v>21.8</c:v>
                </c:pt>
                <c:pt idx="146">
                  <c:v>13.3</c:v>
                </c:pt>
                <c:pt idx="147">
                  <c:v>27.5</c:v>
                </c:pt>
                <c:pt idx="148">
                  <c:v>38.6</c:v>
                </c:pt>
                <c:pt idx="149">
                  <c:v>25.1</c:v>
                </c:pt>
                <c:pt idx="150">
                  <c:v>19.600000000000001</c:v>
                </c:pt>
                <c:pt idx="151">
                  <c:v>24.7</c:v>
                </c:pt>
                <c:pt idx="152">
                  <c:v>27.9</c:v>
                </c:pt>
                <c:pt idx="153">
                  <c:v>30.5</c:v>
                </c:pt>
                <c:pt idx="154">
                  <c:v>40</c:v>
                </c:pt>
                <c:pt idx="155">
                  <c:v>77.5</c:v>
                </c:pt>
                <c:pt idx="156">
                  <c:v>46.6</c:v>
                </c:pt>
                <c:pt idx="157">
                  <c:v>33.799999999999997</c:v>
                </c:pt>
                <c:pt idx="158">
                  <c:v>16.100000000000001</c:v>
                </c:pt>
                <c:pt idx="159">
                  <c:v>24.6</c:v>
                </c:pt>
                <c:pt idx="160">
                  <c:v>28.5</c:v>
                </c:pt>
                <c:pt idx="161">
                  <c:v>15.7</c:v>
                </c:pt>
                <c:pt idx="162">
                  <c:v>16.7</c:v>
                </c:pt>
                <c:pt idx="163">
                  <c:v>19.8</c:v>
                </c:pt>
                <c:pt idx="164">
                  <c:v>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9-4CBD-BEF2-8A8739772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4166"/>
          <c:min val="42370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0"/>
              <a:t>Venezuela: Money, Prices and the</a:t>
            </a:r>
            <a:r>
              <a:rPr lang="en-US" b="0" baseline="0"/>
              <a:t> </a:t>
            </a:r>
            <a:r>
              <a:rPr lang="en-US" b="0"/>
              <a:t>FX rate (2013=100)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Base Money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Raw'!$GY$44:$LK$44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96.05106036265029</c:v>
                </c:pt>
                <c:pt idx="2">
                  <c:v>93.505238981229425</c:v>
                </c:pt>
                <c:pt idx="3">
                  <c:v>93.121266755023356</c:v>
                </c:pt>
                <c:pt idx="4">
                  <c:v>89.861161349409642</c:v>
                </c:pt>
                <c:pt idx="5">
                  <c:v>93.427450844088881</c:v>
                </c:pt>
                <c:pt idx="6">
                  <c:v>101.16393966670049</c:v>
                </c:pt>
                <c:pt idx="7">
                  <c:v>104.44209766896827</c:v>
                </c:pt>
                <c:pt idx="8">
                  <c:v>106.97567759792477</c:v>
                </c:pt>
                <c:pt idx="9">
                  <c:v>106.1385622184435</c:v>
                </c:pt>
                <c:pt idx="10">
                  <c:v>144.8145292219638</c:v>
                </c:pt>
                <c:pt idx="11">
                  <c:v>161.90913240709122</c:v>
                </c:pt>
                <c:pt idx="12">
                  <c:v>176.87786231067173</c:v>
                </c:pt>
                <c:pt idx="13">
                  <c:v>175.48937530387488</c:v>
                </c:pt>
                <c:pt idx="14">
                  <c:v>177.59941030938538</c:v>
                </c:pt>
                <c:pt idx="15">
                  <c:v>172.75262057834934</c:v>
                </c:pt>
                <c:pt idx="16">
                  <c:v>181.35385135184976</c:v>
                </c:pt>
                <c:pt idx="17">
                  <c:v>191.44225767685671</c:v>
                </c:pt>
                <c:pt idx="18">
                  <c:v>200.97727737616776</c:v>
                </c:pt>
                <c:pt idx="19">
                  <c:v>201.47736096668768</c:v>
                </c:pt>
                <c:pt idx="20">
                  <c:v>197.11302988342624</c:v>
                </c:pt>
                <c:pt idx="21">
                  <c:v>200.99901137011193</c:v>
                </c:pt>
                <c:pt idx="22">
                  <c:v>256.70733005275235</c:v>
                </c:pt>
                <c:pt idx="23">
                  <c:v>275.85467414900342</c:v>
                </c:pt>
                <c:pt idx="24">
                  <c:v>293.31097180096629</c:v>
                </c:pt>
                <c:pt idx="25">
                  <c:v>314.54662652342722</c:v>
                </c:pt>
                <c:pt idx="26">
                  <c:v>316.05386120590953</c:v>
                </c:pt>
                <c:pt idx="27">
                  <c:v>322.95353150686299</c:v>
                </c:pt>
                <c:pt idx="28">
                  <c:v>341.71166128108769</c:v>
                </c:pt>
                <c:pt idx="29">
                  <c:v>382.03543634346551</c:v>
                </c:pt>
                <c:pt idx="30">
                  <c:v>387.3401919345439</c:v>
                </c:pt>
                <c:pt idx="31">
                  <c:v>379.36867735392582</c:v>
                </c:pt>
                <c:pt idx="32">
                  <c:v>392.69058702769416</c:v>
                </c:pt>
                <c:pt idx="33">
                  <c:v>437.18796928621629</c:v>
                </c:pt>
                <c:pt idx="34">
                  <c:v>551.88781261282281</c:v>
                </c:pt>
                <c:pt idx="35">
                  <c:v>582.62757915580346</c:v>
                </c:pt>
                <c:pt idx="36">
                  <c:v>598.59833825149337</c:v>
                </c:pt>
                <c:pt idx="37">
                  <c:v>621.46646210674703</c:v>
                </c:pt>
                <c:pt idx="38">
                  <c:v>636.61469593620313</c:v>
                </c:pt>
                <c:pt idx="39">
                  <c:v>630.57810537840373</c:v>
                </c:pt>
                <c:pt idx="40">
                  <c:v>703.61338654144981</c:v>
                </c:pt>
                <c:pt idx="41">
                  <c:v>756.03879779604654</c:v>
                </c:pt>
                <c:pt idx="42">
                  <c:v>820.15847882031062</c:v>
                </c:pt>
                <c:pt idx="43">
                  <c:v>884.55789981662394</c:v>
                </c:pt>
                <c:pt idx="44">
                  <c:v>1013.2660791171529</c:v>
                </c:pt>
                <c:pt idx="45">
                  <c:v>1191.141415828555</c:v>
                </c:pt>
                <c:pt idx="46">
                  <c:v>1685.0314038384629</c:v>
                </c:pt>
                <c:pt idx="47">
                  <c:v>1957.7325864327861</c:v>
                </c:pt>
                <c:pt idx="48">
                  <c:v>2280.8167944019101</c:v>
                </c:pt>
                <c:pt idx="49">
                  <c:v>2498.5338697331317</c:v>
                </c:pt>
                <c:pt idx="50">
                  <c:v>2648.4282720340107</c:v>
                </c:pt>
                <c:pt idx="51">
                  <c:v>3027.8572798050654</c:v>
                </c:pt>
                <c:pt idx="52">
                  <c:v>3717.4961814584303</c:v>
                </c:pt>
                <c:pt idx="53">
                  <c:v>4532.4090927061643</c:v>
                </c:pt>
                <c:pt idx="54">
                  <c:v>6272.6632144094119</c:v>
                </c:pt>
                <c:pt idx="55">
                  <c:v>6700.5109134289187</c:v>
                </c:pt>
                <c:pt idx="56">
                  <c:v>8758.8341014988018</c:v>
                </c:pt>
                <c:pt idx="57">
                  <c:v>11815.96331169541</c:v>
                </c:pt>
                <c:pt idx="58">
                  <c:v>24362.671311682621</c:v>
                </c:pt>
                <c:pt idx="59">
                  <c:v>35965.140771475686</c:v>
                </c:pt>
                <c:pt idx="60">
                  <c:v>49130.171461578073</c:v>
                </c:pt>
                <c:pt idx="61">
                  <c:v>70807.490024441824</c:v>
                </c:pt>
                <c:pt idx="62">
                  <c:v>105600.15620958798</c:v>
                </c:pt>
                <c:pt idx="63">
                  <c:v>163745.98911932847</c:v>
                </c:pt>
                <c:pt idx="64">
                  <c:v>265342.85084925243</c:v>
                </c:pt>
                <c:pt idx="65">
                  <c:v>362084.32799717091</c:v>
                </c:pt>
                <c:pt idx="66">
                  <c:v>721897.45159810863</c:v>
                </c:pt>
                <c:pt idx="67">
                  <c:v>1308296.6613064359</c:v>
                </c:pt>
                <c:pt idx="68">
                  <c:v>2755977.1843511891</c:v>
                </c:pt>
                <c:pt idx="69">
                  <c:v>4413653.3916048622</c:v>
                </c:pt>
                <c:pt idx="70">
                  <c:v>7564223.0657241372</c:v>
                </c:pt>
                <c:pt idx="71">
                  <c:v>15842618.722111909</c:v>
                </c:pt>
                <c:pt idx="72">
                  <c:v>38203625.853219382</c:v>
                </c:pt>
                <c:pt idx="73">
                  <c:v>74813504.404016316</c:v>
                </c:pt>
                <c:pt idx="74">
                  <c:v>115380490.64198303</c:v>
                </c:pt>
                <c:pt idx="75">
                  <c:v>160270496.53623685</c:v>
                </c:pt>
                <c:pt idx="76">
                  <c:v>195223584.46650031</c:v>
                </c:pt>
                <c:pt idx="77">
                  <c:v>240597315.08953422</c:v>
                </c:pt>
                <c:pt idx="78">
                  <c:v>316602459.68120456</c:v>
                </c:pt>
                <c:pt idx="79">
                  <c:v>387950922.74834287</c:v>
                </c:pt>
                <c:pt idx="80">
                  <c:v>451194497.15960634</c:v>
                </c:pt>
                <c:pt idx="81">
                  <c:v>642878303.4385798</c:v>
                </c:pt>
                <c:pt idx="82">
                  <c:v>920813151.30508184</c:v>
                </c:pt>
                <c:pt idx="83">
                  <c:v>1174357414.0529704</c:v>
                </c:pt>
                <c:pt idx="84">
                  <c:v>1393222140.3401134</c:v>
                </c:pt>
                <c:pt idx="85">
                  <c:v>1647343149.9951715</c:v>
                </c:pt>
                <c:pt idx="86">
                  <c:v>1924277570.108706</c:v>
                </c:pt>
                <c:pt idx="87">
                  <c:v>1996775114.1630898</c:v>
                </c:pt>
                <c:pt idx="88">
                  <c:v>3154769034.9792161</c:v>
                </c:pt>
                <c:pt idx="89">
                  <c:v>3705105344.8387465</c:v>
                </c:pt>
                <c:pt idx="90">
                  <c:v>4560704460.7552462</c:v>
                </c:pt>
                <c:pt idx="91">
                  <c:v>4872468528.378664</c:v>
                </c:pt>
                <c:pt idx="92">
                  <c:v>5951519574.5377493</c:v>
                </c:pt>
                <c:pt idx="93">
                  <c:v>6796046941.874465</c:v>
                </c:pt>
                <c:pt idx="94">
                  <c:v>11192727748.783474</c:v>
                </c:pt>
                <c:pt idx="95">
                  <c:v>15346957702.219509</c:v>
                </c:pt>
                <c:pt idx="96">
                  <c:v>16570013958.855728</c:v>
                </c:pt>
                <c:pt idx="97">
                  <c:v>19126258585.643959</c:v>
                </c:pt>
                <c:pt idx="98">
                  <c:v>22566477343.134205</c:v>
                </c:pt>
                <c:pt idx="99">
                  <c:v>27925269939.594292</c:v>
                </c:pt>
                <c:pt idx="100">
                  <c:v>35752822992.543289</c:v>
                </c:pt>
                <c:pt idx="101">
                  <c:v>41556594254.594513</c:v>
                </c:pt>
                <c:pt idx="102">
                  <c:v>45428055097.959244</c:v>
                </c:pt>
                <c:pt idx="103">
                  <c:v>46616928081.537674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317-B2D7-851A87DCDA24}"/>
            </c:ext>
          </c:extLst>
        </c:ser>
        <c:ser>
          <c:idx val="1"/>
          <c:order val="1"/>
          <c:tx>
            <c:v>Broad Money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Raw'!$GY$45:$LK$45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101.95391618096168</c:v>
                </c:pt>
                <c:pt idx="2">
                  <c:v>104.38971769582801</c:v>
                </c:pt>
                <c:pt idx="3">
                  <c:v>107.35874148869937</c:v>
                </c:pt>
                <c:pt idx="4">
                  <c:v>111.35892321344454</c:v>
                </c:pt>
                <c:pt idx="5">
                  <c:v>116.71957185498728</c:v>
                </c:pt>
                <c:pt idx="6">
                  <c:v>122.57370760067883</c:v>
                </c:pt>
                <c:pt idx="7">
                  <c:v>126.05205130917189</c:v>
                </c:pt>
                <c:pt idx="8">
                  <c:v>131.88308838706104</c:v>
                </c:pt>
                <c:pt idx="9">
                  <c:v>139.86185441489619</c:v>
                </c:pt>
                <c:pt idx="10">
                  <c:v>160.07666661950455</c:v>
                </c:pt>
                <c:pt idx="11">
                  <c:v>169.33786525236897</c:v>
                </c:pt>
                <c:pt idx="12">
                  <c:v>175.09689879484316</c:v>
                </c:pt>
                <c:pt idx="13">
                  <c:v>180.1344391255499</c:v>
                </c:pt>
                <c:pt idx="14">
                  <c:v>186.24912001736885</c:v>
                </c:pt>
                <c:pt idx="15">
                  <c:v>189.10636981264688</c:v>
                </c:pt>
                <c:pt idx="16">
                  <c:v>196.38494316550128</c:v>
                </c:pt>
                <c:pt idx="17">
                  <c:v>199.97352880127599</c:v>
                </c:pt>
                <c:pt idx="18">
                  <c:v>207.93313762436918</c:v>
                </c:pt>
                <c:pt idx="19">
                  <c:v>214.44868180408</c:v>
                </c:pt>
                <c:pt idx="20">
                  <c:v>216.04036068427845</c:v>
                </c:pt>
                <c:pt idx="21">
                  <c:v>228.09912530633835</c:v>
                </c:pt>
                <c:pt idx="22">
                  <c:v>259.64976510943131</c:v>
                </c:pt>
                <c:pt idx="23">
                  <c:v>275.6256874237273</c:v>
                </c:pt>
                <c:pt idx="24">
                  <c:v>282.82495247156328</c:v>
                </c:pt>
                <c:pt idx="25">
                  <c:v>293.1073691671549</c:v>
                </c:pt>
                <c:pt idx="26">
                  <c:v>305.04267760021952</c:v>
                </c:pt>
                <c:pt idx="27">
                  <c:v>320.3601476803895</c:v>
                </c:pt>
                <c:pt idx="28">
                  <c:v>342.35530330191381</c:v>
                </c:pt>
                <c:pt idx="29">
                  <c:v>368.30409058466182</c:v>
                </c:pt>
                <c:pt idx="30">
                  <c:v>389.40169861682443</c:v>
                </c:pt>
                <c:pt idx="31">
                  <c:v>411.74502929722223</c:v>
                </c:pt>
                <c:pt idx="32">
                  <c:v>433.10219793276093</c:v>
                </c:pt>
                <c:pt idx="33">
                  <c:v>458.94766402429656</c:v>
                </c:pt>
                <c:pt idx="34">
                  <c:v>521.60192765199531</c:v>
                </c:pt>
                <c:pt idx="35">
                  <c:v>555.01293090097658</c:v>
                </c:pt>
                <c:pt idx="36">
                  <c:v>576.91692167055419</c:v>
                </c:pt>
                <c:pt idx="37">
                  <c:v>593.76701217045968</c:v>
                </c:pt>
                <c:pt idx="38">
                  <c:v>615.24234550497488</c:v>
                </c:pt>
                <c:pt idx="39">
                  <c:v>632.65118327837399</c:v>
                </c:pt>
                <c:pt idx="40">
                  <c:v>676.21735733907417</c:v>
                </c:pt>
                <c:pt idx="41">
                  <c:v>728.20813535167508</c:v>
                </c:pt>
                <c:pt idx="42">
                  <c:v>775.15077699904816</c:v>
                </c:pt>
                <c:pt idx="43">
                  <c:v>841.14414925984272</c:v>
                </c:pt>
                <c:pt idx="44">
                  <c:v>925.3400961922199</c:v>
                </c:pt>
                <c:pt idx="45">
                  <c:v>1043.187300945855</c:v>
                </c:pt>
                <c:pt idx="46">
                  <c:v>1280.438828899956</c:v>
                </c:pt>
                <c:pt idx="47">
                  <c:v>1450.5027703834928</c:v>
                </c:pt>
                <c:pt idx="48">
                  <c:v>1604.3659386964696</c:v>
                </c:pt>
                <c:pt idx="49">
                  <c:v>1738.4522126533291</c:v>
                </c:pt>
                <c:pt idx="50">
                  <c:v>1898.0135442099941</c:v>
                </c:pt>
                <c:pt idx="51">
                  <c:v>2118.1456683244664</c:v>
                </c:pt>
                <c:pt idx="52">
                  <c:v>2641.1936167036406</c:v>
                </c:pt>
                <c:pt idx="53">
                  <c:v>3172.9626445412382</c:v>
                </c:pt>
                <c:pt idx="54">
                  <c:v>4073.8501408485904</c:v>
                </c:pt>
                <c:pt idx="55">
                  <c:v>4646.8054965194633</c:v>
                </c:pt>
                <c:pt idx="56">
                  <c:v>5974.9719632825118</c:v>
                </c:pt>
                <c:pt idx="57">
                  <c:v>7791.7193775102332</c:v>
                </c:pt>
                <c:pt idx="58">
                  <c:v>13040.013298040813</c:v>
                </c:pt>
                <c:pt idx="59">
                  <c:v>17974.886852111085</c:v>
                </c:pt>
                <c:pt idx="60">
                  <c:v>25570.86283196383</c:v>
                </c:pt>
                <c:pt idx="61">
                  <c:v>35673.86170544487</c:v>
                </c:pt>
                <c:pt idx="62">
                  <c:v>59804.891141107531</c:v>
                </c:pt>
                <c:pt idx="63">
                  <c:v>100936.93392314637</c:v>
                </c:pt>
                <c:pt idx="64">
                  <c:v>177596.05636681314</c:v>
                </c:pt>
                <c:pt idx="65">
                  <c:v>263646.78418297111</c:v>
                </c:pt>
                <c:pt idx="66">
                  <c:v>474421.01589324698</c:v>
                </c:pt>
                <c:pt idx="67">
                  <c:v>941467.00705018837</c:v>
                </c:pt>
                <c:pt idx="68">
                  <c:v>2066757.4322778492</c:v>
                </c:pt>
                <c:pt idx="69">
                  <c:v>3511593.2283075773</c:v>
                </c:pt>
                <c:pt idx="70">
                  <c:v>5792188.5256809806</c:v>
                </c:pt>
                <c:pt idx="71">
                  <c:v>12245399.659205833</c:v>
                </c:pt>
                <c:pt idx="72">
                  <c:v>24171039.334994931</c:v>
                </c:pt>
                <c:pt idx="73">
                  <c:v>42867419.534095742</c:v>
                </c:pt>
                <c:pt idx="74">
                  <c:v>60323311.667431556</c:v>
                </c:pt>
                <c:pt idx="75">
                  <c:v>74658512.978710502</c:v>
                </c:pt>
                <c:pt idx="76">
                  <c:v>94997897.489509657</c:v>
                </c:pt>
                <c:pt idx="77">
                  <c:v>114290211.95705408</c:v>
                </c:pt>
                <c:pt idx="78">
                  <c:v>152100409.78548723</c:v>
                </c:pt>
                <c:pt idx="79">
                  <c:v>180837175.27805886</c:v>
                </c:pt>
                <c:pt idx="80">
                  <c:v>219493530.48280868</c:v>
                </c:pt>
                <c:pt idx="81">
                  <c:v>333500970.49628162</c:v>
                </c:pt>
                <c:pt idx="82">
                  <c:v>462137073.96947759</c:v>
                </c:pt>
                <c:pt idx="83">
                  <c:v>616581970.27977097</c:v>
                </c:pt>
                <c:pt idx="84">
                  <c:v>710649744.30784369</c:v>
                </c:pt>
                <c:pt idx="85">
                  <c:v>861729579.82162738</c:v>
                </c:pt>
                <c:pt idx="86">
                  <c:v>1047242104.5971571</c:v>
                </c:pt>
                <c:pt idx="87">
                  <c:v>1078402831.5093071</c:v>
                </c:pt>
                <c:pt idx="88">
                  <c:v>1617486870.9636788</c:v>
                </c:pt>
                <c:pt idx="89">
                  <c:v>1890048470.1849947</c:v>
                </c:pt>
                <c:pt idx="90">
                  <c:v>2306593425.6529894</c:v>
                </c:pt>
                <c:pt idx="91">
                  <c:v>2537202928.9916444</c:v>
                </c:pt>
                <c:pt idx="92">
                  <c:v>3187204196.1095023</c:v>
                </c:pt>
                <c:pt idx="93">
                  <c:v>3781581758.1373587</c:v>
                </c:pt>
                <c:pt idx="94">
                  <c:v>6025645898.9222555</c:v>
                </c:pt>
                <c:pt idx="95">
                  <c:v>7950074573.8363485</c:v>
                </c:pt>
                <c:pt idx="96">
                  <c:v>9308634491.7615204</c:v>
                </c:pt>
                <c:pt idx="97">
                  <c:v>11521304572.925568</c:v>
                </c:pt>
                <c:pt idx="98">
                  <c:v>15129441346.080572</c:v>
                </c:pt>
                <c:pt idx="99">
                  <c:v>17872326198.254238</c:v>
                </c:pt>
                <c:pt idx="100">
                  <c:v>23852486902.902878</c:v>
                </c:pt>
                <c:pt idx="101">
                  <c:v>28648741666.908646</c:v>
                </c:pt>
                <c:pt idx="102">
                  <c:v>30315694538.343899</c:v>
                </c:pt>
                <c:pt idx="103">
                  <c:v>33082441522.356014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317-B2D7-851A87DCDA24}"/>
            </c:ext>
          </c:extLst>
        </c:ser>
        <c:ser>
          <c:idx val="2"/>
          <c:order val="2"/>
          <c:tx>
            <c:v>CPI (Govt)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Raw'!$GY$46:$LK$46</c:f>
              <c:numCache>
                <c:formatCode>_(* #,##0_);_(* \(#,##0\);_(* "-"??_);_(@_)</c:formatCode>
                <c:ptCount val="117"/>
                <c:pt idx="0">
                  <c:v>99.999999999999986</c:v>
                </c:pt>
                <c:pt idx="1">
                  <c:v>101.6</c:v>
                </c:pt>
                <c:pt idx="2">
                  <c:v>104.4448</c:v>
                </c:pt>
                <c:pt idx="3">
                  <c:v>108.9359264</c:v>
                </c:pt>
                <c:pt idx="4">
                  <c:v>115.58101791039999</c:v>
                </c:pt>
                <c:pt idx="5">
                  <c:v>121.01332575218879</c:v>
                </c:pt>
                <c:pt idx="6">
                  <c:v>124.88575217625882</c:v>
                </c:pt>
                <c:pt idx="7">
                  <c:v>128.6323247415466</c:v>
                </c:pt>
                <c:pt idx="8">
                  <c:v>134.29214703017465</c:v>
                </c:pt>
                <c:pt idx="9">
                  <c:v>141.14104652871353</c:v>
                </c:pt>
                <c:pt idx="10">
                  <c:v>147.91581676209179</c:v>
                </c:pt>
                <c:pt idx="11">
                  <c:v>151.16996473085783</c:v>
                </c:pt>
                <c:pt idx="12">
                  <c:v>156.15857356697612</c:v>
                </c:pt>
                <c:pt idx="13">
                  <c:v>159.90637933258353</c:v>
                </c:pt>
                <c:pt idx="14">
                  <c:v>166.46254088521945</c:v>
                </c:pt>
                <c:pt idx="15">
                  <c:v>175.95090571567695</c:v>
                </c:pt>
                <c:pt idx="16">
                  <c:v>185.98010734147053</c:v>
                </c:pt>
                <c:pt idx="17">
                  <c:v>194.16323206449522</c:v>
                </c:pt>
                <c:pt idx="18">
                  <c:v>202.12392457913953</c:v>
                </c:pt>
                <c:pt idx="19">
                  <c:v>210.00675763772594</c:v>
                </c:pt>
                <c:pt idx="20">
                  <c:v>220.08708200433682</c:v>
                </c:pt>
                <c:pt idx="21">
                  <c:v>231.09143610455368</c:v>
                </c:pt>
                <c:pt idx="22">
                  <c:v>241.95273360146771</c:v>
                </c:pt>
                <c:pt idx="23">
                  <c:v>254.77622848234546</c:v>
                </c:pt>
                <c:pt idx="24">
                  <c:v>274.64877430396842</c:v>
                </c:pt>
                <c:pt idx="25">
                  <c:v>288.10656424486291</c:v>
                </c:pt>
                <c:pt idx="26">
                  <c:v>303.66431871408548</c:v>
                </c:pt>
                <c:pt idx="27">
                  <c:v>323.09883511178703</c:v>
                </c:pt>
                <c:pt idx="28">
                  <c:v>348.94674192073001</c:v>
                </c:pt>
                <c:pt idx="29">
                  <c:v>383.14352262896165</c:v>
                </c:pt>
                <c:pt idx="30">
                  <c:v>424.52302307288954</c:v>
                </c:pt>
                <c:pt idx="31">
                  <c:v>477.16387793392795</c:v>
                </c:pt>
                <c:pt idx="32">
                  <c:v>532.03772389632957</c:v>
                </c:pt>
                <c:pt idx="33">
                  <c:v>592.69002442051124</c:v>
                </c:pt>
                <c:pt idx="34">
                  <c:v>658.47861713118789</c:v>
                </c:pt>
                <c:pt idx="35">
                  <c:v>715.76625682160136</c:v>
                </c:pt>
                <c:pt idx="36">
                  <c:v>782.33251870601032</c:v>
                </c:pt>
                <c:pt idx="37">
                  <c:v>850.39544783343308</c:v>
                </c:pt>
                <c:pt idx="38">
                  <c:v>939.68696985594352</c:v>
                </c:pt>
                <c:pt idx="39">
                  <c:v>1075.0018935151995</c:v>
                </c:pt>
                <c:pt idx="40">
                  <c:v>1273.8772438155113</c:v>
                </c:pt>
                <c:pt idx="41">
                  <c:v>1518.4616746280894</c:v>
                </c:pt>
                <c:pt idx="42">
                  <c:v>1650.5678403207332</c:v>
                </c:pt>
                <c:pt idx="43">
                  <c:v>1767.7581569835049</c:v>
                </c:pt>
                <c:pt idx="44">
                  <c:v>1930.3919074259879</c:v>
                </c:pt>
                <c:pt idx="45">
                  <c:v>2084.8232600200668</c:v>
                </c:pt>
                <c:pt idx="46">
                  <c:v>2326.6627581823946</c:v>
                </c:pt>
                <c:pt idx="47">
                  <c:v>2677.9888346679363</c:v>
                </c:pt>
                <c:pt idx="48">
                  <c:v>3149.3148695694931</c:v>
                </c:pt>
                <c:pt idx="49">
                  <c:v>3549.2778580048189</c:v>
                </c:pt>
                <c:pt idx="50">
                  <c:v>3918.4027552373204</c:v>
                </c:pt>
                <c:pt idx="51">
                  <c:v>4243.6301839220187</c:v>
                </c:pt>
                <c:pt idx="52">
                  <c:v>4740.1349154408945</c:v>
                </c:pt>
                <c:pt idx="53">
                  <c:v>5323.1715100401243</c:v>
                </c:pt>
                <c:pt idx="54">
                  <c:v>6052.4460069156221</c:v>
                </c:pt>
                <c:pt idx="55">
                  <c:v>7202.4107482295904</c:v>
                </c:pt>
                <c:pt idx="56">
                  <c:v>9082.2399535175136</c:v>
                </c:pt>
                <c:pt idx="57">
                  <c:v>11979.474498689602</c:v>
                </c:pt>
                <c:pt idx="58">
                  <c:v>16567.613231687723</c:v>
                </c:pt>
                <c:pt idx="59">
                  <c:v>25779.206188506098</c:v>
                </c:pt>
                <c:pt idx="60">
                  <c:v>42793.482272920119</c:v>
                </c:pt>
                <c:pt idx="61">
                  <c:v>61922.168848915418</c:v>
                </c:pt>
                <c:pt idx="62">
                  <c:v>87248.335908121837</c:v>
                </c:pt>
                <c:pt idx="63">
                  <c:v>135932.9073448538</c:v>
                </c:pt>
                <c:pt idx="64">
                  <c:v>285866.90414622746</c:v>
                </c:pt>
                <c:pt idx="65">
                  <c:v>562300.2004556295</c:v>
                </c:pt>
                <c:pt idx="66">
                  <c:v>1020012.5636265118</c:v>
                </c:pt>
                <c:pt idx="67">
                  <c:v>1795222.1119826611</c:v>
                </c:pt>
                <c:pt idx="68">
                  <c:v>4087720.7489845194</c:v>
                </c:pt>
                <c:pt idx="69">
                  <c:v>7689002.7288398789</c:v>
                </c:pt>
                <c:pt idx="70">
                  <c:v>17161854.090770613</c:v>
                </c:pt>
                <c:pt idx="71">
                  <c:v>33534262.893365785</c:v>
                </c:pt>
                <c:pt idx="72">
                  <c:v>99462623.741722912</c:v>
                </c:pt>
                <c:pt idx="73">
                  <c:v>213247865.30225393</c:v>
                </c:pt>
                <c:pt idx="74">
                  <c:v>287458122.42743826</c:v>
                </c:pt>
                <c:pt idx="75">
                  <c:v>384618967.80791241</c:v>
                </c:pt>
                <c:pt idx="76">
                  <c:v>536543460.09203786</c:v>
                </c:pt>
                <c:pt idx="77">
                  <c:v>655119564.77237821</c:v>
                </c:pt>
                <c:pt idx="78">
                  <c:v>782212760.33821952</c:v>
                </c:pt>
                <c:pt idx="79">
                  <c:v>1052858375.4152435</c:v>
                </c:pt>
                <c:pt idx="80">
                  <c:v>1602450447.3820007</c:v>
                </c:pt>
                <c:pt idx="81">
                  <c:v>1964604248.4903331</c:v>
                </c:pt>
                <c:pt idx="82">
                  <c:v>2469507540.3523488</c:v>
                </c:pt>
                <c:pt idx="83">
                  <c:v>3247402415.5633383</c:v>
                </c:pt>
                <c:pt idx="84">
                  <c:v>5267286718.0437346</c:v>
                </c:pt>
                <c:pt idx="85">
                  <c:v>6415555222.5772686</c:v>
                </c:pt>
                <c:pt idx="86">
                  <c:v>7268824067.1800451</c:v>
                </c:pt>
                <c:pt idx="87">
                  <c:v>9267750685.6545563</c:v>
                </c:pt>
                <c:pt idx="88">
                  <c:v>12845102450.317217</c:v>
                </c:pt>
                <c:pt idx="89">
                  <c:v>16069223165.346838</c:v>
                </c:pt>
                <c:pt idx="90">
                  <c:v>19218790905.754814</c:v>
                </c:pt>
                <c:pt idx="91">
                  <c:v>23965832259.47625</c:v>
                </c:pt>
                <c:pt idx="92">
                  <c:v>30652299459.870125</c:v>
                </c:pt>
                <c:pt idx="93">
                  <c:v>40001250795.130516</c:v>
                </c:pt>
                <c:pt idx="94">
                  <c:v>56001751113.182709</c:v>
                </c:pt>
                <c:pt idx="95">
                  <c:v>99403108225.899307</c:v>
                </c:pt>
                <c:pt idx="96">
                  <c:v>145724956659.1684</c:v>
                </c:pt>
                <c:pt idx="97">
                  <c:v>194979992009.96732</c:v>
                </c:pt>
                <c:pt idx="98">
                  <c:v>226371770723.57205</c:v>
                </c:pt>
                <c:pt idx="99">
                  <c:v>282059226321.57074</c:v>
                </c:pt>
                <c:pt idx="100">
                  <c:v>362446105823.21844</c:v>
                </c:pt>
                <c:pt idx="101">
                  <c:v>419350144437.46375</c:v>
                </c:pt>
                <c:pt idx="102">
                  <c:v>489381618558.52026</c:v>
                </c:pt>
                <c:pt idx="103">
                  <c:v>586279179033.10718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F1-4317-B2D7-851A87DCDA24}"/>
            </c:ext>
          </c:extLst>
        </c:ser>
        <c:ser>
          <c:idx val="3"/>
          <c:order val="3"/>
          <c:tx>
            <c:v>CPI (Oppo)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Raw'!$GY$47:$LK$47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101.4</c:v>
                </c:pt>
                <c:pt idx="2">
                  <c:v>104.1378</c:v>
                </c:pt>
                <c:pt idx="3">
                  <c:v>108.19917419999997</c:v>
                </c:pt>
                <c:pt idx="4">
                  <c:v>114.90752300039998</c:v>
                </c:pt>
                <c:pt idx="5">
                  <c:v>119.84854648941717</c:v>
                </c:pt>
                <c:pt idx="6">
                  <c:v>123.92339707005735</c:v>
                </c:pt>
                <c:pt idx="7">
                  <c:v>127.64109898215908</c:v>
                </c:pt>
                <c:pt idx="8">
                  <c:v>132.61910184246327</c:v>
                </c:pt>
                <c:pt idx="9">
                  <c:v>140.04577154564123</c:v>
                </c:pt>
                <c:pt idx="10">
                  <c:v>145.22746509282996</c:v>
                </c:pt>
                <c:pt idx="11">
                  <c:v>147.98678692959371</c:v>
                </c:pt>
                <c:pt idx="12">
                  <c:v>151.68645660283354</c:v>
                </c:pt>
                <c:pt idx="13">
                  <c:v>155.21022727338067</c:v>
                </c:pt>
                <c:pt idx="14">
                  <c:v>162.43224126862404</c:v>
                </c:pt>
                <c:pt idx="15">
                  <c:v>172.37931547960829</c:v>
                </c:pt>
                <c:pt idx="16">
                  <c:v>181.15016583865849</c:v>
                </c:pt>
                <c:pt idx="17">
                  <c:v>191.78399047848896</c:v>
                </c:pt>
                <c:pt idx="18">
                  <c:v>202.28068715285812</c:v>
                </c:pt>
                <c:pt idx="19">
                  <c:v>211.76015540029638</c:v>
                </c:pt>
                <c:pt idx="20">
                  <c:v>223.96687089419939</c:v>
                </c:pt>
                <c:pt idx="21">
                  <c:v>238.25574215423458</c:v>
                </c:pt>
                <c:pt idx="22">
                  <c:v>251.33253991418201</c:v>
                </c:pt>
                <c:pt idx="23">
                  <c:v>267.31982278381588</c:v>
                </c:pt>
                <c:pt idx="24">
                  <c:v>296.3285271120231</c:v>
                </c:pt>
                <c:pt idx="25">
                  <c:v>314.60456326339022</c:v>
                </c:pt>
                <c:pt idx="26">
                  <c:v>338.0701784204802</c:v>
                </c:pt>
                <c:pt idx="27">
                  <c:v>368.87037131037937</c:v>
                </c:pt>
                <c:pt idx="28">
                  <c:v>409.79063595875192</c:v>
                </c:pt>
                <c:pt idx="29">
                  <c:v>463.20271321159265</c:v>
                </c:pt>
                <c:pt idx="30">
                  <c:v>529.13086259329782</c:v>
                </c:pt>
                <c:pt idx="31">
                  <c:v>613.52591781555532</c:v>
                </c:pt>
                <c:pt idx="32">
                  <c:v>694.46092811405902</c:v>
                </c:pt>
                <c:pt idx="33">
                  <c:v>785.1317277999101</c:v>
                </c:pt>
                <c:pt idx="34">
                  <c:v>877.80053382755898</c:v>
                </c:pt>
                <c:pt idx="35">
                  <c:v>961.65866446403197</c:v>
                </c:pt>
                <c:pt idx="36">
                  <c:v>1067.4411175550756</c:v>
                </c:pt>
                <c:pt idx="37">
                  <c:v>1165.6457003701428</c:v>
                </c:pt>
                <c:pt idx="38">
                  <c:v>1343.9894925267747</c:v>
                </c:pt>
                <c:pt idx="39">
                  <c:v>1501.9082578986706</c:v>
                </c:pt>
                <c:pt idx="40">
                  <c:v>1761.7383865151407</c:v>
                </c:pt>
                <c:pt idx="41">
                  <c:v>2196.8877679843804</c:v>
                </c:pt>
                <c:pt idx="42">
                  <c:v>2726.3377200686164</c:v>
                </c:pt>
                <c:pt idx="43">
                  <c:v>3383.3851106051534</c:v>
                </c:pt>
                <c:pt idx="44">
                  <c:v>3586.3882172414628</c:v>
                </c:pt>
                <c:pt idx="45">
                  <c:v>3988.0636975725065</c:v>
                </c:pt>
                <c:pt idx="46">
                  <c:v>4753.7719275064283</c:v>
                </c:pt>
                <c:pt idx="47">
                  <c:v>6008.7677163681246</c:v>
                </c:pt>
                <c:pt idx="48">
                  <c:v>7126.3985116125959</c:v>
                </c:pt>
                <c:pt idx="49">
                  <c:v>8558.8046124467273</c:v>
                </c:pt>
                <c:pt idx="50">
                  <c:v>9945.330959663097</c:v>
                </c:pt>
                <c:pt idx="51">
                  <c:v>11586.310568007508</c:v>
                </c:pt>
                <c:pt idx="52">
                  <c:v>13701.97087772568</c:v>
                </c:pt>
                <c:pt idx="53">
                  <c:v>16732.689952586981</c:v>
                </c:pt>
                <c:pt idx="54">
                  <c:v>21083.189340259596</c:v>
                </c:pt>
                <c:pt idx="55">
                  <c:v>28188.224147927078</c:v>
                </c:pt>
                <c:pt idx="56">
                  <c:v>38420.549513624603</c:v>
                </c:pt>
                <c:pt idx="57">
                  <c:v>55901.899542323801</c:v>
                </c:pt>
                <c:pt idx="58">
                  <c:v>87542.374683279078</c:v>
                </c:pt>
                <c:pt idx="59">
                  <c:v>161953.39316406628</c:v>
                </c:pt>
                <c:pt idx="60">
                  <c:v>298318.15020821017</c:v>
                </c:pt>
                <c:pt idx="61">
                  <c:v>536972.67037477833</c:v>
                </c:pt>
                <c:pt idx="62">
                  <c:v>896744.35952587961</c:v>
                </c:pt>
                <c:pt idx="63">
                  <c:v>1615036.5915061093</c:v>
                </c:pt>
                <c:pt idx="64">
                  <c:v>3391576.8421628298</c:v>
                </c:pt>
                <c:pt idx="65">
                  <c:v>7732795.2001312533</c:v>
                </c:pt>
                <c:pt idx="66">
                  <c:v>17012149.440288756</c:v>
                </c:pt>
                <c:pt idx="67">
                  <c:v>54949242.692132689</c:v>
                </c:pt>
                <c:pt idx="68">
                  <c:v>182980978.16480187</c:v>
                </c:pt>
                <c:pt idx="69">
                  <c:v>454158787.80503815</c:v>
                </c:pt>
                <c:pt idx="70">
                  <c:v>1109055759.8199034</c:v>
                </c:pt>
                <c:pt idx="71">
                  <c:v>2681142299.3646159</c:v>
                </c:pt>
                <c:pt idx="72">
                  <c:v>7818210944.9472208</c:v>
                </c:pt>
                <c:pt idx="73">
                  <c:v>12016590222.383879</c:v>
                </c:pt>
                <c:pt idx="74">
                  <c:v>14191593052.635361</c:v>
                </c:pt>
                <c:pt idx="75">
                  <c:v>20535235147.163368</c:v>
                </c:pt>
                <c:pt idx="76">
                  <c:v>26962763748.225498</c:v>
                </c:pt>
                <c:pt idx="77">
                  <c:v>33649529157.785423</c:v>
                </c:pt>
                <c:pt idx="78">
                  <c:v>45023070013.116898</c:v>
                </c:pt>
                <c:pt idx="79">
                  <c:v>74378111661.669113</c:v>
                </c:pt>
                <c:pt idx="80">
                  <c:v>91856967902.161346</c:v>
                </c:pt>
                <c:pt idx="81">
                  <c:v>110871360257.90875</c:v>
                </c:pt>
                <c:pt idx="82">
                  <c:v>150563307230.24011</c:v>
                </c:pt>
                <c:pt idx="83">
                  <c:v>200399761923.44962</c:v>
                </c:pt>
                <c:pt idx="84">
                  <c:v>331461206221.38562</c:v>
                </c:pt>
                <c:pt idx="85">
                  <c:v>405708516414.97595</c:v>
                </c:pt>
                <c:pt idx="86">
                  <c:v>491718721894.95093</c:v>
                </c:pt>
                <c:pt idx="87">
                  <c:v>885093699410.9115</c:v>
                </c:pt>
                <c:pt idx="88">
                  <c:v>1020513035420.7813</c:v>
                </c:pt>
                <c:pt idx="89">
                  <c:v>1219513077327.8335</c:v>
                </c:pt>
                <c:pt idx="90">
                  <c:v>1890855026396.8062</c:v>
                </c:pt>
                <c:pt idx="91">
                  <c:v>2364325125006.5664</c:v>
                </c:pt>
                <c:pt idx="92">
                  <c:v>3074568392558.5396</c:v>
                </c:pt>
                <c:pt idx="93">
                  <c:v>3806315669987.4707</c:v>
                </c:pt>
                <c:pt idx="94">
                  <c:v>6307065065169.2402</c:v>
                </c:pt>
                <c:pt idx="95">
                  <c:v>7637855793919.9492</c:v>
                </c:pt>
                <c:pt idx="96">
                  <c:v>11853952192163.762</c:v>
                </c:pt>
                <c:pt idx="97">
                  <c:v>17887613857975.113</c:v>
                </c:pt>
                <c:pt idx="98">
                  <c:v>19515386719050.848</c:v>
                </c:pt>
                <c:pt idx="99">
                  <c:v>26033525883213.832</c:v>
                </c:pt>
                <c:pt idx="100">
                  <c:v>31136096956323.742</c:v>
                </c:pt>
                <c:pt idx="101">
                  <c:v>33128807161528.469</c:v>
                </c:pt>
                <c:pt idx="102">
                  <c:v>39423280522218.867</c:v>
                </c:pt>
                <c:pt idx="103">
                  <c:v>43602148257574.078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F1-4317-B2D7-851A87DCDA24}"/>
            </c:ext>
          </c:extLst>
        </c:ser>
        <c:ser>
          <c:idx val="4"/>
          <c:order val="4"/>
          <c:tx>
            <c:v>FX</c:v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Raw'!$GY$48:$LK$48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116.85393258426964</c:v>
                </c:pt>
                <c:pt idx="2">
                  <c:v>116.85393258426964</c:v>
                </c:pt>
                <c:pt idx="3">
                  <c:v>135.63402889245586</c:v>
                </c:pt>
                <c:pt idx="4">
                  <c:v>152.11342964151953</c:v>
                </c:pt>
                <c:pt idx="5">
                  <c:v>169.34189406099517</c:v>
                </c:pt>
                <c:pt idx="6">
                  <c:v>169.18138041733548</c:v>
                </c:pt>
                <c:pt idx="7">
                  <c:v>199.89299090422685</c:v>
                </c:pt>
                <c:pt idx="8">
                  <c:v>227.23381487426434</c:v>
                </c:pt>
                <c:pt idx="9">
                  <c:v>303.42429106474054</c:v>
                </c:pt>
                <c:pt idx="10">
                  <c:v>332.74478330658104</c:v>
                </c:pt>
                <c:pt idx="11">
                  <c:v>342.96415195291593</c:v>
                </c:pt>
                <c:pt idx="12">
                  <c:v>427.39432851792395</c:v>
                </c:pt>
                <c:pt idx="13">
                  <c:v>460.13911182450505</c:v>
                </c:pt>
                <c:pt idx="14">
                  <c:v>374.69234884965221</c:v>
                </c:pt>
                <c:pt idx="15">
                  <c:v>371.7495987158909</c:v>
                </c:pt>
                <c:pt idx="16">
                  <c:v>376.99304440877472</c:v>
                </c:pt>
                <c:pt idx="17">
                  <c:v>387.21241305510966</c:v>
                </c:pt>
                <c:pt idx="18">
                  <c:v>413.75066880684858</c:v>
                </c:pt>
                <c:pt idx="19">
                  <c:v>469.87693953986087</c:v>
                </c:pt>
                <c:pt idx="20">
                  <c:v>538.20224719101134</c:v>
                </c:pt>
                <c:pt idx="21">
                  <c:v>548.74264312466562</c:v>
                </c:pt>
                <c:pt idx="22">
                  <c:v>822.1508828250403</c:v>
                </c:pt>
                <c:pt idx="23">
                  <c:v>926.91278758694511</c:v>
                </c:pt>
                <c:pt idx="24">
                  <c:v>1015.7838416265382</c:v>
                </c:pt>
                <c:pt idx="25">
                  <c:v>1188.4430176565008</c:v>
                </c:pt>
                <c:pt idx="26">
                  <c:v>1351.4713750668807</c:v>
                </c:pt>
                <c:pt idx="27">
                  <c:v>1493.9539860888174</c:v>
                </c:pt>
                <c:pt idx="28">
                  <c:v>2152.7554842161585</c:v>
                </c:pt>
                <c:pt idx="29">
                  <c:v>2591.813804173355</c:v>
                </c:pt>
                <c:pt idx="30">
                  <c:v>3626.8057784911721</c:v>
                </c:pt>
                <c:pt idx="31">
                  <c:v>3736.4901016586414</c:v>
                </c:pt>
                <c:pt idx="32">
                  <c:v>4403.9593365436067</c:v>
                </c:pt>
                <c:pt idx="33">
                  <c:v>4205.0294275013375</c:v>
                </c:pt>
                <c:pt idx="34">
                  <c:v>4781.9689673622261</c:v>
                </c:pt>
                <c:pt idx="35">
                  <c:v>4458.6944890315681</c:v>
                </c:pt>
                <c:pt idx="36">
                  <c:v>5265.5430711610497</c:v>
                </c:pt>
                <c:pt idx="37">
                  <c:v>5830.1765650080279</c:v>
                </c:pt>
                <c:pt idx="38">
                  <c:v>6273.6757624398088</c:v>
                </c:pt>
                <c:pt idx="39">
                  <c:v>5967.7902621722869</c:v>
                </c:pt>
                <c:pt idx="40">
                  <c:v>5444.3017656500806</c:v>
                </c:pt>
                <c:pt idx="41">
                  <c:v>5583.9486356340294</c:v>
                </c:pt>
                <c:pt idx="42">
                  <c:v>5381.1663991439282</c:v>
                </c:pt>
                <c:pt idx="43">
                  <c:v>5504.8154093097919</c:v>
                </c:pt>
                <c:pt idx="44">
                  <c:v>5769.6094168004274</c:v>
                </c:pt>
                <c:pt idx="45">
                  <c:v>8031.942215088282</c:v>
                </c:pt>
                <c:pt idx="46">
                  <c:v>24282.825040128409</c:v>
                </c:pt>
                <c:pt idx="47">
                  <c:v>16932.691278758692</c:v>
                </c:pt>
                <c:pt idx="48">
                  <c:v>18967.415730337074</c:v>
                </c:pt>
                <c:pt idx="49">
                  <c:v>23162.707330123056</c:v>
                </c:pt>
                <c:pt idx="50">
                  <c:v>20282.557517388974</c:v>
                </c:pt>
                <c:pt idx="51">
                  <c:v>22916.907437132155</c:v>
                </c:pt>
                <c:pt idx="52">
                  <c:v>32685.767790262176</c:v>
                </c:pt>
                <c:pt idx="53">
                  <c:v>41631.621187800971</c:v>
                </c:pt>
                <c:pt idx="54">
                  <c:v>59849.919743178179</c:v>
                </c:pt>
                <c:pt idx="55">
                  <c:v>94868.111289459601</c:v>
                </c:pt>
                <c:pt idx="56">
                  <c:v>155944.94382022475</c:v>
                </c:pt>
                <c:pt idx="57">
                  <c:v>220411.2894596041</c:v>
                </c:pt>
                <c:pt idx="58">
                  <c:v>520025.20064205478</c:v>
                </c:pt>
                <c:pt idx="59">
                  <c:v>596111.44997324783</c:v>
                </c:pt>
                <c:pt idx="60">
                  <c:v>1261541.5730337079</c:v>
                </c:pt>
                <c:pt idx="61">
                  <c:v>1148504.1733547354</c:v>
                </c:pt>
                <c:pt idx="62">
                  <c:v>1605136.4365971109</c:v>
                </c:pt>
                <c:pt idx="63">
                  <c:v>4109149.2776886043</c:v>
                </c:pt>
                <c:pt idx="64">
                  <c:v>9695024.0770465508</c:v>
                </c:pt>
                <c:pt idx="65">
                  <c:v>18726591.76029963</c:v>
                </c:pt>
                <c:pt idx="66">
                  <c:v>19181380.417335477</c:v>
                </c:pt>
                <c:pt idx="67">
                  <c:v>46548956.661316223</c:v>
                </c:pt>
                <c:pt idx="68">
                  <c:v>52434456.928838953</c:v>
                </c:pt>
                <c:pt idx="69">
                  <c:v>127340823.97003743</c:v>
                </c:pt>
                <c:pt idx="70">
                  <c:v>217308721.24130547</c:v>
                </c:pt>
                <c:pt idx="71">
                  <c:v>390583199.57196355</c:v>
                </c:pt>
                <c:pt idx="72">
                  <c:v>1449973247.7260563</c:v>
                </c:pt>
                <c:pt idx="73">
                  <c:v>1991974317.817014</c:v>
                </c:pt>
                <c:pt idx="74">
                  <c:v>1967972177.6350987</c:v>
                </c:pt>
                <c:pt idx="75">
                  <c:v>3276618512.5735683</c:v>
                </c:pt>
                <c:pt idx="76">
                  <c:v>3395933654.3606205</c:v>
                </c:pt>
                <c:pt idx="77">
                  <c:v>4215623327.9828777</c:v>
                </c:pt>
                <c:pt idx="78">
                  <c:v>6746388443.0176554</c:v>
                </c:pt>
                <c:pt idx="79">
                  <c:v>13884430176.565006</c:v>
                </c:pt>
                <c:pt idx="80">
                  <c:v>11395933654.360619</c:v>
                </c:pt>
                <c:pt idx="81">
                  <c:v>13244686998.394861</c:v>
                </c:pt>
                <c:pt idx="82">
                  <c:v>22254681647.940067</c:v>
                </c:pt>
                <c:pt idx="83">
                  <c:v>29268496522.20438</c:v>
                </c:pt>
                <c:pt idx="84">
                  <c:v>40136436597.110741</c:v>
                </c:pt>
                <c:pt idx="85">
                  <c:v>40915997859.818077</c:v>
                </c:pt>
                <c:pt idx="86">
                  <c:v>46743713215.623314</c:v>
                </c:pt>
                <c:pt idx="87">
                  <c:v>95073269127.875839</c:v>
                </c:pt>
                <c:pt idx="88">
                  <c:v>105362236490.10161</c:v>
                </c:pt>
                <c:pt idx="89">
                  <c:v>110823440342.42905</c:v>
                </c:pt>
                <c:pt idx="90">
                  <c:v>143403959336.54355</c:v>
                </c:pt>
                <c:pt idx="91">
                  <c:v>180214553237.02505</c:v>
                </c:pt>
                <c:pt idx="92">
                  <c:v>241881626538.25568</c:v>
                </c:pt>
                <c:pt idx="93">
                  <c:v>290216110219.36853</c:v>
                </c:pt>
                <c:pt idx="94">
                  <c:v>649573964686.99817</c:v>
                </c:pt>
                <c:pt idx="95">
                  <c:v>698391353665.06116</c:v>
                </c:pt>
                <c:pt idx="96">
                  <c:v>989902632423.75549</c:v>
                </c:pt>
                <c:pt idx="97">
                  <c:v>1003211091492.7764</c:v>
                </c:pt>
                <c:pt idx="98">
                  <c:v>1158223670411.9844</c:v>
                </c:pt>
                <c:pt idx="99">
                  <c:v>1552072236490.1008</c:v>
                </c:pt>
                <c:pt idx="100">
                  <c:v>1669509395398.6079</c:v>
                </c:pt>
                <c:pt idx="101">
                  <c:v>1701781118245.0498</c:v>
                </c:pt>
                <c:pt idx="102">
                  <c:v>2214613344034.2417</c:v>
                </c:pt>
                <c:pt idx="103">
                  <c:v>2214041637239.1641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0F-497F-BB22-F6106D75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0856"/>
        <c:axId val="460501184"/>
      </c:scatterChart>
      <c:valAx>
        <c:axId val="460500856"/>
        <c:scaling>
          <c:orientation val="minMax"/>
          <c:max val="44576"/>
          <c:min val="412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0501184"/>
        <c:crosses val="autoZero"/>
        <c:crossBetween val="midCat"/>
        <c:majorUnit val="366"/>
      </c:valAx>
      <c:valAx>
        <c:axId val="46050118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050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Monthly Non-Oil Taxes &amp; Monetary Financing (USDmm)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Tax Collections (Blk Mkt)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Raw'!$C$54:$KX$54</c:f>
              <c:numCache>
                <c:formatCode>General</c:formatCode>
                <c:ptCount val="308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5-431A-BEFB-556B50A29625}"/>
            </c:ext>
          </c:extLst>
        </c:ser>
        <c:ser>
          <c:idx val="1"/>
          <c:order val="1"/>
          <c:tx>
            <c:v>Monetary Financing (Blk Mkt)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Raw'!$C$55:$KX$55</c:f>
              <c:numCache>
                <c:formatCode>General</c:formatCode>
                <c:ptCount val="308"/>
                <c:pt idx="132" formatCode="_(* #,##0_);_(* \(#,##0\);_(* &quot;-&quot;??_);_(@_)">
                  <c:v>0</c:v>
                </c:pt>
                <c:pt idx="133" formatCode="_(* #,##0_);_(* \(#,##0\);_(* &quot;-&quot;??_);_(@_)">
                  <c:v>99.5012031839494</c:v>
                </c:pt>
                <c:pt idx="134" formatCode="_(* #,##0_);_(* \(#,##0\);_(* &quot;-&quot;??_);_(@_)">
                  <c:v>223.22674170652772</c:v>
                </c:pt>
                <c:pt idx="135" formatCode="_(* #,##0_);_(* \(#,##0\);_(* &quot;-&quot;??_);_(@_)">
                  <c:v>0</c:v>
                </c:pt>
                <c:pt idx="136" formatCode="_(* #,##0_);_(* \(#,##0\);_(* &quot;-&quot;??_);_(@_)">
                  <c:v>210.30661683926073</c:v>
                </c:pt>
                <c:pt idx="137" formatCode="_(* #,##0_);_(* \(#,##0\);_(* &quot;-&quot;??_);_(@_)">
                  <c:v>459.2474852877578</c:v>
                </c:pt>
                <c:pt idx="138" formatCode="_(* #,##0_);_(* \(#,##0\);_(* &quot;-&quot;??_);_(@_)">
                  <c:v>1019.4659327336681</c:v>
                </c:pt>
                <c:pt idx="139" formatCode="_(* #,##0_);_(* \(#,##0\);_(* &quot;-&quot;??_);_(@_)">
                  <c:v>78.138604255330222</c:v>
                </c:pt>
                <c:pt idx="140" formatCode="_(* #,##0_);_(* \(#,##0\);_(* &quot;-&quot;??_);_(@_)">
                  <c:v>631.06636717054005</c:v>
                </c:pt>
                <c:pt idx="141" formatCode="_(* #,##0_);_(* \(#,##0\);_(* &quot;-&quot;??_);_(@_)">
                  <c:v>462.98302832823896</c:v>
                </c:pt>
                <c:pt idx="142" formatCode="_(* #,##0_);_(* \(#,##0\);_(* &quot;-&quot;??_);_(@_)">
                  <c:v>866.25916481491072</c:v>
                </c:pt>
                <c:pt idx="143" formatCode="_(* #,##0_);_(* \(#,##0\);_(* &quot;-&quot;??_);_(@_)">
                  <c:v>492.05605584918328</c:v>
                </c:pt>
                <c:pt idx="144" formatCode="_(* #,##0_);_(* \(#,##0\);_(* &quot;-&quot;??_);_(@_)">
                  <c:v>907.31127945565481</c:v>
                </c:pt>
                <c:pt idx="145" formatCode="_(* #,##0_);_(* \(#,##0\);_(* &quot;-&quot;??_);_(@_)">
                  <c:v>0</c:v>
                </c:pt>
                <c:pt idx="146" formatCode="_(* #,##0_);_(* \(#,##0\);_(* &quot;-&quot;??_);_(@_)">
                  <c:v>96.126593093733192</c:v>
                </c:pt>
                <c:pt idx="147" formatCode="_(* #,##0_);_(* \(#,##0\);_(* &quot;-&quot;??_);_(@_)">
                  <c:v>558.72750161593422</c:v>
                </c:pt>
                <c:pt idx="148" formatCode="_(* #,##0_);_(* \(#,##0\);_(* &quot;-&quot;??_);_(@_)">
                  <c:v>0</c:v>
                </c:pt>
                <c:pt idx="149" formatCode="_(* #,##0_);_(* \(#,##0\);_(* &quot;-&quot;??_);_(@_)">
                  <c:v>114.79281225512982</c:v>
                </c:pt>
                <c:pt idx="150" formatCode="_(* #,##0_);_(* \(#,##0\);_(* &quot;-&quot;??_);_(@_)">
                  <c:v>1402.4657565594002</c:v>
                </c:pt>
                <c:pt idx="151" formatCode="_(* #,##0_);_(* \(#,##0\);_(* &quot;-&quot;??_);_(@_)">
                  <c:v>0</c:v>
                </c:pt>
                <c:pt idx="152" formatCode="_(* #,##0_);_(* \(#,##0\);_(* &quot;-&quot;??_);_(@_)">
                  <c:v>0</c:v>
                </c:pt>
                <c:pt idx="153" formatCode="_(* #,##0_);_(* \(#,##0\);_(* &quot;-&quot;??_);_(@_)">
                  <c:v>629.30029685265413</c:v>
                </c:pt>
                <c:pt idx="154" formatCode="_(* #,##0_);_(* \(#,##0\);_(* &quot;-&quot;??_);_(@_)">
                  <c:v>1473.384053111298</c:v>
                </c:pt>
                <c:pt idx="155" formatCode="_(* #,##0_);_(* \(#,##0\);_(* &quot;-&quot;??_);_(@_)">
                  <c:v>774.14739676562613</c:v>
                </c:pt>
                <c:pt idx="156" formatCode="_(* #,##0_);_(* \(#,##0\);_(* &quot;-&quot;??_);_(@_)">
                  <c:v>0</c:v>
                </c:pt>
                <c:pt idx="157" formatCode="_(* #,##0_);_(* \(#,##0\);_(* &quot;-&quot;??_);_(@_)">
                  <c:v>49.260873430030401</c:v>
                </c:pt>
                <c:pt idx="158" formatCode="_(* #,##0_);_(* \(#,##0\);_(* &quot;-&quot;??_);_(@_)">
                  <c:v>0</c:v>
                </c:pt>
                <c:pt idx="159" formatCode="_(* #,##0_);_(* \(#,##0\);_(* &quot;-&quot;??_);_(@_)">
                  <c:v>148.84502211502678</c:v>
                </c:pt>
                <c:pt idx="160" formatCode="_(* #,##0_);_(* \(#,##0\);_(* &quot;-&quot;??_);_(@_)">
                  <c:v>0</c:v>
                </c:pt>
                <c:pt idx="161" formatCode="_(* #,##0_);_(* \(#,##0\);_(* &quot;-&quot;??_);_(@_)">
                  <c:v>832.79955164453156</c:v>
                </c:pt>
                <c:pt idx="162" formatCode="_(* #,##0_);_(* \(#,##0\);_(* &quot;-&quot;??_);_(@_)">
                  <c:v>0</c:v>
                </c:pt>
                <c:pt idx="163" formatCode="_(* #,##0_);_(* \(#,##0\);_(* &quot;-&quot;??_);_(@_)">
                  <c:v>567.48968386916943</c:v>
                </c:pt>
                <c:pt idx="164" formatCode="_(* #,##0_);_(* \(#,##0\);_(* &quot;-&quot;??_);_(@_)">
                  <c:v>159.87515963873022</c:v>
                </c:pt>
                <c:pt idx="165" formatCode="_(* #,##0_);_(* \(#,##0\);_(* &quot;-&quot;??_);_(@_)">
                  <c:v>0</c:v>
                </c:pt>
                <c:pt idx="166" formatCode="_(* #,##0_);_(* \(#,##0\);_(* &quot;-&quot;??_);_(@_)">
                  <c:v>702.5763358909669</c:v>
                </c:pt>
                <c:pt idx="167" formatCode="_(* #,##0_);_(* \(#,##0\);_(* &quot;-&quot;??_);_(@_)">
                  <c:v>1642.8842520966489</c:v>
                </c:pt>
                <c:pt idx="168" formatCode="_(* #,##0_);_(* \(#,##0\);_(* &quot;-&quot;??_);_(@_)">
                  <c:v>536.42577737221234</c:v>
                </c:pt>
                <c:pt idx="169" formatCode="_(* #,##0_);_(* \(#,##0\);_(* &quot;-&quot;??_);_(@_)">
                  <c:v>0</c:v>
                </c:pt>
                <c:pt idx="170" formatCode="_(* #,##0_);_(* \(#,##0\);_(* &quot;-&quot;??_);_(@_)">
                  <c:v>0</c:v>
                </c:pt>
                <c:pt idx="171" formatCode="_(* #,##0_);_(* \(#,##0\);_(* &quot;-&quot;??_);_(@_)">
                  <c:v>0</c:v>
                </c:pt>
                <c:pt idx="172" formatCode="_(* #,##0_);_(* \(#,##0\);_(* &quot;-&quot;??_);_(@_)">
                  <c:v>165.2664109329846</c:v>
                </c:pt>
                <c:pt idx="173" formatCode="_(* #,##0_);_(* \(#,##0\);_(* &quot;-&quot;??_);_(@_)">
                  <c:v>297.89796995831347</c:v>
                </c:pt>
                <c:pt idx="174" formatCode="_(* #,##0_);_(* \(#,##0\);_(* &quot;-&quot;??_);_(@_)">
                  <c:v>449.23655593063074</c:v>
                </c:pt>
                <c:pt idx="175" formatCode="_(* #,##0_);_(* \(#,##0\);_(* &quot;-&quot;??_);_(@_)">
                  <c:v>0</c:v>
                </c:pt>
                <c:pt idx="176" formatCode="_(* #,##0_);_(* \(#,##0\);_(* &quot;-&quot;??_);_(@_)">
                  <c:v>427.47257066298494</c:v>
                </c:pt>
                <c:pt idx="177" formatCode="_(* #,##0_);_(* \(#,##0\);_(* &quot;-&quot;??_);_(@_)">
                  <c:v>0</c:v>
                </c:pt>
                <c:pt idx="178" formatCode="_(* #,##0_);_(* \(#,##0\);_(* &quot;-&quot;??_);_(@_)">
                  <c:v>1300.2167451103744</c:v>
                </c:pt>
                <c:pt idx="179" formatCode="_(* #,##0_);_(* \(#,##0\);_(* &quot;-&quot;??_);_(@_)">
                  <c:v>1674.1600821099553</c:v>
                </c:pt>
                <c:pt idx="180" formatCode="_(* #,##0_);_(* \(#,##0\);_(* &quot;-&quot;??_);_(@_)">
                  <c:v>316.83913352408763</c:v>
                </c:pt>
                <c:pt idx="181" formatCode="_(* #,##0_);_(* \(#,##0\);_(* &quot;-&quot;??_);_(@_)">
                  <c:v>0</c:v>
                </c:pt>
                <c:pt idx="182" formatCode="_(* #,##0_);_(* \(#,##0\);_(* &quot;-&quot;??_);_(@_)">
                  <c:v>357.71685376504291</c:v>
                </c:pt>
                <c:pt idx="183" formatCode="_(* #,##0_);_(* \(#,##0\);_(* &quot;-&quot;??_);_(@_)">
                  <c:v>0</c:v>
                </c:pt>
                <c:pt idx="184" formatCode="_(* #,##0_);_(* \(#,##0\);_(* &quot;-&quot;??_);_(@_)">
                  <c:v>842.44562363091484</c:v>
                </c:pt>
                <c:pt idx="185" formatCode="_(* #,##0_);_(* \(#,##0\);_(* &quot;-&quot;??_);_(@_)">
                  <c:v>0</c:v>
                </c:pt>
                <c:pt idx="186" formatCode="_(* #,##0_);_(* \(#,##0\);_(* &quot;-&quot;??_);_(@_)">
                  <c:v>420.91116564478955</c:v>
                </c:pt>
                <c:pt idx="187" formatCode="_(* #,##0_);_(* \(#,##0\);_(* &quot;-&quot;??_);_(@_)">
                  <c:v>0</c:v>
                </c:pt>
                <c:pt idx="188" formatCode="_(* #,##0_);_(* \(#,##0\);_(* &quot;-&quot;??_);_(@_)">
                  <c:v>881.14695455041544</c:v>
                </c:pt>
                <c:pt idx="189" formatCode="_(* #,##0_);_(* \(#,##0\);_(* &quot;-&quot;??_);_(@_)">
                  <c:v>0</c:v>
                </c:pt>
                <c:pt idx="190" formatCode="_(* #,##0_);_(* \(#,##0\);_(* &quot;-&quot;??_);_(@_)">
                  <c:v>4530.3010383718729</c:v>
                </c:pt>
                <c:pt idx="191" formatCode="_(* #,##0_);_(* \(#,##0\);_(* &quot;-&quot;??_);_(@_)">
                  <c:v>795.56364768961919</c:v>
                </c:pt>
                <c:pt idx="192" formatCode="_(* #,##0_);_(* \(#,##0\);_(* &quot;-&quot;??_);_(@_)">
                  <c:v>394.80904597675766</c:v>
                </c:pt>
                <c:pt idx="193" formatCode="_(* #,##0_);_(* \(#,##0\);_(* &quot;-&quot;??_);_(@_)">
                  <c:v>0</c:v>
                </c:pt>
                <c:pt idx="194" formatCode="_(* #,##0_);_(* \(#,##0\);_(* &quot;-&quot;??_);_(@_)">
                  <c:v>0</c:v>
                </c:pt>
                <c:pt idx="195" formatCode="_(* #,##0_);_(* \(#,##0\);_(* &quot;-&quot;??_);_(@_)">
                  <c:v>0</c:v>
                </c:pt>
                <c:pt idx="196" formatCode="_(* #,##0_);_(* \(#,##0\);_(* &quot;-&quot;??_);_(@_)">
                  <c:v>0</c:v>
                </c:pt>
                <c:pt idx="197" formatCode="_(* #,##0_);_(* \(#,##0\);_(* &quot;-&quot;??_);_(@_)">
                  <c:v>245.37407595004925</c:v>
                </c:pt>
                <c:pt idx="198" formatCode="_(* #,##0_);_(* \(#,##0\);_(* &quot;-&quot;??_);_(@_)">
                  <c:v>1844.8545422004527</c:v>
                </c:pt>
                <c:pt idx="199" formatCode="_(* #,##0_);_(* \(#,##0\);_(* &quot;-&quot;??_);_(@_)">
                  <c:v>609.69565434589731</c:v>
                </c:pt>
                <c:pt idx="200" formatCode="_(* #,##0_);_(* \(#,##0\);_(* &quot;-&quot;??_);_(@_)">
                  <c:v>568.97202058210053</c:v>
                </c:pt>
                <c:pt idx="201" formatCode="_(* #,##0_);_(* \(#,##0\);_(* &quot;-&quot;??_);_(@_)">
                  <c:v>592.31381017790818</c:v>
                </c:pt>
                <c:pt idx="202" formatCode="_(* #,##0_);_(* \(#,##0\);_(* &quot;-&quot;??_);_(@_)">
                  <c:v>3668.7077148323442</c:v>
                </c:pt>
                <c:pt idx="203" formatCode="_(* #,##0_);_(* \(#,##0\);_(* &quot;-&quot;??_);_(@_)">
                  <c:v>1257.8938020741421</c:v>
                </c:pt>
                <c:pt idx="204" formatCode="_(* #,##0_);_(* \(#,##0\);_(* &quot;-&quot;??_);_(@_)">
                  <c:v>360.07724918899123</c:v>
                </c:pt>
                <c:pt idx="205" formatCode="_(* #,##0_);_(* \(#,##0\);_(* &quot;-&quot;??_);_(@_)">
                  <c:v>0</c:v>
                </c:pt>
                <c:pt idx="206" formatCode="_(* #,##0_);_(* \(#,##0\);_(* &quot;-&quot;??_);_(@_)">
                  <c:v>0</c:v>
                </c:pt>
                <c:pt idx="207" formatCode="_(* #,##0_);_(* \(#,##0\);_(* &quot;-&quot;??_);_(@_)">
                  <c:v>0</c:v>
                </c:pt>
                <c:pt idx="208" formatCode="_(* #,##0_);_(* \(#,##0\);_(* &quot;-&quot;??_);_(@_)">
                  <c:v>0</c:v>
                </c:pt>
                <c:pt idx="209" formatCode="_(* #,##0_);_(* \(#,##0\);_(* &quot;-&quot;??_);_(@_)">
                  <c:v>317.96121343027653</c:v>
                </c:pt>
                <c:pt idx="210" formatCode="_(* #,##0_);_(* \(#,##0\);_(* &quot;-&quot;??_);_(@_)">
                  <c:v>670.54874823090518</c:v>
                </c:pt>
                <c:pt idx="211" formatCode="_(* #,##0_);_(* \(#,##0\);_(* &quot;-&quot;??_);_(@_)">
                  <c:v>258.20855045947599</c:v>
                </c:pt>
                <c:pt idx="212" formatCode="_(* #,##0_);_(* \(#,##0\);_(* &quot;-&quot;??_);_(@_)">
                  <c:v>166.9570927109211</c:v>
                </c:pt>
                <c:pt idx="213" formatCode="_(* #,##0_);_(* \(#,##0\);_(* &quot;-&quot;??_);_(@_)">
                  <c:v>0</c:v>
                </c:pt>
                <c:pt idx="214" formatCode="_(* #,##0_);_(* \(#,##0\);_(* &quot;-&quot;??_);_(@_)">
                  <c:v>1755.606973767141</c:v>
                </c:pt>
                <c:pt idx="215" formatCode="_(* #,##0_);_(* \(#,##0\);_(* &quot;-&quot;??_);_(@_)">
                  <c:v>733.05331933471678</c:v>
                </c:pt>
                <c:pt idx="216" formatCode="_(* #,##0_);_(* \(#,##0\);_(* &quot;-&quot;??_);_(@_)">
                  <c:v>577.29966075713753</c:v>
                </c:pt>
                <c:pt idx="217" formatCode="_(* #,##0_);_(* \(#,##0\);_(* &quot;-&quot;??_);_(@_)">
                  <c:v>0</c:v>
                </c:pt>
                <c:pt idx="218" formatCode="_(* #,##0_);_(* \(#,##0\);_(* &quot;-&quot;??_);_(@_)">
                  <c:v>79.412517287466457</c:v>
                </c:pt>
                <c:pt idx="219" formatCode="_(* #,##0_);_(* \(#,##0\);_(* &quot;-&quot;??_);_(@_)">
                  <c:v>0</c:v>
                </c:pt>
                <c:pt idx="220" formatCode="_(* #,##0_);_(* \(#,##0\);_(* &quot;-&quot;??_);_(@_)">
                  <c:v>330.71184503966293</c:v>
                </c:pt>
                <c:pt idx="221" formatCode="_(* #,##0_);_(* \(#,##0\);_(* &quot;-&quot;??_);_(@_)">
                  <c:v>386.63126908184921</c:v>
                </c:pt>
                <c:pt idx="222" formatCode="_(* #,##0_);_(* \(#,##0\);_(* &quot;-&quot;??_);_(@_)">
                  <c:v>346.9237017448483</c:v>
                </c:pt>
                <c:pt idx="223" formatCode="_(* #,##0_);_(* \(#,##0\);_(* &quot;-&quot;??_);_(@_)">
                  <c:v>16.547047279066444</c:v>
                </c:pt>
                <c:pt idx="224" formatCode="_(* #,##0_);_(* \(#,##0\);_(* &quot;-&quot;??_);_(@_)">
                  <c:v>0</c:v>
                </c:pt>
                <c:pt idx="225" formatCode="_(* #,##0_);_(* \(#,##0\);_(* &quot;-&quot;??_);_(@_)">
                  <c:v>106.50629659194632</c:v>
                </c:pt>
                <c:pt idx="226" formatCode="_(* #,##0_);_(* \(#,##0\);_(* &quot;-&quot;??_);_(@_)">
                  <c:v>1276.0824541443333</c:v>
                </c:pt>
                <c:pt idx="227" formatCode="_(* #,##0_);_(* \(#,##0\);_(* &quot;-&quot;??_);_(@_)">
                  <c:v>301.56413767927341</c:v>
                </c:pt>
                <c:pt idx="228" formatCode="_(* #,##0_);_(* \(#,##0\);_(* &quot;-&quot;??_);_(@_)">
                  <c:v>265.49310121531107</c:v>
                </c:pt>
                <c:pt idx="229" formatCode="_(* #,##0_);_(* \(#,##0\);_(* &quot;-&quot;??_);_(@_)">
                  <c:v>302.49269842481687</c:v>
                </c:pt>
                <c:pt idx="230" formatCode="_(* #,##0_);_(* \(#,##0\);_(* &quot;-&quot;??_);_(@_)">
                  <c:v>16.395250145843203</c:v>
                </c:pt>
                <c:pt idx="231" formatCode="_(* #,##0_);_(* \(#,##0\);_(* &quot;-&quot;??_);_(@_)">
                  <c:v>71.179267930479526</c:v>
                </c:pt>
                <c:pt idx="232" formatCode="_(* #,##0_);_(* \(#,##0\);_(* &quot;-&quot;??_);_(@_)">
                  <c:v>154.00039113284436</c:v>
                </c:pt>
                <c:pt idx="233" formatCode="_(* #,##0_);_(* \(#,##0\);_(* &quot;-&quot;??_);_(@_)">
                  <c:v>250.59352188310069</c:v>
                </c:pt>
                <c:pt idx="234" formatCode="_(* #,##0_);_(* \(#,##0\);_(* &quot;-&quot;??_);_(@_)">
                  <c:v>23.893472236718893</c:v>
                </c:pt>
                <c:pt idx="235" formatCode="_(* #,##0_);_(* \(#,##0\);_(* &quot;-&quot;??_);_(@_)">
                  <c:v>0</c:v>
                </c:pt>
                <c:pt idx="236" formatCode="_(* #,##0_);_(* \(#,##0\);_(* &quot;-&quot;??_);_(@_)">
                  <c:v>50.039037583632144</c:v>
                </c:pt>
                <c:pt idx="237" formatCode="_(* #,##0_);_(* \(#,##0\);_(* &quot;-&quot;??_);_(@_)">
                  <c:v>156.36312389236755</c:v>
                </c:pt>
                <c:pt idx="238" formatCode="_(* #,##0_);_(* \(#,##0\);_(* &quot;-&quot;??_);_(@_)">
                  <c:v>369.29795151201171</c:v>
                </c:pt>
                <c:pt idx="239" formatCode="_(* #,##0_);_(* \(#,##0\);_(* &quot;-&quot;??_);_(@_)">
                  <c:v>97.153263566118596</c:v>
                </c:pt>
                <c:pt idx="240" formatCode="_(* #,##0_);_(* \(#,##0\);_(* &quot;-&quot;??_);_(@_)">
                  <c:v>49.177281333559186</c:v>
                </c:pt>
                <c:pt idx="241" formatCode="_(* #,##0_);_(* \(#,##0\);_(* &quot;-&quot;??_);_(@_)">
                  <c:v>60.459022362302697</c:v>
                </c:pt>
                <c:pt idx="242" formatCode="_(* #,##0_);_(* \(#,##0\);_(* &quot;-&quot;??_);_(@_)">
                  <c:v>35.526356396171941</c:v>
                </c:pt>
                <c:pt idx="243" formatCode="_(* #,##0_);_(* \(#,##0\);_(* &quot;-&quot;??_);_(@_)">
                  <c:v>0</c:v>
                </c:pt>
                <c:pt idx="244" formatCode="_(* #,##0_);_(* \(#,##0\);_(* &quot;-&quot;??_);_(@_)">
                  <c:v>187.46695162708139</c:v>
                </c:pt>
                <c:pt idx="245" formatCode="_(* #,##0_);_(* \(#,##0\);_(* &quot;-&quot;??_);_(@_)">
                  <c:v>137.40418554469585</c:v>
                </c:pt>
                <c:pt idx="246" formatCode="_(* #,##0_);_(* \(#,##0\);_(* &quot;-&quot;??_);_(@_)">
                  <c:v>173.03024008899584</c:v>
                </c:pt>
                <c:pt idx="247" formatCode="_(* #,##0_);_(* \(#,##0\);_(* &quot;-&quot;??_);_(@_)">
                  <c:v>174.9531021835723</c:v>
                </c:pt>
                <c:pt idx="248" formatCode="_(* #,##0_);_(* \(#,##0\);_(* &quot;-&quot;??_);_(@_)">
                  <c:v>344.2622598914711</c:v>
                </c:pt>
                <c:pt idx="249" formatCode="_(* #,##0_);_(* \(#,##0\);_(* &quot;-&quot;??_);_(@_)">
                  <c:v>408.07156255758571</c:v>
                </c:pt>
                <c:pt idx="250" formatCode="_(* #,##0_);_(* \(#,##0\);_(* &quot;-&quot;??_);_(@_)">
                  <c:v>602.29931686611837</c:v>
                </c:pt>
                <c:pt idx="251" formatCode="_(* #,##0_);_(* \(#,##0\);_(* &quot;-&quot;??_);_(@_)">
                  <c:v>220.1980785598042</c:v>
                </c:pt>
                <c:pt idx="252" formatCode="_(* #,##0_);_(* \(#,##0\);_(* &quot;-&quot;??_);_(@_)">
                  <c:v>252.57358393410124</c:v>
                </c:pt>
                <c:pt idx="253" formatCode="_(* #,##0_);_(* \(#,##0\);_(* &quot;-&quot;??_);_(@_)">
                  <c:v>152.79216728205259</c:v>
                </c:pt>
                <c:pt idx="254" formatCode="_(* #,##0_);_(* \(#,##0\);_(* &quot;-&quot;??_);_(@_)">
                  <c:v>124.6889887103606</c:v>
                </c:pt>
                <c:pt idx="255" formatCode="_(* #,##0_);_(* \(#,##0\);_(* &quot;-&quot;??_);_(@_)">
                  <c:v>237.3317295493386</c:v>
                </c:pt>
                <c:pt idx="256" formatCode="_(* #,##0_);_(* \(#,##0\);_(* &quot;-&quot;??_);_(@_)">
                  <c:v>343.93368348133862</c:v>
                </c:pt>
                <c:pt idx="257" formatCode="_(* #,##0_);_(* \(#,##0\);_(* &quot;-&quot;??_);_(@_)">
                  <c:v>297.76856418251327</c:v>
                </c:pt>
                <c:pt idx="258" formatCode="_(* #,##0_);_(* \(#,##0\);_(* &quot;-&quot;??_);_(@_)">
                  <c:v>556.03190046865996</c:v>
                </c:pt>
                <c:pt idx="259" formatCode="_(* #,##0_);_(* \(#,##0\);_(* &quot;-&quot;??_);_(@_)">
                  <c:v>75.405346086859225</c:v>
                </c:pt>
                <c:pt idx="260" formatCode="_(* #,##0_);_(* \(#,##0\);_(* &quot;-&quot;??_);_(@_)">
                  <c:v>248.34746940297671</c:v>
                </c:pt>
                <c:pt idx="261" formatCode="_(* #,##0_);_(* \(#,##0\);_(* &quot;-&quot;??_);_(@_)">
                  <c:v>247.80633029940682</c:v>
                </c:pt>
                <c:pt idx="262" formatCode="_(* #,##0_);_(* \(#,##0\);_(* &quot;-&quot;??_);_(@_)">
                  <c:v>520.759989341969</c:v>
                </c:pt>
                <c:pt idx="263" formatCode="_(* #,##0_);_(* \(#,##0\);_(* &quot;-&quot;??_);_(@_)">
                  <c:v>299.6362096446793</c:v>
                </c:pt>
                <c:pt idx="264" formatCode="_(* #,##0_);_(* \(#,##0\);_(* &quot;-&quot;??_);_(@_)">
                  <c:v>186.46856756616884</c:v>
                </c:pt>
                <c:pt idx="265" formatCode="_(* #,##0_);_(* \(#,##0\);_(* &quot;-&quot;??_);_(@_)">
                  <c:v>258.97820271683827</c:v>
                </c:pt>
                <c:pt idx="266" formatCode="_(* #,##0_);_(* \(#,##0\);_(* &quot;-&quot;??_);_(@_)">
                  <c:v>371.99754662569421</c:v>
                </c:pt>
                <c:pt idx="267" formatCode="_(* #,##0_);_(* \(#,##0\);_(* &quot;-&quot;??_);_(@_)">
                  <c:v>266.73331486531515</c:v>
                </c:pt>
                <c:pt idx="268" formatCode="_(* #,##0_);_(* \(#,##0\);_(* &quot;-&quot;??_);_(@_)">
                  <c:v>269.72762722458225</c:v>
                </c:pt>
                <c:pt idx="269" formatCode="_(* #,##0_);_(* \(#,##0\);_(* &quot;-&quot;??_);_(@_)">
                  <c:v>108.72247733004318</c:v>
                </c:pt>
                <c:pt idx="270" formatCode="_(* #,##0_);_(* \(#,##0\);_(* &quot;-&quot;??_);_(@_)">
                  <c:v>290.36573926923461</c:v>
                </c:pt>
                <c:pt idx="271" formatCode="_(* #,##0_);_(* \(#,##0\);_(* &quot;-&quot;??_);_(@_)">
                  <c:v>281.79592853040538</c:v>
                </c:pt>
                <c:pt idx="272" formatCode="_(* #,##0_);_(* \(#,##0\);_(* &quot;-&quot;??_);_(@_)">
                  <c:v>432.38477452717393</c:v>
                </c:pt>
                <c:pt idx="273" formatCode="_(* #,##0_);_(* \(#,##0\);_(* &quot;-&quot;??_);_(@_)">
                  <c:v>305.70245353375839</c:v>
                </c:pt>
                <c:pt idx="274" formatCode="_(* #,##0_);_(* \(#,##0\);_(* &quot;-&quot;??_);_(@_)">
                  <c:v>303.75939354505266</c:v>
                </c:pt>
                <c:pt idx="275" formatCode="_(* #,##0_);_(* \(#,##0\);_(* &quot;-&quot;??_);_(@_)">
                  <c:v>370.47874491995117</c:v>
                </c:pt>
                <c:pt idx="276" formatCode="_(* #,##0_);_(* \(#,##0\);_(* &quot;-&quot;??_);_(@_)">
                  <c:v>285.78431474901862</c:v>
                </c:pt>
                <c:pt idx="277" formatCode="_(* #,##0_);_(* \(#,##0\);_(* &quot;-&quot;??_);_(@_)">
                  <c:v>322.63216763780628</c:v>
                </c:pt>
                <c:pt idx="278" formatCode="_(* #,##0_);_(* \(#,##0\);_(* &quot;-&quot;??_);_(@_)">
                  <c:v>312.15362538031098</c:v>
                </c:pt>
                <c:pt idx="279" formatCode="_(* #,##0_);_(* \(#,##0\);_(* &quot;-&quot;??_);_(@_)">
                  <c:v>264.69713120457067</c:v>
                </c:pt>
                <c:pt idx="280" formatCode="_(* #,##0_);_(* \(#,##0\);_(* &quot;-&quot;??_);_(@_)">
                  <c:v>162.31904128625169</c:v>
                </c:pt>
                <c:pt idx="281" formatCode="_(* #,##0_);_(* \(#,##0\);_(* &quot;-&quot;??_);_(@_)">
                  <c:v>180.45743679539279</c:v>
                </c:pt>
                <c:pt idx="282" formatCode="_(* #,##0_);_(* \(#,##0\);_(* &quot;-&quot;??_);_(@_)">
                  <c:v>218.77971296451304</c:v>
                </c:pt>
                <c:pt idx="283" formatCode="_(* #,##0_);_(* \(#,##0\);_(* &quot;-&quot;??_);_(@_)">
                  <c:v>123.80113261953515</c:v>
                </c:pt>
                <c:pt idx="284" formatCode="_(* #,##0_);_(* \(#,##0\);_(* &quot;-&quot;??_);_(@_)">
                  <c:v>80.131342103495186</c:v>
                </c:pt>
                <c:pt idx="285" formatCode="_(* #,##0_);_(* \(#,##0\);_(* &quot;-&quot;??_);_(@_)">
                  <c:v>254.26464446877878</c:v>
                </c:pt>
                <c:pt idx="286" formatCode="_(* #,##0_);_(* \(#,##0\);_(* &quot;-&quot;??_);_(@_)">
                  <c:v>244.48108865207786</c:v>
                </c:pt>
                <c:pt idx="287" formatCode="_(* #,##0_);_(* \(#,##0\);_(* &quot;-&quot;??_);_(@_)">
                  <c:v>149.0595686517573</c:v>
                </c:pt>
                <c:pt idx="288" formatCode="_(* #,##0_);_(* \(#,##0\);_(* &quot;-&quot;??_);_(@_)">
                  <c:v>79.705906610803098</c:v>
                </c:pt>
                <c:pt idx="289" formatCode="_(* #,##0_);_(* \(#,##0\);_(* &quot;-&quot;??_);_(@_)">
                  <c:v>92.155878162001827</c:v>
                </c:pt>
                <c:pt idx="290" formatCode="_(* #,##0_);_(* \(#,##0\);_(* &quot;-&quot;??_);_(@_)">
                  <c:v>97.658018635917017</c:v>
                </c:pt>
                <c:pt idx="291" formatCode="_(* #,##0_);_(* \(#,##0\);_(* &quot;-&quot;??_);_(@_)">
                  <c:v>13.938491536482086</c:v>
                </c:pt>
                <c:pt idx="292" formatCode="_(* #,##0_);_(* \(#,##0\);_(* &quot;-&quot;??_);_(@_)">
                  <c:v>167.94599459568764</c:v>
                </c:pt>
                <c:pt idx="293" formatCode="_(* #,##0_);_(* \(#,##0\);_(* &quot;-&quot;??_);_(@_)">
                  <c:v>73.307805239573213</c:v>
                </c:pt>
                <c:pt idx="294" formatCode="_(* #,##0_);_(* \(#,##0\);_(* &quot;-&quot;??_);_(@_)">
                  <c:v>99.078223219730873</c:v>
                </c:pt>
                <c:pt idx="295" formatCode="_(* #,##0_);_(* \(#,##0\);_(* &quot;-&quot;??_);_(@_)">
                  <c:v>28.551746597161507</c:v>
                </c:pt>
                <c:pt idx="296" formatCode="_(* #,##0_);_(* \(#,##0\);_(* &quot;-&quot;??_);_(@_)">
                  <c:v>75.259212701403541</c:v>
                </c:pt>
                <c:pt idx="297" formatCode="_(* #,##0_);_(* \(#,##0\);_(* &quot;-&quot;??_);_(@_)">
                  <c:v>48.831876266854856</c:v>
                </c:pt>
                <c:pt idx="298" formatCode="_(* #,##0_);_(* \(#,##0\);_(* &quot;-&quot;??_);_(@_)">
                  <c:v>157.17038408985255</c:v>
                </c:pt>
                <c:pt idx="299" formatCode="_(* #,##0_);_(* \(#,##0\);_(* &quot;-&quot;??_);_(@_)">
                  <c:v>104.43471869816061</c:v>
                </c:pt>
                <c:pt idx="300" formatCode="_(* #,##0_);_(* \(#,##0\);_(* &quot;-&quot;??_);_(@_)">
                  <c:v>20.994817147902513</c:v>
                </c:pt>
                <c:pt idx="301" formatCode="_(* #,##0_);_(* \(#,##0\);_(* &quot;-&quot;??_);_(@_)">
                  <c:v>38.620383715344481</c:v>
                </c:pt>
                <c:pt idx="302" formatCode="_(* #,##0_);_(* \(#,##0\);_(* &quot;-&quot;??_);_(@_)">
                  <c:v>49.894960887810072</c:v>
                </c:pt>
                <c:pt idx="303" formatCode="_(* #,##0_);_(* \(#,##0\);_(* &quot;-&quot;??_);_(@_)">
                  <c:v>59.445964310284189</c:v>
                </c:pt>
                <c:pt idx="304" formatCode="_(* #,##0_);_(* \(#,##0\);_(* &quot;-&quot;??_);_(@_)">
                  <c:v>71.015459990393168</c:v>
                </c:pt>
                <c:pt idx="305" formatCode="_(* #,##0_);_(* \(#,##0\);_(* &quot;-&quot;??_);_(@_)">
                  <c:v>51.486043996006131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5-431A-BEFB-556B50A29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ax val="44287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Venezuela: Base Monetaria</a:t>
            </a:r>
            <a:r>
              <a:rPr lang="en-US" sz="1800" baseline="0"/>
              <a:t>, M2, IPC y Tipo de Cambio</a:t>
            </a:r>
            <a:br>
              <a:rPr lang="en-US" sz="1800" baseline="0"/>
            </a:br>
            <a:r>
              <a:rPr lang="en-US" sz="1800" baseline="0"/>
              <a:t>(Ene2013=100)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Base Monetaria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Raw'!$GY$44:$LK$44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96.05106036265029</c:v>
                </c:pt>
                <c:pt idx="2">
                  <c:v>93.505238981229425</c:v>
                </c:pt>
                <c:pt idx="3">
                  <c:v>93.121266755023356</c:v>
                </c:pt>
                <c:pt idx="4">
                  <c:v>89.861161349409642</c:v>
                </c:pt>
                <c:pt idx="5">
                  <c:v>93.427450844088881</c:v>
                </c:pt>
                <c:pt idx="6">
                  <c:v>101.16393966670049</c:v>
                </c:pt>
                <c:pt idx="7">
                  <c:v>104.44209766896827</c:v>
                </c:pt>
                <c:pt idx="8">
                  <c:v>106.97567759792477</c:v>
                </c:pt>
                <c:pt idx="9">
                  <c:v>106.1385622184435</c:v>
                </c:pt>
                <c:pt idx="10">
                  <c:v>144.8145292219638</c:v>
                </c:pt>
                <c:pt idx="11">
                  <c:v>161.90913240709122</c:v>
                </c:pt>
                <c:pt idx="12">
                  <c:v>176.87786231067173</c:v>
                </c:pt>
                <c:pt idx="13">
                  <c:v>175.48937530387488</c:v>
                </c:pt>
                <c:pt idx="14">
                  <c:v>177.59941030938538</c:v>
                </c:pt>
                <c:pt idx="15">
                  <c:v>172.75262057834934</c:v>
                </c:pt>
                <c:pt idx="16">
                  <c:v>181.35385135184976</c:v>
                </c:pt>
                <c:pt idx="17">
                  <c:v>191.44225767685671</c:v>
                </c:pt>
                <c:pt idx="18">
                  <c:v>200.97727737616776</c:v>
                </c:pt>
                <c:pt idx="19">
                  <c:v>201.47736096668768</c:v>
                </c:pt>
                <c:pt idx="20">
                  <c:v>197.11302988342624</c:v>
                </c:pt>
                <c:pt idx="21">
                  <c:v>200.99901137011193</c:v>
                </c:pt>
                <c:pt idx="22">
                  <c:v>256.70733005275235</c:v>
                </c:pt>
                <c:pt idx="23">
                  <c:v>275.85467414900342</c:v>
                </c:pt>
                <c:pt idx="24">
                  <c:v>293.31097180096629</c:v>
                </c:pt>
                <c:pt idx="25">
                  <c:v>314.54662652342722</c:v>
                </c:pt>
                <c:pt idx="26">
                  <c:v>316.05386120590953</c:v>
                </c:pt>
                <c:pt idx="27">
                  <c:v>322.95353150686299</c:v>
                </c:pt>
                <c:pt idx="28">
                  <c:v>341.71166128108769</c:v>
                </c:pt>
                <c:pt idx="29">
                  <c:v>382.03543634346551</c:v>
                </c:pt>
                <c:pt idx="30">
                  <c:v>387.3401919345439</c:v>
                </c:pt>
                <c:pt idx="31">
                  <c:v>379.36867735392582</c:v>
                </c:pt>
                <c:pt idx="32">
                  <c:v>392.69058702769416</c:v>
                </c:pt>
                <c:pt idx="33">
                  <c:v>437.18796928621629</c:v>
                </c:pt>
                <c:pt idx="34">
                  <c:v>551.88781261282281</c:v>
                </c:pt>
                <c:pt idx="35">
                  <c:v>582.62757915580346</c:v>
                </c:pt>
                <c:pt idx="36">
                  <c:v>598.59833825149337</c:v>
                </c:pt>
                <c:pt idx="37">
                  <c:v>621.46646210674703</c:v>
                </c:pt>
                <c:pt idx="38">
                  <c:v>636.61469593620313</c:v>
                </c:pt>
                <c:pt idx="39">
                  <c:v>630.57810537840373</c:v>
                </c:pt>
                <c:pt idx="40">
                  <c:v>703.61338654144981</c:v>
                </c:pt>
                <c:pt idx="41">
                  <c:v>756.03879779604654</c:v>
                </c:pt>
                <c:pt idx="42">
                  <c:v>820.15847882031062</c:v>
                </c:pt>
                <c:pt idx="43">
                  <c:v>884.55789981662394</c:v>
                </c:pt>
                <c:pt idx="44">
                  <c:v>1013.2660791171529</c:v>
                </c:pt>
                <c:pt idx="45">
                  <c:v>1191.141415828555</c:v>
                </c:pt>
                <c:pt idx="46">
                  <c:v>1685.0314038384629</c:v>
                </c:pt>
                <c:pt idx="47">
                  <c:v>1957.7325864327861</c:v>
                </c:pt>
                <c:pt idx="48">
                  <c:v>2280.8167944019101</c:v>
                </c:pt>
                <c:pt idx="49">
                  <c:v>2498.5338697331317</c:v>
                </c:pt>
                <c:pt idx="50">
                  <c:v>2648.4282720340107</c:v>
                </c:pt>
                <c:pt idx="51">
                  <c:v>3027.8572798050654</c:v>
                </c:pt>
                <c:pt idx="52">
                  <c:v>3717.4961814584303</c:v>
                </c:pt>
                <c:pt idx="53">
                  <c:v>4532.4090927061643</c:v>
                </c:pt>
                <c:pt idx="54">
                  <c:v>6272.6632144094119</c:v>
                </c:pt>
                <c:pt idx="55">
                  <c:v>6700.5109134289187</c:v>
                </c:pt>
                <c:pt idx="56">
                  <c:v>8758.8341014988018</c:v>
                </c:pt>
                <c:pt idx="57">
                  <c:v>11815.96331169541</c:v>
                </c:pt>
                <c:pt idx="58">
                  <c:v>24362.671311682621</c:v>
                </c:pt>
                <c:pt idx="59">
                  <c:v>35965.140771475686</c:v>
                </c:pt>
                <c:pt idx="60">
                  <c:v>49130.171461578073</c:v>
                </c:pt>
                <c:pt idx="61">
                  <c:v>70807.490024441824</c:v>
                </c:pt>
                <c:pt idx="62">
                  <c:v>105600.15620958798</c:v>
                </c:pt>
                <c:pt idx="63">
                  <c:v>163745.98911932847</c:v>
                </c:pt>
                <c:pt idx="64">
                  <c:v>265342.85084925243</c:v>
                </c:pt>
                <c:pt idx="65">
                  <c:v>362084.32799717091</c:v>
                </c:pt>
                <c:pt idx="66">
                  <c:v>721897.45159810863</c:v>
                </c:pt>
                <c:pt idx="67">
                  <c:v>1308296.6613064359</c:v>
                </c:pt>
                <c:pt idx="68">
                  <c:v>2755977.1843511891</c:v>
                </c:pt>
                <c:pt idx="69">
                  <c:v>4413653.3916048622</c:v>
                </c:pt>
                <c:pt idx="70">
                  <c:v>7564223.0657241372</c:v>
                </c:pt>
                <c:pt idx="71">
                  <c:v>15842618.722111909</c:v>
                </c:pt>
                <c:pt idx="72">
                  <c:v>38203625.853219382</c:v>
                </c:pt>
                <c:pt idx="73">
                  <c:v>74813504.404016316</c:v>
                </c:pt>
                <c:pt idx="74">
                  <c:v>115380490.64198303</c:v>
                </c:pt>
                <c:pt idx="75">
                  <c:v>160270496.53623685</c:v>
                </c:pt>
                <c:pt idx="76">
                  <c:v>195223584.46650031</c:v>
                </c:pt>
                <c:pt idx="77">
                  <c:v>240597315.08953422</c:v>
                </c:pt>
                <c:pt idx="78">
                  <c:v>316602459.68120456</c:v>
                </c:pt>
                <c:pt idx="79">
                  <c:v>387950922.74834287</c:v>
                </c:pt>
                <c:pt idx="80">
                  <c:v>451194497.15960634</c:v>
                </c:pt>
                <c:pt idx="81">
                  <c:v>642878303.4385798</c:v>
                </c:pt>
                <c:pt idx="82">
                  <c:v>920813151.30508184</c:v>
                </c:pt>
                <c:pt idx="83">
                  <c:v>1174357414.0529704</c:v>
                </c:pt>
                <c:pt idx="84">
                  <c:v>1393222140.3401134</c:v>
                </c:pt>
                <c:pt idx="85">
                  <c:v>1647343149.9951715</c:v>
                </c:pt>
                <c:pt idx="86">
                  <c:v>1924277570.108706</c:v>
                </c:pt>
                <c:pt idx="87">
                  <c:v>1996775114.1630898</c:v>
                </c:pt>
                <c:pt idx="88">
                  <c:v>3154769034.9792161</c:v>
                </c:pt>
                <c:pt idx="89">
                  <c:v>3705105344.8387465</c:v>
                </c:pt>
                <c:pt idx="90">
                  <c:v>4560704460.7552462</c:v>
                </c:pt>
                <c:pt idx="91">
                  <c:v>4872468528.378664</c:v>
                </c:pt>
                <c:pt idx="92">
                  <c:v>5951519574.5377493</c:v>
                </c:pt>
                <c:pt idx="93">
                  <c:v>6796046941.874465</c:v>
                </c:pt>
                <c:pt idx="94">
                  <c:v>11192727748.783474</c:v>
                </c:pt>
                <c:pt idx="95">
                  <c:v>15346957702.219509</c:v>
                </c:pt>
                <c:pt idx="96">
                  <c:v>16570013958.855728</c:v>
                </c:pt>
                <c:pt idx="97">
                  <c:v>19126258585.643959</c:v>
                </c:pt>
                <c:pt idx="98">
                  <c:v>22566477343.134205</c:v>
                </c:pt>
                <c:pt idx="99">
                  <c:v>27925269939.594292</c:v>
                </c:pt>
                <c:pt idx="100">
                  <c:v>35752822992.543289</c:v>
                </c:pt>
                <c:pt idx="101">
                  <c:v>41556594254.594513</c:v>
                </c:pt>
                <c:pt idx="102">
                  <c:v>45428055097.959244</c:v>
                </c:pt>
                <c:pt idx="103">
                  <c:v>46616928081.537674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1F-4034-81D3-459090D7B415}"/>
            </c:ext>
          </c:extLst>
        </c:ser>
        <c:ser>
          <c:idx val="1"/>
          <c:order val="1"/>
          <c:tx>
            <c:v>M2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Raw'!$GY$45:$LK$45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101.95391618096168</c:v>
                </c:pt>
                <c:pt idx="2">
                  <c:v>104.38971769582801</c:v>
                </c:pt>
                <c:pt idx="3">
                  <c:v>107.35874148869937</c:v>
                </c:pt>
                <c:pt idx="4">
                  <c:v>111.35892321344454</c:v>
                </c:pt>
                <c:pt idx="5">
                  <c:v>116.71957185498728</c:v>
                </c:pt>
                <c:pt idx="6">
                  <c:v>122.57370760067883</c:v>
                </c:pt>
                <c:pt idx="7">
                  <c:v>126.05205130917189</c:v>
                </c:pt>
                <c:pt idx="8">
                  <c:v>131.88308838706104</c:v>
                </c:pt>
                <c:pt idx="9">
                  <c:v>139.86185441489619</c:v>
                </c:pt>
                <c:pt idx="10">
                  <c:v>160.07666661950455</c:v>
                </c:pt>
                <c:pt idx="11">
                  <c:v>169.33786525236897</c:v>
                </c:pt>
                <c:pt idx="12">
                  <c:v>175.09689879484316</c:v>
                </c:pt>
                <c:pt idx="13">
                  <c:v>180.1344391255499</c:v>
                </c:pt>
                <c:pt idx="14">
                  <c:v>186.24912001736885</c:v>
                </c:pt>
                <c:pt idx="15">
                  <c:v>189.10636981264688</c:v>
                </c:pt>
                <c:pt idx="16">
                  <c:v>196.38494316550128</c:v>
                </c:pt>
                <c:pt idx="17">
                  <c:v>199.97352880127599</c:v>
                </c:pt>
                <c:pt idx="18">
                  <c:v>207.93313762436918</c:v>
                </c:pt>
                <c:pt idx="19">
                  <c:v>214.44868180408</c:v>
                </c:pt>
                <c:pt idx="20">
                  <c:v>216.04036068427845</c:v>
                </c:pt>
                <c:pt idx="21">
                  <c:v>228.09912530633835</c:v>
                </c:pt>
                <c:pt idx="22">
                  <c:v>259.64976510943131</c:v>
                </c:pt>
                <c:pt idx="23">
                  <c:v>275.6256874237273</c:v>
                </c:pt>
                <c:pt idx="24">
                  <c:v>282.82495247156328</c:v>
                </c:pt>
                <c:pt idx="25">
                  <c:v>293.1073691671549</c:v>
                </c:pt>
                <c:pt idx="26">
                  <c:v>305.04267760021952</c:v>
                </c:pt>
                <c:pt idx="27">
                  <c:v>320.3601476803895</c:v>
                </c:pt>
                <c:pt idx="28">
                  <c:v>342.35530330191381</c:v>
                </c:pt>
                <c:pt idx="29">
                  <c:v>368.30409058466182</c:v>
                </c:pt>
                <c:pt idx="30">
                  <c:v>389.40169861682443</c:v>
                </c:pt>
                <c:pt idx="31">
                  <c:v>411.74502929722223</c:v>
                </c:pt>
                <c:pt idx="32">
                  <c:v>433.10219793276093</c:v>
                </c:pt>
                <c:pt idx="33">
                  <c:v>458.94766402429656</c:v>
                </c:pt>
                <c:pt idx="34">
                  <c:v>521.60192765199531</c:v>
                </c:pt>
                <c:pt idx="35">
                  <c:v>555.01293090097658</c:v>
                </c:pt>
                <c:pt idx="36">
                  <c:v>576.91692167055419</c:v>
                </c:pt>
                <c:pt idx="37">
                  <c:v>593.76701217045968</c:v>
                </c:pt>
                <c:pt idx="38">
                  <c:v>615.24234550497488</c:v>
                </c:pt>
                <c:pt idx="39">
                  <c:v>632.65118327837399</c:v>
                </c:pt>
                <c:pt idx="40">
                  <c:v>676.21735733907417</c:v>
                </c:pt>
                <c:pt idx="41">
                  <c:v>728.20813535167508</c:v>
                </c:pt>
                <c:pt idx="42">
                  <c:v>775.15077699904816</c:v>
                </c:pt>
                <c:pt idx="43">
                  <c:v>841.14414925984272</c:v>
                </c:pt>
                <c:pt idx="44">
                  <c:v>925.3400961922199</c:v>
                </c:pt>
                <c:pt idx="45">
                  <c:v>1043.187300945855</c:v>
                </c:pt>
                <c:pt idx="46">
                  <c:v>1280.438828899956</c:v>
                </c:pt>
                <c:pt idx="47">
                  <c:v>1450.5027703834928</c:v>
                </c:pt>
                <c:pt idx="48">
                  <c:v>1604.3659386964696</c:v>
                </c:pt>
                <c:pt idx="49">
                  <c:v>1738.4522126533291</c:v>
                </c:pt>
                <c:pt idx="50">
                  <c:v>1898.0135442099941</c:v>
                </c:pt>
                <c:pt idx="51">
                  <c:v>2118.1456683244664</c:v>
                </c:pt>
                <c:pt idx="52">
                  <c:v>2641.1936167036406</c:v>
                </c:pt>
                <c:pt idx="53">
                  <c:v>3172.9626445412382</c:v>
                </c:pt>
                <c:pt idx="54">
                  <c:v>4073.8501408485904</c:v>
                </c:pt>
                <c:pt idx="55">
                  <c:v>4646.8054965194633</c:v>
                </c:pt>
                <c:pt idx="56">
                  <c:v>5974.9719632825118</c:v>
                </c:pt>
                <c:pt idx="57">
                  <c:v>7791.7193775102332</c:v>
                </c:pt>
                <c:pt idx="58">
                  <c:v>13040.013298040813</c:v>
                </c:pt>
                <c:pt idx="59">
                  <c:v>17974.886852111085</c:v>
                </c:pt>
                <c:pt idx="60">
                  <c:v>25570.86283196383</c:v>
                </c:pt>
                <c:pt idx="61">
                  <c:v>35673.86170544487</c:v>
                </c:pt>
                <c:pt idx="62">
                  <c:v>59804.891141107531</c:v>
                </c:pt>
                <c:pt idx="63">
                  <c:v>100936.93392314637</c:v>
                </c:pt>
                <c:pt idx="64">
                  <c:v>177596.05636681314</c:v>
                </c:pt>
                <c:pt idx="65">
                  <c:v>263646.78418297111</c:v>
                </c:pt>
                <c:pt idx="66">
                  <c:v>474421.01589324698</c:v>
                </c:pt>
                <c:pt idx="67">
                  <c:v>941467.00705018837</c:v>
                </c:pt>
                <c:pt idx="68">
                  <c:v>2066757.4322778492</c:v>
                </c:pt>
                <c:pt idx="69">
                  <c:v>3511593.2283075773</c:v>
                </c:pt>
                <c:pt idx="70">
                  <c:v>5792188.5256809806</c:v>
                </c:pt>
                <c:pt idx="71">
                  <c:v>12245399.659205833</c:v>
                </c:pt>
                <c:pt idx="72">
                  <c:v>24171039.334994931</c:v>
                </c:pt>
                <c:pt idx="73">
                  <c:v>42867419.534095742</c:v>
                </c:pt>
                <c:pt idx="74">
                  <c:v>60323311.667431556</c:v>
                </c:pt>
                <c:pt idx="75">
                  <c:v>74658512.978710502</c:v>
                </c:pt>
                <c:pt idx="76">
                  <c:v>94997897.489509657</c:v>
                </c:pt>
                <c:pt idx="77">
                  <c:v>114290211.95705408</c:v>
                </c:pt>
                <c:pt idx="78">
                  <c:v>152100409.78548723</c:v>
                </c:pt>
                <c:pt idx="79">
                  <c:v>180837175.27805886</c:v>
                </c:pt>
                <c:pt idx="80">
                  <c:v>219493530.48280868</c:v>
                </c:pt>
                <c:pt idx="81">
                  <c:v>333500970.49628162</c:v>
                </c:pt>
                <c:pt idx="82">
                  <c:v>462137073.96947759</c:v>
                </c:pt>
                <c:pt idx="83">
                  <c:v>616581970.27977097</c:v>
                </c:pt>
                <c:pt idx="84">
                  <c:v>710649744.30784369</c:v>
                </c:pt>
                <c:pt idx="85">
                  <c:v>861729579.82162738</c:v>
                </c:pt>
                <c:pt idx="86">
                  <c:v>1047242104.5971571</c:v>
                </c:pt>
                <c:pt idx="87">
                  <c:v>1078402831.5093071</c:v>
                </c:pt>
                <c:pt idx="88">
                  <c:v>1617486870.9636788</c:v>
                </c:pt>
                <c:pt idx="89">
                  <c:v>1890048470.1849947</c:v>
                </c:pt>
                <c:pt idx="90">
                  <c:v>2306593425.6529894</c:v>
                </c:pt>
                <c:pt idx="91">
                  <c:v>2537202928.9916444</c:v>
                </c:pt>
                <c:pt idx="92">
                  <c:v>3187204196.1095023</c:v>
                </c:pt>
                <c:pt idx="93">
                  <c:v>3781581758.1373587</c:v>
                </c:pt>
                <c:pt idx="94">
                  <c:v>6025645898.9222555</c:v>
                </c:pt>
                <c:pt idx="95">
                  <c:v>7950074573.8363485</c:v>
                </c:pt>
                <c:pt idx="96">
                  <c:v>9308634491.7615204</c:v>
                </c:pt>
                <c:pt idx="97">
                  <c:v>11521304572.925568</c:v>
                </c:pt>
                <c:pt idx="98">
                  <c:v>15129441346.080572</c:v>
                </c:pt>
                <c:pt idx="99">
                  <c:v>17872326198.254238</c:v>
                </c:pt>
                <c:pt idx="100">
                  <c:v>23852486902.902878</c:v>
                </c:pt>
                <c:pt idx="101">
                  <c:v>28648741666.908646</c:v>
                </c:pt>
                <c:pt idx="102">
                  <c:v>30315694538.343899</c:v>
                </c:pt>
                <c:pt idx="103">
                  <c:v>33082441522.356014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1F-4034-81D3-459090D7B415}"/>
            </c:ext>
          </c:extLst>
        </c:ser>
        <c:ser>
          <c:idx val="2"/>
          <c:order val="2"/>
          <c:tx>
            <c:v>IPC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Raw'!$GY$46:$LK$46</c:f>
              <c:numCache>
                <c:formatCode>_(* #,##0_);_(* \(#,##0\);_(* "-"??_);_(@_)</c:formatCode>
                <c:ptCount val="117"/>
                <c:pt idx="0">
                  <c:v>99.999999999999986</c:v>
                </c:pt>
                <c:pt idx="1">
                  <c:v>101.6</c:v>
                </c:pt>
                <c:pt idx="2">
                  <c:v>104.4448</c:v>
                </c:pt>
                <c:pt idx="3">
                  <c:v>108.9359264</c:v>
                </c:pt>
                <c:pt idx="4">
                  <c:v>115.58101791039999</c:v>
                </c:pt>
                <c:pt idx="5">
                  <c:v>121.01332575218879</c:v>
                </c:pt>
                <c:pt idx="6">
                  <c:v>124.88575217625882</c:v>
                </c:pt>
                <c:pt idx="7">
                  <c:v>128.6323247415466</c:v>
                </c:pt>
                <c:pt idx="8">
                  <c:v>134.29214703017465</c:v>
                </c:pt>
                <c:pt idx="9">
                  <c:v>141.14104652871353</c:v>
                </c:pt>
                <c:pt idx="10">
                  <c:v>147.91581676209179</c:v>
                </c:pt>
                <c:pt idx="11">
                  <c:v>151.16996473085783</c:v>
                </c:pt>
                <c:pt idx="12">
                  <c:v>156.15857356697612</c:v>
                </c:pt>
                <c:pt idx="13">
                  <c:v>159.90637933258353</c:v>
                </c:pt>
                <c:pt idx="14">
                  <c:v>166.46254088521945</c:v>
                </c:pt>
                <c:pt idx="15">
                  <c:v>175.95090571567695</c:v>
                </c:pt>
                <c:pt idx="16">
                  <c:v>185.98010734147053</c:v>
                </c:pt>
                <c:pt idx="17">
                  <c:v>194.16323206449522</c:v>
                </c:pt>
                <c:pt idx="18">
                  <c:v>202.12392457913953</c:v>
                </c:pt>
                <c:pt idx="19">
                  <c:v>210.00675763772594</c:v>
                </c:pt>
                <c:pt idx="20">
                  <c:v>220.08708200433682</c:v>
                </c:pt>
                <c:pt idx="21">
                  <c:v>231.09143610455368</c:v>
                </c:pt>
                <c:pt idx="22">
                  <c:v>241.95273360146771</c:v>
                </c:pt>
                <c:pt idx="23">
                  <c:v>254.77622848234546</c:v>
                </c:pt>
                <c:pt idx="24">
                  <c:v>274.64877430396842</c:v>
                </c:pt>
                <c:pt idx="25">
                  <c:v>288.10656424486291</c:v>
                </c:pt>
                <c:pt idx="26">
                  <c:v>303.66431871408548</c:v>
                </c:pt>
                <c:pt idx="27">
                  <c:v>323.09883511178703</c:v>
                </c:pt>
                <c:pt idx="28">
                  <c:v>348.94674192073001</c:v>
                </c:pt>
                <c:pt idx="29">
                  <c:v>383.14352262896165</c:v>
                </c:pt>
                <c:pt idx="30">
                  <c:v>424.52302307288954</c:v>
                </c:pt>
                <c:pt idx="31">
                  <c:v>477.16387793392795</c:v>
                </c:pt>
                <c:pt idx="32">
                  <c:v>532.03772389632957</c:v>
                </c:pt>
                <c:pt idx="33">
                  <c:v>592.69002442051124</c:v>
                </c:pt>
                <c:pt idx="34">
                  <c:v>658.47861713118789</c:v>
                </c:pt>
                <c:pt idx="35">
                  <c:v>715.76625682160136</c:v>
                </c:pt>
                <c:pt idx="36">
                  <c:v>782.33251870601032</c:v>
                </c:pt>
                <c:pt idx="37">
                  <c:v>850.39544783343308</c:v>
                </c:pt>
                <c:pt idx="38">
                  <c:v>939.68696985594352</c:v>
                </c:pt>
                <c:pt idx="39">
                  <c:v>1075.0018935151995</c:v>
                </c:pt>
                <c:pt idx="40">
                  <c:v>1273.8772438155113</c:v>
                </c:pt>
                <c:pt idx="41">
                  <c:v>1518.4616746280894</c:v>
                </c:pt>
                <c:pt idx="42">
                  <c:v>1650.5678403207332</c:v>
                </c:pt>
                <c:pt idx="43">
                  <c:v>1767.7581569835049</c:v>
                </c:pt>
                <c:pt idx="44">
                  <c:v>1930.3919074259879</c:v>
                </c:pt>
                <c:pt idx="45">
                  <c:v>2084.8232600200668</c:v>
                </c:pt>
                <c:pt idx="46">
                  <c:v>2326.6627581823946</c:v>
                </c:pt>
                <c:pt idx="47">
                  <c:v>2677.9888346679363</c:v>
                </c:pt>
                <c:pt idx="48">
                  <c:v>3149.3148695694931</c:v>
                </c:pt>
                <c:pt idx="49">
                  <c:v>3549.2778580048189</c:v>
                </c:pt>
                <c:pt idx="50">
                  <c:v>3918.4027552373204</c:v>
                </c:pt>
                <c:pt idx="51">
                  <c:v>4243.6301839220187</c:v>
                </c:pt>
                <c:pt idx="52">
                  <c:v>4740.1349154408945</c:v>
                </c:pt>
                <c:pt idx="53">
                  <c:v>5323.1715100401243</c:v>
                </c:pt>
                <c:pt idx="54">
                  <c:v>6052.4460069156221</c:v>
                </c:pt>
                <c:pt idx="55">
                  <c:v>7202.4107482295904</c:v>
                </c:pt>
                <c:pt idx="56">
                  <c:v>9082.2399535175136</c:v>
                </c:pt>
                <c:pt idx="57">
                  <c:v>11979.474498689602</c:v>
                </c:pt>
                <c:pt idx="58">
                  <c:v>16567.613231687723</c:v>
                </c:pt>
                <c:pt idx="59">
                  <c:v>25779.206188506098</c:v>
                </c:pt>
                <c:pt idx="60">
                  <c:v>42793.482272920119</c:v>
                </c:pt>
                <c:pt idx="61">
                  <c:v>61922.168848915418</c:v>
                </c:pt>
                <c:pt idx="62">
                  <c:v>87248.335908121837</c:v>
                </c:pt>
                <c:pt idx="63">
                  <c:v>135932.9073448538</c:v>
                </c:pt>
                <c:pt idx="64">
                  <c:v>285866.90414622746</c:v>
                </c:pt>
                <c:pt idx="65">
                  <c:v>562300.2004556295</c:v>
                </c:pt>
                <c:pt idx="66">
                  <c:v>1020012.5636265118</c:v>
                </c:pt>
                <c:pt idx="67">
                  <c:v>1795222.1119826611</c:v>
                </c:pt>
                <c:pt idx="68">
                  <c:v>4087720.7489845194</c:v>
                </c:pt>
                <c:pt idx="69">
                  <c:v>7689002.7288398789</c:v>
                </c:pt>
                <c:pt idx="70">
                  <c:v>17161854.090770613</c:v>
                </c:pt>
                <c:pt idx="71">
                  <c:v>33534262.893365785</c:v>
                </c:pt>
                <c:pt idx="72">
                  <c:v>99462623.741722912</c:v>
                </c:pt>
                <c:pt idx="73">
                  <c:v>213247865.30225393</c:v>
                </c:pt>
                <c:pt idx="74">
                  <c:v>287458122.42743826</c:v>
                </c:pt>
                <c:pt idx="75">
                  <c:v>384618967.80791241</c:v>
                </c:pt>
                <c:pt idx="76">
                  <c:v>536543460.09203786</c:v>
                </c:pt>
                <c:pt idx="77">
                  <c:v>655119564.77237821</c:v>
                </c:pt>
                <c:pt idx="78">
                  <c:v>782212760.33821952</c:v>
                </c:pt>
                <c:pt idx="79">
                  <c:v>1052858375.4152435</c:v>
                </c:pt>
                <c:pt idx="80">
                  <c:v>1602450447.3820007</c:v>
                </c:pt>
                <c:pt idx="81">
                  <c:v>1964604248.4903331</c:v>
                </c:pt>
                <c:pt idx="82">
                  <c:v>2469507540.3523488</c:v>
                </c:pt>
                <c:pt idx="83">
                  <c:v>3247402415.5633383</c:v>
                </c:pt>
                <c:pt idx="84">
                  <c:v>5267286718.0437346</c:v>
                </c:pt>
                <c:pt idx="85">
                  <c:v>6415555222.5772686</c:v>
                </c:pt>
                <c:pt idx="86">
                  <c:v>7268824067.1800451</c:v>
                </c:pt>
                <c:pt idx="87">
                  <c:v>9267750685.6545563</c:v>
                </c:pt>
                <c:pt idx="88">
                  <c:v>12845102450.317217</c:v>
                </c:pt>
                <c:pt idx="89">
                  <c:v>16069223165.346838</c:v>
                </c:pt>
                <c:pt idx="90">
                  <c:v>19218790905.754814</c:v>
                </c:pt>
                <c:pt idx="91">
                  <c:v>23965832259.47625</c:v>
                </c:pt>
                <c:pt idx="92">
                  <c:v>30652299459.870125</c:v>
                </c:pt>
                <c:pt idx="93">
                  <c:v>40001250795.130516</c:v>
                </c:pt>
                <c:pt idx="94">
                  <c:v>56001751113.182709</c:v>
                </c:pt>
                <c:pt idx="95">
                  <c:v>99403108225.899307</c:v>
                </c:pt>
                <c:pt idx="96">
                  <c:v>145724956659.1684</c:v>
                </c:pt>
                <c:pt idx="97">
                  <c:v>194979992009.96732</c:v>
                </c:pt>
                <c:pt idx="98">
                  <c:v>226371770723.57205</c:v>
                </c:pt>
                <c:pt idx="99">
                  <c:v>282059226321.57074</c:v>
                </c:pt>
                <c:pt idx="100">
                  <c:v>362446105823.21844</c:v>
                </c:pt>
                <c:pt idx="101">
                  <c:v>419350144437.46375</c:v>
                </c:pt>
                <c:pt idx="102">
                  <c:v>489381618558.52026</c:v>
                </c:pt>
                <c:pt idx="103">
                  <c:v>586279179033.10718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1F-4034-81D3-459090D7B415}"/>
            </c:ext>
          </c:extLst>
        </c:ser>
        <c:ser>
          <c:idx val="3"/>
          <c:order val="3"/>
          <c:tx>
            <c:v>Tipo de Cambio Paralelo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'Monthly Raw'!$GY$4:$LK$4</c:f>
              <c:numCache>
                <c:formatCode>m/d/yyyy</c:formatCode>
                <c:ptCount val="117"/>
                <c:pt idx="0">
                  <c:v>41275</c:v>
                </c:pt>
                <c:pt idx="1">
                  <c:v>41306</c:v>
                </c:pt>
                <c:pt idx="2">
                  <c:v>41334</c:v>
                </c:pt>
                <c:pt idx="3">
                  <c:v>41365</c:v>
                </c:pt>
                <c:pt idx="4">
                  <c:v>41395</c:v>
                </c:pt>
                <c:pt idx="5">
                  <c:v>41426</c:v>
                </c:pt>
                <c:pt idx="6">
                  <c:v>41456</c:v>
                </c:pt>
                <c:pt idx="7">
                  <c:v>41487</c:v>
                </c:pt>
                <c:pt idx="8">
                  <c:v>41518</c:v>
                </c:pt>
                <c:pt idx="9">
                  <c:v>41548</c:v>
                </c:pt>
                <c:pt idx="10">
                  <c:v>41579</c:v>
                </c:pt>
                <c:pt idx="11">
                  <c:v>41609</c:v>
                </c:pt>
                <c:pt idx="12">
                  <c:v>41640</c:v>
                </c:pt>
                <c:pt idx="13">
                  <c:v>41671</c:v>
                </c:pt>
                <c:pt idx="14">
                  <c:v>41699</c:v>
                </c:pt>
                <c:pt idx="15">
                  <c:v>41730</c:v>
                </c:pt>
                <c:pt idx="16">
                  <c:v>41760</c:v>
                </c:pt>
                <c:pt idx="17">
                  <c:v>41791</c:v>
                </c:pt>
                <c:pt idx="18">
                  <c:v>41821</c:v>
                </c:pt>
                <c:pt idx="19">
                  <c:v>41852</c:v>
                </c:pt>
                <c:pt idx="20">
                  <c:v>41883</c:v>
                </c:pt>
                <c:pt idx="21">
                  <c:v>41913</c:v>
                </c:pt>
                <c:pt idx="22">
                  <c:v>41944</c:v>
                </c:pt>
                <c:pt idx="23">
                  <c:v>41974</c:v>
                </c:pt>
                <c:pt idx="24">
                  <c:v>42005</c:v>
                </c:pt>
                <c:pt idx="25">
                  <c:v>42036</c:v>
                </c:pt>
                <c:pt idx="26">
                  <c:v>42064</c:v>
                </c:pt>
                <c:pt idx="27">
                  <c:v>42095</c:v>
                </c:pt>
                <c:pt idx="28">
                  <c:v>42125</c:v>
                </c:pt>
                <c:pt idx="29">
                  <c:v>42156</c:v>
                </c:pt>
                <c:pt idx="30">
                  <c:v>42186</c:v>
                </c:pt>
                <c:pt idx="31">
                  <c:v>42217</c:v>
                </c:pt>
                <c:pt idx="32">
                  <c:v>42248</c:v>
                </c:pt>
                <c:pt idx="33">
                  <c:v>42278</c:v>
                </c:pt>
                <c:pt idx="34">
                  <c:v>42309</c:v>
                </c:pt>
                <c:pt idx="35">
                  <c:v>42339</c:v>
                </c:pt>
                <c:pt idx="36">
                  <c:v>42370</c:v>
                </c:pt>
                <c:pt idx="37">
                  <c:v>42401</c:v>
                </c:pt>
                <c:pt idx="38">
                  <c:v>42430</c:v>
                </c:pt>
                <c:pt idx="39">
                  <c:v>42461</c:v>
                </c:pt>
                <c:pt idx="40">
                  <c:v>42491</c:v>
                </c:pt>
                <c:pt idx="41">
                  <c:v>42522</c:v>
                </c:pt>
                <c:pt idx="42">
                  <c:v>42552</c:v>
                </c:pt>
                <c:pt idx="43">
                  <c:v>42583</c:v>
                </c:pt>
                <c:pt idx="44">
                  <c:v>42614</c:v>
                </c:pt>
                <c:pt idx="45">
                  <c:v>42644</c:v>
                </c:pt>
                <c:pt idx="46">
                  <c:v>42675</c:v>
                </c:pt>
                <c:pt idx="47">
                  <c:v>42705</c:v>
                </c:pt>
                <c:pt idx="48">
                  <c:v>42736</c:v>
                </c:pt>
                <c:pt idx="49">
                  <c:v>42767</c:v>
                </c:pt>
                <c:pt idx="50">
                  <c:v>42795</c:v>
                </c:pt>
                <c:pt idx="51">
                  <c:v>42826</c:v>
                </c:pt>
                <c:pt idx="52">
                  <c:v>42856</c:v>
                </c:pt>
                <c:pt idx="53">
                  <c:v>42887</c:v>
                </c:pt>
                <c:pt idx="54">
                  <c:v>42917</c:v>
                </c:pt>
                <c:pt idx="55">
                  <c:v>42948</c:v>
                </c:pt>
                <c:pt idx="56">
                  <c:v>42979</c:v>
                </c:pt>
                <c:pt idx="57">
                  <c:v>43009</c:v>
                </c:pt>
                <c:pt idx="58">
                  <c:v>43040</c:v>
                </c:pt>
                <c:pt idx="59">
                  <c:v>43070</c:v>
                </c:pt>
                <c:pt idx="60">
                  <c:v>43101</c:v>
                </c:pt>
                <c:pt idx="61">
                  <c:v>43132</c:v>
                </c:pt>
                <c:pt idx="62">
                  <c:v>43160</c:v>
                </c:pt>
                <c:pt idx="63">
                  <c:v>43191</c:v>
                </c:pt>
                <c:pt idx="64">
                  <c:v>43221</c:v>
                </c:pt>
                <c:pt idx="65">
                  <c:v>43252</c:v>
                </c:pt>
                <c:pt idx="66">
                  <c:v>43282</c:v>
                </c:pt>
                <c:pt idx="67">
                  <c:v>43313</c:v>
                </c:pt>
                <c:pt idx="68">
                  <c:v>43344</c:v>
                </c:pt>
                <c:pt idx="69">
                  <c:v>43374</c:v>
                </c:pt>
                <c:pt idx="70">
                  <c:v>43405</c:v>
                </c:pt>
                <c:pt idx="71">
                  <c:v>43435</c:v>
                </c:pt>
                <c:pt idx="72">
                  <c:v>43466</c:v>
                </c:pt>
                <c:pt idx="73">
                  <c:v>43497</c:v>
                </c:pt>
                <c:pt idx="74">
                  <c:v>43525</c:v>
                </c:pt>
                <c:pt idx="75">
                  <c:v>43556</c:v>
                </c:pt>
                <c:pt idx="76">
                  <c:v>43586</c:v>
                </c:pt>
                <c:pt idx="77">
                  <c:v>43617</c:v>
                </c:pt>
                <c:pt idx="78">
                  <c:v>43647</c:v>
                </c:pt>
                <c:pt idx="79">
                  <c:v>43678</c:v>
                </c:pt>
                <c:pt idx="80">
                  <c:v>43709</c:v>
                </c:pt>
                <c:pt idx="81">
                  <c:v>43739</c:v>
                </c:pt>
                <c:pt idx="82">
                  <c:v>43770</c:v>
                </c:pt>
                <c:pt idx="83">
                  <c:v>43800</c:v>
                </c:pt>
                <c:pt idx="84">
                  <c:v>43831</c:v>
                </c:pt>
                <c:pt idx="85">
                  <c:v>43862</c:v>
                </c:pt>
                <c:pt idx="86">
                  <c:v>43891</c:v>
                </c:pt>
                <c:pt idx="87">
                  <c:v>43922</c:v>
                </c:pt>
                <c:pt idx="88">
                  <c:v>43952</c:v>
                </c:pt>
                <c:pt idx="89">
                  <c:v>43983</c:v>
                </c:pt>
                <c:pt idx="90">
                  <c:v>44013</c:v>
                </c:pt>
                <c:pt idx="91">
                  <c:v>44044</c:v>
                </c:pt>
                <c:pt idx="92">
                  <c:v>44075</c:v>
                </c:pt>
                <c:pt idx="93">
                  <c:v>44105</c:v>
                </c:pt>
                <c:pt idx="94">
                  <c:v>44136</c:v>
                </c:pt>
                <c:pt idx="95">
                  <c:v>44166</c:v>
                </c:pt>
                <c:pt idx="96">
                  <c:v>44197</c:v>
                </c:pt>
                <c:pt idx="97">
                  <c:v>44228</c:v>
                </c:pt>
                <c:pt idx="98">
                  <c:v>44256</c:v>
                </c:pt>
                <c:pt idx="99">
                  <c:v>44287</c:v>
                </c:pt>
                <c:pt idx="100">
                  <c:v>44317</c:v>
                </c:pt>
                <c:pt idx="101">
                  <c:v>44348</c:v>
                </c:pt>
                <c:pt idx="102">
                  <c:v>44378</c:v>
                </c:pt>
                <c:pt idx="103">
                  <c:v>44409</c:v>
                </c:pt>
                <c:pt idx="104">
                  <c:v>44440</c:v>
                </c:pt>
                <c:pt idx="105">
                  <c:v>44470</c:v>
                </c:pt>
              </c:numCache>
            </c:numRef>
          </c:xVal>
          <c:yVal>
            <c:numRef>
              <c:f>'Monthly Raw'!$GY$48:$LK$48</c:f>
              <c:numCache>
                <c:formatCode>_(* #,##0_);_(* \(#,##0\);_(* "-"??_);_(@_)</c:formatCode>
                <c:ptCount val="117"/>
                <c:pt idx="0">
                  <c:v>100</c:v>
                </c:pt>
                <c:pt idx="1">
                  <c:v>116.85393258426964</c:v>
                </c:pt>
                <c:pt idx="2">
                  <c:v>116.85393258426964</c:v>
                </c:pt>
                <c:pt idx="3">
                  <c:v>135.63402889245586</c:v>
                </c:pt>
                <c:pt idx="4">
                  <c:v>152.11342964151953</c:v>
                </c:pt>
                <c:pt idx="5">
                  <c:v>169.34189406099517</c:v>
                </c:pt>
                <c:pt idx="6">
                  <c:v>169.18138041733548</c:v>
                </c:pt>
                <c:pt idx="7">
                  <c:v>199.89299090422685</c:v>
                </c:pt>
                <c:pt idx="8">
                  <c:v>227.23381487426434</c:v>
                </c:pt>
                <c:pt idx="9">
                  <c:v>303.42429106474054</c:v>
                </c:pt>
                <c:pt idx="10">
                  <c:v>332.74478330658104</c:v>
                </c:pt>
                <c:pt idx="11">
                  <c:v>342.96415195291593</c:v>
                </c:pt>
                <c:pt idx="12">
                  <c:v>427.39432851792395</c:v>
                </c:pt>
                <c:pt idx="13">
                  <c:v>460.13911182450505</c:v>
                </c:pt>
                <c:pt idx="14">
                  <c:v>374.69234884965221</c:v>
                </c:pt>
                <c:pt idx="15">
                  <c:v>371.7495987158909</c:v>
                </c:pt>
                <c:pt idx="16">
                  <c:v>376.99304440877472</c:v>
                </c:pt>
                <c:pt idx="17">
                  <c:v>387.21241305510966</c:v>
                </c:pt>
                <c:pt idx="18">
                  <c:v>413.75066880684858</c:v>
                </c:pt>
                <c:pt idx="19">
                  <c:v>469.87693953986087</c:v>
                </c:pt>
                <c:pt idx="20">
                  <c:v>538.20224719101134</c:v>
                </c:pt>
                <c:pt idx="21">
                  <c:v>548.74264312466562</c:v>
                </c:pt>
                <c:pt idx="22">
                  <c:v>822.1508828250403</c:v>
                </c:pt>
                <c:pt idx="23">
                  <c:v>926.91278758694511</c:v>
                </c:pt>
                <c:pt idx="24">
                  <c:v>1015.7838416265382</c:v>
                </c:pt>
                <c:pt idx="25">
                  <c:v>1188.4430176565008</c:v>
                </c:pt>
                <c:pt idx="26">
                  <c:v>1351.4713750668807</c:v>
                </c:pt>
                <c:pt idx="27">
                  <c:v>1493.9539860888174</c:v>
                </c:pt>
                <c:pt idx="28">
                  <c:v>2152.7554842161585</c:v>
                </c:pt>
                <c:pt idx="29">
                  <c:v>2591.813804173355</c:v>
                </c:pt>
                <c:pt idx="30">
                  <c:v>3626.8057784911721</c:v>
                </c:pt>
                <c:pt idx="31">
                  <c:v>3736.4901016586414</c:v>
                </c:pt>
                <c:pt idx="32">
                  <c:v>4403.9593365436067</c:v>
                </c:pt>
                <c:pt idx="33">
                  <c:v>4205.0294275013375</c:v>
                </c:pt>
                <c:pt idx="34">
                  <c:v>4781.9689673622261</c:v>
                </c:pt>
                <c:pt idx="35">
                  <c:v>4458.6944890315681</c:v>
                </c:pt>
                <c:pt idx="36">
                  <c:v>5265.5430711610497</c:v>
                </c:pt>
                <c:pt idx="37">
                  <c:v>5830.1765650080279</c:v>
                </c:pt>
                <c:pt idx="38">
                  <c:v>6273.6757624398088</c:v>
                </c:pt>
                <c:pt idx="39">
                  <c:v>5967.7902621722869</c:v>
                </c:pt>
                <c:pt idx="40">
                  <c:v>5444.3017656500806</c:v>
                </c:pt>
                <c:pt idx="41">
                  <c:v>5583.9486356340294</c:v>
                </c:pt>
                <c:pt idx="42">
                  <c:v>5381.1663991439282</c:v>
                </c:pt>
                <c:pt idx="43">
                  <c:v>5504.8154093097919</c:v>
                </c:pt>
                <c:pt idx="44">
                  <c:v>5769.6094168004274</c:v>
                </c:pt>
                <c:pt idx="45">
                  <c:v>8031.942215088282</c:v>
                </c:pt>
                <c:pt idx="46">
                  <c:v>24282.825040128409</c:v>
                </c:pt>
                <c:pt idx="47">
                  <c:v>16932.691278758692</c:v>
                </c:pt>
                <c:pt idx="48">
                  <c:v>18967.415730337074</c:v>
                </c:pt>
                <c:pt idx="49">
                  <c:v>23162.707330123056</c:v>
                </c:pt>
                <c:pt idx="50">
                  <c:v>20282.557517388974</c:v>
                </c:pt>
                <c:pt idx="51">
                  <c:v>22916.907437132155</c:v>
                </c:pt>
                <c:pt idx="52">
                  <c:v>32685.767790262176</c:v>
                </c:pt>
                <c:pt idx="53">
                  <c:v>41631.621187800971</c:v>
                </c:pt>
                <c:pt idx="54">
                  <c:v>59849.919743178179</c:v>
                </c:pt>
                <c:pt idx="55">
                  <c:v>94868.111289459601</c:v>
                </c:pt>
                <c:pt idx="56">
                  <c:v>155944.94382022475</c:v>
                </c:pt>
                <c:pt idx="57">
                  <c:v>220411.2894596041</c:v>
                </c:pt>
                <c:pt idx="58">
                  <c:v>520025.20064205478</c:v>
                </c:pt>
                <c:pt idx="59">
                  <c:v>596111.44997324783</c:v>
                </c:pt>
                <c:pt idx="60">
                  <c:v>1261541.5730337079</c:v>
                </c:pt>
                <c:pt idx="61">
                  <c:v>1148504.1733547354</c:v>
                </c:pt>
                <c:pt idx="62">
                  <c:v>1605136.4365971109</c:v>
                </c:pt>
                <c:pt idx="63">
                  <c:v>4109149.2776886043</c:v>
                </c:pt>
                <c:pt idx="64">
                  <c:v>9695024.0770465508</c:v>
                </c:pt>
                <c:pt idx="65">
                  <c:v>18726591.76029963</c:v>
                </c:pt>
                <c:pt idx="66">
                  <c:v>19181380.417335477</c:v>
                </c:pt>
                <c:pt idx="67">
                  <c:v>46548956.661316223</c:v>
                </c:pt>
                <c:pt idx="68">
                  <c:v>52434456.928838953</c:v>
                </c:pt>
                <c:pt idx="69">
                  <c:v>127340823.97003743</c:v>
                </c:pt>
                <c:pt idx="70">
                  <c:v>217308721.24130547</c:v>
                </c:pt>
                <c:pt idx="71">
                  <c:v>390583199.57196355</c:v>
                </c:pt>
                <c:pt idx="72">
                  <c:v>1449973247.7260563</c:v>
                </c:pt>
                <c:pt idx="73">
                  <c:v>1991974317.817014</c:v>
                </c:pt>
                <c:pt idx="74">
                  <c:v>1967972177.6350987</c:v>
                </c:pt>
                <c:pt idx="75">
                  <c:v>3276618512.5735683</c:v>
                </c:pt>
                <c:pt idx="76">
                  <c:v>3395933654.3606205</c:v>
                </c:pt>
                <c:pt idx="77">
                  <c:v>4215623327.9828777</c:v>
                </c:pt>
                <c:pt idx="78">
                  <c:v>6746388443.0176554</c:v>
                </c:pt>
                <c:pt idx="79">
                  <c:v>13884430176.565006</c:v>
                </c:pt>
                <c:pt idx="80">
                  <c:v>11395933654.360619</c:v>
                </c:pt>
                <c:pt idx="81">
                  <c:v>13244686998.394861</c:v>
                </c:pt>
                <c:pt idx="82">
                  <c:v>22254681647.940067</c:v>
                </c:pt>
                <c:pt idx="83">
                  <c:v>29268496522.20438</c:v>
                </c:pt>
                <c:pt idx="84">
                  <c:v>40136436597.110741</c:v>
                </c:pt>
                <c:pt idx="85">
                  <c:v>40915997859.818077</c:v>
                </c:pt>
                <c:pt idx="86">
                  <c:v>46743713215.623314</c:v>
                </c:pt>
                <c:pt idx="87">
                  <c:v>95073269127.875839</c:v>
                </c:pt>
                <c:pt idx="88">
                  <c:v>105362236490.10161</c:v>
                </c:pt>
                <c:pt idx="89">
                  <c:v>110823440342.42905</c:v>
                </c:pt>
                <c:pt idx="90">
                  <c:v>143403959336.54355</c:v>
                </c:pt>
                <c:pt idx="91">
                  <c:v>180214553237.02505</c:v>
                </c:pt>
                <c:pt idx="92">
                  <c:v>241881626538.25568</c:v>
                </c:pt>
                <c:pt idx="93">
                  <c:v>290216110219.36853</c:v>
                </c:pt>
                <c:pt idx="94">
                  <c:v>649573964686.99817</c:v>
                </c:pt>
                <c:pt idx="95">
                  <c:v>698391353665.06116</c:v>
                </c:pt>
                <c:pt idx="96">
                  <c:v>989902632423.75549</c:v>
                </c:pt>
                <c:pt idx="97">
                  <c:v>1003211091492.7764</c:v>
                </c:pt>
                <c:pt idx="98">
                  <c:v>1158223670411.9844</c:v>
                </c:pt>
                <c:pt idx="99">
                  <c:v>1552072236490.1008</c:v>
                </c:pt>
                <c:pt idx="100">
                  <c:v>1669509395398.6079</c:v>
                </c:pt>
                <c:pt idx="101">
                  <c:v>1701781118245.0498</c:v>
                </c:pt>
                <c:pt idx="102">
                  <c:v>2214613344034.2417</c:v>
                </c:pt>
                <c:pt idx="103">
                  <c:v>2214041637239.1641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1F-4034-81D3-459090D7B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500856"/>
        <c:axId val="460501184"/>
      </c:scatterChart>
      <c:valAx>
        <c:axId val="460500856"/>
        <c:scaling>
          <c:orientation val="minMax"/>
          <c:min val="4127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01184"/>
        <c:crosses val="autoZero"/>
        <c:crossBetween val="midCat"/>
        <c:majorUnit val="365"/>
      </c:valAx>
      <c:valAx>
        <c:axId val="460501184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500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Recaudación no Petrolera y Financiamiento Monetario </a:t>
            </a:r>
            <a:br>
              <a:rPr lang="en-US" sz="1800"/>
            </a:br>
            <a:r>
              <a:rPr lang="en-US" sz="1800"/>
              <a:t>(millardos</a:t>
            </a:r>
            <a:r>
              <a:rPr lang="en-US" sz="1800" baseline="0"/>
              <a:t> de dólares</a:t>
            </a:r>
            <a:r>
              <a:rPr lang="en-US" sz="1800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Recaudacion Tributaria No-Petrolera (12 meses)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Raw'!$C$61:$KX$61</c:f>
              <c:numCache>
                <c:formatCode>General</c:formatCode>
                <c:ptCount val="308"/>
                <c:pt idx="143" formatCode="_(* #,##0.00_);_(* \(#,##0.00\);_(* &quot;-&quot;??_);_(@_)">
                  <c:v>12.533162462487143</c:v>
                </c:pt>
                <c:pt idx="144" formatCode="_(* #,##0.00_);_(* \(#,##0.00\);_(* &quot;-&quot;??_);_(@_)">
                  <c:v>12.268663609856667</c:v>
                </c:pt>
                <c:pt idx="145" formatCode="_(* #,##0.00_);_(* \(#,##0.00\);_(* &quot;-&quot;??_);_(@_)">
                  <c:v>12.174172292286739</c:v>
                </c:pt>
                <c:pt idx="146" formatCode="_(* #,##0.00_);_(* \(#,##0.00\);_(* &quot;-&quot;??_);_(@_)">
                  <c:v>12.269033260700315</c:v>
                </c:pt>
                <c:pt idx="147" formatCode="_(* #,##0.00_);_(* \(#,##0.00\);_(* &quot;-&quot;??_);_(@_)">
                  <c:v>12.742845456975623</c:v>
                </c:pt>
                <c:pt idx="148" formatCode="_(* #,##0.00_);_(* \(#,##0.00\);_(* &quot;-&quot;??_);_(@_)">
                  <c:v>13.01319242440545</c:v>
                </c:pt>
                <c:pt idx="149" formatCode="_(* #,##0.00_);_(* \(#,##0.00\);_(* &quot;-&quot;??_);_(@_)">
                  <c:v>13.410772605155504</c:v>
                </c:pt>
                <c:pt idx="150" formatCode="_(* #,##0.00_);_(* \(#,##0.00\);_(* &quot;-&quot;??_);_(@_)">
                  <c:v>14.072728378414562</c:v>
                </c:pt>
                <c:pt idx="151" formatCode="_(* #,##0.00_);_(* \(#,##0.00\);_(* &quot;-&quot;??_);_(@_)">
                  <c:v>14.639902102250705</c:v>
                </c:pt>
                <c:pt idx="152" formatCode="_(* #,##0.00_);_(* \(#,##0.00\);_(* &quot;-&quot;??_);_(@_)">
                  <c:v>15.14973633233001</c:v>
                </c:pt>
                <c:pt idx="153" formatCode="_(* #,##0.00_);_(* \(#,##0.00\);_(* &quot;-&quot;??_);_(@_)">
                  <c:v>15.594056891305268</c:v>
                </c:pt>
                <c:pt idx="154" formatCode="_(* #,##0.00_);_(* \(#,##0.00\);_(* &quot;-&quot;??_);_(@_)">
                  <c:v>15.940996836277343</c:v>
                </c:pt>
                <c:pt idx="155" formatCode="_(* #,##0.00_);_(* \(#,##0.00\);_(* &quot;-&quot;??_);_(@_)">
                  <c:v>16.211887322953203</c:v>
                </c:pt>
                <c:pt idx="156" formatCode="_(* #,##0.00_);_(* \(#,##0.00\);_(* &quot;-&quot;??_);_(@_)">
                  <c:v>16.350064287500224</c:v>
                </c:pt>
                <c:pt idx="157" formatCode="_(* #,##0.00_);_(* \(#,##0.00\);_(* &quot;-&quot;??_);_(@_)">
                  <c:v>16.342505482720625</c:v>
                </c:pt>
                <c:pt idx="158" formatCode="_(* #,##0.00_);_(* \(#,##0.00\);_(* &quot;-&quot;??_);_(@_)">
                  <c:v>16.158463186019315</c:v>
                </c:pt>
                <c:pt idx="159" formatCode="_(* #,##0.00_);_(* \(#,##0.00\);_(* &quot;-&quot;??_);_(@_)">
                  <c:v>15.398878833333905</c:v>
                </c:pt>
                <c:pt idx="160" formatCode="_(* #,##0.00_);_(* \(#,##0.00\);_(* &quot;-&quot;??_);_(@_)">
                  <c:v>15.028322095215778</c:v>
                </c:pt>
                <c:pt idx="161" formatCode="_(* #,##0.00_);_(* \(#,##0.00\);_(* &quot;-&quot;??_);_(@_)">
                  <c:v>14.520831960908067</c:v>
                </c:pt>
                <c:pt idx="162" formatCode="_(* #,##0.00_);_(* \(#,##0.00\);_(* &quot;-&quot;??_);_(@_)">
                  <c:v>13.886594412034842</c:v>
                </c:pt>
                <c:pt idx="163" formatCode="_(* #,##0.00_);_(* \(#,##0.00\);_(* &quot;-&quot;??_);_(@_)">
                  <c:v>13.402631107841668</c:v>
                </c:pt>
                <c:pt idx="164" formatCode="_(* #,##0.00_);_(* \(#,##0.00\);_(* &quot;-&quot;??_);_(@_)">
                  <c:v>13.241951709140034</c:v>
                </c:pt>
                <c:pt idx="165" formatCode="_(* #,##0.00_);_(* \(#,##0.00\);_(* &quot;-&quot;??_);_(@_)">
                  <c:v>13.3424466428107</c:v>
                </c:pt>
                <c:pt idx="166" formatCode="_(* #,##0.00_);_(* \(#,##0.00\);_(* &quot;-&quot;??_);_(@_)">
                  <c:v>13.575963610501125</c:v>
                </c:pt>
                <c:pt idx="167" formatCode="_(* #,##0.00_);_(* \(#,##0.00\);_(* &quot;-&quot;??_);_(@_)">
                  <c:v>13.654327351608796</c:v>
                </c:pt>
                <c:pt idx="168" formatCode="_(* #,##0.00_);_(* \(#,##0.00\);_(* &quot;-&quot;??_);_(@_)">
                  <c:v>14.502795259319798</c:v>
                </c:pt>
                <c:pt idx="169" formatCode="_(* #,##0.00_);_(* \(#,##0.00\);_(* &quot;-&quot;??_);_(@_)">
                  <c:v>15.232327792634264</c:v>
                </c:pt>
                <c:pt idx="170" formatCode="_(* #,##0.00_);_(* \(#,##0.00\);_(* &quot;-&quot;??_);_(@_)">
                  <c:v>15.070488155714138</c:v>
                </c:pt>
                <c:pt idx="171" formatCode="_(* #,##0.00_);_(* \(#,##0.00\);_(* &quot;-&quot;??_);_(@_)">
                  <c:v>15.166864983810946</c:v>
                </c:pt>
                <c:pt idx="172" formatCode="_(* #,##0.00_);_(* \(#,##0.00\);_(* &quot;-&quot;??_);_(@_)">
                  <c:v>15.451174128702865</c:v>
                </c:pt>
                <c:pt idx="173" formatCode="_(* #,##0.00_);_(* \(#,##0.00\);_(* &quot;-&quot;??_);_(@_)">
                  <c:v>15.419243181539029</c:v>
                </c:pt>
                <c:pt idx="174" formatCode="_(* #,##0.00_);_(* \(#,##0.00\);_(* &quot;-&quot;??_);_(@_)">
                  <c:v>15.374992017490291</c:v>
                </c:pt>
                <c:pt idx="175" formatCode="_(* #,##0.00_);_(* \(#,##0.00\);_(* &quot;-&quot;??_);_(@_)">
                  <c:v>15.138697564125872</c:v>
                </c:pt>
                <c:pt idx="176" formatCode="_(* #,##0.00_);_(* \(#,##0.00\);_(* &quot;-&quot;??_);_(@_)">
                  <c:v>14.966065373460955</c:v>
                </c:pt>
                <c:pt idx="177" formatCode="_(* #,##0.00_);_(* \(#,##0.00\);_(* &quot;-&quot;??_);_(@_)">
                  <c:v>15.043988320084782</c:v>
                </c:pt>
                <c:pt idx="178" formatCode="_(* #,##0.00_);_(* \(#,##0.00\);_(* &quot;-&quot;??_);_(@_)">
                  <c:v>14.359280631156993</c:v>
                </c:pt>
                <c:pt idx="179" formatCode="_(* #,##0.00_);_(* \(#,##0.00\);_(* &quot;-&quot;??_);_(@_)">
                  <c:v>13.697568029437779</c:v>
                </c:pt>
                <c:pt idx="180" formatCode="_(* #,##0.00_);_(* \(#,##0.00\);_(* &quot;-&quot;??_);_(@_)">
                  <c:v>13.807706597420738</c:v>
                </c:pt>
                <c:pt idx="181" formatCode="_(* #,##0.00_);_(* \(#,##0.00\);_(* &quot;-&quot;??_);_(@_)">
                  <c:v>13.944941626450403</c:v>
                </c:pt>
                <c:pt idx="182" formatCode="_(* #,##0.00_);_(* \(#,##0.00\);_(* &quot;-&quot;??_);_(@_)">
                  <c:v>14.073746298269306</c:v>
                </c:pt>
                <c:pt idx="183" formatCode="_(* #,##0.00_);_(* \(#,##0.00\);_(* &quot;-&quot;??_);_(@_)">
                  <c:v>14.431471628163937</c:v>
                </c:pt>
                <c:pt idx="184" formatCode="_(* #,##0.00_);_(* \(#,##0.00\);_(* &quot;-&quot;??_);_(@_)">
                  <c:v>14.751413206514156</c:v>
                </c:pt>
                <c:pt idx="185" formatCode="_(* #,##0.00_);_(* \(#,##0.00\);_(* &quot;-&quot;??_);_(@_)">
                  <c:v>15.22573823442681</c:v>
                </c:pt>
                <c:pt idx="186" formatCode="_(* #,##0.00_);_(* \(#,##0.00\);_(* &quot;-&quot;??_);_(@_)">
                  <c:v>15.701785039178722</c:v>
                </c:pt>
                <c:pt idx="187" formatCode="_(* #,##0.00_);_(* \(#,##0.00\);_(* &quot;-&quot;??_);_(@_)">
                  <c:v>16.006171718370187</c:v>
                </c:pt>
                <c:pt idx="188" formatCode="_(* #,##0.00_);_(* \(#,##0.00\);_(* &quot;-&quot;??_);_(@_)">
                  <c:v>16.35623603855738</c:v>
                </c:pt>
                <c:pt idx="189" formatCode="_(* #,##0.00_);_(* \(#,##0.00\);_(* &quot;-&quot;??_);_(@_)">
                  <c:v>16.586078250048526</c:v>
                </c:pt>
                <c:pt idx="190" formatCode="_(* #,##0.00_);_(* \(#,##0.00\);_(* &quot;-&quot;??_);_(@_)">
                  <c:v>16.845289387426568</c:v>
                </c:pt>
                <c:pt idx="191" formatCode="_(* #,##0.00_);_(* \(#,##0.00\);_(* &quot;-&quot;??_);_(@_)">
                  <c:v>17.095193366668095</c:v>
                </c:pt>
                <c:pt idx="192" formatCode="_(* #,##0.00_);_(* \(#,##0.00\);_(* &quot;-&quot;??_);_(@_)">
                  <c:v>17.572814245921531</c:v>
                </c:pt>
                <c:pt idx="193" formatCode="_(* #,##0.00_);_(* \(#,##0.00\);_(* &quot;-&quot;??_);_(@_)">
                  <c:v>18.02923604982329</c:v>
                </c:pt>
                <c:pt idx="194" formatCode="_(* #,##0.00_);_(* \(#,##0.00\);_(* &quot;-&quot;??_);_(@_)">
                  <c:v>18.411950297587623</c:v>
                </c:pt>
                <c:pt idx="195" formatCode="_(* #,##0.00_);_(* \(#,##0.00\);_(* &quot;-&quot;??_);_(@_)">
                  <c:v>18.596717221379141</c:v>
                </c:pt>
                <c:pt idx="196" formatCode="_(* #,##0.00_);_(* \(#,##0.00\);_(* &quot;-&quot;??_);_(@_)">
                  <c:v>18.840864240260633</c:v>
                </c:pt>
                <c:pt idx="197" formatCode="_(* #,##0.00_);_(* \(#,##0.00\);_(* &quot;-&quot;??_);_(@_)">
                  <c:v>19.030010483537968</c:v>
                </c:pt>
                <c:pt idx="198" formatCode="_(* #,##0.00_);_(* \(#,##0.00\);_(* &quot;-&quot;??_);_(@_)">
                  <c:v>19.258379670319716</c:v>
                </c:pt>
                <c:pt idx="199" formatCode="_(* #,##0.00_);_(* \(#,##0.00\);_(* &quot;-&quot;??_);_(@_)">
                  <c:v>19.419578746055386</c:v>
                </c:pt>
                <c:pt idx="200" formatCode="_(* #,##0.00_);_(* \(#,##0.00\);_(* &quot;-&quot;??_);_(@_)">
                  <c:v>19.33551955911712</c:v>
                </c:pt>
                <c:pt idx="201" formatCode="_(* #,##0.00_);_(* \(#,##0.00\);_(* &quot;-&quot;??_);_(@_)">
                  <c:v>19.193796367164349</c:v>
                </c:pt>
                <c:pt idx="202" formatCode="_(* #,##0.00_);_(* \(#,##0.00\);_(* &quot;-&quot;??_);_(@_)">
                  <c:v>18.966578429433152</c:v>
                </c:pt>
                <c:pt idx="203" formatCode="_(* #,##0.00_);_(* \(#,##0.00\);_(* &quot;-&quot;??_);_(@_)">
                  <c:v>19.184466214881457</c:v>
                </c:pt>
                <c:pt idx="204" formatCode="_(* #,##0.00_);_(* \(#,##0.00\);_(* &quot;-&quot;??_);_(@_)">
                  <c:v>17.724043742970341</c:v>
                </c:pt>
                <c:pt idx="205" formatCode="_(* #,##0.00_);_(* \(#,##0.00\);_(* &quot;-&quot;??_);_(@_)">
                  <c:v>16.379900472382459</c:v>
                </c:pt>
                <c:pt idx="206" formatCode="_(* #,##0.00_);_(* \(#,##0.00\);_(* &quot;-&quot;??_);_(@_)">
                  <c:v>15.828413855175016</c:v>
                </c:pt>
                <c:pt idx="207" formatCode="_(* #,##0.00_);_(* \(#,##0.00\);_(* &quot;-&quot;??_);_(@_)">
                  <c:v>14.849438350421719</c:v>
                </c:pt>
                <c:pt idx="208" formatCode="_(* #,##0.00_);_(* \(#,##0.00\);_(* &quot;-&quot;??_);_(@_)">
                  <c:v>13.886068753839576</c:v>
                </c:pt>
                <c:pt idx="209" formatCode="_(* #,##0.00_);_(* \(#,##0.00\);_(* &quot;-&quot;??_);_(@_)">
                  <c:v>12.991064934259962</c:v>
                </c:pt>
                <c:pt idx="210" formatCode="_(* #,##0.00_);_(* \(#,##0.00\);_(* &quot;-&quot;??_);_(@_)">
                  <c:v>11.958218160429718</c:v>
                </c:pt>
                <c:pt idx="211" formatCode="_(* #,##0.00_);_(* \(#,##0.00\);_(* &quot;-&quot;??_);_(@_)">
                  <c:v>11.336374168046907</c:v>
                </c:pt>
                <c:pt idx="212" formatCode="_(* #,##0.00_);_(* \(#,##0.00\);_(* &quot;-&quot;??_);_(@_)">
                  <c:v>10.572809964357782</c:v>
                </c:pt>
                <c:pt idx="213" formatCode="_(* #,##0.00_);_(* \(#,##0.00\);_(* &quot;-&quot;??_);_(@_)">
                  <c:v>9.6407846025522836</c:v>
                </c:pt>
                <c:pt idx="214" formatCode="_(* #,##0.00_);_(* \(#,##0.00\);_(* &quot;-&quot;??_);_(@_)">
                  <c:v>9.3293811592461431</c:v>
                </c:pt>
                <c:pt idx="215" formatCode="_(* #,##0.00_);_(* \(#,##0.00\);_(* &quot;-&quot;??_);_(@_)">
                  <c:v>8.6068007985662049</c:v>
                </c:pt>
                <c:pt idx="216" formatCode="_(* #,##0.00_);_(* \(#,##0.00\);_(* &quot;-&quot;??_);_(@_)">
                  <c:v>8.0746275705242034</c:v>
                </c:pt>
                <c:pt idx="217" formatCode="_(* #,##0.00_);_(* \(#,##0.00\);_(* &quot;-&quot;??_);_(@_)">
                  <c:v>7.6163593027518406</c:v>
                </c:pt>
                <c:pt idx="218" formatCode="_(* #,##0.00_);_(* \(#,##0.00\);_(* &quot;-&quot;??_);_(@_)">
                  <c:v>6.9517011241067337</c:v>
                </c:pt>
                <c:pt idx="219" formatCode="_(* #,##0.00_);_(* \(#,##0.00\);_(* &quot;-&quot;??_);_(@_)">
                  <c:v>6.6273447087113633</c:v>
                </c:pt>
                <c:pt idx="220" formatCode="_(* #,##0.00_);_(* \(#,##0.00\);_(* &quot;-&quot;??_);_(@_)">
                  <c:v>6.2545122052955726</c:v>
                </c:pt>
                <c:pt idx="221" formatCode="_(* #,##0.00_);_(* \(#,##0.00\);_(* &quot;-&quot;??_);_(@_)">
                  <c:v>6.0197751659521179</c:v>
                </c:pt>
                <c:pt idx="222" formatCode="_(* #,##0.00_);_(* \(#,##0.00\);_(* &quot;-&quot;??_);_(@_)">
                  <c:v>5.8772328031501369</c:v>
                </c:pt>
                <c:pt idx="223" formatCode="_(* #,##0.00_);_(* \(#,##0.00\);_(* &quot;-&quot;??_);_(@_)">
                  <c:v>5.6943836062107582</c:v>
                </c:pt>
                <c:pt idx="224" formatCode="_(* #,##0.00_);_(* \(#,##0.00\);_(* &quot;-&quot;??_);_(@_)">
                  <c:v>5.5905550042659247</c:v>
                </c:pt>
                <c:pt idx="225" formatCode="_(* #,##0.00_);_(* \(#,##0.00\);_(* &quot;-&quot;??_);_(@_)">
                  <c:v>5.5234020367945398</c:v>
                </c:pt>
                <c:pt idx="226" formatCode="_(* #,##0.00_);_(* \(#,##0.00\);_(* &quot;-&quot;??_);_(@_)">
                  <c:v>5.4904526788938766</c:v>
                </c:pt>
                <c:pt idx="227" formatCode="_(* #,##0.00_);_(* \(#,##0.00\);_(* &quot;-&quot;??_);_(@_)">
                  <c:v>5.3553941053662513</c:v>
                </c:pt>
                <c:pt idx="228" formatCode="_(* #,##0.00_);_(* \(#,##0.00\);_(* &quot;-&quot;??_);_(@_)">
                  <c:v>5.2776969495654784</c:v>
                </c:pt>
                <c:pt idx="229" formatCode="_(* #,##0.00_);_(* \(#,##0.00\);_(* &quot;-&quot;??_);_(@_)">
                  <c:v>5.265965117732307</c:v>
                </c:pt>
                <c:pt idx="230" formatCode="_(* #,##0.00_);_(* \(#,##0.00\);_(* &quot;-&quot;??_);_(@_)">
                  <c:v>5.1003194953728865</c:v>
                </c:pt>
                <c:pt idx="231" formatCode="_(* #,##0.00_);_(* \(#,##0.00\);_(* &quot;-&quot;??_);_(@_)">
                  <c:v>4.9125838175675671</c:v>
                </c:pt>
                <c:pt idx="232" formatCode="_(* #,##0.00_);_(* \(#,##0.00\);_(* &quot;-&quot;??_);_(@_)">
                  <c:v>4.7581143311614884</c:v>
                </c:pt>
                <c:pt idx="233" formatCode="_(* #,##0.00_);_(* \(#,##0.00\);_(* &quot;-&quot;??_);_(@_)">
                  <c:v>4.4522316584980679</c:v>
                </c:pt>
                <c:pt idx="234" formatCode="_(* #,##0.00_);_(* \(#,##0.00\);_(* &quot;-&quot;??_);_(@_)">
                  <c:v>4.0504625204790115</c:v>
                </c:pt>
                <c:pt idx="235" formatCode="_(* #,##0.00_);_(* \(#,##0.00\);_(* &quot;-&quot;??_);_(@_)">
                  <c:v>3.6829294939713528</c:v>
                </c:pt>
                <c:pt idx="236" formatCode="_(* #,##0.00_);_(* \(#,##0.00\);_(* &quot;-&quot;??_);_(@_)">
                  <c:v>3.3607383906820152</c:v>
                </c:pt>
                <c:pt idx="237" formatCode="_(* #,##0.00_);_(* \(#,##0.00\);_(* &quot;-&quot;??_);_(@_)">
                  <c:v>3.0297576130724639</c:v>
                </c:pt>
                <c:pt idx="238" formatCode="_(* #,##0.00_);_(* \(#,##0.00\);_(* &quot;-&quot;??_);_(@_)">
                  <c:v>2.7612096167907727</c:v>
                </c:pt>
                <c:pt idx="239" formatCode="_(* #,##0.00_);_(* \(#,##0.00\);_(* &quot;-&quot;??_);_(@_)">
                  <c:v>2.5915850944966583</c:v>
                </c:pt>
                <c:pt idx="240" formatCode="_(* #,##0.00_);_(* \(#,##0.00\);_(* &quot;-&quot;??_);_(@_)">
                  <c:v>2.4848970231396494</c:v>
                </c:pt>
                <c:pt idx="241" formatCode="_(* #,##0.00_);_(* \(#,##0.00\);_(* &quot;-&quot;??_);_(@_)">
                  <c:v>2.3612526855083624</c:v>
                </c:pt>
                <c:pt idx="242" formatCode="_(* #,##0.00_);_(* \(#,##0.00\);_(* &quot;-&quot;??_);_(@_)">
                  <c:v>2.198910318595038</c:v>
                </c:pt>
                <c:pt idx="243" formatCode="_(* #,##0.00_);_(* \(#,##0.00\);_(* &quot;-&quot;??_);_(@_)">
                  <c:v>2.0816124642343654</c:v>
                </c:pt>
                <c:pt idx="244" formatCode="_(* #,##0.00_);_(* \(#,##0.00\);_(* &quot;-&quot;??_);_(@_)">
                  <c:v>2.0526697962584621</c:v>
                </c:pt>
                <c:pt idx="245" formatCode="_(* #,##0.00_);_(* \(#,##0.00\);_(* &quot;-&quot;??_);_(@_)">
                  <c:v>2.1053973103893058</c:v>
                </c:pt>
                <c:pt idx="246" formatCode="_(* #,##0.00_);_(* \(#,##0.00\);_(* &quot;-&quot;??_);_(@_)">
                  <c:v>2.2095716335065352</c:v>
                </c:pt>
                <c:pt idx="247" formatCode="_(* #,##0.00_);_(* \(#,##0.00\);_(* &quot;-&quot;??_);_(@_)">
                  <c:v>2.3841667466922152</c:v>
                </c:pt>
                <c:pt idx="248" formatCode="_(* #,##0.00_);_(* \(#,##0.00\);_(* &quot;-&quot;??_);_(@_)">
                  <c:v>2.542944156027795</c:v>
                </c:pt>
                <c:pt idx="249" formatCode="_(* #,##0.00_);_(* \(#,##0.00\);_(* &quot;-&quot;??_);_(@_)">
                  <c:v>2.6540623509425774</c:v>
                </c:pt>
                <c:pt idx="250" formatCode="_(* #,##0.00_);_(* \(#,##0.00\);_(* &quot;-&quot;??_);_(@_)">
                  <c:v>2.6637603905676848</c:v>
                </c:pt>
                <c:pt idx="251" formatCode="_(* #,##0.00_);_(* \(#,##0.00\);_(* &quot;-&quot;??_);_(@_)">
                  <c:v>2.6249658633074553</c:v>
                </c:pt>
                <c:pt idx="252" formatCode="_(* #,##0.00_);_(* \(#,##0.00\);_(* &quot;-&quot;??_);_(@_)">
                  <c:v>2.6387979354061324</c:v>
                </c:pt>
                <c:pt idx="253" formatCode="_(* #,##0.00_);_(* \(#,##0.00\);_(* &quot;-&quot;??_);_(@_)">
                  <c:v>2.6763802813151316</c:v>
                </c:pt>
                <c:pt idx="254" formatCode="_(* #,##0.00_);_(* \(#,##0.00\);_(* &quot;-&quot;??_);_(@_)">
                  <c:v>2.7552518788344829</c:v>
                </c:pt>
                <c:pt idx="255" formatCode="_(* #,##0.00_);_(* \(#,##0.00\);_(* &quot;-&quot;??_);_(@_)">
                  <c:v>2.7346523475285482</c:v>
                </c:pt>
                <c:pt idx="256" formatCode="_(* #,##0.00_);_(* \(#,##0.00\);_(* &quot;-&quot;??_);_(@_)">
                  <c:v>2.6862688781198112</c:v>
                </c:pt>
                <c:pt idx="257" formatCode="_(* #,##0.00_);_(* \(#,##0.00\);_(* &quot;-&quot;??_);_(@_)">
                  <c:v>2.5904624692318388</c:v>
                </c:pt>
                <c:pt idx="258" formatCode="_(* #,##0.00_);_(* \(#,##0.00\);_(* &quot;-&quot;??_);_(@_)">
                  <c:v>2.4708977441692355</c:v>
                </c:pt>
                <c:pt idx="259" formatCode="_(* #,##0.00_);_(* \(#,##0.00\);_(* &quot;-&quot;??_);_(@_)">
                  <c:v>2.2444470573736619</c:v>
                </c:pt>
                <c:pt idx="260" formatCode="_(* #,##0.00_);_(* \(#,##0.00\);_(* &quot;-&quot;??_);_(@_)">
                  <c:v>2.0170036693449775</c:v>
                </c:pt>
                <c:pt idx="261" formatCode="_(* #,##0.00_);_(* \(#,##0.00\);_(* &quot;-&quot;??_);_(@_)">
                  <c:v>1.8201522092087608</c:v>
                </c:pt>
                <c:pt idx="262" formatCode="_(* #,##0.00_);_(* \(#,##0.00\);_(* &quot;-&quot;??_);_(@_)">
                  <c:v>1.6992889458755644</c:v>
                </c:pt>
                <c:pt idx="263" formatCode="_(* #,##0.00_);_(* \(#,##0.00\);_(* &quot;-&quot;??_);_(@_)">
                  <c:v>1.6052905104262298</c:v>
                </c:pt>
                <c:pt idx="264" formatCode="_(* #,##0.00_);_(* \(#,##0.00\);_(* &quot;-&quot;??_);_(@_)">
                  <c:v>1.4837252896997652</c:v>
                </c:pt>
                <c:pt idx="265" formatCode="_(* #,##0.00_);_(* \(#,##0.00\);_(* &quot;-&quot;??_);_(@_)">
                  <c:v>1.380462241156879</c:v>
                </c:pt>
                <c:pt idx="266" formatCode="_(* #,##0.00_);_(* \(#,##0.00\);_(* &quot;-&quot;??_);_(@_)">
                  <c:v>1.1327333485377225</c:v>
                </c:pt>
                <c:pt idx="267" formatCode="_(* #,##0.00_);_(* \(#,##0.00\);_(* &quot;-&quot;??_);_(@_)">
                  <c:v>1.0321449751371916</c:v>
                </c:pt>
                <c:pt idx="268" formatCode="_(* #,##0.00_);_(* \(#,##0.00\);_(* &quot;-&quot;??_);_(@_)">
                  <c:v>0.95150690916287839</c:v>
                </c:pt>
                <c:pt idx="269" formatCode="_(* #,##0.00_);_(* \(#,##0.00\);_(* &quot;-&quot;??_);_(@_)">
                  <c:v>0.84318282625456853</c:v>
                </c:pt>
                <c:pt idx="270" formatCode="_(* #,##0.00_);_(* \(#,##0.00\);_(* &quot;-&quot;??_);_(@_)">
                  <c:v>0.74772056068916459</c:v>
                </c:pt>
                <c:pt idx="271" formatCode="_(* #,##0.00_);_(* \(#,##0.00\);_(* &quot;-&quot;??_);_(@_)">
                  <c:v>0.72535739968516255</c:v>
                </c:pt>
                <c:pt idx="272" formatCode="_(* #,##0.00_);_(* \(#,##0.00\);_(* &quot;-&quot;??_);_(@_)">
                  <c:v>0.7455738702312239</c:v>
                </c:pt>
                <c:pt idx="273" formatCode="_(* #,##0.00_);_(* \(#,##0.00\);_(* &quot;-&quot;??_);_(@_)">
                  <c:v>0.85122452419898331</c:v>
                </c:pt>
                <c:pt idx="274" formatCode="_(* #,##0.00_);_(* \(#,##0.00\);_(* &quot;-&quot;??_);_(@_)">
                  <c:v>0.95992142092132249</c:v>
                </c:pt>
                <c:pt idx="275" formatCode="_(* #,##0.00_);_(* \(#,##0.00\);_(* &quot;-&quot;??_);_(@_)">
                  <c:v>1.0563943087566983</c:v>
                </c:pt>
                <c:pt idx="276" formatCode="_(* #,##0.00_);_(* \(#,##0.00\);_(* &quot;-&quot;??_);_(@_)">
                  <c:v>1.111726933989313</c:v>
                </c:pt>
                <c:pt idx="277" formatCode="_(* #,##0.00_);_(* \(#,##0.00\);_(* &quot;-&quot;??_);_(@_)">
                  <c:v>1.2105018714667661</c:v>
                </c:pt>
                <c:pt idx="278" formatCode="_(* #,##0.00_);_(* \(#,##0.00\);_(* &quot;-&quot;??_);_(@_)">
                  <c:v>1.233539724185974</c:v>
                </c:pt>
                <c:pt idx="279" formatCode="_(* #,##0.00_);_(* \(#,##0.00\);_(* &quot;-&quot;??_);_(@_)">
                  <c:v>1.3419346108712218</c:v>
                </c:pt>
                <c:pt idx="280" formatCode="_(* #,##0.00_);_(* \(#,##0.00\);_(* &quot;-&quot;??_);_(@_)">
                  <c:v>1.4813317935367907</c:v>
                </c:pt>
                <c:pt idx="281" formatCode="_(* #,##0.00_);_(* \(#,##0.00\);_(* &quot;-&quot;??_);_(@_)">
                  <c:v>1.6304957864437042</c:v>
                </c:pt>
                <c:pt idx="282" formatCode="_(* #,##0.00_);_(* \(#,##0.00\);_(* &quot;-&quot;??_);_(@_)">
                  <c:v>1.7564419693133886</c:v>
                </c:pt>
                <c:pt idx="283" formatCode="_(* #,##0.00_);_(* \(#,##0.00\);_(* &quot;-&quot;??_);_(@_)">
                  <c:v>1.8218801374439897</c:v>
                </c:pt>
                <c:pt idx="284" formatCode="_(* #,##0.00_);_(* \(#,##0.00\);_(* &quot;-&quot;??_);_(@_)">
                  <c:v>1.8744969657166879</c:v>
                </c:pt>
                <c:pt idx="285" formatCode="_(* #,##0.00_);_(* \(#,##0.00\);_(* &quot;-&quot;??_);_(@_)">
                  <c:v>1.9747224515770458</c:v>
                </c:pt>
                <c:pt idx="286" formatCode="_(* #,##0.00_);_(* \(#,##0.00\);_(* &quot;-&quot;??_);_(@_)">
                  <c:v>1.9828939717565843</c:v>
                </c:pt>
                <c:pt idx="287" formatCode="_(* #,##0.00_);_(* \(#,##0.00\);_(* &quot;-&quot;??_);_(@_)">
                  <c:v>1.9905233723604292</c:v>
                </c:pt>
                <c:pt idx="288" formatCode="_(* #,##0.00_);_(* \(#,##0.00\);_(* &quot;-&quot;??_);_(@_)">
                  <c:v>2.023484679699362</c:v>
                </c:pt>
                <c:pt idx="289" formatCode="_(* #,##0.00_);_(* \(#,##0.00\);_(* &quot;-&quot;??_);_(@_)">
                  <c:v>2.0149953993368528</c:v>
                </c:pt>
                <c:pt idx="290" formatCode="_(* #,##0.00_);_(* \(#,##0.00\);_(* &quot;-&quot;??_);_(@_)">
                  <c:v>2.0531167395897816</c:v>
                </c:pt>
                <c:pt idx="291" formatCode="_(* #,##0.00_);_(* \(#,##0.00\);_(* &quot;-&quot;??_);_(@_)">
                  <c:v>1.9347201279505357</c:v>
                </c:pt>
                <c:pt idx="292" formatCode="_(* #,##0.00_);_(* \(#,##0.00\);_(* &quot;-&quot;??_);_(@_)">
                  <c:v>1.8125794397244857</c:v>
                </c:pt>
                <c:pt idx="293" formatCode="_(* #,##0.00_);_(* \(#,##0.00\);_(* &quot;-&quot;??_);_(@_)">
                  <c:v>1.7291664855374154</c:v>
                </c:pt>
                <c:pt idx="294" formatCode="_(* #,##0.00_);_(* \(#,##0.00\);_(* &quot;-&quot;??_);_(@_)">
                  <c:v>1.6866194102832957</c:v>
                </c:pt>
                <c:pt idx="295" formatCode="_(* #,##0.00_);_(* \(#,##0.00\);_(* &quot;-&quot;??_);_(@_)">
                  <c:v>1.6809428859094016</c:v>
                </c:pt>
                <c:pt idx="296" formatCode="_(* #,##0.00_);_(* \(#,##0.00\);_(* &quot;-&quot;??_);_(@_)">
                  <c:v>1.6235755652629578</c:v>
                </c:pt>
                <c:pt idx="297" formatCode="_(* #,##0.00_);_(* \(#,##0.00\);_(* &quot;-&quot;??_);_(@_)">
                  <c:v>1.4801363713266218</c:v>
                </c:pt>
                <c:pt idx="298" formatCode="_(* #,##0.00_);_(* \(#,##0.00\);_(* &quot;-&quot;??_);_(@_)">
                  <c:v>1.4295619344391433</c:v>
                </c:pt>
                <c:pt idx="299" formatCode="_(* #,##0.00_);_(* \(#,##0.00\);_(* &quot;-&quot;??_);_(@_)">
                  <c:v>1.4273807817841473</c:v>
                </c:pt>
                <c:pt idx="300" formatCode="_(* #,##0.00_);_(* \(#,##0.00\);_(* &quot;-&quot;??_);_(@_)">
                  <c:v>1.4266684500390621</c:v>
                </c:pt>
                <c:pt idx="301" formatCode="_(* #,##0.00_);_(* \(#,##0.00\);_(* &quot;-&quot;??_);_(@_)">
                  <c:v>1.4224174653145754</c:v>
                </c:pt>
                <c:pt idx="302" formatCode="_(* #,##0.00_);_(* \(#,##0.00\);_(* &quot;-&quot;??_);_(@_)">
                  <c:v>1.4735175793041211</c:v>
                </c:pt>
                <c:pt idx="303" formatCode="_(* #,##0.00_);_(* \(#,##0.00\);_(* &quot;-&quot;??_);_(@_)">
                  <c:v>1.5715573837089916</c:v>
                </c:pt>
                <c:pt idx="304" formatCode="_(* #,##0.00_);_(* \(#,##0.00\);_(* &quot;-&quot;??_);_(@_)">
                  <c:v>1.6551801925132303</c:v>
                </c:pt>
                <c:pt idx="305" formatCode="_(* #,##0.00_);_(* \(#,##0.00\);_(* &quot;-&quot;??_);_(@_)">
                  <c:v>1.7318688802884692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8-4675-992D-25C1A02488A8}"/>
            </c:ext>
          </c:extLst>
        </c:ser>
        <c:ser>
          <c:idx val="1"/>
          <c:order val="1"/>
          <c:tx>
            <c:v>Financiamiento Monetario (12 meses)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Raw'!$C$4:$KX$4</c:f>
              <c:numCache>
                <c:formatCode>m/d/yyyy</c:formatCode>
                <c:ptCount val="308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  <c:pt idx="307">
                  <c:v>44409</c:v>
                </c:pt>
              </c:numCache>
            </c:numRef>
          </c:cat>
          <c:val>
            <c:numRef>
              <c:f>'Monthly Raw'!$C$62:$KX$62</c:f>
              <c:numCache>
                <c:formatCode>General</c:formatCode>
                <c:ptCount val="308"/>
                <c:pt idx="143" formatCode="_(* #,##0.00_);_(* \(#,##0.00\);_(* &quot;-&quot;??_);_(@_)">
                  <c:v>4.5422512001693676</c:v>
                </c:pt>
                <c:pt idx="144" formatCode="_(* #,##0.00_);_(* \(#,##0.00\);_(* &quot;-&quot;??_);_(@_)">
                  <c:v>5.4495624796250226</c:v>
                </c:pt>
                <c:pt idx="145" formatCode="_(* #,##0.00_);_(* \(#,##0.00\);_(* &quot;-&quot;??_);_(@_)">
                  <c:v>5.3500612764410729</c:v>
                </c:pt>
                <c:pt idx="146" formatCode="_(* #,##0.00_);_(* \(#,##0.00\);_(* &quot;-&quot;??_);_(@_)">
                  <c:v>5.2229611278282784</c:v>
                </c:pt>
                <c:pt idx="147" formatCode="_(* #,##0.00_);_(* \(#,##0.00\);_(* &quot;-&quot;??_);_(@_)">
                  <c:v>5.7816886294442122</c:v>
                </c:pt>
                <c:pt idx="148" formatCode="_(* #,##0.00_);_(* \(#,##0.00\);_(* &quot;-&quot;??_);_(@_)">
                  <c:v>5.5713820126049525</c:v>
                </c:pt>
                <c:pt idx="149" formatCode="_(* #,##0.00_);_(* \(#,##0.00\);_(* &quot;-&quot;??_);_(@_)">
                  <c:v>5.2269273395723239</c:v>
                </c:pt>
                <c:pt idx="150" formatCode="_(* #,##0.00_);_(* \(#,##0.00\);_(* &quot;-&quot;??_);_(@_)">
                  <c:v>5.609927163398055</c:v>
                </c:pt>
                <c:pt idx="151" formatCode="_(* #,##0.00_);_(* \(#,##0.00\);_(* &quot;-&quot;??_);_(@_)">
                  <c:v>5.5317885591427256</c:v>
                </c:pt>
                <c:pt idx="152" formatCode="_(* #,##0.00_);_(* \(#,##0.00\);_(* &quot;-&quot;??_);_(@_)">
                  <c:v>4.9007221919721848</c:v>
                </c:pt>
                <c:pt idx="153" formatCode="_(* #,##0.00_);_(* \(#,##0.00\);_(* &quot;-&quot;??_);_(@_)">
                  <c:v>5.0670394604966003</c:v>
                </c:pt>
                <c:pt idx="154" formatCode="_(* #,##0.00_);_(* \(#,##0.00\);_(* &quot;-&quot;??_);_(@_)">
                  <c:v>5.6741643487929876</c:v>
                </c:pt>
                <c:pt idx="155" formatCode="_(* #,##0.00_);_(* \(#,##0.00\);_(* &quot;-&quot;??_);_(@_)">
                  <c:v>5.9562556897094305</c:v>
                </c:pt>
                <c:pt idx="156" formatCode="_(* #,##0.00_);_(* \(#,##0.00\);_(* &quot;-&quot;??_);_(@_)">
                  <c:v>5.0489444102537764</c:v>
                </c:pt>
                <c:pt idx="157" formatCode="_(* #,##0.00_);_(* \(#,##0.00\);_(* &quot;-&quot;??_);_(@_)">
                  <c:v>5.0982052836838063</c:v>
                </c:pt>
                <c:pt idx="158" formatCode="_(* #,##0.00_);_(* \(#,##0.00\);_(* &quot;-&quot;??_);_(@_)">
                  <c:v>5.0020786905900732</c:v>
                </c:pt>
                <c:pt idx="159" formatCode="_(* #,##0.00_);_(* \(#,##0.00\);_(* &quot;-&quot;??_);_(@_)">
                  <c:v>4.5921962110891652</c:v>
                </c:pt>
                <c:pt idx="160" formatCode="_(* #,##0.00_);_(* \(#,##0.00\);_(* &quot;-&quot;??_);_(@_)">
                  <c:v>4.5921962110891652</c:v>
                </c:pt>
                <c:pt idx="161" formatCode="_(* #,##0.00_);_(* \(#,##0.00\);_(* &quot;-&quot;??_);_(@_)">
                  <c:v>5.3102029504785682</c:v>
                </c:pt>
                <c:pt idx="162" formatCode="_(* #,##0.00_);_(* \(#,##0.00\);_(* &quot;-&quot;??_);_(@_)">
                  <c:v>3.907737193919167</c:v>
                </c:pt>
                <c:pt idx="163" formatCode="_(* #,##0.00_);_(* \(#,##0.00\);_(* &quot;-&quot;??_);_(@_)">
                  <c:v>4.4752268777883364</c:v>
                </c:pt>
                <c:pt idx="164" formatCode="_(* #,##0.00_);_(* \(#,##0.00\);_(* &quot;-&quot;??_);_(@_)">
                  <c:v>4.6351020374270666</c:v>
                </c:pt>
                <c:pt idx="165" formatCode="_(* #,##0.00_);_(* \(#,##0.00\);_(* &quot;-&quot;??_);_(@_)">
                  <c:v>4.0058017405744124</c:v>
                </c:pt>
                <c:pt idx="166" formatCode="_(* #,##0.00_);_(* \(#,##0.00\);_(* &quot;-&quot;??_);_(@_)">
                  <c:v>3.2349940233540808</c:v>
                </c:pt>
                <c:pt idx="167" formatCode="_(* #,##0.00_);_(* \(#,##0.00\);_(* &quot;-&quot;??_);_(@_)">
                  <c:v>4.1037308786851048</c:v>
                </c:pt>
                <c:pt idx="168" formatCode="_(* #,##0.00_);_(* \(#,##0.00\);_(* &quot;-&quot;??_);_(@_)">
                  <c:v>4.6401566560573162</c:v>
                </c:pt>
                <c:pt idx="169" formatCode="_(* #,##0.00_);_(* \(#,##0.00\);_(* &quot;-&quot;??_);_(@_)">
                  <c:v>4.5908957826272863</c:v>
                </c:pt>
                <c:pt idx="170" formatCode="_(* #,##0.00_);_(* \(#,##0.00\);_(* &quot;-&quot;??_);_(@_)">
                  <c:v>4.5908957826272863</c:v>
                </c:pt>
                <c:pt idx="171" formatCode="_(* #,##0.00_);_(* \(#,##0.00\);_(* &quot;-&quot;??_);_(@_)">
                  <c:v>4.4420507605122594</c:v>
                </c:pt>
                <c:pt idx="172" formatCode="_(* #,##0.00_);_(* \(#,##0.00\);_(* &quot;-&quot;??_);_(@_)">
                  <c:v>4.6073171714452439</c:v>
                </c:pt>
                <c:pt idx="173" formatCode="_(* #,##0.00_);_(* \(#,##0.00\);_(* &quot;-&quot;??_);_(@_)">
                  <c:v>4.072415589759026</c:v>
                </c:pt>
                <c:pt idx="174" formatCode="_(* #,##0.00_);_(* \(#,##0.00\);_(* &quot;-&quot;??_);_(@_)">
                  <c:v>4.5216521456896563</c:v>
                </c:pt>
                <c:pt idx="175" formatCode="_(* #,##0.00_);_(* \(#,##0.00\);_(* &quot;-&quot;??_);_(@_)">
                  <c:v>3.9541624618204869</c:v>
                </c:pt>
                <c:pt idx="176" formatCode="_(* #,##0.00_);_(* \(#,##0.00\);_(* &quot;-&quot;??_);_(@_)">
                  <c:v>4.2217598728447419</c:v>
                </c:pt>
                <c:pt idx="177" formatCode="_(* #,##0.00_);_(* \(#,##0.00\);_(* &quot;-&quot;??_);_(@_)">
                  <c:v>4.2217598728447419</c:v>
                </c:pt>
                <c:pt idx="178" formatCode="_(* #,##0.00_);_(* \(#,##0.00\);_(* &quot;-&quot;??_);_(@_)">
                  <c:v>4.8194002820641488</c:v>
                </c:pt>
                <c:pt idx="179" formatCode="_(* #,##0.00_);_(* \(#,##0.00\);_(* &quot;-&quot;??_);_(@_)">
                  <c:v>4.8506761120774557</c:v>
                </c:pt>
                <c:pt idx="180" formatCode="_(* #,##0.00_);_(* \(#,##0.00\);_(* &quot;-&quot;??_);_(@_)">
                  <c:v>4.6310894682293311</c:v>
                </c:pt>
                <c:pt idx="181" formatCode="_(* #,##0.00_);_(* \(#,##0.00\);_(* &quot;-&quot;??_);_(@_)">
                  <c:v>4.6310894682293311</c:v>
                </c:pt>
                <c:pt idx="182" formatCode="_(* #,##0.00_);_(* \(#,##0.00\);_(* &quot;-&quot;??_);_(@_)">
                  <c:v>4.9888063219943746</c:v>
                </c:pt>
                <c:pt idx="183" formatCode="_(* #,##0.00_);_(* \(#,##0.00\);_(* &quot;-&quot;??_);_(@_)">
                  <c:v>4.9888063219943746</c:v>
                </c:pt>
                <c:pt idx="184" formatCode="_(* #,##0.00_);_(* \(#,##0.00\);_(* &quot;-&quot;??_);_(@_)">
                  <c:v>5.6659855346923047</c:v>
                </c:pt>
                <c:pt idx="185" formatCode="_(* #,##0.00_);_(* \(#,##0.00\);_(* &quot;-&quot;??_);_(@_)">
                  <c:v>5.3680875647339921</c:v>
                </c:pt>
                <c:pt idx="186" formatCode="_(* #,##0.00_);_(* \(#,##0.00\);_(* &quot;-&quot;??_);_(@_)">
                  <c:v>5.3397621744481496</c:v>
                </c:pt>
                <c:pt idx="187" formatCode="_(* #,##0.00_);_(* \(#,##0.00\);_(* &quot;-&quot;??_);_(@_)">
                  <c:v>5.3397621744481496</c:v>
                </c:pt>
                <c:pt idx="188" formatCode="_(* #,##0.00_);_(* \(#,##0.00\);_(* &quot;-&quot;??_);_(@_)">
                  <c:v>5.7934365583355794</c:v>
                </c:pt>
                <c:pt idx="189" formatCode="_(* #,##0.00_);_(* \(#,##0.00\);_(* &quot;-&quot;??_);_(@_)">
                  <c:v>5.7934365583355794</c:v>
                </c:pt>
                <c:pt idx="190" formatCode="_(* #,##0.00_);_(* \(#,##0.00\);_(* &quot;-&quot;??_);_(@_)">
                  <c:v>9.0235208515970768</c:v>
                </c:pt>
                <c:pt idx="191" formatCode="_(* #,##0.00_);_(* \(#,##0.00\);_(* &quot;-&quot;??_);_(@_)">
                  <c:v>8.1449244171767425</c:v>
                </c:pt>
                <c:pt idx="192" formatCode="_(* #,##0.00_);_(* \(#,##0.00\);_(* &quot;-&quot;??_);_(@_)">
                  <c:v>8.2228943296294137</c:v>
                </c:pt>
                <c:pt idx="193" formatCode="_(* #,##0.00_);_(* \(#,##0.00\);_(* &quot;-&quot;??_);_(@_)">
                  <c:v>8.2228943296294137</c:v>
                </c:pt>
                <c:pt idx="194" formatCode="_(* #,##0.00_);_(* \(#,##0.00\);_(* &quot;-&quot;??_);_(@_)">
                  <c:v>7.8651774758643684</c:v>
                </c:pt>
                <c:pt idx="195" formatCode="_(* #,##0.00_);_(* \(#,##0.00\);_(* &quot;-&quot;??_);_(@_)">
                  <c:v>7.8651774758643684</c:v>
                </c:pt>
                <c:pt idx="196" formatCode="_(* #,##0.00_);_(* \(#,##0.00\);_(* &quot;-&quot;??_);_(@_)">
                  <c:v>7.0227318522334548</c:v>
                </c:pt>
                <c:pt idx="197" formatCode="_(* #,##0.00_);_(* \(#,##0.00\);_(* &quot;-&quot;??_);_(@_)">
                  <c:v>7.2681059281835045</c:v>
                </c:pt>
                <c:pt idx="198" formatCode="_(* #,##0.00_);_(* \(#,##0.00\);_(* &quot;-&quot;??_);_(@_)">
                  <c:v>8.6920493047391645</c:v>
                </c:pt>
                <c:pt idx="199" formatCode="_(* #,##0.00_);_(* \(#,##0.00\);_(* &quot;-&quot;??_);_(@_)">
                  <c:v>9.3017449590850632</c:v>
                </c:pt>
                <c:pt idx="200" formatCode="_(* #,##0.00_);_(* \(#,##0.00\);_(* &quot;-&quot;??_);_(@_)">
                  <c:v>8.9895700251167483</c:v>
                </c:pt>
                <c:pt idx="201" formatCode="_(* #,##0.00_);_(* \(#,##0.00\);_(* &quot;-&quot;??_);_(@_)">
                  <c:v>9.581883835294656</c:v>
                </c:pt>
                <c:pt idx="202" formatCode="_(* #,##0.00_);_(* \(#,##0.00\);_(* &quot;-&quot;??_);_(@_)">
                  <c:v>8.7202905117551293</c:v>
                </c:pt>
                <c:pt idx="203" formatCode="_(* #,##0.00_);_(* \(#,##0.00\);_(* &quot;-&quot;??_);_(@_)">
                  <c:v>9.1826206661396519</c:v>
                </c:pt>
                <c:pt idx="204" formatCode="_(* #,##0.00_);_(* \(#,##0.00\);_(* &quot;-&quot;??_);_(@_)">
                  <c:v>9.1478888693518865</c:v>
                </c:pt>
                <c:pt idx="205" formatCode="_(* #,##0.00_);_(* \(#,##0.00\);_(* &quot;-&quot;??_);_(@_)">
                  <c:v>9.1478888693518865</c:v>
                </c:pt>
                <c:pt idx="206" formatCode="_(* #,##0.00_);_(* \(#,##0.00\);_(* &quot;-&quot;??_);_(@_)">
                  <c:v>9.1478888693518865</c:v>
                </c:pt>
                <c:pt idx="207" formatCode="_(* #,##0.00_);_(* \(#,##0.00\);_(* &quot;-&quot;??_);_(@_)">
                  <c:v>9.1478888693518865</c:v>
                </c:pt>
                <c:pt idx="208" formatCode="_(* #,##0.00_);_(* \(#,##0.00\);_(* &quot;-&quot;??_);_(@_)">
                  <c:v>9.1478888693518865</c:v>
                </c:pt>
                <c:pt idx="209" formatCode="_(* #,##0.00_);_(* \(#,##0.00\);_(* &quot;-&quot;??_);_(@_)">
                  <c:v>9.2204760068321132</c:v>
                </c:pt>
                <c:pt idx="210" formatCode="_(* #,##0.00_);_(* \(#,##0.00\);_(* &quot;-&quot;??_);_(@_)">
                  <c:v>8.046170212862565</c:v>
                </c:pt>
                <c:pt idx="211" formatCode="_(* #,##0.00_);_(* \(#,##0.00\);_(* &quot;-&quot;??_);_(@_)">
                  <c:v>7.6946831089761449</c:v>
                </c:pt>
                <c:pt idx="212" formatCode="_(* #,##0.00_);_(* \(#,##0.00\);_(* &quot;-&quot;??_);_(@_)">
                  <c:v>7.2926681811049647</c:v>
                </c:pt>
                <c:pt idx="213" formatCode="_(* #,##0.00_);_(* \(#,##0.00\);_(* &quot;-&quot;??_);_(@_)">
                  <c:v>6.700354370927057</c:v>
                </c:pt>
                <c:pt idx="214" formatCode="_(* #,##0.00_);_(* \(#,##0.00\);_(* &quot;-&quot;??_);_(@_)">
                  <c:v>4.7872536298618531</c:v>
                </c:pt>
                <c:pt idx="215" formatCode="_(* #,##0.00_);_(* \(#,##0.00\);_(* &quot;-&quot;??_);_(@_)">
                  <c:v>4.2624131471224285</c:v>
                </c:pt>
                <c:pt idx="216" formatCode="_(* #,##0.00_);_(* \(#,##0.00\);_(* &quot;-&quot;??_);_(@_)">
                  <c:v>4.4796355586905738</c:v>
                </c:pt>
                <c:pt idx="217" formatCode="_(* #,##0.00_);_(* \(#,##0.00\);_(* &quot;-&quot;??_);_(@_)">
                  <c:v>4.4796355586905738</c:v>
                </c:pt>
                <c:pt idx="218" formatCode="_(* #,##0.00_);_(* \(#,##0.00\);_(* &quot;-&quot;??_);_(@_)">
                  <c:v>4.5590480759780405</c:v>
                </c:pt>
                <c:pt idx="219" formatCode="_(* #,##0.00_);_(* \(#,##0.00\);_(* &quot;-&quot;??_);_(@_)">
                  <c:v>4.5590480759780405</c:v>
                </c:pt>
                <c:pt idx="220" formatCode="_(* #,##0.00_);_(* \(#,##0.00\);_(* &quot;-&quot;??_);_(@_)">
                  <c:v>4.8897599210177027</c:v>
                </c:pt>
                <c:pt idx="221" formatCode="_(* #,##0.00_);_(* \(#,##0.00\);_(* &quot;-&quot;??_);_(@_)">
                  <c:v>4.9584299766692768</c:v>
                </c:pt>
                <c:pt idx="222" formatCode="_(* #,##0.00_);_(* \(#,##0.00\);_(* &quot;-&quot;??_);_(@_)">
                  <c:v>4.6348049301832202</c:v>
                </c:pt>
                <c:pt idx="223" formatCode="_(* #,##0.00_);_(* \(#,##0.00\);_(* &quot;-&quot;??_);_(@_)">
                  <c:v>4.3931434270028102</c:v>
                </c:pt>
                <c:pt idx="224" formatCode="_(* #,##0.00_);_(* \(#,##0.00\);_(* &quot;-&quot;??_);_(@_)">
                  <c:v>4.2261863342918886</c:v>
                </c:pt>
                <c:pt idx="225" formatCode="_(* #,##0.00_);_(* \(#,##0.00\);_(* &quot;-&quot;??_);_(@_)">
                  <c:v>4.3326926308838347</c:v>
                </c:pt>
                <c:pt idx="226" formatCode="_(* #,##0.00_);_(* \(#,##0.00\);_(* &quot;-&quot;??_);_(@_)">
                  <c:v>3.8531681112610277</c:v>
                </c:pt>
                <c:pt idx="227" formatCode="_(* #,##0.00_);_(* \(#,##0.00\);_(* &quot;-&quot;??_);_(@_)">
                  <c:v>3.4216789296055836</c:v>
                </c:pt>
                <c:pt idx="228" formatCode="_(* #,##0.00_);_(* \(#,##0.00\);_(* &quot;-&quot;??_);_(@_)">
                  <c:v>3.1098723700637572</c:v>
                </c:pt>
                <c:pt idx="229" formatCode="_(* #,##0.00_);_(* \(#,##0.00\);_(* &quot;-&quot;??_);_(@_)">
                  <c:v>3.4123650684885738</c:v>
                </c:pt>
                <c:pt idx="230" formatCode="_(* #,##0.00_);_(* \(#,##0.00\);_(* &quot;-&quot;??_);_(@_)">
                  <c:v>3.3493478013469509</c:v>
                </c:pt>
                <c:pt idx="231" formatCode="_(* #,##0.00_);_(* \(#,##0.00\);_(* &quot;-&quot;??_);_(@_)">
                  <c:v>3.4205270692774303</c:v>
                </c:pt>
                <c:pt idx="232" formatCode="_(* #,##0.00_);_(* \(#,##0.00\);_(* &quot;-&quot;??_);_(@_)">
                  <c:v>3.2438156153706119</c:v>
                </c:pt>
                <c:pt idx="233" formatCode="_(* #,##0.00_);_(* \(#,##0.00\);_(* &quot;-&quot;??_);_(@_)">
                  <c:v>3.1077778681718633</c:v>
                </c:pt>
                <c:pt idx="234" formatCode="_(* #,##0.00_);_(* \(#,##0.00\);_(* &quot;-&quot;??_);_(@_)">
                  <c:v>2.7847476386637346</c:v>
                </c:pt>
                <c:pt idx="235" formatCode="_(* #,##0.00_);_(* \(#,##0.00\);_(* &quot;-&quot;??_);_(@_)">
                  <c:v>2.7682005913846677</c:v>
                </c:pt>
                <c:pt idx="236" formatCode="_(* #,##0.00_);_(* \(#,##0.00\);_(* &quot;-&quot;??_);_(@_)">
                  <c:v>2.8182396289683003</c:v>
                </c:pt>
                <c:pt idx="237" formatCode="_(* #,##0.00_);_(* \(#,##0.00\);_(* &quot;-&quot;??_);_(@_)">
                  <c:v>2.8680964562687215</c:v>
                </c:pt>
                <c:pt idx="238" formatCode="_(* #,##0.00_);_(* \(#,##0.00\);_(* &quot;-&quot;??_);_(@_)">
                  <c:v>1.9613119536363994</c:v>
                </c:pt>
                <c:pt idx="239" formatCode="_(* #,##0.00_);_(* \(#,##0.00\);_(* &quot;-&quot;??_);_(@_)">
                  <c:v>1.7569010795232445</c:v>
                </c:pt>
                <c:pt idx="240" formatCode="_(* #,##0.00_);_(* \(#,##0.00\);_(* &quot;-&quot;??_);_(@_)">
                  <c:v>1.5405852596414926</c:v>
                </c:pt>
                <c:pt idx="241" formatCode="_(* #,##0.00_);_(* \(#,##0.00\);_(* &quot;-&quot;??_);_(@_)">
                  <c:v>1.2985515835789785</c:v>
                </c:pt>
                <c:pt idx="242" formatCode="_(* #,##0.00_);_(* \(#,##0.00\);_(* &quot;-&quot;??_);_(@_)">
                  <c:v>1.317682689829307</c:v>
                </c:pt>
                <c:pt idx="243" formatCode="_(* #,##0.00_);_(* \(#,##0.00\);_(* &quot;-&quot;??_);_(@_)">
                  <c:v>1.2465034218988276</c:v>
                </c:pt>
                <c:pt idx="244" formatCode="_(* #,##0.00_);_(* \(#,##0.00\);_(* &quot;-&quot;??_);_(@_)">
                  <c:v>1.2799699823930648</c:v>
                </c:pt>
                <c:pt idx="245" formatCode="_(* #,##0.00_);_(* \(#,##0.00\);_(* &quot;-&quot;??_);_(@_)">
                  <c:v>1.1667806460546599</c:v>
                </c:pt>
                <c:pt idx="246" formatCode="_(* #,##0.00_);_(* \(#,##0.00\);_(* &quot;-&quot;??_);_(@_)">
                  <c:v>1.315917413906937</c:v>
                </c:pt>
                <c:pt idx="247" formatCode="_(* #,##0.00_);_(* \(#,##0.00\);_(* &quot;-&quot;??_);_(@_)">
                  <c:v>1.4908705160905091</c:v>
                </c:pt>
                <c:pt idx="248" formatCode="_(* #,##0.00_);_(* \(#,##0.00\);_(* &quot;-&quot;??_);_(@_)">
                  <c:v>1.7850937383983483</c:v>
                </c:pt>
                <c:pt idx="249" formatCode="_(* #,##0.00_);_(* \(#,##0.00\);_(* &quot;-&quot;??_);_(@_)">
                  <c:v>2.0368021770635663</c:v>
                </c:pt>
                <c:pt idx="250" formatCode="_(* #,##0.00_);_(* \(#,##0.00\);_(* &quot;-&quot;??_);_(@_)">
                  <c:v>2.269803542417673</c:v>
                </c:pt>
                <c:pt idx="251" formatCode="_(* #,##0.00_);_(* \(#,##0.00\);_(* &quot;-&quot;??_);_(@_)">
                  <c:v>2.392848357411359</c:v>
                </c:pt>
                <c:pt idx="252" formatCode="_(* #,##0.00_);_(* \(#,##0.00\);_(* &quot;-&quot;??_);_(@_)">
                  <c:v>2.5962446600119011</c:v>
                </c:pt>
                <c:pt idx="253" formatCode="_(* #,##0.00_);_(* \(#,##0.00\);_(* &quot;-&quot;??_);_(@_)">
                  <c:v>2.6885778049316507</c:v>
                </c:pt>
                <c:pt idx="254" formatCode="_(* #,##0.00_);_(* \(#,##0.00\);_(* &quot;-&quot;??_);_(@_)">
                  <c:v>2.7777404372458396</c:v>
                </c:pt>
                <c:pt idx="255" formatCode="_(* #,##0.00_);_(* \(#,##0.00\);_(* &quot;-&quot;??_);_(@_)">
                  <c:v>3.0150721667951781</c:v>
                </c:pt>
                <c:pt idx="256" formatCode="_(* #,##0.00_);_(* \(#,##0.00\);_(* &quot;-&quot;??_);_(@_)">
                  <c:v>3.1715388986494348</c:v>
                </c:pt>
                <c:pt idx="257" formatCode="_(* #,##0.00_);_(* \(#,##0.00\);_(* &quot;-&quot;??_);_(@_)">
                  <c:v>3.3319032772872519</c:v>
                </c:pt>
                <c:pt idx="258" formatCode="_(* #,##0.00_);_(* \(#,##0.00\);_(* &quot;-&quot;??_);_(@_)">
                  <c:v>3.7149049376669163</c:v>
                </c:pt>
                <c:pt idx="259" formatCode="_(* #,##0.00_);_(* \(#,##0.00\);_(* &quot;-&quot;??_);_(@_)">
                  <c:v>3.6153571815702024</c:v>
                </c:pt>
                <c:pt idx="260" formatCode="_(* #,##0.00_);_(* \(#,##0.00\);_(* &quot;-&quot;??_);_(@_)">
                  <c:v>3.519442391081709</c:v>
                </c:pt>
                <c:pt idx="261" formatCode="_(* #,##0.00_);_(* \(#,##0.00\);_(* &quot;-&quot;??_);_(@_)">
                  <c:v>3.3591771588235302</c:v>
                </c:pt>
                <c:pt idx="262" formatCode="_(* #,##0.00_);_(* \(#,##0.00\);_(* &quot;-&quot;??_);_(@_)">
                  <c:v>3.2776378312993812</c:v>
                </c:pt>
                <c:pt idx="263" formatCode="_(* #,##0.00_);_(* \(#,##0.00\);_(* &quot;-&quot;??_);_(@_)">
                  <c:v>3.3570759623842559</c:v>
                </c:pt>
                <c:pt idx="264" formatCode="_(* #,##0.00_);_(* \(#,##0.00\);_(* &quot;-&quot;??_);_(@_)">
                  <c:v>3.2909709460163237</c:v>
                </c:pt>
                <c:pt idx="265" formatCode="_(* #,##0.00_);_(* \(#,##0.00\);_(* &quot;-&quot;??_);_(@_)">
                  <c:v>3.3971569814511096</c:v>
                </c:pt>
                <c:pt idx="266" formatCode="_(* #,##0.00_);_(* \(#,##0.00\);_(* &quot;-&quot;??_);_(@_)">
                  <c:v>3.6444655393664429</c:v>
                </c:pt>
                <c:pt idx="267" formatCode="_(* #,##0.00_);_(* \(#,##0.00\);_(* &quot;-&quot;??_);_(@_)">
                  <c:v>3.673867124682419</c:v>
                </c:pt>
                <c:pt idx="268" formatCode="_(* #,##0.00_);_(* \(#,##0.00\);_(* &quot;-&quot;??_);_(@_)">
                  <c:v>3.5996610684256631</c:v>
                </c:pt>
                <c:pt idx="269" formatCode="_(* #,##0.00_);_(* \(#,##0.00\);_(* &quot;-&quot;??_);_(@_)">
                  <c:v>3.4106149815731932</c:v>
                </c:pt>
                <c:pt idx="270" formatCode="_(* #,##0.00_);_(* \(#,##0.00\);_(* &quot;-&quot;??_);_(@_)">
                  <c:v>3.1449488203737674</c:v>
                </c:pt>
                <c:pt idx="271" formatCode="_(* #,##0.00_);_(* \(#,##0.00\);_(* &quot;-&quot;??_);_(@_)">
                  <c:v>3.351339402817314</c:v>
                </c:pt>
                <c:pt idx="272" formatCode="_(* #,##0.00_);_(* \(#,##0.00\);_(* &quot;-&quot;??_);_(@_)">
                  <c:v>3.5353767079415102</c:v>
                </c:pt>
                <c:pt idx="273" formatCode="_(* #,##0.00_);_(* \(#,##0.00\);_(* &quot;-&quot;??_);_(@_)">
                  <c:v>3.5932728311758626</c:v>
                </c:pt>
                <c:pt idx="274" formatCode="_(* #,##0.00_);_(* \(#,##0.00\);_(* &quot;-&quot;??_);_(@_)">
                  <c:v>3.3762722353789458</c:v>
                </c:pt>
                <c:pt idx="275" formatCode="_(* #,##0.00_);_(* \(#,##0.00\);_(* &quot;-&quot;??_);_(@_)">
                  <c:v>3.4471147706542178</c:v>
                </c:pt>
                <c:pt idx="276" formatCode="_(* #,##0.00_);_(* \(#,##0.00\);_(* &quot;-&quot;??_);_(@_)">
                  <c:v>3.5464305178370679</c:v>
                </c:pt>
                <c:pt idx="277" formatCode="_(* #,##0.00_);_(* \(#,##0.00\);_(* &quot;-&quot;??_);_(@_)">
                  <c:v>3.6100844827580354</c:v>
                </c:pt>
                <c:pt idx="278" formatCode="_(* #,##0.00_);_(* \(#,##0.00\);_(* &quot;-&quot;??_);_(@_)">
                  <c:v>3.5502405615126524</c:v>
                </c:pt>
                <c:pt idx="279" formatCode="_(* #,##0.00_);_(* \(#,##0.00\);_(* &quot;-&quot;??_);_(@_)">
                  <c:v>3.5482043778519081</c:v>
                </c:pt>
                <c:pt idx="280" formatCode="_(* #,##0.00_);_(* \(#,##0.00\);_(* &quot;-&quot;??_);_(@_)">
                  <c:v>3.4407957919135774</c:v>
                </c:pt>
                <c:pt idx="281" formatCode="_(* #,##0.00_);_(* \(#,##0.00\);_(* &quot;-&quot;??_);_(@_)">
                  <c:v>3.512530751378927</c:v>
                </c:pt>
                <c:pt idx="282" formatCode="_(* #,##0.00_);_(* \(#,##0.00\);_(* &quot;-&quot;??_);_(@_)">
                  <c:v>3.440944725074206</c:v>
                </c:pt>
                <c:pt idx="283" formatCode="_(* #,##0.00_);_(* \(#,##0.00\);_(* &quot;-&quot;??_);_(@_)">
                  <c:v>3.2829499291633359</c:v>
                </c:pt>
                <c:pt idx="284" formatCode="_(* #,##0.00_);_(* \(#,##0.00\);_(* &quot;-&quot;??_);_(@_)">
                  <c:v>2.9306964967396572</c:v>
                </c:pt>
                <c:pt idx="285" formatCode="_(* #,##0.00_);_(* \(#,##0.00\);_(* &quot;-&quot;??_);_(@_)">
                  <c:v>2.8792586876746773</c:v>
                </c:pt>
                <c:pt idx="286" formatCode="_(* #,##0.00_);_(* \(#,##0.00\);_(* &quot;-&quot;??_);_(@_)">
                  <c:v>2.819980382781702</c:v>
                </c:pt>
                <c:pt idx="287" formatCode="_(* #,##0.00_);_(* \(#,##0.00\);_(* &quot;-&quot;??_);_(@_)">
                  <c:v>2.5985612065135077</c:v>
                </c:pt>
                <c:pt idx="288" formatCode="_(* #,##0.00_);_(* \(#,##0.00\);_(* &quot;-&quot;??_);_(@_)">
                  <c:v>2.3924827983752923</c:v>
                </c:pt>
                <c:pt idx="289" formatCode="_(* #,##0.00_);_(* \(#,##0.00\);_(* &quot;-&quot;??_);_(@_)">
                  <c:v>2.1620065088994882</c:v>
                </c:pt>
                <c:pt idx="290" formatCode="_(* #,##0.00_);_(* \(#,##0.00\);_(* &quot;-&quot;??_);_(@_)">
                  <c:v>1.9475109021550943</c:v>
                </c:pt>
                <c:pt idx="291" formatCode="_(* #,##0.00_);_(* \(#,##0.00\);_(* &quot;-&quot;??_);_(@_)">
                  <c:v>1.6967522624870057</c:v>
                </c:pt>
                <c:pt idx="292" formatCode="_(* #,##0.00_);_(* \(#,##0.00\);_(* &quot;-&quot;??_);_(@_)">
                  <c:v>1.7023792157964415</c:v>
                </c:pt>
                <c:pt idx="293" formatCode="_(* #,##0.00_);_(* \(#,##0.00\);_(* &quot;-&quot;??_);_(@_)">
                  <c:v>1.5952295842406219</c:v>
                </c:pt>
                <c:pt idx="294" formatCode="_(* #,##0.00_);_(* \(#,##0.00\);_(* &quot;-&quot;??_);_(@_)">
                  <c:v>1.4755280944958402</c:v>
                </c:pt>
                <c:pt idx="295" formatCode="_(* #,##0.00_);_(* \(#,##0.00\);_(* &quot;-&quot;??_);_(@_)">
                  <c:v>1.3802787084734667</c:v>
                </c:pt>
                <c:pt idx="296" formatCode="_(* #,##0.00_);_(* \(#,##0.00\);_(* &quot;-&quot;??_);_(@_)">
                  <c:v>1.375406579071375</c:v>
                </c:pt>
                <c:pt idx="297" formatCode="_(* #,##0.00_);_(* \(#,##0.00\);_(* &quot;-&quot;??_);_(@_)">
                  <c:v>1.1699738108694508</c:v>
                </c:pt>
                <c:pt idx="298" formatCode="_(* #,##0.00_);_(* \(#,##0.00\);_(* &quot;-&quot;??_);_(@_)">
                  <c:v>1.0826631063072254</c:v>
                </c:pt>
                <c:pt idx="299" formatCode="_(* #,##0.00_);_(* \(#,##0.00\);_(* &quot;-&quot;??_);_(@_)">
                  <c:v>1.0380382563536286</c:v>
                </c:pt>
                <c:pt idx="300" formatCode="_(* #,##0.00_);_(* \(#,##0.00\);_(* &quot;-&quot;??_);_(@_)">
                  <c:v>0.97932716689072796</c:v>
                </c:pt>
                <c:pt idx="301" formatCode="_(* #,##0.00_);_(* \(#,##0.00\);_(* &quot;-&quot;??_);_(@_)">
                  <c:v>0.9257916724440709</c:v>
                </c:pt>
                <c:pt idx="302" formatCode="_(* #,##0.00_);_(* \(#,##0.00\);_(* &quot;-&quot;??_);_(@_)">
                  <c:v>0.87802861469596394</c:v>
                </c:pt>
                <c:pt idx="303" formatCode="_(* #,##0.00_);_(* \(#,##0.00\);_(* &quot;-&quot;??_);_(@_)">
                  <c:v>0.92353608746976612</c:v>
                </c:pt>
                <c:pt idx="304" formatCode="_(* #,##0.00_);_(* \(#,##0.00\);_(* &quot;-&quot;??_);_(@_)">
                  <c:v>0.82660555286447168</c:v>
                </c:pt>
                <c:pt idx="305" formatCode="_(* #,##0.00_);_(* \(#,##0.00\);_(* &quot;-&quot;??_);_(@_)">
                  <c:v>0.80478379162090463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78-4675-992D-25C1A024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Recaudación no Petrolera y Financiamiento Monetario Mensual</a:t>
            </a:r>
            <a:br>
              <a:rPr lang="en-US" sz="1800" b="0" i="0" baseline="0">
                <a:effectLst/>
              </a:rPr>
            </a:br>
            <a:r>
              <a:rPr lang="en-US" sz="1800" b="0" i="0" baseline="0">
                <a:effectLst/>
              </a:rPr>
              <a:t>(millones de dólares)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Raw'!$B$54</c:f>
              <c:strCache>
                <c:ptCount val="1"/>
                <c:pt idx="0">
                  <c:v>Recaudacion SENIAT (TdC Paralelo)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Raw'!$C$54:$KW$54</c:f>
              <c:numCache>
                <c:formatCode>General</c:formatCode>
                <c:ptCount val="307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C-4EF3-AA38-F5580F7BDFA4}"/>
            </c:ext>
          </c:extLst>
        </c:ser>
        <c:ser>
          <c:idx val="1"/>
          <c:order val="1"/>
          <c:tx>
            <c:strRef>
              <c:f>'Monthly Raw'!$B$55</c:f>
              <c:strCache>
                <c:ptCount val="1"/>
                <c:pt idx="0">
                  <c:v>Financiamiento Monetatio (TdC Paralelo)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Raw'!$C$55:$KW$55</c:f>
              <c:numCache>
                <c:formatCode>General</c:formatCode>
                <c:ptCount val="307"/>
                <c:pt idx="132" formatCode="_(* #,##0_);_(* \(#,##0\);_(* &quot;-&quot;??_);_(@_)">
                  <c:v>0</c:v>
                </c:pt>
                <c:pt idx="133" formatCode="_(* #,##0_);_(* \(#,##0\);_(* &quot;-&quot;??_);_(@_)">
                  <c:v>99.5012031839494</c:v>
                </c:pt>
                <c:pt idx="134" formatCode="_(* #,##0_);_(* \(#,##0\);_(* &quot;-&quot;??_);_(@_)">
                  <c:v>223.22674170652772</c:v>
                </c:pt>
                <c:pt idx="135" formatCode="_(* #,##0_);_(* \(#,##0\);_(* &quot;-&quot;??_);_(@_)">
                  <c:v>0</c:v>
                </c:pt>
                <c:pt idx="136" formatCode="_(* #,##0_);_(* \(#,##0\);_(* &quot;-&quot;??_);_(@_)">
                  <c:v>210.30661683926073</c:v>
                </c:pt>
                <c:pt idx="137" formatCode="_(* #,##0_);_(* \(#,##0\);_(* &quot;-&quot;??_);_(@_)">
                  <c:v>459.2474852877578</c:v>
                </c:pt>
                <c:pt idx="138" formatCode="_(* #,##0_);_(* \(#,##0\);_(* &quot;-&quot;??_);_(@_)">
                  <c:v>1019.4659327336681</c:v>
                </c:pt>
                <c:pt idx="139" formatCode="_(* #,##0_);_(* \(#,##0\);_(* &quot;-&quot;??_);_(@_)">
                  <c:v>78.138604255330222</c:v>
                </c:pt>
                <c:pt idx="140" formatCode="_(* #,##0_);_(* \(#,##0\);_(* &quot;-&quot;??_);_(@_)">
                  <c:v>631.06636717054005</c:v>
                </c:pt>
                <c:pt idx="141" formatCode="_(* #,##0_);_(* \(#,##0\);_(* &quot;-&quot;??_);_(@_)">
                  <c:v>462.98302832823896</c:v>
                </c:pt>
                <c:pt idx="142" formatCode="_(* #,##0_);_(* \(#,##0\);_(* &quot;-&quot;??_);_(@_)">
                  <c:v>866.25916481491072</c:v>
                </c:pt>
                <c:pt idx="143" formatCode="_(* #,##0_);_(* \(#,##0\);_(* &quot;-&quot;??_);_(@_)">
                  <c:v>492.05605584918328</c:v>
                </c:pt>
                <c:pt idx="144" formatCode="_(* #,##0_);_(* \(#,##0\);_(* &quot;-&quot;??_);_(@_)">
                  <c:v>907.31127945565481</c:v>
                </c:pt>
                <c:pt idx="145" formatCode="_(* #,##0_);_(* \(#,##0\);_(* &quot;-&quot;??_);_(@_)">
                  <c:v>0</c:v>
                </c:pt>
                <c:pt idx="146" formatCode="_(* #,##0_);_(* \(#,##0\);_(* &quot;-&quot;??_);_(@_)">
                  <c:v>96.126593093733192</c:v>
                </c:pt>
                <c:pt idx="147" formatCode="_(* #,##0_);_(* \(#,##0\);_(* &quot;-&quot;??_);_(@_)">
                  <c:v>558.72750161593422</c:v>
                </c:pt>
                <c:pt idx="148" formatCode="_(* #,##0_);_(* \(#,##0\);_(* &quot;-&quot;??_);_(@_)">
                  <c:v>0</c:v>
                </c:pt>
                <c:pt idx="149" formatCode="_(* #,##0_);_(* \(#,##0\);_(* &quot;-&quot;??_);_(@_)">
                  <c:v>114.79281225512982</c:v>
                </c:pt>
                <c:pt idx="150" formatCode="_(* #,##0_);_(* \(#,##0\);_(* &quot;-&quot;??_);_(@_)">
                  <c:v>1402.4657565594002</c:v>
                </c:pt>
                <c:pt idx="151" formatCode="_(* #,##0_);_(* \(#,##0\);_(* &quot;-&quot;??_);_(@_)">
                  <c:v>0</c:v>
                </c:pt>
                <c:pt idx="152" formatCode="_(* #,##0_);_(* \(#,##0\);_(* &quot;-&quot;??_);_(@_)">
                  <c:v>0</c:v>
                </c:pt>
                <c:pt idx="153" formatCode="_(* #,##0_);_(* \(#,##0\);_(* &quot;-&quot;??_);_(@_)">
                  <c:v>629.30029685265413</c:v>
                </c:pt>
                <c:pt idx="154" formatCode="_(* #,##0_);_(* \(#,##0\);_(* &quot;-&quot;??_);_(@_)">
                  <c:v>1473.384053111298</c:v>
                </c:pt>
                <c:pt idx="155" formatCode="_(* #,##0_);_(* \(#,##0\);_(* &quot;-&quot;??_);_(@_)">
                  <c:v>774.14739676562613</c:v>
                </c:pt>
                <c:pt idx="156" formatCode="_(* #,##0_);_(* \(#,##0\);_(* &quot;-&quot;??_);_(@_)">
                  <c:v>0</c:v>
                </c:pt>
                <c:pt idx="157" formatCode="_(* #,##0_);_(* \(#,##0\);_(* &quot;-&quot;??_);_(@_)">
                  <c:v>49.260873430030401</c:v>
                </c:pt>
                <c:pt idx="158" formatCode="_(* #,##0_);_(* \(#,##0\);_(* &quot;-&quot;??_);_(@_)">
                  <c:v>0</c:v>
                </c:pt>
                <c:pt idx="159" formatCode="_(* #,##0_);_(* \(#,##0\);_(* &quot;-&quot;??_);_(@_)">
                  <c:v>148.84502211502678</c:v>
                </c:pt>
                <c:pt idx="160" formatCode="_(* #,##0_);_(* \(#,##0\);_(* &quot;-&quot;??_);_(@_)">
                  <c:v>0</c:v>
                </c:pt>
                <c:pt idx="161" formatCode="_(* #,##0_);_(* \(#,##0\);_(* &quot;-&quot;??_);_(@_)">
                  <c:v>832.79955164453156</c:v>
                </c:pt>
                <c:pt idx="162" formatCode="_(* #,##0_);_(* \(#,##0\);_(* &quot;-&quot;??_);_(@_)">
                  <c:v>0</c:v>
                </c:pt>
                <c:pt idx="163" formatCode="_(* #,##0_);_(* \(#,##0\);_(* &quot;-&quot;??_);_(@_)">
                  <c:v>567.48968386916943</c:v>
                </c:pt>
                <c:pt idx="164" formatCode="_(* #,##0_);_(* \(#,##0\);_(* &quot;-&quot;??_);_(@_)">
                  <c:v>159.87515963873022</c:v>
                </c:pt>
                <c:pt idx="165" formatCode="_(* #,##0_);_(* \(#,##0\);_(* &quot;-&quot;??_);_(@_)">
                  <c:v>0</c:v>
                </c:pt>
                <c:pt idx="166" formatCode="_(* #,##0_);_(* \(#,##0\);_(* &quot;-&quot;??_);_(@_)">
                  <c:v>702.5763358909669</c:v>
                </c:pt>
                <c:pt idx="167" formatCode="_(* #,##0_);_(* \(#,##0\);_(* &quot;-&quot;??_);_(@_)">
                  <c:v>1642.8842520966489</c:v>
                </c:pt>
                <c:pt idx="168" formatCode="_(* #,##0_);_(* \(#,##0\);_(* &quot;-&quot;??_);_(@_)">
                  <c:v>536.42577737221234</c:v>
                </c:pt>
                <c:pt idx="169" formatCode="_(* #,##0_);_(* \(#,##0\);_(* &quot;-&quot;??_);_(@_)">
                  <c:v>0</c:v>
                </c:pt>
                <c:pt idx="170" formatCode="_(* #,##0_);_(* \(#,##0\);_(* &quot;-&quot;??_);_(@_)">
                  <c:v>0</c:v>
                </c:pt>
                <c:pt idx="171" formatCode="_(* #,##0_);_(* \(#,##0\);_(* &quot;-&quot;??_);_(@_)">
                  <c:v>0</c:v>
                </c:pt>
                <c:pt idx="172" formatCode="_(* #,##0_);_(* \(#,##0\);_(* &quot;-&quot;??_);_(@_)">
                  <c:v>165.2664109329846</c:v>
                </c:pt>
                <c:pt idx="173" formatCode="_(* #,##0_);_(* \(#,##0\);_(* &quot;-&quot;??_);_(@_)">
                  <c:v>297.89796995831347</c:v>
                </c:pt>
                <c:pt idx="174" formatCode="_(* #,##0_);_(* \(#,##0\);_(* &quot;-&quot;??_);_(@_)">
                  <c:v>449.23655593063074</c:v>
                </c:pt>
                <c:pt idx="175" formatCode="_(* #,##0_);_(* \(#,##0\);_(* &quot;-&quot;??_);_(@_)">
                  <c:v>0</c:v>
                </c:pt>
                <c:pt idx="176" formatCode="_(* #,##0_);_(* \(#,##0\);_(* &quot;-&quot;??_);_(@_)">
                  <c:v>427.47257066298494</c:v>
                </c:pt>
                <c:pt idx="177" formatCode="_(* #,##0_);_(* \(#,##0\);_(* &quot;-&quot;??_);_(@_)">
                  <c:v>0</c:v>
                </c:pt>
                <c:pt idx="178" formatCode="_(* #,##0_);_(* \(#,##0\);_(* &quot;-&quot;??_);_(@_)">
                  <c:v>1300.2167451103744</c:v>
                </c:pt>
                <c:pt idx="179" formatCode="_(* #,##0_);_(* \(#,##0\);_(* &quot;-&quot;??_);_(@_)">
                  <c:v>1674.1600821099553</c:v>
                </c:pt>
                <c:pt idx="180" formatCode="_(* #,##0_);_(* \(#,##0\);_(* &quot;-&quot;??_);_(@_)">
                  <c:v>316.83913352408763</c:v>
                </c:pt>
                <c:pt idx="181" formatCode="_(* #,##0_);_(* \(#,##0\);_(* &quot;-&quot;??_);_(@_)">
                  <c:v>0</c:v>
                </c:pt>
                <c:pt idx="182" formatCode="_(* #,##0_);_(* \(#,##0\);_(* &quot;-&quot;??_);_(@_)">
                  <c:v>357.71685376504291</c:v>
                </c:pt>
                <c:pt idx="183" formatCode="_(* #,##0_);_(* \(#,##0\);_(* &quot;-&quot;??_);_(@_)">
                  <c:v>0</c:v>
                </c:pt>
                <c:pt idx="184" formatCode="_(* #,##0_);_(* \(#,##0\);_(* &quot;-&quot;??_);_(@_)">
                  <c:v>842.44562363091484</c:v>
                </c:pt>
                <c:pt idx="185" formatCode="_(* #,##0_);_(* \(#,##0\);_(* &quot;-&quot;??_);_(@_)">
                  <c:v>0</c:v>
                </c:pt>
                <c:pt idx="186" formatCode="_(* #,##0_);_(* \(#,##0\);_(* &quot;-&quot;??_);_(@_)">
                  <c:v>420.91116564478955</c:v>
                </c:pt>
                <c:pt idx="187" formatCode="_(* #,##0_);_(* \(#,##0\);_(* &quot;-&quot;??_);_(@_)">
                  <c:v>0</c:v>
                </c:pt>
                <c:pt idx="188" formatCode="_(* #,##0_);_(* \(#,##0\);_(* &quot;-&quot;??_);_(@_)">
                  <c:v>881.14695455041544</c:v>
                </c:pt>
                <c:pt idx="189" formatCode="_(* #,##0_);_(* \(#,##0\);_(* &quot;-&quot;??_);_(@_)">
                  <c:v>0</c:v>
                </c:pt>
                <c:pt idx="190" formatCode="_(* #,##0_);_(* \(#,##0\);_(* &quot;-&quot;??_);_(@_)">
                  <c:v>4530.3010383718729</c:v>
                </c:pt>
                <c:pt idx="191" formatCode="_(* #,##0_);_(* \(#,##0\);_(* &quot;-&quot;??_);_(@_)">
                  <c:v>795.56364768961919</c:v>
                </c:pt>
                <c:pt idx="192" formatCode="_(* #,##0_);_(* \(#,##0\);_(* &quot;-&quot;??_);_(@_)">
                  <c:v>394.80904597675766</c:v>
                </c:pt>
                <c:pt idx="193" formatCode="_(* #,##0_);_(* \(#,##0\);_(* &quot;-&quot;??_);_(@_)">
                  <c:v>0</c:v>
                </c:pt>
                <c:pt idx="194" formatCode="_(* #,##0_);_(* \(#,##0\);_(* &quot;-&quot;??_);_(@_)">
                  <c:v>0</c:v>
                </c:pt>
                <c:pt idx="195" formatCode="_(* #,##0_);_(* \(#,##0\);_(* &quot;-&quot;??_);_(@_)">
                  <c:v>0</c:v>
                </c:pt>
                <c:pt idx="196" formatCode="_(* #,##0_);_(* \(#,##0\);_(* &quot;-&quot;??_);_(@_)">
                  <c:v>0</c:v>
                </c:pt>
                <c:pt idx="197" formatCode="_(* #,##0_);_(* \(#,##0\);_(* &quot;-&quot;??_);_(@_)">
                  <c:v>245.37407595004925</c:v>
                </c:pt>
                <c:pt idx="198" formatCode="_(* #,##0_);_(* \(#,##0\);_(* &quot;-&quot;??_);_(@_)">
                  <c:v>1844.8545422004527</c:v>
                </c:pt>
                <c:pt idx="199" formatCode="_(* #,##0_);_(* \(#,##0\);_(* &quot;-&quot;??_);_(@_)">
                  <c:v>609.69565434589731</c:v>
                </c:pt>
                <c:pt idx="200" formatCode="_(* #,##0_);_(* \(#,##0\);_(* &quot;-&quot;??_);_(@_)">
                  <c:v>568.97202058210053</c:v>
                </c:pt>
                <c:pt idx="201" formatCode="_(* #,##0_);_(* \(#,##0\);_(* &quot;-&quot;??_);_(@_)">
                  <c:v>592.31381017790818</c:v>
                </c:pt>
                <c:pt idx="202" formatCode="_(* #,##0_);_(* \(#,##0\);_(* &quot;-&quot;??_);_(@_)">
                  <c:v>3668.7077148323442</c:v>
                </c:pt>
                <c:pt idx="203" formatCode="_(* #,##0_);_(* \(#,##0\);_(* &quot;-&quot;??_);_(@_)">
                  <c:v>1257.8938020741421</c:v>
                </c:pt>
                <c:pt idx="204" formatCode="_(* #,##0_);_(* \(#,##0\);_(* &quot;-&quot;??_);_(@_)">
                  <c:v>360.07724918899123</c:v>
                </c:pt>
                <c:pt idx="205" formatCode="_(* #,##0_);_(* \(#,##0\);_(* &quot;-&quot;??_);_(@_)">
                  <c:v>0</c:v>
                </c:pt>
                <c:pt idx="206" formatCode="_(* #,##0_);_(* \(#,##0\);_(* &quot;-&quot;??_);_(@_)">
                  <c:v>0</c:v>
                </c:pt>
                <c:pt idx="207" formatCode="_(* #,##0_);_(* \(#,##0\);_(* &quot;-&quot;??_);_(@_)">
                  <c:v>0</c:v>
                </c:pt>
                <c:pt idx="208" formatCode="_(* #,##0_);_(* \(#,##0\);_(* &quot;-&quot;??_);_(@_)">
                  <c:v>0</c:v>
                </c:pt>
                <c:pt idx="209" formatCode="_(* #,##0_);_(* \(#,##0\);_(* &quot;-&quot;??_);_(@_)">
                  <c:v>317.96121343027653</c:v>
                </c:pt>
                <c:pt idx="210" formatCode="_(* #,##0_);_(* \(#,##0\);_(* &quot;-&quot;??_);_(@_)">
                  <c:v>670.54874823090518</c:v>
                </c:pt>
                <c:pt idx="211" formatCode="_(* #,##0_);_(* \(#,##0\);_(* &quot;-&quot;??_);_(@_)">
                  <c:v>258.20855045947599</c:v>
                </c:pt>
                <c:pt idx="212" formatCode="_(* #,##0_);_(* \(#,##0\);_(* &quot;-&quot;??_);_(@_)">
                  <c:v>166.9570927109211</c:v>
                </c:pt>
                <c:pt idx="213" formatCode="_(* #,##0_);_(* \(#,##0\);_(* &quot;-&quot;??_);_(@_)">
                  <c:v>0</c:v>
                </c:pt>
                <c:pt idx="214" formatCode="_(* #,##0_);_(* \(#,##0\);_(* &quot;-&quot;??_);_(@_)">
                  <c:v>1755.606973767141</c:v>
                </c:pt>
                <c:pt idx="215" formatCode="_(* #,##0_);_(* \(#,##0\);_(* &quot;-&quot;??_);_(@_)">
                  <c:v>733.05331933471678</c:v>
                </c:pt>
                <c:pt idx="216" formatCode="_(* #,##0_);_(* \(#,##0\);_(* &quot;-&quot;??_);_(@_)">
                  <c:v>577.29966075713753</c:v>
                </c:pt>
                <c:pt idx="217" formatCode="_(* #,##0_);_(* \(#,##0\);_(* &quot;-&quot;??_);_(@_)">
                  <c:v>0</c:v>
                </c:pt>
                <c:pt idx="218" formatCode="_(* #,##0_);_(* \(#,##0\);_(* &quot;-&quot;??_);_(@_)">
                  <c:v>79.412517287466457</c:v>
                </c:pt>
                <c:pt idx="219" formatCode="_(* #,##0_);_(* \(#,##0\);_(* &quot;-&quot;??_);_(@_)">
                  <c:v>0</c:v>
                </c:pt>
                <c:pt idx="220" formatCode="_(* #,##0_);_(* \(#,##0\);_(* &quot;-&quot;??_);_(@_)">
                  <c:v>330.71184503966293</c:v>
                </c:pt>
                <c:pt idx="221" formatCode="_(* #,##0_);_(* \(#,##0\);_(* &quot;-&quot;??_);_(@_)">
                  <c:v>386.63126908184921</c:v>
                </c:pt>
                <c:pt idx="222" formatCode="_(* #,##0_);_(* \(#,##0\);_(* &quot;-&quot;??_);_(@_)">
                  <c:v>346.9237017448483</c:v>
                </c:pt>
                <c:pt idx="223" formatCode="_(* #,##0_);_(* \(#,##0\);_(* &quot;-&quot;??_);_(@_)">
                  <c:v>16.547047279066444</c:v>
                </c:pt>
                <c:pt idx="224" formatCode="_(* #,##0_);_(* \(#,##0\);_(* &quot;-&quot;??_);_(@_)">
                  <c:v>0</c:v>
                </c:pt>
                <c:pt idx="225" formatCode="_(* #,##0_);_(* \(#,##0\);_(* &quot;-&quot;??_);_(@_)">
                  <c:v>106.50629659194632</c:v>
                </c:pt>
                <c:pt idx="226" formatCode="_(* #,##0_);_(* \(#,##0\);_(* &quot;-&quot;??_);_(@_)">
                  <c:v>1276.0824541443333</c:v>
                </c:pt>
                <c:pt idx="227" formatCode="_(* #,##0_);_(* \(#,##0\);_(* &quot;-&quot;??_);_(@_)">
                  <c:v>301.56413767927341</c:v>
                </c:pt>
                <c:pt idx="228" formatCode="_(* #,##0_);_(* \(#,##0\);_(* &quot;-&quot;??_);_(@_)">
                  <c:v>265.49310121531107</c:v>
                </c:pt>
                <c:pt idx="229" formatCode="_(* #,##0_);_(* \(#,##0\);_(* &quot;-&quot;??_);_(@_)">
                  <c:v>302.49269842481687</c:v>
                </c:pt>
                <c:pt idx="230" formatCode="_(* #,##0_);_(* \(#,##0\);_(* &quot;-&quot;??_);_(@_)">
                  <c:v>16.395250145843203</c:v>
                </c:pt>
                <c:pt idx="231" formatCode="_(* #,##0_);_(* \(#,##0\);_(* &quot;-&quot;??_);_(@_)">
                  <c:v>71.179267930479526</c:v>
                </c:pt>
                <c:pt idx="232" formatCode="_(* #,##0_);_(* \(#,##0\);_(* &quot;-&quot;??_);_(@_)">
                  <c:v>154.00039113284436</c:v>
                </c:pt>
                <c:pt idx="233" formatCode="_(* #,##0_);_(* \(#,##0\);_(* &quot;-&quot;??_);_(@_)">
                  <c:v>250.59352188310069</c:v>
                </c:pt>
                <c:pt idx="234" formatCode="_(* #,##0_);_(* \(#,##0\);_(* &quot;-&quot;??_);_(@_)">
                  <c:v>23.893472236718893</c:v>
                </c:pt>
                <c:pt idx="235" formatCode="_(* #,##0_);_(* \(#,##0\);_(* &quot;-&quot;??_);_(@_)">
                  <c:v>0</c:v>
                </c:pt>
                <c:pt idx="236" formatCode="_(* #,##0_);_(* \(#,##0\);_(* &quot;-&quot;??_);_(@_)">
                  <c:v>50.039037583632144</c:v>
                </c:pt>
                <c:pt idx="237" formatCode="_(* #,##0_);_(* \(#,##0\);_(* &quot;-&quot;??_);_(@_)">
                  <c:v>156.36312389236755</c:v>
                </c:pt>
                <c:pt idx="238" formatCode="_(* #,##0_);_(* \(#,##0\);_(* &quot;-&quot;??_);_(@_)">
                  <c:v>369.29795151201171</c:v>
                </c:pt>
                <c:pt idx="239" formatCode="_(* #,##0_);_(* \(#,##0\);_(* &quot;-&quot;??_);_(@_)">
                  <c:v>97.153263566118596</c:v>
                </c:pt>
                <c:pt idx="240" formatCode="_(* #,##0_);_(* \(#,##0\);_(* &quot;-&quot;??_);_(@_)">
                  <c:v>49.177281333559186</c:v>
                </c:pt>
                <c:pt idx="241" formatCode="_(* #,##0_);_(* \(#,##0\);_(* &quot;-&quot;??_);_(@_)">
                  <c:v>60.459022362302697</c:v>
                </c:pt>
                <c:pt idx="242" formatCode="_(* #,##0_);_(* \(#,##0\);_(* &quot;-&quot;??_);_(@_)">
                  <c:v>35.526356396171941</c:v>
                </c:pt>
                <c:pt idx="243" formatCode="_(* #,##0_);_(* \(#,##0\);_(* &quot;-&quot;??_);_(@_)">
                  <c:v>0</c:v>
                </c:pt>
                <c:pt idx="244" formatCode="_(* #,##0_);_(* \(#,##0\);_(* &quot;-&quot;??_);_(@_)">
                  <c:v>187.46695162708139</c:v>
                </c:pt>
                <c:pt idx="245" formatCode="_(* #,##0_);_(* \(#,##0\);_(* &quot;-&quot;??_);_(@_)">
                  <c:v>137.40418554469585</c:v>
                </c:pt>
                <c:pt idx="246" formatCode="_(* #,##0_);_(* \(#,##0\);_(* &quot;-&quot;??_);_(@_)">
                  <c:v>173.03024008899584</c:v>
                </c:pt>
                <c:pt idx="247" formatCode="_(* #,##0_);_(* \(#,##0\);_(* &quot;-&quot;??_);_(@_)">
                  <c:v>174.9531021835723</c:v>
                </c:pt>
                <c:pt idx="248" formatCode="_(* #,##0_);_(* \(#,##0\);_(* &quot;-&quot;??_);_(@_)">
                  <c:v>344.2622598914711</c:v>
                </c:pt>
                <c:pt idx="249" formatCode="_(* #,##0_);_(* \(#,##0\);_(* &quot;-&quot;??_);_(@_)">
                  <c:v>408.07156255758571</c:v>
                </c:pt>
                <c:pt idx="250" formatCode="_(* #,##0_);_(* \(#,##0\);_(* &quot;-&quot;??_);_(@_)">
                  <c:v>602.29931686611837</c:v>
                </c:pt>
                <c:pt idx="251" formatCode="_(* #,##0_);_(* \(#,##0\);_(* &quot;-&quot;??_);_(@_)">
                  <c:v>220.1980785598042</c:v>
                </c:pt>
                <c:pt idx="252" formatCode="_(* #,##0_);_(* \(#,##0\);_(* &quot;-&quot;??_);_(@_)">
                  <c:v>252.57358393410124</c:v>
                </c:pt>
                <c:pt idx="253" formatCode="_(* #,##0_);_(* \(#,##0\);_(* &quot;-&quot;??_);_(@_)">
                  <c:v>152.79216728205259</c:v>
                </c:pt>
                <c:pt idx="254" formatCode="_(* #,##0_);_(* \(#,##0\);_(* &quot;-&quot;??_);_(@_)">
                  <c:v>124.6889887103606</c:v>
                </c:pt>
                <c:pt idx="255" formatCode="_(* #,##0_);_(* \(#,##0\);_(* &quot;-&quot;??_);_(@_)">
                  <c:v>237.3317295493386</c:v>
                </c:pt>
                <c:pt idx="256" formatCode="_(* #,##0_);_(* \(#,##0\);_(* &quot;-&quot;??_);_(@_)">
                  <c:v>343.93368348133862</c:v>
                </c:pt>
                <c:pt idx="257" formatCode="_(* #,##0_);_(* \(#,##0\);_(* &quot;-&quot;??_);_(@_)">
                  <c:v>297.76856418251327</c:v>
                </c:pt>
                <c:pt idx="258" formatCode="_(* #,##0_);_(* \(#,##0\);_(* &quot;-&quot;??_);_(@_)">
                  <c:v>556.03190046865996</c:v>
                </c:pt>
                <c:pt idx="259" formatCode="_(* #,##0_);_(* \(#,##0\);_(* &quot;-&quot;??_);_(@_)">
                  <c:v>75.405346086859225</c:v>
                </c:pt>
                <c:pt idx="260" formatCode="_(* #,##0_);_(* \(#,##0\);_(* &quot;-&quot;??_);_(@_)">
                  <c:v>248.34746940297671</c:v>
                </c:pt>
                <c:pt idx="261" formatCode="_(* #,##0_);_(* \(#,##0\);_(* &quot;-&quot;??_);_(@_)">
                  <c:v>247.80633029940682</c:v>
                </c:pt>
                <c:pt idx="262" formatCode="_(* #,##0_);_(* \(#,##0\);_(* &quot;-&quot;??_);_(@_)">
                  <c:v>520.759989341969</c:v>
                </c:pt>
                <c:pt idx="263" formatCode="_(* #,##0_);_(* \(#,##0\);_(* &quot;-&quot;??_);_(@_)">
                  <c:v>299.6362096446793</c:v>
                </c:pt>
                <c:pt idx="264" formatCode="_(* #,##0_);_(* \(#,##0\);_(* &quot;-&quot;??_);_(@_)">
                  <c:v>186.46856756616884</c:v>
                </c:pt>
                <c:pt idx="265" formatCode="_(* #,##0_);_(* \(#,##0\);_(* &quot;-&quot;??_);_(@_)">
                  <c:v>258.97820271683827</c:v>
                </c:pt>
                <c:pt idx="266" formatCode="_(* #,##0_);_(* \(#,##0\);_(* &quot;-&quot;??_);_(@_)">
                  <c:v>371.99754662569421</c:v>
                </c:pt>
                <c:pt idx="267" formatCode="_(* #,##0_);_(* \(#,##0\);_(* &quot;-&quot;??_);_(@_)">
                  <c:v>266.73331486531515</c:v>
                </c:pt>
                <c:pt idx="268" formatCode="_(* #,##0_);_(* \(#,##0\);_(* &quot;-&quot;??_);_(@_)">
                  <c:v>269.72762722458225</c:v>
                </c:pt>
                <c:pt idx="269" formatCode="_(* #,##0_);_(* \(#,##0\);_(* &quot;-&quot;??_);_(@_)">
                  <c:v>108.72247733004318</c:v>
                </c:pt>
                <c:pt idx="270" formatCode="_(* #,##0_);_(* \(#,##0\);_(* &quot;-&quot;??_);_(@_)">
                  <c:v>290.36573926923461</c:v>
                </c:pt>
                <c:pt idx="271" formatCode="_(* #,##0_);_(* \(#,##0\);_(* &quot;-&quot;??_);_(@_)">
                  <c:v>281.79592853040538</c:v>
                </c:pt>
                <c:pt idx="272" formatCode="_(* #,##0_);_(* \(#,##0\);_(* &quot;-&quot;??_);_(@_)">
                  <c:v>432.38477452717393</c:v>
                </c:pt>
                <c:pt idx="273" formatCode="_(* #,##0_);_(* \(#,##0\);_(* &quot;-&quot;??_);_(@_)">
                  <c:v>305.70245353375839</c:v>
                </c:pt>
                <c:pt idx="274" formatCode="_(* #,##0_);_(* \(#,##0\);_(* &quot;-&quot;??_);_(@_)">
                  <c:v>303.75939354505266</c:v>
                </c:pt>
                <c:pt idx="275" formatCode="_(* #,##0_);_(* \(#,##0\);_(* &quot;-&quot;??_);_(@_)">
                  <c:v>370.47874491995117</c:v>
                </c:pt>
                <c:pt idx="276" formatCode="_(* #,##0_);_(* \(#,##0\);_(* &quot;-&quot;??_);_(@_)">
                  <c:v>285.78431474901862</c:v>
                </c:pt>
                <c:pt idx="277" formatCode="_(* #,##0_);_(* \(#,##0\);_(* &quot;-&quot;??_);_(@_)">
                  <c:v>322.63216763780628</c:v>
                </c:pt>
                <c:pt idx="278" formatCode="_(* #,##0_);_(* \(#,##0\);_(* &quot;-&quot;??_);_(@_)">
                  <c:v>312.15362538031098</c:v>
                </c:pt>
                <c:pt idx="279" formatCode="_(* #,##0_);_(* \(#,##0\);_(* &quot;-&quot;??_);_(@_)">
                  <c:v>264.69713120457067</c:v>
                </c:pt>
                <c:pt idx="280" formatCode="_(* #,##0_);_(* \(#,##0\);_(* &quot;-&quot;??_);_(@_)">
                  <c:v>162.31904128625169</c:v>
                </c:pt>
                <c:pt idx="281" formatCode="_(* #,##0_);_(* \(#,##0\);_(* &quot;-&quot;??_);_(@_)">
                  <c:v>180.45743679539279</c:v>
                </c:pt>
                <c:pt idx="282" formatCode="_(* #,##0_);_(* \(#,##0\);_(* &quot;-&quot;??_);_(@_)">
                  <c:v>218.77971296451304</c:v>
                </c:pt>
                <c:pt idx="283" formatCode="_(* #,##0_);_(* \(#,##0\);_(* &quot;-&quot;??_);_(@_)">
                  <c:v>123.80113261953515</c:v>
                </c:pt>
                <c:pt idx="284" formatCode="_(* #,##0_);_(* \(#,##0\);_(* &quot;-&quot;??_);_(@_)">
                  <c:v>80.131342103495186</c:v>
                </c:pt>
                <c:pt idx="285" formatCode="_(* #,##0_);_(* \(#,##0\);_(* &quot;-&quot;??_);_(@_)">
                  <c:v>254.26464446877878</c:v>
                </c:pt>
                <c:pt idx="286" formatCode="_(* #,##0_);_(* \(#,##0\);_(* &quot;-&quot;??_);_(@_)">
                  <c:v>244.48108865207786</c:v>
                </c:pt>
                <c:pt idx="287" formatCode="_(* #,##0_);_(* \(#,##0\);_(* &quot;-&quot;??_);_(@_)">
                  <c:v>149.0595686517573</c:v>
                </c:pt>
                <c:pt idx="288" formatCode="_(* #,##0_);_(* \(#,##0\);_(* &quot;-&quot;??_);_(@_)">
                  <c:v>79.705906610803098</c:v>
                </c:pt>
                <c:pt idx="289" formatCode="_(* #,##0_);_(* \(#,##0\);_(* &quot;-&quot;??_);_(@_)">
                  <c:v>92.155878162001827</c:v>
                </c:pt>
                <c:pt idx="290" formatCode="_(* #,##0_);_(* \(#,##0\);_(* &quot;-&quot;??_);_(@_)">
                  <c:v>97.658018635917017</c:v>
                </c:pt>
                <c:pt idx="291" formatCode="_(* #,##0_);_(* \(#,##0\);_(* &quot;-&quot;??_);_(@_)">
                  <c:v>13.938491536482086</c:v>
                </c:pt>
                <c:pt idx="292" formatCode="_(* #,##0_);_(* \(#,##0\);_(* &quot;-&quot;??_);_(@_)">
                  <c:v>167.94599459568764</c:v>
                </c:pt>
                <c:pt idx="293" formatCode="_(* #,##0_);_(* \(#,##0\);_(* &quot;-&quot;??_);_(@_)">
                  <c:v>73.307805239573213</c:v>
                </c:pt>
                <c:pt idx="294" formatCode="_(* #,##0_);_(* \(#,##0\);_(* &quot;-&quot;??_);_(@_)">
                  <c:v>99.078223219730873</c:v>
                </c:pt>
                <c:pt idx="295" formatCode="_(* #,##0_);_(* \(#,##0\);_(* &quot;-&quot;??_);_(@_)">
                  <c:v>28.551746597161507</c:v>
                </c:pt>
                <c:pt idx="296" formatCode="_(* #,##0_);_(* \(#,##0\);_(* &quot;-&quot;??_);_(@_)">
                  <c:v>75.259212701403541</c:v>
                </c:pt>
                <c:pt idx="297" formatCode="_(* #,##0_);_(* \(#,##0\);_(* &quot;-&quot;??_);_(@_)">
                  <c:v>48.831876266854856</c:v>
                </c:pt>
                <c:pt idx="298" formatCode="_(* #,##0_);_(* \(#,##0\);_(* &quot;-&quot;??_);_(@_)">
                  <c:v>157.17038408985255</c:v>
                </c:pt>
                <c:pt idx="299" formatCode="_(* #,##0_);_(* \(#,##0\);_(* &quot;-&quot;??_);_(@_)">
                  <c:v>104.43471869816061</c:v>
                </c:pt>
                <c:pt idx="300" formatCode="_(* #,##0_);_(* \(#,##0\);_(* &quot;-&quot;??_);_(@_)">
                  <c:v>20.994817147902513</c:v>
                </c:pt>
                <c:pt idx="301" formatCode="_(* #,##0_);_(* \(#,##0\);_(* &quot;-&quot;??_);_(@_)">
                  <c:v>38.620383715344481</c:v>
                </c:pt>
                <c:pt idx="302" formatCode="_(* #,##0_);_(* \(#,##0\);_(* &quot;-&quot;??_);_(@_)">
                  <c:v>49.894960887810072</c:v>
                </c:pt>
                <c:pt idx="303" formatCode="_(* #,##0_);_(* \(#,##0\);_(* &quot;-&quot;??_);_(@_)">
                  <c:v>59.445964310284189</c:v>
                </c:pt>
                <c:pt idx="304" formatCode="_(* #,##0_);_(* \(#,##0\);_(* &quot;-&quot;??_);_(@_)">
                  <c:v>71.015459990393168</c:v>
                </c:pt>
                <c:pt idx="305" formatCode="_(* #,##0_);_(* \(#,##0\);_(* &quot;-&quot;??_);_(@_)">
                  <c:v>51.486043996006131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6C-4EF3-AA38-F5580F7B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200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Minimum Wages (USD at blk mkt fx</a:t>
            </a:r>
            <a:r>
              <a:rPr lang="en-US" sz="1800" baseline="0"/>
              <a:t> rate)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Raw'!$B$32</c:f>
              <c:strCache>
                <c:ptCount val="1"/>
                <c:pt idx="0">
                  <c:v>Salario Minimo Nominal (USD)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Raw'!$C$4:$KO$4</c:f>
              <c:numCache>
                <c:formatCode>m/d/yyyy</c:formatCode>
                <c:ptCount val="299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</c:numCache>
            </c:numRef>
          </c:cat>
          <c:val>
            <c:numRef>
              <c:f>'Monthly Raw'!$C$32:$KO$32</c:f>
              <c:numCache>
                <c:formatCode>General</c:formatCode>
                <c:ptCount val="299"/>
                <c:pt idx="147" formatCode="_(* #,##0_);_(* \(#,##0\);_(* &quot;-&quot;??_);_(@_)">
                  <c:v>360.27641955835963</c:v>
                </c:pt>
                <c:pt idx="148" formatCode="_(* #,##0_);_(* \(#,##0\);_(* &quot;-&quot;??_);_(@_)">
                  <c:v>382.35229725562749</c:v>
                </c:pt>
                <c:pt idx="149" formatCode="_(* #,##0_);_(* \(#,##0\);_(* &quot;-&quot;??_);_(@_)">
                  <c:v>382.76539589442825</c:v>
                </c:pt>
                <c:pt idx="150" formatCode="_(* #,##0_);_(* \(#,##0\);_(* &quot;-&quot;??_);_(@_)">
                  <c:v>387.25637221847603</c:v>
                </c:pt>
                <c:pt idx="151" formatCode="_(* #,##0_);_(* \(#,##0\);_(* &quot;-&quot;??_);_(@_)">
                  <c:v>371.61676898562689</c:v>
                </c:pt>
                <c:pt idx="152" formatCode="_(* #,##0_);_(* \(#,##0\);_(* &quot;-&quot;??_);_(@_)">
                  <c:v>306.78116893558712</c:v>
                </c:pt>
                <c:pt idx="153" formatCode="_(* #,##0_);_(* \(#,##0\);_(* &quot;-&quot;??_);_(@_)">
                  <c:v>256.43025540275045</c:v>
                </c:pt>
                <c:pt idx="154" formatCode="_(* #,##0_);_(* \(#,##0\);_(* &quot;-&quot;??_);_(@_)">
                  <c:v>254.07735119495294</c:v>
                </c:pt>
                <c:pt idx="155" formatCode="_(* #,##0_);_(* \(#,##0\);_(* &quot;-&quot;??_);_(@_)">
                  <c:v>254.927734375</c:v>
                </c:pt>
                <c:pt idx="156" formatCode="_(* #,##0_);_(* \(#,##0\);_(* &quot;-&quot;??_);_(@_)">
                  <c:v>233.91218637992833</c:v>
                </c:pt>
                <c:pt idx="157" formatCode="_(* #,##0_);_(* \(#,##0\);_(* &quot;-&quot;??_);_(@_)">
                  <c:v>229.31903679206289</c:v>
                </c:pt>
                <c:pt idx="158" formatCode="_(* #,##0_);_(* \(#,##0\);_(* &quot;-&quot;??_);_(@_)">
                  <c:v>218.09221833227249</c:v>
                </c:pt>
                <c:pt idx="159" formatCode="_(* #,##0_);_(* \(#,##0\);_(* &quot;-&quot;??_);_(@_)">
                  <c:v>200.18865030674846</c:v>
                </c:pt>
                <c:pt idx="160" formatCode="_(* #,##0_);_(* \(#,##0\);_(* &quot;-&quot;??_);_(@_)">
                  <c:v>226.73822157903194</c:v>
                </c:pt>
                <c:pt idx="161" formatCode="_(* #,##0_);_(* \(#,##0\);_(* &quot;-&quot;??_);_(@_)">
                  <c:v>225.32518376478112</c:v>
                </c:pt>
                <c:pt idx="162" formatCode="_(* #,##0_);_(* \(#,##0\);_(* &quot;-&quot;??_);_(@_)">
                  <c:v>224.22989768591637</c:v>
                </c:pt>
                <c:pt idx="163" formatCode="_(* #,##0_);_(* \(#,##0\);_(* &quot;-&quot;??_);_(@_)">
                  <c:v>223.20300751879694</c:v>
                </c:pt>
                <c:pt idx="164" formatCode="_(* #,##0_);_(* \(#,##0\);_(* &quot;-&quot;??_);_(@_)">
                  <c:v>263.88444941665335</c:v>
                </c:pt>
                <c:pt idx="165" formatCode="_(* #,##0_);_(* \(#,##0\);_(* &quot;-&quot;??_);_(@_)">
                  <c:v>299.30662557781199</c:v>
                </c:pt>
                <c:pt idx="166" formatCode="_(* #,##0_);_(* \(#,##0\);_(* &quot;-&quot;??_);_(@_)">
                  <c:v>290.61427439936631</c:v>
                </c:pt>
                <c:pt idx="167" formatCode="_(* #,##0_);_(* \(#,##0\);_(* &quot;-&quot;??_);_(@_)">
                  <c:v>267.32372702987135</c:v>
                </c:pt>
                <c:pt idx="168" formatCode="_(* #,##0_);_(* \(#,##0\);_(* &quot;-&quot;??_);_(@_)">
                  <c:v>258.67965367965371</c:v>
                </c:pt>
                <c:pt idx="169" formatCode="_(* #,##0_);_(* \(#,##0\);_(* &quot;-&quot;??_);_(@_)">
                  <c:v>244.51451278507253</c:v>
                </c:pt>
                <c:pt idx="170" formatCode="_(* #,##0_);_(* \(#,##0\);_(* &quot;-&quot;??_);_(@_)">
                  <c:v>260.90622479653933</c:v>
                </c:pt>
                <c:pt idx="171" formatCode="_(* #,##0_);_(* \(#,##0\);_(* &quot;-&quot;??_);_(@_)">
                  <c:v>246.41455720550897</c:v>
                </c:pt>
                <c:pt idx="172" formatCode="_(* #,##0_);_(* \(#,##0\);_(* &quot;-&quot;??_);_(@_)">
                  <c:v>254.78186596583444</c:v>
                </c:pt>
                <c:pt idx="173" formatCode="_(* #,##0_);_(* \(#,##0\);_(* &quot;-&quot;??_);_(@_)">
                  <c:v>229.28484848484854</c:v>
                </c:pt>
                <c:pt idx="174" formatCode="_(* #,##0_);_(* \(#,##0\);_(* &quot;-&quot;??_);_(@_)">
                  <c:v>236.55302832244016</c:v>
                </c:pt>
                <c:pt idx="175" formatCode="_(* #,##0_);_(* \(#,##0\);_(* &quot;-&quot;??_);_(@_)">
                  <c:v>235.78970363030353</c:v>
                </c:pt>
                <c:pt idx="176" formatCode="_(* #,##0_);_(* \(#,##0\);_(* &quot;-&quot;??_);_(@_)">
                  <c:v>236.52524663201447</c:v>
                </c:pt>
                <c:pt idx="177" formatCode="_(* #,##0_);_(* \(#,##0\);_(* &quot;-&quot;??_);_(@_)">
                  <c:v>243.07020476389462</c:v>
                </c:pt>
                <c:pt idx="178" formatCode="_(* #,##0_);_(* \(#,##0\);_(* &quot;-&quot;??_);_(@_)">
                  <c:v>237.78390973755214</c:v>
                </c:pt>
                <c:pt idx="179" formatCode="_(* #,##0_);_(* \(#,##0\);_(* &quot;-&quot;??_);_(@_)">
                  <c:v>224.40856481481481</c:v>
                </c:pt>
                <c:pt idx="180" formatCode="_(* #,##0_);_(* \(#,##0\);_(* &quot;-&quot;??_);_(@_)">
                  <c:v>222.39412527428686</c:v>
                </c:pt>
                <c:pt idx="181" formatCode="_(* #,##0_);_(* \(#,##0\);_(* &quot;-&quot;??_);_(@_)">
                  <c:v>220.99810030395142</c:v>
                </c:pt>
                <c:pt idx="182" formatCode="_(* #,##0_);_(* \(#,##0\);_(* &quot;-&quot;??_);_(@_)">
                  <c:v>224.40856481481481</c:v>
                </c:pt>
                <c:pt idx="183" formatCode="_(* #,##0_);_(* \(#,##0\);_(* &quot;-&quot;??_);_(@_)">
                  <c:v>237.23220193048445</c:v>
                </c:pt>
                <c:pt idx="184" formatCode="_(* #,##0_);_(* \(#,##0\);_(* &quot;-&quot;??_);_(@_)">
                  <c:v>263.85201557303918</c:v>
                </c:pt>
                <c:pt idx="185" formatCode="_(* #,##0_);_(* \(#,##0\);_(* &quot;-&quot;??_);_(@_)">
                  <c:v>269.58303292477763</c:v>
                </c:pt>
                <c:pt idx="186" formatCode="_(* #,##0_);_(* \(#,##0\);_(* &quot;-&quot;??_);_(@_)">
                  <c:v>271.20406332865389</c:v>
                </c:pt>
                <c:pt idx="187" formatCode="_(* #,##0_);_(* \(#,##0\);_(* &quot;-&quot;??_);_(@_)">
                  <c:v>260.05216181754957</c:v>
                </c:pt>
                <c:pt idx="188" formatCode="_(* #,##0_);_(* \(#,##0\);_(* &quot;-&quot;??_);_(@_)">
                  <c:v>271.91434638980644</c:v>
                </c:pt>
                <c:pt idx="189" formatCode="_(* #,##0_);_(* \(#,##0\);_(* &quot;-&quot;??_);_(@_)">
                  <c:v>271.33193832599108</c:v>
                </c:pt>
                <c:pt idx="190" formatCode="_(* #,##0_);_(* \(#,##0\);_(* &quot;-&quot;??_);_(@_)">
                  <c:v>265.22908224076275</c:v>
                </c:pt>
                <c:pt idx="191" formatCode="_(* #,##0_);_(* \(#,##0\);_(* &quot;-&quot;??_);_(@_)">
                  <c:v>258.33068477318693</c:v>
                </c:pt>
                <c:pt idx="192" formatCode="_(* #,##0_);_(* \(#,##0\);_(* &quot;-&quot;??_);_(@_)">
                  <c:v>265.9427892918826</c:v>
                </c:pt>
                <c:pt idx="193" formatCode="_(* #,##0_);_(* \(#,##0\);_(* &quot;-&quot;??_);_(@_)">
                  <c:v>270.64850401362202</c:v>
                </c:pt>
                <c:pt idx="194" formatCode="_(* #,##0_);_(* \(#,##0\);_(* &quot;-&quot;??_);_(@_)">
                  <c:v>254.26536240944355</c:v>
                </c:pt>
                <c:pt idx="195" formatCode="_(* #,##0_);_(* \(#,##0\);_(* &quot;-&quot;??_);_(@_)">
                  <c:v>254.82519198796604</c:v>
                </c:pt>
                <c:pt idx="196" formatCode="_(* #,##0_);_(* \(#,##0\);_(* &quot;-&quot;??_);_(@_)">
                  <c:v>294.76078927569938</c:v>
                </c:pt>
                <c:pt idx="197" formatCode="_(* #,##0_);_(* \(#,##0\);_(* &quot;-&quot;??_);_(@_)">
                  <c:v>295.09144939328553</c:v>
                </c:pt>
                <c:pt idx="198" formatCode="_(* #,##0_);_(* \(#,##0\);_(* &quot;-&quot;??_);_(@_)">
                  <c:v>296.94680632573426</c:v>
                </c:pt>
                <c:pt idx="199" formatCode="_(* #,##0_);_(* \(#,##0\);_(* &quot;-&quot;??_);_(@_)">
                  <c:v>276.3157979098545</c:v>
                </c:pt>
                <c:pt idx="200" formatCode="_(* #,##0_);_(* \(#,##0\);_(* &quot;-&quot;??_);_(@_)">
                  <c:v>257.96725920285814</c:v>
                </c:pt>
                <c:pt idx="201" formatCode="_(* #,##0_);_(* \(#,##0\);_(* &quot;-&quot;??_);_(@_)">
                  <c:v>235.09589260455314</c:v>
                </c:pt>
                <c:pt idx="202" formatCode="_(* #,##0_);_(* \(#,##0\);_(* &quot;-&quot;??_);_(@_)">
                  <c:v>197.1306191320902</c:v>
                </c:pt>
                <c:pt idx="203" formatCode="_(* #,##0_);_(* \(#,##0\);_(* &quot;-&quot;??_);_(@_)">
                  <c:v>176.75757458199175</c:v>
                </c:pt>
                <c:pt idx="204" formatCode="_(* #,##0_);_(* \(#,##0\);_(* &quot;-&quot;??_);_(@_)">
                  <c:v>170.24548817397149</c:v>
                </c:pt>
                <c:pt idx="205" formatCode="_(* #,##0_);_(* \(#,##0\);_(* &quot;-&quot;??_);_(@_)">
                  <c:v>142.7150528011455</c:v>
                </c:pt>
                <c:pt idx="206" formatCode="_(* #,##0_);_(* \(#,##0\);_(* &quot;-&quot;??_);_(@_)">
                  <c:v>138.0690909090909</c:v>
                </c:pt>
                <c:pt idx="207" formatCode="_(* #,##0_);_(* \(#,##0\);_(* &quot;-&quot;??_);_(@_)">
                  <c:v>122.8472053708647</c:v>
                </c:pt>
                <c:pt idx="208" formatCode="_(* #,##0_);_(* \(#,##0\);_(* &quot;-&quot;??_);_(@_)">
                  <c:v>136.94612336194115</c:v>
                </c:pt>
                <c:pt idx="209" formatCode="_(* #,##0_);_(* \(#,##0\);_(* &quot;-&quot;??_);_(@_)">
                  <c:v>117.91237197027874</c:v>
                </c:pt>
                <c:pt idx="210" formatCode="_(* #,##0_);_(* \(#,##0\);_(* &quot;-&quot;??_);_(@_)">
                  <c:v>114.62735681071236</c:v>
                </c:pt>
                <c:pt idx="211" formatCode="_(* #,##0_);_(* \(#,##0\);_(* &quot;-&quot;??_);_(@_)">
                  <c:v>104.16997549586205</c:v>
                </c:pt>
                <c:pt idx="212" formatCode="_(* #,##0_);_(* \(#,##0\);_(* &quot;-&quot;??_);_(@_)">
                  <c:v>93.043551249460421</c:v>
                </c:pt>
                <c:pt idx="213" formatCode="_(* #,##0_);_(* \(#,##0\);_(* &quot;-&quot;??_);_(@_)">
                  <c:v>81.01554679869318</c:v>
                </c:pt>
                <c:pt idx="214" formatCode="_(* #,##0_);_(* \(#,##0\);_(* &quot;-&quot;??_);_(@_)">
                  <c:v>68.556513694783106</c:v>
                </c:pt>
                <c:pt idx="215" formatCode="_(* #,##0_);_(* \(#,##0\);_(* &quot;-&quot;??_);_(@_)">
                  <c:v>64.764817878210934</c:v>
                </c:pt>
                <c:pt idx="216" formatCode="_(* #,##0_);_(* \(#,##0\);_(* &quot;-&quot;??_);_(@_)">
                  <c:v>65.508337596834281</c:v>
                </c:pt>
                <c:pt idx="217" formatCode="_(* #,##0_);_(* \(#,##0\);_(* &quot;-&quot;??_);_(@_)">
                  <c:v>55.041319065298104</c:v>
                </c:pt>
                <c:pt idx="218" formatCode="_(* #,##0_);_(* \(#,##0\);_(* &quot;-&quot;??_);_(@_)">
                  <c:v>77.364060919088232</c:v>
                </c:pt>
                <c:pt idx="219" formatCode="_(* #,##0_);_(* \(#,##0\);_(* &quot;-&quot;??_);_(@_)">
                  <c:v>84.448586393696687</c:v>
                </c:pt>
                <c:pt idx="220" formatCode="_(* #,##0_);_(* \(#,##0\);_(* &quot;-&quot;??_);_(@_)">
                  <c:v>79.036755844237902</c:v>
                </c:pt>
                <c:pt idx="221" formatCode="_(* #,##0_);_(* \(#,##0\);_(* &quot;-&quot;??_);_(@_)">
                  <c:v>78.779707665414506</c:v>
                </c:pt>
                <c:pt idx="222" formatCode="_(* #,##0_);_(* \(#,##0\);_(* &quot;-&quot;??_);_(@_)">
                  <c:v>74.791515389675311</c:v>
                </c:pt>
                <c:pt idx="223" formatCode="_(* #,##0_);_(* \(#,##0\);_(* &quot;-&quot;??_);_(@_)">
                  <c:v>68.017060550971877</c:v>
                </c:pt>
                <c:pt idx="224" formatCode="_(* #,##0_);_(* \(#,##0\);_(* &quot;-&quot;??_);_(@_)">
                  <c:v>59.350843581113033</c:v>
                </c:pt>
                <c:pt idx="225" formatCode="_(* #,##0_);_(* \(#,##0\);_(* &quot;-&quot;??_);_(@_)">
                  <c:v>56.339697677561318</c:v>
                </c:pt>
                <c:pt idx="226" formatCode="_(* #,##0_);_(* \(#,##0\);_(* &quot;-&quot;??_);_(@_)">
                  <c:v>47.086741952694297</c:v>
                </c:pt>
                <c:pt idx="227" formatCode="_(* #,##0_);_(* \(#,##0\);_(* &quot;-&quot;??_);_(@_)">
                  <c:v>40.031027144360067</c:v>
                </c:pt>
                <c:pt idx="228" formatCode="_(* #,##0_);_(* \(#,##0\);_(* &quot;-&quot;??_);_(@_)">
                  <c:v>38.656869762053368</c:v>
                </c:pt>
                <c:pt idx="229" formatCode="_(* #,##0_);_(* \(#,##0\);_(* &quot;-&quot;??_);_(@_)">
                  <c:v>41.977216385096035</c:v>
                </c:pt>
                <c:pt idx="230" formatCode="_(* #,##0_);_(* \(#,##0\);_(* &quot;-&quot;??_);_(@_)">
                  <c:v>32.055426791659158</c:v>
                </c:pt>
                <c:pt idx="231" formatCode="_(* #,##0_);_(* \(#,##0\);_(* &quot;-&quot;??_);_(@_)">
                  <c:v>30.401119309592207</c:v>
                </c:pt>
                <c:pt idx="232" formatCode="_(* #,##0_);_(* \(#,##0\);_(* &quot;-&quot;??_);_(@_)">
                  <c:v>27.55313214413761</c:v>
                </c:pt>
                <c:pt idx="233" formatCode="_(* #,##0_);_(* \(#,##0\);_(* &quot;-&quot;??_);_(@_)">
                  <c:v>20.856784010518119</c:v>
                </c:pt>
                <c:pt idx="234" formatCode="_(* #,##0_);_(* \(#,##0\);_(* &quot;-&quot;??_);_(@_)">
                  <c:v>16.222505376532094</c:v>
                </c:pt>
                <c:pt idx="235" formatCode="_(* #,##0_);_(* \(#,##0\);_(* &quot;-&quot;??_);_(@_)">
                  <c:v>14.259674616660702</c:v>
                </c:pt>
                <c:pt idx="236" formatCode="_(* #,##0_);_(* \(#,##0\);_(* &quot;-&quot;??_);_(@_)">
                  <c:v>13.528402087809191</c:v>
                </c:pt>
                <c:pt idx="237" formatCode="_(* #,##0_);_(* \(#,##0\);_(* &quot;-&quot;??_);_(@_)">
                  <c:v>12.656217075164953</c:v>
                </c:pt>
                <c:pt idx="238" formatCode="_(* #,##0_);_(* \(#,##0\);_(* &quot;-&quot;??_);_(@_)">
                  <c:v>19.214285281379517</c:v>
                </c:pt>
                <c:pt idx="239" formatCode="_(* #,##0_);_(* \(#,##0\);_(* &quot;-&quot;??_);_(@_)">
                  <c:v>18.861098784652405</c:v>
                </c:pt>
                <c:pt idx="240" formatCode="_(* #,##0_);_(* \(#,##0\);_(* &quot;-&quot;??_);_(@_)">
                  <c:v>18.375921112134115</c:v>
                </c:pt>
                <c:pt idx="241" formatCode="_(* #,##0_);_(* \(#,##0\);_(* &quot;-&quot;??_);_(@_)">
                  <c:v>15.777592867046415</c:v>
                </c:pt>
                <c:pt idx="242" formatCode="_(* #,##0_);_(* \(#,##0\);_(* &quot;-&quot;??_);_(@_)">
                  <c:v>21.211864962090853</c:v>
                </c:pt>
                <c:pt idx="243" formatCode="_(* #,##0_);_(* \(#,##0\);_(* &quot;-&quot;??_);_(@_)">
                  <c:v>21.901601147037805</c:v>
                </c:pt>
                <c:pt idx="244" formatCode="_(* #,##0_);_(* \(#,##0\);_(* &quot;-&quot;??_);_(@_)">
                  <c:v>31.420497848190291</c:v>
                </c:pt>
                <c:pt idx="245" formatCode="_(* #,##0_);_(* \(#,##0\);_(* &quot;-&quot;??_);_(@_)">
                  <c:v>32.08330990220302</c:v>
                </c:pt>
                <c:pt idx="246" formatCode="_(* #,##0_);_(* \(#,##0\);_(* &quot;-&quot;??_);_(@_)">
                  <c:v>33.033280660259294</c:v>
                </c:pt>
                <c:pt idx="247" formatCode="_(* #,##0_);_(* \(#,##0\);_(* &quot;-&quot;??_);_(@_)">
                  <c:v>56.879713794109726</c:v>
                </c:pt>
                <c:pt idx="248" formatCode="_(* #,##0_);_(* \(#,##0\);_(* &quot;-&quot;??_);_(@_)">
                  <c:v>63.327159722706675</c:v>
                </c:pt>
                <c:pt idx="249" formatCode="_(* #,##0_);_(* \(#,##0\);_(* &quot;-&quot;??_);_(@_)">
                  <c:v>54.315944674596039</c:v>
                </c:pt>
                <c:pt idx="250" formatCode="_(* #,##0_);_(* \(#,##0\);_(* &quot;-&quot;??_);_(@_)">
                  <c:v>40.303278746729113</c:v>
                </c:pt>
                <c:pt idx="251" formatCode="_(* #,##0_);_(* \(#,##0\);_(* &quot;-&quot;??_);_(@_)">
                  <c:v>26.686076933781322</c:v>
                </c:pt>
                <c:pt idx="252" formatCode="_(* #,##0_);_(* \(#,##0\);_(* &quot;-&quot;??_);_(@_)">
                  <c:v>29.690196984305896</c:v>
                </c:pt>
                <c:pt idx="253" formatCode="_(* #,##0_);_(* \(#,##0\);_(* &quot;-&quot;??_);_(@_)">
                  <c:v>26.653207626027537</c:v>
                </c:pt>
                <c:pt idx="254" formatCode="_(* #,##0_);_(* \(#,##0\);_(* &quot;-&quot;??_);_(@_)">
                  <c:v>44.997407253654679</c:v>
                </c:pt>
                <c:pt idx="255" formatCode="_(* #,##0_);_(* \(#,##0\);_(* &quot;-&quot;??_);_(@_)">
                  <c:v>33.835303517649713</c:v>
                </c:pt>
                <c:pt idx="256" formatCode="_(* #,##0_);_(* \(#,##0\);_(* &quot;-&quot;??_);_(@_)">
                  <c:v>36.303053175451183</c:v>
                </c:pt>
                <c:pt idx="257" formatCode="_(* #,##0_);_(* \(#,##0\);_(* &quot;-&quot;??_);_(@_)">
                  <c:v>26.598542553191489</c:v>
                </c:pt>
                <c:pt idx="258" formatCode="_(* #,##0_);_(* \(#,##0\);_(* &quot;-&quot;??_);_(@_)">
                  <c:v>29.131576744186045</c:v>
                </c:pt>
                <c:pt idx="259" formatCode="_(* #,##0_);_(* \(#,##0\);_(* &quot;-&quot;??_);_(@_)">
                  <c:v>16.069038483907807</c:v>
                </c:pt>
                <c:pt idx="260" formatCode="_(* #,##0_);_(* \(#,##0\);_(* &quot;-&quot;??_);_(@_)">
                  <c:v>14.294554316325634</c:v>
                </c:pt>
                <c:pt idx="261" formatCode="_(* #,##0_);_(* \(#,##0\);_(* &quot;-&quot;??_);_(@_)">
                  <c:v>9.6033564411929557</c:v>
                </c:pt>
                <c:pt idx="262" formatCode="_(* #,##0_);_(* \(#,##0\);_(* &quot;-&quot;??_);_(@_)">
                  <c:v>6.8879053819313327</c:v>
                </c:pt>
                <c:pt idx="263" formatCode="_(* #,##0_);_(* \(#,##0\);_(* &quot;-&quot;??_);_(@_)">
                  <c:v>7.4906015037593985</c:v>
                </c:pt>
                <c:pt idx="264" formatCode="_(* #,##0_);_(* \(#,##0\);_(* &quot;-&quot;??_);_(@_)">
                  <c:v>4.108247422680412</c:v>
                </c:pt>
                <c:pt idx="265" formatCode="_(* #,##0_);_(* \(#,##0\);_(* &quot;-&quot;??_);_(@_)">
                  <c:v>3.465217391304348</c:v>
                </c:pt>
                <c:pt idx="266" formatCode="_(* #,##0_);_(* \(#,##0\);_(* &quot;-&quot;??_);_(@_)">
                  <c:v>5.08811673151751</c:v>
                </c:pt>
                <c:pt idx="267" formatCode="_(* #,##0_);_(* \(#,##0\);_(* &quot;-&quot;??_);_(@_)">
                  <c:v>2.1830484140233724</c:v>
                </c:pt>
                <c:pt idx="268" formatCode="_(* #,##0_);_(* \(#,##0\);_(* &quot;-&quot;??_);_(@_)">
                  <c:v>2.4690821256038649</c:v>
                </c:pt>
                <c:pt idx="269" formatCode="_(* #,##0_);_(* \(#,##0\);_(* &quot;-&quot;??_);_(@_)">
                  <c:v>1.04519427402863</c:v>
                </c:pt>
                <c:pt idx="270" formatCode="_(* #,##0_);_(* \(#,##0\);_(* &quot;-&quot;??_);_(@_)">
                  <c:v>1.5259911894273128</c:v>
                </c:pt>
                <c:pt idx="271" formatCode="_(* #,##0_);_(* \(#,##0\);_(* &quot;-&quot;??_);_(@_)">
                  <c:v>0.90870933892969574</c:v>
                </c:pt>
                <c:pt idx="272" formatCode="_(* #,##0_);_(* \(#,##0\);_(* &quot;-&quot;??_);_(@_)">
                  <c:v>21.521739130434781</c:v>
                </c:pt>
                <c:pt idx="273" formatCode="_(* #,##0_);_(* \(#,##0\);_(* &quot;-&quot;??_);_(@_)">
                  <c:v>13.288590604026846</c:v>
                </c:pt>
                <c:pt idx="274" formatCode="_(* #,##0_);_(* \(#,##0\);_(* &quot;-&quot;??_);_(@_)">
                  <c:v>6.9473684210526319</c:v>
                </c:pt>
                <c:pt idx="275" formatCode="_(* #,##0_);_(* \(#,##0\);_(* &quot;-&quot;??_);_(@_)">
                  <c:v>8.0618892508143318</c:v>
                </c:pt>
                <c:pt idx="276" formatCode="_(* #,##0_);_(* \(#,##0\);_(* &quot;-&quot;??_);_(@_)">
                  <c:v>9.2093023255813957</c:v>
                </c:pt>
                <c:pt idx="277" formatCode="_(* #,##0_);_(* \(#,##0\);_(* &quot;-&quot;??_);_(@_)">
                  <c:v>6.3502245028864657</c:v>
                </c:pt>
                <c:pt idx="278" formatCode="_(* #,##0_);_(* \(#,##0\);_(* &quot;-&quot;??_);_(@_)">
                  <c:v>5.5446653598431812</c:v>
                </c:pt>
                <c:pt idx="279" formatCode="_(* #,##0_);_(* \(#,##0\);_(* &quot;-&quot;??_);_(@_)">
                  <c:v>4.2489270386266096</c:v>
                </c:pt>
                <c:pt idx="280" formatCode="_(* #,##0_);_(* \(#,##0\);_(* &quot;-&quot;??_);_(@_)">
                  <c:v>10.985296603008281</c:v>
                </c:pt>
                <c:pt idx="281" formatCode="_(* #,##0_);_(* \(#,##0\);_(* &quot;-&quot;??_);_(@_)">
                  <c:v>9.4080185265595606</c:v>
                </c:pt>
                <c:pt idx="282" formatCode="_(* #,##0_);_(* \(#,##0\);_(* &quot;-&quot;??_);_(@_)">
                  <c:v>6.8091347161114602</c:v>
                </c:pt>
                <c:pt idx="283" formatCode="_(* #,##0_);_(* \(#,##0\);_(* &quot;-&quot;??_);_(@_)">
                  <c:v>4.1045718615812072</c:v>
                </c:pt>
                <c:pt idx="284" formatCode="_(* #,##0_);_(* \(#,##0\);_(* &quot;-&quot;??_);_(@_)">
                  <c:v>2.9971872550375802</c:v>
                </c:pt>
                <c:pt idx="285" formatCode="_(* #,##0_);_(* \(#,##0\);_(* &quot;-&quot;??_);_(@_)">
                  <c:v>14.48225923244026</c:v>
                </c:pt>
                <c:pt idx="286" formatCode="_(* #,##0_);_(* \(#,##0\);_(* &quot;-&quot;??_);_(@_)">
                  <c:v>9.6036878161213899</c:v>
                </c:pt>
                <c:pt idx="287" formatCode="_(* #,##0_);_(* \(#,##0\);_(* &quot;-&quot;??_);_(@_)">
                  <c:v>6.418622563597852</c:v>
                </c:pt>
                <c:pt idx="288" formatCode="_(* #,##0_);_(* \(#,##0\);_(* &quot;-&quot;??_);_(@_)">
                  <c:v>5.9640566187775006</c:v>
                </c:pt>
                <c:pt idx="289" formatCode="_(* #,##0_);_(* \(#,##0\);_(* &quot;-&quot;??_);_(@_)">
                  <c:v>5.9389476184820049</c:v>
                </c:pt>
                <c:pt idx="290" formatCode="_(* #,##0_);_(* \(#,##0\);_(* &quot;-&quot;??_);_(@_)">
                  <c:v>5.7750798886051253</c:v>
                </c:pt>
                <c:pt idx="291" formatCode="_(* #,##0_);_(* \(#,##0\);_(* &quot;-&quot;??_);_(@_)">
                  <c:v>3.1486146095717884</c:v>
                </c:pt>
                <c:pt idx="292" formatCode="_(* #,##0_);_(* \(#,##0\);_(* &quot;-&quot;??_);_(@_)">
                  <c:v>4.2224826086497558</c:v>
                </c:pt>
                <c:pt idx="293" formatCode="_(* #,##0_);_(* \(#,##0\);_(* &quot;-&quot;??_);_(@_)">
                  <c:v>3.8781673720083574</c:v>
                </c:pt>
                <c:pt idx="294" formatCode="_(* #,##0_);_(* \(#,##0\);_(* &quot;-&quot;??_);_(@_)">
                  <c:v>3.3714162898406586</c:v>
                </c:pt>
                <c:pt idx="295" formatCode="_(* #,##0_);_(* \(#,##0\);_(* &quot;-&quot;??_);_(@_)">
                  <c:v>2.6663129358171815</c:v>
                </c:pt>
                <c:pt idx="296" formatCode="_(* #,##0_);_(* \(#,##0\);_(* &quot;-&quot;??_);_(@_)">
                  <c:v>2.0305897000858777</c:v>
                </c:pt>
                <c:pt idx="297" formatCode="_(* #,##0_);_(* \(#,##0\);_(* &quot;-&quot;??_);_(@_)">
                  <c:v>1.6834265879936434</c:v>
                </c:pt>
                <c:pt idx="298" formatCode="_(* #,##0_);_(* \(#,##0\);_(* &quot;-&quot;??_);_(@_)">
                  <c:v>3.1222777193932809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A-46EE-8A64-19CE05CB1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in val="4127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Salario Minimo Integral Real (VEF 2011 constantes)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Raw'!$ET$4:$KY$4</c:f>
              <c:numCache>
                <c:formatCode>m/d/yyyy</c:formatCode>
                <c:ptCount val="162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  <c:pt idx="148">
                  <c:v>44044</c:v>
                </c:pt>
                <c:pt idx="149">
                  <c:v>44075</c:v>
                </c:pt>
                <c:pt idx="150">
                  <c:v>44105</c:v>
                </c:pt>
                <c:pt idx="151">
                  <c:v>44136</c:v>
                </c:pt>
                <c:pt idx="152">
                  <c:v>44166</c:v>
                </c:pt>
                <c:pt idx="153">
                  <c:v>44197</c:v>
                </c:pt>
                <c:pt idx="154">
                  <c:v>44228</c:v>
                </c:pt>
                <c:pt idx="155">
                  <c:v>44256</c:v>
                </c:pt>
                <c:pt idx="156">
                  <c:v>44287</c:v>
                </c:pt>
                <c:pt idx="157">
                  <c:v>44317</c:v>
                </c:pt>
                <c:pt idx="158">
                  <c:v>44348</c:v>
                </c:pt>
                <c:pt idx="159">
                  <c:v>44378</c:v>
                </c:pt>
                <c:pt idx="160">
                  <c:v>44409</c:v>
                </c:pt>
                <c:pt idx="161">
                  <c:v>44440</c:v>
                </c:pt>
              </c:numCache>
            </c:numRef>
          </c:cat>
          <c:val>
            <c:numRef>
              <c:f>'Monthly Raw'!$ET$50:$KY$50</c:f>
              <c:numCache>
                <c:formatCode>_(* #,##0_);_(* \(#,##0\);_(* "-"??_);_(@_)</c:formatCode>
                <c:ptCount val="162"/>
                <c:pt idx="0">
                  <c:v>528.58668427686712</c:v>
                </c:pt>
                <c:pt idx="1">
                  <c:v>512.19639949308839</c:v>
                </c:pt>
                <c:pt idx="2">
                  <c:v>500.19179637996905</c:v>
                </c:pt>
                <c:pt idx="3">
                  <c:v>490.8653546417753</c:v>
                </c:pt>
                <c:pt idx="4">
                  <c:v>482.18600652433724</c:v>
                </c:pt>
                <c:pt idx="5">
                  <c:v>472.73137894542862</c:v>
                </c:pt>
                <c:pt idx="6">
                  <c:v>461.6517372513951</c:v>
                </c:pt>
                <c:pt idx="7">
                  <c:v>451.27247043147133</c:v>
                </c:pt>
                <c:pt idx="8">
                  <c:v>439.83671582014745</c:v>
                </c:pt>
                <c:pt idx="9">
                  <c:v>429.94791380268572</c:v>
                </c:pt>
                <c:pt idx="10">
                  <c:v>424.43031964727129</c:v>
                </c:pt>
                <c:pt idx="11">
                  <c:v>419.39754905856842</c:v>
                </c:pt>
                <c:pt idx="12">
                  <c:v>411.98187530311236</c:v>
                </c:pt>
                <c:pt idx="13">
                  <c:v>459.31706237666299</c:v>
                </c:pt>
                <c:pt idx="14">
                  <c:v>451.19554260968857</c:v>
                </c:pt>
                <c:pt idx="15">
                  <c:v>441.91532087138944</c:v>
                </c:pt>
                <c:pt idx="16">
                  <c:v>432.40246660605618</c:v>
                </c:pt>
                <c:pt idx="17">
                  <c:v>446.92357487262512</c:v>
                </c:pt>
                <c:pt idx="18">
                  <c:v>438.59035806930831</c:v>
                </c:pt>
                <c:pt idx="19">
                  <c:v>430.41252018577853</c:v>
                </c:pt>
                <c:pt idx="20">
                  <c:v>423.21781729181765</c:v>
                </c:pt>
                <c:pt idx="21">
                  <c:v>416.143379834629</c:v>
                </c:pt>
                <c:pt idx="22">
                  <c:v>409.58994078211515</c:v>
                </c:pt>
                <c:pt idx="23">
                  <c:v>452.58029991589973</c:v>
                </c:pt>
                <c:pt idx="24">
                  <c:v>430.2094105664446</c:v>
                </c:pt>
                <c:pt idx="25">
                  <c:v>456.92902015801815</c:v>
                </c:pt>
                <c:pt idx="26">
                  <c:v>448.84972510610811</c:v>
                </c:pt>
                <c:pt idx="27">
                  <c:v>442.65258886203958</c:v>
                </c:pt>
                <c:pt idx="28">
                  <c:v>435.68168195082632</c:v>
                </c:pt>
                <c:pt idx="29">
                  <c:v>430.94132734997663</c:v>
                </c:pt>
                <c:pt idx="30">
                  <c:v>424.57273630539572</c:v>
                </c:pt>
                <c:pt idx="31">
                  <c:v>418.29826236984809</c:v>
                </c:pt>
                <c:pt idx="32">
                  <c:v>410.90202590358354</c:v>
                </c:pt>
                <c:pt idx="33">
                  <c:v>400.09934362568998</c:v>
                </c:pt>
                <c:pt idx="34">
                  <c:v>393.41135066439529</c:v>
                </c:pt>
                <c:pt idx="35">
                  <c:v>387.97963576370347</c:v>
                </c:pt>
                <c:pt idx="36">
                  <c:v>382.62291495434266</c:v>
                </c:pt>
                <c:pt idx="37">
                  <c:v>431.93083244517658</c:v>
                </c:pt>
                <c:pt idx="38">
                  <c:v>421.39593409285527</c:v>
                </c:pt>
                <c:pt idx="39">
                  <c:v>410.31736523160203</c:v>
                </c:pt>
                <c:pt idx="40">
                  <c:v>401.48470179217418</c:v>
                </c:pt>
                <c:pt idx="41">
                  <c:v>419.95364381353693</c:v>
                </c:pt>
                <c:pt idx="42">
                  <c:v>412.52813734139193</c:v>
                </c:pt>
                <c:pt idx="43">
                  <c:v>403.64788389568679</c:v>
                </c:pt>
                <c:pt idx="44">
                  <c:v>396.51069144959411</c:v>
                </c:pt>
                <c:pt idx="45">
                  <c:v>390.65092753654596</c:v>
                </c:pt>
                <c:pt idx="46">
                  <c:v>386.40052179678133</c:v>
                </c:pt>
                <c:pt idx="47">
                  <c:v>382.9539363694563</c:v>
                </c:pt>
                <c:pt idx="48">
                  <c:v>379.91461941414315</c:v>
                </c:pt>
                <c:pt idx="49">
                  <c:v>436.07487089739971</c:v>
                </c:pt>
                <c:pt idx="50">
                  <c:v>430.05411331104506</c:v>
                </c:pt>
                <c:pt idx="51">
                  <c:v>425.79615179311395</c:v>
                </c:pt>
                <c:pt idx="52">
                  <c:v>421.16335488933134</c:v>
                </c:pt>
                <c:pt idx="53">
                  <c:v>452.85683297435497</c:v>
                </c:pt>
                <c:pt idx="54">
                  <c:v>445.28695474371187</c:v>
                </c:pt>
                <c:pt idx="55">
                  <c:v>435.27561558525116</c:v>
                </c:pt>
                <c:pt idx="56" formatCode="_(* #,##0.00_);_(* \(#,##0.00\);_(* &quot;-&quot;??_);_(@_)">
                  <c:v>420.55615032391415</c:v>
                </c:pt>
                <c:pt idx="57">
                  <c:v>407.12115229807762</c:v>
                </c:pt>
                <c:pt idx="58">
                  <c:v>400.70979556897402</c:v>
                </c:pt>
                <c:pt idx="59">
                  <c:v>389.79552098149225</c:v>
                </c:pt>
                <c:pt idx="60">
                  <c:v>373.72533171763399</c:v>
                </c:pt>
                <c:pt idx="61">
                  <c:v>421.4104676893503</c:v>
                </c:pt>
                <c:pt idx="62">
                  <c:v>402.4932833709172</c:v>
                </c:pt>
                <c:pt idx="63">
                  <c:v>390.01287148344693</c:v>
                </c:pt>
                <c:pt idx="64">
                  <c:v>378.65327328489991</c:v>
                </c:pt>
                <c:pt idx="65">
                  <c:v>387.21788337166333</c:v>
                </c:pt>
                <c:pt idx="66">
                  <c:v>368.42805268474149</c:v>
                </c:pt>
                <c:pt idx="67">
                  <c:v>376.04342682422373</c:v>
                </c:pt>
                <c:pt idx="68">
                  <c:v>367.94855853642241</c:v>
                </c:pt>
                <c:pt idx="69">
                  <c:v>400.59396709946338</c:v>
                </c:pt>
                <c:pt idx="70">
                  <c:v>391.20504599556972</c:v>
                </c:pt>
                <c:pt idx="71">
                  <c:v>454.79265891341174</c:v>
                </c:pt>
                <c:pt idx="72">
                  <c:v>430.26741619055042</c:v>
                </c:pt>
                <c:pt idx="73">
                  <c:v>407.06472676494838</c:v>
                </c:pt>
                <c:pt idx="74">
                  <c:v>389.90874211201947</c:v>
                </c:pt>
                <c:pt idx="75">
                  <c:v>374.55210577523491</c:v>
                </c:pt>
                <c:pt idx="76">
                  <c:v>360.49288332553891</c:v>
                </c:pt>
                <c:pt idx="77">
                  <c:v>343.98175889841497</c:v>
                </c:pt>
                <c:pt idx="78">
                  <c:v>327.60167514134753</c:v>
                </c:pt>
                <c:pt idx="79">
                  <c:v>312.89558275200341</c:v>
                </c:pt>
                <c:pt idx="80">
                  <c:v>367.41483481124885</c:v>
                </c:pt>
                <c:pt idx="81">
                  <c:v>340.83008795106571</c:v>
                </c:pt>
                <c:pt idx="82">
                  <c:v>376.70488456870027</c:v>
                </c:pt>
                <c:pt idx="83">
                  <c:v>357.40501382229627</c:v>
                </c:pt>
                <c:pt idx="84">
                  <c:v>335.90696787809793</c:v>
                </c:pt>
                <c:pt idx="85">
                  <c:v>354.21712127911917</c:v>
                </c:pt>
                <c:pt idx="86">
                  <c:v>322.6021140975584</c:v>
                </c:pt>
                <c:pt idx="87">
                  <c:v>312.45882889475104</c:v>
                </c:pt>
                <c:pt idx="88">
                  <c:v>277.98828193483183</c:v>
                </c:pt>
                <c:pt idx="89">
                  <c:v>249.31684478460255</c:v>
                </c:pt>
                <c:pt idx="90">
                  <c:v>223.80327179946366</c:v>
                </c:pt>
                <c:pt idx="91">
                  <c:v>333.77860373418929</c:v>
                </c:pt>
                <c:pt idx="92">
                  <c:v>307.06403287413917</c:v>
                </c:pt>
                <c:pt idx="93">
                  <c:v>280.93690107423532</c:v>
                </c:pt>
                <c:pt idx="94">
                  <c:v>258.45161092385956</c:v>
                </c:pt>
                <c:pt idx="95">
                  <c:v>354.48428806712542</c:v>
                </c:pt>
                <c:pt idx="96">
                  <c:v>309.86388817056417</c:v>
                </c:pt>
                <c:pt idx="97">
                  <c:v>353.90237743053848</c:v>
                </c:pt>
                <c:pt idx="98">
                  <c:v>296.89796764306925</c:v>
                </c:pt>
                <c:pt idx="99">
                  <c:v>273.1352048234308</c:v>
                </c:pt>
                <c:pt idx="100">
                  <c:v>436.19921263085172</c:v>
                </c:pt>
                <c:pt idx="101">
                  <c:v>451.70121928409549</c:v>
                </c:pt>
                <c:pt idx="102">
                  <c:v>418.24186970749582</c:v>
                </c:pt>
                <c:pt idx="103">
                  <c:v>523.13623360052645</c:v>
                </c:pt>
                <c:pt idx="104">
                  <c:v>454.50585021765988</c:v>
                </c:pt>
                <c:pt idx="105">
                  <c:v>444.13480543566493</c:v>
                </c:pt>
                <c:pt idx="106">
                  <c:v>394.08589657113123</c:v>
                </c:pt>
                <c:pt idx="107">
                  <c:v>508.4236440807162</c:v>
                </c:pt>
                <c:pt idx="108">
                  <c:v>469.45858179198171</c:v>
                </c:pt>
                <c:pt idx="109">
                  <c:v>565.57408174622981</c:v>
                </c:pt>
                <c:pt idx="110">
                  <c:v>503.62785551756889</c:v>
                </c:pt>
                <c:pt idx="111">
                  <c:v>554.79947283631566</c:v>
                </c:pt>
                <c:pt idx="112">
                  <c:v>466.21804440026528</c:v>
                </c:pt>
                <c:pt idx="113">
                  <c:v>480.42044885967124</c:v>
                </c:pt>
                <c:pt idx="114">
                  <c:v>364.23081793758246</c:v>
                </c:pt>
                <c:pt idx="115">
                  <c:v>368.90064632370598</c:v>
                </c:pt>
                <c:pt idx="116" formatCode="_(* #,##0.00_);_(* \(#,##0.00\);_(* &quot;-&quot;??_);_(@_)">
                  <c:v>414.37476762277555</c:v>
                </c:pt>
                <c:pt idx="117" formatCode="_(* #,##0.00_);_(* \(#,##0.00\);_(* &quot;-&quot;??_);_(@_)">
                  <c:v>249.62335398962381</c:v>
                </c:pt>
                <c:pt idx="118" formatCode="_(* #,##0.00_);_(* \(#,##0.00\);_(* &quot;-&quot;??_);_(@_)">
                  <c:v>172.51095645447396</c:v>
                </c:pt>
                <c:pt idx="119" formatCode="_(* #,##0.00_);_(* \(#,##0.00\);_(* &quot;-&quot;??_);_(@_)">
                  <c:v>200.88039709224267</c:v>
                </c:pt>
                <c:pt idx="120" formatCode="_(* #,##0.00_);_(* \(#,##0.00\);_(* &quot;-&quot;??_);_(@_)">
                  <c:v>128.93478632364742</c:v>
                </c:pt>
                <c:pt idx="121" formatCode="_(* #,##0.00_);_(* \(#,##0.00\);_(* &quot;-&quot;??_);_(@_)">
                  <c:v>119.81647204899349</c:v>
                </c:pt>
                <c:pt idx="122" formatCode="_(* #,##0.00_);_(* \(#,##0.00\);_(* &quot;-&quot;??_);_(@_)">
                  <c:v>60.913305566341371</c:v>
                </c:pt>
                <c:pt idx="123" formatCode="_(* #,##0.00_);_(* \(#,##0.00\);_(* &quot;-&quot;??_);_(@_)">
                  <c:v>68.27601140517551</c:v>
                </c:pt>
                <c:pt idx="124" formatCode="_(* #,##0.00_);_(* \(#,##0.00\);_(* &quot;-&quot;??_);_(@_)">
                  <c:v>38.793188298395172</c:v>
                </c:pt>
                <c:pt idx="125" formatCode="_(* #,##0.00_);_(* \(#,##0.00\);_(* &quot;-&quot;??_);_(@_)">
                  <c:v>649.2149194764396</c:v>
                </c:pt>
                <c:pt idx="126" formatCode="_(* #,##0.00_);_(* \(#,##0.00\);_(* &quot;-&quot;??_);_(@_)">
                  <c:v>345.14349786094613</c:v>
                </c:pt>
                <c:pt idx="127" formatCode="_(* #,##0.00_);_(* \(#,##0.00\);_(* &quot;-&quot;??_);_(@_)">
                  <c:v>154.63418362945615</c:v>
                </c:pt>
                <c:pt idx="128" formatCode="_(* #,##0.00_);_(* \(#,##0.00\);_(* &quot;-&quot;??_);_(@_)">
                  <c:v>197.84312132734919</c:v>
                </c:pt>
                <c:pt idx="129" formatCode="_(* #,##0.00_);_(* \(#,##0.00\);_(* &quot;-&quot;??_);_(@_)">
                  <c:v>266.81472869500902</c:v>
                </c:pt>
                <c:pt idx="130" formatCode="_(* #,##0.00_);_(* \(#,##0.00\);_(* &quot;-&quot;??_);_(@_)">
                  <c:v>124.44716823461241</c:v>
                </c:pt>
                <c:pt idx="131" formatCode="_(* #,##0.00_);_(* \(#,##0.00\);_(* &quot;-&quot;??_);_(@_)">
                  <c:v>92.319857740810406</c:v>
                </c:pt>
                <c:pt idx="132" formatCode="_(* #,##0.00_);_(* \(#,##0.00\);_(* &quot;-&quot;??_);_(@_)">
                  <c:v>68.998398909424807</c:v>
                </c:pt>
                <c:pt idx="133" formatCode="_(* #,##0.00_);_(* \(#,##0.00\);_(* &quot;-&quot;??_);_(@_)">
                  <c:v>162.37268488152537</c:v>
                </c:pt>
                <c:pt idx="134" formatCode="_(* #,##0.00_);_(* \(#,##0.00\);_(* &quot;-&quot;??_);_(@_)">
                  <c:v>132.98336190133119</c:v>
                </c:pt>
                <c:pt idx="135" formatCode="_(* #,##0.00_);_(* \(#,##0.00\);_(* &quot;-&quot;??_);_(@_)">
                  <c:v>111.3763500011149</c:v>
                </c:pt>
                <c:pt idx="136" formatCode="_(* #,##0.00_);_(* \(#,##0.00\);_(* &quot;-&quot;??_);_(@_)">
                  <c:v>82.746173849268132</c:v>
                </c:pt>
                <c:pt idx="137" formatCode="_(* #,##0.00_);_(* \(#,##0.00\);_(* &quot;-&quot;??_);_(@_)">
                  <c:v>54.366737088875247</c:v>
                </c:pt>
                <c:pt idx="138" formatCode="_(* #,##0.00_);_(* \(#,##0.00\);_(* &quot;-&quot;??_);_(@_)">
                  <c:v>204.66835395485725</c:v>
                </c:pt>
                <c:pt idx="139" formatCode="_(* #,##0.00_);_(* \(#,##0.00\);_(* &quot;-&quot;??_);_(@_)">
                  <c:v>162.82287506353001</c:v>
                </c:pt>
                <c:pt idx="140" formatCode="_(* #,##0.00_);_(* \(#,##0.00\);_(* &quot;-&quot;??_);_(@_)">
                  <c:v>123.81967685439545</c:v>
                </c:pt>
                <c:pt idx="141" formatCode="_(* #,##0.00_);_(* \(#,##0.00\);_(* &quot;-&quot;??_);_(@_)">
                  <c:v>114.50648291096991</c:v>
                </c:pt>
                <c:pt idx="142" formatCode="_(* #,##0.00_);_(* \(#,##0.00\);_(* &quot;-&quot;??_);_(@_)">
                  <c:v>94.01189073150239</c:v>
                </c:pt>
                <c:pt idx="143" formatCode="_(* #,##0.00_);_(* \(#,##0.00\);_(* &quot;-&quot;??_);_(@_)">
                  <c:v>82.976073019860891</c:v>
                </c:pt>
                <c:pt idx="144" formatCode="_(* #,##0.00_);_(* \(#,##0.00\);_(* &quot;-&quot;??_);_(@_)">
                  <c:v>65.079272956753641</c:v>
                </c:pt>
                <c:pt idx="145" formatCode="_(* #,##0.00_);_(* \(#,##0.00\);_(* &quot;-&quot;??_);_(@_)">
                  <c:v>83.475097587626919</c:v>
                </c:pt>
                <c:pt idx="146" formatCode="_(* #,##0.00_);_(* \(#,##0.00\);_(* &quot;-&quot;??_);_(@_)">
                  <c:v>66.726696712731354</c:v>
                </c:pt>
                <c:pt idx="147" formatCode="_(* #,##0.00_);_(* \(#,##0.00\);_(* &quot;-&quot;??_);_(@_)">
                  <c:v>55.791552435394117</c:v>
                </c:pt>
                <c:pt idx="148" formatCode="_(* #,##0.00_);_(* \(#,##0.00\);_(* &quot;-&quot;??_);_(@_)">
                  <c:v>44.7406194349592</c:v>
                </c:pt>
                <c:pt idx="149" formatCode="_(* #,##0.00_);_(* \(#,##0.00\);_(* &quot;-&quot;??_);_(@_)">
                  <c:v>34.980937791211261</c:v>
                </c:pt>
                <c:pt idx="150" formatCode="_(* #,##0.00_);_(* \(#,##0.00\);_(* &quot;-&quot;??_);_(@_)">
                  <c:v>26.805316315104417</c:v>
                </c:pt>
                <c:pt idx="151" formatCode="_(* #,##0.00_);_(* \(#,##0.00\);_(* &quot;-&quot;??_);_(@_)">
                  <c:v>57.439963532366605</c:v>
                </c:pt>
                <c:pt idx="152" formatCode="_(* #,##0.00_);_(* \(#,##0.00\);_(* &quot;-&quot;??_);_(@_)">
                  <c:v>32.360542835136123</c:v>
                </c:pt>
                <c:pt idx="153" formatCode="_(* #,##0.00_);_(* \(#,##0.00\);_(* &quot;-&quot;??_);_(@_)">
                  <c:v>22.074040133107857</c:v>
                </c:pt>
                <c:pt idx="154" formatCode="_(* #,##0.00_);_(* \(#,##0.00\);_(* &quot;-&quot;??_);_(@_)">
                  <c:v>16.497787842382554</c:v>
                </c:pt>
                <c:pt idx="155" formatCode="_(* #,##0.00_);_(* \(#,##0.00\);_(* &quot;-&quot;??_);_(@_)">
                  <c:v>21.314971372587276</c:v>
                </c:pt>
                <c:pt idx="156" formatCode="_(* #,##0.00_);_(* \(#,##0.00\);_(* &quot;-&quot;??_);_(@_)">
                  <c:v>17.106718597582084</c:v>
                </c:pt>
                <c:pt idx="157" formatCode="_(* #,##0.00_);_(* \(#,##0.00\);_(* &quot;-&quot;??_);_(@_)">
                  <c:v>36.979504101993271</c:v>
                </c:pt>
                <c:pt idx="158" formatCode="_(* #,##0.00_);_(* \(#,##0.00\);_(* &quot;-&quot;??_);_(@_)">
                  <c:v>31.961542006908612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7-4B54-95CC-FB782FC5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1275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Real Non-Oil Tax Revenue</a:t>
            </a:r>
          </a:p>
          <a:p>
            <a:pPr>
              <a:defRPr sz="1800"/>
            </a:pPr>
            <a:r>
              <a:rPr lang="en-US" sz="1800" baseline="0"/>
              <a:t>Deflated with Average of AN and Oficial Inflation - constant 2011 VEF 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Raw'!$ET$4:$KK$4</c:f>
              <c:numCache>
                <c:formatCode>m/d/yyyy</c:formatCode>
                <c:ptCount val="148"/>
                <c:pt idx="0">
                  <c:v>39539</c:v>
                </c:pt>
                <c:pt idx="1">
                  <c:v>39569</c:v>
                </c:pt>
                <c:pt idx="2">
                  <c:v>39600</c:v>
                </c:pt>
                <c:pt idx="3">
                  <c:v>39630</c:v>
                </c:pt>
                <c:pt idx="4">
                  <c:v>39661</c:v>
                </c:pt>
                <c:pt idx="5">
                  <c:v>39692</c:v>
                </c:pt>
                <c:pt idx="6">
                  <c:v>39722</c:v>
                </c:pt>
                <c:pt idx="7">
                  <c:v>39753</c:v>
                </c:pt>
                <c:pt idx="8">
                  <c:v>39783</c:v>
                </c:pt>
                <c:pt idx="9">
                  <c:v>39814</c:v>
                </c:pt>
                <c:pt idx="10">
                  <c:v>39845</c:v>
                </c:pt>
                <c:pt idx="11">
                  <c:v>39873</c:v>
                </c:pt>
                <c:pt idx="12">
                  <c:v>39904</c:v>
                </c:pt>
                <c:pt idx="13">
                  <c:v>39934</c:v>
                </c:pt>
                <c:pt idx="14">
                  <c:v>39965</c:v>
                </c:pt>
                <c:pt idx="15">
                  <c:v>39995</c:v>
                </c:pt>
                <c:pt idx="16">
                  <c:v>40026</c:v>
                </c:pt>
                <c:pt idx="17">
                  <c:v>40057</c:v>
                </c:pt>
                <c:pt idx="18">
                  <c:v>40087</c:v>
                </c:pt>
                <c:pt idx="19">
                  <c:v>40118</c:v>
                </c:pt>
                <c:pt idx="20">
                  <c:v>40148</c:v>
                </c:pt>
                <c:pt idx="21">
                  <c:v>40179</c:v>
                </c:pt>
                <c:pt idx="22">
                  <c:v>40210</c:v>
                </c:pt>
                <c:pt idx="23">
                  <c:v>40238</c:v>
                </c:pt>
                <c:pt idx="24">
                  <c:v>40269</c:v>
                </c:pt>
                <c:pt idx="25">
                  <c:v>40299</c:v>
                </c:pt>
                <c:pt idx="26">
                  <c:v>40330</c:v>
                </c:pt>
                <c:pt idx="27">
                  <c:v>40360</c:v>
                </c:pt>
                <c:pt idx="28">
                  <c:v>40391</c:v>
                </c:pt>
                <c:pt idx="29">
                  <c:v>40422</c:v>
                </c:pt>
                <c:pt idx="30">
                  <c:v>40452</c:v>
                </c:pt>
                <c:pt idx="31">
                  <c:v>40483</c:v>
                </c:pt>
                <c:pt idx="32">
                  <c:v>40513</c:v>
                </c:pt>
                <c:pt idx="33">
                  <c:v>40544</c:v>
                </c:pt>
                <c:pt idx="34">
                  <c:v>40575</c:v>
                </c:pt>
                <c:pt idx="35">
                  <c:v>40603</c:v>
                </c:pt>
                <c:pt idx="36">
                  <c:v>40634</c:v>
                </c:pt>
                <c:pt idx="37">
                  <c:v>40664</c:v>
                </c:pt>
                <c:pt idx="38">
                  <c:v>40695</c:v>
                </c:pt>
                <c:pt idx="39">
                  <c:v>40725</c:v>
                </c:pt>
                <c:pt idx="40">
                  <c:v>40756</c:v>
                </c:pt>
                <c:pt idx="41">
                  <c:v>40787</c:v>
                </c:pt>
                <c:pt idx="42">
                  <c:v>40817</c:v>
                </c:pt>
                <c:pt idx="43">
                  <c:v>40848</c:v>
                </c:pt>
                <c:pt idx="44">
                  <c:v>40878</c:v>
                </c:pt>
                <c:pt idx="45">
                  <c:v>40909</c:v>
                </c:pt>
                <c:pt idx="46">
                  <c:v>40940</c:v>
                </c:pt>
                <c:pt idx="47">
                  <c:v>40969</c:v>
                </c:pt>
                <c:pt idx="48">
                  <c:v>41000</c:v>
                </c:pt>
                <c:pt idx="49">
                  <c:v>41030</c:v>
                </c:pt>
                <c:pt idx="50">
                  <c:v>41061</c:v>
                </c:pt>
                <c:pt idx="51">
                  <c:v>41091</c:v>
                </c:pt>
                <c:pt idx="52">
                  <c:v>41122</c:v>
                </c:pt>
                <c:pt idx="53">
                  <c:v>41153</c:v>
                </c:pt>
                <c:pt idx="54">
                  <c:v>41183</c:v>
                </c:pt>
                <c:pt idx="55">
                  <c:v>41214</c:v>
                </c:pt>
                <c:pt idx="56">
                  <c:v>41244</c:v>
                </c:pt>
                <c:pt idx="57">
                  <c:v>41275</c:v>
                </c:pt>
                <c:pt idx="58">
                  <c:v>41306</c:v>
                </c:pt>
                <c:pt idx="59">
                  <c:v>41334</c:v>
                </c:pt>
                <c:pt idx="60">
                  <c:v>41365</c:v>
                </c:pt>
                <c:pt idx="61">
                  <c:v>41395</c:v>
                </c:pt>
                <c:pt idx="62">
                  <c:v>41426</c:v>
                </c:pt>
                <c:pt idx="63">
                  <c:v>41456</c:v>
                </c:pt>
                <c:pt idx="64">
                  <c:v>41487</c:v>
                </c:pt>
                <c:pt idx="65">
                  <c:v>41518</c:v>
                </c:pt>
                <c:pt idx="66">
                  <c:v>41548</c:v>
                </c:pt>
                <c:pt idx="67">
                  <c:v>41579</c:v>
                </c:pt>
                <c:pt idx="68">
                  <c:v>41609</c:v>
                </c:pt>
                <c:pt idx="69">
                  <c:v>41640</c:v>
                </c:pt>
                <c:pt idx="70">
                  <c:v>41671</c:v>
                </c:pt>
                <c:pt idx="71">
                  <c:v>41699</c:v>
                </c:pt>
                <c:pt idx="72">
                  <c:v>41730</c:v>
                </c:pt>
                <c:pt idx="73">
                  <c:v>41760</c:v>
                </c:pt>
                <c:pt idx="74">
                  <c:v>41791</c:v>
                </c:pt>
                <c:pt idx="75">
                  <c:v>41821</c:v>
                </c:pt>
                <c:pt idx="76">
                  <c:v>41852</c:v>
                </c:pt>
                <c:pt idx="77">
                  <c:v>41883</c:v>
                </c:pt>
                <c:pt idx="78">
                  <c:v>41913</c:v>
                </c:pt>
                <c:pt idx="79">
                  <c:v>41944</c:v>
                </c:pt>
                <c:pt idx="80">
                  <c:v>41974</c:v>
                </c:pt>
                <c:pt idx="81">
                  <c:v>42005</c:v>
                </c:pt>
                <c:pt idx="82">
                  <c:v>42036</c:v>
                </c:pt>
                <c:pt idx="83">
                  <c:v>42064</c:v>
                </c:pt>
                <c:pt idx="84">
                  <c:v>42095</c:v>
                </c:pt>
                <c:pt idx="85">
                  <c:v>42125</c:v>
                </c:pt>
                <c:pt idx="86">
                  <c:v>42156</c:v>
                </c:pt>
                <c:pt idx="87">
                  <c:v>42186</c:v>
                </c:pt>
                <c:pt idx="88">
                  <c:v>42217</c:v>
                </c:pt>
                <c:pt idx="89">
                  <c:v>42248</c:v>
                </c:pt>
                <c:pt idx="90">
                  <c:v>42278</c:v>
                </c:pt>
                <c:pt idx="91">
                  <c:v>42309</c:v>
                </c:pt>
                <c:pt idx="92">
                  <c:v>42339</c:v>
                </c:pt>
                <c:pt idx="93">
                  <c:v>42370</c:v>
                </c:pt>
                <c:pt idx="94">
                  <c:v>42401</c:v>
                </c:pt>
                <c:pt idx="95">
                  <c:v>42430</c:v>
                </c:pt>
                <c:pt idx="96">
                  <c:v>42461</c:v>
                </c:pt>
                <c:pt idx="97">
                  <c:v>42491</c:v>
                </c:pt>
                <c:pt idx="98">
                  <c:v>42522</c:v>
                </c:pt>
                <c:pt idx="99">
                  <c:v>42552</c:v>
                </c:pt>
                <c:pt idx="100">
                  <c:v>42583</c:v>
                </c:pt>
                <c:pt idx="101">
                  <c:v>42614</c:v>
                </c:pt>
                <c:pt idx="102">
                  <c:v>42644</c:v>
                </c:pt>
                <c:pt idx="103">
                  <c:v>42675</c:v>
                </c:pt>
                <c:pt idx="104">
                  <c:v>42705</c:v>
                </c:pt>
                <c:pt idx="105">
                  <c:v>42736</c:v>
                </c:pt>
                <c:pt idx="106">
                  <c:v>42767</c:v>
                </c:pt>
                <c:pt idx="107">
                  <c:v>42795</c:v>
                </c:pt>
                <c:pt idx="108">
                  <c:v>42826</c:v>
                </c:pt>
                <c:pt idx="109">
                  <c:v>42856</c:v>
                </c:pt>
                <c:pt idx="110">
                  <c:v>42887</c:v>
                </c:pt>
                <c:pt idx="111">
                  <c:v>42917</c:v>
                </c:pt>
                <c:pt idx="112">
                  <c:v>42948</c:v>
                </c:pt>
                <c:pt idx="113">
                  <c:v>42979</c:v>
                </c:pt>
                <c:pt idx="114">
                  <c:v>43009</c:v>
                </c:pt>
                <c:pt idx="115">
                  <c:v>43040</c:v>
                </c:pt>
                <c:pt idx="116">
                  <c:v>43070</c:v>
                </c:pt>
                <c:pt idx="117">
                  <c:v>43101</c:v>
                </c:pt>
                <c:pt idx="118">
                  <c:v>43132</c:v>
                </c:pt>
                <c:pt idx="119">
                  <c:v>43160</c:v>
                </c:pt>
                <c:pt idx="120">
                  <c:v>43191</c:v>
                </c:pt>
                <c:pt idx="121">
                  <c:v>43221</c:v>
                </c:pt>
                <c:pt idx="122">
                  <c:v>43252</c:v>
                </c:pt>
                <c:pt idx="123">
                  <c:v>43282</c:v>
                </c:pt>
                <c:pt idx="124">
                  <c:v>43313</c:v>
                </c:pt>
                <c:pt idx="125">
                  <c:v>43344</c:v>
                </c:pt>
                <c:pt idx="126">
                  <c:v>43374</c:v>
                </c:pt>
                <c:pt idx="127">
                  <c:v>43405</c:v>
                </c:pt>
                <c:pt idx="128">
                  <c:v>43435</c:v>
                </c:pt>
                <c:pt idx="129">
                  <c:v>43466</c:v>
                </c:pt>
                <c:pt idx="130">
                  <c:v>43497</c:v>
                </c:pt>
                <c:pt idx="131">
                  <c:v>43525</c:v>
                </c:pt>
                <c:pt idx="132">
                  <c:v>43556</c:v>
                </c:pt>
                <c:pt idx="133">
                  <c:v>43586</c:v>
                </c:pt>
                <c:pt idx="134">
                  <c:v>43617</c:v>
                </c:pt>
                <c:pt idx="135">
                  <c:v>43647</c:v>
                </c:pt>
                <c:pt idx="136">
                  <c:v>43678</c:v>
                </c:pt>
                <c:pt idx="137">
                  <c:v>43709</c:v>
                </c:pt>
                <c:pt idx="138">
                  <c:v>43739</c:v>
                </c:pt>
                <c:pt idx="139">
                  <c:v>43770</c:v>
                </c:pt>
                <c:pt idx="140">
                  <c:v>43800</c:v>
                </c:pt>
                <c:pt idx="141">
                  <c:v>43831</c:v>
                </c:pt>
                <c:pt idx="142">
                  <c:v>43862</c:v>
                </c:pt>
                <c:pt idx="143">
                  <c:v>43891</c:v>
                </c:pt>
                <c:pt idx="144">
                  <c:v>43922</c:v>
                </c:pt>
                <c:pt idx="145">
                  <c:v>43952</c:v>
                </c:pt>
                <c:pt idx="146">
                  <c:v>43983</c:v>
                </c:pt>
                <c:pt idx="147">
                  <c:v>44013</c:v>
                </c:pt>
              </c:numCache>
            </c:numRef>
          </c:cat>
          <c:val>
            <c:numRef>
              <c:f>'Monthly Raw'!$ET$52:$KK$52</c:f>
              <c:numCache>
                <c:formatCode>_(* #,##0_);_(* \(#,##0\);_(* "-"??_);_(@_)</c:formatCode>
                <c:ptCount val="148"/>
                <c:pt idx="0">
                  <c:v>5275.6345453786516</c:v>
                </c:pt>
                <c:pt idx="1">
                  <c:v>3112.174374780222</c:v>
                </c:pt>
                <c:pt idx="2">
                  <c:v>3727.1865341773705</c:v>
                </c:pt>
                <c:pt idx="3">
                  <c:v>4090.8071321421457</c:v>
                </c:pt>
                <c:pt idx="4">
                  <c:v>3865.471620232096</c:v>
                </c:pt>
                <c:pt idx="5">
                  <c:v>4112.3570479976852</c:v>
                </c:pt>
                <c:pt idx="6">
                  <c:v>4137.2110566528354</c:v>
                </c:pt>
                <c:pt idx="7">
                  <c:v>4003.2089997198923</c:v>
                </c:pt>
                <c:pt idx="8">
                  <c:v>4321.9044906707877</c:v>
                </c:pt>
                <c:pt idx="9">
                  <c:v>3069.4235752121958</c:v>
                </c:pt>
                <c:pt idx="10">
                  <c:v>2578.7071614756806</c:v>
                </c:pt>
                <c:pt idx="11">
                  <c:v>5305.4653375004928</c:v>
                </c:pt>
                <c:pt idx="12">
                  <c:v>4446.93776473256</c:v>
                </c:pt>
                <c:pt idx="13">
                  <c:v>3288.2033195094014</c:v>
                </c:pt>
                <c:pt idx="14">
                  <c:v>3791.5188623466038</c:v>
                </c:pt>
                <c:pt idx="15">
                  <c:v>3999.1520529621753</c:v>
                </c:pt>
                <c:pt idx="16">
                  <c:v>4000.0931962257951</c:v>
                </c:pt>
                <c:pt idx="17">
                  <c:v>4005.7635704906406</c:v>
                </c:pt>
                <c:pt idx="18">
                  <c:v>3645.6756466780262</c:v>
                </c:pt>
                <c:pt idx="19">
                  <c:v>3991.4830515285244</c:v>
                </c:pt>
                <c:pt idx="20">
                  <c:v>4200.1374783436431</c:v>
                </c:pt>
                <c:pt idx="21">
                  <c:v>5264.9838707954077</c:v>
                </c:pt>
                <c:pt idx="22">
                  <c:v>4642.4990332559273</c:v>
                </c:pt>
                <c:pt idx="23">
                  <c:v>4255.3951131251479</c:v>
                </c:pt>
                <c:pt idx="24">
                  <c:v>4090.4264472721038</c:v>
                </c:pt>
                <c:pt idx="25">
                  <c:v>3874.2940409404332</c:v>
                </c:pt>
                <c:pt idx="26">
                  <c:v>3588.5825922922932</c:v>
                </c:pt>
                <c:pt idx="27">
                  <c:v>3640.7122176989274</c:v>
                </c:pt>
                <c:pt idx="28">
                  <c:v>2990.4605153697457</c:v>
                </c:pt>
                <c:pt idx="29">
                  <c:v>3715.1100974962096</c:v>
                </c:pt>
                <c:pt idx="30">
                  <c:v>4602.7855903213431</c:v>
                </c:pt>
                <c:pt idx="31">
                  <c:v>2465.5361400652851</c:v>
                </c:pt>
                <c:pt idx="32">
                  <c:v>2568.8451925380891</c:v>
                </c:pt>
                <c:pt idx="33">
                  <c:v>6262.2275466257115</c:v>
                </c:pt>
                <c:pt idx="34">
                  <c:v>5395.1315820431983</c:v>
                </c:pt>
                <c:pt idx="35">
                  <c:v>4661.9821662886434</c:v>
                </c:pt>
                <c:pt idx="36">
                  <c:v>4868.7405838207405</c:v>
                </c:pt>
                <c:pt idx="37">
                  <c:v>4525.86987589207</c:v>
                </c:pt>
                <c:pt idx="38">
                  <c:v>4266.1321884698755</c:v>
                </c:pt>
                <c:pt idx="39">
                  <c:v>4304.1905685703514</c:v>
                </c:pt>
                <c:pt idx="40">
                  <c:v>3386.3904807660533</c:v>
                </c:pt>
                <c:pt idx="41">
                  <c:v>4170.5586869173221</c:v>
                </c:pt>
                <c:pt idx="42">
                  <c:v>4666.5395861944053</c:v>
                </c:pt>
                <c:pt idx="43">
                  <c:v>2878.232652157441</c:v>
                </c:pt>
                <c:pt idx="44">
                  <c:v>2877.9914280511721</c:v>
                </c:pt>
                <c:pt idx="45">
                  <c:v>6438.5020007574076</c:v>
                </c:pt>
                <c:pt idx="46">
                  <c:v>5557.8933904655178</c:v>
                </c:pt>
                <c:pt idx="47">
                  <c:v>5150.1744098549761</c:v>
                </c:pt>
                <c:pt idx="48">
                  <c:v>5020.9126075800223</c:v>
                </c:pt>
                <c:pt idx="49">
                  <c:v>4772.4984259813855</c:v>
                </c:pt>
                <c:pt idx="50">
                  <c:v>4498.1794119066044</c:v>
                </c:pt>
                <c:pt idx="51">
                  <c:v>4697.9657226825548</c:v>
                </c:pt>
                <c:pt idx="52">
                  <c:v>3807.4455558154837</c:v>
                </c:pt>
                <c:pt idx="53">
                  <c:v>4461.7015181842226</c:v>
                </c:pt>
                <c:pt idx="54">
                  <c:v>5306.3900714130878</c:v>
                </c:pt>
                <c:pt idx="55">
                  <c:v>3228.1494575727243</c:v>
                </c:pt>
                <c:pt idx="56">
                  <c:v>5440.6043491727532</c:v>
                </c:pt>
                <c:pt idx="57">
                  <c:v>3884.0872342703028</c:v>
                </c:pt>
                <c:pt idx="58">
                  <c:v>3800.8295115287442</c:v>
                </c:pt>
                <c:pt idx="59">
                  <c:v>6712.6235412455253</c:v>
                </c:pt>
                <c:pt idx="60">
                  <c:v>4619.0726784555145</c:v>
                </c:pt>
                <c:pt idx="61">
                  <c:v>4326.5388439012722</c:v>
                </c:pt>
                <c:pt idx="62">
                  <c:v>4764.3953453861213</c:v>
                </c:pt>
                <c:pt idx="63">
                  <c:v>4508.7282977179266</c:v>
                </c:pt>
                <c:pt idx="64">
                  <c:v>4809.9090396531365</c:v>
                </c:pt>
                <c:pt idx="65">
                  <c:v>4574.1602562689604</c:v>
                </c:pt>
                <c:pt idx="66">
                  <c:v>4733.500196848925</c:v>
                </c:pt>
                <c:pt idx="67">
                  <c:v>4792.4169186733361</c:v>
                </c:pt>
                <c:pt idx="68">
                  <c:v>5235.9570320695002</c:v>
                </c:pt>
                <c:pt idx="69">
                  <c:v>3784.4439199998401</c:v>
                </c:pt>
                <c:pt idx="70">
                  <c:v>3468.1658605995372</c:v>
                </c:pt>
                <c:pt idx="71">
                  <c:v>6596.0773393306072</c:v>
                </c:pt>
                <c:pt idx="72">
                  <c:v>4613.9725910198467</c:v>
                </c:pt>
                <c:pt idx="73">
                  <c:v>3613.8325489285203</c:v>
                </c:pt>
                <c:pt idx="74">
                  <c:v>4713.2948264013203</c:v>
                </c:pt>
                <c:pt idx="75">
                  <c:v>5287.7152930712655</c:v>
                </c:pt>
                <c:pt idx="76">
                  <c:v>5182.4385751078244</c:v>
                </c:pt>
                <c:pt idx="77">
                  <c:v>5233.3595328392639</c:v>
                </c:pt>
                <c:pt idx="78">
                  <c:v>5314.765808921331</c:v>
                </c:pt>
                <c:pt idx="79">
                  <c:v>5392.2269773495409</c:v>
                </c:pt>
                <c:pt idx="80">
                  <c:v>6117.0222030369896</c:v>
                </c:pt>
                <c:pt idx="81">
                  <c:v>4162.262416539359</c:v>
                </c:pt>
                <c:pt idx="82">
                  <c:v>4180.0781604910117</c:v>
                </c:pt>
                <c:pt idx="83">
                  <c:v>9021.3903797462499</c:v>
                </c:pt>
                <c:pt idx="84">
                  <c:v>6087.2932069332746</c:v>
                </c:pt>
                <c:pt idx="85">
                  <c:v>5269.056004572968</c:v>
                </c:pt>
                <c:pt idx="86">
                  <c:v>5791.8594984225447</c:v>
                </c:pt>
                <c:pt idx="87">
                  <c:v>5717.9917046318087</c:v>
                </c:pt>
                <c:pt idx="88">
                  <c:v>5526.6628877396515</c:v>
                </c:pt>
                <c:pt idx="89">
                  <c:v>5423.8355025074416</c:v>
                </c:pt>
                <c:pt idx="90">
                  <c:v>5106.0204667610769</c:v>
                </c:pt>
                <c:pt idx="91">
                  <c:v>5283.3183122371975</c:v>
                </c:pt>
                <c:pt idx="92">
                  <c:v>5633.4177795111036</c:v>
                </c:pt>
                <c:pt idx="93">
                  <c:v>4136.0332101180466</c:v>
                </c:pt>
                <c:pt idx="94">
                  <c:v>3803.9345779677205</c:v>
                </c:pt>
                <c:pt idx="95">
                  <c:v>8396.5352244737041</c:v>
                </c:pt>
                <c:pt idx="96">
                  <c:v>4659.4661718402767</c:v>
                </c:pt>
                <c:pt idx="97">
                  <c:v>4000.5699437467724</c:v>
                </c:pt>
                <c:pt idx="98">
                  <c:v>4386.9615195819706</c:v>
                </c:pt>
                <c:pt idx="99">
                  <c:v>4081.904056505517</c:v>
                </c:pt>
                <c:pt idx="100">
                  <c:v>4703.4885374333235</c:v>
                </c:pt>
                <c:pt idx="101">
                  <c:v>4238.7365839878239</c:v>
                </c:pt>
                <c:pt idx="102">
                  <c:v>3839.8043960728701</c:v>
                </c:pt>
                <c:pt idx="103">
                  <c:v>4185.5296193545828</c:v>
                </c:pt>
                <c:pt idx="104">
                  <c:v>4645.1779599192378</c:v>
                </c:pt>
                <c:pt idx="105">
                  <c:v>4437.8195418254272</c:v>
                </c:pt>
                <c:pt idx="106">
                  <c:v>4483.2425208696895</c:v>
                </c:pt>
                <c:pt idx="107">
                  <c:v>7360.5439946230408</c:v>
                </c:pt>
                <c:pt idx="108">
                  <c:v>4029.5554834366435</c:v>
                </c:pt>
                <c:pt idx="109">
                  <c:v>4109.4911932881741</c:v>
                </c:pt>
                <c:pt idx="110">
                  <c:v>5549.1513852631742</c:v>
                </c:pt>
                <c:pt idx="111">
                  <c:v>5100.0923654837097</c:v>
                </c:pt>
                <c:pt idx="112">
                  <c:v>5382.9705570012693</c:v>
                </c:pt>
                <c:pt idx="113">
                  <c:v>5531.6049687330715</c:v>
                </c:pt>
                <c:pt idx="114">
                  <c:v>4808.7339300418553</c:v>
                </c:pt>
                <c:pt idx="115">
                  <c:v>5041.6089957460563</c:v>
                </c:pt>
                <c:pt idx="116">
                  <c:v>5264.4202450949888</c:v>
                </c:pt>
                <c:pt idx="117">
                  <c:v>4071.8713717962632</c:v>
                </c:pt>
                <c:pt idx="118">
                  <c:v>5383.5032961692077</c:v>
                </c:pt>
                <c:pt idx="119">
                  <c:v>7242.4482710587054</c:v>
                </c:pt>
                <c:pt idx="120">
                  <c:v>5929.6931547378208</c:v>
                </c:pt>
                <c:pt idx="121">
                  <c:v>5408.0308376878002</c:v>
                </c:pt>
                <c:pt idx="122">
                  <c:v>5153.8994330714031</c:v>
                </c:pt>
                <c:pt idx="123">
                  <c:v>3913.0012726939867</c:v>
                </c:pt>
                <c:pt idx="124">
                  <c:v>6116.9769989608476</c:v>
                </c:pt>
                <c:pt idx="125">
                  <c:v>6116.9769989608476</c:v>
                </c:pt>
                <c:pt idx="126">
                  <c:v>8476.9161070860628</c:v>
                </c:pt>
                <c:pt idx="127">
                  <c:v>6665.7287289962987</c:v>
                </c:pt>
                <c:pt idx="128">
                  <c:v>6807.8843049635652</c:v>
                </c:pt>
                <c:pt idx="129">
                  <c:v>4970.0347125810349</c:v>
                </c:pt>
                <c:pt idx="130">
                  <c:v>5776.0353538269219</c:v>
                </c:pt>
                <c:pt idx="131">
                  <c:v>3779.0324164978842</c:v>
                </c:pt>
                <c:pt idx="132">
                  <c:v>4955.6572052885731</c:v>
                </c:pt>
                <c:pt idx="133">
                  <c:v>5539.6387133068793</c:v>
                </c:pt>
                <c:pt idx="134">
                  <c:v>5233.1563342164754</c:v>
                </c:pt>
                <c:pt idx="135">
                  <c:v>5322.2931965038606</c:v>
                </c:pt>
                <c:pt idx="136">
                  <c:v>5380.732579919978</c:v>
                </c:pt>
                <c:pt idx="137">
                  <c:v>5481.3218725595343</c:v>
                </c:pt>
                <c:pt idx="138">
                  <c:v>7288.2480411033184</c:v>
                </c:pt>
                <c:pt idx="139">
                  <c:v>5339.1047329893145</c:v>
                </c:pt>
                <c:pt idx="140">
                  <c:v>5629.5390729201454</c:v>
                </c:pt>
                <c:pt idx="141">
                  <c:v>4489.0648290822855</c:v>
                </c:pt>
                <c:pt idx="142">
                  <c:v>4411.730284447166</c:v>
                </c:pt>
                <c:pt idx="143">
                  <c:v>4295.759967053933</c:v>
                </c:pt>
                <c:pt idx="144">
                  <c:v>1684.6117517858563</c:v>
                </c:pt>
                <c:pt idx="145">
                  <c:v>2847.6361054505751</c:v>
                </c:pt>
                <c:pt idx="146">
                  <c:v>3658.7355562626349</c:v>
                </c:pt>
                <c:pt idx="147">
                  <c:v>4054.49656297616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0-48F2-8717-BB2E71D18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23970584"/>
        <c:axId val="-2123966856"/>
      </c:lineChart>
      <c:dateAx>
        <c:axId val="-2123970584"/>
        <c:scaling>
          <c:orientation val="minMax"/>
          <c:min val="40179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66856"/>
        <c:crosses val="autoZero"/>
        <c:auto val="1"/>
        <c:lblOffset val="100"/>
        <c:baseTimeUnit val="months"/>
        <c:majorUnit val="12"/>
        <c:majorTimeUnit val="months"/>
      </c:dateAx>
      <c:valAx>
        <c:axId val="-2123966856"/>
        <c:scaling>
          <c:orientation val="minMax"/>
          <c:max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70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Activos y Patrimonio del Sistema Bancario (USDmm, al TdC Paralelo)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Activos (Izquierda)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Raw'!$C$66:$JY$66</c:f>
              <c:numCache>
                <c:formatCode>General</c:formatCode>
                <c:ptCount val="283"/>
                <c:pt idx="86" formatCode="_(* #,##0_);_(* \(#,##0\);_(* &quot;-&quot;??_);_(@_)">
                  <c:v>1199.6667089690955</c:v>
                </c:pt>
                <c:pt idx="87" formatCode="_(* #,##0_);_(* \(#,##0\);_(* &quot;-&quot;??_);_(@_)">
                  <c:v>1217.7453648414889</c:v>
                </c:pt>
                <c:pt idx="88" formatCode="_(* #,##0_);_(* \(#,##0\);_(* &quot;-&quot;??_);_(@_)">
                  <c:v>1240.6218123710578</c:v>
                </c:pt>
                <c:pt idx="89" formatCode="_(* #,##0_);_(* \(#,##0\);_(* &quot;-&quot;??_);_(@_)">
                  <c:v>1090.6281106365841</c:v>
                </c:pt>
                <c:pt idx="90" formatCode="_(* #,##0_);_(* \(#,##0\);_(* &quot;-&quot;??_);_(@_)">
                  <c:v>1079.5945490938918</c:v>
                </c:pt>
                <c:pt idx="91" formatCode="_(* #,##0_);_(* \(#,##0\);_(* &quot;-&quot;??_);_(@_)">
                  <c:v>1136.0239720371599</c:v>
                </c:pt>
                <c:pt idx="92" formatCode="_(* #,##0_);_(* \(#,##0\);_(* &quot;-&quot;??_);_(@_)">
                  <c:v>1201.7928264189572</c:v>
                </c:pt>
                <c:pt idx="93" formatCode="_(* #,##0_);_(* \(#,##0\);_(* &quot;-&quot;??_);_(@_)">
                  <c:v>1291.7325223351445</c:v>
                </c:pt>
                <c:pt idx="94" formatCode="_(* #,##0_);_(* \(#,##0\);_(* &quot;-&quot;??_);_(@_)">
                  <c:v>1355.6508872494298</c:v>
                </c:pt>
                <c:pt idx="95" formatCode="_(* #,##0_);_(* \(#,##0\);_(* &quot;-&quot;??_);_(@_)">
                  <c:v>1313.4483759445361</c:v>
                </c:pt>
                <c:pt idx="96" formatCode="_(* #,##0_);_(* \(#,##0\);_(* &quot;-&quot;??_);_(@_)">
                  <c:v>1248.6055004700086</c:v>
                </c:pt>
                <c:pt idx="97" formatCode="_(* #,##0_);_(* \(#,##0\);_(* &quot;-&quot;??_);_(@_)">
                  <c:v>1252.8952853068927</c:v>
                </c:pt>
                <c:pt idx="98" formatCode="_(* #,##0_);_(* \(#,##0\);_(* &quot;-&quot;??_);_(@_)">
                  <c:v>1207.5590397891146</c:v>
                </c:pt>
                <c:pt idx="99" formatCode="_(* #,##0_);_(* \(#,##0\);_(* &quot;-&quot;??_);_(@_)">
                  <c:v>1329.8062372377397</c:v>
                </c:pt>
                <c:pt idx="100" formatCode="_(* #,##0_);_(* \(#,##0\);_(* &quot;-&quot;??_);_(@_)">
                  <c:v>1465.9955140467703</c:v>
                </c:pt>
                <c:pt idx="101" formatCode="_(* #,##0_);_(* \(#,##0\);_(* &quot;-&quot;??_);_(@_)">
                  <c:v>1471.635776620881</c:v>
                </c:pt>
                <c:pt idx="102" formatCode="_(* #,##0_);_(* \(#,##0\);_(* &quot;-&quot;??_);_(@_)">
                  <c:v>1693.7438382195896</c:v>
                </c:pt>
                <c:pt idx="103" formatCode="_(* #,##0_);_(* \(#,##0\);_(* &quot;-&quot;??_);_(@_)">
                  <c:v>1592.7798728069602</c:v>
                </c:pt>
                <c:pt idx="104" formatCode="_(* #,##0_);_(* \(#,##0\);_(* &quot;-&quot;??_);_(@_)">
                  <c:v>1760.3882827570176</c:v>
                </c:pt>
                <c:pt idx="105" formatCode="_(* #,##0_);_(* \(#,##0\);_(* &quot;-&quot;??_);_(@_)">
                  <c:v>1895.7731842767637</c:v>
                </c:pt>
                <c:pt idx="106" formatCode="_(* #,##0_);_(* \(#,##0\);_(* &quot;-&quot;??_);_(@_)">
                  <c:v>2164.7013751774375</c:v>
                </c:pt>
                <c:pt idx="107" formatCode="_(* #,##0_);_(* \(#,##0\);_(* &quot;-&quot;??_);_(@_)">
                  <c:v>2245.4659937876795</c:v>
                </c:pt>
                <c:pt idx="108" formatCode="_(* #,##0_);_(* \(#,##0\);_(* &quot;-&quot;??_);_(@_)">
                  <c:v>2195.927909720519</c:v>
                </c:pt>
                <c:pt idx="109" formatCode="_(* #,##0_);_(* \(#,##0\);_(* &quot;-&quot;??_);_(@_)">
                  <c:v>2130.5991433616332</c:v>
                </c:pt>
                <c:pt idx="110" formatCode="_(* #,##0_);_(* \(#,##0\);_(* &quot;-&quot;??_);_(@_)">
                  <c:v>2301.2179293988556</c:v>
                </c:pt>
                <c:pt idx="111" formatCode="_(* #,##0_);_(* \(#,##0\);_(* &quot;-&quot;??_);_(@_)">
                  <c:v>2378.1784991622521</c:v>
                </c:pt>
                <c:pt idx="112" formatCode="_(* #,##0_);_(* \(#,##0\);_(* &quot;-&quot;??_);_(@_)">
                  <c:v>2611.6500419971294</c:v>
                </c:pt>
                <c:pt idx="113" formatCode="_(* #,##0_);_(* \(#,##0\);_(* &quot;-&quot;??_);_(@_)">
                  <c:v>2682.6418516912722</c:v>
                </c:pt>
                <c:pt idx="114" formatCode="_(* #,##0_);_(* \(#,##0\);_(* &quot;-&quot;??_);_(@_)">
                  <c:v>2722.6783855082654</c:v>
                </c:pt>
                <c:pt idx="115" formatCode="_(* #,##0_);_(* \(#,##0\);_(* &quot;-&quot;??_);_(@_)">
                  <c:v>2831.5281241989451</c:v>
                </c:pt>
                <c:pt idx="116" formatCode="_(* #,##0_);_(* \(#,##0\);_(* &quot;-&quot;??_);_(@_)">
                  <c:v>2950.703819905305</c:v>
                </c:pt>
                <c:pt idx="117" formatCode="_(* #,##0_);_(* \(#,##0\);_(* &quot;-&quot;??_);_(@_)">
                  <c:v>2901.5261895557796</c:v>
                </c:pt>
                <c:pt idx="118" formatCode="_(* #,##0_);_(* \(#,##0\);_(* &quot;-&quot;??_);_(@_)">
                  <c:v>3101.3750839645577</c:v>
                </c:pt>
                <c:pt idx="119" formatCode="_(* #,##0_);_(* \(#,##0\);_(* &quot;-&quot;??_);_(@_)">
                  <c:v>3100.7326911896121</c:v>
                </c:pt>
                <c:pt idx="120" formatCode="_(* #,##0_);_(* \(#,##0\);_(* &quot;-&quot;??_);_(@_)">
                  <c:v>3179.4767272303607</c:v>
                </c:pt>
                <c:pt idx="121" formatCode="_(* #,##0_);_(* \(#,##0\);_(* &quot;-&quot;??_);_(@_)">
                  <c:v>3321.8405603699493</c:v>
                </c:pt>
                <c:pt idx="122" formatCode="_(* #,##0_);_(* \(#,##0\);_(* &quot;-&quot;??_);_(@_)">
                  <c:v>3695.3302857423573</c:v>
                </c:pt>
                <c:pt idx="123" formatCode="_(* #,##0_);_(* \(#,##0\);_(* &quot;-&quot;??_);_(@_)">
                  <c:v>3713.6203568777973</c:v>
                </c:pt>
                <c:pt idx="124" formatCode="_(* #,##0_);_(* \(#,##0\);_(* &quot;-&quot;??_);_(@_)">
                  <c:v>3872.8401498509293</c:v>
                </c:pt>
                <c:pt idx="125" formatCode="_(* #,##0_);_(* \(#,##0\);_(* &quot;-&quot;??_);_(@_)">
                  <c:v>3882.3519980473675</c:v>
                </c:pt>
                <c:pt idx="126" formatCode="_(* #,##0_);_(* \(#,##0\);_(* &quot;-&quot;??_);_(@_)">
                  <c:v>5181.1377314631627</c:v>
                </c:pt>
                <c:pt idx="127" formatCode="_(* #,##0_);_(* \(#,##0\);_(* &quot;-&quot;??_);_(@_)">
                  <c:v>5397.5323125829054</c:v>
                </c:pt>
                <c:pt idx="128" formatCode="_(* #,##0_);_(* \(#,##0\);_(* &quot;-&quot;??_);_(@_)">
                  <c:v>5513.6156013906548</c:v>
                </c:pt>
                <c:pt idx="129" formatCode="_(* #,##0_);_(* \(#,##0\);_(* &quot;-&quot;??_);_(@_)">
                  <c:v>5423.5879676114664</c:v>
                </c:pt>
                <c:pt idx="130" formatCode="_(* #,##0_);_(* \(#,##0\);_(* &quot;-&quot;??_);_(@_)">
                  <c:v>5124.7260587347046</c:v>
                </c:pt>
                <c:pt idx="131" formatCode="_(* #,##0_);_(* \(#,##0\);_(* &quot;-&quot;??_);_(@_)">
                  <c:v>5415.1662581346818</c:v>
                </c:pt>
                <c:pt idx="132" formatCode="_(* #,##0_);_(* \(#,##0\);_(* &quot;-&quot;??_);_(@_)">
                  <c:v>4506.0706812947856</c:v>
                </c:pt>
                <c:pt idx="133" formatCode="_(* #,##0_);_(* \(#,##0\);_(* &quot;-&quot;??_);_(@_)">
                  <c:v>4329.3316269396337</c:v>
                </c:pt>
                <c:pt idx="134" formatCode="_(* #,##0_);_(* \(#,##0\);_(* &quot;-&quot;??_);_(@_)">
                  <c:v>4698.5318641487011</c:v>
                </c:pt>
                <c:pt idx="135" formatCode="_(* #,##0_);_(* \(#,##0\);_(* &quot;-&quot;??_);_(@_)">
                  <c:v>4993.917445148566</c:v>
                </c:pt>
                <c:pt idx="136" formatCode="_(* #,##0_);_(* \(#,##0\);_(* &quot;-&quot;??_);_(@_)">
                  <c:v>4644.1604468875039</c:v>
                </c:pt>
                <c:pt idx="137" formatCode="_(* #,##0_);_(* \(#,##0\);_(* &quot;-&quot;??_);_(@_)">
                  <c:v>4481.6103445359668</c:v>
                </c:pt>
                <c:pt idx="138" formatCode="_(* #,##0_);_(* \(#,##0\);_(* &quot;-&quot;??_);_(@_)">
                  <c:v>4606.7189720165989</c:v>
                </c:pt>
                <c:pt idx="139" formatCode="_(* #,##0_);_(* \(#,##0\);_(* &quot;-&quot;??_);_(@_)">
                  <c:v>4306.5563289284737</c:v>
                </c:pt>
                <c:pt idx="140" formatCode="_(* #,##0_);_(* \(#,##0\);_(* &quot;-&quot;??_);_(@_)">
                  <c:v>4176.4937537549167</c:v>
                </c:pt>
                <c:pt idx="141" formatCode="_(* #,##0_);_(* \(#,##0\);_(* &quot;-&quot;??_);_(@_)">
                  <c:v>3742.9205842171737</c:v>
                </c:pt>
                <c:pt idx="142" formatCode="_(* #,##0_);_(* \(#,##0\);_(* &quot;-&quot;??_);_(@_)">
                  <c:v>3588.9091032268061</c:v>
                </c:pt>
                <c:pt idx="143" formatCode="_(* #,##0_);_(* \(#,##0\);_(* &quot;-&quot;??_);_(@_)">
                  <c:v>3903.8921483061695</c:v>
                </c:pt>
                <c:pt idx="144" formatCode="_(* #,##0_);_(* \(#,##0\);_(* &quot;-&quot;??_);_(@_)">
                  <c:v>4128.1224313510374</c:v>
                </c:pt>
                <c:pt idx="145" formatCode="_(* #,##0_);_(* \(#,##0\);_(* &quot;-&quot;??_);_(@_)">
                  <c:v>4531.1204363908873</c:v>
                </c:pt>
                <c:pt idx="146" formatCode="_(* #,##0_);_(* \(#,##0\);_(* &quot;-&quot;??_);_(@_)">
                  <c:v>5416.191971790664</c:v>
                </c:pt>
                <c:pt idx="147" formatCode="_(* #,##0_);_(* \(#,##0\);_(* &quot;-&quot;??_);_(@_)">
                  <c:v>6553.862866678116</c:v>
                </c:pt>
                <c:pt idx="148" formatCode="_(* #,##0_);_(* \(#,##0\);_(* &quot;-&quot;??_);_(@_)">
                  <c:v>7167.9404449620715</c:v>
                </c:pt>
                <c:pt idx="149" formatCode="_(* #,##0_);_(* \(#,##0\);_(* &quot;-&quot;??_);_(@_)">
                  <c:v>7098.7124984897373</c:v>
                </c:pt>
                <c:pt idx="150" formatCode="_(* #,##0_);_(* \(#,##0\);_(* &quot;-&quot;??_);_(@_)">
                  <c:v>7451.9820506728502</c:v>
                </c:pt>
                <c:pt idx="151" formatCode="_(* #,##0_);_(* \(#,##0\);_(* &quot;-&quot;??_);_(@_)">
                  <c:v>7243.3370101219189</c:v>
                </c:pt>
                <c:pt idx="152" formatCode="_(* #,##0_);_(* \(#,##0\);_(* &quot;-&quot;??_);_(@_)">
                  <c:v>6272.5426393845892</c:v>
                </c:pt>
                <c:pt idx="153" formatCode="_(* #,##0_);_(* \(#,##0\);_(* &quot;-&quot;??_);_(@_)">
                  <c:v>5451.546796000589</c:v>
                </c:pt>
                <c:pt idx="154" formatCode="_(* #,##0_);_(* \(#,##0\);_(* &quot;-&quot;??_);_(@_)">
                  <c:v>5546.6866810068914</c:v>
                </c:pt>
                <c:pt idx="155" formatCode="_(* #,##0_);_(* \(#,##0\);_(* &quot;-&quot;??_);_(@_)">
                  <c:v>5302.5788031810544</c:v>
                </c:pt>
                <c:pt idx="156" formatCode="_(* #,##0_);_(* \(#,##0\);_(* &quot;-&quot;??_);_(@_)">
                  <c:v>4969.660506189427</c:v>
                </c:pt>
                <c:pt idx="157" formatCode="_(* #,##0_);_(* \(#,##0\);_(* &quot;-&quot;??_);_(@_)">
                  <c:v>4938.9011042636121</c:v>
                </c:pt>
                <c:pt idx="158" formatCode="_(* #,##0_);_(* \(#,##0\);_(* &quot;-&quot;??_);_(@_)">
                  <c:v>4910.5079389780967</c:v>
                </c:pt>
                <c:pt idx="159" formatCode="_(* #,##0_);_(* \(#,##0\);_(* &quot;-&quot;??_);_(@_)">
                  <c:v>4571.6009392177912</c:v>
                </c:pt>
                <c:pt idx="160" formatCode="_(* #,##0_);_(* \(#,##0\);_(* &quot;-&quot;??_);_(@_)">
                  <c:v>4711.0015406587136</c:v>
                </c:pt>
                <c:pt idx="161" formatCode="_(* #,##0_);_(* \(#,##0\);_(* &quot;-&quot;??_);_(@_)">
                  <c:v>4577.1035225370024</c:v>
                </c:pt>
                <c:pt idx="162" formatCode="_(* #,##0_);_(* \(#,##0\);_(* &quot;-&quot;??_);_(@_)">
                  <c:v>4741.635933740451</c:v>
                </c:pt>
                <c:pt idx="163" formatCode="_(* #,##0_);_(* \(#,##0\);_(* &quot;-&quot;??_);_(@_)">
                  <c:v>4983.2697518061641</c:v>
                </c:pt>
                <c:pt idx="164" formatCode="_(* #,##0_);_(* \(#,##0\);_(* &quot;-&quot;??_);_(@_)">
                  <c:v>5690.6610402102606</c:v>
                </c:pt>
                <c:pt idx="165" formatCode="_(* #,##0_);_(* \(#,##0\);_(* &quot;-&quot;??_);_(@_)">
                  <c:v>6599.1740215407135</c:v>
                </c:pt>
                <c:pt idx="166" formatCode="_(* #,##0_);_(* \(#,##0\);_(* &quot;-&quot;??_);_(@_)">
                  <c:v>6583.5928042068472</c:v>
                </c:pt>
                <c:pt idx="167" formatCode="_(* #,##0_);_(* \(#,##0\);_(* &quot;-&quot;??_);_(@_)">
                  <c:v>5437.9524811791553</c:v>
                </c:pt>
                <c:pt idx="168" formatCode="_(* #,##0_);_(* \(#,##0\);_(* &quot;-&quot;??_);_(@_)">
                  <c:v>5529.949221696831</c:v>
                </c:pt>
                <c:pt idx="169" formatCode="_(* #,##0_);_(* \(#,##0\);_(* &quot;-&quot;??_);_(@_)">
                  <c:v>5281.159668570871</c:v>
                </c:pt>
                <c:pt idx="170" formatCode="_(* #,##0_);_(* \(#,##0\);_(* &quot;-&quot;??_);_(@_)">
                  <c:v>5105.7387865506262</c:v>
                </c:pt>
                <c:pt idx="171" formatCode="_(* #,##0_);_(* \(#,##0\);_(* &quot;-&quot;??_);_(@_)">
                  <c:v>4938.3816930848971</c:v>
                </c:pt>
                <c:pt idx="172" formatCode="_(* #,##0_);_(* \(#,##0\);_(* &quot;-&quot;??_);_(@_)">
                  <c:v>4765.1383624281216</c:v>
                </c:pt>
                <c:pt idx="173" formatCode="_(* #,##0_);_(* \(#,##0\);_(* &quot;-&quot;??_);_(@_)">
                  <c:v>4115.610100315389</c:v>
                </c:pt>
                <c:pt idx="174" formatCode="_(* #,##0_);_(* \(#,##0\);_(* &quot;-&quot;??_);_(@_)">
                  <c:v>4367.6755422502829</c:v>
                </c:pt>
                <c:pt idx="175" formatCode="_(* #,##0_);_(* \(#,##0\);_(* &quot;-&quot;??_);_(@_)">
                  <c:v>4495.820755421114</c:v>
                </c:pt>
                <c:pt idx="176" formatCode="_(* #,##0_);_(* \(#,##0\);_(* &quot;-&quot;??_);_(@_)">
                  <c:v>4702.4384138280211</c:v>
                </c:pt>
                <c:pt idx="177" formatCode="_(* #,##0_);_(* \(#,##0\);_(* &quot;-&quot;??_);_(@_)">
                  <c:v>4901.7478200831165</c:v>
                </c:pt>
                <c:pt idx="178" formatCode="_(* #,##0_);_(* \(#,##0\);_(* &quot;-&quot;??_);_(@_)">
                  <c:v>5015.9452875602165</c:v>
                </c:pt>
                <c:pt idx="179" formatCode="_(* #,##0_);_(* \(#,##0\);_(* &quot;-&quot;??_);_(@_)">
                  <c:v>4533.6241117203699</c:v>
                </c:pt>
                <c:pt idx="180" formatCode="_(* #,##0_);_(* \(#,##0\);_(* &quot;-&quot;??_);_(@_)">
                  <c:v>4675.4044211593755</c:v>
                </c:pt>
                <c:pt idx="181" formatCode="_(* #,##0_);_(* \(#,##0\);_(* &quot;-&quot;??_);_(@_)">
                  <c:v>4737.9292567522816</c:v>
                </c:pt>
                <c:pt idx="182" formatCode="_(* #,##0_);_(* \(#,##0\);_(* &quot;-&quot;??_);_(@_)">
                  <c:v>5006.2718544774316</c:v>
                </c:pt>
                <c:pt idx="183" formatCode="_(* #,##0_);_(* \(#,##0\);_(* &quot;-&quot;??_);_(@_)">
                  <c:v>5409.6653006034621</c:v>
                </c:pt>
                <c:pt idx="184" formatCode="_(* #,##0_);_(* \(#,##0\);_(* &quot;-&quot;??_);_(@_)">
                  <c:v>5436.1665904960046</c:v>
                </c:pt>
                <c:pt idx="185" formatCode="_(* #,##0_);_(* \(#,##0\);_(* &quot;-&quot;??_);_(@_)">
                  <c:v>5551.2666829641903</c:v>
                </c:pt>
                <c:pt idx="186" formatCode="_(* #,##0_);_(* \(#,##0\);_(* &quot;-&quot;??_);_(@_)">
                  <c:v>5858.0771448472169</c:v>
                </c:pt>
                <c:pt idx="187" formatCode="_(* #,##0_);_(* \(#,##0\);_(* &quot;-&quot;??_);_(@_)">
                  <c:v>5768.5991338177801</c:v>
                </c:pt>
                <c:pt idx="188" formatCode="_(* #,##0_);_(* \(#,##0\);_(* &quot;-&quot;??_);_(@_)">
                  <c:v>5872.0555378700064</c:v>
                </c:pt>
                <c:pt idx="189" formatCode="_(* #,##0_);_(* \(#,##0\);_(* &quot;-&quot;??_);_(@_)">
                  <c:v>6071.0325770623995</c:v>
                </c:pt>
                <c:pt idx="190" formatCode="_(* #,##0_);_(* \(#,##0\);_(* &quot;-&quot;??_);_(@_)">
                  <c:v>6618.3029165028975</c:v>
                </c:pt>
                <c:pt idx="191" formatCode="_(* #,##0_);_(* \(#,##0\);_(* &quot;-&quot;??_);_(@_)">
                  <c:v>6291.5836091031106</c:v>
                </c:pt>
                <c:pt idx="192" formatCode="_(* #,##0_);_(* \(#,##0\);_(* &quot;-&quot;??_);_(@_)">
                  <c:v>6769.940434107255</c:v>
                </c:pt>
                <c:pt idx="193" formatCode="_(* #,##0_);_(* \(#,##0\);_(* &quot;-&quot;??_);_(@_)">
                  <c:v>7103.4498878620925</c:v>
                </c:pt>
                <c:pt idx="194" formatCode="_(* #,##0_);_(* \(#,##0\);_(* &quot;-&quot;??_);_(@_)">
                  <c:v>6882.2088892019501</c:v>
                </c:pt>
                <c:pt idx="195" formatCode="_(* #,##0_);_(* \(#,##0\);_(* &quot;-&quot;??_);_(@_)">
                  <c:v>7005.832940368563</c:v>
                </c:pt>
                <c:pt idx="196" formatCode="_(* #,##0_);_(* \(#,##0\);_(* &quot;-&quot;??_);_(@_)">
                  <c:v>7353.5381125527974</c:v>
                </c:pt>
                <c:pt idx="197" formatCode="_(* #,##0_);_(* \(#,##0\);_(* &quot;-&quot;??_);_(@_)">
                  <c:v>7323.07882748049</c:v>
                </c:pt>
                <c:pt idx="198" formatCode="_(* #,##0_);_(* \(#,##0\);_(* &quot;-&quot;??_);_(@_)">
                  <c:v>7712.5589036847223</c:v>
                </c:pt>
                <c:pt idx="199" formatCode="_(* #,##0_);_(* \(#,##0\);_(* &quot;-&quot;??_);_(@_)">
                  <c:v>7514.4455053223564</c:v>
                </c:pt>
                <c:pt idx="200" formatCode="_(* #,##0_);_(* \(#,##0\);_(* &quot;-&quot;??_);_(@_)">
                  <c:v>6685.6208331394528</c:v>
                </c:pt>
                <c:pt idx="201" formatCode="_(* #,##0_);_(* \(#,##0\);_(* &quot;-&quot;??_);_(@_)">
                  <c:v>6316.2547599536565</c:v>
                </c:pt>
                <c:pt idx="202" formatCode="_(* #,##0_);_(* \(#,##0\);_(* &quot;-&quot;??_);_(@_)">
                  <c:v>5811.2213041864525</c:v>
                </c:pt>
                <c:pt idx="203" formatCode="_(* #,##0_);_(* \(#,##0\);_(* &quot;-&quot;??_);_(@_)">
                  <c:v>5297.7858129650567</c:v>
                </c:pt>
                <c:pt idx="204" formatCode="_(* #,##0_);_(* \(#,##0\);_(* &quot;-&quot;??_);_(@_)">
                  <c:v>5290.9213016462272</c:v>
                </c:pt>
                <c:pt idx="205" formatCode="_(* #,##0_);_(* \(#,##0\);_(* &quot;-&quot;??_);_(@_)">
                  <c:v>4626.2994955387585</c:v>
                </c:pt>
                <c:pt idx="206" formatCode="_(* #,##0_);_(* \(#,##0\);_(* &quot;-&quot;??_);_(@_)">
                  <c:v>4604.134752703726</c:v>
                </c:pt>
                <c:pt idx="207" formatCode="_(* #,##0_);_(* \(#,##0\);_(* &quot;-&quot;??_);_(@_)">
                  <c:v>4233.7090941213282</c:v>
                </c:pt>
                <c:pt idx="208" formatCode="_(* #,##0_);_(* \(#,##0\);_(* &quot;-&quot;??_);_(@_)">
                  <c:v>4123.9153305409945</c:v>
                </c:pt>
                <c:pt idx="209" formatCode="_(* #,##0_);_(* \(#,##0\);_(* &quot;-&quot;??_);_(@_)">
                  <c:v>3562.4489442195154</c:v>
                </c:pt>
                <c:pt idx="210" formatCode="_(* #,##0_);_(* \(#,##0\);_(* &quot;-&quot;??_);_(@_)">
                  <c:v>3654.6724206028812</c:v>
                </c:pt>
                <c:pt idx="211" formatCode="_(* #,##0_);_(* \(#,##0\);_(* &quot;-&quot;??_);_(@_)">
                  <c:v>3453.6862064069378</c:v>
                </c:pt>
                <c:pt idx="212" formatCode="_(* #,##0_);_(* \(#,##0\);_(* &quot;-&quot;??_);_(@_)">
                  <c:v>3029.4306223468043</c:v>
                </c:pt>
                <c:pt idx="213" formatCode="_(* #,##0_);_(* \(#,##0\);_(* &quot;-&quot;??_);_(@_)">
                  <c:v>2793.3661965917813</c:v>
                </c:pt>
                <c:pt idx="214" formatCode="_(* #,##0_);_(* \(#,##0\);_(* &quot;-&quot;??_);_(@_)">
                  <c:v>2452.2761930494439</c:v>
                </c:pt>
                <c:pt idx="215" formatCode="_(* #,##0_);_(* \(#,##0\);_(* &quot;-&quot;??_);_(@_)">
                  <c:v>2362.3986220312581</c:v>
                </c:pt>
                <c:pt idx="216" formatCode="_(* #,##0_);_(* \(#,##0\);_(* &quot;-&quot;??_);_(@_)">
                  <c:v>2215.31392823438</c:v>
                </c:pt>
                <c:pt idx="217" formatCode="_(* #,##0_);_(* \(#,##0\);_(* &quot;-&quot;??_);_(@_)">
                  <c:v>1930.3811617494141</c:v>
                </c:pt>
                <c:pt idx="218" formatCode="_(* #,##0_);_(* \(#,##0\);_(* &quot;-&quot;??_);_(@_)">
                  <c:v>2339.1189337521091</c:v>
                </c:pt>
                <c:pt idx="219" formatCode="_(* #,##0_);_(* \(#,##0\);_(* &quot;-&quot;??_);_(@_)">
                  <c:v>2635.4849511815878</c:v>
                </c:pt>
                <c:pt idx="220" formatCode="_(* #,##0_);_(* \(#,##0\);_(* &quot;-&quot;??_);_(@_)">
                  <c:v>2623.7236296638521</c:v>
                </c:pt>
                <c:pt idx="221" formatCode="_(* #,##0_);_(* \(#,##0\);_(* &quot;-&quot;??_);_(@_)">
                  <c:v>2566.8221694338949</c:v>
                </c:pt>
                <c:pt idx="222" formatCode="_(* #,##0_);_(* \(#,##0\);_(* &quot;-&quot;??_);_(@_)">
                  <c:v>2545.5446753345223</c:v>
                </c:pt>
                <c:pt idx="223" formatCode="_(* #,##0_);_(* \(#,##0\);_(* &quot;-&quot;??_);_(@_)">
                  <c:v>2399.9226297102987</c:v>
                </c:pt>
                <c:pt idx="224" formatCode="_(* #,##0_);_(* \(#,##0\);_(* &quot;-&quot;??_);_(@_)">
                  <c:v>2181.7577539985991</c:v>
                </c:pt>
                <c:pt idx="225" formatCode="_(* #,##0_);_(* \(#,##0\);_(* &quot;-&quot;??_);_(@_)">
                  <c:v>2204.280901207916</c:v>
                </c:pt>
                <c:pt idx="226" formatCode="_(* #,##0_);_(* \(#,##0\);_(* &quot;-&quot;??_);_(@_)">
                  <c:v>2032.9201041023891</c:v>
                </c:pt>
                <c:pt idx="227" formatCode="_(* #,##0_);_(* \(#,##0\);_(* &quot;-&quot;??_);_(@_)">
                  <c:v>1408.0853574002081</c:v>
                </c:pt>
                <c:pt idx="228" formatCode="_(* #,##0_);_(* \(#,##0\);_(* &quot;-&quot;??_);_(@_)">
                  <c:v>1414.415301617179</c:v>
                </c:pt>
                <c:pt idx="229" formatCode="_(* #,##0_);_(* \(#,##0\);_(* &quot;-&quot;??_);_(@_)">
                  <c:v>1388.3409748852862</c:v>
                </c:pt>
                <c:pt idx="230" formatCode="_(* #,##0_);_(* \(#,##0\);_(* &quot;-&quot;??_);_(@_)">
                  <c:v>1115.5958482604601</c:v>
                </c:pt>
                <c:pt idx="231" formatCode="_(* #,##0_);_(* \(#,##0\);_(* &quot;-&quot;??_);_(@_)">
                  <c:v>1112.6372576965841</c:v>
                </c:pt>
                <c:pt idx="232" formatCode="_(* #,##0_);_(* \(#,##0\);_(* &quot;-&quot;??_);_(@_)">
                  <c:v>948.92377250625464</c:v>
                </c:pt>
                <c:pt idx="233" formatCode="_(* #,##0_);_(* \(#,##0\);_(* &quot;-&quot;??_);_(@_)">
                  <c:v>737.20277012485656</c:v>
                </c:pt>
                <c:pt idx="234" formatCode="_(* #,##0_);_(* \(#,##0\);_(* &quot;-&quot;??_);_(@_)">
                  <c:v>570.53957433215487</c:v>
                </c:pt>
                <c:pt idx="235" formatCode="_(* #,##0_);_(* \(#,##0\);_(* &quot;-&quot;??_);_(@_)">
                  <c:v>532.52057997944939</c:v>
                </c:pt>
                <c:pt idx="236" formatCode="_(* #,##0_);_(* \(#,##0\);_(* &quot;-&quot;??_);_(@_)">
                  <c:v>536.28596763101507</c:v>
                </c:pt>
                <c:pt idx="237" formatCode="_(* #,##0_);_(* \(#,##0\);_(* &quot;-&quot;??_);_(@_)">
                  <c:v>531.13290918091081</c:v>
                </c:pt>
                <c:pt idx="238" formatCode="_(* #,##0_);_(* \(#,##0\);_(* &quot;-&quot;??_);_(@_)">
                  <c:v>542.02488890586937</c:v>
                </c:pt>
                <c:pt idx="239" formatCode="_(* #,##0_);_(* \(#,##0\);_(* &quot;-&quot;??_);_(@_)">
                  <c:v>569.05549177282694</c:v>
                </c:pt>
                <c:pt idx="240" formatCode="_(* #,##0_);_(* \(#,##0\);_(* &quot;-&quot;??_);_(@_)">
                  <c:v>552.31989890707621</c:v>
                </c:pt>
                <c:pt idx="241" formatCode="_(* #,##0_);_(* \(#,##0\);_(* &quot;-&quot;??_);_(@_)">
                  <c:v>506.22299222068824</c:v>
                </c:pt>
                <c:pt idx="242" formatCode="_(* #,##0_);_(* \(#,##0\);_(* &quot;-&quot;??_);_(@_)">
                  <c:v>474.21077408066805</c:v>
                </c:pt>
                <c:pt idx="243" formatCode="_(* #,##0_);_(* \(#,##0\);_(* &quot;-&quot;??_);_(@_)">
                  <c:v>506.43170613812742</c:v>
                </c:pt>
                <c:pt idx="244" formatCode="_(* #,##0_);_(* \(#,##0\);_(* &quot;-&quot;??_);_(@_)">
                  <c:v>576.67342972148765</c:v>
                </c:pt>
                <c:pt idx="245" formatCode="_(* #,##0_);_(* \(#,##0\);_(* &quot;-&quot;??_);_(@_)">
                  <c:v>599.01128357646212</c:v>
                </c:pt>
                <c:pt idx="246" formatCode="_(* #,##0_);_(* \(#,##0\);_(* &quot;-&quot;??_);_(@_)">
                  <c:v>670.58191049723916</c:v>
                </c:pt>
                <c:pt idx="247" formatCode="_(* #,##0_);_(* \(#,##0\);_(* &quot;-&quot;??_);_(@_)">
                  <c:v>739.53131013896143</c:v>
                </c:pt>
                <c:pt idx="248" formatCode="_(* #,##0_);_(* \(#,##0\);_(* &quot;-&quot;??_);_(@_)">
                  <c:v>808.78100957190975</c:v>
                </c:pt>
                <c:pt idx="249" formatCode="_(* #,##0_);_(* \(#,##0\);_(* &quot;-&quot;??_);_(@_)">
                  <c:v>805.3133266884098</c:v>
                </c:pt>
                <c:pt idx="250" formatCode="_(* #,##0_);_(* \(#,##0\);_(* &quot;-&quot;??_);_(@_)">
                  <c:v>515.97689231973402</c:v>
                </c:pt>
                <c:pt idx="251" formatCode="_(* #,##0_);_(* \(#,##0\);_(* &quot;-&quot;??_);_(@_)">
                  <c:v>375.24586673758171</c:v>
                </c:pt>
                <c:pt idx="252" formatCode="_(* #,##0_);_(* \(#,##0\);_(* &quot;-&quot;??_);_(@_)">
                  <c:v>396.91115715571948</c:v>
                </c:pt>
                <c:pt idx="253" formatCode="_(* #,##0_);_(* \(#,##0\);_(* &quot;-&quot;??_);_(@_)">
                  <c:v>387.42420146299378</c:v>
                </c:pt>
                <c:pt idx="254" formatCode="_(* #,##0_);_(* \(#,##0\);_(* &quot;-&quot;??_);_(@_)">
                  <c:v>500.76901891386018</c:v>
                </c:pt>
                <c:pt idx="255" formatCode="_(* #,##0_);_(* \(#,##0\);_(* &quot;-&quot;??_);_(@_)">
                  <c:v>427.66365360815183</c:v>
                </c:pt>
                <c:pt idx="256" formatCode="_(* #,##0_);_(* \(#,##0\);_(* &quot;-&quot;??_);_(@_)">
                  <c:v>414.7671706424307</c:v>
                </c:pt>
                <c:pt idx="257" formatCode="_(* #,##0_);_(* \(#,##0\);_(* &quot;-&quot;??_);_(@_)">
                  <c:v>348.96194404514415</c:v>
                </c:pt>
                <c:pt idx="258" formatCode="_(* #,##0_);_(* \(#,##0\);_(* &quot;-&quot;??_);_(@_)">
                  <c:v>393.04566627906979</c:v>
                </c:pt>
                <c:pt idx="259" formatCode="_(* #,##0_);_(* \(#,##0\);_(* &quot;-&quot;??_);_(@_)">
                  <c:v>251.48645095866419</c:v>
                </c:pt>
                <c:pt idx="260" formatCode="_(* #,##0_);_(* \(#,##0\);_(* &quot;-&quot;??_);_(@_)">
                  <c:v>218.82659545973479</c:v>
                </c:pt>
                <c:pt idx="261" formatCode="_(* #,##0_);_(* \(#,##0\);_(* &quot;-&quot;??_);_(@_)">
                  <c:v>193.40715819345706</c:v>
                </c:pt>
                <c:pt idx="262" formatCode="_(* #,##0_);_(* \(#,##0\);_(* &quot;-&quot;??_);_(@_)">
                  <c:v>156.18219934595109</c:v>
                </c:pt>
                <c:pt idx="263" formatCode="_(* #,##0_);_(* \(#,##0\);_(* &quot;-&quot;??_);_(@_)">
                  <c:v>135.7476780855263</c:v>
                </c:pt>
                <c:pt idx="264" formatCode="_(* #,##0_);_(* \(#,##0\);_(* &quot;-&quot;??_);_(@_)">
                  <c:v>117.7087992741877</c:v>
                </c:pt>
                <c:pt idx="265" formatCode="_(* #,##0_);_(* \(#,##0\);_(* &quot;-&quot;??_);_(@_)">
                  <c:v>232.84248449343025</c:v>
                </c:pt>
                <c:pt idx="266" formatCode="_(* #,##0_);_(* \(#,##0\);_(* &quot;-&quot;??_);_(@_)">
                  <c:v>316.62129066384296</c:v>
                </c:pt>
                <c:pt idx="267" formatCode="_(* #,##0_);_(* \(#,##0\);_(* &quot;-&quot;??_);_(@_)">
                  <c:v>222.7679323990034</c:v>
                </c:pt>
                <c:pt idx="268" formatCode="_(* #,##0_);_(* \(#,##0\);_(* &quot;-&quot;??_);_(@_)">
                  <c:v>192.7519309786037</c:v>
                </c:pt>
                <c:pt idx="269" formatCode="_(* #,##0_);_(* \(#,##0\);_(* &quot;-&quot;??_);_(@_)">
                  <c:v>124.07922478979752</c:v>
                </c:pt>
                <c:pt idx="270" formatCode="_(* #,##0_);_(* \(#,##0\);_(* &quot;-&quot;??_);_(@_)">
                  <c:v>153.55807308386875</c:v>
                </c:pt>
                <c:pt idx="271" formatCode="_(* #,##0_);_(* \(#,##0\);_(* &quot;-&quot;??_);_(@_)">
                  <c:v>795.76373497435827</c:v>
                </c:pt>
                <c:pt idx="272" formatCode="_(* #,##0_);_(* \(#,##0\);_(* &quot;-&quot;??_);_(@_)">
                  <c:v>587.00003615622813</c:v>
                </c:pt>
                <c:pt idx="273" formatCode="_(* #,##0_);_(* \(#,##0\);_(* &quot;-&quot;??_);_(@_)">
                  <c:v>451.70200846214084</c:v>
                </c:pt>
                <c:pt idx="274" formatCode="_(* #,##0_);_(* \(#,##0\);_(* &quot;-&quot;??_);_(@_)">
                  <c:v>471.61655331298948</c:v>
                </c:pt>
                <c:pt idx="275" formatCode="_(* #,##0_);_(* \(#,##0\);_(* &quot;-&quot;??_);_(@_)">
                  <c:v>738.83768354829442</c:v>
                </c:pt>
                <c:pt idx="276" formatCode="_(* #,##0_);_(* \(#,##0\);_(* &quot;-&quot;??_);_(@_)">
                  <c:v>923.70590417496282</c:v>
                </c:pt>
                <c:pt idx="277" formatCode="_(* #,##0_);_(* \(#,##0\);_(* &quot;-&quot;??_);_(@_)">
                  <c:v>694.459786689716</c:v>
                </c:pt>
                <c:pt idx="278" formatCode="_(* #,##0_);_(* \(#,##0\);_(* &quot;-&quot;??_);_(@_)">
                  <c:v>651.7895411431299</c:v>
                </c:pt>
                <c:pt idx="279" formatCode="_(* #,##0_);_(* \(#,##0\);_(* &quot;-&quot;??_);_(@_)">
                  <c:v>742.96611739614536</c:v>
                </c:pt>
                <c:pt idx="280" formatCode="_(* #,##0_);_(* \(#,##0\);_(* &quot;-&quot;??_);_(@_)">
                  <c:v>690.34007135897582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E-4B8F-83A1-AA9DFCF1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859240"/>
        <c:axId val="506863176"/>
      </c:lineChart>
      <c:lineChart>
        <c:grouping val="standard"/>
        <c:varyColors val="0"/>
        <c:ser>
          <c:idx val="1"/>
          <c:order val="1"/>
          <c:tx>
            <c:v>Patrimonio (derecha)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Raw'!$C$67:$JY$67</c:f>
              <c:numCache>
                <c:formatCode>General</c:formatCode>
                <c:ptCount val="283"/>
                <c:pt idx="86" formatCode="_(* #,##0_);_(* \(#,##0\);_(* &quot;-&quot;??_);_(@_)">
                  <c:v>164.93369938482672</c:v>
                </c:pt>
                <c:pt idx="87" formatCode="_(* #,##0_);_(* \(#,##0\);_(* &quot;-&quot;??_);_(@_)">
                  <c:v>158.14222068136695</c:v>
                </c:pt>
                <c:pt idx="88" formatCode="_(* #,##0_);_(* \(#,##0\);_(* &quot;-&quot;??_);_(@_)">
                  <c:v>154.8453390233685</c:v>
                </c:pt>
                <c:pt idx="89" formatCode="_(* #,##0_);_(* \(#,##0\);_(* &quot;-&quot;??_);_(@_)">
                  <c:v>172.89256641710281</c:v>
                </c:pt>
                <c:pt idx="90" formatCode="_(* #,##0_);_(* \(#,##0\);_(* &quot;-&quot;??_);_(@_)">
                  <c:v>161.22412369535516</c:v>
                </c:pt>
                <c:pt idx="91" formatCode="_(* #,##0_);_(* \(#,##0\);_(* &quot;-&quot;??_);_(@_)">
                  <c:v>162.60222606025795</c:v>
                </c:pt>
                <c:pt idx="92" formatCode="_(* #,##0_);_(* \(#,##0\);_(* &quot;-&quot;??_);_(@_)">
                  <c:v>162.94767569586423</c:v>
                </c:pt>
                <c:pt idx="93" formatCode="_(* #,##0_);_(* \(#,##0\);_(* &quot;-&quot;??_);_(@_)">
                  <c:v>161.02901254696567</c:v>
                </c:pt>
                <c:pt idx="94" formatCode="_(* #,##0_);_(* \(#,##0\);_(* &quot;-&quot;??_);_(@_)">
                  <c:v>152.13858304406236</c:v>
                </c:pt>
                <c:pt idx="95" formatCode="_(* #,##0_);_(* \(#,##0\);_(* &quot;-&quot;??_);_(@_)">
                  <c:v>191.10920412242501</c:v>
                </c:pt>
                <c:pt idx="96" formatCode="_(* #,##0_);_(* \(#,##0\);_(* &quot;-&quot;??_);_(@_)">
                  <c:v>179.71614798033795</c:v>
                </c:pt>
                <c:pt idx="97" formatCode="_(* #,##0_);_(* \(#,##0\);_(* &quot;-&quot;??_);_(@_)">
                  <c:v>165.8255009774449</c:v>
                </c:pt>
                <c:pt idx="98" formatCode="_(* #,##0_);_(* \(#,##0\);_(* &quot;-&quot;??_);_(@_)">
                  <c:v>146.39965453015884</c:v>
                </c:pt>
                <c:pt idx="99" formatCode="_(* #,##0_);_(* \(#,##0\);_(* &quot;-&quot;??_);_(@_)">
                  <c:v>163.25772809665844</c:v>
                </c:pt>
                <c:pt idx="100" formatCode="_(* #,##0_);_(* \(#,##0\);_(* &quot;-&quot;??_);_(@_)">
                  <c:v>168.36409854735476</c:v>
                </c:pt>
                <c:pt idx="101" formatCode="_(* #,##0_);_(* \(#,##0\);_(* &quot;-&quot;??_);_(@_)">
                  <c:v>217.90004310078479</c:v>
                </c:pt>
                <c:pt idx="102" formatCode="_(* #,##0_);_(* \(#,##0\);_(* &quot;-&quot;??_);_(@_)">
                  <c:v>243.84242715566762</c:v>
                </c:pt>
                <c:pt idx="103" formatCode="_(* #,##0_);_(* \(#,##0\);_(* &quot;-&quot;??_);_(@_)">
                  <c:v>219.86873088383558</c:v>
                </c:pt>
                <c:pt idx="104" formatCode="_(* #,##0_);_(* \(#,##0\);_(* &quot;-&quot;??_);_(@_)">
                  <c:v>231.56709115009249</c:v>
                </c:pt>
                <c:pt idx="105" formatCode="_(* #,##0_);_(* \(#,##0\);_(* &quot;-&quot;??_);_(@_)">
                  <c:v>233.10563408519479</c:v>
                </c:pt>
                <c:pt idx="106" formatCode="_(* #,##0_);_(* \(#,##0\);_(* &quot;-&quot;??_);_(@_)">
                  <c:v>240.80107367599956</c:v>
                </c:pt>
                <c:pt idx="107" formatCode="_(* #,##0_);_(* \(#,##0\);_(* &quot;-&quot;??_);_(@_)">
                  <c:v>285.24111932925774</c:v>
                </c:pt>
                <c:pt idx="108" formatCode="_(* #,##0_);_(* \(#,##0\);_(* &quot;-&quot;??_);_(@_)">
                  <c:v>262.44485117224571</c:v>
                </c:pt>
                <c:pt idx="109" formatCode="_(* #,##0_);_(* \(#,##0\);_(* &quot;-&quot;??_);_(@_)">
                  <c:v>258.53966917160398</c:v>
                </c:pt>
                <c:pt idx="110" formatCode="_(* #,##0_);_(* \(#,##0\);_(* &quot;-&quot;??_);_(@_)">
                  <c:v>252.47154925480456</c:v>
                </c:pt>
                <c:pt idx="111" formatCode="_(* #,##0_);_(* \(#,##0\);_(* &quot;-&quot;??_);_(@_)">
                  <c:v>256.87005714536775</c:v>
                </c:pt>
                <c:pt idx="112" formatCode="_(* #,##0_);_(* \(#,##0\);_(* &quot;-&quot;??_);_(@_)">
                  <c:v>271.75615737790673</c:v>
                </c:pt>
                <c:pt idx="113" formatCode="_(* #,##0_);_(* \(#,##0\);_(* &quot;-&quot;??_);_(@_)">
                  <c:v>327.99445114484223</c:v>
                </c:pt>
                <c:pt idx="114" formatCode="_(* #,##0_);_(* \(#,##0\);_(* &quot;-&quot;??_);_(@_)">
                  <c:v>325.07604222088156</c:v>
                </c:pt>
                <c:pt idx="115" formatCode="_(* #,##0_);_(* \(#,##0\);_(* &quot;-&quot;??_);_(@_)">
                  <c:v>322.45656612190328</c:v>
                </c:pt>
                <c:pt idx="116" formatCode="_(* #,##0_);_(* \(#,##0\);_(* &quot;-&quot;??_);_(@_)">
                  <c:v>315.24897859912875</c:v>
                </c:pt>
                <c:pt idx="117" formatCode="_(* #,##0_);_(* \(#,##0\);_(* &quot;-&quot;??_);_(@_)">
                  <c:v>299.55218670420777</c:v>
                </c:pt>
                <c:pt idx="118" formatCode="_(* #,##0_);_(* \(#,##0\);_(* &quot;-&quot;??_);_(@_)">
                  <c:v>286.98784393197434</c:v>
                </c:pt>
                <c:pt idx="119" formatCode="_(* #,##0_);_(* \(#,##0\);_(* &quot;-&quot;??_);_(@_)">
                  <c:v>350.61147529959896</c:v>
                </c:pt>
                <c:pt idx="120" formatCode="_(* #,##0_);_(* \(#,##0\);_(* &quot;-&quot;??_);_(@_)">
                  <c:v>351.83524370401381</c:v>
                </c:pt>
                <c:pt idx="121" formatCode="_(* #,##0_);_(* \(#,##0\);_(* &quot;-&quot;??_);_(@_)">
                  <c:v>359.04023920066419</c:v>
                </c:pt>
                <c:pt idx="122" formatCode="_(* #,##0_);_(* \(#,##0\);_(* &quot;-&quot;??_);_(@_)">
                  <c:v>366.39669795639617</c:v>
                </c:pt>
                <c:pt idx="123" formatCode="_(* #,##0_);_(* \(#,##0\);_(* &quot;-&quot;??_);_(@_)">
                  <c:v>367.99236532284289</c:v>
                </c:pt>
                <c:pt idx="124" formatCode="_(* #,##0_);_(* \(#,##0\);_(* &quot;-&quot;??_);_(@_)">
                  <c:v>360.09530625560626</c:v>
                </c:pt>
                <c:pt idx="125" formatCode="_(* #,##0_);_(* \(#,##0\);_(* &quot;-&quot;??_);_(@_)">
                  <c:v>409.95145175696587</c:v>
                </c:pt>
                <c:pt idx="126" formatCode="_(* #,##0_);_(* \(#,##0\);_(* &quot;-&quot;??_);_(@_)">
                  <c:v>408.16343778790315</c:v>
                </c:pt>
                <c:pt idx="127" formatCode="_(* #,##0_);_(* \(#,##0\);_(* &quot;-&quot;??_);_(@_)">
                  <c:v>409.06655448334129</c:v>
                </c:pt>
                <c:pt idx="128" formatCode="_(* #,##0_);_(* \(#,##0\);_(* &quot;-&quot;??_);_(@_)">
                  <c:v>394.45299565034196</c:v>
                </c:pt>
                <c:pt idx="129" formatCode="_(* #,##0_);_(* \(#,##0\);_(* &quot;-&quot;??_);_(@_)">
                  <c:v>357.95412482763669</c:v>
                </c:pt>
                <c:pt idx="130" formatCode="_(* #,##0_);_(* \(#,##0\);_(* &quot;-&quot;??_);_(@_)">
                  <c:v>318.58938794359176</c:v>
                </c:pt>
                <c:pt idx="131" formatCode="_(* #,##0_);_(* \(#,##0\);_(* &quot;-&quot;??_);_(@_)">
                  <c:v>393.75313458970351</c:v>
                </c:pt>
                <c:pt idx="132" formatCode="_(* #,##0_);_(* \(#,##0\);_(* &quot;-&quot;??_);_(@_)">
                  <c:v>320.14490157852453</c:v>
                </c:pt>
                <c:pt idx="133" formatCode="_(* #,##0_);_(* \(#,##0\);_(* &quot;-&quot;??_);_(@_)">
                  <c:v>309.11469123465804</c:v>
                </c:pt>
                <c:pt idx="134" formatCode="_(* #,##0_);_(* \(#,##0\);_(* &quot;-&quot;??_);_(@_)">
                  <c:v>316.78209738411084</c:v>
                </c:pt>
                <c:pt idx="135" formatCode="_(* #,##0_);_(* \(#,##0\);_(* &quot;-&quot;??_);_(@_)">
                  <c:v>341.51942634720723</c:v>
                </c:pt>
                <c:pt idx="136" formatCode="_(* #,##0_);_(* \(#,##0\);_(* &quot;-&quot;??_);_(@_)">
                  <c:v>305.10359983740238</c:v>
                </c:pt>
                <c:pt idx="137" formatCode="_(* #,##0_);_(* \(#,##0\);_(* &quot;-&quot;??_);_(@_)">
                  <c:v>340.61445954122411</c:v>
                </c:pt>
                <c:pt idx="138" formatCode="_(* #,##0_);_(* \(#,##0\);_(* &quot;-&quot;??_);_(@_)">
                  <c:v>340.11082817898216</c:v>
                </c:pt>
                <c:pt idx="139" formatCode="_(* #,##0_);_(* \(#,##0\);_(* &quot;-&quot;??_);_(@_)">
                  <c:v>312.75754678748262</c:v>
                </c:pt>
                <c:pt idx="140" formatCode="_(* #,##0_);_(* \(#,##0\);_(* &quot;-&quot;??_);_(@_)">
                  <c:v>290.90557885113969</c:v>
                </c:pt>
                <c:pt idx="141" formatCode="_(* #,##0_);_(* \(#,##0\);_(* &quot;-&quot;??_);_(@_)">
                  <c:v>251.83432444149199</c:v>
                </c:pt>
                <c:pt idx="142" formatCode="_(* #,##0_);_(* \(#,##0\);_(* &quot;-&quot;??_);_(@_)">
                  <c:v>233.40721941272204</c:v>
                </c:pt>
                <c:pt idx="143" formatCode="_(* #,##0_);_(* \(#,##0\);_(* &quot;-&quot;??_);_(@_)">
                  <c:v>313.58660252148906</c:v>
                </c:pt>
                <c:pt idx="144" formatCode="_(* #,##0_);_(* \(#,##0\);_(* &quot;-&quot;??_);_(@_)">
                  <c:v>325.84216250977749</c:v>
                </c:pt>
                <c:pt idx="145" formatCode="_(* #,##0_);_(* \(#,##0\);_(* &quot;-&quot;??_);_(@_)">
                  <c:v>352.33700037398944</c:v>
                </c:pt>
                <c:pt idx="146" formatCode="_(* #,##0_);_(* \(#,##0\);_(* &quot;-&quot;??_);_(@_)">
                  <c:v>409.9052290862931</c:v>
                </c:pt>
                <c:pt idx="147" formatCode="_(* #,##0_);_(* \(#,##0\);_(* &quot;-&quot;??_);_(@_)">
                  <c:v>489.79354562283123</c:v>
                </c:pt>
                <c:pt idx="148" formatCode="_(* #,##0_);_(* \(#,##0\);_(* &quot;-&quot;??_);_(@_)">
                  <c:v>534.85621953575389</c:v>
                </c:pt>
                <c:pt idx="149" formatCode="_(* #,##0_);_(* \(#,##0\);_(* &quot;-&quot;??_);_(@_)">
                  <c:v>620.56994704633439</c:v>
                </c:pt>
                <c:pt idx="150" formatCode="_(* #,##0_);_(* \(#,##0\);_(* &quot;-&quot;??_);_(@_)">
                  <c:v>624.7212896657046</c:v>
                </c:pt>
                <c:pt idx="151" formatCode="_(* #,##0_);_(* \(#,##0\);_(* &quot;-&quot;??_);_(@_)">
                  <c:v>599.52129475352388</c:v>
                </c:pt>
                <c:pt idx="152" formatCode="_(* #,##0_);_(* \(#,##0\);_(* &quot;-&quot;??_);_(@_)">
                  <c:v>479.63629816508404</c:v>
                </c:pt>
                <c:pt idx="153" formatCode="_(* #,##0_);_(* \(#,##0\);_(* &quot;-&quot;??_);_(@_)">
                  <c:v>402.03162919135553</c:v>
                </c:pt>
                <c:pt idx="154" formatCode="_(* #,##0_);_(* \(#,##0\);_(* &quot;-&quot;??_);_(@_)">
                  <c:v>397.43454387081579</c:v>
                </c:pt>
                <c:pt idx="155" formatCode="_(* #,##0_);_(* \(#,##0\);_(* &quot;-&quot;??_);_(@_)">
                  <c:v>459.65025803125008</c:v>
                </c:pt>
                <c:pt idx="156" formatCode="_(* #,##0_);_(* \(#,##0\);_(* &quot;-&quot;??_);_(@_)">
                  <c:v>417.96971247275985</c:v>
                </c:pt>
                <c:pt idx="157" formatCode="_(* #,##0_);_(* \(#,##0\);_(* &quot;-&quot;??_);_(@_)">
                  <c:v>413.56573700688313</c:v>
                </c:pt>
                <c:pt idx="158" formatCode="_(* #,##0_);_(* \(#,##0\);_(* &quot;-&quot;??_);_(@_)">
                  <c:v>392.65351860217231</c:v>
                </c:pt>
                <c:pt idx="159" formatCode="_(* #,##0_);_(* \(#,##0\);_(* &quot;-&quot;??_);_(@_)">
                  <c:v>363.69770763680981</c:v>
                </c:pt>
                <c:pt idx="160" formatCode="_(* #,##0_);_(* \(#,##0\);_(* &quot;-&quot;??_);_(@_)">
                  <c:v>373.39752131595907</c:v>
                </c:pt>
                <c:pt idx="161" formatCode="_(* #,##0_);_(* \(#,##0\);_(* &quot;-&quot;??_);_(@_)">
                  <c:v>415.56048632081342</c:v>
                </c:pt>
                <c:pt idx="162" formatCode="_(* #,##0_);_(* \(#,##0\);_(* &quot;-&quot;??_);_(@_)">
                  <c:v>412.77186292478206</c:v>
                </c:pt>
                <c:pt idx="163" formatCode="_(* #,##0_);_(* \(#,##0\);_(* &quot;-&quot;??_);_(@_)">
                  <c:v>411.07604878646612</c:v>
                </c:pt>
                <c:pt idx="164" formatCode="_(* #,##0_);_(* \(#,##0\);_(* &quot;-&quot;??_);_(@_)">
                  <c:v>456.65826300091101</c:v>
                </c:pt>
                <c:pt idx="165" formatCode="_(* #,##0_);_(* \(#,##0\);_(* &quot;-&quot;??_);_(@_)">
                  <c:v>525.94072594440308</c:v>
                </c:pt>
                <c:pt idx="166" formatCode="_(* #,##0_);_(* \(#,##0\);_(* &quot;-&quot;??_);_(@_)">
                  <c:v>441.3213020722784</c:v>
                </c:pt>
                <c:pt idx="167" formatCode="_(* #,##0_);_(* \(#,##0\);_(* &quot;-&quot;??_);_(@_)">
                  <c:v>404.04272951839238</c:v>
                </c:pt>
                <c:pt idx="168" formatCode="_(* #,##0_);_(* \(#,##0\);_(* &quot;-&quot;??_);_(@_)">
                  <c:v>453.8426081424675</c:v>
                </c:pt>
                <c:pt idx="169" formatCode="_(* #,##0_);_(* \(#,##0\);_(* &quot;-&quot;??_);_(@_)">
                  <c:v>427.10882214231157</c:v>
                </c:pt>
                <c:pt idx="170" formatCode="_(* #,##0_);_(* \(#,##0\);_(* &quot;-&quot;??_);_(@_)">
                  <c:v>465.25258403475323</c:v>
                </c:pt>
                <c:pt idx="171" formatCode="_(* #,##0_);_(* \(#,##0\);_(* &quot;-&quot;??_);_(@_)">
                  <c:v>417.75196485001152</c:v>
                </c:pt>
                <c:pt idx="172" formatCode="_(* #,##0_);_(* \(#,##0\);_(* &quot;-&quot;??_);_(@_)">
                  <c:v>384.74889941826547</c:v>
                </c:pt>
                <c:pt idx="173" formatCode="_(* #,##0_);_(* \(#,##0\);_(* &quot;-&quot;??_);_(@_)">
                  <c:v>386.28389935586108</c:v>
                </c:pt>
                <c:pt idx="174" formatCode="_(* #,##0_);_(* \(#,##0\);_(* &quot;-&quot;??_);_(@_)">
                  <c:v>387.22240018616134</c:v>
                </c:pt>
                <c:pt idx="175" formatCode="_(* #,##0_);_(* \(#,##0\);_(* &quot;-&quot;??_);_(@_)">
                  <c:v>386.16355339545527</c:v>
                </c:pt>
                <c:pt idx="176" formatCode="_(* #,##0_);_(* \(#,##0\);_(* &quot;-&quot;??_);_(@_)">
                  <c:v>380.32715937756979</c:v>
                </c:pt>
                <c:pt idx="177" formatCode="_(* #,##0_);_(* \(#,##0\);_(* &quot;-&quot;??_);_(@_)">
                  <c:v>384.95667963058906</c:v>
                </c:pt>
                <c:pt idx="178" formatCode="_(* #,##0_);_(* \(#,##0\);_(* &quot;-&quot;??_);_(@_)">
                  <c:v>387.42026533922001</c:v>
                </c:pt>
                <c:pt idx="179" formatCode="_(* #,##0_);_(* \(#,##0\);_(* &quot;-&quot;??_);_(@_)">
                  <c:v>389.65413062615733</c:v>
                </c:pt>
                <c:pt idx="180" formatCode="_(* #,##0_);_(* \(#,##0\);_(* &quot;-&quot;??_);_(@_)">
                  <c:v>418.81874644513772</c:v>
                </c:pt>
                <c:pt idx="181" formatCode="_(* #,##0_);_(* \(#,##0\);_(* &quot;-&quot;??_);_(@_)">
                  <c:v>411.90764614103347</c:v>
                </c:pt>
                <c:pt idx="182" formatCode="_(* #,##0_);_(* \(#,##0\);_(* &quot;-&quot;??_);_(@_)">
                  <c:v>410.02680788402779</c:v>
                </c:pt>
                <c:pt idx="183" formatCode="_(* #,##0_);_(* \(#,##0\);_(* &quot;-&quot;??_);_(@_)">
                  <c:v>425.12554764574253</c:v>
                </c:pt>
                <c:pt idx="184" formatCode="_(* #,##0_);_(* \(#,##0\);_(* &quot;-&quot;??_);_(@_)">
                  <c:v>399.14369889412762</c:v>
                </c:pt>
                <c:pt idx="185" formatCode="_(* #,##0_);_(* \(#,##0\);_(* &quot;-&quot;??_);_(@_)">
                  <c:v>474.03001126111491</c:v>
                </c:pt>
                <c:pt idx="186" formatCode="_(* #,##0_);_(* \(#,##0\);_(* &quot;-&quot;??_);_(@_)">
                  <c:v>476.97941305362252</c:v>
                </c:pt>
                <c:pt idx="187" formatCode="_(* #,##0_);_(* \(#,##0\);_(* &quot;-&quot;??_);_(@_)">
                  <c:v>464.62786055256754</c:v>
                </c:pt>
                <c:pt idx="188" formatCode="_(* #,##0_);_(* \(#,##0\);_(* &quot;-&quot;??_);_(@_)">
                  <c:v>452.69254782312396</c:v>
                </c:pt>
                <c:pt idx="189" formatCode="_(* #,##0_);_(* \(#,##0\);_(* &quot;-&quot;??_);_(@_)">
                  <c:v>460.55296194657097</c:v>
                </c:pt>
                <c:pt idx="190" formatCode="_(* #,##0_);_(* \(#,##0\);_(* &quot;-&quot;??_);_(@_)">
                  <c:v>449.68324205358743</c:v>
                </c:pt>
                <c:pt idx="191" formatCode="_(* #,##0_);_(* \(#,##0\);_(* &quot;-&quot;??_);_(@_)">
                  <c:v>534.23659135054868</c:v>
                </c:pt>
                <c:pt idx="192" formatCode="_(* #,##0_);_(* \(#,##0\);_(* &quot;-&quot;??_);_(@_)">
                  <c:v>583.63222277451393</c:v>
                </c:pt>
                <c:pt idx="193" formatCode="_(* #,##0_);_(* \(#,##0\);_(* &quot;-&quot;??_);_(@_)">
                  <c:v>573.14403861555172</c:v>
                </c:pt>
                <c:pt idx="194" formatCode="_(* #,##0_);_(* \(#,##0\);_(* &quot;-&quot;??_);_(@_)">
                  <c:v>544.0556286204278</c:v>
                </c:pt>
                <c:pt idx="195" formatCode="_(* #,##0_);_(* \(#,##0\);_(* &quot;-&quot;??_);_(@_)">
                  <c:v>496.70098571051358</c:v>
                </c:pt>
                <c:pt idx="196" formatCode="_(* #,##0_);_(* \(#,##0\);_(* &quot;-&quot;??_);_(@_)">
                  <c:v>493.64943692252228</c:v>
                </c:pt>
                <c:pt idx="197" formatCode="_(* #,##0_);_(* \(#,##0\);_(* &quot;-&quot;??_);_(@_)">
                  <c:v>630.00256247535992</c:v>
                </c:pt>
                <c:pt idx="198" formatCode="_(* #,##0_);_(* \(#,##0\);_(* &quot;-&quot;??_);_(@_)">
                  <c:v>631.35034995074125</c:v>
                </c:pt>
                <c:pt idx="199" formatCode="_(* #,##0_);_(* \(#,##0\);_(* &quot;-&quot;??_);_(@_)">
                  <c:v>584.76221541116229</c:v>
                </c:pt>
                <c:pt idx="200" formatCode="_(* #,##0_);_(* \(#,##0\);_(* &quot;-&quot;??_);_(@_)">
                  <c:v>494.26550708194242</c:v>
                </c:pt>
                <c:pt idx="201" formatCode="_(* #,##0_);_(* \(#,##0\);_(* &quot;-&quot;??_);_(@_)">
                  <c:v>428.20977696325212</c:v>
                </c:pt>
                <c:pt idx="202" formatCode="_(* #,##0_);_(* \(#,##0\);_(* &quot;-&quot;??_);_(@_)">
                  <c:v>370.80452018078563</c:v>
                </c:pt>
                <c:pt idx="203" formatCode="_(* #,##0_);_(* \(#,##0\);_(* &quot;-&quot;??_);_(@_)">
                  <c:v>426.66308092087729</c:v>
                </c:pt>
                <c:pt idx="204" formatCode="_(* #,##0_);_(* \(#,##0\);_(* &quot;-&quot;??_);_(@_)">
                  <c:v>415.337264905616</c:v>
                </c:pt>
                <c:pt idx="205" formatCode="_(* #,##0_);_(* \(#,##0\);_(* &quot;-&quot;??_);_(@_)">
                  <c:v>408.84494721598583</c:v>
                </c:pt>
                <c:pt idx="206" formatCode="_(* #,##0_);_(* \(#,##0\);_(* &quot;-&quot;??_);_(@_)">
                  <c:v>376.21466392190894</c:v>
                </c:pt>
                <c:pt idx="207" formatCode="_(* #,##0_);_(* \(#,##0\);_(* &quot;-&quot;??_);_(@_)">
                  <c:v>304.27962994629132</c:v>
                </c:pt>
                <c:pt idx="208" formatCode="_(* #,##0_);_(* \(#,##0\);_(* &quot;-&quot;??_);_(@_)">
                  <c:v>281.2840454405885</c:v>
                </c:pt>
                <c:pt idx="209" formatCode="_(* #,##0_);_(* \(#,##0\);_(* &quot;-&quot;??_);_(@_)">
                  <c:v>309.55762357964085</c:v>
                </c:pt>
                <c:pt idx="210" formatCode="_(* #,##0_);_(* \(#,##0\);_(* &quot;-&quot;??_);_(@_)">
                  <c:v>300.02011383618458</c:v>
                </c:pt>
                <c:pt idx="211" formatCode="_(* #,##0_);_(* \(#,##0\);_(* &quot;-&quot;??_);_(@_)">
                  <c:v>277.78909305543118</c:v>
                </c:pt>
                <c:pt idx="212" formatCode="_(* #,##0_);_(* \(#,##0\);_(* &quot;-&quot;??_);_(@_)">
                  <c:v>227.10694570456616</c:v>
                </c:pt>
                <c:pt idx="213" formatCode="_(* #,##0_);_(* \(#,##0\);_(* &quot;-&quot;??_);_(@_)">
                  <c:v>185.30963491909259</c:v>
                </c:pt>
                <c:pt idx="214" formatCode="_(* #,##0_);_(* \(#,##0\);_(* &quot;-&quot;??_);_(@_)">
                  <c:v>147.39556753333659</c:v>
                </c:pt>
                <c:pt idx="215" formatCode="_(* #,##0_);_(* \(#,##0\);_(* &quot;-&quot;??_);_(@_)">
                  <c:v>188.1462872273479</c:v>
                </c:pt>
                <c:pt idx="216" formatCode="_(* #,##0_);_(* \(#,##0\);_(* &quot;-&quot;??_);_(@_)">
                  <c:v>167.00048376578749</c:v>
                </c:pt>
                <c:pt idx="217" formatCode="_(* #,##0_);_(* \(#,##0\);_(* &quot;-&quot;??_);_(@_)">
                  <c:v>144.71272285840359</c:v>
                </c:pt>
                <c:pt idx="218" formatCode="_(* #,##0_);_(* \(#,##0\);_(* &quot;-&quot;??_);_(@_)">
                  <c:v>153.87649782942216</c:v>
                </c:pt>
                <c:pt idx="219" formatCode="_(* #,##0_);_(* \(#,##0\);_(* &quot;-&quot;??_);_(@_)">
                  <c:v>150.4109939956941</c:v>
                </c:pt>
                <c:pt idx="220" formatCode="_(* #,##0_);_(* \(#,##0\);_(* &quot;-&quot;??_);_(@_)">
                  <c:v>142.31222794132157</c:v>
                </c:pt>
                <c:pt idx="221" formatCode="_(* #,##0_);_(* \(#,##0\);_(* &quot;-&quot;??_);_(@_)">
                  <c:v>188.30536030572858</c:v>
                </c:pt>
                <c:pt idx="222" formatCode="_(* #,##0_);_(* \(#,##0\);_(* &quot;-&quot;??_);_(@_)">
                  <c:v>177.06230956947397</c:v>
                </c:pt>
                <c:pt idx="223" formatCode="_(* #,##0_);_(* \(#,##0\);_(* &quot;-&quot;??_);_(@_)">
                  <c:v>161.44185273634218</c:v>
                </c:pt>
                <c:pt idx="224" formatCode="_(* #,##0_);_(* \(#,##0\);_(* &quot;-&quot;??_);_(@_)">
                  <c:v>139.05956933968457</c:v>
                </c:pt>
                <c:pt idx="225" formatCode="_(* #,##0_);_(* \(#,##0\);_(* &quot;-&quot;??_);_(@_)">
                  <c:v>130.98376779084214</c:v>
                </c:pt>
                <c:pt idx="226" formatCode="_(* #,##0_);_(* \(#,##0\);_(* &quot;-&quot;??_);_(@_)">
                  <c:v>105.99154090446049</c:v>
                </c:pt>
                <c:pt idx="227" formatCode="_(* #,##0_);_(* \(#,##0\);_(* &quot;-&quot;??_);_(@_)">
                  <c:v>103.37226314828163</c:v>
                </c:pt>
                <c:pt idx="228" formatCode="_(* #,##0_);_(* \(#,##0\);_(* &quot;-&quot;??_);_(@_)">
                  <c:v>99.882553229537123</c:v>
                </c:pt>
                <c:pt idx="229" formatCode="_(* #,##0_);_(* \(#,##0\);_(* &quot;-&quot;??_);_(@_)">
                  <c:v>93.271072227635415</c:v>
                </c:pt>
                <c:pt idx="230" formatCode="_(* #,##0_);_(* \(#,##0\);_(* &quot;-&quot;??_);_(@_)">
                  <c:v>70.604258097092398</c:v>
                </c:pt>
                <c:pt idx="231" formatCode="_(* #,##0_);_(* \(#,##0\);_(* &quot;-&quot;??_);_(@_)">
                  <c:v>65.819591609456822</c:v>
                </c:pt>
                <c:pt idx="232" formatCode="_(* #,##0_);_(* \(#,##0\);_(* &quot;-&quot;??_);_(@_)">
                  <c:v>53.106890025966784</c:v>
                </c:pt>
                <c:pt idx="233" formatCode="_(* #,##0_);_(* \(#,##0\);_(* &quot;-&quot;??_);_(@_)">
                  <c:v>53.010174625318115</c:v>
                </c:pt>
                <c:pt idx="234" formatCode="_(* #,##0_);_(* \(#,##0\);_(* &quot;-&quot;??_);_(@_)">
                  <c:v>39.762076682898801</c:v>
                </c:pt>
                <c:pt idx="235" formatCode="_(* #,##0_);_(* \(#,##0\);_(* &quot;-&quot;??_);_(@_)">
                  <c:v>35.864292345806497</c:v>
                </c:pt>
                <c:pt idx="236" formatCode="_(* #,##0_);_(* \(#,##0\);_(* &quot;-&quot;??_);_(@_)">
                  <c:v>33.937097264570809</c:v>
                </c:pt>
                <c:pt idx="237" formatCode="_(* #,##0_);_(* \(#,##0\);_(* &quot;-&quot;??_);_(@_)">
                  <c:v>31.750382343249122</c:v>
                </c:pt>
                <c:pt idx="238" formatCode="_(* #,##0_);_(* \(#,##0\);_(* &quot;-&quot;??_);_(@_)">
                  <c:v>29.600804097710959</c:v>
                </c:pt>
                <c:pt idx="239" formatCode="_(* #,##0_);_(* \(#,##0\);_(* &quot;-&quot;??_);_(@_)">
                  <c:v>29.0386888591451</c:v>
                </c:pt>
                <c:pt idx="240" formatCode="_(* #,##0_);_(* \(#,##0\);_(* &quot;-&quot;??_);_(@_)">
                  <c:v>37.717493689792917</c:v>
                </c:pt>
                <c:pt idx="241" formatCode="_(* #,##0_);_(* \(#,##0\);_(* &quot;-&quot;??_);_(@_)">
                  <c:v>32.425412216981819</c:v>
                </c:pt>
                <c:pt idx="242" formatCode="_(* #,##0_);_(* \(#,##0\);_(* &quot;-&quot;??_);_(@_)">
                  <c:v>30.231777110671661</c:v>
                </c:pt>
                <c:pt idx="243" formatCode="_(* #,##0_);_(* \(#,##0\);_(* &quot;-&quot;??_);_(@_)">
                  <c:v>31.924402685316309</c:v>
                </c:pt>
                <c:pt idx="244" formatCode="_(* #,##0_);_(* \(#,##0\);_(* &quot;-&quot;??_);_(@_)">
                  <c:v>34.12670038414533</c:v>
                </c:pt>
                <c:pt idx="245" formatCode="_(* #,##0_);_(* \(#,##0\);_(* &quot;-&quot;??_);_(@_)">
                  <c:v>43.439031013255018</c:v>
                </c:pt>
                <c:pt idx="246" formatCode="_(* #,##0_);_(* \(#,##0\);_(* &quot;-&quot;??_);_(@_)">
                  <c:v>44.876380362917537</c:v>
                </c:pt>
                <c:pt idx="247" formatCode="_(* #,##0_);_(* \(#,##0\);_(* &quot;-&quot;??_);_(@_)">
                  <c:v>46.841283793745141</c:v>
                </c:pt>
                <c:pt idx="248" formatCode="_(* #,##0_);_(* \(#,##0\);_(* &quot;-&quot;??_);_(@_)">
                  <c:v>47.132616863585042</c:v>
                </c:pt>
                <c:pt idx="249" formatCode="_(* #,##0_);_(* \(#,##0\);_(* &quot;-&quot;??_);_(@_)">
                  <c:v>40.628424539280751</c:v>
                </c:pt>
                <c:pt idx="250" formatCode="_(* #,##0_);_(* \(#,##0\);_(* &quot;-&quot;??_);_(@_)">
                  <c:v>21.77733795189177</c:v>
                </c:pt>
                <c:pt idx="251" formatCode="_(* #,##0_);_(* \(#,##0\);_(* &quot;-&quot;??_);_(@_)">
                  <c:v>19.122555158636487</c:v>
                </c:pt>
                <c:pt idx="252" formatCode="_(* #,##0_);_(* \(#,##0\);_(* &quot;-&quot;??_);_(@_)">
                  <c:v>18.623043629884361</c:v>
                </c:pt>
                <c:pt idx="253" formatCode="_(* #,##0_);_(* \(#,##0\);_(* &quot;-&quot;??_);_(@_)">
                  <c:v>16.758596002366982</c:v>
                </c:pt>
                <c:pt idx="254" formatCode="_(* #,##0_);_(* \(#,##0\);_(* &quot;-&quot;??_);_(@_)">
                  <c:v>20.21713249410714</c:v>
                </c:pt>
                <c:pt idx="255" formatCode="_(* #,##0_);_(* \(#,##0\);_(* &quot;-&quot;??_);_(@_)">
                  <c:v>18.953928727460116</c:v>
                </c:pt>
                <c:pt idx="256" formatCode="_(* #,##0_);_(* \(#,##0\);_(* &quot;-&quot;??_);_(@_)">
                  <c:v>25.53841876334133</c:v>
                </c:pt>
                <c:pt idx="257" formatCode="_(* #,##0_);_(* \(#,##0\);_(* &quot;-&quot;??_);_(@_)">
                  <c:v>23.244712939523271</c:v>
                </c:pt>
                <c:pt idx="258" formatCode="_(* #,##0_);_(* \(#,##0\);_(* &quot;-&quot;??_);_(@_)">
                  <c:v>21.467622209302327</c:v>
                </c:pt>
                <c:pt idx="259" formatCode="_(* #,##0_);_(* \(#,##0\);_(* &quot;-&quot;??_);_(@_)">
                  <c:v>12.146744942092335</c:v>
                </c:pt>
                <c:pt idx="260" formatCode="_(* #,##0_);_(* \(#,##0\);_(* &quot;-&quot;??_);_(@_)">
                  <c:v>9.6653501844208307</c:v>
                </c:pt>
                <c:pt idx="261" formatCode="_(* #,##0_);_(* \(#,##0\);_(* &quot;-&quot;??_);_(@_)">
                  <c:v>7.1198896870114154</c:v>
                </c:pt>
                <c:pt idx="262" formatCode="_(* #,##0_);_(* \(#,##0\);_(* &quot;-&quot;??_);_(@_)">
                  <c:v>3.7680962237360842</c:v>
                </c:pt>
                <c:pt idx="263" formatCode="_(* #,##0_);_(* \(#,##0\);_(* &quot;-&quot;??_);_(@_)">
                  <c:v>4.3944589962406022</c:v>
                </c:pt>
                <c:pt idx="264" formatCode="_(* #,##0_);_(* \(#,##0\);_(* &quot;-&quot;??_);_(@_)">
                  <c:v>13.040347850539092</c:v>
                </c:pt>
                <c:pt idx="265" formatCode="_(* #,##0_);_(* \(#,##0\);_(* &quot;-&quot;??_);_(@_)">
                  <c:v>39.39777397387401</c:v>
                </c:pt>
                <c:pt idx="266" formatCode="_(* #,##0_);_(* \(#,##0\);_(* &quot;-&quot;??_);_(@_)">
                  <c:v>48.917433584140788</c:v>
                </c:pt>
                <c:pt idx="267" formatCode="_(* #,##0_);_(* \(#,##0\);_(* &quot;-&quot;??_);_(@_)">
                  <c:v>29.974489096994336</c:v>
                </c:pt>
                <c:pt idx="268" formatCode="_(* #,##0_);_(* \(#,##0\);_(* &quot;-&quot;??_);_(@_)">
                  <c:v>20.384401005424444</c:v>
                </c:pt>
                <c:pt idx="269" formatCode="_(* #,##0_);_(* \(#,##0\);_(* &quot;-&quot;??_);_(@_)">
                  <c:v>14.054526056149371</c:v>
                </c:pt>
                <c:pt idx="270" formatCode="_(* #,##0_);_(* \(#,##0\);_(* &quot;-&quot;??_);_(@_)">
                  <c:v>12.875132623798782</c:v>
                </c:pt>
                <c:pt idx="271" formatCode="_(* #,##0_);_(* \(#,##0\);_(* &quot;-&quot;??_);_(@_)">
                  <c:v>207.15810483919674</c:v>
                </c:pt>
                <c:pt idx="272" formatCode="_(* #,##0_);_(* \(#,##0\);_(* &quot;-&quot;??_);_(@_)">
                  <c:v>131.72478414665215</c:v>
                </c:pt>
                <c:pt idx="273" formatCode="_(* #,##0_);_(* \(#,##0\);_(* &quot;-&quot;??_);_(@_)">
                  <c:v>82.415346772650977</c:v>
                </c:pt>
                <c:pt idx="274" formatCode="_(* #,##0_);_(* \(#,##0\);_(* &quot;-&quot;??_);_(@_)">
                  <c:v>84.002982411705261</c:v>
                </c:pt>
                <c:pt idx="275" formatCode="_(* #,##0_);_(* \(#,##0\);_(* &quot;-&quot;??_);_(@_)">
                  <c:v>150.033077127241</c:v>
                </c:pt>
                <c:pt idx="276" formatCode="_(* #,##0_);_(* \(#,##0\);_(* &quot;-&quot;??_);_(@_)">
                  <c:v>212.85466079699754</c:v>
                </c:pt>
                <c:pt idx="277" formatCode="_(* #,##0_);_(* \(#,##0\);_(* &quot;-&quot;??_);_(@_)">
                  <c:v>163.2872349560192</c:v>
                </c:pt>
                <c:pt idx="278" formatCode="_(* #,##0_);_(* \(#,##0\);_(* &quot;-&quot;??_);_(@_)">
                  <c:v>142.84842667724166</c:v>
                </c:pt>
                <c:pt idx="279" formatCode="_(* #,##0_);_(* \(#,##0\);_(* &quot;-&quot;??_);_(@_)">
                  <c:v>169.49245858828374</c:v>
                </c:pt>
                <c:pt idx="280" formatCode="_(* #,##0_);_(* \(#,##0\);_(* &quot;-&quot;??_);_(@_)">
                  <c:v>153.4293671632353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E-4B8F-83A1-AA9DFCF1A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61328"/>
        <c:axId val="503510544"/>
      </c:lineChart>
      <c:dateAx>
        <c:axId val="506859240"/>
        <c:scaling>
          <c:orientation val="minMax"/>
          <c:min val="39448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63176"/>
        <c:crosses val="autoZero"/>
        <c:auto val="1"/>
        <c:lblOffset val="100"/>
        <c:baseTimeUnit val="months"/>
        <c:majorUnit val="12"/>
        <c:majorTimeUnit val="months"/>
      </c:dateAx>
      <c:valAx>
        <c:axId val="50686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59240"/>
        <c:crosses val="autoZero"/>
        <c:crossBetween val="between"/>
      </c:valAx>
      <c:valAx>
        <c:axId val="50351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61328"/>
        <c:crosses val="max"/>
        <c:crossBetween val="between"/>
      </c:valAx>
      <c:dateAx>
        <c:axId val="50506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5105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Assets and Equity</a:t>
            </a:r>
            <a:r>
              <a:rPr lang="en-US" sz="1800" baseline="0"/>
              <a:t> of the Banking System </a:t>
            </a:r>
            <a:r>
              <a:rPr lang="en-US" sz="1800"/>
              <a:t>(USDmm, at Blk Mkt Fx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Assets (LHS)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Raw'!$C$66:$JY$66</c:f>
              <c:numCache>
                <c:formatCode>General</c:formatCode>
                <c:ptCount val="283"/>
                <c:pt idx="86" formatCode="_(* #,##0_);_(* \(#,##0\);_(* &quot;-&quot;??_);_(@_)">
                  <c:v>1199.6667089690955</c:v>
                </c:pt>
                <c:pt idx="87" formatCode="_(* #,##0_);_(* \(#,##0\);_(* &quot;-&quot;??_);_(@_)">
                  <c:v>1217.7453648414889</c:v>
                </c:pt>
                <c:pt idx="88" formatCode="_(* #,##0_);_(* \(#,##0\);_(* &quot;-&quot;??_);_(@_)">
                  <c:v>1240.6218123710578</c:v>
                </c:pt>
                <c:pt idx="89" formatCode="_(* #,##0_);_(* \(#,##0\);_(* &quot;-&quot;??_);_(@_)">
                  <c:v>1090.6281106365841</c:v>
                </c:pt>
                <c:pt idx="90" formatCode="_(* #,##0_);_(* \(#,##0\);_(* &quot;-&quot;??_);_(@_)">
                  <c:v>1079.5945490938918</c:v>
                </c:pt>
                <c:pt idx="91" formatCode="_(* #,##0_);_(* \(#,##0\);_(* &quot;-&quot;??_);_(@_)">
                  <c:v>1136.0239720371599</c:v>
                </c:pt>
                <c:pt idx="92" formatCode="_(* #,##0_);_(* \(#,##0\);_(* &quot;-&quot;??_);_(@_)">
                  <c:v>1201.7928264189572</c:v>
                </c:pt>
                <c:pt idx="93" formatCode="_(* #,##0_);_(* \(#,##0\);_(* &quot;-&quot;??_);_(@_)">
                  <c:v>1291.7325223351445</c:v>
                </c:pt>
                <c:pt idx="94" formatCode="_(* #,##0_);_(* \(#,##0\);_(* &quot;-&quot;??_);_(@_)">
                  <c:v>1355.6508872494298</c:v>
                </c:pt>
                <c:pt idx="95" formatCode="_(* #,##0_);_(* \(#,##0\);_(* &quot;-&quot;??_);_(@_)">
                  <c:v>1313.4483759445361</c:v>
                </c:pt>
                <c:pt idx="96" formatCode="_(* #,##0_);_(* \(#,##0\);_(* &quot;-&quot;??_);_(@_)">
                  <c:v>1248.6055004700086</c:v>
                </c:pt>
                <c:pt idx="97" formatCode="_(* #,##0_);_(* \(#,##0\);_(* &quot;-&quot;??_);_(@_)">
                  <c:v>1252.8952853068927</c:v>
                </c:pt>
                <c:pt idx="98" formatCode="_(* #,##0_);_(* \(#,##0\);_(* &quot;-&quot;??_);_(@_)">
                  <c:v>1207.5590397891146</c:v>
                </c:pt>
                <c:pt idx="99" formatCode="_(* #,##0_);_(* \(#,##0\);_(* &quot;-&quot;??_);_(@_)">
                  <c:v>1329.8062372377397</c:v>
                </c:pt>
                <c:pt idx="100" formatCode="_(* #,##0_);_(* \(#,##0\);_(* &quot;-&quot;??_);_(@_)">
                  <c:v>1465.9955140467703</c:v>
                </c:pt>
                <c:pt idx="101" formatCode="_(* #,##0_);_(* \(#,##0\);_(* &quot;-&quot;??_);_(@_)">
                  <c:v>1471.635776620881</c:v>
                </c:pt>
                <c:pt idx="102" formatCode="_(* #,##0_);_(* \(#,##0\);_(* &quot;-&quot;??_);_(@_)">
                  <c:v>1693.7438382195896</c:v>
                </c:pt>
                <c:pt idx="103" formatCode="_(* #,##0_);_(* \(#,##0\);_(* &quot;-&quot;??_);_(@_)">
                  <c:v>1592.7798728069602</c:v>
                </c:pt>
                <c:pt idx="104" formatCode="_(* #,##0_);_(* \(#,##0\);_(* &quot;-&quot;??_);_(@_)">
                  <c:v>1760.3882827570176</c:v>
                </c:pt>
                <c:pt idx="105" formatCode="_(* #,##0_);_(* \(#,##0\);_(* &quot;-&quot;??_);_(@_)">
                  <c:v>1895.7731842767637</c:v>
                </c:pt>
                <c:pt idx="106" formatCode="_(* #,##0_);_(* \(#,##0\);_(* &quot;-&quot;??_);_(@_)">
                  <c:v>2164.7013751774375</c:v>
                </c:pt>
                <c:pt idx="107" formatCode="_(* #,##0_);_(* \(#,##0\);_(* &quot;-&quot;??_);_(@_)">
                  <c:v>2245.4659937876795</c:v>
                </c:pt>
                <c:pt idx="108" formatCode="_(* #,##0_);_(* \(#,##0\);_(* &quot;-&quot;??_);_(@_)">
                  <c:v>2195.927909720519</c:v>
                </c:pt>
                <c:pt idx="109" formatCode="_(* #,##0_);_(* \(#,##0\);_(* &quot;-&quot;??_);_(@_)">
                  <c:v>2130.5991433616332</c:v>
                </c:pt>
                <c:pt idx="110" formatCode="_(* #,##0_);_(* \(#,##0\);_(* &quot;-&quot;??_);_(@_)">
                  <c:v>2301.2179293988556</c:v>
                </c:pt>
                <c:pt idx="111" formatCode="_(* #,##0_);_(* \(#,##0\);_(* &quot;-&quot;??_);_(@_)">
                  <c:v>2378.1784991622521</c:v>
                </c:pt>
                <c:pt idx="112" formatCode="_(* #,##0_);_(* \(#,##0\);_(* &quot;-&quot;??_);_(@_)">
                  <c:v>2611.6500419971294</c:v>
                </c:pt>
                <c:pt idx="113" formatCode="_(* #,##0_);_(* \(#,##0\);_(* &quot;-&quot;??_);_(@_)">
                  <c:v>2682.6418516912722</c:v>
                </c:pt>
                <c:pt idx="114" formatCode="_(* #,##0_);_(* \(#,##0\);_(* &quot;-&quot;??_);_(@_)">
                  <c:v>2722.6783855082654</c:v>
                </c:pt>
                <c:pt idx="115" formatCode="_(* #,##0_);_(* \(#,##0\);_(* &quot;-&quot;??_);_(@_)">
                  <c:v>2831.5281241989451</c:v>
                </c:pt>
                <c:pt idx="116" formatCode="_(* #,##0_);_(* \(#,##0\);_(* &quot;-&quot;??_);_(@_)">
                  <c:v>2950.703819905305</c:v>
                </c:pt>
                <c:pt idx="117" formatCode="_(* #,##0_);_(* \(#,##0\);_(* &quot;-&quot;??_);_(@_)">
                  <c:v>2901.5261895557796</c:v>
                </c:pt>
                <c:pt idx="118" formatCode="_(* #,##0_);_(* \(#,##0\);_(* &quot;-&quot;??_);_(@_)">
                  <c:v>3101.3750839645577</c:v>
                </c:pt>
                <c:pt idx="119" formatCode="_(* #,##0_);_(* \(#,##0\);_(* &quot;-&quot;??_);_(@_)">
                  <c:v>3100.7326911896121</c:v>
                </c:pt>
                <c:pt idx="120" formatCode="_(* #,##0_);_(* \(#,##0\);_(* &quot;-&quot;??_);_(@_)">
                  <c:v>3179.4767272303607</c:v>
                </c:pt>
                <c:pt idx="121" formatCode="_(* #,##0_);_(* \(#,##0\);_(* &quot;-&quot;??_);_(@_)">
                  <c:v>3321.8405603699493</c:v>
                </c:pt>
                <c:pt idx="122" formatCode="_(* #,##0_);_(* \(#,##0\);_(* &quot;-&quot;??_);_(@_)">
                  <c:v>3695.3302857423573</c:v>
                </c:pt>
                <c:pt idx="123" formatCode="_(* #,##0_);_(* \(#,##0\);_(* &quot;-&quot;??_);_(@_)">
                  <c:v>3713.6203568777973</c:v>
                </c:pt>
                <c:pt idx="124" formatCode="_(* #,##0_);_(* \(#,##0\);_(* &quot;-&quot;??_);_(@_)">
                  <c:v>3872.8401498509293</c:v>
                </c:pt>
                <c:pt idx="125" formatCode="_(* #,##0_);_(* \(#,##0\);_(* &quot;-&quot;??_);_(@_)">
                  <c:v>3882.3519980473675</c:v>
                </c:pt>
                <c:pt idx="126" formatCode="_(* #,##0_);_(* \(#,##0\);_(* &quot;-&quot;??_);_(@_)">
                  <c:v>5181.1377314631627</c:v>
                </c:pt>
                <c:pt idx="127" formatCode="_(* #,##0_);_(* \(#,##0\);_(* &quot;-&quot;??_);_(@_)">
                  <c:v>5397.5323125829054</c:v>
                </c:pt>
                <c:pt idx="128" formatCode="_(* #,##0_);_(* \(#,##0\);_(* &quot;-&quot;??_);_(@_)">
                  <c:v>5513.6156013906548</c:v>
                </c:pt>
                <c:pt idx="129" formatCode="_(* #,##0_);_(* \(#,##0\);_(* &quot;-&quot;??_);_(@_)">
                  <c:v>5423.5879676114664</c:v>
                </c:pt>
                <c:pt idx="130" formatCode="_(* #,##0_);_(* \(#,##0\);_(* &quot;-&quot;??_);_(@_)">
                  <c:v>5124.7260587347046</c:v>
                </c:pt>
                <c:pt idx="131" formatCode="_(* #,##0_);_(* \(#,##0\);_(* &quot;-&quot;??_);_(@_)">
                  <c:v>5415.1662581346818</c:v>
                </c:pt>
                <c:pt idx="132" formatCode="_(* #,##0_);_(* \(#,##0\);_(* &quot;-&quot;??_);_(@_)">
                  <c:v>4506.0706812947856</c:v>
                </c:pt>
                <c:pt idx="133" formatCode="_(* #,##0_);_(* \(#,##0\);_(* &quot;-&quot;??_);_(@_)">
                  <c:v>4329.3316269396337</c:v>
                </c:pt>
                <c:pt idx="134" formatCode="_(* #,##0_);_(* \(#,##0\);_(* &quot;-&quot;??_);_(@_)">
                  <c:v>4698.5318641487011</c:v>
                </c:pt>
                <c:pt idx="135" formatCode="_(* #,##0_);_(* \(#,##0\);_(* &quot;-&quot;??_);_(@_)">
                  <c:v>4993.917445148566</c:v>
                </c:pt>
                <c:pt idx="136" formatCode="_(* #,##0_);_(* \(#,##0\);_(* &quot;-&quot;??_);_(@_)">
                  <c:v>4644.1604468875039</c:v>
                </c:pt>
                <c:pt idx="137" formatCode="_(* #,##0_);_(* \(#,##0\);_(* &quot;-&quot;??_);_(@_)">
                  <c:v>4481.6103445359668</c:v>
                </c:pt>
                <c:pt idx="138" formatCode="_(* #,##0_);_(* \(#,##0\);_(* &quot;-&quot;??_);_(@_)">
                  <c:v>4606.7189720165989</c:v>
                </c:pt>
                <c:pt idx="139" formatCode="_(* #,##0_);_(* \(#,##0\);_(* &quot;-&quot;??_);_(@_)">
                  <c:v>4306.5563289284737</c:v>
                </c:pt>
                <c:pt idx="140" formatCode="_(* #,##0_);_(* \(#,##0\);_(* &quot;-&quot;??_);_(@_)">
                  <c:v>4176.4937537549167</c:v>
                </c:pt>
                <c:pt idx="141" formatCode="_(* #,##0_);_(* \(#,##0\);_(* &quot;-&quot;??_);_(@_)">
                  <c:v>3742.9205842171737</c:v>
                </c:pt>
                <c:pt idx="142" formatCode="_(* #,##0_);_(* \(#,##0\);_(* &quot;-&quot;??_);_(@_)">
                  <c:v>3588.9091032268061</c:v>
                </c:pt>
                <c:pt idx="143" formatCode="_(* #,##0_);_(* \(#,##0\);_(* &quot;-&quot;??_);_(@_)">
                  <c:v>3903.8921483061695</c:v>
                </c:pt>
                <c:pt idx="144" formatCode="_(* #,##0_);_(* \(#,##0\);_(* &quot;-&quot;??_);_(@_)">
                  <c:v>4128.1224313510374</c:v>
                </c:pt>
                <c:pt idx="145" formatCode="_(* #,##0_);_(* \(#,##0\);_(* &quot;-&quot;??_);_(@_)">
                  <c:v>4531.1204363908873</c:v>
                </c:pt>
                <c:pt idx="146" formatCode="_(* #,##0_);_(* \(#,##0\);_(* &quot;-&quot;??_);_(@_)">
                  <c:v>5416.191971790664</c:v>
                </c:pt>
                <c:pt idx="147" formatCode="_(* #,##0_);_(* \(#,##0\);_(* &quot;-&quot;??_);_(@_)">
                  <c:v>6553.862866678116</c:v>
                </c:pt>
                <c:pt idx="148" formatCode="_(* #,##0_);_(* \(#,##0\);_(* &quot;-&quot;??_);_(@_)">
                  <c:v>7167.9404449620715</c:v>
                </c:pt>
                <c:pt idx="149" formatCode="_(* #,##0_);_(* \(#,##0\);_(* &quot;-&quot;??_);_(@_)">
                  <c:v>7098.7124984897373</c:v>
                </c:pt>
                <c:pt idx="150" formatCode="_(* #,##0_);_(* \(#,##0\);_(* &quot;-&quot;??_);_(@_)">
                  <c:v>7451.9820506728502</c:v>
                </c:pt>
                <c:pt idx="151" formatCode="_(* #,##0_);_(* \(#,##0\);_(* &quot;-&quot;??_);_(@_)">
                  <c:v>7243.3370101219189</c:v>
                </c:pt>
                <c:pt idx="152" formatCode="_(* #,##0_);_(* \(#,##0\);_(* &quot;-&quot;??_);_(@_)">
                  <c:v>6272.5426393845892</c:v>
                </c:pt>
                <c:pt idx="153" formatCode="_(* #,##0_);_(* \(#,##0\);_(* &quot;-&quot;??_);_(@_)">
                  <c:v>5451.546796000589</c:v>
                </c:pt>
                <c:pt idx="154" formatCode="_(* #,##0_);_(* \(#,##0\);_(* &quot;-&quot;??_);_(@_)">
                  <c:v>5546.6866810068914</c:v>
                </c:pt>
                <c:pt idx="155" formatCode="_(* #,##0_);_(* \(#,##0\);_(* &quot;-&quot;??_);_(@_)">
                  <c:v>5302.5788031810544</c:v>
                </c:pt>
                <c:pt idx="156" formatCode="_(* #,##0_);_(* \(#,##0\);_(* &quot;-&quot;??_);_(@_)">
                  <c:v>4969.660506189427</c:v>
                </c:pt>
                <c:pt idx="157" formatCode="_(* #,##0_);_(* \(#,##0\);_(* &quot;-&quot;??_);_(@_)">
                  <c:v>4938.9011042636121</c:v>
                </c:pt>
                <c:pt idx="158" formatCode="_(* #,##0_);_(* \(#,##0\);_(* &quot;-&quot;??_);_(@_)">
                  <c:v>4910.5079389780967</c:v>
                </c:pt>
                <c:pt idx="159" formatCode="_(* #,##0_);_(* \(#,##0\);_(* &quot;-&quot;??_);_(@_)">
                  <c:v>4571.6009392177912</c:v>
                </c:pt>
                <c:pt idx="160" formatCode="_(* #,##0_);_(* \(#,##0\);_(* &quot;-&quot;??_);_(@_)">
                  <c:v>4711.0015406587136</c:v>
                </c:pt>
                <c:pt idx="161" formatCode="_(* #,##0_);_(* \(#,##0\);_(* &quot;-&quot;??_);_(@_)">
                  <c:v>4577.1035225370024</c:v>
                </c:pt>
                <c:pt idx="162" formatCode="_(* #,##0_);_(* \(#,##0\);_(* &quot;-&quot;??_);_(@_)">
                  <c:v>4741.635933740451</c:v>
                </c:pt>
                <c:pt idx="163" formatCode="_(* #,##0_);_(* \(#,##0\);_(* &quot;-&quot;??_);_(@_)">
                  <c:v>4983.2697518061641</c:v>
                </c:pt>
                <c:pt idx="164" formatCode="_(* #,##0_);_(* \(#,##0\);_(* &quot;-&quot;??_);_(@_)">
                  <c:v>5690.6610402102606</c:v>
                </c:pt>
                <c:pt idx="165" formatCode="_(* #,##0_);_(* \(#,##0\);_(* &quot;-&quot;??_);_(@_)">
                  <c:v>6599.1740215407135</c:v>
                </c:pt>
                <c:pt idx="166" formatCode="_(* #,##0_);_(* \(#,##0\);_(* &quot;-&quot;??_);_(@_)">
                  <c:v>6583.5928042068472</c:v>
                </c:pt>
                <c:pt idx="167" formatCode="_(* #,##0_);_(* \(#,##0\);_(* &quot;-&quot;??_);_(@_)">
                  <c:v>5437.9524811791553</c:v>
                </c:pt>
                <c:pt idx="168" formatCode="_(* #,##0_);_(* \(#,##0\);_(* &quot;-&quot;??_);_(@_)">
                  <c:v>5529.949221696831</c:v>
                </c:pt>
                <c:pt idx="169" formatCode="_(* #,##0_);_(* \(#,##0\);_(* &quot;-&quot;??_);_(@_)">
                  <c:v>5281.159668570871</c:v>
                </c:pt>
                <c:pt idx="170" formatCode="_(* #,##0_);_(* \(#,##0\);_(* &quot;-&quot;??_);_(@_)">
                  <c:v>5105.7387865506262</c:v>
                </c:pt>
                <c:pt idx="171" formatCode="_(* #,##0_);_(* \(#,##0\);_(* &quot;-&quot;??_);_(@_)">
                  <c:v>4938.3816930848971</c:v>
                </c:pt>
                <c:pt idx="172" formatCode="_(* #,##0_);_(* \(#,##0\);_(* &quot;-&quot;??_);_(@_)">
                  <c:v>4765.1383624281216</c:v>
                </c:pt>
                <c:pt idx="173" formatCode="_(* #,##0_);_(* \(#,##0\);_(* &quot;-&quot;??_);_(@_)">
                  <c:v>4115.610100315389</c:v>
                </c:pt>
                <c:pt idx="174" formatCode="_(* #,##0_);_(* \(#,##0\);_(* &quot;-&quot;??_);_(@_)">
                  <c:v>4367.6755422502829</c:v>
                </c:pt>
                <c:pt idx="175" formatCode="_(* #,##0_);_(* \(#,##0\);_(* &quot;-&quot;??_);_(@_)">
                  <c:v>4495.820755421114</c:v>
                </c:pt>
                <c:pt idx="176" formatCode="_(* #,##0_);_(* \(#,##0\);_(* &quot;-&quot;??_);_(@_)">
                  <c:v>4702.4384138280211</c:v>
                </c:pt>
                <c:pt idx="177" formatCode="_(* #,##0_);_(* \(#,##0\);_(* &quot;-&quot;??_);_(@_)">
                  <c:v>4901.7478200831165</c:v>
                </c:pt>
                <c:pt idx="178" formatCode="_(* #,##0_);_(* \(#,##0\);_(* &quot;-&quot;??_);_(@_)">
                  <c:v>5015.9452875602165</c:v>
                </c:pt>
                <c:pt idx="179" formatCode="_(* #,##0_);_(* \(#,##0\);_(* &quot;-&quot;??_);_(@_)">
                  <c:v>4533.6241117203699</c:v>
                </c:pt>
                <c:pt idx="180" formatCode="_(* #,##0_);_(* \(#,##0\);_(* &quot;-&quot;??_);_(@_)">
                  <c:v>4675.4044211593755</c:v>
                </c:pt>
                <c:pt idx="181" formatCode="_(* #,##0_);_(* \(#,##0\);_(* &quot;-&quot;??_);_(@_)">
                  <c:v>4737.9292567522816</c:v>
                </c:pt>
                <c:pt idx="182" formatCode="_(* #,##0_);_(* \(#,##0\);_(* &quot;-&quot;??_);_(@_)">
                  <c:v>5006.2718544774316</c:v>
                </c:pt>
                <c:pt idx="183" formatCode="_(* #,##0_);_(* \(#,##0\);_(* &quot;-&quot;??_);_(@_)">
                  <c:v>5409.6653006034621</c:v>
                </c:pt>
                <c:pt idx="184" formatCode="_(* #,##0_);_(* \(#,##0\);_(* &quot;-&quot;??_);_(@_)">
                  <c:v>5436.1665904960046</c:v>
                </c:pt>
                <c:pt idx="185" formatCode="_(* #,##0_);_(* \(#,##0\);_(* &quot;-&quot;??_);_(@_)">
                  <c:v>5551.2666829641903</c:v>
                </c:pt>
                <c:pt idx="186" formatCode="_(* #,##0_);_(* \(#,##0\);_(* &quot;-&quot;??_);_(@_)">
                  <c:v>5858.0771448472169</c:v>
                </c:pt>
                <c:pt idx="187" formatCode="_(* #,##0_);_(* \(#,##0\);_(* &quot;-&quot;??_);_(@_)">
                  <c:v>5768.5991338177801</c:v>
                </c:pt>
                <c:pt idx="188" formatCode="_(* #,##0_);_(* \(#,##0\);_(* &quot;-&quot;??_);_(@_)">
                  <c:v>5872.0555378700064</c:v>
                </c:pt>
                <c:pt idx="189" formatCode="_(* #,##0_);_(* \(#,##0\);_(* &quot;-&quot;??_);_(@_)">
                  <c:v>6071.0325770623995</c:v>
                </c:pt>
                <c:pt idx="190" formatCode="_(* #,##0_);_(* \(#,##0\);_(* &quot;-&quot;??_);_(@_)">
                  <c:v>6618.3029165028975</c:v>
                </c:pt>
                <c:pt idx="191" formatCode="_(* #,##0_);_(* \(#,##0\);_(* &quot;-&quot;??_);_(@_)">
                  <c:v>6291.5836091031106</c:v>
                </c:pt>
                <c:pt idx="192" formatCode="_(* #,##0_);_(* \(#,##0\);_(* &quot;-&quot;??_);_(@_)">
                  <c:v>6769.940434107255</c:v>
                </c:pt>
                <c:pt idx="193" formatCode="_(* #,##0_);_(* \(#,##0\);_(* &quot;-&quot;??_);_(@_)">
                  <c:v>7103.4498878620925</c:v>
                </c:pt>
                <c:pt idx="194" formatCode="_(* #,##0_);_(* \(#,##0\);_(* &quot;-&quot;??_);_(@_)">
                  <c:v>6882.2088892019501</c:v>
                </c:pt>
                <c:pt idx="195" formatCode="_(* #,##0_);_(* \(#,##0\);_(* &quot;-&quot;??_);_(@_)">
                  <c:v>7005.832940368563</c:v>
                </c:pt>
                <c:pt idx="196" formatCode="_(* #,##0_);_(* \(#,##0\);_(* &quot;-&quot;??_);_(@_)">
                  <c:v>7353.5381125527974</c:v>
                </c:pt>
                <c:pt idx="197" formatCode="_(* #,##0_);_(* \(#,##0\);_(* &quot;-&quot;??_);_(@_)">
                  <c:v>7323.07882748049</c:v>
                </c:pt>
                <c:pt idx="198" formatCode="_(* #,##0_);_(* \(#,##0\);_(* &quot;-&quot;??_);_(@_)">
                  <c:v>7712.5589036847223</c:v>
                </c:pt>
                <c:pt idx="199" formatCode="_(* #,##0_);_(* \(#,##0\);_(* &quot;-&quot;??_);_(@_)">
                  <c:v>7514.4455053223564</c:v>
                </c:pt>
                <c:pt idx="200" formatCode="_(* #,##0_);_(* \(#,##0\);_(* &quot;-&quot;??_);_(@_)">
                  <c:v>6685.6208331394528</c:v>
                </c:pt>
                <c:pt idx="201" formatCode="_(* #,##0_);_(* \(#,##0\);_(* &quot;-&quot;??_);_(@_)">
                  <c:v>6316.2547599536565</c:v>
                </c:pt>
                <c:pt idx="202" formatCode="_(* #,##0_);_(* \(#,##0\);_(* &quot;-&quot;??_);_(@_)">
                  <c:v>5811.2213041864525</c:v>
                </c:pt>
                <c:pt idx="203" formatCode="_(* #,##0_);_(* \(#,##0\);_(* &quot;-&quot;??_);_(@_)">
                  <c:v>5297.7858129650567</c:v>
                </c:pt>
                <c:pt idx="204" formatCode="_(* #,##0_);_(* \(#,##0\);_(* &quot;-&quot;??_);_(@_)">
                  <c:v>5290.9213016462272</c:v>
                </c:pt>
                <c:pt idx="205" formatCode="_(* #,##0_);_(* \(#,##0\);_(* &quot;-&quot;??_);_(@_)">
                  <c:v>4626.2994955387585</c:v>
                </c:pt>
                <c:pt idx="206" formatCode="_(* #,##0_);_(* \(#,##0\);_(* &quot;-&quot;??_);_(@_)">
                  <c:v>4604.134752703726</c:v>
                </c:pt>
                <c:pt idx="207" formatCode="_(* #,##0_);_(* \(#,##0\);_(* &quot;-&quot;??_);_(@_)">
                  <c:v>4233.7090941213282</c:v>
                </c:pt>
                <c:pt idx="208" formatCode="_(* #,##0_);_(* \(#,##0\);_(* &quot;-&quot;??_);_(@_)">
                  <c:v>4123.9153305409945</c:v>
                </c:pt>
                <c:pt idx="209" formatCode="_(* #,##0_);_(* \(#,##0\);_(* &quot;-&quot;??_);_(@_)">
                  <c:v>3562.4489442195154</c:v>
                </c:pt>
                <c:pt idx="210" formatCode="_(* #,##0_);_(* \(#,##0\);_(* &quot;-&quot;??_);_(@_)">
                  <c:v>3654.6724206028812</c:v>
                </c:pt>
                <c:pt idx="211" formatCode="_(* #,##0_);_(* \(#,##0\);_(* &quot;-&quot;??_);_(@_)">
                  <c:v>3453.6862064069378</c:v>
                </c:pt>
                <c:pt idx="212" formatCode="_(* #,##0_);_(* \(#,##0\);_(* &quot;-&quot;??_);_(@_)">
                  <c:v>3029.4306223468043</c:v>
                </c:pt>
                <c:pt idx="213" formatCode="_(* #,##0_);_(* \(#,##0\);_(* &quot;-&quot;??_);_(@_)">
                  <c:v>2793.3661965917813</c:v>
                </c:pt>
                <c:pt idx="214" formatCode="_(* #,##0_);_(* \(#,##0\);_(* &quot;-&quot;??_);_(@_)">
                  <c:v>2452.2761930494439</c:v>
                </c:pt>
                <c:pt idx="215" formatCode="_(* #,##0_);_(* \(#,##0\);_(* &quot;-&quot;??_);_(@_)">
                  <c:v>2362.3986220312581</c:v>
                </c:pt>
                <c:pt idx="216" formatCode="_(* #,##0_);_(* \(#,##0\);_(* &quot;-&quot;??_);_(@_)">
                  <c:v>2215.31392823438</c:v>
                </c:pt>
                <c:pt idx="217" formatCode="_(* #,##0_);_(* \(#,##0\);_(* &quot;-&quot;??_);_(@_)">
                  <c:v>1930.3811617494141</c:v>
                </c:pt>
                <c:pt idx="218" formatCode="_(* #,##0_);_(* \(#,##0\);_(* &quot;-&quot;??_);_(@_)">
                  <c:v>2339.1189337521091</c:v>
                </c:pt>
                <c:pt idx="219" formatCode="_(* #,##0_);_(* \(#,##0\);_(* &quot;-&quot;??_);_(@_)">
                  <c:v>2635.4849511815878</c:v>
                </c:pt>
                <c:pt idx="220" formatCode="_(* #,##0_);_(* \(#,##0\);_(* &quot;-&quot;??_);_(@_)">
                  <c:v>2623.7236296638521</c:v>
                </c:pt>
                <c:pt idx="221" formatCode="_(* #,##0_);_(* \(#,##0\);_(* &quot;-&quot;??_);_(@_)">
                  <c:v>2566.8221694338949</c:v>
                </c:pt>
                <c:pt idx="222" formatCode="_(* #,##0_);_(* \(#,##0\);_(* &quot;-&quot;??_);_(@_)">
                  <c:v>2545.5446753345223</c:v>
                </c:pt>
                <c:pt idx="223" formatCode="_(* #,##0_);_(* \(#,##0\);_(* &quot;-&quot;??_);_(@_)">
                  <c:v>2399.9226297102987</c:v>
                </c:pt>
                <c:pt idx="224" formatCode="_(* #,##0_);_(* \(#,##0\);_(* &quot;-&quot;??_);_(@_)">
                  <c:v>2181.7577539985991</c:v>
                </c:pt>
                <c:pt idx="225" formatCode="_(* #,##0_);_(* \(#,##0\);_(* &quot;-&quot;??_);_(@_)">
                  <c:v>2204.280901207916</c:v>
                </c:pt>
                <c:pt idx="226" formatCode="_(* #,##0_);_(* \(#,##0\);_(* &quot;-&quot;??_);_(@_)">
                  <c:v>2032.9201041023891</c:v>
                </c:pt>
                <c:pt idx="227" formatCode="_(* #,##0_);_(* \(#,##0\);_(* &quot;-&quot;??_);_(@_)">
                  <c:v>1408.0853574002081</c:v>
                </c:pt>
                <c:pt idx="228" formatCode="_(* #,##0_);_(* \(#,##0\);_(* &quot;-&quot;??_);_(@_)">
                  <c:v>1414.415301617179</c:v>
                </c:pt>
                <c:pt idx="229" formatCode="_(* #,##0_);_(* \(#,##0\);_(* &quot;-&quot;??_);_(@_)">
                  <c:v>1388.3409748852862</c:v>
                </c:pt>
                <c:pt idx="230" formatCode="_(* #,##0_);_(* \(#,##0\);_(* &quot;-&quot;??_);_(@_)">
                  <c:v>1115.5958482604601</c:v>
                </c:pt>
                <c:pt idx="231" formatCode="_(* #,##0_);_(* \(#,##0\);_(* &quot;-&quot;??_);_(@_)">
                  <c:v>1112.6372576965841</c:v>
                </c:pt>
                <c:pt idx="232" formatCode="_(* #,##0_);_(* \(#,##0\);_(* &quot;-&quot;??_);_(@_)">
                  <c:v>948.92377250625464</c:v>
                </c:pt>
                <c:pt idx="233" formatCode="_(* #,##0_);_(* \(#,##0\);_(* &quot;-&quot;??_);_(@_)">
                  <c:v>737.20277012485656</c:v>
                </c:pt>
                <c:pt idx="234" formatCode="_(* #,##0_);_(* \(#,##0\);_(* &quot;-&quot;??_);_(@_)">
                  <c:v>570.53957433215487</c:v>
                </c:pt>
                <c:pt idx="235" formatCode="_(* #,##0_);_(* \(#,##0\);_(* &quot;-&quot;??_);_(@_)">
                  <c:v>532.52057997944939</c:v>
                </c:pt>
                <c:pt idx="236" formatCode="_(* #,##0_);_(* \(#,##0\);_(* &quot;-&quot;??_);_(@_)">
                  <c:v>536.28596763101507</c:v>
                </c:pt>
                <c:pt idx="237" formatCode="_(* #,##0_);_(* \(#,##0\);_(* &quot;-&quot;??_);_(@_)">
                  <c:v>531.13290918091081</c:v>
                </c:pt>
                <c:pt idx="238" formatCode="_(* #,##0_);_(* \(#,##0\);_(* &quot;-&quot;??_);_(@_)">
                  <c:v>542.02488890586937</c:v>
                </c:pt>
                <c:pt idx="239" formatCode="_(* #,##0_);_(* \(#,##0\);_(* &quot;-&quot;??_);_(@_)">
                  <c:v>569.05549177282694</c:v>
                </c:pt>
                <c:pt idx="240" formatCode="_(* #,##0_);_(* \(#,##0\);_(* &quot;-&quot;??_);_(@_)">
                  <c:v>552.31989890707621</c:v>
                </c:pt>
                <c:pt idx="241" formatCode="_(* #,##0_);_(* \(#,##0\);_(* &quot;-&quot;??_);_(@_)">
                  <c:v>506.22299222068824</c:v>
                </c:pt>
                <c:pt idx="242" formatCode="_(* #,##0_);_(* \(#,##0\);_(* &quot;-&quot;??_);_(@_)">
                  <c:v>474.21077408066805</c:v>
                </c:pt>
                <c:pt idx="243" formatCode="_(* #,##0_);_(* \(#,##0\);_(* &quot;-&quot;??_);_(@_)">
                  <c:v>506.43170613812742</c:v>
                </c:pt>
                <c:pt idx="244" formatCode="_(* #,##0_);_(* \(#,##0\);_(* &quot;-&quot;??_);_(@_)">
                  <c:v>576.67342972148765</c:v>
                </c:pt>
                <c:pt idx="245" formatCode="_(* #,##0_);_(* \(#,##0\);_(* &quot;-&quot;??_);_(@_)">
                  <c:v>599.01128357646212</c:v>
                </c:pt>
                <c:pt idx="246" formatCode="_(* #,##0_);_(* \(#,##0\);_(* &quot;-&quot;??_);_(@_)">
                  <c:v>670.58191049723916</c:v>
                </c:pt>
                <c:pt idx="247" formatCode="_(* #,##0_);_(* \(#,##0\);_(* &quot;-&quot;??_);_(@_)">
                  <c:v>739.53131013896143</c:v>
                </c:pt>
                <c:pt idx="248" formatCode="_(* #,##0_);_(* \(#,##0\);_(* &quot;-&quot;??_);_(@_)">
                  <c:v>808.78100957190975</c:v>
                </c:pt>
                <c:pt idx="249" formatCode="_(* #,##0_);_(* \(#,##0\);_(* &quot;-&quot;??_);_(@_)">
                  <c:v>805.3133266884098</c:v>
                </c:pt>
                <c:pt idx="250" formatCode="_(* #,##0_);_(* \(#,##0\);_(* &quot;-&quot;??_);_(@_)">
                  <c:v>515.97689231973402</c:v>
                </c:pt>
                <c:pt idx="251" formatCode="_(* #,##0_);_(* \(#,##0\);_(* &quot;-&quot;??_);_(@_)">
                  <c:v>375.24586673758171</c:v>
                </c:pt>
                <c:pt idx="252" formatCode="_(* #,##0_);_(* \(#,##0\);_(* &quot;-&quot;??_);_(@_)">
                  <c:v>396.91115715571948</c:v>
                </c:pt>
                <c:pt idx="253" formatCode="_(* #,##0_);_(* \(#,##0\);_(* &quot;-&quot;??_);_(@_)">
                  <c:v>387.42420146299378</c:v>
                </c:pt>
                <c:pt idx="254" formatCode="_(* #,##0_);_(* \(#,##0\);_(* &quot;-&quot;??_);_(@_)">
                  <c:v>500.76901891386018</c:v>
                </c:pt>
                <c:pt idx="255" formatCode="_(* #,##0_);_(* \(#,##0\);_(* &quot;-&quot;??_);_(@_)">
                  <c:v>427.66365360815183</c:v>
                </c:pt>
                <c:pt idx="256" formatCode="_(* #,##0_);_(* \(#,##0\);_(* &quot;-&quot;??_);_(@_)">
                  <c:v>414.7671706424307</c:v>
                </c:pt>
                <c:pt idx="257" formatCode="_(* #,##0_);_(* \(#,##0\);_(* &quot;-&quot;??_);_(@_)">
                  <c:v>348.96194404514415</c:v>
                </c:pt>
                <c:pt idx="258" formatCode="_(* #,##0_);_(* \(#,##0\);_(* &quot;-&quot;??_);_(@_)">
                  <c:v>393.04566627906979</c:v>
                </c:pt>
                <c:pt idx="259" formatCode="_(* #,##0_);_(* \(#,##0\);_(* &quot;-&quot;??_);_(@_)">
                  <c:v>251.48645095866419</c:v>
                </c:pt>
                <c:pt idx="260" formatCode="_(* #,##0_);_(* \(#,##0\);_(* &quot;-&quot;??_);_(@_)">
                  <c:v>218.82659545973479</c:v>
                </c:pt>
                <c:pt idx="261" formatCode="_(* #,##0_);_(* \(#,##0\);_(* &quot;-&quot;??_);_(@_)">
                  <c:v>193.40715819345706</c:v>
                </c:pt>
                <c:pt idx="262" formatCode="_(* #,##0_);_(* \(#,##0\);_(* &quot;-&quot;??_);_(@_)">
                  <c:v>156.18219934595109</c:v>
                </c:pt>
                <c:pt idx="263" formatCode="_(* #,##0_);_(* \(#,##0\);_(* &quot;-&quot;??_);_(@_)">
                  <c:v>135.7476780855263</c:v>
                </c:pt>
                <c:pt idx="264" formatCode="_(* #,##0_);_(* \(#,##0\);_(* &quot;-&quot;??_);_(@_)">
                  <c:v>117.7087992741877</c:v>
                </c:pt>
                <c:pt idx="265" formatCode="_(* #,##0_);_(* \(#,##0\);_(* &quot;-&quot;??_);_(@_)">
                  <c:v>232.84248449343025</c:v>
                </c:pt>
                <c:pt idx="266" formatCode="_(* #,##0_);_(* \(#,##0\);_(* &quot;-&quot;??_);_(@_)">
                  <c:v>316.62129066384296</c:v>
                </c:pt>
                <c:pt idx="267" formatCode="_(* #,##0_);_(* \(#,##0\);_(* &quot;-&quot;??_);_(@_)">
                  <c:v>222.7679323990034</c:v>
                </c:pt>
                <c:pt idx="268" formatCode="_(* #,##0_);_(* \(#,##0\);_(* &quot;-&quot;??_);_(@_)">
                  <c:v>192.7519309786037</c:v>
                </c:pt>
                <c:pt idx="269" formatCode="_(* #,##0_);_(* \(#,##0\);_(* &quot;-&quot;??_);_(@_)">
                  <c:v>124.07922478979752</c:v>
                </c:pt>
                <c:pt idx="270" formatCode="_(* #,##0_);_(* \(#,##0\);_(* &quot;-&quot;??_);_(@_)">
                  <c:v>153.55807308386875</c:v>
                </c:pt>
                <c:pt idx="271" formatCode="_(* #,##0_);_(* \(#,##0\);_(* &quot;-&quot;??_);_(@_)">
                  <c:v>795.76373497435827</c:v>
                </c:pt>
                <c:pt idx="272" formatCode="_(* #,##0_);_(* \(#,##0\);_(* &quot;-&quot;??_);_(@_)">
                  <c:v>587.00003615622813</c:v>
                </c:pt>
                <c:pt idx="273" formatCode="_(* #,##0_);_(* \(#,##0\);_(* &quot;-&quot;??_);_(@_)">
                  <c:v>451.70200846214084</c:v>
                </c:pt>
                <c:pt idx="274" formatCode="_(* #,##0_);_(* \(#,##0\);_(* &quot;-&quot;??_);_(@_)">
                  <c:v>471.61655331298948</c:v>
                </c:pt>
                <c:pt idx="275" formatCode="_(* #,##0_);_(* \(#,##0\);_(* &quot;-&quot;??_);_(@_)">
                  <c:v>738.83768354829442</c:v>
                </c:pt>
                <c:pt idx="276" formatCode="_(* #,##0_);_(* \(#,##0\);_(* &quot;-&quot;??_);_(@_)">
                  <c:v>923.70590417496282</c:v>
                </c:pt>
                <c:pt idx="277" formatCode="_(* #,##0_);_(* \(#,##0\);_(* &quot;-&quot;??_);_(@_)">
                  <c:v>694.459786689716</c:v>
                </c:pt>
                <c:pt idx="278" formatCode="_(* #,##0_);_(* \(#,##0\);_(* &quot;-&quot;??_);_(@_)">
                  <c:v>651.7895411431299</c:v>
                </c:pt>
                <c:pt idx="279" formatCode="_(* #,##0_);_(* \(#,##0\);_(* &quot;-&quot;??_);_(@_)">
                  <c:v>742.96611739614536</c:v>
                </c:pt>
                <c:pt idx="280" formatCode="_(* #,##0_);_(* \(#,##0\);_(* &quot;-&quot;??_);_(@_)">
                  <c:v>690.34007135897582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2-4ACC-ABDF-4DEED162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859240"/>
        <c:axId val="506863176"/>
      </c:lineChart>
      <c:lineChart>
        <c:grouping val="standard"/>
        <c:varyColors val="0"/>
        <c:ser>
          <c:idx val="1"/>
          <c:order val="1"/>
          <c:tx>
            <c:v>Equity (RHS)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Raw'!$C$4:$JY$4</c:f>
              <c:numCache>
                <c:formatCode>m/d/yyyy</c:formatCode>
                <c:ptCount val="283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</c:numCache>
            </c:numRef>
          </c:cat>
          <c:val>
            <c:numRef>
              <c:f>'Monthly Raw'!$C$67:$JY$67</c:f>
              <c:numCache>
                <c:formatCode>General</c:formatCode>
                <c:ptCount val="283"/>
                <c:pt idx="86" formatCode="_(* #,##0_);_(* \(#,##0\);_(* &quot;-&quot;??_);_(@_)">
                  <c:v>164.93369938482672</c:v>
                </c:pt>
                <c:pt idx="87" formatCode="_(* #,##0_);_(* \(#,##0\);_(* &quot;-&quot;??_);_(@_)">
                  <c:v>158.14222068136695</c:v>
                </c:pt>
                <c:pt idx="88" formatCode="_(* #,##0_);_(* \(#,##0\);_(* &quot;-&quot;??_);_(@_)">
                  <c:v>154.8453390233685</c:v>
                </c:pt>
                <c:pt idx="89" formatCode="_(* #,##0_);_(* \(#,##0\);_(* &quot;-&quot;??_);_(@_)">
                  <c:v>172.89256641710281</c:v>
                </c:pt>
                <c:pt idx="90" formatCode="_(* #,##0_);_(* \(#,##0\);_(* &quot;-&quot;??_);_(@_)">
                  <c:v>161.22412369535516</c:v>
                </c:pt>
                <c:pt idx="91" formatCode="_(* #,##0_);_(* \(#,##0\);_(* &quot;-&quot;??_);_(@_)">
                  <c:v>162.60222606025795</c:v>
                </c:pt>
                <c:pt idx="92" formatCode="_(* #,##0_);_(* \(#,##0\);_(* &quot;-&quot;??_);_(@_)">
                  <c:v>162.94767569586423</c:v>
                </c:pt>
                <c:pt idx="93" formatCode="_(* #,##0_);_(* \(#,##0\);_(* &quot;-&quot;??_);_(@_)">
                  <c:v>161.02901254696567</c:v>
                </c:pt>
                <c:pt idx="94" formatCode="_(* #,##0_);_(* \(#,##0\);_(* &quot;-&quot;??_);_(@_)">
                  <c:v>152.13858304406236</c:v>
                </c:pt>
                <c:pt idx="95" formatCode="_(* #,##0_);_(* \(#,##0\);_(* &quot;-&quot;??_);_(@_)">
                  <c:v>191.10920412242501</c:v>
                </c:pt>
                <c:pt idx="96" formatCode="_(* #,##0_);_(* \(#,##0\);_(* &quot;-&quot;??_);_(@_)">
                  <c:v>179.71614798033795</c:v>
                </c:pt>
                <c:pt idx="97" formatCode="_(* #,##0_);_(* \(#,##0\);_(* &quot;-&quot;??_);_(@_)">
                  <c:v>165.8255009774449</c:v>
                </c:pt>
                <c:pt idx="98" formatCode="_(* #,##0_);_(* \(#,##0\);_(* &quot;-&quot;??_);_(@_)">
                  <c:v>146.39965453015884</c:v>
                </c:pt>
                <c:pt idx="99" formatCode="_(* #,##0_);_(* \(#,##0\);_(* &quot;-&quot;??_);_(@_)">
                  <c:v>163.25772809665844</c:v>
                </c:pt>
                <c:pt idx="100" formatCode="_(* #,##0_);_(* \(#,##0\);_(* &quot;-&quot;??_);_(@_)">
                  <c:v>168.36409854735476</c:v>
                </c:pt>
                <c:pt idx="101" formatCode="_(* #,##0_);_(* \(#,##0\);_(* &quot;-&quot;??_);_(@_)">
                  <c:v>217.90004310078479</c:v>
                </c:pt>
                <c:pt idx="102" formatCode="_(* #,##0_);_(* \(#,##0\);_(* &quot;-&quot;??_);_(@_)">
                  <c:v>243.84242715566762</c:v>
                </c:pt>
                <c:pt idx="103" formatCode="_(* #,##0_);_(* \(#,##0\);_(* &quot;-&quot;??_);_(@_)">
                  <c:v>219.86873088383558</c:v>
                </c:pt>
                <c:pt idx="104" formatCode="_(* #,##0_);_(* \(#,##0\);_(* &quot;-&quot;??_);_(@_)">
                  <c:v>231.56709115009249</c:v>
                </c:pt>
                <c:pt idx="105" formatCode="_(* #,##0_);_(* \(#,##0\);_(* &quot;-&quot;??_);_(@_)">
                  <c:v>233.10563408519479</c:v>
                </c:pt>
                <c:pt idx="106" formatCode="_(* #,##0_);_(* \(#,##0\);_(* &quot;-&quot;??_);_(@_)">
                  <c:v>240.80107367599956</c:v>
                </c:pt>
                <c:pt idx="107" formatCode="_(* #,##0_);_(* \(#,##0\);_(* &quot;-&quot;??_);_(@_)">
                  <c:v>285.24111932925774</c:v>
                </c:pt>
                <c:pt idx="108" formatCode="_(* #,##0_);_(* \(#,##0\);_(* &quot;-&quot;??_);_(@_)">
                  <c:v>262.44485117224571</c:v>
                </c:pt>
                <c:pt idx="109" formatCode="_(* #,##0_);_(* \(#,##0\);_(* &quot;-&quot;??_);_(@_)">
                  <c:v>258.53966917160398</c:v>
                </c:pt>
                <c:pt idx="110" formatCode="_(* #,##0_);_(* \(#,##0\);_(* &quot;-&quot;??_);_(@_)">
                  <c:v>252.47154925480456</c:v>
                </c:pt>
                <c:pt idx="111" formatCode="_(* #,##0_);_(* \(#,##0\);_(* &quot;-&quot;??_);_(@_)">
                  <c:v>256.87005714536775</c:v>
                </c:pt>
                <c:pt idx="112" formatCode="_(* #,##0_);_(* \(#,##0\);_(* &quot;-&quot;??_);_(@_)">
                  <c:v>271.75615737790673</c:v>
                </c:pt>
                <c:pt idx="113" formatCode="_(* #,##0_);_(* \(#,##0\);_(* &quot;-&quot;??_);_(@_)">
                  <c:v>327.99445114484223</c:v>
                </c:pt>
                <c:pt idx="114" formatCode="_(* #,##0_);_(* \(#,##0\);_(* &quot;-&quot;??_);_(@_)">
                  <c:v>325.07604222088156</c:v>
                </c:pt>
                <c:pt idx="115" formatCode="_(* #,##0_);_(* \(#,##0\);_(* &quot;-&quot;??_);_(@_)">
                  <c:v>322.45656612190328</c:v>
                </c:pt>
                <c:pt idx="116" formatCode="_(* #,##0_);_(* \(#,##0\);_(* &quot;-&quot;??_);_(@_)">
                  <c:v>315.24897859912875</c:v>
                </c:pt>
                <c:pt idx="117" formatCode="_(* #,##0_);_(* \(#,##0\);_(* &quot;-&quot;??_);_(@_)">
                  <c:v>299.55218670420777</c:v>
                </c:pt>
                <c:pt idx="118" formatCode="_(* #,##0_);_(* \(#,##0\);_(* &quot;-&quot;??_);_(@_)">
                  <c:v>286.98784393197434</c:v>
                </c:pt>
                <c:pt idx="119" formatCode="_(* #,##0_);_(* \(#,##0\);_(* &quot;-&quot;??_);_(@_)">
                  <c:v>350.61147529959896</c:v>
                </c:pt>
                <c:pt idx="120" formatCode="_(* #,##0_);_(* \(#,##0\);_(* &quot;-&quot;??_);_(@_)">
                  <c:v>351.83524370401381</c:v>
                </c:pt>
                <c:pt idx="121" formatCode="_(* #,##0_);_(* \(#,##0\);_(* &quot;-&quot;??_);_(@_)">
                  <c:v>359.04023920066419</c:v>
                </c:pt>
                <c:pt idx="122" formatCode="_(* #,##0_);_(* \(#,##0\);_(* &quot;-&quot;??_);_(@_)">
                  <c:v>366.39669795639617</c:v>
                </c:pt>
                <c:pt idx="123" formatCode="_(* #,##0_);_(* \(#,##0\);_(* &quot;-&quot;??_);_(@_)">
                  <c:v>367.99236532284289</c:v>
                </c:pt>
                <c:pt idx="124" formatCode="_(* #,##0_);_(* \(#,##0\);_(* &quot;-&quot;??_);_(@_)">
                  <c:v>360.09530625560626</c:v>
                </c:pt>
                <c:pt idx="125" formatCode="_(* #,##0_);_(* \(#,##0\);_(* &quot;-&quot;??_);_(@_)">
                  <c:v>409.95145175696587</c:v>
                </c:pt>
                <c:pt idx="126" formatCode="_(* #,##0_);_(* \(#,##0\);_(* &quot;-&quot;??_);_(@_)">
                  <c:v>408.16343778790315</c:v>
                </c:pt>
                <c:pt idx="127" formatCode="_(* #,##0_);_(* \(#,##0\);_(* &quot;-&quot;??_);_(@_)">
                  <c:v>409.06655448334129</c:v>
                </c:pt>
                <c:pt idx="128" formatCode="_(* #,##0_);_(* \(#,##0\);_(* &quot;-&quot;??_);_(@_)">
                  <c:v>394.45299565034196</c:v>
                </c:pt>
                <c:pt idx="129" formatCode="_(* #,##0_);_(* \(#,##0\);_(* &quot;-&quot;??_);_(@_)">
                  <c:v>357.95412482763669</c:v>
                </c:pt>
                <c:pt idx="130" formatCode="_(* #,##0_);_(* \(#,##0\);_(* &quot;-&quot;??_);_(@_)">
                  <c:v>318.58938794359176</c:v>
                </c:pt>
                <c:pt idx="131" formatCode="_(* #,##0_);_(* \(#,##0\);_(* &quot;-&quot;??_);_(@_)">
                  <c:v>393.75313458970351</c:v>
                </c:pt>
                <c:pt idx="132" formatCode="_(* #,##0_);_(* \(#,##0\);_(* &quot;-&quot;??_);_(@_)">
                  <c:v>320.14490157852453</c:v>
                </c:pt>
                <c:pt idx="133" formatCode="_(* #,##0_);_(* \(#,##0\);_(* &quot;-&quot;??_);_(@_)">
                  <c:v>309.11469123465804</c:v>
                </c:pt>
                <c:pt idx="134" formatCode="_(* #,##0_);_(* \(#,##0\);_(* &quot;-&quot;??_);_(@_)">
                  <c:v>316.78209738411084</c:v>
                </c:pt>
                <c:pt idx="135" formatCode="_(* #,##0_);_(* \(#,##0\);_(* &quot;-&quot;??_);_(@_)">
                  <c:v>341.51942634720723</c:v>
                </c:pt>
                <c:pt idx="136" formatCode="_(* #,##0_);_(* \(#,##0\);_(* &quot;-&quot;??_);_(@_)">
                  <c:v>305.10359983740238</c:v>
                </c:pt>
                <c:pt idx="137" formatCode="_(* #,##0_);_(* \(#,##0\);_(* &quot;-&quot;??_);_(@_)">
                  <c:v>340.61445954122411</c:v>
                </c:pt>
                <c:pt idx="138" formatCode="_(* #,##0_);_(* \(#,##0\);_(* &quot;-&quot;??_);_(@_)">
                  <c:v>340.11082817898216</c:v>
                </c:pt>
                <c:pt idx="139" formatCode="_(* #,##0_);_(* \(#,##0\);_(* &quot;-&quot;??_);_(@_)">
                  <c:v>312.75754678748262</c:v>
                </c:pt>
                <c:pt idx="140" formatCode="_(* #,##0_);_(* \(#,##0\);_(* &quot;-&quot;??_);_(@_)">
                  <c:v>290.90557885113969</c:v>
                </c:pt>
                <c:pt idx="141" formatCode="_(* #,##0_);_(* \(#,##0\);_(* &quot;-&quot;??_);_(@_)">
                  <c:v>251.83432444149199</c:v>
                </c:pt>
                <c:pt idx="142" formatCode="_(* #,##0_);_(* \(#,##0\);_(* &quot;-&quot;??_);_(@_)">
                  <c:v>233.40721941272204</c:v>
                </c:pt>
                <c:pt idx="143" formatCode="_(* #,##0_);_(* \(#,##0\);_(* &quot;-&quot;??_);_(@_)">
                  <c:v>313.58660252148906</c:v>
                </c:pt>
                <c:pt idx="144" formatCode="_(* #,##0_);_(* \(#,##0\);_(* &quot;-&quot;??_);_(@_)">
                  <c:v>325.84216250977749</c:v>
                </c:pt>
                <c:pt idx="145" formatCode="_(* #,##0_);_(* \(#,##0\);_(* &quot;-&quot;??_);_(@_)">
                  <c:v>352.33700037398944</c:v>
                </c:pt>
                <c:pt idx="146" formatCode="_(* #,##0_);_(* \(#,##0\);_(* &quot;-&quot;??_);_(@_)">
                  <c:v>409.9052290862931</c:v>
                </c:pt>
                <c:pt idx="147" formatCode="_(* #,##0_);_(* \(#,##0\);_(* &quot;-&quot;??_);_(@_)">
                  <c:v>489.79354562283123</c:v>
                </c:pt>
                <c:pt idx="148" formatCode="_(* #,##0_);_(* \(#,##0\);_(* &quot;-&quot;??_);_(@_)">
                  <c:v>534.85621953575389</c:v>
                </c:pt>
                <c:pt idx="149" formatCode="_(* #,##0_);_(* \(#,##0\);_(* &quot;-&quot;??_);_(@_)">
                  <c:v>620.56994704633439</c:v>
                </c:pt>
                <c:pt idx="150" formatCode="_(* #,##0_);_(* \(#,##0\);_(* &quot;-&quot;??_);_(@_)">
                  <c:v>624.7212896657046</c:v>
                </c:pt>
                <c:pt idx="151" formatCode="_(* #,##0_);_(* \(#,##0\);_(* &quot;-&quot;??_);_(@_)">
                  <c:v>599.52129475352388</c:v>
                </c:pt>
                <c:pt idx="152" formatCode="_(* #,##0_);_(* \(#,##0\);_(* &quot;-&quot;??_);_(@_)">
                  <c:v>479.63629816508404</c:v>
                </c:pt>
                <c:pt idx="153" formatCode="_(* #,##0_);_(* \(#,##0\);_(* &quot;-&quot;??_);_(@_)">
                  <c:v>402.03162919135553</c:v>
                </c:pt>
                <c:pt idx="154" formatCode="_(* #,##0_);_(* \(#,##0\);_(* &quot;-&quot;??_);_(@_)">
                  <c:v>397.43454387081579</c:v>
                </c:pt>
                <c:pt idx="155" formatCode="_(* #,##0_);_(* \(#,##0\);_(* &quot;-&quot;??_);_(@_)">
                  <c:v>459.65025803125008</c:v>
                </c:pt>
                <c:pt idx="156" formatCode="_(* #,##0_);_(* \(#,##0\);_(* &quot;-&quot;??_);_(@_)">
                  <c:v>417.96971247275985</c:v>
                </c:pt>
                <c:pt idx="157" formatCode="_(* #,##0_);_(* \(#,##0\);_(* &quot;-&quot;??_);_(@_)">
                  <c:v>413.56573700688313</c:v>
                </c:pt>
                <c:pt idx="158" formatCode="_(* #,##0_);_(* \(#,##0\);_(* &quot;-&quot;??_);_(@_)">
                  <c:v>392.65351860217231</c:v>
                </c:pt>
                <c:pt idx="159" formatCode="_(* #,##0_);_(* \(#,##0\);_(* &quot;-&quot;??_);_(@_)">
                  <c:v>363.69770763680981</c:v>
                </c:pt>
                <c:pt idx="160" formatCode="_(* #,##0_);_(* \(#,##0\);_(* &quot;-&quot;??_);_(@_)">
                  <c:v>373.39752131595907</c:v>
                </c:pt>
                <c:pt idx="161" formatCode="_(* #,##0_);_(* \(#,##0\);_(* &quot;-&quot;??_);_(@_)">
                  <c:v>415.56048632081342</c:v>
                </c:pt>
                <c:pt idx="162" formatCode="_(* #,##0_);_(* \(#,##0\);_(* &quot;-&quot;??_);_(@_)">
                  <c:v>412.77186292478206</c:v>
                </c:pt>
                <c:pt idx="163" formatCode="_(* #,##0_);_(* \(#,##0\);_(* &quot;-&quot;??_);_(@_)">
                  <c:v>411.07604878646612</c:v>
                </c:pt>
                <c:pt idx="164" formatCode="_(* #,##0_);_(* \(#,##0\);_(* &quot;-&quot;??_);_(@_)">
                  <c:v>456.65826300091101</c:v>
                </c:pt>
                <c:pt idx="165" formatCode="_(* #,##0_);_(* \(#,##0\);_(* &quot;-&quot;??_);_(@_)">
                  <c:v>525.94072594440308</c:v>
                </c:pt>
                <c:pt idx="166" formatCode="_(* #,##0_);_(* \(#,##0\);_(* &quot;-&quot;??_);_(@_)">
                  <c:v>441.3213020722784</c:v>
                </c:pt>
                <c:pt idx="167" formatCode="_(* #,##0_);_(* \(#,##0\);_(* &quot;-&quot;??_);_(@_)">
                  <c:v>404.04272951839238</c:v>
                </c:pt>
                <c:pt idx="168" formatCode="_(* #,##0_);_(* \(#,##0\);_(* &quot;-&quot;??_);_(@_)">
                  <c:v>453.8426081424675</c:v>
                </c:pt>
                <c:pt idx="169" formatCode="_(* #,##0_);_(* \(#,##0\);_(* &quot;-&quot;??_);_(@_)">
                  <c:v>427.10882214231157</c:v>
                </c:pt>
                <c:pt idx="170" formatCode="_(* #,##0_);_(* \(#,##0\);_(* &quot;-&quot;??_);_(@_)">
                  <c:v>465.25258403475323</c:v>
                </c:pt>
                <c:pt idx="171" formatCode="_(* #,##0_);_(* \(#,##0\);_(* &quot;-&quot;??_);_(@_)">
                  <c:v>417.75196485001152</c:v>
                </c:pt>
                <c:pt idx="172" formatCode="_(* #,##0_);_(* \(#,##0\);_(* &quot;-&quot;??_);_(@_)">
                  <c:v>384.74889941826547</c:v>
                </c:pt>
                <c:pt idx="173" formatCode="_(* #,##0_);_(* \(#,##0\);_(* &quot;-&quot;??_);_(@_)">
                  <c:v>386.28389935586108</c:v>
                </c:pt>
                <c:pt idx="174" formatCode="_(* #,##0_);_(* \(#,##0\);_(* &quot;-&quot;??_);_(@_)">
                  <c:v>387.22240018616134</c:v>
                </c:pt>
                <c:pt idx="175" formatCode="_(* #,##0_);_(* \(#,##0\);_(* &quot;-&quot;??_);_(@_)">
                  <c:v>386.16355339545527</c:v>
                </c:pt>
                <c:pt idx="176" formatCode="_(* #,##0_);_(* \(#,##0\);_(* &quot;-&quot;??_);_(@_)">
                  <c:v>380.32715937756979</c:v>
                </c:pt>
                <c:pt idx="177" formatCode="_(* #,##0_);_(* \(#,##0\);_(* &quot;-&quot;??_);_(@_)">
                  <c:v>384.95667963058906</c:v>
                </c:pt>
                <c:pt idx="178" formatCode="_(* #,##0_);_(* \(#,##0\);_(* &quot;-&quot;??_);_(@_)">
                  <c:v>387.42026533922001</c:v>
                </c:pt>
                <c:pt idx="179" formatCode="_(* #,##0_);_(* \(#,##0\);_(* &quot;-&quot;??_);_(@_)">
                  <c:v>389.65413062615733</c:v>
                </c:pt>
                <c:pt idx="180" formatCode="_(* #,##0_);_(* \(#,##0\);_(* &quot;-&quot;??_);_(@_)">
                  <c:v>418.81874644513772</c:v>
                </c:pt>
                <c:pt idx="181" formatCode="_(* #,##0_);_(* \(#,##0\);_(* &quot;-&quot;??_);_(@_)">
                  <c:v>411.90764614103347</c:v>
                </c:pt>
                <c:pt idx="182" formatCode="_(* #,##0_);_(* \(#,##0\);_(* &quot;-&quot;??_);_(@_)">
                  <c:v>410.02680788402779</c:v>
                </c:pt>
                <c:pt idx="183" formatCode="_(* #,##0_);_(* \(#,##0\);_(* &quot;-&quot;??_);_(@_)">
                  <c:v>425.12554764574253</c:v>
                </c:pt>
                <c:pt idx="184" formatCode="_(* #,##0_);_(* \(#,##0\);_(* &quot;-&quot;??_);_(@_)">
                  <c:v>399.14369889412762</c:v>
                </c:pt>
                <c:pt idx="185" formatCode="_(* #,##0_);_(* \(#,##0\);_(* &quot;-&quot;??_);_(@_)">
                  <c:v>474.03001126111491</c:v>
                </c:pt>
                <c:pt idx="186" formatCode="_(* #,##0_);_(* \(#,##0\);_(* &quot;-&quot;??_);_(@_)">
                  <c:v>476.97941305362252</c:v>
                </c:pt>
                <c:pt idx="187" formatCode="_(* #,##0_);_(* \(#,##0\);_(* &quot;-&quot;??_);_(@_)">
                  <c:v>464.62786055256754</c:v>
                </c:pt>
                <c:pt idx="188" formatCode="_(* #,##0_);_(* \(#,##0\);_(* &quot;-&quot;??_);_(@_)">
                  <c:v>452.69254782312396</c:v>
                </c:pt>
                <c:pt idx="189" formatCode="_(* #,##0_);_(* \(#,##0\);_(* &quot;-&quot;??_);_(@_)">
                  <c:v>460.55296194657097</c:v>
                </c:pt>
                <c:pt idx="190" formatCode="_(* #,##0_);_(* \(#,##0\);_(* &quot;-&quot;??_);_(@_)">
                  <c:v>449.68324205358743</c:v>
                </c:pt>
                <c:pt idx="191" formatCode="_(* #,##0_);_(* \(#,##0\);_(* &quot;-&quot;??_);_(@_)">
                  <c:v>534.23659135054868</c:v>
                </c:pt>
                <c:pt idx="192" formatCode="_(* #,##0_);_(* \(#,##0\);_(* &quot;-&quot;??_);_(@_)">
                  <c:v>583.63222277451393</c:v>
                </c:pt>
                <c:pt idx="193" formatCode="_(* #,##0_);_(* \(#,##0\);_(* &quot;-&quot;??_);_(@_)">
                  <c:v>573.14403861555172</c:v>
                </c:pt>
                <c:pt idx="194" formatCode="_(* #,##0_);_(* \(#,##0\);_(* &quot;-&quot;??_);_(@_)">
                  <c:v>544.0556286204278</c:v>
                </c:pt>
                <c:pt idx="195" formatCode="_(* #,##0_);_(* \(#,##0\);_(* &quot;-&quot;??_);_(@_)">
                  <c:v>496.70098571051358</c:v>
                </c:pt>
                <c:pt idx="196" formatCode="_(* #,##0_);_(* \(#,##0\);_(* &quot;-&quot;??_);_(@_)">
                  <c:v>493.64943692252228</c:v>
                </c:pt>
                <c:pt idx="197" formatCode="_(* #,##0_);_(* \(#,##0\);_(* &quot;-&quot;??_);_(@_)">
                  <c:v>630.00256247535992</c:v>
                </c:pt>
                <c:pt idx="198" formatCode="_(* #,##0_);_(* \(#,##0\);_(* &quot;-&quot;??_);_(@_)">
                  <c:v>631.35034995074125</c:v>
                </c:pt>
                <c:pt idx="199" formatCode="_(* #,##0_);_(* \(#,##0\);_(* &quot;-&quot;??_);_(@_)">
                  <c:v>584.76221541116229</c:v>
                </c:pt>
                <c:pt idx="200" formatCode="_(* #,##0_);_(* \(#,##0\);_(* &quot;-&quot;??_);_(@_)">
                  <c:v>494.26550708194242</c:v>
                </c:pt>
                <c:pt idx="201" formatCode="_(* #,##0_);_(* \(#,##0\);_(* &quot;-&quot;??_);_(@_)">
                  <c:v>428.20977696325212</c:v>
                </c:pt>
                <c:pt idx="202" formatCode="_(* #,##0_);_(* \(#,##0\);_(* &quot;-&quot;??_);_(@_)">
                  <c:v>370.80452018078563</c:v>
                </c:pt>
                <c:pt idx="203" formatCode="_(* #,##0_);_(* \(#,##0\);_(* &quot;-&quot;??_);_(@_)">
                  <c:v>426.66308092087729</c:v>
                </c:pt>
                <c:pt idx="204" formatCode="_(* #,##0_);_(* \(#,##0\);_(* &quot;-&quot;??_);_(@_)">
                  <c:v>415.337264905616</c:v>
                </c:pt>
                <c:pt idx="205" formatCode="_(* #,##0_);_(* \(#,##0\);_(* &quot;-&quot;??_);_(@_)">
                  <c:v>408.84494721598583</c:v>
                </c:pt>
                <c:pt idx="206" formatCode="_(* #,##0_);_(* \(#,##0\);_(* &quot;-&quot;??_);_(@_)">
                  <c:v>376.21466392190894</c:v>
                </c:pt>
                <c:pt idx="207" formatCode="_(* #,##0_);_(* \(#,##0\);_(* &quot;-&quot;??_);_(@_)">
                  <c:v>304.27962994629132</c:v>
                </c:pt>
                <c:pt idx="208" formatCode="_(* #,##0_);_(* \(#,##0\);_(* &quot;-&quot;??_);_(@_)">
                  <c:v>281.2840454405885</c:v>
                </c:pt>
                <c:pt idx="209" formatCode="_(* #,##0_);_(* \(#,##0\);_(* &quot;-&quot;??_);_(@_)">
                  <c:v>309.55762357964085</c:v>
                </c:pt>
                <c:pt idx="210" formatCode="_(* #,##0_);_(* \(#,##0\);_(* &quot;-&quot;??_);_(@_)">
                  <c:v>300.02011383618458</c:v>
                </c:pt>
                <c:pt idx="211" formatCode="_(* #,##0_);_(* \(#,##0\);_(* &quot;-&quot;??_);_(@_)">
                  <c:v>277.78909305543118</c:v>
                </c:pt>
                <c:pt idx="212" formatCode="_(* #,##0_);_(* \(#,##0\);_(* &quot;-&quot;??_);_(@_)">
                  <c:v>227.10694570456616</c:v>
                </c:pt>
                <c:pt idx="213" formatCode="_(* #,##0_);_(* \(#,##0\);_(* &quot;-&quot;??_);_(@_)">
                  <c:v>185.30963491909259</c:v>
                </c:pt>
                <c:pt idx="214" formatCode="_(* #,##0_);_(* \(#,##0\);_(* &quot;-&quot;??_);_(@_)">
                  <c:v>147.39556753333659</c:v>
                </c:pt>
                <c:pt idx="215" formatCode="_(* #,##0_);_(* \(#,##0\);_(* &quot;-&quot;??_);_(@_)">
                  <c:v>188.1462872273479</c:v>
                </c:pt>
                <c:pt idx="216" formatCode="_(* #,##0_);_(* \(#,##0\);_(* &quot;-&quot;??_);_(@_)">
                  <c:v>167.00048376578749</c:v>
                </c:pt>
                <c:pt idx="217" formatCode="_(* #,##0_);_(* \(#,##0\);_(* &quot;-&quot;??_);_(@_)">
                  <c:v>144.71272285840359</c:v>
                </c:pt>
                <c:pt idx="218" formatCode="_(* #,##0_);_(* \(#,##0\);_(* &quot;-&quot;??_);_(@_)">
                  <c:v>153.87649782942216</c:v>
                </c:pt>
                <c:pt idx="219" formatCode="_(* #,##0_);_(* \(#,##0\);_(* &quot;-&quot;??_);_(@_)">
                  <c:v>150.4109939956941</c:v>
                </c:pt>
                <c:pt idx="220" formatCode="_(* #,##0_);_(* \(#,##0\);_(* &quot;-&quot;??_);_(@_)">
                  <c:v>142.31222794132157</c:v>
                </c:pt>
                <c:pt idx="221" formatCode="_(* #,##0_);_(* \(#,##0\);_(* &quot;-&quot;??_);_(@_)">
                  <c:v>188.30536030572858</c:v>
                </c:pt>
                <c:pt idx="222" formatCode="_(* #,##0_);_(* \(#,##0\);_(* &quot;-&quot;??_);_(@_)">
                  <c:v>177.06230956947397</c:v>
                </c:pt>
                <c:pt idx="223" formatCode="_(* #,##0_);_(* \(#,##0\);_(* &quot;-&quot;??_);_(@_)">
                  <c:v>161.44185273634218</c:v>
                </c:pt>
                <c:pt idx="224" formatCode="_(* #,##0_);_(* \(#,##0\);_(* &quot;-&quot;??_);_(@_)">
                  <c:v>139.05956933968457</c:v>
                </c:pt>
                <c:pt idx="225" formatCode="_(* #,##0_);_(* \(#,##0\);_(* &quot;-&quot;??_);_(@_)">
                  <c:v>130.98376779084214</c:v>
                </c:pt>
                <c:pt idx="226" formatCode="_(* #,##0_);_(* \(#,##0\);_(* &quot;-&quot;??_);_(@_)">
                  <c:v>105.99154090446049</c:v>
                </c:pt>
                <c:pt idx="227" formatCode="_(* #,##0_);_(* \(#,##0\);_(* &quot;-&quot;??_);_(@_)">
                  <c:v>103.37226314828163</c:v>
                </c:pt>
                <c:pt idx="228" formatCode="_(* #,##0_);_(* \(#,##0\);_(* &quot;-&quot;??_);_(@_)">
                  <c:v>99.882553229537123</c:v>
                </c:pt>
                <c:pt idx="229" formatCode="_(* #,##0_);_(* \(#,##0\);_(* &quot;-&quot;??_);_(@_)">
                  <c:v>93.271072227635415</c:v>
                </c:pt>
                <c:pt idx="230" formatCode="_(* #,##0_);_(* \(#,##0\);_(* &quot;-&quot;??_);_(@_)">
                  <c:v>70.604258097092398</c:v>
                </c:pt>
                <c:pt idx="231" formatCode="_(* #,##0_);_(* \(#,##0\);_(* &quot;-&quot;??_);_(@_)">
                  <c:v>65.819591609456822</c:v>
                </c:pt>
                <c:pt idx="232" formatCode="_(* #,##0_);_(* \(#,##0\);_(* &quot;-&quot;??_);_(@_)">
                  <c:v>53.106890025966784</c:v>
                </c:pt>
                <c:pt idx="233" formatCode="_(* #,##0_);_(* \(#,##0\);_(* &quot;-&quot;??_);_(@_)">
                  <c:v>53.010174625318115</c:v>
                </c:pt>
                <c:pt idx="234" formatCode="_(* #,##0_);_(* \(#,##0\);_(* &quot;-&quot;??_);_(@_)">
                  <c:v>39.762076682898801</c:v>
                </c:pt>
                <c:pt idx="235" formatCode="_(* #,##0_);_(* \(#,##0\);_(* &quot;-&quot;??_);_(@_)">
                  <c:v>35.864292345806497</c:v>
                </c:pt>
                <c:pt idx="236" formatCode="_(* #,##0_);_(* \(#,##0\);_(* &quot;-&quot;??_);_(@_)">
                  <c:v>33.937097264570809</c:v>
                </c:pt>
                <c:pt idx="237" formatCode="_(* #,##0_);_(* \(#,##0\);_(* &quot;-&quot;??_);_(@_)">
                  <c:v>31.750382343249122</c:v>
                </c:pt>
                <c:pt idx="238" formatCode="_(* #,##0_);_(* \(#,##0\);_(* &quot;-&quot;??_);_(@_)">
                  <c:v>29.600804097710959</c:v>
                </c:pt>
                <c:pt idx="239" formatCode="_(* #,##0_);_(* \(#,##0\);_(* &quot;-&quot;??_);_(@_)">
                  <c:v>29.0386888591451</c:v>
                </c:pt>
                <c:pt idx="240" formatCode="_(* #,##0_);_(* \(#,##0\);_(* &quot;-&quot;??_);_(@_)">
                  <c:v>37.717493689792917</c:v>
                </c:pt>
                <c:pt idx="241" formatCode="_(* #,##0_);_(* \(#,##0\);_(* &quot;-&quot;??_);_(@_)">
                  <c:v>32.425412216981819</c:v>
                </c:pt>
                <c:pt idx="242" formatCode="_(* #,##0_);_(* \(#,##0\);_(* &quot;-&quot;??_);_(@_)">
                  <c:v>30.231777110671661</c:v>
                </c:pt>
                <c:pt idx="243" formatCode="_(* #,##0_);_(* \(#,##0\);_(* &quot;-&quot;??_);_(@_)">
                  <c:v>31.924402685316309</c:v>
                </c:pt>
                <c:pt idx="244" formatCode="_(* #,##0_);_(* \(#,##0\);_(* &quot;-&quot;??_);_(@_)">
                  <c:v>34.12670038414533</c:v>
                </c:pt>
                <c:pt idx="245" formatCode="_(* #,##0_);_(* \(#,##0\);_(* &quot;-&quot;??_);_(@_)">
                  <c:v>43.439031013255018</c:v>
                </c:pt>
                <c:pt idx="246" formatCode="_(* #,##0_);_(* \(#,##0\);_(* &quot;-&quot;??_);_(@_)">
                  <c:v>44.876380362917537</c:v>
                </c:pt>
                <c:pt idx="247" formatCode="_(* #,##0_);_(* \(#,##0\);_(* &quot;-&quot;??_);_(@_)">
                  <c:v>46.841283793745141</c:v>
                </c:pt>
                <c:pt idx="248" formatCode="_(* #,##0_);_(* \(#,##0\);_(* &quot;-&quot;??_);_(@_)">
                  <c:v>47.132616863585042</c:v>
                </c:pt>
                <c:pt idx="249" formatCode="_(* #,##0_);_(* \(#,##0\);_(* &quot;-&quot;??_);_(@_)">
                  <c:v>40.628424539280751</c:v>
                </c:pt>
                <c:pt idx="250" formatCode="_(* #,##0_);_(* \(#,##0\);_(* &quot;-&quot;??_);_(@_)">
                  <c:v>21.77733795189177</c:v>
                </c:pt>
                <c:pt idx="251" formatCode="_(* #,##0_);_(* \(#,##0\);_(* &quot;-&quot;??_);_(@_)">
                  <c:v>19.122555158636487</c:v>
                </c:pt>
                <c:pt idx="252" formatCode="_(* #,##0_);_(* \(#,##0\);_(* &quot;-&quot;??_);_(@_)">
                  <c:v>18.623043629884361</c:v>
                </c:pt>
                <c:pt idx="253" formatCode="_(* #,##0_);_(* \(#,##0\);_(* &quot;-&quot;??_);_(@_)">
                  <c:v>16.758596002366982</c:v>
                </c:pt>
                <c:pt idx="254" formatCode="_(* #,##0_);_(* \(#,##0\);_(* &quot;-&quot;??_);_(@_)">
                  <c:v>20.21713249410714</c:v>
                </c:pt>
                <c:pt idx="255" formatCode="_(* #,##0_);_(* \(#,##0\);_(* &quot;-&quot;??_);_(@_)">
                  <c:v>18.953928727460116</c:v>
                </c:pt>
                <c:pt idx="256" formatCode="_(* #,##0_);_(* \(#,##0\);_(* &quot;-&quot;??_);_(@_)">
                  <c:v>25.53841876334133</c:v>
                </c:pt>
                <c:pt idx="257" formatCode="_(* #,##0_);_(* \(#,##0\);_(* &quot;-&quot;??_);_(@_)">
                  <c:v>23.244712939523271</c:v>
                </c:pt>
                <c:pt idx="258" formatCode="_(* #,##0_);_(* \(#,##0\);_(* &quot;-&quot;??_);_(@_)">
                  <c:v>21.467622209302327</c:v>
                </c:pt>
                <c:pt idx="259" formatCode="_(* #,##0_);_(* \(#,##0\);_(* &quot;-&quot;??_);_(@_)">
                  <c:v>12.146744942092335</c:v>
                </c:pt>
                <c:pt idx="260" formatCode="_(* #,##0_);_(* \(#,##0\);_(* &quot;-&quot;??_);_(@_)">
                  <c:v>9.6653501844208307</c:v>
                </c:pt>
                <c:pt idx="261" formatCode="_(* #,##0_);_(* \(#,##0\);_(* &quot;-&quot;??_);_(@_)">
                  <c:v>7.1198896870114154</c:v>
                </c:pt>
                <c:pt idx="262" formatCode="_(* #,##0_);_(* \(#,##0\);_(* &quot;-&quot;??_);_(@_)">
                  <c:v>3.7680962237360842</c:v>
                </c:pt>
                <c:pt idx="263" formatCode="_(* #,##0_);_(* \(#,##0\);_(* &quot;-&quot;??_);_(@_)">
                  <c:v>4.3944589962406022</c:v>
                </c:pt>
                <c:pt idx="264" formatCode="_(* #,##0_);_(* \(#,##0\);_(* &quot;-&quot;??_);_(@_)">
                  <c:v>13.040347850539092</c:v>
                </c:pt>
                <c:pt idx="265" formatCode="_(* #,##0_);_(* \(#,##0\);_(* &quot;-&quot;??_);_(@_)">
                  <c:v>39.39777397387401</c:v>
                </c:pt>
                <c:pt idx="266" formatCode="_(* #,##0_);_(* \(#,##0\);_(* &quot;-&quot;??_);_(@_)">
                  <c:v>48.917433584140788</c:v>
                </c:pt>
                <c:pt idx="267" formatCode="_(* #,##0_);_(* \(#,##0\);_(* &quot;-&quot;??_);_(@_)">
                  <c:v>29.974489096994336</c:v>
                </c:pt>
                <c:pt idx="268" formatCode="_(* #,##0_);_(* \(#,##0\);_(* &quot;-&quot;??_);_(@_)">
                  <c:v>20.384401005424444</c:v>
                </c:pt>
                <c:pt idx="269" formatCode="_(* #,##0_);_(* \(#,##0\);_(* &quot;-&quot;??_);_(@_)">
                  <c:v>14.054526056149371</c:v>
                </c:pt>
                <c:pt idx="270" formatCode="_(* #,##0_);_(* \(#,##0\);_(* &quot;-&quot;??_);_(@_)">
                  <c:v>12.875132623798782</c:v>
                </c:pt>
                <c:pt idx="271" formatCode="_(* #,##0_);_(* \(#,##0\);_(* &quot;-&quot;??_);_(@_)">
                  <c:v>207.15810483919674</c:v>
                </c:pt>
                <c:pt idx="272" formatCode="_(* #,##0_);_(* \(#,##0\);_(* &quot;-&quot;??_);_(@_)">
                  <c:v>131.72478414665215</c:v>
                </c:pt>
                <c:pt idx="273" formatCode="_(* #,##0_);_(* \(#,##0\);_(* &quot;-&quot;??_);_(@_)">
                  <c:v>82.415346772650977</c:v>
                </c:pt>
                <c:pt idx="274" formatCode="_(* #,##0_);_(* \(#,##0\);_(* &quot;-&quot;??_);_(@_)">
                  <c:v>84.002982411705261</c:v>
                </c:pt>
                <c:pt idx="275" formatCode="_(* #,##0_);_(* \(#,##0\);_(* &quot;-&quot;??_);_(@_)">
                  <c:v>150.033077127241</c:v>
                </c:pt>
                <c:pt idx="276" formatCode="_(* #,##0_);_(* \(#,##0\);_(* &quot;-&quot;??_);_(@_)">
                  <c:v>212.85466079699754</c:v>
                </c:pt>
                <c:pt idx="277" formatCode="_(* #,##0_);_(* \(#,##0\);_(* &quot;-&quot;??_);_(@_)">
                  <c:v>163.2872349560192</c:v>
                </c:pt>
                <c:pt idx="278" formatCode="_(* #,##0_);_(* \(#,##0\);_(* &quot;-&quot;??_);_(@_)">
                  <c:v>142.84842667724166</c:v>
                </c:pt>
                <c:pt idx="279" formatCode="_(* #,##0_);_(* \(#,##0\);_(* &quot;-&quot;??_);_(@_)">
                  <c:v>169.49245858828374</c:v>
                </c:pt>
                <c:pt idx="280" formatCode="_(* #,##0_);_(* \(#,##0\);_(* &quot;-&quot;??_);_(@_)">
                  <c:v>153.4293671632353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2-4ACC-ABDF-4DEED1620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061328"/>
        <c:axId val="503510544"/>
      </c:lineChart>
      <c:dateAx>
        <c:axId val="506859240"/>
        <c:scaling>
          <c:orientation val="minMax"/>
          <c:min val="39448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63176"/>
        <c:crosses val="autoZero"/>
        <c:auto val="1"/>
        <c:lblOffset val="100"/>
        <c:baseTimeUnit val="months"/>
        <c:majorUnit val="12"/>
        <c:majorTimeUnit val="months"/>
      </c:dateAx>
      <c:valAx>
        <c:axId val="50686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859240"/>
        <c:crosses val="autoZero"/>
        <c:crossBetween val="between"/>
      </c:valAx>
      <c:valAx>
        <c:axId val="5035105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61328"/>
        <c:crosses val="max"/>
        <c:crossBetween val="between"/>
      </c:valAx>
      <c:dateAx>
        <c:axId val="50506132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035105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 Money Demand</a:t>
            </a:r>
            <a:r>
              <a:rPr lang="en-US" baseline="0"/>
              <a:t> (M/P) (December 2016=1)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effectLst/>
          </c:spPr>
          <c:marker>
            <c:symbol val="none"/>
          </c:marker>
          <c:cat>
            <c:numRef>
              <c:f>'Monthly Raw'!$HJ$4:$JY$4</c:f>
              <c:numCache>
                <c:formatCode>m/d/yyyy</c:formatCode>
                <c:ptCount val="68"/>
                <c:pt idx="0">
                  <c:v>41609</c:v>
                </c:pt>
                <c:pt idx="1">
                  <c:v>41640</c:v>
                </c:pt>
                <c:pt idx="2">
                  <c:v>41671</c:v>
                </c:pt>
                <c:pt idx="3">
                  <c:v>41699</c:v>
                </c:pt>
                <c:pt idx="4">
                  <c:v>41730</c:v>
                </c:pt>
                <c:pt idx="5">
                  <c:v>41760</c:v>
                </c:pt>
                <c:pt idx="6">
                  <c:v>41791</c:v>
                </c:pt>
                <c:pt idx="7">
                  <c:v>41821</c:v>
                </c:pt>
                <c:pt idx="8">
                  <c:v>41852</c:v>
                </c:pt>
                <c:pt idx="9">
                  <c:v>41883</c:v>
                </c:pt>
                <c:pt idx="10">
                  <c:v>41913</c:v>
                </c:pt>
                <c:pt idx="11">
                  <c:v>41944</c:v>
                </c:pt>
                <c:pt idx="12">
                  <c:v>41974</c:v>
                </c:pt>
                <c:pt idx="13">
                  <c:v>42005</c:v>
                </c:pt>
                <c:pt idx="14">
                  <c:v>42036</c:v>
                </c:pt>
                <c:pt idx="15">
                  <c:v>42064</c:v>
                </c:pt>
                <c:pt idx="16">
                  <c:v>42095</c:v>
                </c:pt>
                <c:pt idx="17">
                  <c:v>42125</c:v>
                </c:pt>
                <c:pt idx="18">
                  <c:v>42156</c:v>
                </c:pt>
                <c:pt idx="19">
                  <c:v>42186</c:v>
                </c:pt>
                <c:pt idx="20">
                  <c:v>42217</c:v>
                </c:pt>
                <c:pt idx="21">
                  <c:v>42248</c:v>
                </c:pt>
                <c:pt idx="22">
                  <c:v>42278</c:v>
                </c:pt>
                <c:pt idx="23">
                  <c:v>42309</c:v>
                </c:pt>
                <c:pt idx="24">
                  <c:v>42339</c:v>
                </c:pt>
                <c:pt idx="25">
                  <c:v>42370</c:v>
                </c:pt>
                <c:pt idx="26">
                  <c:v>42401</c:v>
                </c:pt>
                <c:pt idx="27">
                  <c:v>42430</c:v>
                </c:pt>
                <c:pt idx="28">
                  <c:v>42461</c:v>
                </c:pt>
                <c:pt idx="29">
                  <c:v>42491</c:v>
                </c:pt>
                <c:pt idx="30">
                  <c:v>42522</c:v>
                </c:pt>
                <c:pt idx="31">
                  <c:v>42552</c:v>
                </c:pt>
                <c:pt idx="32">
                  <c:v>42583</c:v>
                </c:pt>
                <c:pt idx="33">
                  <c:v>42614</c:v>
                </c:pt>
                <c:pt idx="34">
                  <c:v>42644</c:v>
                </c:pt>
                <c:pt idx="35">
                  <c:v>42675</c:v>
                </c:pt>
                <c:pt idx="36">
                  <c:v>42705</c:v>
                </c:pt>
                <c:pt idx="37">
                  <c:v>42736</c:v>
                </c:pt>
                <c:pt idx="38">
                  <c:v>42767</c:v>
                </c:pt>
                <c:pt idx="39">
                  <c:v>42795</c:v>
                </c:pt>
                <c:pt idx="40">
                  <c:v>42826</c:v>
                </c:pt>
                <c:pt idx="41">
                  <c:v>42856</c:v>
                </c:pt>
                <c:pt idx="42">
                  <c:v>42887</c:v>
                </c:pt>
                <c:pt idx="43">
                  <c:v>42917</c:v>
                </c:pt>
                <c:pt idx="44">
                  <c:v>42948</c:v>
                </c:pt>
                <c:pt idx="45">
                  <c:v>42979</c:v>
                </c:pt>
                <c:pt idx="46">
                  <c:v>43009</c:v>
                </c:pt>
                <c:pt idx="47">
                  <c:v>43040</c:v>
                </c:pt>
                <c:pt idx="48">
                  <c:v>43070</c:v>
                </c:pt>
                <c:pt idx="49">
                  <c:v>43101</c:v>
                </c:pt>
                <c:pt idx="50">
                  <c:v>43132</c:v>
                </c:pt>
                <c:pt idx="51">
                  <c:v>43160</c:v>
                </c:pt>
                <c:pt idx="52">
                  <c:v>43191</c:v>
                </c:pt>
                <c:pt idx="53">
                  <c:v>43221</c:v>
                </c:pt>
                <c:pt idx="54">
                  <c:v>43252</c:v>
                </c:pt>
                <c:pt idx="55">
                  <c:v>43282</c:v>
                </c:pt>
                <c:pt idx="56">
                  <c:v>43313</c:v>
                </c:pt>
                <c:pt idx="57">
                  <c:v>43344</c:v>
                </c:pt>
                <c:pt idx="58">
                  <c:v>43374</c:v>
                </c:pt>
                <c:pt idx="59">
                  <c:v>43405</c:v>
                </c:pt>
                <c:pt idx="60">
                  <c:v>43435</c:v>
                </c:pt>
                <c:pt idx="61">
                  <c:v>43466</c:v>
                </c:pt>
                <c:pt idx="62">
                  <c:v>43497</c:v>
                </c:pt>
                <c:pt idx="63">
                  <c:v>43525</c:v>
                </c:pt>
                <c:pt idx="64">
                  <c:v>43556</c:v>
                </c:pt>
                <c:pt idx="65">
                  <c:v>43586</c:v>
                </c:pt>
                <c:pt idx="66">
                  <c:v>43617</c:v>
                </c:pt>
                <c:pt idx="67">
                  <c:v>43647</c:v>
                </c:pt>
              </c:numCache>
            </c:numRef>
          </c:cat>
          <c:val>
            <c:numRef>
              <c:f>'Monthly Raw'!$HJ$26:$JY$26</c:f>
              <c:numCache>
                <c:formatCode>0%</c:formatCode>
                <c:ptCount val="68"/>
                <c:pt idx="36">
                  <c:v>1</c:v>
                </c:pt>
                <c:pt idx="37">
                  <c:v>0.94054060319481192</c:v>
                </c:pt>
                <c:pt idx="38">
                  <c:v>0.90430088673240983</c:v>
                </c:pt>
                <c:pt idx="39">
                  <c:v>0.89429423975918554</c:v>
                </c:pt>
                <c:pt idx="40">
                  <c:v>0.921527910913852</c:v>
                </c:pt>
                <c:pt idx="41">
                  <c:v>1.0287260453067697</c:v>
                </c:pt>
                <c:pt idx="42">
                  <c:v>1.1004864494653106</c:v>
                </c:pt>
                <c:pt idx="43">
                  <c:v>1.2426943525275727</c:v>
                </c:pt>
                <c:pt idx="44">
                  <c:v>1.1911509693812066</c:v>
                </c:pt>
                <c:pt idx="45">
                  <c:v>1.2145995036338328</c:v>
                </c:pt>
                <c:pt idx="46">
                  <c:v>1.200841628597584</c:v>
                </c:pt>
                <c:pt idx="47">
                  <c:v>1.4531427724391812</c:v>
                </c:pt>
                <c:pt idx="48">
                  <c:v>1.2873209127951595</c:v>
                </c:pt>
                <c:pt idx="49">
                  <c:v>1.1032094003604693</c:v>
                </c:pt>
                <c:pt idx="50">
                  <c:v>1.0636387830470873</c:v>
                </c:pt>
                <c:pt idx="51">
                  <c:v>1.2655221508778465</c:v>
                </c:pt>
                <c:pt idx="52">
                  <c:v>1.3709313316453779</c:v>
                </c:pt>
                <c:pt idx="53">
                  <c:v>1.1469900189538038</c:v>
                </c:pt>
                <c:pt idx="54">
                  <c:v>0.86565419791490705</c:v>
                </c:pt>
                <c:pt idx="55">
                  <c:v>0.85871410676928128</c:v>
                </c:pt>
                <c:pt idx="56">
                  <c:v>0.9682268358891668</c:v>
                </c:pt>
                <c:pt idx="57">
                  <c:v>0.93346596528713144</c:v>
                </c:pt>
                <c:pt idx="58">
                  <c:v>0.84318794180787282</c:v>
                </c:pt>
                <c:pt idx="59">
                  <c:v>0.62311568442832177</c:v>
                </c:pt>
                <c:pt idx="60">
                  <c:v>0.67417772411058363</c:v>
                </c:pt>
                <c:pt idx="61">
                  <c:v>0.4486685344319371</c:v>
                </c:pt>
                <c:pt idx="62">
                  <c:v>0.37113579964206678</c:v>
                </c:pt>
                <c:pt idx="63">
                  <c:v>0.38743672989404648</c:v>
                </c:pt>
                <c:pt idx="64">
                  <c:v>0.35837593323293632</c:v>
                </c:pt>
                <c:pt idx="65">
                  <c:v>0.32688823275491175</c:v>
                </c:pt>
                <c:pt idx="66">
                  <c:v>0.32209105796642912</c:v>
                </c:pt>
                <c:pt idx="67">
                  <c:v>0.35900102380051807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F-4AFE-8E98-27C945BFC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349496"/>
        <c:axId val="436350152"/>
      </c:lineChart>
      <c:dateAx>
        <c:axId val="436349496"/>
        <c:scaling>
          <c:orientation val="minMax"/>
          <c:max val="43800"/>
          <c:min val="42705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50152"/>
        <c:crosses val="autoZero"/>
        <c:auto val="1"/>
        <c:lblOffset val="100"/>
        <c:baseTimeUnit val="months"/>
      </c:dateAx>
      <c:valAx>
        <c:axId val="43635015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349496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Recaudación Tributaria no Petrolera Mensual (USDmm)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Raw'!$B$54</c:f>
              <c:strCache>
                <c:ptCount val="1"/>
                <c:pt idx="0">
                  <c:v>Recaudacion SENIAT (TdC Paralelo)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'Monthly Raw'!$C$4:$KW$4</c:f>
              <c:numCache>
                <c:formatCode>m/d/yyyy</c:formatCode>
                <c:ptCount val="307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  <c:pt idx="156">
                  <c:v>39814</c:v>
                </c:pt>
                <c:pt idx="157">
                  <c:v>39845</c:v>
                </c:pt>
                <c:pt idx="158">
                  <c:v>39873</c:v>
                </c:pt>
                <c:pt idx="159">
                  <c:v>39904</c:v>
                </c:pt>
                <c:pt idx="160">
                  <c:v>39934</c:v>
                </c:pt>
                <c:pt idx="161">
                  <c:v>39965</c:v>
                </c:pt>
                <c:pt idx="162">
                  <c:v>39995</c:v>
                </c:pt>
                <c:pt idx="163">
                  <c:v>40026</c:v>
                </c:pt>
                <c:pt idx="164">
                  <c:v>40057</c:v>
                </c:pt>
                <c:pt idx="165">
                  <c:v>40087</c:v>
                </c:pt>
                <c:pt idx="166">
                  <c:v>40118</c:v>
                </c:pt>
                <c:pt idx="167">
                  <c:v>40148</c:v>
                </c:pt>
                <c:pt idx="168">
                  <c:v>40179</c:v>
                </c:pt>
                <c:pt idx="169">
                  <c:v>40210</c:v>
                </c:pt>
                <c:pt idx="170">
                  <c:v>40238</c:v>
                </c:pt>
                <c:pt idx="171">
                  <c:v>40269</c:v>
                </c:pt>
                <c:pt idx="172">
                  <c:v>40299</c:v>
                </c:pt>
                <c:pt idx="173">
                  <c:v>40330</c:v>
                </c:pt>
                <c:pt idx="174">
                  <c:v>40360</c:v>
                </c:pt>
                <c:pt idx="175">
                  <c:v>40391</c:v>
                </c:pt>
                <c:pt idx="176">
                  <c:v>40422</c:v>
                </c:pt>
                <c:pt idx="177">
                  <c:v>40452</c:v>
                </c:pt>
                <c:pt idx="178">
                  <c:v>40483</c:v>
                </c:pt>
                <c:pt idx="179">
                  <c:v>40513</c:v>
                </c:pt>
                <c:pt idx="180">
                  <c:v>40544</c:v>
                </c:pt>
                <c:pt idx="181">
                  <c:v>40575</c:v>
                </c:pt>
                <c:pt idx="182">
                  <c:v>40603</c:v>
                </c:pt>
                <c:pt idx="183">
                  <c:v>40634</c:v>
                </c:pt>
                <c:pt idx="184">
                  <c:v>40664</c:v>
                </c:pt>
                <c:pt idx="185">
                  <c:v>40695</c:v>
                </c:pt>
                <c:pt idx="186">
                  <c:v>40725</c:v>
                </c:pt>
                <c:pt idx="187">
                  <c:v>40756</c:v>
                </c:pt>
                <c:pt idx="188">
                  <c:v>40787</c:v>
                </c:pt>
                <c:pt idx="189">
                  <c:v>40817</c:v>
                </c:pt>
                <c:pt idx="190">
                  <c:v>40848</c:v>
                </c:pt>
                <c:pt idx="191">
                  <c:v>40878</c:v>
                </c:pt>
                <c:pt idx="192">
                  <c:v>40909</c:v>
                </c:pt>
                <c:pt idx="193">
                  <c:v>40940</c:v>
                </c:pt>
                <c:pt idx="194">
                  <c:v>40969</c:v>
                </c:pt>
                <c:pt idx="195">
                  <c:v>41000</c:v>
                </c:pt>
                <c:pt idx="196">
                  <c:v>41030</c:v>
                </c:pt>
                <c:pt idx="197">
                  <c:v>41061</c:v>
                </c:pt>
                <c:pt idx="198">
                  <c:v>41091</c:v>
                </c:pt>
                <c:pt idx="199">
                  <c:v>41122</c:v>
                </c:pt>
                <c:pt idx="200">
                  <c:v>41153</c:v>
                </c:pt>
                <c:pt idx="201">
                  <c:v>41183</c:v>
                </c:pt>
                <c:pt idx="202">
                  <c:v>41214</c:v>
                </c:pt>
                <c:pt idx="203">
                  <c:v>41244</c:v>
                </c:pt>
                <c:pt idx="204">
                  <c:v>41275</c:v>
                </c:pt>
                <c:pt idx="205">
                  <c:v>41306</c:v>
                </c:pt>
                <c:pt idx="206">
                  <c:v>41334</c:v>
                </c:pt>
                <c:pt idx="207">
                  <c:v>41365</c:v>
                </c:pt>
                <c:pt idx="208">
                  <c:v>41395</c:v>
                </c:pt>
                <c:pt idx="209">
                  <c:v>41426</c:v>
                </c:pt>
                <c:pt idx="210">
                  <c:v>41456</c:v>
                </c:pt>
                <c:pt idx="211">
                  <c:v>41487</c:v>
                </c:pt>
                <c:pt idx="212">
                  <c:v>41518</c:v>
                </c:pt>
                <c:pt idx="213">
                  <c:v>41548</c:v>
                </c:pt>
                <c:pt idx="214">
                  <c:v>41579</c:v>
                </c:pt>
                <c:pt idx="215">
                  <c:v>41609</c:v>
                </c:pt>
                <c:pt idx="216">
                  <c:v>41640</c:v>
                </c:pt>
                <c:pt idx="217">
                  <c:v>41671</c:v>
                </c:pt>
                <c:pt idx="218">
                  <c:v>41699</c:v>
                </c:pt>
                <c:pt idx="219">
                  <c:v>41730</c:v>
                </c:pt>
                <c:pt idx="220">
                  <c:v>41760</c:v>
                </c:pt>
                <c:pt idx="221">
                  <c:v>41791</c:v>
                </c:pt>
                <c:pt idx="222">
                  <c:v>41821</c:v>
                </c:pt>
                <c:pt idx="223">
                  <c:v>41852</c:v>
                </c:pt>
                <c:pt idx="224">
                  <c:v>41883</c:v>
                </c:pt>
                <c:pt idx="225">
                  <c:v>41913</c:v>
                </c:pt>
                <c:pt idx="226">
                  <c:v>41944</c:v>
                </c:pt>
                <c:pt idx="227">
                  <c:v>41974</c:v>
                </c:pt>
                <c:pt idx="228">
                  <c:v>42005</c:v>
                </c:pt>
                <c:pt idx="229">
                  <c:v>42036</c:v>
                </c:pt>
                <c:pt idx="230">
                  <c:v>42064</c:v>
                </c:pt>
                <c:pt idx="231">
                  <c:v>42095</c:v>
                </c:pt>
                <c:pt idx="232">
                  <c:v>42125</c:v>
                </c:pt>
                <c:pt idx="233">
                  <c:v>42156</c:v>
                </c:pt>
                <c:pt idx="234">
                  <c:v>42186</c:v>
                </c:pt>
                <c:pt idx="235">
                  <c:v>42217</c:v>
                </c:pt>
                <c:pt idx="236">
                  <c:v>42248</c:v>
                </c:pt>
                <c:pt idx="237">
                  <c:v>42278</c:v>
                </c:pt>
                <c:pt idx="238">
                  <c:v>42309</c:v>
                </c:pt>
                <c:pt idx="239">
                  <c:v>42339</c:v>
                </c:pt>
                <c:pt idx="240">
                  <c:v>42370</c:v>
                </c:pt>
                <c:pt idx="241">
                  <c:v>42401</c:v>
                </c:pt>
                <c:pt idx="242">
                  <c:v>42430</c:v>
                </c:pt>
                <c:pt idx="243">
                  <c:v>42461</c:v>
                </c:pt>
                <c:pt idx="244">
                  <c:v>42491</c:v>
                </c:pt>
                <c:pt idx="245">
                  <c:v>42522</c:v>
                </c:pt>
                <c:pt idx="246">
                  <c:v>42552</c:v>
                </c:pt>
                <c:pt idx="247">
                  <c:v>42583</c:v>
                </c:pt>
                <c:pt idx="248">
                  <c:v>42614</c:v>
                </c:pt>
                <c:pt idx="249">
                  <c:v>42644</c:v>
                </c:pt>
                <c:pt idx="250">
                  <c:v>42675</c:v>
                </c:pt>
                <c:pt idx="251">
                  <c:v>42705</c:v>
                </c:pt>
                <c:pt idx="252">
                  <c:v>42736</c:v>
                </c:pt>
                <c:pt idx="253">
                  <c:v>42767</c:v>
                </c:pt>
                <c:pt idx="254">
                  <c:v>42795</c:v>
                </c:pt>
                <c:pt idx="255">
                  <c:v>42826</c:v>
                </c:pt>
                <c:pt idx="256">
                  <c:v>42856</c:v>
                </c:pt>
                <c:pt idx="257">
                  <c:v>42887</c:v>
                </c:pt>
                <c:pt idx="258">
                  <c:v>42917</c:v>
                </c:pt>
                <c:pt idx="259">
                  <c:v>42948</c:v>
                </c:pt>
                <c:pt idx="260">
                  <c:v>42979</c:v>
                </c:pt>
                <c:pt idx="261">
                  <c:v>43009</c:v>
                </c:pt>
                <c:pt idx="262">
                  <c:v>43040</c:v>
                </c:pt>
                <c:pt idx="263">
                  <c:v>43070</c:v>
                </c:pt>
                <c:pt idx="264">
                  <c:v>43101</c:v>
                </c:pt>
                <c:pt idx="265">
                  <c:v>43132</c:v>
                </c:pt>
                <c:pt idx="266">
                  <c:v>43160</c:v>
                </c:pt>
                <c:pt idx="267">
                  <c:v>43191</c:v>
                </c:pt>
                <c:pt idx="268">
                  <c:v>43221</c:v>
                </c:pt>
                <c:pt idx="269">
                  <c:v>43252</c:v>
                </c:pt>
                <c:pt idx="270">
                  <c:v>43282</c:v>
                </c:pt>
                <c:pt idx="271">
                  <c:v>43313</c:v>
                </c:pt>
                <c:pt idx="272">
                  <c:v>43344</c:v>
                </c:pt>
                <c:pt idx="273">
                  <c:v>43374</c:v>
                </c:pt>
                <c:pt idx="274">
                  <c:v>43405</c:v>
                </c:pt>
                <c:pt idx="275">
                  <c:v>43435</c:v>
                </c:pt>
                <c:pt idx="276">
                  <c:v>43466</c:v>
                </c:pt>
                <c:pt idx="277">
                  <c:v>43497</c:v>
                </c:pt>
                <c:pt idx="278">
                  <c:v>43525</c:v>
                </c:pt>
                <c:pt idx="279">
                  <c:v>43556</c:v>
                </c:pt>
                <c:pt idx="280">
                  <c:v>43586</c:v>
                </c:pt>
                <c:pt idx="281">
                  <c:v>43617</c:v>
                </c:pt>
                <c:pt idx="282">
                  <c:v>43647</c:v>
                </c:pt>
                <c:pt idx="283">
                  <c:v>43678</c:v>
                </c:pt>
                <c:pt idx="284">
                  <c:v>43709</c:v>
                </c:pt>
                <c:pt idx="285">
                  <c:v>43739</c:v>
                </c:pt>
                <c:pt idx="286">
                  <c:v>43770</c:v>
                </c:pt>
                <c:pt idx="287">
                  <c:v>43800</c:v>
                </c:pt>
                <c:pt idx="288">
                  <c:v>43831</c:v>
                </c:pt>
                <c:pt idx="289">
                  <c:v>43862</c:v>
                </c:pt>
                <c:pt idx="290">
                  <c:v>43891</c:v>
                </c:pt>
                <c:pt idx="291">
                  <c:v>43922</c:v>
                </c:pt>
                <c:pt idx="292">
                  <c:v>43952</c:v>
                </c:pt>
                <c:pt idx="293">
                  <c:v>43983</c:v>
                </c:pt>
                <c:pt idx="294">
                  <c:v>44013</c:v>
                </c:pt>
                <c:pt idx="295">
                  <c:v>44044</c:v>
                </c:pt>
                <c:pt idx="296">
                  <c:v>44075</c:v>
                </c:pt>
                <c:pt idx="297">
                  <c:v>44105</c:v>
                </c:pt>
                <c:pt idx="298">
                  <c:v>44136</c:v>
                </c:pt>
                <c:pt idx="299">
                  <c:v>44166</c:v>
                </c:pt>
                <c:pt idx="300">
                  <c:v>44197</c:v>
                </c:pt>
                <c:pt idx="301">
                  <c:v>44228</c:v>
                </c:pt>
                <c:pt idx="302">
                  <c:v>44256</c:v>
                </c:pt>
                <c:pt idx="303">
                  <c:v>44287</c:v>
                </c:pt>
                <c:pt idx="304">
                  <c:v>44317</c:v>
                </c:pt>
                <c:pt idx="305">
                  <c:v>44348</c:v>
                </c:pt>
                <c:pt idx="306">
                  <c:v>44378</c:v>
                </c:pt>
              </c:numCache>
            </c:numRef>
          </c:cat>
          <c:val>
            <c:numRef>
              <c:f>'Monthly Raw'!$C$54:$KW$54</c:f>
              <c:numCache>
                <c:formatCode>General</c:formatCode>
                <c:ptCount val="307"/>
                <c:pt idx="132" formatCode="_(* #,##0_);_(* \(#,##0\);_(* &quot;-&quot;??_);_(@_)">
                  <c:v>1010.2821328988654</c:v>
                </c:pt>
                <c:pt idx="133" formatCode="_(* #,##0_);_(* \(#,##0\);_(* &quot;-&quot;??_);_(@_)">
                  <c:v>839.57154787887396</c:v>
                </c:pt>
                <c:pt idx="134" formatCode="_(* #,##0_);_(* \(#,##0\);_(* &quot;-&quot;??_);_(@_)">
                  <c:v>1549.597623172526</c:v>
                </c:pt>
                <c:pt idx="135" formatCode="_(* #,##0_);_(* \(#,##0\);_(* &quot;-&quot;??_);_(@_)">
                  <c:v>1429.6016737183816</c:v>
                </c:pt>
                <c:pt idx="136" formatCode="_(* #,##0_);_(* \(#,##0\);_(* &quot;-&quot;??_);_(@_)">
                  <c:v>959.44035535617422</c:v>
                </c:pt>
                <c:pt idx="137" formatCode="_(* #,##0_);_(* \(#,##0\);_(* &quot;-&quot;??_);_(@_)">
                  <c:v>1112.2084087220874</c:v>
                </c:pt>
                <c:pt idx="138" formatCode="_(* #,##0_);_(* \(#,##0\);_(* &quot;-&quot;??_);_(@_)">
                  <c:v>1046.4227507905716</c:v>
                </c:pt>
                <c:pt idx="139" formatCode="_(* #,##0_);_(* \(#,##0\);_(* &quot;-&quot;??_);_(@_)">
                  <c:v>1009.7914279089092</c:v>
                </c:pt>
                <c:pt idx="140" formatCode="_(* #,##0_);_(* \(#,##0\);_(* &quot;-&quot;??_);_(@_)">
                  <c:v>902.84639310866407</c:v>
                </c:pt>
                <c:pt idx="141" formatCode="_(* #,##0_);_(* \(#,##0\);_(* &quot;-&quot;??_);_(@_)">
                  <c:v>772.14936000312912</c:v>
                </c:pt>
                <c:pt idx="142" formatCode="_(* #,##0_);_(* \(#,##0\);_(* &quot;-&quot;??_);_(@_)">
                  <c:v>846.15301688215777</c:v>
                </c:pt>
                <c:pt idx="143" formatCode="_(* #,##0_);_(* \(#,##0\);_(* &quot;-&quot;??_);_(@_)">
                  <c:v>1055.0977720467997</c:v>
                </c:pt>
                <c:pt idx="144" formatCode="_(* #,##0_);_(* \(#,##0\);_(* &quot;-&quot;??_);_(@_)">
                  <c:v>745.7832802683921</c:v>
                </c:pt>
                <c:pt idx="145" formatCode="_(* #,##0_);_(* \(#,##0\);_(* &quot;-&quot;??_);_(@_)">
                  <c:v>745.08023030894719</c:v>
                </c:pt>
                <c:pt idx="146" formatCode="_(* #,##0_);_(* \(#,##0\);_(* &quot;-&quot;??_);_(@_)">
                  <c:v>1644.4585915861003</c:v>
                </c:pt>
                <c:pt idx="147" formatCode="_(* #,##0_);_(* \(#,##0\);_(* &quot;-&quot;??_);_(@_)">
                  <c:v>1903.4138699936907</c:v>
                </c:pt>
                <c:pt idx="148" formatCode="_(* #,##0_);_(* \(#,##0\);_(* &quot;-&quot;??_);_(@_)">
                  <c:v>1229.7873227860005</c:v>
                </c:pt>
                <c:pt idx="149" formatCode="_(* #,##0_);_(* \(#,##0\);_(* &quot;-&quot;??_);_(@_)">
                  <c:v>1509.7885894721412</c:v>
                </c:pt>
                <c:pt idx="150" formatCode="_(* #,##0_);_(* \(#,##0\);_(* &quot;-&quot;??_);_(@_)">
                  <c:v>1708.37852404963</c:v>
                </c:pt>
                <c:pt idx="151" formatCode="_(* #,##0_);_(* \(#,##0\);_(* &quot;-&quot;??_);_(@_)">
                  <c:v>1576.9651517450536</c:v>
                </c:pt>
                <c:pt idx="152" formatCode="_(* #,##0_);_(* \(#,##0\);_(* &quot;-&quot;??_);_(@_)">
                  <c:v>1412.6806231879696</c:v>
                </c:pt>
                <c:pt idx="153" formatCode="_(* #,##0_);_(* \(#,##0\);_(* &quot;-&quot;??_);_(@_)">
                  <c:v>1216.4699189783883</c:v>
                </c:pt>
                <c:pt idx="154" formatCode="_(* #,##0_);_(* \(#,##0\);_(* &quot;-&quot;??_);_(@_)">
                  <c:v>1193.0929618542343</c:v>
                </c:pt>
                <c:pt idx="155" formatCode="_(* #,##0_);_(* \(#,##0\);_(* &quot;-&quot;??_);_(@_)">
                  <c:v>1325.9882587226562</c:v>
                </c:pt>
                <c:pt idx="156" formatCode="_(* #,##0_);_(* \(#,##0\);_(* &quot;-&quot;??_);_(@_)">
                  <c:v>883.96024481541212</c:v>
                </c:pt>
                <c:pt idx="157" formatCode="_(* #,##0_);_(* \(#,##0\);_(* &quot;-&quot;??_);_(@_)">
                  <c:v>737.52142552935095</c:v>
                </c:pt>
                <c:pt idx="158" formatCode="_(* #,##0_);_(* \(#,##0\);_(* &quot;-&quot;??_);_(@_)">
                  <c:v>1460.416294884787</c:v>
                </c:pt>
                <c:pt idx="159" formatCode="_(* #,##0_);_(* \(#,##0\);_(* &quot;-&quot;??_);_(@_)">
                  <c:v>1143.8295173082822</c:v>
                </c:pt>
                <c:pt idx="160" formatCode="_(* #,##0_);_(* \(#,##0\);_(* &quot;-&quot;??_);_(@_)">
                  <c:v>859.23058466787268</c:v>
                </c:pt>
                <c:pt idx="161" formatCode="_(* #,##0_);_(* \(#,##0\);_(* &quot;-&quot;??_);_(@_)">
                  <c:v>1002.2984551644298</c:v>
                </c:pt>
                <c:pt idx="162" formatCode="_(* #,##0_);_(* \(#,##0\);_(* &quot;-&quot;??_);_(@_)">
                  <c:v>1074.1409751764058</c:v>
                </c:pt>
                <c:pt idx="163" formatCode="_(* #,##0_);_(* \(#,##0\);_(* &quot;-&quot;??_);_(@_)">
                  <c:v>1093.0018475518793</c:v>
                </c:pt>
                <c:pt idx="164" formatCode="_(* #,##0_);_(* \(#,##0\);_(* &quot;-&quot;??_);_(@_)">
                  <c:v>1252.0012244863353</c:v>
                </c:pt>
                <c:pt idx="165" formatCode="_(* #,##0_);_(* \(#,##0\);_(* &quot;-&quot;??_);_(@_)">
                  <c:v>1316.964852649053</c:v>
                </c:pt>
                <c:pt idx="166" formatCode="_(* #,##0_);_(* \(#,##0\);_(* &quot;-&quot;??_);_(@_)">
                  <c:v>1426.6099295446622</c:v>
                </c:pt>
                <c:pt idx="167" formatCode="_(* #,##0_);_(* \(#,##0\);_(* &quot;-&quot;??_);_(@_)">
                  <c:v>1404.351999830325</c:v>
                </c:pt>
                <c:pt idx="168" formatCode="_(* #,##0_);_(* \(#,##0\);_(* &quot;-&quot;??_);_(@_)">
                  <c:v>1732.4281525264155</c:v>
                </c:pt>
                <c:pt idx="169" formatCode="_(* #,##0_);_(* \(#,##0\);_(* &quot;-&quot;??_);_(@_)">
                  <c:v>1467.0539588438146</c:v>
                </c:pt>
                <c:pt idx="170" formatCode="_(* #,##0_);_(* \(#,##0\);_(* &quot;-&quot;??_);_(@_)">
                  <c:v>1298.5766579646604</c:v>
                </c:pt>
                <c:pt idx="171" formatCode="_(* #,##0_);_(* \(#,##0\);_(* &quot;-&quot;??_);_(@_)">
                  <c:v>1240.2063454050938</c:v>
                </c:pt>
                <c:pt idx="172" formatCode="_(* #,##0_);_(* \(#,##0\);_(* &quot;-&quot;??_);_(@_)">
                  <c:v>1143.5397295597897</c:v>
                </c:pt>
                <c:pt idx="173" formatCode="_(* #,##0_);_(* \(#,##0\);_(* &quot;-&quot;??_);_(@_)">
                  <c:v>970.36750800059156</c:v>
                </c:pt>
                <c:pt idx="174" formatCode="_(* #,##0_);_(* \(#,##0\);_(* &quot;-&quot;??_);_(@_)">
                  <c:v>1029.8898111276692</c:v>
                </c:pt>
                <c:pt idx="175" formatCode="_(* #,##0_);_(* \(#,##0\);_(* &quot;-&quot;??_);_(@_)">
                  <c:v>856.7073941874603</c:v>
                </c:pt>
                <c:pt idx="176" formatCode="_(* #,##0_);_(* \(#,##0\);_(* &quot;-&quot;??_);_(@_)">
                  <c:v>1079.3690338214176</c:v>
                </c:pt>
                <c:pt idx="177" formatCode="_(* #,##0_);_(* \(#,##0\);_(* &quot;-&quot;??_);_(@_)">
                  <c:v>1394.887799272879</c:v>
                </c:pt>
                <c:pt idx="178" formatCode="_(* #,##0_);_(* \(#,##0\);_(* &quot;-&quot;??_);_(@_)">
                  <c:v>741.90224061687513</c:v>
                </c:pt>
                <c:pt idx="179" formatCode="_(* #,##0_);_(* \(#,##0\);_(* &quot;-&quot;??_);_(@_)">
                  <c:v>742.63939811111106</c:v>
                </c:pt>
                <c:pt idx="180" formatCode="_(* #,##0_);_(* \(#,##0\);_(* &quot;-&quot;??_);_(@_)">
                  <c:v>1842.5667205093757</c:v>
                </c:pt>
                <c:pt idx="181" formatCode="_(* #,##0_);_(* \(#,##0\);_(* &quot;-&quot;??_);_(@_)">
                  <c:v>1604.2889878734807</c:v>
                </c:pt>
                <c:pt idx="182" formatCode="_(* #,##0_);_(* \(#,##0\);_(* &quot;-&quot;??_);_(@_)">
                  <c:v>1427.3813297835648</c:v>
                </c:pt>
                <c:pt idx="183" formatCode="_(* #,##0_);_(* \(#,##0\);_(* &quot;-&quot;??_);_(@_)">
                  <c:v>1597.9316752997236</c:v>
                </c:pt>
                <c:pt idx="184" formatCode="_(* #,##0_);_(* \(#,##0\);_(* &quot;-&quot;??_);_(@_)">
                  <c:v>1463.4813079100088</c:v>
                </c:pt>
                <c:pt idx="185" formatCode="_(* #,##0_);_(* \(#,##0\);_(* &quot;-&quot;??_);_(@_)">
                  <c:v>1444.692535913242</c:v>
                </c:pt>
                <c:pt idx="186" formatCode="_(* #,##0_);_(* \(#,##0\);_(* &quot;-&quot;??_);_(@_)">
                  <c:v>1505.9366158795822</c:v>
                </c:pt>
                <c:pt idx="187" formatCode="_(* #,##0_);_(* \(#,##0\);_(* &quot;-&quot;??_);_(@_)">
                  <c:v>1161.0940733789266</c:v>
                </c:pt>
                <c:pt idx="188" formatCode="_(* #,##0_);_(* \(#,##0\);_(* &quot;-&quot;??_);_(@_)">
                  <c:v>1429.4333540086125</c:v>
                </c:pt>
                <c:pt idx="189" formatCode="_(* #,##0_);_(* \(#,##0\);_(* &quot;-&quot;??_);_(@_)">
                  <c:v>1624.7300107640231</c:v>
                </c:pt>
                <c:pt idx="190" formatCode="_(* #,##0_);_(* \(#,##0\);_(* &quot;-&quot;??_);_(@_)">
                  <c:v>1001.1133779949146</c:v>
                </c:pt>
                <c:pt idx="191" formatCode="_(* #,##0_);_(* \(#,##0\);_(* &quot;-&quot;??_);_(@_)">
                  <c:v>992.54337735264369</c:v>
                </c:pt>
                <c:pt idx="192" formatCode="_(* #,##0_);_(* \(#,##0\);_(* &quot;-&quot;??_);_(@_)">
                  <c:v>2320.1875997628104</c:v>
                </c:pt>
                <c:pt idx="193" formatCode="_(* #,##0_);_(* \(#,##0\);_(* &quot;-&quot;??_);_(@_)">
                  <c:v>2060.7107917752373</c:v>
                </c:pt>
                <c:pt idx="194" formatCode="_(* #,##0_);_(* \(#,##0\);_(* &quot;-&quot;??_);_(@_)">
                  <c:v>1810.0955775478981</c:v>
                </c:pt>
                <c:pt idx="195" formatCode="_(* #,##0_);_(* \(#,##0\);_(* &quot;-&quot;??_);_(@_)">
                  <c:v>1782.6985990912435</c:v>
                </c:pt>
                <c:pt idx="196" formatCode="_(* #,##0_);_(* \(#,##0\);_(* &quot;-&quot;??_);_(@_)">
                  <c:v>1707.6283267914989</c:v>
                </c:pt>
                <c:pt idx="197" formatCode="_(* #,##0_);_(* \(#,##0\);_(* &quot;-&quot;??_);_(@_)">
                  <c:v>1633.8387791905764</c:v>
                </c:pt>
                <c:pt idx="198" formatCode="_(* #,##0_);_(* \(#,##0\);_(* &quot;-&quot;??_);_(@_)">
                  <c:v>1734.3058026613271</c:v>
                </c:pt>
                <c:pt idx="199" formatCode="_(* #,##0_);_(* \(#,##0\);_(* &quot;-&quot;??_);_(@_)">
                  <c:v>1322.2931491146057</c:v>
                </c:pt>
                <c:pt idx="200" formatCode="_(* #,##0_);_(* \(#,##0\);_(* &quot;-&quot;??_);_(@_)">
                  <c:v>1345.3741670703428</c:v>
                </c:pt>
                <c:pt idx="201" formatCode="_(* #,##0_);_(* \(#,##0\);_(* &quot;-&quot;??_);_(@_)">
                  <c:v>1483.0068188112498</c:v>
                </c:pt>
                <c:pt idx="202" formatCode="_(* #,##0_);_(* \(#,##0\);_(* &quot;-&quot;??_);_(@_)">
                  <c:v>773.89544026371937</c:v>
                </c:pt>
                <c:pt idx="203" formatCode="_(* #,##0_);_(* \(#,##0\);_(* &quot;-&quot;??_);_(@_)">
                  <c:v>1210.431162800947</c:v>
                </c:pt>
                <c:pt idx="204" formatCode="_(* #,##0_);_(* \(#,##0\);_(* &quot;-&quot;??_);_(@_)">
                  <c:v>859.76512785169814</c:v>
                </c:pt>
                <c:pt idx="205" formatCode="_(* #,##0_);_(* \(#,##0\);_(* &quot;-&quot;??_);_(@_)">
                  <c:v>716.56752118735449</c:v>
                </c:pt>
                <c:pt idx="206" formatCode="_(* #,##0_);_(* \(#,##0\);_(* &quot;-&quot;??_);_(@_)">
                  <c:v>1258.6089603404544</c:v>
                </c:pt>
                <c:pt idx="207" formatCode="_(* #,##0_);_(* \(#,##0\);_(* &quot;-&quot;??_);_(@_)">
                  <c:v>803.72309433794396</c:v>
                </c:pt>
                <c:pt idx="208" formatCode="_(* #,##0_);_(* \(#,##0\);_(* &quot;-&quot;??_);_(@_)">
                  <c:v>744.25873020935546</c:v>
                </c:pt>
                <c:pt idx="209" formatCode="_(* #,##0_);_(* \(#,##0\);_(* &quot;-&quot;??_);_(@_)">
                  <c:v>738.83495961096287</c:v>
                </c:pt>
                <c:pt idx="210" formatCode="_(* #,##0_);_(* \(#,##0\);_(* &quot;-&quot;??_);_(@_)">
                  <c:v>701.45902883108295</c:v>
                </c:pt>
                <c:pt idx="211" formatCode="_(* #,##0_);_(* \(#,##0\);_(* &quot;-&quot;??_);_(@_)">
                  <c:v>700.44915673179548</c:v>
                </c:pt>
                <c:pt idx="212" formatCode="_(* #,##0_);_(* \(#,##0\);_(* &quot;-&quot;??_);_(@_)">
                  <c:v>581.80996338121736</c:v>
                </c:pt>
                <c:pt idx="213" formatCode="_(* #,##0_);_(* \(#,##0\);_(* &quot;-&quot;??_);_(@_)">
                  <c:v>550.9814570057523</c:v>
                </c:pt>
                <c:pt idx="214" formatCode="_(* #,##0_);_(* \(#,##0\);_(* &quot;-&quot;??_);_(@_)">
                  <c:v>462.49199695757767</c:v>
                </c:pt>
                <c:pt idx="215" formatCode="_(* #,##0_);_(* \(#,##0\);_(* &quot;-&quot;??_);_(@_)">
                  <c:v>487.85080212100831</c:v>
                </c:pt>
                <c:pt idx="216" formatCode="_(* #,##0_);_(* \(#,##0\);_(* &quot;-&quot;??_);_(@_)">
                  <c:v>327.59189980969984</c:v>
                </c:pt>
                <c:pt idx="217" formatCode="_(* #,##0_);_(* \(#,##0\);_(* &quot;-&quot;??_);_(@_)">
                  <c:v>258.29925341499046</c:v>
                </c:pt>
                <c:pt idx="218" formatCode="_(* #,##0_);_(* \(#,##0\);_(* &quot;-&quot;??_);_(@_)">
                  <c:v>593.95078169534725</c:v>
                </c:pt>
                <c:pt idx="219" formatCode="_(* #,##0_);_(* \(#,##0\);_(* &quot;-&quot;??_);_(@_)">
                  <c:v>479.3666789425734</c:v>
                </c:pt>
                <c:pt idx="220" formatCode="_(* #,##0_);_(* \(#,##0\);_(* &quot;-&quot;??_);_(@_)">
                  <c:v>371.42622679356595</c:v>
                </c:pt>
                <c:pt idx="221" formatCode="_(* #,##0_);_(* \(#,##0\);_(* &quot;-&quot;??_);_(@_)">
                  <c:v>504.09792026750841</c:v>
                </c:pt>
                <c:pt idx="222" formatCode="_(* #,##0_);_(* \(#,##0\);_(* &quot;-&quot;??_);_(@_)">
                  <c:v>558.91666602910072</c:v>
                </c:pt>
                <c:pt idx="223" formatCode="_(* #,##0_);_(* \(#,##0\);_(* &quot;-&quot;??_);_(@_)">
                  <c:v>517.59995979241842</c:v>
                </c:pt>
                <c:pt idx="224" formatCode="_(* #,##0_);_(* \(#,##0\);_(* &quot;-&quot;??_);_(@_)">
                  <c:v>477.98136143638203</c:v>
                </c:pt>
                <c:pt idx="225" formatCode="_(* #,##0_);_(* \(#,##0\);_(* &quot;-&quot;??_);_(@_)">
                  <c:v>483.82848953436655</c:v>
                </c:pt>
                <c:pt idx="226" formatCode="_(* #,##0_);_(* \(#,##0\);_(* &quot;-&quot;??_);_(@_)">
                  <c:v>429.54263905691477</c:v>
                </c:pt>
                <c:pt idx="227" formatCode="_(* #,##0_);_(* \(#,##0\);_(* &quot;-&quot;??_);_(@_)">
                  <c:v>352.79222859338375</c:v>
                </c:pt>
                <c:pt idx="228" formatCode="_(* #,##0_);_(* \(#,##0\);_(* &quot;-&quot;??_);_(@_)">
                  <c:v>249.89474400892658</c:v>
                </c:pt>
                <c:pt idx="229" formatCode="_(* #,##0_);_(* \(#,##0\);_(* &quot;-&quot;??_);_(@_)">
                  <c:v>246.56742158181896</c:v>
                </c:pt>
                <c:pt idx="230" formatCode="_(* #,##0_);_(* \(#,##0\);_(* &quot;-&quot;??_);_(@_)">
                  <c:v>428.30515933592693</c:v>
                </c:pt>
                <c:pt idx="231" formatCode="_(* #,##0_);_(* \(#,##0\);_(* &quot;-&quot;??_);_(@_)">
                  <c:v>291.63100113725545</c:v>
                </c:pt>
                <c:pt idx="232" formatCode="_(* #,##0_);_(* \(#,##0\);_(* &quot;-&quot;??_);_(@_)">
                  <c:v>216.95674038748643</c:v>
                </c:pt>
                <c:pt idx="233" formatCode="_(* #,##0_);_(* \(#,##0\);_(* &quot;-&quot;??_);_(@_)">
                  <c:v>198.21524760408806</c:v>
                </c:pt>
                <c:pt idx="234" formatCode="_(* #,##0_);_(* \(#,##0\);_(* &quot;-&quot;??_);_(@_)">
                  <c:v>157.14752801004386</c:v>
                </c:pt>
                <c:pt idx="235" formatCode="_(* #,##0_);_(* \(#,##0\);_(* &quot;-&quot;??_);_(@_)">
                  <c:v>150.06693328475902</c:v>
                </c:pt>
                <c:pt idx="236" formatCode="_(* #,##0_);_(* \(#,##0\);_(* &quot;-&quot;??_);_(@_)">
                  <c:v>155.79025814704434</c:v>
                </c:pt>
                <c:pt idx="237" formatCode="_(* #,##0_);_(* \(#,##0\);_(* &quot;-&quot;??_);_(@_)">
                  <c:v>152.84771192481568</c:v>
                </c:pt>
                <c:pt idx="238" formatCode="_(* #,##0_);_(* \(#,##0\);_(* &quot;-&quot;??_);_(@_)">
                  <c:v>160.99464277522338</c:v>
                </c:pt>
                <c:pt idx="239" formatCode="_(* #,##0_);_(* \(#,##0\);_(* &quot;-&quot;??_);_(@_)">
                  <c:v>183.16770629926995</c:v>
                </c:pt>
                <c:pt idx="240" formatCode="_(* #,##0_);_(* \(#,##0\);_(* &quot;-&quot;??_);_(@_)">
                  <c:v>143.20667265191727</c:v>
                </c:pt>
                <c:pt idx="241" formatCode="_(* #,##0_);_(* \(#,##0\);_(* &quot;-&quot;??_);_(@_)">
                  <c:v>122.92308395053227</c:v>
                </c:pt>
                <c:pt idx="242" formatCode="_(* #,##0_);_(* \(#,##0\);_(* &quot;-&quot;??_);_(@_)">
                  <c:v>265.9627924226026</c:v>
                </c:pt>
                <c:pt idx="243" formatCode="_(* #,##0_);_(* \(#,##0\);_(* &quot;-&quot;??_);_(@_)">
                  <c:v>174.33314677658237</c:v>
                </c:pt>
                <c:pt idx="244" formatCode="_(* #,##0_);_(* \(#,##0\);_(* &quot;-&quot;??_);_(@_)">
                  <c:v>188.01407241158293</c:v>
                </c:pt>
                <c:pt idx="245" formatCode="_(* #,##0_);_(* \(#,##0\);_(* &quot;-&quot;??_);_(@_)">
                  <c:v>250.94276173493211</c:v>
                </c:pt>
                <c:pt idx="246" formatCode="_(* #,##0_);_(* \(#,##0\);_(* &quot;-&quot;??_);_(@_)">
                  <c:v>261.32185112727319</c:v>
                </c:pt>
                <c:pt idx="247" formatCode="_(* #,##0_);_(* \(#,##0\);_(* &quot;-&quot;??_);_(@_)">
                  <c:v>324.66204647043941</c:v>
                </c:pt>
                <c:pt idx="248" formatCode="_(* #,##0_);_(* \(#,##0\);_(* &quot;-&quot;??_);_(@_)">
                  <c:v>314.56766748262379</c:v>
                </c:pt>
                <c:pt idx="249" formatCode="_(* #,##0_);_(* \(#,##0\);_(* &quot;-&quot;??_);_(@_)">
                  <c:v>263.96590683959818</c:v>
                </c:pt>
                <c:pt idx="250" formatCode="_(* #,##0_);_(* \(#,##0\);_(* &quot;-&quot;??_);_(@_)">
                  <c:v>170.69268240033063</c:v>
                </c:pt>
                <c:pt idx="251" formatCode="_(* #,##0_);_(* \(#,##0\);_(* &quot;-&quot;??_);_(@_)">
                  <c:v>144.37317903904002</c:v>
                </c:pt>
                <c:pt idx="252" formatCode="_(* #,##0_);_(* \(#,##0\);_(* &quot;-&quot;??_);_(@_)">
                  <c:v>157.03874475059408</c:v>
                </c:pt>
                <c:pt idx="253" formatCode="_(* #,##0_);_(* \(#,##0\);_(* &quot;-&quot;??_);_(@_)">
                  <c:v>160.50542985953197</c:v>
                </c:pt>
                <c:pt idx="254" formatCode="_(* #,##0_);_(* \(#,##0\);_(* &quot;-&quot;??_);_(@_)">
                  <c:v>344.83438994195438</c:v>
                </c:pt>
                <c:pt idx="255" formatCode="_(* #,##0_);_(* \(#,##0\);_(* &quot;-&quot;??_);_(@_)">
                  <c:v>153.73361547064758</c:v>
                </c:pt>
                <c:pt idx="256" formatCode="_(* #,##0_);_(* \(#,##0\);_(* &quot;-&quot;??_);_(@_)">
                  <c:v>139.63060300284587</c:v>
                </c:pt>
                <c:pt idx="257" formatCode="_(* #,##0_);_(* \(#,##0\);_(* &quot;-&quot;??_);_(@_)">
                  <c:v>155.13635284696011</c:v>
                </c:pt>
                <c:pt idx="258" formatCode="_(* #,##0_);_(* \(#,##0\);_(* &quot;-&quot;??_);_(@_)">
                  <c:v>141.75712606466976</c:v>
                </c:pt>
                <c:pt idx="259" formatCode="_(* #,##0_);_(* \(#,##0\);_(* &quot;-&quot;??_);_(@_)">
                  <c:v>98.21135967486596</c:v>
                </c:pt>
                <c:pt idx="260" formatCode="_(* #,##0_);_(* \(#,##0\);_(* &quot;-&quot;??_);_(@_)">
                  <c:v>87.124279453938712</c:v>
                </c:pt>
                <c:pt idx="261" formatCode="_(* #,##0_);_(* \(#,##0\);_(* &quot;-&quot;??_);_(@_)">
                  <c:v>67.114446703381503</c:v>
                </c:pt>
                <c:pt idx="262" formatCode="_(* #,##0_);_(* \(#,##0\);_(* &quot;-&quot;??_);_(@_)">
                  <c:v>49.829419067134573</c:v>
                </c:pt>
                <c:pt idx="263" formatCode="_(* #,##0_);_(* \(#,##0\);_(* &quot;-&quot;??_);_(@_)">
                  <c:v>50.374743589705538</c:v>
                </c:pt>
                <c:pt idx="264" formatCode="_(* #,##0_);_(* \(#,##0\);_(* &quot;-&quot;??_);_(@_)">
                  <c:v>35.473524024129688</c:v>
                </c:pt>
                <c:pt idx="265" formatCode="_(* #,##0_);_(* \(#,##0\);_(* &quot;-&quot;??_);_(@_)">
                  <c:v>57.242381316645641</c:v>
                </c:pt>
                <c:pt idx="266" formatCode="_(* #,##0_);_(* \(#,##0\);_(* &quot;-&quot;??_);_(@_)">
                  <c:v>97.105497322797362</c:v>
                </c:pt>
                <c:pt idx="267" formatCode="_(* #,##0_);_(* \(#,##0\);_(* &quot;-&quot;??_);_(@_)">
                  <c:v>53.145242070116865</c:v>
                </c:pt>
                <c:pt idx="268" formatCode="_(* #,##0_);_(* \(#,##0\);_(* &quot;-&quot;??_);_(@_)">
                  <c:v>58.992537028532773</c:v>
                </c:pt>
                <c:pt idx="269" formatCode="_(* #,##0_);_(* \(#,##0\);_(* &quot;-&quot;??_);_(@_)">
                  <c:v>46.81226993865031</c:v>
                </c:pt>
                <c:pt idx="270" formatCode="_(* #,##0_);_(* \(#,##0\);_(* &quot;-&quot;??_);_(@_)">
                  <c:v>46.294860499265781</c:v>
                </c:pt>
                <c:pt idx="271" formatCode="_(* #,##0_);_(* \(#,##0\);_(* &quot;-&quot;??_);_(@_)">
                  <c:v>75.848198670863937</c:v>
                </c:pt>
                <c:pt idx="272" formatCode="_(* #,##0_);_(* \(#,##0\);_(* &quot;-&quot;??_);_(@_)">
                  <c:v>107.34075</c:v>
                </c:pt>
                <c:pt idx="273" formatCode="_(* #,##0_);_(* \(#,##0\);_(* &quot;-&quot;??_);_(@_)">
                  <c:v>172.76510067114094</c:v>
                </c:pt>
                <c:pt idx="274" formatCode="_(* #,##0_);_(* \(#,##0\);_(* &quot;-&quot;??_);_(@_)">
                  <c:v>158.52631578947367</c:v>
                </c:pt>
                <c:pt idx="275" formatCode="_(* #,##0_);_(* \(#,##0\);_(* &quot;-&quot;??_);_(@_)">
                  <c:v>146.84763142508143</c:v>
                </c:pt>
                <c:pt idx="276" formatCode="_(* #,##0_);_(* \(#,##0\);_(* &quot;-&quot;??_);_(@_)">
                  <c:v>90.806149256744192</c:v>
                </c:pt>
                <c:pt idx="277" formatCode="_(* #,##0_);_(* \(#,##0\);_(* &quot;-&quot;??_);_(@_)">
                  <c:v>156.0173187940988</c:v>
                </c:pt>
                <c:pt idx="278" formatCode="_(* #,##0_);_(* \(#,##0\);_(* &quot;-&quot;??_);_(@_)">
                  <c:v>120.14335004200505</c:v>
                </c:pt>
                <c:pt idx="279" formatCode="_(* #,##0_);_(* \(#,##0\);_(* &quot;-&quot;??_);_(@_)">
                  <c:v>161.5401287553648</c:v>
                </c:pt>
                <c:pt idx="280" formatCode="_(* #,##0_);_(* \(#,##0\);_(* &quot;-&quot;??_);_(@_)">
                  <c:v>198.38971969410176</c:v>
                </c:pt>
                <c:pt idx="281" formatCode="_(* #,##0_);_(* \(#,##0\);_(* &quot;-&quot;??_);_(@_)">
                  <c:v>195.97626284556378</c:v>
                </c:pt>
                <c:pt idx="282" formatCode="_(* #,##0_);_(* \(#,##0\);_(* &quot;-&quot;??_);_(@_)">
                  <c:v>172.24104336895033</c:v>
                </c:pt>
                <c:pt idx="283" formatCode="_(* #,##0_);_(* \(#,##0\);_(* &quot;-&quot;??_);_(@_)">
                  <c:v>141.28636680146499</c:v>
                </c:pt>
                <c:pt idx="284" formatCode="_(* #,##0_);_(* \(#,##0\);_(* &quot;-&quot;??_);_(@_)">
                  <c:v>159.95757827269793</c:v>
                </c:pt>
                <c:pt idx="285" formatCode="_(* #,##0_);_(* \(#,##0\);_(* &quot;-&quot;??_);_(@_)">
                  <c:v>272.99058653149893</c:v>
                </c:pt>
                <c:pt idx="286" formatCode="_(* #,##0_);_(* \(#,##0\);_(* &quot;-&quot;??_);_(@_)">
                  <c:v>166.69783596901212</c:v>
                </c:pt>
                <c:pt idx="287" formatCode="_(* #,##0_);_(* \(#,##0\);_(* &quot;-&quot;??_);_(@_)">
                  <c:v>154.47703202892657</c:v>
                </c:pt>
                <c:pt idx="288" formatCode="_(* #,##0_);_(* \(#,##0\);_(* &quot;-&quot;??_);_(@_)">
                  <c:v>123.76745659567672</c:v>
                </c:pt>
                <c:pt idx="289" formatCode="_(* #,##0_);_(* \(#,##0\);_(* &quot;-&quot;??_);_(@_)">
                  <c:v>147.52803843158992</c:v>
                </c:pt>
                <c:pt idx="290" formatCode="_(* #,##0_);_(* \(#,##0\);_(* &quot;-&quot;??_);_(@_)">
                  <c:v>158.26469029493336</c:v>
                </c:pt>
                <c:pt idx="291" formatCode="_(* #,##0_);_(* \(#,##0\);_(* &quot;-&quot;??_);_(@_)">
                  <c:v>43.143517116119163</c:v>
                </c:pt>
                <c:pt idx="292" formatCode="_(* #,##0_);_(* \(#,##0\);_(* &quot;-&quot;??_);_(@_)">
                  <c:v>76.249031468051641</c:v>
                </c:pt>
                <c:pt idx="293" formatCode="_(* #,##0_);_(* \(#,##0\);_(* &quot;-&quot;??_);_(@_)">
                  <c:v>112.56330865849343</c:v>
                </c:pt>
                <c:pt idx="294" formatCode="_(* #,##0_);_(* \(#,##0\);_(* &quot;-&quot;??_);_(@_)">
                  <c:v>129.69396811483043</c:v>
                </c:pt>
                <c:pt idx="295" formatCode="_(* #,##0_);_(* \(#,##0\);_(* &quot;-&quot;??_);_(@_)">
                  <c:v>135.60984242757127</c:v>
                </c:pt>
                <c:pt idx="296" formatCode="_(* #,##0_);_(* \(#,##0\);_(* &quot;-&quot;??_);_(@_)">
                  <c:v>102.59025762625399</c:v>
                </c:pt>
                <c:pt idx="297" formatCode="_(* #,##0_);_(* \(#,##0\);_(* &quot;-&quot;??_);_(@_)">
                  <c:v>129.55139259516329</c:v>
                </c:pt>
                <c:pt idx="298" formatCode="_(* #,##0_);_(* \(#,##0\);_(* &quot;-&quot;??_);_(@_)">
                  <c:v>116.12339908153338</c:v>
                </c:pt>
                <c:pt idx="299" formatCode="_(* #,##0_);_(* \(#,##0\);_(* &quot;-&quot;??_);_(@_)">
                  <c:v>152.29587937393072</c:v>
                </c:pt>
                <c:pt idx="300" formatCode="_(* #,##0_);_(* \(#,##0\);_(* &quot;-&quot;??_);_(@_)">
                  <c:v>123.05512485059144</c:v>
                </c:pt>
                <c:pt idx="301" formatCode="_(* #,##0_);_(* \(#,##0\);_(* &quot;-&quot;??_);_(@_)">
                  <c:v>143.27705370710308</c:v>
                </c:pt>
                <c:pt idx="302" formatCode="_(* #,##0_);_(* \(#,##0\);_(* &quot;-&quot;??_);_(@_)">
                  <c:v>209.36480428447911</c:v>
                </c:pt>
                <c:pt idx="303" formatCode="_(* #,##0_);_(* \(#,##0\);_(* &quot;-&quot;??_);_(@_)">
                  <c:v>141.18332152098989</c:v>
                </c:pt>
                <c:pt idx="304" formatCode="_(* #,##0_);_(* \(#,##0\);_(* &quot;-&quot;??_);_(@_)">
                  <c:v>159.87184027229034</c:v>
                </c:pt>
                <c:pt idx="305" formatCode="_(* #,##0_);_(* \(#,##0\);_(* &quot;-&quot;??_);_(@_)">
                  <c:v>189.25199643373236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9-448C-9ECC-C37F3E62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99432"/>
        <c:axId val="658602056"/>
      </c:lineChart>
      <c:dateAx>
        <c:axId val="658599432"/>
        <c:scaling>
          <c:orientation val="minMax"/>
          <c:min val="41640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02056"/>
        <c:crosses val="autoZero"/>
        <c:auto val="1"/>
        <c:lblOffset val="100"/>
        <c:baseTimeUnit val="months"/>
      </c:dateAx>
      <c:valAx>
        <c:axId val="658602056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599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3" Type="http://schemas.openxmlformats.org/officeDocument/2006/relationships/chart" Target="../charts/chart6.xml"/><Relationship Id="rId21" Type="http://schemas.openxmlformats.org/officeDocument/2006/relationships/chart" Target="../charts/chart24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228600</xdr:colOff>
      <xdr:row>70</xdr:row>
      <xdr:rowOff>0</xdr:rowOff>
    </xdr:from>
    <xdr:to>
      <xdr:col>354</xdr:col>
      <xdr:colOff>43543</xdr:colOff>
      <xdr:row>89</xdr:row>
      <xdr:rowOff>141514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E4DC8FF-EF33-4AB9-AA15-C1C0799C1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342</xdr:col>
      <xdr:colOff>257175</xdr:colOff>
      <xdr:row>91</xdr:row>
      <xdr:rowOff>85725</xdr:rowOff>
    </xdr:from>
    <xdr:to>
      <xdr:col>356</xdr:col>
      <xdr:colOff>334761</xdr:colOff>
      <xdr:row>115</xdr:row>
      <xdr:rowOff>149629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B5258E0-0F64-4715-8B54-6FEEDD47E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345</xdr:col>
      <xdr:colOff>294595</xdr:colOff>
      <xdr:row>21</xdr:row>
      <xdr:rowOff>45585</xdr:rowOff>
    </xdr:from>
    <xdr:to>
      <xdr:col>355</xdr:col>
      <xdr:colOff>85045</xdr:colOff>
      <xdr:row>38</xdr:row>
      <xdr:rowOff>178935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972D30-0281-46C4-B2E6-C9F0F2967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19273</xdr:colOff>
      <xdr:row>34</xdr:row>
      <xdr:rowOff>13282</xdr:rowOff>
    </xdr:from>
    <xdr:to>
      <xdr:col>10</xdr:col>
      <xdr:colOff>209773</xdr:colOff>
      <xdr:row>62</xdr:row>
      <xdr:rowOff>43762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342900</xdr:colOff>
      <xdr:row>34</xdr:row>
      <xdr:rowOff>32332</xdr:rowOff>
    </xdr:from>
    <xdr:to>
      <xdr:col>20</xdr:col>
      <xdr:colOff>30480</xdr:colOff>
      <xdr:row>62</xdr:row>
      <xdr:rowOff>62813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281667</xdr:colOff>
      <xdr:row>5</xdr:row>
      <xdr:rowOff>47625</xdr:rowOff>
    </xdr:from>
    <xdr:to>
      <xdr:col>35</xdr:col>
      <xdr:colOff>318951</xdr:colOff>
      <xdr:row>33</xdr:row>
      <xdr:rowOff>76744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288974</xdr:colOff>
      <xdr:row>4</xdr:row>
      <xdr:rowOff>6350</xdr:rowOff>
    </xdr:from>
    <xdr:to>
      <xdr:col>10</xdr:col>
      <xdr:colOff>217854</xdr:colOff>
      <xdr:row>32</xdr:row>
      <xdr:rowOff>36830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423818</xdr:colOff>
      <xdr:row>4</xdr:row>
      <xdr:rowOff>25400</xdr:rowOff>
    </xdr:from>
    <xdr:to>
      <xdr:col>20</xdr:col>
      <xdr:colOff>162198</xdr:colOff>
      <xdr:row>32</xdr:row>
      <xdr:rowOff>55880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248617</xdr:colOff>
      <xdr:row>34</xdr:row>
      <xdr:rowOff>104775</xdr:rowOff>
    </xdr:from>
    <xdr:to>
      <xdr:col>26</xdr:col>
      <xdr:colOff>73298</xdr:colOff>
      <xdr:row>63</xdr:row>
      <xdr:rowOff>14657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370354</xdr:colOff>
      <xdr:row>4</xdr:row>
      <xdr:rowOff>85725</xdr:rowOff>
    </xdr:from>
    <xdr:to>
      <xdr:col>26</xdr:col>
      <xdr:colOff>175228</xdr:colOff>
      <xdr:row>32</xdr:row>
      <xdr:rowOff>120559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47</xdr:col>
      <xdr:colOff>229324</xdr:colOff>
      <xdr:row>14</xdr:row>
      <xdr:rowOff>11544</xdr:rowOff>
    </xdr:from>
    <xdr:to>
      <xdr:col>58</xdr:col>
      <xdr:colOff>415636</xdr:colOff>
      <xdr:row>45</xdr:row>
      <xdr:rowOff>26358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150718</xdr:colOff>
      <xdr:row>65</xdr:row>
      <xdr:rowOff>103654</xdr:rowOff>
    </xdr:from>
    <xdr:to>
      <xdr:col>33</xdr:col>
      <xdr:colOff>146636</xdr:colOff>
      <xdr:row>102</xdr:row>
      <xdr:rowOff>43782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391392</xdr:colOff>
      <xdr:row>46</xdr:row>
      <xdr:rowOff>78797</xdr:rowOff>
    </xdr:from>
    <xdr:to>
      <xdr:col>60</xdr:col>
      <xdr:colOff>192231</xdr:colOff>
      <xdr:row>78</xdr:row>
      <xdr:rowOff>78797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276225</xdr:colOff>
      <xdr:row>82</xdr:row>
      <xdr:rowOff>19050</xdr:rowOff>
    </xdr:from>
    <xdr:to>
      <xdr:col>61</xdr:col>
      <xdr:colOff>373207</xdr:colOff>
      <xdr:row>118</xdr:row>
      <xdr:rowOff>102177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64</xdr:row>
      <xdr:rowOff>0</xdr:rowOff>
    </xdr:from>
    <xdr:to>
      <xdr:col>10</xdr:col>
      <xdr:colOff>402409</xdr:colOff>
      <xdr:row>92</xdr:row>
      <xdr:rowOff>30480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E9C9E7B-C3BB-43F7-8451-47B38C6C0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97972</xdr:colOff>
      <xdr:row>64</xdr:row>
      <xdr:rowOff>10886</xdr:rowOff>
    </xdr:from>
    <xdr:to>
      <xdr:col>21</xdr:col>
      <xdr:colOff>26852</xdr:colOff>
      <xdr:row>92</xdr:row>
      <xdr:rowOff>41366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0B55499-7064-4017-982B-98CD44F62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95</xdr:row>
      <xdr:rowOff>0</xdr:rowOff>
    </xdr:from>
    <xdr:to>
      <xdr:col>10</xdr:col>
      <xdr:colOff>402409</xdr:colOff>
      <xdr:row>123</xdr:row>
      <xdr:rowOff>30480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53F5C16-4FC8-41A6-999F-E6F8528B2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119743</xdr:colOff>
      <xdr:row>94</xdr:row>
      <xdr:rowOff>59871</xdr:rowOff>
    </xdr:from>
    <xdr:to>
      <xdr:col>21</xdr:col>
      <xdr:colOff>48623</xdr:colOff>
      <xdr:row>122</xdr:row>
      <xdr:rowOff>90351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0110F00-AF2C-42B9-93FF-D5458B5A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341416</xdr:colOff>
      <xdr:row>35</xdr:row>
      <xdr:rowOff>29689</xdr:rowOff>
    </xdr:from>
    <xdr:to>
      <xdr:col>35</xdr:col>
      <xdr:colOff>316923</xdr:colOff>
      <xdr:row>64</xdr:row>
      <xdr:rowOff>96364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416CCE1-CA63-45AF-AD2E-96907D5BE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36</xdr:col>
      <xdr:colOff>119062</xdr:colOff>
      <xdr:row>5</xdr:row>
      <xdr:rowOff>57149</xdr:rowOff>
    </xdr:from>
    <xdr:to>
      <xdr:col>45</xdr:col>
      <xdr:colOff>461963</xdr:colOff>
      <xdr:row>33</xdr:row>
      <xdr:rowOff>66674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99B6D19-EAFC-4CB4-A71E-7443F0B7C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498837</xdr:colOff>
      <xdr:row>125</xdr:row>
      <xdr:rowOff>0</xdr:rowOff>
    </xdr:from>
    <xdr:to>
      <xdr:col>15</xdr:col>
      <xdr:colOff>370114</xdr:colOff>
      <xdr:row>159</xdr:row>
      <xdr:rowOff>65314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D2AED1F-C6F8-491F-A90A-064324B60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0</xdr:colOff>
      <xdr:row>125</xdr:row>
      <xdr:rowOff>0</xdr:rowOff>
    </xdr:from>
    <xdr:to>
      <xdr:col>27</xdr:col>
      <xdr:colOff>47354</xdr:colOff>
      <xdr:row>159</xdr:row>
      <xdr:rowOff>67219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3C8DE0B-CF41-4A90-9EE9-ABDC415CB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161</xdr:row>
      <xdr:rowOff>0</xdr:rowOff>
    </xdr:from>
    <xdr:to>
      <xdr:col>15</xdr:col>
      <xdr:colOff>371946</xdr:colOff>
      <xdr:row>195</xdr:row>
      <xdr:rowOff>67219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E332750-6229-4A31-83AC-124968165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242455</xdr:colOff>
      <xdr:row>161</xdr:row>
      <xdr:rowOff>110835</xdr:rowOff>
    </xdr:from>
    <xdr:to>
      <xdr:col>47</xdr:col>
      <xdr:colOff>394855</xdr:colOff>
      <xdr:row>198</xdr:row>
      <xdr:rowOff>41562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DF6A244-1795-4318-BBC8-C8162E5D8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81642</xdr:colOff>
      <xdr:row>35</xdr:row>
      <xdr:rowOff>40821</xdr:rowOff>
    </xdr:from>
    <xdr:to>
      <xdr:col>45</xdr:col>
      <xdr:colOff>383721</xdr:colOff>
      <xdr:row>64</xdr:row>
      <xdr:rowOff>107496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BE0EAC-4FDF-4DEE-B6D5-16C9857A8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0.63475</cdr:x>
      <cdr:y>0.09911</cdr:y>
    </cdr:from>
    <cdr:to>
      <cdr:x>0.63475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4687215" y="483512"/>
          <a:ext cx="0" cy="408848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0.78696</cdr:x>
      <cdr:y>0.09412</cdr:y>
    </cdr:from>
    <cdr:to>
      <cdr:x>0.78696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5811179" y="459162"/>
          <a:ext cx="0" cy="41346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0.255</cdr:x>
      <cdr:y>0.23899</cdr:y>
    </cdr:from>
    <cdr:to>
      <cdr:x>0.44121</cdr:x>
      <cdr:y>0.48247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1882995" y="1165984"/>
          <a:ext cx="1375046" cy="1187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0.65331</cdr:x>
      <cdr:y>0.23875</cdr:y>
    </cdr:from>
    <cdr:to>
      <cdr:x>0.77714</cdr:x>
      <cdr:y>0.42617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4824277" y="11647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0.79041</cdr:x>
      <cdr:y>0.23428</cdr:y>
    </cdr:from>
    <cdr:to>
      <cdr:x>0.91424</cdr:x>
      <cdr:y>0.42171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836649" y="114299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0.36659</cdr:x>
      <cdr:y>0.09911</cdr:y>
    </cdr:from>
    <cdr:to>
      <cdr:x>0.36659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2507471" y="428505"/>
          <a:ext cx="0" cy="362320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0.72808</cdr:x>
      <cdr:y>0.09412</cdr:y>
    </cdr:from>
    <cdr:to>
      <cdr:x>0.72808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4980065" y="406931"/>
          <a:ext cx="0" cy="366410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0.12716</cdr:x>
      <cdr:y>0.21325</cdr:y>
    </cdr:from>
    <cdr:to>
      <cdr:x>0.31337</cdr:x>
      <cdr:y>0.45673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866205" y="901855"/>
          <a:ext cx="1268464" cy="1029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br>
            <a:rPr lang="en-US" sz="1100">
              <a:effectLst/>
              <a:latin typeface="+mn-lt"/>
              <a:ea typeface="+mn-ea"/>
              <a:cs typeface="+mn-cs"/>
            </a:rPr>
          </a:br>
          <a:br>
            <a:rPr lang="en-US" sz="1100">
              <a:effectLst/>
              <a:latin typeface="+mn-lt"/>
              <a:ea typeface="+mn-ea"/>
              <a:cs typeface="+mn-cs"/>
            </a:rPr>
          </a:br>
          <a:r>
            <a:rPr lang="en-US" sz="1100">
              <a:effectLst/>
              <a:latin typeface="+mn-lt"/>
              <a:ea typeface="+mn-ea"/>
              <a:cs typeface="+mn-cs"/>
            </a:rPr>
            <a:t>(en este periodo, el financiamiento es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negativo o no esta disponible la data)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0.51406</cdr:x>
      <cdr:y>0.15692</cdr:y>
    </cdr:from>
    <cdr:to>
      <cdr:x>0.63789</cdr:x>
      <cdr:y>0.39655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3516166" y="678457"/>
          <a:ext cx="847002" cy="1036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br>
            <a:rPr lang="en-US" sz="1100">
              <a:effectLst/>
              <a:latin typeface="+mn-lt"/>
              <a:ea typeface="+mn-ea"/>
              <a:cs typeface="+mn-cs"/>
            </a:rPr>
          </a:br>
          <a:r>
            <a:rPr lang="en-US" sz="1100">
              <a:effectLst/>
              <a:latin typeface="+mn-lt"/>
              <a:ea typeface="+mn-ea"/>
              <a:cs typeface="+mn-cs"/>
            </a:rPr>
            <a:t>(Jul2011-Ene2017)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0.82545</cdr:x>
      <cdr:y>0.62945</cdr:y>
    </cdr:from>
    <cdr:to>
      <cdr:x>0.94928</cdr:x>
      <cdr:y>0.86565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646110" y="2721429"/>
          <a:ext cx="847002" cy="1021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 (Feb2017-)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0.63475</cdr:x>
      <cdr:y>0.09911</cdr:y>
    </cdr:from>
    <cdr:to>
      <cdr:x>0.63475</cdr:x>
      <cdr:y>0.93713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CC7AC37A-3FEE-4041-B3F5-CED2C83356BE}"/>
            </a:ext>
          </a:extLst>
        </cdr:cNvPr>
        <cdr:cNvCxnSpPr/>
      </cdr:nvCxnSpPr>
      <cdr:spPr>
        <a:xfrm xmlns:a="http://schemas.openxmlformats.org/drawingml/2006/main" flipV="1">
          <a:off x="4687215" y="483512"/>
          <a:ext cx="0" cy="408848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0.78696</cdr:x>
      <cdr:y>0.09412</cdr:y>
    </cdr:from>
    <cdr:to>
      <cdr:x>0.78696</cdr:x>
      <cdr:y>0.9416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757B99B5-3DF2-406A-9931-20F873355A89}"/>
            </a:ext>
          </a:extLst>
        </cdr:cNvPr>
        <cdr:cNvCxnSpPr/>
      </cdr:nvCxnSpPr>
      <cdr:spPr>
        <a:xfrm xmlns:a="http://schemas.openxmlformats.org/drawingml/2006/main" flipV="1">
          <a:off x="5811179" y="459162"/>
          <a:ext cx="0" cy="4134609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0.255</cdr:x>
      <cdr:y>0.23899</cdr:y>
    </cdr:from>
    <cdr:to>
      <cdr:x>0.44121</cdr:x>
      <cdr:y>0.48247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60B6CB43-DE0F-4468-8E15-22957FAFA4E3}"/>
            </a:ext>
          </a:extLst>
        </cdr:cNvPr>
        <cdr:cNvSpPr txBox="1"/>
      </cdr:nvSpPr>
      <cdr:spPr>
        <a:xfrm xmlns:a="http://schemas.openxmlformats.org/drawingml/2006/main">
          <a:off x="1882995" y="1165984"/>
          <a:ext cx="1375046" cy="1187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Petróleos de Venezuela, S.A. y Filiales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0.65331</cdr:x>
      <cdr:y>0.23875</cdr:y>
    </cdr:from>
    <cdr:to>
      <cdr:x>0.77714</cdr:x>
      <cdr:y>0.42617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C98147FC-5C46-4EA0-B526-886B2DC49050}"/>
            </a:ext>
          </a:extLst>
        </cdr:cNvPr>
        <cdr:cNvSpPr txBox="1"/>
      </cdr:nvSpPr>
      <cdr:spPr>
        <a:xfrm xmlns:a="http://schemas.openxmlformats.org/drawingml/2006/main">
          <a:off x="4824277" y="116477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Petroleras</a:t>
          </a:r>
          <a:endParaRPr lang="en-US">
            <a:effectLst/>
          </a:endParaRPr>
        </a:p>
      </cdr:txBody>
    </cdr:sp>
  </cdr:relSizeAnchor>
  <cdr:relSizeAnchor xmlns:cdr="http://schemas.openxmlformats.org/drawingml/2006/chartDrawing">
    <cdr:from>
      <cdr:x>0.79041</cdr:x>
      <cdr:y>0.23428</cdr:y>
    </cdr:from>
    <cdr:to>
      <cdr:x>0.91424</cdr:x>
      <cdr:y>0.42171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A2CEF83-2D81-4946-A71A-6CE333B22840}"/>
            </a:ext>
          </a:extLst>
        </cdr:cNvPr>
        <cdr:cNvSpPr txBox="1"/>
      </cdr:nvSpPr>
      <cdr:spPr>
        <a:xfrm xmlns:a="http://schemas.openxmlformats.org/drawingml/2006/main">
          <a:off x="5836649" y="114299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effectLst/>
              <a:latin typeface="+mn-lt"/>
              <a:ea typeface="+mn-ea"/>
              <a:cs typeface="+mn-cs"/>
            </a:rPr>
            <a:t>Prestamos a Empresas Publicas no Financieras</a:t>
          </a:r>
          <a:endParaRPr lang="en-US"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189738</xdr:colOff>
      <xdr:row>165</xdr:row>
      <xdr:rowOff>37868</xdr:rowOff>
    </xdr:from>
    <xdr:to>
      <xdr:col>15</xdr:col>
      <xdr:colOff>351103</xdr:colOff>
      <xdr:row>206</xdr:row>
      <xdr:rowOff>10974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2D0FE-8A22-44B8-900A-F92343669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187236</xdr:colOff>
      <xdr:row>339</xdr:row>
      <xdr:rowOff>69716</xdr:rowOff>
    </xdr:from>
    <xdr:to>
      <xdr:col>52</xdr:col>
      <xdr:colOff>192432</xdr:colOff>
      <xdr:row>375</xdr:row>
      <xdr:rowOff>97425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76051-CEF6-499A-95F1-399FAB500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242047</xdr:colOff>
      <xdr:row>259</xdr:row>
      <xdr:rowOff>114779</xdr:rowOff>
    </xdr:from>
    <xdr:to>
      <xdr:col>51</xdr:col>
      <xdr:colOff>132510</xdr:colOff>
      <xdr:row>292</xdr:row>
      <xdr:rowOff>100480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83D8A-ECF8-4FA2-8FBA-51A60EB58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154178</xdr:colOff>
      <xdr:row>206</xdr:row>
      <xdr:rowOff>107291</xdr:rowOff>
    </xdr:from>
    <xdr:to>
      <xdr:col>15</xdr:col>
      <xdr:colOff>315543</xdr:colOff>
      <xdr:row>247</xdr:row>
      <xdr:rowOff>80397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53D63A-1EBF-4498-8CED-A7D41CA24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196504</xdr:colOff>
      <xdr:row>42</xdr:row>
      <xdr:rowOff>43000</xdr:rowOff>
    </xdr:from>
    <xdr:to>
      <xdr:col>15</xdr:col>
      <xdr:colOff>357869</xdr:colOff>
      <xdr:row>83</xdr:row>
      <xdr:rowOff>16106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A68C9C-B0A7-4AE1-8841-AA21E3E2E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497676</xdr:colOff>
      <xdr:row>124</xdr:row>
      <xdr:rowOff>43842</xdr:rowOff>
    </xdr:from>
    <xdr:to>
      <xdr:col>31</xdr:col>
      <xdr:colOff>236419</xdr:colOff>
      <xdr:row>164</xdr:row>
      <xdr:rowOff>87385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0EC101-AABD-4ED5-B91C-B95D6411C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332757</xdr:colOff>
      <xdr:row>290</xdr:row>
      <xdr:rowOff>58615</xdr:rowOff>
    </xdr:from>
    <xdr:to>
      <xdr:col>31</xdr:col>
      <xdr:colOff>38100</xdr:colOff>
      <xdr:row>326</xdr:row>
      <xdr:rowOff>98121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F82B64-E991-4706-B4CF-9F252A704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170886</xdr:colOff>
      <xdr:row>8</xdr:row>
      <xdr:rowOff>37012</xdr:rowOff>
    </xdr:from>
    <xdr:to>
      <xdr:col>16</xdr:col>
      <xdr:colOff>85705</xdr:colOff>
      <xdr:row>38</xdr:row>
      <xdr:rowOff>20683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F3C28C3-4BE6-4311-AE49-F43CDB87AA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158482</xdr:colOff>
      <xdr:row>83</xdr:row>
      <xdr:rowOff>56167</xdr:rowOff>
    </xdr:from>
    <xdr:to>
      <xdr:col>15</xdr:col>
      <xdr:colOff>427903</xdr:colOff>
      <xdr:row>123</xdr:row>
      <xdr:rowOff>99710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06BB20-272C-4C26-A25D-39F93E22D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189331</xdr:colOff>
      <xdr:row>1</xdr:row>
      <xdr:rowOff>45531</xdr:rowOff>
    </xdr:from>
    <xdr:to>
      <xdr:col>35</xdr:col>
      <xdr:colOff>275456</xdr:colOff>
      <xdr:row>42</xdr:row>
      <xdr:rowOff>18637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2BFAF77-2910-48DC-AB18-4FDC41502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481853</xdr:colOff>
      <xdr:row>42</xdr:row>
      <xdr:rowOff>44823</xdr:rowOff>
    </xdr:from>
    <xdr:to>
      <xdr:col>31</xdr:col>
      <xdr:colOff>105335</xdr:colOff>
      <xdr:row>83</xdr:row>
      <xdr:rowOff>17929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AAD30D7-3790-427A-B92C-FFEEDC489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517071</xdr:colOff>
      <xdr:row>83</xdr:row>
      <xdr:rowOff>81643</xdr:rowOff>
    </xdr:from>
    <xdr:to>
      <xdr:col>31</xdr:col>
      <xdr:colOff>255814</xdr:colOff>
      <xdr:row>123</xdr:row>
      <xdr:rowOff>125186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38C40A-5AC7-4AB7-923F-CA88433FB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168088</xdr:colOff>
      <xdr:row>124</xdr:row>
      <xdr:rowOff>56030</xdr:rowOff>
    </xdr:from>
    <xdr:to>
      <xdr:col>15</xdr:col>
      <xdr:colOff>444714</xdr:colOff>
      <xdr:row>164</xdr:row>
      <xdr:rowOff>99573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D0AA946-2699-43E0-BA43-C61944429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504265</xdr:colOff>
      <xdr:row>165</xdr:row>
      <xdr:rowOff>33617</xdr:rowOff>
    </xdr:from>
    <xdr:to>
      <xdr:col>31</xdr:col>
      <xdr:colOff>127747</xdr:colOff>
      <xdr:row>206</xdr:row>
      <xdr:rowOff>6723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166BA17-69C2-4B52-9A25-9DE48E3B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504265</xdr:colOff>
      <xdr:row>206</xdr:row>
      <xdr:rowOff>100852</xdr:rowOff>
    </xdr:from>
    <xdr:to>
      <xdr:col>31</xdr:col>
      <xdr:colOff>127747</xdr:colOff>
      <xdr:row>247</xdr:row>
      <xdr:rowOff>73958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73ABDDD-5AC1-47AF-A4B8-B8848DEE4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155864</xdr:colOff>
      <xdr:row>248</xdr:row>
      <xdr:rowOff>17318</xdr:rowOff>
    </xdr:from>
    <xdr:to>
      <xdr:col>15</xdr:col>
      <xdr:colOff>332509</xdr:colOff>
      <xdr:row>287</xdr:row>
      <xdr:rowOff>100446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E1181B2-4963-4D11-86F4-06F7506F0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504265</xdr:colOff>
      <xdr:row>248</xdr:row>
      <xdr:rowOff>22412</xdr:rowOff>
    </xdr:from>
    <xdr:to>
      <xdr:col>31</xdr:col>
      <xdr:colOff>143027</xdr:colOff>
      <xdr:row>287</xdr:row>
      <xdr:rowOff>105540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69650F5-0805-4868-9E46-3DE0B08D2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438150</xdr:colOff>
      <xdr:row>291</xdr:row>
      <xdr:rowOff>57150</xdr:rowOff>
    </xdr:from>
    <xdr:to>
      <xdr:col>12</xdr:col>
      <xdr:colOff>53410</xdr:colOff>
      <xdr:row>325</xdr:row>
      <xdr:rowOff>61021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79CFC4D-E499-4DD2-BF00-0DAC20C63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32</xdr:col>
      <xdr:colOff>55418</xdr:colOff>
      <xdr:row>83</xdr:row>
      <xdr:rowOff>96982</xdr:rowOff>
    </xdr:from>
    <xdr:to>
      <xdr:col>47</xdr:col>
      <xdr:colOff>309551</xdr:colOff>
      <xdr:row>124</xdr:row>
      <xdr:rowOff>15834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6F9F744-10EA-422B-9C0A-952DF5C7E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\Datos\Datos%20Mario\Base%20Monetaria\Historico%20de%20Base\bsbcvs1-290900al2406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ESTRO"/>
      <sheetName val="T10R"/>
      <sheetName val="ENCAJE"/>
      <sheetName val="BASE"/>
      <sheetName val="BASE (2)"/>
      <sheetName val="Sin Fuentes"/>
      <sheetName val="Sin Fuentes 01040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api.bitcoinvenezuela.com/app/historica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tabColor rgb="FFFF0000"/>
  </sheetPr>
  <dimension ref="A1:AIN32"/>
  <sheetViews>
    <sheetView tabSelected="1" zoomScale="115" zoomScaleNormal="115" workbookViewId="0">
      <pane xSplit="1" topLeftCell="H1" activePane="topRight" state="frozen"/>
      <selection pane="topRight" activeCell="L22" sqref="L22"/>
    </sheetView>
  </sheetViews>
  <sheetFormatPr defaultColWidth="8.6640625" defaultRowHeight="10.5" x14ac:dyDescent="0.15"/>
  <cols>
    <col min="1" max="1" width="33.1640625" bestFit="1" customWidth="1"/>
    <col min="2" max="2" width="12.5" bestFit="1" customWidth="1"/>
    <col min="3" max="3" width="20.5" bestFit="1" customWidth="1"/>
    <col min="4" max="35" width="9.1640625" bestFit="1" customWidth="1"/>
    <col min="36" max="36" width="11.33203125" bestFit="1" customWidth="1"/>
    <col min="37" max="41" width="9.1640625" bestFit="1" customWidth="1"/>
    <col min="42" max="44" width="9.6640625" bestFit="1" customWidth="1"/>
    <col min="45" max="46" width="9.1640625" bestFit="1" customWidth="1"/>
    <col min="47" max="49" width="9.6640625" bestFit="1" customWidth="1"/>
    <col min="50" max="50" width="9.1640625" bestFit="1" customWidth="1"/>
    <col min="51" max="53" width="9.6640625" bestFit="1" customWidth="1"/>
    <col min="54" max="93" width="9.1640625" bestFit="1" customWidth="1"/>
    <col min="94" max="96" width="9.6640625" bestFit="1" customWidth="1"/>
    <col min="97" max="98" width="9.1640625" bestFit="1" customWidth="1"/>
    <col min="99" max="101" width="9.6640625" bestFit="1" customWidth="1"/>
    <col min="102" max="102" width="9.1640625" bestFit="1" customWidth="1"/>
    <col min="103" max="105" width="9.6640625" bestFit="1" customWidth="1"/>
    <col min="106" max="145" width="9.1640625" bestFit="1" customWidth="1"/>
    <col min="146" max="149" width="9.6640625" bestFit="1" customWidth="1"/>
    <col min="150" max="150" width="9.1640625" bestFit="1" customWidth="1"/>
    <col min="151" max="153" width="9.6640625" bestFit="1" customWidth="1"/>
    <col min="154" max="154" width="9.1640625" bestFit="1" customWidth="1"/>
    <col min="155" max="157" width="9.6640625" bestFit="1" customWidth="1"/>
    <col min="158" max="198" width="9.1640625" bestFit="1" customWidth="1"/>
    <col min="199" max="201" width="9.6640625" bestFit="1" customWidth="1"/>
    <col min="202" max="202" width="9.1640625" bestFit="1" customWidth="1"/>
    <col min="203" max="205" width="9.6640625" bestFit="1" customWidth="1"/>
    <col min="206" max="206" width="9.1640625" bestFit="1" customWidth="1"/>
    <col min="207" max="210" width="9.6640625" bestFit="1" customWidth="1"/>
    <col min="211" max="250" width="9.1640625" bestFit="1" customWidth="1"/>
    <col min="251" max="253" width="9.6640625" bestFit="1" customWidth="1"/>
    <col min="254" max="254" width="9.1640625" bestFit="1" customWidth="1"/>
    <col min="255" max="257" width="9.6640625" bestFit="1" customWidth="1"/>
    <col min="258" max="259" width="9.1640625" bestFit="1" customWidth="1"/>
    <col min="260" max="262" width="9.6640625" bestFit="1" customWidth="1"/>
    <col min="263" max="263" width="9.1640625" bestFit="1" customWidth="1"/>
    <col min="264" max="266" width="16.1640625" bestFit="1" customWidth="1"/>
    <col min="267" max="270" width="17.1640625" bestFit="1" customWidth="1"/>
    <col min="271" max="272" width="18.1640625" bestFit="1" customWidth="1"/>
    <col min="273" max="277" width="19.5" bestFit="1" customWidth="1"/>
    <col min="278" max="281" width="20.5" bestFit="1" customWidth="1"/>
    <col min="282" max="290" width="22.1640625" bestFit="1" customWidth="1"/>
    <col min="291" max="301" width="9.1640625" bestFit="1" customWidth="1"/>
    <col min="302" max="302" width="14.1640625" customWidth="1"/>
    <col min="303" max="305" width="9.6640625" bestFit="1" customWidth="1"/>
    <col min="306" max="306" width="9.1640625" bestFit="1" customWidth="1"/>
    <col min="307" max="309" width="9.6640625" bestFit="1" customWidth="1"/>
    <col min="310" max="311" width="9.1640625" bestFit="1" customWidth="1"/>
    <col min="312" max="314" width="9.6640625" bestFit="1" customWidth="1"/>
    <col min="315" max="354" width="9.1640625" bestFit="1" customWidth="1"/>
    <col min="355" max="357" width="9.6640625" bestFit="1" customWidth="1"/>
    <col min="358" max="359" width="9.1640625" bestFit="1" customWidth="1"/>
    <col min="360" max="362" width="9.6640625" bestFit="1" customWidth="1"/>
    <col min="363" max="363" width="9.1640625" bestFit="1" customWidth="1"/>
    <col min="364" max="366" width="9.6640625" bestFit="1" customWidth="1"/>
    <col min="367" max="406" width="9.1640625" bestFit="1" customWidth="1"/>
    <col min="407" max="410" width="9.6640625" bestFit="1" customWidth="1"/>
    <col min="411" max="411" width="9.1640625" bestFit="1" customWidth="1"/>
    <col min="412" max="414" width="9.6640625" bestFit="1" customWidth="1"/>
    <col min="415" max="415" width="9.1640625" bestFit="1" customWidth="1"/>
    <col min="416" max="418" width="9.6640625" bestFit="1" customWidth="1"/>
    <col min="419" max="459" width="9.1640625" bestFit="1" customWidth="1"/>
    <col min="460" max="462" width="9.6640625" bestFit="1" customWidth="1"/>
    <col min="463" max="463" width="9.1640625" bestFit="1" customWidth="1"/>
    <col min="464" max="466" width="9.6640625" bestFit="1" customWidth="1"/>
    <col min="467" max="467" width="9.1640625" bestFit="1" customWidth="1"/>
    <col min="468" max="470" width="9.6640625" bestFit="1" customWidth="1"/>
    <col min="471" max="511" width="9.1640625" bestFit="1" customWidth="1"/>
    <col min="512" max="514" width="9.6640625" bestFit="1" customWidth="1"/>
    <col min="515" max="515" width="9.1640625" bestFit="1" customWidth="1"/>
    <col min="516" max="518" width="9.6640625" bestFit="1" customWidth="1"/>
    <col min="519" max="519" width="9.1640625" bestFit="1" customWidth="1"/>
    <col min="520" max="523" width="9.6640625" bestFit="1" customWidth="1"/>
    <col min="524" max="563" width="9.1640625" bestFit="1" customWidth="1"/>
    <col min="564" max="566" width="9.6640625" bestFit="1" customWidth="1"/>
    <col min="567" max="567" width="9.1640625" bestFit="1" customWidth="1"/>
    <col min="568" max="570" width="9.6640625" bestFit="1" customWidth="1"/>
    <col min="571" max="572" width="9.1640625" bestFit="1" customWidth="1"/>
    <col min="573" max="575" width="9.6640625" bestFit="1" customWidth="1"/>
    <col min="576" max="615" width="9.1640625" bestFit="1" customWidth="1"/>
    <col min="616" max="618" width="9.6640625" bestFit="1" customWidth="1"/>
    <col min="619" max="620" width="9.1640625" bestFit="1" customWidth="1"/>
    <col min="621" max="623" width="9.6640625" bestFit="1" customWidth="1"/>
    <col min="624" max="624" width="9.1640625" bestFit="1" customWidth="1"/>
    <col min="625" max="627" width="9.6640625" bestFit="1" customWidth="1"/>
    <col min="628" max="667" width="9.1640625" bestFit="1" customWidth="1"/>
    <col min="668" max="670" width="9.6640625" bestFit="1" customWidth="1"/>
    <col min="671" max="672" width="9.1640625" bestFit="1" customWidth="1"/>
    <col min="673" max="675" width="9.6640625" bestFit="1" customWidth="1"/>
    <col min="676" max="676" width="9.1640625" bestFit="1" customWidth="1"/>
    <col min="677" max="679" width="9.6640625" bestFit="1" customWidth="1"/>
    <col min="680" max="719" width="9.1640625" bestFit="1" customWidth="1"/>
    <col min="720" max="723" width="9.6640625" bestFit="1" customWidth="1"/>
    <col min="724" max="724" width="9.1640625" bestFit="1" customWidth="1"/>
    <col min="725" max="727" width="9.6640625" bestFit="1" customWidth="1"/>
    <col min="728" max="728" width="9.1640625" bestFit="1" customWidth="1"/>
    <col min="729" max="731" width="9.6640625" bestFit="1" customWidth="1"/>
    <col min="732" max="772" width="9.1640625" bestFit="1" customWidth="1"/>
    <col min="773" max="775" width="9.6640625" bestFit="1" customWidth="1"/>
    <col min="776" max="776" width="9.1640625" bestFit="1" customWidth="1"/>
    <col min="777" max="779" width="9.6640625" bestFit="1" customWidth="1"/>
    <col min="780" max="780" width="9.1640625" bestFit="1" customWidth="1"/>
    <col min="781" max="783" width="9.6640625" bestFit="1" customWidth="1"/>
    <col min="784" max="824" width="9.1640625" bestFit="1" customWidth="1"/>
    <col min="825" max="827" width="9.6640625" bestFit="1" customWidth="1"/>
    <col min="828" max="828" width="9.1640625" bestFit="1" customWidth="1"/>
    <col min="829" max="831" width="9.6640625" bestFit="1" customWidth="1"/>
    <col min="832" max="833" width="9.1640625" bestFit="1" customWidth="1"/>
    <col min="834" max="836" width="9.6640625" bestFit="1" customWidth="1"/>
    <col min="837" max="876" width="9.1640625" bestFit="1" customWidth="1"/>
    <col min="877" max="879" width="9.6640625" bestFit="1" customWidth="1"/>
    <col min="880" max="880" width="9.1640625" bestFit="1" customWidth="1"/>
    <col min="881" max="883" width="9.6640625" bestFit="1" customWidth="1"/>
    <col min="884" max="885" width="9.1640625" bestFit="1" customWidth="1"/>
    <col min="886" max="888" width="9.6640625" bestFit="1" customWidth="1"/>
    <col min="889" max="924" width="9.1640625" bestFit="1" customWidth="1"/>
  </cols>
  <sheetData>
    <row r="1" spans="1:924" x14ac:dyDescent="0.15">
      <c r="A1" t="str">
        <f>'Monthly Raw'!B1</f>
        <v>Month</v>
      </c>
      <c r="B1">
        <f>'Monthly Raw'!C1</f>
        <v>1</v>
      </c>
      <c r="C1">
        <f>'Monthly Raw'!D1</f>
        <v>2</v>
      </c>
      <c r="D1">
        <f>'Monthly Raw'!E1</f>
        <v>3</v>
      </c>
      <c r="E1">
        <f>'Monthly Raw'!F1</f>
        <v>4</v>
      </c>
      <c r="F1">
        <f>'Monthly Raw'!G1</f>
        <v>5</v>
      </c>
      <c r="G1">
        <f>'Monthly Raw'!H1</f>
        <v>6</v>
      </c>
      <c r="H1">
        <f>'Monthly Raw'!I1</f>
        <v>7</v>
      </c>
      <c r="I1">
        <f>'Monthly Raw'!J1</f>
        <v>8</v>
      </c>
      <c r="J1">
        <f>'Monthly Raw'!K1</f>
        <v>9</v>
      </c>
      <c r="K1">
        <f>'Monthly Raw'!L1</f>
        <v>10</v>
      </c>
      <c r="L1">
        <f>'Monthly Raw'!M1</f>
        <v>11</v>
      </c>
      <c r="M1">
        <f>'Monthly Raw'!N1</f>
        <v>12</v>
      </c>
      <c r="N1">
        <f>'Monthly Raw'!O1</f>
        <v>1</v>
      </c>
      <c r="O1">
        <f>'Monthly Raw'!P1</f>
        <v>2</v>
      </c>
      <c r="P1">
        <f>'Monthly Raw'!Q1</f>
        <v>3</v>
      </c>
      <c r="Q1">
        <f>'Monthly Raw'!R1</f>
        <v>4</v>
      </c>
      <c r="R1">
        <f>'Monthly Raw'!S1</f>
        <v>5</v>
      </c>
      <c r="S1">
        <f>'Monthly Raw'!T1</f>
        <v>6</v>
      </c>
      <c r="T1">
        <f>'Monthly Raw'!U1</f>
        <v>7</v>
      </c>
      <c r="U1">
        <f>'Monthly Raw'!V1</f>
        <v>8</v>
      </c>
      <c r="V1">
        <f>'Monthly Raw'!W1</f>
        <v>9</v>
      </c>
      <c r="W1">
        <f>'Monthly Raw'!X1</f>
        <v>10</v>
      </c>
      <c r="X1">
        <f>'Monthly Raw'!Y1</f>
        <v>11</v>
      </c>
      <c r="Y1">
        <f>'Monthly Raw'!Z1</f>
        <v>12</v>
      </c>
      <c r="Z1">
        <f>'Monthly Raw'!AA1</f>
        <v>1</v>
      </c>
      <c r="AA1">
        <f>'Monthly Raw'!AB1</f>
        <v>2</v>
      </c>
      <c r="AB1">
        <f>'Monthly Raw'!AC1</f>
        <v>3</v>
      </c>
      <c r="AC1">
        <f>'Monthly Raw'!AD1</f>
        <v>4</v>
      </c>
      <c r="AD1">
        <f>'Monthly Raw'!AE1</f>
        <v>5</v>
      </c>
      <c r="AE1">
        <f>'Monthly Raw'!AF1</f>
        <v>6</v>
      </c>
      <c r="AF1">
        <f>'Monthly Raw'!AG1</f>
        <v>7</v>
      </c>
      <c r="AG1">
        <f>'Monthly Raw'!AH1</f>
        <v>8</v>
      </c>
      <c r="AH1">
        <f>'Monthly Raw'!AI1</f>
        <v>9</v>
      </c>
      <c r="AI1">
        <f>'Monthly Raw'!AJ1</f>
        <v>10</v>
      </c>
      <c r="AJ1">
        <f>'Monthly Raw'!AK1</f>
        <v>11</v>
      </c>
      <c r="AK1">
        <f>'Monthly Raw'!AL1</f>
        <v>12</v>
      </c>
      <c r="AL1">
        <f>'Monthly Raw'!AM1</f>
        <v>1</v>
      </c>
      <c r="AM1">
        <f>'Monthly Raw'!AN1</f>
        <v>2</v>
      </c>
      <c r="AN1">
        <f>'Monthly Raw'!AO1</f>
        <v>3</v>
      </c>
      <c r="AO1">
        <f>'Monthly Raw'!AP1</f>
        <v>4</v>
      </c>
      <c r="AP1">
        <f>'Monthly Raw'!AQ1</f>
        <v>5</v>
      </c>
      <c r="AQ1">
        <f>'Monthly Raw'!AR1</f>
        <v>6</v>
      </c>
      <c r="AR1">
        <f>'Monthly Raw'!AS1</f>
        <v>7</v>
      </c>
      <c r="AS1">
        <f>'Monthly Raw'!AT1</f>
        <v>8</v>
      </c>
      <c r="AT1">
        <f>'Monthly Raw'!AU1</f>
        <v>9</v>
      </c>
      <c r="AU1">
        <f>'Monthly Raw'!AV1</f>
        <v>10</v>
      </c>
      <c r="AV1">
        <f>'Monthly Raw'!AW1</f>
        <v>11</v>
      </c>
      <c r="AW1">
        <f>'Monthly Raw'!AX1</f>
        <v>12</v>
      </c>
      <c r="AX1">
        <f>'Monthly Raw'!AY1</f>
        <v>1</v>
      </c>
      <c r="AY1">
        <f>'Monthly Raw'!AZ1</f>
        <v>2</v>
      </c>
      <c r="AZ1">
        <f>'Monthly Raw'!BA1</f>
        <v>3</v>
      </c>
      <c r="BA1">
        <f>'Monthly Raw'!BB1</f>
        <v>4</v>
      </c>
      <c r="BB1">
        <f>'Monthly Raw'!BC1</f>
        <v>5</v>
      </c>
      <c r="BC1">
        <f>'Monthly Raw'!BD1</f>
        <v>6</v>
      </c>
      <c r="BD1">
        <f>'Monthly Raw'!BE1</f>
        <v>7</v>
      </c>
      <c r="BE1">
        <f>'Monthly Raw'!BF1</f>
        <v>8</v>
      </c>
      <c r="BF1">
        <f>'Monthly Raw'!BG1</f>
        <v>9</v>
      </c>
      <c r="BG1">
        <f>'Monthly Raw'!BH1</f>
        <v>10</v>
      </c>
      <c r="BH1">
        <f>'Monthly Raw'!BI1</f>
        <v>11</v>
      </c>
      <c r="BI1">
        <f>'Monthly Raw'!BJ1</f>
        <v>12</v>
      </c>
      <c r="BJ1">
        <f>'Monthly Raw'!BK1</f>
        <v>1</v>
      </c>
      <c r="BK1">
        <f>'Monthly Raw'!BL1</f>
        <v>2</v>
      </c>
      <c r="BL1">
        <f>'Monthly Raw'!BM1</f>
        <v>3</v>
      </c>
      <c r="BM1">
        <f>'Monthly Raw'!BN1</f>
        <v>4</v>
      </c>
      <c r="BN1">
        <f>'Monthly Raw'!BO1</f>
        <v>5</v>
      </c>
      <c r="BO1">
        <f>'Monthly Raw'!BP1</f>
        <v>6</v>
      </c>
      <c r="BP1">
        <f>'Monthly Raw'!BQ1</f>
        <v>7</v>
      </c>
      <c r="BQ1">
        <f>'Monthly Raw'!BR1</f>
        <v>8</v>
      </c>
      <c r="BR1">
        <f>'Monthly Raw'!BS1</f>
        <v>9</v>
      </c>
      <c r="BS1">
        <f>'Monthly Raw'!BT1</f>
        <v>10</v>
      </c>
      <c r="BT1">
        <f>'Monthly Raw'!BU1</f>
        <v>11</v>
      </c>
      <c r="BU1">
        <f>'Monthly Raw'!BV1</f>
        <v>12</v>
      </c>
      <c r="BV1">
        <f>'Monthly Raw'!BW1</f>
        <v>1</v>
      </c>
      <c r="BW1">
        <f>'Monthly Raw'!BX1</f>
        <v>2</v>
      </c>
      <c r="BX1">
        <f>'Monthly Raw'!BY1</f>
        <v>3</v>
      </c>
      <c r="BY1">
        <f>'Monthly Raw'!BZ1</f>
        <v>4</v>
      </c>
      <c r="BZ1">
        <f>'Monthly Raw'!CA1</f>
        <v>5</v>
      </c>
      <c r="CA1">
        <f>'Monthly Raw'!CB1</f>
        <v>6</v>
      </c>
      <c r="CB1">
        <f>'Monthly Raw'!CC1</f>
        <v>7</v>
      </c>
      <c r="CC1">
        <f>'Monthly Raw'!CD1</f>
        <v>8</v>
      </c>
      <c r="CD1">
        <f>'Monthly Raw'!CE1</f>
        <v>9</v>
      </c>
      <c r="CE1">
        <f>'Monthly Raw'!CF1</f>
        <v>10</v>
      </c>
      <c r="CF1">
        <f>'Monthly Raw'!CG1</f>
        <v>11</v>
      </c>
      <c r="CG1">
        <f>'Monthly Raw'!CH1</f>
        <v>12</v>
      </c>
      <c r="CH1">
        <f>'Monthly Raw'!CI1</f>
        <v>1</v>
      </c>
      <c r="CI1">
        <f>'Monthly Raw'!CJ1</f>
        <v>2</v>
      </c>
      <c r="CJ1">
        <f>'Monthly Raw'!CK1</f>
        <v>3</v>
      </c>
      <c r="CK1">
        <f>'Monthly Raw'!CL1</f>
        <v>4</v>
      </c>
      <c r="CL1">
        <f>'Monthly Raw'!CM1</f>
        <v>5</v>
      </c>
      <c r="CM1">
        <f>'Monthly Raw'!CN1</f>
        <v>6</v>
      </c>
      <c r="CN1">
        <f>'Monthly Raw'!CO1</f>
        <v>7</v>
      </c>
      <c r="CO1">
        <f>'Monthly Raw'!CP1</f>
        <v>8</v>
      </c>
      <c r="CP1">
        <f>'Monthly Raw'!CQ1</f>
        <v>9</v>
      </c>
      <c r="CQ1">
        <f>'Monthly Raw'!CR1</f>
        <v>10</v>
      </c>
      <c r="CR1">
        <f>'Monthly Raw'!CS1</f>
        <v>11</v>
      </c>
      <c r="CS1">
        <f>'Monthly Raw'!CT1</f>
        <v>12</v>
      </c>
      <c r="CT1">
        <f>'Monthly Raw'!CU1</f>
        <v>1</v>
      </c>
      <c r="CU1">
        <f>'Monthly Raw'!CV1</f>
        <v>2</v>
      </c>
      <c r="CV1">
        <f>'Monthly Raw'!CW1</f>
        <v>3</v>
      </c>
      <c r="CW1">
        <f>'Monthly Raw'!CX1</f>
        <v>4</v>
      </c>
      <c r="CX1">
        <f>'Monthly Raw'!CY1</f>
        <v>5</v>
      </c>
      <c r="CY1">
        <f>'Monthly Raw'!CZ1</f>
        <v>6</v>
      </c>
      <c r="CZ1">
        <f>'Monthly Raw'!DA1</f>
        <v>7</v>
      </c>
      <c r="DA1">
        <f>'Monthly Raw'!DB1</f>
        <v>8</v>
      </c>
      <c r="DB1">
        <f>'Monthly Raw'!DC1</f>
        <v>9</v>
      </c>
      <c r="DC1">
        <f>'Monthly Raw'!DD1</f>
        <v>10</v>
      </c>
      <c r="DD1">
        <f>'Monthly Raw'!DE1</f>
        <v>11</v>
      </c>
      <c r="DE1">
        <f>'Monthly Raw'!DF1</f>
        <v>12</v>
      </c>
      <c r="DF1">
        <f>'Monthly Raw'!DG1</f>
        <v>1</v>
      </c>
      <c r="DG1">
        <f>'Monthly Raw'!DH1</f>
        <v>2</v>
      </c>
      <c r="DH1">
        <f>'Monthly Raw'!DI1</f>
        <v>3</v>
      </c>
      <c r="DI1">
        <f>'Monthly Raw'!DJ1</f>
        <v>4</v>
      </c>
      <c r="DJ1">
        <f>'Monthly Raw'!DK1</f>
        <v>5</v>
      </c>
      <c r="DK1">
        <f>'Monthly Raw'!DL1</f>
        <v>6</v>
      </c>
      <c r="DL1">
        <f>'Monthly Raw'!DM1</f>
        <v>7</v>
      </c>
      <c r="DM1">
        <f>'Monthly Raw'!DN1</f>
        <v>8</v>
      </c>
      <c r="DN1">
        <f>'Monthly Raw'!DO1</f>
        <v>9</v>
      </c>
      <c r="DO1">
        <f>'Monthly Raw'!DP1</f>
        <v>10</v>
      </c>
      <c r="DP1">
        <f>'Monthly Raw'!DQ1</f>
        <v>11</v>
      </c>
      <c r="DQ1">
        <f>'Monthly Raw'!DR1</f>
        <v>12</v>
      </c>
      <c r="DR1">
        <f>'Monthly Raw'!DS1</f>
        <v>1</v>
      </c>
      <c r="DS1">
        <f>'Monthly Raw'!DT1</f>
        <v>2</v>
      </c>
      <c r="DT1">
        <f>'Monthly Raw'!DU1</f>
        <v>3</v>
      </c>
      <c r="DU1">
        <f>'Monthly Raw'!DV1</f>
        <v>4</v>
      </c>
      <c r="DV1">
        <f>'Monthly Raw'!DW1</f>
        <v>5</v>
      </c>
      <c r="DW1">
        <f>'Monthly Raw'!DX1</f>
        <v>6</v>
      </c>
      <c r="DX1">
        <f>'Monthly Raw'!DY1</f>
        <v>7</v>
      </c>
      <c r="DY1">
        <f>'Monthly Raw'!DZ1</f>
        <v>8</v>
      </c>
      <c r="DZ1">
        <f>'Monthly Raw'!EA1</f>
        <v>9</v>
      </c>
      <c r="EA1">
        <f>'Monthly Raw'!EB1</f>
        <v>10</v>
      </c>
      <c r="EB1">
        <f>'Monthly Raw'!EC1</f>
        <v>11</v>
      </c>
      <c r="EC1">
        <f>'Monthly Raw'!ED1</f>
        <v>12</v>
      </c>
      <c r="ED1">
        <f>'Monthly Raw'!EE1</f>
        <v>1</v>
      </c>
      <c r="EE1">
        <f>'Monthly Raw'!EF1</f>
        <v>2</v>
      </c>
      <c r="EF1">
        <f>'Monthly Raw'!EG1</f>
        <v>3</v>
      </c>
      <c r="EG1">
        <f>'Monthly Raw'!EH1</f>
        <v>4</v>
      </c>
      <c r="EH1">
        <f>'Monthly Raw'!EI1</f>
        <v>5</v>
      </c>
      <c r="EI1">
        <f>'Monthly Raw'!EJ1</f>
        <v>6</v>
      </c>
      <c r="EJ1">
        <f>'Monthly Raw'!EK1</f>
        <v>7</v>
      </c>
      <c r="EK1">
        <f>'Monthly Raw'!EL1</f>
        <v>8</v>
      </c>
      <c r="EL1">
        <f>'Monthly Raw'!EM1</f>
        <v>9</v>
      </c>
      <c r="EM1">
        <f>'Monthly Raw'!EN1</f>
        <v>10</v>
      </c>
      <c r="EN1">
        <f>'Monthly Raw'!EO1</f>
        <v>11</v>
      </c>
      <c r="EO1">
        <f>'Monthly Raw'!EP1</f>
        <v>12</v>
      </c>
      <c r="EP1">
        <f>'Monthly Raw'!EQ1</f>
        <v>1</v>
      </c>
      <c r="EQ1">
        <f>'Monthly Raw'!ER1</f>
        <v>2</v>
      </c>
      <c r="ER1">
        <f>'Monthly Raw'!ES1</f>
        <v>3</v>
      </c>
      <c r="ES1">
        <f>'Monthly Raw'!ET1</f>
        <v>4</v>
      </c>
      <c r="ET1">
        <f>'Monthly Raw'!EU1</f>
        <v>5</v>
      </c>
      <c r="EU1">
        <f>'Monthly Raw'!EV1</f>
        <v>6</v>
      </c>
      <c r="EV1">
        <f>'Monthly Raw'!EW1</f>
        <v>7</v>
      </c>
      <c r="EW1">
        <f>'Monthly Raw'!EX1</f>
        <v>8</v>
      </c>
      <c r="EX1">
        <f>'Monthly Raw'!EY1</f>
        <v>9</v>
      </c>
      <c r="EY1">
        <f>'Monthly Raw'!EZ1</f>
        <v>10</v>
      </c>
      <c r="EZ1">
        <f>'Monthly Raw'!FA1</f>
        <v>11</v>
      </c>
      <c r="FA1">
        <f>'Monthly Raw'!FB1</f>
        <v>12</v>
      </c>
      <c r="FB1">
        <f>'Monthly Raw'!FC1</f>
        <v>1</v>
      </c>
      <c r="FC1">
        <f>'Monthly Raw'!FD1</f>
        <v>2</v>
      </c>
      <c r="FD1">
        <f>'Monthly Raw'!FE1</f>
        <v>3</v>
      </c>
      <c r="FE1">
        <f>'Monthly Raw'!FF1</f>
        <v>4</v>
      </c>
      <c r="FF1">
        <f>'Monthly Raw'!FG1</f>
        <v>5</v>
      </c>
      <c r="FG1">
        <f>'Monthly Raw'!FH1</f>
        <v>6</v>
      </c>
      <c r="FH1">
        <f>'Monthly Raw'!FI1</f>
        <v>7</v>
      </c>
      <c r="FI1">
        <f>'Monthly Raw'!FJ1</f>
        <v>8</v>
      </c>
      <c r="FJ1">
        <f>'Monthly Raw'!FK1</f>
        <v>9</v>
      </c>
      <c r="FK1">
        <f>'Monthly Raw'!FL1</f>
        <v>10</v>
      </c>
      <c r="FL1">
        <f>'Monthly Raw'!FM1</f>
        <v>11</v>
      </c>
      <c r="FM1">
        <f>'Monthly Raw'!FN1</f>
        <v>12</v>
      </c>
      <c r="FN1">
        <f>'Monthly Raw'!FO1</f>
        <v>1</v>
      </c>
      <c r="FO1">
        <f>'Monthly Raw'!FP1</f>
        <v>2</v>
      </c>
      <c r="FP1">
        <f>'Monthly Raw'!FQ1</f>
        <v>3</v>
      </c>
      <c r="FQ1">
        <f>'Monthly Raw'!FR1</f>
        <v>4</v>
      </c>
      <c r="FR1">
        <f>'Monthly Raw'!FS1</f>
        <v>5</v>
      </c>
      <c r="FS1">
        <f>'Monthly Raw'!FT1</f>
        <v>6</v>
      </c>
      <c r="FT1">
        <f>'Monthly Raw'!FU1</f>
        <v>7</v>
      </c>
      <c r="FU1">
        <f>'Monthly Raw'!FV1</f>
        <v>8</v>
      </c>
      <c r="FV1">
        <f>'Monthly Raw'!FW1</f>
        <v>9</v>
      </c>
      <c r="FW1">
        <f>'Monthly Raw'!FX1</f>
        <v>10</v>
      </c>
      <c r="FX1">
        <f>'Monthly Raw'!FY1</f>
        <v>11</v>
      </c>
      <c r="FY1">
        <f>'Monthly Raw'!FZ1</f>
        <v>12</v>
      </c>
      <c r="FZ1">
        <f>'Monthly Raw'!GA1</f>
        <v>1</v>
      </c>
      <c r="GA1">
        <f>'Monthly Raw'!GB1</f>
        <v>2</v>
      </c>
      <c r="GB1">
        <f>'Monthly Raw'!GC1</f>
        <v>3</v>
      </c>
      <c r="GC1">
        <f>'Monthly Raw'!GD1</f>
        <v>4</v>
      </c>
      <c r="GD1">
        <f>'Monthly Raw'!GE1</f>
        <v>5</v>
      </c>
      <c r="GE1">
        <f>'Monthly Raw'!GF1</f>
        <v>6</v>
      </c>
      <c r="GF1">
        <f>'Monthly Raw'!GG1</f>
        <v>7</v>
      </c>
      <c r="GG1">
        <f>'Monthly Raw'!GH1</f>
        <v>8</v>
      </c>
      <c r="GH1">
        <f>'Monthly Raw'!GI1</f>
        <v>9</v>
      </c>
      <c r="GI1">
        <f>'Monthly Raw'!GJ1</f>
        <v>10</v>
      </c>
      <c r="GJ1">
        <f>'Monthly Raw'!GK1</f>
        <v>11</v>
      </c>
      <c r="GK1">
        <f>'Monthly Raw'!GL1</f>
        <v>12</v>
      </c>
      <c r="GL1">
        <f>'Monthly Raw'!GM1</f>
        <v>1</v>
      </c>
      <c r="GM1">
        <f>'Monthly Raw'!GN1</f>
        <v>2</v>
      </c>
      <c r="GN1">
        <f>'Monthly Raw'!GO1</f>
        <v>3</v>
      </c>
      <c r="GO1">
        <f>'Monthly Raw'!GP1</f>
        <v>4</v>
      </c>
      <c r="GP1">
        <f>'Monthly Raw'!GQ1</f>
        <v>5</v>
      </c>
      <c r="GQ1">
        <f>'Monthly Raw'!GR1</f>
        <v>6</v>
      </c>
      <c r="GR1">
        <f>'Monthly Raw'!GS1</f>
        <v>7</v>
      </c>
      <c r="GS1">
        <f>'Monthly Raw'!GT1</f>
        <v>8</v>
      </c>
      <c r="GT1">
        <f>'Monthly Raw'!GU1</f>
        <v>9</v>
      </c>
      <c r="GU1">
        <f>'Monthly Raw'!GV1</f>
        <v>10</v>
      </c>
      <c r="GV1">
        <f>'Monthly Raw'!GW1</f>
        <v>11</v>
      </c>
      <c r="GW1">
        <f>'Monthly Raw'!GX1</f>
        <v>12</v>
      </c>
      <c r="GX1">
        <f>'Monthly Raw'!GY1</f>
        <v>1</v>
      </c>
      <c r="GY1">
        <f>'Monthly Raw'!GZ1</f>
        <v>2</v>
      </c>
      <c r="GZ1">
        <f>'Monthly Raw'!HA1</f>
        <v>3</v>
      </c>
      <c r="HA1">
        <f>'Monthly Raw'!HB1</f>
        <v>4</v>
      </c>
      <c r="HB1">
        <f>'Monthly Raw'!HC1</f>
        <v>5</v>
      </c>
      <c r="HC1">
        <f>'Monthly Raw'!HD1</f>
        <v>6</v>
      </c>
      <c r="HD1">
        <f>'Monthly Raw'!HE1</f>
        <v>7</v>
      </c>
      <c r="HE1">
        <f>'Monthly Raw'!HF1</f>
        <v>8</v>
      </c>
      <c r="HF1">
        <f>'Monthly Raw'!HG1</f>
        <v>9</v>
      </c>
      <c r="HG1">
        <f>'Monthly Raw'!HH1</f>
        <v>10</v>
      </c>
      <c r="HH1">
        <f>'Monthly Raw'!HI1</f>
        <v>11</v>
      </c>
      <c r="HI1">
        <f>'Monthly Raw'!HJ1</f>
        <v>12</v>
      </c>
      <c r="HJ1">
        <f>'Monthly Raw'!HK1</f>
        <v>1</v>
      </c>
      <c r="HK1">
        <f>'Monthly Raw'!HL1</f>
        <v>2</v>
      </c>
      <c r="HL1">
        <f>'Monthly Raw'!HM1</f>
        <v>3</v>
      </c>
      <c r="HM1">
        <f>'Monthly Raw'!HN1</f>
        <v>4</v>
      </c>
      <c r="HN1">
        <f>'Monthly Raw'!HO1</f>
        <v>5</v>
      </c>
      <c r="HO1">
        <f>'Monthly Raw'!HP1</f>
        <v>6</v>
      </c>
      <c r="HP1">
        <f>'Monthly Raw'!HQ1</f>
        <v>7</v>
      </c>
      <c r="HQ1">
        <f>'Monthly Raw'!HR1</f>
        <v>8</v>
      </c>
      <c r="HR1">
        <f>'Monthly Raw'!HS1</f>
        <v>9</v>
      </c>
      <c r="HS1">
        <f>'Monthly Raw'!HT1</f>
        <v>10</v>
      </c>
      <c r="HT1">
        <f>'Monthly Raw'!HU1</f>
        <v>11</v>
      </c>
      <c r="HU1">
        <f>'Monthly Raw'!HV1</f>
        <v>12</v>
      </c>
      <c r="HV1">
        <f>'Monthly Raw'!HW1</f>
        <v>1</v>
      </c>
      <c r="HW1">
        <f>'Monthly Raw'!HX1</f>
        <v>2</v>
      </c>
      <c r="HX1">
        <f>'Monthly Raw'!HY1</f>
        <v>3</v>
      </c>
      <c r="HY1">
        <f>'Monthly Raw'!HZ1</f>
        <v>4</v>
      </c>
      <c r="HZ1">
        <f>'Monthly Raw'!IA1</f>
        <v>5</v>
      </c>
      <c r="IA1">
        <f>'Monthly Raw'!IB1</f>
        <v>6</v>
      </c>
      <c r="IB1">
        <f>'Monthly Raw'!IC1</f>
        <v>7</v>
      </c>
      <c r="IC1">
        <f>'Monthly Raw'!ID1</f>
        <v>8</v>
      </c>
      <c r="ID1">
        <f>'Monthly Raw'!IE1</f>
        <v>9</v>
      </c>
      <c r="IE1">
        <f>'Monthly Raw'!IF1</f>
        <v>10</v>
      </c>
      <c r="IF1">
        <f>'Monthly Raw'!IG1</f>
        <v>11</v>
      </c>
      <c r="IG1">
        <f>'Monthly Raw'!IH1</f>
        <v>12</v>
      </c>
      <c r="IH1">
        <f>'Monthly Raw'!II1</f>
        <v>1</v>
      </c>
      <c r="II1">
        <f>'Monthly Raw'!IJ1</f>
        <v>2</v>
      </c>
      <c r="IJ1">
        <f>'Monthly Raw'!IK1</f>
        <v>3</v>
      </c>
      <c r="IK1">
        <f>'Monthly Raw'!IL1</f>
        <v>4</v>
      </c>
      <c r="IL1">
        <f>'Monthly Raw'!IM1</f>
        <v>5</v>
      </c>
      <c r="IM1">
        <f>'Monthly Raw'!IN1</f>
        <v>6</v>
      </c>
      <c r="IN1">
        <f>'Monthly Raw'!IO1</f>
        <v>7</v>
      </c>
      <c r="IO1">
        <f>'Monthly Raw'!IP1</f>
        <v>8</v>
      </c>
      <c r="IP1">
        <f>'Monthly Raw'!IQ1</f>
        <v>9</v>
      </c>
      <c r="IQ1">
        <f>'Monthly Raw'!IR1</f>
        <v>10</v>
      </c>
      <c r="IR1">
        <f>'Monthly Raw'!IS1</f>
        <v>11</v>
      </c>
      <c r="IS1">
        <f>'Monthly Raw'!IT1</f>
        <v>12</v>
      </c>
      <c r="IT1">
        <f>'Monthly Raw'!IU1</f>
        <v>1</v>
      </c>
      <c r="IU1">
        <f>'Monthly Raw'!IV1</f>
        <v>2</v>
      </c>
      <c r="IV1">
        <f>'Monthly Raw'!IW1</f>
        <v>3</v>
      </c>
      <c r="IW1">
        <f>'Monthly Raw'!IX1</f>
        <v>4</v>
      </c>
      <c r="IX1">
        <f>'Monthly Raw'!IY1</f>
        <v>5</v>
      </c>
      <c r="IY1">
        <f>'Monthly Raw'!IZ1</f>
        <v>6</v>
      </c>
      <c r="IZ1">
        <f>'Monthly Raw'!JA1</f>
        <v>7</v>
      </c>
      <c r="JA1">
        <f>'Monthly Raw'!JB1</f>
        <v>8</v>
      </c>
      <c r="JB1">
        <f>'Monthly Raw'!JC1</f>
        <v>9</v>
      </c>
      <c r="JC1">
        <f>'Monthly Raw'!JD1</f>
        <v>10</v>
      </c>
      <c r="JD1">
        <f>'Monthly Raw'!JE1</f>
        <v>11</v>
      </c>
      <c r="JE1">
        <f>'Monthly Raw'!JF1</f>
        <v>12</v>
      </c>
      <c r="JF1">
        <f>'Monthly Raw'!JG1</f>
        <v>1</v>
      </c>
      <c r="JG1">
        <f>'Monthly Raw'!JH1</f>
        <v>2</v>
      </c>
      <c r="JH1">
        <f>'Monthly Raw'!JI1</f>
        <v>3</v>
      </c>
      <c r="JI1">
        <f>'Monthly Raw'!JJ1</f>
        <v>4</v>
      </c>
      <c r="JJ1">
        <f>'Monthly Raw'!JK1</f>
        <v>5</v>
      </c>
      <c r="JK1">
        <f>'Monthly Raw'!JL1</f>
        <v>6</v>
      </c>
      <c r="JL1">
        <f>'Monthly Raw'!JM1</f>
        <v>7</v>
      </c>
      <c r="JM1">
        <f>'Monthly Raw'!JN1</f>
        <v>8</v>
      </c>
      <c r="JN1">
        <f>'Monthly Raw'!JO1</f>
        <v>9</v>
      </c>
      <c r="JO1">
        <f>'Monthly Raw'!JP1</f>
        <v>10</v>
      </c>
      <c r="JP1">
        <f>'Monthly Raw'!JQ1</f>
        <v>11</v>
      </c>
      <c r="JQ1">
        <f>'Monthly Raw'!JR1</f>
        <v>12</v>
      </c>
      <c r="JR1">
        <f>'Monthly Raw'!JS1</f>
        <v>1</v>
      </c>
      <c r="JS1" s="262">
        <f>'Monthly Raw'!JT1</f>
        <v>2</v>
      </c>
      <c r="JT1" s="262">
        <f>'Monthly Raw'!JU1</f>
        <v>3</v>
      </c>
      <c r="JU1" s="262">
        <f>'Monthly Raw'!JV1</f>
        <v>4</v>
      </c>
      <c r="JV1" s="292">
        <f>'Monthly Raw'!JW1</f>
        <v>5</v>
      </c>
      <c r="JW1" s="292">
        <f>'Monthly Raw'!JX1</f>
        <v>6</v>
      </c>
      <c r="JX1" s="292">
        <f>'Monthly Raw'!JY1</f>
        <v>7</v>
      </c>
      <c r="JY1" s="440">
        <f>'Monthly Raw'!JZ1</f>
        <v>8</v>
      </c>
      <c r="JZ1" s="440">
        <f>'Monthly Raw'!KA1</f>
        <v>9</v>
      </c>
      <c r="KA1" s="440">
        <f>'Monthly Raw'!KB1</f>
        <v>10</v>
      </c>
      <c r="KB1" s="440">
        <f>'Monthly Raw'!KC1</f>
        <v>11</v>
      </c>
      <c r="KC1" s="440">
        <f>'Monthly Raw'!KD1</f>
        <v>12</v>
      </c>
      <c r="KD1" s="440">
        <f>'Monthly Raw'!KE1</f>
        <v>1</v>
      </c>
      <c r="KE1" s="454">
        <f>'Monthly Raw'!KF1</f>
        <v>2</v>
      </c>
      <c r="KF1" s="454">
        <f>'Monthly Raw'!KG1</f>
        <v>3</v>
      </c>
      <c r="KG1" s="454">
        <f>'Monthly Raw'!KH1</f>
        <v>4</v>
      </c>
      <c r="KH1" s="454">
        <f>'Monthly Raw'!KI1</f>
        <v>5</v>
      </c>
      <c r="KI1" s="454">
        <f>'Monthly Raw'!KJ1</f>
        <v>6</v>
      </c>
      <c r="KJ1" s="454">
        <f>'Monthly Raw'!KK1</f>
        <v>7</v>
      </c>
      <c r="KK1" s="454">
        <f>'Monthly Raw'!KL1</f>
        <v>8</v>
      </c>
      <c r="KL1" s="454">
        <f>'Monthly Raw'!KM1</f>
        <v>9</v>
      </c>
      <c r="KM1" s="454">
        <f>'Monthly Raw'!KN1</f>
        <v>10</v>
      </c>
      <c r="KN1" s="454">
        <f>'Monthly Raw'!KO1</f>
        <v>11</v>
      </c>
      <c r="KO1" s="454">
        <f>'Monthly Raw'!KP1</f>
        <v>12</v>
      </c>
      <c r="KP1" s="454">
        <f>'Monthly Raw'!KQ1</f>
        <v>1</v>
      </c>
      <c r="KQ1" s="454">
        <f>'Monthly Raw'!KR1</f>
        <v>2</v>
      </c>
      <c r="KR1" s="454">
        <f>'Monthly Raw'!KS1</f>
        <v>3</v>
      </c>
      <c r="KS1" s="454">
        <f>'Monthly Raw'!KT1</f>
        <v>4</v>
      </c>
      <c r="KT1" s="454">
        <f>'Monthly Raw'!KU1</f>
        <v>5</v>
      </c>
      <c r="KU1" s="454">
        <f>'Monthly Raw'!KV1</f>
        <v>6</v>
      </c>
      <c r="KV1" s="454">
        <f>'Monthly Raw'!KW1</f>
        <v>7</v>
      </c>
      <c r="KW1" s="454">
        <f>'Monthly Raw'!KX1</f>
        <v>8</v>
      </c>
    </row>
    <row r="2" spans="1:924" x14ac:dyDescent="0.15">
      <c r="A2" t="str">
        <f>'Monthly Raw'!B2</f>
        <v>Year</v>
      </c>
      <c r="B2">
        <f>'Monthly Raw'!C2</f>
        <v>1996</v>
      </c>
      <c r="C2">
        <f>'Monthly Raw'!D2</f>
        <v>1996</v>
      </c>
      <c r="D2">
        <f>'Monthly Raw'!E2</f>
        <v>1996</v>
      </c>
      <c r="E2">
        <f>'Monthly Raw'!F2</f>
        <v>1996</v>
      </c>
      <c r="F2">
        <f>'Monthly Raw'!G2</f>
        <v>1996</v>
      </c>
      <c r="G2">
        <f>'Monthly Raw'!H2</f>
        <v>1996</v>
      </c>
      <c r="H2">
        <f>'Monthly Raw'!I2</f>
        <v>1996</v>
      </c>
      <c r="I2">
        <f>'Monthly Raw'!J2</f>
        <v>1996</v>
      </c>
      <c r="J2">
        <f>'Monthly Raw'!K2</f>
        <v>1996</v>
      </c>
      <c r="K2">
        <f>'Monthly Raw'!L2</f>
        <v>1996</v>
      </c>
      <c r="L2">
        <f>'Monthly Raw'!M2</f>
        <v>1996</v>
      </c>
      <c r="M2">
        <f>'Monthly Raw'!N2</f>
        <v>1996</v>
      </c>
      <c r="N2">
        <f>'Monthly Raw'!O2</f>
        <v>1997</v>
      </c>
      <c r="O2">
        <f>'Monthly Raw'!P2</f>
        <v>1997</v>
      </c>
      <c r="P2">
        <f>'Monthly Raw'!Q2</f>
        <v>1997</v>
      </c>
      <c r="Q2">
        <f>'Monthly Raw'!R2</f>
        <v>1997</v>
      </c>
      <c r="R2">
        <f>'Monthly Raw'!S2</f>
        <v>1997</v>
      </c>
      <c r="S2">
        <f>'Monthly Raw'!T2</f>
        <v>1997</v>
      </c>
      <c r="T2">
        <f>'Monthly Raw'!U2</f>
        <v>1997</v>
      </c>
      <c r="U2">
        <f>'Monthly Raw'!V2</f>
        <v>1997</v>
      </c>
      <c r="V2">
        <f>'Monthly Raw'!W2</f>
        <v>1997</v>
      </c>
      <c r="W2">
        <f>'Monthly Raw'!X2</f>
        <v>1997</v>
      </c>
      <c r="X2">
        <f>'Monthly Raw'!Y2</f>
        <v>1997</v>
      </c>
      <c r="Y2">
        <f>'Monthly Raw'!Z2</f>
        <v>1997</v>
      </c>
      <c r="Z2">
        <f>'Monthly Raw'!AA2</f>
        <v>1998</v>
      </c>
      <c r="AA2">
        <f>'Monthly Raw'!AB2</f>
        <v>1998</v>
      </c>
      <c r="AB2">
        <f>'Monthly Raw'!AC2</f>
        <v>1998</v>
      </c>
      <c r="AC2">
        <f>'Monthly Raw'!AD2</f>
        <v>1998</v>
      </c>
      <c r="AD2">
        <f>'Monthly Raw'!AE2</f>
        <v>1998</v>
      </c>
      <c r="AE2">
        <f>'Monthly Raw'!AF2</f>
        <v>1998</v>
      </c>
      <c r="AF2">
        <f>'Monthly Raw'!AG2</f>
        <v>1998</v>
      </c>
      <c r="AG2">
        <f>'Monthly Raw'!AH2</f>
        <v>1998</v>
      </c>
      <c r="AH2">
        <f>'Monthly Raw'!AI2</f>
        <v>1998</v>
      </c>
      <c r="AI2">
        <f>'Monthly Raw'!AJ2</f>
        <v>1998</v>
      </c>
      <c r="AJ2">
        <f>'Monthly Raw'!AK2</f>
        <v>1998</v>
      </c>
      <c r="AK2">
        <f>'Monthly Raw'!AL2</f>
        <v>1998</v>
      </c>
      <c r="AL2">
        <f>'Monthly Raw'!AM2</f>
        <v>1999</v>
      </c>
      <c r="AM2">
        <f>'Monthly Raw'!AN2</f>
        <v>1999</v>
      </c>
      <c r="AN2">
        <f>'Monthly Raw'!AO2</f>
        <v>1999</v>
      </c>
      <c r="AO2">
        <f>'Monthly Raw'!AP2</f>
        <v>1999</v>
      </c>
      <c r="AP2">
        <f>'Monthly Raw'!AQ2</f>
        <v>1999</v>
      </c>
      <c r="AQ2">
        <f>'Monthly Raw'!AR2</f>
        <v>1999</v>
      </c>
      <c r="AR2">
        <f>'Monthly Raw'!AS2</f>
        <v>1999</v>
      </c>
      <c r="AS2">
        <f>'Monthly Raw'!AT2</f>
        <v>1999</v>
      </c>
      <c r="AT2">
        <f>'Monthly Raw'!AU2</f>
        <v>1999</v>
      </c>
      <c r="AU2">
        <f>'Monthly Raw'!AV2</f>
        <v>1999</v>
      </c>
      <c r="AV2">
        <f>'Monthly Raw'!AW2</f>
        <v>1999</v>
      </c>
      <c r="AW2">
        <f>'Monthly Raw'!AX2</f>
        <v>1999</v>
      </c>
      <c r="AX2">
        <f>'Monthly Raw'!AY2</f>
        <v>2000</v>
      </c>
      <c r="AY2">
        <f>'Monthly Raw'!AZ2</f>
        <v>2000</v>
      </c>
      <c r="AZ2">
        <f>'Monthly Raw'!BA2</f>
        <v>2000</v>
      </c>
      <c r="BA2">
        <f>'Monthly Raw'!BB2</f>
        <v>2000</v>
      </c>
      <c r="BB2">
        <f>'Monthly Raw'!BC2</f>
        <v>2000</v>
      </c>
      <c r="BC2">
        <f>'Monthly Raw'!BD2</f>
        <v>2000</v>
      </c>
      <c r="BD2">
        <f>'Monthly Raw'!BE2</f>
        <v>2000</v>
      </c>
      <c r="BE2">
        <f>'Monthly Raw'!BF2</f>
        <v>2000</v>
      </c>
      <c r="BF2">
        <f>'Monthly Raw'!BG2</f>
        <v>2000</v>
      </c>
      <c r="BG2">
        <f>'Monthly Raw'!BH2</f>
        <v>2000</v>
      </c>
      <c r="BH2">
        <f>'Monthly Raw'!BI2</f>
        <v>2000</v>
      </c>
      <c r="BI2">
        <f>'Monthly Raw'!BJ2</f>
        <v>2000</v>
      </c>
      <c r="BJ2">
        <f>'Monthly Raw'!BK2</f>
        <v>2001</v>
      </c>
      <c r="BK2">
        <f>'Monthly Raw'!BL2</f>
        <v>2001</v>
      </c>
      <c r="BL2">
        <f>'Monthly Raw'!BM2</f>
        <v>2001</v>
      </c>
      <c r="BM2">
        <f>'Monthly Raw'!BN2</f>
        <v>2001</v>
      </c>
      <c r="BN2">
        <f>'Monthly Raw'!BO2</f>
        <v>2001</v>
      </c>
      <c r="BO2">
        <f>'Monthly Raw'!BP2</f>
        <v>2001</v>
      </c>
      <c r="BP2">
        <f>'Monthly Raw'!BQ2</f>
        <v>2001</v>
      </c>
      <c r="BQ2">
        <f>'Monthly Raw'!BR2</f>
        <v>2001</v>
      </c>
      <c r="BR2">
        <f>'Monthly Raw'!BS2</f>
        <v>2001</v>
      </c>
      <c r="BS2">
        <f>'Monthly Raw'!BT2</f>
        <v>2001</v>
      </c>
      <c r="BT2">
        <f>'Monthly Raw'!BU2</f>
        <v>2001</v>
      </c>
      <c r="BU2">
        <f>'Monthly Raw'!BV2</f>
        <v>2001</v>
      </c>
      <c r="BV2">
        <f>'Monthly Raw'!BW2</f>
        <v>2002</v>
      </c>
      <c r="BW2">
        <f>'Monthly Raw'!BX2</f>
        <v>2002</v>
      </c>
      <c r="BX2">
        <f>'Monthly Raw'!BY2</f>
        <v>2002</v>
      </c>
      <c r="BY2">
        <f>'Monthly Raw'!BZ2</f>
        <v>2002</v>
      </c>
      <c r="BZ2">
        <f>'Monthly Raw'!CA2</f>
        <v>2002</v>
      </c>
      <c r="CA2">
        <f>'Monthly Raw'!CB2</f>
        <v>2002</v>
      </c>
      <c r="CB2">
        <f>'Monthly Raw'!CC2</f>
        <v>2002</v>
      </c>
      <c r="CC2">
        <f>'Monthly Raw'!CD2</f>
        <v>2002</v>
      </c>
      <c r="CD2">
        <f>'Monthly Raw'!CE2</f>
        <v>2002</v>
      </c>
      <c r="CE2">
        <f>'Monthly Raw'!CF2</f>
        <v>2002</v>
      </c>
      <c r="CF2">
        <f>'Monthly Raw'!CG2</f>
        <v>2002</v>
      </c>
      <c r="CG2">
        <f>'Monthly Raw'!CH2</f>
        <v>2002</v>
      </c>
      <c r="CH2">
        <f>'Monthly Raw'!CI2</f>
        <v>2003</v>
      </c>
      <c r="CI2">
        <f>'Monthly Raw'!CJ2</f>
        <v>2003</v>
      </c>
      <c r="CJ2">
        <f>'Monthly Raw'!CK2</f>
        <v>2003</v>
      </c>
      <c r="CK2">
        <f>'Monthly Raw'!CL2</f>
        <v>2003</v>
      </c>
      <c r="CL2">
        <f>'Monthly Raw'!CM2</f>
        <v>2003</v>
      </c>
      <c r="CM2">
        <f>'Monthly Raw'!CN2</f>
        <v>2003</v>
      </c>
      <c r="CN2">
        <f>'Monthly Raw'!CO2</f>
        <v>2003</v>
      </c>
      <c r="CO2">
        <f>'Monthly Raw'!CP2</f>
        <v>2003</v>
      </c>
      <c r="CP2">
        <f>'Monthly Raw'!CQ2</f>
        <v>2003</v>
      </c>
      <c r="CQ2">
        <f>'Monthly Raw'!CR2</f>
        <v>2003</v>
      </c>
      <c r="CR2">
        <f>'Monthly Raw'!CS2</f>
        <v>2003</v>
      </c>
      <c r="CS2">
        <f>'Monthly Raw'!CT2</f>
        <v>2003</v>
      </c>
      <c r="CT2">
        <f>'Monthly Raw'!CU2</f>
        <v>2004</v>
      </c>
      <c r="CU2">
        <f>'Monthly Raw'!CV2</f>
        <v>2004</v>
      </c>
      <c r="CV2">
        <f>'Monthly Raw'!CW2</f>
        <v>2004</v>
      </c>
      <c r="CW2">
        <f>'Monthly Raw'!CX2</f>
        <v>2004</v>
      </c>
      <c r="CX2">
        <f>'Monthly Raw'!CY2</f>
        <v>2004</v>
      </c>
      <c r="CY2">
        <f>'Monthly Raw'!CZ2</f>
        <v>2004</v>
      </c>
      <c r="CZ2">
        <f>'Monthly Raw'!DA2</f>
        <v>2004</v>
      </c>
      <c r="DA2">
        <f>'Monthly Raw'!DB2</f>
        <v>2004</v>
      </c>
      <c r="DB2">
        <f>'Monthly Raw'!DC2</f>
        <v>2004</v>
      </c>
      <c r="DC2">
        <f>'Monthly Raw'!DD2</f>
        <v>2004</v>
      </c>
      <c r="DD2">
        <f>'Monthly Raw'!DE2</f>
        <v>2004</v>
      </c>
      <c r="DE2">
        <f>'Monthly Raw'!DF2</f>
        <v>2004</v>
      </c>
      <c r="DF2">
        <f>'Monthly Raw'!DG2</f>
        <v>2005</v>
      </c>
      <c r="DG2">
        <f>'Monthly Raw'!DH2</f>
        <v>2005</v>
      </c>
      <c r="DH2">
        <f>'Monthly Raw'!DI2</f>
        <v>2005</v>
      </c>
      <c r="DI2">
        <f>'Monthly Raw'!DJ2</f>
        <v>2005</v>
      </c>
      <c r="DJ2">
        <f>'Monthly Raw'!DK2</f>
        <v>2005</v>
      </c>
      <c r="DK2">
        <f>'Monthly Raw'!DL2</f>
        <v>2005</v>
      </c>
      <c r="DL2">
        <f>'Monthly Raw'!DM2</f>
        <v>2005</v>
      </c>
      <c r="DM2">
        <f>'Monthly Raw'!DN2</f>
        <v>2005</v>
      </c>
      <c r="DN2">
        <f>'Monthly Raw'!DO2</f>
        <v>2005</v>
      </c>
      <c r="DO2">
        <f>'Monthly Raw'!DP2</f>
        <v>2005</v>
      </c>
      <c r="DP2">
        <f>'Monthly Raw'!DQ2</f>
        <v>2005</v>
      </c>
      <c r="DQ2">
        <f>'Monthly Raw'!DR2</f>
        <v>2005</v>
      </c>
      <c r="DR2">
        <f>'Monthly Raw'!DS2</f>
        <v>2006</v>
      </c>
      <c r="DS2">
        <f>'Monthly Raw'!DT2</f>
        <v>2006</v>
      </c>
      <c r="DT2">
        <f>'Monthly Raw'!DU2</f>
        <v>2006</v>
      </c>
      <c r="DU2">
        <f>'Monthly Raw'!DV2</f>
        <v>2006</v>
      </c>
      <c r="DV2">
        <f>'Monthly Raw'!DW2</f>
        <v>2006</v>
      </c>
      <c r="DW2">
        <f>'Monthly Raw'!DX2</f>
        <v>2006</v>
      </c>
      <c r="DX2">
        <f>'Monthly Raw'!DY2</f>
        <v>2006</v>
      </c>
      <c r="DY2">
        <f>'Monthly Raw'!DZ2</f>
        <v>2006</v>
      </c>
      <c r="DZ2">
        <f>'Monthly Raw'!EA2</f>
        <v>2006</v>
      </c>
      <c r="EA2">
        <f>'Monthly Raw'!EB2</f>
        <v>2006</v>
      </c>
      <c r="EB2">
        <f>'Monthly Raw'!EC2</f>
        <v>2006</v>
      </c>
      <c r="EC2">
        <f>'Monthly Raw'!ED2</f>
        <v>2006</v>
      </c>
      <c r="ED2">
        <f>'Monthly Raw'!EE2</f>
        <v>2007</v>
      </c>
      <c r="EE2">
        <f>'Monthly Raw'!EF2</f>
        <v>2007</v>
      </c>
      <c r="EF2">
        <f>'Monthly Raw'!EG2</f>
        <v>2007</v>
      </c>
      <c r="EG2">
        <f>'Monthly Raw'!EH2</f>
        <v>2007</v>
      </c>
      <c r="EH2">
        <f>'Monthly Raw'!EI2</f>
        <v>2007</v>
      </c>
      <c r="EI2">
        <f>'Monthly Raw'!EJ2</f>
        <v>2007</v>
      </c>
      <c r="EJ2">
        <f>'Monthly Raw'!EK2</f>
        <v>2007</v>
      </c>
      <c r="EK2">
        <f>'Monthly Raw'!EL2</f>
        <v>2007</v>
      </c>
      <c r="EL2">
        <f>'Monthly Raw'!EM2</f>
        <v>2007</v>
      </c>
      <c r="EM2">
        <f>'Monthly Raw'!EN2</f>
        <v>2007</v>
      </c>
      <c r="EN2">
        <f>'Monthly Raw'!EO2</f>
        <v>2007</v>
      </c>
      <c r="EO2">
        <f>'Monthly Raw'!EP2</f>
        <v>2007</v>
      </c>
      <c r="EP2">
        <f>'Monthly Raw'!EQ2</f>
        <v>2008</v>
      </c>
      <c r="EQ2">
        <f>'Monthly Raw'!ER2</f>
        <v>2008</v>
      </c>
      <c r="ER2">
        <f>'Monthly Raw'!ES2</f>
        <v>2008</v>
      </c>
      <c r="ES2">
        <f>'Monthly Raw'!ET2</f>
        <v>2008</v>
      </c>
      <c r="ET2">
        <f>'Monthly Raw'!EU2</f>
        <v>2008</v>
      </c>
      <c r="EU2">
        <f>'Monthly Raw'!EV2</f>
        <v>2008</v>
      </c>
      <c r="EV2">
        <f>'Monthly Raw'!EW2</f>
        <v>2008</v>
      </c>
      <c r="EW2">
        <f>'Monthly Raw'!EX2</f>
        <v>2008</v>
      </c>
      <c r="EX2">
        <f>'Monthly Raw'!EY2</f>
        <v>2008</v>
      </c>
      <c r="EY2">
        <f>'Monthly Raw'!EZ2</f>
        <v>2008</v>
      </c>
      <c r="EZ2">
        <f>'Monthly Raw'!FA2</f>
        <v>2008</v>
      </c>
      <c r="FA2">
        <f>'Monthly Raw'!FB2</f>
        <v>2008</v>
      </c>
      <c r="FB2">
        <f>'Monthly Raw'!FC2</f>
        <v>2009</v>
      </c>
      <c r="FC2">
        <f>'Monthly Raw'!FD2</f>
        <v>2009</v>
      </c>
      <c r="FD2">
        <f>'Monthly Raw'!FE2</f>
        <v>2009</v>
      </c>
      <c r="FE2">
        <f>'Monthly Raw'!FF2</f>
        <v>2009</v>
      </c>
      <c r="FF2">
        <f>'Monthly Raw'!FG2</f>
        <v>2009</v>
      </c>
      <c r="FG2">
        <f>'Monthly Raw'!FH2</f>
        <v>2009</v>
      </c>
      <c r="FH2">
        <f>'Monthly Raw'!FI2</f>
        <v>2009</v>
      </c>
      <c r="FI2">
        <f>'Monthly Raw'!FJ2</f>
        <v>2009</v>
      </c>
      <c r="FJ2">
        <f>'Monthly Raw'!FK2</f>
        <v>2009</v>
      </c>
      <c r="FK2">
        <f>'Monthly Raw'!FL2</f>
        <v>2009</v>
      </c>
      <c r="FL2">
        <f>'Monthly Raw'!FM2</f>
        <v>2009</v>
      </c>
      <c r="FM2">
        <f>'Monthly Raw'!FN2</f>
        <v>2009</v>
      </c>
      <c r="FN2">
        <f>'Monthly Raw'!FO2</f>
        <v>2010</v>
      </c>
      <c r="FO2">
        <f>'Monthly Raw'!FP2</f>
        <v>2010</v>
      </c>
      <c r="FP2">
        <f>'Monthly Raw'!FQ2</f>
        <v>2010</v>
      </c>
      <c r="FQ2">
        <f>'Monthly Raw'!FR2</f>
        <v>2010</v>
      </c>
      <c r="FR2">
        <f>'Monthly Raw'!FS2</f>
        <v>2010</v>
      </c>
      <c r="FS2">
        <f>'Monthly Raw'!FT2</f>
        <v>2010</v>
      </c>
      <c r="FT2">
        <f>'Monthly Raw'!FU2</f>
        <v>2010</v>
      </c>
      <c r="FU2">
        <f>'Monthly Raw'!FV2</f>
        <v>2010</v>
      </c>
      <c r="FV2">
        <f>'Monthly Raw'!FW2</f>
        <v>2010</v>
      </c>
      <c r="FW2">
        <f>'Monthly Raw'!FX2</f>
        <v>2010</v>
      </c>
      <c r="FX2">
        <f>'Monthly Raw'!FY2</f>
        <v>2010</v>
      </c>
      <c r="FY2">
        <f>'Monthly Raw'!FZ2</f>
        <v>2010</v>
      </c>
      <c r="FZ2">
        <f>'Monthly Raw'!GA2</f>
        <v>2011</v>
      </c>
      <c r="GA2">
        <f>'Monthly Raw'!GB2</f>
        <v>2011</v>
      </c>
      <c r="GB2">
        <f>'Monthly Raw'!GC2</f>
        <v>2011</v>
      </c>
      <c r="GC2">
        <f>'Monthly Raw'!GD2</f>
        <v>2011</v>
      </c>
      <c r="GD2">
        <f>'Monthly Raw'!GE2</f>
        <v>2011</v>
      </c>
      <c r="GE2">
        <f>'Monthly Raw'!GF2</f>
        <v>2011</v>
      </c>
      <c r="GF2">
        <f>'Monthly Raw'!GG2</f>
        <v>2011</v>
      </c>
      <c r="GG2">
        <f>'Monthly Raw'!GH2</f>
        <v>2011</v>
      </c>
      <c r="GH2">
        <f>'Monthly Raw'!GI2</f>
        <v>2011</v>
      </c>
      <c r="GI2">
        <f>'Monthly Raw'!GJ2</f>
        <v>2011</v>
      </c>
      <c r="GJ2">
        <f>'Monthly Raw'!GK2</f>
        <v>2011</v>
      </c>
      <c r="GK2">
        <f>'Monthly Raw'!GL2</f>
        <v>2011</v>
      </c>
      <c r="GL2">
        <f>'Monthly Raw'!GM2</f>
        <v>2012</v>
      </c>
      <c r="GM2">
        <f>'Monthly Raw'!GN2</f>
        <v>2012</v>
      </c>
      <c r="GN2">
        <f>'Monthly Raw'!GO2</f>
        <v>2012</v>
      </c>
      <c r="GO2">
        <f>'Monthly Raw'!GP2</f>
        <v>2012</v>
      </c>
      <c r="GP2">
        <f>'Monthly Raw'!GQ2</f>
        <v>2012</v>
      </c>
      <c r="GQ2">
        <f>'Monthly Raw'!GR2</f>
        <v>2012</v>
      </c>
      <c r="GR2">
        <f>'Monthly Raw'!GS2</f>
        <v>2012</v>
      </c>
      <c r="GS2">
        <f>'Monthly Raw'!GT2</f>
        <v>2012</v>
      </c>
      <c r="GT2">
        <f>'Monthly Raw'!GU2</f>
        <v>2012</v>
      </c>
      <c r="GU2">
        <f>'Monthly Raw'!GV2</f>
        <v>2012</v>
      </c>
      <c r="GV2">
        <f>'Monthly Raw'!GW2</f>
        <v>2012</v>
      </c>
      <c r="GW2">
        <f>'Monthly Raw'!GX2</f>
        <v>2012</v>
      </c>
      <c r="GX2">
        <f>'Monthly Raw'!GY2</f>
        <v>2013</v>
      </c>
      <c r="GY2">
        <f>'Monthly Raw'!GZ2</f>
        <v>2013</v>
      </c>
      <c r="GZ2">
        <f>'Monthly Raw'!HA2</f>
        <v>2013</v>
      </c>
      <c r="HA2">
        <f>'Monthly Raw'!HB2</f>
        <v>2013</v>
      </c>
      <c r="HB2">
        <f>'Monthly Raw'!HC2</f>
        <v>2013</v>
      </c>
      <c r="HC2">
        <f>'Monthly Raw'!HD2</f>
        <v>2013</v>
      </c>
      <c r="HD2">
        <f>'Monthly Raw'!HE2</f>
        <v>2013</v>
      </c>
      <c r="HE2">
        <f>'Monthly Raw'!HF2</f>
        <v>2013</v>
      </c>
      <c r="HF2">
        <f>'Monthly Raw'!HG2</f>
        <v>2013</v>
      </c>
      <c r="HG2">
        <f>'Monthly Raw'!HH2</f>
        <v>2013</v>
      </c>
      <c r="HH2">
        <f>'Monthly Raw'!HI2</f>
        <v>2013</v>
      </c>
      <c r="HI2">
        <f>'Monthly Raw'!HJ2</f>
        <v>2013</v>
      </c>
      <c r="HJ2">
        <f>'Monthly Raw'!HK2</f>
        <v>2014</v>
      </c>
      <c r="HK2">
        <f>'Monthly Raw'!HL2</f>
        <v>2014</v>
      </c>
      <c r="HL2">
        <f>'Monthly Raw'!HM2</f>
        <v>2014</v>
      </c>
      <c r="HM2">
        <f>'Monthly Raw'!HN2</f>
        <v>2014</v>
      </c>
      <c r="HN2">
        <f>'Monthly Raw'!HO2</f>
        <v>2014</v>
      </c>
      <c r="HO2">
        <f>'Monthly Raw'!HP2</f>
        <v>2014</v>
      </c>
      <c r="HP2">
        <f>'Monthly Raw'!HQ2</f>
        <v>2014</v>
      </c>
      <c r="HQ2">
        <f>'Monthly Raw'!HR2</f>
        <v>2014</v>
      </c>
      <c r="HR2">
        <f>'Monthly Raw'!HS2</f>
        <v>2014</v>
      </c>
      <c r="HS2">
        <f>'Monthly Raw'!HT2</f>
        <v>2014</v>
      </c>
      <c r="HT2">
        <f>'Monthly Raw'!HU2</f>
        <v>2014</v>
      </c>
      <c r="HU2">
        <f>'Monthly Raw'!HV2</f>
        <v>2014</v>
      </c>
      <c r="HV2">
        <f>'Monthly Raw'!HW2</f>
        <v>2015</v>
      </c>
      <c r="HW2">
        <f>'Monthly Raw'!HX2</f>
        <v>2015</v>
      </c>
      <c r="HX2">
        <f>'Monthly Raw'!HY2</f>
        <v>2015</v>
      </c>
      <c r="HY2">
        <f>'Monthly Raw'!HZ2</f>
        <v>2015</v>
      </c>
      <c r="HZ2">
        <f>'Monthly Raw'!IA2</f>
        <v>2015</v>
      </c>
      <c r="IA2">
        <f>'Monthly Raw'!IB2</f>
        <v>2015</v>
      </c>
      <c r="IB2">
        <f>'Monthly Raw'!IC2</f>
        <v>2015</v>
      </c>
      <c r="IC2">
        <f>'Monthly Raw'!ID2</f>
        <v>2015</v>
      </c>
      <c r="ID2">
        <f>'Monthly Raw'!IE2</f>
        <v>2015</v>
      </c>
      <c r="IE2">
        <f>'Monthly Raw'!IF2</f>
        <v>2015</v>
      </c>
      <c r="IF2">
        <f>'Monthly Raw'!IG2</f>
        <v>2015</v>
      </c>
      <c r="IG2">
        <f>'Monthly Raw'!IH2</f>
        <v>2015</v>
      </c>
      <c r="IH2">
        <f>'Monthly Raw'!II2</f>
        <v>2016</v>
      </c>
      <c r="II2">
        <f>'Monthly Raw'!IJ2</f>
        <v>2016</v>
      </c>
      <c r="IJ2">
        <f>'Monthly Raw'!IK2</f>
        <v>2016</v>
      </c>
      <c r="IK2">
        <f>'Monthly Raw'!IL2</f>
        <v>2016</v>
      </c>
      <c r="IL2">
        <f>'Monthly Raw'!IM2</f>
        <v>2016</v>
      </c>
      <c r="IM2">
        <f>'Monthly Raw'!IN2</f>
        <v>2016</v>
      </c>
      <c r="IN2">
        <f>'Monthly Raw'!IO2</f>
        <v>2016</v>
      </c>
      <c r="IO2">
        <f>'Monthly Raw'!IP2</f>
        <v>2016</v>
      </c>
      <c r="IP2">
        <f>'Monthly Raw'!IQ2</f>
        <v>2016</v>
      </c>
      <c r="IQ2">
        <f>'Monthly Raw'!IR2</f>
        <v>2016</v>
      </c>
      <c r="IR2">
        <f>'Monthly Raw'!IS2</f>
        <v>2016</v>
      </c>
      <c r="IS2">
        <f>'Monthly Raw'!IT2</f>
        <v>2016</v>
      </c>
      <c r="IT2">
        <f>'Monthly Raw'!IU2</f>
        <v>2017</v>
      </c>
      <c r="IU2">
        <f>'Monthly Raw'!IV2</f>
        <v>2017</v>
      </c>
      <c r="IV2">
        <f>'Monthly Raw'!IW2</f>
        <v>2017</v>
      </c>
      <c r="IW2">
        <f>'Monthly Raw'!IX2</f>
        <v>2017</v>
      </c>
      <c r="IX2">
        <f>'Monthly Raw'!IY2</f>
        <v>2017</v>
      </c>
      <c r="IY2">
        <f>'Monthly Raw'!IZ2</f>
        <v>2017</v>
      </c>
      <c r="IZ2">
        <f>'Monthly Raw'!JA2</f>
        <v>2017</v>
      </c>
      <c r="JA2">
        <f>'Monthly Raw'!JB2</f>
        <v>2017</v>
      </c>
      <c r="JB2">
        <f>'Monthly Raw'!JC2</f>
        <v>2017</v>
      </c>
      <c r="JC2">
        <f>'Monthly Raw'!JD2</f>
        <v>2017</v>
      </c>
      <c r="JD2">
        <f>'Monthly Raw'!JE2</f>
        <v>2017</v>
      </c>
      <c r="JE2">
        <f>'Monthly Raw'!JF2</f>
        <v>2017</v>
      </c>
      <c r="JF2">
        <f>'Monthly Raw'!JG2</f>
        <v>2018</v>
      </c>
      <c r="JG2">
        <f>'Monthly Raw'!JH2</f>
        <v>2018</v>
      </c>
      <c r="JH2">
        <f>'Monthly Raw'!JI2</f>
        <v>2018</v>
      </c>
      <c r="JI2">
        <f>'Monthly Raw'!JJ2</f>
        <v>2018</v>
      </c>
      <c r="JJ2">
        <f>'Monthly Raw'!JK2</f>
        <v>2018</v>
      </c>
      <c r="JK2">
        <f>'Monthly Raw'!JL2</f>
        <v>2018</v>
      </c>
      <c r="JL2">
        <f>'Monthly Raw'!JM2</f>
        <v>2018</v>
      </c>
      <c r="JM2">
        <f>'Monthly Raw'!JN2</f>
        <v>2018</v>
      </c>
      <c r="JN2">
        <f>'Monthly Raw'!JO2</f>
        <v>2018</v>
      </c>
      <c r="JO2">
        <f>'Monthly Raw'!JP2</f>
        <v>2018</v>
      </c>
      <c r="JP2">
        <f>'Monthly Raw'!JQ2</f>
        <v>2018</v>
      </c>
      <c r="JQ2">
        <f>'Monthly Raw'!JR2</f>
        <v>2018</v>
      </c>
      <c r="JR2">
        <f>'Monthly Raw'!JS2</f>
        <v>2019</v>
      </c>
      <c r="JS2" s="262">
        <f>'Monthly Raw'!JT2</f>
        <v>2019</v>
      </c>
      <c r="JT2" s="262">
        <f>'Monthly Raw'!JU2</f>
        <v>2019</v>
      </c>
      <c r="JU2" s="262">
        <f>'Monthly Raw'!JV2</f>
        <v>2019</v>
      </c>
      <c r="JV2" s="292">
        <f>'Monthly Raw'!JW2</f>
        <v>2019</v>
      </c>
      <c r="JW2" s="292">
        <f>'Monthly Raw'!JX2</f>
        <v>2019</v>
      </c>
      <c r="JX2" s="292">
        <f>'Monthly Raw'!JY2</f>
        <v>2019</v>
      </c>
      <c r="JY2" s="440">
        <f>'Monthly Raw'!JZ2</f>
        <v>2019</v>
      </c>
      <c r="JZ2" s="440">
        <f>'Monthly Raw'!KA2</f>
        <v>2019</v>
      </c>
      <c r="KA2" s="440">
        <f>'Monthly Raw'!KB2</f>
        <v>2019</v>
      </c>
      <c r="KB2" s="440">
        <f>'Monthly Raw'!KC2</f>
        <v>2019</v>
      </c>
      <c r="KC2" s="440">
        <f>'Monthly Raw'!KD2</f>
        <v>2019</v>
      </c>
      <c r="KD2" s="440">
        <f>'Monthly Raw'!KE2</f>
        <v>2020</v>
      </c>
      <c r="KE2" s="454">
        <f>'Monthly Raw'!KF2</f>
        <v>2020</v>
      </c>
      <c r="KF2" s="454">
        <f>'Monthly Raw'!KG2</f>
        <v>2020</v>
      </c>
      <c r="KG2" s="454">
        <f>'Monthly Raw'!KH2</f>
        <v>2020</v>
      </c>
      <c r="KH2" s="454">
        <f>'Monthly Raw'!KI2</f>
        <v>2020</v>
      </c>
      <c r="KI2" s="454">
        <f>'Monthly Raw'!KJ2</f>
        <v>2020</v>
      </c>
      <c r="KJ2" s="454">
        <f>'Monthly Raw'!KK2</f>
        <v>2020</v>
      </c>
      <c r="KK2" s="454">
        <f>'Monthly Raw'!KL2</f>
        <v>2020</v>
      </c>
      <c r="KL2" s="454">
        <f>'Monthly Raw'!KM2</f>
        <v>2020</v>
      </c>
      <c r="KM2" s="454">
        <f>'Monthly Raw'!KN2</f>
        <v>2020</v>
      </c>
      <c r="KN2" s="454">
        <f>'Monthly Raw'!KO2</f>
        <v>2020</v>
      </c>
      <c r="KO2" s="454">
        <f>'Monthly Raw'!KP2</f>
        <v>2020</v>
      </c>
      <c r="KP2" s="454">
        <f>'Monthly Raw'!KQ2</f>
        <v>2021</v>
      </c>
      <c r="KQ2" s="454">
        <f>'Monthly Raw'!KR2</f>
        <v>2021</v>
      </c>
      <c r="KR2" s="454">
        <f>'Monthly Raw'!KS2</f>
        <v>2021</v>
      </c>
      <c r="KS2" s="454">
        <f>'Monthly Raw'!KT2</f>
        <v>2021</v>
      </c>
      <c r="KT2" s="454">
        <f>'Monthly Raw'!KU2</f>
        <v>2021</v>
      </c>
      <c r="KU2" s="454">
        <f>'Monthly Raw'!KV2</f>
        <v>2021</v>
      </c>
      <c r="KV2" s="454">
        <f>'Monthly Raw'!KW2</f>
        <v>2021</v>
      </c>
      <c r="KW2" s="454">
        <f>'Monthly Raw'!KX2</f>
        <v>2021</v>
      </c>
    </row>
    <row r="3" spans="1:924" x14ac:dyDescent="0.15">
      <c r="A3" t="str">
        <f>'Monthly Raw'!B3</f>
        <v>Month</v>
      </c>
      <c r="B3" t="str">
        <f>'Monthly Raw'!C3</f>
        <v>Enero</v>
      </c>
      <c r="C3" t="str">
        <f>'Monthly Raw'!D3</f>
        <v>Febrero</v>
      </c>
      <c r="D3" t="str">
        <f>'Monthly Raw'!E3</f>
        <v>Marzo</v>
      </c>
      <c r="E3" t="str">
        <f>'Monthly Raw'!F3</f>
        <v>Abril</v>
      </c>
      <c r="F3" t="str">
        <f>'Monthly Raw'!G3</f>
        <v>Mayo</v>
      </c>
      <c r="G3" t="str">
        <f>'Monthly Raw'!H3</f>
        <v>Junio</v>
      </c>
      <c r="H3" t="str">
        <f>'Monthly Raw'!I3</f>
        <v>Julio</v>
      </c>
      <c r="I3" t="str">
        <f>'Monthly Raw'!J3</f>
        <v>Agosto</v>
      </c>
      <c r="J3" t="str">
        <f>'Monthly Raw'!K3</f>
        <v>Septiembre</v>
      </c>
      <c r="K3" t="str">
        <f>'Monthly Raw'!L3</f>
        <v>Octubre</v>
      </c>
      <c r="L3" t="str">
        <f>'Monthly Raw'!M3</f>
        <v>Noviembre</v>
      </c>
      <c r="M3" t="str">
        <f>'Monthly Raw'!N3</f>
        <v>Diciembre</v>
      </c>
      <c r="N3" t="str">
        <f>'Monthly Raw'!O3</f>
        <v>Enero</v>
      </c>
      <c r="O3" t="str">
        <f>'Monthly Raw'!P3</f>
        <v>Febrero</v>
      </c>
      <c r="P3" t="str">
        <f>'Monthly Raw'!Q3</f>
        <v>Marzo</v>
      </c>
      <c r="Q3" t="str">
        <f>'Monthly Raw'!R3</f>
        <v>Abril</v>
      </c>
      <c r="R3" t="str">
        <f>'Monthly Raw'!S3</f>
        <v>Mayo</v>
      </c>
      <c r="S3" t="str">
        <f>'Monthly Raw'!T3</f>
        <v>Junio</v>
      </c>
      <c r="T3" t="str">
        <f>'Monthly Raw'!U3</f>
        <v>Julio</v>
      </c>
      <c r="U3" t="str">
        <f>'Monthly Raw'!V3</f>
        <v>Agosto</v>
      </c>
      <c r="V3" t="str">
        <f>'Monthly Raw'!W3</f>
        <v>Septiembre</v>
      </c>
      <c r="W3" t="str">
        <f>'Monthly Raw'!X3</f>
        <v>Octubre</v>
      </c>
      <c r="X3" t="str">
        <f>'Monthly Raw'!Y3</f>
        <v>Noviembre</v>
      </c>
      <c r="Y3" t="str">
        <f>'Monthly Raw'!Z3</f>
        <v>Diciembre</v>
      </c>
      <c r="Z3" t="str">
        <f>'Monthly Raw'!AA3</f>
        <v>Enero</v>
      </c>
      <c r="AA3" t="str">
        <f>'Monthly Raw'!AB3</f>
        <v>Febrero</v>
      </c>
      <c r="AB3" t="str">
        <f>'Monthly Raw'!AC3</f>
        <v>Marzo</v>
      </c>
      <c r="AC3" t="str">
        <f>'Monthly Raw'!AD3</f>
        <v>Abril</v>
      </c>
      <c r="AD3" t="str">
        <f>'Monthly Raw'!AE3</f>
        <v>Mayo</v>
      </c>
      <c r="AE3" t="str">
        <f>'Monthly Raw'!AF3</f>
        <v>Junio</v>
      </c>
      <c r="AF3" t="str">
        <f>'Monthly Raw'!AG3</f>
        <v>Julio</v>
      </c>
      <c r="AG3" t="str">
        <f>'Monthly Raw'!AH3</f>
        <v>Agosto</v>
      </c>
      <c r="AH3" t="str">
        <f>'Monthly Raw'!AI3</f>
        <v>Septiembre</v>
      </c>
      <c r="AI3" t="str">
        <f>'Monthly Raw'!AJ3</f>
        <v>Octubre</v>
      </c>
      <c r="AJ3" t="str">
        <f>'Monthly Raw'!AK3</f>
        <v>Noviembre</v>
      </c>
      <c r="AK3" t="str">
        <f>'Monthly Raw'!AL3</f>
        <v>Diciembre</v>
      </c>
      <c r="AL3" t="str">
        <f>'Monthly Raw'!AM3</f>
        <v>Enero</v>
      </c>
      <c r="AM3" t="str">
        <f>'Monthly Raw'!AN3</f>
        <v>Febrero</v>
      </c>
      <c r="AN3" t="str">
        <f>'Monthly Raw'!AO3</f>
        <v>Marzo</v>
      </c>
      <c r="AO3" t="str">
        <f>'Monthly Raw'!AP3</f>
        <v>Abril</v>
      </c>
      <c r="AP3" t="str">
        <f>'Monthly Raw'!AQ3</f>
        <v>Mayo</v>
      </c>
      <c r="AQ3" t="str">
        <f>'Monthly Raw'!AR3</f>
        <v>Junio</v>
      </c>
      <c r="AR3" t="str">
        <f>'Monthly Raw'!AS3</f>
        <v>Julio</v>
      </c>
      <c r="AS3" t="str">
        <f>'Monthly Raw'!AT3</f>
        <v>Agosto</v>
      </c>
      <c r="AT3" t="str">
        <f>'Monthly Raw'!AU3</f>
        <v>Septiembre</v>
      </c>
      <c r="AU3" t="str">
        <f>'Monthly Raw'!AV3</f>
        <v>Octubre</v>
      </c>
      <c r="AV3" t="str">
        <f>'Monthly Raw'!AW3</f>
        <v>Noviembre</v>
      </c>
      <c r="AW3" t="str">
        <f>'Monthly Raw'!AX3</f>
        <v>Diciembre</v>
      </c>
      <c r="AX3" t="str">
        <f>'Monthly Raw'!AY3</f>
        <v>Enero</v>
      </c>
      <c r="AY3" t="str">
        <f>'Monthly Raw'!AZ3</f>
        <v>Febrero</v>
      </c>
      <c r="AZ3" t="str">
        <f>'Monthly Raw'!BA3</f>
        <v>Marzo</v>
      </c>
      <c r="BA3" t="str">
        <f>'Monthly Raw'!BB3</f>
        <v>Abril</v>
      </c>
      <c r="BB3" t="str">
        <f>'Monthly Raw'!BC3</f>
        <v>Mayo</v>
      </c>
      <c r="BC3" t="str">
        <f>'Monthly Raw'!BD3</f>
        <v>Junio</v>
      </c>
      <c r="BD3" t="str">
        <f>'Monthly Raw'!BE3</f>
        <v>Julio</v>
      </c>
      <c r="BE3" t="str">
        <f>'Monthly Raw'!BF3</f>
        <v>Agosto</v>
      </c>
      <c r="BF3" t="str">
        <f>'Monthly Raw'!BG3</f>
        <v>Septiembre</v>
      </c>
      <c r="BG3" t="str">
        <f>'Monthly Raw'!BH3</f>
        <v>Octubre</v>
      </c>
      <c r="BH3" t="str">
        <f>'Monthly Raw'!BI3</f>
        <v>Noviembre</v>
      </c>
      <c r="BI3" t="str">
        <f>'Monthly Raw'!BJ3</f>
        <v>Diciembre</v>
      </c>
      <c r="BJ3" t="str">
        <f>'Monthly Raw'!BK3</f>
        <v>Enero</v>
      </c>
      <c r="BK3" t="str">
        <f>'Monthly Raw'!BL3</f>
        <v>Febrero</v>
      </c>
      <c r="BL3" t="str">
        <f>'Monthly Raw'!BM3</f>
        <v>Marzo</v>
      </c>
      <c r="BM3" t="str">
        <f>'Monthly Raw'!BN3</f>
        <v>Abril</v>
      </c>
      <c r="BN3" t="str">
        <f>'Monthly Raw'!BO3</f>
        <v>Mayo</v>
      </c>
      <c r="BO3" t="str">
        <f>'Monthly Raw'!BP3</f>
        <v>Junio</v>
      </c>
      <c r="BP3" t="str">
        <f>'Monthly Raw'!BQ3</f>
        <v>Julio</v>
      </c>
      <c r="BQ3" t="str">
        <f>'Monthly Raw'!BR3</f>
        <v>Agosto</v>
      </c>
      <c r="BR3" t="str">
        <f>'Monthly Raw'!BS3</f>
        <v>Septiembre</v>
      </c>
      <c r="BS3" t="str">
        <f>'Monthly Raw'!BT3</f>
        <v>Octubre</v>
      </c>
      <c r="BT3" t="str">
        <f>'Monthly Raw'!BU3</f>
        <v>Noviembre</v>
      </c>
      <c r="BU3" t="str">
        <f>'Monthly Raw'!BV3</f>
        <v>Diciembre</v>
      </c>
      <c r="BV3" t="str">
        <f>'Monthly Raw'!BW3</f>
        <v>Enero</v>
      </c>
      <c r="BW3" t="str">
        <f>'Monthly Raw'!BX3</f>
        <v>Febrero</v>
      </c>
      <c r="BX3" t="str">
        <f>'Monthly Raw'!BY3</f>
        <v>Marzo</v>
      </c>
      <c r="BY3" t="str">
        <f>'Monthly Raw'!BZ3</f>
        <v>Abril</v>
      </c>
      <c r="BZ3" t="str">
        <f>'Monthly Raw'!CA3</f>
        <v>Mayo</v>
      </c>
      <c r="CA3" t="str">
        <f>'Monthly Raw'!CB3</f>
        <v>Junio</v>
      </c>
      <c r="CB3" t="str">
        <f>'Monthly Raw'!CC3</f>
        <v>Julio</v>
      </c>
      <c r="CC3" t="str">
        <f>'Monthly Raw'!CD3</f>
        <v>Agosto</v>
      </c>
      <c r="CD3" t="str">
        <f>'Monthly Raw'!CE3</f>
        <v>Septiembre</v>
      </c>
      <c r="CE3" t="str">
        <f>'Monthly Raw'!CF3</f>
        <v>Octubre</v>
      </c>
      <c r="CF3" t="str">
        <f>'Monthly Raw'!CG3</f>
        <v>Noviembre</v>
      </c>
      <c r="CG3" t="str">
        <f>'Monthly Raw'!CH3</f>
        <v>Diciembre</v>
      </c>
      <c r="CH3" t="str">
        <f>'Monthly Raw'!CI3</f>
        <v>Enero</v>
      </c>
      <c r="CI3" t="str">
        <f>'Monthly Raw'!CJ3</f>
        <v>Febrero</v>
      </c>
      <c r="CJ3" t="str">
        <f>'Monthly Raw'!CK3</f>
        <v>Marzo</v>
      </c>
      <c r="CK3" t="str">
        <f>'Monthly Raw'!CL3</f>
        <v>Abril</v>
      </c>
      <c r="CL3" t="str">
        <f>'Monthly Raw'!CM3</f>
        <v>Mayo</v>
      </c>
      <c r="CM3" t="str">
        <f>'Monthly Raw'!CN3</f>
        <v>Junio</v>
      </c>
      <c r="CN3" t="str">
        <f>'Monthly Raw'!CO3</f>
        <v>Julio</v>
      </c>
      <c r="CO3" t="str">
        <f>'Monthly Raw'!CP3</f>
        <v>Agosto</v>
      </c>
      <c r="CP3" t="str">
        <f>'Monthly Raw'!CQ3</f>
        <v>Septiembre</v>
      </c>
      <c r="CQ3" t="str">
        <f>'Monthly Raw'!CR3</f>
        <v>Octubre</v>
      </c>
      <c r="CR3" t="str">
        <f>'Monthly Raw'!CS3</f>
        <v>Noviembre</v>
      </c>
      <c r="CS3" t="str">
        <f>'Monthly Raw'!CT3</f>
        <v>Diciembre</v>
      </c>
      <c r="CT3" t="str">
        <f>'Monthly Raw'!CU3</f>
        <v>Enero</v>
      </c>
      <c r="CU3" t="str">
        <f>'Monthly Raw'!CV3</f>
        <v>Febrero</v>
      </c>
      <c r="CV3" t="str">
        <f>'Monthly Raw'!CW3</f>
        <v>Marzo</v>
      </c>
      <c r="CW3" t="str">
        <f>'Monthly Raw'!CX3</f>
        <v>Abril</v>
      </c>
      <c r="CX3" t="str">
        <f>'Monthly Raw'!CY3</f>
        <v>Mayo</v>
      </c>
      <c r="CY3" t="str">
        <f>'Monthly Raw'!CZ3</f>
        <v>Junio</v>
      </c>
      <c r="CZ3" t="str">
        <f>'Monthly Raw'!DA3</f>
        <v>Julio</v>
      </c>
      <c r="DA3" t="str">
        <f>'Monthly Raw'!DB3</f>
        <v>Agosto</v>
      </c>
      <c r="DB3" t="str">
        <f>'Monthly Raw'!DC3</f>
        <v>Septiembre</v>
      </c>
      <c r="DC3" t="str">
        <f>'Monthly Raw'!DD3</f>
        <v>Octubre</v>
      </c>
      <c r="DD3" t="str">
        <f>'Monthly Raw'!DE3</f>
        <v>Noviembre</v>
      </c>
      <c r="DE3" t="str">
        <f>'Monthly Raw'!DF3</f>
        <v>Diciembre</v>
      </c>
      <c r="DF3" t="str">
        <f>'Monthly Raw'!DG3</f>
        <v>Enero</v>
      </c>
      <c r="DG3" t="str">
        <f>'Monthly Raw'!DH3</f>
        <v>Febrero</v>
      </c>
      <c r="DH3" t="str">
        <f>'Monthly Raw'!DI3</f>
        <v>Marzo</v>
      </c>
      <c r="DI3" t="str">
        <f>'Monthly Raw'!DJ3</f>
        <v>Abril</v>
      </c>
      <c r="DJ3" t="str">
        <f>'Monthly Raw'!DK3</f>
        <v>Mayo</v>
      </c>
      <c r="DK3" t="str">
        <f>'Monthly Raw'!DL3</f>
        <v>Junio</v>
      </c>
      <c r="DL3" t="str">
        <f>'Monthly Raw'!DM3</f>
        <v>Julio</v>
      </c>
      <c r="DM3" t="str">
        <f>'Monthly Raw'!DN3</f>
        <v>Agosto</v>
      </c>
      <c r="DN3" t="str">
        <f>'Monthly Raw'!DO3</f>
        <v>Septiembre</v>
      </c>
      <c r="DO3" t="str">
        <f>'Monthly Raw'!DP3</f>
        <v>Octubre</v>
      </c>
      <c r="DP3" t="str">
        <f>'Monthly Raw'!DQ3</f>
        <v>Noviembre</v>
      </c>
      <c r="DQ3" t="str">
        <f>'Monthly Raw'!DR3</f>
        <v>Diciembre</v>
      </c>
      <c r="DR3" t="str">
        <f>'Monthly Raw'!DS3</f>
        <v>Enero</v>
      </c>
      <c r="DS3" t="str">
        <f>'Monthly Raw'!DT3</f>
        <v>Febrero</v>
      </c>
      <c r="DT3" t="str">
        <f>'Monthly Raw'!DU3</f>
        <v>Marzo</v>
      </c>
      <c r="DU3" t="str">
        <f>'Monthly Raw'!DV3</f>
        <v>Abril</v>
      </c>
      <c r="DV3" t="str">
        <f>'Monthly Raw'!DW3</f>
        <v>Mayo</v>
      </c>
      <c r="DW3" t="str">
        <f>'Monthly Raw'!DX3</f>
        <v>Junio</v>
      </c>
      <c r="DX3" t="str">
        <f>'Monthly Raw'!DY3</f>
        <v>Julio</v>
      </c>
      <c r="DY3" t="str">
        <f>'Monthly Raw'!DZ3</f>
        <v>Agosto</v>
      </c>
      <c r="DZ3" t="str">
        <f>'Monthly Raw'!EA3</f>
        <v>Septiembre</v>
      </c>
      <c r="EA3" t="str">
        <f>'Monthly Raw'!EB3</f>
        <v>Octubre</v>
      </c>
      <c r="EB3" t="str">
        <f>'Monthly Raw'!EC3</f>
        <v>Noviembre</v>
      </c>
      <c r="EC3" t="str">
        <f>'Monthly Raw'!ED3</f>
        <v>Diciembre</v>
      </c>
      <c r="ED3" t="str">
        <f>'Monthly Raw'!EE3</f>
        <v>Enero</v>
      </c>
      <c r="EE3" t="str">
        <f>'Monthly Raw'!EF3</f>
        <v>Febrero</v>
      </c>
      <c r="EF3" t="str">
        <f>'Monthly Raw'!EG3</f>
        <v>Marzo</v>
      </c>
      <c r="EG3" t="str">
        <f>'Monthly Raw'!EH3</f>
        <v>Abril</v>
      </c>
      <c r="EH3" t="str">
        <f>'Monthly Raw'!EI3</f>
        <v>Mayo</v>
      </c>
      <c r="EI3" t="str">
        <f>'Monthly Raw'!EJ3</f>
        <v>Junio</v>
      </c>
      <c r="EJ3" t="str">
        <f>'Monthly Raw'!EK3</f>
        <v>Julio</v>
      </c>
      <c r="EK3" t="str">
        <f>'Monthly Raw'!EL3</f>
        <v>Agosto</v>
      </c>
      <c r="EL3" t="str">
        <f>'Monthly Raw'!EM3</f>
        <v>Septiembre</v>
      </c>
      <c r="EM3" t="str">
        <f>'Monthly Raw'!EN3</f>
        <v>Octubre</v>
      </c>
      <c r="EN3" t="str">
        <f>'Monthly Raw'!EO3</f>
        <v>Noviembre</v>
      </c>
      <c r="EO3" t="str">
        <f>'Monthly Raw'!EP3</f>
        <v>Diciembre</v>
      </c>
      <c r="EP3" t="str">
        <f>'Monthly Raw'!EQ3</f>
        <v>Enero</v>
      </c>
      <c r="EQ3" t="str">
        <f>'Monthly Raw'!ER3</f>
        <v>Febrero</v>
      </c>
      <c r="ER3" t="str">
        <f>'Monthly Raw'!ES3</f>
        <v>Marzo</v>
      </c>
      <c r="ES3" t="str">
        <f>'Monthly Raw'!ET3</f>
        <v>Abril</v>
      </c>
      <c r="ET3" t="str">
        <f>'Monthly Raw'!EU3</f>
        <v>Mayo</v>
      </c>
      <c r="EU3" t="str">
        <f>'Monthly Raw'!EV3</f>
        <v>Junio</v>
      </c>
      <c r="EV3" t="str">
        <f>'Monthly Raw'!EW3</f>
        <v>Julio</v>
      </c>
      <c r="EW3" t="str">
        <f>'Monthly Raw'!EX3</f>
        <v>Agosto</v>
      </c>
      <c r="EX3" t="str">
        <f>'Monthly Raw'!EY3</f>
        <v>Septiembre</v>
      </c>
      <c r="EY3" t="str">
        <f>'Monthly Raw'!EZ3</f>
        <v>Octubre</v>
      </c>
      <c r="EZ3" t="str">
        <f>'Monthly Raw'!FA3</f>
        <v>Noviembre</v>
      </c>
      <c r="FA3" t="str">
        <f>'Monthly Raw'!FB3</f>
        <v>Diciembre</v>
      </c>
      <c r="FB3" t="str">
        <f>'Monthly Raw'!FC3</f>
        <v>Enero</v>
      </c>
      <c r="FC3" t="str">
        <f>'Monthly Raw'!FD3</f>
        <v>Febrero</v>
      </c>
      <c r="FD3" t="str">
        <f>'Monthly Raw'!FE3</f>
        <v>Marzo</v>
      </c>
      <c r="FE3" t="str">
        <f>'Monthly Raw'!FF3</f>
        <v>Abril</v>
      </c>
      <c r="FF3" t="str">
        <f>'Monthly Raw'!FG3</f>
        <v>Mayo</v>
      </c>
      <c r="FG3" t="str">
        <f>'Monthly Raw'!FH3</f>
        <v>Junio</v>
      </c>
      <c r="FH3" t="str">
        <f>'Monthly Raw'!FI3</f>
        <v>Julio</v>
      </c>
      <c r="FI3" t="str">
        <f>'Monthly Raw'!FJ3</f>
        <v>Agosto</v>
      </c>
      <c r="FJ3" t="str">
        <f>'Monthly Raw'!FK3</f>
        <v>Septiembre</v>
      </c>
      <c r="FK3" t="str">
        <f>'Monthly Raw'!FL3</f>
        <v>Octubre</v>
      </c>
      <c r="FL3" t="str">
        <f>'Monthly Raw'!FM3</f>
        <v>Noviembre</v>
      </c>
      <c r="FM3" t="str">
        <f>'Monthly Raw'!FN3</f>
        <v>Diciembre</v>
      </c>
      <c r="FN3" t="str">
        <f>'Monthly Raw'!FO3</f>
        <v>Enero</v>
      </c>
      <c r="FO3" t="str">
        <f>'Monthly Raw'!FP3</f>
        <v>Febrero</v>
      </c>
      <c r="FP3" t="str">
        <f>'Monthly Raw'!FQ3</f>
        <v>Marzo</v>
      </c>
      <c r="FQ3" t="str">
        <f>'Monthly Raw'!FR3</f>
        <v>Abril</v>
      </c>
      <c r="FR3" t="str">
        <f>'Monthly Raw'!FS3</f>
        <v>Mayo</v>
      </c>
      <c r="FS3" t="str">
        <f>'Monthly Raw'!FT3</f>
        <v>Junio</v>
      </c>
      <c r="FT3" t="str">
        <f>'Monthly Raw'!FU3</f>
        <v>Julio</v>
      </c>
      <c r="FU3" t="str">
        <f>'Monthly Raw'!FV3</f>
        <v>Agosto</v>
      </c>
      <c r="FV3" t="str">
        <f>'Monthly Raw'!FW3</f>
        <v>Septiembre</v>
      </c>
      <c r="FW3" t="str">
        <f>'Monthly Raw'!FX3</f>
        <v>Octubre</v>
      </c>
      <c r="FX3" t="str">
        <f>'Monthly Raw'!FY3</f>
        <v>Noviembre</v>
      </c>
      <c r="FY3" t="str">
        <f>'Monthly Raw'!FZ3</f>
        <v>Diciembre</v>
      </c>
      <c r="FZ3" t="str">
        <f>'Monthly Raw'!GA3</f>
        <v>Enero</v>
      </c>
      <c r="GA3" t="str">
        <f>'Monthly Raw'!GB3</f>
        <v>Febrero</v>
      </c>
      <c r="GB3" t="str">
        <f>'Monthly Raw'!GC3</f>
        <v>Marzo</v>
      </c>
      <c r="GC3" t="str">
        <f>'Monthly Raw'!GD3</f>
        <v>Abril</v>
      </c>
      <c r="GD3" t="str">
        <f>'Monthly Raw'!GE3</f>
        <v>Mayo</v>
      </c>
      <c r="GE3" t="str">
        <f>'Monthly Raw'!GF3</f>
        <v>Junio</v>
      </c>
      <c r="GF3" t="str">
        <f>'Monthly Raw'!GG3</f>
        <v>Julio</v>
      </c>
      <c r="GG3" t="str">
        <f>'Monthly Raw'!GH3</f>
        <v>Agosto</v>
      </c>
      <c r="GH3" t="str">
        <f>'Monthly Raw'!GI3</f>
        <v>Septiembre</v>
      </c>
      <c r="GI3" t="str">
        <f>'Monthly Raw'!GJ3</f>
        <v>Octubre</v>
      </c>
      <c r="GJ3" t="str">
        <f>'Monthly Raw'!GK3</f>
        <v>Noviembre</v>
      </c>
      <c r="GK3" t="str">
        <f>'Monthly Raw'!GL3</f>
        <v>Diciembre</v>
      </c>
      <c r="GL3" t="str">
        <f>'Monthly Raw'!GM3</f>
        <v>Enero</v>
      </c>
      <c r="GM3" t="str">
        <f>'Monthly Raw'!GN3</f>
        <v>Febrero</v>
      </c>
      <c r="GN3" t="str">
        <f>'Monthly Raw'!GO3</f>
        <v>Marzo</v>
      </c>
      <c r="GO3" t="str">
        <f>'Monthly Raw'!GP3</f>
        <v>Abril</v>
      </c>
      <c r="GP3" t="str">
        <f>'Monthly Raw'!GQ3</f>
        <v>Mayo</v>
      </c>
      <c r="GQ3" t="str">
        <f>'Monthly Raw'!GR3</f>
        <v>Junio</v>
      </c>
      <c r="GR3" t="str">
        <f>'Monthly Raw'!GS3</f>
        <v>Julio</v>
      </c>
      <c r="GS3" t="str">
        <f>'Monthly Raw'!GT3</f>
        <v>Agosto</v>
      </c>
      <c r="GT3" t="str">
        <f>'Monthly Raw'!GU3</f>
        <v>Septiembre</v>
      </c>
      <c r="GU3" t="str">
        <f>'Monthly Raw'!GV3</f>
        <v>Octubre</v>
      </c>
      <c r="GV3" t="str">
        <f>'Monthly Raw'!GW3</f>
        <v>Noviembre</v>
      </c>
      <c r="GW3" t="str">
        <f>'Monthly Raw'!GX3</f>
        <v>Diciembre</v>
      </c>
      <c r="GX3" t="str">
        <f>'Monthly Raw'!GY3</f>
        <v>Enero</v>
      </c>
      <c r="GY3" t="str">
        <f>'Monthly Raw'!GZ3</f>
        <v>Febrero</v>
      </c>
      <c r="GZ3" t="str">
        <f>'Monthly Raw'!HA3</f>
        <v>Marzo</v>
      </c>
      <c r="HA3" t="str">
        <f>'Monthly Raw'!HB3</f>
        <v>Abril</v>
      </c>
      <c r="HB3" t="str">
        <f>'Monthly Raw'!HC3</f>
        <v>Mayo</v>
      </c>
      <c r="HC3" t="str">
        <f>'Monthly Raw'!HD3</f>
        <v>Junio</v>
      </c>
      <c r="HD3" t="str">
        <f>'Monthly Raw'!HE3</f>
        <v>Julio</v>
      </c>
      <c r="HE3" t="str">
        <f>'Monthly Raw'!HF3</f>
        <v>Agosto</v>
      </c>
      <c r="HF3" t="str">
        <f>'Monthly Raw'!HG3</f>
        <v>Septiembre</v>
      </c>
      <c r="HG3" t="str">
        <f>'Monthly Raw'!HH3</f>
        <v>Octubre</v>
      </c>
      <c r="HH3" t="str">
        <f>'Monthly Raw'!HI3</f>
        <v>Noviembre</v>
      </c>
      <c r="HI3" t="str">
        <f>'Monthly Raw'!HJ3</f>
        <v>Diciembre</v>
      </c>
      <c r="HJ3" t="str">
        <f>'Monthly Raw'!HK3</f>
        <v>Enero</v>
      </c>
      <c r="HK3" t="str">
        <f>'Monthly Raw'!HL3</f>
        <v>Febrero</v>
      </c>
      <c r="HL3" t="str">
        <f>'Monthly Raw'!HM3</f>
        <v>Marzo</v>
      </c>
      <c r="HM3" t="str">
        <f>'Monthly Raw'!HN3</f>
        <v>Abril</v>
      </c>
      <c r="HN3" t="str">
        <f>'Monthly Raw'!HO3</f>
        <v>Mayo</v>
      </c>
      <c r="HO3" t="str">
        <f>'Monthly Raw'!HP3</f>
        <v>Junio</v>
      </c>
      <c r="HP3" t="str">
        <f>'Monthly Raw'!HQ3</f>
        <v>Julio</v>
      </c>
      <c r="HQ3" t="str">
        <f>'Monthly Raw'!HR3</f>
        <v>Agosto</v>
      </c>
      <c r="HR3" t="str">
        <f>'Monthly Raw'!HS3</f>
        <v>Septiembre</v>
      </c>
      <c r="HS3" t="str">
        <f>'Monthly Raw'!HT3</f>
        <v>Octubre</v>
      </c>
      <c r="HT3" t="str">
        <f>'Monthly Raw'!HU3</f>
        <v>Noviembre</v>
      </c>
      <c r="HU3" t="str">
        <f>'Monthly Raw'!HV3</f>
        <v>Diciembre</v>
      </c>
      <c r="HV3" t="str">
        <f>'Monthly Raw'!HW3</f>
        <v>Enero</v>
      </c>
      <c r="HW3" t="str">
        <f>'Monthly Raw'!HX3</f>
        <v>Febrero</v>
      </c>
      <c r="HX3" t="str">
        <f>'Monthly Raw'!HY3</f>
        <v>Marzo</v>
      </c>
      <c r="HY3" t="str">
        <f>'Monthly Raw'!HZ3</f>
        <v>Abril</v>
      </c>
      <c r="HZ3" t="str">
        <f>'Monthly Raw'!IA3</f>
        <v>Mayo</v>
      </c>
      <c r="IA3" t="str">
        <f>'Monthly Raw'!IB3</f>
        <v>Junio</v>
      </c>
      <c r="IB3" t="str">
        <f>'Monthly Raw'!IC3</f>
        <v>Julio</v>
      </c>
      <c r="IC3" t="str">
        <f>'Monthly Raw'!ID3</f>
        <v>Agosto</v>
      </c>
      <c r="ID3" t="str">
        <f>'Monthly Raw'!IE3</f>
        <v>Septiembre</v>
      </c>
      <c r="IE3" t="str">
        <f>'Monthly Raw'!IF3</f>
        <v>Octubre</v>
      </c>
      <c r="IF3" t="str">
        <f>'Monthly Raw'!IG3</f>
        <v>Noviembre</v>
      </c>
      <c r="IG3" t="str">
        <f>'Monthly Raw'!IH3</f>
        <v>Diciembre</v>
      </c>
      <c r="IH3" t="str">
        <f>'Monthly Raw'!II3</f>
        <v>Enero</v>
      </c>
      <c r="II3" t="str">
        <f>'Monthly Raw'!IJ3</f>
        <v>Febrero</v>
      </c>
      <c r="IJ3" t="str">
        <f>'Monthly Raw'!IK3</f>
        <v>Marzo</v>
      </c>
      <c r="IK3" t="str">
        <f>'Monthly Raw'!IL3</f>
        <v>Abril</v>
      </c>
      <c r="IL3" t="str">
        <f>'Monthly Raw'!IM3</f>
        <v>Mayo</v>
      </c>
      <c r="IM3" t="str">
        <f>'Monthly Raw'!IN3</f>
        <v>Junio</v>
      </c>
      <c r="IN3" t="str">
        <f>'Monthly Raw'!IO3</f>
        <v>Julio</v>
      </c>
      <c r="IO3" t="str">
        <f>'Monthly Raw'!IP3</f>
        <v>Agosto</v>
      </c>
      <c r="IP3" t="str">
        <f>'Monthly Raw'!IQ3</f>
        <v>Septiembre</v>
      </c>
      <c r="IQ3" t="str">
        <f>'Monthly Raw'!IR3</f>
        <v>Octubre</v>
      </c>
      <c r="IR3" t="str">
        <f>'Monthly Raw'!IS3</f>
        <v>Noviembre</v>
      </c>
      <c r="IS3" t="str">
        <f>'Monthly Raw'!IT3</f>
        <v>Diciembre</v>
      </c>
      <c r="IT3" t="str">
        <f>'Monthly Raw'!IU3</f>
        <v>Enero</v>
      </c>
      <c r="IU3" t="str">
        <f>'Monthly Raw'!IV3</f>
        <v>Febrero</v>
      </c>
      <c r="IV3" t="str">
        <f>'Monthly Raw'!IW3</f>
        <v>Marzo</v>
      </c>
      <c r="IW3" t="str">
        <f>'Monthly Raw'!IX3</f>
        <v>Abril</v>
      </c>
      <c r="IX3" t="str">
        <f>'Monthly Raw'!IY3</f>
        <v>Mayo</v>
      </c>
      <c r="IY3" t="str">
        <f>'Monthly Raw'!IZ3</f>
        <v>Junio</v>
      </c>
      <c r="IZ3" t="str">
        <f>'Monthly Raw'!JA3</f>
        <v>Julio</v>
      </c>
      <c r="JA3" t="str">
        <f>'Monthly Raw'!JB3</f>
        <v>Agosto</v>
      </c>
      <c r="JB3" t="str">
        <f>'Monthly Raw'!JC3</f>
        <v>Septiembre</v>
      </c>
      <c r="JC3" t="str">
        <f>'Monthly Raw'!JD3</f>
        <v>Octubre</v>
      </c>
      <c r="JD3" t="str">
        <f>'Monthly Raw'!JE3</f>
        <v>Noviembre</v>
      </c>
      <c r="JE3" t="str">
        <f>'Monthly Raw'!JF3</f>
        <v>Diciembre</v>
      </c>
      <c r="JF3" t="str">
        <f>'Monthly Raw'!JG3</f>
        <v>Enero</v>
      </c>
      <c r="JG3" t="str">
        <f>'Monthly Raw'!JH3</f>
        <v>Febrero</v>
      </c>
      <c r="JH3" t="str">
        <f>'Monthly Raw'!JI3</f>
        <v>Marzo</v>
      </c>
      <c r="JI3" t="str">
        <f>'Monthly Raw'!JJ3</f>
        <v>Abril</v>
      </c>
      <c r="JJ3" t="str">
        <f>'Monthly Raw'!JK3</f>
        <v>Mayo</v>
      </c>
      <c r="JK3" t="str">
        <f>'Monthly Raw'!JL3</f>
        <v>Junio</v>
      </c>
      <c r="JL3" t="str">
        <f>'Monthly Raw'!JM3</f>
        <v>Julio</v>
      </c>
      <c r="JM3" t="str">
        <f>'Monthly Raw'!JN3</f>
        <v>Agosto</v>
      </c>
      <c r="JN3" t="str">
        <f>'Monthly Raw'!JO3</f>
        <v>Septiembre</v>
      </c>
      <c r="JO3" t="str">
        <f>'Monthly Raw'!JP3</f>
        <v>Octubre</v>
      </c>
      <c r="JP3" t="str">
        <f>'Monthly Raw'!JQ3</f>
        <v>Noviembre</v>
      </c>
      <c r="JQ3" t="str">
        <f>'Monthly Raw'!JR3</f>
        <v>Diciembre</v>
      </c>
      <c r="JR3" t="str">
        <f>'Monthly Raw'!JS3</f>
        <v>Enero</v>
      </c>
      <c r="JS3" s="262" t="str">
        <f>'Monthly Raw'!JT3</f>
        <v>Febrero</v>
      </c>
      <c r="JT3" s="262" t="str">
        <f>'Monthly Raw'!JU3</f>
        <v>Marzo</v>
      </c>
      <c r="JU3" s="262" t="str">
        <f>'Monthly Raw'!JV3</f>
        <v>Abril</v>
      </c>
      <c r="JV3" s="292" t="str">
        <f>'Monthly Raw'!JW3</f>
        <v>Mayo</v>
      </c>
      <c r="JW3" s="292" t="str">
        <f>'Monthly Raw'!JX3</f>
        <v>Junio</v>
      </c>
      <c r="JX3" s="292" t="str">
        <f>'Monthly Raw'!JY3</f>
        <v>Julio</v>
      </c>
      <c r="JY3" s="440" t="str">
        <f>'Monthly Raw'!JZ3</f>
        <v>Agosto</v>
      </c>
      <c r="JZ3" s="440" t="str">
        <f>'Monthly Raw'!KA3</f>
        <v>Septiembre</v>
      </c>
      <c r="KA3" s="440" t="str">
        <f>'Monthly Raw'!KB3</f>
        <v>Octubre</v>
      </c>
      <c r="KB3" s="440" t="str">
        <f>'Monthly Raw'!KC3</f>
        <v>Noviembre</v>
      </c>
      <c r="KC3" s="440" t="str">
        <f>'Monthly Raw'!KD3</f>
        <v>Diciembre</v>
      </c>
      <c r="KD3" s="440" t="str">
        <f>'Monthly Raw'!KE3</f>
        <v>Enero</v>
      </c>
      <c r="KE3" s="454" t="str">
        <f>'Monthly Raw'!KF3</f>
        <v>Febrero</v>
      </c>
      <c r="KF3" s="454" t="str">
        <f>'Monthly Raw'!KG3</f>
        <v>Marzo</v>
      </c>
      <c r="KG3" s="454" t="str">
        <f>'Monthly Raw'!KH3</f>
        <v>Abril</v>
      </c>
      <c r="KH3" s="454" t="str">
        <f>'Monthly Raw'!KI3</f>
        <v>Mayo</v>
      </c>
      <c r="KI3" s="454" t="str">
        <f>'Monthly Raw'!KJ3</f>
        <v>Junio</v>
      </c>
      <c r="KJ3" s="454" t="str">
        <f>'Monthly Raw'!KK3</f>
        <v>Julio</v>
      </c>
      <c r="KK3" s="454" t="str">
        <f>'Monthly Raw'!KL3</f>
        <v>Agosto</v>
      </c>
      <c r="KL3" s="454" t="str">
        <f>'Monthly Raw'!KM3</f>
        <v>Septiembre</v>
      </c>
      <c r="KM3" s="454" t="str">
        <f>'Monthly Raw'!KN3</f>
        <v>Octubre</v>
      </c>
      <c r="KN3" s="454" t="str">
        <f>'Monthly Raw'!KO3</f>
        <v>Noviembre</v>
      </c>
      <c r="KO3" s="454" t="str">
        <f>'Monthly Raw'!KP3</f>
        <v>Diciembre</v>
      </c>
      <c r="KP3" s="454" t="str">
        <f>'Monthly Raw'!KQ3</f>
        <v>Enero</v>
      </c>
      <c r="KQ3" s="454" t="str">
        <f>'Monthly Raw'!KR3</f>
        <v>Febrero</v>
      </c>
      <c r="KR3" s="454" t="str">
        <f>'Monthly Raw'!KS3</f>
        <v>Marzo</v>
      </c>
      <c r="KS3" s="454" t="str">
        <f>'Monthly Raw'!KT3</f>
        <v>Abril</v>
      </c>
      <c r="KT3" s="454" t="str">
        <f>'Monthly Raw'!KU3</f>
        <v>Mayo</v>
      </c>
      <c r="KU3" s="454" t="str">
        <f>'Monthly Raw'!KV3</f>
        <v>Junio</v>
      </c>
      <c r="KV3" s="454" t="str">
        <f>'Monthly Raw'!KW3</f>
        <v>Julio</v>
      </c>
      <c r="KW3" s="454" t="str">
        <f>'Monthly Raw'!KX3</f>
        <v>Agosto</v>
      </c>
    </row>
    <row r="4" spans="1:924" x14ac:dyDescent="0.15">
      <c r="A4" t="s">
        <v>1158</v>
      </c>
      <c r="B4" s="46">
        <f>'Monthly Raw'!C4</f>
        <v>35065</v>
      </c>
      <c r="C4" s="46">
        <f>'Monthly Raw'!D4</f>
        <v>35096</v>
      </c>
      <c r="D4" s="46">
        <f>'Monthly Raw'!E4</f>
        <v>35125</v>
      </c>
      <c r="E4" s="46">
        <f>'Monthly Raw'!F4</f>
        <v>35156</v>
      </c>
      <c r="F4" s="46">
        <f>'Monthly Raw'!G4</f>
        <v>35186</v>
      </c>
      <c r="G4" s="46">
        <f>'Monthly Raw'!H4</f>
        <v>35217</v>
      </c>
      <c r="H4" s="46">
        <f>'Monthly Raw'!I4</f>
        <v>35247</v>
      </c>
      <c r="I4" s="46">
        <f>'Monthly Raw'!J4</f>
        <v>35278</v>
      </c>
      <c r="J4" s="46">
        <f>'Monthly Raw'!K4</f>
        <v>35309</v>
      </c>
      <c r="K4" s="46">
        <f>'Monthly Raw'!L4</f>
        <v>35339</v>
      </c>
      <c r="L4" s="46">
        <f>'Monthly Raw'!M4</f>
        <v>35370</v>
      </c>
      <c r="M4" s="46">
        <f>'Monthly Raw'!N4</f>
        <v>35400</v>
      </c>
      <c r="N4" s="46">
        <f>'Monthly Raw'!O4</f>
        <v>35431</v>
      </c>
      <c r="O4" s="46">
        <f>'Monthly Raw'!P4</f>
        <v>35462</v>
      </c>
      <c r="P4" s="46">
        <f>'Monthly Raw'!Q4</f>
        <v>35490</v>
      </c>
      <c r="Q4" s="46">
        <f>'Monthly Raw'!R4</f>
        <v>35521</v>
      </c>
      <c r="R4" s="46">
        <f>'Monthly Raw'!S4</f>
        <v>35551</v>
      </c>
      <c r="S4" s="46">
        <f>'Monthly Raw'!T4</f>
        <v>35582</v>
      </c>
      <c r="T4" s="46">
        <f>'Monthly Raw'!U4</f>
        <v>35612</v>
      </c>
      <c r="U4" s="46">
        <f>'Monthly Raw'!V4</f>
        <v>35643</v>
      </c>
      <c r="V4" s="46">
        <f>'Monthly Raw'!W4</f>
        <v>35674</v>
      </c>
      <c r="W4" s="46">
        <f>'Monthly Raw'!X4</f>
        <v>35704</v>
      </c>
      <c r="X4" s="46">
        <f>'Monthly Raw'!Y4</f>
        <v>35735</v>
      </c>
      <c r="Y4" s="46">
        <f>'Monthly Raw'!Z4</f>
        <v>35765</v>
      </c>
      <c r="Z4" s="46">
        <f>'Monthly Raw'!AA4</f>
        <v>35796</v>
      </c>
      <c r="AA4" s="46">
        <f>'Monthly Raw'!AB4</f>
        <v>35827</v>
      </c>
      <c r="AB4" s="46">
        <f>'Monthly Raw'!AC4</f>
        <v>35855</v>
      </c>
      <c r="AC4" s="46">
        <f>'Monthly Raw'!AD4</f>
        <v>35886</v>
      </c>
      <c r="AD4" s="46">
        <f>'Monthly Raw'!AE4</f>
        <v>35916</v>
      </c>
      <c r="AE4" s="46">
        <f>'Monthly Raw'!AF4</f>
        <v>35947</v>
      </c>
      <c r="AF4" s="46">
        <f>'Monthly Raw'!AG4</f>
        <v>35977</v>
      </c>
      <c r="AG4" s="46">
        <f>'Monthly Raw'!AH4</f>
        <v>36008</v>
      </c>
      <c r="AH4" s="46">
        <f>'Monthly Raw'!AI4</f>
        <v>36039</v>
      </c>
      <c r="AI4" s="46">
        <f>'Monthly Raw'!AJ4</f>
        <v>36069</v>
      </c>
      <c r="AJ4" s="46">
        <f>'Monthly Raw'!AK4</f>
        <v>36100</v>
      </c>
      <c r="AK4" s="46">
        <f>'Monthly Raw'!AL4</f>
        <v>36130</v>
      </c>
      <c r="AL4" s="46">
        <f>'Monthly Raw'!AM4</f>
        <v>36161</v>
      </c>
      <c r="AM4" s="46">
        <f>'Monthly Raw'!AN4</f>
        <v>36192</v>
      </c>
      <c r="AN4" s="46">
        <f>'Monthly Raw'!AO4</f>
        <v>36220</v>
      </c>
      <c r="AO4" s="46">
        <f>'Monthly Raw'!AP4</f>
        <v>36251</v>
      </c>
      <c r="AP4" s="46">
        <f>'Monthly Raw'!AQ4</f>
        <v>36281</v>
      </c>
      <c r="AQ4" s="46">
        <f>'Monthly Raw'!AR4</f>
        <v>36312</v>
      </c>
      <c r="AR4" s="46">
        <f>'Monthly Raw'!AS4</f>
        <v>36342</v>
      </c>
      <c r="AS4" s="46">
        <f>'Monthly Raw'!AT4</f>
        <v>36373</v>
      </c>
      <c r="AT4" s="46">
        <f>'Monthly Raw'!AU4</f>
        <v>36404</v>
      </c>
      <c r="AU4" s="46">
        <f>'Monthly Raw'!AV4</f>
        <v>36434</v>
      </c>
      <c r="AV4" s="46">
        <f>'Monthly Raw'!AW4</f>
        <v>36465</v>
      </c>
      <c r="AW4" s="46">
        <f>'Monthly Raw'!AX4</f>
        <v>36495</v>
      </c>
      <c r="AX4" s="46">
        <f>'Monthly Raw'!AY4</f>
        <v>36526</v>
      </c>
      <c r="AY4" s="46">
        <f>'Monthly Raw'!AZ4</f>
        <v>36557</v>
      </c>
      <c r="AZ4" s="46">
        <f>'Monthly Raw'!BA4</f>
        <v>36586</v>
      </c>
      <c r="BA4" s="46">
        <f>'Monthly Raw'!BB4</f>
        <v>36617</v>
      </c>
      <c r="BB4" s="46">
        <f>'Monthly Raw'!BC4</f>
        <v>36647</v>
      </c>
      <c r="BC4" s="46">
        <f>'Monthly Raw'!BD4</f>
        <v>36678</v>
      </c>
      <c r="BD4" s="46">
        <f>'Monthly Raw'!BE4</f>
        <v>36708</v>
      </c>
      <c r="BE4" s="46">
        <f>'Monthly Raw'!BF4</f>
        <v>36739</v>
      </c>
      <c r="BF4" s="46">
        <f>'Monthly Raw'!BG4</f>
        <v>36770</v>
      </c>
      <c r="BG4" s="46">
        <f>'Monthly Raw'!BH4</f>
        <v>36800</v>
      </c>
      <c r="BH4" s="46">
        <f>'Monthly Raw'!BI4</f>
        <v>36831</v>
      </c>
      <c r="BI4" s="46">
        <f>'Monthly Raw'!BJ4</f>
        <v>36861</v>
      </c>
      <c r="BJ4" s="46">
        <f>'Monthly Raw'!BK4</f>
        <v>36892</v>
      </c>
      <c r="BK4" s="46">
        <f>'Monthly Raw'!BL4</f>
        <v>36923</v>
      </c>
      <c r="BL4" s="46">
        <f>'Monthly Raw'!BM4</f>
        <v>36951</v>
      </c>
      <c r="BM4" s="46">
        <f>'Monthly Raw'!BN4</f>
        <v>36982</v>
      </c>
      <c r="BN4" s="46">
        <f>'Monthly Raw'!BO4</f>
        <v>37012</v>
      </c>
      <c r="BO4" s="46">
        <f>'Monthly Raw'!BP4</f>
        <v>37043</v>
      </c>
      <c r="BP4" s="46">
        <f>'Monthly Raw'!BQ4</f>
        <v>37073</v>
      </c>
      <c r="BQ4" s="46">
        <f>'Monthly Raw'!BR4</f>
        <v>37104</v>
      </c>
      <c r="BR4" s="46">
        <f>'Monthly Raw'!BS4</f>
        <v>37135</v>
      </c>
      <c r="BS4" s="46">
        <f>'Monthly Raw'!BT4</f>
        <v>37165</v>
      </c>
      <c r="BT4" s="46">
        <f>'Monthly Raw'!BU4</f>
        <v>37196</v>
      </c>
      <c r="BU4" s="46">
        <f>'Monthly Raw'!BV4</f>
        <v>37226</v>
      </c>
      <c r="BV4" s="46">
        <f>'Monthly Raw'!BW4</f>
        <v>37257</v>
      </c>
      <c r="BW4" s="46">
        <f>'Monthly Raw'!BX4</f>
        <v>37288</v>
      </c>
      <c r="BX4" s="46">
        <f>'Monthly Raw'!BY4</f>
        <v>37316</v>
      </c>
      <c r="BY4" s="46">
        <f>'Monthly Raw'!BZ4</f>
        <v>37347</v>
      </c>
      <c r="BZ4" s="46">
        <f>'Monthly Raw'!CA4</f>
        <v>37377</v>
      </c>
      <c r="CA4" s="46">
        <f>'Monthly Raw'!CB4</f>
        <v>37408</v>
      </c>
      <c r="CB4" s="46">
        <f>'Monthly Raw'!CC4</f>
        <v>37438</v>
      </c>
      <c r="CC4" s="46">
        <f>'Monthly Raw'!CD4</f>
        <v>37469</v>
      </c>
      <c r="CD4" s="46">
        <f>'Monthly Raw'!CE4</f>
        <v>37500</v>
      </c>
      <c r="CE4" s="46">
        <f>'Monthly Raw'!CF4</f>
        <v>37530</v>
      </c>
      <c r="CF4" s="46">
        <f>'Monthly Raw'!CG4</f>
        <v>37561</v>
      </c>
      <c r="CG4" s="46">
        <f>'Monthly Raw'!CH4</f>
        <v>37591</v>
      </c>
      <c r="CH4" s="46">
        <f>'Monthly Raw'!CI4</f>
        <v>37622</v>
      </c>
      <c r="CI4" s="46">
        <f>'Monthly Raw'!CJ4</f>
        <v>37653</v>
      </c>
      <c r="CJ4" s="46">
        <f>'Monthly Raw'!CK4</f>
        <v>37681</v>
      </c>
      <c r="CK4" s="46">
        <f>'Monthly Raw'!CL4</f>
        <v>37712</v>
      </c>
      <c r="CL4" s="46">
        <f>'Monthly Raw'!CM4</f>
        <v>37742</v>
      </c>
      <c r="CM4" s="46">
        <f>'Monthly Raw'!CN4</f>
        <v>37773</v>
      </c>
      <c r="CN4" s="46">
        <f>'Monthly Raw'!CO4</f>
        <v>37803</v>
      </c>
      <c r="CO4" s="46">
        <f>'Monthly Raw'!CP4</f>
        <v>37834</v>
      </c>
      <c r="CP4" s="46">
        <f>'Monthly Raw'!CQ4</f>
        <v>37865</v>
      </c>
      <c r="CQ4" s="46">
        <f>'Monthly Raw'!CR4</f>
        <v>37895</v>
      </c>
      <c r="CR4" s="46">
        <f>'Monthly Raw'!CS4</f>
        <v>37926</v>
      </c>
      <c r="CS4" s="46">
        <f>'Monthly Raw'!CT4</f>
        <v>37956</v>
      </c>
      <c r="CT4" s="46">
        <f>'Monthly Raw'!CU4</f>
        <v>37987</v>
      </c>
      <c r="CU4" s="46">
        <f>'Monthly Raw'!CV4</f>
        <v>38018</v>
      </c>
      <c r="CV4" s="46">
        <f>'Monthly Raw'!CW4</f>
        <v>38047</v>
      </c>
      <c r="CW4" s="46">
        <f>'Monthly Raw'!CX4</f>
        <v>38078</v>
      </c>
      <c r="CX4" s="46">
        <f>'Monthly Raw'!CY4</f>
        <v>38108</v>
      </c>
      <c r="CY4" s="46">
        <f>'Monthly Raw'!CZ4</f>
        <v>38139</v>
      </c>
      <c r="CZ4" s="46">
        <f>'Monthly Raw'!DA4</f>
        <v>38169</v>
      </c>
      <c r="DA4" s="46">
        <f>'Monthly Raw'!DB4</f>
        <v>38200</v>
      </c>
      <c r="DB4" s="46">
        <f>'Monthly Raw'!DC4</f>
        <v>38231</v>
      </c>
      <c r="DC4" s="46">
        <f>'Monthly Raw'!DD4</f>
        <v>38261</v>
      </c>
      <c r="DD4" s="46">
        <f>'Monthly Raw'!DE4</f>
        <v>38292</v>
      </c>
      <c r="DE4" s="46">
        <f>'Monthly Raw'!DF4</f>
        <v>38322</v>
      </c>
      <c r="DF4" s="46">
        <f>'Monthly Raw'!DG4</f>
        <v>38353</v>
      </c>
      <c r="DG4" s="46">
        <f>'Monthly Raw'!DH4</f>
        <v>38384</v>
      </c>
      <c r="DH4" s="46">
        <f>'Monthly Raw'!DI4</f>
        <v>38412</v>
      </c>
      <c r="DI4" s="46">
        <f>'Monthly Raw'!DJ4</f>
        <v>38443</v>
      </c>
      <c r="DJ4" s="46">
        <f>'Monthly Raw'!DK4</f>
        <v>38473</v>
      </c>
      <c r="DK4" s="46">
        <f>'Monthly Raw'!DL4</f>
        <v>38504</v>
      </c>
      <c r="DL4" s="46">
        <f>'Monthly Raw'!DM4</f>
        <v>38534</v>
      </c>
      <c r="DM4" s="46">
        <f>'Monthly Raw'!DN4</f>
        <v>38565</v>
      </c>
      <c r="DN4" s="46">
        <f>'Monthly Raw'!DO4</f>
        <v>38596</v>
      </c>
      <c r="DO4" s="46">
        <f>'Monthly Raw'!DP4</f>
        <v>38626</v>
      </c>
      <c r="DP4" s="46">
        <f>'Monthly Raw'!DQ4</f>
        <v>38657</v>
      </c>
      <c r="DQ4" s="46">
        <f>'Monthly Raw'!DR4</f>
        <v>38687</v>
      </c>
      <c r="DR4" s="46">
        <f>'Monthly Raw'!DS4</f>
        <v>38718</v>
      </c>
      <c r="DS4" s="46">
        <f>'Monthly Raw'!DT4</f>
        <v>38749</v>
      </c>
      <c r="DT4" s="46">
        <f>'Monthly Raw'!DU4</f>
        <v>38777</v>
      </c>
      <c r="DU4" s="46">
        <f>'Monthly Raw'!DV4</f>
        <v>38808</v>
      </c>
      <c r="DV4" s="46">
        <f>'Monthly Raw'!DW4</f>
        <v>38838</v>
      </c>
      <c r="DW4" s="46">
        <f>'Monthly Raw'!DX4</f>
        <v>38869</v>
      </c>
      <c r="DX4" s="46">
        <f>'Monthly Raw'!DY4</f>
        <v>38899</v>
      </c>
      <c r="DY4" s="46">
        <f>'Monthly Raw'!DZ4</f>
        <v>38930</v>
      </c>
      <c r="DZ4" s="46">
        <f>'Monthly Raw'!EA4</f>
        <v>38961</v>
      </c>
      <c r="EA4" s="46">
        <f>'Monthly Raw'!EB4</f>
        <v>38991</v>
      </c>
      <c r="EB4" s="46">
        <f>'Monthly Raw'!EC4</f>
        <v>39022</v>
      </c>
      <c r="EC4" s="46">
        <f>'Monthly Raw'!ED4</f>
        <v>39052</v>
      </c>
      <c r="ED4" s="46">
        <f>'Monthly Raw'!EE4</f>
        <v>39083</v>
      </c>
      <c r="EE4" s="46">
        <f>'Monthly Raw'!EF4</f>
        <v>39114</v>
      </c>
      <c r="EF4" s="46">
        <f>'Monthly Raw'!EG4</f>
        <v>39142</v>
      </c>
      <c r="EG4" s="46">
        <f>'Monthly Raw'!EH4</f>
        <v>39173</v>
      </c>
      <c r="EH4" s="46">
        <f>'Monthly Raw'!EI4</f>
        <v>39203</v>
      </c>
      <c r="EI4" s="46">
        <f>'Monthly Raw'!EJ4</f>
        <v>39234</v>
      </c>
      <c r="EJ4" s="46">
        <f>'Monthly Raw'!EK4</f>
        <v>39264</v>
      </c>
      <c r="EK4" s="46">
        <f>'Monthly Raw'!EL4</f>
        <v>39295</v>
      </c>
      <c r="EL4" s="46">
        <f>'Monthly Raw'!EM4</f>
        <v>39326</v>
      </c>
      <c r="EM4" s="46">
        <f>'Monthly Raw'!EN4</f>
        <v>39356</v>
      </c>
      <c r="EN4" s="46">
        <f>'Monthly Raw'!EO4</f>
        <v>39387</v>
      </c>
      <c r="EO4" s="46">
        <f>'Monthly Raw'!EP4</f>
        <v>39417</v>
      </c>
      <c r="EP4" s="46">
        <f>'Monthly Raw'!EQ4</f>
        <v>39448</v>
      </c>
      <c r="EQ4" s="46">
        <f>'Monthly Raw'!ER4</f>
        <v>39479</v>
      </c>
      <c r="ER4" s="46">
        <f>'Monthly Raw'!ES4</f>
        <v>39508</v>
      </c>
      <c r="ES4" s="46">
        <f>'Monthly Raw'!ET4</f>
        <v>39539</v>
      </c>
      <c r="ET4" s="46">
        <f>'Monthly Raw'!EU4</f>
        <v>39569</v>
      </c>
      <c r="EU4" s="46">
        <f>'Monthly Raw'!EV4</f>
        <v>39600</v>
      </c>
      <c r="EV4" s="46">
        <f>'Monthly Raw'!EW4</f>
        <v>39630</v>
      </c>
      <c r="EW4" s="46">
        <f>'Monthly Raw'!EX4</f>
        <v>39661</v>
      </c>
      <c r="EX4" s="46">
        <f>'Monthly Raw'!EY4</f>
        <v>39692</v>
      </c>
      <c r="EY4" s="46">
        <f>'Monthly Raw'!EZ4</f>
        <v>39722</v>
      </c>
      <c r="EZ4" s="46">
        <f>'Monthly Raw'!FA4</f>
        <v>39753</v>
      </c>
      <c r="FA4" s="46">
        <f>'Monthly Raw'!FB4</f>
        <v>39783</v>
      </c>
      <c r="FB4" s="46">
        <f>'Monthly Raw'!FC4</f>
        <v>39814</v>
      </c>
      <c r="FC4" s="46">
        <f>'Monthly Raw'!FD4</f>
        <v>39845</v>
      </c>
      <c r="FD4" s="46">
        <f>'Monthly Raw'!FE4</f>
        <v>39873</v>
      </c>
      <c r="FE4" s="46">
        <f>'Monthly Raw'!FF4</f>
        <v>39904</v>
      </c>
      <c r="FF4" s="46">
        <f>'Monthly Raw'!FG4</f>
        <v>39934</v>
      </c>
      <c r="FG4" s="46">
        <f>'Monthly Raw'!FH4</f>
        <v>39965</v>
      </c>
      <c r="FH4" s="46">
        <f>'Monthly Raw'!FI4</f>
        <v>39995</v>
      </c>
      <c r="FI4" s="46">
        <f>'Monthly Raw'!FJ4</f>
        <v>40026</v>
      </c>
      <c r="FJ4" s="46">
        <f>'Monthly Raw'!FK4</f>
        <v>40057</v>
      </c>
      <c r="FK4" s="46">
        <f>'Monthly Raw'!FL4</f>
        <v>40087</v>
      </c>
      <c r="FL4" s="46">
        <f>'Monthly Raw'!FM4</f>
        <v>40118</v>
      </c>
      <c r="FM4" s="46">
        <f>'Monthly Raw'!FN4</f>
        <v>40148</v>
      </c>
      <c r="FN4" s="46">
        <f>'Monthly Raw'!FO4</f>
        <v>40179</v>
      </c>
      <c r="FO4" s="46">
        <f>'Monthly Raw'!FP4</f>
        <v>40210</v>
      </c>
      <c r="FP4" s="46">
        <f>'Monthly Raw'!FQ4</f>
        <v>40238</v>
      </c>
      <c r="FQ4" s="46">
        <f>'Monthly Raw'!FR4</f>
        <v>40269</v>
      </c>
      <c r="FR4" s="46">
        <f>'Monthly Raw'!FS4</f>
        <v>40299</v>
      </c>
      <c r="FS4" s="46">
        <f>'Monthly Raw'!FT4</f>
        <v>40330</v>
      </c>
      <c r="FT4" s="46">
        <f>'Monthly Raw'!FU4</f>
        <v>40360</v>
      </c>
      <c r="FU4" s="46">
        <f>'Monthly Raw'!FV4</f>
        <v>40391</v>
      </c>
      <c r="FV4" s="46">
        <f>'Monthly Raw'!FW4</f>
        <v>40422</v>
      </c>
      <c r="FW4" s="46">
        <f>'Monthly Raw'!FX4</f>
        <v>40452</v>
      </c>
      <c r="FX4" s="46">
        <f>'Monthly Raw'!FY4</f>
        <v>40483</v>
      </c>
      <c r="FY4" s="46">
        <f>'Monthly Raw'!FZ4</f>
        <v>40513</v>
      </c>
      <c r="FZ4" s="46">
        <f>'Monthly Raw'!GA4</f>
        <v>40544</v>
      </c>
      <c r="GA4" s="46">
        <f>'Monthly Raw'!GB4</f>
        <v>40575</v>
      </c>
      <c r="GB4" s="46">
        <f>'Monthly Raw'!GC4</f>
        <v>40603</v>
      </c>
      <c r="GC4" s="46">
        <f>'Monthly Raw'!GD4</f>
        <v>40634</v>
      </c>
      <c r="GD4" s="46">
        <f>'Monthly Raw'!GE4</f>
        <v>40664</v>
      </c>
      <c r="GE4" s="46">
        <f>'Monthly Raw'!GF4</f>
        <v>40695</v>
      </c>
      <c r="GF4" s="46">
        <f>'Monthly Raw'!GG4</f>
        <v>40725</v>
      </c>
      <c r="GG4" s="46">
        <f>'Monthly Raw'!GH4</f>
        <v>40756</v>
      </c>
      <c r="GH4" s="46">
        <f>'Monthly Raw'!GI4</f>
        <v>40787</v>
      </c>
      <c r="GI4" s="46">
        <f>'Monthly Raw'!GJ4</f>
        <v>40817</v>
      </c>
      <c r="GJ4" s="46">
        <f>'Monthly Raw'!GK4</f>
        <v>40848</v>
      </c>
      <c r="GK4" s="46">
        <f>'Monthly Raw'!GL4</f>
        <v>40878</v>
      </c>
      <c r="GL4" s="46">
        <f>'Monthly Raw'!GM4</f>
        <v>40909</v>
      </c>
      <c r="GM4" s="46">
        <f>'Monthly Raw'!GN4</f>
        <v>40940</v>
      </c>
      <c r="GN4" s="46">
        <f>'Monthly Raw'!GO4</f>
        <v>40969</v>
      </c>
      <c r="GO4" s="46">
        <f>'Monthly Raw'!GP4</f>
        <v>41000</v>
      </c>
      <c r="GP4" s="46">
        <f>'Monthly Raw'!GQ4</f>
        <v>41030</v>
      </c>
      <c r="GQ4" s="46">
        <f>'Monthly Raw'!GR4</f>
        <v>41061</v>
      </c>
      <c r="GR4" s="46">
        <f>'Monthly Raw'!GS4</f>
        <v>41091</v>
      </c>
      <c r="GS4" s="46">
        <f>'Monthly Raw'!GT4</f>
        <v>41122</v>
      </c>
      <c r="GT4" s="46">
        <f>'Monthly Raw'!GU4</f>
        <v>41153</v>
      </c>
      <c r="GU4" s="46">
        <f>'Monthly Raw'!GV4</f>
        <v>41183</v>
      </c>
      <c r="GV4" s="46">
        <f>'Monthly Raw'!GW4</f>
        <v>41214</v>
      </c>
      <c r="GW4" s="46">
        <f>'Monthly Raw'!GX4</f>
        <v>41244</v>
      </c>
      <c r="GX4" s="46">
        <f>'Monthly Raw'!GY4</f>
        <v>41275</v>
      </c>
      <c r="GY4" s="46">
        <f>'Monthly Raw'!GZ4</f>
        <v>41306</v>
      </c>
      <c r="GZ4" s="46">
        <f>'Monthly Raw'!HA4</f>
        <v>41334</v>
      </c>
      <c r="HA4" s="46">
        <f>'Monthly Raw'!HB4</f>
        <v>41365</v>
      </c>
      <c r="HB4" s="46">
        <f>'Monthly Raw'!HC4</f>
        <v>41395</v>
      </c>
      <c r="HC4" s="46">
        <f>'Monthly Raw'!HD4</f>
        <v>41426</v>
      </c>
      <c r="HD4" s="46">
        <f>'Monthly Raw'!HE4</f>
        <v>41456</v>
      </c>
      <c r="HE4" s="46">
        <f>'Monthly Raw'!HF4</f>
        <v>41487</v>
      </c>
      <c r="HF4" s="46">
        <f>'Monthly Raw'!HG4</f>
        <v>41518</v>
      </c>
      <c r="HG4" s="46">
        <f>'Monthly Raw'!HH4</f>
        <v>41548</v>
      </c>
      <c r="HH4" s="46">
        <f>'Monthly Raw'!HI4</f>
        <v>41579</v>
      </c>
      <c r="HI4" s="46">
        <f>'Monthly Raw'!HJ4</f>
        <v>41609</v>
      </c>
      <c r="HJ4" s="46">
        <f>'Monthly Raw'!HK4</f>
        <v>41640</v>
      </c>
      <c r="HK4" s="46">
        <f>'Monthly Raw'!HL4</f>
        <v>41671</v>
      </c>
      <c r="HL4" s="46">
        <f>'Monthly Raw'!HM4</f>
        <v>41699</v>
      </c>
      <c r="HM4" s="46">
        <f>'Monthly Raw'!HN4</f>
        <v>41730</v>
      </c>
      <c r="HN4" s="46">
        <f>'Monthly Raw'!HO4</f>
        <v>41760</v>
      </c>
      <c r="HO4" s="46">
        <f>'Monthly Raw'!HP4</f>
        <v>41791</v>
      </c>
      <c r="HP4" s="46">
        <f>'Monthly Raw'!HQ4</f>
        <v>41821</v>
      </c>
      <c r="HQ4" s="46">
        <f>'Monthly Raw'!HR4</f>
        <v>41852</v>
      </c>
      <c r="HR4" s="46">
        <f>'Monthly Raw'!HS4</f>
        <v>41883</v>
      </c>
      <c r="HS4" s="46">
        <f>'Monthly Raw'!HT4</f>
        <v>41913</v>
      </c>
      <c r="HT4" s="46">
        <f>'Monthly Raw'!HU4</f>
        <v>41944</v>
      </c>
      <c r="HU4" s="46">
        <f>'Monthly Raw'!HV4</f>
        <v>41974</v>
      </c>
      <c r="HV4" s="46">
        <f>'Monthly Raw'!HW4</f>
        <v>42005</v>
      </c>
      <c r="HW4" s="46">
        <f>'Monthly Raw'!HX4</f>
        <v>42036</v>
      </c>
      <c r="HX4" s="46">
        <f>'Monthly Raw'!HY4</f>
        <v>42064</v>
      </c>
      <c r="HY4" s="46">
        <f>'Monthly Raw'!HZ4</f>
        <v>42095</v>
      </c>
      <c r="HZ4" s="46">
        <f>'Monthly Raw'!IA4</f>
        <v>42125</v>
      </c>
      <c r="IA4" s="46">
        <f>'Monthly Raw'!IB4</f>
        <v>42156</v>
      </c>
      <c r="IB4" s="46">
        <f>'Monthly Raw'!IC4</f>
        <v>42186</v>
      </c>
      <c r="IC4" s="46">
        <f>'Monthly Raw'!ID4</f>
        <v>42217</v>
      </c>
      <c r="ID4" s="46">
        <f>'Monthly Raw'!IE4</f>
        <v>42248</v>
      </c>
      <c r="IE4" s="46">
        <f>'Monthly Raw'!IF4</f>
        <v>42278</v>
      </c>
      <c r="IF4" s="46">
        <f>'Monthly Raw'!IG4</f>
        <v>42309</v>
      </c>
      <c r="IG4" s="46">
        <f>'Monthly Raw'!IH4</f>
        <v>42339</v>
      </c>
      <c r="IH4" s="46">
        <f>'Monthly Raw'!II4</f>
        <v>42370</v>
      </c>
      <c r="II4" s="46">
        <f>'Monthly Raw'!IJ4</f>
        <v>42401</v>
      </c>
      <c r="IJ4" s="46">
        <f>'Monthly Raw'!IK4</f>
        <v>42430</v>
      </c>
      <c r="IK4" s="46">
        <f>'Monthly Raw'!IL4</f>
        <v>42461</v>
      </c>
      <c r="IL4" s="46">
        <f>'Monthly Raw'!IM4</f>
        <v>42491</v>
      </c>
      <c r="IM4" s="46">
        <f>'Monthly Raw'!IN4</f>
        <v>42522</v>
      </c>
      <c r="IN4" s="46">
        <f>'Monthly Raw'!IO4</f>
        <v>42552</v>
      </c>
      <c r="IO4" s="46">
        <f>'Monthly Raw'!IP4</f>
        <v>42583</v>
      </c>
      <c r="IP4" s="46">
        <f>'Monthly Raw'!IQ4</f>
        <v>42614</v>
      </c>
      <c r="IQ4" s="46">
        <f>'Monthly Raw'!IR4</f>
        <v>42644</v>
      </c>
      <c r="IR4" s="46">
        <f>'Monthly Raw'!IS4</f>
        <v>42675</v>
      </c>
      <c r="IS4" s="46">
        <f>'Monthly Raw'!IT4</f>
        <v>42705</v>
      </c>
      <c r="IT4" s="46">
        <f>'Monthly Raw'!IU4</f>
        <v>42736</v>
      </c>
      <c r="IU4" s="46">
        <f>'Monthly Raw'!IV4</f>
        <v>42767</v>
      </c>
      <c r="IV4" s="46">
        <f>'Monthly Raw'!IW4</f>
        <v>42795</v>
      </c>
      <c r="IW4" s="46">
        <f>'Monthly Raw'!IX4</f>
        <v>42826</v>
      </c>
      <c r="IX4" s="46">
        <f>'Monthly Raw'!IY4</f>
        <v>42856</v>
      </c>
      <c r="IY4" s="46">
        <f>'Monthly Raw'!IZ4</f>
        <v>42887</v>
      </c>
      <c r="IZ4" s="46">
        <f>'Monthly Raw'!JA4</f>
        <v>42917</v>
      </c>
      <c r="JA4" s="46">
        <f>'Monthly Raw'!JB4</f>
        <v>42948</v>
      </c>
      <c r="JB4" s="46">
        <f>'Monthly Raw'!JC4</f>
        <v>42979</v>
      </c>
      <c r="JC4" s="46">
        <f>'Monthly Raw'!JD4</f>
        <v>43009</v>
      </c>
      <c r="JD4" s="46">
        <f>'Monthly Raw'!JE4</f>
        <v>43040</v>
      </c>
      <c r="JE4" s="46">
        <f>'Monthly Raw'!JF4</f>
        <v>43070</v>
      </c>
      <c r="JF4" s="46">
        <f>'Monthly Raw'!JG4</f>
        <v>43101</v>
      </c>
      <c r="JG4" s="46">
        <f>'Monthly Raw'!JH4</f>
        <v>43132</v>
      </c>
      <c r="JH4" s="46">
        <f>'Monthly Raw'!JI4</f>
        <v>43160</v>
      </c>
      <c r="JI4" s="46">
        <f>'Monthly Raw'!JJ4</f>
        <v>43191</v>
      </c>
      <c r="JJ4" s="46">
        <f>'Monthly Raw'!JK4</f>
        <v>43221</v>
      </c>
      <c r="JK4" s="46">
        <f>'Monthly Raw'!JL4</f>
        <v>43252</v>
      </c>
      <c r="JL4" s="46">
        <f>'Monthly Raw'!JM4</f>
        <v>43282</v>
      </c>
      <c r="JM4" s="46">
        <f>'Monthly Raw'!JN4</f>
        <v>43313</v>
      </c>
      <c r="JN4" s="46">
        <f>'Monthly Raw'!JO4</f>
        <v>43344</v>
      </c>
      <c r="JO4" s="46">
        <f>'Monthly Raw'!JP4</f>
        <v>43374</v>
      </c>
      <c r="JP4" s="46">
        <f>'Monthly Raw'!JQ4</f>
        <v>43405</v>
      </c>
      <c r="JQ4" s="46">
        <f>'Monthly Raw'!JR4</f>
        <v>43435</v>
      </c>
      <c r="JR4" s="46">
        <f>'Monthly Raw'!JS4</f>
        <v>43466</v>
      </c>
      <c r="JS4" s="46">
        <f>'Monthly Raw'!JT4</f>
        <v>43497</v>
      </c>
      <c r="JT4" s="46">
        <f>'Monthly Raw'!JU4</f>
        <v>43525</v>
      </c>
      <c r="JU4" s="46">
        <f>'Monthly Raw'!JV4</f>
        <v>43556</v>
      </c>
      <c r="JV4" s="46">
        <f>'Monthly Raw'!JW4</f>
        <v>43586</v>
      </c>
      <c r="JW4" s="46">
        <f>'Monthly Raw'!JX4</f>
        <v>43617</v>
      </c>
      <c r="JX4" s="46">
        <f>'Monthly Raw'!JY4</f>
        <v>43647</v>
      </c>
      <c r="JY4" s="46">
        <f>'Monthly Raw'!JZ4</f>
        <v>43678</v>
      </c>
      <c r="JZ4" s="46">
        <f>'Monthly Raw'!KA4</f>
        <v>43709</v>
      </c>
      <c r="KA4" s="46">
        <f>'Monthly Raw'!KB4</f>
        <v>43739</v>
      </c>
      <c r="KB4" s="46">
        <f>'Monthly Raw'!KC4</f>
        <v>43770</v>
      </c>
      <c r="KC4" s="46">
        <f>'Monthly Raw'!KD4</f>
        <v>43800</v>
      </c>
      <c r="KD4" s="46">
        <f>'Monthly Raw'!KE4</f>
        <v>43831</v>
      </c>
      <c r="KE4" s="46">
        <f>'Monthly Raw'!KF4</f>
        <v>43862</v>
      </c>
      <c r="KF4" s="46">
        <f>'Monthly Raw'!KG4</f>
        <v>43891</v>
      </c>
      <c r="KG4" s="46">
        <f>'Monthly Raw'!KH4</f>
        <v>43922</v>
      </c>
      <c r="KH4" s="46">
        <f>'Monthly Raw'!KI4</f>
        <v>43952</v>
      </c>
      <c r="KI4" s="46">
        <f>'Monthly Raw'!KJ4</f>
        <v>43983</v>
      </c>
      <c r="KJ4" s="46">
        <f>'Monthly Raw'!KK4</f>
        <v>44013</v>
      </c>
      <c r="KK4" s="46">
        <f>'Monthly Raw'!KL4</f>
        <v>44044</v>
      </c>
      <c r="KL4" s="46">
        <f>'Monthly Raw'!KM4</f>
        <v>44075</v>
      </c>
      <c r="KM4" s="46">
        <f>'Monthly Raw'!KN4</f>
        <v>44105</v>
      </c>
      <c r="KN4" s="46">
        <f>'Monthly Raw'!KO4</f>
        <v>44136</v>
      </c>
      <c r="KO4" s="46">
        <f>'Monthly Raw'!KP4</f>
        <v>44166</v>
      </c>
      <c r="KP4" s="46">
        <f>'Monthly Raw'!KQ4</f>
        <v>44197</v>
      </c>
      <c r="KQ4" s="46">
        <f>'Monthly Raw'!KR4</f>
        <v>44228</v>
      </c>
      <c r="KR4" s="46">
        <f>'Monthly Raw'!KS4</f>
        <v>44256</v>
      </c>
      <c r="KS4" s="46">
        <f>'Monthly Raw'!KT4</f>
        <v>44287</v>
      </c>
      <c r="KT4" s="46">
        <f>'Monthly Raw'!KU4</f>
        <v>44317</v>
      </c>
      <c r="KU4" s="46">
        <f>'Monthly Raw'!KV4</f>
        <v>44348</v>
      </c>
      <c r="KV4" s="46">
        <f>'Monthly Raw'!KW4</f>
        <v>44378</v>
      </c>
      <c r="KW4" s="46">
        <f>'Monthly Raw'!KX4</f>
        <v>44409</v>
      </c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</row>
    <row r="5" spans="1:924" x14ac:dyDescent="0.15">
      <c r="A5" t="s">
        <v>1691</v>
      </c>
      <c r="B5" s="238">
        <f>'Monthly Raw'!C7</f>
        <v>8.1136700000000008</v>
      </c>
      <c r="C5" s="238">
        <f>'Monthly Raw'!D6</f>
        <v>7.9733900000000002</v>
      </c>
      <c r="D5" s="238">
        <f>'Monthly Raw'!E6</f>
        <v>6.1725899999999996</v>
      </c>
      <c r="E5" s="238">
        <f>'Monthly Raw'!F6</f>
        <v>8.5518599999999996</v>
      </c>
      <c r="F5" s="238">
        <f>'Monthly Raw'!G6</f>
        <v>12.590820000000001</v>
      </c>
      <c r="G5" s="238">
        <f>'Monthly Raw'!H6</f>
        <v>7.1265200000000002</v>
      </c>
      <c r="H5" s="238">
        <f>'Monthly Raw'!I6</f>
        <v>4.9852699999999999</v>
      </c>
      <c r="I5" s="238">
        <f>'Monthly Raw'!J6</f>
        <v>4.1158900000000003</v>
      </c>
      <c r="J5" s="238">
        <f>'Monthly Raw'!K6</f>
        <v>3.5866699999999998</v>
      </c>
      <c r="K5" s="238">
        <f>'Monthly Raw'!L6</f>
        <v>4.2442299999999999</v>
      </c>
      <c r="L5" s="238">
        <f>'Monthly Raw'!M6</f>
        <v>3.0507599999999999</v>
      </c>
      <c r="M5" s="238">
        <f>'Monthly Raw'!N6</f>
        <v>2.9713400000000001</v>
      </c>
      <c r="N5" s="238">
        <f>'Monthly Raw'!O6</f>
        <v>2.6221999999999999</v>
      </c>
      <c r="O5" s="238">
        <f>'Monthly Raw'!P6</f>
        <v>2.2928000000000002</v>
      </c>
      <c r="P5" s="238">
        <f>'Monthly Raw'!Q6</f>
        <v>1.5502899999999999</v>
      </c>
      <c r="Q5" s="238">
        <f>'Monthly Raw'!R6</f>
        <v>2.37155</v>
      </c>
      <c r="R5" s="238">
        <f>'Monthly Raw'!S6</f>
        <v>3.1247199999999999</v>
      </c>
      <c r="S5" s="238">
        <f>'Monthly Raw'!T6</f>
        <v>1.83684</v>
      </c>
      <c r="T5" s="238">
        <f>'Monthly Raw'!U6</f>
        <v>2.7722500000000001</v>
      </c>
      <c r="U5" s="238">
        <f>'Monthly Raw'!V6</f>
        <v>3.2774899999999998</v>
      </c>
      <c r="V5" s="238">
        <f>'Monthly Raw'!W6</f>
        <v>3.3745400000000001</v>
      </c>
      <c r="W5" s="238">
        <f>'Monthly Raw'!X6</f>
        <v>3.7693300000000001</v>
      </c>
      <c r="X5" s="238">
        <f>'Monthly Raw'!Y6</f>
        <v>2.8159999999999998</v>
      </c>
      <c r="Y5" s="238">
        <f>'Monthly Raw'!Z6</f>
        <v>2.5670899999999999</v>
      </c>
      <c r="Z5" s="238">
        <f>'Monthly Raw'!AA6</f>
        <v>2.0097900000000002</v>
      </c>
      <c r="AA5" s="238">
        <f>'Monthly Raw'!AB6</f>
        <v>2.2214999999999998</v>
      </c>
      <c r="AB5" s="238">
        <f>'Monthly Raw'!AC6</f>
        <v>2.7107899999999998</v>
      </c>
      <c r="AC5" s="238">
        <f>'Monthly Raw'!AD6</f>
        <v>3.3612799999999998</v>
      </c>
      <c r="AD5" s="238">
        <f>'Monthly Raw'!AE6</f>
        <v>3.2326800000000002</v>
      </c>
      <c r="AE5" s="238">
        <f>'Monthly Raw'!AF6</f>
        <v>1.30552</v>
      </c>
      <c r="AF5" s="238">
        <f>'Monthly Raw'!AG6</f>
        <v>2.0659000000000001</v>
      </c>
      <c r="AG5" s="238">
        <f>'Monthly Raw'!AH6</f>
        <v>2.0732499999999998</v>
      </c>
      <c r="AH5" s="238">
        <f>'Monthly Raw'!AI6</f>
        <v>1.7796400000000001</v>
      </c>
      <c r="AI5" s="238">
        <f>'Monthly Raw'!AJ6</f>
        <v>2.45642</v>
      </c>
      <c r="AJ5" s="238">
        <f>'Monthly Raw'!AK6</f>
        <v>1.5510299999999999</v>
      </c>
      <c r="AK5" s="238">
        <f>'Monthly Raw'!AL6</f>
        <v>1.70529</v>
      </c>
      <c r="AL5" s="238">
        <f>'Monthly Raw'!AM6</f>
        <v>2.2233200000000002</v>
      </c>
      <c r="AM5" s="238">
        <f>'Monthly Raw'!AN6</f>
        <v>1.65439</v>
      </c>
      <c r="AN5" s="238">
        <f>'Monthly Raw'!AO6</f>
        <v>1.2463900000000001</v>
      </c>
      <c r="AO5" s="238">
        <f>'Monthly Raw'!AP6</f>
        <v>1.1491499999999999</v>
      </c>
      <c r="AP5" s="238">
        <f>'Monthly Raw'!AQ6</f>
        <v>1.98908</v>
      </c>
      <c r="AQ5" s="238">
        <f>'Monthly Raw'!AR6</f>
        <v>1.4842299999999999</v>
      </c>
      <c r="AR5" s="238">
        <f>'Monthly Raw'!AS6</f>
        <v>1.6100300000000001</v>
      </c>
      <c r="AS5" s="238">
        <f>'Monthly Raw'!AT6</f>
        <v>1.4540500000000001</v>
      </c>
      <c r="AT5" s="238">
        <f>'Monthly Raw'!AU6</f>
        <v>0.85680000000000001</v>
      </c>
      <c r="AU5" s="238">
        <f>'Monthly Raw'!AV6</f>
        <v>1.5887500000000001</v>
      </c>
      <c r="AV5" s="238">
        <f>'Monthly Raw'!AW6</f>
        <v>1.4751399999999999</v>
      </c>
      <c r="AW5" s="238">
        <f>'Monthly Raw'!AX6</f>
        <v>1.67099</v>
      </c>
      <c r="AX5" s="238">
        <f>'Monthly Raw'!AY6</f>
        <v>1.6879999999999999</v>
      </c>
      <c r="AY5" s="238">
        <f>'Monthly Raw'!AZ6</f>
        <v>0.39700000000000002</v>
      </c>
      <c r="AZ5" s="238">
        <f>'Monthly Raw'!BA6</f>
        <v>0.91700000000000004</v>
      </c>
      <c r="BA5" s="238">
        <f>'Monthly Raw'!BB6</f>
        <v>1.542</v>
      </c>
      <c r="BB5" s="238">
        <f>'Monthly Raw'!BC6</f>
        <v>1.0009999999999999</v>
      </c>
      <c r="BC5" s="238">
        <f>'Monthly Raw'!BD6</f>
        <v>1.097</v>
      </c>
      <c r="BD5" s="238">
        <f>'Monthly Raw'!BE6</f>
        <v>1.0309999999999999</v>
      </c>
      <c r="BE5" s="238">
        <f>'Monthly Raw'!BF6</f>
        <v>0.76500000000000001</v>
      </c>
      <c r="BF5" s="238">
        <f>'Monthly Raw'!BG6</f>
        <v>1.722</v>
      </c>
      <c r="BG5" s="238">
        <f>'Monthly Raw'!BH6</f>
        <v>0.84599999999999997</v>
      </c>
      <c r="BH5" s="238">
        <f>'Monthly Raw'!BI6</f>
        <v>0.64200000000000002</v>
      </c>
      <c r="BI5" s="238">
        <f>'Monthly Raw'!BJ6</f>
        <v>1.03</v>
      </c>
      <c r="BJ5" s="238">
        <f>'Monthly Raw'!BK6</f>
        <v>0.92200000000000004</v>
      </c>
      <c r="BK5" s="238">
        <f>'Monthly Raw'!BL6</f>
        <v>0.48099999999999998</v>
      </c>
      <c r="BL5" s="238">
        <f>'Monthly Raw'!BM6</f>
        <v>0.76600000000000001</v>
      </c>
      <c r="BM5" s="238">
        <f>'Monthly Raw'!BN6</f>
        <v>1.1399999999999999</v>
      </c>
      <c r="BN5" s="238">
        <f>'Monthly Raw'!BO6</f>
        <v>1.5029999999999999</v>
      </c>
      <c r="BO5" s="238">
        <f>'Monthly Raw'!BP6</f>
        <v>0.97199999999999998</v>
      </c>
      <c r="BP5" s="238">
        <f>'Monthly Raw'!BQ6</f>
        <v>1.512</v>
      </c>
      <c r="BQ5" s="238">
        <f>'Monthly Raw'!BR6</f>
        <v>0.63200000000000001</v>
      </c>
      <c r="BR5" s="238">
        <f>'Monthly Raw'!BS6</f>
        <v>1.2110000000000001</v>
      </c>
      <c r="BS5" s="238">
        <f>'Monthly Raw'!BT6</f>
        <v>0.88700000000000001</v>
      </c>
      <c r="BT5" s="238">
        <f>'Monthly Raw'!BU6</f>
        <v>0.96699999999999997</v>
      </c>
      <c r="BU5" s="238">
        <f>'Monthly Raw'!BV6</f>
        <v>0.65300000000000002</v>
      </c>
      <c r="BV5" s="238">
        <f>'Monthly Raw'!BW6</f>
        <v>0.90800000000000003</v>
      </c>
      <c r="BW5" s="238">
        <f>'Monthly Raw'!BX6</f>
        <v>1.7989999999999999</v>
      </c>
      <c r="BX5" s="238">
        <f>'Monthly Raw'!BY6</f>
        <v>4.2089999999999996</v>
      </c>
      <c r="BY5" s="238">
        <f>'Monthly Raw'!BZ6</f>
        <v>2.1</v>
      </c>
      <c r="BZ5" s="238">
        <f>'Monthly Raw'!CA6</f>
        <v>1.147</v>
      </c>
      <c r="CA5" s="238">
        <f>'Monthly Raw'!CB6</f>
        <v>2.0339999999999998</v>
      </c>
      <c r="CB5" s="238">
        <f>'Monthly Raw'!CC6</f>
        <v>3.6030000000000002</v>
      </c>
      <c r="CC5" s="238">
        <f>'Monthly Raw'!CD6</f>
        <v>2.4049999999999998</v>
      </c>
      <c r="CD5" s="238">
        <f>'Monthly Raw'!CE6</f>
        <v>4.4800000000000004</v>
      </c>
      <c r="CE5" s="238">
        <f>'Monthly Raw'!CF6</f>
        <v>2.2480000000000002</v>
      </c>
      <c r="CF5" s="238">
        <f>'Monthly Raw'!CG6</f>
        <v>1.589</v>
      </c>
      <c r="CG5" s="238">
        <f>'Monthly Raw'!CH6</f>
        <v>1.032</v>
      </c>
      <c r="CH5" s="238">
        <f>'Monthly Raw'!CI6</f>
        <v>2.899</v>
      </c>
      <c r="CI5" s="238">
        <f>'Monthly Raw'!CJ6</f>
        <v>5.508</v>
      </c>
      <c r="CJ5" s="238">
        <f>'Monthly Raw'!CK6</f>
        <v>0.75900000000000001</v>
      </c>
      <c r="CK5" s="238">
        <f>'Monthly Raw'!CL6</f>
        <v>1.657</v>
      </c>
      <c r="CL5" s="238">
        <f>'Monthly Raw'!CM6</f>
        <v>2.3109999999999999</v>
      </c>
      <c r="CM5" s="238">
        <f>'Monthly Raw'!CN6</f>
        <v>1.39</v>
      </c>
      <c r="CN5" s="238">
        <f>'Monthly Raw'!CO6</f>
        <v>1.7989999999999999</v>
      </c>
      <c r="CO5" s="238">
        <f>'Monthly Raw'!CP6</f>
        <v>1.2629999999999999</v>
      </c>
      <c r="CP5" s="238">
        <f>'Monthly Raw'!CQ6</f>
        <v>1.4410000000000001</v>
      </c>
      <c r="CQ5" s="238">
        <f>'Monthly Raw'!CR6</f>
        <v>1.53</v>
      </c>
      <c r="CR5" s="238">
        <f>'Monthly Raw'!CS6</f>
        <v>1.883</v>
      </c>
      <c r="CS5" s="238">
        <f>'Monthly Raw'!CT6</f>
        <v>1.8480000000000001</v>
      </c>
      <c r="CT5" s="238">
        <f>'Monthly Raw'!CU6</f>
        <v>2.5150000000000001</v>
      </c>
      <c r="CU5" s="238">
        <f>'Monthly Raw'!CV6</f>
        <v>1.5680000000000001</v>
      </c>
      <c r="CV5" s="238">
        <f>'Monthly Raw'!CW6</f>
        <v>2.141</v>
      </c>
      <c r="CW5" s="238">
        <f>'Monthly Raw'!CX6</f>
        <v>1.3160000000000001</v>
      </c>
      <c r="CX5" s="238">
        <f>'Monthly Raw'!CY6</f>
        <v>1.179</v>
      </c>
      <c r="CY5" s="238">
        <f>'Monthly Raw'!CZ6</f>
        <v>1.855</v>
      </c>
      <c r="CZ5" s="238">
        <f>'Monthly Raw'!DA6</f>
        <v>1.3779999999999999</v>
      </c>
      <c r="DA5" s="238">
        <f>'Monthly Raw'!DB6</f>
        <v>1.3360000000000001</v>
      </c>
      <c r="DB5" s="238">
        <f>'Monthly Raw'!DC6</f>
        <v>0.52300000000000002</v>
      </c>
      <c r="DC5" s="238">
        <f>'Monthly Raw'!DD6</f>
        <v>0.61</v>
      </c>
      <c r="DD5" s="238">
        <f>'Monthly Raw'!DE6</f>
        <v>1.6850000000000001</v>
      </c>
      <c r="DE5" s="238">
        <f>'Monthly Raw'!DF6</f>
        <v>1.591</v>
      </c>
      <c r="DF5" s="238">
        <f>'Monthly Raw'!DG6</f>
        <v>1.9139999999999999</v>
      </c>
      <c r="DG5" s="238">
        <f>'Monthly Raw'!DH6</f>
        <v>0.17100000000000001</v>
      </c>
      <c r="DH5" s="238">
        <f>'Monthly Raw'!DI6</f>
        <v>1.2150000000000001</v>
      </c>
      <c r="DI5" s="238">
        <f>'Monthly Raw'!DJ6</f>
        <v>1.327</v>
      </c>
      <c r="DJ5" s="238">
        <f>'Monthly Raw'!DK6</f>
        <v>2.5350000000000001</v>
      </c>
      <c r="DK5" s="238">
        <f>'Monthly Raw'!DL6</f>
        <v>0.56699999999999995</v>
      </c>
      <c r="DL5" s="238">
        <f>'Monthly Raw'!DM6</f>
        <v>0.86599999999999999</v>
      </c>
      <c r="DM5" s="238">
        <f>'Monthly Raw'!DN6</f>
        <v>0.95899999999999996</v>
      </c>
      <c r="DN5" s="238">
        <f>'Monthly Raw'!DO6</f>
        <v>1.484</v>
      </c>
      <c r="DO5" s="238">
        <f>'Monthly Raw'!DP6</f>
        <v>0.624</v>
      </c>
      <c r="DP5" s="238">
        <f>'Monthly Raw'!DQ6</f>
        <v>1.0660000000000001</v>
      </c>
      <c r="DQ5" s="238">
        <f>'Monthly Raw'!DR6</f>
        <v>0.78600000000000003</v>
      </c>
      <c r="DR5" s="238">
        <f>'Monthly Raw'!DS6</f>
        <v>0.77900000000000003</v>
      </c>
      <c r="DS5" s="238">
        <f>'Monthly Raw'!DT6</f>
        <v>-0.35899999999999999</v>
      </c>
      <c r="DT5" s="238">
        <f>'Monthly Raw'!DU6</f>
        <v>0.90900000000000003</v>
      </c>
      <c r="DU5" s="238">
        <f>'Monthly Raw'!DV6</f>
        <v>0.62</v>
      </c>
      <c r="DV5" s="238">
        <f>'Monthly Raw'!DW6</f>
        <v>1.623</v>
      </c>
      <c r="DW5" s="238">
        <f>'Monthly Raw'!DX6</f>
        <v>1.8540000000000001</v>
      </c>
      <c r="DX5" s="238">
        <f>'Monthly Raw'!DY6</f>
        <v>2.3969999999999998</v>
      </c>
      <c r="DY5" s="238">
        <f>'Monthly Raw'!DZ6</f>
        <v>2.2000000000000002</v>
      </c>
      <c r="DZ5" s="238">
        <f>'Monthly Raw'!EA6</f>
        <v>1.895</v>
      </c>
      <c r="EA5" s="238">
        <f>'Monthly Raw'!EB6</f>
        <v>0.74399999999999999</v>
      </c>
      <c r="EB5" s="238">
        <f>'Monthly Raw'!EC6</f>
        <v>1.3089999999999999</v>
      </c>
      <c r="EC5" s="238">
        <f>'Monthly Raw'!ED6</f>
        <v>1.8380000000000001</v>
      </c>
      <c r="ED5" s="238">
        <f>'Monthly Raw'!EE6</f>
        <v>2</v>
      </c>
      <c r="EE5" s="238">
        <f>'Monthly Raw'!EF6</f>
        <v>1.371</v>
      </c>
      <c r="EF5" s="238">
        <f>'Monthly Raw'!EG6</f>
        <v>-0.73899999999999999</v>
      </c>
      <c r="EG5" s="238">
        <f>'Monthly Raw'!EH6</f>
        <v>1.41</v>
      </c>
      <c r="EH5" s="238">
        <f>'Monthly Raw'!EI6</f>
        <v>1.734</v>
      </c>
      <c r="EI5" s="238">
        <f>'Monthly Raw'!EJ6</f>
        <v>1.766</v>
      </c>
      <c r="EJ5" s="238">
        <f>'Monthly Raw'!EK6</f>
        <v>0.498</v>
      </c>
      <c r="EK5" s="238">
        <f>'Monthly Raw'!EL6</f>
        <v>1.0660000000000001</v>
      </c>
      <c r="EL5" s="238">
        <f>'Monthly Raw'!EM6</f>
        <v>1.3220000000000001</v>
      </c>
      <c r="EM5" s="238">
        <f>'Monthly Raw'!EN6</f>
        <v>2.4489999999999998</v>
      </c>
      <c r="EN5" s="238">
        <f>'Monthly Raw'!EO6</f>
        <v>4.3520000000000003</v>
      </c>
      <c r="EO5" s="238">
        <f>'Monthly Raw'!EP6</f>
        <v>3.2919999999999998</v>
      </c>
      <c r="EP5" s="238">
        <f>'Monthly Raw'!EQ6</f>
        <v>3.1</v>
      </c>
      <c r="EQ5" s="238">
        <f>'Monthly Raw'!ER6</f>
        <v>2.1</v>
      </c>
      <c r="ER5" s="238">
        <f>'Monthly Raw'!ES6</f>
        <v>1.7</v>
      </c>
      <c r="ES5" s="238">
        <f>'Monthly Raw'!ET6</f>
        <v>1.7</v>
      </c>
      <c r="ET5" s="238">
        <f>'Monthly Raw'!EU6</f>
        <v>3.2</v>
      </c>
      <c r="EU5" s="238">
        <f>'Monthly Raw'!EV6</f>
        <v>2.4</v>
      </c>
      <c r="EV5" s="238">
        <f>'Monthly Raw'!EW6</f>
        <v>1.9</v>
      </c>
      <c r="EW5" s="238">
        <f>'Monthly Raw'!EX6</f>
        <v>1.8</v>
      </c>
      <c r="EX5" s="238">
        <f>'Monthly Raw'!EY6</f>
        <v>2</v>
      </c>
      <c r="EY5" s="238">
        <f>'Monthly Raw'!EZ6</f>
        <v>2.4</v>
      </c>
      <c r="EZ5" s="238">
        <f>'Monthly Raw'!FA6</f>
        <v>2.2999999999999998</v>
      </c>
      <c r="FA5" s="238">
        <f>'Monthly Raw'!FB6</f>
        <v>2.6</v>
      </c>
      <c r="FB5" s="238">
        <f>'Monthly Raw'!FC6</f>
        <v>2.2999999999999998</v>
      </c>
      <c r="FC5" s="238">
        <f>'Monthly Raw'!FD6</f>
        <v>1.3</v>
      </c>
      <c r="FD5" s="238">
        <f>'Monthly Raw'!FE6</f>
        <v>1.2</v>
      </c>
      <c r="FE5" s="238">
        <f>'Monthly Raw'!FF6</f>
        <v>1.8</v>
      </c>
      <c r="FF5" s="238">
        <f>'Monthly Raw'!FG6</f>
        <v>2</v>
      </c>
      <c r="FG5" s="238">
        <f>'Monthly Raw'!FH6</f>
        <v>1.8</v>
      </c>
      <c r="FH5" s="238">
        <f>'Monthly Raw'!FI6</f>
        <v>2.1</v>
      </c>
      <c r="FI5" s="238">
        <f>'Monthly Raw'!FJ6</f>
        <v>2.2000000000000002</v>
      </c>
      <c r="FJ5" s="238">
        <f>'Monthly Raw'!FK6</f>
        <v>2.5</v>
      </c>
      <c r="FK5" s="238">
        <f>'Monthly Raw'!FL6</f>
        <v>1.9</v>
      </c>
      <c r="FL5" s="238">
        <f>'Monthly Raw'!FM6</f>
        <v>1.9</v>
      </c>
      <c r="FM5" s="238">
        <f>'Monthly Raw'!FN6</f>
        <v>1.7</v>
      </c>
      <c r="FN5" s="238">
        <f>'Monthly Raw'!FO6</f>
        <v>1.7</v>
      </c>
      <c r="FO5" s="238">
        <f>'Monthly Raw'!FP6</f>
        <v>1.6</v>
      </c>
      <c r="FP5" s="238">
        <f>'Monthly Raw'!FQ6</f>
        <v>2.4</v>
      </c>
      <c r="FQ5" s="238">
        <f>'Monthly Raw'!FR6</f>
        <v>5.2</v>
      </c>
      <c r="FR5" s="238">
        <f>'Monthly Raw'!FS6</f>
        <v>2.6</v>
      </c>
      <c r="FS5" s="238">
        <f>'Monthly Raw'!FT6</f>
        <v>1.8</v>
      </c>
      <c r="FT5" s="238">
        <f>'Monthly Raw'!FU6</f>
        <v>1.4</v>
      </c>
      <c r="FU5" s="238">
        <f>'Monthly Raw'!FV6</f>
        <v>1.6</v>
      </c>
      <c r="FV5" s="238">
        <f>'Monthly Raw'!FW6</f>
        <v>1.1000000000000001</v>
      </c>
      <c r="FW5" s="238">
        <f>'Monthly Raw'!FX6</f>
        <v>1.5</v>
      </c>
      <c r="FX5" s="238">
        <f>'Monthly Raw'!FY6</f>
        <v>1.5</v>
      </c>
      <c r="FY5" s="238">
        <f>'Monthly Raw'!FZ6</f>
        <v>1.8</v>
      </c>
      <c r="FZ5" s="238">
        <f>'Monthly Raw'!GA6</f>
        <v>2.7</v>
      </c>
      <c r="GA5" s="238">
        <f>'Monthly Raw'!GB6</f>
        <v>1.7</v>
      </c>
      <c r="GB5" s="238">
        <f>'Monthly Raw'!GC6</f>
        <v>1.4</v>
      </c>
      <c r="GC5" s="238">
        <f>'Monthly Raw'!GD6</f>
        <v>1.4</v>
      </c>
      <c r="GD5" s="238">
        <f>'Monthly Raw'!GE6</f>
        <v>2.5</v>
      </c>
      <c r="GE5" s="238">
        <f>'Monthly Raw'!GF6</f>
        <v>2.5</v>
      </c>
      <c r="GF5" s="238">
        <f>'Monthly Raw'!GG6</f>
        <v>2.7</v>
      </c>
      <c r="GG5" s="238">
        <f>'Monthly Raw'!GH6</f>
        <v>2.2000000000000002</v>
      </c>
      <c r="GH5" s="238">
        <f>'Monthly Raw'!GI6</f>
        <v>1.6</v>
      </c>
      <c r="GI5" s="238">
        <f>'Monthly Raw'!GJ6</f>
        <v>1.8</v>
      </c>
      <c r="GJ5" s="238">
        <f>'Monthly Raw'!GK6</f>
        <v>2.2000000000000002</v>
      </c>
      <c r="GK5" s="238">
        <f>'Monthly Raw'!GL6</f>
        <v>1.8</v>
      </c>
      <c r="GL5" s="238">
        <f>'Monthly Raw'!GM6</f>
        <v>1.5</v>
      </c>
      <c r="GM5" s="238">
        <f>'Monthly Raw'!GN6</f>
        <v>1.1000000000000001</v>
      </c>
      <c r="GN5" s="238">
        <f>'Monthly Raw'!GO6</f>
        <v>0.9</v>
      </c>
      <c r="GO5" s="238">
        <f>'Monthly Raw'!GP6</f>
        <v>0.8</v>
      </c>
      <c r="GP5" s="238">
        <f>'Monthly Raw'!GQ6</f>
        <v>1.6</v>
      </c>
      <c r="GQ5" s="238">
        <f>'Monthly Raw'!GR6</f>
        <v>1.4</v>
      </c>
      <c r="GR5" s="238">
        <f>'Monthly Raw'!GS6</f>
        <v>1</v>
      </c>
      <c r="GS5" s="238">
        <f>'Monthly Raw'!GT6</f>
        <v>1.1000000000000001</v>
      </c>
      <c r="GT5" s="238">
        <f>'Monthly Raw'!GU6</f>
        <v>1.6</v>
      </c>
      <c r="GU5" s="238">
        <f>'Monthly Raw'!GV6</f>
        <v>1.7</v>
      </c>
      <c r="GV5" s="238">
        <f>'Monthly Raw'!GW6</f>
        <v>2.2999999999999998</v>
      </c>
      <c r="GW5" s="238">
        <f>'Monthly Raw'!GX6</f>
        <v>3.5</v>
      </c>
      <c r="GX5" s="238">
        <f>'Monthly Raw'!GY6</f>
        <v>3.3</v>
      </c>
      <c r="GY5" s="238">
        <f>'Monthly Raw'!GZ6</f>
        <v>1.6</v>
      </c>
      <c r="GZ5" s="238">
        <f>'Monthly Raw'!HA6</f>
        <v>2.8</v>
      </c>
      <c r="HA5" s="238">
        <f>'Monthly Raw'!HB6</f>
        <v>4.3</v>
      </c>
      <c r="HB5" s="238">
        <f>'Monthly Raw'!HC6</f>
        <v>6.1</v>
      </c>
      <c r="HC5" s="238">
        <f>'Monthly Raw'!HD6</f>
        <v>4.7</v>
      </c>
      <c r="HD5" s="238">
        <f>'Monthly Raw'!HE6</f>
        <v>3.2</v>
      </c>
      <c r="HE5" s="238">
        <f>'Monthly Raw'!HF6</f>
        <v>3</v>
      </c>
      <c r="HF5" s="238">
        <f>'Monthly Raw'!HG6</f>
        <v>4.4000000000000004</v>
      </c>
      <c r="HG5" s="238">
        <f>'Monthly Raw'!HH6</f>
        <v>5.0999999999999996</v>
      </c>
      <c r="HH5" s="238">
        <f>'Monthly Raw'!HI6</f>
        <v>4.8</v>
      </c>
      <c r="HI5" s="238">
        <f>'Monthly Raw'!HJ6</f>
        <v>2.2000000000000002</v>
      </c>
      <c r="HJ5" s="238">
        <f>'Monthly Raw'!HK6</f>
        <v>3.3</v>
      </c>
      <c r="HK5" s="238">
        <f>'Monthly Raw'!HL6</f>
        <v>2.4</v>
      </c>
      <c r="HL5" s="238">
        <f>'Monthly Raw'!HM6</f>
        <v>4.0999999999999996</v>
      </c>
      <c r="HM5" s="238">
        <f>'Monthly Raw'!HN6</f>
        <v>5.7</v>
      </c>
      <c r="HN5" s="238">
        <f>'Monthly Raw'!HO6</f>
        <v>5.7</v>
      </c>
      <c r="HO5" s="238">
        <f>'Monthly Raw'!HP6</f>
        <v>4.4000000000000004</v>
      </c>
      <c r="HP5" s="238">
        <f>'Monthly Raw'!HQ6</f>
        <v>4.0999999999999996</v>
      </c>
      <c r="HQ5" s="238">
        <f>'Monthly Raw'!HR6</f>
        <v>3.9</v>
      </c>
      <c r="HR5" s="238">
        <f>'Monthly Raw'!HS6</f>
        <v>4.8</v>
      </c>
      <c r="HS5" s="238">
        <f>'Monthly Raw'!HT6</f>
        <v>5</v>
      </c>
      <c r="HT5" s="238">
        <f>'Monthly Raw'!HU6</f>
        <v>4.7</v>
      </c>
      <c r="HU5" s="238">
        <f>'Monthly Raw'!HV6</f>
        <v>5.3</v>
      </c>
      <c r="HV5" s="238">
        <f>'Monthly Raw'!HW6</f>
        <v>7.8</v>
      </c>
      <c r="HW5" s="238">
        <f>'Monthly Raw'!HX6</f>
        <v>4.9000000000000004</v>
      </c>
      <c r="HX5" s="238">
        <f>'Monthly Raw'!HY6</f>
        <v>5.4</v>
      </c>
      <c r="HY5" s="238">
        <f>'Monthly Raw'!HZ6</f>
        <v>6.4</v>
      </c>
      <c r="HZ5" s="238">
        <f>'Monthly Raw'!IA6</f>
        <v>8</v>
      </c>
      <c r="IA5" s="238">
        <f>'Monthly Raw'!IB6</f>
        <v>9.8000000000000007</v>
      </c>
      <c r="IB5" s="238">
        <f>'Monthly Raw'!IC6</f>
        <v>10.8</v>
      </c>
      <c r="IC5" s="238">
        <f>'Monthly Raw'!ID6</f>
        <v>12.4</v>
      </c>
      <c r="ID5" s="238">
        <f>'Monthly Raw'!IE6</f>
        <v>11.5</v>
      </c>
      <c r="IE5" s="238">
        <f>'Monthly Raw'!IF6</f>
        <v>11.4</v>
      </c>
      <c r="IF5" s="238">
        <f>'Monthly Raw'!IG6</f>
        <v>11.1</v>
      </c>
      <c r="IG5" s="238">
        <f>'Monthly Raw'!IH6</f>
        <v>8.6999999999999993</v>
      </c>
      <c r="IH5" s="238">
        <f>'Monthly Raw'!II6</f>
        <v>9.3000000000000007</v>
      </c>
      <c r="II5" s="238">
        <f>'Monthly Raw'!IJ6</f>
        <v>8.6999999999999993</v>
      </c>
      <c r="IJ5" s="238">
        <f>'Monthly Raw'!IK6</f>
        <v>10.5</v>
      </c>
      <c r="IK5" s="238">
        <f>'Monthly Raw'!IL6</f>
        <v>14.4</v>
      </c>
      <c r="IL5" s="238">
        <f>'Monthly Raw'!IM6</f>
        <v>18.5</v>
      </c>
      <c r="IM5" s="238">
        <f>'Monthly Raw'!IN6</f>
        <v>19.2</v>
      </c>
      <c r="IN5" s="238">
        <f>'Monthly Raw'!IO6</f>
        <v>8.6999999999999993</v>
      </c>
      <c r="IO5" s="238">
        <f>'Monthly Raw'!IP6</f>
        <v>7.1</v>
      </c>
      <c r="IP5" s="238">
        <f>'Monthly Raw'!IQ6</f>
        <v>9.1999999999999993</v>
      </c>
      <c r="IQ5" s="238">
        <f>'Monthly Raw'!IR6</f>
        <v>8</v>
      </c>
      <c r="IR5" s="238">
        <f>'Monthly Raw'!IS6</f>
        <v>11.6</v>
      </c>
      <c r="IS5" s="238">
        <f>'Monthly Raw'!IT6</f>
        <v>15.1</v>
      </c>
      <c r="IT5" s="238">
        <f>'Monthly Raw'!IU6</f>
        <v>17.600000000000001</v>
      </c>
      <c r="IU5" s="238">
        <f>'Monthly Raw'!IV6</f>
        <v>12.7</v>
      </c>
      <c r="IV5" s="238">
        <f>'Monthly Raw'!IW6</f>
        <v>10.4</v>
      </c>
      <c r="IW5" s="238">
        <f>'Monthly Raw'!IX6</f>
        <v>8.3000000000000007</v>
      </c>
      <c r="IX5" s="238">
        <f>'Monthly Raw'!IY6</f>
        <v>11.7</v>
      </c>
      <c r="IY5" s="238">
        <f>'Monthly Raw'!IZ6</f>
        <v>12.3</v>
      </c>
      <c r="IZ5" s="238">
        <f>'Monthly Raw'!JA6</f>
        <v>13.7</v>
      </c>
      <c r="JA5" s="238">
        <f>'Monthly Raw'!JB6</f>
        <v>19</v>
      </c>
      <c r="JB5" s="238">
        <f>'Monthly Raw'!JC6</f>
        <v>26.1</v>
      </c>
      <c r="JC5" s="238">
        <f>'Monthly Raw'!JD6</f>
        <v>31.9</v>
      </c>
      <c r="JD5" s="238">
        <f>'Monthly Raw'!JE6</f>
        <v>38.299999999999997</v>
      </c>
      <c r="JE5" s="238">
        <f>'Monthly Raw'!JF6</f>
        <v>55.6</v>
      </c>
      <c r="JF5" s="238">
        <f>'Monthly Raw'!JG6</f>
        <v>66</v>
      </c>
      <c r="JG5" s="238">
        <f>'Monthly Raw'!JH6</f>
        <v>44.7</v>
      </c>
      <c r="JH5" s="238">
        <f>'Monthly Raw'!JI6</f>
        <v>40.9</v>
      </c>
      <c r="JI5" s="238">
        <f>'Monthly Raw'!JJ6</f>
        <v>55.8</v>
      </c>
      <c r="JJ5" s="238">
        <f>'Monthly Raw'!JK6</f>
        <v>110.3</v>
      </c>
      <c r="JK5" s="238">
        <f>'Monthly Raw'!JL6</f>
        <v>96.7</v>
      </c>
      <c r="JL5" s="238">
        <f>'Monthly Raw'!JM6</f>
        <v>81.400000000000006</v>
      </c>
      <c r="JM5" s="238">
        <f>'Monthly Raw'!JN6</f>
        <v>76</v>
      </c>
      <c r="JN5" s="238">
        <f>'Monthly Raw'!JO6</f>
        <v>127.7</v>
      </c>
      <c r="JO5" s="238">
        <f>'Monthly Raw'!JP6</f>
        <v>88.1</v>
      </c>
      <c r="JP5" s="238">
        <f>'Monthly Raw'!JQ6</f>
        <v>123.2</v>
      </c>
      <c r="JQ5" s="238">
        <f>'Monthly Raw'!JR6</f>
        <v>95.4</v>
      </c>
      <c r="JR5" s="238">
        <f>'Monthly Raw'!JS6</f>
        <v>196.6</v>
      </c>
      <c r="JS5" s="238">
        <f>'Monthly Raw'!JT6</f>
        <v>114.4</v>
      </c>
      <c r="JT5" s="238">
        <f>'Monthly Raw'!JU6</f>
        <v>34.799999999999997</v>
      </c>
      <c r="JU5" s="238">
        <f>'Monthly Raw'!JV6</f>
        <v>33.799999999999997</v>
      </c>
      <c r="JV5" s="238">
        <f>'Monthly Raw'!JW6</f>
        <v>39.5</v>
      </c>
      <c r="JW5" s="238">
        <f>'Monthly Raw'!JX6</f>
        <v>22.1</v>
      </c>
      <c r="JX5" s="238">
        <f>'Monthly Raw'!JY6</f>
        <v>19.399999999999999</v>
      </c>
      <c r="JY5" s="238">
        <f>'Monthly Raw'!JZ6</f>
        <v>34.6</v>
      </c>
      <c r="JZ5" s="238">
        <f>'Monthly Raw'!KA6</f>
        <v>52.2</v>
      </c>
      <c r="KA5" s="238">
        <f>'Monthly Raw'!KB6</f>
        <v>22.6</v>
      </c>
      <c r="KB5" s="238">
        <f>'Monthly Raw'!KC6</f>
        <v>25.7</v>
      </c>
      <c r="KC5" s="238">
        <f>'Monthly Raw'!KD6</f>
        <v>31.5</v>
      </c>
      <c r="KD5" s="238">
        <f>'Monthly Raw'!KE6</f>
        <v>62.2</v>
      </c>
      <c r="KE5" s="238">
        <f>'Monthly Raw'!KF6</f>
        <v>21.8</v>
      </c>
      <c r="KF5" s="238">
        <f>'Monthly Raw'!KG6</f>
        <v>13.3</v>
      </c>
      <c r="KG5" s="238">
        <f>'Monthly Raw'!KH6</f>
        <v>27.5</v>
      </c>
      <c r="KH5" s="238">
        <f>'Monthly Raw'!KI6</f>
        <v>38.6</v>
      </c>
      <c r="KI5" s="238">
        <f>'Monthly Raw'!KJ6</f>
        <v>25.1</v>
      </c>
      <c r="KJ5" s="238">
        <f>'Monthly Raw'!KK6</f>
        <v>19.600000000000001</v>
      </c>
      <c r="KK5" s="238">
        <f>'Monthly Raw'!KL6</f>
        <v>24.7</v>
      </c>
      <c r="KL5" s="238">
        <f>'Monthly Raw'!KM6</f>
        <v>27.9</v>
      </c>
      <c r="KM5" s="238">
        <f>'Monthly Raw'!KN6</f>
        <v>30.5</v>
      </c>
      <c r="KN5" s="238">
        <f>'Monthly Raw'!KO6</f>
        <v>40</v>
      </c>
      <c r="KO5" s="238">
        <f>'Monthly Raw'!KP6</f>
        <v>77.5</v>
      </c>
      <c r="KP5" s="238">
        <f>'Monthly Raw'!KQ6</f>
        <v>46.6</v>
      </c>
      <c r="KQ5" s="238">
        <f>'Monthly Raw'!KR6</f>
        <v>33.799999999999997</v>
      </c>
      <c r="KR5" s="238">
        <f>'Monthly Raw'!KS6</f>
        <v>16.100000000000001</v>
      </c>
      <c r="KS5" s="238">
        <f>'Monthly Raw'!KT6</f>
        <v>24.6</v>
      </c>
      <c r="KT5" s="238">
        <f>'Monthly Raw'!KU6</f>
        <v>28.5</v>
      </c>
      <c r="KU5" s="238">
        <f>'Monthly Raw'!KV6</f>
        <v>15.7</v>
      </c>
      <c r="KV5" s="238">
        <f>'Monthly Raw'!KW6</f>
        <v>16.7</v>
      </c>
      <c r="KW5" s="238">
        <f>'Monthly Raw'!KX6</f>
        <v>19.8</v>
      </c>
    </row>
    <row r="6" spans="1:924" s="454" customFormat="1" x14ac:dyDescent="0.15">
      <c r="A6" s="454" t="s">
        <v>1692</v>
      </c>
      <c r="B6" s="238">
        <f>'Monthly Raw'!C8</f>
        <v>8.1136700000000008</v>
      </c>
      <c r="C6" s="238">
        <f>'Monthly Raw'!D8</f>
        <v>7.9733900000000002</v>
      </c>
      <c r="D6" s="238">
        <f>'Monthly Raw'!E8</f>
        <v>6.1725899999999996</v>
      </c>
      <c r="E6" s="238">
        <f>'Monthly Raw'!F8</f>
        <v>8.5518599999999996</v>
      </c>
      <c r="F6" s="238">
        <f>'Monthly Raw'!G8</f>
        <v>12.590820000000001</v>
      </c>
      <c r="G6" s="238">
        <f>'Monthly Raw'!H8</f>
        <v>7.1265200000000002</v>
      </c>
      <c r="H6" s="238">
        <f>'Monthly Raw'!I8</f>
        <v>4.9852699999999999</v>
      </c>
      <c r="I6" s="238">
        <f>'Monthly Raw'!J8</f>
        <v>4.1158900000000003</v>
      </c>
      <c r="J6" s="238">
        <f>'Monthly Raw'!K8</f>
        <v>3.5866699999999998</v>
      </c>
      <c r="K6" s="238">
        <f>'Monthly Raw'!L8</f>
        <v>4.2442299999999999</v>
      </c>
      <c r="L6" s="238">
        <f>'Monthly Raw'!M8</f>
        <v>3.0507599999999999</v>
      </c>
      <c r="M6" s="238">
        <f>'Monthly Raw'!N8</f>
        <v>2.9713400000000001</v>
      </c>
      <c r="N6" s="238">
        <f>'Monthly Raw'!O8</f>
        <v>2.6221999999999999</v>
      </c>
      <c r="O6" s="238">
        <f>'Monthly Raw'!P8</f>
        <v>2.2928000000000002</v>
      </c>
      <c r="P6" s="238">
        <f>'Monthly Raw'!Q8</f>
        <v>1.5502899999999999</v>
      </c>
      <c r="Q6" s="238">
        <f>'Monthly Raw'!R8</f>
        <v>2.37155</v>
      </c>
      <c r="R6" s="238">
        <f>'Monthly Raw'!S8</f>
        <v>3.1247199999999999</v>
      </c>
      <c r="S6" s="238">
        <f>'Monthly Raw'!T8</f>
        <v>1.83684</v>
      </c>
      <c r="T6" s="238">
        <f>'Monthly Raw'!U8</f>
        <v>2.7722500000000001</v>
      </c>
      <c r="U6" s="238">
        <f>'Monthly Raw'!V8</f>
        <v>3.2774899999999998</v>
      </c>
      <c r="V6" s="238">
        <f>'Monthly Raw'!W8</f>
        <v>3.3745400000000001</v>
      </c>
      <c r="W6" s="238">
        <f>'Monthly Raw'!X8</f>
        <v>3.7693300000000001</v>
      </c>
      <c r="X6" s="238">
        <f>'Monthly Raw'!Y8</f>
        <v>2.8159999999999998</v>
      </c>
      <c r="Y6" s="238">
        <f>'Monthly Raw'!Z8</f>
        <v>2.5670899999999999</v>
      </c>
      <c r="Z6" s="238">
        <f>'Monthly Raw'!AA8</f>
        <v>2.0097900000000002</v>
      </c>
      <c r="AA6" s="238">
        <f>'Monthly Raw'!AB8</f>
        <v>2.2214999999999998</v>
      </c>
      <c r="AB6" s="238">
        <f>'Monthly Raw'!AC8</f>
        <v>2.7107899999999998</v>
      </c>
      <c r="AC6" s="238">
        <f>'Monthly Raw'!AD8</f>
        <v>3.3612799999999998</v>
      </c>
      <c r="AD6" s="238">
        <f>'Monthly Raw'!AE8</f>
        <v>3.2326800000000002</v>
      </c>
      <c r="AE6" s="238">
        <f>'Monthly Raw'!AF8</f>
        <v>1.30552</v>
      </c>
      <c r="AF6" s="238">
        <f>'Monthly Raw'!AG8</f>
        <v>2.0659000000000001</v>
      </c>
      <c r="AG6" s="238">
        <f>'Monthly Raw'!AH8</f>
        <v>2.0732499999999998</v>
      </c>
      <c r="AH6" s="238">
        <f>'Monthly Raw'!AI8</f>
        <v>1.7796400000000001</v>
      </c>
      <c r="AI6" s="238">
        <f>'Monthly Raw'!AJ8</f>
        <v>2.45642</v>
      </c>
      <c r="AJ6" s="238">
        <f>'Monthly Raw'!AK8</f>
        <v>1.5510299999999999</v>
      </c>
      <c r="AK6" s="238">
        <f>'Monthly Raw'!AL8</f>
        <v>1.70529</v>
      </c>
      <c r="AL6" s="238">
        <f>'Monthly Raw'!AM8</f>
        <v>2.2233200000000002</v>
      </c>
      <c r="AM6" s="238">
        <f>'Monthly Raw'!AN8</f>
        <v>1.65439</v>
      </c>
      <c r="AN6" s="238">
        <f>'Monthly Raw'!AO8</f>
        <v>1.2463900000000001</v>
      </c>
      <c r="AO6" s="238">
        <f>'Monthly Raw'!AP8</f>
        <v>1.1491499999999999</v>
      </c>
      <c r="AP6" s="238">
        <f>'Monthly Raw'!AQ8</f>
        <v>1.98908</v>
      </c>
      <c r="AQ6" s="238">
        <f>'Monthly Raw'!AR8</f>
        <v>1.4842299999999999</v>
      </c>
      <c r="AR6" s="238">
        <f>'Monthly Raw'!AS8</f>
        <v>1.6100300000000001</v>
      </c>
      <c r="AS6" s="238">
        <f>'Monthly Raw'!AT8</f>
        <v>1.4540500000000001</v>
      </c>
      <c r="AT6" s="238">
        <f>'Monthly Raw'!AU8</f>
        <v>0.85680000000000001</v>
      </c>
      <c r="AU6" s="238">
        <f>'Monthly Raw'!AV8</f>
        <v>1.5887500000000001</v>
      </c>
      <c r="AV6" s="238">
        <f>'Monthly Raw'!AW8</f>
        <v>1.4751399999999999</v>
      </c>
      <c r="AW6" s="238">
        <f>'Monthly Raw'!AX8</f>
        <v>1.67099</v>
      </c>
      <c r="AX6" s="238">
        <f>'Monthly Raw'!AY8</f>
        <v>1.6879999999999999</v>
      </c>
      <c r="AY6" s="238">
        <f>'Monthly Raw'!AZ8</f>
        <v>0.39700000000000002</v>
      </c>
      <c r="AZ6" s="238">
        <f>'Monthly Raw'!BA8</f>
        <v>0.91700000000000004</v>
      </c>
      <c r="BA6" s="238">
        <f>'Monthly Raw'!BB8</f>
        <v>1.542</v>
      </c>
      <c r="BB6" s="238">
        <f>'Monthly Raw'!BC8</f>
        <v>1.0009999999999999</v>
      </c>
      <c r="BC6" s="238">
        <f>'Monthly Raw'!BD8</f>
        <v>1.097</v>
      </c>
      <c r="BD6" s="238">
        <f>'Monthly Raw'!BE8</f>
        <v>1.0309999999999999</v>
      </c>
      <c r="BE6" s="238">
        <f>'Monthly Raw'!BF8</f>
        <v>0.76500000000000001</v>
      </c>
      <c r="BF6" s="238">
        <f>'Monthly Raw'!BG8</f>
        <v>1.722</v>
      </c>
      <c r="BG6" s="238">
        <f>'Monthly Raw'!BH8</f>
        <v>0.84599999999999997</v>
      </c>
      <c r="BH6" s="238">
        <f>'Monthly Raw'!BI8</f>
        <v>0.64200000000000002</v>
      </c>
      <c r="BI6" s="238">
        <f>'Monthly Raw'!BJ8</f>
        <v>1.03</v>
      </c>
      <c r="BJ6" s="238">
        <f>'Monthly Raw'!BK8</f>
        <v>0.92200000000000004</v>
      </c>
      <c r="BK6" s="238">
        <f>'Monthly Raw'!BL8</f>
        <v>0.48099999999999998</v>
      </c>
      <c r="BL6" s="238">
        <f>'Monthly Raw'!BM8</f>
        <v>0.76600000000000001</v>
      </c>
      <c r="BM6" s="238">
        <f>'Monthly Raw'!BN8</f>
        <v>1.1399999999999999</v>
      </c>
      <c r="BN6" s="238">
        <f>'Monthly Raw'!BO8</f>
        <v>1.5029999999999999</v>
      </c>
      <c r="BO6" s="238">
        <f>'Monthly Raw'!BP8</f>
        <v>0.97199999999999998</v>
      </c>
      <c r="BP6" s="238">
        <f>'Monthly Raw'!BQ8</f>
        <v>1.512</v>
      </c>
      <c r="BQ6" s="238">
        <f>'Monthly Raw'!BR8</f>
        <v>0.63200000000000001</v>
      </c>
      <c r="BR6" s="238">
        <f>'Monthly Raw'!BS8</f>
        <v>1.2110000000000001</v>
      </c>
      <c r="BS6" s="238">
        <f>'Monthly Raw'!BT8</f>
        <v>0.88700000000000001</v>
      </c>
      <c r="BT6" s="238">
        <f>'Monthly Raw'!BU8</f>
        <v>0.96699999999999997</v>
      </c>
      <c r="BU6" s="238">
        <f>'Monthly Raw'!BV8</f>
        <v>0.65300000000000002</v>
      </c>
      <c r="BV6" s="238">
        <f>'Monthly Raw'!BW8</f>
        <v>0.90800000000000003</v>
      </c>
      <c r="BW6" s="238">
        <f>'Monthly Raw'!BX8</f>
        <v>1.7989999999999999</v>
      </c>
      <c r="BX6" s="238">
        <f>'Monthly Raw'!BY8</f>
        <v>4.2089999999999996</v>
      </c>
      <c r="BY6" s="238">
        <f>'Monthly Raw'!BZ8</f>
        <v>2.1</v>
      </c>
      <c r="BZ6" s="238">
        <f>'Monthly Raw'!CA8</f>
        <v>1.147</v>
      </c>
      <c r="CA6" s="238">
        <f>'Monthly Raw'!CB8</f>
        <v>2.0339999999999998</v>
      </c>
      <c r="CB6" s="238">
        <f>'Monthly Raw'!CC8</f>
        <v>3.6030000000000002</v>
      </c>
      <c r="CC6" s="238">
        <f>'Monthly Raw'!CD8</f>
        <v>2.4049999999999998</v>
      </c>
      <c r="CD6" s="238">
        <f>'Monthly Raw'!CE8</f>
        <v>4.4800000000000004</v>
      </c>
      <c r="CE6" s="238">
        <f>'Monthly Raw'!CF8</f>
        <v>2.2480000000000002</v>
      </c>
      <c r="CF6" s="238">
        <f>'Monthly Raw'!CG8</f>
        <v>1.589</v>
      </c>
      <c r="CG6" s="238">
        <f>'Monthly Raw'!CH8</f>
        <v>1.032</v>
      </c>
      <c r="CH6" s="238">
        <f>'Monthly Raw'!CI8</f>
        <v>2.899</v>
      </c>
      <c r="CI6" s="238">
        <f>'Monthly Raw'!CJ8</f>
        <v>5.508</v>
      </c>
      <c r="CJ6" s="238">
        <f>'Monthly Raw'!CK8</f>
        <v>0.75900000000000001</v>
      </c>
      <c r="CK6" s="238">
        <f>'Monthly Raw'!CL8</f>
        <v>1.657</v>
      </c>
      <c r="CL6" s="238">
        <f>'Monthly Raw'!CM8</f>
        <v>2.3109999999999999</v>
      </c>
      <c r="CM6" s="238">
        <f>'Monthly Raw'!CN8</f>
        <v>1.39</v>
      </c>
      <c r="CN6" s="238">
        <f>'Monthly Raw'!CO8</f>
        <v>1.7989999999999999</v>
      </c>
      <c r="CO6" s="238">
        <f>'Monthly Raw'!CP8</f>
        <v>1.2629999999999999</v>
      </c>
      <c r="CP6" s="238">
        <f>'Monthly Raw'!CQ8</f>
        <v>1.4410000000000001</v>
      </c>
      <c r="CQ6" s="238">
        <f>'Monthly Raw'!CR8</f>
        <v>1.53</v>
      </c>
      <c r="CR6" s="238">
        <f>'Monthly Raw'!CS8</f>
        <v>1.883</v>
      </c>
      <c r="CS6" s="238">
        <f>'Monthly Raw'!CT8</f>
        <v>1.8480000000000001</v>
      </c>
      <c r="CT6" s="238">
        <f>'Monthly Raw'!CU8</f>
        <v>2.5150000000000001</v>
      </c>
      <c r="CU6" s="238">
        <f>'Monthly Raw'!CV8</f>
        <v>1.5680000000000001</v>
      </c>
      <c r="CV6" s="238">
        <f>'Monthly Raw'!CW8</f>
        <v>2.141</v>
      </c>
      <c r="CW6" s="238">
        <f>'Monthly Raw'!CX8</f>
        <v>1.3160000000000001</v>
      </c>
      <c r="CX6" s="238">
        <f>'Monthly Raw'!CY8</f>
        <v>1.179</v>
      </c>
      <c r="CY6" s="238">
        <f>'Monthly Raw'!CZ8</f>
        <v>1.855</v>
      </c>
      <c r="CZ6" s="238">
        <f>'Monthly Raw'!DA8</f>
        <v>1.3779999999999999</v>
      </c>
      <c r="DA6" s="238">
        <f>'Monthly Raw'!DB8</f>
        <v>1.3360000000000001</v>
      </c>
      <c r="DB6" s="238">
        <f>'Monthly Raw'!DC8</f>
        <v>0.52300000000000002</v>
      </c>
      <c r="DC6" s="238">
        <f>'Monthly Raw'!DD8</f>
        <v>0.61</v>
      </c>
      <c r="DD6" s="238">
        <f>'Monthly Raw'!DE8</f>
        <v>1.6850000000000001</v>
      </c>
      <c r="DE6" s="238">
        <f>'Monthly Raw'!DF8</f>
        <v>1.591</v>
      </c>
      <c r="DF6" s="238">
        <f>'Monthly Raw'!DG8</f>
        <v>1.9139999999999999</v>
      </c>
      <c r="DG6" s="238">
        <f>'Monthly Raw'!DH8</f>
        <v>0.17100000000000001</v>
      </c>
      <c r="DH6" s="238">
        <f>'Monthly Raw'!DI8</f>
        <v>1.2150000000000001</v>
      </c>
      <c r="DI6" s="238">
        <f>'Monthly Raw'!DJ8</f>
        <v>1.327</v>
      </c>
      <c r="DJ6" s="238">
        <f>'Monthly Raw'!DK8</f>
        <v>2.5350000000000001</v>
      </c>
      <c r="DK6" s="238">
        <f>'Monthly Raw'!DL8</f>
        <v>0.56699999999999995</v>
      </c>
      <c r="DL6" s="238">
        <f>'Monthly Raw'!DM8</f>
        <v>0.86599999999999999</v>
      </c>
      <c r="DM6" s="238">
        <f>'Monthly Raw'!DN8</f>
        <v>0.95899999999999996</v>
      </c>
      <c r="DN6" s="238">
        <f>'Monthly Raw'!DO8</f>
        <v>1.484</v>
      </c>
      <c r="DO6" s="238">
        <f>'Monthly Raw'!DP8</f>
        <v>0.624</v>
      </c>
      <c r="DP6" s="238">
        <f>'Monthly Raw'!DQ8</f>
        <v>1.0660000000000001</v>
      </c>
      <c r="DQ6" s="238">
        <f>'Monthly Raw'!DR8</f>
        <v>0.78600000000000003</v>
      </c>
      <c r="DR6" s="238">
        <f>'Monthly Raw'!DS8</f>
        <v>0.77900000000000003</v>
      </c>
      <c r="DS6" s="238">
        <f>'Monthly Raw'!DT8</f>
        <v>-0.35899999999999999</v>
      </c>
      <c r="DT6" s="238">
        <f>'Monthly Raw'!DU8</f>
        <v>0.90900000000000003</v>
      </c>
      <c r="DU6" s="238">
        <f>'Monthly Raw'!DV8</f>
        <v>0.62</v>
      </c>
      <c r="DV6" s="238">
        <f>'Monthly Raw'!DW8</f>
        <v>1.623</v>
      </c>
      <c r="DW6" s="238">
        <f>'Monthly Raw'!DX8</f>
        <v>1.8540000000000001</v>
      </c>
      <c r="DX6" s="238">
        <f>'Monthly Raw'!DY8</f>
        <v>2.3969999999999998</v>
      </c>
      <c r="DY6" s="238">
        <f>'Monthly Raw'!DZ8</f>
        <v>2.2000000000000002</v>
      </c>
      <c r="DZ6" s="238">
        <f>'Monthly Raw'!EA8</f>
        <v>1.895</v>
      </c>
      <c r="EA6" s="238">
        <f>'Monthly Raw'!EB8</f>
        <v>0.74399999999999999</v>
      </c>
      <c r="EB6" s="238">
        <f>'Monthly Raw'!EC8</f>
        <v>1.3089999999999999</v>
      </c>
      <c r="EC6" s="238">
        <f>'Monthly Raw'!ED8</f>
        <v>1.8380000000000001</v>
      </c>
      <c r="ED6" s="238">
        <f>'Monthly Raw'!EE8</f>
        <v>2</v>
      </c>
      <c r="EE6" s="238">
        <f>'Monthly Raw'!EF8</f>
        <v>1.371</v>
      </c>
      <c r="EF6" s="238">
        <f>'Monthly Raw'!EG8</f>
        <v>-0.73899999999999999</v>
      </c>
      <c r="EG6" s="238">
        <f>'Monthly Raw'!EH8</f>
        <v>1.41</v>
      </c>
      <c r="EH6" s="238">
        <f>'Monthly Raw'!EI8</f>
        <v>1.734</v>
      </c>
      <c r="EI6" s="238">
        <f>'Monthly Raw'!EJ8</f>
        <v>1.766</v>
      </c>
      <c r="EJ6" s="238">
        <f>'Monthly Raw'!EK8</f>
        <v>0.498</v>
      </c>
      <c r="EK6" s="238">
        <f>'Monthly Raw'!EL8</f>
        <v>1.0660000000000001</v>
      </c>
      <c r="EL6" s="238">
        <f>'Monthly Raw'!EM8</f>
        <v>1.3220000000000001</v>
      </c>
      <c r="EM6" s="238">
        <f>'Monthly Raw'!EN8</f>
        <v>2.4489999999999998</v>
      </c>
      <c r="EN6" s="238">
        <f>'Monthly Raw'!EO8</f>
        <v>4.3520000000000003</v>
      </c>
      <c r="EO6" s="238">
        <f>'Monthly Raw'!EP8</f>
        <v>3.2919999999999998</v>
      </c>
      <c r="EP6" s="238">
        <f>'Monthly Raw'!EQ8</f>
        <v>3.1</v>
      </c>
      <c r="EQ6" s="238">
        <f>'Monthly Raw'!ER8</f>
        <v>2.1</v>
      </c>
      <c r="ER6" s="238">
        <f>'Monthly Raw'!ES8</f>
        <v>1.7</v>
      </c>
      <c r="ES6" s="238">
        <f>'Monthly Raw'!ET8</f>
        <v>1.7</v>
      </c>
      <c r="ET6" s="238">
        <f>'Monthly Raw'!EU8</f>
        <v>3.2</v>
      </c>
      <c r="EU6" s="238">
        <f>'Monthly Raw'!EV8</f>
        <v>2.4</v>
      </c>
      <c r="EV6" s="238">
        <f>'Monthly Raw'!EW8</f>
        <v>1.9</v>
      </c>
      <c r="EW6" s="238">
        <f>'Monthly Raw'!EX8</f>
        <v>1.8</v>
      </c>
      <c r="EX6" s="238">
        <f>'Monthly Raw'!EY8</f>
        <v>2</v>
      </c>
      <c r="EY6" s="238">
        <f>'Monthly Raw'!EZ8</f>
        <v>2.4</v>
      </c>
      <c r="EZ6" s="238">
        <f>'Monthly Raw'!FA8</f>
        <v>2.2999999999999998</v>
      </c>
      <c r="FA6" s="238">
        <f>'Monthly Raw'!FB8</f>
        <v>2.6</v>
      </c>
      <c r="FB6" s="238">
        <f>'Monthly Raw'!FC8</f>
        <v>2.2999999999999998</v>
      </c>
      <c r="FC6" s="238">
        <f>'Monthly Raw'!FD8</f>
        <v>1.3</v>
      </c>
      <c r="FD6" s="238">
        <f>'Monthly Raw'!FE8</f>
        <v>1.2</v>
      </c>
      <c r="FE6" s="238">
        <f>'Monthly Raw'!FF8</f>
        <v>1.8</v>
      </c>
      <c r="FF6" s="238">
        <f>'Monthly Raw'!FG8</f>
        <v>2</v>
      </c>
      <c r="FG6" s="238">
        <f>'Monthly Raw'!FH8</f>
        <v>1.8</v>
      </c>
      <c r="FH6" s="238">
        <f>'Monthly Raw'!FI8</f>
        <v>2.1</v>
      </c>
      <c r="FI6" s="238">
        <f>'Monthly Raw'!FJ8</f>
        <v>2.2000000000000002</v>
      </c>
      <c r="FJ6" s="238">
        <f>'Monthly Raw'!FK8</f>
        <v>2.5</v>
      </c>
      <c r="FK6" s="238">
        <f>'Monthly Raw'!FL8</f>
        <v>1.9</v>
      </c>
      <c r="FL6" s="238">
        <f>'Monthly Raw'!FM8</f>
        <v>1.9</v>
      </c>
      <c r="FM6" s="238">
        <f>'Monthly Raw'!FN8</f>
        <v>1.7</v>
      </c>
      <c r="FN6" s="238">
        <f>'Monthly Raw'!FO8</f>
        <v>1.7</v>
      </c>
      <c r="FO6" s="238">
        <f>'Monthly Raw'!FP8</f>
        <v>1.6</v>
      </c>
      <c r="FP6" s="238">
        <f>'Monthly Raw'!FQ8</f>
        <v>2.4</v>
      </c>
      <c r="FQ6" s="238">
        <f>'Monthly Raw'!FR8</f>
        <v>5.2</v>
      </c>
      <c r="FR6" s="238">
        <f>'Monthly Raw'!FS8</f>
        <v>2.6</v>
      </c>
      <c r="FS6" s="238">
        <f>'Monthly Raw'!FT8</f>
        <v>1.8</v>
      </c>
      <c r="FT6" s="238">
        <f>'Monthly Raw'!FU8</f>
        <v>1.4</v>
      </c>
      <c r="FU6" s="238">
        <f>'Monthly Raw'!FV8</f>
        <v>1.6</v>
      </c>
      <c r="FV6" s="238">
        <f>'Monthly Raw'!FW8</f>
        <v>1.1000000000000001</v>
      </c>
      <c r="FW6" s="238">
        <f>'Monthly Raw'!FX8</f>
        <v>1.5</v>
      </c>
      <c r="FX6" s="238">
        <f>'Monthly Raw'!FY8</f>
        <v>1.5</v>
      </c>
      <c r="FY6" s="238">
        <f>'Monthly Raw'!FZ8</f>
        <v>1.8</v>
      </c>
      <c r="FZ6" s="238">
        <f>'Monthly Raw'!GA8</f>
        <v>2.7</v>
      </c>
      <c r="GA6" s="238">
        <f>'Monthly Raw'!GB8</f>
        <v>1.7</v>
      </c>
      <c r="GB6" s="238">
        <f>'Monthly Raw'!GC8</f>
        <v>1.4</v>
      </c>
      <c r="GC6" s="238">
        <f>'Monthly Raw'!GD8</f>
        <v>1.4</v>
      </c>
      <c r="GD6" s="238">
        <f>'Monthly Raw'!GE8</f>
        <v>2.5</v>
      </c>
      <c r="GE6" s="238">
        <f>'Monthly Raw'!GF8</f>
        <v>2.5</v>
      </c>
      <c r="GF6" s="238">
        <f>'Monthly Raw'!GG8</f>
        <v>2.7</v>
      </c>
      <c r="GG6" s="238">
        <f>'Monthly Raw'!GH8</f>
        <v>2.2000000000000002</v>
      </c>
      <c r="GH6" s="238">
        <f>'Monthly Raw'!GI8</f>
        <v>1.6</v>
      </c>
      <c r="GI6" s="238">
        <f>'Monthly Raw'!GJ8</f>
        <v>1.8</v>
      </c>
      <c r="GJ6" s="238">
        <f>'Monthly Raw'!GK8</f>
        <v>2.2000000000000002</v>
      </c>
      <c r="GK6" s="238">
        <f>'Monthly Raw'!GL8</f>
        <v>1.8</v>
      </c>
      <c r="GL6" s="238">
        <f>'Monthly Raw'!GM8</f>
        <v>1.5</v>
      </c>
      <c r="GM6" s="238">
        <f>'Monthly Raw'!GN8</f>
        <v>1.1000000000000001</v>
      </c>
      <c r="GN6" s="238">
        <f>'Monthly Raw'!GO8</f>
        <v>0.9</v>
      </c>
      <c r="GO6" s="238">
        <f>'Monthly Raw'!GP8</f>
        <v>0.8</v>
      </c>
      <c r="GP6" s="238">
        <f>'Monthly Raw'!GQ8</f>
        <v>1.6</v>
      </c>
      <c r="GQ6" s="238">
        <f>'Monthly Raw'!GR8</f>
        <v>1.4</v>
      </c>
      <c r="GR6" s="238">
        <f>'Monthly Raw'!GS8</f>
        <v>1</v>
      </c>
      <c r="GS6" s="238">
        <f>'Monthly Raw'!GT8</f>
        <v>1.1000000000000001</v>
      </c>
      <c r="GT6" s="238">
        <f>'Monthly Raw'!GU8</f>
        <v>1.6</v>
      </c>
      <c r="GU6" s="238">
        <f>'Monthly Raw'!GV8</f>
        <v>1.7</v>
      </c>
      <c r="GV6" s="238">
        <f>'Monthly Raw'!GW8</f>
        <v>2.2999999999999998</v>
      </c>
      <c r="GW6" s="238">
        <f>'Monthly Raw'!GX8</f>
        <v>3.5</v>
      </c>
      <c r="GX6" s="238">
        <f>'Monthly Raw'!GY8</f>
        <v>3.3</v>
      </c>
      <c r="GY6" s="238">
        <f>'Monthly Raw'!GZ8</f>
        <v>1.6</v>
      </c>
      <c r="GZ6" s="238">
        <f>'Monthly Raw'!HA8</f>
        <v>2.8</v>
      </c>
      <c r="HA6" s="238">
        <f>'Monthly Raw'!HB8</f>
        <v>4.3</v>
      </c>
      <c r="HB6" s="238">
        <f>'Monthly Raw'!HC8</f>
        <v>6.1</v>
      </c>
      <c r="HC6" s="238">
        <f>'Monthly Raw'!HD8</f>
        <v>4.7</v>
      </c>
      <c r="HD6" s="238">
        <f>'Monthly Raw'!HE8</f>
        <v>3.2</v>
      </c>
      <c r="HE6" s="238">
        <f>'Monthly Raw'!HF8</f>
        <v>3</v>
      </c>
      <c r="HF6" s="238">
        <f>'Monthly Raw'!HG8</f>
        <v>4.4000000000000004</v>
      </c>
      <c r="HG6" s="238">
        <f>'Monthly Raw'!HH8</f>
        <v>5.0999999999999996</v>
      </c>
      <c r="HH6" s="238">
        <f>'Monthly Raw'!HI8</f>
        <v>4.8</v>
      </c>
      <c r="HI6" s="238">
        <f>'Monthly Raw'!HJ8</f>
        <v>2.2000000000000002</v>
      </c>
      <c r="HJ6" s="238">
        <f>'Monthly Raw'!HK8</f>
        <v>3.3</v>
      </c>
      <c r="HK6" s="238">
        <f>'Monthly Raw'!HL8</f>
        <v>2.4</v>
      </c>
      <c r="HL6" s="238">
        <f>'Monthly Raw'!HM8</f>
        <v>4.0999999999999996</v>
      </c>
      <c r="HM6" s="238">
        <f>'Monthly Raw'!HN8</f>
        <v>5.7</v>
      </c>
      <c r="HN6" s="238">
        <f>'Monthly Raw'!HO8</f>
        <v>5.7</v>
      </c>
      <c r="HO6" s="238">
        <f>'Monthly Raw'!HP8</f>
        <v>4.4000000000000004</v>
      </c>
      <c r="HP6" s="238">
        <f>'Monthly Raw'!HQ8</f>
        <v>4.0999999999999996</v>
      </c>
      <c r="HQ6" s="238">
        <f>'Monthly Raw'!HR8</f>
        <v>3.9</v>
      </c>
      <c r="HR6" s="238">
        <f>'Monthly Raw'!HS8</f>
        <v>4.8</v>
      </c>
      <c r="HS6" s="238">
        <f>'Monthly Raw'!HT8</f>
        <v>5</v>
      </c>
      <c r="HT6" s="238">
        <f>'Monthly Raw'!HU8</f>
        <v>4.7</v>
      </c>
      <c r="HU6" s="238">
        <f>'Monthly Raw'!HV8</f>
        <v>5.3</v>
      </c>
      <c r="HV6" s="238">
        <f>'Monthly Raw'!HW8</f>
        <v>7.8</v>
      </c>
      <c r="HW6" s="238">
        <f>'Monthly Raw'!HX8</f>
        <v>4.9000000000000004</v>
      </c>
      <c r="HX6" s="238">
        <f>'Monthly Raw'!HY8</f>
        <v>5.4</v>
      </c>
      <c r="HY6" s="238">
        <f>'Monthly Raw'!HZ8</f>
        <v>6.4</v>
      </c>
      <c r="HZ6" s="238">
        <f>'Monthly Raw'!IA8</f>
        <v>8</v>
      </c>
      <c r="IA6" s="238">
        <f>'Monthly Raw'!IB8</f>
        <v>9.8000000000000007</v>
      </c>
      <c r="IB6" s="238">
        <f>'Monthly Raw'!IC8</f>
        <v>10.8</v>
      </c>
      <c r="IC6" s="238">
        <f>'Monthly Raw'!ID8</f>
        <v>12.4</v>
      </c>
      <c r="ID6" s="238">
        <f>'Monthly Raw'!IE8</f>
        <v>11.5</v>
      </c>
      <c r="IE6" s="238">
        <f>'Monthly Raw'!IF8</f>
        <v>11.4</v>
      </c>
      <c r="IF6" s="238">
        <f>'Monthly Raw'!IG8</f>
        <v>11.1</v>
      </c>
      <c r="IG6" s="238">
        <f>'Monthly Raw'!IH8</f>
        <v>8.6999999999999993</v>
      </c>
      <c r="IH6" s="238">
        <f>'Monthly Raw'!II8</f>
        <v>9.3000000000000007</v>
      </c>
      <c r="II6" s="238">
        <f>'Monthly Raw'!IJ8</f>
        <v>8.6999999999999993</v>
      </c>
      <c r="IJ6" s="238">
        <f>'Monthly Raw'!IK8</f>
        <v>10.5</v>
      </c>
      <c r="IK6" s="238">
        <f>'Monthly Raw'!IL8</f>
        <v>14.4</v>
      </c>
      <c r="IL6" s="238">
        <f>'Monthly Raw'!IM8</f>
        <v>18.5</v>
      </c>
      <c r="IM6" s="238">
        <f>'Monthly Raw'!IN8</f>
        <v>19.2</v>
      </c>
      <c r="IN6" s="238">
        <f>'Monthly Raw'!IO8</f>
        <v>8.6999999999999993</v>
      </c>
      <c r="IO6" s="238">
        <f>'Monthly Raw'!IP8</f>
        <v>7.1</v>
      </c>
      <c r="IP6" s="238">
        <f>'Monthly Raw'!IQ8</f>
        <v>9.1999999999999993</v>
      </c>
      <c r="IQ6" s="238">
        <f>'Monthly Raw'!IR8</f>
        <v>8</v>
      </c>
      <c r="IR6" s="238">
        <f>'Monthly Raw'!IS8</f>
        <v>11.6</v>
      </c>
      <c r="IS6" s="238">
        <f>'Monthly Raw'!IT8</f>
        <v>15.1</v>
      </c>
      <c r="IT6" s="238">
        <f>'Monthly Raw'!IU8</f>
        <v>17.600000000000001</v>
      </c>
      <c r="IU6" s="238">
        <f>'Monthly Raw'!IV8</f>
        <v>12.7</v>
      </c>
      <c r="IV6" s="238">
        <f>'Monthly Raw'!IW8</f>
        <v>10.4</v>
      </c>
      <c r="IW6" s="238">
        <f>'Monthly Raw'!IX8</f>
        <v>8.3000000000000007</v>
      </c>
      <c r="IX6" s="238">
        <f>'Monthly Raw'!IY8</f>
        <v>11.7</v>
      </c>
      <c r="IY6" s="238">
        <f>'Monthly Raw'!IZ8</f>
        <v>12.3</v>
      </c>
      <c r="IZ6" s="238">
        <f>'Monthly Raw'!JA8</f>
        <v>13.7</v>
      </c>
      <c r="JA6" s="238">
        <f>'Monthly Raw'!JB8</f>
        <v>19</v>
      </c>
      <c r="JB6" s="238">
        <f>'Monthly Raw'!JC8</f>
        <v>26.1</v>
      </c>
      <c r="JC6" s="238">
        <f>'Monthly Raw'!JD8</f>
        <v>31.9</v>
      </c>
      <c r="JD6" s="238">
        <f>'Monthly Raw'!JE8</f>
        <v>38.299999999999997</v>
      </c>
      <c r="JE6" s="238">
        <f>'Monthly Raw'!JF8</f>
        <v>55.6</v>
      </c>
      <c r="JF6" s="238">
        <f>'Monthly Raw'!JG8</f>
        <v>66</v>
      </c>
      <c r="JG6" s="238">
        <f>'Monthly Raw'!JH8</f>
        <v>44.7</v>
      </c>
      <c r="JH6" s="238">
        <f>'Monthly Raw'!JI8</f>
        <v>40.9</v>
      </c>
      <c r="JI6" s="238">
        <f>'Monthly Raw'!JJ8</f>
        <v>55.8</v>
      </c>
      <c r="JJ6" s="238">
        <f>'Monthly Raw'!JK8</f>
        <v>110.3</v>
      </c>
      <c r="JK6" s="238">
        <f>'Monthly Raw'!JL8</f>
        <v>96.7</v>
      </c>
      <c r="JL6" s="238">
        <f>'Monthly Raw'!JM8</f>
        <v>81.400000000000006</v>
      </c>
      <c r="JM6" s="238">
        <f>'Monthly Raw'!JN8</f>
        <v>76</v>
      </c>
      <c r="JN6" s="238">
        <f>'Monthly Raw'!JO8</f>
        <v>127.7</v>
      </c>
      <c r="JO6" s="238">
        <f>'Monthly Raw'!JP8</f>
        <v>88.1</v>
      </c>
      <c r="JP6" s="238">
        <f>'Monthly Raw'!JQ8</f>
        <v>123.2</v>
      </c>
      <c r="JQ6" s="238">
        <f>'Monthly Raw'!JR8</f>
        <v>95.4</v>
      </c>
      <c r="JR6" s="238">
        <f>'Monthly Raw'!JS8</f>
        <v>196.6</v>
      </c>
      <c r="JS6" s="238">
        <f>'Monthly Raw'!JT8</f>
        <v>114.4</v>
      </c>
      <c r="JT6" s="238">
        <f>'Monthly Raw'!JU8</f>
        <v>34.799999999999997</v>
      </c>
      <c r="JU6" s="238">
        <f>'Monthly Raw'!JV8</f>
        <v>33.799999999999997</v>
      </c>
      <c r="JV6" s="238">
        <f>'Monthly Raw'!JW8</f>
        <v>39.5</v>
      </c>
      <c r="JW6" s="238">
        <f>'Monthly Raw'!JX8</f>
        <v>22.1</v>
      </c>
      <c r="JX6" s="238">
        <f>'Monthly Raw'!JY8</f>
        <v>19.399999999999999</v>
      </c>
      <c r="JY6" s="238">
        <f>'Monthly Raw'!JZ8</f>
        <v>34.6</v>
      </c>
      <c r="JZ6" s="238">
        <f>'Monthly Raw'!KA8</f>
        <v>52.2</v>
      </c>
      <c r="KA6" s="238">
        <f>'Monthly Raw'!KB8</f>
        <v>22.6</v>
      </c>
      <c r="KB6" s="238">
        <f>'Monthly Raw'!KC8</f>
        <v>25.7</v>
      </c>
      <c r="KC6" s="238">
        <f>'Monthly Raw'!KD8</f>
        <v>31.5</v>
      </c>
      <c r="KD6" s="238">
        <f>'Monthly Raw'!KE8</f>
        <v>62.2</v>
      </c>
      <c r="KE6" s="238">
        <f>'Monthly Raw'!KF8</f>
        <v>21.8</v>
      </c>
      <c r="KF6" s="238">
        <f>'Monthly Raw'!KG8</f>
        <v>13.3</v>
      </c>
      <c r="KG6" s="238">
        <f>'Monthly Raw'!KH8</f>
        <v>27.5</v>
      </c>
      <c r="KH6" s="238">
        <f>'Monthly Raw'!KI8</f>
        <v>38.6</v>
      </c>
      <c r="KI6" s="238">
        <f>'Monthly Raw'!KJ8</f>
        <v>25.1</v>
      </c>
      <c r="KJ6" s="238">
        <f>'Monthly Raw'!KK8</f>
        <v>19.600000000000001</v>
      </c>
      <c r="KK6" s="238">
        <f>'Monthly Raw'!KL8</f>
        <v>24.7</v>
      </c>
      <c r="KL6" s="238">
        <f>'Monthly Raw'!KM8</f>
        <v>27.9</v>
      </c>
      <c r="KM6" s="238">
        <f>'Monthly Raw'!KN8</f>
        <v>30.5</v>
      </c>
      <c r="KN6" s="238">
        <f>'Monthly Raw'!KO8</f>
        <v>40</v>
      </c>
      <c r="KO6" s="238">
        <f>'Monthly Raw'!KP8</f>
        <v>77.5</v>
      </c>
      <c r="KP6" s="238">
        <f>'Monthly Raw'!KQ8</f>
        <v>46.6</v>
      </c>
      <c r="KQ6" s="238">
        <f>'Monthly Raw'!KR8</f>
        <v>33.799999999999997</v>
      </c>
      <c r="KR6" s="238">
        <f>'Monthly Raw'!KS8</f>
        <v>16.100000000000001</v>
      </c>
      <c r="KS6" s="238">
        <f>'Monthly Raw'!KT8</f>
        <v>24.6</v>
      </c>
      <c r="KT6" s="238">
        <f>'Monthly Raw'!KU8</f>
        <v>28.5</v>
      </c>
      <c r="KU6" s="238">
        <f>'Monthly Raw'!KV8</f>
        <v>15.7</v>
      </c>
      <c r="KV6" s="238">
        <f>'Monthly Raw'!KW8</f>
        <v>16.7</v>
      </c>
      <c r="KW6" s="238">
        <f>'Monthly Raw'!KX8</f>
        <v>19.8</v>
      </c>
    </row>
    <row r="7" spans="1:924" x14ac:dyDescent="0.15">
      <c r="A7" t="s">
        <v>1403</v>
      </c>
      <c r="B7" t="str">
        <f>IF('Monthly Raw'!C35=0,"",'Monthly Raw'!C35)</f>
        <v/>
      </c>
      <c r="C7" t="str">
        <f>IF('Monthly Raw'!D35=0,"",'Monthly Raw'!D35)</f>
        <v/>
      </c>
      <c r="D7" t="str">
        <f>IF('Monthly Raw'!E35=0,"",'Monthly Raw'!E35)</f>
        <v/>
      </c>
      <c r="E7" t="str">
        <f>IF('Monthly Raw'!F35=0,"",'Monthly Raw'!F35)</f>
        <v/>
      </c>
      <c r="F7" t="str">
        <f>IF('Monthly Raw'!G35=0,"",'Monthly Raw'!G35)</f>
        <v/>
      </c>
      <c r="G7" t="str">
        <f>IF('Monthly Raw'!H35=0,"",'Monthly Raw'!H35)</f>
        <v/>
      </c>
      <c r="H7" t="str">
        <f>IF('Monthly Raw'!I35=0,"",'Monthly Raw'!I35)</f>
        <v/>
      </c>
      <c r="I7" t="str">
        <f>IF('Monthly Raw'!J35=0,"",'Monthly Raw'!J35)</f>
        <v/>
      </c>
      <c r="J7" t="str">
        <f>IF('Monthly Raw'!K35=0,"",'Monthly Raw'!K35)</f>
        <v/>
      </c>
      <c r="K7" t="str">
        <f>IF('Monthly Raw'!L35=0,"",'Monthly Raw'!L35)</f>
        <v/>
      </c>
      <c r="L7" t="str">
        <f>IF('Monthly Raw'!M35=0,"",'Monthly Raw'!M35)</f>
        <v/>
      </c>
      <c r="M7" t="str">
        <f>IF('Monthly Raw'!N35=0,"",'Monthly Raw'!N35)</f>
        <v/>
      </c>
      <c r="N7" t="str">
        <f>IF('Monthly Raw'!O35=0,"",'Monthly Raw'!O35)</f>
        <v/>
      </c>
      <c r="O7" t="str">
        <f>IF('Monthly Raw'!P35=0,"",'Monthly Raw'!P35)</f>
        <v/>
      </c>
      <c r="P7" t="str">
        <f>IF('Monthly Raw'!Q35=0,"",'Monthly Raw'!Q35)</f>
        <v/>
      </c>
      <c r="Q7" t="str">
        <f>IF('Monthly Raw'!R35=0,"",'Monthly Raw'!R35)</f>
        <v/>
      </c>
      <c r="R7" t="str">
        <f>IF('Monthly Raw'!S35=0,"",'Monthly Raw'!S35)</f>
        <v/>
      </c>
      <c r="S7" t="str">
        <f>IF('Monthly Raw'!T35=0,"",'Monthly Raw'!T35)</f>
        <v/>
      </c>
      <c r="T7" t="str">
        <f>IF('Monthly Raw'!U35=0,"",'Monthly Raw'!U35)</f>
        <v/>
      </c>
      <c r="U7" t="str">
        <f>IF('Monthly Raw'!V35=0,"",'Monthly Raw'!V35)</f>
        <v/>
      </c>
      <c r="V7" t="str">
        <f>IF('Monthly Raw'!W35=0,"",'Monthly Raw'!W35)</f>
        <v/>
      </c>
      <c r="W7" t="str">
        <f>IF('Monthly Raw'!X35=0,"",'Monthly Raw'!X35)</f>
        <v/>
      </c>
      <c r="X7" t="str">
        <f>IF('Monthly Raw'!Y35=0,"",'Monthly Raw'!Y35)</f>
        <v/>
      </c>
      <c r="Y7" t="str">
        <f>IF('Monthly Raw'!Z35=0,"",'Monthly Raw'!Z35)</f>
        <v/>
      </c>
      <c r="Z7" t="str">
        <f>IF('Monthly Raw'!AA35=0,"",'Monthly Raw'!AA35)</f>
        <v/>
      </c>
      <c r="AA7" t="str">
        <f>IF('Monthly Raw'!AB35=0,"",'Monthly Raw'!AB35)</f>
        <v/>
      </c>
      <c r="AB7" t="str">
        <f>IF('Monthly Raw'!AC35=0,"",'Monthly Raw'!AC35)</f>
        <v/>
      </c>
      <c r="AC7" t="str">
        <f>IF('Monthly Raw'!AD35=0,"",'Monthly Raw'!AD35)</f>
        <v/>
      </c>
      <c r="AD7" t="str">
        <f>IF('Monthly Raw'!AE35=0,"",'Monthly Raw'!AE35)</f>
        <v/>
      </c>
      <c r="AE7" t="str">
        <f>IF('Monthly Raw'!AF35=0,"",'Monthly Raw'!AF35)</f>
        <v/>
      </c>
      <c r="AF7" t="str">
        <f>IF('Monthly Raw'!AG35=0,"",'Monthly Raw'!AG35)</f>
        <v/>
      </c>
      <c r="AG7" t="str">
        <f>IF('Monthly Raw'!AH35=0,"",'Monthly Raw'!AH35)</f>
        <v/>
      </c>
      <c r="AH7" t="str">
        <f>IF('Monthly Raw'!AI35=0,"",'Monthly Raw'!AI35)</f>
        <v/>
      </c>
      <c r="AI7" t="str">
        <f>IF('Monthly Raw'!AJ35=0,"",'Monthly Raw'!AJ35)</f>
        <v/>
      </c>
      <c r="AJ7" t="str">
        <f>IF('Monthly Raw'!AK35=0,"",'Monthly Raw'!AK35)</f>
        <v/>
      </c>
      <c r="AK7" t="str">
        <f>IF('Monthly Raw'!AL35=0,"",'Monthly Raw'!AL35)</f>
        <v/>
      </c>
      <c r="AL7" t="str">
        <f>IF('Monthly Raw'!AM35=0,"",'Monthly Raw'!AM35)</f>
        <v/>
      </c>
      <c r="AM7" t="str">
        <f>IF('Monthly Raw'!AN35=0,"",'Monthly Raw'!AN35)</f>
        <v/>
      </c>
      <c r="AN7" t="str">
        <f>IF('Monthly Raw'!AO35=0,"",'Monthly Raw'!AO35)</f>
        <v/>
      </c>
      <c r="AO7" t="str">
        <f>IF('Monthly Raw'!AP35=0,"",'Monthly Raw'!AP35)</f>
        <v/>
      </c>
      <c r="AP7" t="str">
        <f>IF('Monthly Raw'!AQ35=0,"",'Monthly Raw'!AQ35)</f>
        <v/>
      </c>
      <c r="AQ7" t="str">
        <f>IF('Monthly Raw'!AR35=0,"",'Monthly Raw'!AR35)</f>
        <v/>
      </c>
      <c r="AR7" t="str">
        <f>IF('Monthly Raw'!AS35=0,"",'Monthly Raw'!AS35)</f>
        <v/>
      </c>
      <c r="AS7" t="str">
        <f>IF('Monthly Raw'!AT35=0,"",'Monthly Raw'!AT35)</f>
        <v/>
      </c>
      <c r="AT7" t="str">
        <f>IF('Monthly Raw'!AU35=0,"",'Monthly Raw'!AU35)</f>
        <v/>
      </c>
      <c r="AU7" t="str">
        <f>IF('Monthly Raw'!AV35=0,"",'Monthly Raw'!AV35)</f>
        <v/>
      </c>
      <c r="AV7" t="str">
        <f>IF('Monthly Raw'!AW35=0,"",'Monthly Raw'!AW35)</f>
        <v/>
      </c>
      <c r="AW7" t="str">
        <f>IF('Monthly Raw'!AX35=0,"",'Monthly Raw'!AX35)</f>
        <v/>
      </c>
      <c r="AX7" t="str">
        <f>IF('Monthly Raw'!AY35=0,"",'Monthly Raw'!AY35)</f>
        <v/>
      </c>
      <c r="AY7" t="str">
        <f>IF('Monthly Raw'!AZ35=0,"",'Monthly Raw'!AZ35)</f>
        <v/>
      </c>
      <c r="AZ7" t="str">
        <f>IF('Monthly Raw'!BA35=0,"",'Monthly Raw'!BA35)</f>
        <v/>
      </c>
      <c r="BA7" t="str">
        <f>IF('Monthly Raw'!BB35=0,"",'Monthly Raw'!BB35)</f>
        <v/>
      </c>
      <c r="BB7" t="str">
        <f>IF('Monthly Raw'!BC35=0,"",'Monthly Raw'!BC35)</f>
        <v/>
      </c>
      <c r="BC7" t="str">
        <f>IF('Monthly Raw'!BD35=0,"",'Monthly Raw'!BD35)</f>
        <v/>
      </c>
      <c r="BD7" t="str">
        <f>IF('Monthly Raw'!BE35=0,"",'Monthly Raw'!BE35)</f>
        <v/>
      </c>
      <c r="BE7" t="str">
        <f>IF('Monthly Raw'!BF35=0,"",'Monthly Raw'!BF35)</f>
        <v/>
      </c>
      <c r="BF7" t="str">
        <f>IF('Monthly Raw'!BG35=0,"",'Monthly Raw'!BG35)</f>
        <v/>
      </c>
      <c r="BG7" t="str">
        <f>IF('Monthly Raw'!BH35=0,"",'Monthly Raw'!BH35)</f>
        <v/>
      </c>
      <c r="BH7" t="str">
        <f>IF('Monthly Raw'!BI35=0,"",'Monthly Raw'!BI35)</f>
        <v/>
      </c>
      <c r="BI7" t="str">
        <f>IF('Monthly Raw'!BJ35=0,"",'Monthly Raw'!BJ35)</f>
        <v/>
      </c>
      <c r="BJ7" t="str">
        <f>IF('Monthly Raw'!BK35=0,"",'Monthly Raw'!BK35)</f>
        <v/>
      </c>
      <c r="BK7" t="str">
        <f>IF('Monthly Raw'!BL35=0,"",'Monthly Raw'!BL35)</f>
        <v/>
      </c>
      <c r="BL7" t="str">
        <f>IF('Monthly Raw'!BM35=0,"",'Monthly Raw'!BM35)</f>
        <v/>
      </c>
      <c r="BM7" t="str">
        <f>IF('Monthly Raw'!BN35=0,"",'Monthly Raw'!BN35)</f>
        <v/>
      </c>
      <c r="BN7" t="str">
        <f>IF('Monthly Raw'!BO35=0,"",'Monthly Raw'!BO35)</f>
        <v/>
      </c>
      <c r="BO7" t="str">
        <f>IF('Monthly Raw'!BP35=0,"",'Monthly Raw'!BP35)</f>
        <v/>
      </c>
      <c r="BP7" t="str">
        <f>IF('Monthly Raw'!BQ35=0,"",'Monthly Raw'!BQ35)</f>
        <v/>
      </c>
      <c r="BQ7" t="str">
        <f>IF('Monthly Raw'!BR35=0,"",'Monthly Raw'!BR35)</f>
        <v/>
      </c>
      <c r="BR7" t="str">
        <f>IF('Monthly Raw'!BS35=0,"",'Monthly Raw'!BS35)</f>
        <v/>
      </c>
      <c r="BS7" t="str">
        <f>IF('Monthly Raw'!BT35=0,"",'Monthly Raw'!BT35)</f>
        <v/>
      </c>
      <c r="BT7" t="str">
        <f>IF('Monthly Raw'!BU35=0,"",'Monthly Raw'!BU35)</f>
        <v/>
      </c>
      <c r="BU7" t="str">
        <f>IF('Monthly Raw'!BV35=0,"",'Monthly Raw'!BV35)</f>
        <v/>
      </c>
      <c r="BV7" t="str">
        <f>IF('Monthly Raw'!BW35=0,"",'Monthly Raw'!BW35)</f>
        <v/>
      </c>
      <c r="BW7" t="str">
        <f>IF('Monthly Raw'!BX35=0,"",'Monthly Raw'!BX35)</f>
        <v/>
      </c>
      <c r="BX7" t="str">
        <f>IF('Monthly Raw'!BY35=0,"",'Monthly Raw'!BY35)</f>
        <v/>
      </c>
      <c r="BY7" t="str">
        <f>IF('Monthly Raw'!BZ35=0,"",'Monthly Raw'!BZ35)</f>
        <v/>
      </c>
      <c r="BZ7" t="str">
        <f>IF('Monthly Raw'!CA35=0,"",'Monthly Raw'!CA35)</f>
        <v/>
      </c>
      <c r="CA7" t="str">
        <f>IF('Monthly Raw'!CB35=0,"",'Monthly Raw'!CB35)</f>
        <v/>
      </c>
      <c r="CB7" t="str">
        <f>IF('Monthly Raw'!CC35=0,"",'Monthly Raw'!CC35)</f>
        <v/>
      </c>
      <c r="CC7" t="str">
        <f>IF('Monthly Raw'!CD35=0,"",'Monthly Raw'!CD35)</f>
        <v/>
      </c>
      <c r="CD7" t="str">
        <f>IF('Monthly Raw'!CE35=0,"",'Monthly Raw'!CE35)</f>
        <v/>
      </c>
      <c r="CE7" t="str">
        <f>IF('Monthly Raw'!CF35=0,"",'Monthly Raw'!CF35)</f>
        <v/>
      </c>
      <c r="CF7" t="str">
        <f>IF('Monthly Raw'!CG35=0,"",'Monthly Raw'!CG35)</f>
        <v/>
      </c>
      <c r="CG7" t="str">
        <f>IF('Monthly Raw'!CH35=0,"",'Monthly Raw'!CH35)</f>
        <v/>
      </c>
      <c r="CH7" t="str">
        <f>IF('Monthly Raw'!CI35=0,"",'Monthly Raw'!CI35)</f>
        <v/>
      </c>
      <c r="CI7" t="str">
        <f>IF('Monthly Raw'!CJ35=0,"",'Monthly Raw'!CJ35)</f>
        <v/>
      </c>
      <c r="CJ7" t="str">
        <f>IF('Monthly Raw'!CK35=0,"",'Monthly Raw'!CK35)</f>
        <v/>
      </c>
      <c r="CK7" t="str">
        <f>IF('Monthly Raw'!CL35=0,"",'Monthly Raw'!CL35)</f>
        <v/>
      </c>
      <c r="CL7" t="str">
        <f>IF('Monthly Raw'!CM35=0,"",'Monthly Raw'!CM35)</f>
        <v/>
      </c>
      <c r="CM7" t="str">
        <f>IF('Monthly Raw'!CN35=0,"",'Monthly Raw'!CN35)</f>
        <v/>
      </c>
      <c r="CN7" t="str">
        <f>IF('Monthly Raw'!CO35=0,"",'Monthly Raw'!CO35)</f>
        <v/>
      </c>
      <c r="CO7" t="str">
        <f>IF('Monthly Raw'!CP35=0,"",'Monthly Raw'!CP35)</f>
        <v/>
      </c>
      <c r="CP7" t="str">
        <f>IF('Monthly Raw'!CQ35=0,"",'Monthly Raw'!CQ35)</f>
        <v/>
      </c>
      <c r="CQ7" t="str">
        <f>IF('Monthly Raw'!CR35=0,"",'Monthly Raw'!CR35)</f>
        <v/>
      </c>
      <c r="CR7" t="str">
        <f>IF('Monthly Raw'!CS35=0,"",'Monthly Raw'!CS35)</f>
        <v/>
      </c>
      <c r="CS7" t="str">
        <f>IF('Monthly Raw'!CT35=0,"",'Monthly Raw'!CT35)</f>
        <v/>
      </c>
      <c r="CT7" t="str">
        <f>IF('Monthly Raw'!CU35=0,"",'Monthly Raw'!CU35)</f>
        <v/>
      </c>
      <c r="CU7" t="str">
        <f>IF('Monthly Raw'!CV35=0,"",'Monthly Raw'!CV35)</f>
        <v/>
      </c>
      <c r="CV7" t="str">
        <f>IF('Monthly Raw'!CW35=0,"",'Monthly Raw'!CW35)</f>
        <v/>
      </c>
      <c r="CW7" t="str">
        <f>IF('Monthly Raw'!CX35=0,"",'Monthly Raw'!CX35)</f>
        <v/>
      </c>
      <c r="CX7" t="str">
        <f>IF('Monthly Raw'!CY35=0,"",'Monthly Raw'!CY35)</f>
        <v/>
      </c>
      <c r="CY7" t="str">
        <f>IF('Monthly Raw'!CZ35=0,"",'Monthly Raw'!CZ35)</f>
        <v/>
      </c>
      <c r="CZ7" t="str">
        <f>IF('Monthly Raw'!DA35=0,"",'Monthly Raw'!DA35)</f>
        <v/>
      </c>
      <c r="DA7" t="str">
        <f>IF('Monthly Raw'!DB35=0,"",'Monthly Raw'!DB35)</f>
        <v/>
      </c>
      <c r="DB7" t="str">
        <f>IF('Monthly Raw'!DC35=0,"",'Monthly Raw'!DC35)</f>
        <v/>
      </c>
      <c r="DC7" t="str">
        <f>IF('Monthly Raw'!DD35=0,"",'Monthly Raw'!DD35)</f>
        <v/>
      </c>
      <c r="DD7" t="str">
        <f>IF('Monthly Raw'!DE35=0,"",'Monthly Raw'!DE35)</f>
        <v/>
      </c>
      <c r="DE7" t="str">
        <f>IF('Monthly Raw'!DF35=0,"",'Monthly Raw'!DF35)</f>
        <v/>
      </c>
      <c r="DF7" t="str">
        <f>IF('Monthly Raw'!DG35=0,"",'Monthly Raw'!DG35)</f>
        <v/>
      </c>
      <c r="DG7" t="str">
        <f>IF('Monthly Raw'!DH35=0,"",'Monthly Raw'!DH35)</f>
        <v/>
      </c>
      <c r="DH7" t="str">
        <f>IF('Monthly Raw'!DI35=0,"",'Monthly Raw'!DI35)</f>
        <v/>
      </c>
      <c r="DI7" t="str">
        <f>IF('Monthly Raw'!DJ35=0,"",'Monthly Raw'!DJ35)</f>
        <v/>
      </c>
      <c r="DJ7" t="str">
        <f>IF('Monthly Raw'!DK35=0,"",'Monthly Raw'!DK35)</f>
        <v/>
      </c>
      <c r="DK7" t="str">
        <f>IF('Monthly Raw'!DL35=0,"",'Monthly Raw'!DL35)</f>
        <v/>
      </c>
      <c r="DL7" t="str">
        <f>IF('Monthly Raw'!DM35=0,"",'Monthly Raw'!DM35)</f>
        <v/>
      </c>
      <c r="DM7" t="str">
        <f>IF('Monthly Raw'!DN35=0,"",'Monthly Raw'!DN35)</f>
        <v/>
      </c>
      <c r="DN7" t="str">
        <f>IF('Monthly Raw'!DO35=0,"",'Monthly Raw'!DO35)</f>
        <v/>
      </c>
      <c r="DO7" t="str">
        <f>IF('Monthly Raw'!DP35=0,"",'Monthly Raw'!DP35)</f>
        <v/>
      </c>
      <c r="DP7" t="str">
        <f>IF('Monthly Raw'!DQ35=0,"",'Monthly Raw'!DQ35)</f>
        <v/>
      </c>
      <c r="DQ7" t="str">
        <f>IF('Monthly Raw'!DR35=0,"",'Monthly Raw'!DR35)</f>
        <v/>
      </c>
      <c r="DR7" t="str">
        <f>IF('Monthly Raw'!DS35=0,"",'Monthly Raw'!DS35)</f>
        <v/>
      </c>
      <c r="DS7" t="str">
        <f>IF('Monthly Raw'!DT35=0,"",'Monthly Raw'!DT35)</f>
        <v/>
      </c>
      <c r="DT7" t="str">
        <f>IF('Monthly Raw'!DU35=0,"",'Monthly Raw'!DU35)</f>
        <v/>
      </c>
      <c r="DU7" t="str">
        <f>IF('Monthly Raw'!DV35=0,"",'Monthly Raw'!DV35)</f>
        <v/>
      </c>
      <c r="DV7" t="str">
        <f>IF('Monthly Raw'!DW35=0,"",'Monthly Raw'!DW35)</f>
        <v/>
      </c>
      <c r="DW7" t="str">
        <f>IF('Monthly Raw'!DX35=0,"",'Monthly Raw'!DX35)</f>
        <v/>
      </c>
      <c r="DX7" t="str">
        <f>IF('Monthly Raw'!DY35=0,"",'Monthly Raw'!DY35)</f>
        <v/>
      </c>
      <c r="DY7" t="str">
        <f>IF('Monthly Raw'!DZ35=0,"",'Monthly Raw'!DZ35)</f>
        <v/>
      </c>
      <c r="DZ7" t="str">
        <f>IF('Monthly Raw'!EA35=0,"",'Monthly Raw'!EA35)</f>
        <v/>
      </c>
      <c r="EA7" t="str">
        <f>IF('Monthly Raw'!EB35=0,"",'Monthly Raw'!EB35)</f>
        <v/>
      </c>
      <c r="EB7" t="str">
        <f>IF('Monthly Raw'!EC35=0,"",'Monthly Raw'!EC35)</f>
        <v/>
      </c>
      <c r="EC7" t="str">
        <f>IF('Monthly Raw'!ED35=0,"",'Monthly Raw'!ED35)</f>
        <v/>
      </c>
      <c r="ED7">
        <f>IF('Monthly Raw'!EE35=0,"",'Monthly Raw'!EE35)</f>
        <v>3978667676.9618402</v>
      </c>
      <c r="EE7">
        <f>IF('Monthly Raw'!EF35=0,"",'Monthly Raw'!EF35)</f>
        <v>3427804059.97474</v>
      </c>
      <c r="EF7">
        <f>IF('Monthly Raw'!EG35=0,"",'Monthly Raw'!EG35)</f>
        <v>6060312581.1174603</v>
      </c>
      <c r="EG7">
        <f>IF('Monthly Raw'!EH35=0,"",'Monthly Raw'!EH35)</f>
        <v>5191077454.3824701</v>
      </c>
      <c r="EH7">
        <f>IF('Monthly Raw'!EI35=0,"",'Monthly Raw'!EI35)</f>
        <v>3865801779.1149697</v>
      </c>
      <c r="EI7">
        <f>IF('Monthly Raw'!EJ35=0,"",'Monthly Raw'!EJ35)</f>
        <v>4663293124.7953596</v>
      </c>
      <c r="EJ7">
        <f>IF('Monthly Raw'!EK35=0,"",'Monthly Raw'!EK35)</f>
        <v>4383997396.4316206</v>
      </c>
      <c r="EK7">
        <f>IF('Monthly Raw'!EL35=0,"",'Monthly Raw'!EL35)</f>
        <v>4574305470.0370598</v>
      </c>
      <c r="EL7">
        <f>IF('Monthly Raw'!EM35=0,"",'Monthly Raw'!EM35)</f>
        <v>4422841106.5238504</v>
      </c>
      <c r="EM7">
        <f>IF('Monthly Raw'!EN35=0,"",'Monthly Raw'!EN35)</f>
        <v>4514405737.8135576</v>
      </c>
      <c r="EN7">
        <f>IF('Monthly Raw'!EO35=0,"",'Monthly Raw'!EO35)</f>
        <v>5327714651.6016998</v>
      </c>
      <c r="EO7">
        <f>IF('Monthly Raw'!EP35=0,"",'Monthly Raw'!EP35)</f>
        <v>5937832029.4185677</v>
      </c>
      <c r="EP7">
        <f>IF('Monthly Raw'!EQ35=0,"",'Monthly Raw'!EQ35)</f>
        <v>4071598322.4900002</v>
      </c>
      <c r="EQ7">
        <f>IF('Monthly Raw'!ER35=0,"",'Monthly Raw'!ER35)</f>
        <v>3773635292.77</v>
      </c>
      <c r="ER7">
        <f>IF('Monthly Raw'!ES35=0,"",'Monthly Raw'!ES35)</f>
        <v>7125073642.0999985</v>
      </c>
      <c r="ES7">
        <f>IF('Monthly Raw'!ET35=0,"",'Monthly Raw'!ET35)</f>
        <v>6895796534.7199993</v>
      </c>
      <c r="ET7">
        <f>IF('Monthly Raw'!EU35=0,"",'Monthly Raw'!EU35)</f>
        <v>4198105566.0999994</v>
      </c>
      <c r="EU7">
        <f>IF('Monthly Raw'!EV35=0,"",'Monthly Raw'!EV35)</f>
        <v>5148379090.1000004</v>
      </c>
      <c r="EV7">
        <f>IF('Monthly Raw'!EW35=0,"",'Monthly Raw'!EW35)</f>
        <v>5758012161.7400026</v>
      </c>
      <c r="EW7">
        <f>IF('Monthly Raw'!EX35=0,"",'Monthly Raw'!EX35)</f>
        <v>5538776494.4800053</v>
      </c>
      <c r="EX7">
        <f>IF('Monthly Raw'!EY35=0,"",'Monthly Raw'!EY35)</f>
        <v>6010385631.5599985</v>
      </c>
      <c r="EY7">
        <f>IF('Monthly Raw'!EZ35=0,"",'Monthly Raw'!EZ35)</f>
        <v>6191831887.5999975</v>
      </c>
      <c r="EZ7">
        <f>IF('Monthly Raw'!FA35=0,"",'Monthly Raw'!FA35)</f>
        <v>6129081239.54</v>
      </c>
      <c r="FA7">
        <f>IF('Monthly Raw'!FB35=0,"",'Monthly Raw'!FB35)</f>
        <v>6789059884.6599998</v>
      </c>
      <c r="FB7">
        <f>IF('Monthly Raw'!FC35=0,"",'Monthly Raw'!FC35)</f>
        <v>4932498166.0699997</v>
      </c>
      <c r="FC7">
        <f>IF('Monthly Raw'!FD35=0,"",'Monthly Raw'!FD35)</f>
        <v>4197798419.6599994</v>
      </c>
      <c r="FD7">
        <f>IF('Monthly Raw'!FE35=0,"",'Monthly Raw'!FE35)</f>
        <v>8740243806.7199993</v>
      </c>
      <c r="FE7">
        <f>IF('Monthly Raw'!FF35=0,"",'Monthly Raw'!FF35)</f>
        <v>7457768452.8499994</v>
      </c>
      <c r="FF7">
        <f>IF('Monthly Raw'!FG35=0,"",'Monthly Raw'!FG35)</f>
        <v>5624794743.210001</v>
      </c>
      <c r="FG7">
        <f>IF('Monthly Raw'!FH35=0,"",'Monthly Raw'!FH35)</f>
        <v>6602509192.0200005</v>
      </c>
      <c r="FH7">
        <f>IF('Monthly Raw'!FI35=0,"",'Monthly Raw'!FI35)</f>
        <v>7110325009.7699986</v>
      </c>
      <c r="FI7">
        <f>IF('Monthly Raw'!FJ35=0,"",'Monthly Raw'!FJ35)</f>
        <v>7268462286.2199993</v>
      </c>
      <c r="FJ7">
        <f>IF('Monthly Raw'!FK35=0,"",'Monthly Raw'!FK35)</f>
        <v>7460734915.8200006</v>
      </c>
      <c r="FK7">
        <f>IF('Monthly Raw'!FL35=0,"",'Monthly Raw'!FL35)</f>
        <v>6919082485.3700018</v>
      </c>
      <c r="FL7">
        <f>IF('Monthly Raw'!FM35=0,"",'Monthly Raw'!FM35)</f>
        <v>7719318394.9599991</v>
      </c>
      <c r="FM7">
        <f>IF('Monthly Raw'!FN35=0,"",'Monthly Raw'!FN35)</f>
        <v>8260933454.2399998</v>
      </c>
      <c r="FN7">
        <f>IF('Monthly Raw'!FO35=0,"",'Monthly Raw'!FO35)</f>
        <v>10531339558.778999</v>
      </c>
      <c r="FO7">
        <f>IF('Monthly Raw'!FP35=0,"",'Monthly Raw'!FP35)</f>
        <v>9434787015.3199997</v>
      </c>
      <c r="FP7">
        <f>IF('Monthly Raw'!FQ35=0,"",'Monthly Raw'!FQ35)</f>
        <v>8855643518.9900017</v>
      </c>
      <c r="FQ7">
        <f>IF('Monthly Raw'!FR35=0,"",'Monthly Raw'!FR35)</f>
        <v>8954978817.3500004</v>
      </c>
      <c r="FR7">
        <f>IF('Monthly Raw'!FS35=0,"",'Monthly Raw'!FS35)</f>
        <v>8702337341.9499989</v>
      </c>
      <c r="FS7">
        <f>IF('Monthly Raw'!FT35=0,"",'Monthly Raw'!FT35)</f>
        <v>8205670239.5300007</v>
      </c>
      <c r="FT7">
        <f>IF('Monthly Raw'!FU35=0,"",'Monthly Raw'!FU35)</f>
        <v>8441418273.3500004</v>
      </c>
      <c r="FU7">
        <f>IF('Monthly Raw'!FV35=0,"",'Monthly Raw'!FV35)</f>
        <v>7044673172.5</v>
      </c>
      <c r="FV7">
        <f>IF('Monthly Raw'!FW35=0,"",'Monthly Raw'!FW35)</f>
        <v>8848010332.0300007</v>
      </c>
      <c r="FW7">
        <f>IF('Monthly Raw'!FX35=0,"",'Monthly Raw'!FX35)</f>
        <v>11126555012.200001</v>
      </c>
      <c r="FX7">
        <f>IF('Monthly Raw'!FY35=0,"",'Monthly Raw'!FY35)</f>
        <v>6049470869.9899998</v>
      </c>
      <c r="FY7">
        <f>IF('Monthly Raw'!FZ35=0,"",'Monthly Raw'!FZ35)</f>
        <v>6416404399.6799994</v>
      </c>
      <c r="FZ7">
        <f>IF('Monthly Raw'!GA35=0,"",'Monthly Raw'!GA35)</f>
        <v>16063977338.980001</v>
      </c>
      <c r="GA7">
        <f>IF('Monthly Raw'!GB35=0,"",'Monthly Raw'!GB35)</f>
        <v>14074962053.610001</v>
      </c>
      <c r="GB7">
        <f>IF('Monthly Raw'!GC35=0,"",'Monthly Raw'!GC35)</f>
        <v>12332574689.33</v>
      </c>
      <c r="GC7">
        <f>IF('Monthly Raw'!GD35=0,"",'Monthly Raw'!GD35)</f>
        <v>13059836399.57</v>
      </c>
      <c r="GD7">
        <f>IF('Monthly Raw'!GE35=0,"",'Monthly Raw'!GE35)</f>
        <v>12443628307.049999</v>
      </c>
      <c r="GE7">
        <f>IF('Monthly Raw'!GF35=0,"",'Monthly Raw'!GF35)</f>
        <v>12022731283.870001</v>
      </c>
      <c r="GF7">
        <f>IF('Monthly Raw'!GG35=0,"",'Monthly Raw'!GG35)</f>
        <v>12457496315.360001</v>
      </c>
      <c r="GG7">
        <f>IF('Monthly Raw'!GH35=0,"",'Monthly Raw'!GH35)</f>
        <v>10016758571.039997</v>
      </c>
      <c r="GH7">
        <f>IF('Monthly Raw'!GI35=0,"",'Monthly Raw'!GI35)</f>
        <v>12533665974.389999</v>
      </c>
      <c r="GI7">
        <f>IF('Monthly Raw'!GJ35=0,"",'Monthly Raw'!GJ35)</f>
        <v>14276659836.520002</v>
      </c>
      <c r="GJ7">
        <f>IF('Monthly Raw'!GK35=0,"",'Monthly Raw'!GK35)</f>
        <v>8999294187.1900005</v>
      </c>
      <c r="GK7">
        <f>IF('Monthly Raw'!GL35=0,"",'Monthly Raw'!GL35)</f>
        <v>9160513677.3799992</v>
      </c>
      <c r="GL7">
        <f>IF('Monthly Raw'!GM35=0,"",'Monthly Raw'!GM35)</f>
        <v>20800856055.68</v>
      </c>
      <c r="GM7">
        <f>IF('Monthly Raw'!GN35=0,"",'Monthly Raw'!GN35)</f>
        <v>18153390139.259998</v>
      </c>
      <c r="GN7">
        <f>IF('Monthly Raw'!GO35=0,"",'Monthly Raw'!GO35)</f>
        <v>16973078979.4</v>
      </c>
      <c r="GO7">
        <f>IF('Monthly Raw'!GP35=0,"",'Monthly Raw'!GP35)</f>
        <v>16679456300.09</v>
      </c>
      <c r="GP7">
        <f>IF('Monthly Raw'!GQ35=0,"",'Monthly Raw'!GQ35)</f>
        <v>16107892752.27</v>
      </c>
      <c r="GQ7">
        <f>IF('Monthly Raw'!GR35=0,"",'Monthly Raw'!GR35)</f>
        <v>15394573590.460003</v>
      </c>
      <c r="GR7">
        <f>IF('Monthly Raw'!GS35=0,"",'Monthly Raw'!GS35)</f>
        <v>16239105679.150002</v>
      </c>
      <c r="GS7">
        <f>IF('Monthly Raw'!GT35=0,"",'Monthly Raw'!GT35)</f>
        <v>13305681449.51</v>
      </c>
      <c r="GT7">
        <f>IF('Monthly Raw'!GU35=0,"",'Monthly Raw'!GU35)</f>
        <v>15841548856.190002</v>
      </c>
      <c r="GU7">
        <f>IF('Monthly Raw'!GV35=0,"",'Monthly Raw'!GV35)</f>
        <v>19160959480.703003</v>
      </c>
      <c r="GV7">
        <f>IF('Monthly Raw'!GW35=0,"",'Monthly Raw'!GW35)</f>
        <v>11924696873.876894</v>
      </c>
      <c r="GW7">
        <f>IF('Monthly Raw'!GX35=0,"",'Monthly Raw'!GX35)</f>
        <v>20800856055.68</v>
      </c>
      <c r="GX7">
        <f>IF('Monthly Raw'!GY35=0,"",'Monthly Raw'!GY35)</f>
        <v>15339929411.130001</v>
      </c>
      <c r="GY7">
        <f>IF('Monthly Raw'!GZ35=0,"",'Monthly Raw'!GZ35)</f>
        <v>15251286631.899998</v>
      </c>
      <c r="GZ7">
        <f>IF('Monthly Raw'!HA35=0,"",'Monthly Raw'!HA35)</f>
        <v>27689397127.489998</v>
      </c>
      <c r="HA7">
        <f>IF('Monthly Raw'!HB35=0,"",'Monthly Raw'!HB35)</f>
        <v>19872857230.599998</v>
      </c>
      <c r="HB7">
        <f>IF('Monthly Raw'!HC35=0,"",'Monthly Raw'!HC35)</f>
        <v>19749745698.219997</v>
      </c>
      <c r="HC7">
        <f>IF('Monthly Raw'!HD35=0,"",'Monthly Raw'!HD35)</f>
        <v>22770647176.889999</v>
      </c>
      <c r="HD7">
        <f>IF('Monthly Raw'!HE35=0,"",'Monthly Raw'!HE35)</f>
        <v>22238287707.900002</v>
      </c>
      <c r="HE7">
        <f>IF('Monthly Raw'!HF35=0,"",'Monthly Raw'!HF35)</f>
        <v>24435507759.600002</v>
      </c>
      <c r="HF7">
        <f>IF('Monthly Raw'!HG35=0,"",'Monthly Raw'!HG35)</f>
        <v>24260311853.07</v>
      </c>
      <c r="HG7">
        <f>IF('Monthly Raw'!HH35=0,"",'Monthly Raw'!HH35)</f>
        <v>26385791032.189999</v>
      </c>
      <c r="HH7">
        <f>IF('Monthly Raw'!HI35=0,"",'Monthly Raw'!HI35)</f>
        <v>27996490543.830002</v>
      </c>
      <c r="HI7">
        <f>IF('Monthly Raw'!HJ35=0,"",'Monthly Raw'!HJ35)</f>
        <v>31260503698.309975</v>
      </c>
      <c r="HJ7">
        <f>IF('Monthly Raw'!HK35=0,"",'Monthly Raw'!HK35)</f>
        <v>23340077462.989998</v>
      </c>
      <c r="HK7">
        <f>IF('Monthly Raw'!HL35=0,"",'Monthly Raw'!HL35)</f>
        <v>21902820025.689655</v>
      </c>
      <c r="HL7">
        <f>IF('Monthly Raw'!HM35=0,"",'Monthly Raw'!HM35)</f>
        <v>43364729765.630005</v>
      </c>
      <c r="HM7">
        <f>IF('Monthly Raw'!HN35=0,"",'Monthly Raw'!HN35)</f>
        <v>32062759898.859993</v>
      </c>
      <c r="HN7">
        <f>IF('Monthly Raw'!HO35=0,"",'Monthly Raw'!HO35)</f>
        <v>26544155020.169994</v>
      </c>
      <c r="HO7">
        <f>IF('Monthly Raw'!HP35=0,"",'Monthly Raw'!HP35)</f>
        <v>36143148752.619995</v>
      </c>
      <c r="HP7">
        <f>IF('Monthly Raw'!HQ35=0,"",'Monthly Raw'!HQ35)</f>
        <v>42210468392.709991</v>
      </c>
      <c r="HQ7">
        <f>IF('Monthly Raw'!HR35=0,"",'Monthly Raw'!HR35)</f>
        <v>42983504273.910011</v>
      </c>
      <c r="HR7">
        <f>IF('Monthly Raw'!HS35=0,"",'Monthly Raw'!HS35)</f>
        <v>45489326840.779999</v>
      </c>
      <c r="HS7">
        <f>IF('Monthly Raw'!HT35=0,"",'Monthly Raw'!HT35)</f>
        <v>48506771476.23999</v>
      </c>
      <c r="HT7">
        <f>IF('Monthly Raw'!HU35=0,"",'Monthly Raw'!HU35)</f>
        <v>51526789534.229996</v>
      </c>
      <c r="HU7">
        <f>IF('Monthly Raw'!HV35=0,"",'Monthly Raw'!HV35)</f>
        <v>61550749691.129997</v>
      </c>
      <c r="HV7">
        <f>IF('Monthly Raw'!HW35=0,"",'Monthly Raw'!HW35)</f>
        <v>45148311058.889992</v>
      </c>
      <c r="HW7">
        <f>IF('Monthly Raw'!HX35=0,"",'Monthly Raw'!HX35)</f>
        <v>47563295922.099998</v>
      </c>
      <c r="HX7">
        <f>IF('Monthly Raw'!HY35=0,"",'Monthly Raw'!HY35)</f>
        <v>108193613648.03001</v>
      </c>
      <c r="HY7">
        <f>IF('Monthly Raw'!HZ35=0,"",'Monthly Raw'!HZ35)</f>
        <v>77677278097.579987</v>
      </c>
      <c r="HZ7">
        <f>IF('Monthly Raw'!IA35=0,"",'Monthly Raw'!IA35)</f>
        <v>72615001091.419998</v>
      </c>
      <c r="IA7">
        <f>IF('Monthly Raw'!IB35=0,"",'Monthly Raw'!IB35)</f>
        <v>87642325306.630005</v>
      </c>
      <c r="IB7">
        <f>IF('Monthly Raw'!IC35=0,"",'Monthly Raw'!IC35)</f>
        <v>95869211407.770004</v>
      </c>
      <c r="IC7">
        <f>IF('Monthly Raw'!ID35=0,"",'Monthly Raw'!ID35)</f>
        <v>104151353886.11002</v>
      </c>
      <c r="ID7">
        <f>IF('Monthly Raw'!IE35=0,"",'Monthly Raw'!IE35)</f>
        <v>113968103697.04004</v>
      </c>
      <c r="IE7">
        <f>IF('Monthly Raw'!IF35=0,"",'Monthly Raw'!IF35)</f>
        <v>119521092651.00999</v>
      </c>
      <c r="IF7">
        <f>IF('Monthly Raw'!IG35=0,"",'Monthly Raw'!IG35)</f>
        <v>137398768291.54004</v>
      </c>
      <c r="IG7">
        <f>IF('Monthly Raw'!IH35=0,"",'Monthly Raw'!IH35)</f>
        <v>159249312692.56998</v>
      </c>
      <c r="IH7">
        <f>IF('Monthly Raw'!II35=0,"",'Monthly Raw'!II35)</f>
        <v>127793800431.39999</v>
      </c>
      <c r="II7">
        <f>IF('Monthly Raw'!IJ35=0,"",'Monthly Raw'!IJ35)</f>
        <v>127758072715.01003</v>
      </c>
      <c r="IJ7">
        <f>IF('Monthly Raw'!IK35=0,"",'Monthly Raw'!IK35)</f>
        <v>311614533591.89996</v>
      </c>
      <c r="IK7">
        <f>IF('Monthly Raw'!IL35=0,"",'Monthly Raw'!IL35)</f>
        <v>197824363971.58002</v>
      </c>
      <c r="IL7">
        <f>IF('Monthly Raw'!IM35=0,"",'Monthly Raw'!IM35)</f>
        <v>201272218301.03995</v>
      </c>
      <c r="IM7">
        <f>IF('Monthly Raw'!IN35=0,"",'Monthly Raw'!IN35)</f>
        <v>263088609613.99997</v>
      </c>
      <c r="IN7">
        <f>IF('Monthly Raw'!IO35=0,"",'Monthly Raw'!IO35)</f>
        <v>266091227802.45999</v>
      </c>
      <c r="IO7">
        <f>IF('Monthly Raw'!IP35=0,"",'Monthly Raw'!IP35)</f>
        <v>328380474199.45001</v>
      </c>
      <c r="IP7">
        <f>IF('Monthly Raw'!IQ35=0,"",'Monthly Raw'!IQ35)</f>
        <v>323159034761.02008</v>
      </c>
      <c r="IQ7">
        <f>IF('Monthly Raw'!IR35=0,"",'Monthly Raw'!IR35)</f>
        <v>316164228263.91003</v>
      </c>
      <c r="IR7">
        <f>IF('Monthly Raw'!IS35=0,"",'Monthly Raw'!IS35)</f>
        <v>384607938247.82996</v>
      </c>
      <c r="IS7">
        <f>IF('Monthly Raw'!IT35=0,"",'Monthly Raw'!IT35)</f>
        <v>491298575086.33997</v>
      </c>
      <c r="IT7">
        <f>IF('Monthly Raw'!IU35=0,"",'Monthly Raw'!IU35)</f>
        <v>551975889185.14001</v>
      </c>
      <c r="IU7">
        <f>IF('Monthly Raw'!IV35=0,"",'Monthly Raw'!IV35)</f>
        <v>628444049216</v>
      </c>
      <c r="IV7">
        <f>IF('Monthly Raw'!IW35=0,"",'Monthly Raw'!IW35)</f>
        <v>1139077758156.5601</v>
      </c>
      <c r="IW7">
        <f>IF('Monthly Raw'!IX35=0,"",'Monthly Raw'!IX35)</f>
        <v>675350235426.40002</v>
      </c>
      <c r="IX7">
        <f>IF('Monthly Raw'!IY35=0,"",'Monthly Raw'!IY35)</f>
        <v>769330840948.18005</v>
      </c>
      <c r="IY7">
        <f>IF('Monthly Raw'!IZ35=0,"",'Monthly Raw'!IZ35)</f>
        <v>1166625373409.1399</v>
      </c>
      <c r="IZ7">
        <f>IF('Monthly Raw'!JA35=0,"",'Monthly Raw'!JA35)</f>
        <v>1219111284156.1599</v>
      </c>
      <c r="JA7">
        <f>IF('Monthly Raw'!JB35=0,"",'Monthly Raw'!JB35)</f>
        <v>1531208303079.5999</v>
      </c>
      <c r="JB7">
        <f>IF('Monthly Raw'!JC35=0,"",'Monthly Raw'!JC35)</f>
        <v>1984168340284</v>
      </c>
      <c r="JC7">
        <f>IF('Monthly Raw'!JD35=0,"",'Monthly Raw'!JD35)</f>
        <v>2275112628797.9297</v>
      </c>
      <c r="JD7">
        <f>IF('Monthly Raw'!JE35=0,"",'Monthly Raw'!JE35)</f>
        <v>3298857030501.5103</v>
      </c>
      <c r="JE7">
        <f>IF('Monthly Raw'!JF35=0,"",'Monthly Raw'!JF35)</f>
        <v>5359872717944.6699</v>
      </c>
      <c r="JF7">
        <f>IF('Monthly Raw'!JG35=0,"",'Monthly Raw'!JG35)</f>
        <v>6881863660681.1602</v>
      </c>
      <c r="JG7">
        <f>IF('Monthly Raw'!JH35=0,"",'Monthly Raw'!JH35)</f>
        <v>13165747702828.498</v>
      </c>
      <c r="JH7">
        <f>IF('Monthly Raw'!JI35=0,"",'Monthly Raw'!JI35)</f>
        <v>24956112811958.922</v>
      </c>
      <c r="JI7">
        <f>IF('Monthly Raw'!JJ35=0,"",'Monthly Raw'!JJ35)</f>
        <v>31834000000000</v>
      </c>
      <c r="JJ7">
        <f>IF('Monthly Raw'!JK35=0,"",'Monthly Raw'!JK35)</f>
        <v>61057275824531.422</v>
      </c>
      <c r="JK7">
        <f>IF('Monthly Raw'!JL35=0,"",'Monthly Raw'!JL35)</f>
        <v>114456000000000</v>
      </c>
      <c r="JL7">
        <f>IF('Monthly Raw'!JM35=0,"",'Monthly Raw'!JM35)</f>
        <v>157634000000000</v>
      </c>
      <c r="JM7">
        <f>IF('Monthly Raw'!JN35=0,"",'Monthly Raw'!JN35)</f>
        <v>433700000000000</v>
      </c>
      <c r="JN7">
        <f>IF('Monthly Raw'!JO35=0,"",'Monthly Raw'!JO35)</f>
        <v>987534900000000</v>
      </c>
      <c r="JO7">
        <f>IF('Monthly Raw'!JP35=0,"",'Monthly Raw'!JP35)</f>
        <v>2574200000000000</v>
      </c>
      <c r="JP7">
        <f>IF('Monthly Raw'!JQ35=0,"",'Monthly Raw'!JQ35)</f>
        <v>4518000000000000</v>
      </c>
      <c r="JQ7">
        <f>IF('Monthly Raw'!JR35=0,"",'Monthly Raw'!JR35)</f>
        <v>9016444569500000</v>
      </c>
      <c r="JR7">
        <f>IF('Monthly Raw'!JS35=0,"",'Monthly Raw'!JS35)</f>
        <v>1.95233220902E+16</v>
      </c>
      <c r="JS7" s="262">
        <f>IF('Monthly Raw'!JT35=0,"",'Monthly Raw'!JT35)</f>
        <v>4.86462E+16</v>
      </c>
      <c r="JT7" s="262">
        <f>IF('Monthly Raw'!JU35=0,"",'Monthly Raw'!JU35)</f>
        <v>4.29031903E+16</v>
      </c>
      <c r="JU7" s="262">
        <f>IF('Monthly Raw'!JV35=0,"",'Monthly Raw'!JV35)</f>
        <v>7.52777E+16</v>
      </c>
      <c r="JV7" s="292">
        <f>IF('Monthly Raw'!JW35=0,"",'Monthly Raw'!JW35)</f>
        <v>1.17387197143E+17</v>
      </c>
      <c r="JW7" s="292">
        <f>IF('Monthly Raw'!JX35=0,"",'Monthly Raw'!JX35)</f>
        <v>1.354E+17</v>
      </c>
      <c r="JX7" s="292">
        <f>IF('Monthly Raw'!JY35=0,"",'Monthly Raw'!JY35)</f>
        <v>1.644213E+17</v>
      </c>
      <c r="JY7" s="440">
        <f>IF('Monthly Raw'!JZ35=0,"",'Monthly Raw'!JZ35)</f>
        <v>2.237410904668E+17</v>
      </c>
      <c r="JZ7" s="440">
        <f>IF('Monthly Raw'!KA35=0,"",'Monthly Raw'!KA35)</f>
        <v>3.469E+17</v>
      </c>
      <c r="KA7" s="440">
        <f>IF('Monthly Raw'!KB35=0,"",'Monthly Raw'!KB35)</f>
        <v>5.655E+17</v>
      </c>
      <c r="KB7" s="440">
        <f>IF('Monthly Raw'!KC35=0,"",'Monthly Raw'!KC35)</f>
        <v>5.207307E+17</v>
      </c>
      <c r="KC7" s="440">
        <f>IF('Monthly Raw'!KD35=0,"",'Monthly Raw'!KD35)</f>
        <v>7.220102E+17</v>
      </c>
      <c r="KD7" s="440">
        <f>IF('Monthly Raw'!KE35=0,"",'Monthly Raw'!KE35)</f>
        <v>9.3385021350569997E+17</v>
      </c>
      <c r="KE7" s="440">
        <f>IF('Monthly Raw'!KF35=0,"",'Monthly Raw'!KF35)</f>
        <v>1.1178347E+18</v>
      </c>
      <c r="KF7" s="454">
        <f>IF('Monthly Raw'!KG35=0,"",'Monthly Raw'!KG35)</f>
        <v>1.2332142932471501E+18</v>
      </c>
      <c r="KG7" s="454">
        <f>IF('Monthly Raw'!KH35=0,"",'Monthly Raw'!KH35)</f>
        <v>6.1660714662357504E+17</v>
      </c>
      <c r="KH7" s="454">
        <f>IF('Monthly Raw'!KI35=0,"",'Monthly Raw'!KI35)</f>
        <v>1.4446294E+18</v>
      </c>
      <c r="KI7" s="454">
        <f>IF('Monthly Raw'!KJ35=0,"",'Monthly Raw'!KJ35)</f>
        <v>2.3219897E+18</v>
      </c>
      <c r="KJ7" s="454">
        <f>IF('Monthly Raw'!KK35=0,"",'Monthly Raw'!KK35)</f>
        <v>3.0774952E+18</v>
      </c>
      <c r="KK7" s="454">
        <f>IF('Monthly Raw'!KL35=0,"",'Monthly Raw'!KL35)</f>
        <v>4.068835E+18</v>
      </c>
      <c r="KL7" s="454">
        <f>IF('Monthly Raw'!KM35=0,"",'Monthly Raw'!KM35)</f>
        <v>4.0417917069869998E+18</v>
      </c>
      <c r="KM7" s="454">
        <f>IF('Monthly Raw'!KN35=0,"",'Monthly Raw'!KN35)</f>
        <v>6.1565568E+18</v>
      </c>
      <c r="KN7" s="454">
        <f>IF('Monthly Raw'!KO35=0,"",'Monthly Raw'!KO35)</f>
        <v>8.9260528E+18</v>
      </c>
      <c r="KO7" s="454">
        <f>IF('Monthly Raw'!KP35=0,"",'Monthly Raw'!KP35)</f>
        <v>1.66463596377804E+19</v>
      </c>
      <c r="KP7" s="454">
        <f>IF('Monthly Raw'!KQ35=0,"",'Monthly Raw'!KQ35)</f>
        <v>1.9697881985720799E+19</v>
      </c>
      <c r="KQ7" s="454">
        <f>IF('Monthly Raw'!KR35=0,"",'Monthly Raw'!KR35)</f>
        <v>2.60584127642298E+19</v>
      </c>
      <c r="KR7" s="454">
        <f>IF('Monthly Raw'!KS35=0,"",'Monthly Raw'!KS35)</f>
        <v>3.9666011835449696E+19</v>
      </c>
      <c r="KS7" s="454">
        <f>IF('Monthly Raw'!KT35=0,"",'Monthly Raw'!KT35)</f>
        <v>3.4971435217768002E+19</v>
      </c>
      <c r="KT7" s="454">
        <f>IF('Monthly Raw'!KU35=0,"",'Monthly Raw'!KU35)</f>
        <v>4.8420645880642298E+19</v>
      </c>
      <c r="KU7" s="454">
        <f>IF('Monthly Raw'!KV35=0,"",'Monthly Raw'!KV35)</f>
        <v>5.86201226182202E+19</v>
      </c>
      <c r="KV7" s="454">
        <f>IF('Monthly Raw'!KW35=0,"",'Monthly Raw'!KW35)</f>
        <v>6.5761657699363398E+19</v>
      </c>
      <c r="KW7" s="454">
        <f>IF('Monthly Raw'!KX35=0,"",'Monthly Raw'!KX35)</f>
        <v>7.8189598293537702E+19</v>
      </c>
    </row>
    <row r="8" spans="1:924" x14ac:dyDescent="0.15">
      <c r="JS8" s="262"/>
      <c r="JT8" s="262"/>
      <c r="JU8" s="262"/>
      <c r="JV8" s="292"/>
      <c r="JW8" s="292"/>
      <c r="JX8" s="292"/>
      <c r="JY8" s="440"/>
      <c r="JZ8" s="440"/>
      <c r="KA8" s="440"/>
      <c r="KB8" s="440"/>
      <c r="KC8" s="440"/>
      <c r="KD8" s="440"/>
      <c r="KE8" s="440"/>
      <c r="KF8" s="454"/>
      <c r="KG8" s="454"/>
      <c r="KH8" s="454"/>
      <c r="KI8" s="454"/>
      <c r="KJ8" s="454"/>
      <c r="KK8" s="454"/>
      <c r="KL8" s="454"/>
      <c r="KM8" s="454"/>
      <c r="KN8" s="454"/>
      <c r="KO8" s="454"/>
      <c r="KP8" s="454"/>
      <c r="KQ8" s="454"/>
      <c r="KR8" s="454"/>
      <c r="KS8" s="454"/>
      <c r="KT8" s="454"/>
      <c r="KU8" s="454"/>
      <c r="KV8" s="454"/>
      <c r="KW8" s="454"/>
    </row>
    <row r="9" spans="1:924" x14ac:dyDescent="0.15">
      <c r="JS9" s="262"/>
      <c r="JT9" s="262"/>
      <c r="JU9" s="262"/>
      <c r="JV9" s="292"/>
      <c r="JW9" s="292"/>
      <c r="JX9" s="292"/>
      <c r="JY9" s="440"/>
      <c r="JZ9" s="440"/>
      <c r="KA9" s="440"/>
      <c r="KB9" s="440"/>
      <c r="KC9" s="440"/>
      <c r="KD9" s="440"/>
      <c r="KE9" s="440"/>
      <c r="KF9" s="454"/>
      <c r="KG9" s="454"/>
      <c r="KH9" s="454"/>
      <c r="KI9" s="454"/>
      <c r="KJ9" s="454"/>
      <c r="KK9" s="454"/>
      <c r="KL9" s="454"/>
      <c r="KM9" s="454"/>
      <c r="KN9" s="454"/>
      <c r="KO9" s="454"/>
      <c r="KP9" s="454"/>
      <c r="KQ9" s="454"/>
      <c r="KR9" s="454"/>
      <c r="KS9" s="454"/>
      <c r="KT9" s="454"/>
      <c r="KU9" s="454"/>
      <c r="KV9" s="454"/>
      <c r="KW9" s="454"/>
    </row>
    <row r="10" spans="1:924" x14ac:dyDescent="0.15">
      <c r="JS10" s="262"/>
      <c r="JT10" s="262"/>
      <c r="JU10" s="262"/>
      <c r="JV10" s="292"/>
      <c r="JW10" s="292"/>
      <c r="JX10" s="292"/>
      <c r="JY10" s="440"/>
      <c r="JZ10" s="440"/>
      <c r="KA10" s="440"/>
      <c r="KB10" s="440"/>
      <c r="KC10" s="440"/>
      <c r="KD10" s="440"/>
      <c r="KE10" s="440"/>
      <c r="KF10" s="454"/>
      <c r="KG10" s="454"/>
      <c r="KH10" s="454"/>
      <c r="KI10" s="454"/>
      <c r="KJ10" s="454"/>
      <c r="KK10" s="454"/>
      <c r="KL10" s="454"/>
      <c r="KM10" s="454"/>
      <c r="KN10" s="454"/>
      <c r="KO10" s="454"/>
      <c r="KP10" s="454"/>
      <c r="KQ10" s="454"/>
      <c r="KR10" s="454"/>
      <c r="KS10" s="454"/>
      <c r="KT10" s="454"/>
      <c r="KU10" s="454"/>
      <c r="KV10" s="454"/>
      <c r="KW10" s="454"/>
    </row>
    <row r="11" spans="1:924" x14ac:dyDescent="0.15">
      <c r="P11" s="262"/>
      <c r="Q11" s="262"/>
      <c r="R11" s="262"/>
      <c r="S11" s="262"/>
      <c r="T11" s="262"/>
      <c r="U11" s="262"/>
      <c r="V11" s="262"/>
      <c r="W11" s="262"/>
      <c r="X11" s="262"/>
      <c r="Y11" s="262"/>
      <c r="Z11" s="262"/>
      <c r="AA11" s="262"/>
      <c r="AB11" s="262"/>
      <c r="AC11" s="262"/>
      <c r="AD11" s="262"/>
      <c r="AE11" s="262"/>
      <c r="AF11" s="262"/>
      <c r="AG11" s="262"/>
      <c r="AH11" s="262"/>
      <c r="AI11" s="262"/>
      <c r="AJ11" s="262"/>
      <c r="AK11" s="262"/>
      <c r="AL11" s="262"/>
      <c r="AM11" s="262"/>
      <c r="AN11" s="262"/>
      <c r="AO11" s="262"/>
      <c r="AP11" s="262"/>
      <c r="AQ11" s="262"/>
      <c r="AR11" s="262"/>
      <c r="AS11" s="262"/>
      <c r="AT11" s="262"/>
      <c r="AU11" s="262"/>
      <c r="AV11" s="262"/>
      <c r="AW11" s="262"/>
      <c r="AX11" s="262"/>
      <c r="AY11" s="262"/>
      <c r="AZ11" s="262"/>
      <c r="BA11" s="262"/>
      <c r="BB11" s="262"/>
      <c r="BC11" s="262"/>
      <c r="BD11" s="262"/>
      <c r="BE11" s="262"/>
      <c r="BF11" s="262"/>
      <c r="BG11" s="262"/>
      <c r="BH11" s="262"/>
      <c r="BI11" s="262"/>
      <c r="BJ11" s="262"/>
      <c r="BK11" s="262"/>
      <c r="BL11" s="262"/>
      <c r="BM11" s="262"/>
      <c r="BN11" s="262"/>
      <c r="BO11" s="262"/>
      <c r="BP11" s="262"/>
      <c r="BQ11" s="262"/>
      <c r="BR11" s="262"/>
      <c r="BS11" s="262"/>
      <c r="BT11" s="262"/>
      <c r="BU11" s="262"/>
      <c r="BV11" s="262"/>
      <c r="BW11" s="262"/>
      <c r="BX11" s="262"/>
      <c r="BY11" s="262"/>
      <c r="BZ11" s="262"/>
      <c r="CA11" s="262"/>
      <c r="CB11" s="262"/>
      <c r="CC11" s="262"/>
      <c r="CD11" s="262"/>
      <c r="CE11" s="262"/>
      <c r="CF11" s="262"/>
      <c r="CG11" s="262"/>
      <c r="CH11" s="262"/>
      <c r="CI11" s="262"/>
      <c r="CJ11" s="262"/>
      <c r="CK11" s="262"/>
      <c r="CL11" s="262"/>
      <c r="CM11" s="262"/>
      <c r="CN11" s="262"/>
      <c r="CO11" s="262"/>
      <c r="CP11" s="262"/>
      <c r="CQ11" s="262"/>
      <c r="CR11" s="262"/>
      <c r="CS11" s="262"/>
      <c r="CT11" s="262"/>
      <c r="CU11" s="262"/>
      <c r="CV11" s="262"/>
      <c r="CW11" s="262"/>
      <c r="CX11" s="262"/>
      <c r="CY11" s="262"/>
      <c r="CZ11" s="262"/>
      <c r="DA11" s="262"/>
      <c r="DB11" s="262"/>
      <c r="DC11" s="262"/>
      <c r="DD11" s="262"/>
      <c r="DE11" s="262"/>
      <c r="DF11" s="262"/>
      <c r="DG11" s="262"/>
      <c r="DH11" s="262"/>
      <c r="DI11" s="262"/>
      <c r="DJ11" s="262"/>
      <c r="DK11" s="262"/>
      <c r="DL11" s="262"/>
      <c r="DM11" s="262"/>
      <c r="DN11" s="262"/>
      <c r="DO11" s="262"/>
      <c r="DP11" s="262"/>
      <c r="DQ11" s="262"/>
      <c r="DR11" s="262"/>
      <c r="DS11" s="262"/>
      <c r="DT11" s="262"/>
      <c r="DU11" s="262"/>
      <c r="DV11" s="262"/>
      <c r="DW11" s="262"/>
      <c r="DX11" s="262"/>
      <c r="DY11" s="262"/>
      <c r="DZ11" s="262"/>
      <c r="EA11" s="262"/>
      <c r="EB11" s="262"/>
      <c r="EC11" s="262"/>
      <c r="ED11" s="262"/>
      <c r="EE11" s="262"/>
      <c r="EF11" s="262"/>
      <c r="EG11" s="262"/>
      <c r="EH11" s="262"/>
      <c r="EI11" s="262"/>
      <c r="EJ11" s="262"/>
      <c r="EK11" s="262"/>
      <c r="EL11" s="262"/>
      <c r="EM11" s="262"/>
      <c r="EN11" s="262"/>
      <c r="EO11" s="262"/>
      <c r="EP11" s="262"/>
      <c r="EQ11" s="262"/>
      <c r="ER11" s="262"/>
      <c r="ES11" s="262"/>
      <c r="ET11" s="262"/>
      <c r="EU11" s="262"/>
      <c r="EV11" s="262"/>
      <c r="EW11" s="262"/>
      <c r="EX11" s="262"/>
      <c r="EY11" s="262"/>
      <c r="EZ11" s="262"/>
      <c r="FA11" s="262"/>
      <c r="FB11" s="262"/>
      <c r="FC11" s="262"/>
      <c r="FD11" s="262"/>
      <c r="FE11" s="262"/>
      <c r="FF11" s="262"/>
      <c r="FG11" s="262"/>
      <c r="FH11" s="262"/>
      <c r="FI11" s="262"/>
      <c r="FJ11" s="262"/>
      <c r="FK11" s="262"/>
      <c r="FL11" s="262"/>
      <c r="FM11" s="262"/>
      <c r="FN11" s="262"/>
      <c r="FO11" s="262"/>
      <c r="FP11" s="262"/>
      <c r="FQ11" s="262"/>
      <c r="FR11" s="262"/>
      <c r="FS11" s="262"/>
      <c r="FT11" s="262"/>
      <c r="FU11" s="262"/>
      <c r="FV11" s="262"/>
      <c r="FW11" s="262"/>
      <c r="FX11" s="262"/>
      <c r="FY11" s="262"/>
      <c r="FZ11" s="262"/>
      <c r="GA11" s="262"/>
      <c r="GB11" s="262"/>
      <c r="GC11" s="262"/>
      <c r="GD11" s="262"/>
      <c r="GE11" s="262"/>
      <c r="GF11" s="262"/>
      <c r="GG11" s="262"/>
      <c r="GH11" s="262"/>
      <c r="GI11" s="262"/>
      <c r="GJ11" s="262"/>
      <c r="GK11" s="262"/>
      <c r="GL11" s="262"/>
      <c r="GM11" s="262"/>
      <c r="GN11" s="262"/>
      <c r="GO11" s="262"/>
      <c r="GP11" s="262"/>
      <c r="GQ11" s="262"/>
      <c r="GR11" s="262"/>
      <c r="GS11" s="262"/>
      <c r="GT11" s="262"/>
      <c r="GU11" s="262"/>
      <c r="GV11" s="262"/>
      <c r="GW11" s="262"/>
      <c r="GX11" s="262"/>
      <c r="GY11" s="262"/>
      <c r="GZ11" s="262"/>
      <c r="HA11" s="262"/>
      <c r="HB11" s="262"/>
      <c r="HC11" s="262"/>
      <c r="HD11" s="262"/>
      <c r="HE11" s="262"/>
      <c r="HF11" s="262"/>
      <c r="HG11" s="262"/>
      <c r="HH11" s="262"/>
      <c r="HI11" s="262"/>
      <c r="HJ11" s="236"/>
      <c r="HK11" s="236"/>
      <c r="HL11" s="236"/>
      <c r="HM11" s="236"/>
      <c r="HN11" s="236"/>
      <c r="HO11" s="236"/>
      <c r="HP11" s="236"/>
      <c r="HQ11" s="236"/>
      <c r="HR11" s="236"/>
      <c r="HS11" s="236"/>
      <c r="HT11" s="236"/>
      <c r="HU11" s="236"/>
      <c r="HV11" s="236"/>
      <c r="HW11" s="236"/>
      <c r="HX11" s="236"/>
      <c r="HY11" s="236"/>
      <c r="HZ11" s="236"/>
      <c r="IA11" s="236"/>
      <c r="IB11" s="236"/>
      <c r="IC11" s="236"/>
      <c r="ID11" s="236"/>
      <c r="IE11" s="236"/>
      <c r="IF11" s="236"/>
      <c r="IG11" s="236"/>
      <c r="IH11" s="236"/>
      <c r="II11" s="236"/>
      <c r="IJ11" s="236"/>
      <c r="IK11" s="236"/>
      <c r="IL11" s="236"/>
      <c r="IM11" s="236"/>
      <c r="IN11" s="236"/>
      <c r="IO11" s="236"/>
      <c r="IP11" s="236"/>
      <c r="IQ11" s="236"/>
      <c r="IR11" s="236"/>
      <c r="IS11" s="236"/>
      <c r="IT11" s="236"/>
      <c r="IU11" s="236"/>
      <c r="IV11" s="236"/>
      <c r="IW11" s="236"/>
      <c r="IX11" s="236"/>
      <c r="IY11" s="236"/>
      <c r="IZ11" s="236"/>
      <c r="JA11" s="236"/>
      <c r="JB11" s="236"/>
      <c r="JC11" s="236"/>
      <c r="JD11" s="236"/>
      <c r="JE11" s="236"/>
      <c r="JF11" s="236"/>
      <c r="JG11" s="236"/>
      <c r="JH11" s="236"/>
      <c r="JI11" s="236"/>
      <c r="JJ11" s="236"/>
      <c r="JK11" s="236"/>
      <c r="JL11" s="236"/>
      <c r="JM11" s="236"/>
      <c r="JN11" s="236"/>
      <c r="JO11" s="236"/>
      <c r="JP11" s="236"/>
      <c r="JQ11" s="236"/>
      <c r="JR11" s="236"/>
      <c r="JS11" s="236"/>
      <c r="JT11" s="236"/>
      <c r="JU11" s="236"/>
      <c r="JV11" s="236"/>
      <c r="JW11" s="236"/>
      <c r="JX11" s="236"/>
      <c r="JY11" s="236"/>
      <c r="JZ11" s="236"/>
      <c r="KA11" s="236"/>
      <c r="KB11" s="236"/>
      <c r="KC11" s="236"/>
      <c r="KD11" s="236"/>
      <c r="KE11" s="236"/>
      <c r="KF11" s="236"/>
      <c r="KG11" s="236"/>
      <c r="KH11" s="236"/>
      <c r="KI11" s="236"/>
      <c r="KJ11" s="236"/>
      <c r="KK11" s="236"/>
      <c r="KL11" s="236"/>
      <c r="KM11" s="236"/>
      <c r="KN11" s="236"/>
      <c r="KO11" s="236"/>
      <c r="KP11" s="236"/>
      <c r="KQ11" s="236"/>
      <c r="KR11" s="236"/>
      <c r="KS11" s="236"/>
      <c r="KT11" s="236"/>
      <c r="KU11" s="236"/>
      <c r="KV11" s="236"/>
      <c r="KW11" s="236"/>
    </row>
    <row r="12" spans="1:924" x14ac:dyDescent="0.15">
      <c r="P12" s="262"/>
      <c r="Q12" s="262"/>
      <c r="R12" s="262"/>
      <c r="S12" s="262"/>
      <c r="T12" s="262"/>
      <c r="U12" s="262"/>
      <c r="V12" s="262"/>
      <c r="W12" s="262"/>
      <c r="X12" s="262"/>
      <c r="Y12" s="262"/>
      <c r="Z12" s="262"/>
      <c r="AA12" s="262"/>
      <c r="AB12" s="262"/>
      <c r="AC12" s="262"/>
      <c r="AD12" s="262"/>
      <c r="AE12" s="262"/>
      <c r="AF12" s="262"/>
      <c r="AG12" s="262"/>
      <c r="AH12" s="262"/>
      <c r="AI12" s="262"/>
      <c r="AJ12" s="262"/>
      <c r="AK12" s="262"/>
      <c r="AL12" s="262"/>
      <c r="AM12" s="262"/>
      <c r="AN12" s="262"/>
      <c r="AO12" s="262"/>
      <c r="AP12" s="262"/>
      <c r="AQ12" s="262"/>
      <c r="AR12" s="262"/>
      <c r="AS12" s="262"/>
      <c r="AT12" s="262"/>
      <c r="AU12" s="262"/>
      <c r="AV12" s="262"/>
      <c r="AW12" s="262"/>
      <c r="AX12" s="262"/>
      <c r="AY12" s="262"/>
      <c r="AZ12" s="262"/>
      <c r="BA12" s="262"/>
      <c r="BB12" s="262"/>
      <c r="BC12" s="262"/>
      <c r="BD12" s="262"/>
      <c r="BE12" s="262"/>
      <c r="BF12" s="262"/>
      <c r="BG12" s="262"/>
      <c r="BH12" s="262"/>
      <c r="BI12" s="262"/>
      <c r="BJ12" s="262"/>
      <c r="BK12" s="262"/>
      <c r="BL12" s="262"/>
      <c r="BM12" s="262"/>
      <c r="BN12" s="262"/>
      <c r="BO12" s="262"/>
      <c r="BP12" s="262"/>
      <c r="BQ12" s="262"/>
      <c r="BR12" s="262"/>
      <c r="BS12" s="262"/>
      <c r="BT12" s="262"/>
      <c r="BU12" s="262"/>
      <c r="BV12" s="262"/>
      <c r="BW12" s="262"/>
      <c r="BX12" s="262"/>
      <c r="BY12" s="262"/>
      <c r="BZ12" s="262"/>
      <c r="CA12" s="262"/>
      <c r="CB12" s="262"/>
      <c r="CC12" s="262"/>
      <c r="CD12" s="262"/>
      <c r="CE12" s="262"/>
      <c r="CF12" s="262"/>
      <c r="CG12" s="262"/>
      <c r="CH12" s="262"/>
      <c r="CI12" s="262"/>
      <c r="CJ12" s="262"/>
      <c r="CK12" s="262"/>
      <c r="CL12" s="262"/>
      <c r="CM12" s="262"/>
      <c r="CN12" s="262"/>
      <c r="CO12" s="262"/>
      <c r="CP12" s="262"/>
      <c r="CQ12" s="262"/>
      <c r="CR12" s="262"/>
      <c r="CS12" s="262"/>
      <c r="CT12" s="262"/>
      <c r="CU12" s="262"/>
      <c r="CV12" s="262"/>
      <c r="CW12" s="262"/>
      <c r="CX12" s="262"/>
      <c r="CY12" s="262"/>
      <c r="CZ12" s="262"/>
      <c r="DA12" s="262"/>
      <c r="DB12" s="262"/>
      <c r="DC12" s="262"/>
      <c r="DD12" s="262"/>
      <c r="DE12" s="262"/>
      <c r="DF12" s="262"/>
      <c r="DG12" s="262"/>
      <c r="DH12" s="262"/>
      <c r="DI12" s="262"/>
      <c r="DJ12" s="262"/>
      <c r="DK12" s="262"/>
      <c r="DL12" s="262"/>
      <c r="DM12" s="262"/>
      <c r="DN12" s="262"/>
      <c r="DO12" s="262"/>
      <c r="DP12" s="262"/>
      <c r="DQ12" s="262"/>
      <c r="DR12" s="262"/>
      <c r="DS12" s="262"/>
      <c r="DT12" s="262"/>
      <c r="DU12" s="262"/>
      <c r="DV12" s="262"/>
      <c r="DW12" s="262"/>
      <c r="DX12" s="262"/>
      <c r="DY12" s="262"/>
      <c r="DZ12" s="262"/>
      <c r="EA12" s="262"/>
      <c r="EB12" s="262"/>
      <c r="EC12" s="262"/>
      <c r="ED12" s="262"/>
      <c r="EE12" s="262"/>
      <c r="EF12" s="262"/>
      <c r="EG12" s="262"/>
      <c r="EH12" s="262"/>
      <c r="EI12" s="262"/>
      <c r="EJ12" s="262"/>
      <c r="EK12" s="262"/>
      <c r="EL12" s="262"/>
      <c r="EM12" s="262"/>
      <c r="EN12" s="262"/>
      <c r="EO12" s="262"/>
      <c r="EP12" s="262"/>
      <c r="EQ12" s="262"/>
      <c r="ER12" s="262"/>
      <c r="ES12" s="262"/>
      <c r="ET12" s="262"/>
      <c r="EU12" s="262"/>
      <c r="EV12" s="262"/>
      <c r="EW12" s="262"/>
      <c r="EX12" s="262"/>
      <c r="EY12" s="262"/>
      <c r="EZ12" s="262"/>
      <c r="FA12" s="262"/>
      <c r="FB12" s="262"/>
      <c r="FC12" s="262"/>
      <c r="FD12" s="262"/>
      <c r="FE12" s="262"/>
      <c r="FF12" s="262"/>
      <c r="FG12" s="262"/>
      <c r="FH12" s="262"/>
      <c r="FI12" s="262"/>
      <c r="FJ12" s="262"/>
      <c r="FK12" s="262"/>
      <c r="FL12" s="262"/>
      <c r="FM12" s="262"/>
      <c r="FN12" s="262"/>
      <c r="FO12" s="262"/>
      <c r="FP12" s="262"/>
      <c r="FQ12" s="262"/>
      <c r="FR12" s="262"/>
      <c r="FS12" s="262"/>
      <c r="FT12" s="262"/>
      <c r="FU12" s="262"/>
      <c r="FV12" s="262"/>
      <c r="FW12" s="262"/>
      <c r="FX12" s="262"/>
      <c r="FY12" s="262"/>
      <c r="FZ12" s="262"/>
      <c r="GA12" s="262"/>
      <c r="GB12" s="262"/>
      <c r="GC12" s="262"/>
      <c r="GD12" s="262"/>
      <c r="GE12" s="262"/>
      <c r="GF12" s="262"/>
      <c r="GG12" s="262"/>
      <c r="GH12" s="262"/>
      <c r="GI12" s="262"/>
      <c r="GJ12" s="262"/>
      <c r="GK12" s="262"/>
      <c r="GL12" s="262"/>
      <c r="GM12" s="262"/>
      <c r="GN12" s="262"/>
      <c r="GO12" s="262"/>
      <c r="GP12" s="262"/>
      <c r="GQ12" s="262"/>
      <c r="GR12" s="262"/>
      <c r="GS12" s="262"/>
      <c r="GT12" s="262"/>
      <c r="GU12" s="262"/>
      <c r="GV12" s="262"/>
      <c r="GW12" s="262"/>
      <c r="GX12" s="262"/>
      <c r="GY12" s="262"/>
      <c r="GZ12" s="262"/>
      <c r="HA12" s="262"/>
      <c r="HB12" s="262"/>
      <c r="HC12" s="262"/>
      <c r="HD12" s="262"/>
      <c r="HE12" s="262"/>
      <c r="HF12" s="262"/>
      <c r="HG12" s="262"/>
      <c r="HH12" s="262"/>
      <c r="HI12" s="262"/>
      <c r="HJ12" s="262"/>
      <c r="HK12" s="262"/>
      <c r="HL12" s="262"/>
      <c r="HM12" s="262"/>
      <c r="HN12" s="262"/>
      <c r="HO12" s="262"/>
      <c r="HP12" s="262"/>
      <c r="HQ12" s="262"/>
      <c r="HR12" s="262"/>
      <c r="HS12" s="262"/>
      <c r="HT12" s="262"/>
      <c r="HU12" s="262"/>
      <c r="HV12" s="262"/>
      <c r="HW12" s="262"/>
      <c r="HX12" s="262"/>
      <c r="HY12" s="262"/>
      <c r="HZ12" s="262"/>
      <c r="IA12" s="262"/>
      <c r="IB12" s="262"/>
      <c r="IC12" s="262"/>
      <c r="ID12" s="262"/>
      <c r="IE12" s="262"/>
      <c r="IF12" s="262"/>
      <c r="IG12" s="262"/>
      <c r="IH12" s="262"/>
      <c r="II12" s="262"/>
      <c r="IJ12" s="262"/>
      <c r="IK12" s="262"/>
      <c r="IL12" s="262"/>
      <c r="IM12" s="262"/>
      <c r="IN12" s="262"/>
      <c r="IO12" s="262"/>
      <c r="IP12" s="262"/>
      <c r="IQ12" s="262"/>
      <c r="IR12" s="262"/>
      <c r="IS12" s="262"/>
      <c r="IT12" s="262"/>
      <c r="IU12" s="262"/>
      <c r="IV12" s="262"/>
      <c r="IW12" s="262"/>
      <c r="IX12" s="262"/>
      <c r="IY12" s="262"/>
      <c r="IZ12" s="262"/>
      <c r="JA12" s="262"/>
      <c r="JB12" s="262"/>
      <c r="JC12" s="262"/>
      <c r="JD12" s="262"/>
      <c r="JE12" s="262"/>
      <c r="JF12" s="262"/>
      <c r="JG12" s="262"/>
      <c r="JH12" s="262"/>
      <c r="JI12" s="262"/>
      <c r="JJ12" s="262"/>
      <c r="JK12" s="262"/>
      <c r="JL12" s="262"/>
      <c r="JM12" s="262"/>
      <c r="JN12" s="262"/>
      <c r="JO12" s="262"/>
      <c r="JP12" s="262"/>
      <c r="JQ12" s="262"/>
      <c r="JR12" s="262"/>
      <c r="JS12" s="262"/>
      <c r="JT12" s="262"/>
      <c r="JU12" s="262"/>
    </row>
    <row r="13" spans="1:924" x14ac:dyDescent="0.15"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45"/>
      <c r="EB13" s="45"/>
      <c r="EC13" s="45"/>
      <c r="ED13" s="45"/>
      <c r="EE13" s="45"/>
      <c r="EF13" s="45"/>
      <c r="EG13" s="45"/>
      <c r="EH13" s="45"/>
      <c r="EI13" s="45"/>
      <c r="EJ13" s="45"/>
      <c r="EK13" s="45"/>
      <c r="EL13" s="45"/>
      <c r="EM13" s="45"/>
      <c r="EN13" s="45"/>
      <c r="EO13" s="45"/>
      <c r="EP13" s="45"/>
      <c r="EQ13" s="45"/>
      <c r="ER13" s="45"/>
      <c r="ES13" s="45"/>
      <c r="ET13" s="45"/>
      <c r="EU13" s="45"/>
      <c r="EV13" s="45"/>
      <c r="EW13" s="45"/>
      <c r="EX13" s="45"/>
      <c r="EY13" s="45"/>
      <c r="EZ13" s="45"/>
      <c r="FA13" s="45"/>
      <c r="FB13" s="45"/>
      <c r="FC13" s="45"/>
      <c r="FD13" s="45"/>
      <c r="FE13" s="45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45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45"/>
      <c r="GR13" s="45"/>
      <c r="GS13" s="45"/>
      <c r="GT13" s="45"/>
      <c r="GU13" s="45"/>
      <c r="GV13" s="45"/>
      <c r="GW13" s="45"/>
      <c r="GX13" s="45"/>
      <c r="GY13" s="45"/>
      <c r="GZ13" s="45"/>
      <c r="HA13" s="45"/>
      <c r="HB13" s="45"/>
      <c r="HC13" s="45"/>
      <c r="HD13" s="45"/>
      <c r="HE13" s="45"/>
      <c r="HF13" s="45"/>
      <c r="HG13" s="45"/>
      <c r="HH13" s="45"/>
      <c r="HI13" s="45"/>
      <c r="HJ13" s="45"/>
      <c r="HK13" s="45"/>
      <c r="HL13" s="45"/>
      <c r="HM13" s="45"/>
      <c r="HN13" s="45"/>
      <c r="HO13" s="45"/>
      <c r="HP13" s="45"/>
      <c r="HQ13" s="45"/>
      <c r="HR13" s="45"/>
      <c r="HS13" s="45"/>
      <c r="HT13" s="45"/>
      <c r="HU13" s="45"/>
      <c r="HV13" s="45"/>
      <c r="HW13" s="45"/>
      <c r="HX13" s="45"/>
      <c r="HY13" s="45"/>
      <c r="HZ13" s="45"/>
      <c r="IA13" s="45"/>
      <c r="IB13" s="45"/>
      <c r="IC13" s="45"/>
      <c r="ID13" s="45"/>
      <c r="IE13" s="45"/>
      <c r="IF13" s="45"/>
      <c r="IG13" s="45"/>
      <c r="IH13" s="45"/>
      <c r="II13" s="45"/>
      <c r="IJ13" s="45"/>
      <c r="IK13" s="45"/>
      <c r="IL13" s="45"/>
      <c r="IM13" s="45"/>
      <c r="IN13" s="45"/>
      <c r="IO13" s="45"/>
      <c r="IP13" s="45"/>
      <c r="IQ13" s="45"/>
      <c r="IR13" s="45"/>
      <c r="IS13" s="45"/>
      <c r="IT13" s="45"/>
      <c r="IU13" s="45"/>
      <c r="IV13" s="45"/>
      <c r="IW13" s="45"/>
      <c r="IX13" s="45"/>
      <c r="IY13" s="45"/>
      <c r="IZ13" s="45"/>
      <c r="JA13" s="45"/>
      <c r="JB13" s="45"/>
      <c r="JC13" s="45"/>
      <c r="JD13" s="45"/>
      <c r="JE13" s="45"/>
      <c r="JF13" s="45"/>
      <c r="JG13" s="45"/>
      <c r="JH13" s="45"/>
      <c r="JI13" s="45"/>
      <c r="JJ13" s="45"/>
      <c r="JK13" s="45"/>
      <c r="JL13" s="45"/>
      <c r="JM13" s="45"/>
      <c r="JN13" s="45"/>
      <c r="JO13" s="45"/>
      <c r="JP13" s="45"/>
      <c r="JQ13" s="45"/>
      <c r="JR13" s="45"/>
      <c r="JS13" s="45"/>
      <c r="JT13" s="45"/>
      <c r="JU13" s="45"/>
    </row>
    <row r="17" spans="1:13" x14ac:dyDescent="0.15">
      <c r="A17" s="134"/>
    </row>
    <row r="18" spans="1:13" x14ac:dyDescent="0.15">
      <c r="A18" s="134"/>
    </row>
    <row r="22" spans="1:13" x14ac:dyDescent="0.15">
      <c r="C22" s="292"/>
      <c r="D22" s="292"/>
      <c r="E22" s="292"/>
      <c r="F22" s="292"/>
      <c r="G22" s="292"/>
      <c r="H22" s="292"/>
      <c r="I22" s="292"/>
      <c r="J22" s="292"/>
      <c r="K22" s="292"/>
      <c r="L22" s="292"/>
      <c r="M22" s="292"/>
    </row>
    <row r="23" spans="1:13" x14ac:dyDescent="0.15"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</row>
    <row r="24" spans="1:13" x14ac:dyDescent="0.15"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</row>
    <row r="25" spans="1:13" x14ac:dyDescent="0.15"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</row>
    <row r="26" spans="1:13" x14ac:dyDescent="0.15"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</row>
    <row r="28" spans="1:13" x14ac:dyDescent="0.15">
      <c r="A28" s="292"/>
      <c r="B28" s="292"/>
      <c r="C28" s="292"/>
      <c r="D28" s="292"/>
      <c r="E28" s="292"/>
      <c r="F28" s="292"/>
      <c r="G28" s="292"/>
      <c r="H28" s="292"/>
      <c r="I28" s="292"/>
      <c r="J28" s="292"/>
      <c r="K28" s="292"/>
      <c r="L28" s="292"/>
      <c r="M28" s="292"/>
    </row>
    <row r="29" spans="1:13" x14ac:dyDescent="0.15">
      <c r="A29" s="292"/>
      <c r="B29" s="331"/>
      <c r="C29" s="331"/>
      <c r="D29" s="331"/>
      <c r="E29" s="331"/>
      <c r="F29" s="331"/>
      <c r="G29" s="331"/>
      <c r="H29" s="331"/>
      <c r="I29" s="331"/>
      <c r="J29" s="331"/>
      <c r="K29" s="331"/>
      <c r="L29" s="331"/>
      <c r="M29" s="331"/>
    </row>
    <row r="30" spans="1:13" x14ac:dyDescent="0.15">
      <c r="A30" s="292"/>
      <c r="B30" s="331"/>
      <c r="C30" s="331"/>
      <c r="D30" s="331"/>
      <c r="E30" s="331"/>
      <c r="F30" s="331"/>
      <c r="G30" s="331"/>
      <c r="H30" s="331"/>
      <c r="I30" s="331"/>
      <c r="J30" s="331"/>
      <c r="K30" s="331"/>
      <c r="L30" s="331"/>
      <c r="M30" s="331"/>
    </row>
    <row r="31" spans="1:13" x14ac:dyDescent="0.15">
      <c r="A31" s="292"/>
      <c r="B31" s="331"/>
      <c r="C31" s="331"/>
      <c r="D31" s="331"/>
      <c r="E31" s="331"/>
      <c r="F31" s="331"/>
      <c r="G31" s="331"/>
      <c r="H31" s="331"/>
      <c r="I31" s="331"/>
      <c r="J31" s="331"/>
      <c r="K31" s="331"/>
      <c r="L31" s="331"/>
      <c r="M31" s="331"/>
    </row>
    <row r="32" spans="1:13" x14ac:dyDescent="0.15">
      <c r="A32" s="292"/>
      <c r="B32" s="331"/>
      <c r="C32" s="331"/>
      <c r="D32" s="331"/>
      <c r="E32" s="331"/>
      <c r="F32" s="331"/>
      <c r="G32" s="331"/>
      <c r="H32" s="331"/>
      <c r="I32" s="331"/>
      <c r="J32" s="331"/>
      <c r="K32" s="331"/>
      <c r="L32" s="331"/>
      <c r="M32" s="3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8A086-FA58-46FD-BABE-0E369C16A0B5}">
  <sheetPr codeName="Sheet1">
    <tabColor rgb="FFFF0000"/>
  </sheetPr>
  <dimension ref="A1:AOX41"/>
  <sheetViews>
    <sheetView zoomScale="115" zoomScaleNormal="115" workbookViewId="0">
      <pane xSplit="1" topLeftCell="B1" activePane="topRight" state="frozen"/>
      <selection pane="topRight" sqref="A1:XFD1"/>
    </sheetView>
  </sheetViews>
  <sheetFormatPr defaultColWidth="8.6640625" defaultRowHeight="10.5" x14ac:dyDescent="0.15"/>
  <cols>
    <col min="1" max="1" width="33.1640625" style="454" bestFit="1" customWidth="1"/>
    <col min="2" max="2" width="12.5" style="454" bestFit="1" customWidth="1"/>
    <col min="3" max="3" width="20.5" style="454" bestFit="1" customWidth="1"/>
    <col min="4" max="35" width="9.1640625" style="454" bestFit="1" customWidth="1"/>
    <col min="36" max="36" width="11.33203125" style="454" bestFit="1" customWidth="1"/>
    <col min="37" max="41" width="9.1640625" style="454" bestFit="1" customWidth="1"/>
    <col min="42" max="44" width="9.6640625" style="454" bestFit="1" customWidth="1"/>
    <col min="45" max="46" width="9.1640625" style="454" bestFit="1" customWidth="1"/>
    <col min="47" max="49" width="9.6640625" style="454" bestFit="1" customWidth="1"/>
    <col min="50" max="50" width="9.1640625" style="454" bestFit="1" customWidth="1"/>
    <col min="51" max="53" width="9.6640625" style="454" bestFit="1" customWidth="1"/>
    <col min="54" max="93" width="9.1640625" style="454" bestFit="1" customWidth="1"/>
    <col min="94" max="96" width="9.6640625" style="454" bestFit="1" customWidth="1"/>
    <col min="97" max="98" width="9.1640625" style="454" bestFit="1" customWidth="1"/>
    <col min="99" max="101" width="9.6640625" style="454" bestFit="1" customWidth="1"/>
    <col min="102" max="102" width="9.1640625" style="454" bestFit="1" customWidth="1"/>
    <col min="103" max="105" width="9.6640625" style="454" bestFit="1" customWidth="1"/>
    <col min="106" max="145" width="9.1640625" style="454" bestFit="1" customWidth="1"/>
    <col min="146" max="149" width="9.6640625" style="454" bestFit="1" customWidth="1"/>
    <col min="150" max="150" width="9.1640625" style="454" bestFit="1" customWidth="1"/>
    <col min="151" max="153" width="9.6640625" style="454" bestFit="1" customWidth="1"/>
    <col min="154" max="154" width="9.1640625" style="454" bestFit="1" customWidth="1"/>
    <col min="155" max="157" width="9.6640625" style="454" bestFit="1" customWidth="1"/>
    <col min="158" max="198" width="9.1640625" style="454" bestFit="1" customWidth="1"/>
    <col min="199" max="201" width="9.6640625" style="454" bestFit="1" customWidth="1"/>
    <col min="202" max="202" width="9.1640625" style="454" bestFit="1" customWidth="1"/>
    <col min="203" max="205" width="9.6640625" style="454" bestFit="1" customWidth="1"/>
    <col min="206" max="206" width="9.1640625" style="454" bestFit="1" customWidth="1"/>
    <col min="207" max="210" width="9.6640625" style="454" bestFit="1" customWidth="1"/>
    <col min="211" max="250" width="9.1640625" style="454" bestFit="1" customWidth="1"/>
    <col min="251" max="253" width="9.6640625" style="454" bestFit="1" customWidth="1"/>
    <col min="254" max="254" width="9.1640625" style="454" bestFit="1" customWidth="1"/>
    <col min="255" max="257" width="9.6640625" style="454" bestFit="1" customWidth="1"/>
    <col min="258" max="259" width="9.1640625" style="454" bestFit="1" customWidth="1"/>
    <col min="260" max="262" width="9.6640625" style="454" bestFit="1" customWidth="1"/>
    <col min="263" max="263" width="9.1640625" style="454" bestFit="1" customWidth="1"/>
    <col min="264" max="266" width="16.1640625" style="454" bestFit="1" customWidth="1"/>
    <col min="267" max="270" width="17.1640625" style="454" bestFit="1" customWidth="1"/>
    <col min="271" max="272" width="18.1640625" style="454" bestFit="1" customWidth="1"/>
    <col min="273" max="277" width="19.5" style="454" bestFit="1" customWidth="1"/>
    <col min="278" max="281" width="20.5" style="454" bestFit="1" customWidth="1"/>
    <col min="282" max="290" width="22.1640625" style="454" bestFit="1" customWidth="1"/>
    <col min="291" max="301" width="9.1640625" style="454" bestFit="1" customWidth="1"/>
    <col min="302" max="302" width="14.1640625" style="454" customWidth="1"/>
    <col min="303" max="305" width="9.6640625" style="454" bestFit="1" customWidth="1"/>
    <col min="306" max="306" width="9.1640625" style="454" bestFit="1" customWidth="1"/>
    <col min="307" max="309" width="9.6640625" style="454" bestFit="1" customWidth="1"/>
    <col min="310" max="311" width="9.1640625" style="454" bestFit="1" customWidth="1"/>
    <col min="312" max="314" width="9.6640625" style="454" bestFit="1" customWidth="1"/>
    <col min="315" max="354" width="9.1640625" style="454" bestFit="1" customWidth="1"/>
    <col min="355" max="357" width="9.6640625" style="454" bestFit="1" customWidth="1"/>
    <col min="358" max="359" width="9.1640625" style="454" bestFit="1" customWidth="1"/>
    <col min="360" max="362" width="9.6640625" style="454" bestFit="1" customWidth="1"/>
    <col min="363" max="363" width="9.1640625" style="454" bestFit="1" customWidth="1"/>
    <col min="364" max="366" width="9.6640625" style="454" bestFit="1" customWidth="1"/>
    <col min="367" max="406" width="9.1640625" style="454" bestFit="1" customWidth="1"/>
    <col min="407" max="410" width="9.6640625" style="454" bestFit="1" customWidth="1"/>
    <col min="411" max="411" width="9.1640625" style="454" bestFit="1" customWidth="1"/>
    <col min="412" max="414" width="9.6640625" style="454" bestFit="1" customWidth="1"/>
    <col min="415" max="415" width="9.1640625" style="454" bestFit="1" customWidth="1"/>
    <col min="416" max="418" width="9.6640625" style="454" bestFit="1" customWidth="1"/>
    <col min="419" max="459" width="9.1640625" style="454" bestFit="1" customWidth="1"/>
    <col min="460" max="462" width="9.6640625" style="454" bestFit="1" customWidth="1"/>
    <col min="463" max="463" width="9.1640625" style="454" bestFit="1" customWidth="1"/>
    <col min="464" max="466" width="9.6640625" style="454" bestFit="1" customWidth="1"/>
    <col min="467" max="467" width="9.1640625" style="454" bestFit="1" customWidth="1"/>
    <col min="468" max="470" width="9.6640625" style="454" bestFit="1" customWidth="1"/>
    <col min="471" max="511" width="9.1640625" style="454" bestFit="1" customWidth="1"/>
    <col min="512" max="514" width="9.6640625" style="454" bestFit="1" customWidth="1"/>
    <col min="515" max="515" width="9.1640625" style="454" bestFit="1" customWidth="1"/>
    <col min="516" max="518" width="9.6640625" style="454" bestFit="1" customWidth="1"/>
    <col min="519" max="519" width="9.1640625" style="454" bestFit="1" customWidth="1"/>
    <col min="520" max="523" width="9.6640625" style="454" bestFit="1" customWidth="1"/>
    <col min="524" max="563" width="9.1640625" style="454" bestFit="1" customWidth="1"/>
    <col min="564" max="566" width="9.6640625" style="454" bestFit="1" customWidth="1"/>
    <col min="567" max="567" width="9.1640625" style="454" bestFit="1" customWidth="1"/>
    <col min="568" max="570" width="9.6640625" style="454" bestFit="1" customWidth="1"/>
    <col min="571" max="572" width="9.1640625" style="454" bestFit="1" customWidth="1"/>
    <col min="573" max="575" width="9.6640625" style="454" bestFit="1" customWidth="1"/>
    <col min="576" max="615" width="9.1640625" style="454" bestFit="1" customWidth="1"/>
    <col min="616" max="618" width="9.6640625" style="454" bestFit="1" customWidth="1"/>
    <col min="619" max="620" width="9.1640625" style="454" bestFit="1" customWidth="1"/>
    <col min="621" max="623" width="9.6640625" style="454" bestFit="1" customWidth="1"/>
    <col min="624" max="624" width="9.1640625" style="454" bestFit="1" customWidth="1"/>
    <col min="625" max="627" width="9.6640625" style="454" bestFit="1" customWidth="1"/>
    <col min="628" max="667" width="9.1640625" style="454" bestFit="1" customWidth="1"/>
    <col min="668" max="670" width="9.6640625" style="454" bestFit="1" customWidth="1"/>
    <col min="671" max="672" width="9.1640625" style="454" bestFit="1" customWidth="1"/>
    <col min="673" max="675" width="9.6640625" style="454" bestFit="1" customWidth="1"/>
    <col min="676" max="676" width="9.1640625" style="454" bestFit="1" customWidth="1"/>
    <col min="677" max="679" width="9.6640625" style="454" bestFit="1" customWidth="1"/>
    <col min="680" max="719" width="9.1640625" style="454" bestFit="1" customWidth="1"/>
    <col min="720" max="723" width="9.6640625" style="454" bestFit="1" customWidth="1"/>
    <col min="724" max="724" width="9.1640625" style="454" bestFit="1" customWidth="1"/>
    <col min="725" max="727" width="9.6640625" style="454" bestFit="1" customWidth="1"/>
    <col min="728" max="728" width="9.1640625" style="454" bestFit="1" customWidth="1"/>
    <col min="729" max="731" width="9.6640625" style="454" bestFit="1" customWidth="1"/>
    <col min="732" max="772" width="9.1640625" style="454" bestFit="1" customWidth="1"/>
    <col min="773" max="775" width="9.6640625" style="454" bestFit="1" customWidth="1"/>
    <col min="776" max="776" width="9.1640625" style="454" bestFit="1" customWidth="1"/>
    <col min="777" max="779" width="9.6640625" style="454" bestFit="1" customWidth="1"/>
    <col min="780" max="780" width="9.1640625" style="454" bestFit="1" customWidth="1"/>
    <col min="781" max="783" width="9.6640625" style="454" bestFit="1" customWidth="1"/>
    <col min="784" max="824" width="9.1640625" style="454" bestFit="1" customWidth="1"/>
    <col min="825" max="827" width="9.6640625" style="454" bestFit="1" customWidth="1"/>
    <col min="828" max="828" width="9.1640625" style="454" bestFit="1" customWidth="1"/>
    <col min="829" max="831" width="9.6640625" style="454" bestFit="1" customWidth="1"/>
    <col min="832" max="833" width="9.1640625" style="454" bestFit="1" customWidth="1"/>
    <col min="834" max="836" width="9.6640625" style="454" bestFit="1" customWidth="1"/>
    <col min="837" max="876" width="9.1640625" style="454" bestFit="1" customWidth="1"/>
    <col min="877" max="879" width="9.6640625" style="454" bestFit="1" customWidth="1"/>
    <col min="880" max="880" width="9.1640625" style="454" bestFit="1" customWidth="1"/>
    <col min="881" max="883" width="9.6640625" style="454" bestFit="1" customWidth="1"/>
    <col min="884" max="885" width="9.1640625" style="454" bestFit="1" customWidth="1"/>
    <col min="886" max="888" width="9.6640625" style="454" bestFit="1" customWidth="1"/>
    <col min="889" max="924" width="9.1640625" style="454" bestFit="1" customWidth="1"/>
    <col min="925" max="16384" width="8.6640625" style="454"/>
  </cols>
  <sheetData>
    <row r="1" spans="1:1090" x14ac:dyDescent="0.15">
      <c r="A1" s="454" t="str">
        <f>'Weekly Raw'!B5</f>
        <v>Date</v>
      </c>
      <c r="B1" s="46">
        <f>'Weekly Raw'!C5</f>
        <v>36896</v>
      </c>
      <c r="C1" s="46">
        <f>'Weekly Raw'!D5</f>
        <v>36903</v>
      </c>
      <c r="D1" s="46">
        <f>'Weekly Raw'!E5</f>
        <v>36910</v>
      </c>
      <c r="E1" s="46">
        <f>'Weekly Raw'!F5</f>
        <v>36917</v>
      </c>
      <c r="F1" s="46">
        <f>'Weekly Raw'!G5</f>
        <v>36924</v>
      </c>
      <c r="G1" s="46">
        <f>'Weekly Raw'!H5</f>
        <v>36931</v>
      </c>
      <c r="H1" s="46">
        <f>'Weekly Raw'!I5</f>
        <v>36938</v>
      </c>
      <c r="I1" s="46">
        <f>'Weekly Raw'!J5</f>
        <v>36945</v>
      </c>
      <c r="J1" s="46">
        <f>'Weekly Raw'!K5</f>
        <v>36952</v>
      </c>
      <c r="K1" s="46">
        <f>'Weekly Raw'!L5</f>
        <v>36959</v>
      </c>
      <c r="L1" s="46">
        <f>'Weekly Raw'!M5</f>
        <v>36966</v>
      </c>
      <c r="M1" s="46">
        <f>'Weekly Raw'!N5</f>
        <v>36973</v>
      </c>
      <c r="N1" s="46">
        <f>'Weekly Raw'!O5</f>
        <v>36980</v>
      </c>
      <c r="O1" s="46">
        <f>'Weekly Raw'!P5</f>
        <v>36987</v>
      </c>
      <c r="P1" s="46">
        <f>'Weekly Raw'!Q5</f>
        <v>36994</v>
      </c>
      <c r="Q1" s="46">
        <f>'Weekly Raw'!R5</f>
        <v>37001</v>
      </c>
      <c r="R1" s="46">
        <f>'Weekly Raw'!S5</f>
        <v>37008</v>
      </c>
      <c r="S1" s="46">
        <f>'Weekly Raw'!T5</f>
        <v>37015</v>
      </c>
      <c r="T1" s="46">
        <f>'Weekly Raw'!U5</f>
        <v>37022</v>
      </c>
      <c r="U1" s="46">
        <f>'Weekly Raw'!V5</f>
        <v>37029</v>
      </c>
      <c r="V1" s="46">
        <f>'Weekly Raw'!W5</f>
        <v>37036</v>
      </c>
      <c r="W1" s="46">
        <f>'Weekly Raw'!X5</f>
        <v>37043</v>
      </c>
      <c r="X1" s="46">
        <f>'Weekly Raw'!Y5</f>
        <v>37050</v>
      </c>
      <c r="Y1" s="46">
        <f>'Weekly Raw'!Z5</f>
        <v>37057</v>
      </c>
      <c r="Z1" s="46">
        <f>'Weekly Raw'!AA5</f>
        <v>37064</v>
      </c>
      <c r="AA1" s="46">
        <f>'Weekly Raw'!AB5</f>
        <v>37071</v>
      </c>
      <c r="AB1" s="46">
        <f>'Weekly Raw'!AC5</f>
        <v>37078</v>
      </c>
      <c r="AC1" s="46">
        <f>'Weekly Raw'!AD5</f>
        <v>37085</v>
      </c>
      <c r="AD1" s="46">
        <f>'Weekly Raw'!AE5</f>
        <v>37092</v>
      </c>
      <c r="AE1" s="46">
        <f>'Weekly Raw'!AF5</f>
        <v>37099</v>
      </c>
      <c r="AF1" s="46">
        <f>'Weekly Raw'!AG5</f>
        <v>37106</v>
      </c>
      <c r="AG1" s="46">
        <f>'Weekly Raw'!AH5</f>
        <v>37113</v>
      </c>
      <c r="AH1" s="46">
        <f>'Weekly Raw'!AI5</f>
        <v>37120</v>
      </c>
      <c r="AI1" s="46">
        <f>'Weekly Raw'!AJ5</f>
        <v>37127</v>
      </c>
      <c r="AJ1" s="46">
        <f>'Weekly Raw'!AK5</f>
        <v>37134</v>
      </c>
      <c r="AK1" s="46">
        <f>'Weekly Raw'!AL5</f>
        <v>37141</v>
      </c>
      <c r="AL1" s="46">
        <f>'Weekly Raw'!AM5</f>
        <v>37148</v>
      </c>
      <c r="AM1" s="46">
        <f>'Weekly Raw'!AN5</f>
        <v>37155</v>
      </c>
      <c r="AN1" s="46">
        <f>'Weekly Raw'!AO5</f>
        <v>37162</v>
      </c>
      <c r="AO1" s="46">
        <f>'Weekly Raw'!AP5</f>
        <v>37169</v>
      </c>
      <c r="AP1" s="46">
        <f>'Weekly Raw'!AQ5</f>
        <v>37176</v>
      </c>
      <c r="AQ1" s="46">
        <f>'Weekly Raw'!AR5</f>
        <v>37183</v>
      </c>
      <c r="AR1" s="46">
        <f>'Weekly Raw'!AS5</f>
        <v>37190</v>
      </c>
      <c r="AS1" s="46">
        <f>'Weekly Raw'!AT5</f>
        <v>37197</v>
      </c>
      <c r="AT1" s="46">
        <f>'Weekly Raw'!AU5</f>
        <v>37204</v>
      </c>
      <c r="AU1" s="46">
        <f>'Weekly Raw'!AV5</f>
        <v>37211</v>
      </c>
      <c r="AV1" s="46">
        <f>'Weekly Raw'!AW5</f>
        <v>37218</v>
      </c>
      <c r="AW1" s="46">
        <f>'Weekly Raw'!AX5</f>
        <v>37225</v>
      </c>
      <c r="AX1" s="46">
        <f>'Weekly Raw'!AY5</f>
        <v>37232</v>
      </c>
      <c r="AY1" s="46">
        <f>'Weekly Raw'!AZ5</f>
        <v>37239</v>
      </c>
      <c r="AZ1" s="46">
        <f>'Weekly Raw'!BA5</f>
        <v>37246</v>
      </c>
      <c r="BA1" s="46">
        <f>'Weekly Raw'!BB5</f>
        <v>37253</v>
      </c>
      <c r="BB1" s="46">
        <f>'Weekly Raw'!BC5</f>
        <v>37260</v>
      </c>
      <c r="BC1" s="46">
        <f>'Weekly Raw'!BD5</f>
        <v>37267</v>
      </c>
      <c r="BD1" s="46">
        <f>'Weekly Raw'!BE5</f>
        <v>37274</v>
      </c>
      <c r="BE1" s="46">
        <f>'Weekly Raw'!BF5</f>
        <v>37281</v>
      </c>
      <c r="BF1" s="46">
        <f>'Weekly Raw'!BG5</f>
        <v>37288</v>
      </c>
      <c r="BG1" s="46">
        <f>'Weekly Raw'!BH5</f>
        <v>37295</v>
      </c>
      <c r="BH1" s="46">
        <f>'Weekly Raw'!BI5</f>
        <v>37302</v>
      </c>
      <c r="BI1" s="46">
        <f>'Weekly Raw'!BJ5</f>
        <v>37309</v>
      </c>
      <c r="BJ1" s="46">
        <f>'Weekly Raw'!BK5</f>
        <v>37316</v>
      </c>
      <c r="BK1" s="46">
        <f>'Weekly Raw'!BL5</f>
        <v>37323</v>
      </c>
      <c r="BL1" s="46">
        <f>'Weekly Raw'!BM5</f>
        <v>37330</v>
      </c>
      <c r="BM1" s="46">
        <f>'Weekly Raw'!BN5</f>
        <v>37337</v>
      </c>
      <c r="BN1" s="46">
        <f>'Weekly Raw'!BO5</f>
        <v>37344</v>
      </c>
      <c r="BO1" s="46">
        <f>'Weekly Raw'!BP5</f>
        <v>37351</v>
      </c>
      <c r="BP1" s="46">
        <f>'Weekly Raw'!BQ5</f>
        <v>37358</v>
      </c>
      <c r="BQ1" s="46">
        <f>'Weekly Raw'!BR5</f>
        <v>37365</v>
      </c>
      <c r="BR1" s="46">
        <f>'Weekly Raw'!BS5</f>
        <v>37372</v>
      </c>
      <c r="BS1" s="46">
        <f>'Weekly Raw'!BT5</f>
        <v>37379</v>
      </c>
      <c r="BT1" s="46">
        <f>'Weekly Raw'!BU5</f>
        <v>37386</v>
      </c>
      <c r="BU1" s="46">
        <f>'Weekly Raw'!BV5</f>
        <v>37393</v>
      </c>
      <c r="BV1" s="46">
        <f>'Weekly Raw'!BW5</f>
        <v>37400</v>
      </c>
      <c r="BW1" s="46">
        <f>'Weekly Raw'!BX5</f>
        <v>37407</v>
      </c>
      <c r="BX1" s="46">
        <f>'Weekly Raw'!BY5</f>
        <v>37414</v>
      </c>
      <c r="BY1" s="46">
        <f>'Weekly Raw'!BZ5</f>
        <v>37421</v>
      </c>
      <c r="BZ1" s="46">
        <f>'Weekly Raw'!CA5</f>
        <v>37428</v>
      </c>
      <c r="CA1" s="46">
        <f>'Weekly Raw'!CB5</f>
        <v>37435</v>
      </c>
      <c r="CB1" s="46">
        <f>'Weekly Raw'!CC5</f>
        <v>37442</v>
      </c>
      <c r="CC1" s="46">
        <f>'Weekly Raw'!CD5</f>
        <v>37449</v>
      </c>
      <c r="CD1" s="46">
        <f>'Weekly Raw'!CE5</f>
        <v>37456</v>
      </c>
      <c r="CE1" s="46">
        <f>'Weekly Raw'!CF5</f>
        <v>37463</v>
      </c>
      <c r="CF1" s="46">
        <f>'Weekly Raw'!CG5</f>
        <v>37470</v>
      </c>
      <c r="CG1" s="46">
        <f>'Weekly Raw'!CH5</f>
        <v>37477</v>
      </c>
      <c r="CH1" s="46">
        <f>'Weekly Raw'!CI5</f>
        <v>37484</v>
      </c>
      <c r="CI1" s="46">
        <f>'Weekly Raw'!CJ5</f>
        <v>37491</v>
      </c>
      <c r="CJ1" s="46">
        <f>'Weekly Raw'!CK5</f>
        <v>37498</v>
      </c>
      <c r="CK1" s="46">
        <f>'Weekly Raw'!CL5</f>
        <v>37505</v>
      </c>
      <c r="CL1" s="46">
        <f>'Weekly Raw'!CM5</f>
        <v>37512</v>
      </c>
      <c r="CM1" s="46">
        <f>'Weekly Raw'!CN5</f>
        <v>37519</v>
      </c>
      <c r="CN1" s="46">
        <f>'Weekly Raw'!CO5</f>
        <v>37526</v>
      </c>
      <c r="CO1" s="46">
        <f>'Weekly Raw'!CP5</f>
        <v>37533</v>
      </c>
      <c r="CP1" s="46">
        <f>'Weekly Raw'!CQ5</f>
        <v>37540</v>
      </c>
      <c r="CQ1" s="46">
        <f>'Weekly Raw'!CR5</f>
        <v>37547</v>
      </c>
      <c r="CR1" s="46">
        <f>'Weekly Raw'!CS5</f>
        <v>37554</v>
      </c>
      <c r="CS1" s="46">
        <f>'Weekly Raw'!CT5</f>
        <v>37561</v>
      </c>
      <c r="CT1" s="46">
        <f>'Weekly Raw'!CU5</f>
        <v>37568</v>
      </c>
      <c r="CU1" s="46">
        <f>'Weekly Raw'!CV5</f>
        <v>37575</v>
      </c>
      <c r="CV1" s="46">
        <f>'Weekly Raw'!CW5</f>
        <v>37582</v>
      </c>
      <c r="CW1" s="46">
        <f>'Weekly Raw'!CX5</f>
        <v>37589</v>
      </c>
      <c r="CX1" s="46">
        <f>'Weekly Raw'!CY5</f>
        <v>37596</v>
      </c>
      <c r="CY1" s="46">
        <f>'Weekly Raw'!CZ5</f>
        <v>37603</v>
      </c>
      <c r="CZ1" s="46">
        <f>'Weekly Raw'!DA5</f>
        <v>37610</v>
      </c>
      <c r="DA1" s="46">
        <f>'Weekly Raw'!DB5</f>
        <v>37617</v>
      </c>
      <c r="DB1" s="46">
        <f>'Weekly Raw'!DC5</f>
        <v>37624</v>
      </c>
      <c r="DC1" s="46">
        <f>'Weekly Raw'!DD5</f>
        <v>37631</v>
      </c>
      <c r="DD1" s="46">
        <f>'Weekly Raw'!DE5</f>
        <v>37638</v>
      </c>
      <c r="DE1" s="46">
        <f>'Weekly Raw'!DF5</f>
        <v>37645</v>
      </c>
      <c r="DF1" s="46">
        <f>'Weekly Raw'!DG5</f>
        <v>37652</v>
      </c>
      <c r="DG1" s="46">
        <f>'Weekly Raw'!DH5</f>
        <v>37659</v>
      </c>
      <c r="DH1" s="46">
        <f>'Weekly Raw'!DI5</f>
        <v>37666</v>
      </c>
      <c r="DI1" s="46">
        <f>'Weekly Raw'!DJ5</f>
        <v>37673</v>
      </c>
      <c r="DJ1" s="46">
        <f>'Weekly Raw'!DK5</f>
        <v>37680</v>
      </c>
      <c r="DK1" s="46">
        <f>'Weekly Raw'!DL5</f>
        <v>37687</v>
      </c>
      <c r="DL1" s="46">
        <f>'Weekly Raw'!DM5</f>
        <v>37694</v>
      </c>
      <c r="DM1" s="46">
        <f>'Weekly Raw'!DN5</f>
        <v>37701</v>
      </c>
      <c r="DN1" s="46">
        <f>'Weekly Raw'!DO5</f>
        <v>37708</v>
      </c>
      <c r="DO1" s="46">
        <f>'Weekly Raw'!DP5</f>
        <v>37715</v>
      </c>
      <c r="DP1" s="46">
        <f>'Weekly Raw'!DQ5</f>
        <v>37722</v>
      </c>
      <c r="DQ1" s="46">
        <f>'Weekly Raw'!DR5</f>
        <v>37729</v>
      </c>
      <c r="DR1" s="46">
        <f>'Weekly Raw'!DS5</f>
        <v>37736</v>
      </c>
      <c r="DS1" s="46">
        <f>'Weekly Raw'!DT5</f>
        <v>37743</v>
      </c>
      <c r="DT1" s="46">
        <f>'Weekly Raw'!DU5</f>
        <v>37750</v>
      </c>
      <c r="DU1" s="46">
        <f>'Weekly Raw'!DV5</f>
        <v>37757</v>
      </c>
      <c r="DV1" s="46">
        <f>'Weekly Raw'!DW5</f>
        <v>37764</v>
      </c>
      <c r="DW1" s="46">
        <f>'Weekly Raw'!DX5</f>
        <v>37771</v>
      </c>
      <c r="DX1" s="46">
        <f>'Weekly Raw'!DY5</f>
        <v>37778</v>
      </c>
      <c r="DY1" s="46">
        <f>'Weekly Raw'!DZ5</f>
        <v>37785</v>
      </c>
      <c r="DZ1" s="46">
        <f>'Weekly Raw'!EA5</f>
        <v>37792</v>
      </c>
      <c r="EA1" s="46">
        <f>'Weekly Raw'!EB5</f>
        <v>37799</v>
      </c>
      <c r="EB1" s="46">
        <f>'Weekly Raw'!EC5</f>
        <v>37806</v>
      </c>
      <c r="EC1" s="46">
        <f>'Weekly Raw'!ED5</f>
        <v>37813</v>
      </c>
      <c r="ED1" s="46">
        <f>'Weekly Raw'!EE5</f>
        <v>37820</v>
      </c>
      <c r="EE1" s="46">
        <f>'Weekly Raw'!EF5</f>
        <v>37827</v>
      </c>
      <c r="EF1" s="46">
        <f>'Weekly Raw'!EG5</f>
        <v>37834</v>
      </c>
      <c r="EG1" s="46">
        <f>'Weekly Raw'!EH5</f>
        <v>37841</v>
      </c>
      <c r="EH1" s="46">
        <f>'Weekly Raw'!EI5</f>
        <v>37848</v>
      </c>
      <c r="EI1" s="46">
        <f>'Weekly Raw'!EJ5</f>
        <v>37855</v>
      </c>
      <c r="EJ1" s="46">
        <f>'Weekly Raw'!EK5</f>
        <v>37862</v>
      </c>
      <c r="EK1" s="46">
        <f>'Weekly Raw'!EL5</f>
        <v>37869</v>
      </c>
      <c r="EL1" s="46">
        <f>'Weekly Raw'!EM5</f>
        <v>37876</v>
      </c>
      <c r="EM1" s="46">
        <f>'Weekly Raw'!EN5</f>
        <v>37883</v>
      </c>
      <c r="EN1" s="46">
        <f>'Weekly Raw'!EO5</f>
        <v>37890</v>
      </c>
      <c r="EO1" s="46">
        <f>'Weekly Raw'!EP5</f>
        <v>37897</v>
      </c>
      <c r="EP1" s="46">
        <f>'Weekly Raw'!EQ5</f>
        <v>37904</v>
      </c>
      <c r="EQ1" s="46">
        <f>'Weekly Raw'!ER5</f>
        <v>37911</v>
      </c>
      <c r="ER1" s="46">
        <f>'Weekly Raw'!ES5</f>
        <v>37918</v>
      </c>
      <c r="ES1" s="46">
        <f>'Weekly Raw'!ET5</f>
        <v>37925</v>
      </c>
      <c r="ET1" s="46">
        <f>'Weekly Raw'!EU5</f>
        <v>37932</v>
      </c>
      <c r="EU1" s="46">
        <f>'Weekly Raw'!EV5</f>
        <v>37939</v>
      </c>
      <c r="EV1" s="46">
        <f>'Weekly Raw'!EW5</f>
        <v>37946</v>
      </c>
      <c r="EW1" s="46">
        <f>'Weekly Raw'!EX5</f>
        <v>37953</v>
      </c>
      <c r="EX1" s="46">
        <f>'Weekly Raw'!EY5</f>
        <v>37960</v>
      </c>
      <c r="EY1" s="46">
        <f>'Weekly Raw'!EZ5</f>
        <v>37967</v>
      </c>
      <c r="EZ1" s="46">
        <f>'Weekly Raw'!FA5</f>
        <v>37974</v>
      </c>
      <c r="FA1" s="46">
        <f>'Weekly Raw'!FB5</f>
        <v>37981</v>
      </c>
      <c r="FB1" s="46">
        <f>'Weekly Raw'!FC5</f>
        <v>37988</v>
      </c>
      <c r="FC1" s="46">
        <f>'Weekly Raw'!FD5</f>
        <v>37995</v>
      </c>
      <c r="FD1" s="46">
        <f>'Weekly Raw'!FE5</f>
        <v>38002</v>
      </c>
      <c r="FE1" s="46">
        <f>'Weekly Raw'!FF5</f>
        <v>38009</v>
      </c>
      <c r="FF1" s="46">
        <f>'Weekly Raw'!FG5</f>
        <v>38016</v>
      </c>
      <c r="FG1" s="46">
        <f>'Weekly Raw'!FH5</f>
        <v>38023</v>
      </c>
      <c r="FH1" s="46">
        <f>'Weekly Raw'!FI5</f>
        <v>38030</v>
      </c>
      <c r="FI1" s="46">
        <f>'Weekly Raw'!FJ5</f>
        <v>38037</v>
      </c>
      <c r="FJ1" s="46">
        <f>'Weekly Raw'!FK5</f>
        <v>38044</v>
      </c>
      <c r="FK1" s="46">
        <f>'Weekly Raw'!FL5</f>
        <v>38051</v>
      </c>
      <c r="FL1" s="46">
        <f>'Weekly Raw'!FM5</f>
        <v>38058</v>
      </c>
      <c r="FM1" s="46">
        <f>'Weekly Raw'!FN5</f>
        <v>38065</v>
      </c>
      <c r="FN1" s="46">
        <f>'Weekly Raw'!FO5</f>
        <v>38072</v>
      </c>
      <c r="FO1" s="46">
        <f>'Weekly Raw'!FP5</f>
        <v>38079</v>
      </c>
      <c r="FP1" s="46">
        <f>'Weekly Raw'!FQ5</f>
        <v>38086</v>
      </c>
      <c r="FQ1" s="46">
        <f>'Weekly Raw'!FR5</f>
        <v>38093</v>
      </c>
      <c r="FR1" s="46">
        <f>'Weekly Raw'!FS5</f>
        <v>38100</v>
      </c>
      <c r="FS1" s="46">
        <f>'Weekly Raw'!FT5</f>
        <v>38107</v>
      </c>
      <c r="FT1" s="46">
        <f>'Weekly Raw'!FU5</f>
        <v>38114</v>
      </c>
      <c r="FU1" s="46">
        <f>'Weekly Raw'!FV5</f>
        <v>38121</v>
      </c>
      <c r="FV1" s="46">
        <f>'Weekly Raw'!FW5</f>
        <v>38128</v>
      </c>
      <c r="FW1" s="46">
        <f>'Weekly Raw'!FX5</f>
        <v>38135</v>
      </c>
      <c r="FX1" s="46">
        <f>'Weekly Raw'!FY5</f>
        <v>38142</v>
      </c>
      <c r="FY1" s="46">
        <f>'Weekly Raw'!FZ5</f>
        <v>38149</v>
      </c>
      <c r="FZ1" s="46">
        <f>'Weekly Raw'!GA5</f>
        <v>38156</v>
      </c>
      <c r="GA1" s="46">
        <f>'Weekly Raw'!GB5</f>
        <v>38163</v>
      </c>
      <c r="GB1" s="46">
        <f>'Weekly Raw'!GC5</f>
        <v>38170</v>
      </c>
      <c r="GC1" s="46">
        <f>'Weekly Raw'!GD5</f>
        <v>38177</v>
      </c>
      <c r="GD1" s="46">
        <f>'Weekly Raw'!GE5</f>
        <v>38184</v>
      </c>
      <c r="GE1" s="46">
        <f>'Weekly Raw'!GF5</f>
        <v>38191</v>
      </c>
      <c r="GF1" s="46">
        <f>'Weekly Raw'!GG5</f>
        <v>38198</v>
      </c>
      <c r="GG1" s="46">
        <f>'Weekly Raw'!GH5</f>
        <v>38205</v>
      </c>
      <c r="GH1" s="46">
        <f>'Weekly Raw'!GI5</f>
        <v>38212</v>
      </c>
      <c r="GI1" s="46">
        <f>'Weekly Raw'!GJ5</f>
        <v>38219</v>
      </c>
      <c r="GJ1" s="46">
        <f>'Weekly Raw'!GK5</f>
        <v>38226</v>
      </c>
      <c r="GK1" s="46">
        <f>'Weekly Raw'!GL5</f>
        <v>38233</v>
      </c>
      <c r="GL1" s="46">
        <f>'Weekly Raw'!GM5</f>
        <v>38240</v>
      </c>
      <c r="GM1" s="46">
        <f>'Weekly Raw'!GN5</f>
        <v>38247</v>
      </c>
      <c r="GN1" s="46">
        <f>'Weekly Raw'!GO5</f>
        <v>38254</v>
      </c>
      <c r="GO1" s="46">
        <f>'Weekly Raw'!GP5</f>
        <v>38261</v>
      </c>
      <c r="GP1" s="46">
        <f>'Weekly Raw'!GQ5</f>
        <v>38268</v>
      </c>
      <c r="GQ1" s="46">
        <f>'Weekly Raw'!GR5</f>
        <v>38275</v>
      </c>
      <c r="GR1" s="46">
        <f>'Weekly Raw'!GS5</f>
        <v>38282</v>
      </c>
      <c r="GS1" s="46">
        <f>'Weekly Raw'!GT5</f>
        <v>38289</v>
      </c>
      <c r="GT1" s="46">
        <f>'Weekly Raw'!GU5</f>
        <v>38296</v>
      </c>
      <c r="GU1" s="46">
        <f>'Weekly Raw'!GV5</f>
        <v>38303</v>
      </c>
      <c r="GV1" s="46">
        <f>'Weekly Raw'!GW5</f>
        <v>38310</v>
      </c>
      <c r="GW1" s="46">
        <f>'Weekly Raw'!GX5</f>
        <v>38317</v>
      </c>
      <c r="GX1" s="46">
        <f>'Weekly Raw'!GY5</f>
        <v>38324</v>
      </c>
      <c r="GY1" s="46">
        <f>'Weekly Raw'!GZ5</f>
        <v>38331</v>
      </c>
      <c r="GZ1" s="46">
        <f>'Weekly Raw'!HA5</f>
        <v>38338</v>
      </c>
      <c r="HA1" s="46">
        <f>'Weekly Raw'!HB5</f>
        <v>38345</v>
      </c>
      <c r="HB1" s="46">
        <f>'Weekly Raw'!HC5</f>
        <v>38352</v>
      </c>
      <c r="HC1" s="46">
        <f>'Weekly Raw'!HD5</f>
        <v>38359</v>
      </c>
      <c r="HD1" s="46">
        <f>'Weekly Raw'!HE5</f>
        <v>38366</v>
      </c>
      <c r="HE1" s="46">
        <f>'Weekly Raw'!HF5</f>
        <v>38373</v>
      </c>
      <c r="HF1" s="46">
        <f>'Weekly Raw'!HG5</f>
        <v>38380</v>
      </c>
      <c r="HG1" s="46">
        <f>'Weekly Raw'!HH5</f>
        <v>38387</v>
      </c>
      <c r="HH1" s="46">
        <f>'Weekly Raw'!HI5</f>
        <v>38394</v>
      </c>
      <c r="HI1" s="46">
        <f>'Weekly Raw'!HJ5</f>
        <v>38401</v>
      </c>
      <c r="HJ1" s="46">
        <f>'Weekly Raw'!HK5</f>
        <v>38408</v>
      </c>
      <c r="HK1" s="46">
        <f>'Weekly Raw'!HL5</f>
        <v>38415</v>
      </c>
      <c r="HL1" s="46">
        <f>'Weekly Raw'!HM5</f>
        <v>38422</v>
      </c>
      <c r="HM1" s="46">
        <f>'Weekly Raw'!HN5</f>
        <v>38429</v>
      </c>
      <c r="HN1" s="46">
        <f>'Weekly Raw'!HO5</f>
        <v>38436</v>
      </c>
      <c r="HO1" s="46">
        <f>'Weekly Raw'!HP5</f>
        <v>38443</v>
      </c>
      <c r="HP1" s="46">
        <f>'Weekly Raw'!HQ5</f>
        <v>38450</v>
      </c>
      <c r="HQ1" s="46">
        <f>'Weekly Raw'!HR5</f>
        <v>38457</v>
      </c>
      <c r="HR1" s="46">
        <f>'Weekly Raw'!HS5</f>
        <v>38464</v>
      </c>
      <c r="HS1" s="46">
        <f>'Weekly Raw'!HT5</f>
        <v>38471</v>
      </c>
      <c r="HT1" s="46">
        <f>'Weekly Raw'!HU5</f>
        <v>38478</v>
      </c>
      <c r="HU1" s="46">
        <f>'Weekly Raw'!HV5</f>
        <v>38485</v>
      </c>
      <c r="HV1" s="46">
        <f>'Weekly Raw'!HW5</f>
        <v>38492</v>
      </c>
      <c r="HW1" s="46">
        <f>'Weekly Raw'!HX5</f>
        <v>38499</v>
      </c>
      <c r="HX1" s="46">
        <f>'Weekly Raw'!HY5</f>
        <v>38506</v>
      </c>
      <c r="HY1" s="46">
        <f>'Weekly Raw'!HZ5</f>
        <v>38513</v>
      </c>
      <c r="HZ1" s="46">
        <f>'Weekly Raw'!IA5</f>
        <v>38520</v>
      </c>
      <c r="IA1" s="46">
        <f>'Weekly Raw'!IB5</f>
        <v>38527</v>
      </c>
      <c r="IB1" s="46">
        <f>'Weekly Raw'!IC5</f>
        <v>38534</v>
      </c>
      <c r="IC1" s="46">
        <f>'Weekly Raw'!ID5</f>
        <v>38541</v>
      </c>
      <c r="ID1" s="46">
        <f>'Weekly Raw'!IE5</f>
        <v>38548</v>
      </c>
      <c r="IE1" s="46">
        <f>'Weekly Raw'!IF5</f>
        <v>38555</v>
      </c>
      <c r="IF1" s="46">
        <f>'Weekly Raw'!IG5</f>
        <v>38562</v>
      </c>
      <c r="IG1" s="46">
        <f>'Weekly Raw'!IH5</f>
        <v>38569</v>
      </c>
      <c r="IH1" s="46">
        <f>'Weekly Raw'!II5</f>
        <v>38576</v>
      </c>
      <c r="II1" s="46">
        <f>'Weekly Raw'!IJ5</f>
        <v>38583</v>
      </c>
      <c r="IJ1" s="46">
        <f>'Weekly Raw'!IK5</f>
        <v>38590</v>
      </c>
      <c r="IK1" s="46">
        <f>'Weekly Raw'!IL5</f>
        <v>38597</v>
      </c>
      <c r="IL1" s="46">
        <f>'Weekly Raw'!IM5</f>
        <v>38604</v>
      </c>
      <c r="IM1" s="46">
        <f>'Weekly Raw'!IN5</f>
        <v>38611</v>
      </c>
      <c r="IN1" s="46">
        <f>'Weekly Raw'!IO5</f>
        <v>38618</v>
      </c>
      <c r="IO1" s="46">
        <f>'Weekly Raw'!IP5</f>
        <v>38625</v>
      </c>
      <c r="IP1" s="46">
        <f>'Weekly Raw'!IQ5</f>
        <v>38632</v>
      </c>
      <c r="IQ1" s="46">
        <f>'Weekly Raw'!IR5</f>
        <v>38639</v>
      </c>
      <c r="IR1" s="46">
        <f>'Weekly Raw'!IS5</f>
        <v>38646</v>
      </c>
      <c r="IS1" s="46">
        <f>'Weekly Raw'!IT5</f>
        <v>38653</v>
      </c>
      <c r="IT1" s="46">
        <f>'Weekly Raw'!IU5</f>
        <v>38660</v>
      </c>
      <c r="IU1" s="46">
        <f>'Weekly Raw'!IV5</f>
        <v>38667</v>
      </c>
      <c r="IV1" s="46">
        <f>'Weekly Raw'!IW5</f>
        <v>38674</v>
      </c>
      <c r="IW1" s="46">
        <f>'Weekly Raw'!IX5</f>
        <v>38681</v>
      </c>
      <c r="IX1" s="46">
        <f>'Weekly Raw'!IY5</f>
        <v>38688</v>
      </c>
      <c r="IY1" s="46">
        <f>'Weekly Raw'!IZ5</f>
        <v>38695</v>
      </c>
      <c r="IZ1" s="46">
        <f>'Weekly Raw'!JA5</f>
        <v>38702</v>
      </c>
      <c r="JA1" s="46">
        <f>'Weekly Raw'!JB5</f>
        <v>38709</v>
      </c>
      <c r="JB1" s="46">
        <f>'Weekly Raw'!JC5</f>
        <v>38716</v>
      </c>
      <c r="JC1" s="46">
        <f>'Weekly Raw'!JD5</f>
        <v>38723</v>
      </c>
      <c r="JD1" s="46">
        <f>'Weekly Raw'!JE5</f>
        <v>38730</v>
      </c>
      <c r="JE1" s="46">
        <f>'Weekly Raw'!JF5</f>
        <v>38737</v>
      </c>
      <c r="JF1" s="46">
        <f>'Weekly Raw'!JG5</f>
        <v>38744</v>
      </c>
      <c r="JG1" s="46">
        <f>'Weekly Raw'!JH5</f>
        <v>38751</v>
      </c>
      <c r="JH1" s="46">
        <f>'Weekly Raw'!JI5</f>
        <v>38758</v>
      </c>
      <c r="JI1" s="46">
        <f>'Weekly Raw'!JJ5</f>
        <v>38765</v>
      </c>
      <c r="JJ1" s="46">
        <f>'Weekly Raw'!JK5</f>
        <v>38772</v>
      </c>
      <c r="JK1" s="46">
        <f>'Weekly Raw'!JL5</f>
        <v>38779</v>
      </c>
      <c r="JL1" s="46">
        <f>'Weekly Raw'!JM5</f>
        <v>38786</v>
      </c>
      <c r="JM1" s="46">
        <f>'Weekly Raw'!JN5</f>
        <v>38793</v>
      </c>
      <c r="JN1" s="46">
        <f>'Weekly Raw'!JO5</f>
        <v>38800</v>
      </c>
      <c r="JO1" s="46">
        <f>'Weekly Raw'!JP5</f>
        <v>38807</v>
      </c>
      <c r="JP1" s="46">
        <f>'Weekly Raw'!JQ5</f>
        <v>38814</v>
      </c>
      <c r="JQ1" s="46">
        <f>'Weekly Raw'!JR5</f>
        <v>38821</v>
      </c>
      <c r="JR1" s="46">
        <f>'Weekly Raw'!JS5</f>
        <v>38828</v>
      </c>
      <c r="JS1" s="46">
        <f>'Weekly Raw'!JT5</f>
        <v>38835</v>
      </c>
      <c r="JT1" s="46">
        <f>'Weekly Raw'!JU5</f>
        <v>38842</v>
      </c>
      <c r="JU1" s="46">
        <f>'Weekly Raw'!JV5</f>
        <v>38849</v>
      </c>
      <c r="JV1" s="46">
        <f>'Weekly Raw'!JW5</f>
        <v>38856</v>
      </c>
      <c r="JW1" s="46">
        <f>'Weekly Raw'!JX5</f>
        <v>38863</v>
      </c>
      <c r="JX1" s="46">
        <f>'Weekly Raw'!JY5</f>
        <v>38870</v>
      </c>
      <c r="JY1" s="46">
        <f>'Weekly Raw'!JZ5</f>
        <v>38877</v>
      </c>
      <c r="JZ1" s="46">
        <f>'Weekly Raw'!KA5</f>
        <v>38884</v>
      </c>
      <c r="KA1" s="46">
        <f>'Weekly Raw'!KB5</f>
        <v>38891</v>
      </c>
      <c r="KB1" s="46">
        <f>'Weekly Raw'!KC5</f>
        <v>38898</v>
      </c>
      <c r="KC1" s="46">
        <f>'Weekly Raw'!KD5</f>
        <v>38905</v>
      </c>
      <c r="KD1" s="46">
        <f>'Weekly Raw'!KE5</f>
        <v>38912</v>
      </c>
      <c r="KE1" s="46">
        <f>'Weekly Raw'!KF5</f>
        <v>38919</v>
      </c>
      <c r="KF1" s="46">
        <f>'Weekly Raw'!KG5</f>
        <v>38926</v>
      </c>
      <c r="KG1" s="46">
        <f>'Weekly Raw'!KH5</f>
        <v>38933</v>
      </c>
      <c r="KH1" s="46">
        <f>'Weekly Raw'!KI5</f>
        <v>38940</v>
      </c>
      <c r="KI1" s="46">
        <f>'Weekly Raw'!KJ5</f>
        <v>38947</v>
      </c>
      <c r="KJ1" s="46">
        <f>'Weekly Raw'!KK5</f>
        <v>38954</v>
      </c>
      <c r="KK1" s="46">
        <f>'Weekly Raw'!KL5</f>
        <v>38961</v>
      </c>
      <c r="KL1" s="46">
        <f>'Weekly Raw'!KM5</f>
        <v>38968</v>
      </c>
      <c r="KM1" s="46">
        <f>'Weekly Raw'!KN5</f>
        <v>38975</v>
      </c>
      <c r="KN1" s="46">
        <f>'Weekly Raw'!KO5</f>
        <v>38982</v>
      </c>
      <c r="KO1" s="46">
        <f>'Weekly Raw'!KP5</f>
        <v>38989</v>
      </c>
      <c r="KP1" s="46">
        <f>'Weekly Raw'!KQ5</f>
        <v>38996</v>
      </c>
      <c r="KQ1" s="46">
        <f>'Weekly Raw'!KR5</f>
        <v>39003</v>
      </c>
      <c r="KR1" s="46">
        <f>'Weekly Raw'!KS5</f>
        <v>39010</v>
      </c>
      <c r="KS1" s="46">
        <f>'Weekly Raw'!KT5</f>
        <v>39017</v>
      </c>
      <c r="KT1" s="46">
        <f>'Weekly Raw'!KU5</f>
        <v>39024</v>
      </c>
      <c r="KU1" s="46">
        <f>'Weekly Raw'!KV5</f>
        <v>39031</v>
      </c>
      <c r="KV1" s="46">
        <f>'Weekly Raw'!KW5</f>
        <v>39038</v>
      </c>
      <c r="KW1" s="46">
        <f>'Weekly Raw'!KX5</f>
        <v>39045</v>
      </c>
      <c r="KX1" s="46">
        <f>'Weekly Raw'!KY5</f>
        <v>39052</v>
      </c>
      <c r="KY1" s="46">
        <f>'Weekly Raw'!KZ5</f>
        <v>39059</v>
      </c>
      <c r="KZ1" s="46">
        <f>'Weekly Raw'!LA5</f>
        <v>39066</v>
      </c>
      <c r="LA1" s="46">
        <f>'Weekly Raw'!LB5</f>
        <v>39073</v>
      </c>
      <c r="LB1" s="46">
        <f>'Weekly Raw'!LC5</f>
        <v>39080</v>
      </c>
      <c r="LC1" s="46">
        <f>'Weekly Raw'!LD5</f>
        <v>39087</v>
      </c>
      <c r="LD1" s="46">
        <f>'Weekly Raw'!LE5</f>
        <v>39094</v>
      </c>
      <c r="LE1" s="46">
        <f>'Weekly Raw'!LF5</f>
        <v>39101</v>
      </c>
      <c r="LF1" s="46">
        <f>'Weekly Raw'!LG5</f>
        <v>39108</v>
      </c>
      <c r="LG1" s="46">
        <f>'Weekly Raw'!LH5</f>
        <v>39115</v>
      </c>
      <c r="LH1" s="46">
        <f>'Weekly Raw'!LI5</f>
        <v>39122</v>
      </c>
      <c r="LI1" s="46">
        <f>'Weekly Raw'!LJ5</f>
        <v>39129</v>
      </c>
      <c r="LJ1" s="46">
        <f>'Weekly Raw'!LK5</f>
        <v>39136</v>
      </c>
      <c r="LK1" s="46">
        <f>'Weekly Raw'!LL5</f>
        <v>39143</v>
      </c>
      <c r="LL1" s="46">
        <f>'Weekly Raw'!LM5</f>
        <v>39150</v>
      </c>
      <c r="LM1" s="46">
        <f>'Weekly Raw'!LN5</f>
        <v>39157</v>
      </c>
      <c r="LN1" s="46">
        <f>'Weekly Raw'!LO5</f>
        <v>39164</v>
      </c>
      <c r="LO1" s="46">
        <f>'Weekly Raw'!LP5</f>
        <v>39171</v>
      </c>
      <c r="LP1" s="46">
        <f>'Weekly Raw'!LQ5</f>
        <v>39178</v>
      </c>
      <c r="LQ1" s="46">
        <f>'Weekly Raw'!LR5</f>
        <v>39185</v>
      </c>
      <c r="LR1" s="46">
        <f>'Weekly Raw'!LS5</f>
        <v>39192</v>
      </c>
      <c r="LS1" s="46">
        <f>'Weekly Raw'!LT5</f>
        <v>39199</v>
      </c>
      <c r="LT1" s="46">
        <f>'Weekly Raw'!LU5</f>
        <v>39206</v>
      </c>
      <c r="LU1" s="46">
        <f>'Weekly Raw'!LV5</f>
        <v>39213</v>
      </c>
      <c r="LV1" s="46">
        <f>'Weekly Raw'!LW5</f>
        <v>39220</v>
      </c>
      <c r="LW1" s="46">
        <f>'Weekly Raw'!LX5</f>
        <v>39227</v>
      </c>
      <c r="LX1" s="46">
        <f>'Weekly Raw'!LY5</f>
        <v>39234</v>
      </c>
      <c r="LY1" s="46">
        <f>'Weekly Raw'!LZ5</f>
        <v>39241</v>
      </c>
      <c r="LZ1" s="46">
        <f>'Weekly Raw'!MA5</f>
        <v>39248</v>
      </c>
      <c r="MA1" s="46">
        <f>'Weekly Raw'!MB5</f>
        <v>39255</v>
      </c>
      <c r="MB1" s="46">
        <f>'Weekly Raw'!MC5</f>
        <v>39262</v>
      </c>
      <c r="MC1" s="46">
        <f>'Weekly Raw'!MD5</f>
        <v>39269</v>
      </c>
      <c r="MD1" s="46">
        <f>'Weekly Raw'!ME5</f>
        <v>39276</v>
      </c>
      <c r="ME1" s="46">
        <f>'Weekly Raw'!MF5</f>
        <v>39283</v>
      </c>
      <c r="MF1" s="46">
        <f>'Weekly Raw'!MG5</f>
        <v>39290</v>
      </c>
      <c r="MG1" s="46">
        <f>'Weekly Raw'!MH5</f>
        <v>39297</v>
      </c>
      <c r="MH1" s="46">
        <f>'Weekly Raw'!MI5</f>
        <v>39304</v>
      </c>
      <c r="MI1" s="46">
        <f>'Weekly Raw'!MJ5</f>
        <v>39311</v>
      </c>
      <c r="MJ1" s="46">
        <f>'Weekly Raw'!MK5</f>
        <v>39318</v>
      </c>
      <c r="MK1" s="46">
        <f>'Weekly Raw'!ML5</f>
        <v>39325</v>
      </c>
      <c r="ML1" s="46">
        <f>'Weekly Raw'!MM5</f>
        <v>39332</v>
      </c>
      <c r="MM1" s="46">
        <f>'Weekly Raw'!MN5</f>
        <v>39339</v>
      </c>
      <c r="MN1" s="46">
        <f>'Weekly Raw'!MO5</f>
        <v>39346</v>
      </c>
      <c r="MO1" s="46">
        <f>'Weekly Raw'!MP5</f>
        <v>39353</v>
      </c>
      <c r="MP1" s="46">
        <f>'Weekly Raw'!MQ5</f>
        <v>39360</v>
      </c>
      <c r="MQ1" s="46">
        <f>'Weekly Raw'!MR5</f>
        <v>39367</v>
      </c>
      <c r="MR1" s="46">
        <f>'Weekly Raw'!MS5</f>
        <v>39374</v>
      </c>
      <c r="MS1" s="46">
        <f>'Weekly Raw'!MT5</f>
        <v>39381</v>
      </c>
      <c r="MT1" s="46">
        <f>'Weekly Raw'!MU5</f>
        <v>39388</v>
      </c>
      <c r="MU1" s="46">
        <f>'Weekly Raw'!MV5</f>
        <v>39395</v>
      </c>
      <c r="MV1" s="46">
        <f>'Weekly Raw'!MW5</f>
        <v>39402</v>
      </c>
      <c r="MW1" s="46">
        <f>'Weekly Raw'!MX5</f>
        <v>39409</v>
      </c>
      <c r="MX1" s="46">
        <f>'Weekly Raw'!MY5</f>
        <v>39416</v>
      </c>
      <c r="MY1" s="46">
        <f>'Weekly Raw'!MZ5</f>
        <v>39423</v>
      </c>
      <c r="MZ1" s="46">
        <f>'Weekly Raw'!NA5</f>
        <v>39430</v>
      </c>
      <c r="NA1" s="46">
        <f>'Weekly Raw'!NB5</f>
        <v>39437</v>
      </c>
      <c r="NB1" s="46">
        <f>'Weekly Raw'!NC5</f>
        <v>39444</v>
      </c>
      <c r="NC1" s="46">
        <f>'Weekly Raw'!ND5</f>
        <v>39451</v>
      </c>
      <c r="ND1" s="46">
        <f>'Weekly Raw'!NE5</f>
        <v>39458</v>
      </c>
      <c r="NE1" s="46">
        <f>'Weekly Raw'!NF5</f>
        <v>39465</v>
      </c>
      <c r="NF1" s="46">
        <f>'Weekly Raw'!NG5</f>
        <v>39472</v>
      </c>
      <c r="NG1" s="46">
        <f>'Weekly Raw'!NH5</f>
        <v>39479</v>
      </c>
      <c r="NH1" s="46">
        <f>'Weekly Raw'!NI5</f>
        <v>39486</v>
      </c>
      <c r="NI1" s="46">
        <f>'Weekly Raw'!NJ5</f>
        <v>39493</v>
      </c>
      <c r="NJ1" s="46">
        <f>'Weekly Raw'!NK5</f>
        <v>39500</v>
      </c>
      <c r="NK1" s="46">
        <f>'Weekly Raw'!NL5</f>
        <v>39507</v>
      </c>
      <c r="NL1" s="46">
        <f>'Weekly Raw'!NM5</f>
        <v>39514</v>
      </c>
      <c r="NM1" s="46">
        <f>'Weekly Raw'!NN5</f>
        <v>39521</v>
      </c>
      <c r="NN1" s="46">
        <f>'Weekly Raw'!NO5</f>
        <v>39528</v>
      </c>
      <c r="NO1" s="46">
        <f>'Weekly Raw'!NP5</f>
        <v>39535</v>
      </c>
      <c r="NP1" s="46">
        <f>'Weekly Raw'!NQ5</f>
        <v>39542</v>
      </c>
      <c r="NQ1" s="46">
        <f>'Weekly Raw'!NR5</f>
        <v>39549</v>
      </c>
      <c r="NR1" s="46">
        <f>'Weekly Raw'!NS5</f>
        <v>39556</v>
      </c>
      <c r="NS1" s="46">
        <f>'Weekly Raw'!NT5</f>
        <v>39563</v>
      </c>
      <c r="NT1" s="46">
        <f>'Weekly Raw'!NU5</f>
        <v>39570</v>
      </c>
      <c r="NU1" s="46">
        <f>'Weekly Raw'!NV5</f>
        <v>39577</v>
      </c>
      <c r="NV1" s="46">
        <f>'Weekly Raw'!NW5</f>
        <v>39584</v>
      </c>
      <c r="NW1" s="46">
        <f>'Weekly Raw'!NX5</f>
        <v>39591</v>
      </c>
      <c r="NX1" s="46">
        <f>'Weekly Raw'!NY5</f>
        <v>39598</v>
      </c>
      <c r="NY1" s="46">
        <f>'Weekly Raw'!NZ5</f>
        <v>39605</v>
      </c>
      <c r="NZ1" s="46">
        <f>'Weekly Raw'!OA5</f>
        <v>39612</v>
      </c>
      <c r="OA1" s="46">
        <f>'Weekly Raw'!OB5</f>
        <v>39619</v>
      </c>
      <c r="OB1" s="46">
        <f>'Weekly Raw'!OC5</f>
        <v>39626</v>
      </c>
      <c r="OC1" s="46">
        <f>'Weekly Raw'!OD5</f>
        <v>39633</v>
      </c>
      <c r="OD1" s="46">
        <f>'Weekly Raw'!OE5</f>
        <v>39640</v>
      </c>
      <c r="OE1" s="46">
        <f>'Weekly Raw'!OF5</f>
        <v>39647</v>
      </c>
      <c r="OF1" s="46">
        <f>'Weekly Raw'!OG5</f>
        <v>39654</v>
      </c>
      <c r="OG1" s="46">
        <f>'Weekly Raw'!OH5</f>
        <v>39661</v>
      </c>
      <c r="OH1" s="46">
        <f>'Weekly Raw'!OI5</f>
        <v>39668</v>
      </c>
      <c r="OI1" s="46">
        <f>'Weekly Raw'!OJ5</f>
        <v>39675</v>
      </c>
      <c r="OJ1" s="46">
        <f>'Weekly Raw'!OK5</f>
        <v>39682</v>
      </c>
      <c r="OK1" s="46">
        <f>'Weekly Raw'!OL5</f>
        <v>39689</v>
      </c>
      <c r="OL1" s="46">
        <f>'Weekly Raw'!OM5</f>
        <v>39696</v>
      </c>
      <c r="OM1" s="46">
        <f>'Weekly Raw'!ON5</f>
        <v>39703</v>
      </c>
      <c r="ON1" s="46">
        <f>'Weekly Raw'!OO5</f>
        <v>39710</v>
      </c>
      <c r="OO1" s="46">
        <f>'Weekly Raw'!OP5</f>
        <v>39717</v>
      </c>
      <c r="OP1" s="46">
        <f>'Weekly Raw'!OQ5</f>
        <v>39724</v>
      </c>
      <c r="OQ1" s="46">
        <f>'Weekly Raw'!OR5</f>
        <v>39731</v>
      </c>
      <c r="OR1" s="46">
        <f>'Weekly Raw'!OS5</f>
        <v>39738</v>
      </c>
      <c r="OS1" s="46">
        <f>'Weekly Raw'!OT5</f>
        <v>39745</v>
      </c>
      <c r="OT1" s="46">
        <f>'Weekly Raw'!OU5</f>
        <v>39752</v>
      </c>
      <c r="OU1" s="46">
        <f>'Weekly Raw'!OV5</f>
        <v>39759</v>
      </c>
      <c r="OV1" s="46">
        <f>'Weekly Raw'!OW5</f>
        <v>39766</v>
      </c>
      <c r="OW1" s="46">
        <f>'Weekly Raw'!OX5</f>
        <v>39773</v>
      </c>
      <c r="OX1" s="46">
        <f>'Weekly Raw'!OY5</f>
        <v>39780</v>
      </c>
      <c r="OY1" s="46">
        <f>'Weekly Raw'!OZ5</f>
        <v>39787</v>
      </c>
      <c r="OZ1" s="46">
        <f>'Weekly Raw'!PA5</f>
        <v>39794</v>
      </c>
      <c r="PA1" s="46">
        <f>'Weekly Raw'!PB5</f>
        <v>39801</v>
      </c>
      <c r="PB1" s="46">
        <f>'Weekly Raw'!PC5</f>
        <v>39808</v>
      </c>
      <c r="PC1" s="46">
        <f>'Weekly Raw'!PD5</f>
        <v>39815</v>
      </c>
      <c r="PD1" s="46">
        <f>'Weekly Raw'!PE5</f>
        <v>39822</v>
      </c>
      <c r="PE1" s="46">
        <f>'Weekly Raw'!PF5</f>
        <v>39829</v>
      </c>
      <c r="PF1" s="46">
        <f>'Weekly Raw'!PG5</f>
        <v>39836</v>
      </c>
      <c r="PG1" s="46">
        <f>'Weekly Raw'!PH5</f>
        <v>39843</v>
      </c>
      <c r="PH1" s="46">
        <f>'Weekly Raw'!PI5</f>
        <v>39850</v>
      </c>
      <c r="PI1" s="46">
        <f>'Weekly Raw'!PJ5</f>
        <v>39857</v>
      </c>
      <c r="PJ1" s="46">
        <f>'Weekly Raw'!PK5</f>
        <v>39864</v>
      </c>
      <c r="PK1" s="46">
        <f>'Weekly Raw'!PL5</f>
        <v>39871</v>
      </c>
      <c r="PL1" s="46">
        <f>'Weekly Raw'!PM5</f>
        <v>39878</v>
      </c>
      <c r="PM1" s="46">
        <f>'Weekly Raw'!PN5</f>
        <v>39885</v>
      </c>
      <c r="PN1" s="46">
        <f>'Weekly Raw'!PO5</f>
        <v>39892</v>
      </c>
      <c r="PO1" s="46">
        <f>'Weekly Raw'!PP5</f>
        <v>39899</v>
      </c>
      <c r="PP1" s="46">
        <f>'Weekly Raw'!PQ5</f>
        <v>39906</v>
      </c>
      <c r="PQ1" s="46">
        <f>'Weekly Raw'!PR5</f>
        <v>39913</v>
      </c>
      <c r="PR1" s="46">
        <f>'Weekly Raw'!PS5</f>
        <v>39920</v>
      </c>
      <c r="PS1" s="46">
        <f>'Weekly Raw'!PT5</f>
        <v>39927</v>
      </c>
      <c r="PT1" s="46">
        <f>'Weekly Raw'!PU5</f>
        <v>39934</v>
      </c>
      <c r="PU1" s="46">
        <f>'Weekly Raw'!PV5</f>
        <v>39941</v>
      </c>
      <c r="PV1" s="46">
        <f>'Weekly Raw'!PW5</f>
        <v>39948</v>
      </c>
      <c r="PW1" s="46">
        <f>'Weekly Raw'!PX5</f>
        <v>39955</v>
      </c>
      <c r="PX1" s="46">
        <f>'Weekly Raw'!PY5</f>
        <v>39962</v>
      </c>
      <c r="PY1" s="46">
        <f>'Weekly Raw'!PZ5</f>
        <v>39969</v>
      </c>
      <c r="PZ1" s="46">
        <f>'Weekly Raw'!QA5</f>
        <v>39976</v>
      </c>
      <c r="QA1" s="46">
        <f>'Weekly Raw'!QB5</f>
        <v>39983</v>
      </c>
      <c r="QB1" s="46">
        <f>'Weekly Raw'!QC5</f>
        <v>39990</v>
      </c>
      <c r="QC1" s="46">
        <f>'Weekly Raw'!QD5</f>
        <v>39997</v>
      </c>
      <c r="QD1" s="46">
        <f>'Weekly Raw'!QE5</f>
        <v>40004</v>
      </c>
      <c r="QE1" s="46">
        <f>'Weekly Raw'!QF5</f>
        <v>40011</v>
      </c>
      <c r="QF1" s="46">
        <f>'Weekly Raw'!QG5</f>
        <v>40018</v>
      </c>
      <c r="QG1" s="46">
        <f>'Weekly Raw'!QH5</f>
        <v>40025</v>
      </c>
      <c r="QH1" s="46">
        <f>'Weekly Raw'!QI5</f>
        <v>40032</v>
      </c>
      <c r="QI1" s="46">
        <f>'Weekly Raw'!QJ5</f>
        <v>40039</v>
      </c>
      <c r="QJ1" s="46">
        <f>'Weekly Raw'!QK5</f>
        <v>40046</v>
      </c>
      <c r="QK1" s="46">
        <f>'Weekly Raw'!QL5</f>
        <v>40053</v>
      </c>
      <c r="QL1" s="46">
        <f>'Weekly Raw'!QM5</f>
        <v>40060</v>
      </c>
      <c r="QM1" s="46">
        <f>'Weekly Raw'!QN5</f>
        <v>40067</v>
      </c>
      <c r="QN1" s="46">
        <f>'Weekly Raw'!QO5</f>
        <v>40074</v>
      </c>
      <c r="QO1" s="46">
        <f>'Weekly Raw'!QP5</f>
        <v>40081</v>
      </c>
      <c r="QP1" s="46">
        <f>'Weekly Raw'!QQ5</f>
        <v>40088</v>
      </c>
      <c r="QQ1" s="46">
        <f>'Weekly Raw'!QR5</f>
        <v>40095</v>
      </c>
      <c r="QR1" s="46">
        <f>'Weekly Raw'!QS5</f>
        <v>40102</v>
      </c>
      <c r="QS1" s="46">
        <f>'Weekly Raw'!QT5</f>
        <v>40109</v>
      </c>
      <c r="QT1" s="46">
        <f>'Weekly Raw'!QU5</f>
        <v>40116</v>
      </c>
      <c r="QU1" s="46">
        <f>'Weekly Raw'!QV5</f>
        <v>40123</v>
      </c>
      <c r="QV1" s="46">
        <f>'Weekly Raw'!QW5</f>
        <v>40130</v>
      </c>
      <c r="QW1" s="46">
        <f>'Weekly Raw'!QX5</f>
        <v>40137</v>
      </c>
      <c r="QX1" s="46">
        <f>'Weekly Raw'!QY5</f>
        <v>40144</v>
      </c>
      <c r="QY1" s="46">
        <f>'Weekly Raw'!QZ5</f>
        <v>40151</v>
      </c>
      <c r="QZ1" s="46">
        <f>'Weekly Raw'!RA5</f>
        <v>40158</v>
      </c>
      <c r="RA1" s="46">
        <f>'Weekly Raw'!RB5</f>
        <v>40165</v>
      </c>
      <c r="RB1" s="46">
        <f>'Weekly Raw'!RC5</f>
        <v>40172</v>
      </c>
      <c r="RC1" s="46">
        <f>'Weekly Raw'!RD5</f>
        <v>40179</v>
      </c>
      <c r="RD1" s="46">
        <f>'Weekly Raw'!RE5</f>
        <v>40186</v>
      </c>
      <c r="RE1" s="46">
        <f>'Weekly Raw'!RF5</f>
        <v>40193</v>
      </c>
      <c r="RF1" s="46">
        <f>'Weekly Raw'!RG5</f>
        <v>40200</v>
      </c>
      <c r="RG1" s="46">
        <f>'Weekly Raw'!RH5</f>
        <v>40207</v>
      </c>
      <c r="RH1" s="46">
        <f>'Weekly Raw'!RI5</f>
        <v>40214</v>
      </c>
      <c r="RI1" s="46">
        <f>'Weekly Raw'!RJ5</f>
        <v>40221</v>
      </c>
      <c r="RJ1" s="46">
        <f>'Weekly Raw'!RK5</f>
        <v>40228</v>
      </c>
      <c r="RK1" s="46">
        <f>'Weekly Raw'!RL5</f>
        <v>40235</v>
      </c>
      <c r="RL1" s="46">
        <f>'Weekly Raw'!RM5</f>
        <v>40242</v>
      </c>
      <c r="RM1" s="46">
        <f>'Weekly Raw'!RN5</f>
        <v>40249</v>
      </c>
      <c r="RN1" s="46">
        <f>'Weekly Raw'!RO5</f>
        <v>40256</v>
      </c>
      <c r="RO1" s="46">
        <f>'Weekly Raw'!RP5</f>
        <v>40263</v>
      </c>
      <c r="RP1" s="46">
        <f>'Weekly Raw'!RQ5</f>
        <v>40270</v>
      </c>
      <c r="RQ1" s="46">
        <f>'Weekly Raw'!RR5</f>
        <v>40277</v>
      </c>
      <c r="RR1" s="46">
        <f>'Weekly Raw'!RS5</f>
        <v>40284</v>
      </c>
      <c r="RS1" s="46">
        <f>'Weekly Raw'!RT5</f>
        <v>40291</v>
      </c>
      <c r="RT1" s="46">
        <f>'Weekly Raw'!RU5</f>
        <v>40298</v>
      </c>
      <c r="RU1" s="46">
        <f>'Weekly Raw'!RV5</f>
        <v>40305</v>
      </c>
      <c r="RV1" s="46">
        <f>'Weekly Raw'!RW5</f>
        <v>40312</v>
      </c>
      <c r="RW1" s="46">
        <f>'Weekly Raw'!RX5</f>
        <v>40319</v>
      </c>
      <c r="RX1" s="46">
        <f>'Weekly Raw'!RY5</f>
        <v>40326</v>
      </c>
      <c r="RY1" s="46">
        <f>'Weekly Raw'!RZ5</f>
        <v>40333</v>
      </c>
      <c r="RZ1" s="46">
        <f>'Weekly Raw'!SA5</f>
        <v>40340</v>
      </c>
      <c r="SA1" s="46">
        <f>'Weekly Raw'!SB5</f>
        <v>40347</v>
      </c>
      <c r="SB1" s="46">
        <f>'Weekly Raw'!SC5</f>
        <v>40354</v>
      </c>
      <c r="SC1" s="46">
        <f>'Weekly Raw'!SD5</f>
        <v>40361</v>
      </c>
      <c r="SD1" s="46">
        <f>'Weekly Raw'!SE5</f>
        <v>40368</v>
      </c>
      <c r="SE1" s="46">
        <f>'Weekly Raw'!SF5</f>
        <v>40375</v>
      </c>
      <c r="SF1" s="46">
        <f>'Weekly Raw'!SG5</f>
        <v>40382</v>
      </c>
      <c r="SG1" s="46">
        <f>'Weekly Raw'!SH5</f>
        <v>40389</v>
      </c>
      <c r="SH1" s="46">
        <f>'Weekly Raw'!SI5</f>
        <v>40396</v>
      </c>
      <c r="SI1" s="46">
        <f>'Weekly Raw'!SJ5</f>
        <v>40403</v>
      </c>
      <c r="SJ1" s="46">
        <f>'Weekly Raw'!SK5</f>
        <v>40410</v>
      </c>
      <c r="SK1" s="46">
        <f>'Weekly Raw'!SL5</f>
        <v>40417</v>
      </c>
      <c r="SL1" s="46">
        <f>'Weekly Raw'!SM5</f>
        <v>40424</v>
      </c>
      <c r="SM1" s="46">
        <f>'Weekly Raw'!SN5</f>
        <v>40431</v>
      </c>
      <c r="SN1" s="46">
        <f>'Weekly Raw'!SO5</f>
        <v>40438</v>
      </c>
      <c r="SO1" s="46">
        <f>'Weekly Raw'!SP5</f>
        <v>40445</v>
      </c>
      <c r="SP1" s="46">
        <f>'Weekly Raw'!SQ5</f>
        <v>40452</v>
      </c>
      <c r="SQ1" s="46">
        <f>'Weekly Raw'!SR5</f>
        <v>40459</v>
      </c>
      <c r="SR1" s="46">
        <f>'Weekly Raw'!SS5</f>
        <v>40466</v>
      </c>
      <c r="SS1" s="46">
        <f>'Weekly Raw'!ST5</f>
        <v>40473</v>
      </c>
      <c r="ST1" s="46">
        <f>'Weekly Raw'!SU5</f>
        <v>40480</v>
      </c>
      <c r="SU1" s="46">
        <f>'Weekly Raw'!SV5</f>
        <v>40487</v>
      </c>
      <c r="SV1" s="46">
        <f>'Weekly Raw'!SW5</f>
        <v>40494</v>
      </c>
      <c r="SW1" s="46">
        <f>'Weekly Raw'!SX5</f>
        <v>40501</v>
      </c>
      <c r="SX1" s="46">
        <f>'Weekly Raw'!SY5</f>
        <v>40508</v>
      </c>
      <c r="SY1" s="46">
        <f>'Weekly Raw'!SZ5</f>
        <v>40515</v>
      </c>
      <c r="SZ1" s="46">
        <f>'Weekly Raw'!TA5</f>
        <v>40522</v>
      </c>
      <c r="TA1" s="46">
        <f>'Weekly Raw'!TB5</f>
        <v>40529</v>
      </c>
      <c r="TB1" s="46">
        <f>'Weekly Raw'!TC5</f>
        <v>40536</v>
      </c>
      <c r="TC1" s="46">
        <f>'Weekly Raw'!TD5</f>
        <v>40543</v>
      </c>
      <c r="TD1" s="46">
        <f>'Weekly Raw'!TE5</f>
        <v>40550</v>
      </c>
      <c r="TE1" s="46">
        <f>'Weekly Raw'!TF5</f>
        <v>40557</v>
      </c>
      <c r="TF1" s="46">
        <f>'Weekly Raw'!TG5</f>
        <v>40564</v>
      </c>
      <c r="TG1" s="46">
        <f>'Weekly Raw'!TH5</f>
        <v>40571</v>
      </c>
      <c r="TH1" s="46">
        <f>'Weekly Raw'!TI5</f>
        <v>40578</v>
      </c>
      <c r="TI1" s="46">
        <f>'Weekly Raw'!TJ5</f>
        <v>40585</v>
      </c>
      <c r="TJ1" s="46">
        <f>'Weekly Raw'!TK5</f>
        <v>40592</v>
      </c>
      <c r="TK1" s="46">
        <f>'Weekly Raw'!TL5</f>
        <v>40599</v>
      </c>
      <c r="TL1" s="46">
        <f>'Weekly Raw'!TM5</f>
        <v>40606</v>
      </c>
      <c r="TM1" s="46">
        <f>'Weekly Raw'!TN5</f>
        <v>40613</v>
      </c>
      <c r="TN1" s="46">
        <f>'Weekly Raw'!TO5</f>
        <v>40620</v>
      </c>
      <c r="TO1" s="46">
        <f>'Weekly Raw'!TP5</f>
        <v>40627</v>
      </c>
      <c r="TP1" s="46">
        <f>'Weekly Raw'!TQ5</f>
        <v>40634</v>
      </c>
      <c r="TQ1" s="46">
        <f>'Weekly Raw'!TR5</f>
        <v>40641</v>
      </c>
      <c r="TR1" s="46">
        <f>'Weekly Raw'!TS5</f>
        <v>40648</v>
      </c>
      <c r="TS1" s="46">
        <f>'Weekly Raw'!TT5</f>
        <v>40655</v>
      </c>
      <c r="TT1" s="46">
        <f>'Weekly Raw'!TU5</f>
        <v>40662</v>
      </c>
      <c r="TU1" s="46">
        <f>'Weekly Raw'!TV5</f>
        <v>40669</v>
      </c>
      <c r="TV1" s="46">
        <f>'Weekly Raw'!TW5</f>
        <v>40676</v>
      </c>
      <c r="TW1" s="46">
        <f>'Weekly Raw'!TX5</f>
        <v>40683</v>
      </c>
      <c r="TX1" s="46">
        <f>'Weekly Raw'!TY5</f>
        <v>40690</v>
      </c>
      <c r="TY1" s="46">
        <f>'Weekly Raw'!TZ5</f>
        <v>40697</v>
      </c>
      <c r="TZ1" s="46">
        <f>'Weekly Raw'!UA5</f>
        <v>40704</v>
      </c>
      <c r="UA1" s="46">
        <f>'Weekly Raw'!UB5</f>
        <v>40711</v>
      </c>
      <c r="UB1" s="46">
        <f>'Weekly Raw'!UC5</f>
        <v>40718</v>
      </c>
      <c r="UC1" s="46">
        <f>'Weekly Raw'!UD5</f>
        <v>40725</v>
      </c>
      <c r="UD1" s="46">
        <f>'Weekly Raw'!UE5</f>
        <v>40732</v>
      </c>
      <c r="UE1" s="46">
        <f>'Weekly Raw'!UF5</f>
        <v>40739</v>
      </c>
      <c r="UF1" s="46">
        <f>'Weekly Raw'!UG5</f>
        <v>40746</v>
      </c>
      <c r="UG1" s="46">
        <f>'Weekly Raw'!UH5</f>
        <v>40753</v>
      </c>
      <c r="UH1" s="46">
        <f>'Weekly Raw'!UI5</f>
        <v>40760</v>
      </c>
      <c r="UI1" s="46">
        <f>'Weekly Raw'!UJ5</f>
        <v>40767</v>
      </c>
      <c r="UJ1" s="46">
        <f>'Weekly Raw'!UK5</f>
        <v>40774</v>
      </c>
      <c r="UK1" s="46">
        <f>'Weekly Raw'!UL5</f>
        <v>40781</v>
      </c>
      <c r="UL1" s="46">
        <f>'Weekly Raw'!UM5</f>
        <v>40788</v>
      </c>
      <c r="UM1" s="46">
        <f>'Weekly Raw'!UN5</f>
        <v>40795</v>
      </c>
      <c r="UN1" s="46">
        <f>'Weekly Raw'!UO5</f>
        <v>40802</v>
      </c>
      <c r="UO1" s="46">
        <f>'Weekly Raw'!UP5</f>
        <v>40809</v>
      </c>
      <c r="UP1" s="46">
        <f>'Weekly Raw'!UQ5</f>
        <v>40816</v>
      </c>
      <c r="UQ1" s="46">
        <f>'Weekly Raw'!UR5</f>
        <v>40823</v>
      </c>
      <c r="UR1" s="46">
        <f>'Weekly Raw'!US5</f>
        <v>40830</v>
      </c>
      <c r="US1" s="46">
        <f>'Weekly Raw'!UT5</f>
        <v>40837</v>
      </c>
      <c r="UT1" s="46">
        <f>'Weekly Raw'!UU5</f>
        <v>40844</v>
      </c>
      <c r="UU1" s="46">
        <f>'Weekly Raw'!UV5</f>
        <v>40851</v>
      </c>
      <c r="UV1" s="46">
        <f>'Weekly Raw'!UW5</f>
        <v>40858</v>
      </c>
      <c r="UW1" s="46">
        <f>'Weekly Raw'!UX5</f>
        <v>40865</v>
      </c>
      <c r="UX1" s="46">
        <f>'Weekly Raw'!UY5</f>
        <v>40872</v>
      </c>
      <c r="UY1" s="46">
        <f>'Weekly Raw'!UZ5</f>
        <v>40879</v>
      </c>
      <c r="UZ1" s="46">
        <f>'Weekly Raw'!VA5</f>
        <v>40886</v>
      </c>
      <c r="VA1" s="46">
        <f>'Weekly Raw'!VB5</f>
        <v>40893</v>
      </c>
      <c r="VB1" s="46">
        <f>'Weekly Raw'!VC5</f>
        <v>40900</v>
      </c>
      <c r="VC1" s="46">
        <f>'Weekly Raw'!VD5</f>
        <v>40907</v>
      </c>
      <c r="VD1" s="46">
        <f>'Weekly Raw'!VE5</f>
        <v>40914</v>
      </c>
      <c r="VE1" s="46">
        <f>'Weekly Raw'!VF5</f>
        <v>40921</v>
      </c>
      <c r="VF1" s="46">
        <f>'Weekly Raw'!VG5</f>
        <v>40928</v>
      </c>
      <c r="VG1" s="46">
        <f>'Weekly Raw'!VH5</f>
        <v>40935</v>
      </c>
      <c r="VH1" s="46">
        <f>'Weekly Raw'!VI5</f>
        <v>40942</v>
      </c>
      <c r="VI1" s="46">
        <f>'Weekly Raw'!VJ5</f>
        <v>40949</v>
      </c>
      <c r="VJ1" s="46">
        <f>'Weekly Raw'!VK5</f>
        <v>40956</v>
      </c>
      <c r="VK1" s="46">
        <f>'Weekly Raw'!VL5</f>
        <v>40963</v>
      </c>
      <c r="VL1" s="46">
        <f>'Weekly Raw'!VM5</f>
        <v>40970</v>
      </c>
      <c r="VM1" s="46">
        <f>'Weekly Raw'!VN5</f>
        <v>40977</v>
      </c>
      <c r="VN1" s="46">
        <f>'Weekly Raw'!VO5</f>
        <v>40984</v>
      </c>
      <c r="VO1" s="46">
        <f>'Weekly Raw'!VP5</f>
        <v>40991</v>
      </c>
      <c r="VP1" s="46">
        <f>'Weekly Raw'!VQ5</f>
        <v>40998</v>
      </c>
      <c r="VQ1" s="46">
        <f>'Weekly Raw'!VR5</f>
        <v>41005</v>
      </c>
      <c r="VR1" s="46">
        <f>'Weekly Raw'!VS5</f>
        <v>41012</v>
      </c>
      <c r="VS1" s="46">
        <f>'Weekly Raw'!VT5</f>
        <v>41019</v>
      </c>
      <c r="VT1" s="46">
        <f>'Weekly Raw'!VU5</f>
        <v>41026</v>
      </c>
      <c r="VU1" s="46">
        <f>'Weekly Raw'!VV5</f>
        <v>41033</v>
      </c>
      <c r="VV1" s="46">
        <f>'Weekly Raw'!VW5</f>
        <v>41040</v>
      </c>
      <c r="VW1" s="46">
        <f>'Weekly Raw'!VX5</f>
        <v>41047</v>
      </c>
      <c r="VX1" s="46">
        <f>'Weekly Raw'!VY5</f>
        <v>41054</v>
      </c>
      <c r="VY1" s="46">
        <f>'Weekly Raw'!VZ5</f>
        <v>41061</v>
      </c>
      <c r="VZ1" s="46">
        <f>'Weekly Raw'!WA5</f>
        <v>41068</v>
      </c>
      <c r="WA1" s="46">
        <f>'Weekly Raw'!WB5</f>
        <v>41075</v>
      </c>
      <c r="WB1" s="46">
        <f>'Weekly Raw'!WC5</f>
        <v>41082</v>
      </c>
      <c r="WC1" s="46">
        <f>'Weekly Raw'!WD5</f>
        <v>41089</v>
      </c>
      <c r="WD1" s="46">
        <f>'Weekly Raw'!WE5</f>
        <v>41096</v>
      </c>
      <c r="WE1" s="46">
        <f>'Weekly Raw'!WF5</f>
        <v>41103</v>
      </c>
      <c r="WF1" s="46">
        <f>'Weekly Raw'!WG5</f>
        <v>41110</v>
      </c>
      <c r="WG1" s="46">
        <f>'Weekly Raw'!WH5</f>
        <v>41117</v>
      </c>
      <c r="WH1" s="46">
        <f>'Weekly Raw'!WI5</f>
        <v>41124</v>
      </c>
      <c r="WI1" s="46">
        <f>'Weekly Raw'!WJ5</f>
        <v>41131</v>
      </c>
      <c r="WJ1" s="46">
        <f>'Weekly Raw'!WK5</f>
        <v>41138</v>
      </c>
      <c r="WK1" s="46">
        <f>'Weekly Raw'!WL5</f>
        <v>41145</v>
      </c>
      <c r="WL1" s="46">
        <f>'Weekly Raw'!WM5</f>
        <v>41152</v>
      </c>
      <c r="WM1" s="46">
        <f>'Weekly Raw'!WN5</f>
        <v>41159</v>
      </c>
      <c r="WN1" s="46">
        <f>'Weekly Raw'!WO5</f>
        <v>41166</v>
      </c>
      <c r="WO1" s="46">
        <f>'Weekly Raw'!WP5</f>
        <v>41173</v>
      </c>
      <c r="WP1" s="46">
        <f>'Weekly Raw'!WQ5</f>
        <v>41180</v>
      </c>
      <c r="WQ1" s="46">
        <f>'Weekly Raw'!WR5</f>
        <v>41187</v>
      </c>
      <c r="WR1" s="46">
        <f>'Weekly Raw'!WS5</f>
        <v>41194</v>
      </c>
      <c r="WS1" s="46">
        <f>'Weekly Raw'!WT5</f>
        <v>41201</v>
      </c>
      <c r="WT1" s="46">
        <f>'Weekly Raw'!WU5</f>
        <v>41208</v>
      </c>
      <c r="WU1" s="46">
        <f>'Weekly Raw'!WV5</f>
        <v>41215</v>
      </c>
      <c r="WV1" s="46">
        <f>'Weekly Raw'!WW5</f>
        <v>41222</v>
      </c>
      <c r="WW1" s="46">
        <f>'Weekly Raw'!WX5</f>
        <v>41229</v>
      </c>
      <c r="WX1" s="46">
        <f>'Weekly Raw'!WY5</f>
        <v>41236</v>
      </c>
      <c r="WY1" s="46">
        <f>'Weekly Raw'!WZ5</f>
        <v>41243</v>
      </c>
      <c r="WZ1" s="46">
        <f>'Weekly Raw'!XA5</f>
        <v>41250</v>
      </c>
      <c r="XA1" s="46">
        <f>'Weekly Raw'!XB5</f>
        <v>41257</v>
      </c>
      <c r="XB1" s="46">
        <f>'Weekly Raw'!XC5</f>
        <v>41264</v>
      </c>
      <c r="XC1" s="46">
        <f>'Weekly Raw'!XD5</f>
        <v>41271</v>
      </c>
      <c r="XD1" s="46">
        <f>'Weekly Raw'!XE5</f>
        <v>41278</v>
      </c>
      <c r="XE1" s="46">
        <f>'Weekly Raw'!XF5</f>
        <v>41285</v>
      </c>
      <c r="XF1" s="46">
        <f>'Weekly Raw'!XG5</f>
        <v>41292</v>
      </c>
      <c r="XG1" s="46">
        <f>'Weekly Raw'!XH5</f>
        <v>41299</v>
      </c>
      <c r="XH1" s="46">
        <f>'Weekly Raw'!XI5</f>
        <v>41306</v>
      </c>
      <c r="XI1" s="46">
        <f>'Weekly Raw'!XJ5</f>
        <v>41313</v>
      </c>
      <c r="XJ1" s="46">
        <f>'Weekly Raw'!XK5</f>
        <v>41320</v>
      </c>
      <c r="XK1" s="46">
        <f>'Weekly Raw'!XL5</f>
        <v>41327</v>
      </c>
      <c r="XL1" s="46">
        <f>'Weekly Raw'!XM5</f>
        <v>41334</v>
      </c>
      <c r="XM1" s="46">
        <f>'Weekly Raw'!XN5</f>
        <v>41341</v>
      </c>
      <c r="XN1" s="46">
        <f>'Weekly Raw'!XO5</f>
        <v>41348</v>
      </c>
      <c r="XO1" s="46">
        <f>'Weekly Raw'!XP5</f>
        <v>41355</v>
      </c>
      <c r="XP1" s="46">
        <f>'Weekly Raw'!XQ5</f>
        <v>41362</v>
      </c>
      <c r="XQ1" s="46">
        <f>'Weekly Raw'!XR5</f>
        <v>41369</v>
      </c>
      <c r="XR1" s="46">
        <f>'Weekly Raw'!XS5</f>
        <v>41376</v>
      </c>
      <c r="XS1" s="46">
        <f>'Weekly Raw'!XT5</f>
        <v>41383</v>
      </c>
      <c r="XT1" s="46">
        <f>'Weekly Raw'!XU5</f>
        <v>41390</v>
      </c>
      <c r="XU1" s="46">
        <f>'Weekly Raw'!XV5</f>
        <v>41397</v>
      </c>
      <c r="XV1" s="46">
        <f>'Weekly Raw'!XW5</f>
        <v>41404</v>
      </c>
      <c r="XW1" s="46">
        <f>'Weekly Raw'!XX5</f>
        <v>41411</v>
      </c>
      <c r="XX1" s="46">
        <f>'Weekly Raw'!XY5</f>
        <v>41418</v>
      </c>
      <c r="XY1" s="46">
        <f>'Weekly Raw'!XZ5</f>
        <v>41425</v>
      </c>
      <c r="XZ1" s="46">
        <f>'Weekly Raw'!YA5</f>
        <v>41432</v>
      </c>
      <c r="YA1" s="46">
        <f>'Weekly Raw'!YB5</f>
        <v>41439</v>
      </c>
      <c r="YB1" s="46">
        <f>'Weekly Raw'!YC5</f>
        <v>41446</v>
      </c>
      <c r="YC1" s="46">
        <f>'Weekly Raw'!YD5</f>
        <v>41453</v>
      </c>
      <c r="YD1" s="46">
        <f>'Weekly Raw'!YE5</f>
        <v>41460</v>
      </c>
      <c r="YE1" s="46">
        <f>'Weekly Raw'!YF5</f>
        <v>41467</v>
      </c>
      <c r="YF1" s="46">
        <f>'Weekly Raw'!YG5</f>
        <v>41474</v>
      </c>
      <c r="YG1" s="46">
        <f>'Weekly Raw'!YH5</f>
        <v>41481</v>
      </c>
      <c r="YH1" s="46">
        <f>'Weekly Raw'!YI5</f>
        <v>41488</v>
      </c>
      <c r="YI1" s="46">
        <f>'Weekly Raw'!YJ5</f>
        <v>41495</v>
      </c>
      <c r="YJ1" s="46">
        <f>'Weekly Raw'!YK5</f>
        <v>41502</v>
      </c>
      <c r="YK1" s="46">
        <f>'Weekly Raw'!YL5</f>
        <v>41509</v>
      </c>
      <c r="YL1" s="46">
        <f>'Weekly Raw'!YM5</f>
        <v>41516</v>
      </c>
      <c r="YM1" s="46">
        <f>'Weekly Raw'!YN5</f>
        <v>41523</v>
      </c>
      <c r="YN1" s="46">
        <f>'Weekly Raw'!YO5</f>
        <v>41530</v>
      </c>
      <c r="YO1" s="46">
        <f>'Weekly Raw'!YP5</f>
        <v>41537</v>
      </c>
      <c r="YP1" s="46">
        <f>'Weekly Raw'!YQ5</f>
        <v>41544</v>
      </c>
      <c r="YQ1" s="46">
        <f>'Weekly Raw'!YR5</f>
        <v>41551</v>
      </c>
      <c r="YR1" s="46">
        <f>'Weekly Raw'!YS5</f>
        <v>41558</v>
      </c>
      <c r="YS1" s="46">
        <f>'Weekly Raw'!YT5</f>
        <v>41565</v>
      </c>
      <c r="YT1" s="46">
        <f>'Weekly Raw'!YU5</f>
        <v>41572</v>
      </c>
      <c r="YU1" s="46">
        <f>'Weekly Raw'!YV5</f>
        <v>41579</v>
      </c>
      <c r="YV1" s="46">
        <f>'Weekly Raw'!YW5</f>
        <v>41586</v>
      </c>
      <c r="YW1" s="46">
        <f>'Weekly Raw'!YX5</f>
        <v>41593</v>
      </c>
      <c r="YX1" s="46">
        <f>'Weekly Raw'!YY5</f>
        <v>41600</v>
      </c>
      <c r="YY1" s="46">
        <f>'Weekly Raw'!YZ5</f>
        <v>41607</v>
      </c>
      <c r="YZ1" s="46">
        <f>'Weekly Raw'!ZA5</f>
        <v>41614</v>
      </c>
      <c r="ZA1" s="46">
        <f>'Weekly Raw'!ZB5</f>
        <v>41621</v>
      </c>
      <c r="ZB1" s="46">
        <f>'Weekly Raw'!ZC5</f>
        <v>41628</v>
      </c>
      <c r="ZC1" s="46">
        <f>'Weekly Raw'!ZD5</f>
        <v>41635</v>
      </c>
      <c r="ZD1" s="46">
        <f>'Weekly Raw'!ZE5</f>
        <v>41642</v>
      </c>
      <c r="ZE1" s="46">
        <f>'Weekly Raw'!ZF5</f>
        <v>41649</v>
      </c>
      <c r="ZF1" s="46">
        <f>'Weekly Raw'!ZG5</f>
        <v>41656</v>
      </c>
      <c r="ZG1" s="46">
        <f>'Weekly Raw'!ZH5</f>
        <v>41663</v>
      </c>
      <c r="ZH1" s="46">
        <f>'Weekly Raw'!ZI5</f>
        <v>41670</v>
      </c>
      <c r="ZI1" s="46">
        <f>'Weekly Raw'!ZJ5</f>
        <v>41677</v>
      </c>
      <c r="ZJ1" s="46">
        <f>'Weekly Raw'!ZK5</f>
        <v>41684</v>
      </c>
      <c r="ZK1" s="46">
        <f>'Weekly Raw'!ZL5</f>
        <v>41691</v>
      </c>
      <c r="ZL1" s="46">
        <f>'Weekly Raw'!ZM5</f>
        <v>41698</v>
      </c>
      <c r="ZM1" s="46">
        <f>'Weekly Raw'!ZN5</f>
        <v>41705</v>
      </c>
      <c r="ZN1" s="46">
        <f>'Weekly Raw'!ZO5</f>
        <v>41712</v>
      </c>
      <c r="ZO1" s="46">
        <f>'Weekly Raw'!ZP5</f>
        <v>41719</v>
      </c>
      <c r="ZP1" s="46">
        <f>'Weekly Raw'!ZQ5</f>
        <v>41726</v>
      </c>
      <c r="ZQ1" s="46">
        <f>'Weekly Raw'!ZR5</f>
        <v>41733</v>
      </c>
      <c r="ZR1" s="46">
        <f>'Weekly Raw'!ZS5</f>
        <v>41740</v>
      </c>
      <c r="ZS1" s="46">
        <f>'Weekly Raw'!ZT5</f>
        <v>41747</v>
      </c>
      <c r="ZT1" s="46">
        <f>'Weekly Raw'!ZU5</f>
        <v>41754</v>
      </c>
      <c r="ZU1" s="46">
        <f>'Weekly Raw'!ZV5</f>
        <v>41761</v>
      </c>
      <c r="ZV1" s="46">
        <f>'Weekly Raw'!ZW5</f>
        <v>41768</v>
      </c>
      <c r="ZW1" s="46">
        <f>'Weekly Raw'!ZX5</f>
        <v>41775</v>
      </c>
      <c r="ZX1" s="46">
        <f>'Weekly Raw'!ZY5</f>
        <v>41782</v>
      </c>
      <c r="ZY1" s="46">
        <f>'Weekly Raw'!ZZ5</f>
        <v>41789</v>
      </c>
      <c r="ZZ1" s="46">
        <f>'Weekly Raw'!AAA5</f>
        <v>41796</v>
      </c>
      <c r="AAA1" s="46">
        <f>'Weekly Raw'!AAB5</f>
        <v>41803</v>
      </c>
      <c r="AAB1" s="46">
        <f>'Weekly Raw'!AAC5</f>
        <v>41810</v>
      </c>
      <c r="AAC1" s="46">
        <f>'Weekly Raw'!AAD5</f>
        <v>41817</v>
      </c>
      <c r="AAD1" s="46">
        <f>'Weekly Raw'!AAE5</f>
        <v>41824</v>
      </c>
      <c r="AAE1" s="46">
        <f>'Weekly Raw'!AAF5</f>
        <v>41831</v>
      </c>
      <c r="AAF1" s="46">
        <f>'Weekly Raw'!AAG5</f>
        <v>41838</v>
      </c>
      <c r="AAG1" s="46">
        <f>'Weekly Raw'!AAH5</f>
        <v>41845</v>
      </c>
      <c r="AAH1" s="46">
        <f>'Weekly Raw'!AAI5</f>
        <v>41852</v>
      </c>
      <c r="AAI1" s="46">
        <f>'Weekly Raw'!AAJ5</f>
        <v>41859</v>
      </c>
      <c r="AAJ1" s="46">
        <f>'Weekly Raw'!AAK5</f>
        <v>41866</v>
      </c>
      <c r="AAK1" s="46">
        <f>'Weekly Raw'!AAL5</f>
        <v>41873</v>
      </c>
      <c r="AAL1" s="46">
        <f>'Weekly Raw'!AAM5</f>
        <v>41880</v>
      </c>
      <c r="AAM1" s="46">
        <f>'Weekly Raw'!AAN5</f>
        <v>41887</v>
      </c>
      <c r="AAN1" s="46">
        <f>'Weekly Raw'!AAO5</f>
        <v>41894</v>
      </c>
      <c r="AAO1" s="46">
        <f>'Weekly Raw'!AAP5</f>
        <v>41901</v>
      </c>
      <c r="AAP1" s="46">
        <f>'Weekly Raw'!AAQ5</f>
        <v>41908</v>
      </c>
      <c r="AAQ1" s="46">
        <f>'Weekly Raw'!AAR5</f>
        <v>41915</v>
      </c>
      <c r="AAR1" s="46">
        <f>'Weekly Raw'!AAS5</f>
        <v>41922</v>
      </c>
      <c r="AAS1" s="46">
        <f>'Weekly Raw'!AAT5</f>
        <v>41929</v>
      </c>
      <c r="AAT1" s="46">
        <f>'Weekly Raw'!AAU5</f>
        <v>41936</v>
      </c>
      <c r="AAU1" s="46">
        <f>'Weekly Raw'!AAV5</f>
        <v>41943</v>
      </c>
      <c r="AAV1" s="46">
        <f>'Weekly Raw'!AAW5</f>
        <v>41950</v>
      </c>
      <c r="AAW1" s="46">
        <f>'Weekly Raw'!AAX5</f>
        <v>41957</v>
      </c>
      <c r="AAX1" s="46">
        <f>'Weekly Raw'!AAY5</f>
        <v>41964</v>
      </c>
      <c r="AAY1" s="46">
        <f>'Weekly Raw'!AAZ5</f>
        <v>41971</v>
      </c>
      <c r="AAZ1" s="46">
        <f>'Weekly Raw'!ABA5</f>
        <v>41978</v>
      </c>
      <c r="ABA1" s="46">
        <f>'Weekly Raw'!ABB5</f>
        <v>41985</v>
      </c>
      <c r="ABB1" s="46">
        <f>'Weekly Raw'!ABC5</f>
        <v>41992</v>
      </c>
      <c r="ABC1" s="46">
        <f>'Weekly Raw'!ABD5</f>
        <v>41999</v>
      </c>
      <c r="ABD1" s="46">
        <f>'Weekly Raw'!ABE5</f>
        <v>42006</v>
      </c>
      <c r="ABE1" s="46">
        <f>'Weekly Raw'!ABF5</f>
        <v>42013</v>
      </c>
      <c r="ABF1" s="46">
        <f>'Weekly Raw'!ABG5</f>
        <v>42020</v>
      </c>
      <c r="ABG1" s="46">
        <f>'Weekly Raw'!ABH5</f>
        <v>42027</v>
      </c>
      <c r="ABH1" s="46">
        <f>'Weekly Raw'!ABI5</f>
        <v>42034</v>
      </c>
      <c r="ABI1" s="46">
        <f>'Weekly Raw'!ABJ5</f>
        <v>42041</v>
      </c>
      <c r="ABJ1" s="46">
        <f>'Weekly Raw'!ABK5</f>
        <v>42048</v>
      </c>
      <c r="ABK1" s="46">
        <f>'Weekly Raw'!ABL5</f>
        <v>42055</v>
      </c>
      <c r="ABL1" s="46">
        <f>'Weekly Raw'!ABM5</f>
        <v>42062</v>
      </c>
      <c r="ABM1" s="46">
        <f>'Weekly Raw'!ABN5</f>
        <v>42069</v>
      </c>
      <c r="ABN1" s="46">
        <f>'Weekly Raw'!ABO5</f>
        <v>42076</v>
      </c>
      <c r="ABO1" s="46">
        <f>'Weekly Raw'!ABP5</f>
        <v>42083</v>
      </c>
      <c r="ABP1" s="46">
        <f>'Weekly Raw'!ABQ5</f>
        <v>42090</v>
      </c>
      <c r="ABQ1" s="46">
        <f>'Weekly Raw'!ABR5</f>
        <v>42097</v>
      </c>
      <c r="ABR1" s="46">
        <f>'Weekly Raw'!ABS5</f>
        <v>42104</v>
      </c>
      <c r="ABS1" s="46">
        <f>'Weekly Raw'!ABT5</f>
        <v>42111</v>
      </c>
      <c r="ABT1" s="46">
        <f>'Weekly Raw'!ABU5</f>
        <v>42118</v>
      </c>
      <c r="ABU1" s="46">
        <f>'Weekly Raw'!ABV5</f>
        <v>42125</v>
      </c>
      <c r="ABV1" s="46">
        <f>'Weekly Raw'!ABW5</f>
        <v>42132</v>
      </c>
      <c r="ABW1" s="46">
        <f>'Weekly Raw'!ABX5</f>
        <v>42139</v>
      </c>
      <c r="ABX1" s="46">
        <f>'Weekly Raw'!ABY5</f>
        <v>42146</v>
      </c>
      <c r="ABY1" s="46">
        <f>'Weekly Raw'!ABZ5</f>
        <v>42153</v>
      </c>
      <c r="ABZ1" s="46">
        <f>'Weekly Raw'!ACA5</f>
        <v>42160</v>
      </c>
      <c r="ACA1" s="46">
        <f>'Weekly Raw'!ACB5</f>
        <v>42167</v>
      </c>
      <c r="ACB1" s="46">
        <f>'Weekly Raw'!ACC5</f>
        <v>42174</v>
      </c>
      <c r="ACC1" s="46">
        <f>'Weekly Raw'!ACD5</f>
        <v>42181</v>
      </c>
      <c r="ACD1" s="46">
        <f>'Weekly Raw'!ACE5</f>
        <v>42188</v>
      </c>
      <c r="ACE1" s="46">
        <f>'Weekly Raw'!ACF5</f>
        <v>42195</v>
      </c>
      <c r="ACF1" s="46">
        <f>'Weekly Raw'!ACG5</f>
        <v>42202</v>
      </c>
      <c r="ACG1" s="46">
        <f>'Weekly Raw'!ACH5</f>
        <v>42209</v>
      </c>
      <c r="ACH1" s="46">
        <f>'Weekly Raw'!ACI5</f>
        <v>42216</v>
      </c>
      <c r="ACI1" s="46">
        <f>'Weekly Raw'!ACJ5</f>
        <v>42223</v>
      </c>
      <c r="ACJ1" s="46">
        <f>'Weekly Raw'!ACK5</f>
        <v>42230</v>
      </c>
      <c r="ACK1" s="46">
        <f>'Weekly Raw'!ACL5</f>
        <v>42237</v>
      </c>
      <c r="ACL1" s="46">
        <f>'Weekly Raw'!ACM5</f>
        <v>42244</v>
      </c>
      <c r="ACM1" s="46">
        <f>'Weekly Raw'!ACN5</f>
        <v>42251</v>
      </c>
      <c r="ACN1" s="46">
        <f>'Weekly Raw'!ACO5</f>
        <v>42258</v>
      </c>
      <c r="ACO1" s="46">
        <f>'Weekly Raw'!ACP5</f>
        <v>42265</v>
      </c>
      <c r="ACP1" s="46">
        <f>'Weekly Raw'!ACQ5</f>
        <v>42272</v>
      </c>
      <c r="ACQ1" s="46">
        <f>'Weekly Raw'!ACR5</f>
        <v>42279</v>
      </c>
      <c r="ACR1" s="46">
        <f>'Weekly Raw'!ACS5</f>
        <v>42286</v>
      </c>
      <c r="ACS1" s="46">
        <f>'Weekly Raw'!ACT5</f>
        <v>42293</v>
      </c>
      <c r="ACT1" s="46">
        <f>'Weekly Raw'!ACU5</f>
        <v>42300</v>
      </c>
      <c r="ACU1" s="46">
        <f>'Weekly Raw'!ACV5</f>
        <v>42307</v>
      </c>
      <c r="ACV1" s="46">
        <f>'Weekly Raw'!ACW5</f>
        <v>42314</v>
      </c>
      <c r="ACW1" s="46">
        <f>'Weekly Raw'!ACX5</f>
        <v>42321</v>
      </c>
      <c r="ACX1" s="46">
        <f>'Weekly Raw'!ACY5</f>
        <v>42328</v>
      </c>
      <c r="ACY1" s="46">
        <f>'Weekly Raw'!ACZ5</f>
        <v>42335</v>
      </c>
      <c r="ACZ1" s="46">
        <f>'Weekly Raw'!ADA5</f>
        <v>42342</v>
      </c>
      <c r="ADA1" s="46">
        <f>'Weekly Raw'!ADB5</f>
        <v>42349</v>
      </c>
      <c r="ADB1" s="46">
        <f>'Weekly Raw'!ADC5</f>
        <v>42356</v>
      </c>
      <c r="ADC1" s="46">
        <f>'Weekly Raw'!ADD5</f>
        <v>42363</v>
      </c>
      <c r="ADD1" s="46">
        <f>'Weekly Raw'!ADE5</f>
        <v>42370</v>
      </c>
      <c r="ADE1" s="46">
        <f>'Weekly Raw'!ADF5</f>
        <v>42377</v>
      </c>
      <c r="ADF1" s="46">
        <f>'Weekly Raw'!ADG5</f>
        <v>42384</v>
      </c>
      <c r="ADG1" s="46">
        <f>'Weekly Raw'!ADH5</f>
        <v>42391</v>
      </c>
      <c r="ADH1" s="46">
        <f>'Weekly Raw'!ADI5</f>
        <v>42398</v>
      </c>
      <c r="ADI1" s="46">
        <f>'Weekly Raw'!ADJ5</f>
        <v>42405</v>
      </c>
      <c r="ADJ1" s="46">
        <f>'Weekly Raw'!ADK5</f>
        <v>42412</v>
      </c>
      <c r="ADK1" s="46">
        <f>'Weekly Raw'!ADL5</f>
        <v>42419</v>
      </c>
      <c r="ADL1" s="46">
        <f>'Weekly Raw'!ADM5</f>
        <v>42426</v>
      </c>
      <c r="ADM1" s="46">
        <f>'Weekly Raw'!ADN5</f>
        <v>42433</v>
      </c>
      <c r="ADN1" s="46">
        <f>'Weekly Raw'!ADO5</f>
        <v>42440</v>
      </c>
      <c r="ADO1" s="46">
        <f>'Weekly Raw'!ADP5</f>
        <v>42447</v>
      </c>
      <c r="ADP1" s="46">
        <f>'Weekly Raw'!ADQ5</f>
        <v>42454</v>
      </c>
      <c r="ADQ1" s="46">
        <f>'Weekly Raw'!ADR5</f>
        <v>42461</v>
      </c>
      <c r="ADR1" s="46">
        <f>'Weekly Raw'!ADS5</f>
        <v>42468</v>
      </c>
      <c r="ADS1" s="46">
        <f>'Weekly Raw'!ADT5</f>
        <v>42475</v>
      </c>
      <c r="ADT1" s="46">
        <f>'Weekly Raw'!ADU5</f>
        <v>42482</v>
      </c>
      <c r="ADU1" s="46">
        <f>'Weekly Raw'!ADV5</f>
        <v>42489</v>
      </c>
      <c r="ADV1" s="46">
        <f>'Weekly Raw'!ADW5</f>
        <v>42496</v>
      </c>
      <c r="ADW1" s="46">
        <f>'Weekly Raw'!ADX5</f>
        <v>42503</v>
      </c>
      <c r="ADX1" s="46">
        <f>'Weekly Raw'!ADY5</f>
        <v>42510</v>
      </c>
      <c r="ADY1" s="46">
        <f>'Weekly Raw'!ADZ5</f>
        <v>42517</v>
      </c>
      <c r="ADZ1" s="46">
        <f>'Weekly Raw'!AEA5</f>
        <v>42524</v>
      </c>
      <c r="AEA1" s="46">
        <f>'Weekly Raw'!AEB5</f>
        <v>42531</v>
      </c>
      <c r="AEB1" s="46">
        <f>'Weekly Raw'!AEC5</f>
        <v>42538</v>
      </c>
      <c r="AEC1" s="46">
        <f>'Weekly Raw'!AED5</f>
        <v>42545</v>
      </c>
      <c r="AED1" s="46">
        <f>'Weekly Raw'!AEE5</f>
        <v>42552</v>
      </c>
      <c r="AEE1" s="46">
        <f>'Weekly Raw'!AEF5</f>
        <v>42559</v>
      </c>
      <c r="AEF1" s="46">
        <f>'Weekly Raw'!AEG5</f>
        <v>42566</v>
      </c>
      <c r="AEG1" s="46">
        <f>'Weekly Raw'!AEH5</f>
        <v>42573</v>
      </c>
      <c r="AEH1" s="46">
        <f>'Weekly Raw'!AEI5</f>
        <v>42580</v>
      </c>
      <c r="AEI1" s="46">
        <f>'Weekly Raw'!AEJ5</f>
        <v>42587</v>
      </c>
      <c r="AEJ1" s="46">
        <f>'Weekly Raw'!AEK5</f>
        <v>42594</v>
      </c>
      <c r="AEK1" s="46">
        <f>'Weekly Raw'!AEL5</f>
        <v>42601</v>
      </c>
      <c r="AEL1" s="46">
        <f>'Weekly Raw'!AEM5</f>
        <v>42608</v>
      </c>
      <c r="AEM1" s="46">
        <f>'Weekly Raw'!AEN5</f>
        <v>42615</v>
      </c>
      <c r="AEN1" s="46">
        <f>'Weekly Raw'!AEO5</f>
        <v>42622</v>
      </c>
      <c r="AEO1" s="46">
        <f>'Weekly Raw'!AEP5</f>
        <v>42629</v>
      </c>
      <c r="AEP1" s="46">
        <f>'Weekly Raw'!AEQ5</f>
        <v>42636</v>
      </c>
      <c r="AEQ1" s="46">
        <f>'Weekly Raw'!AER5</f>
        <v>42643</v>
      </c>
      <c r="AER1" s="46">
        <f>'Weekly Raw'!AES5</f>
        <v>42650</v>
      </c>
      <c r="AES1" s="46">
        <f>'Weekly Raw'!AET5</f>
        <v>42657</v>
      </c>
      <c r="AET1" s="46">
        <f>'Weekly Raw'!AEU5</f>
        <v>42664</v>
      </c>
      <c r="AEU1" s="46">
        <f>'Weekly Raw'!AEV5</f>
        <v>42671</v>
      </c>
      <c r="AEV1" s="46">
        <f>'Weekly Raw'!AEW5</f>
        <v>42678</v>
      </c>
      <c r="AEW1" s="46">
        <f>'Weekly Raw'!AEX5</f>
        <v>42685</v>
      </c>
      <c r="AEX1" s="46">
        <f>'Weekly Raw'!AEY5</f>
        <v>42692</v>
      </c>
      <c r="AEY1" s="46">
        <f>'Weekly Raw'!AEZ5</f>
        <v>42699</v>
      </c>
      <c r="AEZ1" s="46">
        <f>'Weekly Raw'!AFA5</f>
        <v>42706</v>
      </c>
      <c r="AFA1" s="46">
        <f>'Weekly Raw'!AFB5</f>
        <v>42713</v>
      </c>
      <c r="AFB1" s="46">
        <f>'Weekly Raw'!AFC5</f>
        <v>42720</v>
      </c>
      <c r="AFC1" s="46">
        <f>'Weekly Raw'!AFD5</f>
        <v>42727</v>
      </c>
      <c r="AFD1" s="46">
        <f>'Weekly Raw'!AFE5</f>
        <v>42734</v>
      </c>
      <c r="AFE1" s="46">
        <f>'Weekly Raw'!AFF5</f>
        <v>42741</v>
      </c>
      <c r="AFF1" s="46">
        <f>'Weekly Raw'!AFG5</f>
        <v>42748</v>
      </c>
      <c r="AFG1" s="46">
        <f>'Weekly Raw'!AFH5</f>
        <v>42755</v>
      </c>
      <c r="AFH1" s="46">
        <f>'Weekly Raw'!AFI5</f>
        <v>42762</v>
      </c>
      <c r="AFI1" s="46">
        <f>'Weekly Raw'!AFJ5</f>
        <v>42769</v>
      </c>
      <c r="AFJ1" s="46">
        <f>'Weekly Raw'!AFK5</f>
        <v>42776</v>
      </c>
      <c r="AFK1" s="46">
        <f>'Weekly Raw'!AFL5</f>
        <v>42783</v>
      </c>
      <c r="AFL1" s="46">
        <f>'Weekly Raw'!AFM5</f>
        <v>42790</v>
      </c>
      <c r="AFM1" s="46">
        <f>'Weekly Raw'!AFN5</f>
        <v>42797</v>
      </c>
      <c r="AFN1" s="46">
        <f>'Weekly Raw'!AFO5</f>
        <v>42804</v>
      </c>
      <c r="AFO1" s="46">
        <f>'Weekly Raw'!AFP5</f>
        <v>42811</v>
      </c>
      <c r="AFP1" s="46">
        <f>'Weekly Raw'!AFQ5</f>
        <v>42818</v>
      </c>
      <c r="AFQ1" s="46">
        <f>'Weekly Raw'!AFR5</f>
        <v>42825</v>
      </c>
      <c r="AFR1" s="46">
        <f>'Weekly Raw'!AFS5</f>
        <v>42832</v>
      </c>
      <c r="AFS1" s="46">
        <f>'Weekly Raw'!AFT5</f>
        <v>42839</v>
      </c>
      <c r="AFT1" s="46">
        <f>'Weekly Raw'!AFU5</f>
        <v>42846</v>
      </c>
      <c r="AFU1" s="46">
        <f>'Weekly Raw'!AFV5</f>
        <v>42853</v>
      </c>
      <c r="AFV1" s="46">
        <f>'Weekly Raw'!AFW5</f>
        <v>42860</v>
      </c>
      <c r="AFW1" s="46">
        <f>'Weekly Raw'!AFX5</f>
        <v>42867</v>
      </c>
      <c r="AFX1" s="46">
        <f>'Weekly Raw'!AFY5</f>
        <v>42874</v>
      </c>
      <c r="AFY1" s="46">
        <f>'Weekly Raw'!AFZ5</f>
        <v>42881</v>
      </c>
      <c r="AFZ1" s="46">
        <f>'Weekly Raw'!AGA5</f>
        <v>42888</v>
      </c>
      <c r="AGA1" s="46">
        <f>'Weekly Raw'!AGB5</f>
        <v>42895</v>
      </c>
      <c r="AGB1" s="46">
        <f>'Weekly Raw'!AGC5</f>
        <v>42902</v>
      </c>
      <c r="AGC1" s="46">
        <f>'Weekly Raw'!AGD5</f>
        <v>42909</v>
      </c>
      <c r="AGD1" s="46">
        <f>'Weekly Raw'!AGE5</f>
        <v>42916</v>
      </c>
      <c r="AGE1" s="46">
        <f>'Weekly Raw'!AGF5</f>
        <v>42923</v>
      </c>
      <c r="AGF1" s="46">
        <f>'Weekly Raw'!AGG5</f>
        <v>42930</v>
      </c>
      <c r="AGG1" s="46">
        <f>'Weekly Raw'!AGH5</f>
        <v>42937</v>
      </c>
      <c r="AGH1" s="46">
        <f>'Weekly Raw'!AGI5</f>
        <v>42944</v>
      </c>
      <c r="AGI1" s="46">
        <f>'Weekly Raw'!AGJ5</f>
        <v>42951</v>
      </c>
      <c r="AGJ1" s="46">
        <f>'Weekly Raw'!AGK5</f>
        <v>42958</v>
      </c>
      <c r="AGK1" s="46">
        <f>'Weekly Raw'!AGL5</f>
        <v>42965</v>
      </c>
      <c r="AGL1" s="46">
        <f>'Weekly Raw'!AGM5</f>
        <v>42972</v>
      </c>
      <c r="AGM1" s="46">
        <f>'Weekly Raw'!AGN5</f>
        <v>42979</v>
      </c>
      <c r="AGN1" s="46">
        <f>'Weekly Raw'!AGO5</f>
        <v>42986</v>
      </c>
      <c r="AGO1" s="46">
        <f>'Weekly Raw'!AGP5</f>
        <v>42993</v>
      </c>
      <c r="AGP1" s="46">
        <f>'Weekly Raw'!AGQ5</f>
        <v>43000</v>
      </c>
      <c r="AGQ1" s="46">
        <f>'Weekly Raw'!AGR5</f>
        <v>43007</v>
      </c>
      <c r="AGR1" s="46">
        <f>'Weekly Raw'!AGS5</f>
        <v>43014</v>
      </c>
      <c r="AGS1" s="46">
        <f>'Weekly Raw'!AGT5</f>
        <v>43021</v>
      </c>
      <c r="AGT1" s="46">
        <f>'Weekly Raw'!AGU5</f>
        <v>43028</v>
      </c>
      <c r="AGU1" s="46">
        <f>'Weekly Raw'!AGV5</f>
        <v>43035</v>
      </c>
      <c r="AGV1" s="46">
        <f>'Weekly Raw'!AGW5</f>
        <v>43042</v>
      </c>
      <c r="AGW1" s="46">
        <f>'Weekly Raw'!AGX5</f>
        <v>43049</v>
      </c>
      <c r="AGX1" s="46">
        <f>'Weekly Raw'!AGY5</f>
        <v>43056</v>
      </c>
      <c r="AGY1" s="46">
        <f>'Weekly Raw'!AGZ5</f>
        <v>43063</v>
      </c>
      <c r="AGZ1" s="46">
        <f>'Weekly Raw'!AHA5</f>
        <v>43070</v>
      </c>
      <c r="AHA1" s="46">
        <f>'Weekly Raw'!AHB5</f>
        <v>43077</v>
      </c>
      <c r="AHB1" s="46">
        <f>'Weekly Raw'!AHC5</f>
        <v>43084</v>
      </c>
      <c r="AHC1" s="46">
        <f>'Weekly Raw'!AHD5</f>
        <v>43091</v>
      </c>
      <c r="AHD1" s="46">
        <f>'Weekly Raw'!AHE5</f>
        <v>43098</v>
      </c>
      <c r="AHE1" s="46">
        <f>'Weekly Raw'!AHF5</f>
        <v>43105</v>
      </c>
      <c r="AHF1" s="46">
        <f>'Weekly Raw'!AHG5</f>
        <v>43112</v>
      </c>
      <c r="AHG1" s="46">
        <f>'Weekly Raw'!AHH5</f>
        <v>43119</v>
      </c>
      <c r="AHH1" s="46">
        <f>'Weekly Raw'!AHI5</f>
        <v>43126</v>
      </c>
      <c r="AHI1" s="46">
        <f>'Weekly Raw'!AHJ5</f>
        <v>43133</v>
      </c>
      <c r="AHJ1" s="46">
        <f>'Weekly Raw'!AHK5</f>
        <v>43140</v>
      </c>
      <c r="AHK1" s="46">
        <f>'Weekly Raw'!AHL5</f>
        <v>43147</v>
      </c>
      <c r="AHL1" s="46">
        <f>'Weekly Raw'!AHM5</f>
        <v>43154</v>
      </c>
      <c r="AHM1" s="46">
        <f>'Weekly Raw'!AHN5</f>
        <v>43161</v>
      </c>
      <c r="AHN1" s="46">
        <f>'Weekly Raw'!AHO5</f>
        <v>43168</v>
      </c>
      <c r="AHO1" s="46">
        <f>'Weekly Raw'!AHP5</f>
        <v>43175</v>
      </c>
      <c r="AHP1" s="46">
        <f>'Weekly Raw'!AHQ5</f>
        <v>43182</v>
      </c>
      <c r="AHQ1" s="46">
        <f>'Weekly Raw'!AHR5</f>
        <v>43189</v>
      </c>
      <c r="AHR1" s="46">
        <f>'Weekly Raw'!AHS5</f>
        <v>43196</v>
      </c>
      <c r="AHS1" s="46">
        <f>'Weekly Raw'!AHT5</f>
        <v>43203</v>
      </c>
      <c r="AHT1" s="46">
        <f>'Weekly Raw'!AHU5</f>
        <v>43210</v>
      </c>
      <c r="AHU1" s="46">
        <f>'Weekly Raw'!AHV5</f>
        <v>43217</v>
      </c>
      <c r="AHV1" s="46">
        <f>'Weekly Raw'!AHW5</f>
        <v>43224</v>
      </c>
      <c r="AHW1" s="46">
        <f>'Weekly Raw'!AHX5</f>
        <v>43231</v>
      </c>
      <c r="AHX1" s="46">
        <f>'Weekly Raw'!AHY5</f>
        <v>43238</v>
      </c>
      <c r="AHY1" s="46">
        <f>'Weekly Raw'!AHZ5</f>
        <v>43245</v>
      </c>
      <c r="AHZ1" s="46">
        <f>'Weekly Raw'!AIA5</f>
        <v>43252</v>
      </c>
      <c r="AIA1" s="46">
        <f>'Weekly Raw'!AIB5</f>
        <v>43259</v>
      </c>
      <c r="AIB1" s="46">
        <f>'Weekly Raw'!AIC5</f>
        <v>43266</v>
      </c>
      <c r="AIC1" s="46">
        <f>'Weekly Raw'!AID5</f>
        <v>43273</v>
      </c>
      <c r="AID1" s="46">
        <f>'Weekly Raw'!AIE5</f>
        <v>43280</v>
      </c>
      <c r="AIE1" s="46">
        <f>'Weekly Raw'!AIF5</f>
        <v>43287</v>
      </c>
      <c r="AIF1" s="46">
        <f>'Weekly Raw'!AIG5</f>
        <v>43294</v>
      </c>
      <c r="AIG1" s="46">
        <f>'Weekly Raw'!AIH5</f>
        <v>43301</v>
      </c>
      <c r="AIH1" s="46">
        <f>'Weekly Raw'!AII5</f>
        <v>43308</v>
      </c>
      <c r="AII1" s="46">
        <f>'Weekly Raw'!AIJ5</f>
        <v>43315</v>
      </c>
      <c r="AIJ1" s="46">
        <f>'Weekly Raw'!AIK5</f>
        <v>43322</v>
      </c>
      <c r="AIK1" s="46">
        <f>'Weekly Raw'!AIL5</f>
        <v>43329</v>
      </c>
      <c r="AIL1" s="46">
        <f>'Weekly Raw'!AIM5</f>
        <v>43336</v>
      </c>
      <c r="AIM1" s="46">
        <f>'Weekly Raw'!AIN5</f>
        <v>43343</v>
      </c>
      <c r="AIN1" s="46">
        <f>'Weekly Raw'!AIO5</f>
        <v>43350</v>
      </c>
      <c r="AIO1" s="46">
        <f>'Weekly Raw'!AIP5</f>
        <v>43357</v>
      </c>
      <c r="AIP1" s="46">
        <f>'Weekly Raw'!AIQ5</f>
        <v>43364</v>
      </c>
      <c r="AIQ1" s="46">
        <f>'Weekly Raw'!AIR5</f>
        <v>43371</v>
      </c>
      <c r="AIR1" s="46">
        <f>'Weekly Raw'!AIS5</f>
        <v>43378</v>
      </c>
      <c r="AIS1" s="46">
        <f>'Weekly Raw'!AIT5</f>
        <v>43385</v>
      </c>
      <c r="AIT1" s="46">
        <f>'Weekly Raw'!AIU5</f>
        <v>43392</v>
      </c>
      <c r="AIU1" s="46">
        <f>'Weekly Raw'!AIV5</f>
        <v>43399</v>
      </c>
      <c r="AIV1" s="46">
        <f>'Weekly Raw'!AIW5</f>
        <v>43406</v>
      </c>
      <c r="AIW1" s="46">
        <f>'Weekly Raw'!AIX5</f>
        <v>43413</v>
      </c>
      <c r="AIX1" s="46">
        <f>'Weekly Raw'!AIY5</f>
        <v>43420</v>
      </c>
      <c r="AIY1" s="46">
        <f>'Weekly Raw'!AIZ5</f>
        <v>43427</v>
      </c>
      <c r="AIZ1" s="46">
        <f>'Weekly Raw'!AJA5</f>
        <v>43434</v>
      </c>
      <c r="AJA1" s="46">
        <f>'Weekly Raw'!AJB5</f>
        <v>43441</v>
      </c>
      <c r="AJB1" s="46">
        <f>'Weekly Raw'!AJC5</f>
        <v>43448</v>
      </c>
      <c r="AJC1" s="46">
        <f>'Weekly Raw'!AJD5</f>
        <v>43455</v>
      </c>
      <c r="AJD1" s="46">
        <f>'Weekly Raw'!AJE5</f>
        <v>43462</v>
      </c>
      <c r="AJE1" s="46">
        <f>'Weekly Raw'!AJF5</f>
        <v>43469</v>
      </c>
      <c r="AJF1" s="46">
        <f>'Weekly Raw'!AJG5</f>
        <v>43476</v>
      </c>
      <c r="AJG1" s="46">
        <f>'Weekly Raw'!AJH5</f>
        <v>43483</v>
      </c>
      <c r="AJH1" s="46">
        <f>'Weekly Raw'!AJI5</f>
        <v>43490</v>
      </c>
      <c r="AJI1" s="46">
        <f>'Weekly Raw'!AJJ5</f>
        <v>43497</v>
      </c>
      <c r="AJJ1" s="46">
        <f>'Weekly Raw'!AJK5</f>
        <v>43504</v>
      </c>
      <c r="AJK1" s="46">
        <f>'Weekly Raw'!AJL5</f>
        <v>43511</v>
      </c>
      <c r="AJL1" s="46">
        <f>'Weekly Raw'!AJM5</f>
        <v>43518</v>
      </c>
      <c r="AJM1" s="46">
        <f>'Weekly Raw'!AJN5</f>
        <v>43525</v>
      </c>
      <c r="AJN1" s="46">
        <f>'Weekly Raw'!AJO5</f>
        <v>43532</v>
      </c>
      <c r="AJO1" s="46">
        <f>'Weekly Raw'!AJP5</f>
        <v>43539</v>
      </c>
      <c r="AJP1" s="46">
        <f>'Weekly Raw'!AJQ5</f>
        <v>43546</v>
      </c>
      <c r="AJQ1" s="46">
        <f>'Weekly Raw'!AJR5</f>
        <v>43553</v>
      </c>
      <c r="AJR1" s="46">
        <f>'Weekly Raw'!AJS5</f>
        <v>43560</v>
      </c>
      <c r="AJS1" s="46">
        <f>'Weekly Raw'!AJT5</f>
        <v>43567</v>
      </c>
      <c r="AJT1" s="46">
        <f>'Weekly Raw'!AJU5</f>
        <v>43574</v>
      </c>
      <c r="AJU1" s="46">
        <f>'Weekly Raw'!AJV5</f>
        <v>43581</v>
      </c>
      <c r="AJV1" s="46">
        <f>'Weekly Raw'!AJW5</f>
        <v>43588</v>
      </c>
      <c r="AJW1" s="46">
        <f>'Weekly Raw'!AJX5</f>
        <v>43595</v>
      </c>
      <c r="AJX1" s="46">
        <f>'Weekly Raw'!AJY5</f>
        <v>43602</v>
      </c>
      <c r="AJY1" s="46">
        <f>'Weekly Raw'!AJZ5</f>
        <v>43609</v>
      </c>
      <c r="AJZ1" s="46">
        <f>'Weekly Raw'!AKA5</f>
        <v>43616</v>
      </c>
      <c r="AKA1" s="46">
        <f>'Weekly Raw'!AKB5</f>
        <v>43623</v>
      </c>
      <c r="AKB1" s="46">
        <f>'Weekly Raw'!AKC5</f>
        <v>43630</v>
      </c>
      <c r="AKC1" s="46">
        <f>'Weekly Raw'!AKD5</f>
        <v>43637</v>
      </c>
      <c r="AKD1" s="46">
        <f>'Weekly Raw'!AKE5</f>
        <v>43644</v>
      </c>
      <c r="AKE1" s="46">
        <f>'Weekly Raw'!AKF5</f>
        <v>43651</v>
      </c>
      <c r="AKF1" s="46">
        <f>'Weekly Raw'!AKG5</f>
        <v>43658</v>
      </c>
      <c r="AKG1" s="46">
        <f>'Weekly Raw'!AKH5</f>
        <v>43665</v>
      </c>
      <c r="AKH1" s="46">
        <f>'Weekly Raw'!AKI5</f>
        <v>43672</v>
      </c>
      <c r="AKI1" s="46">
        <f>'Weekly Raw'!AKJ5</f>
        <v>43679</v>
      </c>
      <c r="AKJ1" s="46">
        <f>'Weekly Raw'!AKK5</f>
        <v>43686</v>
      </c>
      <c r="AKK1" s="46">
        <f>'Weekly Raw'!AKL5</f>
        <v>43693</v>
      </c>
      <c r="AKL1" s="46">
        <f>'Weekly Raw'!AKM5</f>
        <v>43700</v>
      </c>
      <c r="AKM1" s="46">
        <f>'Weekly Raw'!AKN5</f>
        <v>43707</v>
      </c>
      <c r="AKN1" s="46">
        <f>'Weekly Raw'!AKO5</f>
        <v>43714</v>
      </c>
      <c r="AKO1" s="46">
        <f>'Weekly Raw'!AKP5</f>
        <v>43721</v>
      </c>
      <c r="AKP1" s="46">
        <f>'Weekly Raw'!AKQ5</f>
        <v>43728</v>
      </c>
      <c r="AKQ1" s="46">
        <f>'Weekly Raw'!AKR5</f>
        <v>43735</v>
      </c>
      <c r="AKR1" s="46">
        <f>'Weekly Raw'!AKS5</f>
        <v>43742</v>
      </c>
      <c r="AKS1" s="46">
        <f>'Weekly Raw'!AKT5</f>
        <v>43749</v>
      </c>
      <c r="AKT1" s="46">
        <f>'Weekly Raw'!AKU5</f>
        <v>43756</v>
      </c>
      <c r="AKU1" s="46">
        <f>'Weekly Raw'!AKV5</f>
        <v>43763</v>
      </c>
      <c r="AKV1" s="46">
        <f>'Weekly Raw'!AKW5</f>
        <v>43770</v>
      </c>
      <c r="AKW1" s="46">
        <f>'Weekly Raw'!AKX5</f>
        <v>43777</v>
      </c>
      <c r="AKX1" s="46">
        <f>'Weekly Raw'!AKY5</f>
        <v>43784</v>
      </c>
      <c r="AKY1" s="46">
        <f>'Weekly Raw'!AKZ5</f>
        <v>43791</v>
      </c>
      <c r="AKZ1" s="46">
        <f>'Weekly Raw'!ALA5</f>
        <v>43798</v>
      </c>
      <c r="ALA1" s="46">
        <f>'Weekly Raw'!ALB5</f>
        <v>43805</v>
      </c>
      <c r="ALB1" s="46">
        <f>'Weekly Raw'!ALC5</f>
        <v>43812</v>
      </c>
      <c r="ALC1" s="46">
        <f>'Weekly Raw'!ALD5</f>
        <v>43819</v>
      </c>
      <c r="ALD1" s="46">
        <f>'Weekly Raw'!ALE5</f>
        <v>43826</v>
      </c>
      <c r="ALE1" s="46">
        <f>'Weekly Raw'!ALF5</f>
        <v>43833</v>
      </c>
      <c r="ALF1" s="46">
        <f>'Weekly Raw'!ALG5</f>
        <v>43840</v>
      </c>
      <c r="ALG1" s="46">
        <f>'Weekly Raw'!ALH5</f>
        <v>43847</v>
      </c>
      <c r="ALH1" s="46">
        <f>'Weekly Raw'!ALI5</f>
        <v>43854</v>
      </c>
      <c r="ALI1" s="46">
        <f>'Weekly Raw'!ALJ5</f>
        <v>43861</v>
      </c>
      <c r="ALJ1" s="46">
        <f>'Weekly Raw'!ALK5</f>
        <v>43868</v>
      </c>
      <c r="ALK1" s="46">
        <f>'Weekly Raw'!ALL5</f>
        <v>43875</v>
      </c>
      <c r="ALL1" s="46">
        <f>'Weekly Raw'!ALM5</f>
        <v>43882</v>
      </c>
      <c r="ALM1" s="46">
        <f>'Weekly Raw'!ALN5</f>
        <v>43889</v>
      </c>
      <c r="ALN1" s="46">
        <f>'Weekly Raw'!ALO5</f>
        <v>43896</v>
      </c>
      <c r="ALO1" s="46">
        <f>'Weekly Raw'!ALP5</f>
        <v>43903</v>
      </c>
      <c r="ALP1" s="46">
        <f>'Weekly Raw'!ALQ5</f>
        <v>43910</v>
      </c>
      <c r="ALQ1" s="46">
        <f>'Weekly Raw'!ALR5</f>
        <v>43917</v>
      </c>
      <c r="ALR1" s="46">
        <f>'Weekly Raw'!ALS5</f>
        <v>43924</v>
      </c>
      <c r="ALS1" s="46">
        <f>'Weekly Raw'!ALT5</f>
        <v>43931</v>
      </c>
      <c r="ALT1" s="46">
        <f>'Weekly Raw'!ALU5</f>
        <v>43938</v>
      </c>
      <c r="ALU1" s="46">
        <f>'Weekly Raw'!ALV5</f>
        <v>43945</v>
      </c>
      <c r="ALV1" s="46">
        <f>'Weekly Raw'!ALW5</f>
        <v>43952</v>
      </c>
      <c r="ALW1" s="46">
        <f>'Weekly Raw'!ALX5</f>
        <v>43959</v>
      </c>
      <c r="ALX1" s="46">
        <f>'Weekly Raw'!ALY5</f>
        <v>43966</v>
      </c>
      <c r="ALY1" s="46">
        <f>'Weekly Raw'!ALZ5</f>
        <v>43973</v>
      </c>
      <c r="ALZ1" s="46">
        <f>'Weekly Raw'!AMA5</f>
        <v>43980</v>
      </c>
      <c r="AMA1" s="46">
        <f>'Weekly Raw'!AMB5</f>
        <v>43987</v>
      </c>
      <c r="AMB1" s="46">
        <f>'Weekly Raw'!AMC5</f>
        <v>43994</v>
      </c>
      <c r="AMC1" s="46">
        <f>'Weekly Raw'!AMD5</f>
        <v>44001</v>
      </c>
      <c r="AMD1" s="46">
        <f>'Weekly Raw'!AME5</f>
        <v>44008</v>
      </c>
      <c r="AME1" s="46">
        <f>'Weekly Raw'!AMF5</f>
        <v>44015</v>
      </c>
      <c r="AMF1" s="46">
        <f>'Weekly Raw'!AMG5</f>
        <v>44022</v>
      </c>
      <c r="AMG1" s="46">
        <f>'Weekly Raw'!AMH5</f>
        <v>44029</v>
      </c>
      <c r="AMH1" s="46">
        <f>'Weekly Raw'!AMI5</f>
        <v>44036</v>
      </c>
      <c r="AMI1" s="46">
        <f>'Weekly Raw'!AMJ5</f>
        <v>44043</v>
      </c>
      <c r="AMJ1" s="46">
        <f>'Weekly Raw'!AMK5</f>
        <v>44050</v>
      </c>
      <c r="AMK1" s="46">
        <f>'Weekly Raw'!AML5</f>
        <v>44057</v>
      </c>
      <c r="AML1" s="46">
        <f>'Weekly Raw'!AMM5</f>
        <v>44064</v>
      </c>
      <c r="AMM1" s="46">
        <f>'Weekly Raw'!AMN5</f>
        <v>44071</v>
      </c>
      <c r="AMN1" s="46">
        <f>'Weekly Raw'!AMO5</f>
        <v>44078</v>
      </c>
      <c r="AMO1" s="46">
        <f>'Weekly Raw'!AMP5</f>
        <v>44085</v>
      </c>
      <c r="AMP1" s="46">
        <f>'Weekly Raw'!AMQ5</f>
        <v>44092</v>
      </c>
      <c r="AMQ1" s="46">
        <f>'Weekly Raw'!AMR5</f>
        <v>44099</v>
      </c>
      <c r="AMR1" s="46">
        <f>'Weekly Raw'!AMS5</f>
        <v>44106</v>
      </c>
      <c r="AMS1" s="46">
        <f>'Weekly Raw'!AMT5</f>
        <v>44113</v>
      </c>
      <c r="AMT1" s="46">
        <f>'Weekly Raw'!AMU5</f>
        <v>44120</v>
      </c>
      <c r="AMU1" s="46">
        <f>'Weekly Raw'!AMV5</f>
        <v>44127</v>
      </c>
      <c r="AMV1" s="46">
        <f>'Weekly Raw'!AMW5</f>
        <v>44134</v>
      </c>
      <c r="AMW1" s="46">
        <f>'Weekly Raw'!AMX5</f>
        <v>44141</v>
      </c>
      <c r="AMX1" s="46">
        <f>'Weekly Raw'!AMY5</f>
        <v>44148</v>
      </c>
      <c r="AMY1" s="46">
        <f>'Weekly Raw'!AMZ5</f>
        <v>44155</v>
      </c>
      <c r="AMZ1" s="46">
        <f>'Weekly Raw'!ANA5</f>
        <v>44162</v>
      </c>
      <c r="ANA1" s="46">
        <f>'Weekly Raw'!ANB5</f>
        <v>44169</v>
      </c>
      <c r="ANB1" s="46">
        <f>'Weekly Raw'!ANC5</f>
        <v>44176</v>
      </c>
      <c r="ANC1" s="46">
        <f>'Weekly Raw'!AND5</f>
        <v>44183</v>
      </c>
      <c r="AND1" s="46">
        <f>'Weekly Raw'!ANE5</f>
        <v>44190</v>
      </c>
      <c r="ANE1" s="46">
        <f>'Weekly Raw'!ANF5</f>
        <v>44197</v>
      </c>
      <c r="ANF1" s="46">
        <f>'Weekly Raw'!ANG5</f>
        <v>44204</v>
      </c>
      <c r="ANG1" s="46">
        <f>'Weekly Raw'!ANH5</f>
        <v>44211</v>
      </c>
      <c r="ANH1" s="46">
        <f>'Weekly Raw'!ANI5</f>
        <v>44218</v>
      </c>
      <c r="ANI1" s="46">
        <f>'Weekly Raw'!ANJ5</f>
        <v>44225</v>
      </c>
      <c r="ANJ1" s="46">
        <f>'Weekly Raw'!ANK5</f>
        <v>44232</v>
      </c>
      <c r="ANK1" s="46">
        <f>'Weekly Raw'!ANL5</f>
        <v>44239</v>
      </c>
      <c r="ANL1" s="46">
        <f>'Weekly Raw'!ANM5</f>
        <v>44246</v>
      </c>
      <c r="ANM1" s="46">
        <f>'Weekly Raw'!ANN5</f>
        <v>44253</v>
      </c>
      <c r="ANN1" s="46">
        <f>'Weekly Raw'!ANO5</f>
        <v>44260</v>
      </c>
      <c r="ANO1" s="46">
        <f>'Weekly Raw'!ANP5</f>
        <v>44267</v>
      </c>
      <c r="ANP1" s="46">
        <f>'Weekly Raw'!ANQ5</f>
        <v>44274</v>
      </c>
      <c r="ANQ1" s="46">
        <f>'Weekly Raw'!ANR5</f>
        <v>44281</v>
      </c>
      <c r="ANR1" s="46">
        <f>'Weekly Raw'!ANS5</f>
        <v>44288</v>
      </c>
      <c r="ANS1" s="46">
        <f>'Weekly Raw'!ANT5</f>
        <v>44295</v>
      </c>
      <c r="ANT1" s="46">
        <f>'Weekly Raw'!ANU5</f>
        <v>44302</v>
      </c>
      <c r="ANU1" s="46">
        <f>'Weekly Raw'!ANV5</f>
        <v>44309</v>
      </c>
      <c r="ANV1" s="46">
        <f>'Weekly Raw'!ANW5</f>
        <v>44316</v>
      </c>
      <c r="ANW1" s="46">
        <f>'Weekly Raw'!ANX5</f>
        <v>44323</v>
      </c>
      <c r="ANX1" s="46">
        <f>'Weekly Raw'!ANY5</f>
        <v>44330</v>
      </c>
      <c r="ANY1" s="46">
        <f>'Weekly Raw'!ANZ5</f>
        <v>44337</v>
      </c>
      <c r="ANZ1" s="46">
        <f>'Weekly Raw'!AOA5</f>
        <v>44344</v>
      </c>
      <c r="AOA1" s="46">
        <f>'Weekly Raw'!AOB5</f>
        <v>44351</v>
      </c>
      <c r="AOB1" s="46">
        <f>'Weekly Raw'!AOC5</f>
        <v>44358</v>
      </c>
      <c r="AOC1" s="46">
        <f>'Weekly Raw'!AOD5</f>
        <v>44365</v>
      </c>
      <c r="AOD1" s="46">
        <f>'Weekly Raw'!AOE5</f>
        <v>44372</v>
      </c>
      <c r="AOE1" s="46">
        <f>'Weekly Raw'!AOF5</f>
        <v>44379</v>
      </c>
      <c r="AOF1" s="46">
        <f>'Weekly Raw'!AOG5</f>
        <v>44386</v>
      </c>
      <c r="AOG1" s="46">
        <f>'Weekly Raw'!AOH5</f>
        <v>44393</v>
      </c>
      <c r="AOH1" s="46">
        <f>'Weekly Raw'!AOI5</f>
        <v>44400</v>
      </c>
      <c r="AOI1" s="46">
        <f>'Weekly Raw'!AOJ5</f>
        <v>44407</v>
      </c>
      <c r="AOJ1" s="46">
        <f>'Weekly Raw'!AOK5</f>
        <v>44414</v>
      </c>
      <c r="AOK1" s="46">
        <f>'Weekly Raw'!AOL5</f>
        <v>44421</v>
      </c>
      <c r="AOL1" s="46">
        <f>'Weekly Raw'!AOM5</f>
        <v>44428</v>
      </c>
      <c r="AOM1" s="46">
        <f>'Weekly Raw'!AON5</f>
        <v>44435</v>
      </c>
      <c r="AON1" s="46">
        <f>'Weekly Raw'!AOO5</f>
        <v>44442</v>
      </c>
      <c r="AOO1" s="46">
        <f>'Weekly Raw'!AOP5</f>
        <v>44449</v>
      </c>
      <c r="AOP1" s="46">
        <f>'Weekly Raw'!AOQ5</f>
        <v>44456</v>
      </c>
      <c r="AOQ1" s="46">
        <f>'Weekly Raw'!AOR5</f>
        <v>44463</v>
      </c>
      <c r="AOR1" s="46">
        <f>'Weekly Raw'!AOS5</f>
        <v>44470</v>
      </c>
      <c r="AOS1" s="46">
        <f>'Weekly Raw'!AOT5</f>
        <v>0</v>
      </c>
      <c r="AOT1" s="46">
        <f>'Weekly Raw'!AOU5</f>
        <v>0</v>
      </c>
      <c r="AOU1" s="46">
        <f>'Weekly Raw'!AOV5</f>
        <v>0</v>
      </c>
      <c r="AOV1" s="46">
        <f>'Weekly Raw'!AOW5</f>
        <v>0</v>
      </c>
      <c r="AOW1" s="46">
        <f>'Weekly Raw'!AOX5</f>
        <v>0</v>
      </c>
      <c r="AOX1" s="46">
        <f>'Weekly Raw'!AOY5</f>
        <v>0</v>
      </c>
    </row>
    <row r="2" spans="1:1090" x14ac:dyDescent="0.15">
      <c r="A2" s="454" t="str">
        <f>'Weekly Raw'!B6</f>
        <v>month</v>
      </c>
      <c r="B2" s="454">
        <f>'Weekly Raw'!C6</f>
        <v>1</v>
      </c>
      <c r="C2" s="454">
        <f>'Weekly Raw'!D6</f>
        <v>1</v>
      </c>
      <c r="D2" s="454">
        <f>'Weekly Raw'!E6</f>
        <v>1</v>
      </c>
      <c r="E2" s="454">
        <f>'Weekly Raw'!F6</f>
        <v>1</v>
      </c>
      <c r="F2" s="454">
        <f>'Weekly Raw'!G6</f>
        <v>2</v>
      </c>
      <c r="G2" s="454">
        <f>'Weekly Raw'!H6</f>
        <v>2</v>
      </c>
      <c r="H2" s="454">
        <f>'Weekly Raw'!I6</f>
        <v>2</v>
      </c>
      <c r="I2" s="454">
        <f>'Weekly Raw'!J6</f>
        <v>2</v>
      </c>
      <c r="J2" s="454">
        <f>'Weekly Raw'!K6</f>
        <v>3</v>
      </c>
      <c r="K2" s="454">
        <f>'Weekly Raw'!L6</f>
        <v>3</v>
      </c>
      <c r="L2" s="454">
        <f>'Weekly Raw'!M6</f>
        <v>3</v>
      </c>
      <c r="M2" s="454">
        <f>'Weekly Raw'!N6</f>
        <v>3</v>
      </c>
      <c r="N2" s="454">
        <f>'Weekly Raw'!O6</f>
        <v>3</v>
      </c>
      <c r="O2" s="454">
        <f>'Weekly Raw'!P6</f>
        <v>4</v>
      </c>
      <c r="P2" s="454">
        <f>'Weekly Raw'!Q6</f>
        <v>4</v>
      </c>
      <c r="Q2" s="454">
        <f>'Weekly Raw'!R6</f>
        <v>4</v>
      </c>
      <c r="R2" s="454">
        <f>'Weekly Raw'!S6</f>
        <v>4</v>
      </c>
      <c r="S2" s="454">
        <f>'Weekly Raw'!T6</f>
        <v>5</v>
      </c>
      <c r="T2" s="454">
        <f>'Weekly Raw'!U6</f>
        <v>5</v>
      </c>
      <c r="U2" s="454">
        <f>'Weekly Raw'!V6</f>
        <v>5</v>
      </c>
      <c r="V2" s="454">
        <f>'Weekly Raw'!W6</f>
        <v>5</v>
      </c>
      <c r="W2" s="454">
        <f>'Weekly Raw'!X6</f>
        <v>6</v>
      </c>
      <c r="X2" s="454">
        <f>'Weekly Raw'!Y6</f>
        <v>6</v>
      </c>
      <c r="Y2" s="454">
        <f>'Weekly Raw'!Z6</f>
        <v>6</v>
      </c>
      <c r="Z2" s="454">
        <f>'Weekly Raw'!AA6</f>
        <v>6</v>
      </c>
      <c r="AA2" s="454">
        <f>'Weekly Raw'!AB6</f>
        <v>6</v>
      </c>
      <c r="AB2" s="454">
        <f>'Weekly Raw'!AC6</f>
        <v>7</v>
      </c>
      <c r="AC2" s="454">
        <f>'Weekly Raw'!AD6</f>
        <v>7</v>
      </c>
      <c r="AD2" s="454">
        <f>'Weekly Raw'!AE6</f>
        <v>7</v>
      </c>
      <c r="AE2" s="454">
        <f>'Weekly Raw'!AF6</f>
        <v>7</v>
      </c>
      <c r="AF2" s="454">
        <f>'Weekly Raw'!AG6</f>
        <v>8</v>
      </c>
      <c r="AG2" s="454">
        <f>'Weekly Raw'!AH6</f>
        <v>8</v>
      </c>
      <c r="AH2" s="454">
        <f>'Weekly Raw'!AI6</f>
        <v>8</v>
      </c>
      <c r="AI2" s="454">
        <f>'Weekly Raw'!AJ6</f>
        <v>8</v>
      </c>
      <c r="AJ2" s="454">
        <f>'Weekly Raw'!AK6</f>
        <v>8</v>
      </c>
      <c r="AK2" s="454">
        <f>'Weekly Raw'!AL6</f>
        <v>9</v>
      </c>
      <c r="AL2" s="454">
        <f>'Weekly Raw'!AM6</f>
        <v>9</v>
      </c>
      <c r="AM2" s="454">
        <f>'Weekly Raw'!AN6</f>
        <v>9</v>
      </c>
      <c r="AN2" s="454">
        <f>'Weekly Raw'!AO6</f>
        <v>9</v>
      </c>
      <c r="AO2" s="454">
        <f>'Weekly Raw'!AP6</f>
        <v>10</v>
      </c>
      <c r="AP2" s="454">
        <f>'Weekly Raw'!AQ6</f>
        <v>10</v>
      </c>
      <c r="AQ2" s="454">
        <f>'Weekly Raw'!AR6</f>
        <v>10</v>
      </c>
      <c r="AR2" s="454">
        <f>'Weekly Raw'!AS6</f>
        <v>10</v>
      </c>
      <c r="AS2" s="454">
        <f>'Weekly Raw'!AT6</f>
        <v>11</v>
      </c>
      <c r="AT2" s="454">
        <f>'Weekly Raw'!AU6</f>
        <v>11</v>
      </c>
      <c r="AU2" s="454">
        <f>'Weekly Raw'!AV6</f>
        <v>11</v>
      </c>
      <c r="AV2" s="454">
        <f>'Weekly Raw'!AW6</f>
        <v>11</v>
      </c>
      <c r="AW2" s="454">
        <f>'Weekly Raw'!AX6</f>
        <v>11</v>
      </c>
      <c r="AX2" s="454">
        <f>'Weekly Raw'!AY6</f>
        <v>12</v>
      </c>
      <c r="AY2" s="454">
        <f>'Weekly Raw'!AZ6</f>
        <v>12</v>
      </c>
      <c r="AZ2" s="454">
        <f>'Weekly Raw'!BA6</f>
        <v>12</v>
      </c>
      <c r="BA2" s="454">
        <f>'Weekly Raw'!BB6</f>
        <v>12</v>
      </c>
      <c r="BB2" s="454">
        <f>'Weekly Raw'!BC6</f>
        <v>1</v>
      </c>
      <c r="BC2" s="454">
        <f>'Weekly Raw'!BD6</f>
        <v>1</v>
      </c>
      <c r="BD2" s="454">
        <f>'Weekly Raw'!BE6</f>
        <v>1</v>
      </c>
      <c r="BE2" s="454">
        <f>'Weekly Raw'!BF6</f>
        <v>1</v>
      </c>
      <c r="BF2" s="454">
        <f>'Weekly Raw'!BG6</f>
        <v>2</v>
      </c>
      <c r="BG2" s="454">
        <f>'Weekly Raw'!BH6</f>
        <v>2</v>
      </c>
      <c r="BH2" s="454">
        <f>'Weekly Raw'!BI6</f>
        <v>2</v>
      </c>
      <c r="BI2" s="454">
        <f>'Weekly Raw'!BJ6</f>
        <v>2</v>
      </c>
      <c r="BJ2" s="454">
        <f>'Weekly Raw'!BK6</f>
        <v>3</v>
      </c>
      <c r="BK2" s="454">
        <f>'Weekly Raw'!BL6</f>
        <v>3</v>
      </c>
      <c r="BL2" s="454">
        <f>'Weekly Raw'!BM6</f>
        <v>3</v>
      </c>
      <c r="BM2" s="454">
        <f>'Weekly Raw'!BN6</f>
        <v>3</v>
      </c>
      <c r="BN2" s="454">
        <f>'Weekly Raw'!BO6</f>
        <v>3</v>
      </c>
      <c r="BO2" s="454">
        <f>'Weekly Raw'!BP6</f>
        <v>4</v>
      </c>
      <c r="BP2" s="454">
        <f>'Weekly Raw'!BQ6</f>
        <v>4</v>
      </c>
      <c r="BQ2" s="454">
        <f>'Weekly Raw'!BR6</f>
        <v>4</v>
      </c>
      <c r="BR2" s="454">
        <f>'Weekly Raw'!BS6</f>
        <v>4</v>
      </c>
      <c r="BS2" s="454">
        <f>'Weekly Raw'!BT6</f>
        <v>5</v>
      </c>
      <c r="BT2" s="454">
        <f>'Weekly Raw'!BU6</f>
        <v>5</v>
      </c>
      <c r="BU2" s="454">
        <f>'Weekly Raw'!BV6</f>
        <v>5</v>
      </c>
      <c r="BV2" s="454">
        <f>'Weekly Raw'!BW6</f>
        <v>5</v>
      </c>
      <c r="BW2" s="454">
        <f>'Weekly Raw'!BX6</f>
        <v>5</v>
      </c>
      <c r="BX2" s="454">
        <f>'Weekly Raw'!BY6</f>
        <v>6</v>
      </c>
      <c r="BY2" s="454">
        <f>'Weekly Raw'!BZ6</f>
        <v>6</v>
      </c>
      <c r="BZ2" s="454">
        <f>'Weekly Raw'!CA6</f>
        <v>6</v>
      </c>
      <c r="CA2" s="454">
        <f>'Weekly Raw'!CB6</f>
        <v>6</v>
      </c>
      <c r="CB2" s="454">
        <f>'Weekly Raw'!CC6</f>
        <v>7</v>
      </c>
      <c r="CC2" s="454">
        <f>'Weekly Raw'!CD6</f>
        <v>7</v>
      </c>
      <c r="CD2" s="454">
        <f>'Weekly Raw'!CE6</f>
        <v>7</v>
      </c>
      <c r="CE2" s="454">
        <f>'Weekly Raw'!CF6</f>
        <v>7</v>
      </c>
      <c r="CF2" s="454">
        <f>'Weekly Raw'!CG6</f>
        <v>8</v>
      </c>
      <c r="CG2" s="454">
        <f>'Weekly Raw'!CH6</f>
        <v>8</v>
      </c>
      <c r="CH2" s="454">
        <f>'Weekly Raw'!CI6</f>
        <v>8</v>
      </c>
      <c r="CI2" s="454">
        <f>'Weekly Raw'!CJ6</f>
        <v>8</v>
      </c>
      <c r="CJ2" s="454">
        <f>'Weekly Raw'!CK6</f>
        <v>8</v>
      </c>
      <c r="CK2" s="454">
        <f>'Weekly Raw'!CL6</f>
        <v>9</v>
      </c>
      <c r="CL2" s="454">
        <f>'Weekly Raw'!CM6</f>
        <v>9</v>
      </c>
      <c r="CM2" s="454">
        <f>'Weekly Raw'!CN6</f>
        <v>9</v>
      </c>
      <c r="CN2" s="454">
        <f>'Weekly Raw'!CO6</f>
        <v>9</v>
      </c>
      <c r="CO2" s="454">
        <f>'Weekly Raw'!CP6</f>
        <v>10</v>
      </c>
      <c r="CP2" s="454">
        <f>'Weekly Raw'!CQ6</f>
        <v>10</v>
      </c>
      <c r="CQ2" s="454">
        <f>'Weekly Raw'!CR6</f>
        <v>10</v>
      </c>
      <c r="CR2" s="454">
        <f>'Weekly Raw'!CS6</f>
        <v>10</v>
      </c>
      <c r="CS2" s="454">
        <f>'Weekly Raw'!CT6</f>
        <v>11</v>
      </c>
      <c r="CT2" s="454">
        <f>'Weekly Raw'!CU6</f>
        <v>11</v>
      </c>
      <c r="CU2" s="454">
        <f>'Weekly Raw'!CV6</f>
        <v>11</v>
      </c>
      <c r="CV2" s="454">
        <f>'Weekly Raw'!CW6</f>
        <v>11</v>
      </c>
      <c r="CW2" s="454">
        <f>'Weekly Raw'!CX6</f>
        <v>11</v>
      </c>
      <c r="CX2" s="454">
        <f>'Weekly Raw'!CY6</f>
        <v>12</v>
      </c>
      <c r="CY2" s="454">
        <f>'Weekly Raw'!CZ6</f>
        <v>12</v>
      </c>
      <c r="CZ2" s="454">
        <f>'Weekly Raw'!DA6</f>
        <v>12</v>
      </c>
      <c r="DA2" s="454">
        <f>'Weekly Raw'!DB6</f>
        <v>12</v>
      </c>
      <c r="DB2" s="454">
        <f>'Weekly Raw'!DC6</f>
        <v>1</v>
      </c>
      <c r="DC2" s="454">
        <f>'Weekly Raw'!DD6</f>
        <v>1</v>
      </c>
      <c r="DD2" s="454">
        <f>'Weekly Raw'!DE6</f>
        <v>1</v>
      </c>
      <c r="DE2" s="454">
        <f>'Weekly Raw'!DF6</f>
        <v>1</v>
      </c>
      <c r="DF2" s="454">
        <f>'Weekly Raw'!DG6</f>
        <v>1</v>
      </c>
      <c r="DG2" s="454">
        <f>'Weekly Raw'!DH6</f>
        <v>2</v>
      </c>
      <c r="DH2" s="454">
        <f>'Weekly Raw'!DI6</f>
        <v>2</v>
      </c>
      <c r="DI2" s="454">
        <f>'Weekly Raw'!DJ6</f>
        <v>2</v>
      </c>
      <c r="DJ2" s="454">
        <f>'Weekly Raw'!DK6</f>
        <v>2</v>
      </c>
      <c r="DK2" s="454">
        <f>'Weekly Raw'!DL6</f>
        <v>3</v>
      </c>
      <c r="DL2" s="454">
        <f>'Weekly Raw'!DM6</f>
        <v>3</v>
      </c>
      <c r="DM2" s="454">
        <f>'Weekly Raw'!DN6</f>
        <v>3</v>
      </c>
      <c r="DN2" s="454">
        <f>'Weekly Raw'!DO6</f>
        <v>3</v>
      </c>
      <c r="DO2" s="454">
        <f>'Weekly Raw'!DP6</f>
        <v>4</v>
      </c>
      <c r="DP2" s="454">
        <f>'Weekly Raw'!DQ6</f>
        <v>4</v>
      </c>
      <c r="DQ2" s="454">
        <f>'Weekly Raw'!DR6</f>
        <v>4</v>
      </c>
      <c r="DR2" s="454">
        <f>'Weekly Raw'!DS6</f>
        <v>4</v>
      </c>
      <c r="DS2" s="454">
        <f>'Weekly Raw'!DT6</f>
        <v>5</v>
      </c>
      <c r="DT2" s="454">
        <f>'Weekly Raw'!DU6</f>
        <v>5</v>
      </c>
      <c r="DU2" s="454">
        <f>'Weekly Raw'!DV6</f>
        <v>5</v>
      </c>
      <c r="DV2" s="454">
        <f>'Weekly Raw'!DW6</f>
        <v>5</v>
      </c>
      <c r="DW2" s="454">
        <f>'Weekly Raw'!DX6</f>
        <v>5</v>
      </c>
      <c r="DX2" s="454">
        <f>'Weekly Raw'!DY6</f>
        <v>6</v>
      </c>
      <c r="DY2" s="454">
        <f>'Weekly Raw'!DZ6</f>
        <v>6</v>
      </c>
      <c r="DZ2" s="454">
        <f>'Weekly Raw'!EA6</f>
        <v>6</v>
      </c>
      <c r="EA2" s="454">
        <f>'Weekly Raw'!EB6</f>
        <v>6</v>
      </c>
      <c r="EB2" s="454">
        <f>'Weekly Raw'!EC6</f>
        <v>7</v>
      </c>
      <c r="EC2" s="454">
        <f>'Weekly Raw'!ED6</f>
        <v>7</v>
      </c>
      <c r="ED2" s="454">
        <f>'Weekly Raw'!EE6</f>
        <v>7</v>
      </c>
      <c r="EE2" s="454">
        <f>'Weekly Raw'!EF6</f>
        <v>7</v>
      </c>
      <c r="EF2" s="454">
        <f>'Weekly Raw'!EG6</f>
        <v>8</v>
      </c>
      <c r="EG2" s="454">
        <f>'Weekly Raw'!EH6</f>
        <v>8</v>
      </c>
      <c r="EH2" s="454">
        <f>'Weekly Raw'!EI6</f>
        <v>8</v>
      </c>
      <c r="EI2" s="454">
        <f>'Weekly Raw'!EJ6</f>
        <v>8</v>
      </c>
      <c r="EJ2" s="454">
        <f>'Weekly Raw'!EK6</f>
        <v>8</v>
      </c>
      <c r="EK2" s="454">
        <f>'Weekly Raw'!EL6</f>
        <v>9</v>
      </c>
      <c r="EL2" s="454">
        <f>'Weekly Raw'!EM6</f>
        <v>9</v>
      </c>
      <c r="EM2" s="454">
        <f>'Weekly Raw'!EN6</f>
        <v>9</v>
      </c>
      <c r="EN2" s="454">
        <f>'Weekly Raw'!EO6</f>
        <v>9</v>
      </c>
      <c r="EO2" s="454">
        <f>'Weekly Raw'!EP6</f>
        <v>10</v>
      </c>
      <c r="EP2" s="454">
        <f>'Weekly Raw'!EQ6</f>
        <v>10</v>
      </c>
      <c r="EQ2" s="454">
        <f>'Weekly Raw'!ER6</f>
        <v>10</v>
      </c>
      <c r="ER2" s="454">
        <f>'Weekly Raw'!ES6</f>
        <v>10</v>
      </c>
      <c r="ES2" s="454">
        <f>'Weekly Raw'!ET6</f>
        <v>10</v>
      </c>
      <c r="ET2" s="454">
        <f>'Weekly Raw'!EU6</f>
        <v>11</v>
      </c>
      <c r="EU2" s="454">
        <f>'Weekly Raw'!EV6</f>
        <v>11</v>
      </c>
      <c r="EV2" s="454">
        <f>'Weekly Raw'!EW6</f>
        <v>11</v>
      </c>
      <c r="EW2" s="454">
        <f>'Weekly Raw'!EX6</f>
        <v>11</v>
      </c>
      <c r="EX2" s="454">
        <f>'Weekly Raw'!EY6</f>
        <v>12</v>
      </c>
      <c r="EY2" s="454">
        <f>'Weekly Raw'!EZ6</f>
        <v>12</v>
      </c>
      <c r="EZ2" s="454">
        <f>'Weekly Raw'!FA6</f>
        <v>12</v>
      </c>
      <c r="FA2" s="454">
        <f>'Weekly Raw'!FB6</f>
        <v>12</v>
      </c>
      <c r="FB2" s="454">
        <f>'Weekly Raw'!FC6</f>
        <v>1</v>
      </c>
      <c r="FC2" s="454">
        <f>'Weekly Raw'!FD6</f>
        <v>1</v>
      </c>
      <c r="FD2" s="454">
        <f>'Weekly Raw'!FE6</f>
        <v>1</v>
      </c>
      <c r="FE2" s="454">
        <f>'Weekly Raw'!FF6</f>
        <v>1</v>
      </c>
      <c r="FF2" s="454">
        <f>'Weekly Raw'!FG6</f>
        <v>1</v>
      </c>
      <c r="FG2" s="454">
        <f>'Weekly Raw'!FH6</f>
        <v>2</v>
      </c>
      <c r="FH2" s="454">
        <f>'Weekly Raw'!FI6</f>
        <v>2</v>
      </c>
      <c r="FI2" s="454">
        <f>'Weekly Raw'!FJ6</f>
        <v>2</v>
      </c>
      <c r="FJ2" s="454">
        <f>'Weekly Raw'!FK6</f>
        <v>2</v>
      </c>
      <c r="FK2" s="454">
        <f>'Weekly Raw'!FL6</f>
        <v>3</v>
      </c>
      <c r="FL2" s="454">
        <f>'Weekly Raw'!FM6</f>
        <v>3</v>
      </c>
      <c r="FM2" s="454">
        <f>'Weekly Raw'!FN6</f>
        <v>3</v>
      </c>
      <c r="FN2" s="454">
        <f>'Weekly Raw'!FO6</f>
        <v>3</v>
      </c>
      <c r="FO2" s="454">
        <f>'Weekly Raw'!FP6</f>
        <v>4</v>
      </c>
      <c r="FP2" s="454">
        <f>'Weekly Raw'!FQ6</f>
        <v>4</v>
      </c>
      <c r="FQ2" s="454">
        <f>'Weekly Raw'!FR6</f>
        <v>4</v>
      </c>
      <c r="FR2" s="454">
        <f>'Weekly Raw'!FS6</f>
        <v>4</v>
      </c>
      <c r="FS2" s="454">
        <f>'Weekly Raw'!FT6</f>
        <v>4</v>
      </c>
      <c r="FT2" s="454">
        <f>'Weekly Raw'!FU6</f>
        <v>5</v>
      </c>
      <c r="FU2" s="454">
        <f>'Weekly Raw'!FV6</f>
        <v>5</v>
      </c>
      <c r="FV2" s="454">
        <f>'Weekly Raw'!FW6</f>
        <v>5</v>
      </c>
      <c r="FW2" s="454">
        <f>'Weekly Raw'!FX6</f>
        <v>5</v>
      </c>
      <c r="FX2" s="454">
        <f>'Weekly Raw'!FY6</f>
        <v>6</v>
      </c>
      <c r="FY2" s="454">
        <f>'Weekly Raw'!FZ6</f>
        <v>6</v>
      </c>
      <c r="FZ2" s="454">
        <f>'Weekly Raw'!GA6</f>
        <v>6</v>
      </c>
      <c r="GA2" s="454">
        <f>'Weekly Raw'!GB6</f>
        <v>6</v>
      </c>
      <c r="GB2" s="454">
        <f>'Weekly Raw'!GC6</f>
        <v>7</v>
      </c>
      <c r="GC2" s="454">
        <f>'Weekly Raw'!GD6</f>
        <v>7</v>
      </c>
      <c r="GD2" s="454">
        <f>'Weekly Raw'!GE6</f>
        <v>7</v>
      </c>
      <c r="GE2" s="454">
        <f>'Weekly Raw'!GF6</f>
        <v>7</v>
      </c>
      <c r="GF2" s="454">
        <f>'Weekly Raw'!GG6</f>
        <v>7</v>
      </c>
      <c r="GG2" s="454">
        <f>'Weekly Raw'!GH6</f>
        <v>8</v>
      </c>
      <c r="GH2" s="454">
        <f>'Weekly Raw'!GI6</f>
        <v>8</v>
      </c>
      <c r="GI2" s="454">
        <f>'Weekly Raw'!GJ6</f>
        <v>8</v>
      </c>
      <c r="GJ2" s="454">
        <f>'Weekly Raw'!GK6</f>
        <v>8</v>
      </c>
      <c r="GK2" s="454">
        <f>'Weekly Raw'!GL6</f>
        <v>9</v>
      </c>
      <c r="GL2" s="454">
        <f>'Weekly Raw'!GM6</f>
        <v>9</v>
      </c>
      <c r="GM2" s="454">
        <f>'Weekly Raw'!GN6</f>
        <v>9</v>
      </c>
      <c r="GN2" s="454">
        <f>'Weekly Raw'!GO6</f>
        <v>9</v>
      </c>
      <c r="GO2" s="454">
        <f>'Weekly Raw'!GP6</f>
        <v>10</v>
      </c>
      <c r="GP2" s="454">
        <f>'Weekly Raw'!GQ6</f>
        <v>10</v>
      </c>
      <c r="GQ2" s="454">
        <f>'Weekly Raw'!GR6</f>
        <v>10</v>
      </c>
      <c r="GR2" s="454">
        <f>'Weekly Raw'!GS6</f>
        <v>10</v>
      </c>
      <c r="GS2" s="454">
        <f>'Weekly Raw'!GT6</f>
        <v>10</v>
      </c>
      <c r="GT2" s="454">
        <f>'Weekly Raw'!GU6</f>
        <v>11</v>
      </c>
      <c r="GU2" s="454">
        <f>'Weekly Raw'!GV6</f>
        <v>11</v>
      </c>
      <c r="GV2" s="454">
        <f>'Weekly Raw'!GW6</f>
        <v>11</v>
      </c>
      <c r="GW2" s="454">
        <f>'Weekly Raw'!GX6</f>
        <v>11</v>
      </c>
      <c r="GX2" s="454">
        <f>'Weekly Raw'!GY6</f>
        <v>12</v>
      </c>
      <c r="GY2" s="454">
        <f>'Weekly Raw'!GZ6</f>
        <v>12</v>
      </c>
      <c r="GZ2" s="454">
        <f>'Weekly Raw'!HA6</f>
        <v>12</v>
      </c>
      <c r="HA2" s="454">
        <f>'Weekly Raw'!HB6</f>
        <v>12</v>
      </c>
      <c r="HB2" s="454">
        <f>'Weekly Raw'!HC6</f>
        <v>12</v>
      </c>
      <c r="HC2" s="454">
        <f>'Weekly Raw'!HD6</f>
        <v>1</v>
      </c>
      <c r="HD2" s="454">
        <f>'Weekly Raw'!HE6</f>
        <v>1</v>
      </c>
      <c r="HE2" s="454">
        <f>'Weekly Raw'!HF6</f>
        <v>1</v>
      </c>
      <c r="HF2" s="454">
        <f>'Weekly Raw'!HG6</f>
        <v>1</v>
      </c>
      <c r="HG2" s="454">
        <f>'Weekly Raw'!HH6</f>
        <v>2</v>
      </c>
      <c r="HH2" s="454">
        <f>'Weekly Raw'!HI6</f>
        <v>2</v>
      </c>
      <c r="HI2" s="454">
        <f>'Weekly Raw'!HJ6</f>
        <v>2</v>
      </c>
      <c r="HJ2" s="454">
        <f>'Weekly Raw'!HK6</f>
        <v>2</v>
      </c>
      <c r="HK2" s="454">
        <f>'Weekly Raw'!HL6</f>
        <v>3</v>
      </c>
      <c r="HL2" s="454">
        <f>'Weekly Raw'!HM6</f>
        <v>3</v>
      </c>
      <c r="HM2" s="454">
        <f>'Weekly Raw'!HN6</f>
        <v>3</v>
      </c>
      <c r="HN2" s="454">
        <f>'Weekly Raw'!HO6</f>
        <v>3</v>
      </c>
      <c r="HO2" s="454">
        <f>'Weekly Raw'!HP6</f>
        <v>4</v>
      </c>
      <c r="HP2" s="454">
        <f>'Weekly Raw'!HQ6</f>
        <v>4</v>
      </c>
      <c r="HQ2" s="454">
        <f>'Weekly Raw'!HR6</f>
        <v>4</v>
      </c>
      <c r="HR2" s="454">
        <f>'Weekly Raw'!HS6</f>
        <v>4</v>
      </c>
      <c r="HS2" s="454">
        <f>'Weekly Raw'!HT6</f>
        <v>4</v>
      </c>
      <c r="HT2" s="454">
        <f>'Weekly Raw'!HU6</f>
        <v>5</v>
      </c>
      <c r="HU2" s="454">
        <f>'Weekly Raw'!HV6</f>
        <v>5</v>
      </c>
      <c r="HV2" s="454">
        <f>'Weekly Raw'!HW6</f>
        <v>5</v>
      </c>
      <c r="HW2" s="454">
        <f>'Weekly Raw'!HX6</f>
        <v>5</v>
      </c>
      <c r="HX2" s="454">
        <f>'Weekly Raw'!HY6</f>
        <v>6</v>
      </c>
      <c r="HY2" s="454">
        <f>'Weekly Raw'!HZ6</f>
        <v>6</v>
      </c>
      <c r="HZ2" s="454">
        <f>'Weekly Raw'!IA6</f>
        <v>6</v>
      </c>
      <c r="IA2" s="454">
        <f>'Weekly Raw'!IB6</f>
        <v>6</v>
      </c>
      <c r="IB2" s="454">
        <f>'Weekly Raw'!IC6</f>
        <v>7</v>
      </c>
      <c r="IC2" s="454">
        <f>'Weekly Raw'!ID6</f>
        <v>7</v>
      </c>
      <c r="ID2" s="454">
        <f>'Weekly Raw'!IE6</f>
        <v>7</v>
      </c>
      <c r="IE2" s="454">
        <f>'Weekly Raw'!IF6</f>
        <v>7</v>
      </c>
      <c r="IF2" s="454">
        <f>'Weekly Raw'!IG6</f>
        <v>7</v>
      </c>
      <c r="IG2" s="454">
        <f>'Weekly Raw'!IH6</f>
        <v>8</v>
      </c>
      <c r="IH2" s="454">
        <f>'Weekly Raw'!II6</f>
        <v>8</v>
      </c>
      <c r="II2" s="454">
        <f>'Weekly Raw'!IJ6</f>
        <v>8</v>
      </c>
      <c r="IJ2" s="454">
        <f>'Weekly Raw'!IK6</f>
        <v>8</v>
      </c>
      <c r="IK2" s="454">
        <f>'Weekly Raw'!IL6</f>
        <v>9</v>
      </c>
      <c r="IL2" s="454">
        <f>'Weekly Raw'!IM6</f>
        <v>9</v>
      </c>
      <c r="IM2" s="454">
        <f>'Weekly Raw'!IN6</f>
        <v>9</v>
      </c>
      <c r="IN2" s="454">
        <f>'Weekly Raw'!IO6</f>
        <v>9</v>
      </c>
      <c r="IO2" s="454">
        <f>'Weekly Raw'!IP6</f>
        <v>9</v>
      </c>
      <c r="IP2" s="454">
        <f>'Weekly Raw'!IQ6</f>
        <v>10</v>
      </c>
      <c r="IQ2" s="454">
        <f>'Weekly Raw'!IR6</f>
        <v>10</v>
      </c>
      <c r="IR2" s="454">
        <f>'Weekly Raw'!IS6</f>
        <v>10</v>
      </c>
      <c r="IS2" s="454">
        <f>'Weekly Raw'!IT6</f>
        <v>10</v>
      </c>
      <c r="IT2" s="454">
        <f>'Weekly Raw'!IU6</f>
        <v>11</v>
      </c>
      <c r="IU2" s="454">
        <f>'Weekly Raw'!IV6</f>
        <v>11</v>
      </c>
      <c r="IV2" s="454">
        <f>'Weekly Raw'!IW6</f>
        <v>11</v>
      </c>
      <c r="IW2" s="454">
        <f>'Weekly Raw'!IX6</f>
        <v>11</v>
      </c>
      <c r="IX2" s="454">
        <f>'Weekly Raw'!IY6</f>
        <v>12</v>
      </c>
      <c r="IY2" s="454">
        <f>'Weekly Raw'!IZ6</f>
        <v>12</v>
      </c>
      <c r="IZ2" s="454">
        <f>'Weekly Raw'!JA6</f>
        <v>12</v>
      </c>
      <c r="JA2" s="454">
        <f>'Weekly Raw'!JB6</f>
        <v>12</v>
      </c>
      <c r="JB2" s="454">
        <f>'Weekly Raw'!JC6</f>
        <v>12</v>
      </c>
      <c r="JC2" s="454">
        <f>'Weekly Raw'!JD6</f>
        <v>1</v>
      </c>
      <c r="JD2" s="454">
        <f>'Weekly Raw'!JE6</f>
        <v>1</v>
      </c>
      <c r="JE2" s="454">
        <f>'Weekly Raw'!JF6</f>
        <v>1</v>
      </c>
      <c r="JF2" s="454">
        <f>'Weekly Raw'!JG6</f>
        <v>1</v>
      </c>
      <c r="JG2" s="454">
        <f>'Weekly Raw'!JH6</f>
        <v>2</v>
      </c>
      <c r="JH2" s="454">
        <f>'Weekly Raw'!JI6</f>
        <v>2</v>
      </c>
      <c r="JI2" s="454">
        <f>'Weekly Raw'!JJ6</f>
        <v>2</v>
      </c>
      <c r="JJ2" s="454">
        <f>'Weekly Raw'!JK6</f>
        <v>2</v>
      </c>
      <c r="JK2" s="454">
        <f>'Weekly Raw'!JL6</f>
        <v>3</v>
      </c>
      <c r="JL2" s="454">
        <f>'Weekly Raw'!JM6</f>
        <v>3</v>
      </c>
      <c r="JM2" s="454">
        <f>'Weekly Raw'!JN6</f>
        <v>3</v>
      </c>
      <c r="JN2" s="454">
        <f>'Weekly Raw'!JO6</f>
        <v>3</v>
      </c>
      <c r="JO2" s="454">
        <f>'Weekly Raw'!JP6</f>
        <v>3</v>
      </c>
      <c r="JP2" s="454">
        <f>'Weekly Raw'!JQ6</f>
        <v>4</v>
      </c>
      <c r="JQ2" s="454">
        <f>'Weekly Raw'!JR6</f>
        <v>4</v>
      </c>
      <c r="JR2" s="454">
        <f>'Weekly Raw'!JS6</f>
        <v>4</v>
      </c>
      <c r="JS2" s="454">
        <f>'Weekly Raw'!JT6</f>
        <v>4</v>
      </c>
      <c r="JT2" s="454">
        <f>'Weekly Raw'!JU6</f>
        <v>5</v>
      </c>
      <c r="JU2" s="454">
        <f>'Weekly Raw'!JV6</f>
        <v>5</v>
      </c>
      <c r="JV2" s="454">
        <f>'Weekly Raw'!JW6</f>
        <v>5</v>
      </c>
      <c r="JW2" s="454">
        <f>'Weekly Raw'!JX6</f>
        <v>5</v>
      </c>
      <c r="JX2" s="454">
        <f>'Weekly Raw'!JY6</f>
        <v>6</v>
      </c>
      <c r="JY2" s="454">
        <f>'Weekly Raw'!JZ6</f>
        <v>6</v>
      </c>
      <c r="JZ2" s="454">
        <f>'Weekly Raw'!KA6</f>
        <v>6</v>
      </c>
      <c r="KA2" s="454">
        <f>'Weekly Raw'!KB6</f>
        <v>6</v>
      </c>
      <c r="KB2" s="454">
        <f>'Weekly Raw'!KC6</f>
        <v>6</v>
      </c>
      <c r="KC2" s="454">
        <f>'Weekly Raw'!KD6</f>
        <v>7</v>
      </c>
      <c r="KD2" s="454">
        <f>'Weekly Raw'!KE6</f>
        <v>7</v>
      </c>
      <c r="KE2" s="454">
        <f>'Weekly Raw'!KF6</f>
        <v>7</v>
      </c>
      <c r="KF2" s="454">
        <f>'Weekly Raw'!KG6</f>
        <v>7</v>
      </c>
      <c r="KG2" s="454">
        <f>'Weekly Raw'!KH6</f>
        <v>8</v>
      </c>
      <c r="KH2" s="454">
        <f>'Weekly Raw'!KI6</f>
        <v>8</v>
      </c>
      <c r="KI2" s="454">
        <f>'Weekly Raw'!KJ6</f>
        <v>8</v>
      </c>
      <c r="KJ2" s="454">
        <f>'Weekly Raw'!KK6</f>
        <v>8</v>
      </c>
      <c r="KK2" s="454">
        <f>'Weekly Raw'!KL6</f>
        <v>9</v>
      </c>
      <c r="KL2" s="454">
        <f>'Weekly Raw'!KM6</f>
        <v>9</v>
      </c>
      <c r="KM2" s="454">
        <f>'Weekly Raw'!KN6</f>
        <v>9</v>
      </c>
      <c r="KN2" s="454">
        <f>'Weekly Raw'!KO6</f>
        <v>9</v>
      </c>
      <c r="KO2" s="454">
        <f>'Weekly Raw'!KP6</f>
        <v>9</v>
      </c>
      <c r="KP2" s="454">
        <f>'Weekly Raw'!KQ6</f>
        <v>10</v>
      </c>
      <c r="KQ2" s="454">
        <f>'Weekly Raw'!KR6</f>
        <v>10</v>
      </c>
      <c r="KR2" s="454">
        <f>'Weekly Raw'!KS6</f>
        <v>10</v>
      </c>
      <c r="KS2" s="454">
        <f>'Weekly Raw'!KT6</f>
        <v>10</v>
      </c>
      <c r="KT2" s="454">
        <f>'Weekly Raw'!KU6</f>
        <v>11</v>
      </c>
      <c r="KU2" s="454">
        <f>'Weekly Raw'!KV6</f>
        <v>11</v>
      </c>
      <c r="KV2" s="454">
        <f>'Weekly Raw'!KW6</f>
        <v>11</v>
      </c>
      <c r="KW2" s="454">
        <f>'Weekly Raw'!KX6</f>
        <v>11</v>
      </c>
      <c r="KX2" s="454">
        <f>'Weekly Raw'!KY6</f>
        <v>12</v>
      </c>
      <c r="KY2" s="454">
        <f>'Weekly Raw'!KZ6</f>
        <v>12</v>
      </c>
      <c r="KZ2" s="454">
        <f>'Weekly Raw'!LA6</f>
        <v>12</v>
      </c>
      <c r="LA2" s="454">
        <f>'Weekly Raw'!LB6</f>
        <v>12</v>
      </c>
      <c r="LB2" s="454">
        <f>'Weekly Raw'!LC6</f>
        <v>12</v>
      </c>
      <c r="LC2" s="454">
        <f>'Weekly Raw'!LD6</f>
        <v>1</v>
      </c>
      <c r="LD2" s="454">
        <f>'Weekly Raw'!LE6</f>
        <v>1</v>
      </c>
      <c r="LE2" s="454">
        <f>'Weekly Raw'!LF6</f>
        <v>1</v>
      </c>
      <c r="LF2" s="454">
        <f>'Weekly Raw'!LG6</f>
        <v>1</v>
      </c>
      <c r="LG2" s="454">
        <f>'Weekly Raw'!LH6</f>
        <v>2</v>
      </c>
      <c r="LH2" s="454">
        <f>'Weekly Raw'!LI6</f>
        <v>2</v>
      </c>
      <c r="LI2" s="454">
        <f>'Weekly Raw'!LJ6</f>
        <v>2</v>
      </c>
      <c r="LJ2" s="454">
        <f>'Weekly Raw'!LK6</f>
        <v>2</v>
      </c>
      <c r="LK2" s="454">
        <f>'Weekly Raw'!LL6</f>
        <v>3</v>
      </c>
      <c r="LL2" s="454">
        <f>'Weekly Raw'!LM6</f>
        <v>3</v>
      </c>
      <c r="LM2" s="454">
        <f>'Weekly Raw'!LN6</f>
        <v>3</v>
      </c>
      <c r="LN2" s="454">
        <f>'Weekly Raw'!LO6</f>
        <v>3</v>
      </c>
      <c r="LO2" s="454">
        <f>'Weekly Raw'!LP6</f>
        <v>3</v>
      </c>
      <c r="LP2" s="454">
        <f>'Weekly Raw'!LQ6</f>
        <v>4</v>
      </c>
      <c r="LQ2" s="454">
        <f>'Weekly Raw'!LR6</f>
        <v>4</v>
      </c>
      <c r="LR2" s="454">
        <f>'Weekly Raw'!LS6</f>
        <v>4</v>
      </c>
      <c r="LS2" s="454">
        <f>'Weekly Raw'!LT6</f>
        <v>4</v>
      </c>
      <c r="LT2" s="454">
        <f>'Weekly Raw'!LU6</f>
        <v>5</v>
      </c>
      <c r="LU2" s="454">
        <f>'Weekly Raw'!LV6</f>
        <v>5</v>
      </c>
      <c r="LV2" s="454">
        <f>'Weekly Raw'!LW6</f>
        <v>5</v>
      </c>
      <c r="LW2" s="454">
        <f>'Weekly Raw'!LX6</f>
        <v>5</v>
      </c>
      <c r="LX2" s="454">
        <f>'Weekly Raw'!LY6</f>
        <v>6</v>
      </c>
      <c r="LY2" s="454">
        <f>'Weekly Raw'!LZ6</f>
        <v>6</v>
      </c>
      <c r="LZ2" s="454">
        <f>'Weekly Raw'!MA6</f>
        <v>6</v>
      </c>
      <c r="MA2" s="454">
        <f>'Weekly Raw'!MB6</f>
        <v>6</v>
      </c>
      <c r="MB2" s="454">
        <f>'Weekly Raw'!MC6</f>
        <v>6</v>
      </c>
      <c r="MC2" s="454">
        <f>'Weekly Raw'!MD6</f>
        <v>7</v>
      </c>
      <c r="MD2" s="454">
        <f>'Weekly Raw'!ME6</f>
        <v>7</v>
      </c>
      <c r="ME2" s="454">
        <f>'Weekly Raw'!MF6</f>
        <v>7</v>
      </c>
      <c r="MF2" s="454">
        <f>'Weekly Raw'!MG6</f>
        <v>7</v>
      </c>
      <c r="MG2" s="454">
        <f>'Weekly Raw'!MH6</f>
        <v>8</v>
      </c>
      <c r="MH2" s="454">
        <f>'Weekly Raw'!MI6</f>
        <v>8</v>
      </c>
      <c r="MI2" s="454">
        <f>'Weekly Raw'!MJ6</f>
        <v>8</v>
      </c>
      <c r="MJ2" s="454">
        <f>'Weekly Raw'!MK6</f>
        <v>8</v>
      </c>
      <c r="MK2" s="454">
        <f>'Weekly Raw'!ML6</f>
        <v>8</v>
      </c>
      <c r="ML2" s="454">
        <f>'Weekly Raw'!MM6</f>
        <v>9</v>
      </c>
      <c r="MM2" s="454">
        <f>'Weekly Raw'!MN6</f>
        <v>9</v>
      </c>
      <c r="MN2" s="454">
        <f>'Weekly Raw'!MO6</f>
        <v>9</v>
      </c>
      <c r="MO2" s="454">
        <f>'Weekly Raw'!MP6</f>
        <v>9</v>
      </c>
      <c r="MP2" s="454">
        <f>'Weekly Raw'!MQ6</f>
        <v>10</v>
      </c>
      <c r="MQ2" s="454">
        <f>'Weekly Raw'!MR6</f>
        <v>10</v>
      </c>
      <c r="MR2" s="454">
        <f>'Weekly Raw'!MS6</f>
        <v>10</v>
      </c>
      <c r="MS2" s="454">
        <f>'Weekly Raw'!MT6</f>
        <v>10</v>
      </c>
      <c r="MT2" s="454">
        <f>'Weekly Raw'!MU6</f>
        <v>11</v>
      </c>
      <c r="MU2" s="454">
        <f>'Weekly Raw'!MV6</f>
        <v>11</v>
      </c>
      <c r="MV2" s="454">
        <f>'Weekly Raw'!MW6</f>
        <v>11</v>
      </c>
      <c r="MW2" s="454">
        <f>'Weekly Raw'!MX6</f>
        <v>11</v>
      </c>
      <c r="MX2" s="454">
        <f>'Weekly Raw'!MY6</f>
        <v>11</v>
      </c>
      <c r="MY2" s="454">
        <f>'Weekly Raw'!MZ6</f>
        <v>12</v>
      </c>
      <c r="MZ2" s="454">
        <f>'Weekly Raw'!NA6</f>
        <v>12</v>
      </c>
      <c r="NA2" s="454">
        <f>'Weekly Raw'!NB6</f>
        <v>12</v>
      </c>
      <c r="NB2" s="454">
        <f>'Weekly Raw'!NC6</f>
        <v>12</v>
      </c>
      <c r="NC2" s="454">
        <f>'Weekly Raw'!ND6</f>
        <v>1</v>
      </c>
      <c r="ND2" s="454">
        <f>'Weekly Raw'!NE6</f>
        <v>1</v>
      </c>
      <c r="NE2" s="454">
        <f>'Weekly Raw'!NF6</f>
        <v>1</v>
      </c>
      <c r="NF2" s="454">
        <f>'Weekly Raw'!NG6</f>
        <v>1</v>
      </c>
      <c r="NG2" s="454">
        <f>'Weekly Raw'!NH6</f>
        <v>2</v>
      </c>
      <c r="NH2" s="454">
        <f>'Weekly Raw'!NI6</f>
        <v>2</v>
      </c>
      <c r="NI2" s="454">
        <f>'Weekly Raw'!NJ6</f>
        <v>2</v>
      </c>
      <c r="NJ2" s="454">
        <f>'Weekly Raw'!NK6</f>
        <v>2</v>
      </c>
      <c r="NK2" s="454">
        <f>'Weekly Raw'!NL6</f>
        <v>2</v>
      </c>
      <c r="NL2" s="454">
        <f>'Weekly Raw'!NM6</f>
        <v>3</v>
      </c>
      <c r="NM2" s="454">
        <f>'Weekly Raw'!NN6</f>
        <v>3</v>
      </c>
      <c r="NN2" s="454">
        <f>'Weekly Raw'!NO6</f>
        <v>3</v>
      </c>
      <c r="NO2" s="454">
        <f>'Weekly Raw'!NP6</f>
        <v>3</v>
      </c>
      <c r="NP2" s="454">
        <f>'Weekly Raw'!NQ6</f>
        <v>4</v>
      </c>
      <c r="NQ2" s="454">
        <f>'Weekly Raw'!NR6</f>
        <v>4</v>
      </c>
      <c r="NR2" s="454">
        <f>'Weekly Raw'!NS6</f>
        <v>4</v>
      </c>
      <c r="NS2" s="454">
        <f>'Weekly Raw'!NT6</f>
        <v>4</v>
      </c>
      <c r="NT2" s="454">
        <f>'Weekly Raw'!NU6</f>
        <v>5</v>
      </c>
      <c r="NU2" s="454">
        <f>'Weekly Raw'!NV6</f>
        <v>5</v>
      </c>
      <c r="NV2" s="454">
        <f>'Weekly Raw'!NW6</f>
        <v>5</v>
      </c>
      <c r="NW2" s="454">
        <f>'Weekly Raw'!NX6</f>
        <v>5</v>
      </c>
      <c r="NX2" s="454">
        <f>'Weekly Raw'!NY6</f>
        <v>5</v>
      </c>
      <c r="NY2" s="454">
        <f>'Weekly Raw'!NZ6</f>
        <v>6</v>
      </c>
      <c r="NZ2" s="454">
        <f>'Weekly Raw'!OA6</f>
        <v>6</v>
      </c>
      <c r="OA2" s="454">
        <f>'Weekly Raw'!OB6</f>
        <v>6</v>
      </c>
      <c r="OB2" s="454">
        <f>'Weekly Raw'!OC6</f>
        <v>6</v>
      </c>
      <c r="OC2" s="454">
        <f>'Weekly Raw'!OD6</f>
        <v>7</v>
      </c>
      <c r="OD2" s="454">
        <f>'Weekly Raw'!OE6</f>
        <v>7</v>
      </c>
      <c r="OE2" s="454">
        <f>'Weekly Raw'!OF6</f>
        <v>7</v>
      </c>
      <c r="OF2" s="454">
        <f>'Weekly Raw'!OG6</f>
        <v>7</v>
      </c>
      <c r="OG2" s="454">
        <f>'Weekly Raw'!OH6</f>
        <v>8</v>
      </c>
      <c r="OH2" s="454">
        <f>'Weekly Raw'!OI6</f>
        <v>8</v>
      </c>
      <c r="OI2" s="454">
        <f>'Weekly Raw'!OJ6</f>
        <v>8</v>
      </c>
      <c r="OJ2" s="454">
        <f>'Weekly Raw'!OK6</f>
        <v>8</v>
      </c>
      <c r="OK2" s="454">
        <f>'Weekly Raw'!OL6</f>
        <v>8</v>
      </c>
      <c r="OL2" s="454">
        <f>'Weekly Raw'!OM6</f>
        <v>9</v>
      </c>
      <c r="OM2" s="454">
        <f>'Weekly Raw'!ON6</f>
        <v>9</v>
      </c>
      <c r="ON2" s="454">
        <f>'Weekly Raw'!OO6</f>
        <v>9</v>
      </c>
      <c r="OO2" s="454">
        <f>'Weekly Raw'!OP6</f>
        <v>9</v>
      </c>
      <c r="OP2" s="454">
        <f>'Weekly Raw'!OQ6</f>
        <v>10</v>
      </c>
      <c r="OQ2" s="454">
        <f>'Weekly Raw'!OR6</f>
        <v>10</v>
      </c>
      <c r="OR2" s="454">
        <f>'Weekly Raw'!OS6</f>
        <v>10</v>
      </c>
      <c r="OS2" s="454">
        <f>'Weekly Raw'!OT6</f>
        <v>10</v>
      </c>
      <c r="OT2" s="454">
        <f>'Weekly Raw'!OU6</f>
        <v>10</v>
      </c>
      <c r="OU2" s="454">
        <f>'Weekly Raw'!OV6</f>
        <v>11</v>
      </c>
      <c r="OV2" s="454">
        <f>'Weekly Raw'!OW6</f>
        <v>11</v>
      </c>
      <c r="OW2" s="454">
        <f>'Weekly Raw'!OX6</f>
        <v>11</v>
      </c>
      <c r="OX2" s="454">
        <f>'Weekly Raw'!OY6</f>
        <v>11</v>
      </c>
      <c r="OY2" s="454">
        <f>'Weekly Raw'!OZ6</f>
        <v>12</v>
      </c>
      <c r="OZ2" s="454">
        <f>'Weekly Raw'!PA6</f>
        <v>12</v>
      </c>
      <c r="PA2" s="454">
        <f>'Weekly Raw'!PB6</f>
        <v>12</v>
      </c>
      <c r="PB2" s="454">
        <f>'Weekly Raw'!PC6</f>
        <v>12</v>
      </c>
      <c r="PC2" s="454">
        <f>'Weekly Raw'!PD6</f>
        <v>1</v>
      </c>
      <c r="PD2" s="454">
        <f>'Weekly Raw'!PE6</f>
        <v>1</v>
      </c>
      <c r="PE2" s="454">
        <f>'Weekly Raw'!PF6</f>
        <v>1</v>
      </c>
      <c r="PF2" s="454">
        <f>'Weekly Raw'!PG6</f>
        <v>1</v>
      </c>
      <c r="PG2" s="454">
        <f>'Weekly Raw'!PH6</f>
        <v>1</v>
      </c>
      <c r="PH2" s="454">
        <f>'Weekly Raw'!PI6</f>
        <v>2</v>
      </c>
      <c r="PI2" s="454">
        <f>'Weekly Raw'!PJ6</f>
        <v>2</v>
      </c>
      <c r="PJ2" s="454">
        <f>'Weekly Raw'!PK6</f>
        <v>2</v>
      </c>
      <c r="PK2" s="454">
        <f>'Weekly Raw'!PL6</f>
        <v>2</v>
      </c>
      <c r="PL2" s="454">
        <f>'Weekly Raw'!PM6</f>
        <v>3</v>
      </c>
      <c r="PM2" s="454">
        <f>'Weekly Raw'!PN6</f>
        <v>3</v>
      </c>
      <c r="PN2" s="454">
        <f>'Weekly Raw'!PO6</f>
        <v>3</v>
      </c>
      <c r="PO2" s="454">
        <f>'Weekly Raw'!PP6</f>
        <v>3</v>
      </c>
      <c r="PP2" s="454">
        <f>'Weekly Raw'!PQ6</f>
        <v>4</v>
      </c>
      <c r="PQ2" s="454">
        <f>'Weekly Raw'!PR6</f>
        <v>4</v>
      </c>
      <c r="PR2" s="454">
        <f>'Weekly Raw'!PS6</f>
        <v>4</v>
      </c>
      <c r="PS2" s="454">
        <f>'Weekly Raw'!PT6</f>
        <v>4</v>
      </c>
      <c r="PT2" s="454">
        <f>'Weekly Raw'!PU6</f>
        <v>5</v>
      </c>
      <c r="PU2" s="454">
        <f>'Weekly Raw'!PV6</f>
        <v>5</v>
      </c>
      <c r="PV2" s="454">
        <f>'Weekly Raw'!PW6</f>
        <v>5</v>
      </c>
      <c r="PW2" s="454">
        <f>'Weekly Raw'!PX6</f>
        <v>5</v>
      </c>
      <c r="PX2" s="454">
        <f>'Weekly Raw'!PY6</f>
        <v>5</v>
      </c>
      <c r="PY2" s="454">
        <f>'Weekly Raw'!PZ6</f>
        <v>6</v>
      </c>
      <c r="PZ2" s="454">
        <f>'Weekly Raw'!QA6</f>
        <v>6</v>
      </c>
      <c r="QA2" s="454">
        <f>'Weekly Raw'!QB6</f>
        <v>6</v>
      </c>
      <c r="QB2" s="454">
        <f>'Weekly Raw'!QC6</f>
        <v>6</v>
      </c>
      <c r="QC2" s="454">
        <f>'Weekly Raw'!QD6</f>
        <v>7</v>
      </c>
      <c r="QD2" s="454">
        <f>'Weekly Raw'!QE6</f>
        <v>7</v>
      </c>
      <c r="QE2" s="454">
        <f>'Weekly Raw'!QF6</f>
        <v>7</v>
      </c>
      <c r="QF2" s="454">
        <f>'Weekly Raw'!QG6</f>
        <v>7</v>
      </c>
      <c r="QG2" s="454">
        <f>'Weekly Raw'!QH6</f>
        <v>7</v>
      </c>
      <c r="QH2" s="454">
        <f>'Weekly Raw'!QI6</f>
        <v>8</v>
      </c>
      <c r="QI2" s="454">
        <f>'Weekly Raw'!QJ6</f>
        <v>8</v>
      </c>
      <c r="QJ2" s="454">
        <f>'Weekly Raw'!QK6</f>
        <v>8</v>
      </c>
      <c r="QK2" s="454">
        <f>'Weekly Raw'!QL6</f>
        <v>8</v>
      </c>
      <c r="QL2" s="454">
        <f>'Weekly Raw'!QM6</f>
        <v>9</v>
      </c>
      <c r="QM2" s="454">
        <f>'Weekly Raw'!QN6</f>
        <v>9</v>
      </c>
      <c r="QN2" s="454">
        <f>'Weekly Raw'!QO6</f>
        <v>9</v>
      </c>
      <c r="QO2" s="454">
        <f>'Weekly Raw'!QP6</f>
        <v>9</v>
      </c>
      <c r="QP2" s="454">
        <f>'Weekly Raw'!QQ6</f>
        <v>10</v>
      </c>
      <c r="QQ2" s="454">
        <f>'Weekly Raw'!QR6</f>
        <v>10</v>
      </c>
      <c r="QR2" s="454">
        <f>'Weekly Raw'!QS6</f>
        <v>10</v>
      </c>
      <c r="QS2" s="454">
        <f>'Weekly Raw'!QT6</f>
        <v>10</v>
      </c>
      <c r="QT2" s="454">
        <f>'Weekly Raw'!QU6</f>
        <v>10</v>
      </c>
      <c r="QU2" s="454">
        <f>'Weekly Raw'!QV6</f>
        <v>11</v>
      </c>
      <c r="QV2" s="454">
        <f>'Weekly Raw'!QW6</f>
        <v>11</v>
      </c>
      <c r="QW2" s="454">
        <f>'Weekly Raw'!QX6</f>
        <v>11</v>
      </c>
      <c r="QX2" s="454">
        <f>'Weekly Raw'!QY6</f>
        <v>11</v>
      </c>
      <c r="QY2" s="454">
        <f>'Weekly Raw'!QZ6</f>
        <v>12</v>
      </c>
      <c r="QZ2" s="454">
        <f>'Weekly Raw'!RA6</f>
        <v>12</v>
      </c>
      <c r="RA2" s="454">
        <f>'Weekly Raw'!RB6</f>
        <v>12</v>
      </c>
      <c r="RB2" s="454">
        <f>'Weekly Raw'!RC6</f>
        <v>12</v>
      </c>
      <c r="RC2" s="454">
        <f>'Weekly Raw'!RD6</f>
        <v>1</v>
      </c>
      <c r="RD2" s="454">
        <f>'Weekly Raw'!RE6</f>
        <v>1</v>
      </c>
      <c r="RE2" s="454">
        <f>'Weekly Raw'!RF6</f>
        <v>1</v>
      </c>
      <c r="RF2" s="454">
        <f>'Weekly Raw'!RG6</f>
        <v>1</v>
      </c>
      <c r="RG2" s="454">
        <f>'Weekly Raw'!RH6</f>
        <v>1</v>
      </c>
      <c r="RH2" s="454">
        <f>'Weekly Raw'!RI6</f>
        <v>2</v>
      </c>
      <c r="RI2" s="454">
        <f>'Weekly Raw'!RJ6</f>
        <v>2</v>
      </c>
      <c r="RJ2" s="454">
        <f>'Weekly Raw'!RK6</f>
        <v>2</v>
      </c>
      <c r="RK2" s="454">
        <f>'Weekly Raw'!RL6</f>
        <v>2</v>
      </c>
      <c r="RL2" s="454">
        <f>'Weekly Raw'!RM6</f>
        <v>3</v>
      </c>
      <c r="RM2" s="454">
        <f>'Weekly Raw'!RN6</f>
        <v>3</v>
      </c>
      <c r="RN2" s="454">
        <f>'Weekly Raw'!RO6</f>
        <v>3</v>
      </c>
      <c r="RO2" s="454">
        <f>'Weekly Raw'!RP6</f>
        <v>3</v>
      </c>
      <c r="RP2" s="454">
        <f>'Weekly Raw'!RQ6</f>
        <v>4</v>
      </c>
      <c r="RQ2" s="454">
        <f>'Weekly Raw'!RR6</f>
        <v>4</v>
      </c>
      <c r="RR2" s="454">
        <f>'Weekly Raw'!RS6</f>
        <v>4</v>
      </c>
      <c r="RS2" s="454">
        <f>'Weekly Raw'!RT6</f>
        <v>4</v>
      </c>
      <c r="RT2" s="454">
        <f>'Weekly Raw'!RU6</f>
        <v>4</v>
      </c>
      <c r="RU2" s="454">
        <f>'Weekly Raw'!RV6</f>
        <v>5</v>
      </c>
      <c r="RV2" s="454">
        <f>'Weekly Raw'!RW6</f>
        <v>5</v>
      </c>
      <c r="RW2" s="454">
        <f>'Weekly Raw'!RX6</f>
        <v>5</v>
      </c>
      <c r="RX2" s="454">
        <f>'Weekly Raw'!RY6</f>
        <v>5</v>
      </c>
      <c r="RY2" s="454">
        <f>'Weekly Raw'!RZ6</f>
        <v>6</v>
      </c>
      <c r="RZ2" s="454">
        <f>'Weekly Raw'!SA6</f>
        <v>6</v>
      </c>
      <c r="SA2" s="454">
        <f>'Weekly Raw'!SB6</f>
        <v>6</v>
      </c>
      <c r="SB2" s="454">
        <f>'Weekly Raw'!SC6</f>
        <v>6</v>
      </c>
      <c r="SC2" s="454">
        <f>'Weekly Raw'!SD6</f>
        <v>7</v>
      </c>
      <c r="SD2" s="454">
        <f>'Weekly Raw'!SE6</f>
        <v>7</v>
      </c>
      <c r="SE2" s="454">
        <f>'Weekly Raw'!SF6</f>
        <v>7</v>
      </c>
      <c r="SF2" s="454">
        <f>'Weekly Raw'!SG6</f>
        <v>7</v>
      </c>
      <c r="SG2" s="454">
        <f>'Weekly Raw'!SH6</f>
        <v>7</v>
      </c>
      <c r="SH2" s="454">
        <f>'Weekly Raw'!SI6</f>
        <v>8</v>
      </c>
      <c r="SI2" s="454">
        <f>'Weekly Raw'!SJ6</f>
        <v>8</v>
      </c>
      <c r="SJ2" s="454">
        <f>'Weekly Raw'!SK6</f>
        <v>8</v>
      </c>
      <c r="SK2" s="454">
        <f>'Weekly Raw'!SL6</f>
        <v>8</v>
      </c>
      <c r="SL2" s="454">
        <f>'Weekly Raw'!SM6</f>
        <v>9</v>
      </c>
      <c r="SM2" s="454">
        <f>'Weekly Raw'!SN6</f>
        <v>9</v>
      </c>
      <c r="SN2" s="454">
        <f>'Weekly Raw'!SO6</f>
        <v>9</v>
      </c>
      <c r="SO2" s="454">
        <f>'Weekly Raw'!SP6</f>
        <v>9</v>
      </c>
      <c r="SP2" s="454">
        <f>'Weekly Raw'!SQ6</f>
        <v>10</v>
      </c>
      <c r="SQ2" s="454">
        <f>'Weekly Raw'!SR6</f>
        <v>10</v>
      </c>
      <c r="SR2" s="454">
        <f>'Weekly Raw'!SS6</f>
        <v>10</v>
      </c>
      <c r="SS2" s="454">
        <f>'Weekly Raw'!ST6</f>
        <v>10</v>
      </c>
      <c r="ST2" s="454">
        <f>'Weekly Raw'!SU6</f>
        <v>10</v>
      </c>
      <c r="SU2" s="454">
        <f>'Weekly Raw'!SV6</f>
        <v>11</v>
      </c>
      <c r="SV2" s="454">
        <f>'Weekly Raw'!SW6</f>
        <v>11</v>
      </c>
      <c r="SW2" s="454">
        <f>'Weekly Raw'!SX6</f>
        <v>11</v>
      </c>
      <c r="SX2" s="454">
        <f>'Weekly Raw'!SY6</f>
        <v>11</v>
      </c>
      <c r="SY2" s="454">
        <f>'Weekly Raw'!SZ6</f>
        <v>12</v>
      </c>
      <c r="SZ2" s="454">
        <f>'Weekly Raw'!TA6</f>
        <v>12</v>
      </c>
      <c r="TA2" s="454">
        <f>'Weekly Raw'!TB6</f>
        <v>12</v>
      </c>
      <c r="TB2" s="454">
        <f>'Weekly Raw'!TC6</f>
        <v>12</v>
      </c>
      <c r="TC2" s="454">
        <f>'Weekly Raw'!TD6</f>
        <v>12</v>
      </c>
      <c r="TD2" s="454">
        <f>'Weekly Raw'!TE6</f>
        <v>1</v>
      </c>
      <c r="TE2" s="454">
        <f>'Weekly Raw'!TF6</f>
        <v>1</v>
      </c>
      <c r="TF2" s="454">
        <f>'Weekly Raw'!TG6</f>
        <v>1</v>
      </c>
      <c r="TG2" s="454">
        <f>'Weekly Raw'!TH6</f>
        <v>1</v>
      </c>
      <c r="TH2" s="454">
        <f>'Weekly Raw'!TI6</f>
        <v>2</v>
      </c>
      <c r="TI2" s="454">
        <f>'Weekly Raw'!TJ6</f>
        <v>2</v>
      </c>
      <c r="TJ2" s="454">
        <f>'Weekly Raw'!TK6</f>
        <v>2</v>
      </c>
      <c r="TK2" s="454">
        <f>'Weekly Raw'!TL6</f>
        <v>2</v>
      </c>
      <c r="TL2" s="454">
        <f>'Weekly Raw'!TM6</f>
        <v>3</v>
      </c>
      <c r="TM2" s="454">
        <f>'Weekly Raw'!TN6</f>
        <v>3</v>
      </c>
      <c r="TN2" s="454">
        <f>'Weekly Raw'!TO6</f>
        <v>3</v>
      </c>
      <c r="TO2" s="454">
        <f>'Weekly Raw'!TP6</f>
        <v>3</v>
      </c>
      <c r="TP2" s="454">
        <f>'Weekly Raw'!TQ6</f>
        <v>4</v>
      </c>
      <c r="TQ2" s="454">
        <f>'Weekly Raw'!TR6</f>
        <v>4</v>
      </c>
      <c r="TR2" s="454">
        <f>'Weekly Raw'!TS6</f>
        <v>4</v>
      </c>
      <c r="TS2" s="454">
        <f>'Weekly Raw'!TT6</f>
        <v>4</v>
      </c>
      <c r="TT2" s="454">
        <f>'Weekly Raw'!TU6</f>
        <v>4</v>
      </c>
      <c r="TU2" s="454">
        <f>'Weekly Raw'!TV6</f>
        <v>5</v>
      </c>
      <c r="TV2" s="454">
        <f>'Weekly Raw'!TW6</f>
        <v>5</v>
      </c>
      <c r="TW2" s="454">
        <f>'Weekly Raw'!TX6</f>
        <v>5</v>
      </c>
      <c r="TX2" s="454">
        <f>'Weekly Raw'!TY6</f>
        <v>5</v>
      </c>
      <c r="TY2" s="454">
        <f>'Weekly Raw'!TZ6</f>
        <v>6</v>
      </c>
      <c r="TZ2" s="454">
        <f>'Weekly Raw'!UA6</f>
        <v>6</v>
      </c>
      <c r="UA2" s="454">
        <f>'Weekly Raw'!UB6</f>
        <v>6</v>
      </c>
      <c r="UB2" s="454">
        <f>'Weekly Raw'!UC6</f>
        <v>6</v>
      </c>
      <c r="UC2" s="454">
        <f>'Weekly Raw'!UD6</f>
        <v>7</v>
      </c>
      <c r="UD2" s="454">
        <f>'Weekly Raw'!UE6</f>
        <v>7</v>
      </c>
      <c r="UE2" s="454">
        <f>'Weekly Raw'!UF6</f>
        <v>7</v>
      </c>
      <c r="UF2" s="454">
        <f>'Weekly Raw'!UG6</f>
        <v>7</v>
      </c>
      <c r="UG2" s="454">
        <f>'Weekly Raw'!UH6</f>
        <v>7</v>
      </c>
      <c r="UH2" s="454">
        <f>'Weekly Raw'!UI6</f>
        <v>8</v>
      </c>
      <c r="UI2" s="454">
        <f>'Weekly Raw'!UJ6</f>
        <v>8</v>
      </c>
      <c r="UJ2" s="454">
        <f>'Weekly Raw'!UK6</f>
        <v>8</v>
      </c>
      <c r="UK2" s="454">
        <f>'Weekly Raw'!UL6</f>
        <v>8</v>
      </c>
      <c r="UL2" s="454">
        <f>'Weekly Raw'!UM6</f>
        <v>9</v>
      </c>
      <c r="UM2" s="454">
        <f>'Weekly Raw'!UN6</f>
        <v>9</v>
      </c>
      <c r="UN2" s="454">
        <f>'Weekly Raw'!UO6</f>
        <v>9</v>
      </c>
      <c r="UO2" s="454">
        <f>'Weekly Raw'!UP6</f>
        <v>9</v>
      </c>
      <c r="UP2" s="454">
        <f>'Weekly Raw'!UQ6</f>
        <v>9</v>
      </c>
      <c r="UQ2" s="454">
        <f>'Weekly Raw'!UR6</f>
        <v>10</v>
      </c>
      <c r="UR2" s="454">
        <f>'Weekly Raw'!US6</f>
        <v>10</v>
      </c>
      <c r="US2" s="454">
        <f>'Weekly Raw'!UT6</f>
        <v>10</v>
      </c>
      <c r="UT2" s="454">
        <f>'Weekly Raw'!UU6</f>
        <v>10</v>
      </c>
      <c r="UU2" s="454">
        <f>'Weekly Raw'!UV6</f>
        <v>11</v>
      </c>
      <c r="UV2" s="454">
        <f>'Weekly Raw'!UW6</f>
        <v>11</v>
      </c>
      <c r="UW2" s="454">
        <f>'Weekly Raw'!UX6</f>
        <v>11</v>
      </c>
      <c r="UX2" s="454">
        <f>'Weekly Raw'!UY6</f>
        <v>11</v>
      </c>
      <c r="UY2" s="454">
        <f>'Weekly Raw'!UZ6</f>
        <v>12</v>
      </c>
      <c r="UZ2" s="454">
        <f>'Weekly Raw'!VA6</f>
        <v>12</v>
      </c>
      <c r="VA2" s="454">
        <f>'Weekly Raw'!VB6</f>
        <v>12</v>
      </c>
      <c r="VB2" s="454">
        <f>'Weekly Raw'!VC6</f>
        <v>12</v>
      </c>
      <c r="VC2" s="454">
        <f>'Weekly Raw'!VD6</f>
        <v>12</v>
      </c>
      <c r="VD2" s="454">
        <f>'Weekly Raw'!VE6</f>
        <v>1</v>
      </c>
      <c r="VE2" s="454">
        <f>'Weekly Raw'!VF6</f>
        <v>1</v>
      </c>
      <c r="VF2" s="454">
        <f>'Weekly Raw'!VG6</f>
        <v>1</v>
      </c>
      <c r="VG2" s="454">
        <f>'Weekly Raw'!VH6</f>
        <v>1</v>
      </c>
      <c r="VH2" s="454">
        <f>'Weekly Raw'!VI6</f>
        <v>2</v>
      </c>
      <c r="VI2" s="454">
        <f>'Weekly Raw'!VJ6</f>
        <v>2</v>
      </c>
      <c r="VJ2" s="454">
        <f>'Weekly Raw'!VK6</f>
        <v>2</v>
      </c>
      <c r="VK2" s="454">
        <f>'Weekly Raw'!VL6</f>
        <v>2</v>
      </c>
      <c r="VL2" s="454">
        <f>'Weekly Raw'!VM6</f>
        <v>3</v>
      </c>
      <c r="VM2" s="454">
        <f>'Weekly Raw'!VN6</f>
        <v>3</v>
      </c>
      <c r="VN2" s="454">
        <f>'Weekly Raw'!VO6</f>
        <v>3</v>
      </c>
      <c r="VO2" s="454">
        <f>'Weekly Raw'!VP6</f>
        <v>3</v>
      </c>
      <c r="VP2" s="454">
        <f>'Weekly Raw'!VQ6</f>
        <v>3</v>
      </c>
      <c r="VQ2" s="454">
        <f>'Weekly Raw'!VR6</f>
        <v>4</v>
      </c>
      <c r="VR2" s="454">
        <f>'Weekly Raw'!VS6</f>
        <v>4</v>
      </c>
      <c r="VS2" s="454">
        <f>'Weekly Raw'!VT6</f>
        <v>4</v>
      </c>
      <c r="VT2" s="454">
        <f>'Weekly Raw'!VU6</f>
        <v>4</v>
      </c>
      <c r="VU2" s="454">
        <f>'Weekly Raw'!VV6</f>
        <v>5</v>
      </c>
      <c r="VV2" s="454">
        <f>'Weekly Raw'!VW6</f>
        <v>5</v>
      </c>
      <c r="VW2" s="454">
        <f>'Weekly Raw'!VX6</f>
        <v>5</v>
      </c>
      <c r="VX2" s="454">
        <f>'Weekly Raw'!VY6</f>
        <v>5</v>
      </c>
      <c r="VY2" s="454">
        <f>'Weekly Raw'!VZ6</f>
        <v>6</v>
      </c>
      <c r="VZ2" s="454">
        <f>'Weekly Raw'!WA6</f>
        <v>6</v>
      </c>
      <c r="WA2" s="454">
        <f>'Weekly Raw'!WB6</f>
        <v>6</v>
      </c>
      <c r="WB2" s="454">
        <f>'Weekly Raw'!WC6</f>
        <v>6</v>
      </c>
      <c r="WC2" s="454">
        <f>'Weekly Raw'!WD6</f>
        <v>6</v>
      </c>
      <c r="WD2" s="454">
        <f>'Weekly Raw'!WE6</f>
        <v>7</v>
      </c>
      <c r="WE2" s="454">
        <f>'Weekly Raw'!WF6</f>
        <v>7</v>
      </c>
      <c r="WF2" s="454">
        <f>'Weekly Raw'!WG6</f>
        <v>7</v>
      </c>
      <c r="WG2" s="454">
        <f>'Weekly Raw'!WH6</f>
        <v>7</v>
      </c>
      <c r="WH2" s="454">
        <f>'Weekly Raw'!WI6</f>
        <v>8</v>
      </c>
      <c r="WI2" s="454">
        <f>'Weekly Raw'!WJ6</f>
        <v>8</v>
      </c>
      <c r="WJ2" s="454">
        <f>'Weekly Raw'!WK6</f>
        <v>8</v>
      </c>
      <c r="WK2" s="454">
        <f>'Weekly Raw'!WL6</f>
        <v>8</v>
      </c>
      <c r="WL2" s="454">
        <f>'Weekly Raw'!WM6</f>
        <v>8</v>
      </c>
      <c r="WM2" s="454">
        <f>'Weekly Raw'!WN6</f>
        <v>9</v>
      </c>
      <c r="WN2" s="454">
        <f>'Weekly Raw'!WO6</f>
        <v>9</v>
      </c>
      <c r="WO2" s="454">
        <f>'Weekly Raw'!WP6</f>
        <v>9</v>
      </c>
      <c r="WP2" s="454">
        <f>'Weekly Raw'!WQ6</f>
        <v>9</v>
      </c>
      <c r="WQ2" s="454">
        <f>'Weekly Raw'!WR6</f>
        <v>10</v>
      </c>
      <c r="WR2" s="454">
        <f>'Weekly Raw'!WS6</f>
        <v>10</v>
      </c>
      <c r="WS2" s="454">
        <f>'Weekly Raw'!WT6</f>
        <v>10</v>
      </c>
      <c r="WT2" s="454">
        <f>'Weekly Raw'!WU6</f>
        <v>10</v>
      </c>
      <c r="WU2" s="454">
        <f>'Weekly Raw'!WV6</f>
        <v>11</v>
      </c>
      <c r="WV2" s="454">
        <f>'Weekly Raw'!WW6</f>
        <v>11</v>
      </c>
      <c r="WW2" s="454">
        <f>'Weekly Raw'!WX6</f>
        <v>11</v>
      </c>
      <c r="WX2" s="454">
        <f>'Weekly Raw'!WY6</f>
        <v>11</v>
      </c>
      <c r="WY2" s="454">
        <f>'Weekly Raw'!WZ6</f>
        <v>11</v>
      </c>
      <c r="WZ2" s="454">
        <f>'Weekly Raw'!XA6</f>
        <v>12</v>
      </c>
      <c r="XA2" s="454">
        <f>'Weekly Raw'!XB6</f>
        <v>12</v>
      </c>
      <c r="XB2" s="454">
        <f>'Weekly Raw'!XC6</f>
        <v>12</v>
      </c>
      <c r="XC2" s="454">
        <f>'Weekly Raw'!XD6</f>
        <v>12</v>
      </c>
      <c r="XD2" s="454">
        <f>'Weekly Raw'!XE6</f>
        <v>1</v>
      </c>
      <c r="XE2" s="454">
        <f>'Weekly Raw'!XF6</f>
        <v>1</v>
      </c>
      <c r="XF2" s="454">
        <f>'Weekly Raw'!XG6</f>
        <v>1</v>
      </c>
      <c r="XG2" s="454">
        <f>'Weekly Raw'!XH6</f>
        <v>1</v>
      </c>
      <c r="XH2" s="454">
        <f>'Weekly Raw'!XI6</f>
        <v>2</v>
      </c>
      <c r="XI2" s="454">
        <f>'Weekly Raw'!XJ6</f>
        <v>2</v>
      </c>
      <c r="XJ2" s="454">
        <f>'Weekly Raw'!XK6</f>
        <v>2</v>
      </c>
      <c r="XK2" s="454">
        <f>'Weekly Raw'!XL6</f>
        <v>2</v>
      </c>
      <c r="XL2" s="454">
        <f>'Weekly Raw'!XM6</f>
        <v>3</v>
      </c>
      <c r="XM2" s="454">
        <f>'Weekly Raw'!XN6</f>
        <v>3</v>
      </c>
      <c r="XN2" s="454">
        <f>'Weekly Raw'!XO6</f>
        <v>3</v>
      </c>
      <c r="XO2" s="454">
        <f>'Weekly Raw'!XP6</f>
        <v>3</v>
      </c>
      <c r="XP2" s="454">
        <f>'Weekly Raw'!XQ6</f>
        <v>3</v>
      </c>
      <c r="XQ2" s="454">
        <f>'Weekly Raw'!XR6</f>
        <v>4</v>
      </c>
      <c r="XR2" s="454">
        <f>'Weekly Raw'!XS6</f>
        <v>4</v>
      </c>
      <c r="XS2" s="454">
        <f>'Weekly Raw'!XT6</f>
        <v>4</v>
      </c>
      <c r="XT2" s="454">
        <f>'Weekly Raw'!XU6</f>
        <v>4</v>
      </c>
      <c r="XU2" s="454">
        <f>'Weekly Raw'!XV6</f>
        <v>5</v>
      </c>
      <c r="XV2" s="454">
        <f>'Weekly Raw'!XW6</f>
        <v>5</v>
      </c>
      <c r="XW2" s="454">
        <f>'Weekly Raw'!XX6</f>
        <v>5</v>
      </c>
      <c r="XX2" s="454">
        <f>'Weekly Raw'!XY6</f>
        <v>5</v>
      </c>
      <c r="XY2" s="454">
        <f>'Weekly Raw'!XZ6</f>
        <v>5</v>
      </c>
      <c r="XZ2" s="454">
        <f>'Weekly Raw'!YA6</f>
        <v>6</v>
      </c>
      <c r="YA2" s="454">
        <f>'Weekly Raw'!YB6</f>
        <v>6</v>
      </c>
      <c r="YB2" s="454">
        <f>'Weekly Raw'!YC6</f>
        <v>6</v>
      </c>
      <c r="YC2" s="454">
        <f>'Weekly Raw'!YD6</f>
        <v>6</v>
      </c>
      <c r="YD2" s="454">
        <f>'Weekly Raw'!YE6</f>
        <v>7</v>
      </c>
      <c r="YE2" s="454">
        <f>'Weekly Raw'!YF6</f>
        <v>7</v>
      </c>
      <c r="YF2" s="454">
        <f>'Weekly Raw'!YG6</f>
        <v>7</v>
      </c>
      <c r="YG2" s="454">
        <f>'Weekly Raw'!YH6</f>
        <v>7</v>
      </c>
      <c r="YH2" s="454">
        <f>'Weekly Raw'!YI6</f>
        <v>8</v>
      </c>
      <c r="YI2" s="454">
        <f>'Weekly Raw'!YJ6</f>
        <v>8</v>
      </c>
      <c r="YJ2" s="454">
        <f>'Weekly Raw'!YK6</f>
        <v>8</v>
      </c>
      <c r="YK2" s="454">
        <f>'Weekly Raw'!YL6</f>
        <v>8</v>
      </c>
      <c r="YL2" s="454">
        <f>'Weekly Raw'!YM6</f>
        <v>8</v>
      </c>
      <c r="YM2" s="454">
        <f>'Weekly Raw'!YN6</f>
        <v>9</v>
      </c>
      <c r="YN2" s="454">
        <f>'Weekly Raw'!YO6</f>
        <v>9</v>
      </c>
      <c r="YO2" s="454">
        <f>'Weekly Raw'!YP6</f>
        <v>9</v>
      </c>
      <c r="YP2" s="454">
        <f>'Weekly Raw'!YQ6</f>
        <v>9</v>
      </c>
      <c r="YQ2" s="454">
        <f>'Weekly Raw'!YR6</f>
        <v>10</v>
      </c>
      <c r="YR2" s="454">
        <f>'Weekly Raw'!YS6</f>
        <v>10</v>
      </c>
      <c r="YS2" s="454">
        <f>'Weekly Raw'!YT6</f>
        <v>10</v>
      </c>
      <c r="YT2" s="454">
        <f>'Weekly Raw'!YU6</f>
        <v>10</v>
      </c>
      <c r="YU2" s="454">
        <f>'Weekly Raw'!YV6</f>
        <v>11</v>
      </c>
      <c r="YV2" s="454">
        <f>'Weekly Raw'!YW6</f>
        <v>11</v>
      </c>
      <c r="YW2" s="454">
        <f>'Weekly Raw'!YX6</f>
        <v>11</v>
      </c>
      <c r="YX2" s="454">
        <f>'Weekly Raw'!YY6</f>
        <v>11</v>
      </c>
      <c r="YY2" s="454">
        <f>'Weekly Raw'!YZ6</f>
        <v>11</v>
      </c>
      <c r="YZ2" s="454">
        <f>'Weekly Raw'!ZA6</f>
        <v>12</v>
      </c>
      <c r="ZA2" s="454">
        <f>'Weekly Raw'!ZB6</f>
        <v>12</v>
      </c>
      <c r="ZB2" s="454">
        <f>'Weekly Raw'!ZC6</f>
        <v>12</v>
      </c>
      <c r="ZC2" s="454">
        <f>'Weekly Raw'!ZD6</f>
        <v>12</v>
      </c>
      <c r="ZD2" s="454">
        <f>'Weekly Raw'!ZE6</f>
        <v>1</v>
      </c>
      <c r="ZE2" s="454">
        <f>'Weekly Raw'!ZF6</f>
        <v>1</v>
      </c>
      <c r="ZF2" s="454">
        <f>'Weekly Raw'!ZG6</f>
        <v>1</v>
      </c>
      <c r="ZG2" s="454">
        <f>'Weekly Raw'!ZH6</f>
        <v>1</v>
      </c>
      <c r="ZH2" s="454">
        <f>'Weekly Raw'!ZI6</f>
        <v>1</v>
      </c>
      <c r="ZI2" s="454">
        <f>'Weekly Raw'!ZJ6</f>
        <v>2</v>
      </c>
      <c r="ZJ2" s="454">
        <f>'Weekly Raw'!ZK6</f>
        <v>2</v>
      </c>
      <c r="ZK2" s="454">
        <f>'Weekly Raw'!ZL6</f>
        <v>2</v>
      </c>
      <c r="ZL2" s="454">
        <f>'Weekly Raw'!ZM6</f>
        <v>2</v>
      </c>
      <c r="ZM2" s="454">
        <f>'Weekly Raw'!ZN6</f>
        <v>3</v>
      </c>
      <c r="ZN2" s="454">
        <f>'Weekly Raw'!ZO6</f>
        <v>3</v>
      </c>
      <c r="ZO2" s="454">
        <f>'Weekly Raw'!ZP6</f>
        <v>3</v>
      </c>
      <c r="ZP2" s="454">
        <f>'Weekly Raw'!ZQ6</f>
        <v>3</v>
      </c>
      <c r="ZQ2" s="454">
        <f>'Weekly Raw'!ZR6</f>
        <v>4</v>
      </c>
      <c r="ZR2" s="454">
        <f>'Weekly Raw'!ZS6</f>
        <v>4</v>
      </c>
      <c r="ZS2" s="454">
        <f>'Weekly Raw'!ZT6</f>
        <v>4</v>
      </c>
      <c r="ZT2" s="454">
        <f>'Weekly Raw'!ZU6</f>
        <v>4</v>
      </c>
      <c r="ZU2" s="454">
        <f>'Weekly Raw'!ZV6</f>
        <v>5</v>
      </c>
      <c r="ZV2" s="454">
        <f>'Weekly Raw'!ZW6</f>
        <v>5</v>
      </c>
      <c r="ZW2" s="454">
        <f>'Weekly Raw'!ZX6</f>
        <v>5</v>
      </c>
      <c r="ZX2" s="454">
        <f>'Weekly Raw'!ZY6</f>
        <v>5</v>
      </c>
      <c r="ZY2" s="454">
        <f>'Weekly Raw'!ZZ6</f>
        <v>5</v>
      </c>
      <c r="ZZ2" s="454">
        <f>'Weekly Raw'!AAA6</f>
        <v>6</v>
      </c>
      <c r="AAA2" s="454">
        <f>'Weekly Raw'!AAB6</f>
        <v>6</v>
      </c>
      <c r="AAB2" s="454">
        <f>'Weekly Raw'!AAC6</f>
        <v>6</v>
      </c>
      <c r="AAC2" s="454">
        <f>'Weekly Raw'!AAD6</f>
        <v>6</v>
      </c>
      <c r="AAD2" s="454">
        <f>'Weekly Raw'!AAE6</f>
        <v>7</v>
      </c>
      <c r="AAE2" s="454">
        <f>'Weekly Raw'!AAF6</f>
        <v>7</v>
      </c>
      <c r="AAF2" s="454">
        <f>'Weekly Raw'!AAG6</f>
        <v>7</v>
      </c>
      <c r="AAG2" s="454">
        <f>'Weekly Raw'!AAH6</f>
        <v>7</v>
      </c>
      <c r="AAH2" s="454">
        <f>'Weekly Raw'!AAI6</f>
        <v>8</v>
      </c>
      <c r="AAI2" s="454">
        <f>'Weekly Raw'!AAJ6</f>
        <v>8</v>
      </c>
      <c r="AAJ2" s="454">
        <f>'Weekly Raw'!AAK6</f>
        <v>8</v>
      </c>
      <c r="AAK2" s="454">
        <f>'Weekly Raw'!AAL6</f>
        <v>8</v>
      </c>
      <c r="AAL2" s="454">
        <f>'Weekly Raw'!AAM6</f>
        <v>8</v>
      </c>
      <c r="AAM2" s="454">
        <f>'Weekly Raw'!AAN6</f>
        <v>9</v>
      </c>
      <c r="AAN2" s="454">
        <f>'Weekly Raw'!AAO6</f>
        <v>9</v>
      </c>
      <c r="AAO2" s="454">
        <f>'Weekly Raw'!AAP6</f>
        <v>9</v>
      </c>
      <c r="AAP2" s="454">
        <f>'Weekly Raw'!AAQ6</f>
        <v>9</v>
      </c>
      <c r="AAQ2" s="454">
        <f>'Weekly Raw'!AAR6</f>
        <v>10</v>
      </c>
      <c r="AAR2" s="454">
        <f>'Weekly Raw'!AAS6</f>
        <v>10</v>
      </c>
      <c r="AAS2" s="454">
        <f>'Weekly Raw'!AAT6</f>
        <v>10</v>
      </c>
      <c r="AAT2" s="454">
        <f>'Weekly Raw'!AAU6</f>
        <v>10</v>
      </c>
      <c r="AAU2" s="454">
        <f>'Weekly Raw'!AAV6</f>
        <v>10</v>
      </c>
      <c r="AAV2" s="454">
        <f>'Weekly Raw'!AAW6</f>
        <v>11</v>
      </c>
      <c r="AAW2" s="454">
        <f>'Weekly Raw'!AAX6</f>
        <v>11</v>
      </c>
      <c r="AAX2" s="454">
        <f>'Weekly Raw'!AAY6</f>
        <v>11</v>
      </c>
      <c r="AAY2" s="454">
        <f>'Weekly Raw'!AAZ6</f>
        <v>11</v>
      </c>
      <c r="AAZ2" s="454">
        <f>'Weekly Raw'!ABA6</f>
        <v>12</v>
      </c>
      <c r="ABA2" s="454">
        <f>'Weekly Raw'!ABB6</f>
        <v>12</v>
      </c>
      <c r="ABB2" s="454">
        <f>'Weekly Raw'!ABC6</f>
        <v>12</v>
      </c>
      <c r="ABC2" s="454">
        <f>'Weekly Raw'!ABD6</f>
        <v>12</v>
      </c>
      <c r="ABD2" s="454">
        <f>'Weekly Raw'!ABE6</f>
        <v>1</v>
      </c>
      <c r="ABE2" s="454">
        <f>'Weekly Raw'!ABF6</f>
        <v>1</v>
      </c>
      <c r="ABF2" s="454">
        <f>'Weekly Raw'!ABG6</f>
        <v>1</v>
      </c>
      <c r="ABG2" s="454">
        <f>'Weekly Raw'!ABH6</f>
        <v>1</v>
      </c>
      <c r="ABH2" s="454">
        <f>'Weekly Raw'!ABI6</f>
        <v>1</v>
      </c>
      <c r="ABI2" s="454">
        <f>'Weekly Raw'!ABJ6</f>
        <v>2</v>
      </c>
      <c r="ABJ2" s="454">
        <f>'Weekly Raw'!ABK6</f>
        <v>2</v>
      </c>
      <c r="ABK2" s="454">
        <f>'Weekly Raw'!ABL6</f>
        <v>2</v>
      </c>
      <c r="ABL2" s="454">
        <f>'Weekly Raw'!ABM6</f>
        <v>2</v>
      </c>
      <c r="ABM2" s="454">
        <f>'Weekly Raw'!ABN6</f>
        <v>3</v>
      </c>
      <c r="ABN2" s="454">
        <f>'Weekly Raw'!ABO6</f>
        <v>3</v>
      </c>
      <c r="ABO2" s="454">
        <f>'Weekly Raw'!ABP6</f>
        <v>3</v>
      </c>
      <c r="ABP2" s="454">
        <f>'Weekly Raw'!ABQ6</f>
        <v>3</v>
      </c>
      <c r="ABQ2" s="454">
        <f>'Weekly Raw'!ABR6</f>
        <v>4</v>
      </c>
      <c r="ABR2" s="454">
        <f>'Weekly Raw'!ABS6</f>
        <v>4</v>
      </c>
      <c r="ABS2" s="454">
        <f>'Weekly Raw'!ABT6</f>
        <v>4</v>
      </c>
      <c r="ABT2" s="454">
        <f>'Weekly Raw'!ABU6</f>
        <v>4</v>
      </c>
      <c r="ABU2" s="454">
        <f>'Weekly Raw'!ABV6</f>
        <v>5</v>
      </c>
      <c r="ABV2" s="454">
        <f>'Weekly Raw'!ABW6</f>
        <v>5</v>
      </c>
      <c r="ABW2" s="454">
        <f>'Weekly Raw'!ABX6</f>
        <v>5</v>
      </c>
      <c r="ABX2" s="454">
        <f>'Weekly Raw'!ABY6</f>
        <v>5</v>
      </c>
      <c r="ABY2" s="454">
        <f>'Weekly Raw'!ABZ6</f>
        <v>5</v>
      </c>
      <c r="ABZ2" s="454">
        <f>'Weekly Raw'!ACA6</f>
        <v>6</v>
      </c>
      <c r="ACA2" s="454">
        <f>'Weekly Raw'!ACB6</f>
        <v>6</v>
      </c>
      <c r="ACB2" s="454">
        <f>'Weekly Raw'!ACC6</f>
        <v>6</v>
      </c>
      <c r="ACC2" s="454">
        <f>'Weekly Raw'!ACD6</f>
        <v>6</v>
      </c>
      <c r="ACD2" s="454">
        <f>'Weekly Raw'!ACE6</f>
        <v>7</v>
      </c>
      <c r="ACE2" s="454">
        <f>'Weekly Raw'!ACF6</f>
        <v>7</v>
      </c>
      <c r="ACF2" s="454">
        <f>'Weekly Raw'!ACG6</f>
        <v>7</v>
      </c>
      <c r="ACG2" s="454">
        <f>'Weekly Raw'!ACH6</f>
        <v>7</v>
      </c>
      <c r="ACH2" s="454">
        <f>'Weekly Raw'!ACI6</f>
        <v>7</v>
      </c>
      <c r="ACI2" s="454">
        <f>'Weekly Raw'!ACJ6</f>
        <v>8</v>
      </c>
      <c r="ACJ2" s="454">
        <f>'Weekly Raw'!ACK6</f>
        <v>8</v>
      </c>
      <c r="ACK2" s="454">
        <f>'Weekly Raw'!ACL6</f>
        <v>8</v>
      </c>
      <c r="ACL2" s="454">
        <f>'Weekly Raw'!ACM6</f>
        <v>8</v>
      </c>
      <c r="ACM2" s="454">
        <f>'Weekly Raw'!ACN6</f>
        <v>9</v>
      </c>
      <c r="ACN2" s="454">
        <f>'Weekly Raw'!ACO6</f>
        <v>9</v>
      </c>
      <c r="ACO2" s="454">
        <f>'Weekly Raw'!ACP6</f>
        <v>9</v>
      </c>
      <c r="ACP2" s="454">
        <f>'Weekly Raw'!ACQ6</f>
        <v>9</v>
      </c>
      <c r="ACQ2" s="454">
        <f>'Weekly Raw'!ACR6</f>
        <v>10</v>
      </c>
      <c r="ACR2" s="454">
        <f>'Weekly Raw'!ACS6</f>
        <v>10</v>
      </c>
      <c r="ACS2" s="454">
        <f>'Weekly Raw'!ACT6</f>
        <v>10</v>
      </c>
      <c r="ACT2" s="454">
        <f>'Weekly Raw'!ACU6</f>
        <v>10</v>
      </c>
      <c r="ACU2" s="454">
        <f>'Weekly Raw'!ACV6</f>
        <v>10</v>
      </c>
      <c r="ACV2" s="454">
        <f>'Weekly Raw'!ACW6</f>
        <v>11</v>
      </c>
      <c r="ACW2" s="454">
        <f>'Weekly Raw'!ACX6</f>
        <v>11</v>
      </c>
      <c r="ACX2" s="454">
        <f>'Weekly Raw'!ACY6</f>
        <v>11</v>
      </c>
      <c r="ACY2" s="454">
        <f>'Weekly Raw'!ACZ6</f>
        <v>11</v>
      </c>
      <c r="ACZ2" s="454">
        <f>'Weekly Raw'!ADA6</f>
        <v>12</v>
      </c>
      <c r="ADA2" s="454">
        <f>'Weekly Raw'!ADB6</f>
        <v>12</v>
      </c>
      <c r="ADB2" s="454">
        <f>'Weekly Raw'!ADC6</f>
        <v>12</v>
      </c>
      <c r="ADC2" s="454">
        <f>'Weekly Raw'!ADD6</f>
        <v>12</v>
      </c>
      <c r="ADD2" s="454">
        <f>'Weekly Raw'!ADE6</f>
        <v>1</v>
      </c>
      <c r="ADE2" s="454">
        <f>'Weekly Raw'!ADF6</f>
        <v>1</v>
      </c>
      <c r="ADF2" s="454">
        <f>'Weekly Raw'!ADG6</f>
        <v>1</v>
      </c>
      <c r="ADG2" s="454">
        <f>'Weekly Raw'!ADH6</f>
        <v>1</v>
      </c>
      <c r="ADH2" s="454">
        <f>'Weekly Raw'!ADI6</f>
        <v>1</v>
      </c>
      <c r="ADI2" s="454">
        <f>'Weekly Raw'!ADJ6</f>
        <v>2</v>
      </c>
      <c r="ADJ2" s="454">
        <f>'Weekly Raw'!ADK6</f>
        <v>2</v>
      </c>
      <c r="ADK2" s="454">
        <f>'Weekly Raw'!ADL6</f>
        <v>2</v>
      </c>
      <c r="ADL2" s="454">
        <f>'Weekly Raw'!ADM6</f>
        <v>2</v>
      </c>
      <c r="ADM2" s="454">
        <f>'Weekly Raw'!ADN6</f>
        <v>3</v>
      </c>
      <c r="ADN2" s="454">
        <f>'Weekly Raw'!ADO6</f>
        <v>3</v>
      </c>
      <c r="ADO2" s="454">
        <f>'Weekly Raw'!ADP6</f>
        <v>3</v>
      </c>
      <c r="ADP2" s="454">
        <f>'Weekly Raw'!ADQ6</f>
        <v>3</v>
      </c>
      <c r="ADQ2" s="454">
        <f>'Weekly Raw'!ADR6</f>
        <v>4</v>
      </c>
      <c r="ADR2" s="454">
        <f>'Weekly Raw'!ADS6</f>
        <v>4</v>
      </c>
      <c r="ADS2" s="454">
        <f>'Weekly Raw'!ADT6</f>
        <v>4</v>
      </c>
      <c r="ADT2" s="454">
        <f>'Weekly Raw'!ADU6</f>
        <v>4</v>
      </c>
      <c r="ADU2" s="454">
        <f>'Weekly Raw'!ADV6</f>
        <v>4</v>
      </c>
      <c r="ADV2" s="454">
        <f>'Weekly Raw'!ADW6</f>
        <v>5</v>
      </c>
      <c r="ADW2" s="454">
        <f>'Weekly Raw'!ADX6</f>
        <v>5</v>
      </c>
      <c r="ADX2" s="454">
        <f>'Weekly Raw'!ADY6</f>
        <v>5</v>
      </c>
      <c r="ADY2" s="454">
        <f>'Weekly Raw'!ADZ6</f>
        <v>5</v>
      </c>
      <c r="ADZ2" s="454">
        <f>'Weekly Raw'!AEA6</f>
        <v>6</v>
      </c>
      <c r="AEA2" s="454">
        <f>'Weekly Raw'!AEB6</f>
        <v>6</v>
      </c>
      <c r="AEB2" s="454">
        <f>'Weekly Raw'!AEC6</f>
        <v>6</v>
      </c>
      <c r="AEC2" s="454">
        <f>'Weekly Raw'!AED6</f>
        <v>6</v>
      </c>
      <c r="AED2" s="454">
        <f>'Weekly Raw'!AEE6</f>
        <v>7</v>
      </c>
      <c r="AEE2" s="454">
        <f>'Weekly Raw'!AEF6</f>
        <v>7</v>
      </c>
      <c r="AEF2" s="454">
        <f>'Weekly Raw'!AEG6</f>
        <v>7</v>
      </c>
      <c r="AEG2" s="454">
        <f>'Weekly Raw'!AEH6</f>
        <v>7</v>
      </c>
      <c r="AEH2" s="454">
        <f>'Weekly Raw'!AEI6</f>
        <v>7</v>
      </c>
      <c r="AEI2" s="454">
        <f>'Weekly Raw'!AEJ6</f>
        <v>8</v>
      </c>
      <c r="AEJ2" s="454">
        <f>'Weekly Raw'!AEK6</f>
        <v>8</v>
      </c>
      <c r="AEK2" s="454">
        <f>'Weekly Raw'!AEL6</f>
        <v>8</v>
      </c>
      <c r="AEL2" s="454">
        <f>'Weekly Raw'!AEM6</f>
        <v>8</v>
      </c>
      <c r="AEM2" s="454">
        <f>'Weekly Raw'!AEN6</f>
        <v>9</v>
      </c>
      <c r="AEN2" s="454">
        <f>'Weekly Raw'!AEO6</f>
        <v>9</v>
      </c>
      <c r="AEO2" s="454">
        <f>'Weekly Raw'!AEP6</f>
        <v>9</v>
      </c>
      <c r="AEP2" s="454">
        <f>'Weekly Raw'!AEQ6</f>
        <v>9</v>
      </c>
      <c r="AEQ2" s="454">
        <f>'Weekly Raw'!AER6</f>
        <v>9</v>
      </c>
      <c r="AER2" s="454">
        <f>'Weekly Raw'!AES6</f>
        <v>10</v>
      </c>
      <c r="AES2" s="454">
        <f>'Weekly Raw'!AET6</f>
        <v>10</v>
      </c>
      <c r="AET2" s="454">
        <f>'Weekly Raw'!AEU6</f>
        <v>10</v>
      </c>
      <c r="AEU2" s="454">
        <f>'Weekly Raw'!AEV6</f>
        <v>10</v>
      </c>
      <c r="AEV2" s="454">
        <f>'Weekly Raw'!AEW6</f>
        <v>11</v>
      </c>
      <c r="AEW2" s="454">
        <f>'Weekly Raw'!AEX6</f>
        <v>11</v>
      </c>
      <c r="AEX2" s="454">
        <f>'Weekly Raw'!AEY6</f>
        <v>11</v>
      </c>
      <c r="AEY2" s="454">
        <f>'Weekly Raw'!AEZ6</f>
        <v>11</v>
      </c>
      <c r="AEZ2" s="454">
        <f>'Weekly Raw'!AFA6</f>
        <v>12</v>
      </c>
      <c r="AFA2" s="454">
        <f>'Weekly Raw'!AFB6</f>
        <v>12</v>
      </c>
      <c r="AFB2" s="454">
        <f>'Weekly Raw'!AFC6</f>
        <v>12</v>
      </c>
      <c r="AFC2" s="454">
        <f>'Weekly Raw'!AFD6</f>
        <v>12</v>
      </c>
      <c r="AFD2" s="454">
        <f>'Weekly Raw'!AFE6</f>
        <v>12</v>
      </c>
      <c r="AFE2" s="454">
        <f>'Weekly Raw'!AFF6</f>
        <v>1</v>
      </c>
      <c r="AFF2" s="454">
        <f>'Weekly Raw'!AFG6</f>
        <v>1</v>
      </c>
      <c r="AFG2" s="454">
        <f>'Weekly Raw'!AFH6</f>
        <v>1</v>
      </c>
      <c r="AFH2" s="454">
        <f>'Weekly Raw'!AFI6</f>
        <v>1</v>
      </c>
      <c r="AFI2" s="454">
        <f>'Weekly Raw'!AFJ6</f>
        <v>2</v>
      </c>
      <c r="AFJ2" s="454">
        <f>'Weekly Raw'!AFK6</f>
        <v>2</v>
      </c>
      <c r="AFK2" s="454">
        <f>'Weekly Raw'!AFL6</f>
        <v>2</v>
      </c>
      <c r="AFL2" s="454">
        <f>'Weekly Raw'!AFM6</f>
        <v>2</v>
      </c>
      <c r="AFM2" s="454">
        <f>'Weekly Raw'!AFN6</f>
        <v>3</v>
      </c>
      <c r="AFN2" s="454">
        <f>'Weekly Raw'!AFO6</f>
        <v>3</v>
      </c>
      <c r="AFO2" s="454">
        <f>'Weekly Raw'!AFP6</f>
        <v>3</v>
      </c>
      <c r="AFP2" s="454">
        <f>'Weekly Raw'!AFQ6</f>
        <v>3</v>
      </c>
      <c r="AFQ2" s="454">
        <f>'Weekly Raw'!AFR6</f>
        <v>3</v>
      </c>
      <c r="AFR2" s="454">
        <f>'Weekly Raw'!AFS6</f>
        <v>4</v>
      </c>
      <c r="AFS2" s="454">
        <f>'Weekly Raw'!AFT6</f>
        <v>4</v>
      </c>
      <c r="AFT2" s="454">
        <f>'Weekly Raw'!AFU6</f>
        <v>4</v>
      </c>
      <c r="AFU2" s="454">
        <f>'Weekly Raw'!AFV6</f>
        <v>4</v>
      </c>
      <c r="AFV2" s="454">
        <f>'Weekly Raw'!AFW6</f>
        <v>5</v>
      </c>
      <c r="AFW2" s="454">
        <f>'Weekly Raw'!AFX6</f>
        <v>5</v>
      </c>
      <c r="AFX2" s="454">
        <f>'Weekly Raw'!AFY6</f>
        <v>5</v>
      </c>
      <c r="AFY2" s="454">
        <f>'Weekly Raw'!AFZ6</f>
        <v>5</v>
      </c>
      <c r="AFZ2" s="454">
        <f>'Weekly Raw'!AGA6</f>
        <v>6</v>
      </c>
      <c r="AGA2" s="454">
        <f>'Weekly Raw'!AGB6</f>
        <v>6</v>
      </c>
      <c r="AGB2" s="454">
        <f>'Weekly Raw'!AGC6</f>
        <v>6</v>
      </c>
      <c r="AGC2" s="454">
        <f>'Weekly Raw'!AGD6</f>
        <v>6</v>
      </c>
      <c r="AGD2" s="454">
        <f>'Weekly Raw'!AGE6</f>
        <v>6</v>
      </c>
      <c r="AGE2" s="454">
        <f>'Weekly Raw'!AGF6</f>
        <v>7</v>
      </c>
      <c r="AGF2" s="454">
        <f>'Weekly Raw'!AGG6</f>
        <v>7</v>
      </c>
      <c r="AGG2" s="454">
        <f>'Weekly Raw'!AGH6</f>
        <v>7</v>
      </c>
      <c r="AGH2" s="454">
        <f>'Weekly Raw'!AGI6</f>
        <v>7</v>
      </c>
      <c r="AGI2" s="454">
        <f>'Weekly Raw'!AGJ6</f>
        <v>8</v>
      </c>
      <c r="AGJ2" s="454">
        <f>'Weekly Raw'!AGK6</f>
        <v>8</v>
      </c>
      <c r="AGK2" s="454">
        <f>'Weekly Raw'!AGL6</f>
        <v>8</v>
      </c>
      <c r="AGL2" s="454">
        <f>'Weekly Raw'!AGM6</f>
        <v>8</v>
      </c>
      <c r="AGM2" s="454">
        <f>'Weekly Raw'!AGN6</f>
        <v>9</v>
      </c>
      <c r="AGN2" s="454">
        <f>'Weekly Raw'!AGO6</f>
        <v>9</v>
      </c>
      <c r="AGO2" s="454">
        <f>'Weekly Raw'!AGP6</f>
        <v>9</v>
      </c>
      <c r="AGP2" s="454">
        <f>'Weekly Raw'!AGQ6</f>
        <v>9</v>
      </c>
      <c r="AGQ2" s="454">
        <f>'Weekly Raw'!AGR6</f>
        <v>9</v>
      </c>
      <c r="AGR2" s="454">
        <f>'Weekly Raw'!AGS6</f>
        <v>10</v>
      </c>
      <c r="AGS2" s="454">
        <f>'Weekly Raw'!AGT6</f>
        <v>10</v>
      </c>
      <c r="AGT2" s="454">
        <f>'Weekly Raw'!AGU6</f>
        <v>10</v>
      </c>
      <c r="AGU2" s="454">
        <f>'Weekly Raw'!AGV6</f>
        <v>10</v>
      </c>
      <c r="AGV2" s="454">
        <f>'Weekly Raw'!AGW6</f>
        <v>11</v>
      </c>
      <c r="AGW2" s="454">
        <f>'Weekly Raw'!AGX6</f>
        <v>11</v>
      </c>
      <c r="AGX2" s="454">
        <f>'Weekly Raw'!AGY6</f>
        <v>11</v>
      </c>
      <c r="AGY2" s="454">
        <f>'Weekly Raw'!AGZ6</f>
        <v>11</v>
      </c>
      <c r="AGZ2" s="454">
        <f>'Weekly Raw'!AHA6</f>
        <v>12</v>
      </c>
      <c r="AHA2" s="454">
        <f>'Weekly Raw'!AHB6</f>
        <v>12</v>
      </c>
      <c r="AHB2" s="454">
        <f>'Weekly Raw'!AHC6</f>
        <v>12</v>
      </c>
      <c r="AHC2" s="454">
        <f>'Weekly Raw'!AHD6</f>
        <v>12</v>
      </c>
      <c r="AHD2" s="454">
        <f>'Weekly Raw'!AHE6</f>
        <v>12</v>
      </c>
      <c r="AHE2" s="454">
        <f>'Weekly Raw'!AHF6</f>
        <v>1</v>
      </c>
      <c r="AHF2" s="454">
        <f>'Weekly Raw'!AHG6</f>
        <v>1</v>
      </c>
      <c r="AHG2" s="454">
        <f>'Weekly Raw'!AHH6</f>
        <v>1</v>
      </c>
      <c r="AHH2" s="454">
        <f>'Weekly Raw'!AHI6</f>
        <v>1</v>
      </c>
      <c r="AHI2" s="454">
        <f>'Weekly Raw'!AHJ6</f>
        <v>2</v>
      </c>
      <c r="AHJ2" s="454">
        <f>'Weekly Raw'!AHK6</f>
        <v>2</v>
      </c>
      <c r="AHK2" s="454">
        <f>'Weekly Raw'!AHL6</f>
        <v>2</v>
      </c>
      <c r="AHL2" s="454">
        <f>'Weekly Raw'!AHM6</f>
        <v>2</v>
      </c>
      <c r="AHM2" s="454">
        <f>'Weekly Raw'!AHN6</f>
        <v>3</v>
      </c>
      <c r="AHN2" s="454">
        <f>'Weekly Raw'!AHO6</f>
        <v>3</v>
      </c>
      <c r="AHO2" s="454">
        <f>'Weekly Raw'!AHP6</f>
        <v>3</v>
      </c>
      <c r="AHP2" s="454">
        <f>'Weekly Raw'!AHQ6</f>
        <v>3</v>
      </c>
      <c r="AHQ2" s="454">
        <f>'Weekly Raw'!AHR6</f>
        <v>3</v>
      </c>
      <c r="AHR2" s="454">
        <f>'Weekly Raw'!AHS6</f>
        <v>4</v>
      </c>
      <c r="AHS2" s="454">
        <f>'Weekly Raw'!AHT6</f>
        <v>4</v>
      </c>
      <c r="AHT2" s="454">
        <f>'Weekly Raw'!AHU6</f>
        <v>4</v>
      </c>
      <c r="AHU2" s="454">
        <f>'Weekly Raw'!AHV6</f>
        <v>4</v>
      </c>
      <c r="AHV2" s="454">
        <f>'Weekly Raw'!AHW6</f>
        <v>5</v>
      </c>
      <c r="AHW2" s="454">
        <f>'Weekly Raw'!AHX6</f>
        <v>5</v>
      </c>
      <c r="AHX2" s="454">
        <f>'Weekly Raw'!AHY6</f>
        <v>5</v>
      </c>
      <c r="AHY2" s="454">
        <f>'Weekly Raw'!AHZ6</f>
        <v>5</v>
      </c>
      <c r="AHZ2" s="454">
        <f>'Weekly Raw'!AIA6</f>
        <v>6</v>
      </c>
      <c r="AIA2" s="454">
        <f>'Weekly Raw'!AIB6</f>
        <v>6</v>
      </c>
      <c r="AIB2" s="454">
        <f>'Weekly Raw'!AIC6</f>
        <v>6</v>
      </c>
      <c r="AIC2" s="454">
        <f>'Weekly Raw'!AID6</f>
        <v>6</v>
      </c>
      <c r="AID2" s="454">
        <f>'Weekly Raw'!AIE6</f>
        <v>6</v>
      </c>
      <c r="AIE2" s="454">
        <f>'Weekly Raw'!AIF6</f>
        <v>7</v>
      </c>
      <c r="AIF2" s="454">
        <f>'Weekly Raw'!AIG6</f>
        <v>7</v>
      </c>
      <c r="AIG2" s="454">
        <f>'Weekly Raw'!AIH6</f>
        <v>7</v>
      </c>
      <c r="AIH2" s="454">
        <f>'Weekly Raw'!AII6</f>
        <v>7</v>
      </c>
      <c r="AII2" s="454">
        <f>'Weekly Raw'!AIJ6</f>
        <v>8</v>
      </c>
      <c r="AIJ2" s="454">
        <f>'Weekly Raw'!AIK6</f>
        <v>8</v>
      </c>
      <c r="AIK2" s="454">
        <f>'Weekly Raw'!AIL6</f>
        <v>8</v>
      </c>
      <c r="AIL2" s="454">
        <f>'Weekly Raw'!AIM6</f>
        <v>8</v>
      </c>
      <c r="AIM2" s="454">
        <f>'Weekly Raw'!AIN6</f>
        <v>8</v>
      </c>
      <c r="AIN2" s="454">
        <f>'Weekly Raw'!AIO6</f>
        <v>9</v>
      </c>
      <c r="AIO2" s="454">
        <f>'Weekly Raw'!AIP6</f>
        <v>9</v>
      </c>
      <c r="AIP2" s="454">
        <f>'Weekly Raw'!AIQ6</f>
        <v>9</v>
      </c>
      <c r="AIQ2" s="454">
        <f>'Weekly Raw'!AIR6</f>
        <v>9</v>
      </c>
      <c r="AIR2" s="454">
        <f>'Weekly Raw'!AIS6</f>
        <v>10</v>
      </c>
      <c r="AIS2" s="454">
        <f>'Weekly Raw'!AIT6</f>
        <v>10</v>
      </c>
      <c r="AIT2" s="454">
        <f>'Weekly Raw'!AIU6</f>
        <v>10</v>
      </c>
      <c r="AIU2" s="454">
        <f>'Weekly Raw'!AIV6</f>
        <v>10</v>
      </c>
      <c r="AIV2" s="454">
        <f>'Weekly Raw'!AIW6</f>
        <v>11</v>
      </c>
      <c r="AIW2" s="454">
        <f>'Weekly Raw'!AIX6</f>
        <v>11</v>
      </c>
      <c r="AIX2" s="454">
        <f>'Weekly Raw'!AIY6</f>
        <v>11</v>
      </c>
      <c r="AIY2" s="454">
        <f>'Weekly Raw'!AIZ6</f>
        <v>11</v>
      </c>
      <c r="AIZ2" s="454">
        <f>'Weekly Raw'!AJA6</f>
        <v>11</v>
      </c>
      <c r="AJA2" s="454">
        <f>'Weekly Raw'!AJB6</f>
        <v>12</v>
      </c>
      <c r="AJB2" s="454">
        <f>'Weekly Raw'!AJC6</f>
        <v>12</v>
      </c>
      <c r="AJC2" s="454">
        <f>'Weekly Raw'!AJD6</f>
        <v>12</v>
      </c>
      <c r="AJD2" s="454">
        <f>'Weekly Raw'!AJE6</f>
        <v>12</v>
      </c>
      <c r="AJE2" s="454">
        <f>'Weekly Raw'!AJF6</f>
        <v>1</v>
      </c>
      <c r="AJF2" s="454">
        <f>'Weekly Raw'!AJG6</f>
        <v>1</v>
      </c>
      <c r="AJG2" s="454">
        <f>'Weekly Raw'!AJH6</f>
        <v>1</v>
      </c>
      <c r="AJH2" s="454">
        <f>'Weekly Raw'!AJI6</f>
        <v>1</v>
      </c>
      <c r="AJI2" s="454">
        <f>'Weekly Raw'!AJJ6</f>
        <v>2</v>
      </c>
      <c r="AJJ2" s="454">
        <f>'Weekly Raw'!AJK6</f>
        <v>2</v>
      </c>
      <c r="AJK2" s="454">
        <f>'Weekly Raw'!AJL6</f>
        <v>2</v>
      </c>
      <c r="AJL2" s="454">
        <f>'Weekly Raw'!AJM6</f>
        <v>2</v>
      </c>
      <c r="AJM2" s="454">
        <f>'Weekly Raw'!AJN6</f>
        <v>3</v>
      </c>
      <c r="AJN2" s="454">
        <f>'Weekly Raw'!AJO6</f>
        <v>3</v>
      </c>
      <c r="AJO2" s="454">
        <f>'Weekly Raw'!AJP6</f>
        <v>3</v>
      </c>
      <c r="AJP2" s="454">
        <f>'Weekly Raw'!AJQ6</f>
        <v>3</v>
      </c>
      <c r="AJQ2" s="454">
        <f>'Weekly Raw'!AJR6</f>
        <v>3</v>
      </c>
      <c r="AJR2" s="454">
        <f>'Weekly Raw'!AJS6</f>
        <v>4</v>
      </c>
      <c r="AJS2" s="454">
        <f>'Weekly Raw'!AJT6</f>
        <v>4</v>
      </c>
      <c r="AJT2" s="454">
        <f>'Weekly Raw'!AJU6</f>
        <v>4</v>
      </c>
      <c r="AJU2" s="454">
        <f>'Weekly Raw'!AJV6</f>
        <v>4</v>
      </c>
      <c r="AJV2" s="454">
        <f>'Weekly Raw'!AJW6</f>
        <v>5</v>
      </c>
      <c r="AJW2" s="454">
        <f>'Weekly Raw'!AJX6</f>
        <v>5</v>
      </c>
      <c r="AJX2" s="454">
        <f>'Weekly Raw'!AJY6</f>
        <v>5</v>
      </c>
      <c r="AJY2" s="454">
        <f>'Weekly Raw'!AJZ6</f>
        <v>5</v>
      </c>
      <c r="AJZ2" s="454">
        <f>'Weekly Raw'!AKA6</f>
        <v>5</v>
      </c>
      <c r="AKA2" s="454">
        <f>'Weekly Raw'!AKB6</f>
        <v>6</v>
      </c>
      <c r="AKB2" s="454">
        <f>'Weekly Raw'!AKC6</f>
        <v>6</v>
      </c>
      <c r="AKC2" s="454">
        <f>'Weekly Raw'!AKD6</f>
        <v>6</v>
      </c>
      <c r="AKD2" s="454">
        <f>'Weekly Raw'!AKE6</f>
        <v>6</v>
      </c>
      <c r="AKE2" s="454">
        <f>'Weekly Raw'!AKF6</f>
        <v>7</v>
      </c>
      <c r="AKF2" s="454">
        <f>'Weekly Raw'!AKG6</f>
        <v>7</v>
      </c>
      <c r="AKG2" s="454">
        <f>'Weekly Raw'!AKH6</f>
        <v>7</v>
      </c>
      <c r="AKH2" s="454">
        <f>'Weekly Raw'!AKI6</f>
        <v>7</v>
      </c>
      <c r="AKI2" s="454">
        <f>'Weekly Raw'!AKJ6</f>
        <v>8</v>
      </c>
      <c r="AKJ2" s="454">
        <f>'Weekly Raw'!AKK6</f>
        <v>8</v>
      </c>
      <c r="AKK2" s="454">
        <f>'Weekly Raw'!AKL6</f>
        <v>8</v>
      </c>
      <c r="AKL2" s="454">
        <f>'Weekly Raw'!AKM6</f>
        <v>8</v>
      </c>
      <c r="AKM2" s="454">
        <f>'Weekly Raw'!AKN6</f>
        <v>8</v>
      </c>
      <c r="AKN2" s="454">
        <f>'Weekly Raw'!AKO6</f>
        <v>9</v>
      </c>
      <c r="AKO2" s="454">
        <f>'Weekly Raw'!AKP6</f>
        <v>9</v>
      </c>
      <c r="AKP2" s="454">
        <f>'Weekly Raw'!AKQ6</f>
        <v>9</v>
      </c>
      <c r="AKQ2" s="454">
        <f>'Weekly Raw'!AKR6</f>
        <v>9</v>
      </c>
      <c r="AKR2" s="454">
        <f>'Weekly Raw'!AKS6</f>
        <v>10</v>
      </c>
      <c r="AKS2" s="454">
        <f>'Weekly Raw'!AKT6</f>
        <v>10</v>
      </c>
      <c r="AKT2" s="454">
        <f>'Weekly Raw'!AKU6</f>
        <v>10</v>
      </c>
      <c r="AKU2" s="454">
        <f>'Weekly Raw'!AKV6</f>
        <v>10</v>
      </c>
      <c r="AKV2" s="454">
        <f>'Weekly Raw'!AKW6</f>
        <v>11</v>
      </c>
      <c r="AKW2" s="454">
        <f>'Weekly Raw'!AKX6</f>
        <v>11</v>
      </c>
      <c r="AKX2" s="454">
        <f>'Weekly Raw'!AKY6</f>
        <v>11</v>
      </c>
      <c r="AKY2" s="454">
        <f>'Weekly Raw'!AKZ6</f>
        <v>11</v>
      </c>
      <c r="AKZ2" s="454">
        <f>'Weekly Raw'!ALA6</f>
        <v>11</v>
      </c>
      <c r="ALA2" s="454">
        <f>'Weekly Raw'!ALB6</f>
        <v>12</v>
      </c>
      <c r="ALB2" s="454">
        <f>'Weekly Raw'!ALC6</f>
        <v>12</v>
      </c>
      <c r="ALC2" s="454">
        <f>'Weekly Raw'!ALD6</f>
        <v>12</v>
      </c>
      <c r="ALD2" s="454">
        <f>'Weekly Raw'!ALE6</f>
        <v>12</v>
      </c>
      <c r="ALE2" s="454">
        <f>'Weekly Raw'!ALF6</f>
        <v>1</v>
      </c>
      <c r="ALF2" s="454">
        <f>'Weekly Raw'!ALG6</f>
        <v>1</v>
      </c>
      <c r="ALG2" s="454">
        <f>'Weekly Raw'!ALH6</f>
        <v>1</v>
      </c>
      <c r="ALH2" s="454">
        <f>'Weekly Raw'!ALI6</f>
        <v>1</v>
      </c>
      <c r="ALI2" s="454">
        <f>'Weekly Raw'!ALJ6</f>
        <v>1</v>
      </c>
      <c r="ALJ2" s="454">
        <f>'Weekly Raw'!ALK6</f>
        <v>2</v>
      </c>
      <c r="ALK2" s="454">
        <f>'Weekly Raw'!ALL6</f>
        <v>2</v>
      </c>
      <c r="ALL2" s="454">
        <f>'Weekly Raw'!ALM6</f>
        <v>2</v>
      </c>
      <c r="ALM2" s="454">
        <f>'Weekly Raw'!ALN6</f>
        <v>2</v>
      </c>
      <c r="ALN2" s="454">
        <f>'Weekly Raw'!ALO6</f>
        <v>3</v>
      </c>
      <c r="ALO2" s="454">
        <f>'Weekly Raw'!ALP6</f>
        <v>3</v>
      </c>
      <c r="ALP2" s="454">
        <f>'Weekly Raw'!ALQ6</f>
        <v>3</v>
      </c>
      <c r="ALQ2" s="454">
        <f>'Weekly Raw'!ALR6</f>
        <v>3</v>
      </c>
      <c r="ALR2" s="454">
        <f>'Weekly Raw'!ALS6</f>
        <v>4</v>
      </c>
      <c r="ALS2" s="454">
        <f>'Weekly Raw'!ALT6</f>
        <v>4</v>
      </c>
      <c r="ALT2" s="454">
        <f>'Weekly Raw'!ALU6</f>
        <v>4</v>
      </c>
      <c r="ALU2" s="454">
        <f>'Weekly Raw'!ALV6</f>
        <v>4</v>
      </c>
      <c r="ALV2" s="454">
        <f>'Weekly Raw'!ALW6</f>
        <v>5</v>
      </c>
      <c r="ALW2" s="454">
        <f>'Weekly Raw'!ALX6</f>
        <v>5</v>
      </c>
      <c r="ALX2" s="454">
        <f>'Weekly Raw'!ALY6</f>
        <v>5</v>
      </c>
      <c r="ALY2" s="454">
        <f>'Weekly Raw'!ALZ6</f>
        <v>5</v>
      </c>
      <c r="ALZ2" s="454">
        <f>'Weekly Raw'!AMA6</f>
        <v>5</v>
      </c>
      <c r="AMA2" s="454">
        <f>'Weekly Raw'!AMB6</f>
        <v>6</v>
      </c>
      <c r="AMB2" s="454">
        <f>'Weekly Raw'!AMC6</f>
        <v>6</v>
      </c>
      <c r="AMC2" s="454">
        <f>'Weekly Raw'!AMD6</f>
        <v>6</v>
      </c>
      <c r="AMD2" s="454">
        <f>'Weekly Raw'!AME6</f>
        <v>6</v>
      </c>
      <c r="AME2" s="454">
        <f>'Weekly Raw'!AMF6</f>
        <v>7</v>
      </c>
      <c r="AMF2" s="454">
        <f>'Weekly Raw'!AMG6</f>
        <v>7</v>
      </c>
      <c r="AMG2" s="454">
        <f>'Weekly Raw'!AMH6</f>
        <v>7</v>
      </c>
      <c r="AMH2" s="454">
        <f>'Weekly Raw'!AMI6</f>
        <v>7</v>
      </c>
      <c r="AMI2" s="454">
        <f>'Weekly Raw'!AMJ6</f>
        <v>7</v>
      </c>
      <c r="AMJ2" s="454">
        <f>'Weekly Raw'!AMK6</f>
        <v>8</v>
      </c>
      <c r="AMK2" s="454">
        <f>'Weekly Raw'!AML6</f>
        <v>8</v>
      </c>
      <c r="AML2" s="454">
        <f>'Weekly Raw'!AMM6</f>
        <v>8</v>
      </c>
      <c r="AMM2" s="454">
        <f>'Weekly Raw'!AMN6</f>
        <v>8</v>
      </c>
      <c r="AMN2" s="454">
        <f>'Weekly Raw'!AMO6</f>
        <v>9</v>
      </c>
      <c r="AMO2" s="454">
        <f>'Weekly Raw'!AMP6</f>
        <v>9</v>
      </c>
      <c r="AMP2" s="454">
        <f>'Weekly Raw'!AMQ6</f>
        <v>9</v>
      </c>
      <c r="AMQ2" s="454">
        <f>'Weekly Raw'!AMR6</f>
        <v>9</v>
      </c>
      <c r="AMR2" s="454">
        <f>'Weekly Raw'!AMS6</f>
        <v>10</v>
      </c>
      <c r="AMS2" s="454">
        <f>'Weekly Raw'!AMT6</f>
        <v>10</v>
      </c>
      <c r="AMT2" s="454">
        <f>'Weekly Raw'!AMU6</f>
        <v>10</v>
      </c>
      <c r="AMU2" s="454">
        <f>'Weekly Raw'!AMV6</f>
        <v>10</v>
      </c>
      <c r="AMV2" s="454">
        <f>'Weekly Raw'!AMW6</f>
        <v>10</v>
      </c>
      <c r="AMW2" s="454">
        <f>'Weekly Raw'!AMX6</f>
        <v>11</v>
      </c>
      <c r="AMX2" s="454">
        <f>'Weekly Raw'!AMY6</f>
        <v>11</v>
      </c>
      <c r="AMY2" s="454">
        <f>'Weekly Raw'!AMZ6</f>
        <v>11</v>
      </c>
      <c r="AMZ2" s="454">
        <f>'Weekly Raw'!ANA6</f>
        <v>11</v>
      </c>
      <c r="ANA2" s="454">
        <f>'Weekly Raw'!ANB6</f>
        <v>12</v>
      </c>
      <c r="ANB2" s="454">
        <f>'Weekly Raw'!ANC6</f>
        <v>12</v>
      </c>
      <c r="ANC2" s="454">
        <f>'Weekly Raw'!AND6</f>
        <v>12</v>
      </c>
      <c r="AND2" s="454">
        <f>'Weekly Raw'!ANE6</f>
        <v>12</v>
      </c>
      <c r="ANE2" s="454">
        <f>'Weekly Raw'!ANF6</f>
        <v>1</v>
      </c>
      <c r="ANF2" s="454">
        <f>'Weekly Raw'!ANG6</f>
        <v>1</v>
      </c>
      <c r="ANG2" s="454">
        <f>'Weekly Raw'!ANH6</f>
        <v>1</v>
      </c>
      <c r="ANH2" s="454">
        <f>'Weekly Raw'!ANI6</f>
        <v>1</v>
      </c>
      <c r="ANI2" s="454">
        <f>'Weekly Raw'!ANJ6</f>
        <v>1</v>
      </c>
      <c r="ANJ2" s="454">
        <f>'Weekly Raw'!ANK6</f>
        <v>2</v>
      </c>
      <c r="ANK2" s="454">
        <f>'Weekly Raw'!ANL6</f>
        <v>2</v>
      </c>
      <c r="ANL2" s="454">
        <f>'Weekly Raw'!ANM6</f>
        <v>2</v>
      </c>
      <c r="ANM2" s="454">
        <f>'Weekly Raw'!ANN6</f>
        <v>2</v>
      </c>
      <c r="ANN2" s="454">
        <f>'Weekly Raw'!ANO6</f>
        <v>3</v>
      </c>
      <c r="ANO2" s="454">
        <f>'Weekly Raw'!ANP6</f>
        <v>3</v>
      </c>
      <c r="ANP2" s="454">
        <f>'Weekly Raw'!ANQ6</f>
        <v>3</v>
      </c>
      <c r="ANQ2" s="454">
        <f>'Weekly Raw'!ANR6</f>
        <v>3</v>
      </c>
      <c r="ANR2" s="454">
        <f>'Weekly Raw'!ANS6</f>
        <v>4</v>
      </c>
      <c r="ANS2" s="454">
        <f>'Weekly Raw'!ANT6</f>
        <v>4</v>
      </c>
      <c r="ANT2" s="454">
        <f>'Weekly Raw'!ANU6</f>
        <v>4</v>
      </c>
      <c r="ANU2" s="454">
        <f>'Weekly Raw'!ANV6</f>
        <v>4</v>
      </c>
      <c r="ANV2" s="454">
        <f>'Weekly Raw'!ANW6</f>
        <v>4</v>
      </c>
      <c r="ANW2" s="454">
        <f>'Weekly Raw'!ANX6</f>
        <v>5</v>
      </c>
      <c r="ANX2" s="454">
        <f>'Weekly Raw'!ANY6</f>
        <v>5</v>
      </c>
      <c r="ANY2" s="454">
        <f>'Weekly Raw'!ANZ6</f>
        <v>5</v>
      </c>
      <c r="ANZ2" s="454">
        <f>'Weekly Raw'!AOA6</f>
        <v>5</v>
      </c>
      <c r="AOA2" s="454">
        <f>'Weekly Raw'!AOB6</f>
        <v>6</v>
      </c>
      <c r="AOB2" s="454">
        <f>'Weekly Raw'!AOC6</f>
        <v>6</v>
      </c>
      <c r="AOC2" s="454">
        <f>'Weekly Raw'!AOD6</f>
        <v>6</v>
      </c>
      <c r="AOD2" s="454">
        <f>'Weekly Raw'!AOE6</f>
        <v>6</v>
      </c>
      <c r="AOE2" s="454">
        <f>'Weekly Raw'!AOF6</f>
        <v>7</v>
      </c>
      <c r="AOF2" s="454">
        <f>'Weekly Raw'!AOG6</f>
        <v>7</v>
      </c>
      <c r="AOG2" s="454">
        <f>'Weekly Raw'!AOH6</f>
        <v>7</v>
      </c>
      <c r="AOH2" s="454">
        <f>'Weekly Raw'!AOI6</f>
        <v>7</v>
      </c>
      <c r="AOI2" s="454">
        <f>'Weekly Raw'!AOJ6</f>
        <v>7</v>
      </c>
      <c r="AOJ2" s="454">
        <f>'Weekly Raw'!AOK6</f>
        <v>8</v>
      </c>
      <c r="AOK2" s="454">
        <f>'Weekly Raw'!AOL6</f>
        <v>8</v>
      </c>
      <c r="AOL2" s="454">
        <f>'Weekly Raw'!AOM6</f>
        <v>8</v>
      </c>
      <c r="AOM2" s="454">
        <f>'Weekly Raw'!AON6</f>
        <v>8</v>
      </c>
      <c r="AON2" s="454">
        <f>'Weekly Raw'!AOO6</f>
        <v>9</v>
      </c>
      <c r="AOO2" s="454">
        <f>'Weekly Raw'!AOP6</f>
        <v>9</v>
      </c>
      <c r="AOP2" s="454">
        <f>'Weekly Raw'!AOQ6</f>
        <v>9</v>
      </c>
      <c r="AOQ2" s="454">
        <f>'Weekly Raw'!AOR6</f>
        <v>9</v>
      </c>
      <c r="AOR2" s="454">
        <f>'Weekly Raw'!AOS6</f>
        <v>10</v>
      </c>
      <c r="AOS2" s="454">
        <f>'Weekly Raw'!AOT6</f>
        <v>0</v>
      </c>
      <c r="AOT2" s="454">
        <f>'Weekly Raw'!AOU6</f>
        <v>0</v>
      </c>
      <c r="AOU2" s="454">
        <f>'Weekly Raw'!AOV6</f>
        <v>0</v>
      </c>
      <c r="AOV2" s="454">
        <f>'Weekly Raw'!AOW6</f>
        <v>0</v>
      </c>
      <c r="AOW2" s="454">
        <f>'Weekly Raw'!AOX6</f>
        <v>0</v>
      </c>
      <c r="AOX2" s="454">
        <f>'Weekly Raw'!AOY6</f>
        <v>0</v>
      </c>
    </row>
    <row r="3" spans="1:1090" x14ac:dyDescent="0.15">
      <c r="A3" s="454" t="str">
        <f>'Weekly Raw'!B7</f>
        <v>year</v>
      </c>
      <c r="B3" s="454">
        <f>'Weekly Raw'!C7</f>
        <v>2001</v>
      </c>
      <c r="C3" s="454">
        <f>'Weekly Raw'!D7</f>
        <v>2001</v>
      </c>
      <c r="D3" s="454">
        <f>'Weekly Raw'!E7</f>
        <v>2001</v>
      </c>
      <c r="E3" s="454">
        <f>'Weekly Raw'!F7</f>
        <v>2001</v>
      </c>
      <c r="F3" s="454">
        <f>'Weekly Raw'!G7</f>
        <v>2001</v>
      </c>
      <c r="G3" s="454">
        <f>'Weekly Raw'!H7</f>
        <v>2001</v>
      </c>
      <c r="H3" s="454">
        <f>'Weekly Raw'!I7</f>
        <v>2001</v>
      </c>
      <c r="I3" s="454">
        <f>'Weekly Raw'!J7</f>
        <v>2001</v>
      </c>
      <c r="J3" s="454">
        <f>'Weekly Raw'!K7</f>
        <v>2001</v>
      </c>
      <c r="K3" s="454">
        <f>'Weekly Raw'!L7</f>
        <v>2001</v>
      </c>
      <c r="L3" s="454">
        <f>'Weekly Raw'!M7</f>
        <v>2001</v>
      </c>
      <c r="M3" s="454">
        <f>'Weekly Raw'!N7</f>
        <v>2001</v>
      </c>
      <c r="N3" s="454">
        <f>'Weekly Raw'!O7</f>
        <v>2001</v>
      </c>
      <c r="O3" s="454">
        <f>'Weekly Raw'!P7</f>
        <v>2001</v>
      </c>
      <c r="P3" s="454">
        <f>'Weekly Raw'!Q7</f>
        <v>2001</v>
      </c>
      <c r="Q3" s="454">
        <f>'Weekly Raw'!R7</f>
        <v>2001</v>
      </c>
      <c r="R3" s="454">
        <f>'Weekly Raw'!S7</f>
        <v>2001</v>
      </c>
      <c r="S3" s="454">
        <f>'Weekly Raw'!T7</f>
        <v>2001</v>
      </c>
      <c r="T3" s="454">
        <f>'Weekly Raw'!U7</f>
        <v>2001</v>
      </c>
      <c r="U3" s="454">
        <f>'Weekly Raw'!V7</f>
        <v>2001</v>
      </c>
      <c r="V3" s="454">
        <f>'Weekly Raw'!W7</f>
        <v>2001</v>
      </c>
      <c r="W3" s="454">
        <f>'Weekly Raw'!X7</f>
        <v>2001</v>
      </c>
      <c r="X3" s="454">
        <f>'Weekly Raw'!Y7</f>
        <v>2001</v>
      </c>
      <c r="Y3" s="454">
        <f>'Weekly Raw'!Z7</f>
        <v>2001</v>
      </c>
      <c r="Z3" s="454">
        <f>'Weekly Raw'!AA7</f>
        <v>2001</v>
      </c>
      <c r="AA3" s="454">
        <f>'Weekly Raw'!AB7</f>
        <v>2001</v>
      </c>
      <c r="AB3" s="454">
        <f>'Weekly Raw'!AC7</f>
        <v>2001</v>
      </c>
      <c r="AC3" s="454">
        <f>'Weekly Raw'!AD7</f>
        <v>2001</v>
      </c>
      <c r="AD3" s="454">
        <f>'Weekly Raw'!AE7</f>
        <v>2001</v>
      </c>
      <c r="AE3" s="454">
        <f>'Weekly Raw'!AF7</f>
        <v>2001</v>
      </c>
      <c r="AF3" s="454">
        <f>'Weekly Raw'!AG7</f>
        <v>2001</v>
      </c>
      <c r="AG3" s="454">
        <f>'Weekly Raw'!AH7</f>
        <v>2001</v>
      </c>
      <c r="AH3" s="454">
        <f>'Weekly Raw'!AI7</f>
        <v>2001</v>
      </c>
      <c r="AI3" s="454">
        <f>'Weekly Raw'!AJ7</f>
        <v>2001</v>
      </c>
      <c r="AJ3" s="454">
        <f>'Weekly Raw'!AK7</f>
        <v>2001</v>
      </c>
      <c r="AK3" s="454">
        <f>'Weekly Raw'!AL7</f>
        <v>2001</v>
      </c>
      <c r="AL3" s="454">
        <f>'Weekly Raw'!AM7</f>
        <v>2001</v>
      </c>
      <c r="AM3" s="454">
        <f>'Weekly Raw'!AN7</f>
        <v>2001</v>
      </c>
      <c r="AN3" s="454">
        <f>'Weekly Raw'!AO7</f>
        <v>2001</v>
      </c>
      <c r="AO3" s="454">
        <f>'Weekly Raw'!AP7</f>
        <v>2001</v>
      </c>
      <c r="AP3" s="454">
        <f>'Weekly Raw'!AQ7</f>
        <v>2001</v>
      </c>
      <c r="AQ3" s="454">
        <f>'Weekly Raw'!AR7</f>
        <v>2001</v>
      </c>
      <c r="AR3" s="454">
        <f>'Weekly Raw'!AS7</f>
        <v>2001</v>
      </c>
      <c r="AS3" s="454">
        <f>'Weekly Raw'!AT7</f>
        <v>2001</v>
      </c>
      <c r="AT3" s="454">
        <f>'Weekly Raw'!AU7</f>
        <v>2001</v>
      </c>
      <c r="AU3" s="454">
        <f>'Weekly Raw'!AV7</f>
        <v>2001</v>
      </c>
      <c r="AV3" s="454">
        <f>'Weekly Raw'!AW7</f>
        <v>2001</v>
      </c>
      <c r="AW3" s="454">
        <f>'Weekly Raw'!AX7</f>
        <v>2001</v>
      </c>
      <c r="AX3" s="454">
        <f>'Weekly Raw'!AY7</f>
        <v>2001</v>
      </c>
      <c r="AY3" s="454">
        <f>'Weekly Raw'!AZ7</f>
        <v>2001</v>
      </c>
      <c r="AZ3" s="454">
        <f>'Weekly Raw'!BA7</f>
        <v>2001</v>
      </c>
      <c r="BA3" s="454">
        <f>'Weekly Raw'!BB7</f>
        <v>2001</v>
      </c>
      <c r="BB3" s="454">
        <f>'Weekly Raw'!BC7</f>
        <v>2002</v>
      </c>
      <c r="BC3" s="454">
        <f>'Weekly Raw'!BD7</f>
        <v>2002</v>
      </c>
      <c r="BD3" s="454">
        <f>'Weekly Raw'!BE7</f>
        <v>2002</v>
      </c>
      <c r="BE3" s="454">
        <f>'Weekly Raw'!BF7</f>
        <v>2002</v>
      </c>
      <c r="BF3" s="454">
        <f>'Weekly Raw'!BG7</f>
        <v>2002</v>
      </c>
      <c r="BG3" s="454">
        <f>'Weekly Raw'!BH7</f>
        <v>2002</v>
      </c>
      <c r="BH3" s="454">
        <f>'Weekly Raw'!BI7</f>
        <v>2002</v>
      </c>
      <c r="BI3" s="454">
        <f>'Weekly Raw'!BJ7</f>
        <v>2002</v>
      </c>
      <c r="BJ3" s="454">
        <f>'Weekly Raw'!BK7</f>
        <v>2002</v>
      </c>
      <c r="BK3" s="454">
        <f>'Weekly Raw'!BL7</f>
        <v>2002</v>
      </c>
      <c r="BL3" s="454">
        <f>'Weekly Raw'!BM7</f>
        <v>2002</v>
      </c>
      <c r="BM3" s="454">
        <f>'Weekly Raw'!BN7</f>
        <v>2002</v>
      </c>
      <c r="BN3" s="454">
        <f>'Weekly Raw'!BO7</f>
        <v>2002</v>
      </c>
      <c r="BO3" s="454">
        <f>'Weekly Raw'!BP7</f>
        <v>2002</v>
      </c>
      <c r="BP3" s="454">
        <f>'Weekly Raw'!BQ7</f>
        <v>2002</v>
      </c>
      <c r="BQ3" s="454">
        <f>'Weekly Raw'!BR7</f>
        <v>2002</v>
      </c>
      <c r="BR3" s="454">
        <f>'Weekly Raw'!BS7</f>
        <v>2002</v>
      </c>
      <c r="BS3" s="454">
        <f>'Weekly Raw'!BT7</f>
        <v>2002</v>
      </c>
      <c r="BT3" s="454">
        <f>'Weekly Raw'!BU7</f>
        <v>2002</v>
      </c>
      <c r="BU3" s="454">
        <f>'Weekly Raw'!BV7</f>
        <v>2002</v>
      </c>
      <c r="BV3" s="454">
        <f>'Weekly Raw'!BW7</f>
        <v>2002</v>
      </c>
      <c r="BW3" s="454">
        <f>'Weekly Raw'!BX7</f>
        <v>2002</v>
      </c>
      <c r="BX3" s="454">
        <f>'Weekly Raw'!BY7</f>
        <v>2002</v>
      </c>
      <c r="BY3" s="454">
        <f>'Weekly Raw'!BZ7</f>
        <v>2002</v>
      </c>
      <c r="BZ3" s="454">
        <f>'Weekly Raw'!CA7</f>
        <v>2002</v>
      </c>
      <c r="CA3" s="454">
        <f>'Weekly Raw'!CB7</f>
        <v>2002</v>
      </c>
      <c r="CB3" s="454">
        <f>'Weekly Raw'!CC7</f>
        <v>2002</v>
      </c>
      <c r="CC3" s="454">
        <f>'Weekly Raw'!CD7</f>
        <v>2002</v>
      </c>
      <c r="CD3" s="454">
        <f>'Weekly Raw'!CE7</f>
        <v>2002</v>
      </c>
      <c r="CE3" s="454">
        <f>'Weekly Raw'!CF7</f>
        <v>2002</v>
      </c>
      <c r="CF3" s="454">
        <f>'Weekly Raw'!CG7</f>
        <v>2002</v>
      </c>
      <c r="CG3" s="454">
        <f>'Weekly Raw'!CH7</f>
        <v>2002</v>
      </c>
      <c r="CH3" s="454">
        <f>'Weekly Raw'!CI7</f>
        <v>2002</v>
      </c>
      <c r="CI3" s="454">
        <f>'Weekly Raw'!CJ7</f>
        <v>2002</v>
      </c>
      <c r="CJ3" s="454">
        <f>'Weekly Raw'!CK7</f>
        <v>2002</v>
      </c>
      <c r="CK3" s="454">
        <f>'Weekly Raw'!CL7</f>
        <v>2002</v>
      </c>
      <c r="CL3" s="454">
        <f>'Weekly Raw'!CM7</f>
        <v>2002</v>
      </c>
      <c r="CM3" s="454">
        <f>'Weekly Raw'!CN7</f>
        <v>2002</v>
      </c>
      <c r="CN3" s="454">
        <f>'Weekly Raw'!CO7</f>
        <v>2002</v>
      </c>
      <c r="CO3" s="454">
        <f>'Weekly Raw'!CP7</f>
        <v>2002</v>
      </c>
      <c r="CP3" s="454">
        <f>'Weekly Raw'!CQ7</f>
        <v>2002</v>
      </c>
      <c r="CQ3" s="454">
        <f>'Weekly Raw'!CR7</f>
        <v>2002</v>
      </c>
      <c r="CR3" s="454">
        <f>'Weekly Raw'!CS7</f>
        <v>2002</v>
      </c>
      <c r="CS3" s="454">
        <f>'Weekly Raw'!CT7</f>
        <v>2002</v>
      </c>
      <c r="CT3" s="454">
        <f>'Weekly Raw'!CU7</f>
        <v>2002</v>
      </c>
      <c r="CU3" s="454">
        <f>'Weekly Raw'!CV7</f>
        <v>2002</v>
      </c>
      <c r="CV3" s="454">
        <f>'Weekly Raw'!CW7</f>
        <v>2002</v>
      </c>
      <c r="CW3" s="454">
        <f>'Weekly Raw'!CX7</f>
        <v>2002</v>
      </c>
      <c r="CX3" s="454">
        <f>'Weekly Raw'!CY7</f>
        <v>2002</v>
      </c>
      <c r="CY3" s="454">
        <f>'Weekly Raw'!CZ7</f>
        <v>2002</v>
      </c>
      <c r="CZ3" s="454">
        <f>'Weekly Raw'!DA7</f>
        <v>2002</v>
      </c>
      <c r="DA3" s="454">
        <f>'Weekly Raw'!DB7</f>
        <v>2002</v>
      </c>
      <c r="DB3" s="454">
        <f>'Weekly Raw'!DC7</f>
        <v>2003</v>
      </c>
      <c r="DC3" s="454">
        <f>'Weekly Raw'!DD7</f>
        <v>2003</v>
      </c>
      <c r="DD3" s="454">
        <f>'Weekly Raw'!DE7</f>
        <v>2003</v>
      </c>
      <c r="DE3" s="454">
        <f>'Weekly Raw'!DF7</f>
        <v>2003</v>
      </c>
      <c r="DF3" s="454">
        <f>'Weekly Raw'!DG7</f>
        <v>2003</v>
      </c>
      <c r="DG3" s="454">
        <f>'Weekly Raw'!DH7</f>
        <v>2003</v>
      </c>
      <c r="DH3" s="454">
        <f>'Weekly Raw'!DI7</f>
        <v>2003</v>
      </c>
      <c r="DI3" s="454">
        <f>'Weekly Raw'!DJ7</f>
        <v>2003</v>
      </c>
      <c r="DJ3" s="454">
        <f>'Weekly Raw'!DK7</f>
        <v>2003</v>
      </c>
      <c r="DK3" s="454">
        <f>'Weekly Raw'!DL7</f>
        <v>2003</v>
      </c>
      <c r="DL3" s="454">
        <f>'Weekly Raw'!DM7</f>
        <v>2003</v>
      </c>
      <c r="DM3" s="454">
        <f>'Weekly Raw'!DN7</f>
        <v>2003</v>
      </c>
      <c r="DN3" s="454">
        <f>'Weekly Raw'!DO7</f>
        <v>2003</v>
      </c>
      <c r="DO3" s="454">
        <f>'Weekly Raw'!DP7</f>
        <v>2003</v>
      </c>
      <c r="DP3" s="454">
        <f>'Weekly Raw'!DQ7</f>
        <v>2003</v>
      </c>
      <c r="DQ3" s="454">
        <f>'Weekly Raw'!DR7</f>
        <v>2003</v>
      </c>
      <c r="DR3" s="454">
        <f>'Weekly Raw'!DS7</f>
        <v>2003</v>
      </c>
      <c r="DS3" s="454">
        <f>'Weekly Raw'!DT7</f>
        <v>2003</v>
      </c>
      <c r="DT3" s="454">
        <f>'Weekly Raw'!DU7</f>
        <v>2003</v>
      </c>
      <c r="DU3" s="454">
        <f>'Weekly Raw'!DV7</f>
        <v>2003</v>
      </c>
      <c r="DV3" s="454">
        <f>'Weekly Raw'!DW7</f>
        <v>2003</v>
      </c>
      <c r="DW3" s="454">
        <f>'Weekly Raw'!DX7</f>
        <v>2003</v>
      </c>
      <c r="DX3" s="454">
        <f>'Weekly Raw'!DY7</f>
        <v>2003</v>
      </c>
      <c r="DY3" s="454">
        <f>'Weekly Raw'!DZ7</f>
        <v>2003</v>
      </c>
      <c r="DZ3" s="454">
        <f>'Weekly Raw'!EA7</f>
        <v>2003</v>
      </c>
      <c r="EA3" s="454">
        <f>'Weekly Raw'!EB7</f>
        <v>2003</v>
      </c>
      <c r="EB3" s="454">
        <f>'Weekly Raw'!EC7</f>
        <v>2003</v>
      </c>
      <c r="EC3" s="454">
        <f>'Weekly Raw'!ED7</f>
        <v>2003</v>
      </c>
      <c r="ED3" s="454">
        <f>'Weekly Raw'!EE7</f>
        <v>2003</v>
      </c>
      <c r="EE3" s="454">
        <f>'Weekly Raw'!EF7</f>
        <v>2003</v>
      </c>
      <c r="EF3" s="454">
        <f>'Weekly Raw'!EG7</f>
        <v>2003</v>
      </c>
      <c r="EG3" s="454">
        <f>'Weekly Raw'!EH7</f>
        <v>2003</v>
      </c>
      <c r="EH3" s="454">
        <f>'Weekly Raw'!EI7</f>
        <v>2003</v>
      </c>
      <c r="EI3" s="454">
        <f>'Weekly Raw'!EJ7</f>
        <v>2003</v>
      </c>
      <c r="EJ3" s="454">
        <f>'Weekly Raw'!EK7</f>
        <v>2003</v>
      </c>
      <c r="EK3" s="454">
        <f>'Weekly Raw'!EL7</f>
        <v>2003</v>
      </c>
      <c r="EL3" s="454">
        <f>'Weekly Raw'!EM7</f>
        <v>2003</v>
      </c>
      <c r="EM3" s="454">
        <f>'Weekly Raw'!EN7</f>
        <v>2003</v>
      </c>
      <c r="EN3" s="454">
        <f>'Weekly Raw'!EO7</f>
        <v>2003</v>
      </c>
      <c r="EO3" s="454">
        <f>'Weekly Raw'!EP7</f>
        <v>2003</v>
      </c>
      <c r="EP3" s="454">
        <f>'Weekly Raw'!EQ7</f>
        <v>2003</v>
      </c>
      <c r="EQ3" s="454">
        <f>'Weekly Raw'!ER7</f>
        <v>2003</v>
      </c>
      <c r="ER3" s="454">
        <f>'Weekly Raw'!ES7</f>
        <v>2003</v>
      </c>
      <c r="ES3" s="454">
        <f>'Weekly Raw'!ET7</f>
        <v>2003</v>
      </c>
      <c r="ET3" s="454">
        <f>'Weekly Raw'!EU7</f>
        <v>2003</v>
      </c>
      <c r="EU3" s="454">
        <f>'Weekly Raw'!EV7</f>
        <v>2003</v>
      </c>
      <c r="EV3" s="454">
        <f>'Weekly Raw'!EW7</f>
        <v>2003</v>
      </c>
      <c r="EW3" s="454">
        <f>'Weekly Raw'!EX7</f>
        <v>2003</v>
      </c>
      <c r="EX3" s="454">
        <f>'Weekly Raw'!EY7</f>
        <v>2003</v>
      </c>
      <c r="EY3" s="454">
        <f>'Weekly Raw'!EZ7</f>
        <v>2003</v>
      </c>
      <c r="EZ3" s="454">
        <f>'Weekly Raw'!FA7</f>
        <v>2003</v>
      </c>
      <c r="FA3" s="454">
        <f>'Weekly Raw'!FB7</f>
        <v>2003</v>
      </c>
      <c r="FB3" s="454">
        <f>'Weekly Raw'!FC7</f>
        <v>2004</v>
      </c>
      <c r="FC3" s="454">
        <f>'Weekly Raw'!FD7</f>
        <v>2004</v>
      </c>
      <c r="FD3" s="454">
        <f>'Weekly Raw'!FE7</f>
        <v>2004</v>
      </c>
      <c r="FE3" s="454">
        <f>'Weekly Raw'!FF7</f>
        <v>2004</v>
      </c>
      <c r="FF3" s="454">
        <f>'Weekly Raw'!FG7</f>
        <v>2004</v>
      </c>
      <c r="FG3" s="454">
        <f>'Weekly Raw'!FH7</f>
        <v>2004</v>
      </c>
      <c r="FH3" s="454">
        <f>'Weekly Raw'!FI7</f>
        <v>2004</v>
      </c>
      <c r="FI3" s="454">
        <f>'Weekly Raw'!FJ7</f>
        <v>2004</v>
      </c>
      <c r="FJ3" s="454">
        <f>'Weekly Raw'!FK7</f>
        <v>2004</v>
      </c>
      <c r="FK3" s="454">
        <f>'Weekly Raw'!FL7</f>
        <v>2004</v>
      </c>
      <c r="FL3" s="454">
        <f>'Weekly Raw'!FM7</f>
        <v>2004</v>
      </c>
      <c r="FM3" s="454">
        <f>'Weekly Raw'!FN7</f>
        <v>2004</v>
      </c>
      <c r="FN3" s="454">
        <f>'Weekly Raw'!FO7</f>
        <v>2004</v>
      </c>
      <c r="FO3" s="454">
        <f>'Weekly Raw'!FP7</f>
        <v>2004</v>
      </c>
      <c r="FP3" s="454">
        <f>'Weekly Raw'!FQ7</f>
        <v>2004</v>
      </c>
      <c r="FQ3" s="454">
        <f>'Weekly Raw'!FR7</f>
        <v>2004</v>
      </c>
      <c r="FR3" s="454">
        <f>'Weekly Raw'!FS7</f>
        <v>2004</v>
      </c>
      <c r="FS3" s="454">
        <f>'Weekly Raw'!FT7</f>
        <v>2004</v>
      </c>
      <c r="FT3" s="454">
        <f>'Weekly Raw'!FU7</f>
        <v>2004</v>
      </c>
      <c r="FU3" s="454">
        <f>'Weekly Raw'!FV7</f>
        <v>2004</v>
      </c>
      <c r="FV3" s="454">
        <f>'Weekly Raw'!FW7</f>
        <v>2004</v>
      </c>
      <c r="FW3" s="454">
        <f>'Weekly Raw'!FX7</f>
        <v>2004</v>
      </c>
      <c r="FX3" s="454">
        <f>'Weekly Raw'!FY7</f>
        <v>2004</v>
      </c>
      <c r="FY3" s="454">
        <f>'Weekly Raw'!FZ7</f>
        <v>2004</v>
      </c>
      <c r="FZ3" s="454">
        <f>'Weekly Raw'!GA7</f>
        <v>2004</v>
      </c>
      <c r="GA3" s="454">
        <f>'Weekly Raw'!GB7</f>
        <v>2004</v>
      </c>
      <c r="GB3" s="454">
        <f>'Weekly Raw'!GC7</f>
        <v>2004</v>
      </c>
      <c r="GC3" s="454">
        <f>'Weekly Raw'!GD7</f>
        <v>2004</v>
      </c>
      <c r="GD3" s="454">
        <f>'Weekly Raw'!GE7</f>
        <v>2004</v>
      </c>
      <c r="GE3" s="454">
        <f>'Weekly Raw'!GF7</f>
        <v>2004</v>
      </c>
      <c r="GF3" s="454">
        <f>'Weekly Raw'!GG7</f>
        <v>2004</v>
      </c>
      <c r="GG3" s="454">
        <f>'Weekly Raw'!GH7</f>
        <v>2004</v>
      </c>
      <c r="GH3" s="454">
        <f>'Weekly Raw'!GI7</f>
        <v>2004</v>
      </c>
      <c r="GI3" s="454">
        <f>'Weekly Raw'!GJ7</f>
        <v>2004</v>
      </c>
      <c r="GJ3" s="454">
        <f>'Weekly Raw'!GK7</f>
        <v>2004</v>
      </c>
      <c r="GK3" s="454">
        <f>'Weekly Raw'!GL7</f>
        <v>2004</v>
      </c>
      <c r="GL3" s="454">
        <f>'Weekly Raw'!GM7</f>
        <v>2004</v>
      </c>
      <c r="GM3" s="454">
        <f>'Weekly Raw'!GN7</f>
        <v>2004</v>
      </c>
      <c r="GN3" s="454">
        <f>'Weekly Raw'!GO7</f>
        <v>2004</v>
      </c>
      <c r="GO3" s="454">
        <f>'Weekly Raw'!GP7</f>
        <v>2004</v>
      </c>
      <c r="GP3" s="454">
        <f>'Weekly Raw'!GQ7</f>
        <v>2004</v>
      </c>
      <c r="GQ3" s="454">
        <f>'Weekly Raw'!GR7</f>
        <v>2004</v>
      </c>
      <c r="GR3" s="454">
        <f>'Weekly Raw'!GS7</f>
        <v>2004</v>
      </c>
      <c r="GS3" s="454">
        <f>'Weekly Raw'!GT7</f>
        <v>2004</v>
      </c>
      <c r="GT3" s="454">
        <f>'Weekly Raw'!GU7</f>
        <v>2004</v>
      </c>
      <c r="GU3" s="454">
        <f>'Weekly Raw'!GV7</f>
        <v>2004</v>
      </c>
      <c r="GV3" s="454">
        <f>'Weekly Raw'!GW7</f>
        <v>2004</v>
      </c>
      <c r="GW3" s="454">
        <f>'Weekly Raw'!GX7</f>
        <v>2004</v>
      </c>
      <c r="GX3" s="454">
        <f>'Weekly Raw'!GY7</f>
        <v>2004</v>
      </c>
      <c r="GY3" s="454">
        <f>'Weekly Raw'!GZ7</f>
        <v>2004</v>
      </c>
      <c r="GZ3" s="454">
        <f>'Weekly Raw'!HA7</f>
        <v>2004</v>
      </c>
      <c r="HA3" s="454">
        <f>'Weekly Raw'!HB7</f>
        <v>2004</v>
      </c>
      <c r="HB3" s="454">
        <f>'Weekly Raw'!HC7</f>
        <v>2004</v>
      </c>
      <c r="HC3" s="454">
        <f>'Weekly Raw'!HD7</f>
        <v>2005</v>
      </c>
      <c r="HD3" s="454">
        <f>'Weekly Raw'!HE7</f>
        <v>2005</v>
      </c>
      <c r="HE3" s="454">
        <f>'Weekly Raw'!HF7</f>
        <v>2005</v>
      </c>
      <c r="HF3" s="454">
        <f>'Weekly Raw'!HG7</f>
        <v>2005</v>
      </c>
      <c r="HG3" s="454">
        <f>'Weekly Raw'!HH7</f>
        <v>2005</v>
      </c>
      <c r="HH3" s="454">
        <f>'Weekly Raw'!HI7</f>
        <v>2005</v>
      </c>
      <c r="HI3" s="454">
        <f>'Weekly Raw'!HJ7</f>
        <v>2005</v>
      </c>
      <c r="HJ3" s="454">
        <f>'Weekly Raw'!HK7</f>
        <v>2005</v>
      </c>
      <c r="HK3" s="454">
        <f>'Weekly Raw'!HL7</f>
        <v>2005</v>
      </c>
      <c r="HL3" s="454">
        <f>'Weekly Raw'!HM7</f>
        <v>2005</v>
      </c>
      <c r="HM3" s="454">
        <f>'Weekly Raw'!HN7</f>
        <v>2005</v>
      </c>
      <c r="HN3" s="454">
        <f>'Weekly Raw'!HO7</f>
        <v>2005</v>
      </c>
      <c r="HO3" s="454">
        <f>'Weekly Raw'!HP7</f>
        <v>2005</v>
      </c>
      <c r="HP3" s="454">
        <f>'Weekly Raw'!HQ7</f>
        <v>2005</v>
      </c>
      <c r="HQ3" s="454">
        <f>'Weekly Raw'!HR7</f>
        <v>2005</v>
      </c>
      <c r="HR3" s="454">
        <f>'Weekly Raw'!HS7</f>
        <v>2005</v>
      </c>
      <c r="HS3" s="454">
        <f>'Weekly Raw'!HT7</f>
        <v>2005</v>
      </c>
      <c r="HT3" s="454">
        <f>'Weekly Raw'!HU7</f>
        <v>2005</v>
      </c>
      <c r="HU3" s="454">
        <f>'Weekly Raw'!HV7</f>
        <v>2005</v>
      </c>
      <c r="HV3" s="454">
        <f>'Weekly Raw'!HW7</f>
        <v>2005</v>
      </c>
      <c r="HW3" s="454">
        <f>'Weekly Raw'!HX7</f>
        <v>2005</v>
      </c>
      <c r="HX3" s="454">
        <f>'Weekly Raw'!HY7</f>
        <v>2005</v>
      </c>
      <c r="HY3" s="454">
        <f>'Weekly Raw'!HZ7</f>
        <v>2005</v>
      </c>
      <c r="HZ3" s="454">
        <f>'Weekly Raw'!IA7</f>
        <v>2005</v>
      </c>
      <c r="IA3" s="454">
        <f>'Weekly Raw'!IB7</f>
        <v>2005</v>
      </c>
      <c r="IB3" s="454">
        <f>'Weekly Raw'!IC7</f>
        <v>2005</v>
      </c>
      <c r="IC3" s="454">
        <f>'Weekly Raw'!ID7</f>
        <v>2005</v>
      </c>
      <c r="ID3" s="454">
        <f>'Weekly Raw'!IE7</f>
        <v>2005</v>
      </c>
      <c r="IE3" s="454">
        <f>'Weekly Raw'!IF7</f>
        <v>2005</v>
      </c>
      <c r="IF3" s="454">
        <f>'Weekly Raw'!IG7</f>
        <v>2005</v>
      </c>
      <c r="IG3" s="454">
        <f>'Weekly Raw'!IH7</f>
        <v>2005</v>
      </c>
      <c r="IH3" s="454">
        <f>'Weekly Raw'!II7</f>
        <v>2005</v>
      </c>
      <c r="II3" s="454">
        <f>'Weekly Raw'!IJ7</f>
        <v>2005</v>
      </c>
      <c r="IJ3" s="454">
        <f>'Weekly Raw'!IK7</f>
        <v>2005</v>
      </c>
      <c r="IK3" s="454">
        <f>'Weekly Raw'!IL7</f>
        <v>2005</v>
      </c>
      <c r="IL3" s="454">
        <f>'Weekly Raw'!IM7</f>
        <v>2005</v>
      </c>
      <c r="IM3" s="454">
        <f>'Weekly Raw'!IN7</f>
        <v>2005</v>
      </c>
      <c r="IN3" s="454">
        <f>'Weekly Raw'!IO7</f>
        <v>2005</v>
      </c>
      <c r="IO3" s="454">
        <f>'Weekly Raw'!IP7</f>
        <v>2005</v>
      </c>
      <c r="IP3" s="454">
        <f>'Weekly Raw'!IQ7</f>
        <v>2005</v>
      </c>
      <c r="IQ3" s="454">
        <f>'Weekly Raw'!IR7</f>
        <v>2005</v>
      </c>
      <c r="IR3" s="454">
        <f>'Weekly Raw'!IS7</f>
        <v>2005</v>
      </c>
      <c r="IS3" s="454">
        <f>'Weekly Raw'!IT7</f>
        <v>2005</v>
      </c>
      <c r="IT3" s="454">
        <f>'Weekly Raw'!IU7</f>
        <v>2005</v>
      </c>
      <c r="IU3" s="454">
        <f>'Weekly Raw'!IV7</f>
        <v>2005</v>
      </c>
      <c r="IV3" s="454">
        <f>'Weekly Raw'!IW7</f>
        <v>2005</v>
      </c>
      <c r="IW3" s="454">
        <f>'Weekly Raw'!IX7</f>
        <v>2005</v>
      </c>
      <c r="IX3" s="454">
        <f>'Weekly Raw'!IY7</f>
        <v>2005</v>
      </c>
      <c r="IY3" s="454">
        <f>'Weekly Raw'!IZ7</f>
        <v>2005</v>
      </c>
      <c r="IZ3" s="454">
        <f>'Weekly Raw'!JA7</f>
        <v>2005</v>
      </c>
      <c r="JA3" s="454">
        <f>'Weekly Raw'!JB7</f>
        <v>2005</v>
      </c>
      <c r="JB3" s="454">
        <f>'Weekly Raw'!JC7</f>
        <v>2005</v>
      </c>
      <c r="JC3" s="454">
        <f>'Weekly Raw'!JD7</f>
        <v>2006</v>
      </c>
      <c r="JD3" s="454">
        <f>'Weekly Raw'!JE7</f>
        <v>2006</v>
      </c>
      <c r="JE3" s="454">
        <f>'Weekly Raw'!JF7</f>
        <v>2006</v>
      </c>
      <c r="JF3" s="454">
        <f>'Weekly Raw'!JG7</f>
        <v>2006</v>
      </c>
      <c r="JG3" s="454">
        <f>'Weekly Raw'!JH7</f>
        <v>2006</v>
      </c>
      <c r="JH3" s="454">
        <f>'Weekly Raw'!JI7</f>
        <v>2006</v>
      </c>
      <c r="JI3" s="454">
        <f>'Weekly Raw'!JJ7</f>
        <v>2006</v>
      </c>
      <c r="JJ3" s="454">
        <f>'Weekly Raw'!JK7</f>
        <v>2006</v>
      </c>
      <c r="JK3" s="454">
        <f>'Weekly Raw'!JL7</f>
        <v>2006</v>
      </c>
      <c r="JL3" s="454">
        <f>'Weekly Raw'!JM7</f>
        <v>2006</v>
      </c>
      <c r="JM3" s="454">
        <f>'Weekly Raw'!JN7</f>
        <v>2006</v>
      </c>
      <c r="JN3" s="454">
        <f>'Weekly Raw'!JO7</f>
        <v>2006</v>
      </c>
      <c r="JO3" s="454">
        <f>'Weekly Raw'!JP7</f>
        <v>2006</v>
      </c>
      <c r="JP3" s="454">
        <f>'Weekly Raw'!JQ7</f>
        <v>2006</v>
      </c>
      <c r="JQ3" s="454">
        <f>'Weekly Raw'!JR7</f>
        <v>2006</v>
      </c>
      <c r="JR3" s="454">
        <f>'Weekly Raw'!JS7</f>
        <v>2006</v>
      </c>
      <c r="JS3" s="454">
        <f>'Weekly Raw'!JT7</f>
        <v>2006</v>
      </c>
      <c r="JT3" s="454">
        <f>'Weekly Raw'!JU7</f>
        <v>2006</v>
      </c>
      <c r="JU3" s="454">
        <f>'Weekly Raw'!JV7</f>
        <v>2006</v>
      </c>
      <c r="JV3" s="454">
        <f>'Weekly Raw'!JW7</f>
        <v>2006</v>
      </c>
      <c r="JW3" s="454">
        <f>'Weekly Raw'!JX7</f>
        <v>2006</v>
      </c>
      <c r="JX3" s="454">
        <f>'Weekly Raw'!JY7</f>
        <v>2006</v>
      </c>
      <c r="JY3" s="454">
        <f>'Weekly Raw'!JZ7</f>
        <v>2006</v>
      </c>
      <c r="JZ3" s="454">
        <f>'Weekly Raw'!KA7</f>
        <v>2006</v>
      </c>
      <c r="KA3" s="454">
        <f>'Weekly Raw'!KB7</f>
        <v>2006</v>
      </c>
      <c r="KB3" s="454">
        <f>'Weekly Raw'!KC7</f>
        <v>2006</v>
      </c>
      <c r="KC3" s="454">
        <f>'Weekly Raw'!KD7</f>
        <v>2006</v>
      </c>
      <c r="KD3" s="454">
        <f>'Weekly Raw'!KE7</f>
        <v>2006</v>
      </c>
      <c r="KE3" s="454">
        <f>'Weekly Raw'!KF7</f>
        <v>2006</v>
      </c>
      <c r="KF3" s="454">
        <f>'Weekly Raw'!KG7</f>
        <v>2006</v>
      </c>
      <c r="KG3" s="454">
        <f>'Weekly Raw'!KH7</f>
        <v>2006</v>
      </c>
      <c r="KH3" s="454">
        <f>'Weekly Raw'!KI7</f>
        <v>2006</v>
      </c>
      <c r="KI3" s="454">
        <f>'Weekly Raw'!KJ7</f>
        <v>2006</v>
      </c>
      <c r="KJ3" s="454">
        <f>'Weekly Raw'!KK7</f>
        <v>2006</v>
      </c>
      <c r="KK3" s="454">
        <f>'Weekly Raw'!KL7</f>
        <v>2006</v>
      </c>
      <c r="KL3" s="454">
        <f>'Weekly Raw'!KM7</f>
        <v>2006</v>
      </c>
      <c r="KM3" s="454">
        <f>'Weekly Raw'!KN7</f>
        <v>2006</v>
      </c>
      <c r="KN3" s="454">
        <f>'Weekly Raw'!KO7</f>
        <v>2006</v>
      </c>
      <c r="KO3" s="454">
        <f>'Weekly Raw'!KP7</f>
        <v>2006</v>
      </c>
      <c r="KP3" s="454">
        <f>'Weekly Raw'!KQ7</f>
        <v>2006</v>
      </c>
      <c r="KQ3" s="454">
        <f>'Weekly Raw'!KR7</f>
        <v>2006</v>
      </c>
      <c r="KR3" s="454">
        <f>'Weekly Raw'!KS7</f>
        <v>2006</v>
      </c>
      <c r="KS3" s="454">
        <f>'Weekly Raw'!KT7</f>
        <v>2006</v>
      </c>
      <c r="KT3" s="454">
        <f>'Weekly Raw'!KU7</f>
        <v>2006</v>
      </c>
      <c r="KU3" s="454">
        <f>'Weekly Raw'!KV7</f>
        <v>2006</v>
      </c>
      <c r="KV3" s="454">
        <f>'Weekly Raw'!KW7</f>
        <v>2006</v>
      </c>
      <c r="KW3" s="454">
        <f>'Weekly Raw'!KX7</f>
        <v>2006</v>
      </c>
      <c r="KX3" s="454">
        <f>'Weekly Raw'!KY7</f>
        <v>2006</v>
      </c>
      <c r="KY3" s="454">
        <f>'Weekly Raw'!KZ7</f>
        <v>2006</v>
      </c>
      <c r="KZ3" s="454">
        <f>'Weekly Raw'!LA7</f>
        <v>2006</v>
      </c>
      <c r="LA3" s="454">
        <f>'Weekly Raw'!LB7</f>
        <v>2006</v>
      </c>
      <c r="LB3" s="454">
        <f>'Weekly Raw'!LC7</f>
        <v>2006</v>
      </c>
      <c r="LC3" s="454">
        <f>'Weekly Raw'!LD7</f>
        <v>2007</v>
      </c>
      <c r="LD3" s="454">
        <f>'Weekly Raw'!LE7</f>
        <v>2007</v>
      </c>
      <c r="LE3" s="454">
        <f>'Weekly Raw'!LF7</f>
        <v>2007</v>
      </c>
      <c r="LF3" s="454">
        <f>'Weekly Raw'!LG7</f>
        <v>2007</v>
      </c>
      <c r="LG3" s="454">
        <f>'Weekly Raw'!LH7</f>
        <v>2007</v>
      </c>
      <c r="LH3" s="454">
        <f>'Weekly Raw'!LI7</f>
        <v>2007</v>
      </c>
      <c r="LI3" s="454">
        <f>'Weekly Raw'!LJ7</f>
        <v>2007</v>
      </c>
      <c r="LJ3" s="454">
        <f>'Weekly Raw'!LK7</f>
        <v>2007</v>
      </c>
      <c r="LK3" s="454">
        <f>'Weekly Raw'!LL7</f>
        <v>2007</v>
      </c>
      <c r="LL3" s="454">
        <f>'Weekly Raw'!LM7</f>
        <v>2007</v>
      </c>
      <c r="LM3" s="454">
        <f>'Weekly Raw'!LN7</f>
        <v>2007</v>
      </c>
      <c r="LN3" s="454">
        <f>'Weekly Raw'!LO7</f>
        <v>2007</v>
      </c>
      <c r="LO3" s="454">
        <f>'Weekly Raw'!LP7</f>
        <v>2007</v>
      </c>
      <c r="LP3" s="454">
        <f>'Weekly Raw'!LQ7</f>
        <v>2007</v>
      </c>
      <c r="LQ3" s="454">
        <f>'Weekly Raw'!LR7</f>
        <v>2007</v>
      </c>
      <c r="LR3" s="454">
        <f>'Weekly Raw'!LS7</f>
        <v>2007</v>
      </c>
      <c r="LS3" s="454">
        <f>'Weekly Raw'!LT7</f>
        <v>2007</v>
      </c>
      <c r="LT3" s="454">
        <f>'Weekly Raw'!LU7</f>
        <v>2007</v>
      </c>
      <c r="LU3" s="454">
        <f>'Weekly Raw'!LV7</f>
        <v>2007</v>
      </c>
      <c r="LV3" s="454">
        <f>'Weekly Raw'!LW7</f>
        <v>2007</v>
      </c>
      <c r="LW3" s="454">
        <f>'Weekly Raw'!LX7</f>
        <v>2007</v>
      </c>
      <c r="LX3" s="454">
        <f>'Weekly Raw'!LY7</f>
        <v>2007</v>
      </c>
      <c r="LY3" s="454">
        <f>'Weekly Raw'!LZ7</f>
        <v>2007</v>
      </c>
      <c r="LZ3" s="454">
        <f>'Weekly Raw'!MA7</f>
        <v>2007</v>
      </c>
      <c r="MA3" s="454">
        <f>'Weekly Raw'!MB7</f>
        <v>2007</v>
      </c>
      <c r="MB3" s="454">
        <f>'Weekly Raw'!MC7</f>
        <v>2007</v>
      </c>
      <c r="MC3" s="454">
        <f>'Weekly Raw'!MD7</f>
        <v>2007</v>
      </c>
      <c r="MD3" s="454">
        <f>'Weekly Raw'!ME7</f>
        <v>2007</v>
      </c>
      <c r="ME3" s="454">
        <f>'Weekly Raw'!MF7</f>
        <v>2007</v>
      </c>
      <c r="MF3" s="454">
        <f>'Weekly Raw'!MG7</f>
        <v>2007</v>
      </c>
      <c r="MG3" s="454">
        <f>'Weekly Raw'!MH7</f>
        <v>2007</v>
      </c>
      <c r="MH3" s="454">
        <f>'Weekly Raw'!MI7</f>
        <v>2007</v>
      </c>
      <c r="MI3" s="454">
        <f>'Weekly Raw'!MJ7</f>
        <v>2007</v>
      </c>
      <c r="MJ3" s="454">
        <f>'Weekly Raw'!MK7</f>
        <v>2007</v>
      </c>
      <c r="MK3" s="454">
        <f>'Weekly Raw'!ML7</f>
        <v>2007</v>
      </c>
      <c r="ML3" s="454">
        <f>'Weekly Raw'!MM7</f>
        <v>2007</v>
      </c>
      <c r="MM3" s="454">
        <f>'Weekly Raw'!MN7</f>
        <v>2007</v>
      </c>
      <c r="MN3" s="454">
        <f>'Weekly Raw'!MO7</f>
        <v>2007</v>
      </c>
      <c r="MO3" s="454">
        <f>'Weekly Raw'!MP7</f>
        <v>2007</v>
      </c>
      <c r="MP3" s="454">
        <f>'Weekly Raw'!MQ7</f>
        <v>2007</v>
      </c>
      <c r="MQ3" s="454">
        <f>'Weekly Raw'!MR7</f>
        <v>2007</v>
      </c>
      <c r="MR3" s="454">
        <f>'Weekly Raw'!MS7</f>
        <v>2007</v>
      </c>
      <c r="MS3" s="454">
        <f>'Weekly Raw'!MT7</f>
        <v>2007</v>
      </c>
      <c r="MT3" s="454">
        <f>'Weekly Raw'!MU7</f>
        <v>2007</v>
      </c>
      <c r="MU3" s="454">
        <f>'Weekly Raw'!MV7</f>
        <v>2007</v>
      </c>
      <c r="MV3" s="454">
        <f>'Weekly Raw'!MW7</f>
        <v>2007</v>
      </c>
      <c r="MW3" s="454">
        <f>'Weekly Raw'!MX7</f>
        <v>2007</v>
      </c>
      <c r="MX3" s="454">
        <f>'Weekly Raw'!MY7</f>
        <v>2007</v>
      </c>
      <c r="MY3" s="454">
        <f>'Weekly Raw'!MZ7</f>
        <v>2007</v>
      </c>
      <c r="MZ3" s="454">
        <f>'Weekly Raw'!NA7</f>
        <v>2007</v>
      </c>
      <c r="NA3" s="454">
        <f>'Weekly Raw'!NB7</f>
        <v>2007</v>
      </c>
      <c r="NB3" s="454">
        <f>'Weekly Raw'!NC7</f>
        <v>2007</v>
      </c>
      <c r="NC3" s="454">
        <f>'Weekly Raw'!ND7</f>
        <v>2008</v>
      </c>
      <c r="ND3" s="454">
        <f>'Weekly Raw'!NE7</f>
        <v>2008</v>
      </c>
      <c r="NE3" s="454">
        <f>'Weekly Raw'!NF7</f>
        <v>2008</v>
      </c>
      <c r="NF3" s="454">
        <f>'Weekly Raw'!NG7</f>
        <v>2008</v>
      </c>
      <c r="NG3" s="454">
        <f>'Weekly Raw'!NH7</f>
        <v>2008</v>
      </c>
      <c r="NH3" s="454">
        <f>'Weekly Raw'!NI7</f>
        <v>2008</v>
      </c>
      <c r="NI3" s="454">
        <f>'Weekly Raw'!NJ7</f>
        <v>2008</v>
      </c>
      <c r="NJ3" s="454">
        <f>'Weekly Raw'!NK7</f>
        <v>2008</v>
      </c>
      <c r="NK3" s="454">
        <f>'Weekly Raw'!NL7</f>
        <v>2008</v>
      </c>
      <c r="NL3" s="454">
        <f>'Weekly Raw'!NM7</f>
        <v>2008</v>
      </c>
      <c r="NM3" s="454">
        <f>'Weekly Raw'!NN7</f>
        <v>2008</v>
      </c>
      <c r="NN3" s="454">
        <f>'Weekly Raw'!NO7</f>
        <v>2008</v>
      </c>
      <c r="NO3" s="454">
        <f>'Weekly Raw'!NP7</f>
        <v>2008</v>
      </c>
      <c r="NP3" s="454">
        <f>'Weekly Raw'!NQ7</f>
        <v>2008</v>
      </c>
      <c r="NQ3" s="454">
        <f>'Weekly Raw'!NR7</f>
        <v>2008</v>
      </c>
      <c r="NR3" s="454">
        <f>'Weekly Raw'!NS7</f>
        <v>2008</v>
      </c>
      <c r="NS3" s="454">
        <f>'Weekly Raw'!NT7</f>
        <v>2008</v>
      </c>
      <c r="NT3" s="454">
        <f>'Weekly Raw'!NU7</f>
        <v>2008</v>
      </c>
      <c r="NU3" s="454">
        <f>'Weekly Raw'!NV7</f>
        <v>2008</v>
      </c>
      <c r="NV3" s="454">
        <f>'Weekly Raw'!NW7</f>
        <v>2008</v>
      </c>
      <c r="NW3" s="454">
        <f>'Weekly Raw'!NX7</f>
        <v>2008</v>
      </c>
      <c r="NX3" s="454">
        <f>'Weekly Raw'!NY7</f>
        <v>2008</v>
      </c>
      <c r="NY3" s="454">
        <f>'Weekly Raw'!NZ7</f>
        <v>2008</v>
      </c>
      <c r="NZ3" s="454">
        <f>'Weekly Raw'!OA7</f>
        <v>2008</v>
      </c>
      <c r="OA3" s="454">
        <f>'Weekly Raw'!OB7</f>
        <v>2008</v>
      </c>
      <c r="OB3" s="454">
        <f>'Weekly Raw'!OC7</f>
        <v>2008</v>
      </c>
      <c r="OC3" s="454">
        <f>'Weekly Raw'!OD7</f>
        <v>2008</v>
      </c>
      <c r="OD3" s="454">
        <f>'Weekly Raw'!OE7</f>
        <v>2008</v>
      </c>
      <c r="OE3" s="454">
        <f>'Weekly Raw'!OF7</f>
        <v>2008</v>
      </c>
      <c r="OF3" s="454">
        <f>'Weekly Raw'!OG7</f>
        <v>2008</v>
      </c>
      <c r="OG3" s="454">
        <f>'Weekly Raw'!OH7</f>
        <v>2008</v>
      </c>
      <c r="OH3" s="454">
        <f>'Weekly Raw'!OI7</f>
        <v>2008</v>
      </c>
      <c r="OI3" s="454">
        <f>'Weekly Raw'!OJ7</f>
        <v>2008</v>
      </c>
      <c r="OJ3" s="454">
        <f>'Weekly Raw'!OK7</f>
        <v>2008</v>
      </c>
      <c r="OK3" s="454">
        <f>'Weekly Raw'!OL7</f>
        <v>2008</v>
      </c>
      <c r="OL3" s="454">
        <f>'Weekly Raw'!OM7</f>
        <v>2008</v>
      </c>
      <c r="OM3" s="454">
        <f>'Weekly Raw'!ON7</f>
        <v>2008</v>
      </c>
      <c r="ON3" s="454">
        <f>'Weekly Raw'!OO7</f>
        <v>2008</v>
      </c>
      <c r="OO3" s="454">
        <f>'Weekly Raw'!OP7</f>
        <v>2008</v>
      </c>
      <c r="OP3" s="454">
        <f>'Weekly Raw'!OQ7</f>
        <v>2008</v>
      </c>
      <c r="OQ3" s="454">
        <f>'Weekly Raw'!OR7</f>
        <v>2008</v>
      </c>
      <c r="OR3" s="454">
        <f>'Weekly Raw'!OS7</f>
        <v>2008</v>
      </c>
      <c r="OS3" s="454">
        <f>'Weekly Raw'!OT7</f>
        <v>2008</v>
      </c>
      <c r="OT3" s="454">
        <f>'Weekly Raw'!OU7</f>
        <v>2008</v>
      </c>
      <c r="OU3" s="454">
        <f>'Weekly Raw'!OV7</f>
        <v>2008</v>
      </c>
      <c r="OV3" s="454">
        <f>'Weekly Raw'!OW7</f>
        <v>2008</v>
      </c>
      <c r="OW3" s="454">
        <f>'Weekly Raw'!OX7</f>
        <v>2008</v>
      </c>
      <c r="OX3" s="454">
        <f>'Weekly Raw'!OY7</f>
        <v>2008</v>
      </c>
      <c r="OY3" s="454">
        <f>'Weekly Raw'!OZ7</f>
        <v>2008</v>
      </c>
      <c r="OZ3" s="454">
        <f>'Weekly Raw'!PA7</f>
        <v>2008</v>
      </c>
      <c r="PA3" s="454">
        <f>'Weekly Raw'!PB7</f>
        <v>2008</v>
      </c>
      <c r="PB3" s="454">
        <f>'Weekly Raw'!PC7</f>
        <v>2008</v>
      </c>
      <c r="PC3" s="454">
        <f>'Weekly Raw'!PD7</f>
        <v>2009</v>
      </c>
      <c r="PD3" s="454">
        <f>'Weekly Raw'!PE7</f>
        <v>2009</v>
      </c>
      <c r="PE3" s="454">
        <f>'Weekly Raw'!PF7</f>
        <v>2009</v>
      </c>
      <c r="PF3" s="454">
        <f>'Weekly Raw'!PG7</f>
        <v>2009</v>
      </c>
      <c r="PG3" s="454">
        <f>'Weekly Raw'!PH7</f>
        <v>2009</v>
      </c>
      <c r="PH3" s="454">
        <f>'Weekly Raw'!PI7</f>
        <v>2009</v>
      </c>
      <c r="PI3" s="454">
        <f>'Weekly Raw'!PJ7</f>
        <v>2009</v>
      </c>
      <c r="PJ3" s="454">
        <f>'Weekly Raw'!PK7</f>
        <v>2009</v>
      </c>
      <c r="PK3" s="454">
        <f>'Weekly Raw'!PL7</f>
        <v>2009</v>
      </c>
      <c r="PL3" s="454">
        <f>'Weekly Raw'!PM7</f>
        <v>2009</v>
      </c>
      <c r="PM3" s="454">
        <f>'Weekly Raw'!PN7</f>
        <v>2009</v>
      </c>
      <c r="PN3" s="454">
        <f>'Weekly Raw'!PO7</f>
        <v>2009</v>
      </c>
      <c r="PO3" s="454">
        <f>'Weekly Raw'!PP7</f>
        <v>2009</v>
      </c>
      <c r="PP3" s="454">
        <f>'Weekly Raw'!PQ7</f>
        <v>2009</v>
      </c>
      <c r="PQ3" s="454">
        <f>'Weekly Raw'!PR7</f>
        <v>2009</v>
      </c>
      <c r="PR3" s="454">
        <f>'Weekly Raw'!PS7</f>
        <v>2009</v>
      </c>
      <c r="PS3" s="454">
        <f>'Weekly Raw'!PT7</f>
        <v>2009</v>
      </c>
      <c r="PT3" s="454">
        <f>'Weekly Raw'!PU7</f>
        <v>2009</v>
      </c>
      <c r="PU3" s="454">
        <f>'Weekly Raw'!PV7</f>
        <v>2009</v>
      </c>
      <c r="PV3" s="454">
        <f>'Weekly Raw'!PW7</f>
        <v>2009</v>
      </c>
      <c r="PW3" s="454">
        <f>'Weekly Raw'!PX7</f>
        <v>2009</v>
      </c>
      <c r="PX3" s="454">
        <f>'Weekly Raw'!PY7</f>
        <v>2009</v>
      </c>
      <c r="PY3" s="454">
        <f>'Weekly Raw'!PZ7</f>
        <v>2009</v>
      </c>
      <c r="PZ3" s="454">
        <f>'Weekly Raw'!QA7</f>
        <v>2009</v>
      </c>
      <c r="QA3" s="454">
        <f>'Weekly Raw'!QB7</f>
        <v>2009</v>
      </c>
      <c r="QB3" s="454">
        <f>'Weekly Raw'!QC7</f>
        <v>2009</v>
      </c>
      <c r="QC3" s="454">
        <f>'Weekly Raw'!QD7</f>
        <v>2009</v>
      </c>
      <c r="QD3" s="454">
        <f>'Weekly Raw'!QE7</f>
        <v>2009</v>
      </c>
      <c r="QE3" s="454">
        <f>'Weekly Raw'!QF7</f>
        <v>2009</v>
      </c>
      <c r="QF3" s="454">
        <f>'Weekly Raw'!QG7</f>
        <v>2009</v>
      </c>
      <c r="QG3" s="454">
        <f>'Weekly Raw'!QH7</f>
        <v>2009</v>
      </c>
      <c r="QH3" s="454">
        <f>'Weekly Raw'!QI7</f>
        <v>2009</v>
      </c>
      <c r="QI3" s="454">
        <f>'Weekly Raw'!QJ7</f>
        <v>2009</v>
      </c>
      <c r="QJ3" s="454">
        <f>'Weekly Raw'!QK7</f>
        <v>2009</v>
      </c>
      <c r="QK3" s="454">
        <f>'Weekly Raw'!QL7</f>
        <v>2009</v>
      </c>
      <c r="QL3" s="454">
        <f>'Weekly Raw'!QM7</f>
        <v>2009</v>
      </c>
      <c r="QM3" s="454">
        <f>'Weekly Raw'!QN7</f>
        <v>2009</v>
      </c>
      <c r="QN3" s="454">
        <f>'Weekly Raw'!QO7</f>
        <v>2009</v>
      </c>
      <c r="QO3" s="454">
        <f>'Weekly Raw'!QP7</f>
        <v>2009</v>
      </c>
      <c r="QP3" s="454">
        <f>'Weekly Raw'!QQ7</f>
        <v>2009</v>
      </c>
      <c r="QQ3" s="454">
        <f>'Weekly Raw'!QR7</f>
        <v>2009</v>
      </c>
      <c r="QR3" s="454">
        <f>'Weekly Raw'!QS7</f>
        <v>2009</v>
      </c>
      <c r="QS3" s="454">
        <f>'Weekly Raw'!QT7</f>
        <v>2009</v>
      </c>
      <c r="QT3" s="454">
        <f>'Weekly Raw'!QU7</f>
        <v>2009</v>
      </c>
      <c r="QU3" s="454">
        <f>'Weekly Raw'!QV7</f>
        <v>2009</v>
      </c>
      <c r="QV3" s="454">
        <f>'Weekly Raw'!QW7</f>
        <v>2009</v>
      </c>
      <c r="QW3" s="454">
        <f>'Weekly Raw'!QX7</f>
        <v>2009</v>
      </c>
      <c r="QX3" s="454">
        <f>'Weekly Raw'!QY7</f>
        <v>2009</v>
      </c>
      <c r="QY3" s="454">
        <f>'Weekly Raw'!QZ7</f>
        <v>2009</v>
      </c>
      <c r="QZ3" s="454">
        <f>'Weekly Raw'!RA7</f>
        <v>2009</v>
      </c>
      <c r="RA3" s="454">
        <f>'Weekly Raw'!RB7</f>
        <v>2009</v>
      </c>
      <c r="RB3" s="454">
        <f>'Weekly Raw'!RC7</f>
        <v>2009</v>
      </c>
      <c r="RC3" s="454">
        <f>'Weekly Raw'!RD7</f>
        <v>2010</v>
      </c>
      <c r="RD3" s="454">
        <f>'Weekly Raw'!RE7</f>
        <v>2010</v>
      </c>
      <c r="RE3" s="454">
        <f>'Weekly Raw'!RF7</f>
        <v>2010</v>
      </c>
      <c r="RF3" s="454">
        <f>'Weekly Raw'!RG7</f>
        <v>2010</v>
      </c>
      <c r="RG3" s="454">
        <f>'Weekly Raw'!RH7</f>
        <v>2010</v>
      </c>
      <c r="RH3" s="454">
        <f>'Weekly Raw'!RI7</f>
        <v>2010</v>
      </c>
      <c r="RI3" s="454">
        <f>'Weekly Raw'!RJ7</f>
        <v>2010</v>
      </c>
      <c r="RJ3" s="454">
        <f>'Weekly Raw'!RK7</f>
        <v>2010</v>
      </c>
      <c r="RK3" s="454">
        <f>'Weekly Raw'!RL7</f>
        <v>2010</v>
      </c>
      <c r="RL3" s="454">
        <f>'Weekly Raw'!RM7</f>
        <v>2010</v>
      </c>
      <c r="RM3" s="454">
        <f>'Weekly Raw'!RN7</f>
        <v>2010</v>
      </c>
      <c r="RN3" s="454">
        <f>'Weekly Raw'!RO7</f>
        <v>2010</v>
      </c>
      <c r="RO3" s="454">
        <f>'Weekly Raw'!RP7</f>
        <v>2010</v>
      </c>
      <c r="RP3" s="454">
        <f>'Weekly Raw'!RQ7</f>
        <v>2010</v>
      </c>
      <c r="RQ3" s="454">
        <f>'Weekly Raw'!RR7</f>
        <v>2010</v>
      </c>
      <c r="RR3" s="454">
        <f>'Weekly Raw'!RS7</f>
        <v>2010</v>
      </c>
      <c r="RS3" s="454">
        <f>'Weekly Raw'!RT7</f>
        <v>2010</v>
      </c>
      <c r="RT3" s="454">
        <f>'Weekly Raw'!RU7</f>
        <v>2010</v>
      </c>
      <c r="RU3" s="454">
        <f>'Weekly Raw'!RV7</f>
        <v>2010</v>
      </c>
      <c r="RV3" s="454">
        <f>'Weekly Raw'!RW7</f>
        <v>2010</v>
      </c>
      <c r="RW3" s="454">
        <f>'Weekly Raw'!RX7</f>
        <v>2010</v>
      </c>
      <c r="RX3" s="454">
        <f>'Weekly Raw'!RY7</f>
        <v>2010</v>
      </c>
      <c r="RY3" s="454">
        <f>'Weekly Raw'!RZ7</f>
        <v>2010</v>
      </c>
      <c r="RZ3" s="454">
        <f>'Weekly Raw'!SA7</f>
        <v>2010</v>
      </c>
      <c r="SA3" s="454">
        <f>'Weekly Raw'!SB7</f>
        <v>2010</v>
      </c>
      <c r="SB3" s="454">
        <f>'Weekly Raw'!SC7</f>
        <v>2010</v>
      </c>
      <c r="SC3" s="454">
        <f>'Weekly Raw'!SD7</f>
        <v>2010</v>
      </c>
      <c r="SD3" s="454">
        <f>'Weekly Raw'!SE7</f>
        <v>2010</v>
      </c>
      <c r="SE3" s="454">
        <f>'Weekly Raw'!SF7</f>
        <v>2010</v>
      </c>
      <c r="SF3" s="454">
        <f>'Weekly Raw'!SG7</f>
        <v>2010</v>
      </c>
      <c r="SG3" s="454">
        <f>'Weekly Raw'!SH7</f>
        <v>2010</v>
      </c>
      <c r="SH3" s="454">
        <f>'Weekly Raw'!SI7</f>
        <v>2010</v>
      </c>
      <c r="SI3" s="454">
        <f>'Weekly Raw'!SJ7</f>
        <v>2010</v>
      </c>
      <c r="SJ3" s="454">
        <f>'Weekly Raw'!SK7</f>
        <v>2010</v>
      </c>
      <c r="SK3" s="454">
        <f>'Weekly Raw'!SL7</f>
        <v>2010</v>
      </c>
      <c r="SL3" s="454">
        <f>'Weekly Raw'!SM7</f>
        <v>2010</v>
      </c>
      <c r="SM3" s="454">
        <f>'Weekly Raw'!SN7</f>
        <v>2010</v>
      </c>
      <c r="SN3" s="454">
        <f>'Weekly Raw'!SO7</f>
        <v>2010</v>
      </c>
      <c r="SO3" s="454">
        <f>'Weekly Raw'!SP7</f>
        <v>2010</v>
      </c>
      <c r="SP3" s="454">
        <f>'Weekly Raw'!SQ7</f>
        <v>2010</v>
      </c>
      <c r="SQ3" s="454">
        <f>'Weekly Raw'!SR7</f>
        <v>2010</v>
      </c>
      <c r="SR3" s="454">
        <f>'Weekly Raw'!SS7</f>
        <v>2010</v>
      </c>
      <c r="SS3" s="454">
        <f>'Weekly Raw'!ST7</f>
        <v>2010</v>
      </c>
      <c r="ST3" s="454">
        <f>'Weekly Raw'!SU7</f>
        <v>2010</v>
      </c>
      <c r="SU3" s="454">
        <f>'Weekly Raw'!SV7</f>
        <v>2010</v>
      </c>
      <c r="SV3" s="454">
        <f>'Weekly Raw'!SW7</f>
        <v>2010</v>
      </c>
      <c r="SW3" s="454">
        <f>'Weekly Raw'!SX7</f>
        <v>2010</v>
      </c>
      <c r="SX3" s="454">
        <f>'Weekly Raw'!SY7</f>
        <v>2010</v>
      </c>
      <c r="SY3" s="454">
        <f>'Weekly Raw'!SZ7</f>
        <v>2010</v>
      </c>
      <c r="SZ3" s="454">
        <f>'Weekly Raw'!TA7</f>
        <v>2010</v>
      </c>
      <c r="TA3" s="454">
        <f>'Weekly Raw'!TB7</f>
        <v>2010</v>
      </c>
      <c r="TB3" s="454">
        <f>'Weekly Raw'!TC7</f>
        <v>2010</v>
      </c>
      <c r="TC3" s="454">
        <f>'Weekly Raw'!TD7</f>
        <v>2010</v>
      </c>
      <c r="TD3" s="454">
        <f>'Weekly Raw'!TE7</f>
        <v>2011</v>
      </c>
      <c r="TE3" s="454">
        <f>'Weekly Raw'!TF7</f>
        <v>2011</v>
      </c>
      <c r="TF3" s="454">
        <f>'Weekly Raw'!TG7</f>
        <v>2011</v>
      </c>
      <c r="TG3" s="454">
        <f>'Weekly Raw'!TH7</f>
        <v>2011</v>
      </c>
      <c r="TH3" s="454">
        <f>'Weekly Raw'!TI7</f>
        <v>2011</v>
      </c>
      <c r="TI3" s="454">
        <f>'Weekly Raw'!TJ7</f>
        <v>2011</v>
      </c>
      <c r="TJ3" s="454">
        <f>'Weekly Raw'!TK7</f>
        <v>2011</v>
      </c>
      <c r="TK3" s="454">
        <f>'Weekly Raw'!TL7</f>
        <v>2011</v>
      </c>
      <c r="TL3" s="454">
        <f>'Weekly Raw'!TM7</f>
        <v>2011</v>
      </c>
      <c r="TM3" s="454">
        <f>'Weekly Raw'!TN7</f>
        <v>2011</v>
      </c>
      <c r="TN3" s="454">
        <f>'Weekly Raw'!TO7</f>
        <v>2011</v>
      </c>
      <c r="TO3" s="454">
        <f>'Weekly Raw'!TP7</f>
        <v>2011</v>
      </c>
      <c r="TP3" s="454">
        <f>'Weekly Raw'!TQ7</f>
        <v>2011</v>
      </c>
      <c r="TQ3" s="454">
        <f>'Weekly Raw'!TR7</f>
        <v>2011</v>
      </c>
      <c r="TR3" s="454">
        <f>'Weekly Raw'!TS7</f>
        <v>2011</v>
      </c>
      <c r="TS3" s="454">
        <f>'Weekly Raw'!TT7</f>
        <v>2011</v>
      </c>
      <c r="TT3" s="454">
        <f>'Weekly Raw'!TU7</f>
        <v>2011</v>
      </c>
      <c r="TU3" s="454">
        <f>'Weekly Raw'!TV7</f>
        <v>2011</v>
      </c>
      <c r="TV3" s="454">
        <f>'Weekly Raw'!TW7</f>
        <v>2011</v>
      </c>
      <c r="TW3" s="454">
        <f>'Weekly Raw'!TX7</f>
        <v>2011</v>
      </c>
      <c r="TX3" s="454">
        <f>'Weekly Raw'!TY7</f>
        <v>2011</v>
      </c>
      <c r="TY3" s="454">
        <f>'Weekly Raw'!TZ7</f>
        <v>2011</v>
      </c>
      <c r="TZ3" s="454">
        <f>'Weekly Raw'!UA7</f>
        <v>2011</v>
      </c>
      <c r="UA3" s="454">
        <f>'Weekly Raw'!UB7</f>
        <v>2011</v>
      </c>
      <c r="UB3" s="454">
        <f>'Weekly Raw'!UC7</f>
        <v>2011</v>
      </c>
      <c r="UC3" s="454">
        <f>'Weekly Raw'!UD7</f>
        <v>2011</v>
      </c>
      <c r="UD3" s="454">
        <f>'Weekly Raw'!UE7</f>
        <v>2011</v>
      </c>
      <c r="UE3" s="454">
        <f>'Weekly Raw'!UF7</f>
        <v>2011</v>
      </c>
      <c r="UF3" s="454">
        <f>'Weekly Raw'!UG7</f>
        <v>2011</v>
      </c>
      <c r="UG3" s="454">
        <f>'Weekly Raw'!UH7</f>
        <v>2011</v>
      </c>
      <c r="UH3" s="454">
        <f>'Weekly Raw'!UI7</f>
        <v>2011</v>
      </c>
      <c r="UI3" s="454">
        <f>'Weekly Raw'!UJ7</f>
        <v>2011</v>
      </c>
      <c r="UJ3" s="454">
        <f>'Weekly Raw'!UK7</f>
        <v>2011</v>
      </c>
      <c r="UK3" s="454">
        <f>'Weekly Raw'!UL7</f>
        <v>2011</v>
      </c>
      <c r="UL3" s="454">
        <f>'Weekly Raw'!UM7</f>
        <v>2011</v>
      </c>
      <c r="UM3" s="454">
        <f>'Weekly Raw'!UN7</f>
        <v>2011</v>
      </c>
      <c r="UN3" s="454">
        <f>'Weekly Raw'!UO7</f>
        <v>2011</v>
      </c>
      <c r="UO3" s="454">
        <f>'Weekly Raw'!UP7</f>
        <v>2011</v>
      </c>
      <c r="UP3" s="454">
        <f>'Weekly Raw'!UQ7</f>
        <v>2011</v>
      </c>
      <c r="UQ3" s="454">
        <f>'Weekly Raw'!UR7</f>
        <v>2011</v>
      </c>
      <c r="UR3" s="454">
        <f>'Weekly Raw'!US7</f>
        <v>2011</v>
      </c>
      <c r="US3" s="454">
        <f>'Weekly Raw'!UT7</f>
        <v>2011</v>
      </c>
      <c r="UT3" s="454">
        <f>'Weekly Raw'!UU7</f>
        <v>2011</v>
      </c>
      <c r="UU3" s="454">
        <f>'Weekly Raw'!UV7</f>
        <v>2011</v>
      </c>
      <c r="UV3" s="454">
        <f>'Weekly Raw'!UW7</f>
        <v>2011</v>
      </c>
      <c r="UW3" s="454">
        <f>'Weekly Raw'!UX7</f>
        <v>2011</v>
      </c>
      <c r="UX3" s="454">
        <f>'Weekly Raw'!UY7</f>
        <v>2011</v>
      </c>
      <c r="UY3" s="454">
        <f>'Weekly Raw'!UZ7</f>
        <v>2011</v>
      </c>
      <c r="UZ3" s="454">
        <f>'Weekly Raw'!VA7</f>
        <v>2011</v>
      </c>
      <c r="VA3" s="454">
        <f>'Weekly Raw'!VB7</f>
        <v>2011</v>
      </c>
      <c r="VB3" s="454">
        <f>'Weekly Raw'!VC7</f>
        <v>2011</v>
      </c>
      <c r="VC3" s="454">
        <f>'Weekly Raw'!VD7</f>
        <v>2011</v>
      </c>
      <c r="VD3" s="454">
        <f>'Weekly Raw'!VE7</f>
        <v>2012</v>
      </c>
      <c r="VE3" s="454">
        <f>'Weekly Raw'!VF7</f>
        <v>2012</v>
      </c>
      <c r="VF3" s="454">
        <f>'Weekly Raw'!VG7</f>
        <v>2012</v>
      </c>
      <c r="VG3" s="454">
        <f>'Weekly Raw'!VH7</f>
        <v>2012</v>
      </c>
      <c r="VH3" s="454">
        <f>'Weekly Raw'!VI7</f>
        <v>2012</v>
      </c>
      <c r="VI3" s="454">
        <f>'Weekly Raw'!VJ7</f>
        <v>2012</v>
      </c>
      <c r="VJ3" s="454">
        <f>'Weekly Raw'!VK7</f>
        <v>2012</v>
      </c>
      <c r="VK3" s="454">
        <f>'Weekly Raw'!VL7</f>
        <v>2012</v>
      </c>
      <c r="VL3" s="454">
        <f>'Weekly Raw'!VM7</f>
        <v>2012</v>
      </c>
      <c r="VM3" s="454">
        <f>'Weekly Raw'!VN7</f>
        <v>2012</v>
      </c>
      <c r="VN3" s="454">
        <f>'Weekly Raw'!VO7</f>
        <v>2012</v>
      </c>
      <c r="VO3" s="454">
        <f>'Weekly Raw'!VP7</f>
        <v>2012</v>
      </c>
      <c r="VP3" s="454">
        <f>'Weekly Raw'!VQ7</f>
        <v>2012</v>
      </c>
      <c r="VQ3" s="454">
        <f>'Weekly Raw'!VR7</f>
        <v>2012</v>
      </c>
      <c r="VR3" s="454">
        <f>'Weekly Raw'!VS7</f>
        <v>2012</v>
      </c>
      <c r="VS3" s="454">
        <f>'Weekly Raw'!VT7</f>
        <v>2012</v>
      </c>
      <c r="VT3" s="454">
        <f>'Weekly Raw'!VU7</f>
        <v>2012</v>
      </c>
      <c r="VU3" s="454">
        <f>'Weekly Raw'!VV7</f>
        <v>2012</v>
      </c>
      <c r="VV3" s="454">
        <f>'Weekly Raw'!VW7</f>
        <v>2012</v>
      </c>
      <c r="VW3" s="454">
        <f>'Weekly Raw'!VX7</f>
        <v>2012</v>
      </c>
      <c r="VX3" s="454">
        <f>'Weekly Raw'!VY7</f>
        <v>2012</v>
      </c>
      <c r="VY3" s="454">
        <f>'Weekly Raw'!VZ7</f>
        <v>2012</v>
      </c>
      <c r="VZ3" s="454">
        <f>'Weekly Raw'!WA7</f>
        <v>2012</v>
      </c>
      <c r="WA3" s="454">
        <f>'Weekly Raw'!WB7</f>
        <v>2012</v>
      </c>
      <c r="WB3" s="454">
        <f>'Weekly Raw'!WC7</f>
        <v>2012</v>
      </c>
      <c r="WC3" s="454">
        <f>'Weekly Raw'!WD7</f>
        <v>2012</v>
      </c>
      <c r="WD3" s="454">
        <f>'Weekly Raw'!WE7</f>
        <v>2012</v>
      </c>
      <c r="WE3" s="454">
        <f>'Weekly Raw'!WF7</f>
        <v>2012</v>
      </c>
      <c r="WF3" s="454">
        <f>'Weekly Raw'!WG7</f>
        <v>2012</v>
      </c>
      <c r="WG3" s="454">
        <f>'Weekly Raw'!WH7</f>
        <v>2012</v>
      </c>
      <c r="WH3" s="454">
        <f>'Weekly Raw'!WI7</f>
        <v>2012</v>
      </c>
      <c r="WI3" s="454">
        <f>'Weekly Raw'!WJ7</f>
        <v>2012</v>
      </c>
      <c r="WJ3" s="454">
        <f>'Weekly Raw'!WK7</f>
        <v>2012</v>
      </c>
      <c r="WK3" s="454">
        <f>'Weekly Raw'!WL7</f>
        <v>2012</v>
      </c>
      <c r="WL3" s="454">
        <f>'Weekly Raw'!WM7</f>
        <v>2012</v>
      </c>
      <c r="WM3" s="454">
        <f>'Weekly Raw'!WN7</f>
        <v>2012</v>
      </c>
      <c r="WN3" s="454">
        <f>'Weekly Raw'!WO7</f>
        <v>2012</v>
      </c>
      <c r="WO3" s="454">
        <f>'Weekly Raw'!WP7</f>
        <v>2012</v>
      </c>
      <c r="WP3" s="454">
        <f>'Weekly Raw'!WQ7</f>
        <v>2012</v>
      </c>
      <c r="WQ3" s="454">
        <f>'Weekly Raw'!WR7</f>
        <v>2012</v>
      </c>
      <c r="WR3" s="454">
        <f>'Weekly Raw'!WS7</f>
        <v>2012</v>
      </c>
      <c r="WS3" s="454">
        <f>'Weekly Raw'!WT7</f>
        <v>2012</v>
      </c>
      <c r="WT3" s="454">
        <f>'Weekly Raw'!WU7</f>
        <v>2012</v>
      </c>
      <c r="WU3" s="454">
        <f>'Weekly Raw'!WV7</f>
        <v>2012</v>
      </c>
      <c r="WV3" s="454">
        <f>'Weekly Raw'!WW7</f>
        <v>2012</v>
      </c>
      <c r="WW3" s="454">
        <f>'Weekly Raw'!WX7</f>
        <v>2012</v>
      </c>
      <c r="WX3" s="454">
        <f>'Weekly Raw'!WY7</f>
        <v>2012</v>
      </c>
      <c r="WY3" s="454">
        <f>'Weekly Raw'!WZ7</f>
        <v>2012</v>
      </c>
      <c r="WZ3" s="454">
        <f>'Weekly Raw'!XA7</f>
        <v>2012</v>
      </c>
      <c r="XA3" s="454">
        <f>'Weekly Raw'!XB7</f>
        <v>2012</v>
      </c>
      <c r="XB3" s="454">
        <f>'Weekly Raw'!XC7</f>
        <v>2012</v>
      </c>
      <c r="XC3" s="454">
        <f>'Weekly Raw'!XD7</f>
        <v>2012</v>
      </c>
      <c r="XD3" s="454">
        <f>'Weekly Raw'!XE7</f>
        <v>2013</v>
      </c>
      <c r="XE3" s="454">
        <f>'Weekly Raw'!XF7</f>
        <v>2013</v>
      </c>
      <c r="XF3" s="454">
        <f>'Weekly Raw'!XG7</f>
        <v>2013</v>
      </c>
      <c r="XG3" s="454">
        <f>'Weekly Raw'!XH7</f>
        <v>2013</v>
      </c>
      <c r="XH3" s="454">
        <f>'Weekly Raw'!XI7</f>
        <v>2013</v>
      </c>
      <c r="XI3" s="454">
        <f>'Weekly Raw'!XJ7</f>
        <v>2013</v>
      </c>
      <c r="XJ3" s="454">
        <f>'Weekly Raw'!XK7</f>
        <v>2013</v>
      </c>
      <c r="XK3" s="454">
        <f>'Weekly Raw'!XL7</f>
        <v>2013</v>
      </c>
      <c r="XL3" s="454">
        <f>'Weekly Raw'!XM7</f>
        <v>2013</v>
      </c>
      <c r="XM3" s="454">
        <f>'Weekly Raw'!XN7</f>
        <v>2013</v>
      </c>
      <c r="XN3" s="454">
        <f>'Weekly Raw'!XO7</f>
        <v>2013</v>
      </c>
      <c r="XO3" s="454">
        <f>'Weekly Raw'!XP7</f>
        <v>2013</v>
      </c>
      <c r="XP3" s="454">
        <f>'Weekly Raw'!XQ7</f>
        <v>2013</v>
      </c>
      <c r="XQ3" s="454">
        <f>'Weekly Raw'!XR7</f>
        <v>2013</v>
      </c>
      <c r="XR3" s="454">
        <f>'Weekly Raw'!XS7</f>
        <v>2013</v>
      </c>
      <c r="XS3" s="454">
        <f>'Weekly Raw'!XT7</f>
        <v>2013</v>
      </c>
      <c r="XT3" s="454">
        <f>'Weekly Raw'!XU7</f>
        <v>2013</v>
      </c>
      <c r="XU3" s="454">
        <f>'Weekly Raw'!XV7</f>
        <v>2013</v>
      </c>
      <c r="XV3" s="454">
        <f>'Weekly Raw'!XW7</f>
        <v>2013</v>
      </c>
      <c r="XW3" s="454">
        <f>'Weekly Raw'!XX7</f>
        <v>2013</v>
      </c>
      <c r="XX3" s="454">
        <f>'Weekly Raw'!XY7</f>
        <v>2013</v>
      </c>
      <c r="XY3" s="454">
        <f>'Weekly Raw'!XZ7</f>
        <v>2013</v>
      </c>
      <c r="XZ3" s="454">
        <f>'Weekly Raw'!YA7</f>
        <v>2013</v>
      </c>
      <c r="YA3" s="454">
        <f>'Weekly Raw'!YB7</f>
        <v>2013</v>
      </c>
      <c r="YB3" s="454">
        <f>'Weekly Raw'!YC7</f>
        <v>2013</v>
      </c>
      <c r="YC3" s="454">
        <f>'Weekly Raw'!YD7</f>
        <v>2013</v>
      </c>
      <c r="YD3" s="454">
        <f>'Weekly Raw'!YE7</f>
        <v>2013</v>
      </c>
      <c r="YE3" s="454">
        <f>'Weekly Raw'!YF7</f>
        <v>2013</v>
      </c>
      <c r="YF3" s="454">
        <f>'Weekly Raw'!YG7</f>
        <v>2013</v>
      </c>
      <c r="YG3" s="454">
        <f>'Weekly Raw'!YH7</f>
        <v>2013</v>
      </c>
      <c r="YH3" s="454">
        <f>'Weekly Raw'!YI7</f>
        <v>2013</v>
      </c>
      <c r="YI3" s="454">
        <f>'Weekly Raw'!YJ7</f>
        <v>2013</v>
      </c>
      <c r="YJ3" s="454">
        <f>'Weekly Raw'!YK7</f>
        <v>2013</v>
      </c>
      <c r="YK3" s="454">
        <f>'Weekly Raw'!YL7</f>
        <v>2013</v>
      </c>
      <c r="YL3" s="454">
        <f>'Weekly Raw'!YM7</f>
        <v>2013</v>
      </c>
      <c r="YM3" s="454">
        <f>'Weekly Raw'!YN7</f>
        <v>2013</v>
      </c>
      <c r="YN3" s="454">
        <f>'Weekly Raw'!YO7</f>
        <v>2013</v>
      </c>
      <c r="YO3" s="454">
        <f>'Weekly Raw'!YP7</f>
        <v>2013</v>
      </c>
      <c r="YP3" s="454">
        <f>'Weekly Raw'!YQ7</f>
        <v>2013</v>
      </c>
      <c r="YQ3" s="454">
        <f>'Weekly Raw'!YR7</f>
        <v>2013</v>
      </c>
      <c r="YR3" s="454">
        <f>'Weekly Raw'!YS7</f>
        <v>2013</v>
      </c>
      <c r="YS3" s="454">
        <f>'Weekly Raw'!YT7</f>
        <v>2013</v>
      </c>
      <c r="YT3" s="454">
        <f>'Weekly Raw'!YU7</f>
        <v>2013</v>
      </c>
      <c r="YU3" s="454">
        <f>'Weekly Raw'!YV7</f>
        <v>2013</v>
      </c>
      <c r="YV3" s="454">
        <f>'Weekly Raw'!YW7</f>
        <v>2013</v>
      </c>
      <c r="YW3" s="454">
        <f>'Weekly Raw'!YX7</f>
        <v>2013</v>
      </c>
      <c r="YX3" s="454">
        <f>'Weekly Raw'!YY7</f>
        <v>2013</v>
      </c>
      <c r="YY3" s="454">
        <f>'Weekly Raw'!YZ7</f>
        <v>2013</v>
      </c>
      <c r="YZ3" s="454">
        <f>'Weekly Raw'!ZA7</f>
        <v>2013</v>
      </c>
      <c r="ZA3" s="454">
        <f>'Weekly Raw'!ZB7</f>
        <v>2013</v>
      </c>
      <c r="ZB3" s="454">
        <f>'Weekly Raw'!ZC7</f>
        <v>2013</v>
      </c>
      <c r="ZC3" s="454">
        <f>'Weekly Raw'!ZD7</f>
        <v>2013</v>
      </c>
      <c r="ZD3" s="454">
        <f>'Weekly Raw'!ZE7</f>
        <v>2014</v>
      </c>
      <c r="ZE3" s="454">
        <f>'Weekly Raw'!ZF7</f>
        <v>2014</v>
      </c>
      <c r="ZF3" s="454">
        <f>'Weekly Raw'!ZG7</f>
        <v>2014</v>
      </c>
      <c r="ZG3" s="454">
        <f>'Weekly Raw'!ZH7</f>
        <v>2014</v>
      </c>
      <c r="ZH3" s="454">
        <f>'Weekly Raw'!ZI7</f>
        <v>2014</v>
      </c>
      <c r="ZI3" s="454">
        <f>'Weekly Raw'!ZJ7</f>
        <v>2014</v>
      </c>
      <c r="ZJ3" s="454">
        <f>'Weekly Raw'!ZK7</f>
        <v>2014</v>
      </c>
      <c r="ZK3" s="454">
        <f>'Weekly Raw'!ZL7</f>
        <v>2014</v>
      </c>
      <c r="ZL3" s="454">
        <f>'Weekly Raw'!ZM7</f>
        <v>2014</v>
      </c>
      <c r="ZM3" s="454">
        <f>'Weekly Raw'!ZN7</f>
        <v>2014</v>
      </c>
      <c r="ZN3" s="454">
        <f>'Weekly Raw'!ZO7</f>
        <v>2014</v>
      </c>
      <c r="ZO3" s="454">
        <f>'Weekly Raw'!ZP7</f>
        <v>2014</v>
      </c>
      <c r="ZP3" s="454">
        <f>'Weekly Raw'!ZQ7</f>
        <v>2014</v>
      </c>
      <c r="ZQ3" s="454">
        <f>'Weekly Raw'!ZR7</f>
        <v>2014</v>
      </c>
      <c r="ZR3" s="454">
        <f>'Weekly Raw'!ZS7</f>
        <v>2014</v>
      </c>
      <c r="ZS3" s="454">
        <f>'Weekly Raw'!ZT7</f>
        <v>2014</v>
      </c>
      <c r="ZT3" s="454">
        <f>'Weekly Raw'!ZU7</f>
        <v>2014</v>
      </c>
      <c r="ZU3" s="454">
        <f>'Weekly Raw'!ZV7</f>
        <v>2014</v>
      </c>
      <c r="ZV3" s="454">
        <f>'Weekly Raw'!ZW7</f>
        <v>2014</v>
      </c>
      <c r="ZW3" s="454">
        <f>'Weekly Raw'!ZX7</f>
        <v>2014</v>
      </c>
      <c r="ZX3" s="454">
        <f>'Weekly Raw'!ZY7</f>
        <v>2014</v>
      </c>
      <c r="ZY3" s="454">
        <f>'Weekly Raw'!ZZ7</f>
        <v>2014</v>
      </c>
      <c r="ZZ3" s="454">
        <f>'Weekly Raw'!AAA7</f>
        <v>2014</v>
      </c>
      <c r="AAA3" s="454">
        <f>'Weekly Raw'!AAB7</f>
        <v>2014</v>
      </c>
      <c r="AAB3" s="454">
        <f>'Weekly Raw'!AAC7</f>
        <v>2014</v>
      </c>
      <c r="AAC3" s="454">
        <f>'Weekly Raw'!AAD7</f>
        <v>2014</v>
      </c>
      <c r="AAD3" s="454">
        <f>'Weekly Raw'!AAE7</f>
        <v>2014</v>
      </c>
      <c r="AAE3" s="454">
        <f>'Weekly Raw'!AAF7</f>
        <v>2014</v>
      </c>
      <c r="AAF3" s="454">
        <f>'Weekly Raw'!AAG7</f>
        <v>2014</v>
      </c>
      <c r="AAG3" s="454">
        <f>'Weekly Raw'!AAH7</f>
        <v>2014</v>
      </c>
      <c r="AAH3" s="454">
        <f>'Weekly Raw'!AAI7</f>
        <v>2014</v>
      </c>
      <c r="AAI3" s="454">
        <f>'Weekly Raw'!AAJ7</f>
        <v>2014</v>
      </c>
      <c r="AAJ3" s="454">
        <f>'Weekly Raw'!AAK7</f>
        <v>2014</v>
      </c>
      <c r="AAK3" s="454">
        <f>'Weekly Raw'!AAL7</f>
        <v>2014</v>
      </c>
      <c r="AAL3" s="454">
        <f>'Weekly Raw'!AAM7</f>
        <v>2014</v>
      </c>
      <c r="AAM3" s="454">
        <f>'Weekly Raw'!AAN7</f>
        <v>2014</v>
      </c>
      <c r="AAN3" s="454">
        <f>'Weekly Raw'!AAO7</f>
        <v>2014</v>
      </c>
      <c r="AAO3" s="454">
        <f>'Weekly Raw'!AAP7</f>
        <v>2014</v>
      </c>
      <c r="AAP3" s="454">
        <f>'Weekly Raw'!AAQ7</f>
        <v>2014</v>
      </c>
      <c r="AAQ3" s="454">
        <f>'Weekly Raw'!AAR7</f>
        <v>2014</v>
      </c>
      <c r="AAR3" s="454">
        <f>'Weekly Raw'!AAS7</f>
        <v>2014</v>
      </c>
      <c r="AAS3" s="454">
        <f>'Weekly Raw'!AAT7</f>
        <v>2014</v>
      </c>
      <c r="AAT3" s="454">
        <f>'Weekly Raw'!AAU7</f>
        <v>2014</v>
      </c>
      <c r="AAU3" s="454">
        <f>'Weekly Raw'!AAV7</f>
        <v>2014</v>
      </c>
      <c r="AAV3" s="454">
        <f>'Weekly Raw'!AAW7</f>
        <v>2014</v>
      </c>
      <c r="AAW3" s="454">
        <f>'Weekly Raw'!AAX7</f>
        <v>2014</v>
      </c>
      <c r="AAX3" s="454">
        <f>'Weekly Raw'!AAY7</f>
        <v>2014</v>
      </c>
      <c r="AAY3" s="454">
        <f>'Weekly Raw'!AAZ7</f>
        <v>2014</v>
      </c>
      <c r="AAZ3" s="454">
        <f>'Weekly Raw'!ABA7</f>
        <v>2014</v>
      </c>
      <c r="ABA3" s="454">
        <f>'Weekly Raw'!ABB7</f>
        <v>2014</v>
      </c>
      <c r="ABB3" s="454">
        <f>'Weekly Raw'!ABC7</f>
        <v>2014</v>
      </c>
      <c r="ABC3" s="454">
        <f>'Weekly Raw'!ABD7</f>
        <v>2014</v>
      </c>
      <c r="ABD3" s="454">
        <f>'Weekly Raw'!ABE7</f>
        <v>2015</v>
      </c>
      <c r="ABE3" s="454">
        <f>'Weekly Raw'!ABF7</f>
        <v>2015</v>
      </c>
      <c r="ABF3" s="454">
        <f>'Weekly Raw'!ABG7</f>
        <v>2015</v>
      </c>
      <c r="ABG3" s="454">
        <f>'Weekly Raw'!ABH7</f>
        <v>2015</v>
      </c>
      <c r="ABH3" s="454">
        <f>'Weekly Raw'!ABI7</f>
        <v>2015</v>
      </c>
      <c r="ABI3" s="454">
        <f>'Weekly Raw'!ABJ7</f>
        <v>2015</v>
      </c>
      <c r="ABJ3" s="454">
        <f>'Weekly Raw'!ABK7</f>
        <v>2015</v>
      </c>
      <c r="ABK3" s="454">
        <f>'Weekly Raw'!ABL7</f>
        <v>2015</v>
      </c>
      <c r="ABL3" s="454">
        <f>'Weekly Raw'!ABM7</f>
        <v>2015</v>
      </c>
      <c r="ABM3" s="454">
        <f>'Weekly Raw'!ABN7</f>
        <v>2015</v>
      </c>
      <c r="ABN3" s="454">
        <f>'Weekly Raw'!ABO7</f>
        <v>2015</v>
      </c>
      <c r="ABO3" s="454">
        <f>'Weekly Raw'!ABP7</f>
        <v>2015</v>
      </c>
      <c r="ABP3" s="454">
        <f>'Weekly Raw'!ABQ7</f>
        <v>2015</v>
      </c>
      <c r="ABQ3" s="454">
        <f>'Weekly Raw'!ABR7</f>
        <v>2015</v>
      </c>
      <c r="ABR3" s="454">
        <f>'Weekly Raw'!ABS7</f>
        <v>2015</v>
      </c>
      <c r="ABS3" s="454">
        <f>'Weekly Raw'!ABT7</f>
        <v>2015</v>
      </c>
      <c r="ABT3" s="454">
        <f>'Weekly Raw'!ABU7</f>
        <v>2015</v>
      </c>
      <c r="ABU3" s="454">
        <f>'Weekly Raw'!ABV7</f>
        <v>2015</v>
      </c>
      <c r="ABV3" s="454">
        <f>'Weekly Raw'!ABW7</f>
        <v>2015</v>
      </c>
      <c r="ABW3" s="454">
        <f>'Weekly Raw'!ABX7</f>
        <v>2015</v>
      </c>
      <c r="ABX3" s="454">
        <f>'Weekly Raw'!ABY7</f>
        <v>2015</v>
      </c>
      <c r="ABY3" s="454">
        <f>'Weekly Raw'!ABZ7</f>
        <v>2015</v>
      </c>
      <c r="ABZ3" s="454">
        <f>'Weekly Raw'!ACA7</f>
        <v>2015</v>
      </c>
      <c r="ACA3" s="454">
        <f>'Weekly Raw'!ACB7</f>
        <v>2015</v>
      </c>
      <c r="ACB3" s="454">
        <f>'Weekly Raw'!ACC7</f>
        <v>2015</v>
      </c>
      <c r="ACC3" s="454">
        <f>'Weekly Raw'!ACD7</f>
        <v>2015</v>
      </c>
      <c r="ACD3" s="454">
        <f>'Weekly Raw'!ACE7</f>
        <v>2015</v>
      </c>
      <c r="ACE3" s="454">
        <f>'Weekly Raw'!ACF7</f>
        <v>2015</v>
      </c>
      <c r="ACF3" s="454">
        <f>'Weekly Raw'!ACG7</f>
        <v>2015</v>
      </c>
      <c r="ACG3" s="454">
        <f>'Weekly Raw'!ACH7</f>
        <v>2015</v>
      </c>
      <c r="ACH3" s="454">
        <f>'Weekly Raw'!ACI7</f>
        <v>2015</v>
      </c>
      <c r="ACI3" s="454">
        <f>'Weekly Raw'!ACJ7</f>
        <v>2015</v>
      </c>
      <c r="ACJ3" s="454">
        <f>'Weekly Raw'!ACK7</f>
        <v>2015</v>
      </c>
      <c r="ACK3" s="454">
        <f>'Weekly Raw'!ACL7</f>
        <v>2015</v>
      </c>
      <c r="ACL3" s="454">
        <f>'Weekly Raw'!ACM7</f>
        <v>2015</v>
      </c>
      <c r="ACM3" s="454">
        <f>'Weekly Raw'!ACN7</f>
        <v>2015</v>
      </c>
      <c r="ACN3" s="454">
        <f>'Weekly Raw'!ACO7</f>
        <v>2015</v>
      </c>
      <c r="ACO3" s="454">
        <f>'Weekly Raw'!ACP7</f>
        <v>2015</v>
      </c>
      <c r="ACP3" s="454">
        <f>'Weekly Raw'!ACQ7</f>
        <v>2015</v>
      </c>
      <c r="ACQ3" s="454">
        <f>'Weekly Raw'!ACR7</f>
        <v>2015</v>
      </c>
      <c r="ACR3" s="454">
        <f>'Weekly Raw'!ACS7</f>
        <v>2015</v>
      </c>
      <c r="ACS3" s="454">
        <f>'Weekly Raw'!ACT7</f>
        <v>2015</v>
      </c>
      <c r="ACT3" s="454">
        <f>'Weekly Raw'!ACU7</f>
        <v>2015</v>
      </c>
      <c r="ACU3" s="454">
        <f>'Weekly Raw'!ACV7</f>
        <v>2015</v>
      </c>
      <c r="ACV3" s="454">
        <f>'Weekly Raw'!ACW7</f>
        <v>2015</v>
      </c>
      <c r="ACW3" s="454">
        <f>'Weekly Raw'!ACX7</f>
        <v>2015</v>
      </c>
      <c r="ACX3" s="454">
        <f>'Weekly Raw'!ACY7</f>
        <v>2015</v>
      </c>
      <c r="ACY3" s="454">
        <f>'Weekly Raw'!ACZ7</f>
        <v>2015</v>
      </c>
      <c r="ACZ3" s="454">
        <f>'Weekly Raw'!ADA7</f>
        <v>2015</v>
      </c>
      <c r="ADA3" s="454">
        <f>'Weekly Raw'!ADB7</f>
        <v>2015</v>
      </c>
      <c r="ADB3" s="454">
        <f>'Weekly Raw'!ADC7</f>
        <v>2015</v>
      </c>
      <c r="ADC3" s="454">
        <f>'Weekly Raw'!ADD7</f>
        <v>2015</v>
      </c>
      <c r="ADD3" s="454">
        <f>'Weekly Raw'!ADE7</f>
        <v>2016</v>
      </c>
      <c r="ADE3" s="454">
        <f>'Weekly Raw'!ADF7</f>
        <v>2016</v>
      </c>
      <c r="ADF3" s="454">
        <f>'Weekly Raw'!ADG7</f>
        <v>2016</v>
      </c>
      <c r="ADG3" s="454">
        <f>'Weekly Raw'!ADH7</f>
        <v>2016</v>
      </c>
      <c r="ADH3" s="454">
        <f>'Weekly Raw'!ADI7</f>
        <v>2016</v>
      </c>
      <c r="ADI3" s="454">
        <f>'Weekly Raw'!ADJ7</f>
        <v>2016</v>
      </c>
      <c r="ADJ3" s="454">
        <f>'Weekly Raw'!ADK7</f>
        <v>2016</v>
      </c>
      <c r="ADK3" s="454">
        <f>'Weekly Raw'!ADL7</f>
        <v>2016</v>
      </c>
      <c r="ADL3" s="454">
        <f>'Weekly Raw'!ADM7</f>
        <v>2016</v>
      </c>
      <c r="ADM3" s="454">
        <f>'Weekly Raw'!ADN7</f>
        <v>2016</v>
      </c>
      <c r="ADN3" s="454">
        <f>'Weekly Raw'!ADO7</f>
        <v>2016</v>
      </c>
      <c r="ADO3" s="454">
        <f>'Weekly Raw'!ADP7</f>
        <v>2016</v>
      </c>
      <c r="ADP3" s="454">
        <f>'Weekly Raw'!ADQ7</f>
        <v>2016</v>
      </c>
      <c r="ADQ3" s="454">
        <f>'Weekly Raw'!ADR7</f>
        <v>2016</v>
      </c>
      <c r="ADR3" s="454">
        <f>'Weekly Raw'!ADS7</f>
        <v>2016</v>
      </c>
      <c r="ADS3" s="454">
        <f>'Weekly Raw'!ADT7</f>
        <v>2016</v>
      </c>
      <c r="ADT3" s="454">
        <f>'Weekly Raw'!ADU7</f>
        <v>2016</v>
      </c>
      <c r="ADU3" s="454">
        <f>'Weekly Raw'!ADV7</f>
        <v>2016</v>
      </c>
      <c r="ADV3" s="454">
        <f>'Weekly Raw'!ADW7</f>
        <v>2016</v>
      </c>
      <c r="ADW3" s="454">
        <f>'Weekly Raw'!ADX7</f>
        <v>2016</v>
      </c>
      <c r="ADX3" s="454">
        <f>'Weekly Raw'!ADY7</f>
        <v>2016</v>
      </c>
      <c r="ADY3" s="454">
        <f>'Weekly Raw'!ADZ7</f>
        <v>2016</v>
      </c>
      <c r="ADZ3" s="454">
        <f>'Weekly Raw'!AEA7</f>
        <v>2016</v>
      </c>
      <c r="AEA3" s="454">
        <f>'Weekly Raw'!AEB7</f>
        <v>2016</v>
      </c>
      <c r="AEB3" s="454">
        <f>'Weekly Raw'!AEC7</f>
        <v>2016</v>
      </c>
      <c r="AEC3" s="454">
        <f>'Weekly Raw'!AED7</f>
        <v>2016</v>
      </c>
      <c r="AED3" s="454">
        <f>'Weekly Raw'!AEE7</f>
        <v>2016</v>
      </c>
      <c r="AEE3" s="454">
        <f>'Weekly Raw'!AEF7</f>
        <v>2016</v>
      </c>
      <c r="AEF3" s="454">
        <f>'Weekly Raw'!AEG7</f>
        <v>2016</v>
      </c>
      <c r="AEG3" s="454">
        <f>'Weekly Raw'!AEH7</f>
        <v>2016</v>
      </c>
      <c r="AEH3" s="454">
        <f>'Weekly Raw'!AEI7</f>
        <v>2016</v>
      </c>
      <c r="AEI3" s="454">
        <f>'Weekly Raw'!AEJ7</f>
        <v>2016</v>
      </c>
      <c r="AEJ3" s="454">
        <f>'Weekly Raw'!AEK7</f>
        <v>2016</v>
      </c>
      <c r="AEK3" s="454">
        <f>'Weekly Raw'!AEL7</f>
        <v>2016</v>
      </c>
      <c r="AEL3" s="454">
        <f>'Weekly Raw'!AEM7</f>
        <v>2016</v>
      </c>
      <c r="AEM3" s="454">
        <f>'Weekly Raw'!AEN7</f>
        <v>2016</v>
      </c>
      <c r="AEN3" s="454">
        <f>'Weekly Raw'!AEO7</f>
        <v>2016</v>
      </c>
      <c r="AEO3" s="454">
        <f>'Weekly Raw'!AEP7</f>
        <v>2016</v>
      </c>
      <c r="AEP3" s="454">
        <f>'Weekly Raw'!AEQ7</f>
        <v>2016</v>
      </c>
      <c r="AEQ3" s="454">
        <f>'Weekly Raw'!AER7</f>
        <v>2016</v>
      </c>
      <c r="AER3" s="454">
        <f>'Weekly Raw'!AES7</f>
        <v>2016</v>
      </c>
      <c r="AES3" s="454">
        <f>'Weekly Raw'!AET7</f>
        <v>2016</v>
      </c>
      <c r="AET3" s="454">
        <f>'Weekly Raw'!AEU7</f>
        <v>2016</v>
      </c>
      <c r="AEU3" s="454">
        <f>'Weekly Raw'!AEV7</f>
        <v>2016</v>
      </c>
      <c r="AEV3" s="454">
        <f>'Weekly Raw'!AEW7</f>
        <v>2016</v>
      </c>
      <c r="AEW3" s="454">
        <f>'Weekly Raw'!AEX7</f>
        <v>2016</v>
      </c>
      <c r="AEX3" s="454">
        <f>'Weekly Raw'!AEY7</f>
        <v>2016</v>
      </c>
      <c r="AEY3" s="454">
        <f>'Weekly Raw'!AEZ7</f>
        <v>2016</v>
      </c>
      <c r="AEZ3" s="454">
        <f>'Weekly Raw'!AFA7</f>
        <v>2016</v>
      </c>
      <c r="AFA3" s="454">
        <f>'Weekly Raw'!AFB7</f>
        <v>2016</v>
      </c>
      <c r="AFB3" s="454">
        <f>'Weekly Raw'!AFC7</f>
        <v>2016</v>
      </c>
      <c r="AFC3" s="454">
        <f>'Weekly Raw'!AFD7</f>
        <v>2016</v>
      </c>
      <c r="AFD3" s="454">
        <f>'Weekly Raw'!AFE7</f>
        <v>2016</v>
      </c>
      <c r="AFE3" s="454">
        <f>'Weekly Raw'!AFF7</f>
        <v>2017</v>
      </c>
      <c r="AFF3" s="454">
        <f>'Weekly Raw'!AFG7</f>
        <v>2017</v>
      </c>
      <c r="AFG3" s="454">
        <f>'Weekly Raw'!AFH7</f>
        <v>2017</v>
      </c>
      <c r="AFH3" s="454">
        <f>'Weekly Raw'!AFI7</f>
        <v>2017</v>
      </c>
      <c r="AFI3" s="454">
        <f>'Weekly Raw'!AFJ7</f>
        <v>2017</v>
      </c>
      <c r="AFJ3" s="454">
        <f>'Weekly Raw'!AFK7</f>
        <v>2017</v>
      </c>
      <c r="AFK3" s="454">
        <f>'Weekly Raw'!AFL7</f>
        <v>2017</v>
      </c>
      <c r="AFL3" s="454">
        <f>'Weekly Raw'!AFM7</f>
        <v>2017</v>
      </c>
      <c r="AFM3" s="454">
        <f>'Weekly Raw'!AFN7</f>
        <v>2017</v>
      </c>
      <c r="AFN3" s="454">
        <f>'Weekly Raw'!AFO7</f>
        <v>2017</v>
      </c>
      <c r="AFO3" s="454">
        <f>'Weekly Raw'!AFP7</f>
        <v>2017</v>
      </c>
      <c r="AFP3" s="454">
        <f>'Weekly Raw'!AFQ7</f>
        <v>2017</v>
      </c>
      <c r="AFQ3" s="454">
        <f>'Weekly Raw'!AFR7</f>
        <v>2017</v>
      </c>
      <c r="AFR3" s="454">
        <f>'Weekly Raw'!AFS7</f>
        <v>2017</v>
      </c>
      <c r="AFS3" s="454">
        <f>'Weekly Raw'!AFT7</f>
        <v>2017</v>
      </c>
      <c r="AFT3" s="454">
        <f>'Weekly Raw'!AFU7</f>
        <v>2017</v>
      </c>
      <c r="AFU3" s="454">
        <f>'Weekly Raw'!AFV7</f>
        <v>2017</v>
      </c>
      <c r="AFV3" s="454">
        <f>'Weekly Raw'!AFW7</f>
        <v>2017</v>
      </c>
      <c r="AFW3" s="454">
        <f>'Weekly Raw'!AFX7</f>
        <v>2017</v>
      </c>
      <c r="AFX3" s="454">
        <f>'Weekly Raw'!AFY7</f>
        <v>2017</v>
      </c>
      <c r="AFY3" s="454">
        <f>'Weekly Raw'!AFZ7</f>
        <v>2017</v>
      </c>
      <c r="AFZ3" s="454">
        <f>'Weekly Raw'!AGA7</f>
        <v>2017</v>
      </c>
      <c r="AGA3" s="454">
        <f>'Weekly Raw'!AGB7</f>
        <v>2017</v>
      </c>
      <c r="AGB3" s="454">
        <f>'Weekly Raw'!AGC7</f>
        <v>2017</v>
      </c>
      <c r="AGC3" s="454">
        <f>'Weekly Raw'!AGD7</f>
        <v>2017</v>
      </c>
      <c r="AGD3" s="454">
        <f>'Weekly Raw'!AGE7</f>
        <v>2017</v>
      </c>
      <c r="AGE3" s="454">
        <f>'Weekly Raw'!AGF7</f>
        <v>2017</v>
      </c>
      <c r="AGF3" s="454">
        <f>'Weekly Raw'!AGG7</f>
        <v>2017</v>
      </c>
      <c r="AGG3" s="454">
        <f>'Weekly Raw'!AGH7</f>
        <v>2017</v>
      </c>
      <c r="AGH3" s="454">
        <f>'Weekly Raw'!AGI7</f>
        <v>2017</v>
      </c>
      <c r="AGI3" s="454">
        <f>'Weekly Raw'!AGJ7</f>
        <v>2017</v>
      </c>
      <c r="AGJ3" s="454">
        <f>'Weekly Raw'!AGK7</f>
        <v>2017</v>
      </c>
      <c r="AGK3" s="454">
        <f>'Weekly Raw'!AGL7</f>
        <v>2017</v>
      </c>
      <c r="AGL3" s="454">
        <f>'Weekly Raw'!AGM7</f>
        <v>2017</v>
      </c>
      <c r="AGM3" s="454">
        <f>'Weekly Raw'!AGN7</f>
        <v>2017</v>
      </c>
      <c r="AGN3" s="454">
        <f>'Weekly Raw'!AGO7</f>
        <v>2017</v>
      </c>
      <c r="AGO3" s="454">
        <f>'Weekly Raw'!AGP7</f>
        <v>2017</v>
      </c>
      <c r="AGP3" s="454">
        <f>'Weekly Raw'!AGQ7</f>
        <v>2017</v>
      </c>
      <c r="AGQ3" s="454">
        <f>'Weekly Raw'!AGR7</f>
        <v>2017</v>
      </c>
      <c r="AGR3" s="454">
        <f>'Weekly Raw'!AGS7</f>
        <v>2017</v>
      </c>
      <c r="AGS3" s="454">
        <f>'Weekly Raw'!AGT7</f>
        <v>2017</v>
      </c>
      <c r="AGT3" s="454">
        <f>'Weekly Raw'!AGU7</f>
        <v>2017</v>
      </c>
      <c r="AGU3" s="454">
        <f>'Weekly Raw'!AGV7</f>
        <v>2017</v>
      </c>
      <c r="AGV3" s="454">
        <f>'Weekly Raw'!AGW7</f>
        <v>2017</v>
      </c>
      <c r="AGW3" s="454">
        <f>'Weekly Raw'!AGX7</f>
        <v>2017</v>
      </c>
      <c r="AGX3" s="454">
        <f>'Weekly Raw'!AGY7</f>
        <v>2017</v>
      </c>
      <c r="AGY3" s="454">
        <f>'Weekly Raw'!AGZ7</f>
        <v>2017</v>
      </c>
      <c r="AGZ3" s="454">
        <f>'Weekly Raw'!AHA7</f>
        <v>2017</v>
      </c>
      <c r="AHA3" s="454">
        <f>'Weekly Raw'!AHB7</f>
        <v>2017</v>
      </c>
      <c r="AHB3" s="454">
        <f>'Weekly Raw'!AHC7</f>
        <v>2017</v>
      </c>
      <c r="AHC3" s="454">
        <f>'Weekly Raw'!AHD7</f>
        <v>2017</v>
      </c>
      <c r="AHD3" s="454">
        <f>'Weekly Raw'!AHE7</f>
        <v>2017</v>
      </c>
      <c r="AHE3" s="454">
        <f>'Weekly Raw'!AHF7</f>
        <v>2018</v>
      </c>
      <c r="AHF3" s="454">
        <f>'Weekly Raw'!AHG7</f>
        <v>2018</v>
      </c>
      <c r="AHG3" s="454">
        <f>'Weekly Raw'!AHH7</f>
        <v>2018</v>
      </c>
      <c r="AHH3" s="454">
        <f>'Weekly Raw'!AHI7</f>
        <v>2018</v>
      </c>
      <c r="AHI3" s="454">
        <f>'Weekly Raw'!AHJ7</f>
        <v>2018</v>
      </c>
      <c r="AHJ3" s="454">
        <f>'Weekly Raw'!AHK7</f>
        <v>2018</v>
      </c>
      <c r="AHK3" s="454">
        <f>'Weekly Raw'!AHL7</f>
        <v>2018</v>
      </c>
      <c r="AHL3" s="454">
        <f>'Weekly Raw'!AHM7</f>
        <v>2018</v>
      </c>
      <c r="AHM3" s="454">
        <f>'Weekly Raw'!AHN7</f>
        <v>2018</v>
      </c>
      <c r="AHN3" s="454">
        <f>'Weekly Raw'!AHO7</f>
        <v>2018</v>
      </c>
      <c r="AHO3" s="454">
        <f>'Weekly Raw'!AHP7</f>
        <v>2018</v>
      </c>
      <c r="AHP3" s="454">
        <f>'Weekly Raw'!AHQ7</f>
        <v>2018</v>
      </c>
      <c r="AHQ3" s="454">
        <f>'Weekly Raw'!AHR7</f>
        <v>2018</v>
      </c>
      <c r="AHR3" s="454">
        <f>'Weekly Raw'!AHS7</f>
        <v>2018</v>
      </c>
      <c r="AHS3" s="454">
        <f>'Weekly Raw'!AHT7</f>
        <v>2018</v>
      </c>
      <c r="AHT3" s="454">
        <f>'Weekly Raw'!AHU7</f>
        <v>2018</v>
      </c>
      <c r="AHU3" s="454">
        <f>'Weekly Raw'!AHV7</f>
        <v>2018</v>
      </c>
      <c r="AHV3" s="454">
        <f>'Weekly Raw'!AHW7</f>
        <v>2018</v>
      </c>
      <c r="AHW3" s="454">
        <f>'Weekly Raw'!AHX7</f>
        <v>2018</v>
      </c>
      <c r="AHX3" s="454">
        <f>'Weekly Raw'!AHY7</f>
        <v>2018</v>
      </c>
      <c r="AHY3" s="454">
        <f>'Weekly Raw'!AHZ7</f>
        <v>2018</v>
      </c>
      <c r="AHZ3" s="454">
        <f>'Weekly Raw'!AIA7</f>
        <v>2018</v>
      </c>
      <c r="AIA3" s="454">
        <f>'Weekly Raw'!AIB7</f>
        <v>2018</v>
      </c>
      <c r="AIB3" s="454">
        <f>'Weekly Raw'!AIC7</f>
        <v>2018</v>
      </c>
      <c r="AIC3" s="454">
        <f>'Weekly Raw'!AID7</f>
        <v>2018</v>
      </c>
      <c r="AID3" s="454">
        <f>'Weekly Raw'!AIE7</f>
        <v>2018</v>
      </c>
      <c r="AIE3" s="454">
        <f>'Weekly Raw'!AIF7</f>
        <v>2018</v>
      </c>
      <c r="AIF3" s="454">
        <f>'Weekly Raw'!AIG7</f>
        <v>2018</v>
      </c>
      <c r="AIG3" s="454">
        <f>'Weekly Raw'!AIH7</f>
        <v>2018</v>
      </c>
      <c r="AIH3" s="454">
        <f>'Weekly Raw'!AII7</f>
        <v>2018</v>
      </c>
      <c r="AII3" s="454">
        <f>'Weekly Raw'!AIJ7</f>
        <v>2018</v>
      </c>
      <c r="AIJ3" s="454">
        <f>'Weekly Raw'!AIK7</f>
        <v>2018</v>
      </c>
      <c r="AIK3" s="454">
        <f>'Weekly Raw'!AIL7</f>
        <v>2018</v>
      </c>
      <c r="AIL3" s="454">
        <f>'Weekly Raw'!AIM7</f>
        <v>2018</v>
      </c>
      <c r="AIM3" s="454">
        <f>'Weekly Raw'!AIN7</f>
        <v>2018</v>
      </c>
      <c r="AIN3" s="454">
        <f>'Weekly Raw'!AIO7</f>
        <v>2018</v>
      </c>
      <c r="AIO3" s="454">
        <f>'Weekly Raw'!AIP7</f>
        <v>2018</v>
      </c>
      <c r="AIP3" s="454">
        <f>'Weekly Raw'!AIQ7</f>
        <v>2018</v>
      </c>
      <c r="AIQ3" s="454">
        <f>'Weekly Raw'!AIR7</f>
        <v>2018</v>
      </c>
      <c r="AIR3" s="454">
        <f>'Weekly Raw'!AIS7</f>
        <v>2018</v>
      </c>
      <c r="AIS3" s="454">
        <f>'Weekly Raw'!AIT7</f>
        <v>2018</v>
      </c>
      <c r="AIT3" s="454">
        <f>'Weekly Raw'!AIU7</f>
        <v>2018</v>
      </c>
      <c r="AIU3" s="454">
        <f>'Weekly Raw'!AIV7</f>
        <v>2018</v>
      </c>
      <c r="AIV3" s="454">
        <f>'Weekly Raw'!AIW7</f>
        <v>2018</v>
      </c>
      <c r="AIW3" s="454">
        <f>'Weekly Raw'!AIX7</f>
        <v>2018</v>
      </c>
      <c r="AIX3" s="454">
        <f>'Weekly Raw'!AIY7</f>
        <v>2018</v>
      </c>
      <c r="AIY3" s="454">
        <f>'Weekly Raw'!AIZ7</f>
        <v>2018</v>
      </c>
      <c r="AIZ3" s="454">
        <f>'Weekly Raw'!AJA7</f>
        <v>2018</v>
      </c>
      <c r="AJA3" s="454">
        <f>'Weekly Raw'!AJB7</f>
        <v>2018</v>
      </c>
      <c r="AJB3" s="454">
        <f>'Weekly Raw'!AJC7</f>
        <v>2018</v>
      </c>
      <c r="AJC3" s="454">
        <f>'Weekly Raw'!AJD7</f>
        <v>2018</v>
      </c>
      <c r="AJD3" s="454">
        <f>'Weekly Raw'!AJE7</f>
        <v>2018</v>
      </c>
      <c r="AJE3" s="454">
        <f>'Weekly Raw'!AJF7</f>
        <v>2019</v>
      </c>
      <c r="AJF3" s="454">
        <f>'Weekly Raw'!AJG7</f>
        <v>2019</v>
      </c>
      <c r="AJG3" s="454">
        <f>'Weekly Raw'!AJH7</f>
        <v>2019</v>
      </c>
      <c r="AJH3" s="454">
        <f>'Weekly Raw'!AJI7</f>
        <v>2019</v>
      </c>
      <c r="AJI3" s="454">
        <f>'Weekly Raw'!AJJ7</f>
        <v>2019</v>
      </c>
      <c r="AJJ3" s="454">
        <f>'Weekly Raw'!AJK7</f>
        <v>2019</v>
      </c>
      <c r="AJK3" s="454">
        <f>'Weekly Raw'!AJL7</f>
        <v>2019</v>
      </c>
      <c r="AJL3" s="454">
        <f>'Weekly Raw'!AJM7</f>
        <v>2019</v>
      </c>
      <c r="AJM3" s="454">
        <f>'Weekly Raw'!AJN7</f>
        <v>2019</v>
      </c>
      <c r="AJN3" s="454">
        <f>'Weekly Raw'!AJO7</f>
        <v>2019</v>
      </c>
      <c r="AJO3" s="454">
        <f>'Weekly Raw'!AJP7</f>
        <v>2019</v>
      </c>
      <c r="AJP3" s="454">
        <f>'Weekly Raw'!AJQ7</f>
        <v>2019</v>
      </c>
      <c r="AJQ3" s="454">
        <f>'Weekly Raw'!AJR7</f>
        <v>2019</v>
      </c>
      <c r="AJR3" s="454">
        <f>'Weekly Raw'!AJS7</f>
        <v>2019</v>
      </c>
      <c r="AJS3" s="454">
        <f>'Weekly Raw'!AJT7</f>
        <v>2019</v>
      </c>
      <c r="AJT3" s="454">
        <f>'Weekly Raw'!AJU7</f>
        <v>2019</v>
      </c>
      <c r="AJU3" s="454">
        <f>'Weekly Raw'!AJV7</f>
        <v>2019</v>
      </c>
      <c r="AJV3" s="454">
        <f>'Weekly Raw'!AJW7</f>
        <v>2019</v>
      </c>
      <c r="AJW3" s="454">
        <f>'Weekly Raw'!AJX7</f>
        <v>2019</v>
      </c>
      <c r="AJX3" s="454">
        <f>'Weekly Raw'!AJY7</f>
        <v>2019</v>
      </c>
      <c r="AJY3" s="454">
        <f>'Weekly Raw'!AJZ7</f>
        <v>2019</v>
      </c>
      <c r="AJZ3" s="454">
        <f>'Weekly Raw'!AKA7</f>
        <v>2019</v>
      </c>
      <c r="AKA3" s="454">
        <f>'Weekly Raw'!AKB7</f>
        <v>2019</v>
      </c>
      <c r="AKB3" s="454">
        <f>'Weekly Raw'!AKC7</f>
        <v>2019</v>
      </c>
      <c r="AKC3" s="454">
        <f>'Weekly Raw'!AKD7</f>
        <v>2019</v>
      </c>
      <c r="AKD3" s="454">
        <f>'Weekly Raw'!AKE7</f>
        <v>2019</v>
      </c>
      <c r="AKE3" s="454">
        <f>'Weekly Raw'!AKF7</f>
        <v>2019</v>
      </c>
      <c r="AKF3" s="454">
        <f>'Weekly Raw'!AKG7</f>
        <v>2019</v>
      </c>
      <c r="AKG3" s="454">
        <f>'Weekly Raw'!AKH7</f>
        <v>2019</v>
      </c>
      <c r="AKH3" s="454">
        <f>'Weekly Raw'!AKI7</f>
        <v>2019</v>
      </c>
      <c r="AKI3" s="454">
        <f>'Weekly Raw'!AKJ7</f>
        <v>2019</v>
      </c>
      <c r="AKJ3" s="454">
        <f>'Weekly Raw'!AKK7</f>
        <v>2019</v>
      </c>
      <c r="AKK3" s="454">
        <f>'Weekly Raw'!AKL7</f>
        <v>2019</v>
      </c>
      <c r="AKL3" s="454">
        <f>'Weekly Raw'!AKM7</f>
        <v>2019</v>
      </c>
      <c r="AKM3" s="454">
        <f>'Weekly Raw'!AKN7</f>
        <v>2019</v>
      </c>
      <c r="AKN3" s="454">
        <f>'Weekly Raw'!AKO7</f>
        <v>2019</v>
      </c>
      <c r="AKO3" s="454">
        <f>'Weekly Raw'!AKP7</f>
        <v>2019</v>
      </c>
      <c r="AKP3" s="454">
        <f>'Weekly Raw'!AKQ7</f>
        <v>2019</v>
      </c>
      <c r="AKQ3" s="454">
        <f>'Weekly Raw'!AKR7</f>
        <v>2019</v>
      </c>
      <c r="AKR3" s="454">
        <f>'Weekly Raw'!AKS7</f>
        <v>2019</v>
      </c>
      <c r="AKS3" s="454">
        <f>'Weekly Raw'!AKT7</f>
        <v>2019</v>
      </c>
      <c r="AKT3" s="454">
        <f>'Weekly Raw'!AKU7</f>
        <v>2019</v>
      </c>
      <c r="AKU3" s="454">
        <f>'Weekly Raw'!AKV7</f>
        <v>2019</v>
      </c>
      <c r="AKV3" s="454">
        <f>'Weekly Raw'!AKW7</f>
        <v>2019</v>
      </c>
      <c r="AKW3" s="454">
        <f>'Weekly Raw'!AKX7</f>
        <v>2019</v>
      </c>
      <c r="AKX3" s="454">
        <f>'Weekly Raw'!AKY7</f>
        <v>2019</v>
      </c>
      <c r="AKY3" s="454">
        <f>'Weekly Raw'!AKZ7</f>
        <v>2019</v>
      </c>
      <c r="AKZ3" s="454">
        <f>'Weekly Raw'!ALA7</f>
        <v>2019</v>
      </c>
      <c r="ALA3" s="454">
        <f>'Weekly Raw'!ALB7</f>
        <v>2019</v>
      </c>
      <c r="ALB3" s="454">
        <f>'Weekly Raw'!ALC7</f>
        <v>2019</v>
      </c>
      <c r="ALC3" s="454">
        <f>'Weekly Raw'!ALD7</f>
        <v>2019</v>
      </c>
      <c r="ALD3" s="454">
        <f>'Weekly Raw'!ALE7</f>
        <v>2019</v>
      </c>
      <c r="ALE3" s="454">
        <f>'Weekly Raw'!ALF7</f>
        <v>2020</v>
      </c>
      <c r="ALF3" s="454">
        <f>'Weekly Raw'!ALG7</f>
        <v>2020</v>
      </c>
      <c r="ALG3" s="454">
        <f>'Weekly Raw'!ALH7</f>
        <v>2020</v>
      </c>
      <c r="ALH3" s="454">
        <f>'Weekly Raw'!ALI7</f>
        <v>2020</v>
      </c>
      <c r="ALI3" s="454">
        <f>'Weekly Raw'!ALJ7</f>
        <v>2020</v>
      </c>
      <c r="ALJ3" s="454">
        <f>'Weekly Raw'!ALK7</f>
        <v>2020</v>
      </c>
      <c r="ALK3" s="454">
        <f>'Weekly Raw'!ALL7</f>
        <v>2020</v>
      </c>
      <c r="ALL3" s="454">
        <f>'Weekly Raw'!ALM7</f>
        <v>2020</v>
      </c>
      <c r="ALM3" s="454">
        <f>'Weekly Raw'!ALN7</f>
        <v>2020</v>
      </c>
      <c r="ALN3" s="454">
        <f>'Weekly Raw'!ALO7</f>
        <v>2020</v>
      </c>
      <c r="ALO3" s="454">
        <f>'Weekly Raw'!ALP7</f>
        <v>2020</v>
      </c>
      <c r="ALP3" s="454">
        <f>'Weekly Raw'!ALQ7</f>
        <v>2020</v>
      </c>
      <c r="ALQ3" s="454">
        <f>'Weekly Raw'!ALR7</f>
        <v>2020</v>
      </c>
      <c r="ALR3" s="454">
        <f>'Weekly Raw'!ALS7</f>
        <v>2020</v>
      </c>
      <c r="ALS3" s="454">
        <f>'Weekly Raw'!ALT7</f>
        <v>2020</v>
      </c>
      <c r="ALT3" s="454">
        <f>'Weekly Raw'!ALU7</f>
        <v>2020</v>
      </c>
      <c r="ALU3" s="454">
        <f>'Weekly Raw'!ALV7</f>
        <v>2020</v>
      </c>
      <c r="ALV3" s="454">
        <f>'Weekly Raw'!ALW7</f>
        <v>2020</v>
      </c>
      <c r="ALW3" s="454">
        <f>'Weekly Raw'!ALX7</f>
        <v>2020</v>
      </c>
      <c r="ALX3" s="454">
        <f>'Weekly Raw'!ALY7</f>
        <v>2020</v>
      </c>
      <c r="ALY3" s="454">
        <f>'Weekly Raw'!ALZ7</f>
        <v>2020</v>
      </c>
      <c r="ALZ3" s="454">
        <f>'Weekly Raw'!AMA7</f>
        <v>2020</v>
      </c>
      <c r="AMA3" s="454">
        <f>'Weekly Raw'!AMB7</f>
        <v>2020</v>
      </c>
      <c r="AMB3" s="454">
        <f>'Weekly Raw'!AMC7</f>
        <v>2020</v>
      </c>
      <c r="AMC3" s="454">
        <f>'Weekly Raw'!AMD7</f>
        <v>2020</v>
      </c>
      <c r="AMD3" s="454">
        <f>'Weekly Raw'!AME7</f>
        <v>2020</v>
      </c>
      <c r="AME3" s="454">
        <f>'Weekly Raw'!AMF7</f>
        <v>2020</v>
      </c>
      <c r="AMF3" s="454">
        <f>'Weekly Raw'!AMG7</f>
        <v>2020</v>
      </c>
      <c r="AMG3" s="454">
        <f>'Weekly Raw'!AMH7</f>
        <v>2020</v>
      </c>
      <c r="AMH3" s="454">
        <f>'Weekly Raw'!AMI7</f>
        <v>2020</v>
      </c>
      <c r="AMI3" s="454">
        <f>'Weekly Raw'!AMJ7</f>
        <v>2020</v>
      </c>
      <c r="AMJ3" s="454">
        <f>'Weekly Raw'!AMK7</f>
        <v>2020</v>
      </c>
      <c r="AMK3" s="454">
        <f>'Weekly Raw'!AML7</f>
        <v>2020</v>
      </c>
      <c r="AML3" s="454">
        <f>'Weekly Raw'!AMM7</f>
        <v>2020</v>
      </c>
      <c r="AMM3" s="454">
        <f>'Weekly Raw'!AMN7</f>
        <v>2020</v>
      </c>
      <c r="AMN3" s="454">
        <f>'Weekly Raw'!AMO7</f>
        <v>2020</v>
      </c>
      <c r="AMO3" s="454">
        <f>'Weekly Raw'!AMP7</f>
        <v>2020</v>
      </c>
      <c r="AMP3" s="454">
        <f>'Weekly Raw'!AMQ7</f>
        <v>2020</v>
      </c>
      <c r="AMQ3" s="454">
        <f>'Weekly Raw'!AMR7</f>
        <v>2020</v>
      </c>
      <c r="AMR3" s="454">
        <f>'Weekly Raw'!AMS7</f>
        <v>2020</v>
      </c>
      <c r="AMS3" s="454">
        <f>'Weekly Raw'!AMT7</f>
        <v>2020</v>
      </c>
      <c r="AMT3" s="454">
        <f>'Weekly Raw'!AMU7</f>
        <v>2020</v>
      </c>
      <c r="AMU3" s="454">
        <f>'Weekly Raw'!AMV7</f>
        <v>2020</v>
      </c>
      <c r="AMV3" s="454">
        <f>'Weekly Raw'!AMW7</f>
        <v>2020</v>
      </c>
      <c r="AMW3" s="454">
        <f>'Weekly Raw'!AMX7</f>
        <v>2020</v>
      </c>
      <c r="AMX3" s="454">
        <f>'Weekly Raw'!AMY7</f>
        <v>2020</v>
      </c>
      <c r="AMY3" s="454">
        <f>'Weekly Raw'!AMZ7</f>
        <v>2020</v>
      </c>
      <c r="AMZ3" s="454">
        <f>'Weekly Raw'!ANA7</f>
        <v>2020</v>
      </c>
      <c r="ANA3" s="454">
        <f>'Weekly Raw'!ANB7</f>
        <v>2020</v>
      </c>
      <c r="ANB3" s="454">
        <f>'Weekly Raw'!ANC7</f>
        <v>2020</v>
      </c>
      <c r="ANC3" s="454">
        <f>'Weekly Raw'!AND7</f>
        <v>2020</v>
      </c>
      <c r="AND3" s="454">
        <f>'Weekly Raw'!ANE7</f>
        <v>2020</v>
      </c>
      <c r="ANE3" s="454">
        <f>'Weekly Raw'!ANF7</f>
        <v>2021</v>
      </c>
      <c r="ANF3" s="454">
        <f>'Weekly Raw'!ANG7</f>
        <v>2021</v>
      </c>
      <c r="ANG3" s="454">
        <f>'Weekly Raw'!ANH7</f>
        <v>2021</v>
      </c>
      <c r="ANH3" s="454">
        <f>'Weekly Raw'!ANI7</f>
        <v>2021</v>
      </c>
      <c r="ANI3" s="454">
        <f>'Weekly Raw'!ANJ7</f>
        <v>2021</v>
      </c>
      <c r="ANJ3" s="454">
        <f>'Weekly Raw'!ANK7</f>
        <v>2021</v>
      </c>
      <c r="ANK3" s="454">
        <f>'Weekly Raw'!ANL7</f>
        <v>2021</v>
      </c>
      <c r="ANL3" s="454">
        <f>'Weekly Raw'!ANM7</f>
        <v>2021</v>
      </c>
      <c r="ANM3" s="454">
        <f>'Weekly Raw'!ANN7</f>
        <v>2021</v>
      </c>
      <c r="ANN3" s="454">
        <f>'Weekly Raw'!ANO7</f>
        <v>2021</v>
      </c>
      <c r="ANO3" s="454">
        <f>'Weekly Raw'!ANP7</f>
        <v>2021</v>
      </c>
      <c r="ANP3" s="454">
        <f>'Weekly Raw'!ANQ7</f>
        <v>2021</v>
      </c>
      <c r="ANQ3" s="454">
        <f>'Weekly Raw'!ANR7</f>
        <v>2021</v>
      </c>
      <c r="ANR3" s="454">
        <f>'Weekly Raw'!ANS7</f>
        <v>2021</v>
      </c>
      <c r="ANS3" s="454">
        <f>'Weekly Raw'!ANT7</f>
        <v>2021</v>
      </c>
      <c r="ANT3" s="454">
        <f>'Weekly Raw'!ANU7</f>
        <v>2021</v>
      </c>
      <c r="ANU3" s="454">
        <f>'Weekly Raw'!ANV7</f>
        <v>2021</v>
      </c>
      <c r="ANV3" s="454">
        <f>'Weekly Raw'!ANW7</f>
        <v>2021</v>
      </c>
      <c r="ANW3" s="454">
        <f>'Weekly Raw'!ANX7</f>
        <v>2021</v>
      </c>
      <c r="ANX3" s="454">
        <f>'Weekly Raw'!ANY7</f>
        <v>2021</v>
      </c>
      <c r="ANY3" s="454">
        <f>'Weekly Raw'!ANZ7</f>
        <v>2021</v>
      </c>
      <c r="ANZ3" s="454">
        <f>'Weekly Raw'!AOA7</f>
        <v>2021</v>
      </c>
      <c r="AOA3" s="454">
        <f>'Weekly Raw'!AOB7</f>
        <v>2021</v>
      </c>
      <c r="AOB3" s="454">
        <f>'Weekly Raw'!AOC7</f>
        <v>2021</v>
      </c>
      <c r="AOC3" s="454">
        <f>'Weekly Raw'!AOD7</f>
        <v>2021</v>
      </c>
      <c r="AOD3" s="454">
        <f>'Weekly Raw'!AOE7</f>
        <v>2021</v>
      </c>
      <c r="AOE3" s="454">
        <f>'Weekly Raw'!AOF7</f>
        <v>2021</v>
      </c>
      <c r="AOF3" s="454">
        <f>'Weekly Raw'!AOG7</f>
        <v>2021</v>
      </c>
      <c r="AOG3" s="454">
        <f>'Weekly Raw'!AOH7</f>
        <v>2021</v>
      </c>
      <c r="AOH3" s="454">
        <f>'Weekly Raw'!AOI7</f>
        <v>2021</v>
      </c>
      <c r="AOI3" s="454">
        <f>'Weekly Raw'!AOJ7</f>
        <v>2021</v>
      </c>
      <c r="AOJ3" s="454">
        <f>'Weekly Raw'!AOK7</f>
        <v>2021</v>
      </c>
      <c r="AOK3" s="454">
        <f>'Weekly Raw'!AOL7</f>
        <v>2021</v>
      </c>
      <c r="AOL3" s="454">
        <f>'Weekly Raw'!AOM7</f>
        <v>2021</v>
      </c>
      <c r="AOM3" s="454">
        <f>'Weekly Raw'!AON7</f>
        <v>2021</v>
      </c>
      <c r="AON3" s="454">
        <f>'Weekly Raw'!AOO7</f>
        <v>2021</v>
      </c>
      <c r="AOO3" s="454">
        <f>'Weekly Raw'!AOP7</f>
        <v>2021</v>
      </c>
      <c r="AOP3" s="454">
        <f>'Weekly Raw'!AOQ7</f>
        <v>2021</v>
      </c>
      <c r="AOQ3" s="454">
        <f>'Weekly Raw'!AOR7</f>
        <v>2021</v>
      </c>
      <c r="AOR3" s="454">
        <f>'Weekly Raw'!AOS7</f>
        <v>2021</v>
      </c>
      <c r="AOS3" s="454">
        <f>'Weekly Raw'!AOT7</f>
        <v>0</v>
      </c>
      <c r="AOT3" s="454">
        <f>'Weekly Raw'!AOU7</f>
        <v>0</v>
      </c>
      <c r="AOU3" s="454">
        <f>'Weekly Raw'!AOV7</f>
        <v>0</v>
      </c>
      <c r="AOV3" s="454">
        <f>'Weekly Raw'!AOW7</f>
        <v>0</v>
      </c>
      <c r="AOW3" s="454">
        <f>'Weekly Raw'!AOX7</f>
        <v>0</v>
      </c>
      <c r="AOX3" s="454">
        <f>'Weekly Raw'!AOY7</f>
        <v>0</v>
      </c>
    </row>
    <row r="4" spans="1:1090" x14ac:dyDescent="0.15">
      <c r="A4" s="454" t="s">
        <v>1402</v>
      </c>
      <c r="B4" s="454">
        <f>'Weekly Raw'!C9</f>
        <v>56029.11</v>
      </c>
      <c r="C4" s="454">
        <f>'Weekly Raw'!D9</f>
        <v>55243.68</v>
      </c>
      <c r="D4" s="454">
        <f>'Weekly Raw'!E9</f>
        <v>52189.78</v>
      </c>
      <c r="E4" s="454">
        <f>'Weekly Raw'!F9</f>
        <v>52326.29</v>
      </c>
      <c r="F4" s="454">
        <f>'Weekly Raw'!G9</f>
        <v>53580.4</v>
      </c>
      <c r="G4" s="454">
        <f>'Weekly Raw'!H9</f>
        <v>53685.39</v>
      </c>
      <c r="H4" s="454">
        <f>'Weekly Raw'!I9</f>
        <v>54486.37</v>
      </c>
      <c r="I4" s="454">
        <f>'Weekly Raw'!J9</f>
        <v>52880.03</v>
      </c>
      <c r="J4" s="454">
        <f>'Weekly Raw'!K9</f>
        <v>53636.94</v>
      </c>
      <c r="K4" s="454">
        <f>'Weekly Raw'!L9</f>
        <v>50896.45</v>
      </c>
      <c r="L4" s="454">
        <f>'Weekly Raw'!M9</f>
        <v>50675.45</v>
      </c>
      <c r="M4" s="454">
        <f>'Weekly Raw'!N9</f>
        <v>50451.25</v>
      </c>
      <c r="N4" s="454">
        <f>'Weekly Raw'!O9</f>
        <v>50653.87</v>
      </c>
      <c r="O4" s="454">
        <f>'Weekly Raw'!P9</f>
        <v>51072.66</v>
      </c>
      <c r="P4" s="454">
        <f>'Weekly Raw'!Q9</f>
        <v>50467.040000000001</v>
      </c>
      <c r="Q4" s="454">
        <f>'Weekly Raw'!R9</f>
        <v>51864.35</v>
      </c>
      <c r="R4" s="454">
        <f>'Weekly Raw'!S9</f>
        <v>50598.39</v>
      </c>
      <c r="S4" s="454">
        <f>'Weekly Raw'!T9</f>
        <v>50991.38</v>
      </c>
      <c r="T4" s="454">
        <f>'Weekly Raw'!U9</f>
        <v>49528.89</v>
      </c>
      <c r="U4" s="454">
        <f>'Weekly Raw'!V9</f>
        <v>47819.12</v>
      </c>
      <c r="V4" s="454">
        <f>'Weekly Raw'!W9</f>
        <v>48401.93</v>
      </c>
      <c r="W4" s="454">
        <f>'Weekly Raw'!X9</f>
        <v>47905.13</v>
      </c>
      <c r="X4" s="454">
        <f>'Weekly Raw'!Y9</f>
        <v>48085.95</v>
      </c>
      <c r="Y4" s="454">
        <f>'Weekly Raw'!Z9</f>
        <v>48348.53</v>
      </c>
      <c r="Z4" s="454">
        <f>'Weekly Raw'!AA9</f>
        <v>48532.4</v>
      </c>
      <c r="AA4" s="454">
        <f>'Weekly Raw'!AB9</f>
        <v>49790.25</v>
      </c>
      <c r="AB4" s="454">
        <f>'Weekly Raw'!AC9</f>
        <v>49489.42</v>
      </c>
      <c r="AC4" s="454">
        <f>'Weekly Raw'!AD9</f>
        <v>49822.36</v>
      </c>
      <c r="AD4" s="454">
        <f>'Weekly Raw'!AE9</f>
        <v>49013.83</v>
      </c>
      <c r="AE4" s="454">
        <f>'Weekly Raw'!AF9</f>
        <v>53389.91</v>
      </c>
      <c r="AF4" s="454">
        <f>'Weekly Raw'!AG9</f>
        <v>54114.74</v>
      </c>
      <c r="AG4" s="454">
        <f>'Weekly Raw'!AH9</f>
        <v>53292.63</v>
      </c>
      <c r="AH4" s="454">
        <f>'Weekly Raw'!AI9</f>
        <v>54172.57</v>
      </c>
      <c r="AI4" s="454">
        <f>'Weekly Raw'!AJ9</f>
        <v>54703.69</v>
      </c>
      <c r="AJ4" s="454">
        <f>'Weekly Raw'!AK9</f>
        <v>54885.72</v>
      </c>
      <c r="AK4" s="454">
        <f>'Weekly Raw'!AL9</f>
        <v>52931.87</v>
      </c>
      <c r="AL4" s="454">
        <f>'Weekly Raw'!AM9</f>
        <v>52718.19</v>
      </c>
      <c r="AM4" s="454">
        <f>'Weekly Raw'!AN9</f>
        <v>52357.27</v>
      </c>
      <c r="AN4" s="454">
        <f>'Weekly Raw'!AO9</f>
        <v>52813.59</v>
      </c>
      <c r="AO4" s="454">
        <f>'Weekly Raw'!AP9</f>
        <v>52309.120000000003</v>
      </c>
      <c r="AP4" s="454">
        <f>'Weekly Raw'!AQ9</f>
        <v>53054.49</v>
      </c>
      <c r="AQ4" s="454">
        <f>'Weekly Raw'!AR9</f>
        <v>52909.04</v>
      </c>
      <c r="AR4" s="454">
        <f>'Weekly Raw'!AS9</f>
        <v>52025.29</v>
      </c>
      <c r="AS4" s="454">
        <f>'Weekly Raw'!AT9</f>
        <v>51401.26</v>
      </c>
      <c r="AT4" s="454">
        <f>'Weekly Raw'!AU9</f>
        <v>51478.400000000001</v>
      </c>
      <c r="AU4" s="454">
        <f>'Weekly Raw'!AV9</f>
        <v>53591.8</v>
      </c>
      <c r="AV4" s="454">
        <f>'Weekly Raw'!AW9</f>
        <v>55221.78</v>
      </c>
      <c r="AW4" s="454">
        <f>'Weekly Raw'!AX9</f>
        <v>60137.53</v>
      </c>
      <c r="AX4" s="454">
        <f>'Weekly Raw'!AY9</f>
        <v>62047.25</v>
      </c>
      <c r="AY4" s="454">
        <f>'Weekly Raw'!AZ9</f>
        <v>63595.78</v>
      </c>
      <c r="AZ4" s="454">
        <f>'Weekly Raw'!BA9</f>
        <v>63623.07</v>
      </c>
      <c r="BA4" s="454">
        <f>'Weekly Raw'!BB9</f>
        <v>65282.67</v>
      </c>
      <c r="BB4" s="454">
        <f>'Weekly Raw'!BC9</f>
        <v>62797.84</v>
      </c>
      <c r="BC4" s="454">
        <f>'Weekly Raw'!BD9</f>
        <v>60285.8</v>
      </c>
      <c r="BD4" s="454">
        <f>'Weekly Raw'!BE9</f>
        <v>56044.09</v>
      </c>
      <c r="BE4" s="454">
        <f>'Weekly Raw'!BF9</f>
        <v>56313.24</v>
      </c>
      <c r="BF4" s="454">
        <f>'Weekly Raw'!BG9</f>
        <v>55371.21</v>
      </c>
      <c r="BG4" s="454">
        <f>'Weekly Raw'!BH9</f>
        <v>55934.3</v>
      </c>
      <c r="BH4" s="454">
        <f>'Weekly Raw'!BI9</f>
        <v>55852.41</v>
      </c>
      <c r="BI4" s="454">
        <f>'Weekly Raw'!BJ9</f>
        <v>54627.58</v>
      </c>
      <c r="BJ4" s="454">
        <f>'Weekly Raw'!BK9</f>
        <v>54161.81</v>
      </c>
      <c r="BK4" s="454">
        <f>'Weekly Raw'!BL9</f>
        <v>53294.54</v>
      </c>
      <c r="BL4" s="454">
        <f>'Weekly Raw'!BM9</f>
        <v>53684.39</v>
      </c>
      <c r="BM4" s="454">
        <f>'Weekly Raw'!BN9</f>
        <v>52962.76</v>
      </c>
      <c r="BN4" s="454">
        <f>'Weekly Raw'!BO9</f>
        <v>54256.32</v>
      </c>
      <c r="BO4" s="454">
        <f>'Weekly Raw'!BP9</f>
        <v>54463.19</v>
      </c>
      <c r="BP4" s="454">
        <f>'Weekly Raw'!BQ9</f>
        <v>53776.73</v>
      </c>
      <c r="BQ4" s="454">
        <f>'Weekly Raw'!BR9</f>
        <v>53563.37</v>
      </c>
      <c r="BR4" s="454">
        <f>'Weekly Raw'!BS9</f>
        <v>51606.559999999998</v>
      </c>
      <c r="BS4" s="454">
        <f>'Weekly Raw'!BT9</f>
        <v>50107.4</v>
      </c>
      <c r="BT4" s="454">
        <f>'Weekly Raw'!BU9</f>
        <v>50192.79</v>
      </c>
      <c r="BU4" s="454">
        <f>'Weekly Raw'!BV9</f>
        <v>49127.9</v>
      </c>
      <c r="BV4" s="454">
        <f>'Weekly Raw'!BW9</f>
        <v>48310.96</v>
      </c>
      <c r="BW4" s="454">
        <f>'Weekly Raw'!BX9</f>
        <v>47840.82</v>
      </c>
      <c r="BX4" s="454">
        <f>'Weekly Raw'!BY9</f>
        <v>49113.93</v>
      </c>
      <c r="BY4" s="454">
        <f>'Weekly Raw'!BZ9</f>
        <v>47644.53</v>
      </c>
      <c r="BZ4" s="454">
        <f>'Weekly Raw'!CA9</f>
        <v>48870.42</v>
      </c>
      <c r="CA4" s="454">
        <f>'Weekly Raw'!CB9</f>
        <v>48703.96</v>
      </c>
      <c r="CB4" s="454">
        <f>'Weekly Raw'!CC9</f>
        <v>49523.58</v>
      </c>
      <c r="CC4" s="454">
        <f>'Weekly Raw'!CD9</f>
        <v>50926.68</v>
      </c>
      <c r="CD4" s="454">
        <f>'Weekly Raw'!CE9</f>
        <v>52699.05</v>
      </c>
      <c r="CE4" s="454">
        <f>'Weekly Raw'!CF9</f>
        <v>53038.33</v>
      </c>
      <c r="CF4" s="454">
        <f>'Weekly Raw'!CG9</f>
        <v>51324.9</v>
      </c>
      <c r="CG4" s="454">
        <f>'Weekly Raw'!CH9</f>
        <v>51563.89</v>
      </c>
      <c r="CH4" s="454">
        <f>'Weekly Raw'!CI9</f>
        <v>52352.43</v>
      </c>
      <c r="CI4" s="454">
        <f>'Weekly Raw'!CJ9</f>
        <v>52613.72</v>
      </c>
      <c r="CJ4" s="454">
        <f>'Weekly Raw'!CK9</f>
        <v>51950.18</v>
      </c>
      <c r="CK4" s="454">
        <f>'Weekly Raw'!CL9</f>
        <v>52041.52</v>
      </c>
      <c r="CL4" s="454">
        <f>'Weekly Raw'!CM9</f>
        <v>52296.19</v>
      </c>
      <c r="CM4" s="454">
        <f>'Weekly Raw'!CN9</f>
        <v>51444.81</v>
      </c>
      <c r="CN4" s="454">
        <f>'Weekly Raw'!CO9</f>
        <v>53765.16</v>
      </c>
      <c r="CO4" s="454">
        <f>'Weekly Raw'!CP9</f>
        <v>51112.6</v>
      </c>
      <c r="CP4" s="454">
        <f>'Weekly Raw'!CQ9</f>
        <v>51655.59</v>
      </c>
      <c r="CQ4" s="454">
        <f>'Weekly Raw'!CR9</f>
        <v>52280.71</v>
      </c>
      <c r="CR4" s="454">
        <f>'Weekly Raw'!CS9</f>
        <v>53021.7</v>
      </c>
      <c r="CS4" s="454">
        <f>'Weekly Raw'!CT9</f>
        <v>53241.94</v>
      </c>
      <c r="CT4" s="454">
        <f>'Weekly Raw'!CU9</f>
        <v>53678.27</v>
      </c>
      <c r="CU4" s="454">
        <f>'Weekly Raw'!CV9</f>
        <v>57619.15</v>
      </c>
      <c r="CV4" s="454">
        <f>'Weekly Raw'!CW9</f>
        <v>61202.53</v>
      </c>
      <c r="CW4" s="454">
        <f>'Weekly Raw'!CX9</f>
        <v>64829.53</v>
      </c>
      <c r="CX4" s="454">
        <f>'Weekly Raw'!CY9</f>
        <v>66341.130000000019</v>
      </c>
      <c r="CY4" s="454">
        <f>'Weekly Raw'!CZ9</f>
        <v>73669.470000000016</v>
      </c>
      <c r="CZ4" s="454">
        <f>'Weekly Raw'!DA9</f>
        <v>75755.99000000002</v>
      </c>
      <c r="DA4" s="454">
        <f>'Weekly Raw'!DB9</f>
        <v>79600.280000000013</v>
      </c>
      <c r="DB4" s="454">
        <f>'Weekly Raw'!DC9</f>
        <v>76185.87</v>
      </c>
      <c r="DC4" s="454">
        <f>'Weekly Raw'!DD9</f>
        <v>75794.52</v>
      </c>
      <c r="DD4" s="454">
        <f>'Weekly Raw'!DE9</f>
        <v>73934.06</v>
      </c>
      <c r="DE4" s="454">
        <f>'Weekly Raw'!DF9</f>
        <v>75361.320000000007</v>
      </c>
      <c r="DF4" s="454">
        <f>'Weekly Raw'!DG9</f>
        <v>73410.28</v>
      </c>
      <c r="DG4" s="454">
        <f>'Weekly Raw'!DH9</f>
        <v>70333.69</v>
      </c>
      <c r="DH4" s="454">
        <f>'Weekly Raw'!DI9</f>
        <v>69897.320000000007</v>
      </c>
      <c r="DI4" s="454">
        <f>'Weekly Raw'!DJ9</f>
        <v>68411.149999999994</v>
      </c>
      <c r="DJ4" s="454">
        <f>'Weekly Raw'!DK9</f>
        <v>71039.360000000001</v>
      </c>
      <c r="DK4" s="454">
        <f>'Weekly Raw'!DL9</f>
        <v>68757.83</v>
      </c>
      <c r="DL4" s="454">
        <f>'Weekly Raw'!DM9</f>
        <v>67463.679999999993</v>
      </c>
      <c r="DM4" s="454">
        <f>'Weekly Raw'!DN9</f>
        <v>66717.81</v>
      </c>
      <c r="DN4" s="454">
        <f>'Weekly Raw'!DO9</f>
        <v>70280.759999999995</v>
      </c>
      <c r="DO4" s="454">
        <f>'Weekly Raw'!DP9</f>
        <v>68776.929999999993</v>
      </c>
      <c r="DP4" s="454">
        <f>'Weekly Raw'!DQ9</f>
        <v>67762.66</v>
      </c>
      <c r="DQ4" s="454">
        <f>'Weekly Raw'!DR9</f>
        <v>69192.61</v>
      </c>
      <c r="DR4" s="454">
        <f>'Weekly Raw'!DS9</f>
        <v>69425.06</v>
      </c>
      <c r="DS4" s="454">
        <f>'Weekly Raw'!DT9</f>
        <v>70797.289999999994</v>
      </c>
      <c r="DT4" s="454">
        <f>'Weekly Raw'!DU9</f>
        <v>72054.399999999994</v>
      </c>
      <c r="DU4" s="454">
        <f>'Weekly Raw'!DV9</f>
        <v>74383.149999999994</v>
      </c>
      <c r="DV4" s="454">
        <f>'Weekly Raw'!DW9</f>
        <v>76692.52</v>
      </c>
      <c r="DW4" s="454">
        <f>'Weekly Raw'!DX9</f>
        <v>70095.37</v>
      </c>
      <c r="DX4" s="454">
        <f>'Weekly Raw'!DY9</f>
        <v>69234.37</v>
      </c>
      <c r="DY4" s="454">
        <f>'Weekly Raw'!DZ9</f>
        <v>68670.3</v>
      </c>
      <c r="DZ4" s="454">
        <f>'Weekly Raw'!EA9</f>
        <v>69905.27</v>
      </c>
      <c r="EA4" s="454">
        <f>'Weekly Raw'!EB9</f>
        <v>70776.09</v>
      </c>
      <c r="EB4" s="454">
        <f>'Weekly Raw'!EC9</f>
        <v>72066.820000000007</v>
      </c>
      <c r="EC4" s="454">
        <f>'Weekly Raw'!ED9</f>
        <v>71593.289999999994</v>
      </c>
      <c r="ED4" s="454">
        <f>'Weekly Raw'!EE9</f>
        <v>73822.98</v>
      </c>
      <c r="EE4" s="454">
        <f>'Weekly Raw'!EF9</f>
        <v>84997.28</v>
      </c>
      <c r="EF4" s="454">
        <f>'Weekly Raw'!EG9</f>
        <v>95933.68</v>
      </c>
      <c r="EG4" s="454">
        <f>'Weekly Raw'!EH9</f>
        <v>76734.83</v>
      </c>
      <c r="EH4" s="454">
        <f>'Weekly Raw'!EI9</f>
        <v>81229.81</v>
      </c>
      <c r="EI4" s="454">
        <f>'Weekly Raw'!EJ9</f>
        <v>78459.97</v>
      </c>
      <c r="EJ4" s="454">
        <f>'Weekly Raw'!EK9</f>
        <v>77647.05</v>
      </c>
      <c r="EK4" s="454">
        <f>'Weekly Raw'!EL9</f>
        <v>77777.37</v>
      </c>
      <c r="EL4" s="454">
        <f>'Weekly Raw'!EM9</f>
        <v>77900.06</v>
      </c>
      <c r="EM4" s="454">
        <f>'Weekly Raw'!EN9</f>
        <v>78691.59</v>
      </c>
      <c r="EN4" s="454">
        <f>'Weekly Raw'!EO9</f>
        <v>79644.61</v>
      </c>
      <c r="EO4" s="454">
        <f>'Weekly Raw'!EP9</f>
        <v>79564.05</v>
      </c>
      <c r="EP4" s="454">
        <f>'Weekly Raw'!EQ9</f>
        <v>78492.55</v>
      </c>
      <c r="EQ4" s="454">
        <f>'Weekly Raw'!ER9</f>
        <v>76047.259999999995</v>
      </c>
      <c r="ER4" s="454">
        <f>'Weekly Raw'!ES9</f>
        <v>78884.56</v>
      </c>
      <c r="ES4" s="454">
        <f>'Weekly Raw'!ET9</f>
        <v>83626.080000000002</v>
      </c>
      <c r="ET4" s="454">
        <f>'Weekly Raw'!EU9</f>
        <v>84197.09</v>
      </c>
      <c r="EU4" s="454">
        <f>'Weekly Raw'!EV9</f>
        <v>91043.5</v>
      </c>
      <c r="EV4" s="454">
        <f>'Weekly Raw'!EW9</f>
        <v>99701.119999999995</v>
      </c>
      <c r="EW4" s="454">
        <f>'Weekly Raw'!EX9</f>
        <v>106265.11</v>
      </c>
      <c r="EX4" s="454">
        <f>'Weekly Raw'!EY9</f>
        <v>96052.02</v>
      </c>
      <c r="EY4" s="454">
        <f>'Weekly Raw'!EZ9</f>
        <v>104196.6</v>
      </c>
      <c r="EZ4" s="454">
        <f>'Weekly Raw'!FA9</f>
        <v>106197.63</v>
      </c>
      <c r="FA4" s="454">
        <f>'Weekly Raw'!FB9</f>
        <v>109395.07</v>
      </c>
      <c r="FB4" s="454">
        <f>'Weekly Raw'!FC9</f>
        <v>112035.21</v>
      </c>
      <c r="FC4" s="454">
        <f>'Weekly Raw'!FD9</f>
        <v>110868.44</v>
      </c>
      <c r="FD4" s="454">
        <f>'Weekly Raw'!FE9</f>
        <v>104892.74</v>
      </c>
      <c r="FE4" s="454">
        <f>'Weekly Raw'!FF9</f>
        <v>100731.04</v>
      </c>
      <c r="FF4" s="454">
        <f>'Weekly Raw'!FG9</f>
        <v>107524.25</v>
      </c>
      <c r="FG4" s="454">
        <f>'Weekly Raw'!FH9</f>
        <v>105968.19</v>
      </c>
      <c r="FH4" s="454">
        <f>'Weekly Raw'!FI9</f>
        <v>106900.3</v>
      </c>
      <c r="FI4" s="454">
        <f>'Weekly Raw'!FJ9</f>
        <v>107557.69</v>
      </c>
      <c r="FJ4" s="454">
        <f>'Weekly Raw'!FK9</f>
        <v>107621.52</v>
      </c>
      <c r="FK4" s="454">
        <f>'Weekly Raw'!FL9</f>
        <v>110278.89</v>
      </c>
      <c r="FL4" s="454">
        <f>'Weekly Raw'!FM9</f>
        <v>122777.84</v>
      </c>
      <c r="FM4" s="454">
        <f>'Weekly Raw'!FN9</f>
        <v>106178.33</v>
      </c>
      <c r="FN4" s="454">
        <f>'Weekly Raw'!FO9</f>
        <v>122689.03</v>
      </c>
      <c r="FO4" s="454">
        <f>'Weekly Raw'!FP9</f>
        <v>113886.52</v>
      </c>
      <c r="FP4" s="454">
        <f>'Weekly Raw'!FQ9</f>
        <v>114513.12</v>
      </c>
      <c r="FQ4" s="454">
        <f>'Weekly Raw'!FR9</f>
        <v>120386.38</v>
      </c>
      <c r="FR4" s="454">
        <f>'Weekly Raw'!FS9</f>
        <v>107458.4</v>
      </c>
      <c r="FS4" s="454">
        <f>'Weekly Raw'!FT9</f>
        <v>110497.44</v>
      </c>
      <c r="FT4" s="454">
        <f>'Weekly Raw'!FU9</f>
        <v>113360.79</v>
      </c>
      <c r="FU4" s="454">
        <f>'Weekly Raw'!FV9</f>
        <v>109363.43</v>
      </c>
      <c r="FV4" s="454">
        <f>'Weekly Raw'!FW9</f>
        <v>107825.23</v>
      </c>
      <c r="FW4" s="454">
        <f>'Weekly Raw'!FX9</f>
        <v>110286.71</v>
      </c>
      <c r="FX4" s="454">
        <f>'Weekly Raw'!FY9</f>
        <v>112916.42</v>
      </c>
      <c r="FY4" s="454">
        <f>'Weekly Raw'!FZ9</f>
        <v>112667.77</v>
      </c>
      <c r="FZ4" s="454">
        <f>'Weekly Raw'!GA9</f>
        <v>114080.25</v>
      </c>
      <c r="GA4" s="454">
        <f>'Weekly Raw'!GB9</f>
        <v>116520.68</v>
      </c>
      <c r="GB4" s="454">
        <f>'Weekly Raw'!GC9</f>
        <v>113212.16</v>
      </c>
      <c r="GC4" s="454">
        <f>'Weekly Raw'!GD9</f>
        <v>118965.9</v>
      </c>
      <c r="GD4" s="454">
        <f>'Weekly Raw'!GE9</f>
        <v>119014.08</v>
      </c>
      <c r="GE4" s="454">
        <f>'Weekly Raw'!GF9</f>
        <v>116485.4</v>
      </c>
      <c r="GF4" s="454">
        <f>'Weekly Raw'!GG9</f>
        <v>123467.73</v>
      </c>
      <c r="GG4" s="454">
        <f>'Weekly Raw'!GH9</f>
        <v>122935.21</v>
      </c>
      <c r="GH4" s="454">
        <f>'Weekly Raw'!GI9</f>
        <v>129889.71</v>
      </c>
      <c r="GI4" s="454">
        <f>'Weekly Raw'!GJ9</f>
        <v>129038.26</v>
      </c>
      <c r="GJ4" s="454">
        <f>'Weekly Raw'!GK9</f>
        <v>124983</v>
      </c>
      <c r="GK4" s="454">
        <f>'Weekly Raw'!GL9</f>
        <v>125879.66</v>
      </c>
      <c r="GL4" s="454">
        <f>'Weekly Raw'!GM9</f>
        <v>124958.68</v>
      </c>
      <c r="GM4" s="454">
        <f>'Weekly Raw'!GN9</f>
        <v>125720.15</v>
      </c>
      <c r="GN4" s="454">
        <f>'Weekly Raw'!GO9</f>
        <v>124127.99</v>
      </c>
      <c r="GO4" s="454">
        <f>'Weekly Raw'!GP9</f>
        <v>123545.46</v>
      </c>
      <c r="GP4" s="454">
        <f>'Weekly Raw'!GQ9</f>
        <v>124741.12</v>
      </c>
      <c r="GQ4" s="454">
        <f>'Weekly Raw'!GR9</f>
        <v>125767.56</v>
      </c>
      <c r="GR4" s="454">
        <f>'Weekly Raw'!GS9</f>
        <v>125614.06</v>
      </c>
      <c r="GS4" s="454">
        <f>'Weekly Raw'!GT9</f>
        <v>132176.5</v>
      </c>
      <c r="GT4" s="454">
        <f>'Weekly Raw'!GU9</f>
        <v>129176.99</v>
      </c>
      <c r="GU4" s="454">
        <f>'Weekly Raw'!GV9</f>
        <v>137984.06</v>
      </c>
      <c r="GV4" s="454">
        <f>'Weekly Raw'!GW9</f>
        <v>145755.74</v>
      </c>
      <c r="GW4" s="454">
        <f>'Weekly Raw'!GX9</f>
        <v>148207.29999999999</v>
      </c>
      <c r="GX4" s="454">
        <f>'Weekly Raw'!GY9</f>
        <v>154246.34</v>
      </c>
      <c r="GY4" s="454">
        <f>'Weekly Raw'!GZ9</f>
        <v>149404.26</v>
      </c>
      <c r="GZ4" s="454">
        <f>'Weekly Raw'!HA9</f>
        <v>157334.12</v>
      </c>
      <c r="HA4" s="454">
        <f>'Weekly Raw'!HB9</f>
        <v>171351.27</v>
      </c>
      <c r="HB4" s="454">
        <f>'Weekly Raw'!HC9</f>
        <v>165244.60999999999</v>
      </c>
      <c r="HC4" s="454">
        <f>'Weekly Raw'!HD9</f>
        <v>161857.01999999999</v>
      </c>
      <c r="HD4" s="454">
        <f>'Weekly Raw'!HE9</f>
        <v>162533.96</v>
      </c>
      <c r="HE4" s="454">
        <f>'Weekly Raw'!HF9</f>
        <v>163555.73000000001</v>
      </c>
      <c r="HF4" s="454">
        <f>'Weekly Raw'!HG9</f>
        <v>161873.4</v>
      </c>
      <c r="HG4" s="454">
        <f>'Weekly Raw'!HH9</f>
        <v>158177.96</v>
      </c>
      <c r="HH4" s="454">
        <f>'Weekly Raw'!HI9</f>
        <v>160937.88</v>
      </c>
      <c r="HI4" s="454">
        <f>'Weekly Raw'!HJ9</f>
        <v>160894.81</v>
      </c>
      <c r="HJ4" s="454">
        <f>'Weekly Raw'!HK9</f>
        <v>156489.68</v>
      </c>
      <c r="HK4" s="454">
        <f>'Weekly Raw'!HL9</f>
        <v>157230.20000000001</v>
      </c>
      <c r="HL4" s="454">
        <f>'Weekly Raw'!HM9</f>
        <v>157429.18</v>
      </c>
      <c r="HM4" s="454">
        <f>'Weekly Raw'!HN9</f>
        <v>160634.32</v>
      </c>
      <c r="HN4" s="454">
        <f>'Weekly Raw'!HO9</f>
        <v>163913.4</v>
      </c>
      <c r="HO4" s="454">
        <f>'Weekly Raw'!HP9</f>
        <v>166561.06</v>
      </c>
      <c r="HP4" s="454">
        <f>'Weekly Raw'!HQ9</f>
        <v>170283.96</v>
      </c>
      <c r="HQ4" s="454">
        <f>'Weekly Raw'!HR9</f>
        <v>173629.28</v>
      </c>
      <c r="HR4" s="454">
        <f>'Weekly Raw'!HS9</f>
        <v>163412.76</v>
      </c>
      <c r="HS4" s="454">
        <f>'Weekly Raw'!HT9</f>
        <v>163787.46</v>
      </c>
      <c r="HT4" s="454">
        <f>'Weekly Raw'!HU9</f>
        <v>161003.31</v>
      </c>
      <c r="HU4" s="454">
        <f>'Weekly Raw'!HV9</f>
        <v>165355.53</v>
      </c>
      <c r="HV4" s="454">
        <f>'Weekly Raw'!HW9</f>
        <v>165622.76</v>
      </c>
      <c r="HW4" s="454">
        <f>'Weekly Raw'!HX9</f>
        <v>165493.70000000001</v>
      </c>
      <c r="HX4" s="454">
        <f>'Weekly Raw'!HY9</f>
        <v>167956.08</v>
      </c>
      <c r="HY4" s="454">
        <f>'Weekly Raw'!HZ9</f>
        <v>162300.54</v>
      </c>
      <c r="HZ4" s="454">
        <f>'Weekly Raw'!IA9</f>
        <v>166574.43</v>
      </c>
      <c r="IA4" s="454">
        <f>'Weekly Raw'!IB9</f>
        <v>166634.43</v>
      </c>
      <c r="IB4" s="454">
        <f>'Weekly Raw'!IC9</f>
        <v>180302.44</v>
      </c>
      <c r="IC4" s="454">
        <f>'Weekly Raw'!ID9</f>
        <v>172135.66</v>
      </c>
      <c r="ID4" s="454">
        <f>'Weekly Raw'!IE9</f>
        <v>174147.31</v>
      </c>
      <c r="IE4" s="454">
        <f>'Weekly Raw'!IF9</f>
        <v>182543</v>
      </c>
      <c r="IF4" s="454">
        <f>'Weekly Raw'!IG9</f>
        <v>185247.55</v>
      </c>
      <c r="IG4" s="454">
        <f>'Weekly Raw'!IH9</f>
        <v>181779.32</v>
      </c>
      <c r="IH4" s="454">
        <f>'Weekly Raw'!II9</f>
        <v>178337.19</v>
      </c>
      <c r="II4" s="454">
        <f>'Weekly Raw'!IJ9</f>
        <v>185575.69</v>
      </c>
      <c r="IJ4" s="454">
        <f>'Weekly Raw'!IK9</f>
        <v>186700.45</v>
      </c>
      <c r="IK4" s="454">
        <f>'Weekly Raw'!IL9</f>
        <v>202323.20000000001</v>
      </c>
      <c r="IL4" s="454">
        <f>'Weekly Raw'!IM9</f>
        <v>187214.86</v>
      </c>
      <c r="IM4" s="454">
        <f>'Weekly Raw'!IN9</f>
        <v>193622.99</v>
      </c>
      <c r="IN4" s="454">
        <f>'Weekly Raw'!IO9</f>
        <v>196180.31</v>
      </c>
      <c r="IO4" s="454">
        <f>'Weekly Raw'!IP9</f>
        <v>195217.24</v>
      </c>
      <c r="IP4" s="454">
        <f>'Weekly Raw'!IQ9</f>
        <v>194712.55</v>
      </c>
      <c r="IQ4" s="454">
        <f>'Weekly Raw'!IR9</f>
        <v>190078.6</v>
      </c>
      <c r="IR4" s="454">
        <f>'Weekly Raw'!IS9</f>
        <v>187815.33</v>
      </c>
      <c r="IS4" s="454">
        <f>'Weekly Raw'!IT9</f>
        <v>193910.7</v>
      </c>
      <c r="IT4" s="454">
        <f>'Weekly Raw'!IU9</f>
        <v>191519.24</v>
      </c>
      <c r="IU4" s="454">
        <f>'Weekly Raw'!IV9</f>
        <v>197746.58</v>
      </c>
      <c r="IV4" s="454">
        <f>'Weekly Raw'!IW9</f>
        <v>219229.83</v>
      </c>
      <c r="IW4" s="454">
        <f>'Weekly Raw'!IX9</f>
        <v>238834.48</v>
      </c>
      <c r="IX4" s="454">
        <f>'Weekly Raw'!IY9</f>
        <v>259346.39</v>
      </c>
      <c r="IY4" s="454">
        <f>'Weekly Raw'!IZ9</f>
        <v>229672.24</v>
      </c>
      <c r="IZ4" s="454">
        <f>'Weekly Raw'!JA9</f>
        <v>237578.68</v>
      </c>
      <c r="JA4" s="454">
        <f>'Weekly Raw'!JB9</f>
        <v>238987.32</v>
      </c>
      <c r="JB4" s="454">
        <f>'Weekly Raw'!JC9</f>
        <v>230865.12</v>
      </c>
      <c r="JC4" s="454">
        <f>'Weekly Raw'!JD9</f>
        <v>229524.46</v>
      </c>
      <c r="JD4" s="454">
        <f>'Weekly Raw'!JE9</f>
        <v>225252.78</v>
      </c>
      <c r="JE4" s="454">
        <f>'Weekly Raw'!JF9</f>
        <v>227405.06</v>
      </c>
      <c r="JF4" s="454">
        <f>'Weekly Raw'!JG9</f>
        <v>220424</v>
      </c>
      <c r="JG4" s="454">
        <f>'Weekly Raw'!JH9</f>
        <v>216991.52</v>
      </c>
      <c r="JH4" s="454">
        <f>'Weekly Raw'!JI9</f>
        <v>217692.26</v>
      </c>
      <c r="JI4" s="454">
        <f>'Weekly Raw'!JJ9</f>
        <v>217445.78</v>
      </c>
      <c r="JJ4" s="454">
        <f>'Weekly Raw'!JK9</f>
        <v>223217.94</v>
      </c>
      <c r="JK4" s="454">
        <f>'Weekly Raw'!JL9</f>
        <v>231721.53</v>
      </c>
      <c r="JL4" s="454">
        <f>'Weekly Raw'!JM9</f>
        <v>236035.16</v>
      </c>
      <c r="JM4" s="454">
        <f>'Weekly Raw'!JN9</f>
        <v>234532.58</v>
      </c>
      <c r="JN4" s="454">
        <f>'Weekly Raw'!JO9</f>
        <v>237306.63</v>
      </c>
      <c r="JO4" s="454">
        <f>'Weekly Raw'!JP9</f>
        <v>256407.97</v>
      </c>
      <c r="JP4" s="454">
        <f>'Weekly Raw'!JQ9</f>
        <v>243150.49</v>
      </c>
      <c r="JQ4" s="454">
        <f>'Weekly Raw'!JR9</f>
        <v>243755.15</v>
      </c>
      <c r="JR4" s="454">
        <f>'Weekly Raw'!JS9</f>
        <v>262468.32</v>
      </c>
      <c r="JS4" s="454">
        <f>'Weekly Raw'!JT9</f>
        <v>260281.16</v>
      </c>
      <c r="JT4" s="454">
        <f>'Weekly Raw'!JU9</f>
        <v>267153.51</v>
      </c>
      <c r="JU4" s="454">
        <f>'Weekly Raw'!JV9</f>
        <v>266926.34999999998</v>
      </c>
      <c r="JV4" s="454">
        <f>'Weekly Raw'!JW9</f>
        <v>267383.62</v>
      </c>
      <c r="JW4" s="454">
        <f>'Weekly Raw'!JX9</f>
        <v>274100.42</v>
      </c>
      <c r="JX4" s="454">
        <f>'Weekly Raw'!JY9</f>
        <v>273285.67</v>
      </c>
      <c r="JY4" s="454">
        <f>'Weekly Raw'!JZ9</f>
        <v>270636.98</v>
      </c>
      <c r="JZ4" s="454">
        <f>'Weekly Raw'!KA9</f>
        <v>257612.05</v>
      </c>
      <c r="KA4" s="454">
        <f>'Weekly Raw'!KB9</f>
        <v>255878.41</v>
      </c>
      <c r="KB4" s="454">
        <f>'Weekly Raw'!KC9</f>
        <v>267139.15000000002</v>
      </c>
      <c r="KC4" s="454">
        <f>'Weekly Raw'!KD9</f>
        <v>270142.95</v>
      </c>
      <c r="KD4" s="454">
        <f>'Weekly Raw'!KE9</f>
        <v>268635.02</v>
      </c>
      <c r="KE4" s="454">
        <f>'Weekly Raw'!KF9</f>
        <v>268302.40000000002</v>
      </c>
      <c r="KF4" s="454">
        <f>'Weekly Raw'!KG9</f>
        <v>276342.76</v>
      </c>
      <c r="KG4" s="454">
        <f>'Weekly Raw'!KH9</f>
        <v>277682.19</v>
      </c>
      <c r="KH4" s="454">
        <f>'Weekly Raw'!KI9</f>
        <v>286108.5</v>
      </c>
      <c r="KI4" s="454">
        <f>'Weekly Raw'!KJ9</f>
        <v>285667.40999999997</v>
      </c>
      <c r="KJ4" s="454">
        <f>'Weekly Raw'!KK9</f>
        <v>284522.33</v>
      </c>
      <c r="KK4" s="454">
        <f>'Weekly Raw'!KL9</f>
        <v>304845.08</v>
      </c>
      <c r="KL4" s="454">
        <f>'Weekly Raw'!KM9</f>
        <v>307478.53000000003</v>
      </c>
      <c r="KM4" s="454">
        <f>'Weekly Raw'!KN9</f>
        <v>308395</v>
      </c>
      <c r="KN4" s="454">
        <f>'Weekly Raw'!KO9</f>
        <v>308338.95</v>
      </c>
      <c r="KO4" s="454">
        <f>'Weekly Raw'!KP9</f>
        <v>317450.86</v>
      </c>
      <c r="KP4" s="454">
        <f>'Weekly Raw'!KQ9</f>
        <v>310552.64</v>
      </c>
      <c r="KQ4" s="454">
        <f>'Weekly Raw'!KR9</f>
        <v>316339.27</v>
      </c>
      <c r="KR4" s="454">
        <f>'Weekly Raw'!KS9</f>
        <v>325656.27</v>
      </c>
      <c r="KS4" s="454">
        <f>'Weekly Raw'!KT9</f>
        <v>335928.74</v>
      </c>
      <c r="KT4" s="454">
        <f>'Weekly Raw'!KU9</f>
        <v>353018.83</v>
      </c>
      <c r="KU4" s="454">
        <f>'Weekly Raw'!KV9</f>
        <v>392710.61</v>
      </c>
      <c r="KV4" s="454">
        <f>'Weekly Raw'!KW9</f>
        <v>396945.41</v>
      </c>
      <c r="KW4" s="454">
        <f>'Weekly Raw'!KX9</f>
        <v>406594.78</v>
      </c>
      <c r="KX4" s="454">
        <f>'Weekly Raw'!KY9</f>
        <v>440932.9</v>
      </c>
      <c r="KY4" s="454">
        <f>'Weekly Raw'!KZ9</f>
        <v>430647.19</v>
      </c>
      <c r="KZ4" s="454">
        <f>'Weekly Raw'!LA9</f>
        <v>435693.33</v>
      </c>
      <c r="LA4" s="454">
        <f>'Weekly Raw'!LB9</f>
        <v>452171.45</v>
      </c>
      <c r="LB4" s="454">
        <f>'Weekly Raw'!LC9</f>
        <v>447954.46</v>
      </c>
      <c r="LC4" s="454">
        <f>'Weekly Raw'!LD9</f>
        <v>454328.1</v>
      </c>
      <c r="LD4" s="454">
        <f>'Weekly Raw'!LE9</f>
        <v>448231.21</v>
      </c>
      <c r="LE4" s="454">
        <f>'Weekly Raw'!LF9</f>
        <v>445577.85</v>
      </c>
      <c r="LF4" s="454">
        <f>'Weekly Raw'!LG9</f>
        <v>435101.87</v>
      </c>
      <c r="LG4" s="454">
        <f>'Weekly Raw'!LH9</f>
        <v>438616.6</v>
      </c>
      <c r="LH4" s="454">
        <f>'Weekly Raw'!LI9</f>
        <v>437113.21</v>
      </c>
      <c r="LI4" s="454">
        <f>'Weekly Raw'!LJ9</f>
        <v>436896.59</v>
      </c>
      <c r="LJ4" s="454">
        <f>'Weekly Raw'!LK9</f>
        <v>437180.69</v>
      </c>
      <c r="LK4" s="454">
        <f>'Weekly Raw'!LL9</f>
        <v>446202.26</v>
      </c>
      <c r="LL4" s="454">
        <f>'Weekly Raw'!LM9</f>
        <v>435703.63</v>
      </c>
      <c r="LM4" s="454">
        <f>'Weekly Raw'!LN9</f>
        <v>434857.19</v>
      </c>
      <c r="LN4" s="454">
        <f>'Weekly Raw'!LO9</f>
        <v>436775.87</v>
      </c>
      <c r="LO4" s="454">
        <f>'Weekly Raw'!LP9</f>
        <v>449770.83</v>
      </c>
      <c r="LP4" s="454">
        <f>'Weekly Raw'!LQ9</f>
        <v>472363.73</v>
      </c>
      <c r="LQ4" s="454">
        <f>'Weekly Raw'!LR9</f>
        <v>446463.45</v>
      </c>
      <c r="LR4" s="454">
        <f>'Weekly Raw'!LS9</f>
        <v>447652.52</v>
      </c>
      <c r="LS4" s="454">
        <f>'Weekly Raw'!LT9</f>
        <v>437246.42</v>
      </c>
      <c r="LT4" s="454">
        <f>'Weekly Raw'!LU9</f>
        <v>423972.76</v>
      </c>
      <c r="LU4" s="454">
        <f>'Weekly Raw'!LV9</f>
        <v>435294.99</v>
      </c>
      <c r="LV4" s="454">
        <f>'Weekly Raw'!LW9</f>
        <v>441162.44</v>
      </c>
      <c r="LW4" s="454">
        <f>'Weekly Raw'!LX9</f>
        <v>435646.43</v>
      </c>
      <c r="LX4" s="454">
        <f>'Weekly Raw'!LY9</f>
        <v>436758.98</v>
      </c>
      <c r="LY4" s="454">
        <f>'Weekly Raw'!LZ9</f>
        <v>440510.08</v>
      </c>
      <c r="LZ4" s="454">
        <f>'Weekly Raw'!MA9</f>
        <v>445435.9</v>
      </c>
      <c r="MA4" s="454">
        <f>'Weekly Raw'!MB9</f>
        <v>446204.49</v>
      </c>
      <c r="MB4" s="454">
        <f>'Weekly Raw'!MC9</f>
        <v>455328.81</v>
      </c>
      <c r="MC4" s="454">
        <f>'Weekly Raw'!MD9</f>
        <v>460529.04</v>
      </c>
      <c r="MD4" s="454">
        <f>'Weekly Raw'!ME9</f>
        <v>477492.42</v>
      </c>
      <c r="ME4" s="454">
        <f>'Weekly Raw'!MF9</f>
        <v>477101.95</v>
      </c>
      <c r="MF4" s="454">
        <f>'Weekly Raw'!MG9</f>
        <v>493842.98</v>
      </c>
      <c r="MG4" s="454">
        <f>'Weekly Raw'!MH9</f>
        <v>496260.25</v>
      </c>
      <c r="MH4" s="454">
        <f>'Weekly Raw'!MI9</f>
        <v>490730.1</v>
      </c>
      <c r="MI4" s="454">
        <f>'Weekly Raw'!MJ9</f>
        <v>498945.2</v>
      </c>
      <c r="MJ4" s="454">
        <f>'Weekly Raw'!MK9</f>
        <v>498479.12</v>
      </c>
      <c r="MK4" s="454">
        <f>'Weekly Raw'!ML9</f>
        <v>501580.46</v>
      </c>
      <c r="ML4" s="454">
        <f>'Weekly Raw'!MM9</f>
        <v>499204.97</v>
      </c>
      <c r="MM4" s="454">
        <f>'Weekly Raw'!MN9</f>
        <v>508351.58</v>
      </c>
      <c r="MN4" s="454">
        <f>'Weekly Raw'!MO9</f>
        <v>518268.44</v>
      </c>
      <c r="MO4" s="454">
        <f>'Weekly Raw'!MP9</f>
        <v>532529.68000000005</v>
      </c>
      <c r="MP4" s="454">
        <f>'Weekly Raw'!MQ9</f>
        <v>525681.32999999996</v>
      </c>
      <c r="MQ4" s="454">
        <f>'Weekly Raw'!MR9</f>
        <v>546052.81999999995</v>
      </c>
      <c r="MR4" s="454">
        <f>'Weekly Raw'!MS9</f>
        <v>547688.85</v>
      </c>
      <c r="MS4" s="454">
        <f>'Weekly Raw'!MT9</f>
        <v>555131.14</v>
      </c>
      <c r="MT4" s="454">
        <f>'Weekly Raw'!MU9</f>
        <v>561553</v>
      </c>
      <c r="MU4" s="454">
        <f>'Weekly Raw'!MV9</f>
        <v>596139.68000000005</v>
      </c>
      <c r="MV4" s="454">
        <f>'Weekly Raw'!MW9</f>
        <v>593229.49</v>
      </c>
      <c r="MW4" s="454">
        <f>'Weekly Raw'!MX9</f>
        <v>605771.06000000006</v>
      </c>
      <c r="MX4" s="454">
        <f>'Weekly Raw'!MY9</f>
        <v>614089.14</v>
      </c>
      <c r="MY4" s="454">
        <f>'Weekly Raw'!MZ9</f>
        <v>607332.56999999995</v>
      </c>
      <c r="MZ4" s="454">
        <f>'Weekly Raw'!NA9</f>
        <v>619285.4</v>
      </c>
      <c r="NA4" s="454">
        <f>'Weekly Raw'!NB9</f>
        <v>641643.89</v>
      </c>
      <c r="NB4" s="454">
        <f>'Weekly Raw'!NC9</f>
        <v>644643.02</v>
      </c>
      <c r="NC4" s="454">
        <f>'Weekly Raw'!ND9</f>
        <v>711619.39</v>
      </c>
      <c r="ND4" s="454">
        <f>'Weekly Raw'!NE9</f>
        <v>699541.64</v>
      </c>
      <c r="NE4" s="454">
        <f>'Weekly Raw'!NF9</f>
        <v>688587.92</v>
      </c>
      <c r="NF4" s="454">
        <f>'Weekly Raw'!NG9</f>
        <v>671769.91</v>
      </c>
      <c r="NG4" s="454">
        <f>'Weekly Raw'!NH9</f>
        <v>663835.32999999996</v>
      </c>
      <c r="NH4" s="454">
        <f>'Weekly Raw'!NI9</f>
        <v>651894.44999999995</v>
      </c>
      <c r="NI4" s="454">
        <f>'Weekly Raw'!NJ9</f>
        <v>653614.11</v>
      </c>
      <c r="NJ4" s="454">
        <f>'Weekly Raw'!NK9</f>
        <v>640921.11</v>
      </c>
      <c r="NK4" s="454">
        <f>'Weekly Raw'!NL9</f>
        <v>644897.52</v>
      </c>
      <c r="NL4" s="454">
        <f>'Weekly Raw'!NM9</f>
        <v>629081.31000000006</v>
      </c>
      <c r="NM4" s="454">
        <f>'Weekly Raw'!NN9</f>
        <v>639311.79</v>
      </c>
      <c r="NN4" s="454">
        <f>'Weekly Raw'!NO9</f>
        <v>633633.24</v>
      </c>
      <c r="NO4" s="454">
        <f>'Weekly Raw'!NP9</f>
        <v>657286.05000000005</v>
      </c>
      <c r="NP4" s="454">
        <f>'Weekly Raw'!NQ9</f>
        <v>614759.30000000005</v>
      </c>
      <c r="NQ4" s="454">
        <f>'Weekly Raw'!NR9</f>
        <v>623486.11</v>
      </c>
      <c r="NR4" s="454">
        <f>'Weekly Raw'!NS9</f>
        <v>616073.56000000006</v>
      </c>
      <c r="NS4" s="454">
        <f>'Weekly Raw'!NT9</f>
        <v>651017.57999999996</v>
      </c>
      <c r="NT4" s="454">
        <f>'Weekly Raw'!NU9</f>
        <v>669322.76</v>
      </c>
      <c r="NU4" s="454">
        <f>'Weekly Raw'!NV9</f>
        <v>618842.09</v>
      </c>
      <c r="NV4" s="454">
        <f>'Weekly Raw'!NW9</f>
        <v>639247.4</v>
      </c>
      <c r="NW4" s="454">
        <f>'Weekly Raw'!NX9</f>
        <v>636824.6</v>
      </c>
      <c r="NX4" s="454">
        <f>'Weekly Raw'!NY9</f>
        <v>642109.44999999995</v>
      </c>
      <c r="NY4" s="454">
        <f>'Weekly Raw'!NZ9</f>
        <v>628554.62</v>
      </c>
      <c r="NZ4" s="454">
        <f>'Weekly Raw'!OA9</f>
        <v>631010.30000000005</v>
      </c>
      <c r="OA4" s="454">
        <f>'Weekly Raw'!OB9</f>
        <v>652924.78</v>
      </c>
      <c r="OB4" s="454">
        <f>'Weekly Raw'!OC9</f>
        <v>635039.56000000006</v>
      </c>
      <c r="OC4" s="454">
        <f>'Weekly Raw'!OD9</f>
        <v>645737.57999999996</v>
      </c>
      <c r="OD4" s="454">
        <f>'Weekly Raw'!OE9</f>
        <v>646529.36</v>
      </c>
      <c r="OE4" s="454">
        <f>'Weekly Raw'!OF9</f>
        <v>662265.07999999996</v>
      </c>
      <c r="OF4" s="454">
        <f>'Weekly Raw'!OG9</f>
        <v>675349.64</v>
      </c>
      <c r="OG4" s="454">
        <f>'Weekly Raw'!OH9</f>
        <v>680860.82</v>
      </c>
      <c r="OH4" s="454">
        <f>'Weekly Raw'!OI9</f>
        <v>676738.43</v>
      </c>
      <c r="OI4" s="454">
        <f>'Weekly Raw'!OJ9</f>
        <v>686463.04</v>
      </c>
      <c r="OJ4" s="454">
        <f>'Weekly Raw'!OK9</f>
        <v>700107.15</v>
      </c>
      <c r="OK4" s="454">
        <f>'Weekly Raw'!OL9</f>
        <v>694015.28</v>
      </c>
      <c r="OL4" s="454">
        <f>'Weekly Raw'!OM9</f>
        <v>674663.6</v>
      </c>
      <c r="OM4" s="454">
        <f>'Weekly Raw'!ON9</f>
        <v>685245.89</v>
      </c>
      <c r="ON4" s="454">
        <f>'Weekly Raw'!OO9</f>
        <v>692318.7</v>
      </c>
      <c r="OO4" s="454">
        <f>'Weekly Raw'!OP9</f>
        <v>693114.38</v>
      </c>
      <c r="OP4" s="454">
        <f>'Weekly Raw'!OQ9</f>
        <v>687474.95</v>
      </c>
      <c r="OQ4" s="454">
        <f>'Weekly Raw'!OR9</f>
        <v>712109.77</v>
      </c>
      <c r="OR4" s="454">
        <f>'Weekly Raw'!OS9</f>
        <v>716138.2</v>
      </c>
      <c r="OS4" s="454">
        <f>'Weekly Raw'!OT9</f>
        <v>720156.4</v>
      </c>
      <c r="OT4" s="454">
        <f>'Weekly Raw'!OU9</f>
        <v>723145.12</v>
      </c>
      <c r="OU4" s="454">
        <f>'Weekly Raw'!OV9</f>
        <v>727458.2</v>
      </c>
      <c r="OV4" s="454">
        <f>'Weekly Raw'!OW9</f>
        <v>775368.93</v>
      </c>
      <c r="OW4" s="454">
        <f>'Weekly Raw'!OX9</f>
        <v>793054.35</v>
      </c>
      <c r="OX4" s="454">
        <f>'Weekly Raw'!OY9</f>
        <v>798943.58</v>
      </c>
      <c r="OY4" s="454">
        <f>'Weekly Raw'!OZ9</f>
        <v>796986.34</v>
      </c>
      <c r="OZ4" s="454">
        <f>'Weekly Raw'!PA9</f>
        <v>815201.04</v>
      </c>
      <c r="PA4" s="454">
        <f>'Weekly Raw'!PB9</f>
        <v>822143.08</v>
      </c>
      <c r="PB4" s="454">
        <f>'Weekly Raw'!PC9</f>
        <v>828520.64</v>
      </c>
      <c r="PC4" s="454">
        <f>'Weekly Raw'!PD9</f>
        <v>837258.2</v>
      </c>
      <c r="PD4" s="454">
        <f>'Weekly Raw'!PE9</f>
        <v>790478.15</v>
      </c>
      <c r="PE4" s="454">
        <f>'Weekly Raw'!PF9</f>
        <v>786567.59</v>
      </c>
      <c r="PF4" s="454">
        <f>'Weekly Raw'!PG9</f>
        <v>773739.92</v>
      </c>
      <c r="PG4" s="454">
        <f>'Weekly Raw'!PH9</f>
        <v>772512.71</v>
      </c>
      <c r="PH4" s="454">
        <f>'Weekly Raw'!PI9</f>
        <v>768956.49</v>
      </c>
      <c r="PI4" s="454">
        <f>'Weekly Raw'!PJ9</f>
        <v>762061.91</v>
      </c>
      <c r="PJ4" s="454">
        <f>'Weekly Raw'!PK9</f>
        <v>764568.87</v>
      </c>
      <c r="PK4" s="454">
        <f>'Weekly Raw'!PL9</f>
        <v>775296.99</v>
      </c>
      <c r="PL4" s="454">
        <f>'Weekly Raw'!PM9</f>
        <v>773107.08</v>
      </c>
      <c r="PM4" s="454">
        <f>'Weekly Raw'!PN9</f>
        <v>745231.03</v>
      </c>
      <c r="PN4" s="454">
        <f>'Weekly Raw'!PO9</f>
        <v>752328.72</v>
      </c>
      <c r="PO4" s="454">
        <f>'Weekly Raw'!PP9</f>
        <v>772493.82</v>
      </c>
      <c r="PP4" s="454">
        <f>'Weekly Raw'!PQ9</f>
        <v>752990.71999999997</v>
      </c>
      <c r="PQ4" s="454">
        <f>'Weekly Raw'!PR9</f>
        <v>748602.13</v>
      </c>
      <c r="PR4" s="454">
        <f>'Weekly Raw'!PS9</f>
        <v>767149.15</v>
      </c>
      <c r="PS4" s="454">
        <f>'Weekly Raw'!PT9</f>
        <v>784588.92</v>
      </c>
      <c r="PT4" s="454">
        <f>'Weekly Raw'!PU9</f>
        <v>783270.52</v>
      </c>
      <c r="PU4" s="454">
        <f>'Weekly Raw'!PV9</f>
        <v>771332.42</v>
      </c>
      <c r="PV4" s="454">
        <f>'Weekly Raw'!PW9</f>
        <v>777047.15</v>
      </c>
      <c r="PW4" s="454">
        <f>'Weekly Raw'!PX9</f>
        <v>773120.51</v>
      </c>
      <c r="PX4" s="454">
        <f>'Weekly Raw'!PY9</f>
        <v>787697.4</v>
      </c>
      <c r="PY4" s="454">
        <f>'Weekly Raw'!PZ9</f>
        <v>784044.12</v>
      </c>
      <c r="PZ4" s="454">
        <f>'Weekly Raw'!QA9</f>
        <v>785289.2</v>
      </c>
      <c r="QA4" s="454">
        <f>'Weekly Raw'!QB9</f>
        <v>793783.92</v>
      </c>
      <c r="QB4" s="454">
        <f>'Weekly Raw'!QC9</f>
        <v>841498.36</v>
      </c>
      <c r="QC4" s="454">
        <f>'Weekly Raw'!QD9</f>
        <v>817443.89</v>
      </c>
      <c r="QD4" s="454">
        <f>'Weekly Raw'!QE9</f>
        <v>820362.9</v>
      </c>
      <c r="QE4" s="454">
        <f>'Weekly Raw'!QF9</f>
        <v>816876.73</v>
      </c>
      <c r="QF4" s="454">
        <f>'Weekly Raw'!QG9</f>
        <v>811511.79</v>
      </c>
      <c r="QG4" s="454">
        <f>'Weekly Raw'!QH9</f>
        <v>810894.67</v>
      </c>
      <c r="QH4" s="454">
        <f>'Weekly Raw'!QI9</f>
        <v>828960.3</v>
      </c>
      <c r="QI4" s="454">
        <f>'Weekly Raw'!QJ9</f>
        <v>837379.75</v>
      </c>
      <c r="QJ4" s="454">
        <f>'Weekly Raw'!QK9</f>
        <v>841212.12</v>
      </c>
      <c r="QK4" s="454">
        <f>'Weekly Raw'!QL9</f>
        <v>847268.4</v>
      </c>
      <c r="QL4" s="454">
        <f>'Weekly Raw'!QM9</f>
        <v>857370.05</v>
      </c>
      <c r="QM4" s="454">
        <f>'Weekly Raw'!QN9</f>
        <v>832034.91</v>
      </c>
      <c r="QN4" s="454">
        <f>'Weekly Raw'!QO9</f>
        <v>849986.63</v>
      </c>
      <c r="QO4" s="454">
        <f>'Weekly Raw'!QP9</f>
        <v>840274.49</v>
      </c>
      <c r="QP4" s="454">
        <f>'Weekly Raw'!QQ9</f>
        <v>857016.27</v>
      </c>
      <c r="QQ4" s="454">
        <f>'Weekly Raw'!QR9</f>
        <v>887218.69</v>
      </c>
      <c r="QR4" s="454">
        <f>'Weekly Raw'!QS9</f>
        <v>868590.05</v>
      </c>
      <c r="QS4" s="454">
        <f>'Weekly Raw'!QT9</f>
        <v>888487.32</v>
      </c>
      <c r="QT4" s="454">
        <f>'Weekly Raw'!QU9</f>
        <v>847320.45</v>
      </c>
      <c r="QU4" s="454">
        <f>'Weekly Raw'!QV9</f>
        <v>859016.1</v>
      </c>
      <c r="QV4" s="454">
        <f>'Weekly Raw'!QW9</f>
        <v>872694.23</v>
      </c>
      <c r="QW4" s="454">
        <f>'Weekly Raw'!QX9</f>
        <v>886789.96</v>
      </c>
      <c r="QX4" s="454">
        <f>'Weekly Raw'!QY9</f>
        <v>896715</v>
      </c>
      <c r="QY4" s="454">
        <f>'Weekly Raw'!QZ9</f>
        <v>913905.16</v>
      </c>
      <c r="QZ4" s="454">
        <f>'Weekly Raw'!RA9</f>
        <v>926291.37</v>
      </c>
      <c r="RA4" s="454">
        <f>'Weekly Raw'!RB9</f>
        <v>954059.19</v>
      </c>
      <c r="RB4" s="454">
        <f>'Weekly Raw'!RC9</f>
        <v>953595.21</v>
      </c>
      <c r="RC4" s="454">
        <f>'Weekly Raw'!RD9</f>
        <v>989528.68</v>
      </c>
      <c r="RD4" s="454">
        <f>'Weekly Raw'!RE9</f>
        <v>987166.1</v>
      </c>
      <c r="RE4" s="454">
        <f>'Weekly Raw'!RF9</f>
        <v>993327.24</v>
      </c>
      <c r="RF4" s="454">
        <f>'Weekly Raw'!RG9</f>
        <v>1009364.61</v>
      </c>
      <c r="RG4" s="454">
        <f>'Weekly Raw'!RH9</f>
        <v>1022497.83</v>
      </c>
      <c r="RH4" s="454">
        <f>'Weekly Raw'!RI9</f>
        <v>1029159.51</v>
      </c>
      <c r="RI4" s="454">
        <f>'Weekly Raw'!RJ9</f>
        <v>1012326.71</v>
      </c>
      <c r="RJ4" s="454">
        <f>'Weekly Raw'!RK9</f>
        <v>1017159.72</v>
      </c>
      <c r="RK4" s="454">
        <f>'Weekly Raw'!RL9</f>
        <v>1013094.64</v>
      </c>
      <c r="RL4" s="454">
        <f>'Weekly Raw'!RM9</f>
        <v>1007651.97</v>
      </c>
      <c r="RM4" s="454">
        <f>'Weekly Raw'!RN9</f>
        <v>1015894.81</v>
      </c>
      <c r="RN4" s="454">
        <f>'Weekly Raw'!RO9</f>
        <v>1004908.64</v>
      </c>
      <c r="RO4" s="454">
        <f>'Weekly Raw'!RP9</f>
        <v>1024157.32</v>
      </c>
      <c r="RP4" s="454">
        <f>'Weekly Raw'!RQ9</f>
        <v>1037878.69</v>
      </c>
      <c r="RQ4" s="454">
        <f>'Weekly Raw'!RR9</f>
        <v>1007776.73</v>
      </c>
      <c r="RR4" s="454">
        <f>'Weekly Raw'!RS9</f>
        <v>1007030.58</v>
      </c>
      <c r="RS4" s="454">
        <f>'Weekly Raw'!RT9</f>
        <v>999609.3</v>
      </c>
      <c r="RT4" s="454">
        <f>'Weekly Raw'!RU9</f>
        <v>1006443.34</v>
      </c>
      <c r="RU4" s="454">
        <f>'Weekly Raw'!RV9</f>
        <v>987313.55</v>
      </c>
      <c r="RV4" s="454">
        <f>'Weekly Raw'!RW9</f>
        <v>983467.78</v>
      </c>
      <c r="RW4" s="454">
        <f>'Weekly Raw'!RX9</f>
        <v>980148.56</v>
      </c>
      <c r="RX4" s="454">
        <f>'Weekly Raw'!RY9</f>
        <v>1013196.05</v>
      </c>
      <c r="RY4" s="454">
        <f>'Weekly Raw'!RZ9</f>
        <v>985126.95</v>
      </c>
      <c r="RZ4" s="454">
        <f>'Weekly Raw'!SA9</f>
        <v>971122.29</v>
      </c>
      <c r="SA4" s="454">
        <f>'Weekly Raw'!SB9</f>
        <v>989101.67</v>
      </c>
      <c r="SB4" s="454">
        <f>'Weekly Raw'!SC9</f>
        <v>987612.63</v>
      </c>
      <c r="SC4" s="454">
        <f>'Weekly Raw'!SD9</f>
        <v>1035769.52</v>
      </c>
      <c r="SD4" s="454">
        <f>'Weekly Raw'!SE9</f>
        <v>1014311.6</v>
      </c>
      <c r="SE4" s="454">
        <f>'Weekly Raw'!SF9</f>
        <v>1039991.7</v>
      </c>
      <c r="SF4" s="454">
        <f>'Weekly Raw'!SG9</f>
        <v>1038833.97</v>
      </c>
      <c r="SG4" s="454">
        <f>'Weekly Raw'!SH9</f>
        <v>1072643.75</v>
      </c>
      <c r="SH4" s="454">
        <f>'Weekly Raw'!SI9</f>
        <v>1064715.3500000001</v>
      </c>
      <c r="SI4" s="454">
        <f>'Weekly Raw'!SJ9</f>
        <v>1078308.97</v>
      </c>
      <c r="SJ4" s="454">
        <f>'Weekly Raw'!SK9</f>
        <v>1105763.26</v>
      </c>
      <c r="SK4" s="454">
        <f>'Weekly Raw'!SL9</f>
        <v>1046792.21</v>
      </c>
      <c r="SL4" s="454">
        <f>'Weekly Raw'!SM9</f>
        <v>1063439.94</v>
      </c>
      <c r="SM4" s="454">
        <f>'Weekly Raw'!SN9</f>
        <v>1039560.58</v>
      </c>
      <c r="SN4" s="454">
        <f>'Weekly Raw'!SO9</f>
        <v>1050846.19</v>
      </c>
      <c r="SO4" s="454">
        <f>'Weekly Raw'!SP9</f>
        <v>1075051.53</v>
      </c>
      <c r="SP4" s="454">
        <f>'Weekly Raw'!SQ9</f>
        <v>1081932.24</v>
      </c>
      <c r="SQ4" s="454">
        <f>'Weekly Raw'!SR9</f>
        <v>1061017.53</v>
      </c>
      <c r="SR4" s="454">
        <f>'Weekly Raw'!SS9</f>
        <v>1065155.17</v>
      </c>
      <c r="SS4" s="454">
        <f>'Weekly Raw'!ST9</f>
        <v>1090391.04</v>
      </c>
      <c r="ST4" s="454">
        <f>'Weekly Raw'!SU9</f>
        <v>1005670.92</v>
      </c>
      <c r="SU4" s="454">
        <f>'Weekly Raw'!SV9</f>
        <v>991904.45</v>
      </c>
      <c r="SV4" s="454">
        <f>'Weekly Raw'!SW9</f>
        <v>1017996.87</v>
      </c>
      <c r="SW4" s="454">
        <f>'Weekly Raw'!SX9</f>
        <v>1079639.04</v>
      </c>
      <c r="SX4" s="454">
        <f>'Weekly Raw'!SY9</f>
        <v>1082723.56</v>
      </c>
      <c r="SY4" s="454">
        <f>'Weekly Raw'!SZ9</f>
        <v>1182419.6200000001</v>
      </c>
      <c r="SZ4" s="454">
        <f>'Weekly Raw'!TA9</f>
        <v>1204696.6499999999</v>
      </c>
      <c r="TA4" s="454">
        <f>'Weekly Raw'!TB9</f>
        <v>1268516.8999999999</v>
      </c>
      <c r="TB4" s="454">
        <f>'Weekly Raw'!TC9</f>
        <v>1274677.04</v>
      </c>
      <c r="TC4" s="454">
        <f>'Weekly Raw'!TD9</f>
        <v>1262343.67</v>
      </c>
      <c r="TD4" s="454">
        <f>'Weekly Raw'!TE9</f>
        <v>1269174.32</v>
      </c>
      <c r="TE4" s="454">
        <f>'Weekly Raw'!TF9</f>
        <v>1271386.3999999999</v>
      </c>
      <c r="TF4" s="454">
        <f>'Weekly Raw'!TG9</f>
        <v>1255751.56</v>
      </c>
      <c r="TG4" s="454">
        <f>'Weekly Raw'!TH9</f>
        <v>1271245.92</v>
      </c>
      <c r="TH4" s="454">
        <f>'Weekly Raw'!TI9</f>
        <v>1279319.1299999999</v>
      </c>
      <c r="TI4" s="454">
        <f>'Weekly Raw'!TJ9</f>
        <v>1277797.1000000001</v>
      </c>
      <c r="TJ4" s="454">
        <f>'Weekly Raw'!TK9</f>
        <v>1185443.51</v>
      </c>
      <c r="TK4" s="454">
        <f>'Weekly Raw'!TL9</f>
        <v>1183387.8899999999</v>
      </c>
      <c r="TL4" s="454">
        <f>'Weekly Raw'!TM9</f>
        <v>1263782.8999999999</v>
      </c>
      <c r="TM4" s="454">
        <f>'Weekly Raw'!TN9</f>
        <v>1262294.24</v>
      </c>
      <c r="TN4" s="454">
        <f>'Weekly Raw'!TO9</f>
        <v>1271956.3600000001</v>
      </c>
      <c r="TO4" s="454">
        <f>'Weekly Raw'!TP9</f>
        <v>1271815.8799999999</v>
      </c>
      <c r="TP4" s="454">
        <f>'Weekly Raw'!TQ9</f>
        <v>1239085.03</v>
      </c>
      <c r="TQ4" s="454">
        <f>'Weekly Raw'!TR9</f>
        <v>1213122.6599999999</v>
      </c>
      <c r="TR4" s="454">
        <f>'Weekly Raw'!TS9</f>
        <v>1260700.42</v>
      </c>
      <c r="TS4" s="454">
        <f>'Weekly Raw'!TT9</f>
        <v>1244943.75</v>
      </c>
      <c r="TT4" s="454">
        <f>'Weekly Raw'!TU9</f>
        <v>1245254.75</v>
      </c>
      <c r="TU4" s="454">
        <f>'Weekly Raw'!TV9</f>
        <v>1254251.08</v>
      </c>
      <c r="TV4" s="454">
        <f>'Weekly Raw'!TW9</f>
        <v>1234914.26</v>
      </c>
      <c r="TW4" s="454">
        <f>'Weekly Raw'!TX9</f>
        <v>1254198.0900000001</v>
      </c>
      <c r="TX4" s="454">
        <f>'Weekly Raw'!TY9</f>
        <v>1272257.01</v>
      </c>
      <c r="TY4" s="454">
        <f>'Weekly Raw'!TZ9</f>
        <v>1286415.56</v>
      </c>
      <c r="TZ4" s="454">
        <f>'Weekly Raw'!UA9</f>
        <v>1299324.24</v>
      </c>
      <c r="UA4" s="454">
        <f>'Weekly Raw'!UB9</f>
        <v>1235167.5900000001</v>
      </c>
      <c r="UB4" s="454">
        <f>'Weekly Raw'!UC9</f>
        <v>1306194.74</v>
      </c>
      <c r="UC4" s="454">
        <f>'Weekly Raw'!UD9</f>
        <v>1148767.3291102003</v>
      </c>
      <c r="UD4" s="454">
        <f>'Weekly Raw'!UE9</f>
        <v>1181661.6399776002</v>
      </c>
      <c r="UE4" s="454">
        <f>'Weekly Raw'!UF9</f>
        <v>1180610.6758151001</v>
      </c>
      <c r="UF4" s="454">
        <f>'Weekly Raw'!UG9</f>
        <v>1240046.4637676</v>
      </c>
      <c r="UG4" s="454">
        <f>'Weekly Raw'!UH9</f>
        <v>1275775.2582062001</v>
      </c>
      <c r="UH4" s="454">
        <f>'Weekly Raw'!UI9</f>
        <v>1099185.0880781</v>
      </c>
      <c r="UI4" s="454">
        <f>'Weekly Raw'!UJ9</f>
        <v>1131497.3227720999</v>
      </c>
      <c r="UJ4" s="454">
        <f>'Weekly Raw'!UK9</f>
        <v>1130670.4580680002</v>
      </c>
      <c r="UK4" s="454">
        <f>'Weekly Raw'!UL9</f>
        <v>1152179.353713</v>
      </c>
      <c r="UL4" s="454">
        <f>'Weekly Raw'!UM9</f>
        <v>1180286.9384370998</v>
      </c>
      <c r="UM4" s="454">
        <f>'Weekly Raw'!UN9</f>
        <v>1193151.6386042002</v>
      </c>
      <c r="UN4" s="454">
        <f>'Weekly Raw'!UO9</f>
        <v>1206852.9080403997</v>
      </c>
      <c r="UO4" s="454">
        <f>'Weekly Raw'!UP9</f>
        <v>1246300.2195297999</v>
      </c>
      <c r="UP4" s="454">
        <f>'Weekly Raw'!UQ9</f>
        <v>1274390.0264351999</v>
      </c>
      <c r="UQ4" s="454">
        <f>'Weekly Raw'!UR9</f>
        <v>1236637.2668445997</v>
      </c>
      <c r="UR4" s="454">
        <f>'Weekly Raw'!US9</f>
        <v>1243862.0416202999</v>
      </c>
      <c r="US4" s="454">
        <f>'Weekly Raw'!UT9</f>
        <v>1149735.3826418999</v>
      </c>
      <c r="UT4" s="454">
        <f>'Weekly Raw'!UU9</f>
        <v>1246839.7488201</v>
      </c>
      <c r="UU4" s="454">
        <f>'Weekly Raw'!UV9</f>
        <v>1263131.0417861999</v>
      </c>
      <c r="UV4" s="454">
        <f>'Weekly Raw'!UW9</f>
        <v>1390386.1005809999</v>
      </c>
      <c r="UW4" s="454">
        <f>'Weekly Raw'!UX9</f>
        <v>1521047.3066488998</v>
      </c>
      <c r="UX4" s="454">
        <f>'Weekly Raw'!UY9</f>
        <v>1533784.247707</v>
      </c>
      <c r="UY4" s="454">
        <f>'Weekly Raw'!UZ9</f>
        <v>1692509.2708351996</v>
      </c>
      <c r="UZ4" s="454">
        <f>'Weekly Raw'!VA9</f>
        <v>1698548.5615034997</v>
      </c>
      <c r="VA4" s="454">
        <f>'Weekly Raw'!VB9</f>
        <v>1757878.6593716003</v>
      </c>
      <c r="VB4" s="454">
        <f>'Weekly Raw'!VC9</f>
        <v>1714010.7482506998</v>
      </c>
      <c r="VC4" s="454">
        <f>'Weekly Raw'!VD9</f>
        <v>1727506.6738007001</v>
      </c>
      <c r="VD4" s="454">
        <f>'Weekly Raw'!VE9</f>
        <v>1716072.8696188005</v>
      </c>
      <c r="VE4" s="454">
        <f>'Weekly Raw'!VF9</f>
        <v>1733420.8102964002</v>
      </c>
      <c r="VF4" s="454">
        <f>'Weekly Raw'!VG9</f>
        <v>1718111.8747158998</v>
      </c>
      <c r="VG4" s="454">
        <f>'Weekly Raw'!VH9</f>
        <v>1721292.8076532001</v>
      </c>
      <c r="VH4" s="454">
        <f>'Weekly Raw'!VI9</f>
        <v>1723673.7305474998</v>
      </c>
      <c r="VI4" s="454">
        <f>'Weekly Raw'!VJ9</f>
        <v>1639135.2786587998</v>
      </c>
      <c r="VJ4" s="454">
        <f>'Weekly Raw'!VK9</f>
        <v>1658836.0150637007</v>
      </c>
      <c r="VK4" s="454">
        <f>'Weekly Raw'!VL9</f>
        <v>1699120.6988174999</v>
      </c>
      <c r="VL4" s="454">
        <f>'Weekly Raw'!VM9</f>
        <v>1690005.6401682002</v>
      </c>
      <c r="VM4" s="454">
        <f>'Weekly Raw'!VN9</f>
        <v>1687287.4451335999</v>
      </c>
      <c r="VN4" s="454">
        <f>'Weekly Raw'!VO9</f>
        <v>1712836.9430880002</v>
      </c>
      <c r="VO4" s="454">
        <f>'Weekly Raw'!VP9</f>
        <v>1668123.7619259004</v>
      </c>
      <c r="VP4" s="454">
        <f>'Weekly Raw'!VQ9</f>
        <v>1617461.8345423001</v>
      </c>
      <c r="VQ4" s="454">
        <f>'Weekly Raw'!VR9</f>
        <v>1535441.6107617</v>
      </c>
      <c r="VR4" s="454">
        <f>'Weekly Raw'!VS9</f>
        <v>1539968.8135393006</v>
      </c>
      <c r="VS4" s="454">
        <f>'Weekly Raw'!VT9</f>
        <v>1526207.3454949004</v>
      </c>
      <c r="VT4" s="454">
        <f>'Weekly Raw'!VU9</f>
        <v>1536014.4627976001</v>
      </c>
      <c r="VU4" s="454">
        <f>'Weekly Raw'!VV9</f>
        <v>1527301.1852592996</v>
      </c>
      <c r="VV4" s="454">
        <f>'Weekly Raw'!VW9</f>
        <v>1544461.9078753998</v>
      </c>
      <c r="VW4" s="454">
        <f>'Weekly Raw'!VX9</f>
        <v>1489650.6654747</v>
      </c>
      <c r="VX4" s="454">
        <f>'Weekly Raw'!VY9</f>
        <v>1513919.7338262</v>
      </c>
      <c r="VY4" s="454">
        <f>'Weekly Raw'!VZ9</f>
        <v>1488495.3571569002</v>
      </c>
      <c r="VZ4" s="454">
        <f>'Weekly Raw'!WA9</f>
        <v>1462033.9118897999</v>
      </c>
      <c r="WA4" s="454">
        <f>'Weekly Raw'!WB9</f>
        <v>1433943.9797941002</v>
      </c>
      <c r="WB4" s="454">
        <f>'Weekly Raw'!WC9</f>
        <v>1407256.5506222001</v>
      </c>
      <c r="WC4" s="454">
        <f>'Weekly Raw'!WD9</f>
        <v>1524475.7317857</v>
      </c>
      <c r="WD4" s="454">
        <f>'Weekly Raw'!WE9</f>
        <v>1486288.8727202998</v>
      </c>
      <c r="WE4" s="454">
        <f>'Weekly Raw'!WF9</f>
        <v>1465996.6686257003</v>
      </c>
      <c r="WF4" s="454">
        <f>'Weekly Raw'!WG9</f>
        <v>1518344.0317472999</v>
      </c>
      <c r="WG4" s="454">
        <f>'Weekly Raw'!WH9</f>
        <v>1615288.9838138998</v>
      </c>
      <c r="WH4" s="454">
        <f>'Weekly Raw'!WI9</f>
        <v>1601969.9535380004</v>
      </c>
      <c r="WI4" s="454">
        <f>'Weekly Raw'!WJ9</f>
        <v>1593540.480487</v>
      </c>
      <c r="WJ4" s="454">
        <f>'Weekly Raw'!WK9</f>
        <v>1612552.3189915002</v>
      </c>
      <c r="WK4" s="454">
        <f>'Weekly Raw'!WL9</f>
        <v>1677001.1068584002</v>
      </c>
      <c r="WL4" s="454">
        <f>'Weekly Raw'!WM9</f>
        <v>1758569.0941937999</v>
      </c>
      <c r="WM4" s="454">
        <f>'Weekly Raw'!WN9</f>
        <v>1720118.6447583998</v>
      </c>
      <c r="WN4" s="454">
        <f>'Weekly Raw'!WO9</f>
        <v>1716489.7793872997</v>
      </c>
      <c r="WO4" s="454">
        <f>'Weekly Raw'!WP9</f>
        <v>1720045.6741749004</v>
      </c>
      <c r="WP4" s="454">
        <f>'Weekly Raw'!WQ9</f>
        <v>1825564.5686310998</v>
      </c>
      <c r="WQ4" s="454">
        <f>'Weekly Raw'!WR9</f>
        <v>1801844.0071626001</v>
      </c>
      <c r="WR4" s="454">
        <f>'Weekly Raw'!WS9</f>
        <v>1789314.5384537</v>
      </c>
      <c r="WS4" s="454">
        <f>'Weekly Raw'!WT9</f>
        <v>1785768.0768568001</v>
      </c>
      <c r="WT4" s="454">
        <f>'Weekly Raw'!WU9</f>
        <v>1826160.5135104</v>
      </c>
      <c r="WU4" s="454">
        <f>'Weekly Raw'!WV9</f>
        <v>1847501.7999777002</v>
      </c>
      <c r="WV4" s="454">
        <f>'Weekly Raw'!WW9</f>
        <v>1926693.9672478</v>
      </c>
      <c r="WW4" s="454">
        <f>'Weekly Raw'!WX9</f>
        <v>2114595.5983965001</v>
      </c>
      <c r="WX4" s="454">
        <f>'Weekly Raw'!WY9</f>
        <v>2289219.4442540999</v>
      </c>
      <c r="WY4" s="454">
        <f>'Weekly Raw'!WZ9</f>
        <v>2467392.4981202995</v>
      </c>
      <c r="WZ4" s="454">
        <f>'Weekly Raw'!XA9</f>
        <v>2499113.0946736997</v>
      </c>
      <c r="XA4" s="454">
        <f>'Weekly Raw'!XB9</f>
        <v>2548118.5664247004</v>
      </c>
      <c r="XB4" s="454">
        <f>'Weekly Raw'!XC9</f>
        <v>2558553.8487379998</v>
      </c>
      <c r="XC4" s="454">
        <f>'Weekly Raw'!XD9</f>
        <v>2683557.3550274</v>
      </c>
      <c r="XD4" s="454">
        <f>'Weekly Raw'!XE9</f>
        <v>2650942.6564855999</v>
      </c>
      <c r="XE4" s="454">
        <f>'Weekly Raw'!XF9</f>
        <v>2646654.3227121001</v>
      </c>
      <c r="XF4" s="454">
        <f>'Weekly Raw'!XG9</f>
        <v>2652587.8176993998</v>
      </c>
      <c r="XG4" s="454">
        <f>'Weekly Raw'!XH9</f>
        <v>2630885.3852369995</v>
      </c>
      <c r="XH4" s="454">
        <f>'Weekly Raw'!XI9</f>
        <v>2729682.6047290009</v>
      </c>
      <c r="XI4" s="454">
        <f>'Weekly Raw'!XJ9</f>
        <v>2722027.6470452007</v>
      </c>
      <c r="XJ4" s="454">
        <f>'Weekly Raw'!XK9</f>
        <v>2701557.7334898994</v>
      </c>
      <c r="XK4" s="454">
        <f>'Weekly Raw'!XL9</f>
        <v>2586652.6209596004</v>
      </c>
      <c r="XL4" s="454">
        <f>'Weekly Raw'!XM9</f>
        <v>2613801.3210248998</v>
      </c>
      <c r="XM4" s="454">
        <f>'Weekly Raw'!XN9</f>
        <v>2598244.7754719001</v>
      </c>
      <c r="XN4" s="454">
        <f>'Weekly Raw'!XO9</f>
        <v>2616107.7363311001</v>
      </c>
      <c r="XO4" s="454">
        <f>'Weekly Raw'!XP9</f>
        <v>2572965.5581985004</v>
      </c>
      <c r="XP4" s="454">
        <f>'Weekly Raw'!XQ9</f>
        <v>2569339.1427176003</v>
      </c>
      <c r="XQ4" s="454">
        <f>'Weekly Raw'!XR9</f>
        <v>2462216.4525313</v>
      </c>
      <c r="XR4" s="454">
        <f>'Weekly Raw'!XS9</f>
        <v>2418656.5828355001</v>
      </c>
      <c r="XS4" s="454">
        <f>'Weekly Raw'!XT9</f>
        <v>2501944.5701327999</v>
      </c>
      <c r="XT4" s="454">
        <f>'Weekly Raw'!XU9</f>
        <v>2496161.9239968001</v>
      </c>
      <c r="XU4" s="454">
        <f>'Weekly Raw'!XV9</f>
        <v>2566153.1181736998</v>
      </c>
      <c r="XV4" s="454">
        <f>'Weekly Raw'!XW9</f>
        <v>2495747.7097001006</v>
      </c>
      <c r="XW4" s="454">
        <f>'Weekly Raw'!XX9</f>
        <v>2666939.7014971999</v>
      </c>
      <c r="XX4" s="454">
        <f>'Weekly Raw'!XY9</f>
        <v>2632085.722965999</v>
      </c>
      <c r="XY4" s="454">
        <f>'Weekly Raw'!XZ9</f>
        <v>2469207.0923581999</v>
      </c>
      <c r="XZ4" s="454">
        <f>'Weekly Raw'!YA9</f>
        <v>2503848.4957345999</v>
      </c>
      <c r="YA4" s="454">
        <f>'Weekly Raw'!YB9</f>
        <v>2476075.2984445002</v>
      </c>
      <c r="YB4" s="454">
        <f>'Weekly Raw'!YC9</f>
        <v>2569026.3965868</v>
      </c>
      <c r="YC4" s="454">
        <f>'Weekly Raw'!YD9</f>
        <v>2567201.6784666996</v>
      </c>
      <c r="YD4" s="454">
        <f>'Weekly Raw'!YE9</f>
        <v>2583572.5150000001</v>
      </c>
      <c r="YE4" s="454">
        <f>'Weekly Raw'!YF9</f>
        <v>2634803.8774414998</v>
      </c>
      <c r="YF4" s="454">
        <f>'Weekly Raw'!YG9</f>
        <v>2582436.8321813</v>
      </c>
      <c r="YG4" s="454">
        <f>'Weekly Raw'!YH9</f>
        <v>2711501.9687697995</v>
      </c>
      <c r="YH4" s="454">
        <f>'Weekly Raw'!YI9</f>
        <v>2741633.3583069001</v>
      </c>
      <c r="YI4" s="454">
        <f>'Weekly Raw'!YJ9</f>
        <v>2662247.2741532</v>
      </c>
      <c r="YJ4" s="454">
        <f>'Weekly Raw'!YK9</f>
        <v>2851079.1129794996</v>
      </c>
      <c r="YK4" s="454">
        <f>'Weekly Raw'!YL9</f>
        <v>2833628.5984958</v>
      </c>
      <c r="YL4" s="454">
        <f>'Weekly Raw'!YM9</f>
        <v>2869862.4014241998</v>
      </c>
      <c r="YM4" s="454">
        <f>'Weekly Raw'!YN9</f>
        <v>2815012.4592171009</v>
      </c>
      <c r="YN4" s="454">
        <f>'Weekly Raw'!YO9</f>
        <v>2783748.2461194005</v>
      </c>
      <c r="YO4" s="454">
        <f>'Weekly Raw'!YP9</f>
        <v>2911976.6400302993</v>
      </c>
      <c r="YP4" s="454">
        <f>'Weekly Raw'!YQ9</f>
        <v>2947926.1749616005</v>
      </c>
      <c r="YQ4" s="454">
        <f>'Weekly Raw'!YR9</f>
        <v>2861533.7808151003</v>
      </c>
      <c r="YR4" s="454">
        <f>'Weekly Raw'!YS9</f>
        <v>2657872.0372013999</v>
      </c>
      <c r="YS4" s="454">
        <f>'Weekly Raw'!YT9</f>
        <v>2826589.2101948005</v>
      </c>
      <c r="YT4" s="454">
        <f>'Weekly Raw'!YU9</f>
        <v>2827080.5106105004</v>
      </c>
      <c r="YU4" s="454">
        <f>'Weekly Raw'!YV9</f>
        <v>2928155.9300130997</v>
      </c>
      <c r="YV4" s="454">
        <f>'Weekly Raw'!YW9</f>
        <v>3104375.4273367007</v>
      </c>
      <c r="YW4" s="454">
        <f>'Weekly Raw'!YX9</f>
        <v>3490102.1265993998</v>
      </c>
      <c r="YX4" s="454">
        <f>'Weekly Raw'!YY9</f>
        <v>3678397.3250358999</v>
      </c>
      <c r="YY4" s="454">
        <f>'Weekly Raw'!YZ9</f>
        <v>3979217.0194753003</v>
      </c>
      <c r="YZ4" s="454">
        <f>'Weekly Raw'!ZA9</f>
        <v>4089781.5222220998</v>
      </c>
      <c r="ZA4" s="454">
        <f>'Weekly Raw'!ZB9</f>
        <v>4217374.8535347003</v>
      </c>
      <c r="ZB4" s="454">
        <f>'Weekly Raw'!ZC9</f>
        <v>4395901.2032650998</v>
      </c>
      <c r="ZC4" s="454">
        <f>'Weekly Raw'!ZD9</f>
        <v>4407132.1877403995</v>
      </c>
      <c r="ZD4" s="454">
        <f>'Weekly Raw'!ZE9</f>
        <v>4459869.3258902002</v>
      </c>
      <c r="ZE4" s="454">
        <f>'Weekly Raw'!ZF9</f>
        <v>4451380.9020731011</v>
      </c>
      <c r="ZF4" s="454">
        <f>'Weekly Raw'!ZG9</f>
        <v>4551341.623948399</v>
      </c>
      <c r="ZG4" s="454">
        <f>'Weekly Raw'!ZH9</f>
        <v>4619582.3450080007</v>
      </c>
      <c r="ZH4" s="454">
        <f>'Weekly Raw'!ZI9</f>
        <v>4860254.0356722996</v>
      </c>
      <c r="ZI4" s="454">
        <f>'Weekly Raw'!ZJ9</f>
        <v>4750072.1140789986</v>
      </c>
      <c r="ZJ4" s="454">
        <f>'Weekly Raw'!ZK9</f>
        <v>4719614.2097788993</v>
      </c>
      <c r="ZK4" s="454">
        <f>'Weekly Raw'!ZL9</f>
        <v>4711994.7206958001</v>
      </c>
      <c r="ZL4" s="454">
        <f>'Weekly Raw'!ZM9</f>
        <v>4822101.1572391</v>
      </c>
      <c r="ZM4" s="454">
        <f>'Weekly Raw'!ZN9</f>
        <v>4828051.095695599</v>
      </c>
      <c r="ZN4" s="454">
        <f>'Weekly Raw'!ZO9</f>
        <v>4951471.3715207009</v>
      </c>
      <c r="ZO4" s="454">
        <f>'Weekly Raw'!ZP9</f>
        <v>4989191.4125028998</v>
      </c>
      <c r="ZP4" s="454">
        <f>'Weekly Raw'!ZQ9</f>
        <v>5009512.1469019018</v>
      </c>
      <c r="ZQ4" s="454">
        <f>'Weekly Raw'!ZR9</f>
        <v>4635205.4035883006</v>
      </c>
      <c r="ZR4" s="454">
        <f>'Weekly Raw'!ZS9</f>
        <v>4657038.7268631998</v>
      </c>
      <c r="ZS4" s="454">
        <f>'Weekly Raw'!ZT9</f>
        <v>4806129.6965069007</v>
      </c>
      <c r="ZT4" s="454">
        <f>'Weekly Raw'!ZU9</f>
        <v>4716774.4130822998</v>
      </c>
      <c r="ZU4" s="454">
        <f>'Weekly Raw'!ZV9</f>
        <v>4777164.9421321005</v>
      </c>
      <c r="ZV4" s="454">
        <f>'Weekly Raw'!ZW9</f>
        <v>4818341.4496855</v>
      </c>
      <c r="ZW4" s="454">
        <f>'Weekly Raw'!ZX9</f>
        <v>4976493.8323835004</v>
      </c>
      <c r="ZX4" s="454">
        <f>'Weekly Raw'!ZY9</f>
        <v>4859701.9596896991</v>
      </c>
      <c r="ZY4" s="454">
        <f>'Weekly Raw'!ZZ9</f>
        <v>4983245.3671867009</v>
      </c>
      <c r="ZZ4" s="454">
        <f>'Weekly Raw'!AAA9</f>
        <v>5012311.9670591</v>
      </c>
      <c r="AAA4" s="454">
        <f>'Weekly Raw'!AAB9</f>
        <v>5041931.6555354008</v>
      </c>
      <c r="AAB4" s="454">
        <f>'Weekly Raw'!AAC9</f>
        <v>5274015.179891699</v>
      </c>
      <c r="AAC4" s="454">
        <f>'Weekly Raw'!AAD9</f>
        <v>5366847.1057049008</v>
      </c>
      <c r="AAD4" s="454">
        <f>'Weekly Raw'!AAE9</f>
        <v>5176545.3598774998</v>
      </c>
      <c r="AAE4" s="454">
        <f>'Weekly Raw'!AAF9</f>
        <v>5190185.2329125991</v>
      </c>
      <c r="AAF4" s="454">
        <f>'Weekly Raw'!AAG9</f>
        <v>5327621.2272552988</v>
      </c>
      <c r="AAG4" s="454">
        <f>'Weekly Raw'!AAH9</f>
        <v>5377503.8734422</v>
      </c>
      <c r="AAH4" s="454">
        <f>'Weekly Raw'!AAI9</f>
        <v>5548411.6808680007</v>
      </c>
      <c r="AAI4" s="454">
        <f>'Weekly Raw'!AAJ9</f>
        <v>5566608.4935142994</v>
      </c>
      <c r="AAJ4" s="454">
        <f>'Weekly Raw'!AAK9</f>
        <v>5555438.1801862</v>
      </c>
      <c r="AAK4" s="454">
        <f>'Weekly Raw'!AAL9</f>
        <v>5627753.8735749004</v>
      </c>
      <c r="AAL4" s="454">
        <f>'Weekly Raw'!AAM9</f>
        <v>5536199.6348362016</v>
      </c>
      <c r="AAM4" s="454">
        <f>'Weekly Raw'!AAN9</f>
        <v>5256452.8731344007</v>
      </c>
      <c r="AAN4" s="454">
        <f>'Weekly Raw'!AAO9</f>
        <v>5147799.6271081008</v>
      </c>
      <c r="AAO4" s="454">
        <f>'Weekly Raw'!AAP9</f>
        <v>5274867.1691176007</v>
      </c>
      <c r="AAP4" s="454">
        <f>'Weekly Raw'!AAQ9</f>
        <v>5461500.5884397998</v>
      </c>
      <c r="AAQ4" s="454">
        <f>'Weekly Raw'!AAR9</f>
        <v>5258410.0906966999</v>
      </c>
      <c r="AAR4" s="454">
        <f>'Weekly Raw'!AAS9</f>
        <v>5253991.5950698992</v>
      </c>
      <c r="AAS4" s="454">
        <f>'Weekly Raw'!AAT9</f>
        <v>5406851.9195523001</v>
      </c>
      <c r="AAT4" s="454">
        <f>'Weekly Raw'!AAU9</f>
        <v>5508686.5351772001</v>
      </c>
      <c r="AAU4" s="454">
        <f>'Weekly Raw'!AAV9</f>
        <v>5523055.5334385</v>
      </c>
      <c r="AAV4" s="454">
        <f>'Weekly Raw'!AAW9</f>
        <v>5745199.3951369999</v>
      </c>
      <c r="AAW4" s="454">
        <f>'Weekly Raw'!AAX9</f>
        <v>6621099.8159869984</v>
      </c>
      <c r="AAX4" s="454">
        <f>'Weekly Raw'!AAY9</f>
        <v>6600559.3917176994</v>
      </c>
      <c r="AAY4" s="454">
        <f>'Weekly Raw'!AAZ9</f>
        <v>7053810.0165645992</v>
      </c>
      <c r="AAZ4" s="454">
        <f>'Weekly Raw'!ABA9</f>
        <v>7141080.9052440003</v>
      </c>
      <c r="ABA4" s="454">
        <f>'Weekly Raw'!ABB9</f>
        <v>7084424.5413228003</v>
      </c>
      <c r="ABB4" s="454">
        <f>'Weekly Raw'!ABC9</f>
        <v>7280295.502280998</v>
      </c>
      <c r="ABC4" s="454">
        <f>'Weekly Raw'!ABD9</f>
        <v>7425388.2856761003</v>
      </c>
      <c r="ABD4" s="454">
        <f>'Weekly Raw'!ABE9</f>
        <v>7544261.1997000007</v>
      </c>
      <c r="ABE4" s="454">
        <f>'Weekly Raw'!ABF9</f>
        <v>7583962.6541680004</v>
      </c>
      <c r="ABF4" s="454">
        <f>'Weekly Raw'!ABG9</f>
        <v>7801637.2118855985</v>
      </c>
      <c r="ABG4" s="454">
        <f>'Weekly Raw'!ABH9</f>
        <v>7837981.2479922008</v>
      </c>
      <c r="ABH4" s="454">
        <f>'Weekly Raw'!ABI9</f>
        <v>7837981.2479922045</v>
      </c>
      <c r="ABI4" s="454">
        <f>'Weekly Raw'!ABJ9</f>
        <v>8093040.2176470999</v>
      </c>
      <c r="ABJ4" s="454">
        <f>'Weekly Raw'!ABK9</f>
        <v>8306952.7818987975</v>
      </c>
      <c r="ABK4" s="454">
        <f>'Weekly Raw'!ABL9</f>
        <v>8381977.3190507004</v>
      </c>
      <c r="ABL4" s="454">
        <f>'Weekly Raw'!ABM9</f>
        <v>8643119.564047398</v>
      </c>
      <c r="ABM4" s="454">
        <f>'Weekly Raw'!ABN9</f>
        <v>8174846.9219498001</v>
      </c>
      <c r="ABN4" s="454">
        <f>'Weekly Raw'!ABO9</f>
        <v>8504534.5222347006</v>
      </c>
      <c r="ABO4" s="454">
        <f>'Weekly Raw'!ABP9</f>
        <v>8911729.0466712993</v>
      </c>
      <c r="ABP4" s="454">
        <f>'Weekly Raw'!ABQ9</f>
        <v>8889011.2032834012</v>
      </c>
      <c r="ABQ4" s="454">
        <f>'Weekly Raw'!ABR9</f>
        <v>8578810.1286040954</v>
      </c>
      <c r="ABR4" s="454">
        <f>'Weekly Raw'!ABS9</f>
        <v>8409809.5711252</v>
      </c>
      <c r="ABS4" s="454">
        <f>'Weekly Raw'!ABT9</f>
        <v>8663904.4193568006</v>
      </c>
      <c r="ABT4" s="454">
        <f>'Weekly Raw'!ABU9</f>
        <v>8669109.2732075006</v>
      </c>
      <c r="ABU4" s="454">
        <f>'Weekly Raw'!ABV9</f>
        <v>8874124.6957212016</v>
      </c>
      <c r="ABV4" s="454">
        <f>'Weekly Raw'!ABW9</f>
        <v>8641373.1909609009</v>
      </c>
      <c r="ABW4" s="454">
        <f>'Weekly Raw'!ABX9</f>
        <v>8679853.1193471011</v>
      </c>
      <c r="ABX4" s="454">
        <f>'Weekly Raw'!ABY9</f>
        <v>8932294.238328699</v>
      </c>
      <c r="ABY4" s="454">
        <f>'Weekly Raw'!ABZ9</f>
        <v>9389561.0241900999</v>
      </c>
      <c r="ABZ4" s="454">
        <f>'Weekly Raw'!ACA9</f>
        <v>9490957.0952993985</v>
      </c>
      <c r="ACA4" s="454">
        <f>'Weekly Raw'!ACB9</f>
        <v>9653725.7285402007</v>
      </c>
      <c r="ACB4" s="454">
        <f>'Weekly Raw'!ACC9</f>
        <v>9822413.3501698002</v>
      </c>
      <c r="ACC4" s="454">
        <f>'Weekly Raw'!ACD9</f>
        <v>10320399.206126198</v>
      </c>
      <c r="ACD4" s="454">
        <f>'Weekly Raw'!ACE9</f>
        <v>10344518.810480401</v>
      </c>
      <c r="ACE4" s="454">
        <f>'Weekly Raw'!ACF9</f>
        <v>9872976.774758298</v>
      </c>
      <c r="ACF4" s="454">
        <f>'Weekly Raw'!ACG9</f>
        <v>10193476.874357197</v>
      </c>
      <c r="ACG4" s="454">
        <f>'Weekly Raw'!ACH9</f>
        <v>10343928.209499499</v>
      </c>
      <c r="ACH4" s="454">
        <f>'Weekly Raw'!ACI9</f>
        <v>10643342.849323696</v>
      </c>
      <c r="ACI4" s="454">
        <f>'Weekly Raw'!ACJ9</f>
        <v>10572384.0099464</v>
      </c>
      <c r="ACJ4" s="454">
        <f>'Weekly Raw'!ACK9</f>
        <v>10385849.264081402</v>
      </c>
      <c r="ACK4" s="454">
        <f>'Weekly Raw'!ACL9</f>
        <v>10608320.813293999</v>
      </c>
      <c r="ACL4" s="454">
        <f>'Weekly Raw'!ACM9</f>
        <v>10408201.873471798</v>
      </c>
      <c r="ACM4" s="454">
        <f>'Weekly Raw'!ACN9</f>
        <v>10203788.616884405</v>
      </c>
      <c r="ACN4" s="454">
        <f>'Weekly Raw'!ACO9</f>
        <v>10221485.122855498</v>
      </c>
      <c r="ACO4" s="454">
        <f>'Weekly Raw'!ACP9</f>
        <v>10470698.564632403</v>
      </c>
      <c r="ACP4" s="454">
        <f>'Weekly Raw'!ACQ9</f>
        <v>10493044.839452701</v>
      </c>
      <c r="ACQ4" s="454">
        <f>'Weekly Raw'!ACR9</f>
        <v>10762863.445308799</v>
      </c>
      <c r="ACR4" s="454">
        <f>'Weekly Raw'!ACS9</f>
        <v>10720689.7989331</v>
      </c>
      <c r="ACS4" s="454">
        <f>'Weekly Raw'!ACT9</f>
        <v>11018666.8852631</v>
      </c>
      <c r="ACT4" s="454">
        <f>'Weekly Raw'!ACU9</f>
        <v>11614159.695274498</v>
      </c>
      <c r="ACU4" s="454">
        <f>'Weekly Raw'!ACV9</f>
        <v>12013061.240748102</v>
      </c>
      <c r="ACV4" s="454">
        <f>'Weekly Raw'!ACW9</f>
        <v>12149653.668889398</v>
      </c>
      <c r="ACW4" s="454">
        <f>'Weekly Raw'!ACX9</f>
        <v>13576112.125760799</v>
      </c>
      <c r="ACX4" s="454">
        <f>'Weekly Raw'!ACY9</f>
        <v>14125168.2796911</v>
      </c>
      <c r="ACY4" s="454">
        <f>'Weekly Raw'!ACZ9</f>
        <v>14758865.683806598</v>
      </c>
      <c r="ACZ4" s="454">
        <f>'Weekly Raw'!ADA9</f>
        <v>15314432.887107797</v>
      </c>
      <c r="ADA4" s="454">
        <f>'Weekly Raw'!ADB9</f>
        <v>15270012.197884399</v>
      </c>
      <c r="ADB4" s="454">
        <f>'Weekly Raw'!ADC9</f>
        <v>15405516.085982597</v>
      </c>
      <c r="ADC4" s="454">
        <f>'Weekly Raw'!ADD9</f>
        <v>15423380.374799399</v>
      </c>
      <c r="ADD4" s="454">
        <f>'Weekly Raw'!ADE9</f>
        <v>16009453.801382404</v>
      </c>
      <c r="ADE4" s="454">
        <f>'Weekly Raw'!ADF9</f>
        <v>15931636.455882899</v>
      </c>
      <c r="ADF4" s="454">
        <f>'Weekly Raw'!ADG9</f>
        <v>16048204.2576198</v>
      </c>
      <c r="ADG4" s="454">
        <f>'Weekly Raw'!ADH9</f>
        <v>16257112.748076098</v>
      </c>
      <c r="ADH4" s="454">
        <f>'Weekly Raw'!ADI9</f>
        <v>16448299.132672301</v>
      </c>
      <c r="ADI4" s="454">
        <f>'Weekly Raw'!ADJ9</f>
        <v>16821919.711996097</v>
      </c>
      <c r="ADJ4" s="454">
        <f>'Weekly Raw'!ADK9</f>
        <v>16674514.398676202</v>
      </c>
      <c r="ADK4" s="454">
        <f>'Weekly Raw'!ADL9</f>
        <v>16894063.810660996</v>
      </c>
      <c r="ADL4" s="454">
        <f>'Weekly Raw'!ADM9</f>
        <v>16926288.324188601</v>
      </c>
      <c r="ADM4" s="454">
        <f>'Weekly Raw'!ADN9</f>
        <v>17250358.310361698</v>
      </c>
      <c r="ADN4" s="454">
        <f>'Weekly Raw'!ADO9</f>
        <v>17315763.098978199</v>
      </c>
      <c r="ADO4" s="454">
        <f>'Weekly Raw'!ADP9</f>
        <v>17936560.100377701</v>
      </c>
      <c r="ADP4" s="454">
        <f>'Weekly Raw'!ADQ9</f>
        <v>17668946.367068294</v>
      </c>
      <c r="ADQ4" s="454">
        <f>'Weekly Raw'!ADR9</f>
        <v>17098961.489051998</v>
      </c>
      <c r="ADR4" s="454">
        <f>'Weekly Raw'!ADS9</f>
        <v>17005579.356175803</v>
      </c>
      <c r="ADS4" s="454">
        <f>'Weekly Raw'!ADT9</f>
        <v>17462733.201353598</v>
      </c>
      <c r="ADT4" s="454">
        <f>'Weekly Raw'!ADU9</f>
        <v>17433430.684408396</v>
      </c>
      <c r="ADU4" s="454">
        <f>'Weekly Raw'!ADV9</f>
        <v>17327039.921417404</v>
      </c>
      <c r="ADV4" s="454">
        <f>'Weekly Raw'!ADW9</f>
        <v>17518907.447562404</v>
      </c>
      <c r="ADW4" s="454">
        <f>'Weekly Raw'!ADX9</f>
        <v>17434790.640156101</v>
      </c>
      <c r="ADX4" s="454">
        <f>'Weekly Raw'!ADY9</f>
        <v>17664886.8183847</v>
      </c>
      <c r="ADY4" s="454">
        <f>'Weekly Raw'!ADZ9</f>
        <v>18956302.981104806</v>
      </c>
      <c r="ADZ4" s="454">
        <f>'Weekly Raw'!AEA9</f>
        <v>19682564.337492801</v>
      </c>
      <c r="AEA4" s="454">
        <f>'Weekly Raw'!AEB9</f>
        <v>19473274.846898697</v>
      </c>
      <c r="AEB4" s="454">
        <f>'Weekly Raw'!AEC9</f>
        <v>20015794.291070305</v>
      </c>
      <c r="AEC4" s="454">
        <f>'Weekly Raw'!AED9</f>
        <v>20589565.838202208</v>
      </c>
      <c r="AED4" s="454">
        <f>'Weekly Raw'!AEE9</f>
        <v>20883630.212165106</v>
      </c>
      <c r="AEE4" s="454">
        <f>'Weekly Raw'!AEF9</f>
        <v>21017425.016141098</v>
      </c>
      <c r="AEF4" s="454">
        <f>'Weekly Raw'!AEG9</f>
        <v>20811472.662841</v>
      </c>
      <c r="AEG4" s="454">
        <f>'Weekly Raw'!AEH9</f>
        <v>21220768.146116301</v>
      </c>
      <c r="AEH4" s="454">
        <f>'Weekly Raw'!AEI9</f>
        <v>22536333.854916602</v>
      </c>
      <c r="AEI4" s="454">
        <f>'Weekly Raw'!AEJ9</f>
        <v>22839496.462083302</v>
      </c>
      <c r="AEJ4" s="454">
        <f>'Weekly Raw'!AEK9</f>
        <v>22997042.597633399</v>
      </c>
      <c r="AEK4" s="454">
        <f>'Weekly Raw'!AEL9</f>
        <v>22742859.5284064</v>
      </c>
      <c r="AEL4" s="454">
        <f>'Weekly Raw'!AEM9</f>
        <v>23069434.599840399</v>
      </c>
      <c r="AEM4" s="454">
        <f>'Weekly Raw'!AEN9</f>
        <v>24333457.427668497</v>
      </c>
      <c r="AEN4" s="454">
        <f>'Weekly Raw'!AEO9</f>
        <v>23785675.661413904</v>
      </c>
      <c r="AEO4" s="454">
        <f>'Weekly Raw'!AEP9</f>
        <v>25722628.447881103</v>
      </c>
      <c r="AEP4" s="454">
        <f>'Weekly Raw'!AEQ9</f>
        <v>26587034.756353397</v>
      </c>
      <c r="AEQ4" s="454">
        <f>'Weekly Raw'!AER9</f>
        <v>27842549.010396197</v>
      </c>
      <c r="AER4" s="454">
        <f>'Weekly Raw'!AES9</f>
        <v>25375427.465665098</v>
      </c>
      <c r="AES4" s="454">
        <f>'Weekly Raw'!AET9</f>
        <v>25277685.7232836</v>
      </c>
      <c r="AET4" s="454">
        <f>'Weekly Raw'!AEU9</f>
        <v>30640786.946883697</v>
      </c>
      <c r="AEU4" s="454">
        <f>'Weekly Raw'!AEV9</f>
        <v>32480084.072007198</v>
      </c>
      <c r="AEV4" s="454">
        <f>'Weekly Raw'!AEW9</f>
        <v>35616858.854909606</v>
      </c>
      <c r="AEW4" s="454">
        <f>'Weekly Raw'!AEX9</f>
        <v>35884412.359556191</v>
      </c>
      <c r="AEX4" s="454">
        <f>'Weekly Raw'!AEY9</f>
        <v>39367521.359320894</v>
      </c>
      <c r="AEY4" s="454">
        <f>'Weekly Raw'!AEZ9</f>
        <v>42925805.299711503</v>
      </c>
      <c r="AEZ4" s="454">
        <f>'Weekly Raw'!AFA9</f>
        <v>47053814.233535007</v>
      </c>
      <c r="AFA4" s="454">
        <f>'Weekly Raw'!AFB9</f>
        <v>47210882.956208088</v>
      </c>
      <c r="AFB4" s="454">
        <f>'Weekly Raw'!AFC9</f>
        <v>47333178.648690194</v>
      </c>
      <c r="AFC4" s="454">
        <f>'Weekly Raw'!AFD9</f>
        <v>51778007.081710108</v>
      </c>
      <c r="AFD4" s="454">
        <f>'Weekly Raw'!AFE9</f>
        <v>53794621.778414816</v>
      </c>
      <c r="AFE4" s="454">
        <f>'Weekly Raw'!AFF9</f>
        <v>53887823.070652507</v>
      </c>
      <c r="AFF4" s="454">
        <f>'Weekly Raw'!AFG9</f>
        <v>55720773.589067109</v>
      </c>
      <c r="AFG4" s="454">
        <f>'Weekly Raw'!AFH9</f>
        <v>59188453.795399211</v>
      </c>
      <c r="AFH4" s="454">
        <f>'Weekly Raw'!AFI9</f>
        <v>61618089.531539895</v>
      </c>
      <c r="AFI4" s="454">
        <f>'Weekly Raw'!AFJ9</f>
        <v>62429599.190591507</v>
      </c>
      <c r="AFJ4" s="454">
        <f>'Weekly Raw'!AFK9</f>
        <v>63025895.081144005</v>
      </c>
      <c r="AFK4" s="454">
        <f>'Weekly Raw'!AFL9</f>
        <v>65157358.137523897</v>
      </c>
      <c r="AFL4" s="454">
        <f>'Weekly Raw'!AFM9</f>
        <v>68654772.083943903</v>
      </c>
      <c r="AFM4" s="454">
        <f>'Weekly Raw'!AFN9</f>
        <v>68655917.033466578</v>
      </c>
      <c r="AFN4" s="454">
        <f>'Weekly Raw'!AFO9</f>
        <v>69189848.020597115</v>
      </c>
      <c r="AFO4" s="454">
        <f>'Weekly Raw'!AFP9</f>
        <v>69549910.097869009</v>
      </c>
      <c r="AFP4" s="454">
        <f>'Weekly Raw'!AFQ9</f>
        <v>72233185.24028872</v>
      </c>
      <c r="AFQ4" s="454">
        <f>'Weekly Raw'!AFR9</f>
        <v>72773573.974640325</v>
      </c>
      <c r="AFR4" s="454">
        <f>'Weekly Raw'!AFS9</f>
        <v>75118313.530660197</v>
      </c>
      <c r="AFS4" s="454">
        <f>'Weekly Raw'!AFT9</f>
        <v>74562073.680668101</v>
      </c>
      <c r="AFT4" s="454">
        <f>'Weekly Raw'!AFU9</f>
        <v>77688504.106246993</v>
      </c>
      <c r="AFU4" s="454">
        <f>'Weekly Raw'!AFV9</f>
        <v>83199533.120569795</v>
      </c>
      <c r="AFV4" s="454">
        <f>'Weekly Raw'!AFW9</f>
        <v>83019186.145831898</v>
      </c>
      <c r="AFW4" s="454">
        <f>'Weekly Raw'!AFX9</f>
        <v>86484788.892700627</v>
      </c>
      <c r="AFX4" s="454">
        <f>'Weekly Raw'!AFY9</f>
        <v>96462669.196691096</v>
      </c>
      <c r="AFY4" s="454">
        <f>'Weekly Raw'!AFZ9</f>
        <v>102149446.98277023</v>
      </c>
      <c r="AFZ4" s="454">
        <f>'Weekly Raw'!AGA9</f>
        <v>105242922.45380771</v>
      </c>
      <c r="AGA4" s="454">
        <f>'Weekly Raw'!AGB9</f>
        <v>107948616.6368885</v>
      </c>
      <c r="AGB4" s="454">
        <f>'Weekly Raw'!AGC9</f>
        <v>110147653.71658912</v>
      </c>
      <c r="AGC4" s="454">
        <f>'Weekly Raw'!AGD9</f>
        <v>115740804.17961419</v>
      </c>
      <c r="AGD4" s="454">
        <f>'Weekly Raw'!AGE9</f>
        <v>124541643.00929524</v>
      </c>
      <c r="AGE4" s="454">
        <f>'Weekly Raw'!AGF9</f>
        <v>130230901.22912578</v>
      </c>
      <c r="AGF4" s="454">
        <f>'Weekly Raw'!AGG9</f>
        <v>143534096.0427711</v>
      </c>
      <c r="AGG4" s="454">
        <f>'Weekly Raw'!AGH9</f>
        <v>162604138.16471511</v>
      </c>
      <c r="AGH4" s="454">
        <f>'Weekly Raw'!AGI9</f>
        <v>162983733.34069359</v>
      </c>
      <c r="AGI4" s="454">
        <f>'Weekly Raw'!AGJ9</f>
        <v>166072538.9776378</v>
      </c>
      <c r="AGJ4" s="454">
        <f>'Weekly Raw'!AGK9</f>
        <v>169640668.91110986</v>
      </c>
      <c r="AGK4" s="454">
        <f>'Weekly Raw'!AGL9</f>
        <v>175195284.91028374</v>
      </c>
      <c r="AGL4" s="454">
        <f>'Weekly Raw'!AGM9</f>
        <v>180506662.2779932</v>
      </c>
      <c r="AGM4" s="454">
        <f>'Weekly Raw'!AGN9</f>
        <v>184554275.11209431</v>
      </c>
      <c r="AGN4" s="454">
        <f>'Weekly Raw'!AGO9</f>
        <v>189590228.70997256</v>
      </c>
      <c r="AGO4" s="454">
        <f>'Weekly Raw'!AGP9</f>
        <v>209961847.29341274</v>
      </c>
      <c r="AGP4" s="454">
        <f>'Weekly Raw'!AGQ9</f>
        <v>229078248.35681519</v>
      </c>
      <c r="AGQ4" s="454">
        <f>'Weekly Raw'!AGR9</f>
        <v>240675448.20743394</v>
      </c>
      <c r="AGR4" s="454">
        <f>'Weekly Raw'!AGS9</f>
        <v>269777156.7441811</v>
      </c>
      <c r="AGS4" s="454">
        <f>'Weekly Raw'!AGT9</f>
        <v>284591997.09056711</v>
      </c>
      <c r="AGT4" s="454">
        <f>'Weekly Raw'!AGU9</f>
        <v>293812500.08555269</v>
      </c>
      <c r="AGU4" s="454">
        <f>'Weekly Raw'!AGV9</f>
        <v>315222637.00546587</v>
      </c>
      <c r="AGV4" s="454">
        <f>'Weekly Raw'!AGW9</f>
        <v>353948195.93007588</v>
      </c>
      <c r="AGW4" s="454">
        <f>'Weekly Raw'!AGX9</f>
        <v>420687445.11666846</v>
      </c>
      <c r="AGX4" s="454">
        <f>'Weekly Raw'!AGY9</f>
        <v>462331177.94236112</v>
      </c>
      <c r="AGY4" s="454">
        <f>'Weekly Raw'!AGZ9</f>
        <v>563752697.83006513</v>
      </c>
      <c r="AGZ4" s="454">
        <f>'Weekly Raw'!AHA9</f>
        <v>669438051.85969365</v>
      </c>
      <c r="AHA4" s="454">
        <f>'Weekly Raw'!AHB9</f>
        <v>733974164.18519688</v>
      </c>
      <c r="AHB4" s="454">
        <f>'Weekly Raw'!AHC9</f>
        <v>753216038.26809907</v>
      </c>
      <c r="AHC4" s="454">
        <f>'Weekly Raw'!AHD9</f>
        <v>935149693.62990117</v>
      </c>
      <c r="AHD4" s="454">
        <f>'Weekly Raw'!AHE9</f>
        <v>988250978.92163241</v>
      </c>
      <c r="AHE4" s="454">
        <f>'Weekly Raw'!AHF9</f>
        <v>1025132069.5537312</v>
      </c>
      <c r="AHF4" s="454">
        <f>'Weekly Raw'!AHG9</f>
        <v>1045004102.9328293</v>
      </c>
      <c r="AHG4" s="454">
        <f>'Weekly Raw'!AHH9</f>
        <v>1187550384.19046</v>
      </c>
      <c r="AHH4" s="454">
        <f>'Weekly Raw'!AHI9</f>
        <v>1250498111.6207163</v>
      </c>
      <c r="AHI4" s="454">
        <f>'Weekly Raw'!AHJ9</f>
        <v>1418671282.7273169</v>
      </c>
      <c r="AHJ4" s="454">
        <f>'Weekly Raw'!AHK9</f>
        <v>1566590244.9377749</v>
      </c>
      <c r="AHK4" s="454">
        <f>'Weekly Raw'!AHL9</f>
        <v>1695726080.6078415</v>
      </c>
      <c r="AHL4" s="454">
        <f>'Weekly Raw'!AHM9</f>
        <v>1890549165.6583712</v>
      </c>
      <c r="AHM4" s="454">
        <f>'Weekly Raw'!AHN9</f>
        <v>2083401513.5876725</v>
      </c>
      <c r="AHN4" s="454">
        <f>'Weekly Raw'!AHO9</f>
        <v>2357869205.8752031</v>
      </c>
      <c r="AHO4" s="454">
        <f>'Weekly Raw'!AHP9</f>
        <v>2499205488.6490178</v>
      </c>
      <c r="AHP4" s="454">
        <f>'Weekly Raw'!AHQ9</f>
        <v>2716488369.2477312</v>
      </c>
      <c r="AHQ4" s="454">
        <f>'Weekly Raw'!AHR9</f>
        <v>2901683530.1056614</v>
      </c>
      <c r="AHR4" s="454">
        <f>'Weekly Raw'!AHS9</f>
        <v>3153053714.4878387</v>
      </c>
      <c r="AHS4" s="454">
        <f>'Weekly Raw'!AHT9</f>
        <v>3550917061.2846179</v>
      </c>
      <c r="AHT4" s="454">
        <f>'Weekly Raw'!AHU9</f>
        <v>4244732154.9948778</v>
      </c>
      <c r="AHU4" s="454">
        <f>'Weekly Raw'!AHV9</f>
        <v>4568318035.3100424</v>
      </c>
      <c r="AHV4" s="454">
        <f>'Weekly Raw'!AHW9</f>
        <v>4905131740.1583004</v>
      </c>
      <c r="AHW4" s="454">
        <f>'Weekly Raw'!AHX9</f>
        <v>5699423738.3564205</v>
      </c>
      <c r="AHX4" s="454">
        <f>'Weekly Raw'!AHY9</f>
        <v>6459364626.9649515</v>
      </c>
      <c r="AHY4" s="454">
        <f>'Weekly Raw'!AHZ9</f>
        <v>6922428784.7896481</v>
      </c>
      <c r="AHZ4" s="454">
        <f>'Weekly Raw'!AIA9</f>
        <v>7291097027.919486</v>
      </c>
      <c r="AIA4" s="454">
        <f>'Weekly Raw'!AIB9</f>
        <v>7729299422.5833931</v>
      </c>
      <c r="AIB4" s="454">
        <f>'Weekly Raw'!AIC9</f>
        <v>8122568856.8885469</v>
      </c>
      <c r="AIC4" s="454">
        <f>'Weekly Raw'!AID9</f>
        <v>8847585148.3511906</v>
      </c>
      <c r="AID4" s="454">
        <f>'Weekly Raw'!AIE9</f>
        <v>9949361598.6390553</v>
      </c>
      <c r="AIE4" s="454">
        <f>'Weekly Raw'!AIF9</f>
        <v>10601618455.927786</v>
      </c>
      <c r="AIF4" s="454">
        <f>'Weekly Raw'!AIG9</f>
        <v>13101020033.882147</v>
      </c>
      <c r="AIG4" s="454">
        <f>'Weekly Raw'!AIH9</f>
        <v>15132351544.602308</v>
      </c>
      <c r="AIH4" s="454">
        <f>'Weekly Raw'!AII9</f>
        <v>17840621131.439178</v>
      </c>
      <c r="AII4" s="454">
        <f>'Weekly Raw'!AIJ9</f>
        <v>21831209765.549496</v>
      </c>
      <c r="AIJ4" s="454">
        <f>'Weekly Raw'!AIK9</f>
        <v>22831207496.415321</v>
      </c>
      <c r="AIK4" s="454">
        <f>'Weekly Raw'!AIL9</f>
        <v>23113763267.987003</v>
      </c>
      <c r="AIL4" s="454">
        <f>'Weekly Raw'!AIM9</f>
        <v>27724849055.760006</v>
      </c>
      <c r="AIM4" s="454">
        <f>'Weekly Raw'!AIN9</f>
        <v>35949406245.099998</v>
      </c>
      <c r="AIN4" s="454">
        <f>'Weekly Raw'!AIO9</f>
        <v>43536290178.62001</v>
      </c>
      <c r="AIO4" s="454">
        <f>'Weekly Raw'!AIP9</f>
        <v>60901444039.309998</v>
      </c>
      <c r="AIP4" s="454">
        <f>'Weekly Raw'!AIQ9</f>
        <v>62748276643.309998</v>
      </c>
      <c r="AIQ4" s="454">
        <f>'Weekly Raw'!AIR9</f>
        <v>75728805501.600006</v>
      </c>
      <c r="AIR4" s="454">
        <f>'Weekly Raw'!AIS9</f>
        <v>78702567791.669998</v>
      </c>
      <c r="AIS4" s="454">
        <f>'Weekly Raw'!AIT9</f>
        <v>84831791369.459991</v>
      </c>
      <c r="AIT4" s="454">
        <f>'Weekly Raw'!AIU9</f>
        <v>86745543941.429993</v>
      </c>
      <c r="AIU4" s="454">
        <f>'Weekly Raw'!AIV9</f>
        <v>104344490934.78003</v>
      </c>
      <c r="AIV4" s="454">
        <f>'Weekly Raw'!AIW9</f>
        <v>121278471078.13</v>
      </c>
      <c r="AIW4" s="454">
        <f>'Weekly Raw'!AIX9</f>
        <v>123288770719.87</v>
      </c>
      <c r="AIX4" s="454">
        <f>'Weekly Raw'!AIY9</f>
        <v>156707695307.99997</v>
      </c>
      <c r="AIY4" s="454">
        <f>'Weekly Raw'!AIZ9</f>
        <v>170495337848.00995</v>
      </c>
      <c r="AIZ4" s="454">
        <f>'Weekly Raw'!AJA9</f>
        <v>207849898238.46997</v>
      </c>
      <c r="AJA4" s="454">
        <f>'Weekly Raw'!AJB9</f>
        <v>243697050216.76004</v>
      </c>
      <c r="AJB4" s="454">
        <f>'Weekly Raw'!AJC9</f>
        <v>277357198153.80994</v>
      </c>
      <c r="AJC4" s="454">
        <f>'Weekly Raw'!AJD9</f>
        <v>347080051153.04004</v>
      </c>
      <c r="AJD4" s="454">
        <f>'Weekly Raw'!AJE9</f>
        <v>435323847619.32007</v>
      </c>
      <c r="AJE4" s="454">
        <f>'Weekly Raw'!AJF9</f>
        <v>508794235871.52014</v>
      </c>
      <c r="AJF4" s="454">
        <f>'Weekly Raw'!AJG9</f>
        <v>603839873938</v>
      </c>
      <c r="AJG4" s="454">
        <f>'Weekly Raw'!AJH9</f>
        <v>737820426892.03003</v>
      </c>
      <c r="AJH4" s="454">
        <f>'Weekly Raw'!AJI9</f>
        <v>978368208936.19019</v>
      </c>
      <c r="AJI4" s="454">
        <f>'Weekly Raw'!AJJ9</f>
        <v>1049760124329.7196</v>
      </c>
      <c r="AJJ4" s="454">
        <f>'Weekly Raw'!AJK9</f>
        <v>1280126399406.3901</v>
      </c>
      <c r="AJK4" s="454">
        <f>'Weekly Raw'!AJL9</f>
        <v>1435197543293.9199</v>
      </c>
      <c r="AJL4" s="454">
        <f>'Weekly Raw'!AJM9</f>
        <v>1871711226047.55</v>
      </c>
      <c r="AJM4" s="454">
        <f>'Weekly Raw'!AJN9</f>
        <v>2055727223024.3901</v>
      </c>
      <c r="AJN4" s="454">
        <f>'Weekly Raw'!AJO9</f>
        <v>2189331167907.3208</v>
      </c>
      <c r="AJO4" s="454">
        <f>'Weekly Raw'!AJP9</f>
        <v>2445985376852.5796</v>
      </c>
      <c r="AJP4" s="454">
        <f>'Weekly Raw'!AJQ9</f>
        <v>3079551574137.6997</v>
      </c>
      <c r="AJQ4" s="454">
        <f>'Weekly Raw'!AJR9</f>
        <v>3170427819257.4795</v>
      </c>
      <c r="AJR4" s="454">
        <f>'Weekly Raw'!AJS9</f>
        <v>3595070396494.5801</v>
      </c>
      <c r="AJS4" s="454">
        <f>'Weekly Raw'!AJT9</f>
        <v>3962126387545.6504</v>
      </c>
      <c r="AJT4" s="454">
        <f>'Weekly Raw'!AJU9</f>
        <v>4052094448737.5591</v>
      </c>
      <c r="AJU4" s="454">
        <f>'Weekly Raw'!AJV9</f>
        <v>4580794257497.7803</v>
      </c>
      <c r="AJV4" s="454">
        <f>'Weekly Raw'!AJW9</f>
        <v>4227038633842.6597</v>
      </c>
      <c r="AJW4" s="454">
        <f>'Weekly Raw'!AJX9</f>
        <v>4539780472547.1191</v>
      </c>
      <c r="AJX4" s="454">
        <f>'Weekly Raw'!AJY9</f>
        <v>4962870079605.9414</v>
      </c>
      <c r="AJY4" s="454">
        <f>'Weekly Raw'!AJZ9</f>
        <v>5168917690659.9795</v>
      </c>
      <c r="AJZ4" s="454">
        <f>'Weekly Raw'!AKA9</f>
        <v>5364358217961.5313</v>
      </c>
      <c r="AKA4" s="454">
        <f>'Weekly Raw'!AKB9</f>
        <v>5787572684734.6396</v>
      </c>
      <c r="AKB4" s="454">
        <f>'Weekly Raw'!AKC9</f>
        <v>6048750578949.4805</v>
      </c>
      <c r="AKC4" s="454">
        <f>'Weekly Raw'!AKD9</f>
        <v>6149495077236.4922</v>
      </c>
      <c r="AKD4" s="454">
        <f>'Weekly Raw'!AKE9</f>
        <v>6611138648780.9004</v>
      </c>
      <c r="AKE4" s="454">
        <f>'Weekly Raw'!AKF9</f>
        <v>6742679549128.2188</v>
      </c>
      <c r="AKF4" s="454">
        <f>'Weekly Raw'!AKG9</f>
        <v>7388883513140.2822</v>
      </c>
      <c r="AKG4" s="454">
        <f>'Weekly Raw'!AKH9</f>
        <v>7577841258748.6211</v>
      </c>
      <c r="AKH4" s="454">
        <f>'Weekly Raw'!AKI9</f>
        <v>8388664192032.1924</v>
      </c>
      <c r="AKI4" s="454">
        <f>'Weekly Raw'!AKJ9</f>
        <v>8699609788740.1416</v>
      </c>
      <c r="AKJ4" s="454">
        <f>'Weekly Raw'!AKK9</f>
        <v>9066239664604.1504</v>
      </c>
      <c r="AKK4" s="454">
        <f>'Weekly Raw'!AKL9</f>
        <v>9585844667564.9199</v>
      </c>
      <c r="AKL4" s="454">
        <f>'Weekly Raw'!AKM9</f>
        <v>10178152131971.262</v>
      </c>
      <c r="AKM4" s="454">
        <f>'Weekly Raw'!AKN9</f>
        <v>10660124524903.393</v>
      </c>
      <c r="AKN4" s="454">
        <f>'Weekly Raw'!AKO9</f>
        <v>10505087726476.631</v>
      </c>
      <c r="AKO4" s="454">
        <f>'Weekly Raw'!AKP9</f>
        <v>11297022803841.564</v>
      </c>
      <c r="AKP4" s="454">
        <f>'Weekly Raw'!AKQ9</f>
        <v>11742670468893.934</v>
      </c>
      <c r="AKQ4" s="454">
        <f>'Weekly Raw'!AKR9</f>
        <v>12206455989508.75</v>
      </c>
      <c r="AKR4" s="454">
        <f>'Weekly Raw'!AKS9</f>
        <v>12389229689359.734</v>
      </c>
      <c r="AKS4" s="454">
        <f>'Weekly Raw'!AKT9</f>
        <v>12531326968845.678</v>
      </c>
      <c r="AKT4" s="454">
        <f>'Weekly Raw'!AKU9</f>
        <v>13518056878314.885</v>
      </c>
      <c r="AKU4" s="454">
        <f>'Weekly Raw'!AKV9</f>
        <v>15467802078051.568</v>
      </c>
      <c r="AKV4" s="454">
        <f>'Weekly Raw'!AKW9</f>
        <v>17665025051272.352</v>
      </c>
      <c r="AKW4" s="454">
        <f>'Weekly Raw'!AKX9</f>
        <v>18590715019476.395</v>
      </c>
      <c r="AKX4" s="454">
        <f>'Weekly Raw'!AKY9</f>
        <v>18689061762464.281</v>
      </c>
      <c r="AKY4" s="454">
        <f>'Weekly Raw'!AKZ9</f>
        <v>20298718613136.723</v>
      </c>
      <c r="AKZ4" s="454">
        <f>'Weekly Raw'!ALA9</f>
        <v>25302125298585.961</v>
      </c>
      <c r="ALA4" s="454">
        <f>'Weekly Raw'!ALB9</f>
        <v>25038455600768.023</v>
      </c>
      <c r="ALB4" s="454">
        <f>'Weekly Raw'!ALC9</f>
        <v>27719471725921.387</v>
      </c>
      <c r="ALC4" s="454">
        <f>'Weekly Raw'!ALD9</f>
        <v>30155540819067.5</v>
      </c>
      <c r="ALD4" s="454">
        <f>'Weekly Raw'!ALE9</f>
        <v>32088710511719.844</v>
      </c>
      <c r="ALE4" s="454">
        <f>'Weekly Raw'!ALF9</f>
        <v>32449330443881.086</v>
      </c>
      <c r="ALF4" s="454">
        <f>'Weekly Raw'!ALG9</f>
        <v>32211100156959.301</v>
      </c>
      <c r="ALG4" s="454">
        <f>'Weekly Raw'!ALH9</f>
        <v>34283752161687.902</v>
      </c>
      <c r="ALH4" s="454">
        <f>'Weekly Raw'!ALI9</f>
        <v>36268998992187.617</v>
      </c>
      <c r="ALI4" s="454">
        <f>'Weekly Raw'!ALJ9</f>
        <v>38282990543398.758</v>
      </c>
      <c r="ALJ4" s="454">
        <f>'Weekly Raw'!ALK9</f>
        <v>38875291519774.047</v>
      </c>
      <c r="ALK4" s="454">
        <f>'Weekly Raw'!ALL9</f>
        <v>40506602283327.523</v>
      </c>
      <c r="ALL4" s="454">
        <f>'Weekly Raw'!ALM9</f>
        <v>42050528605929.961</v>
      </c>
      <c r="ALM4" s="454">
        <f>'Weekly Raw'!ALN9</f>
        <v>45265733587611.805</v>
      </c>
      <c r="ALN4" s="454">
        <f>'Weekly Raw'!ALO9</f>
        <v>44737953941174.109</v>
      </c>
      <c r="ALO4" s="454">
        <f>'Weekly Raw'!ALP9</f>
        <v>45319835111302.211</v>
      </c>
      <c r="ALP4" s="454">
        <f>'Weekly Raw'!ALQ9</f>
        <v>46928498917035.289</v>
      </c>
      <c r="ALQ4" s="454">
        <f>'Weekly Raw'!ALR9</f>
        <v>52875344057741.094</v>
      </c>
      <c r="ALR4" s="454">
        <f>'Weekly Raw'!ALS9</f>
        <v>54867433268135.109</v>
      </c>
      <c r="ALS4" s="454">
        <f>'Weekly Raw'!ALT9</f>
        <v>56836254798415.203</v>
      </c>
      <c r="ALT4" s="454">
        <f>'Weekly Raw'!ALU9</f>
        <v>59993014807967.594</v>
      </c>
      <c r="ALU4" s="454">
        <f>'Weekly Raw'!ALV9</f>
        <v>62867138163722.484</v>
      </c>
      <c r="ALV4" s="454">
        <f>'Weekly Raw'!ALW9</f>
        <v>66774950453524.594</v>
      </c>
      <c r="ALW4" s="454">
        <f>'Weekly Raw'!ALX9</f>
        <v>70756245868720.75</v>
      </c>
      <c r="ALX4" s="454">
        <f>'Weekly Raw'!ALY9</f>
        <v>76041743885317.984</v>
      </c>
      <c r="ALY4" s="454">
        <f>'Weekly Raw'!ALZ9</f>
        <v>79720019506756.984</v>
      </c>
      <c r="ALZ4" s="454">
        <f>'Weekly Raw'!AMA9</f>
        <v>86686817296223.281</v>
      </c>
      <c r="AMA4" s="454">
        <f>'Weekly Raw'!AMB9</f>
        <v>88809783725335.188</v>
      </c>
      <c r="AMB4" s="454">
        <f>'Weekly Raw'!AMC9</f>
        <v>91392380147148.625</v>
      </c>
      <c r="AMC4" s="454">
        <f>'Weekly Raw'!AMD9</f>
        <v>92938532608766.484</v>
      </c>
      <c r="AMD4" s="454">
        <f>'Weekly Raw'!AME9</f>
        <v>101808971284458.16</v>
      </c>
      <c r="AME4" s="454">
        <f>'Weekly Raw'!AMF9</f>
        <v>108433738045187.45</v>
      </c>
      <c r="AMF4" s="454">
        <f>'Weekly Raw'!AMG9</f>
        <v>111769992559936.08</v>
      </c>
      <c r="AMG4" s="454">
        <f>'Weekly Raw'!AMH9</f>
        <v>112390382422387.83</v>
      </c>
      <c r="AMH4" s="454">
        <f>'Weekly Raw'!AMI9</f>
        <v>118193827175186.89</v>
      </c>
      <c r="AMI4" s="454">
        <f>'Weekly Raw'!AMJ9</f>
        <v>125319143794044.88</v>
      </c>
      <c r="AMJ4" s="454">
        <f>'Weekly Raw'!AMK9</f>
        <v>124338810366905.78</v>
      </c>
      <c r="AMK4" s="454">
        <f>'Weekly Raw'!AML9</f>
        <v>126692530684234.27</v>
      </c>
      <c r="AML4" s="454">
        <f>'Weekly Raw'!AMM9</f>
        <v>130958920275340.58</v>
      </c>
      <c r="AMM4" s="454">
        <f>'Weekly Raw'!AMN9</f>
        <v>133885804132708.02</v>
      </c>
      <c r="AMN4" s="454">
        <f>'Weekly Raw'!AMO9</f>
        <v>141692584993915.03</v>
      </c>
      <c r="AMO4" s="454">
        <f>'Weekly Raw'!AMP9</f>
        <v>143869310565032.06</v>
      </c>
      <c r="AMP4" s="454">
        <f>'Weekly Raw'!AMQ9</f>
        <v>147308623224581.09</v>
      </c>
      <c r="AMQ4" s="454">
        <f>'Weekly Raw'!AMR9</f>
        <v>148947032836292.75</v>
      </c>
      <c r="AMR4" s="454">
        <f>'Weekly Raw'!AMS9</f>
        <v>162530895564370.66</v>
      </c>
      <c r="AMS4" s="454">
        <f>'Weekly Raw'!AMT9</f>
        <v>155662018830028.25</v>
      </c>
      <c r="AMT4" s="454">
        <f>'Weekly Raw'!AMU9</f>
        <v>165666868378329.53</v>
      </c>
      <c r="AMU4" s="454">
        <f>'Weekly Raw'!AMV9</f>
        <v>172965127553765.44</v>
      </c>
      <c r="AMV4" s="454">
        <f>'Weekly Raw'!AMW9</f>
        <v>186741936748753.72</v>
      </c>
      <c r="AMW4" s="454">
        <f>'Weekly Raw'!AMX9</f>
        <v>242475538967732.72</v>
      </c>
      <c r="AMX4" s="454">
        <f>'Weekly Raw'!AMY9</f>
        <v>245434057897262</v>
      </c>
      <c r="AMY4" s="454">
        <f>'Weekly Raw'!AMZ9</f>
        <v>280120397987808.94</v>
      </c>
      <c r="AMZ4" s="454">
        <f>'Weekly Raw'!ANA9</f>
        <v>303358358341858.13</v>
      </c>
      <c r="ANA4" s="454">
        <f>'Weekly Raw'!ANB9</f>
        <v>320321706983812</v>
      </c>
      <c r="ANB4" s="454">
        <f>'Weekly Raw'!ANC9</f>
        <v>356660201403868</v>
      </c>
      <c r="ANC4" s="454">
        <f>'Weekly Raw'!AND9</f>
        <v>415137859556235.69</v>
      </c>
      <c r="AND4" s="454">
        <f>'Weekly Raw'!ANE9</f>
        <v>395188898616409.5</v>
      </c>
      <c r="ANE4" s="454">
        <f>'Weekly Raw'!ANF9</f>
        <v>421704062526957.75</v>
      </c>
      <c r="ANF4" s="454">
        <f>'Weekly Raw'!ANG9</f>
        <v>415233902038312.25</v>
      </c>
      <c r="ANG4" s="454">
        <f>'Weekly Raw'!ANH9</f>
        <v>426290730368266.38</v>
      </c>
      <c r="ANH4" s="454">
        <f>'Weekly Raw'!ANI9</f>
        <v>447839759489895.63</v>
      </c>
      <c r="ANI4" s="454">
        <f>'Weekly Raw'!ANJ9</f>
        <v>455311230939765.06</v>
      </c>
      <c r="ANJ4" s="454">
        <f>'Weekly Raw'!ANK9</f>
        <v>468107216882875.38</v>
      </c>
      <c r="ANK4" s="454">
        <f>'Weekly Raw'!ANL9</f>
        <v>449152605862210.56</v>
      </c>
      <c r="ANL4" s="454">
        <f>'Weekly Raw'!ANM9</f>
        <v>514169973965962.88</v>
      </c>
      <c r="ANM4" s="454">
        <f>'Weekly Raw'!ANN9</f>
        <v>525551780555285.56</v>
      </c>
      <c r="ANN4" s="454">
        <f>'Weekly Raw'!ANO9</f>
        <v>520936484403076.31</v>
      </c>
      <c r="ANO4" s="454">
        <f>'Weekly Raw'!ANP9</f>
        <v>477209669764546.38</v>
      </c>
      <c r="ANP4" s="454">
        <f>'Weekly Raw'!ANQ9</f>
        <v>544167468266181.13</v>
      </c>
      <c r="ANQ4" s="454">
        <f>'Weekly Raw'!ANR9</f>
        <v>561740270464730.13</v>
      </c>
      <c r="ANR4" s="454">
        <f>'Weekly Raw'!ANS9</f>
        <v>620082192454213.38</v>
      </c>
      <c r="ANS4" s="454">
        <f>'Weekly Raw'!ANT9</f>
        <v>613912235304785.5</v>
      </c>
      <c r="ANT4" s="454">
        <f>'Weekly Raw'!ANU9</f>
        <v>598564123411485.25</v>
      </c>
      <c r="ANU4" s="454">
        <f>'Weekly Raw'!ANV9</f>
        <v>671957568374692.13</v>
      </c>
      <c r="ANV4" s="454">
        <f>'Weekly Raw'!ANW9</f>
        <v>767331220244775.75</v>
      </c>
      <c r="ANW4" s="454">
        <f>'Weekly Raw'!ANX9</f>
        <v>683057592063962.5</v>
      </c>
      <c r="ANX4" s="454">
        <f>'Weekly Raw'!ANY9</f>
        <v>822371961598504</v>
      </c>
      <c r="ANY4" s="454">
        <f>'Weekly Raw'!ANZ9</f>
        <v>850539454364740.88</v>
      </c>
      <c r="ANZ4" s="454">
        <f>'Weekly Raw'!AOA9</f>
        <v>980701421076432.5</v>
      </c>
      <c r="AOA4" s="454">
        <f>'Weekly Raw'!AOB9</f>
        <v>1014072127002205.6</v>
      </c>
      <c r="AOB4" s="454">
        <f>'Weekly Raw'!AOC9</f>
        <v>1015020088158973</v>
      </c>
      <c r="AOC4" s="454">
        <f>'Weekly Raw'!AOD9</f>
        <v>1093136074399702.3</v>
      </c>
      <c r="AOD4" s="454">
        <f>'Weekly Raw'!AOE9</f>
        <v>1099334201175327.5</v>
      </c>
      <c r="AOE4" s="454">
        <f>'Weekly Raw'!AOF9</f>
        <v>1175074340368643.5</v>
      </c>
      <c r="AOF4" s="454">
        <f>'Weekly Raw'!AOG9</f>
        <v>1190098358455453.3</v>
      </c>
      <c r="AOG4" s="454">
        <f>'Weekly Raw'!AOH9</f>
        <v>1187828711006509.8</v>
      </c>
      <c r="AOH4" s="454">
        <f>'Weekly Raw'!AOI9</f>
        <v>1133202947562734.5</v>
      </c>
      <c r="AOI4" s="454">
        <f>'Weekly Raw'!AOJ9</f>
        <v>1248273160010938.5</v>
      </c>
      <c r="AOJ4" s="454">
        <f>'Weekly Raw'!AOK9</f>
        <v>1319488292164472.5</v>
      </c>
      <c r="AOK4" s="454">
        <f>'Weekly Raw'!AOL9</f>
        <v>1272123027501319</v>
      </c>
      <c r="AOL4" s="454">
        <f>'Weekly Raw'!AOM9</f>
        <v>1208306183046027.8</v>
      </c>
      <c r="AOM4" s="454">
        <f>'Weekly Raw'!AON9</f>
        <v>1237988672709549.3</v>
      </c>
      <c r="AON4" s="454">
        <f>'Weekly Raw'!AOO9</f>
        <v>1323893406586353</v>
      </c>
      <c r="AOO4" s="454">
        <f>'Weekly Raw'!AOP9</f>
        <v>1241169086439482.3</v>
      </c>
      <c r="AOP4" s="454">
        <f>'Weekly Raw'!AOQ9</f>
        <v>1322566610872501.5</v>
      </c>
      <c r="AOQ4" s="454">
        <f>'Weekly Raw'!AOR9</f>
        <v>1360235777228937</v>
      </c>
      <c r="AOR4" s="454">
        <f>'Weekly Raw'!AOS9</f>
        <v>0</v>
      </c>
      <c r="AOS4" s="454">
        <f>'Weekly Raw'!AOT9</f>
        <v>0</v>
      </c>
      <c r="AOT4" s="454">
        <f>'Weekly Raw'!AOU9</f>
        <v>0</v>
      </c>
      <c r="AOU4" s="454">
        <f>'Weekly Raw'!AOV9</f>
        <v>0</v>
      </c>
      <c r="AOV4" s="454">
        <f>'Weekly Raw'!AOW9</f>
        <v>0</v>
      </c>
      <c r="AOW4" s="454">
        <f>'Weekly Raw'!AOX9</f>
        <v>0</v>
      </c>
      <c r="AOX4" s="454">
        <f>'Weekly Raw'!AOY9</f>
        <v>0</v>
      </c>
    </row>
    <row r="5" spans="1:1090" x14ac:dyDescent="0.15">
      <c r="A5" s="454" t="s">
        <v>1400</v>
      </c>
      <c r="B5" s="454">
        <f>'Weekly Raw'!C10</f>
        <v>160320.34</v>
      </c>
      <c r="C5" s="454">
        <f>'Weekly Raw'!D10</f>
        <v>161800.28</v>
      </c>
      <c r="D5" s="454">
        <f>'Weekly Raw'!E10</f>
        <v>156764.81</v>
      </c>
      <c r="E5" s="454">
        <f>'Weekly Raw'!F10</f>
        <v>157575.03</v>
      </c>
      <c r="F5" s="454">
        <f>'Weekly Raw'!G10</f>
        <v>153986.78</v>
      </c>
      <c r="G5" s="454">
        <f>'Weekly Raw'!H10</f>
        <v>158677.89000000001</v>
      </c>
      <c r="H5" s="454">
        <f>'Weekly Raw'!I10</f>
        <v>159142.71</v>
      </c>
      <c r="I5" s="454">
        <f>'Weekly Raw'!J10</f>
        <v>158856.60999999999</v>
      </c>
      <c r="J5" s="454">
        <f>'Weekly Raw'!K10</f>
        <v>158247</v>
      </c>
      <c r="K5" s="454">
        <f>'Weekly Raw'!L10</f>
        <v>154627.16</v>
      </c>
      <c r="L5" s="454">
        <f>'Weekly Raw'!M10</f>
        <v>151132.04</v>
      </c>
      <c r="M5" s="454">
        <f>'Weekly Raw'!N10</f>
        <v>152467.68</v>
      </c>
      <c r="N5" s="454">
        <f>'Weekly Raw'!O10</f>
        <v>156743.79</v>
      </c>
      <c r="O5" s="454">
        <f>'Weekly Raw'!P10</f>
        <v>152430.89000000001</v>
      </c>
      <c r="P5" s="454">
        <f>'Weekly Raw'!Q10</f>
        <v>152034.20000000001</v>
      </c>
      <c r="Q5" s="454">
        <f>'Weekly Raw'!R10</f>
        <v>153244.26</v>
      </c>
      <c r="R5" s="454">
        <f>'Weekly Raw'!S10</f>
        <v>151736.46</v>
      </c>
      <c r="S5" s="454">
        <f>'Weekly Raw'!T10</f>
        <v>151975.79999999999</v>
      </c>
      <c r="T5" s="454">
        <f>'Weekly Raw'!U10</f>
        <v>149115.92000000001</v>
      </c>
      <c r="U5" s="454">
        <f>'Weekly Raw'!V10</f>
        <v>148324.72</v>
      </c>
      <c r="V5" s="454">
        <f>'Weekly Raw'!W10</f>
        <v>147281.91</v>
      </c>
      <c r="W5" s="454">
        <f>'Weekly Raw'!X10</f>
        <v>144915.71</v>
      </c>
      <c r="X5" s="454">
        <f>'Weekly Raw'!Y10</f>
        <v>145014.76999999999</v>
      </c>
      <c r="Y5" s="454">
        <f>'Weekly Raw'!Z10</f>
        <v>146378.35</v>
      </c>
      <c r="Z5" s="454">
        <f>'Weekly Raw'!AA10</f>
        <v>148382.78</v>
      </c>
      <c r="AA5" s="454">
        <f>'Weekly Raw'!AB10</f>
        <v>149349.01999999999</v>
      </c>
      <c r="AB5" s="454">
        <f>'Weekly Raw'!AC10</f>
        <v>147150.26999999999</v>
      </c>
      <c r="AC5" s="454">
        <f>'Weekly Raw'!AD10</f>
        <v>148680.59</v>
      </c>
      <c r="AD5" s="454">
        <f>'Weekly Raw'!AE10</f>
        <v>145567.04999999999</v>
      </c>
      <c r="AE5" s="454">
        <f>'Weekly Raw'!AF10</f>
        <v>149912.32000000001</v>
      </c>
      <c r="AF5" s="454">
        <f>'Weekly Raw'!AG10</f>
        <v>152978.85999999999</v>
      </c>
      <c r="AG5" s="454">
        <f>'Weekly Raw'!AH10</f>
        <v>151868.13</v>
      </c>
      <c r="AH5" s="454">
        <f>'Weekly Raw'!AI10</f>
        <v>149607.49</v>
      </c>
      <c r="AI5" s="454">
        <f>'Weekly Raw'!AJ10</f>
        <v>149855.71</v>
      </c>
      <c r="AJ5" s="454">
        <f>'Weekly Raw'!AK10</f>
        <v>150404.75</v>
      </c>
      <c r="AK5" s="454">
        <f>'Weekly Raw'!AL10</f>
        <v>147211.32</v>
      </c>
      <c r="AL5" s="454">
        <f>'Weekly Raw'!AM10</f>
        <v>148667.54</v>
      </c>
      <c r="AM5" s="454">
        <f>'Weekly Raw'!AN10</f>
        <v>146368.25</v>
      </c>
      <c r="AN5" s="454">
        <f>'Weekly Raw'!AO10</f>
        <v>147987.99</v>
      </c>
      <c r="AO5" s="454">
        <f>'Weekly Raw'!AP10</f>
        <v>148788.47</v>
      </c>
      <c r="AP5" s="454">
        <f>'Weekly Raw'!AQ10</f>
        <v>148837.26</v>
      </c>
      <c r="AQ5" s="454">
        <f>'Weekly Raw'!AR10</f>
        <v>147399.57999999999</v>
      </c>
      <c r="AR5" s="454">
        <f>'Weekly Raw'!AS10</f>
        <v>146951.99</v>
      </c>
      <c r="AS5" s="454">
        <f>'Weekly Raw'!AT10</f>
        <v>146407.13</v>
      </c>
      <c r="AT5" s="454">
        <f>'Weekly Raw'!AU10</f>
        <v>147657.21</v>
      </c>
      <c r="AU5" s="454">
        <f>'Weekly Raw'!AV10</f>
        <v>151078.17000000001</v>
      </c>
      <c r="AV5" s="454">
        <f>'Weekly Raw'!AW10</f>
        <v>154547.92000000001</v>
      </c>
      <c r="AW5" s="454">
        <f>'Weekly Raw'!AX10</f>
        <v>164671.25</v>
      </c>
      <c r="AX5" s="454">
        <f>'Weekly Raw'!AY10</f>
        <v>168026.49</v>
      </c>
      <c r="AY5" s="454">
        <f>'Weekly Raw'!AZ10</f>
        <v>172159.64</v>
      </c>
      <c r="AZ5" s="454">
        <f>'Weekly Raw'!BA10</f>
        <v>169486.52</v>
      </c>
      <c r="BA5" s="454">
        <f>'Weekly Raw'!BB10</f>
        <v>169958.9</v>
      </c>
      <c r="BB5" s="454">
        <f>'Weekly Raw'!BC10</f>
        <v>166149.99</v>
      </c>
      <c r="BC5" s="454">
        <f>'Weekly Raw'!BD10</f>
        <v>163542.35999999999</v>
      </c>
      <c r="BD5" s="454">
        <f>'Weekly Raw'!BE10</f>
        <v>161277.45000000001</v>
      </c>
      <c r="BE5" s="454">
        <f>'Weekly Raw'!BF10</f>
        <v>160169.93</v>
      </c>
      <c r="BF5" s="454">
        <f>'Weekly Raw'!BG10</f>
        <v>159563.54999999999</v>
      </c>
      <c r="BG5" s="454">
        <f>'Weekly Raw'!BH10</f>
        <v>155642.97</v>
      </c>
      <c r="BH5" s="454">
        <f>'Weekly Raw'!BI10</f>
        <v>154191.51</v>
      </c>
      <c r="BI5" s="454">
        <f>'Weekly Raw'!BJ10</f>
        <v>150257.60999999999</v>
      </c>
      <c r="BJ5" s="454">
        <f>'Weekly Raw'!BK10</f>
        <v>150127.5</v>
      </c>
      <c r="BK5" s="454">
        <f>'Weekly Raw'!BL10</f>
        <v>148522.35999999999</v>
      </c>
      <c r="BL5" s="454">
        <f>'Weekly Raw'!BM10</f>
        <v>146881.15</v>
      </c>
      <c r="BM5" s="454">
        <f>'Weekly Raw'!BN10</f>
        <v>146380.88</v>
      </c>
      <c r="BN5" s="454">
        <f>'Weekly Raw'!BO10</f>
        <v>147208.68</v>
      </c>
      <c r="BO5" s="454">
        <f>'Weekly Raw'!BP10</f>
        <v>145964.62</v>
      </c>
      <c r="BP5" s="454">
        <f>'Weekly Raw'!BQ10</f>
        <v>148814.85</v>
      </c>
      <c r="BQ5" s="454">
        <f>'Weekly Raw'!BR10</f>
        <v>147082.56</v>
      </c>
      <c r="BR5" s="454">
        <f>'Weekly Raw'!BS10</f>
        <v>145210.26999999999</v>
      </c>
      <c r="BS5" s="454">
        <f>'Weekly Raw'!BT10</f>
        <v>147362.56</v>
      </c>
      <c r="BT5" s="454">
        <f>'Weekly Raw'!BU10</f>
        <v>148812.91</v>
      </c>
      <c r="BU5" s="454">
        <f>'Weekly Raw'!BV10</f>
        <v>149469.04999999999</v>
      </c>
      <c r="BV5" s="454">
        <f>'Weekly Raw'!BW10</f>
        <v>150214.67000000001</v>
      </c>
      <c r="BW5" s="454">
        <f>'Weekly Raw'!BX10</f>
        <v>149380.26999999999</v>
      </c>
      <c r="BX5" s="454">
        <f>'Weekly Raw'!BY10</f>
        <v>148609.51999999999</v>
      </c>
      <c r="BY5" s="454">
        <f>'Weekly Raw'!BZ10</f>
        <v>150410.26999999999</v>
      </c>
      <c r="BZ5" s="454">
        <f>'Weekly Raw'!CA10</f>
        <v>150837.38</v>
      </c>
      <c r="CA5" s="454">
        <f>'Weekly Raw'!CB10</f>
        <v>152727.60999999999</v>
      </c>
      <c r="CB5" s="454">
        <f>'Weekly Raw'!CC10</f>
        <v>153814.9</v>
      </c>
      <c r="CC5" s="454">
        <f>'Weekly Raw'!CD10</f>
        <v>155385.21</v>
      </c>
      <c r="CD5" s="454">
        <f>'Weekly Raw'!CE10</f>
        <v>158005.85</v>
      </c>
      <c r="CE5" s="454">
        <f>'Weekly Raw'!CF10</f>
        <v>162198.26999999999</v>
      </c>
      <c r="CF5" s="454">
        <f>'Weekly Raw'!CG10</f>
        <v>162139.88</v>
      </c>
      <c r="CG5" s="454">
        <f>'Weekly Raw'!CH10</f>
        <v>161957.5</v>
      </c>
      <c r="CH5" s="454">
        <f>'Weekly Raw'!CI10</f>
        <v>163212.74</v>
      </c>
      <c r="CI5" s="454">
        <f>'Weekly Raw'!CJ10</f>
        <v>162939.82999999999</v>
      </c>
      <c r="CJ5" s="454">
        <f>'Weekly Raw'!CK10</f>
        <v>160834.76999999999</v>
      </c>
      <c r="CK5" s="454">
        <f>'Weekly Raw'!CL10</f>
        <v>161234.29</v>
      </c>
      <c r="CL5" s="454">
        <f>'Weekly Raw'!CM10</f>
        <v>159626.35</v>
      </c>
      <c r="CM5" s="454">
        <f>'Weekly Raw'!CN10</f>
        <v>157677.41</v>
      </c>
      <c r="CN5" s="454">
        <f>'Weekly Raw'!CO10</f>
        <v>160871.74</v>
      </c>
      <c r="CO5" s="454">
        <f>'Weekly Raw'!CP10</f>
        <v>161603.88</v>
      </c>
      <c r="CP5" s="454">
        <f>'Weekly Raw'!CQ10</f>
        <v>163584.6</v>
      </c>
      <c r="CQ5" s="454">
        <f>'Weekly Raw'!CR10</f>
        <v>161509.79999999999</v>
      </c>
      <c r="CR5" s="454">
        <f>'Weekly Raw'!CS10</f>
        <v>162825.73000000001</v>
      </c>
      <c r="CS5" s="454">
        <f>'Weekly Raw'!CT10</f>
        <v>164537.71</v>
      </c>
      <c r="CT5" s="454">
        <f>'Weekly Raw'!CU10</f>
        <v>168232.35</v>
      </c>
      <c r="CU5" s="454">
        <f>'Weekly Raw'!CV10</f>
        <v>174869.78</v>
      </c>
      <c r="CV5" s="454">
        <f>'Weekly Raw'!CW10</f>
        <v>177928.61</v>
      </c>
      <c r="CW5" s="454">
        <f>'Weekly Raw'!CX10</f>
        <v>189005.67</v>
      </c>
      <c r="CX5" s="454">
        <f>'Weekly Raw'!CY10</f>
        <v>193388.09</v>
      </c>
      <c r="CY5" s="454">
        <f>'Weekly Raw'!CZ10</f>
        <v>196055.94</v>
      </c>
      <c r="CZ5" s="454">
        <f>'Weekly Raw'!DA10</f>
        <v>193599.63</v>
      </c>
      <c r="DA5" s="454">
        <f>'Weekly Raw'!DB10</f>
        <v>196382.5</v>
      </c>
      <c r="DB5" s="454">
        <f>'Weekly Raw'!DC10</f>
        <v>193737.08</v>
      </c>
      <c r="DC5" s="454">
        <f>'Weekly Raw'!DD10</f>
        <v>190828.64</v>
      </c>
      <c r="DD5" s="454">
        <f>'Weekly Raw'!DE10</f>
        <v>185137.24</v>
      </c>
      <c r="DE5" s="454">
        <f>'Weekly Raw'!DF10</f>
        <v>183769.23</v>
      </c>
      <c r="DF5" s="454">
        <f>'Weekly Raw'!DG10</f>
        <v>187216.39</v>
      </c>
      <c r="DG5" s="454">
        <f>'Weekly Raw'!DH10</f>
        <v>185902.66</v>
      </c>
      <c r="DH5" s="454">
        <f>'Weekly Raw'!DI10</f>
        <v>185881.68</v>
      </c>
      <c r="DI5" s="454">
        <f>'Weekly Raw'!DJ10</f>
        <v>185899.07</v>
      </c>
      <c r="DJ5" s="454">
        <f>'Weekly Raw'!DK10</f>
        <v>190871.17</v>
      </c>
      <c r="DK5" s="454">
        <f>'Weekly Raw'!DL10</f>
        <v>190509.3</v>
      </c>
      <c r="DL5" s="454">
        <f>'Weekly Raw'!DM10</f>
        <v>189536.79</v>
      </c>
      <c r="DM5" s="454">
        <f>'Weekly Raw'!DN10</f>
        <v>187945.12</v>
      </c>
      <c r="DN5" s="454">
        <f>'Weekly Raw'!DO10</f>
        <v>193325.09</v>
      </c>
      <c r="DO5" s="454">
        <f>'Weekly Raw'!DP10</f>
        <v>191815.66</v>
      </c>
      <c r="DP5" s="454">
        <f>'Weekly Raw'!DQ10</f>
        <v>192322.65</v>
      </c>
      <c r="DQ5" s="454">
        <f>'Weekly Raw'!DR10</f>
        <v>193850.52</v>
      </c>
      <c r="DR5" s="454">
        <f>'Weekly Raw'!DS10</f>
        <v>195947.82</v>
      </c>
      <c r="DS5" s="454">
        <f>'Weekly Raw'!DT10</f>
        <v>198876.44</v>
      </c>
      <c r="DT5" s="454">
        <f>'Weekly Raw'!DU10</f>
        <v>201424.92</v>
      </c>
      <c r="DU5" s="454">
        <f>'Weekly Raw'!DV10</f>
        <v>204211.65</v>
      </c>
      <c r="DV5" s="454">
        <f>'Weekly Raw'!DW10</f>
        <v>207361.15</v>
      </c>
      <c r="DW5" s="454">
        <f>'Weekly Raw'!DX10</f>
        <v>212303.04</v>
      </c>
      <c r="DX5" s="454">
        <f>'Weekly Raw'!DY10</f>
        <v>212753.58</v>
      </c>
      <c r="DY5" s="454">
        <f>'Weekly Raw'!DZ10</f>
        <v>214226.44</v>
      </c>
      <c r="DZ5" s="454">
        <f>'Weekly Raw'!EA10</f>
        <v>212584.63</v>
      </c>
      <c r="EA5" s="454">
        <f>'Weekly Raw'!EB10</f>
        <v>219010.68</v>
      </c>
      <c r="EB5" s="454">
        <f>'Weekly Raw'!EC10</f>
        <v>223122.28</v>
      </c>
      <c r="EC5" s="454">
        <f>'Weekly Raw'!ED10</f>
        <v>225301.26</v>
      </c>
      <c r="ED5" s="454">
        <f>'Weekly Raw'!EE10</f>
        <v>227938.7</v>
      </c>
      <c r="EE5" s="454">
        <f>'Weekly Raw'!EF10</f>
        <v>232287.81</v>
      </c>
      <c r="EF5" s="454">
        <f>'Weekly Raw'!EG10</f>
        <v>239502.02</v>
      </c>
      <c r="EG5" s="454">
        <f>'Weekly Raw'!EH10</f>
        <v>229942.24</v>
      </c>
      <c r="EH5" s="454">
        <f>'Weekly Raw'!EI10</f>
        <v>231362.02</v>
      </c>
      <c r="EI5" s="454">
        <f>'Weekly Raw'!EJ10</f>
        <v>232784.04</v>
      </c>
      <c r="EJ5" s="454">
        <f>'Weekly Raw'!EK10</f>
        <v>237885.55</v>
      </c>
      <c r="EK5" s="454">
        <f>'Weekly Raw'!EL10</f>
        <v>235532.32</v>
      </c>
      <c r="EL5" s="454">
        <f>'Weekly Raw'!EM10</f>
        <v>238347.23</v>
      </c>
      <c r="EM5" s="454">
        <f>'Weekly Raw'!EN10</f>
        <v>241587.39</v>
      </c>
      <c r="EN5" s="454">
        <f>'Weekly Raw'!EO10</f>
        <v>244081.67</v>
      </c>
      <c r="EO5" s="454">
        <f>'Weekly Raw'!EP10</f>
        <v>245339.98</v>
      </c>
      <c r="EP5" s="454">
        <f>'Weekly Raw'!EQ10</f>
        <v>244287.71</v>
      </c>
      <c r="EQ5" s="454">
        <f>'Weekly Raw'!ER10</f>
        <v>243091.91</v>
      </c>
      <c r="ER5" s="454">
        <f>'Weekly Raw'!ES10</f>
        <v>247436.62</v>
      </c>
      <c r="ES5" s="454">
        <f>'Weekly Raw'!ET10</f>
        <v>255993.73</v>
      </c>
      <c r="ET5" s="454">
        <f>'Weekly Raw'!EU10</f>
        <v>261722.52</v>
      </c>
      <c r="EU5" s="454">
        <f>'Weekly Raw'!EV10</f>
        <v>274278.40000000002</v>
      </c>
      <c r="EV5" s="454">
        <f>'Weekly Raw'!EW10</f>
        <v>281158.34999999998</v>
      </c>
      <c r="EW5" s="454">
        <f>'Weekly Raw'!EX10</f>
        <v>293969.57</v>
      </c>
      <c r="EX5" s="454">
        <f>'Weekly Raw'!EY10</f>
        <v>292766.2</v>
      </c>
      <c r="EY5" s="454">
        <f>'Weekly Raw'!EZ10</f>
        <v>299738.02</v>
      </c>
      <c r="EZ5" s="454">
        <f>'Weekly Raw'!FA10</f>
        <v>306417.8</v>
      </c>
      <c r="FA5" s="454">
        <f>'Weekly Raw'!FB10</f>
        <v>309936.36</v>
      </c>
      <c r="FB5" s="454">
        <f>'Weekly Raw'!FC10</f>
        <v>307348.40999999997</v>
      </c>
      <c r="FC5" s="454">
        <f>'Weekly Raw'!FD10</f>
        <v>304833.39</v>
      </c>
      <c r="FD5" s="454">
        <f>'Weekly Raw'!FE10</f>
        <v>302334.73</v>
      </c>
      <c r="FE5" s="454">
        <f>'Weekly Raw'!FF10</f>
        <v>302578.39</v>
      </c>
      <c r="FF5" s="454">
        <f>'Weekly Raw'!FG10</f>
        <v>302315.09000000003</v>
      </c>
      <c r="FG5" s="454">
        <f>'Weekly Raw'!FH10</f>
        <v>306485.68</v>
      </c>
      <c r="FH5" s="454">
        <f>'Weekly Raw'!FI10</f>
        <v>313562.14</v>
      </c>
      <c r="FI5" s="454">
        <f>'Weekly Raw'!FJ10</f>
        <v>316573.95</v>
      </c>
      <c r="FJ5" s="454">
        <f>'Weekly Raw'!FK10</f>
        <v>320354.53000000003</v>
      </c>
      <c r="FK5" s="454">
        <f>'Weekly Raw'!FL10</f>
        <v>320321.21999999997</v>
      </c>
      <c r="FL5" s="454">
        <f>'Weekly Raw'!FM10</f>
        <v>324419.33</v>
      </c>
      <c r="FM5" s="454">
        <f>'Weekly Raw'!FN10</f>
        <v>317549.76</v>
      </c>
      <c r="FN5" s="454">
        <f>'Weekly Raw'!FO10</f>
        <v>318684.87</v>
      </c>
      <c r="FO5" s="454">
        <f>'Weekly Raw'!FP10</f>
        <v>317179.65999999997</v>
      </c>
      <c r="FP5" s="454">
        <f>'Weekly Raw'!FQ10</f>
        <v>316862.58</v>
      </c>
      <c r="FQ5" s="454">
        <f>'Weekly Raw'!FR10</f>
        <v>318309.51</v>
      </c>
      <c r="FR5" s="454">
        <f>'Weekly Raw'!FS10</f>
        <v>316194.57</v>
      </c>
      <c r="FS5" s="454">
        <f>'Weekly Raw'!FT10</f>
        <v>319342.39</v>
      </c>
      <c r="FT5" s="454">
        <f>'Weekly Raw'!FU10</f>
        <v>320545.21000000002</v>
      </c>
      <c r="FU5" s="454">
        <f>'Weekly Raw'!FV10</f>
        <v>324587.71000000002</v>
      </c>
      <c r="FV5" s="454">
        <f>'Weekly Raw'!FW10</f>
        <v>323554.90999999997</v>
      </c>
      <c r="FW5" s="454">
        <f>'Weekly Raw'!FX10</f>
        <v>328829.83</v>
      </c>
      <c r="FX5" s="454">
        <f>'Weekly Raw'!FY10</f>
        <v>330065.46000000002</v>
      </c>
      <c r="FY5" s="454">
        <f>'Weekly Raw'!FZ10</f>
        <v>332090.65999999997</v>
      </c>
      <c r="FZ5" s="454">
        <f>'Weekly Raw'!GA10</f>
        <v>336278.12</v>
      </c>
      <c r="GA5" s="454">
        <f>'Weekly Raw'!GB10</f>
        <v>337132.06</v>
      </c>
      <c r="GB5" s="454">
        <f>'Weekly Raw'!GC10</f>
        <v>337449.87</v>
      </c>
      <c r="GC5" s="454">
        <f>'Weekly Raw'!GD10</f>
        <v>346465.73</v>
      </c>
      <c r="GD5" s="454">
        <f>'Weekly Raw'!GE10</f>
        <v>352123.91</v>
      </c>
      <c r="GE5" s="454">
        <f>'Weekly Raw'!GF10</f>
        <v>355026.33</v>
      </c>
      <c r="GF5" s="454">
        <f>'Weekly Raw'!GG10</f>
        <v>359711.5</v>
      </c>
      <c r="GG5" s="454">
        <f>'Weekly Raw'!GH10</f>
        <v>358595.12</v>
      </c>
      <c r="GH5" s="454">
        <f>'Weekly Raw'!GI10</f>
        <v>366014.54</v>
      </c>
      <c r="GI5" s="454">
        <f>'Weekly Raw'!GJ10</f>
        <v>362438.3</v>
      </c>
      <c r="GJ5" s="454">
        <f>'Weekly Raw'!GK10</f>
        <v>362344.1</v>
      </c>
      <c r="GK5" s="454">
        <f>'Weekly Raw'!GL10</f>
        <v>366147.74</v>
      </c>
      <c r="GL5" s="454">
        <f>'Weekly Raw'!GM10</f>
        <v>365580.28</v>
      </c>
      <c r="GM5" s="454">
        <f>'Weekly Raw'!GN10</f>
        <v>366753.66</v>
      </c>
      <c r="GN5" s="454">
        <f>'Weekly Raw'!GO10</f>
        <v>367771.17</v>
      </c>
      <c r="GO5" s="454">
        <f>'Weekly Raw'!GP10</f>
        <v>366664.6</v>
      </c>
      <c r="GP5" s="454">
        <f>'Weekly Raw'!GQ10</f>
        <v>363759.49</v>
      </c>
      <c r="GQ5" s="454">
        <f>'Weekly Raw'!GR10</f>
        <v>366646.83</v>
      </c>
      <c r="GR5" s="454">
        <f>'Weekly Raw'!GS10</f>
        <v>374231.68</v>
      </c>
      <c r="GS5" s="454">
        <f>'Weekly Raw'!GT10</f>
        <v>379164.92</v>
      </c>
      <c r="GT5" s="454">
        <f>'Weekly Raw'!GU10</f>
        <v>381343.68</v>
      </c>
      <c r="GU5" s="454">
        <f>'Weekly Raw'!GV10</f>
        <v>389364.43</v>
      </c>
      <c r="GV5" s="454">
        <f>'Weekly Raw'!GW10</f>
        <v>411679.06</v>
      </c>
      <c r="GW5" s="454">
        <f>'Weekly Raw'!GX10</f>
        <v>425128.95</v>
      </c>
      <c r="GX5" s="454">
        <f>'Weekly Raw'!GY10</f>
        <v>430376.87</v>
      </c>
      <c r="GY5" s="454">
        <f>'Weekly Raw'!GZ10</f>
        <v>433182.37</v>
      </c>
      <c r="GZ5" s="454">
        <f>'Weekly Raw'!HA10</f>
        <v>444811.75</v>
      </c>
      <c r="HA5" s="454">
        <f>'Weekly Raw'!HB10</f>
        <v>458294.3</v>
      </c>
      <c r="HB5" s="454">
        <f>'Weekly Raw'!HC10</f>
        <v>458396.82</v>
      </c>
      <c r="HC5" s="454">
        <f>'Weekly Raw'!HD10</f>
        <v>454711.55</v>
      </c>
      <c r="HD5" s="454">
        <f>'Weekly Raw'!HE10</f>
        <v>457228</v>
      </c>
      <c r="HE5" s="454">
        <f>'Weekly Raw'!HF10</f>
        <v>461631.23</v>
      </c>
      <c r="HF5" s="454">
        <f>'Weekly Raw'!HG10</f>
        <v>465464.26</v>
      </c>
      <c r="HG5" s="454">
        <f>'Weekly Raw'!HH10</f>
        <v>458090.89</v>
      </c>
      <c r="HH5" s="454">
        <f>'Weekly Raw'!HI10</f>
        <v>464152.17</v>
      </c>
      <c r="HI5" s="454">
        <f>'Weekly Raw'!HJ10</f>
        <v>466314.36</v>
      </c>
      <c r="HJ5" s="454">
        <f>'Weekly Raw'!HK10</f>
        <v>464871.6</v>
      </c>
      <c r="HK5" s="454">
        <f>'Weekly Raw'!HL10</f>
        <v>466197.67</v>
      </c>
      <c r="HL5" s="454">
        <f>'Weekly Raw'!HM10</f>
        <v>468455.2</v>
      </c>
      <c r="HM5" s="454">
        <f>'Weekly Raw'!HN10</f>
        <v>470079.4</v>
      </c>
      <c r="HN5" s="454">
        <f>'Weekly Raw'!HO10</f>
        <v>475115.04</v>
      </c>
      <c r="HO5" s="454">
        <f>'Weekly Raw'!HP10</f>
        <v>486741.52</v>
      </c>
      <c r="HP5" s="454">
        <f>'Weekly Raw'!HQ10</f>
        <v>481701.69</v>
      </c>
      <c r="HQ5" s="454">
        <f>'Weekly Raw'!HR10</f>
        <v>480032.49</v>
      </c>
      <c r="HR5" s="454">
        <f>'Weekly Raw'!HS10</f>
        <v>481285.78</v>
      </c>
      <c r="HS5" s="454">
        <f>'Weekly Raw'!HT10</f>
        <v>490635.01</v>
      </c>
      <c r="HT5" s="454">
        <f>'Weekly Raw'!HU10</f>
        <v>495513.59999999998</v>
      </c>
      <c r="HU5" s="454">
        <f>'Weekly Raw'!HV10</f>
        <v>488128.85</v>
      </c>
      <c r="HV5" s="454">
        <f>'Weekly Raw'!HW10</f>
        <v>490825.15</v>
      </c>
      <c r="HW5" s="454">
        <f>'Weekly Raw'!HX10</f>
        <v>494342.83</v>
      </c>
      <c r="HX5" s="454">
        <f>'Weekly Raw'!HY10</f>
        <v>491057.4</v>
      </c>
      <c r="HY5" s="454">
        <f>'Weekly Raw'!HZ10</f>
        <v>488529.82</v>
      </c>
      <c r="HZ5" s="454">
        <f>'Weekly Raw'!IA10</f>
        <v>502169.36</v>
      </c>
      <c r="IA5" s="454">
        <f>'Weekly Raw'!IB10</f>
        <v>507533.75</v>
      </c>
      <c r="IB5" s="454">
        <f>'Weekly Raw'!IC10</f>
        <v>525998.6</v>
      </c>
      <c r="IC5" s="454">
        <f>'Weekly Raw'!ID10</f>
        <v>521050.69</v>
      </c>
      <c r="ID5" s="454">
        <f>'Weekly Raw'!IE10</f>
        <v>526563.56999999995</v>
      </c>
      <c r="IE5" s="454">
        <f>'Weekly Raw'!IF10</f>
        <v>535535.92000000004</v>
      </c>
      <c r="IF5" s="454">
        <f>'Weekly Raw'!IG10</f>
        <v>543587.66</v>
      </c>
      <c r="IG5" s="454">
        <f>'Weekly Raw'!IH10</f>
        <v>547525.51</v>
      </c>
      <c r="IH5" s="454">
        <f>'Weekly Raw'!II10</f>
        <v>552081.63</v>
      </c>
      <c r="II5" s="454">
        <f>'Weekly Raw'!IJ10</f>
        <v>553890.18999999994</v>
      </c>
      <c r="IJ5" s="454">
        <f>'Weekly Raw'!IK10</f>
        <v>557536.02</v>
      </c>
      <c r="IK5" s="454">
        <f>'Weekly Raw'!IL10</f>
        <v>568268.01</v>
      </c>
      <c r="IL5" s="454">
        <f>'Weekly Raw'!IM10</f>
        <v>562728.61</v>
      </c>
      <c r="IM5" s="454">
        <f>'Weekly Raw'!IN10</f>
        <v>575540.84</v>
      </c>
      <c r="IN5" s="454">
        <f>'Weekly Raw'!IO10</f>
        <v>576582.56999999995</v>
      </c>
      <c r="IO5" s="454">
        <f>'Weekly Raw'!IP10</f>
        <v>573494.15</v>
      </c>
      <c r="IP5" s="454">
        <f>'Weekly Raw'!IQ10</f>
        <v>580110.73</v>
      </c>
      <c r="IQ5" s="454">
        <f>'Weekly Raw'!IR10</f>
        <v>585250.84</v>
      </c>
      <c r="IR5" s="454">
        <f>'Weekly Raw'!IS10</f>
        <v>584196.26</v>
      </c>
      <c r="IS5" s="454">
        <f>'Weekly Raw'!IT10</f>
        <v>599292.18999999994</v>
      </c>
      <c r="IT5" s="454">
        <f>'Weekly Raw'!IU10</f>
        <v>600056.91</v>
      </c>
      <c r="IU5" s="454">
        <f>'Weekly Raw'!IV10</f>
        <v>602228.18000000005</v>
      </c>
      <c r="IV5" s="454">
        <f>'Weekly Raw'!IW10</f>
        <v>644101.18000000005</v>
      </c>
      <c r="IW5" s="454">
        <f>'Weekly Raw'!IX10</f>
        <v>664789.98</v>
      </c>
      <c r="IX5" s="454">
        <f>'Weekly Raw'!IY10</f>
        <v>686443.2</v>
      </c>
      <c r="IY5" s="454">
        <f>'Weekly Raw'!IZ10</f>
        <v>679855.16</v>
      </c>
      <c r="IZ5" s="454">
        <f>'Weekly Raw'!JA10</f>
        <v>681703.35</v>
      </c>
      <c r="JA5" s="454">
        <f>'Weekly Raw'!JB10</f>
        <v>707865.68</v>
      </c>
      <c r="JB5" s="454">
        <f>'Weekly Raw'!JC10</f>
        <v>698583.69</v>
      </c>
      <c r="JC5" s="454">
        <f>'Weekly Raw'!JD10</f>
        <v>710515.97</v>
      </c>
      <c r="JD5" s="454">
        <f>'Weekly Raw'!JE10</f>
        <v>704491.67</v>
      </c>
      <c r="JE5" s="454">
        <f>'Weekly Raw'!JF10</f>
        <v>700924.91</v>
      </c>
      <c r="JF5" s="454">
        <f>'Weekly Raw'!JG10</f>
        <v>704345.77</v>
      </c>
      <c r="JG5" s="454">
        <f>'Weekly Raw'!JH10</f>
        <v>703573.84</v>
      </c>
      <c r="JH5" s="454">
        <f>'Weekly Raw'!JI10</f>
        <v>704404.95</v>
      </c>
      <c r="JI5" s="454">
        <f>'Weekly Raw'!JJ10</f>
        <v>706461.32</v>
      </c>
      <c r="JJ5" s="454">
        <f>'Weekly Raw'!JK10</f>
        <v>714165.3</v>
      </c>
      <c r="JK5" s="454">
        <f>'Weekly Raw'!JL10</f>
        <v>709036.06</v>
      </c>
      <c r="JL5" s="454">
        <f>'Weekly Raw'!JM10</f>
        <v>707598.66</v>
      </c>
      <c r="JM5" s="454">
        <f>'Weekly Raw'!JN10</f>
        <v>724056.92</v>
      </c>
      <c r="JN5" s="454">
        <f>'Weekly Raw'!JO10</f>
        <v>735750.63</v>
      </c>
      <c r="JO5" s="454">
        <f>'Weekly Raw'!JP10</f>
        <v>744368.53</v>
      </c>
      <c r="JP5" s="454">
        <f>'Weekly Raw'!JQ10</f>
        <v>746055.79</v>
      </c>
      <c r="JQ5" s="454">
        <f>'Weekly Raw'!JR10</f>
        <v>752102.28</v>
      </c>
      <c r="JR5" s="454">
        <f>'Weekly Raw'!JS10</f>
        <v>767354.86</v>
      </c>
      <c r="JS5" s="454">
        <f>'Weekly Raw'!JT10</f>
        <v>772914.94</v>
      </c>
      <c r="JT5" s="454">
        <f>'Weekly Raw'!JU10</f>
        <v>781566.05</v>
      </c>
      <c r="JU5" s="454">
        <f>'Weekly Raw'!JV10</f>
        <v>783908.8</v>
      </c>
      <c r="JV5" s="454">
        <f>'Weekly Raw'!JW10</f>
        <v>788727.06</v>
      </c>
      <c r="JW5" s="454">
        <f>'Weekly Raw'!JX10</f>
        <v>804912.46</v>
      </c>
      <c r="JX5" s="454">
        <f>'Weekly Raw'!JY10</f>
        <v>818746.06</v>
      </c>
      <c r="JY5" s="454">
        <f>'Weekly Raw'!JZ10</f>
        <v>831062.73</v>
      </c>
      <c r="JZ5" s="454">
        <f>'Weekly Raw'!KA10</f>
        <v>817587.17</v>
      </c>
      <c r="KA5" s="454">
        <f>'Weekly Raw'!KB10</f>
        <v>827981.4</v>
      </c>
      <c r="KB5" s="454">
        <f>'Weekly Raw'!KC10</f>
        <v>861236.4</v>
      </c>
      <c r="KC5" s="454">
        <f>'Weekly Raw'!KD10</f>
        <v>866476.07</v>
      </c>
      <c r="KD5" s="454">
        <f>'Weekly Raw'!KE10</f>
        <v>855424.11</v>
      </c>
      <c r="KE5" s="454">
        <f>'Weekly Raw'!KF10</f>
        <v>864176.62</v>
      </c>
      <c r="KF5" s="454">
        <f>'Weekly Raw'!KG10</f>
        <v>882780.06</v>
      </c>
      <c r="KG5" s="454">
        <f>'Weekly Raw'!KH10</f>
        <v>876604.66</v>
      </c>
      <c r="KH5" s="454">
        <f>'Weekly Raw'!KI10</f>
        <v>872098.97</v>
      </c>
      <c r="KI5" s="454">
        <f>'Weekly Raw'!KJ10</f>
        <v>889640.41</v>
      </c>
      <c r="KJ5" s="454">
        <f>'Weekly Raw'!KK10</f>
        <v>896925.44</v>
      </c>
      <c r="KK5" s="454">
        <f>'Weekly Raw'!KL10</f>
        <v>900263.29</v>
      </c>
      <c r="KL5" s="454">
        <f>'Weekly Raw'!KM10</f>
        <v>890553.26</v>
      </c>
      <c r="KM5" s="454">
        <f>'Weekly Raw'!KN10</f>
        <v>910595.51</v>
      </c>
      <c r="KN5" s="454">
        <f>'Weekly Raw'!KO10</f>
        <v>934646</v>
      </c>
      <c r="KO5" s="454">
        <f>'Weekly Raw'!KP10</f>
        <v>961058.12</v>
      </c>
      <c r="KP5" s="454">
        <f>'Weekly Raw'!KQ10</f>
        <v>965914.4</v>
      </c>
      <c r="KQ5" s="454">
        <f>'Weekly Raw'!KR10</f>
        <v>973088.91</v>
      </c>
      <c r="KR5" s="454">
        <f>'Weekly Raw'!KS10</f>
        <v>981952.84</v>
      </c>
      <c r="KS5" s="454">
        <f>'Weekly Raw'!KT10</f>
        <v>986630.25</v>
      </c>
      <c r="KT5" s="454">
        <f>'Weekly Raw'!KU10</f>
        <v>1031656.46</v>
      </c>
      <c r="KU5" s="454">
        <f>'Weekly Raw'!KV10</f>
        <v>1062256.01</v>
      </c>
      <c r="KV5" s="454">
        <f>'Weekly Raw'!KW10</f>
        <v>1099119.69</v>
      </c>
      <c r="KW5" s="454">
        <f>'Weekly Raw'!KX10</f>
        <v>1120437.72</v>
      </c>
      <c r="KX5" s="454">
        <f>'Weekly Raw'!KY10</f>
        <v>1146157.79</v>
      </c>
      <c r="KY5" s="454">
        <f>'Weekly Raw'!KZ10</f>
        <v>1151129.83</v>
      </c>
      <c r="KZ5" s="454">
        <f>'Weekly Raw'!LA10</f>
        <v>1160329.24</v>
      </c>
      <c r="LA5" s="454">
        <f>'Weekly Raw'!LB10</f>
        <v>1192118.1399999999</v>
      </c>
      <c r="LB5" s="454">
        <f>'Weekly Raw'!LC10</f>
        <v>1188060.6599999999</v>
      </c>
      <c r="LC5" s="454">
        <f>'Weekly Raw'!LD10</f>
        <v>1185503.6299999999</v>
      </c>
      <c r="LD5" s="454">
        <f>'Weekly Raw'!LE10</f>
        <v>1179795.71</v>
      </c>
      <c r="LE5" s="454">
        <f>'Weekly Raw'!LF10</f>
        <v>1170001.98</v>
      </c>
      <c r="LF5" s="454">
        <f>'Weekly Raw'!LG10</f>
        <v>1156982.71</v>
      </c>
      <c r="LG5" s="454">
        <f>'Weekly Raw'!LH10</f>
        <v>1154645.28</v>
      </c>
      <c r="LH5" s="454">
        <f>'Weekly Raw'!LI10</f>
        <v>1153314.51</v>
      </c>
      <c r="LI5" s="454">
        <f>'Weekly Raw'!LJ10</f>
        <v>1169747.1399999999</v>
      </c>
      <c r="LJ5" s="454">
        <f>'Weekly Raw'!LK10</f>
        <v>1179335.3799999999</v>
      </c>
      <c r="LK5" s="454">
        <f>'Weekly Raw'!LL10</f>
        <v>1185955.3799999999</v>
      </c>
      <c r="LL5" s="454">
        <f>'Weekly Raw'!LM10</f>
        <v>1176904.74</v>
      </c>
      <c r="LM5" s="454">
        <f>'Weekly Raw'!LN10</f>
        <v>1189191.3</v>
      </c>
      <c r="LN5" s="454">
        <f>'Weekly Raw'!LO10</f>
        <v>1185237.53</v>
      </c>
      <c r="LO5" s="454">
        <f>'Weekly Raw'!LP10</f>
        <v>1209189.8799999999</v>
      </c>
      <c r="LP5" s="454">
        <f>'Weekly Raw'!LQ10</f>
        <v>1221133.1299999999</v>
      </c>
      <c r="LQ5" s="454">
        <f>'Weekly Raw'!LR10</f>
        <v>1165629.8400000001</v>
      </c>
      <c r="LR5" s="454">
        <f>'Weekly Raw'!LS10</f>
        <v>1164097.29</v>
      </c>
      <c r="LS5" s="454">
        <f>'Weekly Raw'!LT10</f>
        <v>1182402.95</v>
      </c>
      <c r="LT5" s="454">
        <f>'Weekly Raw'!LU10</f>
        <v>1174557.99</v>
      </c>
      <c r="LU5" s="454">
        <f>'Weekly Raw'!LV10</f>
        <v>1170220.71</v>
      </c>
      <c r="LV5" s="454">
        <f>'Weekly Raw'!LW10</f>
        <v>1162111.19</v>
      </c>
      <c r="LW5" s="454">
        <f>'Weekly Raw'!LX10</f>
        <v>1160357.17</v>
      </c>
      <c r="LX5" s="454">
        <f>'Weekly Raw'!LY10</f>
        <v>1176537.5</v>
      </c>
      <c r="LY5" s="454">
        <f>'Weekly Raw'!LZ10</f>
        <v>1169161.8999999999</v>
      </c>
      <c r="LZ5" s="454">
        <f>'Weekly Raw'!MA10</f>
        <v>1182028.8700000001</v>
      </c>
      <c r="MA5" s="454">
        <f>'Weekly Raw'!MB10</f>
        <v>1196114.52</v>
      </c>
      <c r="MB5" s="454">
        <f>'Weekly Raw'!MC10</f>
        <v>1209793.9099999999</v>
      </c>
      <c r="MC5" s="454">
        <f>'Weekly Raw'!MD10</f>
        <v>1210481.6000000001</v>
      </c>
      <c r="MD5" s="454">
        <f>'Weekly Raw'!ME10</f>
        <v>1223643.79</v>
      </c>
      <c r="ME5" s="454">
        <f>'Weekly Raw'!MF10</f>
        <v>1251531.83</v>
      </c>
      <c r="MF5" s="454">
        <f>'Weekly Raw'!MG10</f>
        <v>1262464.49</v>
      </c>
      <c r="MG5" s="454">
        <f>'Weekly Raw'!MH10</f>
        <v>1273904.06</v>
      </c>
      <c r="MH5" s="454">
        <f>'Weekly Raw'!MI10</f>
        <v>1271011.49</v>
      </c>
      <c r="MI5" s="454">
        <f>'Weekly Raw'!MJ10</f>
        <v>1276022.6399999999</v>
      </c>
      <c r="MJ5" s="454">
        <f>'Weekly Raw'!MK10</f>
        <v>1280181.24</v>
      </c>
      <c r="MK5" s="454">
        <f>'Weekly Raw'!ML10</f>
        <v>1293010.02</v>
      </c>
      <c r="ML5" s="454">
        <f>'Weekly Raw'!MM10</f>
        <v>1295761.77</v>
      </c>
      <c r="MM5" s="454">
        <f>'Weekly Raw'!MN10</f>
        <v>1312654.32</v>
      </c>
      <c r="MN5" s="454">
        <f>'Weekly Raw'!MO10</f>
        <v>1321117.3600000001</v>
      </c>
      <c r="MO5" s="454">
        <f>'Weekly Raw'!MP10</f>
        <v>1344795.63</v>
      </c>
      <c r="MP5" s="454">
        <f>'Weekly Raw'!MQ10</f>
        <v>1333352.76</v>
      </c>
      <c r="MQ5" s="454">
        <f>'Weekly Raw'!MR10</f>
        <v>1352651.41</v>
      </c>
      <c r="MR5" s="454">
        <f>'Weekly Raw'!MS10</f>
        <v>1347878.16</v>
      </c>
      <c r="MS5" s="454">
        <f>'Weekly Raw'!MT10</f>
        <v>1399953.49</v>
      </c>
      <c r="MT5" s="454">
        <f>'Weekly Raw'!MU10</f>
        <v>1402556.73</v>
      </c>
      <c r="MU5" s="454">
        <f>'Weekly Raw'!MV10</f>
        <v>1432198.28</v>
      </c>
      <c r="MV5" s="454">
        <f>'Weekly Raw'!MW10</f>
        <v>1440059.08</v>
      </c>
      <c r="MW5" s="454">
        <f>'Weekly Raw'!MX10</f>
        <v>1460075.44</v>
      </c>
      <c r="MX5" s="454">
        <f>'Weekly Raw'!MY10</f>
        <v>1457547.45</v>
      </c>
      <c r="MY5" s="454">
        <f>'Weekly Raw'!MZ10</f>
        <v>1481718.38</v>
      </c>
      <c r="MZ5" s="454">
        <f>'Weekly Raw'!NA10</f>
        <v>1511757.21</v>
      </c>
      <c r="NA5" s="454">
        <f>'Weekly Raw'!NB10</f>
        <v>1547988.14</v>
      </c>
      <c r="NB5" s="454">
        <f>'Weekly Raw'!NC10</f>
        <v>1529165.45</v>
      </c>
      <c r="NC5" s="454">
        <f>'Weekly Raw'!ND10</f>
        <v>1528446.03</v>
      </c>
      <c r="ND5" s="454">
        <f>'Weekly Raw'!NE10</f>
        <v>1527947.25</v>
      </c>
      <c r="NE5" s="454">
        <f>'Weekly Raw'!NF10</f>
        <v>1496798.84</v>
      </c>
      <c r="NF5" s="454">
        <f>'Weekly Raw'!NG10</f>
        <v>1506059.64</v>
      </c>
      <c r="NG5" s="454">
        <f>'Weekly Raw'!NH10</f>
        <v>1513357.34</v>
      </c>
      <c r="NH5" s="454">
        <f>'Weekly Raw'!NI10</f>
        <v>1492195.75</v>
      </c>
      <c r="NI5" s="454">
        <f>'Weekly Raw'!NJ10</f>
        <v>1497529.69</v>
      </c>
      <c r="NJ5" s="454">
        <f>'Weekly Raw'!NK10</f>
        <v>1508956.75</v>
      </c>
      <c r="NK5" s="454">
        <f>'Weekly Raw'!NL10</f>
        <v>1521665.77</v>
      </c>
      <c r="NL5" s="454">
        <f>'Weekly Raw'!NM10</f>
        <v>1497042.64</v>
      </c>
      <c r="NM5" s="454">
        <f>'Weekly Raw'!NN10</f>
        <v>1498148.94</v>
      </c>
      <c r="NN5" s="454">
        <f>'Weekly Raw'!NO10</f>
        <v>1506469.43</v>
      </c>
      <c r="NO5" s="454">
        <f>'Weekly Raw'!NP10</f>
        <v>1521179.11</v>
      </c>
      <c r="NP5" s="454">
        <f>'Weekly Raw'!NQ10</f>
        <v>1476400.9</v>
      </c>
      <c r="NQ5" s="454">
        <f>'Weekly Raw'!NR10</f>
        <v>1487127.24</v>
      </c>
      <c r="NR5" s="454">
        <f>'Weekly Raw'!NS10</f>
        <v>1481773.5</v>
      </c>
      <c r="NS5" s="454">
        <f>'Weekly Raw'!NT10</f>
        <v>1524102.24</v>
      </c>
      <c r="NT5" s="454">
        <f>'Weekly Raw'!NU10</f>
        <v>1555333.22</v>
      </c>
      <c r="NU5" s="454">
        <f>'Weekly Raw'!NV10</f>
        <v>1514030.15</v>
      </c>
      <c r="NV5" s="454">
        <f>'Weekly Raw'!NW10</f>
        <v>1520044.84</v>
      </c>
      <c r="NW5" s="454">
        <f>'Weekly Raw'!NX10</f>
        <v>1540048.58</v>
      </c>
      <c r="NX5" s="454">
        <f>'Weekly Raw'!NY10</f>
        <v>1542342.84</v>
      </c>
      <c r="NY5" s="454">
        <f>'Weekly Raw'!NZ10</f>
        <v>1532041.42</v>
      </c>
      <c r="NZ5" s="454">
        <f>'Weekly Raw'!OA10</f>
        <v>1529198.99</v>
      </c>
      <c r="OA5" s="454">
        <f>'Weekly Raw'!OB10</f>
        <v>1551373.18</v>
      </c>
      <c r="OB5" s="454">
        <f>'Weekly Raw'!OC10</f>
        <v>1596740.3</v>
      </c>
      <c r="OC5" s="454">
        <f>'Weekly Raw'!OD10</f>
        <v>1587482.22</v>
      </c>
      <c r="OD5" s="454">
        <f>'Weekly Raw'!OE10</f>
        <v>1586770.01</v>
      </c>
      <c r="OE5" s="454">
        <f>'Weekly Raw'!OF10</f>
        <v>1599442.4</v>
      </c>
      <c r="OF5" s="454">
        <f>'Weekly Raw'!OG10</f>
        <v>1626205.69</v>
      </c>
      <c r="OG5" s="454">
        <f>'Weekly Raw'!OH10</f>
        <v>1631544.08</v>
      </c>
      <c r="OH5" s="454">
        <f>'Weekly Raw'!OI10</f>
        <v>1626239.52</v>
      </c>
      <c r="OI5" s="454">
        <f>'Weekly Raw'!OJ10</f>
        <v>1613264</v>
      </c>
      <c r="OJ5" s="454">
        <f>'Weekly Raw'!OK10</f>
        <v>1623049.37</v>
      </c>
      <c r="OK5" s="454">
        <f>'Weekly Raw'!OL10</f>
        <v>1634172.12</v>
      </c>
      <c r="OL5" s="454">
        <f>'Weekly Raw'!OM10</f>
        <v>1625837.77</v>
      </c>
      <c r="OM5" s="454">
        <f>'Weekly Raw'!ON10</f>
        <v>1651272.92</v>
      </c>
      <c r="ON5" s="454">
        <f>'Weekly Raw'!OO10</f>
        <v>1663369.18</v>
      </c>
      <c r="OO5" s="454">
        <f>'Weekly Raw'!OP10</f>
        <v>1687653.64</v>
      </c>
      <c r="OP5" s="454">
        <f>'Weekly Raw'!OQ10</f>
        <v>1683169.29</v>
      </c>
      <c r="OQ5" s="454">
        <f>'Weekly Raw'!OR10</f>
        <v>1700054.45</v>
      </c>
      <c r="OR5" s="454">
        <f>'Weekly Raw'!OS10</f>
        <v>1716175.8</v>
      </c>
      <c r="OS5" s="454">
        <f>'Weekly Raw'!OT10</f>
        <v>1733406.11</v>
      </c>
      <c r="OT5" s="454">
        <f>'Weekly Raw'!OU10</f>
        <v>1758913.92</v>
      </c>
      <c r="OU5" s="454">
        <f>'Weekly Raw'!OV10</f>
        <v>1756238.35</v>
      </c>
      <c r="OV5" s="454">
        <f>'Weekly Raw'!OW10</f>
        <v>1800552.14</v>
      </c>
      <c r="OW5" s="454">
        <f>'Weekly Raw'!OX10</f>
        <v>1847737.56</v>
      </c>
      <c r="OX5" s="454">
        <f>'Weekly Raw'!OY10</f>
        <v>1868413.2</v>
      </c>
      <c r="OY5" s="454">
        <f>'Weekly Raw'!OZ10</f>
        <v>1840605.57</v>
      </c>
      <c r="OZ5" s="454">
        <f>'Weekly Raw'!PA10</f>
        <v>1878638.03</v>
      </c>
      <c r="PA5" s="454">
        <f>'Weekly Raw'!PB10</f>
        <v>1899663.61</v>
      </c>
      <c r="PB5" s="454">
        <f>'Weekly Raw'!PC10</f>
        <v>1912178.44</v>
      </c>
      <c r="PC5" s="454">
        <f>'Weekly Raw'!PD10</f>
        <v>1920045.1</v>
      </c>
      <c r="PD5" s="454">
        <f>'Weekly Raw'!PE10</f>
        <v>1904897.67</v>
      </c>
      <c r="PE5" s="454">
        <f>'Weekly Raw'!PF10</f>
        <v>1897221.68</v>
      </c>
      <c r="PF5" s="454">
        <f>'Weekly Raw'!PG10</f>
        <v>1900892.89</v>
      </c>
      <c r="PG5" s="454">
        <f>'Weekly Raw'!PH10</f>
        <v>1906504.81</v>
      </c>
      <c r="PH5" s="454">
        <f>'Weekly Raw'!PI10</f>
        <v>1893986.54</v>
      </c>
      <c r="PI5" s="454">
        <f>'Weekly Raw'!PJ10</f>
        <v>1889225.29</v>
      </c>
      <c r="PJ5" s="454">
        <f>'Weekly Raw'!PK10</f>
        <v>1883322.12</v>
      </c>
      <c r="PK5" s="454">
        <f>'Weekly Raw'!PL10</f>
        <v>1910816.85</v>
      </c>
      <c r="PL5" s="454">
        <f>'Weekly Raw'!PM10</f>
        <v>1912084.73</v>
      </c>
      <c r="PM5" s="454">
        <f>'Weekly Raw'!PN10</f>
        <v>1902804.75</v>
      </c>
      <c r="PN5" s="454">
        <f>'Weekly Raw'!PO10</f>
        <v>1916599.63</v>
      </c>
      <c r="PO5" s="454">
        <f>'Weekly Raw'!PP10</f>
        <v>1938324.8</v>
      </c>
      <c r="PP5" s="454">
        <f>'Weekly Raw'!PQ10</f>
        <v>1909490.4</v>
      </c>
      <c r="PQ5" s="454">
        <f>'Weekly Raw'!PR10</f>
        <v>1895837.79</v>
      </c>
      <c r="PR5" s="454">
        <f>'Weekly Raw'!PS10</f>
        <v>1901046.12</v>
      </c>
      <c r="PS5" s="454">
        <f>'Weekly Raw'!PT10</f>
        <v>1955710.08</v>
      </c>
      <c r="PT5" s="454">
        <f>'Weekly Raw'!PU10</f>
        <v>2000766.34</v>
      </c>
      <c r="PU5" s="454">
        <f>'Weekly Raw'!PV10</f>
        <v>1991350.66</v>
      </c>
      <c r="PV5" s="454">
        <f>'Weekly Raw'!PW10</f>
        <v>2000341.47</v>
      </c>
      <c r="PW5" s="454">
        <f>'Weekly Raw'!PX10</f>
        <v>2019371.84</v>
      </c>
      <c r="PX5" s="454">
        <f>'Weekly Raw'!PY10</f>
        <v>2039135.62</v>
      </c>
      <c r="PY5" s="454">
        <f>'Weekly Raw'!PZ10</f>
        <v>2025445.75</v>
      </c>
      <c r="PZ5" s="454">
        <f>'Weekly Raw'!QA10</f>
        <v>2035181.44</v>
      </c>
      <c r="QA5" s="454">
        <f>'Weekly Raw'!QB10</f>
        <v>2048743.82</v>
      </c>
      <c r="QB5" s="454">
        <f>'Weekly Raw'!QC10</f>
        <v>2107218.62</v>
      </c>
      <c r="QC5" s="454">
        <f>'Weekly Raw'!QD10</f>
        <v>2078544.92</v>
      </c>
      <c r="QD5" s="454">
        <f>'Weekly Raw'!QE10</f>
        <v>2101042.5699999998</v>
      </c>
      <c r="QE5" s="454">
        <f>'Weekly Raw'!QF10</f>
        <v>2105985.67</v>
      </c>
      <c r="QF5" s="454">
        <f>'Weekly Raw'!QG10</f>
        <v>2152013.88</v>
      </c>
      <c r="QG5" s="454">
        <f>'Weekly Raw'!QH10</f>
        <v>2190617.85</v>
      </c>
      <c r="QH5" s="454">
        <f>'Weekly Raw'!QI10</f>
        <v>2190334.16</v>
      </c>
      <c r="QI5" s="454">
        <f>'Weekly Raw'!QJ10</f>
        <v>2205954.69</v>
      </c>
      <c r="QJ5" s="454">
        <f>'Weekly Raw'!QK10</f>
        <v>2195884.64</v>
      </c>
      <c r="QK5" s="454">
        <f>'Weekly Raw'!QL10</f>
        <v>2237275.2000000002</v>
      </c>
      <c r="QL5" s="454">
        <f>'Weekly Raw'!QM10</f>
        <v>2222279.81</v>
      </c>
      <c r="QM5" s="454">
        <f>'Weekly Raw'!QN10</f>
        <v>2197357.84</v>
      </c>
      <c r="QN5" s="454">
        <f>'Weekly Raw'!QO10</f>
        <v>2203448.83</v>
      </c>
      <c r="QO5" s="454">
        <f>'Weekly Raw'!QP10</f>
        <v>2214983.4300000002</v>
      </c>
      <c r="QP5" s="454">
        <f>'Weekly Raw'!QQ10</f>
        <v>2414562.6800000002</v>
      </c>
      <c r="QQ5" s="454">
        <f>'Weekly Raw'!QR10</f>
        <v>2277719.52</v>
      </c>
      <c r="QR5" s="454">
        <f>'Weekly Raw'!QS10</f>
        <v>2209674.2599999998</v>
      </c>
      <c r="QS5" s="454">
        <f>'Weekly Raw'!QT10</f>
        <v>2245416.44</v>
      </c>
      <c r="QT5" s="454">
        <f>'Weekly Raw'!QU10</f>
        <v>2213292.4700000002</v>
      </c>
      <c r="QU5" s="454">
        <f>'Weekly Raw'!QV10</f>
        <v>2236962.35</v>
      </c>
      <c r="QV5" s="454">
        <f>'Weekly Raw'!QW10</f>
        <v>2277367.37</v>
      </c>
      <c r="QW5" s="454">
        <f>'Weekly Raw'!QX10</f>
        <v>2290354.46</v>
      </c>
      <c r="QX5" s="454">
        <f>'Weekly Raw'!QY10</f>
        <v>2325007.83</v>
      </c>
      <c r="QY5" s="454">
        <f>'Weekly Raw'!QZ10</f>
        <v>2352700.4</v>
      </c>
      <c r="QZ5" s="454">
        <f>'Weekly Raw'!RA10</f>
        <v>2301017.15</v>
      </c>
      <c r="RA5" s="454">
        <f>'Weekly Raw'!RB10</f>
        <v>2324510.58</v>
      </c>
      <c r="RB5" s="454">
        <f>'Weekly Raw'!RC10</f>
        <v>2337041.1800000002</v>
      </c>
      <c r="RC5" s="454">
        <f>'Weekly Raw'!RD10</f>
        <v>2357316.13</v>
      </c>
      <c r="RD5" s="454">
        <f>'Weekly Raw'!RE10</f>
        <v>2354914.41</v>
      </c>
      <c r="RE5" s="454">
        <f>'Weekly Raw'!RF10</f>
        <v>2351644.9</v>
      </c>
      <c r="RF5" s="454">
        <f>'Weekly Raw'!RG10</f>
        <v>2354128.81</v>
      </c>
      <c r="RG5" s="454">
        <f>'Weekly Raw'!RH10</f>
        <v>2337157.2999999998</v>
      </c>
      <c r="RH5" s="454">
        <f>'Weekly Raw'!RI10</f>
        <v>2341938.73</v>
      </c>
      <c r="RI5" s="454">
        <f>'Weekly Raw'!RJ10</f>
        <v>2314605.7400000002</v>
      </c>
      <c r="RJ5" s="454">
        <f>'Weekly Raw'!RK10</f>
        <v>2322912.1800000002</v>
      </c>
      <c r="RK5" s="454">
        <f>'Weekly Raw'!RL10</f>
        <v>2348102.5099999998</v>
      </c>
      <c r="RL5" s="454">
        <f>'Weekly Raw'!RM10</f>
        <v>2355380.1</v>
      </c>
      <c r="RM5" s="454">
        <f>'Weekly Raw'!RN10</f>
        <v>2359184.11</v>
      </c>
      <c r="RN5" s="454">
        <f>'Weekly Raw'!RO10</f>
        <v>2349348.83</v>
      </c>
      <c r="RO5" s="454">
        <f>'Weekly Raw'!RP10</f>
        <v>2393288.21</v>
      </c>
      <c r="RP5" s="454">
        <f>'Weekly Raw'!RQ10</f>
        <v>2400483.98</v>
      </c>
      <c r="RQ5" s="454">
        <f>'Weekly Raw'!RR10</f>
        <v>2405452.27</v>
      </c>
      <c r="RR5" s="454">
        <f>'Weekly Raw'!RS10</f>
        <v>2370006.7400000002</v>
      </c>
      <c r="RS5" s="454">
        <f>'Weekly Raw'!RT10</f>
        <v>2368733.94</v>
      </c>
      <c r="RT5" s="454">
        <f>'Weekly Raw'!RU10</f>
        <v>2384897.2200000002</v>
      </c>
      <c r="RU5" s="454">
        <f>'Weekly Raw'!RV10</f>
        <v>2356351.4500000002</v>
      </c>
      <c r="RV5" s="454">
        <f>'Weekly Raw'!RW10</f>
        <v>2363358.61</v>
      </c>
      <c r="RW5" s="454">
        <f>'Weekly Raw'!RX10</f>
        <v>2364624.37</v>
      </c>
      <c r="RX5" s="454">
        <f>'Weekly Raw'!RY10</f>
        <v>2400198.77</v>
      </c>
      <c r="RY5" s="454">
        <f>'Weekly Raw'!RZ10</f>
        <v>2388170.84</v>
      </c>
      <c r="RZ5" s="454">
        <f>'Weekly Raw'!SA10</f>
        <v>2394236.91</v>
      </c>
      <c r="SA5" s="454">
        <f>'Weekly Raw'!SB10</f>
        <v>2400339.37</v>
      </c>
      <c r="SB5" s="454">
        <f>'Weekly Raw'!SC10</f>
        <v>2415672.4</v>
      </c>
      <c r="SC5" s="454">
        <f>'Weekly Raw'!SD10</f>
        <v>2471602.59</v>
      </c>
      <c r="SD5" s="454">
        <f>'Weekly Raw'!SE10</f>
        <v>2460993.4</v>
      </c>
      <c r="SE5" s="454">
        <f>'Weekly Raw'!SF10</f>
        <v>2517207.87</v>
      </c>
      <c r="SF5" s="454">
        <f>'Weekly Raw'!SG10</f>
        <v>2526299.35</v>
      </c>
      <c r="SG5" s="454">
        <f>'Weekly Raw'!SH10</f>
        <v>2566935.27</v>
      </c>
      <c r="SH5" s="454">
        <f>'Weekly Raw'!SI10</f>
        <v>2559820.23</v>
      </c>
      <c r="SI5" s="454">
        <f>'Weekly Raw'!SJ10</f>
        <v>2617661.7599999998</v>
      </c>
      <c r="SJ5" s="454">
        <f>'Weekly Raw'!SK10</f>
        <v>2583680.48</v>
      </c>
      <c r="SK5" s="454">
        <f>'Weekly Raw'!SL10</f>
        <v>2572900.44</v>
      </c>
      <c r="SL5" s="454">
        <f>'Weekly Raw'!SM10</f>
        <v>2581610.58</v>
      </c>
      <c r="SM5" s="454">
        <f>'Weekly Raw'!SN10</f>
        <v>2569881.27</v>
      </c>
      <c r="SN5" s="454">
        <f>'Weekly Raw'!SO10</f>
        <v>2584947.11</v>
      </c>
      <c r="SO5" s="454">
        <f>'Weekly Raw'!SP10</f>
        <v>2601100.27</v>
      </c>
      <c r="SP5" s="454">
        <f>'Weekly Raw'!SQ10</f>
        <v>2621120.2799999998</v>
      </c>
      <c r="SQ5" s="454">
        <f>'Weekly Raw'!SR10</f>
        <v>2605942.41</v>
      </c>
      <c r="SR5" s="454">
        <f>'Weekly Raw'!SS10</f>
        <v>2619340.41</v>
      </c>
      <c r="SS5" s="454">
        <f>'Weekly Raw'!ST10</f>
        <v>2666709.94</v>
      </c>
      <c r="ST5" s="454">
        <f>'Weekly Raw'!SU10</f>
        <v>2623384.21</v>
      </c>
      <c r="SU5" s="454">
        <f>'Weekly Raw'!SV10</f>
        <v>2619392.9700000002</v>
      </c>
      <c r="SV5" s="454">
        <f>'Weekly Raw'!SW10</f>
        <v>2639814.2799999998</v>
      </c>
      <c r="SW5" s="454">
        <f>'Weekly Raw'!SX10</f>
        <v>2754797.56</v>
      </c>
      <c r="SX5" s="454">
        <f>'Weekly Raw'!SY10</f>
        <v>2782838.94</v>
      </c>
      <c r="SY5" s="454">
        <f>'Weekly Raw'!SZ10</f>
        <v>2791889.96</v>
      </c>
      <c r="SZ5" s="454">
        <f>'Weekly Raw'!TA10</f>
        <v>2865412.22</v>
      </c>
      <c r="TA5" s="454">
        <f>'Weekly Raw'!TB10</f>
        <v>2935806.55</v>
      </c>
      <c r="TB5" s="454">
        <f>'Weekly Raw'!TC10</f>
        <v>2950911.38</v>
      </c>
      <c r="TC5" s="454">
        <f>'Weekly Raw'!TD10</f>
        <v>2944920.06</v>
      </c>
      <c r="TD5" s="454">
        <f>'Weekly Raw'!TE10</f>
        <v>2956560.79</v>
      </c>
      <c r="TE5" s="454">
        <f>'Weekly Raw'!TF10</f>
        <v>2925197.55</v>
      </c>
      <c r="TF5" s="454">
        <f>'Weekly Raw'!TG10</f>
        <v>2925557.47</v>
      </c>
      <c r="TG5" s="454">
        <f>'Weekly Raw'!TH10</f>
        <v>2941569.45</v>
      </c>
      <c r="TH5" s="454">
        <f>'Weekly Raw'!TI10</f>
        <v>2957509.99</v>
      </c>
      <c r="TI5" s="454">
        <f>'Weekly Raw'!TJ10</f>
        <v>2970029.54</v>
      </c>
      <c r="TJ5" s="454">
        <f>'Weekly Raw'!TK10</f>
        <v>2920639.07</v>
      </c>
      <c r="TK5" s="454">
        <f>'Weekly Raw'!TL10</f>
        <v>2939938.42</v>
      </c>
      <c r="TL5" s="454">
        <f>'Weekly Raw'!TM10</f>
        <v>3019487.7</v>
      </c>
      <c r="TM5" s="454">
        <f>'Weekly Raw'!TN10</f>
        <v>3035007.89</v>
      </c>
      <c r="TN5" s="454">
        <f>'Weekly Raw'!TO10</f>
        <v>3043341.5</v>
      </c>
      <c r="TO5" s="454">
        <f>'Weekly Raw'!TP10</f>
        <v>3071651.33</v>
      </c>
      <c r="TP5" s="454">
        <f>'Weekly Raw'!TQ10</f>
        <v>3065402.65</v>
      </c>
      <c r="TQ5" s="454">
        <f>'Weekly Raw'!TR10</f>
        <v>3016570.96</v>
      </c>
      <c r="TR5" s="454">
        <f>'Weekly Raw'!TS10</f>
        <v>3077945.33</v>
      </c>
      <c r="TS5" s="454">
        <f>'Weekly Raw'!TT10</f>
        <v>3085171.48</v>
      </c>
      <c r="TT5" s="454">
        <f>'Weekly Raw'!TU10</f>
        <v>3132263.46</v>
      </c>
      <c r="TU5" s="454">
        <f>'Weekly Raw'!TV10</f>
        <v>3092084.61</v>
      </c>
      <c r="TV5" s="454">
        <f>'Weekly Raw'!TW10</f>
        <v>3090970.86</v>
      </c>
      <c r="TW5" s="454">
        <f>'Weekly Raw'!TX10</f>
        <v>3126365.52</v>
      </c>
      <c r="TX5" s="454">
        <f>'Weekly Raw'!TY10</f>
        <v>3175832.01</v>
      </c>
      <c r="TY5" s="454">
        <f>'Weekly Raw'!TZ10</f>
        <v>3161956.69</v>
      </c>
      <c r="TZ5" s="454">
        <f>'Weekly Raw'!UA10</f>
        <v>3246780.4</v>
      </c>
      <c r="UA5" s="454">
        <f>'Weekly Raw'!UB10</f>
        <v>3249565.84</v>
      </c>
      <c r="UB5" s="454">
        <f>'Weekly Raw'!UC10</f>
        <v>3323741.51</v>
      </c>
      <c r="UC5" s="454">
        <f>'Weekly Raw'!UD10</f>
        <v>3398114.14</v>
      </c>
      <c r="UD5" s="454">
        <f>'Weekly Raw'!UE10</f>
        <v>3400547</v>
      </c>
      <c r="UE5" s="454">
        <f>'Weekly Raw'!UF10</f>
        <v>3438531.83</v>
      </c>
      <c r="UF5" s="454">
        <f>'Weekly Raw'!UG10</f>
        <v>3482468.9527958999</v>
      </c>
      <c r="UG5" s="454">
        <f>'Weekly Raw'!UH10</f>
        <v>3566338.8116066004</v>
      </c>
      <c r="UH5" s="454">
        <f>'Weekly Raw'!UI10</f>
        <v>3478887.8478436996</v>
      </c>
      <c r="UI5" s="454">
        <f>'Weekly Raw'!UJ10</f>
        <v>3493749.3298626011</v>
      </c>
      <c r="UJ5" s="454">
        <f>'Weekly Raw'!UK10</f>
        <v>3496938.3562897011</v>
      </c>
      <c r="UK5" s="454">
        <f>'Weekly Raw'!UL10</f>
        <v>3529277.8740495993</v>
      </c>
      <c r="UL5" s="454">
        <f>'Weekly Raw'!UM10</f>
        <v>3544069.3031931007</v>
      </c>
      <c r="UM5" s="454">
        <f>'Weekly Raw'!UN10</f>
        <v>3548323.8755705999</v>
      </c>
      <c r="UN5" s="454">
        <f>'Weekly Raw'!UO10</f>
        <v>3579144.9057525992</v>
      </c>
      <c r="UO5" s="454">
        <f>'Weekly Raw'!UP10</f>
        <v>3616724.352597699</v>
      </c>
      <c r="UP5" s="454">
        <f>'Weekly Raw'!UQ10</f>
        <v>3691080.3677245993</v>
      </c>
      <c r="UQ5" s="454">
        <f>'Weekly Raw'!UR10</f>
        <v>3643550.0532217002</v>
      </c>
      <c r="UR5" s="454">
        <f>'Weekly Raw'!US10</f>
        <v>3675188.7585211997</v>
      </c>
      <c r="US5" s="454">
        <f>'Weekly Raw'!UT10</f>
        <v>3666405.1894641006</v>
      </c>
      <c r="UT5" s="454">
        <f>'Weekly Raw'!UU10</f>
        <v>3746483.6486129998</v>
      </c>
      <c r="UU5" s="454">
        <f>'Weekly Raw'!UV10</f>
        <v>3753904.8769231997</v>
      </c>
      <c r="UV5" s="454">
        <f>'Weekly Raw'!UW10</f>
        <v>3895467.1591411</v>
      </c>
      <c r="UW5" s="454">
        <f>'Weekly Raw'!UX10</f>
        <v>4056481.7891616998</v>
      </c>
      <c r="UX5" s="454">
        <f>'Weekly Raw'!UY10</f>
        <v>4150762.8291292991</v>
      </c>
      <c r="UY5" s="454">
        <f>'Weekly Raw'!UZ10</f>
        <v>4332565.4014744023</v>
      </c>
      <c r="UZ5" s="454">
        <f>'Weekly Raw'!VA10</f>
        <v>4400149.0554636018</v>
      </c>
      <c r="VA5" s="454">
        <f>'Weekly Raw'!VB10</f>
        <v>4484900.1727376999</v>
      </c>
      <c r="VB5" s="454">
        <f>'Weekly Raw'!VC10</f>
        <v>4469029.0364879007</v>
      </c>
      <c r="VC5" s="454">
        <f>'Weekly Raw'!VD10</f>
        <v>4449759.4814950004</v>
      </c>
      <c r="VD5" s="454">
        <f>'Weekly Raw'!VE10</f>
        <v>4443843.3464523014</v>
      </c>
      <c r="VE5" s="454">
        <f>'Weekly Raw'!VF10</f>
        <v>4449363.1214602003</v>
      </c>
      <c r="VF5" s="454">
        <f>'Weekly Raw'!VG10</f>
        <v>4435487.2748965016</v>
      </c>
      <c r="VG5" s="454">
        <f>'Weekly Raw'!VH10</f>
        <v>4444539.5447864998</v>
      </c>
      <c r="VH5" s="454">
        <f>'Weekly Raw'!VI10</f>
        <v>4416026.2064836985</v>
      </c>
      <c r="VI5" s="454">
        <f>'Weekly Raw'!VJ10</f>
        <v>4405083.0872186003</v>
      </c>
      <c r="VJ5" s="454">
        <f>'Weekly Raw'!VK10</f>
        <v>4445462.2418905012</v>
      </c>
      <c r="VK5" s="454">
        <f>'Weekly Raw'!VL10</f>
        <v>4464467.675154198</v>
      </c>
      <c r="VL5" s="454">
        <f>'Weekly Raw'!VM10</f>
        <v>4555123.6386958994</v>
      </c>
      <c r="VM5" s="454">
        <f>'Weekly Raw'!VN10</f>
        <v>4558812.3818873009</v>
      </c>
      <c r="VN5" s="454">
        <f>'Weekly Raw'!VO10</f>
        <v>4628015.8561979998</v>
      </c>
      <c r="VO5" s="454">
        <f>'Weekly Raw'!VP10</f>
        <v>4675780.2191579985</v>
      </c>
      <c r="VP5" s="454">
        <f>'Weekly Raw'!VQ10</f>
        <v>4706656.184667699</v>
      </c>
      <c r="VQ5" s="454">
        <f>'Weekly Raw'!VR10</f>
        <v>4636048.0217044987</v>
      </c>
      <c r="VR5" s="454">
        <f>'Weekly Raw'!VS10</f>
        <v>4653087.7927517984</v>
      </c>
      <c r="VS5" s="454">
        <f>'Weekly Raw'!VT10</f>
        <v>4708437.1518206988</v>
      </c>
      <c r="VT5" s="454">
        <f>'Weekly Raw'!VU10</f>
        <v>4727002.495126402</v>
      </c>
      <c r="VU5" s="454">
        <f>'Weekly Raw'!VV10</f>
        <v>4727102.8095586011</v>
      </c>
      <c r="VV5" s="454">
        <f>'Weekly Raw'!VW10</f>
        <v>4763569.6277040001</v>
      </c>
      <c r="VW5" s="454">
        <f>'Weekly Raw'!VX10</f>
        <v>4777609.9764146004</v>
      </c>
      <c r="VX5" s="454">
        <f>'Weekly Raw'!VY10</f>
        <v>4861425.5116514992</v>
      </c>
      <c r="VY5" s="454">
        <f>'Weekly Raw'!VZ10</f>
        <v>4987807.9504804993</v>
      </c>
      <c r="VZ5" s="454">
        <f>'Weekly Raw'!WA10</f>
        <v>4949385.4284579</v>
      </c>
      <c r="WA5" s="454">
        <f>'Weekly Raw'!WB10</f>
        <v>4980888.1747214999</v>
      </c>
      <c r="WB5" s="454">
        <f>'Weekly Raw'!WC10</f>
        <v>5005491.2917735018</v>
      </c>
      <c r="WC5" s="454">
        <f>'Weekly Raw'!WD10</f>
        <v>5223066.6743697999</v>
      </c>
      <c r="WD5" s="454">
        <f>'Weekly Raw'!WE10</f>
        <v>5161835.9650167013</v>
      </c>
      <c r="WE5" s="454">
        <f>'Weekly Raw'!WF10</f>
        <v>5162077.5122856004</v>
      </c>
      <c r="WF5" s="454">
        <f>'Weekly Raw'!WG10</f>
        <v>5245034.1333527993</v>
      </c>
      <c r="WG5" s="454">
        <f>'Weekly Raw'!WH10</f>
        <v>5317597.4280196987</v>
      </c>
      <c r="WH5" s="454">
        <f>'Weekly Raw'!WI10</f>
        <v>5343354.1462390991</v>
      </c>
      <c r="WI5" s="454">
        <f>'Weekly Raw'!WJ10</f>
        <v>5375418.4701181017</v>
      </c>
      <c r="WJ5" s="454">
        <f>'Weekly Raw'!WK10</f>
        <v>5461477.294685401</v>
      </c>
      <c r="WK5" s="454">
        <f>'Weekly Raw'!WL10</f>
        <v>5496604.3915716996</v>
      </c>
      <c r="WL5" s="454">
        <f>'Weekly Raw'!WM10</f>
        <v>5603410.2443067003</v>
      </c>
      <c r="WM5" s="454">
        <f>'Weekly Raw'!WN10</f>
        <v>5559460.8149894001</v>
      </c>
      <c r="WN5" s="454">
        <f>'Weekly Raw'!WO10</f>
        <v>5607417.7425728999</v>
      </c>
      <c r="WO5" s="454">
        <f>'Weekly Raw'!WP10</f>
        <v>5668462.7748679006</v>
      </c>
      <c r="WP5" s="454">
        <f>'Weekly Raw'!WQ10</f>
        <v>5803403.2117954018</v>
      </c>
      <c r="WQ5" s="454">
        <f>'Weekly Raw'!WR10</f>
        <v>5810598.8895526007</v>
      </c>
      <c r="WR5" s="454">
        <f>'Weekly Raw'!WS10</f>
        <v>5835021.158762102</v>
      </c>
      <c r="WS5" s="454">
        <f>'Weekly Raw'!WT10</f>
        <v>5848252.2370448979</v>
      </c>
      <c r="WT5" s="454">
        <f>'Weekly Raw'!WU10</f>
        <v>5922377.7504988015</v>
      </c>
      <c r="WU5" s="454">
        <f>'Weekly Raw'!WV10</f>
        <v>5998652.8840098986</v>
      </c>
      <c r="WV5" s="454">
        <f>'Weekly Raw'!WW10</f>
        <v>6105678.1749242004</v>
      </c>
      <c r="WW5" s="454">
        <f>'Weekly Raw'!WX10</f>
        <v>6341147.3008235004</v>
      </c>
      <c r="WX5" s="454">
        <f>'Weekly Raw'!WY10</f>
        <v>6544966.1960927984</v>
      </c>
      <c r="WY5" s="454">
        <f>'Weekly Raw'!WZ10</f>
        <v>6770474.5199499</v>
      </c>
      <c r="WZ5" s="454">
        <f>'Weekly Raw'!XA10</f>
        <v>6851526.6451454023</v>
      </c>
      <c r="XA5" s="454">
        <f>'Weekly Raw'!XB10</f>
        <v>7038007.187208198</v>
      </c>
      <c r="XB5" s="454">
        <f>'Weekly Raw'!XC10</f>
        <v>7106373.4181686016</v>
      </c>
      <c r="XC5" s="454">
        <f>'Weekly Raw'!XD10</f>
        <v>7157564.8840704989</v>
      </c>
      <c r="XD5" s="454">
        <f>'Weekly Raw'!XE10</f>
        <v>7099733.404604299</v>
      </c>
      <c r="XE5" s="454">
        <f>'Weekly Raw'!XF10</f>
        <v>7098673.3194339005</v>
      </c>
      <c r="XF5" s="454">
        <f>'Weekly Raw'!XG10</f>
        <v>7136306.2827698998</v>
      </c>
      <c r="XG5" s="454">
        <f>'Weekly Raw'!XH10</f>
        <v>7142361.4286983991</v>
      </c>
      <c r="XH5" s="454">
        <f>'Weekly Raw'!XI10</f>
        <v>7243915.3927154997</v>
      </c>
      <c r="XI5" s="454">
        <f>'Weekly Raw'!XJ10</f>
        <v>7233970.4969165018</v>
      </c>
      <c r="XJ5" s="454">
        <f>'Weekly Raw'!XK10</f>
        <v>7270998.9903191999</v>
      </c>
      <c r="XK5" s="454">
        <f>'Weekly Raw'!XL10</f>
        <v>7294785.2647378994</v>
      </c>
      <c r="XL5" s="454">
        <f>'Weekly Raw'!XM10</f>
        <v>7377341.988961298</v>
      </c>
      <c r="XM5" s="454">
        <f>'Weekly Raw'!XN10</f>
        <v>7340816.8604664002</v>
      </c>
      <c r="XN5" s="454">
        <f>'Weekly Raw'!XO10</f>
        <v>7446472.8613166027</v>
      </c>
      <c r="XO5" s="454">
        <f>'Weekly Raw'!XP10</f>
        <v>7460520.2720933007</v>
      </c>
      <c r="XP5" s="454">
        <f>'Weekly Raw'!XQ10</f>
        <v>7576205.2553690998</v>
      </c>
      <c r="XQ5" s="454">
        <f>'Weekly Raw'!XR10</f>
        <v>7555219.2612379007</v>
      </c>
      <c r="XR5" s="454">
        <f>'Weekly Raw'!XS10</f>
        <v>7609401.5949975988</v>
      </c>
      <c r="XS5" s="454">
        <f>'Weekly Raw'!XT10</f>
        <v>7654077.6321073985</v>
      </c>
      <c r="XT5" s="454">
        <f>'Weekly Raw'!XU10</f>
        <v>7685412.7239597002</v>
      </c>
      <c r="XU5" s="454">
        <f>'Weekly Raw'!XV10</f>
        <v>7736815.6136573898</v>
      </c>
      <c r="XV5" s="454">
        <f>'Weekly Raw'!XW10</f>
        <v>7763593.500360799</v>
      </c>
      <c r="XW5" s="454">
        <f>'Weekly Raw'!XX10</f>
        <v>7909701.3416089974</v>
      </c>
      <c r="XX5" s="454">
        <f>'Weekly Raw'!XY10</f>
        <v>7938426.8127422985</v>
      </c>
      <c r="XY5" s="454">
        <f>'Weekly Raw'!XZ10</f>
        <v>8070191.2202603994</v>
      </c>
      <c r="XZ5" s="454">
        <f>'Weekly Raw'!YA10</f>
        <v>8110366.8224479975</v>
      </c>
      <c r="YA5" s="454">
        <f>'Weekly Raw'!YB10</f>
        <v>8164340.5822251998</v>
      </c>
      <c r="YB5" s="454">
        <f>'Weekly Raw'!YC10</f>
        <v>8287819.2510087993</v>
      </c>
      <c r="YC5" s="454">
        <f>'Weekly Raw'!YD10</f>
        <v>8425755.3821027</v>
      </c>
      <c r="YD5" s="454">
        <f>'Weekly Raw'!YE10</f>
        <v>8542556.5099008009</v>
      </c>
      <c r="YE5" s="454">
        <f>'Weekly Raw'!YF10</f>
        <v>8581201.7911240011</v>
      </c>
      <c r="YF5" s="454">
        <f>'Weekly Raw'!YG10</f>
        <v>8547927.637140803</v>
      </c>
      <c r="YG5" s="454">
        <f>'Weekly Raw'!YH10</f>
        <v>8705615.8629277982</v>
      </c>
      <c r="YH5" s="454">
        <f>'Weekly Raw'!YI10</f>
        <v>8724226.8161194995</v>
      </c>
      <c r="YI5" s="454">
        <f>'Weekly Raw'!YJ10</f>
        <v>8782407.1344220992</v>
      </c>
      <c r="YJ5" s="454">
        <f>'Weekly Raw'!YK10</f>
        <v>8955116.0977013968</v>
      </c>
      <c r="YK5" s="454">
        <f>'Weekly Raw'!YL10</f>
        <v>9002493.068239402</v>
      </c>
      <c r="YL5" s="454">
        <f>'Weekly Raw'!YM10</f>
        <v>9130205.7527100984</v>
      </c>
      <c r="YM5" s="454">
        <f>'Weekly Raw'!YN10</f>
        <v>9099164.6483711023</v>
      </c>
      <c r="YN5" s="454">
        <f>'Weekly Raw'!YO10</f>
        <v>9195698.1965465993</v>
      </c>
      <c r="YO5" s="454">
        <f>'Weekly Raw'!YP10</f>
        <v>9305760.6809077989</v>
      </c>
      <c r="YP5" s="454">
        <f>'Weekly Raw'!YQ10</f>
        <v>9475559.4930153023</v>
      </c>
      <c r="YQ5" s="454">
        <f>'Weekly Raw'!YR10</f>
        <v>9511690.4715445973</v>
      </c>
      <c r="YR5" s="454">
        <f>'Weekly Raw'!YS10</f>
        <v>9613919.7569880001</v>
      </c>
      <c r="YS5" s="454">
        <f>'Weekly Raw'!YT10</f>
        <v>9818263.6432442944</v>
      </c>
      <c r="YT5" s="454">
        <f>'Weekly Raw'!YU10</f>
        <v>9876421.9275192991</v>
      </c>
      <c r="YU5" s="454">
        <f>'Weekly Raw'!YV10</f>
        <v>10213575.2562396</v>
      </c>
      <c r="YV5" s="454">
        <f>'Weekly Raw'!YW10</f>
        <v>10424255.755976897</v>
      </c>
      <c r="YW5" s="454">
        <f>'Weekly Raw'!YX10</f>
        <v>10926790.276930697</v>
      </c>
      <c r="YX5" s="454">
        <f>'Weekly Raw'!YY10</f>
        <v>11152370.312973101</v>
      </c>
      <c r="YY5" s="454">
        <f>'Weekly Raw'!YZ10</f>
        <v>11567334.699999999</v>
      </c>
      <c r="YZ5" s="454">
        <f>'Weekly Raw'!ZA10</f>
        <v>11625419.550000001</v>
      </c>
      <c r="ZA5" s="454">
        <f>'Weekly Raw'!ZB10</f>
        <v>11830678.43</v>
      </c>
      <c r="ZB5" s="454">
        <f>'Weekly Raw'!ZC10</f>
        <v>12023841.047437796</v>
      </c>
      <c r="ZC5" s="454">
        <f>'Weekly Raw'!ZD10</f>
        <v>12097770.592380796</v>
      </c>
      <c r="ZD5" s="454">
        <f>'Weekly Raw'!ZE10</f>
        <v>12205215.802197598</v>
      </c>
      <c r="ZE5" s="454">
        <f>'Weekly Raw'!ZF10</f>
        <v>12187588.460000001</v>
      </c>
      <c r="ZF5" s="454">
        <f>'Weekly Raw'!ZG10</f>
        <v>12322856.3352756</v>
      </c>
      <c r="ZG5" s="454">
        <f>'Weekly Raw'!ZH10</f>
        <v>12361332.470045999</v>
      </c>
      <c r="ZH5" s="454">
        <f>'Weekly Raw'!ZI10</f>
        <v>12599201.238505799</v>
      </c>
      <c r="ZI5" s="454">
        <f>'Weekly Raw'!ZJ10</f>
        <v>12618759.358744698</v>
      </c>
      <c r="ZJ5" s="454">
        <f>'Weekly Raw'!ZK10</f>
        <v>12745755.59</v>
      </c>
      <c r="ZK5" s="454">
        <f>'Weekly Raw'!ZL10</f>
        <v>12754130.74</v>
      </c>
      <c r="ZL5" s="454">
        <f>'Weekly Raw'!ZM10</f>
        <v>12980520.27</v>
      </c>
      <c r="ZM5" s="454">
        <f>'Weekly Raw'!ZN10</f>
        <v>12910751.359999999</v>
      </c>
      <c r="ZN5" s="454">
        <f>'Weekly Raw'!ZO10</f>
        <v>13024090.6</v>
      </c>
      <c r="ZO5" s="454">
        <f>'Weekly Raw'!ZP10</f>
        <v>13206955.67</v>
      </c>
      <c r="ZP5" s="454">
        <f>'Weekly Raw'!ZQ10</f>
        <v>13331150.029999999</v>
      </c>
      <c r="ZQ5" s="454">
        <f>'Weekly Raw'!ZR10</f>
        <v>13206590.68</v>
      </c>
      <c r="ZR5" s="454">
        <f>'Weekly Raw'!ZS10</f>
        <v>13344352.99</v>
      </c>
      <c r="ZS5" s="454">
        <f>'Weekly Raw'!ZT10</f>
        <v>13512128.73</v>
      </c>
      <c r="ZT5" s="454">
        <f>'Weekly Raw'!ZU10</f>
        <v>13504444.99</v>
      </c>
      <c r="ZU5" s="454">
        <f>'Weekly Raw'!ZV10</f>
        <v>13676864.369999999</v>
      </c>
      <c r="ZV5" s="454">
        <f>'Weekly Raw'!ZW10</f>
        <v>13754357.6</v>
      </c>
      <c r="ZW5" s="454">
        <f>'Weekly Raw'!ZX10</f>
        <v>13853188.75</v>
      </c>
      <c r="ZX5" s="454">
        <f>'Weekly Raw'!ZY10</f>
        <v>13953933.060000001</v>
      </c>
      <c r="ZY5" s="454">
        <f>'Weekly Raw'!ZZ10</f>
        <v>14158165.439999999</v>
      </c>
      <c r="ZZ5" s="454">
        <f>'Weekly Raw'!AAA10</f>
        <v>14267681.27</v>
      </c>
      <c r="AAA5" s="454">
        <f>'Weekly Raw'!AAB10</f>
        <v>14200826.07</v>
      </c>
      <c r="AAB5" s="454">
        <f>'Weekly Raw'!AAC10</f>
        <v>14345545.57</v>
      </c>
      <c r="AAC5" s="454">
        <f>'Weekly Raw'!AAD10</f>
        <v>14467327.789999999</v>
      </c>
      <c r="AAD5" s="454">
        <f>'Weekly Raw'!AAE10</f>
        <v>14562620.210000001</v>
      </c>
      <c r="AAE5" s="454">
        <f>'Weekly Raw'!AAF10</f>
        <v>14614761.460000001</v>
      </c>
      <c r="AAF5" s="454">
        <f>'Weekly Raw'!AAG10</f>
        <v>14742743.75</v>
      </c>
      <c r="AAG5" s="454">
        <f>'Weekly Raw'!AAH10</f>
        <v>14874282.42</v>
      </c>
      <c r="AAH5" s="454">
        <f>'Weekly Raw'!AAI10</f>
        <v>15008663.539999999</v>
      </c>
      <c r="AAI5" s="454">
        <f>'Weekly Raw'!AAJ10</f>
        <v>14995640.41</v>
      </c>
      <c r="AAJ5" s="454">
        <f>'Weekly Raw'!AAK10</f>
        <v>15083720.800000001</v>
      </c>
      <c r="AAK5" s="454">
        <f>'Weekly Raw'!AAL10</f>
        <v>15306048.279999999</v>
      </c>
      <c r="AAL5" s="454">
        <f>'Weekly Raw'!AAM10</f>
        <v>15508554.77</v>
      </c>
      <c r="AAM5" s="454">
        <f>'Weekly Raw'!AAN10</f>
        <v>15382953.01</v>
      </c>
      <c r="AAN5" s="454">
        <f>'Weekly Raw'!AAO10</f>
        <v>15353135.07</v>
      </c>
      <c r="AAO5" s="454">
        <f>'Weekly Raw'!AAP10</f>
        <v>15415110.119999999</v>
      </c>
      <c r="AAP5" s="454">
        <f>'Weekly Raw'!AAQ10</f>
        <v>15551400.029999999</v>
      </c>
      <c r="AAQ5" s="454">
        <f>'Weekly Raw'!AAR10</f>
        <v>15630800.26</v>
      </c>
      <c r="AAR5" s="454">
        <f>'Weekly Raw'!AAS10</f>
        <v>15685250.109999999</v>
      </c>
      <c r="AAS5" s="454">
        <f>'Weekly Raw'!AAT10</f>
        <v>15920367.67</v>
      </c>
      <c r="AAT5" s="454">
        <f>'Weekly Raw'!AAU10</f>
        <v>16107024.15</v>
      </c>
      <c r="AAU5" s="454">
        <f>'Weekly Raw'!AAV10</f>
        <v>16486125.59</v>
      </c>
      <c r="AAV5" s="454">
        <f>'Weekly Raw'!AAW10</f>
        <v>16637603.33</v>
      </c>
      <c r="AAW5" s="454">
        <f>'Weekly Raw'!AAX10</f>
        <v>17730742.140000001</v>
      </c>
      <c r="AAX5" s="454">
        <f>'Weekly Raw'!AAY10</f>
        <v>18042253.09</v>
      </c>
      <c r="AAY5" s="454">
        <f>'Weekly Raw'!AAZ10</f>
        <v>18784423.359999999</v>
      </c>
      <c r="AAZ5" s="454">
        <f>'Weekly Raw'!ABA10</f>
        <v>18973822.02</v>
      </c>
      <c r="ABA5" s="454">
        <f>'Weekly Raw'!ABB10</f>
        <v>19454949.170000002</v>
      </c>
      <c r="ABB5" s="454">
        <f>'Weekly Raw'!ABC10</f>
        <v>19734586.52</v>
      </c>
      <c r="ABC5" s="454">
        <f>'Weekly Raw'!ABD10</f>
        <v>20011140.050000001</v>
      </c>
      <c r="ABD5" s="454">
        <f>'Weekly Raw'!ABE10</f>
        <v>20087337.899999999</v>
      </c>
      <c r="ABE5" s="454">
        <f>'Weekly Raw'!ABF10</f>
        <v>20016663.399999999</v>
      </c>
      <c r="ABF5" s="454">
        <f>'Weekly Raw'!ABG10</f>
        <v>20221156.120000001</v>
      </c>
      <c r="ABG5" s="454">
        <f>'Weekly Raw'!ABH10</f>
        <v>20181435.039999999</v>
      </c>
      <c r="ABH5" s="454">
        <f>'Weekly Raw'!ABI10</f>
        <v>20459941.449999999</v>
      </c>
      <c r="ABI5" s="454">
        <f>'Weekly Raw'!ABJ10</f>
        <v>20383896.120000001</v>
      </c>
      <c r="ABJ5" s="454">
        <f>'Weekly Raw'!ABK10</f>
        <v>20625486.780000001</v>
      </c>
      <c r="ABK5" s="454">
        <f>'Weekly Raw'!ABL10</f>
        <v>20656802.780000001</v>
      </c>
      <c r="ABL5" s="454">
        <f>'Weekly Raw'!ABM10</f>
        <v>21110884.100000001</v>
      </c>
      <c r="ABM5" s="454">
        <f>'Weekly Raw'!ABN10</f>
        <v>20987803.140000001</v>
      </c>
      <c r="ABN5" s="454">
        <f>'Weekly Raw'!ABO10</f>
        <v>21445299.219999999</v>
      </c>
      <c r="ABO5" s="454">
        <f>'Weekly Raw'!ABP10</f>
        <v>21778296.719999999</v>
      </c>
      <c r="ABP5" s="454">
        <f>'Weekly Raw'!ABQ10</f>
        <v>21980121.050000001</v>
      </c>
      <c r="ABQ5" s="454">
        <f>'Weekly Raw'!ABR10</f>
        <v>21912646.989999998</v>
      </c>
      <c r="ABR5" s="454">
        <f>'Weekly Raw'!ABS10</f>
        <v>21894507.210000001</v>
      </c>
      <c r="ABS5" s="454">
        <f>'Weekly Raw'!ABT10</f>
        <v>22285159.620000001</v>
      </c>
      <c r="ABT5" s="454">
        <f>'Weekly Raw'!ABU10</f>
        <v>22563972.23</v>
      </c>
      <c r="ABU5" s="454">
        <f>'Weekly Raw'!ABV10</f>
        <v>23066708.829999998</v>
      </c>
      <c r="ABV5" s="454">
        <f>'Weekly Raw'!ABW10</f>
        <v>22945478.41</v>
      </c>
      <c r="ABW5" s="454">
        <f>'Weekly Raw'!ABX10</f>
        <v>23399441.690000001</v>
      </c>
      <c r="ABX5" s="454">
        <f>'Weekly Raw'!ABY10</f>
        <v>23721170.039999999</v>
      </c>
      <c r="ABY5" s="454">
        <f>'Weekly Raw'!ABZ10</f>
        <v>24577973.460000001</v>
      </c>
      <c r="ABZ5" s="454">
        <f>'Weekly Raw'!ACA10</f>
        <v>24839379.09</v>
      </c>
      <c r="ACA5" s="454">
        <f>'Weekly Raw'!ACB10</f>
        <v>25017336.800000001</v>
      </c>
      <c r="ACB5" s="454">
        <f>'Weekly Raw'!ACC10</f>
        <v>25301373</v>
      </c>
      <c r="ACC5" s="454">
        <f>'Weekly Raw'!ACD10</f>
        <v>26195257.010000002</v>
      </c>
      <c r="ACD5" s="454">
        <f>'Weekly Raw'!ACE10</f>
        <v>26634808.870000001</v>
      </c>
      <c r="ACE5" s="454">
        <f>'Weekly Raw'!ACF10</f>
        <v>26759918.300000001</v>
      </c>
      <c r="ACF5" s="454">
        <f>'Weekly Raw'!ACG10</f>
        <v>27044798.510000002</v>
      </c>
      <c r="ACG5" s="454">
        <f>'Weekly Raw'!ACH10</f>
        <v>27438449.809999999</v>
      </c>
      <c r="ACH5" s="454">
        <f>'Weekly Raw'!ACI10</f>
        <v>28075991.190000001</v>
      </c>
      <c r="ACI5" s="454">
        <f>'Weekly Raw'!ACJ10</f>
        <v>28107075.52</v>
      </c>
      <c r="ACJ5" s="454">
        <f>'Weekly Raw'!ACK10</f>
        <v>28601275.510000002</v>
      </c>
      <c r="ACK5" s="454">
        <f>'Weekly Raw'!ACL10</f>
        <v>28920751.780000001</v>
      </c>
      <c r="ACL5" s="454">
        <f>'Weekly Raw'!ACM10</f>
        <v>29569453.879999999</v>
      </c>
      <c r="ACM5" s="454">
        <f>'Weekly Raw'!ACN10</f>
        <v>29711537.149999999</v>
      </c>
      <c r="ACN5" s="454">
        <f>'Weekly Raw'!ACO10</f>
        <v>29979789.23</v>
      </c>
      <c r="ACO5" s="454">
        <f>'Weekly Raw'!ACP10</f>
        <v>30325888.649999999</v>
      </c>
      <c r="ACP5" s="454">
        <f>'Weekly Raw'!ACQ10</f>
        <v>30697934.629999999</v>
      </c>
      <c r="ACQ5" s="454">
        <f>'Weekly Raw'!ACR10</f>
        <v>31304216.800000001</v>
      </c>
      <c r="ACR5" s="454">
        <f>'Weekly Raw'!ACS10</f>
        <v>31419722.02</v>
      </c>
      <c r="ACS5" s="454">
        <f>'Weekly Raw'!ACT10</f>
        <v>31862250.449999999</v>
      </c>
      <c r="ACT5" s="454">
        <f>'Weekly Raw'!ACU10</f>
        <v>32512146.210000001</v>
      </c>
      <c r="ACU5" s="454">
        <f>'Weekly Raw'!ACV10</f>
        <v>33136840</v>
      </c>
      <c r="ACV5" s="454">
        <f>'Weekly Raw'!ACW10</f>
        <v>33572461.229999997</v>
      </c>
      <c r="ACW5" s="454">
        <f>'Weekly Raw'!ACX10</f>
        <v>35503912.990000002</v>
      </c>
      <c r="ACX5" s="454">
        <f>'Weekly Raw'!ACY10</f>
        <v>36045009.109999999</v>
      </c>
      <c r="ACY5" s="454">
        <f>'Weekly Raw'!ACZ10</f>
        <v>37160484.979999997</v>
      </c>
      <c r="ACZ5" s="454">
        <f>'Weekly Raw'!ADA10</f>
        <v>38167273.329999998</v>
      </c>
      <c r="ADA5" s="454">
        <f>'Weekly Raw'!ADB10</f>
        <v>38821059.969999999</v>
      </c>
      <c r="ADB5" s="454">
        <f>'Weekly Raw'!ADC10</f>
        <v>39449838.039999999</v>
      </c>
      <c r="ADC5" s="454">
        <f>'Weekly Raw'!ADD10</f>
        <v>39553068.579999998</v>
      </c>
      <c r="ADD5" s="454">
        <f>'Weekly Raw'!ADE10</f>
        <v>40285616.770000003</v>
      </c>
      <c r="ADE5" s="454">
        <f>'Weekly Raw'!ADF10</f>
        <v>40199638.560000002</v>
      </c>
      <c r="ADF5" s="454">
        <f>'Weekly Raw'!ADG10</f>
        <v>40267466.43</v>
      </c>
      <c r="ADG5" s="454">
        <f>'Weekly Raw'!ADH10</f>
        <v>40577060.140000001</v>
      </c>
      <c r="ADH5" s="454">
        <f>'Weekly Raw'!ADI10</f>
        <v>41709647.200000003</v>
      </c>
      <c r="ADI5" s="454">
        <f>'Weekly Raw'!ADJ10</f>
        <v>41666156.5</v>
      </c>
      <c r="ADJ5" s="454">
        <f>'Weekly Raw'!ADK10</f>
        <v>41795607.020000003</v>
      </c>
      <c r="ADK5" s="454">
        <f>'Weekly Raw'!ADL10</f>
        <v>42076360.759999998</v>
      </c>
      <c r="ADL5" s="454">
        <f>'Weekly Raw'!ADM10</f>
        <v>42754411.780000001</v>
      </c>
      <c r="ADM5" s="454">
        <f>'Weekly Raw'!ADN10</f>
        <v>42942453.859999999</v>
      </c>
      <c r="ADN5" s="454">
        <f>'Weekly Raw'!ADO10</f>
        <v>43433393.670000002</v>
      </c>
      <c r="ADO5" s="454">
        <f>'Weekly Raw'!ADP10</f>
        <v>44022160.490000002</v>
      </c>
      <c r="ADP5" s="454">
        <f>'Weekly Raw'!ADQ10</f>
        <v>44709945.219999999</v>
      </c>
      <c r="ADQ5" s="454">
        <f>'Weekly Raw'!ADR10</f>
        <v>44352759.25</v>
      </c>
      <c r="ADR5" s="454">
        <f>'Weekly Raw'!ADS10</f>
        <v>44423389.729999997</v>
      </c>
      <c r="ADS5" s="454">
        <f>'Weekly Raw'!ADT10</f>
        <v>45140687.960000001</v>
      </c>
      <c r="ADT5" s="454">
        <f>'Weekly Raw'!ADU10</f>
        <v>45302143.82</v>
      </c>
      <c r="ADU5" s="454">
        <f>'Weekly Raw'!ADV10</f>
        <v>45765344.18</v>
      </c>
      <c r="ADV5" s="454">
        <f>'Weekly Raw'!ADW10</f>
        <v>45966725.170000002</v>
      </c>
      <c r="ADW5" s="454">
        <f>'Weekly Raw'!ADX10</f>
        <v>46670927.049999997</v>
      </c>
      <c r="ADX5" s="454">
        <f>'Weekly Raw'!ADY10</f>
        <v>46863430.859999999</v>
      </c>
      <c r="ADY5" s="454">
        <f>'Weekly Raw'!ADZ10</f>
        <v>48328240.530000001</v>
      </c>
      <c r="ADZ5" s="454">
        <f>'Weekly Raw'!AEA10</f>
        <v>49480505.840000004</v>
      </c>
      <c r="AEA5" s="454">
        <f>'Weekly Raw'!AEB10</f>
        <v>49679357.859999999</v>
      </c>
      <c r="AEB5" s="454">
        <f>'Weekly Raw'!AEC10</f>
        <v>50624131.869999997</v>
      </c>
      <c r="AEC5" s="454">
        <f>'Weekly Raw'!AED10</f>
        <v>51446799.07</v>
      </c>
      <c r="AED5" s="454">
        <f>'Weekly Raw'!AEE10</f>
        <v>52709238.859999999</v>
      </c>
      <c r="AEE5" s="454">
        <f>'Weekly Raw'!AEF10</f>
        <v>52919918.57</v>
      </c>
      <c r="AEF5" s="454">
        <f>'Weekly Raw'!AEG10</f>
        <v>53692272.75</v>
      </c>
      <c r="AEG5" s="454">
        <f>'Weekly Raw'!AEH10</f>
        <v>54433859.82</v>
      </c>
      <c r="AEH5" s="454">
        <f>'Weekly Raw'!AEI10</f>
        <v>56254130.75</v>
      </c>
      <c r="AEI5" s="454">
        <f>'Weekly Raw'!AEJ10</f>
        <v>56336139.829999998</v>
      </c>
      <c r="AEJ5" s="454">
        <f>'Weekly Raw'!AEK10</f>
        <v>57605660.32</v>
      </c>
      <c r="AEK5" s="454">
        <f>'Weekly Raw'!AEL10</f>
        <v>58498051.579999998</v>
      </c>
      <c r="AEL5" s="454">
        <f>'Weekly Raw'!AEM10</f>
        <v>59295144.969999999</v>
      </c>
      <c r="AEM5" s="454">
        <f>'Weekly Raw'!AEN10</f>
        <v>60790807.93</v>
      </c>
      <c r="AEN5" s="454">
        <f>'Weekly Raw'!AEO10</f>
        <v>61423567.659999996</v>
      </c>
      <c r="AEO5" s="454">
        <f>'Weekly Raw'!AEP10</f>
        <v>64127412.840000004</v>
      </c>
      <c r="AEP5" s="454">
        <f>'Weekly Raw'!AEQ10</f>
        <v>65383228.82</v>
      </c>
      <c r="AEQ5" s="454">
        <f>'Weekly Raw'!AER10</f>
        <v>66777281.850000001</v>
      </c>
      <c r="AER5" s="454">
        <f>'Weekly Raw'!AES10</f>
        <v>67714825.579999998</v>
      </c>
      <c r="AES5" s="454">
        <f>'Weekly Raw'!AET10</f>
        <v>68777735.469999999</v>
      </c>
      <c r="AET5" s="454">
        <f>'Weekly Raw'!AEU10</f>
        <v>71767182.659999996</v>
      </c>
      <c r="AEU5" s="454">
        <f>'Weekly Raw'!AEV10</f>
        <v>74574329.450000003</v>
      </c>
      <c r="AEV5" s="454">
        <f>'Weekly Raw'!AEW10</f>
        <v>76370990.680000007</v>
      </c>
      <c r="AEW5" s="454">
        <f>'Weekly Raw'!AEX10</f>
        <v>78585467.519999996</v>
      </c>
      <c r="AEX5" s="454">
        <f>'Weekly Raw'!AEY10</f>
        <v>82913538.519999996</v>
      </c>
      <c r="AEY5" s="454">
        <f>'Weekly Raw'!AEZ10</f>
        <v>88077506.590000004</v>
      </c>
      <c r="AEZ5" s="454">
        <f>'Weekly Raw'!AFA10</f>
        <v>93584819.569999993</v>
      </c>
      <c r="AFA5" s="454">
        <f>'Weekly Raw'!AFB10</f>
        <v>94670886.489999995</v>
      </c>
      <c r="AFB5" s="454">
        <f>'Weekly Raw'!AFC10</f>
        <v>97015616.950000003</v>
      </c>
      <c r="AFC5" s="454">
        <f>'Weekly Raw'!AFD10</f>
        <v>101204958.15000001</v>
      </c>
      <c r="AFD5" s="454">
        <f>'Weekly Raw'!AFE10</f>
        <v>104265553.13</v>
      </c>
      <c r="AFE5" s="454">
        <f>'Weekly Raw'!AFF10</f>
        <v>104987739.61</v>
      </c>
      <c r="AFF5" s="454">
        <f>'Weekly Raw'!AFG10</f>
        <v>106838995.65000001</v>
      </c>
      <c r="AFG5" s="454">
        <f>'Weekly Raw'!AFH10</f>
        <v>109444631.68000001</v>
      </c>
      <c r="AFH5" s="454">
        <f>'Weekly Raw'!AFI10</f>
        <v>112758111.84999999</v>
      </c>
      <c r="AFI5" s="454">
        <f>'Weekly Raw'!AFJ10</f>
        <v>114291543.20999999</v>
      </c>
      <c r="AFJ5" s="454">
        <f>'Weekly Raw'!AFK10</f>
        <v>116166695.06</v>
      </c>
      <c r="AFK5" s="454">
        <f>'Weekly Raw'!AFL10</f>
        <v>119276325.72</v>
      </c>
      <c r="AFL5" s="454">
        <f>'Weekly Raw'!AFM10</f>
        <v>125021365.27</v>
      </c>
      <c r="AFM5" s="454">
        <f>'Weekly Raw'!AFN10</f>
        <v>125006626.97</v>
      </c>
      <c r="AFN5" s="454">
        <f>'Weekly Raw'!AFO10</f>
        <v>126423313.01000001</v>
      </c>
      <c r="AFO5" s="454">
        <f>'Weekly Raw'!AFP10</f>
        <v>128648844.56</v>
      </c>
      <c r="AFP5" s="454">
        <f>'Weekly Raw'!AFQ10</f>
        <v>133362700.67</v>
      </c>
      <c r="AFQ5" s="454">
        <f>'Weekly Raw'!AFR10</f>
        <v>136102962.81</v>
      </c>
      <c r="AFR5" s="454">
        <f>'Weekly Raw'!AFS10</f>
        <v>139788518.34</v>
      </c>
      <c r="AFS5" s="454">
        <f>'Weekly Raw'!AFT10</f>
        <v>142254041.38999999</v>
      </c>
      <c r="AFT5" s="454">
        <f>'Weekly Raw'!AFU10</f>
        <v>143176053.96000001</v>
      </c>
      <c r="AFU5" s="454">
        <f>'Weekly Raw'!AFV10</f>
        <v>151111472.86000001</v>
      </c>
      <c r="AFV5" s="454">
        <f>'Weekly Raw'!AFW10</f>
        <v>153838260.03999999</v>
      </c>
      <c r="AFW5" s="454">
        <f>'Weekly Raw'!AFX10</f>
        <v>158658828.34</v>
      </c>
      <c r="AFX5" s="454">
        <f>'Weekly Raw'!AFY10</f>
        <v>167819973</v>
      </c>
      <c r="AFY5" s="454">
        <f>'Weekly Raw'!AFZ10</f>
        <v>177814445.65000001</v>
      </c>
      <c r="AFZ5" s="454">
        <f>'Weekly Raw'!AGA10</f>
        <v>187122861.31</v>
      </c>
      <c r="AGA5" s="454">
        <f>'Weekly Raw'!AGB10</f>
        <v>192217712.77000001</v>
      </c>
      <c r="AGB5" s="454">
        <f>'Weekly Raw'!AGC10</f>
        <v>199033962.49000001</v>
      </c>
      <c r="AGC5" s="454">
        <f>'Weekly Raw'!AGD10</f>
        <v>205367808.19</v>
      </c>
      <c r="AGD5" s="454">
        <f>'Weekly Raw'!AGE10</f>
        <v>224797450.77000001</v>
      </c>
      <c r="AGE5" s="454">
        <f>'Weekly Raw'!AGF10</f>
        <v>232202441.31</v>
      </c>
      <c r="AGF5" s="454">
        <f>'Weekly Raw'!AGG10</f>
        <v>248294929.25</v>
      </c>
      <c r="AGG5" s="454">
        <f>'Weekly Raw'!AGH10</f>
        <v>272359825.05000001</v>
      </c>
      <c r="AGH5" s="454">
        <f>'Weekly Raw'!AGI10</f>
        <v>287758115.10000002</v>
      </c>
      <c r="AGI5" s="454">
        <f>'Weekly Raw'!AGJ10</f>
        <v>291532375.76999998</v>
      </c>
      <c r="AGJ5" s="454">
        <f>'Weekly Raw'!AGK10</f>
        <v>305314398.81</v>
      </c>
      <c r="AGK5" s="454">
        <f>'Weekly Raw'!AGL10</f>
        <v>312153413.72000003</v>
      </c>
      <c r="AGL5" s="454">
        <f>'Weekly Raw'!AGM10</f>
        <v>322760771.91000003</v>
      </c>
      <c r="AGM5" s="454">
        <f>'Weekly Raw'!AGN10</f>
        <v>339501824.86000001</v>
      </c>
      <c r="AGN5" s="454">
        <f>'Weekly Raw'!AGO10</f>
        <v>352580323.05000001</v>
      </c>
      <c r="AGO5" s="454">
        <f>'Weekly Raw'!AGP10</f>
        <v>373976634.93000001</v>
      </c>
      <c r="AGP5" s="454">
        <f>'Weekly Raw'!AGQ10</f>
        <v>395942235.88</v>
      </c>
      <c r="AGQ5" s="454">
        <f>'Weekly Raw'!AGR10</f>
        <v>423313671.24000001</v>
      </c>
      <c r="AGR5" s="454">
        <f>'Weekly Raw'!AGS10</f>
        <v>460731549.17000002</v>
      </c>
      <c r="AGS5" s="454">
        <f>'Weekly Raw'!AGT10</f>
        <v>482912640.54000002</v>
      </c>
      <c r="AGT5" s="454">
        <f>'Weekly Raw'!AGU10</f>
        <v>503070170.07010508</v>
      </c>
      <c r="AGU5" s="454">
        <f>'Weekly Raw'!AGV10</f>
        <v>535947810.37</v>
      </c>
      <c r="AGV5" s="454">
        <f>'Weekly Raw'!AGW10</f>
        <v>588623455.58000004</v>
      </c>
      <c r="AGW5" s="454">
        <f>'Weekly Raw'!AGX10</f>
        <v>647190192.58000004</v>
      </c>
      <c r="AGX5" s="454">
        <f>'Weekly Raw'!AGY10</f>
        <v>715605848.46000004</v>
      </c>
      <c r="AGY5" s="454">
        <f>'Weekly Raw'!AGZ10</f>
        <v>817508706.87</v>
      </c>
      <c r="AGZ5" s="454">
        <f>'Weekly Raw'!AHA10</f>
        <v>924523012.84000003</v>
      </c>
      <c r="AHA5" s="454">
        <f>'Weekly Raw'!AHB10</f>
        <v>1006430497.9400001</v>
      </c>
      <c r="AHB5" s="454">
        <f>'Weekly Raw'!AHC10</f>
        <v>1052112496.87</v>
      </c>
      <c r="AHC5" s="454">
        <f>'Weekly Raw'!AHD10</f>
        <v>1227249293.26</v>
      </c>
      <c r="AHD5" s="454">
        <f>'Weekly Raw'!AHE10</f>
        <v>1273481346.9000001</v>
      </c>
      <c r="AHE5" s="454">
        <f>'Weekly Raw'!AHF10</f>
        <v>1332639600.02</v>
      </c>
      <c r="AHF5" s="454">
        <f>'Weekly Raw'!AHG10</f>
        <v>1362708962.3900001</v>
      </c>
      <c r="AHG5" s="454">
        <f>'Weekly Raw'!AHH10</f>
        <v>1498016894.8099999</v>
      </c>
      <c r="AHH5" s="454">
        <f>'Weekly Raw'!AHI10</f>
        <v>1591183930.3800001</v>
      </c>
      <c r="AHI5" s="454">
        <f>'Weekly Raw'!AHJ10</f>
        <v>1811639600.77</v>
      </c>
      <c r="AHJ5" s="454">
        <f>'Weekly Raw'!AHK10</f>
        <v>1987022998.3199999</v>
      </c>
      <c r="AHK5" s="454">
        <f>'Weekly Raw'!AHL10</f>
        <v>2108584949.46</v>
      </c>
      <c r="AHL5" s="454">
        <f>'Weekly Raw'!AHM10</f>
        <v>2431083135.1399999</v>
      </c>
      <c r="AHM5" s="454">
        <f>'Weekly Raw'!AHN10</f>
        <v>2656272867.3499999</v>
      </c>
      <c r="AHN5" s="454">
        <f>'Weekly Raw'!AHO10</f>
        <v>2970246777.27</v>
      </c>
      <c r="AHO5" s="454">
        <f>'Weekly Raw'!AHP10</f>
        <v>3283198185.1700001</v>
      </c>
      <c r="AHP5" s="454">
        <f>'Weekly Raw'!AHQ10</f>
        <v>3911702936.1500001</v>
      </c>
      <c r="AHQ5" s="454">
        <f>'Weekly Raw'!AHR10</f>
        <v>4234944020.3099999</v>
      </c>
      <c r="AHR5" s="454">
        <f>'Weekly Raw'!AHS10</f>
        <v>4572488786.4884024</v>
      </c>
      <c r="AHS5" s="454">
        <f>'Weekly Raw'!AHT10</f>
        <v>5196553197.4007015</v>
      </c>
      <c r="AHT5" s="454">
        <f>'Weekly Raw'!AHU10</f>
        <v>5955590903.1024218</v>
      </c>
      <c r="AHU5" s="454">
        <f>'Weekly Raw'!AHV10</f>
        <v>6805603371.6400003</v>
      </c>
      <c r="AHV5" s="454">
        <f>'Weekly Raw'!AHW10</f>
        <v>7788195853.8100004</v>
      </c>
      <c r="AHW5" s="454">
        <f>'Weekly Raw'!AHX10</f>
        <v>9071181295.8114243</v>
      </c>
      <c r="AHX5" s="454">
        <f>'Weekly Raw'!AHY10</f>
        <v>10162321286.32</v>
      </c>
      <c r="AHY5" s="454">
        <f>'Weekly Raw'!AHZ10</f>
        <v>11375432557.99</v>
      </c>
      <c r="AHZ5" s="454">
        <f>'Weekly Raw'!AIA10</f>
        <v>12588315775.76</v>
      </c>
      <c r="AIA5" s="454">
        <f>'Weekly Raw'!AIB10</f>
        <v>13545830289.99</v>
      </c>
      <c r="AIB5" s="454">
        <f>'Weekly Raw'!AIC10</f>
        <v>14677226577.469999</v>
      </c>
      <c r="AIC5" s="454">
        <f>'Weekly Raw'!AID10</f>
        <v>16456021618.08</v>
      </c>
      <c r="AID5" s="454">
        <f>'Weekly Raw'!AIE10</f>
        <v>18678796956.529999</v>
      </c>
      <c r="AIE5" s="454">
        <f>'Weekly Raw'!AIF10</f>
        <v>20085526774.25</v>
      </c>
      <c r="AIF5" s="454">
        <f>'Weekly Raw'!AIG10</f>
        <v>23726078767.970001</v>
      </c>
      <c r="AIG5" s="454">
        <f>'Weekly Raw'!AIH10</f>
        <v>27202055589.549999</v>
      </c>
      <c r="AIH5" s="454">
        <f>'Weekly Raw'!AII10</f>
        <v>30660614458.77</v>
      </c>
      <c r="AII5" s="454">
        <f>'Weekly Raw'!AIJ10</f>
        <v>36543402208.309998</v>
      </c>
      <c r="AIJ5" s="454">
        <f>'Weekly Raw'!AIK10</f>
        <v>39954866444</v>
      </c>
      <c r="AIK5" s="454">
        <f>'Weekly Raw'!AIL10</f>
        <v>45150069737</v>
      </c>
      <c r="AIL5" s="454">
        <f>'Weekly Raw'!AIM10</f>
        <v>52994995221</v>
      </c>
      <c r="AIM5" s="454">
        <f>'Weekly Raw'!AIN10</f>
        <v>66700874507</v>
      </c>
      <c r="AIN5" s="454">
        <f>'Weekly Raw'!AIO10</f>
        <v>79639821479</v>
      </c>
      <c r="AIO5" s="454">
        <f>'Weekly Raw'!AIP10</f>
        <v>102286211947</v>
      </c>
      <c r="AIP5" s="454">
        <f>'Weekly Raw'!AIQ10</f>
        <v>113776457948</v>
      </c>
      <c r="AIQ5" s="454">
        <f>'Weekly Raw'!AIR10</f>
        <v>146425235398</v>
      </c>
      <c r="AIR5" s="454">
        <f>'Weekly Raw'!AIS10</f>
        <v>156130891766.92999</v>
      </c>
      <c r="AIS5" s="454">
        <f>'Weekly Raw'!AIT10</f>
        <v>168556563235</v>
      </c>
      <c r="AIT5" s="454">
        <f>'Weekly Raw'!AIU10</f>
        <v>180302375720</v>
      </c>
      <c r="AIU5" s="454">
        <f>'Weekly Raw'!AIV10</f>
        <v>209565247655</v>
      </c>
      <c r="AIV5" s="454">
        <f>'Weekly Raw'!AIW10</f>
        <v>248788685622.50995</v>
      </c>
      <c r="AIW5" s="454">
        <f>'Weekly Raw'!AIX10</f>
        <v>260154096661</v>
      </c>
      <c r="AIX5" s="454">
        <f>'Weekly Raw'!AIY10</f>
        <v>317922634636</v>
      </c>
      <c r="AIY5" s="454">
        <f>'Weekly Raw'!AIZ10</f>
        <v>352640062379</v>
      </c>
      <c r="AIZ5" s="454">
        <f>'Weekly Raw'!AJA10</f>
        <v>410363865201</v>
      </c>
      <c r="AJA5" s="454">
        <f>'Weekly Raw'!AJB10</f>
        <v>489912819683</v>
      </c>
      <c r="AJB5" s="454">
        <f>'Weekly Raw'!AJC10</f>
        <v>555638778275</v>
      </c>
      <c r="AJC5" s="454">
        <f>'Weekly Raw'!AJD10</f>
        <v>691168956326</v>
      </c>
      <c r="AJD5" s="454">
        <f>'Weekly Raw'!AJE10</f>
        <v>867559733735</v>
      </c>
      <c r="AJE5" s="454">
        <f>'Weekly Raw'!AJF10</f>
        <v>964661250153</v>
      </c>
      <c r="AJF5" s="454">
        <f>'Weekly Raw'!AJG10</f>
        <v>1048437010227</v>
      </c>
      <c r="AJG5" s="454">
        <f>'Weekly Raw'!AJH10</f>
        <v>1156494759174</v>
      </c>
      <c r="AJH5" s="454">
        <f>'Weekly Raw'!AJI10</f>
        <v>1517663067400</v>
      </c>
      <c r="AJI5" s="454">
        <f>'Weekly Raw'!AJJ10</f>
        <v>1712465173303</v>
      </c>
      <c r="AJJ5" s="454">
        <f>'Weekly Raw'!AJK10</f>
        <v>2001067805701</v>
      </c>
      <c r="AJK5" s="454">
        <f>'Weekly Raw'!AJL10</f>
        <v>2269798872786</v>
      </c>
      <c r="AJL5" s="454">
        <f>'Weekly Raw'!AJM10</f>
        <v>2676706486489</v>
      </c>
      <c r="AJM5" s="454">
        <f>'Weekly Raw'!AJN10</f>
        <v>3037062742901</v>
      </c>
      <c r="AJN5" s="454">
        <f>'Weekly Raw'!AJO10</f>
        <v>3194534537157</v>
      </c>
      <c r="AJO5" s="454">
        <f>'Weekly Raw'!AJP10</f>
        <v>3379938136392</v>
      </c>
      <c r="AJP5" s="454">
        <f>'Weekly Raw'!AJQ10</f>
        <v>4044310067794</v>
      </c>
      <c r="AJQ5" s="454">
        <f>'Weekly Raw'!AJR10</f>
        <v>4273774451197</v>
      </c>
      <c r="AJR5" s="454">
        <f>'Weekly Raw'!AJS10</f>
        <v>4497879924893</v>
      </c>
      <c r="AJS5" s="454">
        <f>'Weekly Raw'!AJT10</f>
        <v>4800535211072</v>
      </c>
      <c r="AJT5" s="454">
        <f>'Weekly Raw'!AJU10</f>
        <v>4891372492153</v>
      </c>
      <c r="AJU5" s="454">
        <f>'Weekly Raw'!AJV10</f>
        <v>5201586159952</v>
      </c>
      <c r="AJV5" s="454">
        <f>'Weekly Raw'!AJW10</f>
        <v>5377197945664</v>
      </c>
      <c r="AJW5" s="454">
        <f>'Weekly Raw'!AJX10</f>
        <v>5656626798862.4492</v>
      </c>
      <c r="AJX5" s="454">
        <f>'Weekly Raw'!AJY10</f>
        <v>6045991571173.2715</v>
      </c>
      <c r="AJY5" s="454">
        <f>'Weekly Raw'!AJZ10</f>
        <v>6476485512764.7471</v>
      </c>
      <c r="AJZ5" s="454">
        <f>'Weekly Raw'!AKA10</f>
        <v>6730392877738.7803</v>
      </c>
      <c r="AKA5" s="454">
        <f>'Weekly Raw'!AKB10</f>
        <v>6948598427231</v>
      </c>
      <c r="AKB5" s="454">
        <f>'Weekly Raw'!AKC10</f>
        <v>7282557678234.6494</v>
      </c>
      <c r="AKC5" s="454">
        <f>'Weekly Raw'!AKD10</f>
        <v>7618852868397.4863</v>
      </c>
      <c r="AKD5" s="454">
        <f>'Weekly Raw'!AKE10</f>
        <v>8097211084444.8408</v>
      </c>
      <c r="AKE5" s="454">
        <f>'Weekly Raw'!AKF10</f>
        <v>8456622329160.3086</v>
      </c>
      <c r="AKF5" s="454">
        <f>'Weekly Raw'!AKG10</f>
        <v>9286436092297.75</v>
      </c>
      <c r="AKG5" s="454">
        <f>'Weekly Raw'!AKH10</f>
        <v>9464472293098</v>
      </c>
      <c r="AKH5" s="454">
        <f>'Weekly Raw'!AKI10</f>
        <v>10135225183955.559</v>
      </c>
      <c r="AKI5" s="454">
        <f>'Weekly Raw'!AKJ10</f>
        <v>10775980750883.848</v>
      </c>
      <c r="AKJ5" s="454">
        <f>'Weekly Raw'!AKK10</f>
        <v>11031708327744.301</v>
      </c>
      <c r="AKK5" s="454">
        <f>'Weekly Raw'!AKL10</f>
        <v>11723828184699</v>
      </c>
      <c r="AKL5" s="454">
        <f>'Weekly Raw'!AKM10</f>
        <v>12436807238567</v>
      </c>
      <c r="AKM5" s="454">
        <f>'Weekly Raw'!AKN10</f>
        <v>13216772000121</v>
      </c>
      <c r="AKN5" s="454">
        <f>'Weekly Raw'!AKO10</f>
        <v>13448447048476</v>
      </c>
      <c r="AKO5" s="454">
        <f>'Weekly Raw'!AKP10</f>
        <v>14550393229643</v>
      </c>
      <c r="AKP5" s="454">
        <f>'Weekly Raw'!AKQ10</f>
        <v>14725802252818</v>
      </c>
      <c r="AKQ5" s="454">
        <f>'Weekly Raw'!AKR10</f>
        <v>15349387143812.324</v>
      </c>
      <c r="AKR5" s="454">
        <f>'Weekly Raw'!AKS10</f>
        <v>15847920426036.188</v>
      </c>
      <c r="AKS5" s="454">
        <f>'Weekly Raw'!AKT10</f>
        <v>16385662783266.869</v>
      </c>
      <c r="AKT5" s="454">
        <f>'Weekly Raw'!AKU10</f>
        <v>17431292007539</v>
      </c>
      <c r="AKU5" s="454">
        <f>'Weekly Raw'!AKV10</f>
        <v>20283264667385.336</v>
      </c>
      <c r="AKV5" s="454">
        <f>'Weekly Raw'!AKW10</f>
        <v>23627812992335</v>
      </c>
      <c r="AKW5" s="454">
        <f>'Weekly Raw'!AKX10</f>
        <v>24522477386292</v>
      </c>
      <c r="AKX5" s="454">
        <f>'Weekly Raw'!AKY10</f>
        <v>24962866201801.004</v>
      </c>
      <c r="AKY5" s="454">
        <f>'Weekly Raw'!AKZ10</f>
        <v>27585854627844</v>
      </c>
      <c r="AKZ5" s="454">
        <f>'Weekly Raw'!ALA10</f>
        <v>32741399055981.004</v>
      </c>
      <c r="ALA5" s="454">
        <f>'Weekly Raw'!ALB10</f>
        <v>33528280073933</v>
      </c>
      <c r="ALB5" s="454">
        <f>'Weekly Raw'!ALC10</f>
        <v>37202273422087</v>
      </c>
      <c r="ALC5" s="454">
        <f>'Weekly Raw'!ALD10</f>
        <v>39723588514828.992</v>
      </c>
      <c r="ALD5" s="454">
        <f>'Weekly Raw'!ALE10</f>
        <v>42348279918156</v>
      </c>
      <c r="ALE5" s="454">
        <f>'Weekly Raw'!ALF10</f>
        <v>45018683161661</v>
      </c>
      <c r="ALF5" s="454">
        <f>'Weekly Raw'!ALG10</f>
        <v>43776271239201.992</v>
      </c>
      <c r="ALG5" s="454">
        <f>'Weekly Raw'!ALH10</f>
        <v>45796980264488.992</v>
      </c>
      <c r="ALH5" s="454">
        <f>'Weekly Raw'!ALI10</f>
        <v>48194659217914</v>
      </c>
      <c r="ALI5" s="454">
        <f>'Weekly Raw'!ALJ10</f>
        <v>50347977208491</v>
      </c>
      <c r="ALJ5" s="454">
        <f>'Weekly Raw'!ALK10</f>
        <v>52626723396613</v>
      </c>
      <c r="ALK5" s="454">
        <f>'Weekly Raw'!ALL10</f>
        <v>55327075744429</v>
      </c>
      <c r="ALL5" s="454">
        <f>'Weekly Raw'!ALM10</f>
        <v>58960429275569.008</v>
      </c>
      <c r="ALM5" s="454">
        <f>'Weekly Raw'!ALN10</f>
        <v>61051652508506.992</v>
      </c>
      <c r="ALN5" s="454">
        <f>'Weekly Raw'!ALO10</f>
        <v>61191383000137</v>
      </c>
      <c r="ALO5" s="454">
        <f>'Weekly Raw'!ALP10</f>
        <v>63199846194526</v>
      </c>
      <c r="ALP5" s="454">
        <f>'Weekly Raw'!ALQ10</f>
        <v>67775534221064</v>
      </c>
      <c r="ALQ5" s="454">
        <f>'Weekly Raw'!ALR10</f>
        <v>74194808393808.984</v>
      </c>
      <c r="ALR5" s="454">
        <f>'Weekly Raw'!ALS10</f>
        <v>76402477616150</v>
      </c>
      <c r="ALS5" s="454">
        <f>'Weekly Raw'!ALT10</f>
        <v>77762976158734.016</v>
      </c>
      <c r="ALT5" s="454">
        <f>'Weekly Raw'!ALU10</f>
        <v>81380964684672</v>
      </c>
      <c r="ALU5" s="454">
        <f>'Weekly Raw'!ALV10</f>
        <v>85451706669451</v>
      </c>
      <c r="ALV5" s="454">
        <f>'Weekly Raw'!ALW10</f>
        <v>89515637590539.984</v>
      </c>
      <c r="ALW5" s="454">
        <f>'Weekly Raw'!ALX10</f>
        <v>95586555428358.984</v>
      </c>
      <c r="ALX5" s="454">
        <f>'Weekly Raw'!ALY10</f>
        <v>100402888555099.02</v>
      </c>
      <c r="ALY5" s="454">
        <f>'Weekly Raw'!ALZ10</f>
        <v>105818826930733</v>
      </c>
      <c r="ALZ5" s="454">
        <f>'Weekly Raw'!AMA10</f>
        <v>114595400570545</v>
      </c>
      <c r="AMA5" s="454">
        <f>'Weekly Raw'!AMB10</f>
        <v>116844078409369.98</v>
      </c>
      <c r="AMB5" s="454">
        <f>'Weekly Raw'!AMC10</f>
        <v>121056753807137</v>
      </c>
      <c r="AMC5" s="454">
        <f>'Weekly Raw'!AMD10</f>
        <v>123063856819541.98</v>
      </c>
      <c r="AMD5" s="454">
        <f>'Weekly Raw'!AME10</f>
        <v>133905792638399</v>
      </c>
      <c r="AME5" s="454">
        <f>'Weekly Raw'!AMF10</f>
        <v>139471036888784.97</v>
      </c>
      <c r="AMF5" s="454">
        <f>'Weekly Raw'!AMG10</f>
        <v>145538452054339</v>
      </c>
      <c r="AMG5" s="454">
        <f>'Weekly Raw'!AMH10</f>
        <v>146653320429632</v>
      </c>
      <c r="AMH5" s="454">
        <f>'Weekly Raw'!AMI10</f>
        <v>154040945000000</v>
      </c>
      <c r="AMI5" s="454">
        <f>'Weekly Raw'!AMJ10</f>
        <v>163417090000000</v>
      </c>
      <c r="AMJ5" s="454">
        <f>'Weekly Raw'!AMK10</f>
        <v>162725378000000</v>
      </c>
      <c r="AMK5" s="454">
        <f>'Weekly Raw'!AML10</f>
        <v>169061712000000</v>
      </c>
      <c r="AML5" s="454">
        <f>'Weekly Raw'!AMM10</f>
        <v>175809858000000</v>
      </c>
      <c r="AMM5" s="454">
        <f>'Weekly Raw'!AMN10</f>
        <v>179755268000000</v>
      </c>
      <c r="AMN5" s="454">
        <f>'Weekly Raw'!AMO10</f>
        <v>190559332000000</v>
      </c>
      <c r="AMO5" s="454">
        <f>'Weekly Raw'!AMP10</f>
        <v>197952054000000</v>
      </c>
      <c r="AMP5" s="454">
        <f>'Weekly Raw'!AMQ10</f>
        <v>203480725196281.03</v>
      </c>
      <c r="AMQ5" s="454">
        <f>'Weekly Raw'!AMR10</f>
        <v>210199953979581.97</v>
      </c>
      <c r="AMR5" s="454">
        <f>'Weekly Raw'!AMS10</f>
        <v>226049475885473.03</v>
      </c>
      <c r="AMS5" s="454">
        <f>'Weekly Raw'!AMT10</f>
        <v>223295298111691</v>
      </c>
      <c r="AMT5" s="454">
        <f>'Weekly Raw'!AMU10</f>
        <v>241438076158507.03</v>
      </c>
      <c r="AMU5" s="454">
        <f>'Weekly Raw'!AMV10</f>
        <v>250686830096984</v>
      </c>
      <c r="AMV5" s="454">
        <f>'Weekly Raw'!AMW10</f>
        <v>277528427412823.03</v>
      </c>
      <c r="AMW5" s="454">
        <f>'Weekly Raw'!AMX10</f>
        <v>319472459713833.06</v>
      </c>
      <c r="AMX5" s="454">
        <f>'Weekly Raw'!AMY10</f>
        <v>338260894521048</v>
      </c>
      <c r="AMY5" s="454">
        <f>'Weekly Raw'!AMZ10</f>
        <v>364978353924086.06</v>
      </c>
      <c r="AMZ5" s="454">
        <f>'Weekly Raw'!ANA10</f>
        <v>401028953424906.06</v>
      </c>
      <c r="ANA5" s="454">
        <f>'Weekly Raw'!ANB10</f>
        <v>418858482105116.94</v>
      </c>
      <c r="ANB5" s="454">
        <f>'Weekly Raw'!ANC10</f>
        <v>472003649124099</v>
      </c>
      <c r="ANC5" s="454">
        <f>'Weekly Raw'!AND10</f>
        <v>521627137422121.06</v>
      </c>
      <c r="AND5" s="454">
        <f>'Weekly Raw'!ANE10</f>
        <v>535792495671007</v>
      </c>
      <c r="ANE5" s="454">
        <f>'Weekly Raw'!ANF10</f>
        <v>584666078387200.13</v>
      </c>
      <c r="ANF5" s="454">
        <f>'Weekly Raw'!ANG10</f>
        <v>578109552000000</v>
      </c>
      <c r="ANG5" s="454">
        <f>'Weekly Raw'!ANH10</f>
        <v>594097150000000</v>
      </c>
      <c r="ANH5" s="454">
        <f>'Weekly Raw'!ANI10</f>
        <v>634699819000000</v>
      </c>
      <c r="ANI5" s="454">
        <f>'Weekly Raw'!ANJ10</f>
        <v>658430349000000</v>
      </c>
      <c r="ANJ5" s="454">
        <f>'Weekly Raw'!ANK10</f>
        <v>673624300000000</v>
      </c>
      <c r="ANK5" s="454">
        <f>'Weekly Raw'!ANL10</f>
        <v>711346319000000</v>
      </c>
      <c r="ANL5" s="454">
        <f>'Weekly Raw'!ANM10</f>
        <v>783776209000000</v>
      </c>
      <c r="ANM5" s="454">
        <f>'Weekly Raw'!ANN10</f>
        <v>833706703000000</v>
      </c>
      <c r="ANN5" s="454">
        <f>'Weekly Raw'!ANO10</f>
        <v>855701681000000</v>
      </c>
      <c r="ANO5" s="454">
        <f>'Weekly Raw'!ANP10</f>
        <v>857920693295398.5</v>
      </c>
      <c r="ANP5" s="454">
        <f>'Weekly Raw'!ANQ10</f>
        <v>945221146110858.13</v>
      </c>
      <c r="ANQ5" s="454">
        <f>'Weekly Raw'!ANR10</f>
        <v>984861415984569.13</v>
      </c>
      <c r="ANR5" s="454">
        <f>'Weekly Raw'!ANS10</f>
        <v>1060443921739823</v>
      </c>
      <c r="ANS5" s="454">
        <f>'Weekly Raw'!ANT10</f>
        <v>1079143259563331.9</v>
      </c>
      <c r="ANT5" s="454">
        <f>'Weekly Raw'!ANU10</f>
        <v>1112303489014411</v>
      </c>
      <c r="ANU5" s="454">
        <f>'Weekly Raw'!ANV10</f>
        <v>1181683421188850</v>
      </c>
      <c r="ANV5" s="454">
        <f>'Weekly Raw'!ANW10</f>
        <v>1270527761655652</v>
      </c>
      <c r="ANW5" s="454">
        <f>'Weekly Raw'!ANX10</f>
        <v>1317188338367412.8</v>
      </c>
      <c r="ANX5" s="454">
        <f>'Weekly Raw'!ANY10</f>
        <v>1400468495328215</v>
      </c>
      <c r="ANY5" s="454">
        <f>'Weekly Raw'!ANZ10</f>
        <v>1488149931442557.8</v>
      </c>
      <c r="ANZ5" s="454">
        <f>'Weekly Raw'!AOA10</f>
        <v>1613136775290381</v>
      </c>
      <c r="AOA5" s="454">
        <f>'Weekly Raw'!AOB10</f>
        <v>1691699270414415</v>
      </c>
      <c r="AOB5" s="454">
        <f>'Weekly Raw'!AOC10</f>
        <v>1742849540918828.8</v>
      </c>
      <c r="AOC5" s="454">
        <f>'Weekly Raw'!AOD10</f>
        <v>1843461771769435.3</v>
      </c>
      <c r="AOD5" s="454">
        <f>'Weekly Raw'!AOE10</f>
        <v>1870374716903190.8</v>
      </c>
      <c r="AOE5" s="454">
        <f>'Weekly Raw'!AOF10</f>
        <v>1986424135910643.8</v>
      </c>
      <c r="AOF5" s="454">
        <f>'Weekly Raw'!AOG10</f>
        <v>2071578357863532</v>
      </c>
      <c r="AOG5" s="454">
        <f>'Weekly Raw'!AOH10</f>
        <v>2127744599276349</v>
      </c>
      <c r="AOH5" s="454">
        <f>'Weekly Raw'!AOI10</f>
        <v>2104864241828759.8</v>
      </c>
      <c r="AOI5" s="454">
        <f>'Weekly Raw'!AOJ10</f>
        <v>2167458886987648.5</v>
      </c>
      <c r="AOJ5" s="454">
        <f>'Weekly Raw'!AOK10</f>
        <v>2194172544576951</v>
      </c>
      <c r="AOK5" s="454">
        <f>'Weekly Raw'!AOL10</f>
        <v>2247387959155190</v>
      </c>
      <c r="AOL5" s="454">
        <f>'Weekly Raw'!AOM10</f>
        <v>2255879196468986</v>
      </c>
      <c r="AOM5" s="454">
        <f>'Weekly Raw'!AON10</f>
        <v>2318904889033841</v>
      </c>
      <c r="AON5" s="454">
        <f>'Weekly Raw'!AOO10</f>
        <v>2368732094192280</v>
      </c>
      <c r="AOO5" s="454">
        <f>'Weekly Raw'!AOP10</f>
        <v>2429177665711567</v>
      </c>
      <c r="AOP5" s="454">
        <f>'Weekly Raw'!AOQ10</f>
        <v>2510986366269637</v>
      </c>
      <c r="AOQ5" s="454">
        <f>'Weekly Raw'!AOR10</f>
        <v>2612012559871196.5</v>
      </c>
      <c r="AOR5" s="454">
        <f>'Weekly Raw'!AOS10</f>
        <v>0</v>
      </c>
      <c r="AOS5" s="454">
        <f>'Weekly Raw'!AOT10</f>
        <v>0</v>
      </c>
      <c r="AOT5" s="454">
        <f>'Weekly Raw'!AOU10</f>
        <v>0</v>
      </c>
      <c r="AOU5" s="454">
        <f>'Weekly Raw'!AOV10</f>
        <v>0</v>
      </c>
      <c r="AOV5" s="454">
        <f>'Weekly Raw'!AOW10</f>
        <v>0</v>
      </c>
      <c r="AOW5" s="454">
        <f>'Weekly Raw'!AOX10</f>
        <v>0</v>
      </c>
      <c r="AOX5" s="454">
        <f>'Weekly Raw'!AOY10</f>
        <v>0</v>
      </c>
    </row>
    <row r="11" spans="1:1090" x14ac:dyDescent="0.15"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</row>
    <row r="15" spans="1:1090" x14ac:dyDescent="0.15"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/>
      <c r="BQ15" s="238"/>
      <c r="BR15" s="238"/>
      <c r="BS15" s="238"/>
      <c r="BT15" s="238"/>
      <c r="BU15" s="238"/>
      <c r="BV15" s="238"/>
      <c r="BW15" s="238"/>
      <c r="BX15" s="238"/>
      <c r="BY15" s="238"/>
      <c r="BZ15" s="238"/>
      <c r="CA15" s="238"/>
      <c r="CB15" s="238"/>
      <c r="CC15" s="238"/>
      <c r="CD15" s="238"/>
      <c r="CE15" s="238"/>
      <c r="CF15" s="238"/>
      <c r="CG15" s="238"/>
      <c r="CH15" s="238"/>
      <c r="CI15" s="238"/>
      <c r="CJ15" s="238"/>
      <c r="CK15" s="238"/>
      <c r="CL15" s="238"/>
      <c r="CM15" s="238"/>
      <c r="CN15" s="238"/>
      <c r="CO15" s="238"/>
      <c r="CP15" s="238"/>
      <c r="CQ15" s="238"/>
      <c r="CR15" s="238"/>
      <c r="CS15" s="238"/>
      <c r="CT15" s="238"/>
      <c r="CU15" s="238"/>
      <c r="CV15" s="238"/>
      <c r="CW15" s="238"/>
      <c r="CX15" s="238"/>
      <c r="CY15" s="238"/>
      <c r="CZ15" s="238"/>
      <c r="DA15" s="238"/>
      <c r="DB15" s="238"/>
      <c r="DC15" s="238"/>
      <c r="DD15" s="238"/>
      <c r="DE15" s="238"/>
      <c r="DF15" s="238"/>
      <c r="DG15" s="238"/>
      <c r="DH15" s="238"/>
      <c r="DI15" s="238"/>
      <c r="DJ15" s="238"/>
      <c r="DK15" s="238"/>
      <c r="DL15" s="238"/>
      <c r="DM15" s="238"/>
      <c r="DN15" s="238"/>
      <c r="DO15" s="238"/>
      <c r="DP15" s="238"/>
      <c r="DQ15" s="238"/>
      <c r="DR15" s="238"/>
      <c r="DS15" s="238"/>
      <c r="DT15" s="238"/>
      <c r="DU15" s="238"/>
      <c r="DV15" s="238"/>
      <c r="DW15" s="238"/>
      <c r="DX15" s="238"/>
      <c r="DY15" s="238"/>
      <c r="DZ15" s="238"/>
      <c r="EA15" s="238"/>
      <c r="EB15" s="238"/>
      <c r="EC15" s="238"/>
      <c r="ED15" s="238"/>
      <c r="EE15" s="238"/>
      <c r="EF15" s="238"/>
      <c r="EG15" s="238"/>
      <c r="EH15" s="238"/>
      <c r="EI15" s="238"/>
      <c r="EJ15" s="238"/>
      <c r="EK15" s="238"/>
      <c r="EL15" s="238"/>
      <c r="EM15" s="238"/>
      <c r="EN15" s="238"/>
      <c r="EO15" s="238"/>
      <c r="EP15" s="238"/>
      <c r="EQ15" s="238"/>
      <c r="ER15" s="238"/>
      <c r="ES15" s="238"/>
      <c r="ET15" s="238"/>
      <c r="EU15" s="238"/>
      <c r="EV15" s="238"/>
      <c r="EW15" s="238"/>
      <c r="EX15" s="238"/>
      <c r="EY15" s="238"/>
      <c r="EZ15" s="238"/>
      <c r="FA15" s="238"/>
      <c r="FB15" s="238"/>
      <c r="FC15" s="238"/>
      <c r="FD15" s="238"/>
      <c r="FE15" s="238"/>
      <c r="FF15" s="238"/>
      <c r="FG15" s="238"/>
      <c r="FH15" s="238"/>
      <c r="FI15" s="238"/>
      <c r="FJ15" s="238"/>
      <c r="FK15" s="238"/>
      <c r="FL15" s="238"/>
      <c r="FM15" s="238"/>
      <c r="FN15" s="238"/>
      <c r="FO15" s="238"/>
      <c r="FP15" s="238"/>
      <c r="FQ15" s="238"/>
      <c r="FR15" s="238"/>
      <c r="FS15" s="238"/>
      <c r="FT15" s="238"/>
      <c r="FU15" s="238"/>
      <c r="FV15" s="238"/>
      <c r="FW15" s="238"/>
      <c r="FX15" s="238"/>
      <c r="FY15" s="238"/>
      <c r="FZ15" s="238"/>
      <c r="GA15" s="238"/>
      <c r="GB15" s="238"/>
      <c r="GC15" s="238"/>
      <c r="GD15" s="238"/>
      <c r="GE15" s="238"/>
      <c r="GF15" s="238"/>
      <c r="GG15" s="238"/>
      <c r="GH15" s="238"/>
      <c r="GI15" s="238"/>
      <c r="GJ15" s="238"/>
      <c r="GK15" s="238"/>
      <c r="GL15" s="238"/>
      <c r="GM15" s="238"/>
      <c r="GN15" s="238"/>
      <c r="GO15" s="238"/>
      <c r="GP15" s="238"/>
      <c r="GQ15" s="238"/>
      <c r="GR15" s="238"/>
      <c r="GS15" s="238"/>
      <c r="GT15" s="238"/>
      <c r="GU15" s="238"/>
      <c r="GV15" s="238"/>
      <c r="GW15" s="238"/>
      <c r="GX15" s="238"/>
      <c r="GY15" s="238"/>
      <c r="GZ15" s="238"/>
      <c r="HA15" s="238"/>
      <c r="HB15" s="238"/>
      <c r="HC15" s="238"/>
      <c r="HD15" s="238"/>
      <c r="HE15" s="238"/>
      <c r="HF15" s="238"/>
      <c r="HG15" s="238"/>
      <c r="HH15" s="238"/>
      <c r="HI15" s="238"/>
      <c r="HJ15" s="238"/>
      <c r="HK15" s="238"/>
      <c r="HL15" s="238"/>
      <c r="HM15" s="238"/>
      <c r="HN15" s="238"/>
      <c r="HO15" s="238"/>
      <c r="HP15" s="238"/>
      <c r="HQ15" s="238"/>
      <c r="HR15" s="238"/>
      <c r="HS15" s="238"/>
      <c r="HT15" s="238"/>
      <c r="HU15" s="238"/>
      <c r="HV15" s="238"/>
      <c r="HW15" s="238"/>
      <c r="HX15" s="238"/>
      <c r="HY15" s="238"/>
      <c r="HZ15" s="238"/>
      <c r="IA15" s="238"/>
      <c r="IB15" s="238"/>
      <c r="IC15" s="238"/>
      <c r="ID15" s="238"/>
      <c r="IE15" s="238"/>
      <c r="IF15" s="238"/>
      <c r="IG15" s="238"/>
      <c r="IH15" s="238"/>
      <c r="II15" s="238"/>
      <c r="IJ15" s="238"/>
      <c r="IK15" s="238"/>
      <c r="IL15" s="238"/>
      <c r="IM15" s="238"/>
      <c r="IN15" s="238"/>
      <c r="IO15" s="238"/>
      <c r="IP15" s="238"/>
      <c r="IQ15" s="238"/>
      <c r="IR15" s="238"/>
      <c r="IS15" s="238"/>
      <c r="IT15" s="238"/>
      <c r="IU15" s="238"/>
      <c r="IV15" s="238"/>
      <c r="IW15" s="238"/>
      <c r="IX15" s="238"/>
      <c r="IY15" s="238"/>
      <c r="IZ15" s="238"/>
      <c r="JA15" s="238"/>
      <c r="JB15" s="238"/>
      <c r="JC15" s="238"/>
      <c r="JD15" s="238"/>
      <c r="JE15" s="238"/>
      <c r="JF15" s="238"/>
      <c r="JG15" s="238"/>
      <c r="JH15" s="238"/>
      <c r="JI15" s="238"/>
      <c r="JJ15" s="238"/>
      <c r="JK15" s="238"/>
      <c r="JL15" s="238"/>
      <c r="JM15" s="238"/>
      <c r="JN15" s="238"/>
      <c r="JO15" s="238"/>
      <c r="JP15" s="238"/>
      <c r="JQ15" s="238"/>
      <c r="JR15" s="238"/>
      <c r="JS15" s="238"/>
      <c r="JT15" s="238"/>
      <c r="JU15" s="238"/>
      <c r="JV15" s="238"/>
      <c r="JW15" s="238"/>
      <c r="JX15" s="238"/>
      <c r="JY15" s="238"/>
      <c r="JZ15" s="238"/>
      <c r="KA15" s="238"/>
      <c r="KB15" s="238"/>
      <c r="KC15" s="238"/>
      <c r="KD15" s="238"/>
      <c r="KE15" s="238"/>
      <c r="KF15" s="238"/>
      <c r="KG15" s="238"/>
      <c r="KH15" s="238"/>
      <c r="KI15" s="238"/>
      <c r="KJ15" s="238"/>
      <c r="KK15" s="238"/>
      <c r="KL15" s="238"/>
      <c r="KM15" s="238"/>
      <c r="KN15" s="238"/>
      <c r="KO15" s="238"/>
      <c r="KP15" s="238"/>
      <c r="KQ15" s="238"/>
      <c r="KR15" s="238"/>
      <c r="KS15" s="238"/>
      <c r="KT15" s="238"/>
      <c r="KU15" s="238"/>
      <c r="KV15" s="238"/>
      <c r="KW15" s="238"/>
    </row>
    <row r="20" spans="1:309" x14ac:dyDescent="0.15">
      <c r="HJ20" s="236"/>
      <c r="HK20" s="236"/>
      <c r="HL20" s="236"/>
      <c r="HM20" s="236"/>
      <c r="HN20" s="236"/>
      <c r="HO20" s="236"/>
      <c r="HP20" s="236"/>
      <c r="HQ20" s="236"/>
      <c r="HR20" s="236"/>
      <c r="HS20" s="236"/>
      <c r="HT20" s="236"/>
      <c r="HU20" s="236"/>
      <c r="HV20" s="236"/>
      <c r="HW20" s="236"/>
      <c r="HX20" s="236"/>
      <c r="HY20" s="236"/>
      <c r="HZ20" s="236"/>
      <c r="IA20" s="236"/>
      <c r="IB20" s="236"/>
      <c r="IC20" s="236"/>
      <c r="ID20" s="236"/>
      <c r="IE20" s="236"/>
      <c r="IF20" s="236"/>
      <c r="IG20" s="236"/>
      <c r="IH20" s="236"/>
      <c r="II20" s="236"/>
      <c r="IJ20" s="236"/>
      <c r="IK20" s="236"/>
      <c r="IL20" s="236"/>
      <c r="IM20" s="236"/>
      <c r="IN20" s="236"/>
      <c r="IO20" s="236"/>
      <c r="IP20" s="236"/>
      <c r="IQ20" s="236"/>
      <c r="IR20" s="236"/>
      <c r="IS20" s="236"/>
      <c r="IT20" s="236"/>
      <c r="IU20" s="236"/>
      <c r="IV20" s="236"/>
      <c r="IW20" s="236"/>
      <c r="IX20" s="236"/>
      <c r="IY20" s="236"/>
      <c r="IZ20" s="236"/>
      <c r="JA20" s="236"/>
      <c r="JB20" s="236"/>
      <c r="JC20" s="236"/>
      <c r="JD20" s="236"/>
      <c r="JE20" s="236"/>
      <c r="JF20" s="236"/>
      <c r="JG20" s="236"/>
      <c r="JH20" s="236"/>
      <c r="JI20" s="236"/>
      <c r="JJ20" s="236"/>
      <c r="JK20" s="236"/>
      <c r="JL20" s="236"/>
      <c r="JM20" s="236"/>
      <c r="JN20" s="236"/>
      <c r="JO20" s="236"/>
      <c r="JP20" s="236"/>
      <c r="JQ20" s="236"/>
      <c r="JR20" s="236"/>
      <c r="JS20" s="236"/>
      <c r="JT20" s="236"/>
      <c r="JU20" s="236"/>
      <c r="JV20" s="236"/>
      <c r="JW20" s="236"/>
      <c r="JX20" s="236"/>
      <c r="JY20" s="236"/>
      <c r="JZ20" s="236"/>
      <c r="KA20" s="236"/>
      <c r="KB20" s="236"/>
      <c r="KC20" s="236"/>
      <c r="KD20" s="236"/>
      <c r="KE20" s="236"/>
      <c r="KF20" s="236"/>
      <c r="KG20" s="236"/>
      <c r="KH20" s="236"/>
      <c r="KI20" s="236"/>
      <c r="KJ20" s="236"/>
      <c r="KK20" s="236"/>
      <c r="KL20" s="236"/>
      <c r="KM20" s="236"/>
      <c r="KN20" s="236"/>
      <c r="KO20" s="236"/>
      <c r="KP20" s="236"/>
      <c r="KQ20" s="236"/>
      <c r="KR20" s="236"/>
      <c r="KS20" s="236"/>
      <c r="KT20" s="236"/>
      <c r="KU20" s="236"/>
      <c r="KV20" s="236"/>
      <c r="KW20" s="236"/>
    </row>
    <row r="22" spans="1:309" x14ac:dyDescent="0.15"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5"/>
      <c r="EE22" s="45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5"/>
      <c r="EQ22" s="45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5"/>
      <c r="FC22" s="45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5"/>
      <c r="FO22" s="45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5"/>
      <c r="GA22" s="45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5"/>
      <c r="GM22" s="45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5"/>
      <c r="GY22" s="45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5"/>
      <c r="HK22" s="45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5"/>
      <c r="HW22" s="45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5"/>
      <c r="II22" s="45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5"/>
      <c r="IU22" s="45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5"/>
      <c r="JG22" s="45"/>
      <c r="JH22" s="45"/>
      <c r="JI22" s="45"/>
      <c r="JJ22" s="45"/>
      <c r="JK22" s="45"/>
      <c r="JL22" s="45"/>
      <c r="JM22" s="45"/>
      <c r="JN22" s="45"/>
      <c r="JO22" s="45"/>
      <c r="JP22" s="45"/>
      <c r="JQ22" s="45"/>
      <c r="JR22" s="45"/>
      <c r="JS22" s="45"/>
      <c r="JT22" s="45"/>
      <c r="JU22" s="45"/>
    </row>
    <row r="26" spans="1:309" x14ac:dyDescent="0.15">
      <c r="A26" s="134"/>
    </row>
    <row r="27" spans="1:309" x14ac:dyDescent="0.15">
      <c r="A27" s="134"/>
    </row>
    <row r="32" spans="1:309" x14ac:dyDescent="0.15"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</row>
    <row r="33" spans="2:13" x14ac:dyDescent="0.15"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</row>
    <row r="34" spans="2:13" x14ac:dyDescent="0.15"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</row>
    <row r="35" spans="2:13" x14ac:dyDescent="0.15"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</row>
    <row r="38" spans="2:13" x14ac:dyDescent="0.15">
      <c r="B38" s="331"/>
      <c r="C38" s="331"/>
      <c r="D38" s="331"/>
      <c r="E38" s="331"/>
      <c r="F38" s="331"/>
      <c r="G38" s="331"/>
      <c r="H38" s="331"/>
      <c r="I38" s="331"/>
      <c r="J38" s="331"/>
      <c r="K38" s="331"/>
      <c r="L38" s="331"/>
      <c r="M38" s="331"/>
    </row>
    <row r="39" spans="2:13" x14ac:dyDescent="0.15">
      <c r="B39" s="331"/>
      <c r="C39" s="331"/>
      <c r="D39" s="331"/>
      <c r="E39" s="331"/>
      <c r="F39" s="331"/>
      <c r="G39" s="331"/>
      <c r="H39" s="331"/>
      <c r="I39" s="331"/>
      <c r="J39" s="331"/>
      <c r="K39" s="331"/>
      <c r="L39" s="331"/>
      <c r="M39" s="331"/>
    </row>
    <row r="40" spans="2:13" x14ac:dyDescent="0.15">
      <c r="B40" s="331"/>
      <c r="C40" s="331"/>
      <c r="D40" s="331"/>
      <c r="E40" s="331"/>
      <c r="F40" s="331"/>
      <c r="G40" s="331"/>
      <c r="H40" s="331"/>
      <c r="I40" s="331"/>
      <c r="J40" s="331"/>
      <c r="K40" s="331"/>
      <c r="L40" s="331"/>
      <c r="M40" s="331"/>
    </row>
    <row r="41" spans="2:13" x14ac:dyDescent="0.15">
      <c r="B41" s="331"/>
      <c r="C41" s="331"/>
      <c r="D41" s="331"/>
      <c r="E41" s="331"/>
      <c r="F41" s="331"/>
      <c r="G41" s="331"/>
      <c r="H41" s="331"/>
      <c r="I41" s="331"/>
      <c r="J41" s="331"/>
      <c r="K41" s="331"/>
      <c r="L41" s="331"/>
      <c r="M41" s="33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49DEB-8994-4A05-A0C4-7F6A999BA916}">
  <sheetPr codeName="Sheet3">
    <tabColor rgb="FFFF0000"/>
  </sheetPr>
  <dimension ref="A1:E4984"/>
  <sheetViews>
    <sheetView workbookViewId="0">
      <selection activeCell="F1" sqref="F1"/>
    </sheetView>
  </sheetViews>
  <sheetFormatPr defaultRowHeight="10.5" x14ac:dyDescent="0.15"/>
  <sheetData>
    <row r="1" spans="1:5" x14ac:dyDescent="0.15">
      <c r="A1" s="106" t="str">
        <f>TdC!C3</f>
        <v>Date</v>
      </c>
      <c r="B1" s="106" t="str">
        <f>TdC!D3</f>
        <v>Year</v>
      </c>
      <c r="C1" s="106" t="str">
        <f>TdC!E3</f>
        <v>Month</v>
      </c>
      <c r="D1" s="106" t="str">
        <f>TdC!F3</f>
        <v>Dolartoday</v>
      </c>
      <c r="E1" s="106" t="str">
        <f>TdC!G3</f>
        <v>Source</v>
      </c>
    </row>
    <row r="2" spans="1:5" x14ac:dyDescent="0.15">
      <c r="A2" s="107">
        <f>TdC!C4</f>
        <v>36896</v>
      </c>
      <c r="B2" s="106">
        <f>TdC!D4</f>
        <v>2001</v>
      </c>
      <c r="C2" s="106">
        <f>TdC!E4</f>
        <v>1</v>
      </c>
      <c r="D2" s="106">
        <f>TdC!F4</f>
        <v>6.9925000000000004E-6</v>
      </c>
      <c r="E2" s="106" t="str">
        <f>TdC!G4</f>
        <v>BCV - oficial</v>
      </c>
    </row>
    <row r="3" spans="1:5" x14ac:dyDescent="0.15">
      <c r="A3" s="107">
        <f>TdC!C5</f>
        <v>36903</v>
      </c>
      <c r="B3" s="106">
        <f>TdC!D5</f>
        <v>2001</v>
      </c>
      <c r="C3" s="106">
        <f>TdC!E5</f>
        <v>1</v>
      </c>
      <c r="D3" s="106">
        <f>TdC!F5</f>
        <v>6.9925000000000004E-6</v>
      </c>
      <c r="E3" s="106" t="str">
        <f>TdC!G5</f>
        <v>BCV - oficial</v>
      </c>
    </row>
    <row r="4" spans="1:5" x14ac:dyDescent="0.15">
      <c r="A4" s="107">
        <f>TdC!C6</f>
        <v>36910</v>
      </c>
      <c r="B4" s="106">
        <f>TdC!D6</f>
        <v>2001</v>
      </c>
      <c r="C4" s="106">
        <f>TdC!E6</f>
        <v>1</v>
      </c>
      <c r="D4" s="106">
        <f>TdC!F6</f>
        <v>6.9999999999999999E-6</v>
      </c>
      <c r="E4" s="106" t="str">
        <f>TdC!G6</f>
        <v>BCV - oficial</v>
      </c>
    </row>
    <row r="5" spans="1:5" x14ac:dyDescent="0.15">
      <c r="A5" s="107">
        <f>TdC!C7</f>
        <v>36917</v>
      </c>
      <c r="B5" s="106">
        <f>TdC!D7</f>
        <v>2001</v>
      </c>
      <c r="C5" s="106">
        <f>TdC!E7</f>
        <v>1</v>
      </c>
      <c r="D5" s="106">
        <f>TdC!F7</f>
        <v>7.0049999999999998E-6</v>
      </c>
      <c r="E5" s="106" t="str">
        <f>TdC!G7</f>
        <v>BCV - oficial</v>
      </c>
    </row>
    <row r="6" spans="1:5" x14ac:dyDescent="0.15">
      <c r="A6" s="107">
        <f>TdC!C8</f>
        <v>36924</v>
      </c>
      <c r="B6" s="106">
        <f>TdC!D8</f>
        <v>2001</v>
      </c>
      <c r="C6" s="106">
        <f>TdC!E8</f>
        <v>2</v>
      </c>
      <c r="D6" s="106">
        <f>TdC!F8</f>
        <v>7.0075000000000002E-6</v>
      </c>
      <c r="E6" s="106" t="str">
        <f>TdC!G8</f>
        <v>BCV - oficial</v>
      </c>
    </row>
    <row r="7" spans="1:5" x14ac:dyDescent="0.15">
      <c r="A7" s="107">
        <f>TdC!C9</f>
        <v>36931</v>
      </c>
      <c r="B7" s="106">
        <f>TdC!D9</f>
        <v>2001</v>
      </c>
      <c r="C7" s="106">
        <f>TdC!E9</f>
        <v>2</v>
      </c>
      <c r="D7" s="106">
        <f>TdC!F9</f>
        <v>7.0199999999999997E-6</v>
      </c>
      <c r="E7" s="106" t="str">
        <f>TdC!G9</f>
        <v>BCV - oficial</v>
      </c>
    </row>
    <row r="8" spans="1:5" x14ac:dyDescent="0.15">
      <c r="A8" s="107">
        <f>TdC!C10</f>
        <v>36938</v>
      </c>
      <c r="B8" s="106">
        <f>TdC!D10</f>
        <v>2001</v>
      </c>
      <c r="C8" s="106">
        <f>TdC!E10</f>
        <v>2</v>
      </c>
      <c r="D8" s="106">
        <f>TdC!F10</f>
        <v>7.0375E-6</v>
      </c>
      <c r="E8" s="106" t="str">
        <f>TdC!G10</f>
        <v>BCV - oficial</v>
      </c>
    </row>
    <row r="9" spans="1:5" x14ac:dyDescent="0.15">
      <c r="A9" s="107">
        <f>TdC!C11</f>
        <v>36945</v>
      </c>
      <c r="B9" s="106">
        <f>TdC!D11</f>
        <v>2001</v>
      </c>
      <c r="C9" s="106">
        <f>TdC!E11</f>
        <v>2</v>
      </c>
      <c r="D9" s="106">
        <f>TdC!F11</f>
        <v>7.0474999999999999E-6</v>
      </c>
      <c r="E9" s="106" t="str">
        <f>TdC!G11</f>
        <v>BCV - oficial</v>
      </c>
    </row>
    <row r="10" spans="1:5" x14ac:dyDescent="0.15">
      <c r="A10" s="107">
        <f>TdC!C12</f>
        <v>36952</v>
      </c>
      <c r="B10" s="106">
        <f>TdC!D12</f>
        <v>2001</v>
      </c>
      <c r="C10" s="106">
        <f>TdC!E12</f>
        <v>3</v>
      </c>
      <c r="D10" s="106">
        <f>TdC!F12</f>
        <v>7.0425000000000008E-6</v>
      </c>
      <c r="E10" s="106" t="str">
        <f>TdC!G12</f>
        <v>BCV - oficial</v>
      </c>
    </row>
    <row r="11" spans="1:5" x14ac:dyDescent="0.15">
      <c r="A11" s="107">
        <f>TdC!C13</f>
        <v>36959</v>
      </c>
      <c r="B11" s="106">
        <f>TdC!D13</f>
        <v>2001</v>
      </c>
      <c r="C11" s="106">
        <f>TdC!E13</f>
        <v>3</v>
      </c>
      <c r="D11" s="106">
        <f>TdC!F13</f>
        <v>7.0499999999999994E-6</v>
      </c>
      <c r="E11" s="106" t="str">
        <f>TdC!G13</f>
        <v>BCV - oficial</v>
      </c>
    </row>
    <row r="12" spans="1:5" x14ac:dyDescent="0.15">
      <c r="A12" s="107">
        <f>TdC!C14</f>
        <v>36966</v>
      </c>
      <c r="B12" s="106">
        <f>TdC!D14</f>
        <v>2001</v>
      </c>
      <c r="C12" s="106">
        <f>TdC!E14</f>
        <v>3</v>
      </c>
      <c r="D12" s="106">
        <f>TdC!F14</f>
        <v>7.0474999999999999E-6</v>
      </c>
      <c r="E12" s="106" t="str">
        <f>TdC!G14</f>
        <v>BCV - oficial</v>
      </c>
    </row>
    <row r="13" spans="1:5" x14ac:dyDescent="0.15">
      <c r="A13" s="107">
        <f>TdC!C15</f>
        <v>36973</v>
      </c>
      <c r="B13" s="106">
        <f>TdC!D15</f>
        <v>2001</v>
      </c>
      <c r="C13" s="106">
        <f>TdC!E15</f>
        <v>3</v>
      </c>
      <c r="D13" s="106">
        <f>TdC!F15</f>
        <v>7.0599999999999993E-6</v>
      </c>
      <c r="E13" s="106" t="str">
        <f>TdC!G15</f>
        <v>BCV - oficial</v>
      </c>
    </row>
    <row r="14" spans="1:5" x14ac:dyDescent="0.15">
      <c r="A14" s="107">
        <f>TdC!C16</f>
        <v>36980</v>
      </c>
      <c r="B14" s="106">
        <f>TdC!D16</f>
        <v>2001</v>
      </c>
      <c r="C14" s="106">
        <f>TdC!E16</f>
        <v>3</v>
      </c>
      <c r="D14" s="106">
        <f>TdC!F16</f>
        <v>7.0774999999999996E-6</v>
      </c>
      <c r="E14" s="106" t="str">
        <f>TdC!G16</f>
        <v>BCV - oficial</v>
      </c>
    </row>
    <row r="15" spans="1:5" x14ac:dyDescent="0.15">
      <c r="A15" s="107">
        <f>TdC!C17</f>
        <v>36987</v>
      </c>
      <c r="B15" s="106">
        <f>TdC!D17</f>
        <v>2001</v>
      </c>
      <c r="C15" s="106">
        <f>TdC!E17</f>
        <v>4</v>
      </c>
      <c r="D15" s="106">
        <f>TdC!F17</f>
        <v>7.0825000000000004E-6</v>
      </c>
      <c r="E15" s="106" t="str">
        <f>TdC!G17</f>
        <v>BCV - oficial</v>
      </c>
    </row>
    <row r="16" spans="1:5" x14ac:dyDescent="0.15">
      <c r="A16" s="107">
        <f>TdC!C18</f>
        <v>36994</v>
      </c>
      <c r="B16" s="106">
        <f>TdC!D18</f>
        <v>2001</v>
      </c>
      <c r="C16" s="106">
        <f>TdC!E18</f>
        <v>4</v>
      </c>
      <c r="D16" s="106">
        <f>TdC!F18</f>
        <v>7.0925000000000003E-6</v>
      </c>
      <c r="E16" s="106" t="str">
        <f>TdC!G18</f>
        <v>BCV - oficial</v>
      </c>
    </row>
    <row r="17" spans="1:5" x14ac:dyDescent="0.15">
      <c r="A17" s="107">
        <f>TdC!C19</f>
        <v>37001</v>
      </c>
      <c r="B17" s="106">
        <f>TdC!D19</f>
        <v>2001</v>
      </c>
      <c r="C17" s="106">
        <f>TdC!E19</f>
        <v>4</v>
      </c>
      <c r="D17" s="106">
        <f>TdC!F19</f>
        <v>7.1050000000000006E-6</v>
      </c>
      <c r="E17" s="106" t="str">
        <f>TdC!G19</f>
        <v>BCV - oficial</v>
      </c>
    </row>
    <row r="18" spans="1:5" x14ac:dyDescent="0.15">
      <c r="A18" s="107">
        <f>TdC!C20</f>
        <v>37008</v>
      </c>
      <c r="B18" s="106">
        <f>TdC!D20</f>
        <v>2001</v>
      </c>
      <c r="C18" s="106">
        <f>TdC!E20</f>
        <v>4</v>
      </c>
      <c r="D18" s="106">
        <f>TdC!F20</f>
        <v>7.1125000000000001E-6</v>
      </c>
      <c r="E18" s="106" t="str">
        <f>TdC!G20</f>
        <v>BCV - oficial</v>
      </c>
    </row>
    <row r="19" spans="1:5" x14ac:dyDescent="0.15">
      <c r="A19" s="107">
        <f>TdC!C21</f>
        <v>37015</v>
      </c>
      <c r="B19" s="106">
        <f>TdC!D21</f>
        <v>2001</v>
      </c>
      <c r="C19" s="106">
        <f>TdC!E21</f>
        <v>5</v>
      </c>
      <c r="D19" s="106">
        <f>TdC!F21</f>
        <v>7.1250000000000004E-6</v>
      </c>
      <c r="E19" s="106" t="str">
        <f>TdC!G21</f>
        <v>BCV - oficial</v>
      </c>
    </row>
    <row r="20" spans="1:5" x14ac:dyDescent="0.15">
      <c r="A20" s="107">
        <f>TdC!C22</f>
        <v>37022</v>
      </c>
      <c r="B20" s="106">
        <f>TdC!D22</f>
        <v>2001</v>
      </c>
      <c r="C20" s="106">
        <f>TdC!E22</f>
        <v>5</v>
      </c>
      <c r="D20" s="106">
        <f>TdC!F22</f>
        <v>7.1350000000000003E-6</v>
      </c>
      <c r="E20" s="106" t="str">
        <f>TdC!G22</f>
        <v>BCV - oficial</v>
      </c>
    </row>
    <row r="21" spans="1:5" x14ac:dyDescent="0.15">
      <c r="A21" s="107">
        <f>TdC!C23</f>
        <v>37029</v>
      </c>
      <c r="B21" s="106">
        <f>TdC!D23</f>
        <v>2001</v>
      </c>
      <c r="C21" s="106">
        <f>TdC!E23</f>
        <v>5</v>
      </c>
      <c r="D21" s="106">
        <f>TdC!F23</f>
        <v>7.1499999999999993E-6</v>
      </c>
      <c r="E21" s="106" t="str">
        <f>TdC!G23</f>
        <v>BCV - oficial</v>
      </c>
    </row>
    <row r="22" spans="1:5" x14ac:dyDescent="0.15">
      <c r="A22" s="107">
        <f>TdC!C24</f>
        <v>37036</v>
      </c>
      <c r="B22" s="106">
        <f>TdC!D24</f>
        <v>2001</v>
      </c>
      <c r="C22" s="106">
        <f>TdC!E24</f>
        <v>5</v>
      </c>
      <c r="D22" s="106">
        <f>TdC!F24</f>
        <v>7.1600000000000001E-6</v>
      </c>
      <c r="E22" s="106" t="str">
        <f>TdC!G24</f>
        <v>BCV - oficial</v>
      </c>
    </row>
    <row r="23" spans="1:5" x14ac:dyDescent="0.15">
      <c r="A23" s="107">
        <f>TdC!C25</f>
        <v>37043</v>
      </c>
      <c r="B23" s="106">
        <f>TdC!D25</f>
        <v>2001</v>
      </c>
      <c r="C23" s="106">
        <f>TdC!E25</f>
        <v>6</v>
      </c>
      <c r="D23" s="106">
        <f>TdC!F25</f>
        <v>7.1499999999999993E-6</v>
      </c>
      <c r="E23" s="106" t="str">
        <f>TdC!G25</f>
        <v>BCV - oficial</v>
      </c>
    </row>
    <row r="24" spans="1:5" x14ac:dyDescent="0.15">
      <c r="A24" s="107">
        <f>TdC!C26</f>
        <v>37050</v>
      </c>
      <c r="B24" s="106">
        <f>TdC!D26</f>
        <v>2001</v>
      </c>
      <c r="C24" s="106">
        <f>TdC!E26</f>
        <v>6</v>
      </c>
      <c r="D24" s="106">
        <f>TdC!F26</f>
        <v>7.1550000000000001E-6</v>
      </c>
      <c r="E24" s="106" t="str">
        <f>TdC!G26</f>
        <v>BCV - oficial</v>
      </c>
    </row>
    <row r="25" spans="1:5" x14ac:dyDescent="0.15">
      <c r="A25" s="107">
        <f>TdC!C27</f>
        <v>37057</v>
      </c>
      <c r="B25" s="106">
        <f>TdC!D27</f>
        <v>2001</v>
      </c>
      <c r="C25" s="106">
        <f>TdC!E27</f>
        <v>6</v>
      </c>
      <c r="D25" s="106">
        <f>TdC!F27</f>
        <v>7.1674999999999996E-6</v>
      </c>
      <c r="E25" s="106" t="str">
        <f>TdC!G27</f>
        <v>BCV - oficial</v>
      </c>
    </row>
    <row r="26" spans="1:5" x14ac:dyDescent="0.15">
      <c r="A26" s="107">
        <f>TdC!C28</f>
        <v>37064</v>
      </c>
      <c r="B26" s="106">
        <f>TdC!D28</f>
        <v>2001</v>
      </c>
      <c r="C26" s="106">
        <f>TdC!E28</f>
        <v>6</v>
      </c>
      <c r="D26" s="106">
        <f>TdC!F28</f>
        <v>7.1825000000000003E-6</v>
      </c>
      <c r="E26" s="106" t="str">
        <f>TdC!G28</f>
        <v>BCV - oficial</v>
      </c>
    </row>
    <row r="27" spans="1:5" x14ac:dyDescent="0.15">
      <c r="A27" s="107">
        <f>TdC!C29</f>
        <v>37071</v>
      </c>
      <c r="B27" s="106">
        <f>TdC!D29</f>
        <v>2001</v>
      </c>
      <c r="C27" s="106">
        <f>TdC!E29</f>
        <v>6</v>
      </c>
      <c r="D27" s="106">
        <f>TdC!F29</f>
        <v>7.1875000000000002E-6</v>
      </c>
      <c r="E27" s="106" t="str">
        <f>TdC!G29</f>
        <v>BCV - oficial</v>
      </c>
    </row>
    <row r="28" spans="1:5" x14ac:dyDescent="0.15">
      <c r="A28" s="107">
        <f>TdC!C30</f>
        <v>37078</v>
      </c>
      <c r="B28" s="106">
        <f>TdC!D30</f>
        <v>2001</v>
      </c>
      <c r="C28" s="106">
        <f>TdC!E30</f>
        <v>7</v>
      </c>
      <c r="D28" s="106">
        <f>TdC!F30</f>
        <v>7.1899999999999998E-6</v>
      </c>
      <c r="E28" s="106" t="str">
        <f>TdC!G30</f>
        <v>BCV - oficial</v>
      </c>
    </row>
    <row r="29" spans="1:5" x14ac:dyDescent="0.15">
      <c r="A29" s="107">
        <f>TdC!C31</f>
        <v>37085</v>
      </c>
      <c r="B29" s="106">
        <f>TdC!D31</f>
        <v>2001</v>
      </c>
      <c r="C29" s="106">
        <f>TdC!E31</f>
        <v>7</v>
      </c>
      <c r="D29" s="106">
        <f>TdC!F31</f>
        <v>7.2099999999999996E-6</v>
      </c>
      <c r="E29" s="106" t="str">
        <f>TdC!G31</f>
        <v>BCV - oficial</v>
      </c>
    </row>
    <row r="30" spans="1:5" x14ac:dyDescent="0.15">
      <c r="A30" s="107">
        <f>TdC!C32</f>
        <v>37092</v>
      </c>
      <c r="B30" s="106">
        <f>TdC!D32</f>
        <v>2001</v>
      </c>
      <c r="C30" s="106">
        <f>TdC!E32</f>
        <v>7</v>
      </c>
      <c r="D30" s="106">
        <f>TdC!F32</f>
        <v>7.2324999999999998E-6</v>
      </c>
      <c r="E30" s="106" t="str">
        <f>TdC!G32</f>
        <v>BCV - oficial</v>
      </c>
    </row>
    <row r="31" spans="1:5" x14ac:dyDescent="0.15">
      <c r="A31" s="107">
        <f>TdC!C33</f>
        <v>37099</v>
      </c>
      <c r="B31" s="106">
        <f>TdC!D33</f>
        <v>2001</v>
      </c>
      <c r="C31" s="106">
        <f>TdC!E33</f>
        <v>7</v>
      </c>
      <c r="D31" s="106">
        <f>TdC!F33</f>
        <v>7.25E-6</v>
      </c>
      <c r="E31" s="106" t="str">
        <f>TdC!G33</f>
        <v>BCV - oficial</v>
      </c>
    </row>
    <row r="32" spans="1:5" x14ac:dyDescent="0.15">
      <c r="A32" s="107">
        <f>TdC!C34</f>
        <v>37106</v>
      </c>
      <c r="B32" s="106">
        <f>TdC!D34</f>
        <v>2001</v>
      </c>
      <c r="C32" s="106">
        <f>TdC!E34</f>
        <v>8</v>
      </c>
      <c r="D32" s="106">
        <f>TdC!F34</f>
        <v>7.2699999999999999E-6</v>
      </c>
      <c r="E32" s="106" t="str">
        <f>TdC!G34</f>
        <v>BCV - oficial</v>
      </c>
    </row>
    <row r="33" spans="1:5" x14ac:dyDescent="0.15">
      <c r="A33" s="107">
        <f>TdC!C35</f>
        <v>37113</v>
      </c>
      <c r="B33" s="106">
        <f>TdC!D35</f>
        <v>2001</v>
      </c>
      <c r="C33" s="106">
        <f>TdC!E35</f>
        <v>8</v>
      </c>
      <c r="D33" s="106">
        <f>TdC!F35</f>
        <v>7.3250000000000002E-6</v>
      </c>
      <c r="E33" s="106" t="str">
        <f>TdC!G35</f>
        <v>BCV - oficial</v>
      </c>
    </row>
    <row r="34" spans="1:5" x14ac:dyDescent="0.15">
      <c r="A34" s="107">
        <f>TdC!C36</f>
        <v>37120</v>
      </c>
      <c r="B34" s="106">
        <f>TdC!D36</f>
        <v>2001</v>
      </c>
      <c r="C34" s="106">
        <f>TdC!E36</f>
        <v>8</v>
      </c>
      <c r="D34" s="106">
        <f>TdC!F36</f>
        <v>7.2975E-6</v>
      </c>
      <c r="E34" s="106" t="str">
        <f>TdC!G36</f>
        <v>BCV - oficial</v>
      </c>
    </row>
    <row r="35" spans="1:5" x14ac:dyDescent="0.15">
      <c r="A35" s="107">
        <f>TdC!C37</f>
        <v>37127</v>
      </c>
      <c r="B35" s="106">
        <f>TdC!D37</f>
        <v>2001</v>
      </c>
      <c r="C35" s="106">
        <f>TdC!E37</f>
        <v>8</v>
      </c>
      <c r="D35" s="106">
        <f>TdC!F37</f>
        <v>7.3300000000000001E-6</v>
      </c>
      <c r="E35" s="106" t="str">
        <f>TdC!G37</f>
        <v>BCV - oficial</v>
      </c>
    </row>
    <row r="36" spans="1:5" x14ac:dyDescent="0.15">
      <c r="A36" s="107">
        <f>TdC!C38</f>
        <v>37134</v>
      </c>
      <c r="B36" s="106">
        <f>TdC!D38</f>
        <v>2001</v>
      </c>
      <c r="C36" s="106">
        <f>TdC!E38</f>
        <v>8</v>
      </c>
      <c r="D36" s="106">
        <f>TdC!F38</f>
        <v>7.3699999999999997E-6</v>
      </c>
      <c r="E36" s="106" t="str">
        <f>TdC!G38</f>
        <v>BCV - oficial</v>
      </c>
    </row>
    <row r="37" spans="1:5" x14ac:dyDescent="0.15">
      <c r="A37" s="107">
        <f>TdC!C39</f>
        <v>37141</v>
      </c>
      <c r="B37" s="106">
        <f>TdC!D39</f>
        <v>2001</v>
      </c>
      <c r="C37" s="106">
        <f>TdC!E39</f>
        <v>9</v>
      </c>
      <c r="D37" s="106">
        <f>TdC!F39</f>
        <v>7.4175000000000006E-6</v>
      </c>
      <c r="E37" s="106" t="str">
        <f>TdC!G39</f>
        <v>BCV - oficial</v>
      </c>
    </row>
    <row r="38" spans="1:5" x14ac:dyDescent="0.15">
      <c r="A38" s="107">
        <f>TdC!C40</f>
        <v>37148</v>
      </c>
      <c r="B38" s="106">
        <f>TdC!D40</f>
        <v>2001</v>
      </c>
      <c r="C38" s="106">
        <f>TdC!E40</f>
        <v>9</v>
      </c>
      <c r="D38" s="106">
        <f>TdC!F40</f>
        <v>7.4599999999999997E-6</v>
      </c>
      <c r="E38" s="106" t="str">
        <f>TdC!G40</f>
        <v>BCV - oficial</v>
      </c>
    </row>
    <row r="39" spans="1:5" x14ac:dyDescent="0.15">
      <c r="A39" s="107">
        <f>TdC!C41</f>
        <v>37155</v>
      </c>
      <c r="B39" s="106">
        <f>TdC!D41</f>
        <v>2001</v>
      </c>
      <c r="C39" s="106">
        <f>TdC!E41</f>
        <v>9</v>
      </c>
      <c r="D39" s="106">
        <f>TdC!F41</f>
        <v>7.4375000000000004E-6</v>
      </c>
      <c r="E39" s="106" t="str">
        <f>TdC!G41</f>
        <v>BCV - oficial</v>
      </c>
    </row>
    <row r="40" spans="1:5" x14ac:dyDescent="0.15">
      <c r="A40" s="107">
        <f>TdC!C42</f>
        <v>37162</v>
      </c>
      <c r="B40" s="106">
        <f>TdC!D42</f>
        <v>2001</v>
      </c>
      <c r="C40" s="106">
        <f>TdC!E42</f>
        <v>9</v>
      </c>
      <c r="D40" s="106">
        <f>TdC!F42</f>
        <v>7.43E-6</v>
      </c>
      <c r="E40" s="106" t="str">
        <f>TdC!G42</f>
        <v>BCV - oficial</v>
      </c>
    </row>
    <row r="41" spans="1:5" x14ac:dyDescent="0.15">
      <c r="A41" s="107">
        <f>TdC!C43</f>
        <v>37169</v>
      </c>
      <c r="B41" s="106">
        <f>TdC!D43</f>
        <v>2001</v>
      </c>
      <c r="C41" s="106">
        <f>TdC!E43</f>
        <v>10</v>
      </c>
      <c r="D41" s="106">
        <f>TdC!F43</f>
        <v>7.43E-6</v>
      </c>
      <c r="E41" s="106" t="str">
        <f>TdC!G43</f>
        <v>BCV - oficial</v>
      </c>
    </row>
    <row r="42" spans="1:5" x14ac:dyDescent="0.15">
      <c r="A42" s="107">
        <f>TdC!C44</f>
        <v>37176</v>
      </c>
      <c r="B42" s="106">
        <f>TdC!D44</f>
        <v>2001</v>
      </c>
      <c r="C42" s="106">
        <f>TdC!E44</f>
        <v>10</v>
      </c>
      <c r="D42" s="106">
        <f>TdC!F44</f>
        <v>7.43E-6</v>
      </c>
      <c r="E42" s="106" t="str">
        <f>TdC!G44</f>
        <v>BCV - oficial</v>
      </c>
    </row>
    <row r="43" spans="1:5" x14ac:dyDescent="0.15">
      <c r="A43" s="107">
        <f>TdC!C45</f>
        <v>37183</v>
      </c>
      <c r="B43" s="106">
        <f>TdC!D45</f>
        <v>2001</v>
      </c>
      <c r="C43" s="106">
        <f>TdC!E45</f>
        <v>10</v>
      </c>
      <c r="D43" s="106">
        <f>TdC!F45</f>
        <v>7.4275000000000005E-6</v>
      </c>
      <c r="E43" s="106" t="str">
        <f>TdC!G45</f>
        <v>BCV - oficial</v>
      </c>
    </row>
    <row r="44" spans="1:5" x14ac:dyDescent="0.15">
      <c r="A44" s="107">
        <f>TdC!C46</f>
        <v>37190</v>
      </c>
      <c r="B44" s="106">
        <f>TdC!D46</f>
        <v>2001</v>
      </c>
      <c r="C44" s="106">
        <f>TdC!E46</f>
        <v>10</v>
      </c>
      <c r="D44" s="106">
        <f>TdC!F46</f>
        <v>7.4324999999999996E-6</v>
      </c>
      <c r="E44" s="106" t="str">
        <f>TdC!G46</f>
        <v>BCV - oficial</v>
      </c>
    </row>
    <row r="45" spans="1:5" x14ac:dyDescent="0.15">
      <c r="A45" s="107">
        <f>TdC!C47</f>
        <v>37197</v>
      </c>
      <c r="B45" s="106">
        <f>TdC!D47</f>
        <v>2001</v>
      </c>
      <c r="C45" s="106">
        <f>TdC!E47</f>
        <v>11</v>
      </c>
      <c r="D45" s="106">
        <f>TdC!F47</f>
        <v>7.4375000000000004E-6</v>
      </c>
      <c r="E45" s="106" t="str">
        <f>TdC!G47</f>
        <v>BCV - oficial</v>
      </c>
    </row>
    <row r="46" spans="1:5" x14ac:dyDescent="0.15">
      <c r="A46" s="107">
        <f>TdC!C48</f>
        <v>37204</v>
      </c>
      <c r="B46" s="106">
        <f>TdC!D48</f>
        <v>2001</v>
      </c>
      <c r="C46" s="106">
        <f>TdC!E48</f>
        <v>11</v>
      </c>
      <c r="D46" s="106">
        <f>TdC!F48</f>
        <v>7.4399999999999999E-6</v>
      </c>
      <c r="E46" s="106" t="str">
        <f>TdC!G48</f>
        <v>BCV - oficial</v>
      </c>
    </row>
    <row r="47" spans="1:5" x14ac:dyDescent="0.15">
      <c r="A47" s="107">
        <f>TdC!C49</f>
        <v>37211</v>
      </c>
      <c r="B47" s="106">
        <f>TdC!D49</f>
        <v>2001</v>
      </c>
      <c r="C47" s="106">
        <f>TdC!E49</f>
        <v>11</v>
      </c>
      <c r="D47" s="106">
        <f>TdC!F49</f>
        <v>7.4475000000000003E-6</v>
      </c>
      <c r="E47" s="106" t="str">
        <f>TdC!G49</f>
        <v>BCV - oficial</v>
      </c>
    </row>
    <row r="48" spans="1:5" x14ac:dyDescent="0.15">
      <c r="A48" s="107">
        <f>TdC!C50</f>
        <v>37218</v>
      </c>
      <c r="B48" s="106">
        <f>TdC!D50</f>
        <v>2001</v>
      </c>
      <c r="C48" s="106">
        <f>TdC!E50</f>
        <v>11</v>
      </c>
      <c r="D48" s="106">
        <f>TdC!F50</f>
        <v>7.4524999999999994E-6</v>
      </c>
      <c r="E48" s="106" t="str">
        <f>TdC!G50</f>
        <v>BCV - oficial</v>
      </c>
    </row>
    <row r="49" spans="1:5" x14ac:dyDescent="0.15">
      <c r="A49" s="107">
        <f>TdC!C51</f>
        <v>37225</v>
      </c>
      <c r="B49" s="106">
        <f>TdC!D51</f>
        <v>2001</v>
      </c>
      <c r="C49" s="106">
        <f>TdC!E51</f>
        <v>11</v>
      </c>
      <c r="D49" s="106">
        <f>TdC!F51</f>
        <v>7.4650000000000005E-6</v>
      </c>
      <c r="E49" s="106" t="str">
        <f>TdC!G51</f>
        <v>BCV - oficial</v>
      </c>
    </row>
    <row r="50" spans="1:5" x14ac:dyDescent="0.15">
      <c r="A50" s="107">
        <f>TdC!C52</f>
        <v>37232</v>
      </c>
      <c r="B50" s="106">
        <f>TdC!D52</f>
        <v>2001</v>
      </c>
      <c r="C50" s="106">
        <f>TdC!E52</f>
        <v>12</v>
      </c>
      <c r="D50" s="106">
        <f>TdC!F52</f>
        <v>7.4850000000000003E-6</v>
      </c>
      <c r="E50" s="106" t="str">
        <f>TdC!G52</f>
        <v>BCV - oficial</v>
      </c>
    </row>
    <row r="51" spans="1:5" x14ac:dyDescent="0.15">
      <c r="A51" s="107">
        <f>TdC!C53</f>
        <v>37239</v>
      </c>
      <c r="B51" s="106">
        <f>TdC!D53</f>
        <v>2001</v>
      </c>
      <c r="C51" s="106">
        <f>TdC!E53</f>
        <v>12</v>
      </c>
      <c r="D51" s="106">
        <f>TdC!F53</f>
        <v>7.5049999999999993E-6</v>
      </c>
      <c r="E51" s="106" t="str">
        <f>TdC!G53</f>
        <v>BCV - oficial</v>
      </c>
    </row>
    <row r="52" spans="1:5" x14ac:dyDescent="0.15">
      <c r="A52" s="107">
        <f>TdC!C54</f>
        <v>37246</v>
      </c>
      <c r="B52" s="106">
        <f>TdC!D54</f>
        <v>2001</v>
      </c>
      <c r="C52" s="106">
        <f>TdC!E54</f>
        <v>12</v>
      </c>
      <c r="D52" s="106">
        <f>TdC!F54</f>
        <v>7.5475000000000002E-6</v>
      </c>
      <c r="E52" s="106" t="str">
        <f>TdC!G54</f>
        <v>BCV - oficial</v>
      </c>
    </row>
    <row r="53" spans="1:5" x14ac:dyDescent="0.15">
      <c r="A53" s="107">
        <f>TdC!C55</f>
        <v>37253</v>
      </c>
      <c r="B53" s="106">
        <f>TdC!D55</f>
        <v>2001</v>
      </c>
      <c r="C53" s="106">
        <f>TdC!E55</f>
        <v>12</v>
      </c>
      <c r="D53" s="106">
        <f>TdC!F55</f>
        <v>7.5724999999999999E-6</v>
      </c>
      <c r="E53" s="106" t="str">
        <f>TdC!G55</f>
        <v>BCV - oficial</v>
      </c>
    </row>
    <row r="54" spans="1:5" x14ac:dyDescent="0.15">
      <c r="A54" s="107">
        <f>TdC!C56</f>
        <v>37260</v>
      </c>
      <c r="B54" s="106">
        <f>TdC!D56</f>
        <v>2002</v>
      </c>
      <c r="C54" s="106">
        <f>TdC!E56</f>
        <v>1</v>
      </c>
      <c r="D54" s="106">
        <f>TdC!F56</f>
        <v>7.5800000000000003E-6</v>
      </c>
      <c r="E54" s="106" t="str">
        <f>TdC!G56</f>
        <v>BCV - oficial</v>
      </c>
    </row>
    <row r="55" spans="1:5" x14ac:dyDescent="0.15">
      <c r="A55" s="107">
        <f>TdC!C57</f>
        <v>37267</v>
      </c>
      <c r="B55" s="106">
        <f>TdC!D57</f>
        <v>2002</v>
      </c>
      <c r="C55" s="106">
        <f>TdC!E57</f>
        <v>1</v>
      </c>
      <c r="D55" s="106">
        <f>TdC!F57</f>
        <v>7.5949999999999993E-6</v>
      </c>
      <c r="E55" s="106" t="str">
        <f>TdC!G57</f>
        <v>BCV - oficial</v>
      </c>
    </row>
    <row r="56" spans="1:5" x14ac:dyDescent="0.15">
      <c r="A56" s="107">
        <f>TdC!C58</f>
        <v>37274</v>
      </c>
      <c r="B56" s="106">
        <f>TdC!D58</f>
        <v>2002</v>
      </c>
      <c r="C56" s="106">
        <f>TdC!E58</f>
        <v>1</v>
      </c>
      <c r="D56" s="106">
        <f>TdC!F58</f>
        <v>7.6199999999999999E-6</v>
      </c>
      <c r="E56" s="106" t="str">
        <f>TdC!G58</f>
        <v>BCV - oficial</v>
      </c>
    </row>
    <row r="57" spans="1:5" x14ac:dyDescent="0.15">
      <c r="A57" s="107">
        <f>TdC!C59</f>
        <v>37281</v>
      </c>
      <c r="B57" s="106">
        <f>TdC!D59</f>
        <v>2002</v>
      </c>
      <c r="C57" s="106">
        <f>TdC!E59</f>
        <v>1</v>
      </c>
      <c r="D57" s="106">
        <f>TdC!F59</f>
        <v>7.6349999999999989E-6</v>
      </c>
      <c r="E57" s="106" t="str">
        <f>TdC!G59</f>
        <v>BCV - oficial</v>
      </c>
    </row>
    <row r="58" spans="1:5" x14ac:dyDescent="0.15">
      <c r="A58" s="107">
        <f>TdC!C60</f>
        <v>37288</v>
      </c>
      <c r="B58" s="106">
        <f>TdC!D60</f>
        <v>2002</v>
      </c>
      <c r="C58" s="106">
        <f>TdC!E60</f>
        <v>2</v>
      </c>
      <c r="D58" s="106">
        <f>TdC!F60</f>
        <v>7.6499999999999996E-6</v>
      </c>
      <c r="E58" s="106" t="str">
        <f>TdC!G60</f>
        <v>BCV - oficial</v>
      </c>
    </row>
    <row r="59" spans="1:5" x14ac:dyDescent="0.15">
      <c r="A59" s="107">
        <f>TdC!C61</f>
        <v>37295</v>
      </c>
      <c r="B59" s="106">
        <f>TdC!D61</f>
        <v>2002</v>
      </c>
      <c r="C59" s="106">
        <f>TdC!E61</f>
        <v>2</v>
      </c>
      <c r="D59" s="106">
        <f>TdC!F61</f>
        <v>7.7300000000000005E-6</v>
      </c>
      <c r="E59" s="106" t="str">
        <f>TdC!G61</f>
        <v>BCV - oficial</v>
      </c>
    </row>
    <row r="60" spans="1:5" x14ac:dyDescent="0.15">
      <c r="A60" s="107">
        <f>TdC!C62</f>
        <v>37302</v>
      </c>
      <c r="B60" s="106">
        <f>TdC!D62</f>
        <v>2002</v>
      </c>
      <c r="C60" s="106">
        <f>TdC!E62</f>
        <v>2</v>
      </c>
      <c r="D60" s="106">
        <f>TdC!F62</f>
        <v>9.8099999999999992E-6</v>
      </c>
      <c r="E60" s="106" t="str">
        <f>TdC!G62</f>
        <v>BCV - oficial</v>
      </c>
    </row>
    <row r="61" spans="1:5" x14ac:dyDescent="0.15">
      <c r="A61" s="107">
        <f>TdC!C63</f>
        <v>37309</v>
      </c>
      <c r="B61" s="106">
        <f>TdC!D63</f>
        <v>2002</v>
      </c>
      <c r="C61" s="106">
        <f>TdC!E63</f>
        <v>2</v>
      </c>
      <c r="D61" s="106">
        <f>TdC!F63</f>
        <v>9.5699999999999999E-6</v>
      </c>
      <c r="E61" s="106" t="str">
        <f>TdC!G63</f>
        <v>BCV - oficial</v>
      </c>
    </row>
    <row r="62" spans="1:5" x14ac:dyDescent="0.15">
      <c r="A62" s="107">
        <f>TdC!C64</f>
        <v>37316</v>
      </c>
      <c r="B62" s="106">
        <f>TdC!D64</f>
        <v>2002</v>
      </c>
      <c r="C62" s="106">
        <f>TdC!E64</f>
        <v>3</v>
      </c>
      <c r="D62" s="106">
        <f>TdC!F64</f>
        <v>1.0465000000000001E-5</v>
      </c>
      <c r="E62" s="106" t="str">
        <f>TdC!G64</f>
        <v>BCV - oficial</v>
      </c>
    </row>
    <row r="63" spans="1:5" x14ac:dyDescent="0.15">
      <c r="A63" s="107">
        <f>TdC!C65</f>
        <v>37323</v>
      </c>
      <c r="B63" s="106">
        <f>TdC!D65</f>
        <v>2002</v>
      </c>
      <c r="C63" s="106">
        <f>TdC!E65</f>
        <v>3</v>
      </c>
      <c r="D63" s="106">
        <f>TdC!F65</f>
        <v>9.8700000000000004E-6</v>
      </c>
      <c r="E63" s="106" t="str">
        <f>TdC!G65</f>
        <v>BCV - oficial</v>
      </c>
    </row>
    <row r="64" spans="1:5" x14ac:dyDescent="0.15">
      <c r="A64" s="107">
        <f>TdC!C66</f>
        <v>37330</v>
      </c>
      <c r="B64" s="106">
        <f>TdC!D66</f>
        <v>2002</v>
      </c>
      <c r="C64" s="106">
        <f>TdC!E66</f>
        <v>3</v>
      </c>
      <c r="D64" s="106">
        <f>TdC!F66</f>
        <v>9.0650000000000005E-6</v>
      </c>
      <c r="E64" s="106" t="str">
        <f>TdC!G66</f>
        <v>BCV - oficial</v>
      </c>
    </row>
    <row r="65" spans="1:5" x14ac:dyDescent="0.15">
      <c r="A65" s="107">
        <f>TdC!C67</f>
        <v>37337</v>
      </c>
      <c r="B65" s="106">
        <f>TdC!D67</f>
        <v>2002</v>
      </c>
      <c r="C65" s="106">
        <f>TdC!E67</f>
        <v>3</v>
      </c>
      <c r="D65" s="106">
        <f>TdC!F67</f>
        <v>8.8950000000000004E-6</v>
      </c>
      <c r="E65" s="106" t="str">
        <f>TdC!G67</f>
        <v>BCV - oficial</v>
      </c>
    </row>
    <row r="66" spans="1:5" x14ac:dyDescent="0.15">
      <c r="A66" s="107">
        <f>TdC!C68</f>
        <v>37344</v>
      </c>
      <c r="B66" s="106">
        <f>TdC!D68</f>
        <v>2002</v>
      </c>
      <c r="C66" s="106">
        <f>TdC!E68</f>
        <v>3</v>
      </c>
      <c r="D66" s="106">
        <f>TdC!F68</f>
        <v>8.9175000000000006E-6</v>
      </c>
      <c r="E66" s="106" t="str">
        <f>TdC!G68</f>
        <v>BCV - oficial</v>
      </c>
    </row>
    <row r="67" spans="1:5" x14ac:dyDescent="0.15">
      <c r="A67" s="107">
        <f>TdC!C69</f>
        <v>37351</v>
      </c>
      <c r="B67" s="106">
        <f>TdC!D69</f>
        <v>2002</v>
      </c>
      <c r="C67" s="106">
        <f>TdC!E69</f>
        <v>4</v>
      </c>
      <c r="D67" s="106">
        <f>TdC!F69</f>
        <v>9.034999999999999E-6</v>
      </c>
      <c r="E67" s="106" t="str">
        <f>TdC!G69</f>
        <v>BCV - oficial</v>
      </c>
    </row>
    <row r="68" spans="1:5" x14ac:dyDescent="0.15">
      <c r="A68" s="107">
        <f>TdC!C70</f>
        <v>37358</v>
      </c>
      <c r="B68" s="106">
        <f>TdC!D70</f>
        <v>2002</v>
      </c>
      <c r="C68" s="106">
        <f>TdC!E70</f>
        <v>4</v>
      </c>
      <c r="D68" s="106">
        <f>TdC!F70</f>
        <v>8.8349999999999993E-6</v>
      </c>
      <c r="E68" s="106" t="str">
        <f>TdC!G70</f>
        <v>BCV - oficial</v>
      </c>
    </row>
    <row r="69" spans="1:5" x14ac:dyDescent="0.15">
      <c r="A69" s="107">
        <f>TdC!C71</f>
        <v>37365</v>
      </c>
      <c r="B69" s="106">
        <f>TdC!D71</f>
        <v>2002</v>
      </c>
      <c r="C69" s="106">
        <f>TdC!E71</f>
        <v>4</v>
      </c>
      <c r="D69" s="106">
        <f>TdC!F71</f>
        <v>9.0750000000000004E-6</v>
      </c>
      <c r="E69" s="106" t="str">
        <f>TdC!G71</f>
        <v>BCV - oficial</v>
      </c>
    </row>
    <row r="70" spans="1:5" x14ac:dyDescent="0.15">
      <c r="A70" s="107">
        <f>TdC!C72</f>
        <v>37372</v>
      </c>
      <c r="B70" s="106">
        <f>TdC!D72</f>
        <v>2002</v>
      </c>
      <c r="C70" s="106">
        <f>TdC!E72</f>
        <v>4</v>
      </c>
      <c r="D70" s="106">
        <f>TdC!F72</f>
        <v>8.4774999999999997E-6</v>
      </c>
      <c r="E70" s="106" t="str">
        <f>TdC!G72</f>
        <v>BCV - oficial</v>
      </c>
    </row>
    <row r="71" spans="1:5" x14ac:dyDescent="0.15">
      <c r="A71" s="107">
        <f>TdC!C73</f>
        <v>37379</v>
      </c>
      <c r="B71" s="106">
        <f>TdC!D73</f>
        <v>2002</v>
      </c>
      <c r="C71" s="106">
        <f>TdC!E73</f>
        <v>5</v>
      </c>
      <c r="D71" s="106">
        <f>TdC!F73</f>
        <v>8.5125000000000002E-6</v>
      </c>
      <c r="E71" s="106" t="str">
        <f>TdC!G73</f>
        <v>BCV - oficial</v>
      </c>
    </row>
    <row r="72" spans="1:5" x14ac:dyDescent="0.15">
      <c r="A72" s="107">
        <f>TdC!C74</f>
        <v>37386</v>
      </c>
      <c r="B72" s="106">
        <f>TdC!D74</f>
        <v>2002</v>
      </c>
      <c r="C72" s="106">
        <f>TdC!E74</f>
        <v>5</v>
      </c>
      <c r="D72" s="106">
        <f>TdC!F74</f>
        <v>9.3375E-6</v>
      </c>
      <c r="E72" s="106" t="str">
        <f>TdC!G74</f>
        <v>BCV - oficial</v>
      </c>
    </row>
    <row r="73" spans="1:5" x14ac:dyDescent="0.15">
      <c r="A73" s="107">
        <f>TdC!C75</f>
        <v>37393</v>
      </c>
      <c r="B73" s="106">
        <f>TdC!D75</f>
        <v>2002</v>
      </c>
      <c r="C73" s="106">
        <f>TdC!E75</f>
        <v>5</v>
      </c>
      <c r="D73" s="106">
        <f>TdC!F75</f>
        <v>1.0022500000000001E-5</v>
      </c>
      <c r="E73" s="106" t="str">
        <f>TdC!G75</f>
        <v>BCV - oficial</v>
      </c>
    </row>
    <row r="74" spans="1:5" x14ac:dyDescent="0.15">
      <c r="A74" s="107">
        <f>TdC!C76</f>
        <v>37400</v>
      </c>
      <c r="B74" s="106">
        <f>TdC!D76</f>
        <v>2002</v>
      </c>
      <c r="C74" s="106">
        <f>TdC!E76</f>
        <v>5</v>
      </c>
      <c r="D74" s="106">
        <f>TdC!F76</f>
        <v>9.9699999999999994E-6</v>
      </c>
      <c r="E74" s="106" t="str">
        <f>TdC!G76</f>
        <v>BCV - oficial</v>
      </c>
    </row>
    <row r="75" spans="1:5" x14ac:dyDescent="0.15">
      <c r="A75" s="107">
        <f>TdC!C77</f>
        <v>37407</v>
      </c>
      <c r="B75" s="106">
        <f>TdC!D77</f>
        <v>2002</v>
      </c>
      <c r="C75" s="106">
        <f>TdC!E77</f>
        <v>5</v>
      </c>
      <c r="D75" s="106">
        <f>TdC!F77</f>
        <v>1.0987499999999999E-5</v>
      </c>
      <c r="E75" s="106" t="str">
        <f>TdC!G77</f>
        <v>BCV - oficial</v>
      </c>
    </row>
    <row r="76" spans="1:5" x14ac:dyDescent="0.15">
      <c r="A76" s="107">
        <f>TdC!C78</f>
        <v>37414</v>
      </c>
      <c r="B76" s="106">
        <f>TdC!D78</f>
        <v>2002</v>
      </c>
      <c r="C76" s="106">
        <f>TdC!E78</f>
        <v>6</v>
      </c>
      <c r="D76" s="106">
        <f>TdC!F78</f>
        <v>1.08975E-5</v>
      </c>
      <c r="E76" s="106" t="str">
        <f>TdC!G78</f>
        <v>BCV - oficial</v>
      </c>
    </row>
    <row r="77" spans="1:5" x14ac:dyDescent="0.15">
      <c r="A77" s="107">
        <f>TdC!C79</f>
        <v>37421</v>
      </c>
      <c r="B77" s="106">
        <f>TdC!D79</f>
        <v>2002</v>
      </c>
      <c r="C77" s="106">
        <f>TdC!E79</f>
        <v>6</v>
      </c>
      <c r="D77" s="106">
        <f>TdC!F79</f>
        <v>1.1642500000000001E-5</v>
      </c>
      <c r="E77" s="106" t="str">
        <f>TdC!G79</f>
        <v>BCV - oficial</v>
      </c>
    </row>
    <row r="78" spans="1:5" x14ac:dyDescent="0.15">
      <c r="A78" s="107">
        <f>TdC!C80</f>
        <v>37428</v>
      </c>
      <c r="B78" s="106">
        <f>TdC!D80</f>
        <v>2002</v>
      </c>
      <c r="C78" s="106">
        <f>TdC!E80</f>
        <v>6</v>
      </c>
      <c r="D78" s="106">
        <f>TdC!F80</f>
        <v>1.25175E-5</v>
      </c>
      <c r="E78" s="106" t="str">
        <f>TdC!G80</f>
        <v>BCV - oficial</v>
      </c>
    </row>
    <row r="79" spans="1:5" x14ac:dyDescent="0.15">
      <c r="A79" s="107">
        <f>TdC!C81</f>
        <v>37435</v>
      </c>
      <c r="B79" s="106">
        <f>TdC!D81</f>
        <v>2002</v>
      </c>
      <c r="C79" s="106">
        <f>TdC!E81</f>
        <v>6</v>
      </c>
      <c r="D79" s="106">
        <f>TdC!F81</f>
        <v>1.3167500000000001E-5</v>
      </c>
      <c r="E79" s="106" t="str">
        <f>TdC!G81</f>
        <v>BCV - oficial</v>
      </c>
    </row>
    <row r="80" spans="1:5" x14ac:dyDescent="0.15">
      <c r="A80" s="107">
        <f>TdC!C82</f>
        <v>37442</v>
      </c>
      <c r="B80" s="106">
        <f>TdC!D82</f>
        <v>2002</v>
      </c>
      <c r="C80" s="106">
        <f>TdC!E82</f>
        <v>7</v>
      </c>
      <c r="D80" s="106">
        <f>TdC!F82</f>
        <v>1.39275E-5</v>
      </c>
      <c r="E80" s="106" t="str">
        <f>TdC!G82</f>
        <v>BCV - oficial</v>
      </c>
    </row>
    <row r="81" spans="1:5" x14ac:dyDescent="0.15">
      <c r="A81" s="107">
        <f>TdC!C83</f>
        <v>37449</v>
      </c>
      <c r="B81" s="106">
        <f>TdC!D83</f>
        <v>2002</v>
      </c>
      <c r="C81" s="106">
        <f>TdC!E83</f>
        <v>7</v>
      </c>
      <c r="D81" s="106">
        <f>TdC!F83</f>
        <v>1.3107500000000001E-5</v>
      </c>
      <c r="E81" s="106" t="str">
        <f>TdC!G83</f>
        <v>BCV - oficial</v>
      </c>
    </row>
    <row r="82" spans="1:5" x14ac:dyDescent="0.15">
      <c r="A82" s="107">
        <f>TdC!C84</f>
        <v>37456</v>
      </c>
      <c r="B82" s="106">
        <f>TdC!D84</f>
        <v>2002</v>
      </c>
      <c r="C82" s="106">
        <f>TdC!E84</f>
        <v>7</v>
      </c>
      <c r="D82" s="106">
        <f>TdC!F84</f>
        <v>1.3165E-5</v>
      </c>
      <c r="E82" s="106" t="str">
        <f>TdC!G84</f>
        <v>BCV - oficial</v>
      </c>
    </row>
    <row r="83" spans="1:5" x14ac:dyDescent="0.15">
      <c r="A83" s="107">
        <f>TdC!C85</f>
        <v>37463</v>
      </c>
      <c r="B83" s="106">
        <f>TdC!D85</f>
        <v>2002</v>
      </c>
      <c r="C83" s="106">
        <f>TdC!E85</f>
        <v>7</v>
      </c>
      <c r="D83" s="106">
        <f>TdC!F85</f>
        <v>1.3205E-5</v>
      </c>
      <c r="E83" s="106" t="str">
        <f>TdC!G85</f>
        <v>BCV - oficial</v>
      </c>
    </row>
    <row r="84" spans="1:5" x14ac:dyDescent="0.15">
      <c r="A84" s="107">
        <f>TdC!C86</f>
        <v>37470</v>
      </c>
      <c r="B84" s="106">
        <f>TdC!D86</f>
        <v>2002</v>
      </c>
      <c r="C84" s="106">
        <f>TdC!E86</f>
        <v>8</v>
      </c>
      <c r="D84" s="106">
        <f>TdC!F86</f>
        <v>1.3467499999999999E-5</v>
      </c>
      <c r="E84" s="106" t="str">
        <f>TdC!G86</f>
        <v>BCV - oficial</v>
      </c>
    </row>
    <row r="85" spans="1:5" x14ac:dyDescent="0.15">
      <c r="A85" s="107">
        <f>TdC!C87</f>
        <v>37477</v>
      </c>
      <c r="B85" s="106">
        <f>TdC!D87</f>
        <v>2002</v>
      </c>
      <c r="C85" s="106">
        <f>TdC!E87</f>
        <v>8</v>
      </c>
      <c r="D85" s="106">
        <f>TdC!F87</f>
        <v>1.3525E-5</v>
      </c>
      <c r="E85" s="106" t="str">
        <f>TdC!G87</f>
        <v>BCV - oficial</v>
      </c>
    </row>
    <row r="86" spans="1:5" x14ac:dyDescent="0.15">
      <c r="A86" s="107">
        <f>TdC!C88</f>
        <v>37484</v>
      </c>
      <c r="B86" s="106">
        <f>TdC!D88</f>
        <v>2002</v>
      </c>
      <c r="C86" s="106">
        <f>TdC!E88</f>
        <v>8</v>
      </c>
      <c r="D86" s="106">
        <f>TdC!F88</f>
        <v>1.3745000000000001E-5</v>
      </c>
      <c r="E86" s="106" t="str">
        <f>TdC!G88</f>
        <v>BCV - oficial</v>
      </c>
    </row>
    <row r="87" spans="1:5" x14ac:dyDescent="0.15">
      <c r="A87" s="107">
        <f>TdC!C89</f>
        <v>37491</v>
      </c>
      <c r="B87" s="106">
        <f>TdC!D89</f>
        <v>2002</v>
      </c>
      <c r="C87" s="106">
        <f>TdC!E89</f>
        <v>8</v>
      </c>
      <c r="D87" s="106">
        <f>TdC!F89</f>
        <v>1.4005000000000001E-5</v>
      </c>
      <c r="E87" s="106" t="str">
        <f>TdC!G89</f>
        <v>BCV - oficial</v>
      </c>
    </row>
    <row r="88" spans="1:5" x14ac:dyDescent="0.15">
      <c r="A88" s="107">
        <f>TdC!C90</f>
        <v>37498</v>
      </c>
      <c r="B88" s="106">
        <f>TdC!D90</f>
        <v>2002</v>
      </c>
      <c r="C88" s="106">
        <f>TdC!E90</f>
        <v>8</v>
      </c>
      <c r="D88" s="106">
        <f>TdC!F90</f>
        <v>1.4112499999999999E-5</v>
      </c>
      <c r="E88" s="106" t="str">
        <f>TdC!G90</f>
        <v>BCV - oficial</v>
      </c>
    </row>
    <row r="89" spans="1:5" x14ac:dyDescent="0.15">
      <c r="A89" s="107">
        <f>TdC!C91</f>
        <v>37505</v>
      </c>
      <c r="B89" s="106">
        <f>TdC!D91</f>
        <v>2002</v>
      </c>
      <c r="C89" s="106">
        <f>TdC!E91</f>
        <v>9</v>
      </c>
      <c r="D89" s="106">
        <f>TdC!F91</f>
        <v>1.43825E-5</v>
      </c>
      <c r="E89" s="106" t="str">
        <f>TdC!G91</f>
        <v>BCV - oficial</v>
      </c>
    </row>
    <row r="90" spans="1:5" x14ac:dyDescent="0.15">
      <c r="A90" s="107">
        <f>TdC!C92</f>
        <v>37512</v>
      </c>
      <c r="B90" s="106">
        <f>TdC!D92</f>
        <v>2002</v>
      </c>
      <c r="C90" s="106">
        <f>TdC!E92</f>
        <v>9</v>
      </c>
      <c r="D90" s="106">
        <f>TdC!F92</f>
        <v>1.4942500000000001E-5</v>
      </c>
      <c r="E90" s="106" t="str">
        <f>TdC!G92</f>
        <v>BCV - oficial</v>
      </c>
    </row>
    <row r="91" spans="1:5" x14ac:dyDescent="0.15">
      <c r="A91" s="107">
        <f>TdC!C93</f>
        <v>37519</v>
      </c>
      <c r="B91" s="106">
        <f>TdC!D93</f>
        <v>2002</v>
      </c>
      <c r="C91" s="106">
        <f>TdC!E93</f>
        <v>9</v>
      </c>
      <c r="D91" s="106">
        <f>TdC!F93</f>
        <v>1.46175E-5</v>
      </c>
      <c r="E91" s="106" t="str">
        <f>TdC!G93</f>
        <v>BCV - oficial</v>
      </c>
    </row>
    <row r="92" spans="1:5" x14ac:dyDescent="0.15">
      <c r="A92" s="107">
        <f>TdC!C94</f>
        <v>37526</v>
      </c>
      <c r="B92" s="106">
        <f>TdC!D94</f>
        <v>2002</v>
      </c>
      <c r="C92" s="106">
        <f>TdC!E94</f>
        <v>9</v>
      </c>
      <c r="D92" s="106">
        <f>TdC!F94</f>
        <v>1.467E-5</v>
      </c>
      <c r="E92" s="106" t="str">
        <f>TdC!G94</f>
        <v>BCV - oficial</v>
      </c>
    </row>
    <row r="93" spans="1:5" x14ac:dyDescent="0.15">
      <c r="A93" s="107">
        <f>TdC!C95</f>
        <v>37533</v>
      </c>
      <c r="B93" s="106">
        <f>TdC!D95</f>
        <v>2002</v>
      </c>
      <c r="C93" s="106">
        <f>TdC!E95</f>
        <v>10</v>
      </c>
      <c r="D93" s="106">
        <f>TdC!F95</f>
        <v>1.4790000000000001E-5</v>
      </c>
      <c r="E93" s="106" t="str">
        <f>TdC!G95</f>
        <v>BCV - oficial</v>
      </c>
    </row>
    <row r="94" spans="1:5" x14ac:dyDescent="0.15">
      <c r="A94" s="107">
        <f>TdC!C96</f>
        <v>37540</v>
      </c>
      <c r="B94" s="106">
        <f>TdC!D96</f>
        <v>2002</v>
      </c>
      <c r="C94" s="106">
        <f>TdC!E96</f>
        <v>10</v>
      </c>
      <c r="D94" s="106">
        <f>TdC!F96</f>
        <v>1.49525E-5</v>
      </c>
      <c r="E94" s="106" t="str">
        <f>TdC!G96</f>
        <v>BCV - oficial</v>
      </c>
    </row>
    <row r="95" spans="1:5" x14ac:dyDescent="0.15">
      <c r="A95" s="107">
        <f>TdC!C97</f>
        <v>37547</v>
      </c>
      <c r="B95" s="106">
        <f>TdC!D97</f>
        <v>2002</v>
      </c>
      <c r="C95" s="106">
        <f>TdC!E97</f>
        <v>10</v>
      </c>
      <c r="D95" s="106">
        <f>TdC!F97</f>
        <v>1.4090000000000001E-5</v>
      </c>
      <c r="E95" s="106" t="str">
        <f>TdC!G97</f>
        <v>BCV - oficial</v>
      </c>
    </row>
    <row r="96" spans="1:5" x14ac:dyDescent="0.15">
      <c r="A96" s="107">
        <f>TdC!C98</f>
        <v>37554</v>
      </c>
      <c r="B96" s="106">
        <f>TdC!D98</f>
        <v>2002</v>
      </c>
      <c r="C96" s="106">
        <f>TdC!E98</f>
        <v>10</v>
      </c>
      <c r="D96" s="106">
        <f>TdC!F98</f>
        <v>1.43075E-5</v>
      </c>
      <c r="E96" s="106" t="str">
        <f>TdC!G98</f>
        <v>BCV - oficial</v>
      </c>
    </row>
    <row r="97" spans="1:5" x14ac:dyDescent="0.15">
      <c r="A97" s="107">
        <f>TdC!C99</f>
        <v>37561</v>
      </c>
      <c r="B97" s="106">
        <f>TdC!D99</f>
        <v>2002</v>
      </c>
      <c r="C97" s="106">
        <f>TdC!E99</f>
        <v>11</v>
      </c>
      <c r="D97" s="106">
        <f>TdC!F99</f>
        <v>1.3994999999999999E-5</v>
      </c>
      <c r="E97" s="106" t="str">
        <f>TdC!G99</f>
        <v>BCV - oficial</v>
      </c>
    </row>
    <row r="98" spans="1:5" x14ac:dyDescent="0.15">
      <c r="A98" s="107">
        <f>TdC!C100</f>
        <v>37568</v>
      </c>
      <c r="B98" s="106">
        <f>TdC!D100</f>
        <v>2002</v>
      </c>
      <c r="C98" s="106">
        <f>TdC!E100</f>
        <v>11</v>
      </c>
      <c r="D98" s="106">
        <f>TdC!F100</f>
        <v>1.3817500000000001E-5</v>
      </c>
      <c r="E98" s="106" t="str">
        <f>TdC!G100</f>
        <v>BCV - oficial</v>
      </c>
    </row>
    <row r="99" spans="1:5" x14ac:dyDescent="0.15">
      <c r="A99" s="107">
        <f>TdC!C101</f>
        <v>37575</v>
      </c>
      <c r="B99" s="106">
        <f>TdC!D101</f>
        <v>2002</v>
      </c>
      <c r="C99" s="106">
        <f>TdC!E101</f>
        <v>11</v>
      </c>
      <c r="D99" s="106">
        <f>TdC!F101</f>
        <v>1.3614999999999999E-5</v>
      </c>
      <c r="E99" s="106" t="str">
        <f>TdC!G101</f>
        <v>BCV - oficial</v>
      </c>
    </row>
    <row r="100" spans="1:5" x14ac:dyDescent="0.15">
      <c r="A100" s="107">
        <f>TdC!C102</f>
        <v>37582</v>
      </c>
      <c r="B100" s="106">
        <f>TdC!D102</f>
        <v>2002</v>
      </c>
      <c r="C100" s="106">
        <f>TdC!E102</f>
        <v>11</v>
      </c>
      <c r="D100" s="106">
        <f>TdC!F102</f>
        <v>1.341E-5</v>
      </c>
      <c r="E100" s="106" t="str">
        <f>TdC!G102</f>
        <v>BCV - oficial</v>
      </c>
    </row>
    <row r="101" spans="1:5" x14ac:dyDescent="0.15">
      <c r="A101" s="107">
        <f>TdC!C103</f>
        <v>37589</v>
      </c>
      <c r="B101" s="106">
        <f>TdC!D103</f>
        <v>2002</v>
      </c>
      <c r="C101" s="106">
        <f>TdC!E103</f>
        <v>11</v>
      </c>
      <c r="D101" s="106">
        <f>TdC!F103</f>
        <v>1.3287500000000001E-5</v>
      </c>
      <c r="E101" s="106" t="str">
        <f>TdC!G103</f>
        <v>BCV - oficial</v>
      </c>
    </row>
    <row r="102" spans="1:5" x14ac:dyDescent="0.15">
      <c r="A102" s="107">
        <f>TdC!C104</f>
        <v>37596</v>
      </c>
      <c r="B102" s="106">
        <f>TdC!D104</f>
        <v>2002</v>
      </c>
      <c r="C102" s="106">
        <f>TdC!E104</f>
        <v>12</v>
      </c>
      <c r="D102" s="106">
        <f>TdC!F104</f>
        <v>1.3227500000000002E-5</v>
      </c>
      <c r="E102" s="106" t="str">
        <f>TdC!G104</f>
        <v>BCV - oficial</v>
      </c>
    </row>
    <row r="103" spans="1:5" x14ac:dyDescent="0.15">
      <c r="A103" s="107">
        <f>TdC!C105</f>
        <v>37603</v>
      </c>
      <c r="B103" s="106">
        <f>TdC!D105</f>
        <v>2002</v>
      </c>
      <c r="C103" s="106">
        <f>TdC!E105</f>
        <v>12</v>
      </c>
      <c r="D103" s="106">
        <f>TdC!F105</f>
        <v>1.3087500000000001E-5</v>
      </c>
      <c r="E103" s="106" t="str">
        <f>TdC!G105</f>
        <v>BCV - oficial</v>
      </c>
    </row>
    <row r="104" spans="1:5" x14ac:dyDescent="0.15">
      <c r="A104" s="107">
        <f>TdC!C106</f>
        <v>37610</v>
      </c>
      <c r="B104" s="106">
        <f>TdC!D106</f>
        <v>2002</v>
      </c>
      <c r="C104" s="106">
        <f>TdC!E106</f>
        <v>12</v>
      </c>
      <c r="D104" s="106">
        <f>TdC!F106</f>
        <v>1.2712500000000001E-5</v>
      </c>
      <c r="E104" s="106" t="str">
        <f>TdC!G106</f>
        <v>BCV - oficial</v>
      </c>
    </row>
    <row r="105" spans="1:5" x14ac:dyDescent="0.15">
      <c r="A105" s="107">
        <f>TdC!C107</f>
        <v>37617</v>
      </c>
      <c r="B105" s="106">
        <f>TdC!D107</f>
        <v>2002</v>
      </c>
      <c r="C105" s="106">
        <f>TdC!E107</f>
        <v>12</v>
      </c>
      <c r="D105" s="106">
        <f>TdC!F107</f>
        <v>1.3902499999999999E-5</v>
      </c>
      <c r="E105" s="106" t="str">
        <f>TdC!G107</f>
        <v>BCV - oficial</v>
      </c>
    </row>
    <row r="106" spans="1:5" x14ac:dyDescent="0.15">
      <c r="A106" s="107">
        <f>TdC!C108</f>
        <v>37624</v>
      </c>
      <c r="B106" s="106">
        <f>TdC!D108</f>
        <v>2003</v>
      </c>
      <c r="C106" s="106">
        <f>TdC!E108</f>
        <v>1</v>
      </c>
      <c r="D106" s="106">
        <f>TdC!F108</f>
        <v>1.403E-5</v>
      </c>
      <c r="E106" s="106" t="str">
        <f>TdC!G108</f>
        <v>BCV - oficial</v>
      </c>
    </row>
    <row r="107" spans="1:5" x14ac:dyDescent="0.15">
      <c r="A107" s="107">
        <f>TdC!C109</f>
        <v>37631</v>
      </c>
      <c r="B107" s="106">
        <f>TdC!D109</f>
        <v>2003</v>
      </c>
      <c r="C107" s="106">
        <f>TdC!E109</f>
        <v>1</v>
      </c>
      <c r="D107" s="106">
        <f>TdC!F109</f>
        <v>1.5105E-5</v>
      </c>
      <c r="E107" s="106" t="str">
        <f>TdC!G109</f>
        <v>BCV - oficial</v>
      </c>
    </row>
    <row r="108" spans="1:5" x14ac:dyDescent="0.15">
      <c r="A108" s="107">
        <f>TdC!C110</f>
        <v>37638</v>
      </c>
      <c r="B108" s="106">
        <f>TdC!D110</f>
        <v>2003</v>
      </c>
      <c r="C108" s="106">
        <f>TdC!E110</f>
        <v>1</v>
      </c>
      <c r="D108" s="106">
        <f>TdC!F110</f>
        <v>1.7179999999999998E-5</v>
      </c>
      <c r="E108" s="106" t="str">
        <f>TdC!G110</f>
        <v>BCV - oficial</v>
      </c>
    </row>
    <row r="109" spans="1:5" x14ac:dyDescent="0.15">
      <c r="A109" s="107">
        <f>TdC!C111</f>
        <v>37645</v>
      </c>
      <c r="B109" s="106">
        <f>TdC!D111</f>
        <v>2003</v>
      </c>
      <c r="C109" s="106">
        <f>TdC!E111</f>
        <v>1</v>
      </c>
      <c r="D109" s="106">
        <f>TdC!F111</f>
        <v>1.853E-5</v>
      </c>
      <c r="E109" s="106" t="str">
        <f>TdC!G111</f>
        <v>BCV - oficial</v>
      </c>
    </row>
    <row r="110" spans="1:5" x14ac:dyDescent="0.15">
      <c r="A110" s="107">
        <f>TdC!C112</f>
        <v>37652</v>
      </c>
      <c r="B110" s="106">
        <f>TdC!D112</f>
        <v>2003</v>
      </c>
      <c r="C110" s="106">
        <f>TdC!E112</f>
        <v>1</v>
      </c>
      <c r="D110" s="106">
        <f>TdC!F112</f>
        <v>1.853E-5</v>
      </c>
      <c r="E110" s="106" t="str">
        <f>TdC!G112</f>
        <v>BCV - oficial</v>
      </c>
    </row>
    <row r="111" spans="1:5" x14ac:dyDescent="0.15">
      <c r="A111" s="107">
        <f>TdC!C113</f>
        <v>37659</v>
      </c>
      <c r="B111" s="106">
        <f>TdC!D113</f>
        <v>2003</v>
      </c>
      <c r="C111" s="106">
        <f>TdC!E113</f>
        <v>2</v>
      </c>
      <c r="D111" s="106">
        <f>TdC!F113</f>
        <v>2.23E-5</v>
      </c>
      <c r="E111" s="106" t="str">
        <f>TdC!G113</f>
        <v>data de MO - Implicito permuta</v>
      </c>
    </row>
    <row r="112" spans="1:5" x14ac:dyDescent="0.15">
      <c r="A112" s="107">
        <f>TdC!C114</f>
        <v>37687</v>
      </c>
      <c r="B112" s="106">
        <f>TdC!D114</f>
        <v>2003</v>
      </c>
      <c r="C112" s="106">
        <f>TdC!E114</f>
        <v>3</v>
      </c>
      <c r="D112" s="106">
        <f>TdC!F114</f>
        <v>2.245E-5</v>
      </c>
      <c r="E112" s="106" t="str">
        <f>TdC!G114</f>
        <v>data de MO - Implicito permuta</v>
      </c>
    </row>
    <row r="113" spans="1:5" x14ac:dyDescent="0.15">
      <c r="A113" s="107">
        <f>TdC!C115</f>
        <v>37715</v>
      </c>
      <c r="B113" s="106">
        <f>TdC!D115</f>
        <v>2003</v>
      </c>
      <c r="C113" s="106">
        <f>TdC!E115</f>
        <v>4</v>
      </c>
      <c r="D113" s="106">
        <f>TdC!F115</f>
        <v>2.27E-5</v>
      </c>
      <c r="E113" s="106" t="str">
        <f>TdC!G115</f>
        <v>data de MO - Implicito permuta</v>
      </c>
    </row>
    <row r="114" spans="1:5" x14ac:dyDescent="0.15">
      <c r="A114" s="107">
        <f>TdC!C116</f>
        <v>37743</v>
      </c>
      <c r="B114" s="106">
        <f>TdC!D116</f>
        <v>2003</v>
      </c>
      <c r="C114" s="106">
        <f>TdC!E116</f>
        <v>5</v>
      </c>
      <c r="D114" s="106">
        <f>TdC!F116</f>
        <v>2.3500000000000002E-5</v>
      </c>
      <c r="E114" s="106" t="str">
        <f>TdC!G116</f>
        <v>data de MO - Implicito permuta</v>
      </c>
    </row>
    <row r="115" spans="1:5" x14ac:dyDescent="0.15">
      <c r="A115" s="107">
        <f>TdC!C117</f>
        <v>37778</v>
      </c>
      <c r="B115" s="106">
        <f>TdC!D117</f>
        <v>2003</v>
      </c>
      <c r="C115" s="106">
        <f>TdC!E117</f>
        <v>6</v>
      </c>
      <c r="D115" s="106">
        <f>TdC!F117</f>
        <v>2.5199999999999999E-5</v>
      </c>
      <c r="E115" s="106" t="str">
        <f>TdC!G117</f>
        <v>data de MO - Implicito permuta</v>
      </c>
    </row>
    <row r="116" spans="1:5" x14ac:dyDescent="0.15">
      <c r="A116" s="107">
        <f>TdC!C118</f>
        <v>37806</v>
      </c>
      <c r="B116" s="106">
        <f>TdC!D118</f>
        <v>2003</v>
      </c>
      <c r="C116" s="106">
        <f>TdC!E118</f>
        <v>7</v>
      </c>
      <c r="D116" s="106">
        <f>TdC!F118</f>
        <v>2.7000000000000002E-5</v>
      </c>
      <c r="E116" s="106" t="str">
        <f>TdC!G118</f>
        <v>data de MO - Implicito permuta</v>
      </c>
    </row>
    <row r="117" spans="1:5" x14ac:dyDescent="0.15">
      <c r="A117" s="107">
        <f>TdC!C119</f>
        <v>37834</v>
      </c>
      <c r="B117" s="106">
        <f>TdC!D119</f>
        <v>2003</v>
      </c>
      <c r="C117" s="106">
        <f>TdC!E119</f>
        <v>8</v>
      </c>
      <c r="D117" s="106">
        <f>TdC!F119</f>
        <v>2.6400000000000001E-5</v>
      </c>
      <c r="E117" s="106" t="str">
        <f>TdC!G119</f>
        <v>data de MO - Implicito permuta</v>
      </c>
    </row>
    <row r="118" spans="1:5" x14ac:dyDescent="0.15">
      <c r="A118" s="107">
        <f>TdC!C120</f>
        <v>37869</v>
      </c>
      <c r="B118" s="106">
        <f>TdC!D120</f>
        <v>2003</v>
      </c>
      <c r="C118" s="106">
        <f>TdC!E120</f>
        <v>9</v>
      </c>
      <c r="D118" s="106">
        <f>TdC!F120</f>
        <v>2.5849999999999998E-5</v>
      </c>
      <c r="E118" s="106" t="str">
        <f>TdC!G120</f>
        <v>data de MO - Implicito permuta</v>
      </c>
    </row>
    <row r="119" spans="1:5" x14ac:dyDescent="0.15">
      <c r="A119" s="107">
        <f>TdC!C121</f>
        <v>37897</v>
      </c>
      <c r="B119" s="106">
        <f>TdC!D121</f>
        <v>2003</v>
      </c>
      <c r="C119" s="106">
        <f>TdC!E121</f>
        <v>10</v>
      </c>
      <c r="D119" s="106">
        <f>TdC!F121</f>
        <v>2.565E-5</v>
      </c>
      <c r="E119" s="106" t="str">
        <f>TdC!G121</f>
        <v>data de MO - Implicito permuta</v>
      </c>
    </row>
    <row r="120" spans="1:5" x14ac:dyDescent="0.15">
      <c r="A120" s="107">
        <f>TdC!C122</f>
        <v>37932</v>
      </c>
      <c r="B120" s="106">
        <f>TdC!D122</f>
        <v>2003</v>
      </c>
      <c r="C120" s="106">
        <f>TdC!E122</f>
        <v>11</v>
      </c>
      <c r="D120" s="106">
        <f>TdC!F122</f>
        <v>2.6779999999999998E-5</v>
      </c>
      <c r="E120" s="106" t="str">
        <f>TdC!G122</f>
        <v>data de MO - Implicito permuta</v>
      </c>
    </row>
    <row r="121" spans="1:5" x14ac:dyDescent="0.15">
      <c r="A121" s="107">
        <f>TdC!C123</f>
        <v>37960</v>
      </c>
      <c r="B121" s="106">
        <f>TdC!D123</f>
        <v>2003</v>
      </c>
      <c r="C121" s="106">
        <f>TdC!E123</f>
        <v>12</v>
      </c>
      <c r="D121" s="106">
        <f>TdC!F123</f>
        <v>2.7080000000000002E-5</v>
      </c>
      <c r="E121" s="106" t="str">
        <f>TdC!G123</f>
        <v>data de MO - Implicito permuta</v>
      </c>
    </row>
    <row r="122" spans="1:5" x14ac:dyDescent="0.15">
      <c r="A122" s="107">
        <f>TdC!C124</f>
        <v>37988</v>
      </c>
      <c r="B122" s="106">
        <f>TdC!D124</f>
        <v>2004</v>
      </c>
      <c r="C122" s="106">
        <f>TdC!E124</f>
        <v>1</v>
      </c>
      <c r="D122" s="106">
        <f>TdC!F124</f>
        <v>2.9500000000000002E-5</v>
      </c>
      <c r="E122" s="106" t="str">
        <f>TdC!G124</f>
        <v>data de MO - Implicito permuta</v>
      </c>
    </row>
    <row r="123" spans="1:5" x14ac:dyDescent="0.15">
      <c r="A123" s="107">
        <f>TdC!C125</f>
        <v>38023</v>
      </c>
      <c r="B123" s="106">
        <f>TdC!D125</f>
        <v>2004</v>
      </c>
      <c r="C123" s="106">
        <f>TdC!E125</f>
        <v>2</v>
      </c>
      <c r="D123" s="106">
        <f>TdC!F125</f>
        <v>3.1400000000000004E-5</v>
      </c>
      <c r="E123" s="106" t="str">
        <f>TdC!G125</f>
        <v>data de MO - Implicito permuta</v>
      </c>
    </row>
    <row r="124" spans="1:5" x14ac:dyDescent="0.15">
      <c r="A124" s="107">
        <f>TdC!C126</f>
        <v>38051</v>
      </c>
      <c r="B124" s="106">
        <f>TdC!D126</f>
        <v>2004</v>
      </c>
      <c r="C124" s="106">
        <f>TdC!E126</f>
        <v>3</v>
      </c>
      <c r="D124" s="106">
        <f>TdC!F126</f>
        <v>3.4999999999999997E-5</v>
      </c>
      <c r="E124" s="106" t="str">
        <f>TdC!G126</f>
        <v>data de MO - Implicito permuta</v>
      </c>
    </row>
    <row r="125" spans="1:5" x14ac:dyDescent="0.15">
      <c r="A125" s="107">
        <f>TdC!C127</f>
        <v>38079</v>
      </c>
      <c r="B125" s="106">
        <f>TdC!D127</f>
        <v>2004</v>
      </c>
      <c r="C125" s="106">
        <f>TdC!E127</f>
        <v>4</v>
      </c>
      <c r="D125" s="106">
        <f>TdC!F127</f>
        <v>3.15E-5</v>
      </c>
      <c r="E125" s="106" t="str">
        <f>TdC!G127</f>
        <v>data de MO - Implicito permuta</v>
      </c>
    </row>
    <row r="126" spans="1:5" x14ac:dyDescent="0.15">
      <c r="A126" s="107">
        <f>TdC!C128</f>
        <v>38114</v>
      </c>
      <c r="B126" s="106">
        <f>TdC!D128</f>
        <v>2004</v>
      </c>
      <c r="C126" s="106">
        <f>TdC!E128</f>
        <v>5</v>
      </c>
      <c r="D126" s="106">
        <f>TdC!F128</f>
        <v>2.9799999999999999E-5</v>
      </c>
      <c r="E126" s="106" t="str">
        <f>TdC!G128</f>
        <v>data de MO - Implicito permuta</v>
      </c>
    </row>
    <row r="127" spans="1:5" x14ac:dyDescent="0.15">
      <c r="A127" s="107">
        <f>TdC!C129</f>
        <v>38142</v>
      </c>
      <c r="B127" s="106">
        <f>TdC!D129</f>
        <v>2004</v>
      </c>
      <c r="C127" s="106">
        <f>TdC!E129</f>
        <v>6</v>
      </c>
      <c r="D127" s="106">
        <f>TdC!F129</f>
        <v>2.9E-5</v>
      </c>
      <c r="E127" s="106" t="str">
        <f>TdC!G129</f>
        <v>data de MO - Implicito permuta</v>
      </c>
    </row>
    <row r="128" spans="1:5" x14ac:dyDescent="0.15">
      <c r="A128" s="107">
        <f>TdC!C130</f>
        <v>38170</v>
      </c>
      <c r="B128" s="106">
        <f>TdC!D130</f>
        <v>2004</v>
      </c>
      <c r="C128" s="106">
        <f>TdC!E130</f>
        <v>7</v>
      </c>
      <c r="D128" s="106">
        <f>TdC!F130</f>
        <v>2.6000000000000002E-5</v>
      </c>
      <c r="E128" s="106" t="str">
        <f>TdC!G130</f>
        <v>data de MO - Implicito permuta</v>
      </c>
    </row>
    <row r="129" spans="1:5" x14ac:dyDescent="0.15">
      <c r="A129" s="107">
        <f>TdC!C131</f>
        <v>38205</v>
      </c>
      <c r="B129" s="106">
        <f>TdC!D131</f>
        <v>2004</v>
      </c>
      <c r="C129" s="106">
        <f>TdC!E131</f>
        <v>8</v>
      </c>
      <c r="D129" s="106">
        <f>TdC!F131</f>
        <v>2.8399999999999999E-5</v>
      </c>
      <c r="E129" s="106" t="str">
        <f>TdC!G131</f>
        <v>data de MO - Implicito permuta</v>
      </c>
    </row>
    <row r="130" spans="1:5" x14ac:dyDescent="0.15">
      <c r="A130" s="107">
        <f>TdC!C132</f>
        <v>38233</v>
      </c>
      <c r="B130" s="106">
        <f>TdC!D132</f>
        <v>2004</v>
      </c>
      <c r="C130" s="106">
        <f>TdC!E132</f>
        <v>9</v>
      </c>
      <c r="D130" s="106">
        <f>TdC!F132</f>
        <v>2.6600000000000003E-5</v>
      </c>
      <c r="E130" s="106" t="str">
        <f>TdC!G132</f>
        <v>data de MO - Implicito permuta</v>
      </c>
    </row>
    <row r="131" spans="1:5" x14ac:dyDescent="0.15">
      <c r="A131" s="107">
        <f>TdC!C133</f>
        <v>38261</v>
      </c>
      <c r="B131" s="106">
        <f>TdC!D133</f>
        <v>2004</v>
      </c>
      <c r="C131" s="106">
        <f>TdC!E133</f>
        <v>10</v>
      </c>
      <c r="D131" s="106">
        <f>TdC!F133</f>
        <v>2.6110000000000002E-5</v>
      </c>
      <c r="E131" s="106" t="str">
        <f>TdC!G133</f>
        <v>data de MO - Implicito permuta</v>
      </c>
    </row>
    <row r="132" spans="1:5" x14ac:dyDescent="0.15">
      <c r="A132" s="107">
        <f>TdC!C134</f>
        <v>38268</v>
      </c>
      <c r="B132" s="106">
        <f>TdC!D134</f>
        <v>2004</v>
      </c>
      <c r="C132" s="106">
        <f>TdC!E134</f>
        <v>10</v>
      </c>
      <c r="D132" s="106">
        <f>TdC!F134</f>
        <v>2.5529999999999998E-5</v>
      </c>
      <c r="E132" s="106" t="str">
        <f>TdC!G134</f>
        <v>data de MO - Implicito permuta</v>
      </c>
    </row>
    <row r="133" spans="1:5" x14ac:dyDescent="0.15">
      <c r="A133" s="107">
        <f>TdC!C135</f>
        <v>38296</v>
      </c>
      <c r="B133" s="106">
        <f>TdC!D135</f>
        <v>2004</v>
      </c>
      <c r="C133" s="106">
        <f>TdC!E135</f>
        <v>11</v>
      </c>
      <c r="D133" s="106">
        <f>TdC!F135</f>
        <v>2.499E-5</v>
      </c>
      <c r="E133" s="106" t="str">
        <f>TdC!G135</f>
        <v>data de MO - Implicito permuta</v>
      </c>
    </row>
    <row r="134" spans="1:5" x14ac:dyDescent="0.15">
      <c r="A134" s="107">
        <f>TdC!C136</f>
        <v>38324</v>
      </c>
      <c r="B134" s="106">
        <f>TdC!D136</f>
        <v>2004</v>
      </c>
      <c r="C134" s="106">
        <f>TdC!E136</f>
        <v>12</v>
      </c>
      <c r="D134" s="106">
        <f>TdC!F136</f>
        <v>2.3220000000000001E-5</v>
      </c>
      <c r="E134" s="106" t="str">
        <f>TdC!G136</f>
        <v>data de MO - Implicito permuta</v>
      </c>
    </row>
    <row r="135" spans="1:5" x14ac:dyDescent="0.15">
      <c r="A135" s="107">
        <f>TdC!C137</f>
        <v>38338</v>
      </c>
      <c r="B135" s="106">
        <f>TdC!D137</f>
        <v>2004</v>
      </c>
      <c r="C135" s="106">
        <f>TdC!E137</f>
        <v>12</v>
      </c>
      <c r="D135" s="106">
        <f>TdC!F137</f>
        <v>2.62E-5</v>
      </c>
      <c r="E135" s="106" t="str">
        <f>TdC!G137</f>
        <v>data de MO - Implicito permuta</v>
      </c>
    </row>
    <row r="136" spans="1:5" x14ac:dyDescent="0.15">
      <c r="A136" s="107">
        <f>TdC!C138</f>
        <v>38359</v>
      </c>
      <c r="B136" s="106">
        <f>TdC!D138</f>
        <v>2005</v>
      </c>
      <c r="C136" s="106">
        <f>TdC!E138</f>
        <v>1</v>
      </c>
      <c r="D136" s="106">
        <f>TdC!F138</f>
        <v>2.6699999999999998E-5</v>
      </c>
      <c r="E136" s="106" t="str">
        <f>TdC!G138</f>
        <v>data de MO - Implicito permuta</v>
      </c>
    </row>
    <row r="137" spans="1:5" x14ac:dyDescent="0.15">
      <c r="A137" s="107">
        <f>TdC!C139</f>
        <v>38387</v>
      </c>
      <c r="B137" s="106">
        <f>TdC!D139</f>
        <v>2005</v>
      </c>
      <c r="C137" s="106">
        <f>TdC!E139</f>
        <v>2</v>
      </c>
      <c r="D137" s="106">
        <f>TdC!F139</f>
        <v>2.7900000000000001E-5</v>
      </c>
      <c r="E137" s="106" t="str">
        <f>TdC!G139</f>
        <v>data de MO - Implicito permuta</v>
      </c>
    </row>
    <row r="138" spans="1:5" x14ac:dyDescent="0.15">
      <c r="A138" s="107">
        <f>TdC!C140</f>
        <v>38415</v>
      </c>
      <c r="B138" s="106">
        <f>TdC!D140</f>
        <v>2005</v>
      </c>
      <c r="C138" s="106">
        <f>TdC!E140</f>
        <v>3</v>
      </c>
      <c r="D138" s="106">
        <f>TdC!F140</f>
        <v>2.794E-5</v>
      </c>
      <c r="E138" s="106" t="str">
        <f>TdC!G140</f>
        <v>data de MO - Implicito permuta</v>
      </c>
    </row>
    <row r="139" spans="1:5" x14ac:dyDescent="0.15">
      <c r="A139" s="107">
        <f>TdC!C141</f>
        <v>38443</v>
      </c>
      <c r="B139" s="106">
        <f>TdC!D141</f>
        <v>2005</v>
      </c>
      <c r="C139" s="106">
        <f>TdC!E141</f>
        <v>4</v>
      </c>
      <c r="D139" s="106">
        <f>TdC!F141</f>
        <v>2.7250000000000002E-5</v>
      </c>
      <c r="E139" s="106" t="str">
        <f>TdC!G141</f>
        <v>data de MO - Implicito permuta</v>
      </c>
    </row>
    <row r="140" spans="1:5" x14ac:dyDescent="0.15">
      <c r="A140" s="107">
        <f>TdC!C142</f>
        <v>38478</v>
      </c>
      <c r="B140" s="106">
        <f>TdC!D142</f>
        <v>2005</v>
      </c>
      <c r="C140" s="106">
        <f>TdC!E142</f>
        <v>5</v>
      </c>
      <c r="D140" s="106">
        <f>TdC!F142</f>
        <v>2.5939999999999999E-5</v>
      </c>
      <c r="E140" s="106" t="str">
        <f>TdC!G142</f>
        <v>data de MO - Implicito permuta</v>
      </c>
    </row>
    <row r="141" spans="1:5" x14ac:dyDescent="0.15">
      <c r="A141" s="107">
        <f>TdC!C143</f>
        <v>38506</v>
      </c>
      <c r="B141" s="106">
        <f>TdC!D143</f>
        <v>2005</v>
      </c>
      <c r="C141" s="106">
        <f>TdC!E143</f>
        <v>6</v>
      </c>
      <c r="D141" s="106">
        <f>TdC!F143</f>
        <v>2.55E-5</v>
      </c>
      <c r="E141" s="106" t="str">
        <f>TdC!G143</f>
        <v>data de MO - Implicito permuta</v>
      </c>
    </row>
    <row r="142" spans="1:5" x14ac:dyDescent="0.15">
      <c r="A142" s="107">
        <f>TdC!C144</f>
        <v>38534</v>
      </c>
      <c r="B142" s="106">
        <f>TdC!D144</f>
        <v>2005</v>
      </c>
      <c r="C142" s="106">
        <f>TdC!E144</f>
        <v>7</v>
      </c>
      <c r="D142" s="106">
        <f>TdC!F144</f>
        <v>2.55E-5</v>
      </c>
      <c r="E142" s="106" t="str">
        <f>TdC!G144</f>
        <v>data de MO - Implicito permuta</v>
      </c>
    </row>
    <row r="143" spans="1:5" x14ac:dyDescent="0.15">
      <c r="A143" s="107">
        <f>TdC!C145</f>
        <v>38569</v>
      </c>
      <c r="B143" s="106">
        <f>TdC!D145</f>
        <v>2005</v>
      </c>
      <c r="C143" s="106">
        <f>TdC!E145</f>
        <v>8</v>
      </c>
      <c r="D143" s="106">
        <f>TdC!F145</f>
        <v>2.5739999999999998E-5</v>
      </c>
      <c r="E143" s="106" t="str">
        <f>TdC!G145</f>
        <v>data de MO - Implicito permuta</v>
      </c>
    </row>
    <row r="144" spans="1:5" x14ac:dyDescent="0.15">
      <c r="A144" s="107">
        <f>TdC!C146</f>
        <v>38597</v>
      </c>
      <c r="B144" s="106">
        <f>TdC!D146</f>
        <v>2005</v>
      </c>
      <c r="C144" s="106">
        <f>TdC!E146</f>
        <v>9</v>
      </c>
      <c r="D144" s="106">
        <f>TdC!F146</f>
        <v>2.5790000000000002E-5</v>
      </c>
      <c r="E144" s="106" t="str">
        <f>TdC!G146</f>
        <v>data de MO - Implicito permuta</v>
      </c>
    </row>
    <row r="145" spans="1:5" x14ac:dyDescent="0.15">
      <c r="A145" s="107">
        <f>TdC!C147</f>
        <v>38632</v>
      </c>
      <c r="B145" s="106">
        <f>TdC!D147</f>
        <v>2005</v>
      </c>
      <c r="C145" s="106">
        <f>TdC!E147</f>
        <v>10</v>
      </c>
      <c r="D145" s="106">
        <f>TdC!F147</f>
        <v>2.7149999999999999E-5</v>
      </c>
      <c r="E145" s="106" t="str">
        <f>TdC!G147</f>
        <v>data de MO - Implicito permuta</v>
      </c>
    </row>
    <row r="146" spans="1:5" x14ac:dyDescent="0.15">
      <c r="A146" s="107">
        <f>TdC!C148</f>
        <v>38660</v>
      </c>
      <c r="B146" s="106">
        <f>TdC!D148</f>
        <v>2005</v>
      </c>
      <c r="C146" s="106">
        <f>TdC!E148</f>
        <v>11</v>
      </c>
      <c r="D146" s="106">
        <f>TdC!F148</f>
        <v>2.8E-5</v>
      </c>
      <c r="E146" s="106" t="str">
        <f>TdC!G148</f>
        <v>data de MO - Implicito permuta</v>
      </c>
    </row>
    <row r="147" spans="1:5" x14ac:dyDescent="0.15">
      <c r="A147" s="107">
        <f>TdC!C149</f>
        <v>38688</v>
      </c>
      <c r="B147" s="106">
        <f>TdC!D149</f>
        <v>2005</v>
      </c>
      <c r="C147" s="106">
        <f>TdC!E149</f>
        <v>12</v>
      </c>
      <c r="D147" s="106">
        <f>TdC!F149</f>
        <v>2.6459999999999997E-5</v>
      </c>
      <c r="E147" s="106" t="str">
        <f>TdC!G149</f>
        <v>data de MO - Implicito permuta</v>
      </c>
    </row>
    <row r="148" spans="1:5" x14ac:dyDescent="0.15">
      <c r="A148" s="107">
        <f>TdC!C150</f>
        <v>38716</v>
      </c>
      <c r="B148" s="106">
        <f>TdC!D150</f>
        <v>2005</v>
      </c>
      <c r="C148" s="106">
        <f>TdC!E150</f>
        <v>12</v>
      </c>
      <c r="D148" s="106">
        <f>TdC!F150</f>
        <v>2.69E-5</v>
      </c>
      <c r="E148" s="106" t="str">
        <f>TdC!G150</f>
        <v>data de MO - Implicito permuta</v>
      </c>
    </row>
    <row r="149" spans="1:5" x14ac:dyDescent="0.15">
      <c r="A149" s="107">
        <f>TdC!C151</f>
        <v>38744</v>
      </c>
      <c r="B149" s="106">
        <f>TdC!D151</f>
        <v>2006</v>
      </c>
      <c r="C149" s="106">
        <f>TdC!E151</f>
        <v>1</v>
      </c>
      <c r="D149" s="106">
        <f>TdC!F151</f>
        <v>2.6709999999999997E-5</v>
      </c>
      <c r="E149" s="106" t="str">
        <f>TdC!G151</f>
        <v>data de MO - Implicito permuta</v>
      </c>
    </row>
    <row r="150" spans="1:5" x14ac:dyDescent="0.15">
      <c r="A150" s="107">
        <f>TdC!C152</f>
        <v>38772</v>
      </c>
      <c r="B150" s="106">
        <f>TdC!D152</f>
        <v>2006</v>
      </c>
      <c r="C150" s="106">
        <f>TdC!E152</f>
        <v>2</v>
      </c>
      <c r="D150" s="106">
        <f>TdC!F152</f>
        <v>2.6030000000000003E-5</v>
      </c>
      <c r="E150" s="106" t="str">
        <f>TdC!G152</f>
        <v>data de MO - Implicito permuta</v>
      </c>
    </row>
    <row r="151" spans="1:5" x14ac:dyDescent="0.15">
      <c r="A151" s="107">
        <f>TdC!C153</f>
        <v>38800</v>
      </c>
      <c r="B151" s="106">
        <f>TdC!D153</f>
        <v>2006</v>
      </c>
      <c r="C151" s="106">
        <f>TdC!E153</f>
        <v>3</v>
      </c>
      <c r="D151" s="106">
        <f>TdC!F153</f>
        <v>2.5590000000000001E-5</v>
      </c>
      <c r="E151" s="106" t="str">
        <f>TdC!G153</f>
        <v>data de MO - Implicito permuta</v>
      </c>
    </row>
    <row r="152" spans="1:5" x14ac:dyDescent="0.15">
      <c r="A152" s="107">
        <f>TdC!C154</f>
        <v>38828</v>
      </c>
      <c r="B152" s="106">
        <f>TdC!D154</f>
        <v>2006</v>
      </c>
      <c r="C152" s="106">
        <f>TdC!E154</f>
        <v>4</v>
      </c>
      <c r="D152" s="106">
        <f>TdC!F154</f>
        <v>2.5720000000000001E-5</v>
      </c>
      <c r="E152" s="106" t="str">
        <f>TdC!G154</f>
        <v>data de MO - Implicito permuta</v>
      </c>
    </row>
    <row r="153" spans="1:5" x14ac:dyDescent="0.15">
      <c r="A153" s="107">
        <f>TdC!C155</f>
        <v>38856</v>
      </c>
      <c r="B153" s="106">
        <f>TdC!D155</f>
        <v>2006</v>
      </c>
      <c r="C153" s="106">
        <f>TdC!E155</f>
        <v>5</v>
      </c>
      <c r="D153" s="106">
        <f>TdC!F155</f>
        <v>2.5910000000000001E-5</v>
      </c>
      <c r="E153" s="106" t="str">
        <f>TdC!G155</f>
        <v>data de MO - Implicito permuta</v>
      </c>
    </row>
    <row r="154" spans="1:5" x14ac:dyDescent="0.15">
      <c r="A154" s="107">
        <f>TdC!C156</f>
        <v>38884</v>
      </c>
      <c r="B154" s="106">
        <f>TdC!D156</f>
        <v>2006</v>
      </c>
      <c r="C154" s="106">
        <f>TdC!E156</f>
        <v>6</v>
      </c>
      <c r="D154" s="106">
        <f>TdC!F156</f>
        <v>2.6059999999999998E-5</v>
      </c>
      <c r="E154" s="106" t="str">
        <f>TdC!G156</f>
        <v>data de MO - Implicito permuta</v>
      </c>
    </row>
    <row r="155" spans="1:5" x14ac:dyDescent="0.15">
      <c r="A155" s="107">
        <f>TdC!C157</f>
        <v>38912</v>
      </c>
      <c r="B155" s="106">
        <f>TdC!D157</f>
        <v>2006</v>
      </c>
      <c r="C155" s="106">
        <f>TdC!E157</f>
        <v>7</v>
      </c>
      <c r="D155" s="106">
        <f>TdC!F157</f>
        <v>2.6429999999999999E-5</v>
      </c>
      <c r="E155" s="106" t="str">
        <f>TdC!G157</f>
        <v>data de MO - Implicito permuta</v>
      </c>
    </row>
    <row r="156" spans="1:5" x14ac:dyDescent="0.15">
      <c r="A156" s="107">
        <f>TdC!C158</f>
        <v>38940</v>
      </c>
      <c r="B156" s="106">
        <f>TdC!D158</f>
        <v>2006</v>
      </c>
      <c r="C156" s="106">
        <f>TdC!E158</f>
        <v>8</v>
      </c>
      <c r="D156" s="106">
        <f>TdC!F158</f>
        <v>2.6549999999999998E-5</v>
      </c>
      <c r="E156" s="106" t="str">
        <f>TdC!G158</f>
        <v>data de MO - Implicito permuta</v>
      </c>
    </row>
    <row r="157" spans="1:5" x14ac:dyDescent="0.15">
      <c r="A157" s="107">
        <f>TdC!C159</f>
        <v>38968</v>
      </c>
      <c r="B157" s="106">
        <f>TdC!D159</f>
        <v>2006</v>
      </c>
      <c r="C157" s="106">
        <f>TdC!E159</f>
        <v>9</v>
      </c>
      <c r="D157" s="106">
        <f>TdC!F159</f>
        <v>2.6989999999999997E-5</v>
      </c>
      <c r="E157" s="106" t="str">
        <f>TdC!G159</f>
        <v>data de MO - Implicito permuta</v>
      </c>
    </row>
    <row r="158" spans="1:5" x14ac:dyDescent="0.15">
      <c r="A158" s="107">
        <f>TdC!C160</f>
        <v>38996</v>
      </c>
      <c r="B158" s="106">
        <f>TdC!D160</f>
        <v>2006</v>
      </c>
      <c r="C158" s="106">
        <f>TdC!E160</f>
        <v>10</v>
      </c>
      <c r="D158" s="106">
        <f>TdC!F160</f>
        <v>2.9710000000000002E-5</v>
      </c>
      <c r="E158" s="106" t="str">
        <f>TdC!G160</f>
        <v>data de MO - Implicito permuta</v>
      </c>
    </row>
    <row r="159" spans="1:5" x14ac:dyDescent="0.15">
      <c r="A159" s="107">
        <f>TdC!C161</f>
        <v>39017</v>
      </c>
      <c r="B159" s="106">
        <f>TdC!D161</f>
        <v>2006</v>
      </c>
      <c r="C159" s="106">
        <f>TdC!E161</f>
        <v>10</v>
      </c>
      <c r="D159" s="106">
        <f>TdC!F161</f>
        <v>2.9750000000000001E-5</v>
      </c>
      <c r="E159" s="106" t="str">
        <f>TdC!G161</f>
        <v>data de MO - Implicito permuta</v>
      </c>
    </row>
    <row r="160" spans="1:5" x14ac:dyDescent="0.15">
      <c r="A160" s="107">
        <f>TdC!C162</f>
        <v>39031</v>
      </c>
      <c r="B160" s="106">
        <f>TdC!D162</f>
        <v>2006</v>
      </c>
      <c r="C160" s="106">
        <f>TdC!E162</f>
        <v>11</v>
      </c>
      <c r="D160" s="106">
        <f>TdC!F162</f>
        <v>3.2499999999999997E-5</v>
      </c>
      <c r="E160" s="106" t="str">
        <f>TdC!G162</f>
        <v>data de MO - Implicito permuta</v>
      </c>
    </row>
    <row r="161" spans="1:5" x14ac:dyDescent="0.15">
      <c r="A161" s="107">
        <f>TdC!C163</f>
        <v>39038</v>
      </c>
      <c r="B161" s="106">
        <f>TdC!D163</f>
        <v>2006</v>
      </c>
      <c r="C161" s="106">
        <f>TdC!E163</f>
        <v>11</v>
      </c>
      <c r="D161" s="106">
        <f>TdC!F163</f>
        <v>3.4999999999999997E-5</v>
      </c>
      <c r="E161" s="106" t="str">
        <f>TdC!G163</f>
        <v>data de MO - Implicito permuta</v>
      </c>
    </row>
    <row r="162" spans="1:5" x14ac:dyDescent="0.15">
      <c r="A162" s="107">
        <f>TdC!C164</f>
        <v>39059</v>
      </c>
      <c r="B162" s="106">
        <f>TdC!D164</f>
        <v>2006</v>
      </c>
      <c r="C162" s="106">
        <f>TdC!E164</f>
        <v>12</v>
      </c>
      <c r="D162" s="106">
        <f>TdC!F164</f>
        <v>3.095E-5</v>
      </c>
      <c r="E162" s="106" t="str">
        <f>TdC!G164</f>
        <v>data de MO - Implicito permuta</v>
      </c>
    </row>
    <row r="163" spans="1:5" x14ac:dyDescent="0.15">
      <c r="A163" s="107">
        <f>TdC!C165</f>
        <v>39080</v>
      </c>
      <c r="B163" s="106">
        <f>TdC!D165</f>
        <v>2006</v>
      </c>
      <c r="C163" s="106">
        <f>TdC!E165</f>
        <v>12</v>
      </c>
      <c r="D163" s="106">
        <f>TdC!F165</f>
        <v>3.3340000000000003E-5</v>
      </c>
      <c r="E163" s="106" t="str">
        <f>TdC!G165</f>
        <v>data de MO - Implicito permuta</v>
      </c>
    </row>
    <row r="164" spans="1:5" x14ac:dyDescent="0.15">
      <c r="A164" s="107">
        <f>TdC!C166</f>
        <v>39084</v>
      </c>
      <c r="B164" s="106">
        <f>TdC!D166</f>
        <v>2007</v>
      </c>
      <c r="C164" s="106">
        <f>TdC!E166</f>
        <v>1</v>
      </c>
      <c r="D164" s="106">
        <f>TdC!F166</f>
        <v>3.3900000000000004E-5</v>
      </c>
      <c r="E164" s="106" t="str">
        <f>TdC!G166</f>
        <v>data de MO - Permuta Grafico</v>
      </c>
    </row>
    <row r="165" spans="1:5" x14ac:dyDescent="0.15">
      <c r="A165" s="107">
        <f>TdC!C167</f>
        <v>39085</v>
      </c>
      <c r="B165" s="106">
        <f>TdC!D167</f>
        <v>2007</v>
      </c>
      <c r="C165" s="106">
        <f>TdC!E167</f>
        <v>1</v>
      </c>
      <c r="D165" s="106">
        <f>TdC!F167</f>
        <v>3.4035714285714284E-5</v>
      </c>
      <c r="E165" s="106" t="str">
        <f>TdC!G167</f>
        <v>data de MO - Permuta Grafico</v>
      </c>
    </row>
    <row r="166" spans="1:5" x14ac:dyDescent="0.15">
      <c r="A166" s="107">
        <f>TdC!C168</f>
        <v>39086</v>
      </c>
      <c r="B166" s="106">
        <f>TdC!D168</f>
        <v>2007</v>
      </c>
      <c r="C166" s="106">
        <f>TdC!E168</f>
        <v>1</v>
      </c>
      <c r="D166" s="106">
        <f>TdC!F168</f>
        <v>3.4375000000000002E-5</v>
      </c>
      <c r="E166" s="106" t="str">
        <f>TdC!G168</f>
        <v>data de MO - Permuta Grafico</v>
      </c>
    </row>
    <row r="167" spans="1:5" x14ac:dyDescent="0.15">
      <c r="A167" s="107">
        <f>TdC!C169</f>
        <v>39087</v>
      </c>
      <c r="B167" s="106">
        <f>TdC!D169</f>
        <v>2007</v>
      </c>
      <c r="C167" s="106">
        <f>TdC!E169</f>
        <v>1</v>
      </c>
      <c r="D167" s="106">
        <f>TdC!F169</f>
        <v>3.4500000000000005E-5</v>
      </c>
      <c r="E167" s="106" t="str">
        <f>TdC!G169</f>
        <v>data de MO - Permuta Grafico</v>
      </c>
    </row>
    <row r="168" spans="1:5" x14ac:dyDescent="0.15">
      <c r="A168" s="107">
        <f>TdC!C170</f>
        <v>39087</v>
      </c>
      <c r="B168" s="106">
        <f>TdC!D170</f>
        <v>2007</v>
      </c>
      <c r="C168" s="106">
        <f>TdC!E170</f>
        <v>1</v>
      </c>
      <c r="D168" s="106">
        <f>TdC!F170</f>
        <v>3.5249999999999996E-5</v>
      </c>
      <c r="E168" s="106" t="str">
        <f>TdC!G170</f>
        <v>data de MO - Implicito permuta</v>
      </c>
    </row>
    <row r="169" spans="1:5" x14ac:dyDescent="0.15">
      <c r="A169" s="107">
        <f>TdC!C171</f>
        <v>39090</v>
      </c>
      <c r="B169" s="106">
        <f>TdC!D171</f>
        <v>2007</v>
      </c>
      <c r="C169" s="106">
        <f>TdC!E171</f>
        <v>1</v>
      </c>
      <c r="D169" s="106">
        <f>TdC!F171</f>
        <v>3.534285714285714E-5</v>
      </c>
      <c r="E169" s="106" t="str">
        <f>TdC!G171</f>
        <v>data de MO - Permuta Grafico</v>
      </c>
    </row>
    <row r="170" spans="1:5" x14ac:dyDescent="0.15">
      <c r="A170" s="107">
        <f>TdC!C172</f>
        <v>39091</v>
      </c>
      <c r="B170" s="106">
        <f>TdC!D172</f>
        <v>2007</v>
      </c>
      <c r="C170" s="106">
        <f>TdC!E172</f>
        <v>1</v>
      </c>
      <c r="D170" s="106">
        <f>TdC!F172</f>
        <v>3.8650000000000004E-5</v>
      </c>
      <c r="E170" s="106" t="str">
        <f>TdC!G172</f>
        <v>data de MO - Permuta Grafico</v>
      </c>
    </row>
    <row r="171" spans="1:5" x14ac:dyDescent="0.15">
      <c r="A171" s="107">
        <f>TdC!C173</f>
        <v>39092</v>
      </c>
      <c r="B171" s="106">
        <f>TdC!D173</f>
        <v>2007</v>
      </c>
      <c r="C171" s="106">
        <f>TdC!E173</f>
        <v>1</v>
      </c>
      <c r="D171" s="106">
        <f>TdC!F173</f>
        <v>3.9094999999999998E-5</v>
      </c>
      <c r="E171" s="106" t="str">
        <f>TdC!G173</f>
        <v>data de MO - Permuta Grafico</v>
      </c>
    </row>
    <row r="172" spans="1:5" x14ac:dyDescent="0.15">
      <c r="A172" s="107">
        <f>TdC!C174</f>
        <v>39093</v>
      </c>
      <c r="B172" s="106">
        <f>TdC!D174</f>
        <v>2007</v>
      </c>
      <c r="C172" s="106">
        <f>TdC!E174</f>
        <v>1</v>
      </c>
      <c r="D172" s="106">
        <f>TdC!F174</f>
        <v>3.7586363636363631E-5</v>
      </c>
      <c r="E172" s="106" t="str">
        <f>TdC!G174</f>
        <v>data de MO - Permuta Grafico</v>
      </c>
    </row>
    <row r="173" spans="1:5" x14ac:dyDescent="0.15">
      <c r="A173" s="107">
        <f>TdC!C175</f>
        <v>39094</v>
      </c>
      <c r="B173" s="106">
        <f>TdC!D175</f>
        <v>2007</v>
      </c>
      <c r="C173" s="106">
        <f>TdC!E175</f>
        <v>1</v>
      </c>
      <c r="D173" s="106">
        <f>TdC!F175</f>
        <v>3.8300000000000003E-5</v>
      </c>
      <c r="E173" s="106" t="str">
        <f>TdC!G175</f>
        <v>data de MO - Permuta Grafico</v>
      </c>
    </row>
    <row r="174" spans="1:5" x14ac:dyDescent="0.15">
      <c r="A174" s="107">
        <f>TdC!C176</f>
        <v>39094</v>
      </c>
      <c r="B174" s="106">
        <f>TdC!D176</f>
        <v>2007</v>
      </c>
      <c r="C174" s="106">
        <f>TdC!E176</f>
        <v>1</v>
      </c>
      <c r="D174" s="106">
        <f>TdC!F176</f>
        <v>3.8500000000000001E-5</v>
      </c>
      <c r="E174" s="106" t="str">
        <f>TdC!G176</f>
        <v>data de MO - Implicito permuta</v>
      </c>
    </row>
    <row r="175" spans="1:5" x14ac:dyDescent="0.15">
      <c r="A175" s="107">
        <f>TdC!C177</f>
        <v>39097</v>
      </c>
      <c r="B175" s="106">
        <f>TdC!D177</f>
        <v>2007</v>
      </c>
      <c r="C175" s="106">
        <f>TdC!E177</f>
        <v>1</v>
      </c>
      <c r="D175" s="106">
        <f>TdC!F177</f>
        <v>3.855714285714286E-5</v>
      </c>
      <c r="E175" s="106" t="str">
        <f>TdC!G177</f>
        <v>data de MO - Permuta Grafico</v>
      </c>
    </row>
    <row r="176" spans="1:5" x14ac:dyDescent="0.15">
      <c r="A176" s="107">
        <f>TdC!C178</f>
        <v>39098</v>
      </c>
      <c r="B176" s="106">
        <f>TdC!D178</f>
        <v>2007</v>
      </c>
      <c r="C176" s="106">
        <f>TdC!E178</f>
        <v>1</v>
      </c>
      <c r="D176" s="106">
        <f>TdC!F178</f>
        <v>3.9840625000000001E-5</v>
      </c>
      <c r="E176" s="106" t="str">
        <f>TdC!G178</f>
        <v>data de MO - Permuta Grafico</v>
      </c>
    </row>
    <row r="177" spans="1:5" x14ac:dyDescent="0.15">
      <c r="A177" s="107">
        <f>TdC!C179</f>
        <v>39099</v>
      </c>
      <c r="B177" s="106">
        <f>TdC!D179</f>
        <v>2007</v>
      </c>
      <c r="C177" s="106">
        <f>TdC!E179</f>
        <v>1</v>
      </c>
      <c r="D177" s="106">
        <f>TdC!F179</f>
        <v>3.9852631578947368E-5</v>
      </c>
      <c r="E177" s="106" t="str">
        <f>TdC!G179</f>
        <v>data de MO - Permuta Grafico</v>
      </c>
    </row>
    <row r="178" spans="1:5" x14ac:dyDescent="0.15">
      <c r="A178" s="107">
        <f>TdC!C180</f>
        <v>39100</v>
      </c>
      <c r="B178" s="106">
        <f>TdC!D180</f>
        <v>2007</v>
      </c>
      <c r="C178" s="106">
        <f>TdC!E180</f>
        <v>1</v>
      </c>
      <c r="D178" s="106">
        <f>TdC!F180</f>
        <v>3.9878947368421057E-5</v>
      </c>
      <c r="E178" s="106" t="str">
        <f>TdC!G180</f>
        <v>data de MO - Permuta Grafico</v>
      </c>
    </row>
    <row r="179" spans="1:5" x14ac:dyDescent="0.15">
      <c r="A179" s="107">
        <f>TdC!C181</f>
        <v>39101</v>
      </c>
      <c r="B179" s="106">
        <f>TdC!D181</f>
        <v>2007</v>
      </c>
      <c r="C179" s="106">
        <f>TdC!E181</f>
        <v>1</v>
      </c>
      <c r="D179" s="106">
        <f>TdC!F181</f>
        <v>3.9927777777777783E-5</v>
      </c>
      <c r="E179" s="106" t="str">
        <f>TdC!G181</f>
        <v>data de MO - Permuta Grafico</v>
      </c>
    </row>
    <row r="180" spans="1:5" x14ac:dyDescent="0.15">
      <c r="A180" s="107">
        <f>TdC!C182</f>
        <v>39101</v>
      </c>
      <c r="B180" s="106">
        <f>TdC!D182</f>
        <v>2007</v>
      </c>
      <c r="C180" s="106">
        <f>TdC!E182</f>
        <v>1</v>
      </c>
      <c r="D180" s="106">
        <f>TdC!F182</f>
        <v>4.0250000000000003E-5</v>
      </c>
      <c r="E180" s="106" t="str">
        <f>TdC!G182</f>
        <v>data de MO - Implicito permuta</v>
      </c>
    </row>
    <row r="181" spans="1:5" x14ac:dyDescent="0.15">
      <c r="A181" s="107">
        <f>TdC!C183</f>
        <v>39104</v>
      </c>
      <c r="B181" s="106">
        <f>TdC!D183</f>
        <v>2007</v>
      </c>
      <c r="C181" s="106">
        <f>TdC!E183</f>
        <v>1</v>
      </c>
      <c r="D181" s="106">
        <f>TdC!F183</f>
        <v>4.0565624999999998E-5</v>
      </c>
      <c r="E181" s="106" t="str">
        <f>TdC!G183</f>
        <v>data de MO - Permuta Grafico</v>
      </c>
    </row>
    <row r="182" spans="1:5" x14ac:dyDescent="0.15">
      <c r="A182" s="107">
        <f>TdC!C184</f>
        <v>39105</v>
      </c>
      <c r="B182" s="106">
        <f>TdC!D184</f>
        <v>2007</v>
      </c>
      <c r="C182" s="106">
        <f>TdC!E184</f>
        <v>1</v>
      </c>
      <c r="D182" s="106">
        <f>TdC!F184</f>
        <v>4.1393333333333329E-5</v>
      </c>
      <c r="E182" s="106" t="str">
        <f>TdC!G184</f>
        <v>data de MO - Permuta Grafico</v>
      </c>
    </row>
    <row r="183" spans="1:5" x14ac:dyDescent="0.15">
      <c r="A183" s="107">
        <f>TdC!C185</f>
        <v>39106</v>
      </c>
      <c r="B183" s="106">
        <f>TdC!D185</f>
        <v>2007</v>
      </c>
      <c r="C183" s="106">
        <f>TdC!E185</f>
        <v>1</v>
      </c>
      <c r="D183" s="106">
        <f>TdC!F185</f>
        <v>4.1890909090909092E-5</v>
      </c>
      <c r="E183" s="106" t="str">
        <f>TdC!G185</f>
        <v>data de MO - Permuta Grafico</v>
      </c>
    </row>
    <row r="184" spans="1:5" x14ac:dyDescent="0.15">
      <c r="A184" s="107">
        <f>TdC!C186</f>
        <v>39107</v>
      </c>
      <c r="B184" s="106">
        <f>TdC!D186</f>
        <v>2007</v>
      </c>
      <c r="C184" s="106">
        <f>TdC!E186</f>
        <v>1</v>
      </c>
      <c r="D184" s="106">
        <f>TdC!F186</f>
        <v>4.4135294117647063E-5</v>
      </c>
      <c r="E184" s="106" t="str">
        <f>TdC!G186</f>
        <v>data de MO - Permuta Grafico</v>
      </c>
    </row>
    <row r="185" spans="1:5" x14ac:dyDescent="0.15">
      <c r="A185" s="107">
        <f>TdC!C187</f>
        <v>39108</v>
      </c>
      <c r="B185" s="106">
        <f>TdC!D187</f>
        <v>2007</v>
      </c>
      <c r="C185" s="106">
        <f>TdC!E187</f>
        <v>1</v>
      </c>
      <c r="D185" s="106">
        <f>TdC!F187</f>
        <v>4.4816666666666674E-5</v>
      </c>
      <c r="E185" s="106" t="str">
        <f>TdC!G187</f>
        <v>data de MO - Permuta Grafico</v>
      </c>
    </row>
    <row r="186" spans="1:5" x14ac:dyDescent="0.15">
      <c r="A186" s="107">
        <f>TdC!C188</f>
        <v>39108</v>
      </c>
      <c r="B186" s="106">
        <f>TdC!D188</f>
        <v>2007</v>
      </c>
      <c r="C186" s="106">
        <f>TdC!E188</f>
        <v>1</v>
      </c>
      <c r="D186" s="106">
        <f>TdC!F188</f>
        <v>4.5500000000000001E-5</v>
      </c>
      <c r="E186" s="106" t="str">
        <f>TdC!G188</f>
        <v>data de MO - Implicito permuta</v>
      </c>
    </row>
    <row r="187" spans="1:5" x14ac:dyDescent="0.15">
      <c r="A187" s="107">
        <f>TdC!C189</f>
        <v>39111</v>
      </c>
      <c r="B187" s="106">
        <f>TdC!D189</f>
        <v>2007</v>
      </c>
      <c r="C187" s="106">
        <f>TdC!E189</f>
        <v>1</v>
      </c>
      <c r="D187" s="106">
        <f>TdC!F189</f>
        <v>4.3066666666666665E-5</v>
      </c>
      <c r="E187" s="106" t="str">
        <f>TdC!G189</f>
        <v>data de MO - Permuta Grafico</v>
      </c>
    </row>
    <row r="188" spans="1:5" x14ac:dyDescent="0.15">
      <c r="A188" s="107">
        <f>TdC!C190</f>
        <v>39112</v>
      </c>
      <c r="B188" s="106">
        <f>TdC!D190</f>
        <v>2007</v>
      </c>
      <c r="C188" s="106">
        <f>TdC!E190</f>
        <v>1</v>
      </c>
      <c r="D188" s="106">
        <f>TdC!F190</f>
        <v>4.2246153846153849E-5</v>
      </c>
      <c r="E188" s="106" t="str">
        <f>TdC!G190</f>
        <v>data de MO - Permuta Grafico</v>
      </c>
    </row>
    <row r="189" spans="1:5" x14ac:dyDescent="0.15">
      <c r="A189" s="107">
        <f>TdC!C191</f>
        <v>39113</v>
      </c>
      <c r="B189" s="106">
        <f>TdC!D191</f>
        <v>2007</v>
      </c>
      <c r="C189" s="106">
        <f>TdC!E191</f>
        <v>1</v>
      </c>
      <c r="D189" s="106">
        <f>TdC!F191</f>
        <v>4.2468749999999999E-5</v>
      </c>
      <c r="E189" s="106" t="str">
        <f>TdC!G191</f>
        <v>data de MO - Permuta Grafico</v>
      </c>
    </row>
    <row r="190" spans="1:5" x14ac:dyDescent="0.15">
      <c r="A190" s="107">
        <f>TdC!C192</f>
        <v>39114</v>
      </c>
      <c r="B190" s="106">
        <f>TdC!D192</f>
        <v>2007</v>
      </c>
      <c r="C190" s="106">
        <f>TdC!E192</f>
        <v>2</v>
      </c>
      <c r="D190" s="106">
        <f>TdC!F192</f>
        <v>4.3687500000000005E-5</v>
      </c>
      <c r="E190" s="106" t="str">
        <f>TdC!G192</f>
        <v>data de MO - Permuta Grafico</v>
      </c>
    </row>
    <row r="191" spans="1:5" x14ac:dyDescent="0.15">
      <c r="A191" s="107">
        <f>TdC!C193</f>
        <v>39115</v>
      </c>
      <c r="B191" s="106">
        <f>TdC!D193</f>
        <v>2007</v>
      </c>
      <c r="C191" s="106">
        <f>TdC!E193</f>
        <v>2</v>
      </c>
      <c r="D191" s="106">
        <f>TdC!F193</f>
        <v>4.4516666666666674E-5</v>
      </c>
      <c r="E191" s="106" t="str">
        <f>TdC!G193</f>
        <v>data de MO - Permuta Grafico</v>
      </c>
    </row>
    <row r="192" spans="1:5" x14ac:dyDescent="0.15">
      <c r="A192" s="107">
        <f>TdC!C194</f>
        <v>39115</v>
      </c>
      <c r="B192" s="106">
        <f>TdC!D194</f>
        <v>2007</v>
      </c>
      <c r="C192" s="106">
        <f>TdC!E194</f>
        <v>2</v>
      </c>
      <c r="D192" s="106">
        <f>TdC!F194</f>
        <v>4.5000000000000003E-5</v>
      </c>
      <c r="E192" s="106" t="str">
        <f>TdC!G194</f>
        <v>data de MO - Implicito permuta</v>
      </c>
    </row>
    <row r="193" spans="1:5" x14ac:dyDescent="0.15">
      <c r="A193" s="107">
        <f>TdC!C195</f>
        <v>39118</v>
      </c>
      <c r="B193" s="106">
        <f>TdC!D195</f>
        <v>2007</v>
      </c>
      <c r="C193" s="106">
        <f>TdC!E195</f>
        <v>2</v>
      </c>
      <c r="D193" s="106">
        <f>TdC!F195</f>
        <v>4.4400000000000002E-5</v>
      </c>
      <c r="E193" s="106" t="str">
        <f>TdC!G195</f>
        <v>data de MO - Permuta Grafico</v>
      </c>
    </row>
    <row r="194" spans="1:5" x14ac:dyDescent="0.15">
      <c r="A194" s="107">
        <f>TdC!C196</f>
        <v>39119</v>
      </c>
      <c r="B194" s="106">
        <f>TdC!D196</f>
        <v>2007</v>
      </c>
      <c r="C194" s="106">
        <f>TdC!E196</f>
        <v>2</v>
      </c>
      <c r="D194" s="106">
        <f>TdC!F196</f>
        <v>4.3583333333333333E-5</v>
      </c>
      <c r="E194" s="106" t="str">
        <f>TdC!G196</f>
        <v>data de MO - Permuta Grafico</v>
      </c>
    </row>
    <row r="195" spans="1:5" x14ac:dyDescent="0.15">
      <c r="A195" s="107">
        <f>TdC!C197</f>
        <v>39120</v>
      </c>
      <c r="B195" s="106">
        <f>TdC!D197</f>
        <v>2007</v>
      </c>
      <c r="C195" s="106">
        <f>TdC!E197</f>
        <v>2</v>
      </c>
      <c r="D195" s="106">
        <f>TdC!F197</f>
        <v>4.2619999999999995E-5</v>
      </c>
      <c r="E195" s="106" t="str">
        <f>TdC!G197</f>
        <v>data de MO - Permuta Grafico</v>
      </c>
    </row>
    <row r="196" spans="1:5" x14ac:dyDescent="0.15">
      <c r="A196" s="107">
        <f>TdC!C198</f>
        <v>39121</v>
      </c>
      <c r="B196" s="106">
        <f>TdC!D198</f>
        <v>2007</v>
      </c>
      <c r="C196" s="106">
        <f>TdC!E198</f>
        <v>2</v>
      </c>
      <c r="D196" s="106">
        <f>TdC!F198</f>
        <v>4.1500000000000006E-5</v>
      </c>
      <c r="E196" s="106" t="str">
        <f>TdC!G198</f>
        <v>data de MO - Permuta Grafico</v>
      </c>
    </row>
    <row r="197" spans="1:5" x14ac:dyDescent="0.15">
      <c r="A197" s="107">
        <f>TdC!C199</f>
        <v>39122</v>
      </c>
      <c r="B197" s="106">
        <f>TdC!D199</f>
        <v>2007</v>
      </c>
      <c r="C197" s="106">
        <f>TdC!E199</f>
        <v>2</v>
      </c>
      <c r="D197" s="106">
        <f>TdC!F199</f>
        <v>3.8999999999999999E-5</v>
      </c>
      <c r="E197" s="106" t="str">
        <f>TdC!G199</f>
        <v>data de MO - Implicito permuta</v>
      </c>
    </row>
    <row r="198" spans="1:5" x14ac:dyDescent="0.15">
      <c r="A198" s="107">
        <f>TdC!C200</f>
        <v>39122</v>
      </c>
      <c r="B198" s="106">
        <f>TdC!D200</f>
        <v>2007</v>
      </c>
      <c r="C198" s="106">
        <f>TdC!E200</f>
        <v>2</v>
      </c>
      <c r="D198" s="106">
        <f>TdC!F200</f>
        <v>3.9705693349142857E-5</v>
      </c>
      <c r="E198" s="106" t="str">
        <f>TdC!G200</f>
        <v>data de MO - Permuta Grafico</v>
      </c>
    </row>
    <row r="199" spans="1:5" x14ac:dyDescent="0.15">
      <c r="A199" s="107">
        <f>TdC!C201</f>
        <v>39125</v>
      </c>
      <c r="B199" s="106">
        <f>TdC!D201</f>
        <v>2007</v>
      </c>
      <c r="C199" s="106">
        <f>TdC!E201</f>
        <v>2</v>
      </c>
      <c r="D199" s="106">
        <f>TdC!F201</f>
        <v>3.9581249999999996E-5</v>
      </c>
      <c r="E199" s="106" t="str">
        <f>TdC!G201</f>
        <v>data de MO - Permuta Grafico</v>
      </c>
    </row>
    <row r="200" spans="1:5" x14ac:dyDescent="0.15">
      <c r="A200" s="107">
        <f>TdC!C202</f>
        <v>39126</v>
      </c>
      <c r="B200" s="106">
        <f>TdC!D202</f>
        <v>2007</v>
      </c>
      <c r="C200" s="106">
        <f>TdC!E202</f>
        <v>2</v>
      </c>
      <c r="D200" s="106">
        <f>TdC!F202</f>
        <v>3.9500000000000005E-5</v>
      </c>
      <c r="E200" s="106" t="str">
        <f>TdC!G202</f>
        <v>data de MO - Permuta Grafico</v>
      </c>
    </row>
    <row r="201" spans="1:5" x14ac:dyDescent="0.15">
      <c r="A201" s="107">
        <f>TdC!C203</f>
        <v>39127</v>
      </c>
      <c r="B201" s="106">
        <f>TdC!D203</f>
        <v>2007</v>
      </c>
      <c r="C201" s="106">
        <f>TdC!E203</f>
        <v>2</v>
      </c>
      <c r="D201" s="106">
        <f>TdC!F203</f>
        <v>3.8699999999999999E-5</v>
      </c>
      <c r="E201" s="106" t="str">
        <f>TdC!G203</f>
        <v>data de MO - Permuta Grafico</v>
      </c>
    </row>
    <row r="202" spans="1:5" x14ac:dyDescent="0.15">
      <c r="A202" s="107">
        <f>TdC!C204</f>
        <v>39128</v>
      </c>
      <c r="B202" s="106">
        <f>TdC!D204</f>
        <v>2007</v>
      </c>
      <c r="C202" s="106">
        <f>TdC!E204</f>
        <v>2</v>
      </c>
      <c r="D202" s="106">
        <f>TdC!F204</f>
        <v>3.9845999999999998E-5</v>
      </c>
      <c r="E202" s="106" t="str">
        <f>TdC!G204</f>
        <v>data de MO - Permuta Grafico</v>
      </c>
    </row>
    <row r="203" spans="1:5" x14ac:dyDescent="0.15">
      <c r="A203" s="107">
        <f>TdC!C205</f>
        <v>39129</v>
      </c>
      <c r="B203" s="106">
        <f>TdC!D205</f>
        <v>2007</v>
      </c>
      <c r="C203" s="106">
        <f>TdC!E205</f>
        <v>2</v>
      </c>
      <c r="D203" s="106">
        <f>TdC!F205</f>
        <v>3.9940909090909092E-5</v>
      </c>
      <c r="E203" s="106" t="str">
        <f>TdC!G205</f>
        <v>data de MO - Permuta Grafico</v>
      </c>
    </row>
    <row r="204" spans="1:5" x14ac:dyDescent="0.15">
      <c r="A204" s="107">
        <f>TdC!C206</f>
        <v>39129</v>
      </c>
      <c r="B204" s="106">
        <f>TdC!D206</f>
        <v>2007</v>
      </c>
      <c r="C204" s="106">
        <f>TdC!E206</f>
        <v>2</v>
      </c>
      <c r="D204" s="106">
        <f>TdC!F206</f>
        <v>4.0250000000000003E-5</v>
      </c>
      <c r="E204" s="106" t="str">
        <f>TdC!G206</f>
        <v>data de MO - Implicito permuta</v>
      </c>
    </row>
    <row r="205" spans="1:5" x14ac:dyDescent="0.15">
      <c r="A205" s="107">
        <f>TdC!C207</f>
        <v>39134</v>
      </c>
      <c r="B205" s="106">
        <f>TdC!D207</f>
        <v>2007</v>
      </c>
      <c r="C205" s="106">
        <f>TdC!E207</f>
        <v>2</v>
      </c>
      <c r="D205" s="106">
        <f>TdC!F207</f>
        <v>3.8919230769230769E-5</v>
      </c>
      <c r="E205" s="106" t="str">
        <f>TdC!G207</f>
        <v>data de MO - Permuta Grafico</v>
      </c>
    </row>
    <row r="206" spans="1:5" x14ac:dyDescent="0.15">
      <c r="A206" s="107">
        <f>TdC!C208</f>
        <v>39135</v>
      </c>
      <c r="B206" s="106">
        <f>TdC!D208</f>
        <v>2007</v>
      </c>
      <c r="C206" s="106">
        <f>TdC!E208</f>
        <v>2</v>
      </c>
      <c r="D206" s="106">
        <f>TdC!F208</f>
        <v>3.8329757142857151E-5</v>
      </c>
      <c r="E206" s="106" t="str">
        <f>TdC!G208</f>
        <v>data de MO - Permuta Grafico</v>
      </c>
    </row>
    <row r="207" spans="1:5" x14ac:dyDescent="0.15">
      <c r="A207" s="107">
        <f>TdC!C209</f>
        <v>39136</v>
      </c>
      <c r="B207" s="106">
        <f>TdC!D209</f>
        <v>2007</v>
      </c>
      <c r="C207" s="106">
        <f>TdC!E209</f>
        <v>2</v>
      </c>
      <c r="D207" s="106">
        <f>TdC!F209</f>
        <v>3.8500000000000001E-5</v>
      </c>
      <c r="E207" s="106" t="str">
        <f>TdC!G209</f>
        <v>data de MO - Implicito permuta</v>
      </c>
    </row>
    <row r="208" spans="1:5" x14ac:dyDescent="0.15">
      <c r="A208" s="107">
        <f>TdC!C210</f>
        <v>39136</v>
      </c>
      <c r="B208" s="106">
        <f>TdC!D210</f>
        <v>2007</v>
      </c>
      <c r="C208" s="106">
        <f>TdC!E210</f>
        <v>2</v>
      </c>
      <c r="D208" s="106">
        <f>TdC!F210</f>
        <v>3.9021428571428574E-5</v>
      </c>
      <c r="E208" s="106" t="str">
        <f>TdC!G210</f>
        <v>data de MO - Permuta Grafico</v>
      </c>
    </row>
    <row r="209" spans="1:5" x14ac:dyDescent="0.15">
      <c r="A209" s="107">
        <f>TdC!C211</f>
        <v>39139</v>
      </c>
      <c r="B209" s="106">
        <f>TdC!D211</f>
        <v>2007</v>
      </c>
      <c r="C209" s="106">
        <f>TdC!E211</f>
        <v>2</v>
      </c>
      <c r="D209" s="106">
        <f>TdC!F211</f>
        <v>4.0212500000000002E-5</v>
      </c>
      <c r="E209" s="106" t="str">
        <f>TdC!G211</f>
        <v>data de MO - Permuta Grafico</v>
      </c>
    </row>
    <row r="210" spans="1:5" x14ac:dyDescent="0.15">
      <c r="A210" s="107">
        <f>TdC!C212</f>
        <v>39140</v>
      </c>
      <c r="B210" s="106">
        <f>TdC!D212</f>
        <v>2007</v>
      </c>
      <c r="C210" s="106">
        <f>TdC!E212</f>
        <v>2</v>
      </c>
      <c r="D210" s="106">
        <f>TdC!F212</f>
        <v>4.0718750000000004E-5</v>
      </c>
      <c r="E210" s="106" t="str">
        <f>TdC!G212</f>
        <v>data de MO - Permuta Grafico</v>
      </c>
    </row>
    <row r="211" spans="1:5" x14ac:dyDescent="0.15">
      <c r="A211" s="107">
        <f>TdC!C213</f>
        <v>39141</v>
      </c>
      <c r="B211" s="106">
        <f>TdC!D213</f>
        <v>2007</v>
      </c>
      <c r="C211" s="106">
        <f>TdC!E213</f>
        <v>2</v>
      </c>
      <c r="D211" s="106">
        <f>TdC!F213</f>
        <v>4.0683333333333331E-5</v>
      </c>
      <c r="E211" s="106" t="str">
        <f>TdC!G213</f>
        <v>data de MO - Permuta Grafico</v>
      </c>
    </row>
    <row r="212" spans="1:5" x14ac:dyDescent="0.15">
      <c r="A212" s="107">
        <f>TdC!C214</f>
        <v>39142</v>
      </c>
      <c r="B212" s="106">
        <f>TdC!D214</f>
        <v>2007</v>
      </c>
      <c r="C212" s="106">
        <f>TdC!E214</f>
        <v>3</v>
      </c>
      <c r="D212" s="106">
        <f>TdC!F214</f>
        <v>4.2599999999999999E-5</v>
      </c>
      <c r="E212" s="106" t="str">
        <f>TdC!G214</f>
        <v>data de MO - Permuta Grafico</v>
      </c>
    </row>
    <row r="213" spans="1:5" x14ac:dyDescent="0.15">
      <c r="A213" s="107">
        <f>TdC!C215</f>
        <v>39143</v>
      </c>
      <c r="B213" s="106">
        <f>TdC!D215</f>
        <v>2007</v>
      </c>
      <c r="C213" s="106">
        <f>TdC!E215</f>
        <v>3</v>
      </c>
      <c r="D213" s="106">
        <f>TdC!F215</f>
        <v>4.2999999999999995E-5</v>
      </c>
      <c r="E213" s="106" t="str">
        <f>TdC!G215</f>
        <v>data de MO - Permuta Grafico</v>
      </c>
    </row>
    <row r="214" spans="1:5" x14ac:dyDescent="0.15">
      <c r="A214" s="107">
        <f>TdC!C216</f>
        <v>39143</v>
      </c>
      <c r="B214" s="106">
        <f>TdC!D216</f>
        <v>2007</v>
      </c>
      <c r="C214" s="106">
        <f>TdC!E216</f>
        <v>3</v>
      </c>
      <c r="D214" s="106">
        <f>TdC!F216</f>
        <v>4.4000000000000006E-5</v>
      </c>
      <c r="E214" s="106" t="str">
        <f>TdC!G216</f>
        <v>data de MO - Implicito permuta</v>
      </c>
    </row>
    <row r="215" spans="1:5" x14ac:dyDescent="0.15">
      <c r="A215" s="107">
        <f>TdC!C217</f>
        <v>39146</v>
      </c>
      <c r="B215" s="106">
        <f>TdC!D217</f>
        <v>2007</v>
      </c>
      <c r="C215" s="106">
        <f>TdC!E217</f>
        <v>3</v>
      </c>
      <c r="D215" s="106">
        <f>TdC!F217</f>
        <v>4.1916666666666671E-5</v>
      </c>
      <c r="E215" s="106" t="str">
        <f>TdC!G217</f>
        <v>data de MO - Permuta Grafico</v>
      </c>
    </row>
    <row r="216" spans="1:5" x14ac:dyDescent="0.15">
      <c r="A216" s="107">
        <f>TdC!C218</f>
        <v>39147</v>
      </c>
      <c r="B216" s="106">
        <f>TdC!D218</f>
        <v>2007</v>
      </c>
      <c r="C216" s="106">
        <f>TdC!E218</f>
        <v>3</v>
      </c>
      <c r="D216" s="106">
        <f>TdC!F218</f>
        <v>4.0599999999999998E-5</v>
      </c>
      <c r="E216" s="106" t="str">
        <f>TdC!G218</f>
        <v>data de MO - Permuta Grafico</v>
      </c>
    </row>
    <row r="217" spans="1:5" x14ac:dyDescent="0.15">
      <c r="A217" s="107">
        <f>TdC!C219</f>
        <v>39148</v>
      </c>
      <c r="B217" s="106">
        <f>TdC!D219</f>
        <v>2007</v>
      </c>
      <c r="C217" s="106">
        <f>TdC!E219</f>
        <v>3</v>
      </c>
      <c r="D217" s="106">
        <f>TdC!F219</f>
        <v>4.1733333333333329E-5</v>
      </c>
      <c r="E217" s="106" t="str">
        <f>TdC!G219</f>
        <v>data de MO - Permuta Grafico</v>
      </c>
    </row>
    <row r="218" spans="1:5" x14ac:dyDescent="0.15">
      <c r="A218" s="107">
        <f>TdC!C220</f>
        <v>39149</v>
      </c>
      <c r="B218" s="106">
        <f>TdC!D220</f>
        <v>2007</v>
      </c>
      <c r="C218" s="106">
        <f>TdC!E220</f>
        <v>3</v>
      </c>
      <c r="D218" s="106">
        <f>TdC!F220</f>
        <v>4.1040909090909085E-5</v>
      </c>
      <c r="E218" s="106" t="str">
        <f>TdC!G220</f>
        <v>data de MO - Permuta Grafico</v>
      </c>
    </row>
    <row r="219" spans="1:5" x14ac:dyDescent="0.15">
      <c r="A219" s="107">
        <f>TdC!C221</f>
        <v>39150</v>
      </c>
      <c r="B219" s="106">
        <f>TdC!D221</f>
        <v>2007</v>
      </c>
      <c r="C219" s="106">
        <f>TdC!E221</f>
        <v>3</v>
      </c>
      <c r="D219" s="106">
        <f>TdC!F221</f>
        <v>4.0599999999999998E-5</v>
      </c>
      <c r="E219" s="106" t="str">
        <f>TdC!G221</f>
        <v>data de MO - Permuta Grafico</v>
      </c>
    </row>
    <row r="220" spans="1:5" x14ac:dyDescent="0.15">
      <c r="A220" s="107">
        <f>TdC!C222</f>
        <v>39150</v>
      </c>
      <c r="B220" s="106">
        <f>TdC!D222</f>
        <v>2007</v>
      </c>
      <c r="C220" s="106">
        <f>TdC!E222</f>
        <v>3</v>
      </c>
      <c r="D220" s="106">
        <f>TdC!F222</f>
        <v>4.0999999999999994E-5</v>
      </c>
      <c r="E220" s="106" t="str">
        <f>TdC!G222</f>
        <v>data de MO - Implicito permuta</v>
      </c>
    </row>
    <row r="221" spans="1:5" x14ac:dyDescent="0.15">
      <c r="A221" s="107">
        <f>TdC!C223</f>
        <v>39153</v>
      </c>
      <c r="B221" s="106">
        <f>TdC!D223</f>
        <v>2007</v>
      </c>
      <c r="C221" s="106">
        <f>TdC!E223</f>
        <v>3</v>
      </c>
      <c r="D221" s="106">
        <f>TdC!F223</f>
        <v>4.0000000000000003E-5</v>
      </c>
      <c r="E221" s="106" t="str">
        <f>TdC!G223</f>
        <v>data de MO - Permuta Grafico</v>
      </c>
    </row>
    <row r="222" spans="1:5" x14ac:dyDescent="0.15">
      <c r="A222" s="107">
        <f>TdC!C224</f>
        <v>39154</v>
      </c>
      <c r="B222" s="106">
        <f>TdC!D224</f>
        <v>2007</v>
      </c>
      <c r="C222" s="106">
        <f>TdC!E224</f>
        <v>3</v>
      </c>
      <c r="D222" s="106">
        <f>TdC!F224</f>
        <v>3.9987499999999996E-5</v>
      </c>
      <c r="E222" s="106" t="str">
        <f>TdC!G224</f>
        <v>data de MO - Permuta Grafico</v>
      </c>
    </row>
    <row r="223" spans="1:5" x14ac:dyDescent="0.15">
      <c r="A223" s="107">
        <f>TdC!C225</f>
        <v>39155</v>
      </c>
      <c r="B223" s="106">
        <f>TdC!D225</f>
        <v>2007</v>
      </c>
      <c r="C223" s="106">
        <f>TdC!E225</f>
        <v>3</v>
      </c>
      <c r="D223" s="106">
        <f>TdC!F225</f>
        <v>3.9799999999999998E-5</v>
      </c>
      <c r="E223" s="106" t="str">
        <f>TdC!G225</f>
        <v>data de MO - Permuta Grafico</v>
      </c>
    </row>
    <row r="224" spans="1:5" x14ac:dyDescent="0.15">
      <c r="A224" s="107">
        <f>TdC!C226</f>
        <v>39156</v>
      </c>
      <c r="B224" s="106">
        <f>TdC!D226</f>
        <v>2007</v>
      </c>
      <c r="C224" s="106">
        <f>TdC!E226</f>
        <v>3</v>
      </c>
      <c r="D224" s="106">
        <f>TdC!F226</f>
        <v>3.9700000000000003E-5</v>
      </c>
      <c r="E224" s="106" t="str">
        <f>TdC!G226</f>
        <v>data de MO - Permuta Grafico</v>
      </c>
    </row>
    <row r="225" spans="1:5" x14ac:dyDescent="0.15">
      <c r="A225" s="107">
        <f>TdC!C227</f>
        <v>39157</v>
      </c>
      <c r="B225" s="106">
        <f>TdC!D227</f>
        <v>2007</v>
      </c>
      <c r="C225" s="106">
        <f>TdC!E227</f>
        <v>3</v>
      </c>
      <c r="D225" s="106">
        <f>TdC!F227</f>
        <v>3.8461111111111112E-5</v>
      </c>
      <c r="E225" s="106" t="str">
        <f>TdC!G227</f>
        <v>data de MO - Permuta Grafico</v>
      </c>
    </row>
    <row r="226" spans="1:5" x14ac:dyDescent="0.15">
      <c r="A226" s="107">
        <f>TdC!C228</f>
        <v>39157</v>
      </c>
      <c r="B226" s="106">
        <f>TdC!D228</f>
        <v>2007</v>
      </c>
      <c r="C226" s="106">
        <f>TdC!E228</f>
        <v>3</v>
      </c>
      <c r="D226" s="106">
        <f>TdC!F228</f>
        <v>3.8500000000000001E-5</v>
      </c>
      <c r="E226" s="106" t="str">
        <f>TdC!G228</f>
        <v>data de MO - Implicito permuta</v>
      </c>
    </row>
    <row r="227" spans="1:5" x14ac:dyDescent="0.15">
      <c r="A227" s="107">
        <f>TdC!C229</f>
        <v>39161</v>
      </c>
      <c r="B227" s="106">
        <f>TdC!D229</f>
        <v>2007</v>
      </c>
      <c r="C227" s="106">
        <f>TdC!E229</f>
        <v>3</v>
      </c>
      <c r="D227" s="106">
        <f>TdC!F229</f>
        <v>3.8105666666666663E-5</v>
      </c>
      <c r="E227" s="106" t="str">
        <f>TdC!G229</f>
        <v>data de MO - Permuta Grafico</v>
      </c>
    </row>
    <row r="228" spans="1:5" x14ac:dyDescent="0.15">
      <c r="A228" s="107">
        <f>TdC!C230</f>
        <v>39162</v>
      </c>
      <c r="B228" s="106">
        <f>TdC!D230</f>
        <v>2007</v>
      </c>
      <c r="C228" s="106">
        <f>TdC!E230</f>
        <v>3</v>
      </c>
      <c r="D228" s="106">
        <f>TdC!F230</f>
        <v>3.9053571428571426E-5</v>
      </c>
      <c r="E228" s="106" t="str">
        <f>TdC!G230</f>
        <v>data de MO - Permuta Grafico</v>
      </c>
    </row>
    <row r="229" spans="1:5" x14ac:dyDescent="0.15">
      <c r="A229" s="107">
        <f>TdC!C231</f>
        <v>39163</v>
      </c>
      <c r="B229" s="106">
        <f>TdC!D231</f>
        <v>2007</v>
      </c>
      <c r="C229" s="106">
        <f>TdC!E231</f>
        <v>3</v>
      </c>
      <c r="D229" s="106">
        <f>TdC!F231</f>
        <v>3.8999999999999999E-5</v>
      </c>
      <c r="E229" s="106" t="str">
        <f>TdC!G231</f>
        <v>data de MO - Permuta Grafico</v>
      </c>
    </row>
    <row r="230" spans="1:5" x14ac:dyDescent="0.15">
      <c r="A230" s="107">
        <f>TdC!C232</f>
        <v>39164</v>
      </c>
      <c r="B230" s="106">
        <f>TdC!D232</f>
        <v>2007</v>
      </c>
      <c r="C230" s="106">
        <f>TdC!E232</f>
        <v>3</v>
      </c>
      <c r="D230" s="106">
        <f>TdC!F232</f>
        <v>3.7625E-5</v>
      </c>
      <c r="E230" s="106" t="str">
        <f>TdC!G232</f>
        <v>data de MO - Permuta Grafico</v>
      </c>
    </row>
    <row r="231" spans="1:5" x14ac:dyDescent="0.15">
      <c r="A231" s="107">
        <f>TdC!C233</f>
        <v>39164</v>
      </c>
      <c r="B231" s="106">
        <f>TdC!D233</f>
        <v>2007</v>
      </c>
      <c r="C231" s="106">
        <f>TdC!E233</f>
        <v>3</v>
      </c>
      <c r="D231" s="106">
        <f>TdC!F233</f>
        <v>3.7999999999999995E-5</v>
      </c>
      <c r="E231" s="106" t="str">
        <f>TdC!G233</f>
        <v>data de MO - Implicito permuta</v>
      </c>
    </row>
    <row r="232" spans="1:5" x14ac:dyDescent="0.15">
      <c r="A232" s="107">
        <f>TdC!C234</f>
        <v>39167</v>
      </c>
      <c r="B232" s="106">
        <f>TdC!D234</f>
        <v>2007</v>
      </c>
      <c r="C232" s="106">
        <f>TdC!E234</f>
        <v>3</v>
      </c>
      <c r="D232" s="106">
        <f>TdC!F234</f>
        <v>3.6356999999999998E-5</v>
      </c>
      <c r="E232" s="106" t="str">
        <f>TdC!G234</f>
        <v>data de MO - Permuta Grafico</v>
      </c>
    </row>
    <row r="233" spans="1:5" x14ac:dyDescent="0.15">
      <c r="A233" s="107">
        <f>TdC!C235</f>
        <v>39168</v>
      </c>
      <c r="B233" s="106">
        <f>TdC!D235</f>
        <v>2007</v>
      </c>
      <c r="C233" s="106">
        <f>TdC!E235</f>
        <v>3</v>
      </c>
      <c r="D233" s="106">
        <f>TdC!F235</f>
        <v>3.6474999999999999E-5</v>
      </c>
      <c r="E233" s="106" t="str">
        <f>TdC!G235</f>
        <v>data de MO - Permuta Grafico</v>
      </c>
    </row>
    <row r="234" spans="1:5" x14ac:dyDescent="0.15">
      <c r="A234" s="107">
        <f>TdC!C236</f>
        <v>39169</v>
      </c>
      <c r="B234" s="106">
        <f>TdC!D236</f>
        <v>2007</v>
      </c>
      <c r="C234" s="106">
        <f>TdC!E236</f>
        <v>3</v>
      </c>
      <c r="D234" s="106">
        <f>TdC!F236</f>
        <v>2.747497074964108E-5</v>
      </c>
      <c r="E234" s="106" t="str">
        <f>TdC!G236</f>
        <v>data de MO - Permuta Grafico</v>
      </c>
    </row>
    <row r="235" spans="1:5" x14ac:dyDescent="0.15">
      <c r="A235" s="107">
        <f>TdC!C237</f>
        <v>39170</v>
      </c>
      <c r="B235" s="106">
        <f>TdC!D237</f>
        <v>2007</v>
      </c>
      <c r="C235" s="106">
        <f>TdC!E237</f>
        <v>3</v>
      </c>
      <c r="D235" s="106">
        <f>TdC!F237</f>
        <v>3.6192857142857141E-5</v>
      </c>
      <c r="E235" s="106" t="str">
        <f>TdC!G237</f>
        <v>data de MO - Permuta Grafico</v>
      </c>
    </row>
    <row r="236" spans="1:5" x14ac:dyDescent="0.15">
      <c r="A236" s="107">
        <f>TdC!C238</f>
        <v>39171</v>
      </c>
      <c r="B236" s="106">
        <f>TdC!D238</f>
        <v>2007</v>
      </c>
      <c r="C236" s="106">
        <f>TdC!E238</f>
        <v>3</v>
      </c>
      <c r="D236" s="106">
        <f>TdC!F238</f>
        <v>3.65E-5</v>
      </c>
      <c r="E236" s="106" t="str">
        <f>TdC!G238</f>
        <v>data de MO - Implicito permuta</v>
      </c>
    </row>
    <row r="237" spans="1:5" x14ac:dyDescent="0.15">
      <c r="A237" s="107">
        <f>TdC!C239</f>
        <v>39174</v>
      </c>
      <c r="B237" s="106">
        <f>TdC!D239</f>
        <v>2007</v>
      </c>
      <c r="C237" s="106">
        <f>TdC!E239</f>
        <v>4</v>
      </c>
      <c r="D237" s="106">
        <f>TdC!F239</f>
        <v>3.6166666666666667E-5</v>
      </c>
      <c r="E237" s="106" t="str">
        <f>TdC!G239</f>
        <v>data de MO - Permuta Grafico</v>
      </c>
    </row>
    <row r="238" spans="1:5" x14ac:dyDescent="0.15">
      <c r="A238" s="107">
        <f>TdC!C240</f>
        <v>39175</v>
      </c>
      <c r="B238" s="106">
        <f>TdC!D240</f>
        <v>2007</v>
      </c>
      <c r="C238" s="106">
        <f>TdC!E240</f>
        <v>4</v>
      </c>
      <c r="D238" s="106">
        <f>TdC!F240</f>
        <v>3.6392857142857146E-5</v>
      </c>
      <c r="E238" s="106" t="str">
        <f>TdC!G240</f>
        <v>data de MO - Permuta Grafico</v>
      </c>
    </row>
    <row r="239" spans="1:5" x14ac:dyDescent="0.15">
      <c r="A239" s="107">
        <f>TdC!C241</f>
        <v>39176</v>
      </c>
      <c r="B239" s="106">
        <f>TdC!D241</f>
        <v>2007</v>
      </c>
      <c r="C239" s="106">
        <f>TdC!E241</f>
        <v>4</v>
      </c>
      <c r="D239" s="106">
        <f>TdC!F241</f>
        <v>3.5971428571428575E-5</v>
      </c>
      <c r="E239" s="106" t="str">
        <f>TdC!G241</f>
        <v>data de MO - Permuta Grafico</v>
      </c>
    </row>
    <row r="240" spans="1:5" x14ac:dyDescent="0.15">
      <c r="A240" s="107">
        <f>TdC!C242</f>
        <v>39177</v>
      </c>
      <c r="B240" s="106">
        <f>TdC!D242</f>
        <v>2007</v>
      </c>
      <c r="C240" s="106">
        <f>TdC!E242</f>
        <v>4</v>
      </c>
      <c r="D240" s="106">
        <f>TdC!F242</f>
        <v>3.5794444444444446E-5</v>
      </c>
      <c r="E240" s="106" t="str">
        <f>TdC!G242</f>
        <v>data de MO - Permuta Grafico</v>
      </c>
    </row>
    <row r="241" spans="1:5" x14ac:dyDescent="0.15">
      <c r="A241" s="107">
        <f>TdC!C243</f>
        <v>39178</v>
      </c>
      <c r="B241" s="106">
        <f>TdC!D243</f>
        <v>2007</v>
      </c>
      <c r="C241" s="106">
        <f>TdC!E243</f>
        <v>4</v>
      </c>
      <c r="D241" s="106">
        <f>TdC!F243</f>
        <v>3.5800000000000003E-5</v>
      </c>
      <c r="E241" s="106" t="str">
        <f>TdC!G243</f>
        <v>data de MO - Implicito permuta</v>
      </c>
    </row>
    <row r="242" spans="1:5" x14ac:dyDescent="0.15">
      <c r="A242" s="107">
        <f>TdC!C244</f>
        <v>39181</v>
      </c>
      <c r="B242" s="106">
        <f>TdC!D244</f>
        <v>2007</v>
      </c>
      <c r="C242" s="106">
        <f>TdC!E244</f>
        <v>4</v>
      </c>
      <c r="D242" s="106">
        <f>TdC!F244</f>
        <v>3.5871428571428572E-5</v>
      </c>
      <c r="E242" s="106" t="str">
        <f>TdC!G244</f>
        <v>data de MO - Permuta Grafico</v>
      </c>
    </row>
    <row r="243" spans="1:5" x14ac:dyDescent="0.15">
      <c r="A243" s="107">
        <f>TdC!C245</f>
        <v>39182</v>
      </c>
      <c r="B243" s="106">
        <f>TdC!D245</f>
        <v>2007</v>
      </c>
      <c r="C243" s="106">
        <f>TdC!E245</f>
        <v>4</v>
      </c>
      <c r="D243" s="106">
        <f>TdC!F245</f>
        <v>3.5528571428571422E-5</v>
      </c>
      <c r="E243" s="106" t="str">
        <f>TdC!G245</f>
        <v>data de MO - Permuta Grafico</v>
      </c>
    </row>
    <row r="244" spans="1:5" x14ac:dyDescent="0.15">
      <c r="A244" s="107">
        <f>TdC!C246</f>
        <v>39183</v>
      </c>
      <c r="B244" s="106">
        <f>TdC!D246</f>
        <v>2007</v>
      </c>
      <c r="C244" s="106">
        <f>TdC!E246</f>
        <v>4</v>
      </c>
      <c r="D244" s="106">
        <f>TdC!F246</f>
        <v>3.5442857142857143E-5</v>
      </c>
      <c r="E244" s="106" t="str">
        <f>TdC!G246</f>
        <v>data de MO - Permuta Grafico</v>
      </c>
    </row>
    <row r="245" spans="1:5" x14ac:dyDescent="0.15">
      <c r="A245" s="107">
        <f>TdC!C247</f>
        <v>39184</v>
      </c>
      <c r="B245" s="106">
        <f>TdC!D247</f>
        <v>2007</v>
      </c>
      <c r="C245" s="106">
        <f>TdC!E247</f>
        <v>4</v>
      </c>
      <c r="D245" s="106">
        <f>TdC!F247</f>
        <v>3.5691176470588231E-5</v>
      </c>
      <c r="E245" s="106" t="str">
        <f>TdC!G247</f>
        <v>data de MO - Permuta Grafico</v>
      </c>
    </row>
    <row r="246" spans="1:5" x14ac:dyDescent="0.15">
      <c r="A246" s="107">
        <f>TdC!C248</f>
        <v>39185</v>
      </c>
      <c r="B246" s="106">
        <f>TdC!D248</f>
        <v>2007</v>
      </c>
      <c r="C246" s="106">
        <f>TdC!E248</f>
        <v>4</v>
      </c>
      <c r="D246" s="106">
        <f>TdC!F248</f>
        <v>3.5296428571428578E-5</v>
      </c>
      <c r="E246" s="106" t="str">
        <f>TdC!G248</f>
        <v>data de MO - Permuta Grafico</v>
      </c>
    </row>
    <row r="247" spans="1:5" x14ac:dyDescent="0.15">
      <c r="A247" s="107">
        <f>TdC!C249</f>
        <v>39185</v>
      </c>
      <c r="B247" s="106">
        <f>TdC!D249</f>
        <v>2007</v>
      </c>
      <c r="C247" s="106">
        <f>TdC!E249</f>
        <v>4</v>
      </c>
      <c r="D247" s="106">
        <f>TdC!F249</f>
        <v>3.5499999999999996E-5</v>
      </c>
      <c r="E247" s="106" t="str">
        <f>TdC!G249</f>
        <v>data de MO - Implicito permuta</v>
      </c>
    </row>
    <row r="248" spans="1:5" x14ac:dyDescent="0.15">
      <c r="A248" s="107">
        <f>TdC!C250</f>
        <v>39188</v>
      </c>
      <c r="B248" s="106">
        <f>TdC!D250</f>
        <v>2007</v>
      </c>
      <c r="C248" s="106">
        <f>TdC!E250</f>
        <v>4</v>
      </c>
      <c r="D248" s="106">
        <f>TdC!F250</f>
        <v>3.5072222222222217E-5</v>
      </c>
      <c r="E248" s="106" t="str">
        <f>TdC!G250</f>
        <v>data de MO - Permuta Grafico</v>
      </c>
    </row>
    <row r="249" spans="1:5" x14ac:dyDescent="0.15">
      <c r="A249" s="107">
        <f>TdC!C251</f>
        <v>39189</v>
      </c>
      <c r="B249" s="106">
        <f>TdC!D251</f>
        <v>2007</v>
      </c>
      <c r="C249" s="106">
        <f>TdC!E251</f>
        <v>4</v>
      </c>
      <c r="D249" s="106">
        <f>TdC!F251</f>
        <v>3.5203571428571428E-5</v>
      </c>
      <c r="E249" s="106" t="str">
        <f>TdC!G251</f>
        <v>data de MO - Permuta Grafico</v>
      </c>
    </row>
    <row r="250" spans="1:5" x14ac:dyDescent="0.15">
      <c r="A250" s="107">
        <f>TdC!C252</f>
        <v>39190</v>
      </c>
      <c r="B250" s="106">
        <f>TdC!D252</f>
        <v>2007</v>
      </c>
      <c r="C250" s="106">
        <f>TdC!E252</f>
        <v>4</v>
      </c>
      <c r="D250" s="106">
        <f>TdC!F252</f>
        <v>3.5707142857142859E-5</v>
      </c>
      <c r="E250" s="106" t="str">
        <f>TdC!G252</f>
        <v>data de MO - Permuta Grafico</v>
      </c>
    </row>
    <row r="251" spans="1:5" x14ac:dyDescent="0.15">
      <c r="A251" s="107">
        <f>TdC!C253</f>
        <v>39192</v>
      </c>
      <c r="B251" s="106">
        <f>TdC!D253</f>
        <v>2007</v>
      </c>
      <c r="C251" s="106">
        <f>TdC!E253</f>
        <v>4</v>
      </c>
      <c r="D251" s="106">
        <f>TdC!F253</f>
        <v>3.6538461538461537E-5</v>
      </c>
      <c r="E251" s="106" t="str">
        <f>TdC!G253</f>
        <v>data de MO - Permuta Grafico</v>
      </c>
    </row>
    <row r="252" spans="1:5" x14ac:dyDescent="0.15">
      <c r="A252" s="107">
        <f>TdC!C254</f>
        <v>39192</v>
      </c>
      <c r="B252" s="106">
        <f>TdC!D254</f>
        <v>2007</v>
      </c>
      <c r="C252" s="106">
        <f>TdC!E254</f>
        <v>4</v>
      </c>
      <c r="D252" s="106">
        <f>TdC!F254</f>
        <v>3.6749999999999999E-5</v>
      </c>
      <c r="E252" s="106" t="str">
        <f>TdC!G254</f>
        <v>data de MO - Implicito permuta</v>
      </c>
    </row>
    <row r="253" spans="1:5" x14ac:dyDescent="0.15">
      <c r="A253" s="107">
        <f>TdC!C255</f>
        <v>39195</v>
      </c>
      <c r="B253" s="106">
        <f>TdC!D255</f>
        <v>2007</v>
      </c>
      <c r="C253" s="106">
        <f>TdC!E255</f>
        <v>4</v>
      </c>
      <c r="D253" s="106">
        <f>TdC!F255</f>
        <v>3.7207894736842103E-5</v>
      </c>
      <c r="E253" s="106" t="str">
        <f>TdC!G255</f>
        <v>data de MO - Permuta Grafico</v>
      </c>
    </row>
    <row r="254" spans="1:5" x14ac:dyDescent="0.15">
      <c r="A254" s="107">
        <f>TdC!C256</f>
        <v>39196</v>
      </c>
      <c r="B254" s="106">
        <f>TdC!D256</f>
        <v>2007</v>
      </c>
      <c r="C254" s="106">
        <f>TdC!E256</f>
        <v>4</v>
      </c>
      <c r="D254" s="106">
        <f>TdC!F256</f>
        <v>3.8016666666666665E-5</v>
      </c>
      <c r="E254" s="106" t="str">
        <f>TdC!G256</f>
        <v>data de MO - Permuta Grafico</v>
      </c>
    </row>
    <row r="255" spans="1:5" x14ac:dyDescent="0.15">
      <c r="A255" s="107">
        <f>TdC!C257</f>
        <v>39197</v>
      </c>
      <c r="B255" s="106">
        <f>TdC!D257</f>
        <v>2007</v>
      </c>
      <c r="C255" s="106">
        <f>TdC!E257</f>
        <v>4</v>
      </c>
      <c r="D255" s="106">
        <f>TdC!F257</f>
        <v>3.7144444444444445E-5</v>
      </c>
      <c r="E255" s="106" t="str">
        <f>TdC!G257</f>
        <v>data de MO - Permuta Grafico</v>
      </c>
    </row>
    <row r="256" spans="1:5" x14ac:dyDescent="0.15">
      <c r="A256" s="107">
        <f>TdC!C258</f>
        <v>39198</v>
      </c>
      <c r="B256" s="106">
        <f>TdC!D258</f>
        <v>2007</v>
      </c>
      <c r="C256" s="106">
        <f>TdC!E258</f>
        <v>4</v>
      </c>
      <c r="D256" s="106">
        <f>TdC!F258</f>
        <v>3.7027272727272728E-5</v>
      </c>
      <c r="E256" s="106" t="str">
        <f>TdC!G258</f>
        <v>data de MO - Permuta Grafico</v>
      </c>
    </row>
    <row r="257" spans="1:5" x14ac:dyDescent="0.15">
      <c r="A257" s="107">
        <f>TdC!C259</f>
        <v>39199</v>
      </c>
      <c r="B257" s="106">
        <f>TdC!D259</f>
        <v>2007</v>
      </c>
      <c r="C257" s="106">
        <f>TdC!E259</f>
        <v>4</v>
      </c>
      <c r="D257" s="106">
        <f>TdC!F259</f>
        <v>3.7499999999999997E-5</v>
      </c>
      <c r="E257" s="106" t="str">
        <f>TdC!G259</f>
        <v>data de MO - Implicito permuta</v>
      </c>
    </row>
    <row r="258" spans="1:5" x14ac:dyDescent="0.15">
      <c r="A258" s="107">
        <f>TdC!C260</f>
        <v>39199</v>
      </c>
      <c r="B258" s="106">
        <f>TdC!D260</f>
        <v>2007</v>
      </c>
      <c r="C258" s="106">
        <f>TdC!E260</f>
        <v>4</v>
      </c>
      <c r="D258" s="106">
        <f>TdC!F260</f>
        <v>3.7589999999999998E-5</v>
      </c>
      <c r="E258" s="106" t="str">
        <f>TdC!G260</f>
        <v>data de MO - Permuta Grafico</v>
      </c>
    </row>
    <row r="259" spans="1:5" x14ac:dyDescent="0.15">
      <c r="A259" s="107">
        <f>TdC!C261</f>
        <v>39202</v>
      </c>
      <c r="B259" s="106">
        <f>TdC!D261</f>
        <v>2007</v>
      </c>
      <c r="C259" s="106">
        <f>TdC!E261</f>
        <v>4</v>
      </c>
      <c r="D259" s="106">
        <f>TdC!F261</f>
        <v>3.7947640000000005E-5</v>
      </c>
      <c r="E259" s="106" t="str">
        <f>TdC!G261</f>
        <v>data de MO - Permuta Grafico</v>
      </c>
    </row>
    <row r="260" spans="1:5" x14ac:dyDescent="0.15">
      <c r="A260" s="107">
        <f>TdC!C262</f>
        <v>39204</v>
      </c>
      <c r="B260" s="106">
        <f>TdC!D262</f>
        <v>2007</v>
      </c>
      <c r="C260" s="106">
        <f>TdC!E262</f>
        <v>5</v>
      </c>
      <c r="D260" s="106">
        <f>TdC!F262</f>
        <v>3.8090909090909088E-5</v>
      </c>
      <c r="E260" s="106" t="str">
        <f>TdC!G262</f>
        <v>data de MO - Permuta Grafico</v>
      </c>
    </row>
    <row r="261" spans="1:5" x14ac:dyDescent="0.15">
      <c r="A261" s="107">
        <f>TdC!C263</f>
        <v>39205</v>
      </c>
      <c r="B261" s="106">
        <f>TdC!D263</f>
        <v>2007</v>
      </c>
      <c r="C261" s="106">
        <f>TdC!E263</f>
        <v>5</v>
      </c>
      <c r="D261" s="106">
        <f>TdC!F263</f>
        <v>3.8430000000000003E-5</v>
      </c>
      <c r="E261" s="106" t="str">
        <f>TdC!G263</f>
        <v>data de MO - Permuta Grafico</v>
      </c>
    </row>
    <row r="262" spans="1:5" x14ac:dyDescent="0.15">
      <c r="A262" s="107">
        <f>TdC!C264</f>
        <v>39206</v>
      </c>
      <c r="B262" s="106">
        <f>TdC!D264</f>
        <v>2007</v>
      </c>
      <c r="C262" s="106">
        <f>TdC!E264</f>
        <v>5</v>
      </c>
      <c r="D262" s="106">
        <f>TdC!F264</f>
        <v>3.9418749999999999E-5</v>
      </c>
      <c r="E262" s="106" t="str">
        <f>TdC!G264</f>
        <v>data de MO - Permuta Grafico</v>
      </c>
    </row>
    <row r="263" spans="1:5" x14ac:dyDescent="0.15">
      <c r="A263" s="107">
        <f>TdC!C265</f>
        <v>39206</v>
      </c>
      <c r="B263" s="106">
        <f>TdC!D265</f>
        <v>2007</v>
      </c>
      <c r="C263" s="106">
        <f>TdC!E265</f>
        <v>5</v>
      </c>
      <c r="D263" s="106">
        <f>TdC!F265</f>
        <v>4.0000000000000003E-5</v>
      </c>
      <c r="E263" s="106" t="str">
        <f>TdC!G265</f>
        <v>data de MO - Implicito permuta</v>
      </c>
    </row>
    <row r="264" spans="1:5" x14ac:dyDescent="0.15">
      <c r="A264" s="107">
        <f>TdC!C266</f>
        <v>39209</v>
      </c>
      <c r="B264" s="106">
        <f>TdC!D266</f>
        <v>2007</v>
      </c>
      <c r="C264" s="106">
        <f>TdC!E266</f>
        <v>5</v>
      </c>
      <c r="D264" s="106">
        <f>TdC!F266</f>
        <v>4.0406250000000003E-5</v>
      </c>
      <c r="E264" s="106" t="str">
        <f>TdC!G266</f>
        <v>data de MO - Permuta Grafico</v>
      </c>
    </row>
    <row r="265" spans="1:5" x14ac:dyDescent="0.15">
      <c r="A265" s="107">
        <f>TdC!C267</f>
        <v>39210</v>
      </c>
      <c r="B265" s="106">
        <f>TdC!D267</f>
        <v>2007</v>
      </c>
      <c r="C265" s="106">
        <f>TdC!E267</f>
        <v>5</v>
      </c>
      <c r="D265" s="106">
        <f>TdC!F267</f>
        <v>4.0004999999999994E-5</v>
      </c>
      <c r="E265" s="106" t="str">
        <f>TdC!G267</f>
        <v>data de MO - Permuta Grafico</v>
      </c>
    </row>
    <row r="266" spans="1:5" x14ac:dyDescent="0.15">
      <c r="A266" s="107">
        <f>TdC!C268</f>
        <v>39211</v>
      </c>
      <c r="B266" s="106">
        <f>TdC!D268</f>
        <v>2007</v>
      </c>
      <c r="C266" s="106">
        <f>TdC!E268</f>
        <v>5</v>
      </c>
      <c r="D266" s="106">
        <f>TdC!F268</f>
        <v>3.9237499999999998E-5</v>
      </c>
      <c r="E266" s="106" t="str">
        <f>TdC!G268</f>
        <v>data de MO - Permuta Grafico</v>
      </c>
    </row>
    <row r="267" spans="1:5" x14ac:dyDescent="0.15">
      <c r="A267" s="107">
        <f>TdC!C269</f>
        <v>39212</v>
      </c>
      <c r="B267" s="106">
        <f>TdC!D269</f>
        <v>2007</v>
      </c>
      <c r="C267" s="106">
        <f>TdC!E269</f>
        <v>5</v>
      </c>
      <c r="D267" s="106">
        <f>TdC!F269</f>
        <v>3.9310000000000001E-5</v>
      </c>
      <c r="E267" s="106" t="str">
        <f>TdC!G269</f>
        <v>data de MO - Permuta Grafico</v>
      </c>
    </row>
    <row r="268" spans="1:5" x14ac:dyDescent="0.15">
      <c r="A268" s="107">
        <f>TdC!C270</f>
        <v>39213</v>
      </c>
      <c r="B268" s="106">
        <f>TdC!D270</f>
        <v>2007</v>
      </c>
      <c r="C268" s="106">
        <f>TdC!E270</f>
        <v>5</v>
      </c>
      <c r="D268" s="106">
        <f>TdC!F270</f>
        <v>3.9583333333333338E-5</v>
      </c>
      <c r="E268" s="106" t="str">
        <f>TdC!G270</f>
        <v>data de MO - Permuta Grafico</v>
      </c>
    </row>
    <row r="269" spans="1:5" x14ac:dyDescent="0.15">
      <c r="A269" s="107">
        <f>TdC!C271</f>
        <v>39213</v>
      </c>
      <c r="B269" s="106">
        <f>TdC!D271</f>
        <v>2007</v>
      </c>
      <c r="C269" s="106">
        <f>TdC!E271</f>
        <v>5</v>
      </c>
      <c r="D269" s="106">
        <f>TdC!F271</f>
        <v>3.9700000000000003E-5</v>
      </c>
      <c r="E269" s="106" t="str">
        <f>TdC!G271</f>
        <v>data de MO - Implicito permuta</v>
      </c>
    </row>
    <row r="270" spans="1:5" x14ac:dyDescent="0.15">
      <c r="A270" s="107">
        <f>TdC!C272</f>
        <v>39216</v>
      </c>
      <c r="B270" s="106">
        <f>TdC!D272</f>
        <v>2007</v>
      </c>
      <c r="C270" s="106">
        <f>TdC!E272</f>
        <v>5</v>
      </c>
      <c r="D270" s="106">
        <f>TdC!F272</f>
        <v>3.998571428571428E-5</v>
      </c>
      <c r="E270" s="106" t="str">
        <f>TdC!G272</f>
        <v>data de MO - Permuta Grafico</v>
      </c>
    </row>
    <row r="271" spans="1:5" x14ac:dyDescent="0.15">
      <c r="A271" s="107">
        <f>TdC!C273</f>
        <v>39217</v>
      </c>
      <c r="B271" s="106">
        <f>TdC!D273</f>
        <v>2007</v>
      </c>
      <c r="C271" s="106">
        <f>TdC!E273</f>
        <v>5</v>
      </c>
      <c r="D271" s="106">
        <f>TdC!F273</f>
        <v>4.0091666666666661E-5</v>
      </c>
      <c r="E271" s="106" t="str">
        <f>TdC!G273</f>
        <v>data de MO - Permuta Grafico</v>
      </c>
    </row>
    <row r="272" spans="1:5" x14ac:dyDescent="0.15">
      <c r="A272" s="107">
        <f>TdC!C274</f>
        <v>39218</v>
      </c>
      <c r="B272" s="106">
        <f>TdC!D274</f>
        <v>2007</v>
      </c>
      <c r="C272" s="106">
        <f>TdC!E274</f>
        <v>5</v>
      </c>
      <c r="D272" s="106">
        <f>TdC!F274</f>
        <v>4.0549999999999996E-5</v>
      </c>
      <c r="E272" s="106" t="str">
        <f>TdC!G274</f>
        <v>data de MO - Permuta Grafico</v>
      </c>
    </row>
    <row r="273" spans="1:5" x14ac:dyDescent="0.15">
      <c r="A273" s="107">
        <f>TdC!C275</f>
        <v>39219</v>
      </c>
      <c r="B273" s="106">
        <f>TdC!D275</f>
        <v>2007</v>
      </c>
      <c r="C273" s="106">
        <f>TdC!E275</f>
        <v>5</v>
      </c>
      <c r="D273" s="106">
        <f>TdC!F275</f>
        <v>4.0781249999999999E-5</v>
      </c>
      <c r="E273" s="106" t="str">
        <f>TdC!G275</f>
        <v>data de MO - Permuta Grafico</v>
      </c>
    </row>
    <row r="274" spans="1:5" x14ac:dyDescent="0.15">
      <c r="A274" s="107">
        <f>TdC!C276</f>
        <v>39220</v>
      </c>
      <c r="B274" s="106">
        <f>TdC!D276</f>
        <v>2007</v>
      </c>
      <c r="C274" s="106">
        <f>TdC!E276</f>
        <v>5</v>
      </c>
      <c r="D274" s="106">
        <f>TdC!F276</f>
        <v>4.155E-5</v>
      </c>
      <c r="E274" s="106" t="str">
        <f>TdC!G276</f>
        <v>data de MO - Permuta Grafico</v>
      </c>
    </row>
    <row r="275" spans="1:5" x14ac:dyDescent="0.15">
      <c r="A275" s="107">
        <f>TdC!C277</f>
        <v>39224</v>
      </c>
      <c r="B275" s="106">
        <f>TdC!D277</f>
        <v>2007</v>
      </c>
      <c r="C275" s="106">
        <f>TdC!E277</f>
        <v>5</v>
      </c>
      <c r="D275" s="106">
        <f>TdC!F277</f>
        <v>4.178571428571429E-5</v>
      </c>
      <c r="E275" s="106" t="str">
        <f>TdC!G277</f>
        <v>data de MO - Permuta Grafico</v>
      </c>
    </row>
    <row r="276" spans="1:5" x14ac:dyDescent="0.15">
      <c r="A276" s="107">
        <f>TdC!C278</f>
        <v>39225</v>
      </c>
      <c r="B276" s="106">
        <f>TdC!D278</f>
        <v>2007</v>
      </c>
      <c r="C276" s="106">
        <f>TdC!E278</f>
        <v>5</v>
      </c>
      <c r="D276" s="106">
        <f>TdC!F278</f>
        <v>4.175833333333333E-5</v>
      </c>
      <c r="E276" s="106" t="str">
        <f>TdC!G278</f>
        <v>data de MO - Permuta Grafico</v>
      </c>
    </row>
    <row r="277" spans="1:5" x14ac:dyDescent="0.15">
      <c r="A277" s="107">
        <f>TdC!C279</f>
        <v>39226</v>
      </c>
      <c r="B277" s="106">
        <f>TdC!D279</f>
        <v>2007</v>
      </c>
      <c r="C277" s="106">
        <f>TdC!E279</f>
        <v>5</v>
      </c>
      <c r="D277" s="106">
        <f>TdC!F279</f>
        <v>4.1600000000000002E-5</v>
      </c>
      <c r="E277" s="106" t="str">
        <f>TdC!G279</f>
        <v>data de MO - Permuta Grafico</v>
      </c>
    </row>
    <row r="278" spans="1:5" x14ac:dyDescent="0.15">
      <c r="A278" s="107">
        <f>TdC!C280</f>
        <v>39227</v>
      </c>
      <c r="B278" s="106">
        <f>TdC!D280</f>
        <v>2007</v>
      </c>
      <c r="C278" s="106">
        <f>TdC!E280</f>
        <v>5</v>
      </c>
      <c r="D278" s="106">
        <f>TdC!F280</f>
        <v>4.0811111111111115E-5</v>
      </c>
      <c r="E278" s="106" t="str">
        <f>TdC!G280</f>
        <v>data de MO - Permuta Grafico</v>
      </c>
    </row>
    <row r="279" spans="1:5" x14ac:dyDescent="0.15">
      <c r="A279" s="107">
        <f>TdC!C281</f>
        <v>39230</v>
      </c>
      <c r="B279" s="106">
        <f>TdC!D281</f>
        <v>2007</v>
      </c>
      <c r="C279" s="106">
        <f>TdC!E281</f>
        <v>5</v>
      </c>
      <c r="D279" s="106">
        <f>TdC!F281</f>
        <v>4.0750000000000001E-5</v>
      </c>
      <c r="E279" s="106" t="str">
        <f>TdC!G281</f>
        <v>data de MO - Permuta Grafico</v>
      </c>
    </row>
    <row r="280" spans="1:5" x14ac:dyDescent="0.15">
      <c r="A280" s="107">
        <f>TdC!C282</f>
        <v>39231</v>
      </c>
      <c r="B280" s="106">
        <f>TdC!D282</f>
        <v>2007</v>
      </c>
      <c r="C280" s="106">
        <f>TdC!E282</f>
        <v>5</v>
      </c>
      <c r="D280" s="106">
        <f>TdC!F282</f>
        <v>4.0983333333333324E-5</v>
      </c>
      <c r="E280" s="106" t="str">
        <f>TdC!G282</f>
        <v>data de MO - Permuta Grafico</v>
      </c>
    </row>
    <row r="281" spans="1:5" x14ac:dyDescent="0.15">
      <c r="A281" s="107">
        <f>TdC!C283</f>
        <v>39232</v>
      </c>
      <c r="B281" s="106">
        <f>TdC!D283</f>
        <v>2007</v>
      </c>
      <c r="C281" s="106">
        <f>TdC!E283</f>
        <v>5</v>
      </c>
      <c r="D281" s="106">
        <f>TdC!F283</f>
        <v>4.1120833333333328E-5</v>
      </c>
      <c r="E281" s="106" t="str">
        <f>TdC!G283</f>
        <v>data de MO - Permuta Grafico</v>
      </c>
    </row>
    <row r="282" spans="1:5" x14ac:dyDescent="0.15">
      <c r="A282" s="107">
        <f>TdC!C284</f>
        <v>39233</v>
      </c>
      <c r="B282" s="106">
        <f>TdC!D284</f>
        <v>2007</v>
      </c>
      <c r="C282" s="106">
        <f>TdC!E284</f>
        <v>5</v>
      </c>
      <c r="D282" s="106">
        <f>TdC!F284</f>
        <v>4.077222222222222E-5</v>
      </c>
      <c r="E282" s="106" t="str">
        <f>TdC!G284</f>
        <v>data de MO - Permuta Grafico</v>
      </c>
    </row>
    <row r="283" spans="1:5" x14ac:dyDescent="0.15">
      <c r="A283" s="107">
        <f>TdC!C285</f>
        <v>39234</v>
      </c>
      <c r="B283" s="106">
        <f>TdC!D285</f>
        <v>2007</v>
      </c>
      <c r="C283" s="106">
        <f>TdC!E285</f>
        <v>6</v>
      </c>
      <c r="D283" s="106">
        <f>TdC!F285</f>
        <v>4.0985714285714291E-5</v>
      </c>
      <c r="E283" s="106" t="str">
        <f>TdC!G285</f>
        <v>data de MO - Permuta Grafico</v>
      </c>
    </row>
    <row r="284" spans="1:5" x14ac:dyDescent="0.15">
      <c r="A284" s="107">
        <f>TdC!C286</f>
        <v>39237</v>
      </c>
      <c r="B284" s="106">
        <f>TdC!D286</f>
        <v>2007</v>
      </c>
      <c r="C284" s="106">
        <f>TdC!E286</f>
        <v>6</v>
      </c>
      <c r="D284" s="106">
        <f>TdC!F286</f>
        <v>4.1215000000000004E-5</v>
      </c>
      <c r="E284" s="106" t="str">
        <f>TdC!G286</f>
        <v>data de MO - Permuta Grafico</v>
      </c>
    </row>
    <row r="285" spans="1:5" x14ac:dyDescent="0.15">
      <c r="A285" s="107">
        <f>TdC!C287</f>
        <v>39238</v>
      </c>
      <c r="B285" s="106">
        <f>TdC!D287</f>
        <v>2007</v>
      </c>
      <c r="C285" s="106">
        <f>TdC!E287</f>
        <v>6</v>
      </c>
      <c r="D285" s="106">
        <f>TdC!F287</f>
        <v>4.1111250000000004E-5</v>
      </c>
      <c r="E285" s="106" t="str">
        <f>TdC!G287</f>
        <v>data de MO - Permuta Grafico</v>
      </c>
    </row>
    <row r="286" spans="1:5" x14ac:dyDescent="0.15">
      <c r="A286" s="107">
        <f>TdC!C288</f>
        <v>39239</v>
      </c>
      <c r="B286" s="106">
        <f>TdC!D288</f>
        <v>2007</v>
      </c>
      <c r="C286" s="106">
        <f>TdC!E288</f>
        <v>6</v>
      </c>
      <c r="D286" s="106">
        <f>TdC!F288</f>
        <v>4.1100000000000003E-5</v>
      </c>
      <c r="E286" s="106" t="str">
        <f>TdC!G288</f>
        <v>data de MO - Permuta Grafico</v>
      </c>
    </row>
    <row r="287" spans="1:5" x14ac:dyDescent="0.15">
      <c r="A287" s="107">
        <f>TdC!C289</f>
        <v>39240</v>
      </c>
      <c r="B287" s="106">
        <f>TdC!D289</f>
        <v>2007</v>
      </c>
      <c r="C287" s="106">
        <f>TdC!E289</f>
        <v>6</v>
      </c>
      <c r="D287" s="106">
        <f>TdC!F289</f>
        <v>4.1155000000000002E-5</v>
      </c>
      <c r="E287" s="106" t="str">
        <f>TdC!G289</f>
        <v>data de MO - Permuta Grafico</v>
      </c>
    </row>
    <row r="288" spans="1:5" x14ac:dyDescent="0.15">
      <c r="A288" s="107">
        <f>TdC!C290</f>
        <v>39241</v>
      </c>
      <c r="B288" s="106">
        <f>TdC!D290</f>
        <v>2007</v>
      </c>
      <c r="C288" s="106">
        <f>TdC!E290</f>
        <v>6</v>
      </c>
      <c r="D288" s="106">
        <f>TdC!F290</f>
        <v>4.1433333333333329E-5</v>
      </c>
      <c r="E288" s="106" t="str">
        <f>TdC!G290</f>
        <v>data de MO - Permuta Grafico</v>
      </c>
    </row>
    <row r="289" spans="1:5" x14ac:dyDescent="0.15">
      <c r="A289" s="107">
        <f>TdC!C291</f>
        <v>39245</v>
      </c>
      <c r="B289" s="106">
        <f>TdC!D291</f>
        <v>2007</v>
      </c>
      <c r="C289" s="106">
        <f>TdC!E291</f>
        <v>6</v>
      </c>
      <c r="D289" s="106">
        <f>TdC!F291</f>
        <v>4.1571666666666667E-5</v>
      </c>
      <c r="E289" s="106" t="str">
        <f>TdC!G291</f>
        <v>data de MO - Permuta Grafico</v>
      </c>
    </row>
    <row r="290" spans="1:5" x14ac:dyDescent="0.15">
      <c r="A290" s="107">
        <f>TdC!C292</f>
        <v>39246</v>
      </c>
      <c r="B290" s="106">
        <f>TdC!D292</f>
        <v>2007</v>
      </c>
      <c r="C290" s="106">
        <f>TdC!E292</f>
        <v>6</v>
      </c>
      <c r="D290" s="106">
        <f>TdC!F292</f>
        <v>4.2048680000000001E-5</v>
      </c>
      <c r="E290" s="106" t="str">
        <f>TdC!G292</f>
        <v>data de MO - Permuta Grafico</v>
      </c>
    </row>
    <row r="291" spans="1:5" x14ac:dyDescent="0.15">
      <c r="A291" s="107">
        <f>TdC!C293</f>
        <v>39247</v>
      </c>
      <c r="B291" s="106">
        <f>TdC!D293</f>
        <v>2007</v>
      </c>
      <c r="C291" s="106">
        <f>TdC!E293</f>
        <v>6</v>
      </c>
      <c r="D291" s="106">
        <f>TdC!F293</f>
        <v>4.2771428571428564E-5</v>
      </c>
      <c r="E291" s="106" t="str">
        <f>TdC!G293</f>
        <v>data de MO - Permuta Grafico</v>
      </c>
    </row>
    <row r="292" spans="1:5" x14ac:dyDescent="0.15">
      <c r="A292" s="107">
        <f>TdC!C294</f>
        <v>39248</v>
      </c>
      <c r="B292" s="106">
        <f>TdC!D294</f>
        <v>2007</v>
      </c>
      <c r="C292" s="106">
        <f>TdC!E294</f>
        <v>6</v>
      </c>
      <c r="D292" s="106">
        <f>TdC!F294</f>
        <v>4.2787499999999996E-5</v>
      </c>
      <c r="E292" s="106" t="str">
        <f>TdC!G294</f>
        <v>data de MO - Permuta Grafico</v>
      </c>
    </row>
    <row r="293" spans="1:5" x14ac:dyDescent="0.15">
      <c r="A293" s="107">
        <f>TdC!C295</f>
        <v>39251</v>
      </c>
      <c r="B293" s="106">
        <f>TdC!D295</f>
        <v>2007</v>
      </c>
      <c r="C293" s="106">
        <f>TdC!E295</f>
        <v>6</v>
      </c>
      <c r="D293" s="106">
        <f>TdC!F295</f>
        <v>4.3015000000000001E-5</v>
      </c>
      <c r="E293" s="106" t="str">
        <f>TdC!G295</f>
        <v>data de MO - Permuta Grafico</v>
      </c>
    </row>
    <row r="294" spans="1:5" x14ac:dyDescent="0.15">
      <c r="A294" s="107">
        <f>TdC!C296</f>
        <v>39252</v>
      </c>
      <c r="B294" s="106">
        <f>TdC!D296</f>
        <v>2007</v>
      </c>
      <c r="C294" s="106">
        <f>TdC!E296</f>
        <v>6</v>
      </c>
      <c r="D294" s="106">
        <f>TdC!F296</f>
        <v>4.2922222222222225E-5</v>
      </c>
      <c r="E294" s="106" t="str">
        <f>TdC!G296</f>
        <v>data de MO - Permuta Grafico</v>
      </c>
    </row>
    <row r="295" spans="1:5" x14ac:dyDescent="0.15">
      <c r="A295" s="107">
        <f>TdC!C297</f>
        <v>39253</v>
      </c>
      <c r="B295" s="106">
        <f>TdC!D297</f>
        <v>2007</v>
      </c>
      <c r="C295" s="106">
        <f>TdC!E297</f>
        <v>6</v>
      </c>
      <c r="D295" s="106">
        <f>TdC!F297</f>
        <v>4.3075000000000003E-5</v>
      </c>
      <c r="E295" s="106" t="str">
        <f>TdC!G297</f>
        <v>data de MO - Permuta Grafico</v>
      </c>
    </row>
    <row r="296" spans="1:5" x14ac:dyDescent="0.15">
      <c r="A296" s="107">
        <f>TdC!C298</f>
        <v>39254</v>
      </c>
      <c r="B296" s="106">
        <f>TdC!D298</f>
        <v>2007</v>
      </c>
      <c r="C296" s="106">
        <f>TdC!E298</f>
        <v>6</v>
      </c>
      <c r="D296" s="106">
        <f>TdC!F298</f>
        <v>4.3343749999999993E-5</v>
      </c>
      <c r="E296" s="106" t="str">
        <f>TdC!G298</f>
        <v>data de MO - Permuta Grafico</v>
      </c>
    </row>
    <row r="297" spans="1:5" x14ac:dyDescent="0.15">
      <c r="A297" s="107">
        <f>TdC!C299</f>
        <v>39255</v>
      </c>
      <c r="B297" s="106">
        <f>TdC!D299</f>
        <v>2007</v>
      </c>
      <c r="C297" s="106">
        <f>TdC!E299</f>
        <v>6</v>
      </c>
      <c r="D297" s="106">
        <f>TdC!F299</f>
        <v>4.2512499999999997E-5</v>
      </c>
      <c r="E297" s="106" t="str">
        <f>TdC!G299</f>
        <v>data de MO - Permuta Grafico</v>
      </c>
    </row>
    <row r="298" spans="1:5" x14ac:dyDescent="0.15">
      <c r="A298" s="107">
        <f>TdC!C300</f>
        <v>39258</v>
      </c>
      <c r="B298" s="106">
        <f>TdC!D300</f>
        <v>2007</v>
      </c>
      <c r="C298" s="106">
        <f>TdC!E300</f>
        <v>6</v>
      </c>
      <c r="D298" s="106">
        <f>TdC!F300</f>
        <v>4.2312499999999998E-5</v>
      </c>
      <c r="E298" s="106" t="str">
        <f>TdC!G300</f>
        <v>data de MO - Permuta Grafico</v>
      </c>
    </row>
    <row r="299" spans="1:5" x14ac:dyDescent="0.15">
      <c r="A299" s="107">
        <f>TdC!C301</f>
        <v>39259</v>
      </c>
      <c r="B299" s="106">
        <f>TdC!D301</f>
        <v>2007</v>
      </c>
      <c r="C299" s="106">
        <f>TdC!E301</f>
        <v>6</v>
      </c>
      <c r="D299" s="106">
        <f>TdC!F301</f>
        <v>4.1532000000000001E-5</v>
      </c>
      <c r="E299" s="106" t="str">
        <f>TdC!G301</f>
        <v>data de MO - Permuta Grafico</v>
      </c>
    </row>
    <row r="300" spans="1:5" x14ac:dyDescent="0.15">
      <c r="A300" s="107">
        <f>TdC!C302</f>
        <v>39260</v>
      </c>
      <c r="B300" s="106">
        <f>TdC!D302</f>
        <v>2007</v>
      </c>
      <c r="C300" s="106">
        <f>TdC!E302</f>
        <v>6</v>
      </c>
      <c r="D300" s="106">
        <f>TdC!F302</f>
        <v>4.1786363636363638E-5</v>
      </c>
      <c r="E300" s="106" t="str">
        <f>TdC!G302</f>
        <v>data de MO - Permuta Grafico</v>
      </c>
    </row>
    <row r="301" spans="1:5" x14ac:dyDescent="0.15">
      <c r="A301" s="107">
        <f>TdC!C303</f>
        <v>39261</v>
      </c>
      <c r="B301" s="106">
        <f>TdC!D303</f>
        <v>2007</v>
      </c>
      <c r="C301" s="106">
        <f>TdC!E303</f>
        <v>6</v>
      </c>
      <c r="D301" s="106">
        <f>TdC!F303</f>
        <v>4.1035714285714285E-5</v>
      </c>
      <c r="E301" s="106" t="str">
        <f>TdC!G303</f>
        <v>data de MO - Permuta Grafico</v>
      </c>
    </row>
    <row r="302" spans="1:5" x14ac:dyDescent="0.15">
      <c r="A302" s="107">
        <f>TdC!C304</f>
        <v>39262</v>
      </c>
      <c r="B302" s="106">
        <f>TdC!D304</f>
        <v>2007</v>
      </c>
      <c r="C302" s="106">
        <f>TdC!E304</f>
        <v>6</v>
      </c>
      <c r="D302" s="106">
        <f>TdC!F304</f>
        <v>4.0849999999999997E-5</v>
      </c>
      <c r="E302" s="106" t="str">
        <f>TdC!G304</f>
        <v>data de MO - Permuta Grafico</v>
      </c>
    </row>
    <row r="303" spans="1:5" x14ac:dyDescent="0.15">
      <c r="A303" s="107">
        <f>TdC!C305</f>
        <v>39266</v>
      </c>
      <c r="B303" s="106">
        <f>TdC!D305</f>
        <v>2007</v>
      </c>
      <c r="C303" s="106">
        <f>TdC!E305</f>
        <v>7</v>
      </c>
      <c r="D303" s="106">
        <f>TdC!F305</f>
        <v>4.125E-5</v>
      </c>
      <c r="E303" s="106" t="str">
        <f>TdC!G305</f>
        <v>data de MO - Permuta Grafico</v>
      </c>
    </row>
    <row r="304" spans="1:5" x14ac:dyDescent="0.15">
      <c r="A304" s="107">
        <f>TdC!C306</f>
        <v>39267</v>
      </c>
      <c r="B304" s="106">
        <f>TdC!D306</f>
        <v>2007</v>
      </c>
      <c r="C304" s="106">
        <f>TdC!E306</f>
        <v>7</v>
      </c>
      <c r="D304" s="106">
        <f>TdC!F306</f>
        <v>4.1195000000000001E-5</v>
      </c>
      <c r="E304" s="106" t="str">
        <f>TdC!G306</f>
        <v>data de MO - Permuta Grafico</v>
      </c>
    </row>
    <row r="305" spans="1:5" x14ac:dyDescent="0.15">
      <c r="A305" s="107">
        <f>TdC!C307</f>
        <v>39269</v>
      </c>
      <c r="B305" s="106">
        <f>TdC!D307</f>
        <v>2007</v>
      </c>
      <c r="C305" s="106">
        <f>TdC!E307</f>
        <v>7</v>
      </c>
      <c r="D305" s="106">
        <f>TdC!F307</f>
        <v>4.0899999999999998E-5</v>
      </c>
      <c r="E305" s="106" t="str">
        <f>TdC!G307</f>
        <v>data de MO - Permuta Grafico</v>
      </c>
    </row>
    <row r="306" spans="1:5" x14ac:dyDescent="0.15">
      <c r="A306" s="107">
        <f>TdC!C308</f>
        <v>39272</v>
      </c>
      <c r="B306" s="106">
        <f>TdC!D308</f>
        <v>2007</v>
      </c>
      <c r="C306" s="106">
        <f>TdC!E308</f>
        <v>7</v>
      </c>
      <c r="D306" s="106">
        <f>TdC!F308</f>
        <v>4.1070000000000005E-5</v>
      </c>
      <c r="E306" s="106" t="str">
        <f>TdC!G308</f>
        <v>data de MO - Permuta Grafico</v>
      </c>
    </row>
    <row r="307" spans="1:5" x14ac:dyDescent="0.15">
      <c r="A307" s="107">
        <f>TdC!C309</f>
        <v>39273</v>
      </c>
      <c r="B307" s="106">
        <f>TdC!D309</f>
        <v>2007</v>
      </c>
      <c r="C307" s="106">
        <f>TdC!E309</f>
        <v>7</v>
      </c>
      <c r="D307" s="106">
        <f>TdC!F309</f>
        <v>4.1296874999999999E-5</v>
      </c>
      <c r="E307" s="106" t="str">
        <f>TdC!G309</f>
        <v>data de MO - Permuta Grafico</v>
      </c>
    </row>
    <row r="308" spans="1:5" x14ac:dyDescent="0.15">
      <c r="A308" s="107">
        <f>TdC!C310</f>
        <v>39274</v>
      </c>
      <c r="B308" s="106">
        <f>TdC!D310</f>
        <v>2007</v>
      </c>
      <c r="C308" s="106">
        <f>TdC!E310</f>
        <v>7</v>
      </c>
      <c r="D308" s="106">
        <f>TdC!F310</f>
        <v>4.1478571428571431E-5</v>
      </c>
      <c r="E308" s="106" t="str">
        <f>TdC!G310</f>
        <v>data de MO - Permuta Grafico</v>
      </c>
    </row>
    <row r="309" spans="1:5" x14ac:dyDescent="0.15">
      <c r="A309" s="107">
        <f>TdC!C311</f>
        <v>39275</v>
      </c>
      <c r="B309" s="106">
        <f>TdC!D311</f>
        <v>2007</v>
      </c>
      <c r="C309" s="106">
        <f>TdC!E311</f>
        <v>7</v>
      </c>
      <c r="D309" s="106">
        <f>TdC!F311</f>
        <v>4.175714285714285E-5</v>
      </c>
      <c r="E309" s="106" t="str">
        <f>TdC!G311</f>
        <v>data de MO - Permuta Grafico</v>
      </c>
    </row>
    <row r="310" spans="1:5" x14ac:dyDescent="0.15">
      <c r="A310" s="107">
        <f>TdC!C312</f>
        <v>39276</v>
      </c>
      <c r="B310" s="106">
        <f>TdC!D312</f>
        <v>2007</v>
      </c>
      <c r="C310" s="106">
        <f>TdC!E312</f>
        <v>7</v>
      </c>
      <c r="D310" s="106">
        <f>TdC!F312</f>
        <v>4.1749999999999998E-5</v>
      </c>
      <c r="E310" s="106" t="str">
        <f>TdC!G312</f>
        <v>data de MO - Permuta Grafico</v>
      </c>
    </row>
    <row r="311" spans="1:5" x14ac:dyDescent="0.15">
      <c r="A311" s="107">
        <f>TdC!C313</f>
        <v>39279</v>
      </c>
      <c r="B311" s="106">
        <f>TdC!D313</f>
        <v>2007</v>
      </c>
      <c r="C311" s="106">
        <f>TdC!E313</f>
        <v>7</v>
      </c>
      <c r="D311" s="106">
        <f>TdC!F313</f>
        <v>4.2000000000000004E-5</v>
      </c>
      <c r="E311" s="106" t="str">
        <f>TdC!G313</f>
        <v>data de MO - Permuta Grafico</v>
      </c>
    </row>
    <row r="312" spans="1:5" x14ac:dyDescent="0.15">
      <c r="A312" s="107">
        <f>TdC!C314</f>
        <v>39280</v>
      </c>
      <c r="B312" s="106">
        <f>TdC!D314</f>
        <v>2007</v>
      </c>
      <c r="C312" s="106">
        <f>TdC!E314</f>
        <v>7</v>
      </c>
      <c r="D312" s="106">
        <f>TdC!F314</f>
        <v>4.2133333333333332E-5</v>
      </c>
      <c r="E312" s="106" t="str">
        <f>TdC!G314</f>
        <v>data de MO - Permuta Grafico</v>
      </c>
    </row>
    <row r="313" spans="1:5" x14ac:dyDescent="0.15">
      <c r="A313" s="107">
        <f>TdC!C315</f>
        <v>39281</v>
      </c>
      <c r="B313" s="106">
        <f>TdC!D315</f>
        <v>2007</v>
      </c>
      <c r="C313" s="106">
        <f>TdC!E315</f>
        <v>7</v>
      </c>
      <c r="D313" s="106">
        <f>TdC!F315</f>
        <v>4.1906249999999999E-5</v>
      </c>
      <c r="E313" s="106" t="str">
        <f>TdC!G315</f>
        <v>data de MO - Permuta Grafico</v>
      </c>
    </row>
    <row r="314" spans="1:5" x14ac:dyDescent="0.15">
      <c r="A314" s="107">
        <f>TdC!C316</f>
        <v>39282</v>
      </c>
      <c r="B314" s="106">
        <f>TdC!D316</f>
        <v>2007</v>
      </c>
      <c r="C314" s="106">
        <f>TdC!E316</f>
        <v>7</v>
      </c>
      <c r="D314" s="106">
        <f>TdC!F316</f>
        <v>4.1675000000000003E-5</v>
      </c>
      <c r="E314" s="106" t="str">
        <f>TdC!G316</f>
        <v>data de MO - Permuta Grafico</v>
      </c>
    </row>
    <row r="315" spans="1:5" x14ac:dyDescent="0.15">
      <c r="A315" s="107">
        <f>TdC!C317</f>
        <v>39283</v>
      </c>
      <c r="B315" s="106">
        <f>TdC!D317</f>
        <v>2007</v>
      </c>
      <c r="C315" s="106">
        <f>TdC!E317</f>
        <v>7</v>
      </c>
      <c r="D315" s="106">
        <f>TdC!F317</f>
        <v>4.1604999999999999E-5</v>
      </c>
      <c r="E315" s="106" t="str">
        <f>TdC!G317</f>
        <v>data de MO - Permuta Grafico</v>
      </c>
    </row>
    <row r="316" spans="1:5" x14ac:dyDescent="0.15">
      <c r="A316" s="107">
        <f>TdC!C318</f>
        <v>39286</v>
      </c>
      <c r="B316" s="106">
        <f>TdC!D318</f>
        <v>2007</v>
      </c>
      <c r="C316" s="106">
        <f>TdC!E318</f>
        <v>7</v>
      </c>
      <c r="D316" s="106">
        <f>TdC!F318</f>
        <v>4.1721428571428572E-5</v>
      </c>
      <c r="E316" s="106" t="str">
        <f>TdC!G318</f>
        <v>data de MO - Permuta Grafico</v>
      </c>
    </row>
    <row r="317" spans="1:5" x14ac:dyDescent="0.15">
      <c r="A317" s="107">
        <f>TdC!C319</f>
        <v>39288</v>
      </c>
      <c r="B317" s="106">
        <f>TdC!D319</f>
        <v>2007</v>
      </c>
      <c r="C317" s="106">
        <f>TdC!E319</f>
        <v>7</v>
      </c>
      <c r="D317" s="106">
        <f>TdC!F319</f>
        <v>4.2061764705882353E-5</v>
      </c>
      <c r="E317" s="106" t="str">
        <f>TdC!G319</f>
        <v>data de MO - Permuta Grafico</v>
      </c>
    </row>
    <row r="318" spans="1:5" x14ac:dyDescent="0.15">
      <c r="A318" s="107">
        <f>TdC!C320</f>
        <v>39289</v>
      </c>
      <c r="B318" s="106">
        <f>TdC!D320</f>
        <v>2007</v>
      </c>
      <c r="C318" s="106">
        <f>TdC!E320</f>
        <v>7</v>
      </c>
      <c r="D318" s="106">
        <f>TdC!F320</f>
        <v>4.2590000000000004E-5</v>
      </c>
      <c r="E318" s="106" t="str">
        <f>TdC!G320</f>
        <v>data de MO - Permuta Grafico</v>
      </c>
    </row>
    <row r="319" spans="1:5" x14ac:dyDescent="0.15">
      <c r="A319" s="107">
        <f>TdC!C321</f>
        <v>39290</v>
      </c>
      <c r="B319" s="106">
        <f>TdC!D321</f>
        <v>2007</v>
      </c>
      <c r="C319" s="106">
        <f>TdC!E321</f>
        <v>7</v>
      </c>
      <c r="D319" s="106">
        <f>TdC!F321</f>
        <v>4.2744444444444446E-5</v>
      </c>
      <c r="E319" s="106" t="str">
        <f>TdC!G321</f>
        <v>data de MO - Permuta Grafico</v>
      </c>
    </row>
    <row r="320" spans="1:5" x14ac:dyDescent="0.15">
      <c r="A320" s="107">
        <f>TdC!C322</f>
        <v>39293</v>
      </c>
      <c r="B320" s="106">
        <f>TdC!D322</f>
        <v>2007</v>
      </c>
      <c r="C320" s="106">
        <f>TdC!E322</f>
        <v>7</v>
      </c>
      <c r="D320" s="106">
        <f>TdC!F322</f>
        <v>4.3300000000000002E-5</v>
      </c>
      <c r="E320" s="106" t="str">
        <f>TdC!G322</f>
        <v>data de MO - Permuta Grafico</v>
      </c>
    </row>
    <row r="321" spans="1:5" x14ac:dyDescent="0.15">
      <c r="A321" s="107">
        <f>TdC!C323</f>
        <v>39294</v>
      </c>
      <c r="B321" s="106">
        <f>TdC!D323</f>
        <v>2007</v>
      </c>
      <c r="C321" s="106">
        <f>TdC!E323</f>
        <v>7</v>
      </c>
      <c r="D321" s="106">
        <f>TdC!F323</f>
        <v>4.3571875E-5</v>
      </c>
      <c r="E321" s="106" t="str">
        <f>TdC!G323</f>
        <v>data de MO - Permuta Grafico</v>
      </c>
    </row>
    <row r="322" spans="1:5" x14ac:dyDescent="0.15">
      <c r="A322" s="107">
        <f>TdC!C324</f>
        <v>39295</v>
      </c>
      <c r="B322" s="106">
        <f>TdC!D324</f>
        <v>2007</v>
      </c>
      <c r="C322" s="106">
        <f>TdC!E324</f>
        <v>8</v>
      </c>
      <c r="D322" s="106">
        <f>TdC!F324</f>
        <v>4.4124999999999995E-5</v>
      </c>
      <c r="E322" s="106" t="str">
        <f>TdC!G324</f>
        <v>data de MO - Permuta Grafico</v>
      </c>
    </row>
    <row r="323" spans="1:5" x14ac:dyDescent="0.15">
      <c r="A323" s="107">
        <f>TdC!C325</f>
        <v>39296</v>
      </c>
      <c r="B323" s="106">
        <f>TdC!D325</f>
        <v>2007</v>
      </c>
      <c r="C323" s="106">
        <f>TdC!E325</f>
        <v>8</v>
      </c>
      <c r="D323" s="106">
        <f>TdC!F325</f>
        <v>4.3462500000000006E-5</v>
      </c>
      <c r="E323" s="106" t="str">
        <f>TdC!G325</f>
        <v>data de MO - Permuta Grafico</v>
      </c>
    </row>
    <row r="324" spans="1:5" x14ac:dyDescent="0.15">
      <c r="A324" s="107">
        <f>TdC!C326</f>
        <v>39297</v>
      </c>
      <c r="B324" s="106">
        <f>TdC!D326</f>
        <v>2007</v>
      </c>
      <c r="C324" s="106">
        <f>TdC!E326</f>
        <v>8</v>
      </c>
      <c r="D324" s="106">
        <f>TdC!F326</f>
        <v>4.282857142857143E-5</v>
      </c>
      <c r="E324" s="106" t="str">
        <f>TdC!G326</f>
        <v>data de MO - Permuta Grafico</v>
      </c>
    </row>
    <row r="325" spans="1:5" x14ac:dyDescent="0.15">
      <c r="A325" s="107">
        <f>TdC!C327</f>
        <v>39300</v>
      </c>
      <c r="B325" s="106">
        <f>TdC!D327</f>
        <v>2007</v>
      </c>
      <c r="C325" s="106">
        <f>TdC!E327</f>
        <v>8</v>
      </c>
      <c r="D325" s="106">
        <f>TdC!F327</f>
        <v>4.3085714285714288E-5</v>
      </c>
      <c r="E325" s="106" t="str">
        <f>TdC!G327</f>
        <v>data de MO - Permuta Grafico</v>
      </c>
    </row>
    <row r="326" spans="1:5" x14ac:dyDescent="0.15">
      <c r="A326" s="107">
        <f>TdC!C328</f>
        <v>39301</v>
      </c>
      <c r="B326" s="106">
        <f>TdC!D328</f>
        <v>2007</v>
      </c>
      <c r="C326" s="106">
        <f>TdC!E328</f>
        <v>8</v>
      </c>
      <c r="D326" s="106">
        <f>TdC!F328</f>
        <v>4.2843750000000001E-5</v>
      </c>
      <c r="E326" s="106" t="str">
        <f>TdC!G328</f>
        <v>data de MO - Permuta Grafico</v>
      </c>
    </row>
    <row r="327" spans="1:5" x14ac:dyDescent="0.15">
      <c r="A327" s="107">
        <f>TdC!C329</f>
        <v>39302</v>
      </c>
      <c r="B327" s="106">
        <f>TdC!D329</f>
        <v>2007</v>
      </c>
      <c r="C327" s="106">
        <f>TdC!E329</f>
        <v>8</v>
      </c>
      <c r="D327" s="106">
        <f>TdC!F329</f>
        <v>4.2859999999999993E-5</v>
      </c>
      <c r="E327" s="106" t="str">
        <f>TdC!G329</f>
        <v>data de MO - Permuta Grafico</v>
      </c>
    </row>
    <row r="328" spans="1:5" x14ac:dyDescent="0.15">
      <c r="A328" s="107">
        <f>TdC!C330</f>
        <v>39303</v>
      </c>
      <c r="B328" s="106">
        <f>TdC!D330</f>
        <v>2007</v>
      </c>
      <c r="C328" s="106">
        <f>TdC!E330</f>
        <v>8</v>
      </c>
      <c r="D328" s="106">
        <f>TdC!F330</f>
        <v>4.2953999999999996E-5</v>
      </c>
      <c r="E328" s="106" t="str">
        <f>TdC!G330</f>
        <v>data de MO - Permuta Grafico</v>
      </c>
    </row>
    <row r="329" spans="1:5" x14ac:dyDescent="0.15">
      <c r="A329" s="107">
        <f>TdC!C331</f>
        <v>39304</v>
      </c>
      <c r="B329" s="106">
        <f>TdC!D331</f>
        <v>2007</v>
      </c>
      <c r="C329" s="106">
        <f>TdC!E331</f>
        <v>8</v>
      </c>
      <c r="D329" s="106">
        <f>TdC!F331</f>
        <v>4.2860599999999994E-5</v>
      </c>
      <c r="E329" s="106" t="str">
        <f>TdC!G331</f>
        <v>data de MO - Permuta Grafico</v>
      </c>
    </row>
    <row r="330" spans="1:5" x14ac:dyDescent="0.15">
      <c r="A330" s="107">
        <f>TdC!C332</f>
        <v>39307</v>
      </c>
      <c r="B330" s="106">
        <f>TdC!D332</f>
        <v>2007</v>
      </c>
      <c r="C330" s="106">
        <f>TdC!E332</f>
        <v>8</v>
      </c>
      <c r="D330" s="106">
        <f>TdC!F332</f>
        <v>4.2683333333333325E-5</v>
      </c>
      <c r="E330" s="106" t="str">
        <f>TdC!G332</f>
        <v>data de MO - Permuta Grafico</v>
      </c>
    </row>
    <row r="331" spans="1:5" x14ac:dyDescent="0.15">
      <c r="A331" s="107">
        <f>TdC!C333</f>
        <v>39308</v>
      </c>
      <c r="B331" s="106">
        <f>TdC!D333</f>
        <v>2007</v>
      </c>
      <c r="C331" s="106">
        <f>TdC!E333</f>
        <v>8</v>
      </c>
      <c r="D331" s="106">
        <f>TdC!F333</f>
        <v>4.4000000000000006E-5</v>
      </c>
      <c r="E331" s="106" t="str">
        <f>TdC!G333</f>
        <v>data de MO - Permuta Grafico</v>
      </c>
    </row>
    <row r="332" spans="1:5" x14ac:dyDescent="0.15">
      <c r="A332" s="107">
        <f>TdC!C334</f>
        <v>39309</v>
      </c>
      <c r="B332" s="106">
        <f>TdC!D334</f>
        <v>2007</v>
      </c>
      <c r="C332" s="106">
        <f>TdC!E334</f>
        <v>8</v>
      </c>
      <c r="D332" s="106">
        <f>TdC!F334</f>
        <v>4.427083333333333E-5</v>
      </c>
      <c r="E332" s="106" t="str">
        <f>TdC!G334</f>
        <v>data de MO - Permuta Grafico</v>
      </c>
    </row>
    <row r="333" spans="1:5" x14ac:dyDescent="0.15">
      <c r="A333" s="107">
        <f>TdC!C335</f>
        <v>39310</v>
      </c>
      <c r="B333" s="106">
        <f>TdC!D335</f>
        <v>2007</v>
      </c>
      <c r="C333" s="106">
        <f>TdC!E335</f>
        <v>8</v>
      </c>
      <c r="D333" s="106">
        <f>TdC!F335</f>
        <v>4.4626843434343447E-5</v>
      </c>
      <c r="E333" s="106" t="str">
        <f>TdC!G335</f>
        <v>data de MO - Permuta Grafico</v>
      </c>
    </row>
    <row r="334" spans="1:5" x14ac:dyDescent="0.15">
      <c r="A334" s="107">
        <f>TdC!C336</f>
        <v>39311</v>
      </c>
      <c r="B334" s="106">
        <f>TdC!D336</f>
        <v>2007</v>
      </c>
      <c r="C334" s="106">
        <f>TdC!E336</f>
        <v>8</v>
      </c>
      <c r="D334" s="106">
        <f>TdC!F336</f>
        <v>4.5141666666666668E-5</v>
      </c>
      <c r="E334" s="106" t="str">
        <f>TdC!G336</f>
        <v>data de MO - Permuta Grafico</v>
      </c>
    </row>
    <row r="335" spans="1:5" x14ac:dyDescent="0.15">
      <c r="A335" s="107">
        <f>TdC!C337</f>
        <v>39315</v>
      </c>
      <c r="B335" s="106">
        <f>TdC!D337</f>
        <v>2007</v>
      </c>
      <c r="C335" s="106">
        <f>TdC!E337</f>
        <v>8</v>
      </c>
      <c r="D335" s="106">
        <f>TdC!F337</f>
        <v>4.5425000000000006E-5</v>
      </c>
      <c r="E335" s="106" t="str">
        <f>TdC!G337</f>
        <v>data de MO - Permuta Grafico</v>
      </c>
    </row>
    <row r="336" spans="1:5" x14ac:dyDescent="0.15">
      <c r="A336" s="107">
        <f>TdC!C338</f>
        <v>39316</v>
      </c>
      <c r="B336" s="106">
        <f>TdC!D338</f>
        <v>2007</v>
      </c>
      <c r="C336" s="106">
        <f>TdC!E338</f>
        <v>8</v>
      </c>
      <c r="D336" s="106">
        <f>TdC!F338</f>
        <v>4.6325000000000001E-5</v>
      </c>
      <c r="E336" s="106" t="str">
        <f>TdC!G338</f>
        <v>data de MO - Permuta Grafico</v>
      </c>
    </row>
    <row r="337" spans="1:5" x14ac:dyDescent="0.15">
      <c r="A337" s="107">
        <f>TdC!C339</f>
        <v>39317</v>
      </c>
      <c r="B337" s="106">
        <f>TdC!D339</f>
        <v>2007</v>
      </c>
      <c r="C337" s="106">
        <f>TdC!E339</f>
        <v>8</v>
      </c>
      <c r="D337" s="106">
        <f>TdC!F339</f>
        <v>4.6611538461538451E-5</v>
      </c>
      <c r="E337" s="106" t="str">
        <f>TdC!G339</f>
        <v>data de MO - Permuta Grafico</v>
      </c>
    </row>
    <row r="338" spans="1:5" x14ac:dyDescent="0.15">
      <c r="A338" s="107">
        <f>TdC!C340</f>
        <v>39318</v>
      </c>
      <c r="B338" s="106">
        <f>TdC!D340</f>
        <v>2007</v>
      </c>
      <c r="C338" s="106">
        <f>TdC!E340</f>
        <v>8</v>
      </c>
      <c r="D338" s="106">
        <f>TdC!F340</f>
        <v>4.7293750000000001E-5</v>
      </c>
      <c r="E338" s="106" t="str">
        <f>TdC!G340</f>
        <v>data de MO - Permuta Grafico</v>
      </c>
    </row>
    <row r="339" spans="1:5" x14ac:dyDescent="0.15">
      <c r="A339" s="107">
        <f>TdC!C341</f>
        <v>39321</v>
      </c>
      <c r="B339" s="106">
        <f>TdC!D341</f>
        <v>2007</v>
      </c>
      <c r="C339" s="106">
        <f>TdC!E341</f>
        <v>8</v>
      </c>
      <c r="D339" s="106">
        <f>TdC!F341</f>
        <v>4.8878571428571435E-5</v>
      </c>
      <c r="E339" s="106" t="str">
        <f>TdC!G341</f>
        <v>data de MO - Permuta Grafico</v>
      </c>
    </row>
    <row r="340" spans="1:5" x14ac:dyDescent="0.15">
      <c r="A340" s="107">
        <f>TdC!C342</f>
        <v>39322</v>
      </c>
      <c r="B340" s="106">
        <f>TdC!D342</f>
        <v>2007</v>
      </c>
      <c r="C340" s="106">
        <f>TdC!E342</f>
        <v>8</v>
      </c>
      <c r="D340" s="106">
        <f>TdC!F342</f>
        <v>4.9249999999999998E-5</v>
      </c>
      <c r="E340" s="106" t="str">
        <f>TdC!G342</f>
        <v>data de MO - Permuta Grafico</v>
      </c>
    </row>
    <row r="341" spans="1:5" x14ac:dyDescent="0.15">
      <c r="A341" s="107">
        <f>TdC!C343</f>
        <v>39323</v>
      </c>
      <c r="B341" s="106">
        <f>TdC!D343</f>
        <v>2007</v>
      </c>
      <c r="C341" s="106">
        <f>TdC!E343</f>
        <v>8</v>
      </c>
      <c r="D341" s="106">
        <f>TdC!F343</f>
        <v>4.90625E-5</v>
      </c>
      <c r="E341" s="106" t="str">
        <f>TdC!G343</f>
        <v>data de MO - Permuta Grafico</v>
      </c>
    </row>
    <row r="342" spans="1:5" x14ac:dyDescent="0.15">
      <c r="A342" s="107">
        <f>TdC!C344</f>
        <v>39324</v>
      </c>
      <c r="B342" s="106">
        <f>TdC!D344</f>
        <v>2007</v>
      </c>
      <c r="C342" s="106">
        <f>TdC!E344</f>
        <v>8</v>
      </c>
      <c r="D342" s="106">
        <f>TdC!F344</f>
        <v>4.9000000000000005E-5</v>
      </c>
      <c r="E342" s="106" t="str">
        <f>TdC!G344</f>
        <v>data de MO - Permuta Grafico</v>
      </c>
    </row>
    <row r="343" spans="1:5" x14ac:dyDescent="0.15">
      <c r="A343" s="107">
        <f>TdC!C345</f>
        <v>39325</v>
      </c>
      <c r="B343" s="106">
        <f>TdC!D345</f>
        <v>2007</v>
      </c>
      <c r="C343" s="106">
        <f>TdC!E345</f>
        <v>8</v>
      </c>
      <c r="D343" s="106">
        <f>TdC!F345</f>
        <v>4.9000000000000005E-5</v>
      </c>
      <c r="E343" s="106" t="str">
        <f>TdC!G345</f>
        <v>data de MO - Permuta Grafico</v>
      </c>
    </row>
    <row r="344" spans="1:5" x14ac:dyDescent="0.15">
      <c r="A344" s="107">
        <f>TdC!C346</f>
        <v>39328</v>
      </c>
      <c r="B344" s="106">
        <f>TdC!D346</f>
        <v>2007</v>
      </c>
      <c r="C344" s="106">
        <f>TdC!E346</f>
        <v>9</v>
      </c>
      <c r="D344" s="106">
        <f>TdC!F346</f>
        <v>4.8209999999999994E-5</v>
      </c>
      <c r="E344" s="106" t="str">
        <f>TdC!G346</f>
        <v>data de MO - Permuta Grafico</v>
      </c>
    </row>
    <row r="345" spans="1:5" x14ac:dyDescent="0.15">
      <c r="A345" s="107">
        <f>TdC!C347</f>
        <v>39329</v>
      </c>
      <c r="B345" s="106">
        <f>TdC!D347</f>
        <v>2007</v>
      </c>
      <c r="C345" s="106">
        <f>TdC!E347</f>
        <v>9</v>
      </c>
      <c r="D345" s="106">
        <f>TdC!F347</f>
        <v>4.7725000000000001E-5</v>
      </c>
      <c r="E345" s="106" t="str">
        <f>TdC!G347</f>
        <v>data de MO - Permuta Grafico</v>
      </c>
    </row>
    <row r="346" spans="1:5" x14ac:dyDescent="0.15">
      <c r="A346" s="107">
        <f>TdC!C348</f>
        <v>39330</v>
      </c>
      <c r="B346" s="106">
        <f>TdC!D348</f>
        <v>2007</v>
      </c>
      <c r="C346" s="106">
        <f>TdC!E348</f>
        <v>9</v>
      </c>
      <c r="D346" s="106">
        <f>TdC!F348</f>
        <v>4.85E-5</v>
      </c>
      <c r="E346" s="106" t="str">
        <f>TdC!G348</f>
        <v>data de MO - Permuta Grafico</v>
      </c>
    </row>
    <row r="347" spans="1:5" x14ac:dyDescent="0.15">
      <c r="A347" s="107">
        <f>TdC!C349</f>
        <v>39331</v>
      </c>
      <c r="B347" s="106">
        <f>TdC!D349</f>
        <v>2007</v>
      </c>
      <c r="C347" s="106">
        <f>TdC!E349</f>
        <v>9</v>
      </c>
      <c r="D347" s="106">
        <f>TdC!F349</f>
        <v>4.9000000000000005E-5</v>
      </c>
      <c r="E347" s="106" t="str">
        <f>TdC!G349</f>
        <v>data de MO - Permuta Grafico</v>
      </c>
    </row>
    <row r="348" spans="1:5" x14ac:dyDescent="0.15">
      <c r="A348" s="107">
        <f>TdC!C350</f>
        <v>39332</v>
      </c>
      <c r="B348" s="106">
        <f>TdC!D350</f>
        <v>2007</v>
      </c>
      <c r="C348" s="106">
        <f>TdC!E350</f>
        <v>9</v>
      </c>
      <c r="D348" s="106">
        <f>TdC!F350</f>
        <v>4.7874999999999998E-5</v>
      </c>
      <c r="E348" s="106" t="str">
        <f>TdC!G350</f>
        <v>data de MO - Permuta Grafico</v>
      </c>
    </row>
    <row r="349" spans="1:5" x14ac:dyDescent="0.15">
      <c r="A349" s="107">
        <f>TdC!C351</f>
        <v>39335</v>
      </c>
      <c r="B349" s="106">
        <f>TdC!D351</f>
        <v>2007</v>
      </c>
      <c r="C349" s="106">
        <f>TdC!E351</f>
        <v>9</v>
      </c>
      <c r="D349" s="106">
        <f>TdC!F351</f>
        <v>4.8833333333333325E-5</v>
      </c>
      <c r="E349" s="106" t="str">
        <f>TdC!G351</f>
        <v>data de MO - Permuta Grafico</v>
      </c>
    </row>
    <row r="350" spans="1:5" x14ac:dyDescent="0.15">
      <c r="A350" s="107">
        <f>TdC!C352</f>
        <v>39336</v>
      </c>
      <c r="B350" s="106">
        <f>TdC!D352</f>
        <v>2007</v>
      </c>
      <c r="C350" s="106">
        <f>TdC!E352</f>
        <v>9</v>
      </c>
      <c r="D350" s="106">
        <f>TdC!F352</f>
        <v>4.8955999999999997E-5</v>
      </c>
      <c r="E350" s="106" t="str">
        <f>TdC!G352</f>
        <v>data de MO - Permuta Grafico</v>
      </c>
    </row>
    <row r="351" spans="1:5" x14ac:dyDescent="0.15">
      <c r="A351" s="107">
        <f>TdC!C353</f>
        <v>39337</v>
      </c>
      <c r="B351" s="106">
        <f>TdC!D353</f>
        <v>2007</v>
      </c>
      <c r="C351" s="106">
        <f>TdC!E353</f>
        <v>9</v>
      </c>
      <c r="D351" s="106">
        <f>TdC!F353</f>
        <v>4.9038888888888887E-5</v>
      </c>
      <c r="E351" s="106" t="str">
        <f>TdC!G353</f>
        <v>data de MO - Permuta Grafico</v>
      </c>
    </row>
    <row r="352" spans="1:5" x14ac:dyDescent="0.15">
      <c r="A352" s="107">
        <f>TdC!C354</f>
        <v>39338</v>
      </c>
      <c r="B352" s="106">
        <f>TdC!D354</f>
        <v>2007</v>
      </c>
      <c r="C352" s="106">
        <f>TdC!E354</f>
        <v>9</v>
      </c>
      <c r="D352" s="106">
        <f>TdC!F354</f>
        <v>4.8937499999999997E-5</v>
      </c>
      <c r="E352" s="106" t="str">
        <f>TdC!G354</f>
        <v>data de MO - Permuta Grafico</v>
      </c>
    </row>
    <row r="353" spans="1:5" x14ac:dyDescent="0.15">
      <c r="A353" s="107">
        <f>TdC!C355</f>
        <v>39339</v>
      </c>
      <c r="B353" s="106">
        <f>TdC!D355</f>
        <v>2007</v>
      </c>
      <c r="C353" s="106">
        <f>TdC!E355</f>
        <v>9</v>
      </c>
      <c r="D353" s="106">
        <f>TdC!F355</f>
        <v>4.8992857142857147E-5</v>
      </c>
      <c r="E353" s="106" t="str">
        <f>TdC!G355</f>
        <v>data de MO - Permuta Grafico</v>
      </c>
    </row>
    <row r="354" spans="1:5" x14ac:dyDescent="0.15">
      <c r="A354" s="107">
        <f>TdC!C356</f>
        <v>39342</v>
      </c>
      <c r="B354" s="106">
        <f>TdC!D356</f>
        <v>2007</v>
      </c>
      <c r="C354" s="106">
        <f>TdC!E356</f>
        <v>9</v>
      </c>
      <c r="D354" s="106">
        <f>TdC!F356</f>
        <v>4.9143749999999999E-5</v>
      </c>
      <c r="E354" s="106" t="str">
        <f>TdC!G356</f>
        <v>data de MO - Permuta Grafico</v>
      </c>
    </row>
    <row r="355" spans="1:5" x14ac:dyDescent="0.15">
      <c r="A355" s="107">
        <f>TdC!C357</f>
        <v>39343</v>
      </c>
      <c r="B355" s="106">
        <f>TdC!D357</f>
        <v>2007</v>
      </c>
      <c r="C355" s="106">
        <f>TdC!E357</f>
        <v>9</v>
      </c>
      <c r="D355" s="106">
        <f>TdC!F357</f>
        <v>4.9349999999999993E-5</v>
      </c>
      <c r="E355" s="106" t="str">
        <f>TdC!G357</f>
        <v>data de MO - Permuta Grafico</v>
      </c>
    </row>
    <row r="356" spans="1:5" x14ac:dyDescent="0.15">
      <c r="A356" s="107">
        <f>TdC!C358</f>
        <v>39344</v>
      </c>
      <c r="B356" s="106">
        <f>TdC!D358</f>
        <v>2007</v>
      </c>
      <c r="C356" s="106">
        <f>TdC!E358</f>
        <v>9</v>
      </c>
      <c r="D356" s="106">
        <f>TdC!F358</f>
        <v>4.9150000000000002E-5</v>
      </c>
      <c r="E356" s="106" t="str">
        <f>TdC!G358</f>
        <v>data de MO - Permuta Grafico</v>
      </c>
    </row>
    <row r="357" spans="1:5" x14ac:dyDescent="0.15">
      <c r="A357" s="107">
        <f>TdC!C359</f>
        <v>39345</v>
      </c>
      <c r="B357" s="106">
        <f>TdC!D359</f>
        <v>2007</v>
      </c>
      <c r="C357" s="106">
        <f>TdC!E359</f>
        <v>9</v>
      </c>
      <c r="D357" s="106">
        <f>TdC!F359</f>
        <v>4.9230000000000001E-5</v>
      </c>
      <c r="E357" s="106" t="str">
        <f>TdC!G359</f>
        <v>data de MO - Permuta Grafico</v>
      </c>
    </row>
    <row r="358" spans="1:5" x14ac:dyDescent="0.15">
      <c r="A358" s="107">
        <f>TdC!C360</f>
        <v>39346</v>
      </c>
      <c r="B358" s="106">
        <f>TdC!D360</f>
        <v>2007</v>
      </c>
      <c r="C358" s="106">
        <f>TdC!E360</f>
        <v>9</v>
      </c>
      <c r="D358" s="106">
        <f>TdC!F360</f>
        <v>4.9416666666666671E-5</v>
      </c>
      <c r="E358" s="106" t="str">
        <f>TdC!G360</f>
        <v>data de MO - Permuta Grafico</v>
      </c>
    </row>
    <row r="359" spans="1:5" x14ac:dyDescent="0.15">
      <c r="A359" s="107">
        <f>TdC!C361</f>
        <v>39349</v>
      </c>
      <c r="B359" s="106">
        <f>TdC!D361</f>
        <v>2007</v>
      </c>
      <c r="C359" s="106">
        <f>TdC!E361</f>
        <v>9</v>
      </c>
      <c r="D359" s="106">
        <f>TdC!F361</f>
        <v>4.9199999999999997E-5</v>
      </c>
      <c r="E359" s="106" t="str">
        <f>TdC!G361</f>
        <v>data de MO - Permuta Grafico</v>
      </c>
    </row>
    <row r="360" spans="1:5" x14ac:dyDescent="0.15">
      <c r="A360" s="107">
        <f>TdC!C362</f>
        <v>39350</v>
      </c>
      <c r="B360" s="106">
        <f>TdC!D362</f>
        <v>2007</v>
      </c>
      <c r="C360" s="106">
        <f>TdC!E362</f>
        <v>9</v>
      </c>
      <c r="D360" s="106">
        <f>TdC!F362</f>
        <v>4.9500000000000004E-5</v>
      </c>
      <c r="E360" s="106" t="str">
        <f>TdC!G362</f>
        <v>data de MO - Permuta Grafico</v>
      </c>
    </row>
    <row r="361" spans="1:5" x14ac:dyDescent="0.15">
      <c r="A361" s="107">
        <f>TdC!C363</f>
        <v>39351</v>
      </c>
      <c r="B361" s="106">
        <f>TdC!D363</f>
        <v>2007</v>
      </c>
      <c r="C361" s="106">
        <f>TdC!E363</f>
        <v>9</v>
      </c>
      <c r="D361" s="106">
        <f>TdC!F363</f>
        <v>4.9564285714285722E-5</v>
      </c>
      <c r="E361" s="106" t="str">
        <f>TdC!G363</f>
        <v>data de MO - Permuta Grafico</v>
      </c>
    </row>
    <row r="362" spans="1:5" x14ac:dyDescent="0.15">
      <c r="A362" s="107">
        <f>TdC!C364</f>
        <v>39352</v>
      </c>
      <c r="B362" s="106">
        <f>TdC!D364</f>
        <v>2007</v>
      </c>
      <c r="C362" s="106">
        <f>TdC!E364</f>
        <v>9</v>
      </c>
      <c r="D362" s="106">
        <f>TdC!F364</f>
        <v>4.9341666666666669E-5</v>
      </c>
      <c r="E362" s="106" t="str">
        <f>TdC!G364</f>
        <v>data de MO - Permuta Grafico</v>
      </c>
    </row>
    <row r="363" spans="1:5" x14ac:dyDescent="0.15">
      <c r="A363" s="107">
        <f>TdC!C365</f>
        <v>39353</v>
      </c>
      <c r="B363" s="106">
        <f>TdC!D365</f>
        <v>2007</v>
      </c>
      <c r="C363" s="106">
        <f>TdC!E365</f>
        <v>9</v>
      </c>
      <c r="D363" s="106">
        <f>TdC!F365</f>
        <v>4.9790000000000003E-5</v>
      </c>
      <c r="E363" s="106" t="str">
        <f>TdC!G365</f>
        <v>data de MO - Permuta Grafico</v>
      </c>
    </row>
    <row r="364" spans="1:5" x14ac:dyDescent="0.15">
      <c r="A364" s="107">
        <f>TdC!C366</f>
        <v>39356</v>
      </c>
      <c r="B364" s="106">
        <f>TdC!D366</f>
        <v>2007</v>
      </c>
      <c r="C364" s="106">
        <f>TdC!E366</f>
        <v>10</v>
      </c>
      <c r="D364" s="106">
        <f>TdC!F366</f>
        <v>5.1474999999999998E-5</v>
      </c>
      <c r="E364" s="106" t="str">
        <f>TdC!G366</f>
        <v>data de MO - Permuta Grafico</v>
      </c>
    </row>
    <row r="365" spans="1:5" x14ac:dyDescent="0.15">
      <c r="A365" s="107">
        <f>TdC!C367</f>
        <v>39357</v>
      </c>
      <c r="B365" s="106">
        <f>TdC!D367</f>
        <v>2007</v>
      </c>
      <c r="C365" s="106">
        <f>TdC!E367</f>
        <v>10</v>
      </c>
      <c r="D365" s="106">
        <f>TdC!F367</f>
        <v>5.2649999999999999E-5</v>
      </c>
      <c r="E365" s="106" t="str">
        <f>TdC!G367</f>
        <v>data de MO - Permuta Grafico</v>
      </c>
    </row>
    <row r="366" spans="1:5" x14ac:dyDescent="0.15">
      <c r="A366" s="107">
        <f>TdC!C368</f>
        <v>39358</v>
      </c>
      <c r="B366" s="106">
        <f>TdC!D368</f>
        <v>2007</v>
      </c>
      <c r="C366" s="106">
        <f>TdC!E368</f>
        <v>10</v>
      </c>
      <c r="D366" s="106">
        <f>TdC!F368</f>
        <v>5.4956250000000004E-5</v>
      </c>
      <c r="E366" s="106" t="str">
        <f>TdC!G368</f>
        <v>data de MO - Permuta Grafico</v>
      </c>
    </row>
    <row r="367" spans="1:5" x14ac:dyDescent="0.15">
      <c r="A367" s="107">
        <f>TdC!C369</f>
        <v>39359</v>
      </c>
      <c r="B367" s="106">
        <f>TdC!D369</f>
        <v>2007</v>
      </c>
      <c r="C367" s="106">
        <f>TdC!E369</f>
        <v>10</v>
      </c>
      <c r="D367" s="106">
        <f>TdC!F369</f>
        <v>5.7889285714285714E-5</v>
      </c>
      <c r="E367" s="106" t="str">
        <f>TdC!G369</f>
        <v>data de MO - Permuta Grafico</v>
      </c>
    </row>
    <row r="368" spans="1:5" x14ac:dyDescent="0.15">
      <c r="A368" s="107">
        <f>TdC!C370</f>
        <v>39360</v>
      </c>
      <c r="B368" s="106">
        <f>TdC!D370</f>
        <v>2007</v>
      </c>
      <c r="C368" s="106">
        <f>TdC!E370</f>
        <v>10</v>
      </c>
      <c r="D368" s="106">
        <f>TdC!F370</f>
        <v>5.6591666666666669E-5</v>
      </c>
      <c r="E368" s="106" t="str">
        <f>TdC!G370</f>
        <v>data de MO - Permuta Grafico</v>
      </c>
    </row>
    <row r="369" spans="1:5" x14ac:dyDescent="0.15">
      <c r="A369" s="107">
        <f>TdC!C371</f>
        <v>39363</v>
      </c>
      <c r="B369" s="106">
        <f>TdC!D371</f>
        <v>2007</v>
      </c>
      <c r="C369" s="106">
        <f>TdC!E371</f>
        <v>10</v>
      </c>
      <c r="D369" s="106">
        <f>TdC!F371</f>
        <v>5.4853846153846153E-5</v>
      </c>
      <c r="E369" s="106" t="str">
        <f>TdC!G371</f>
        <v>data de MO - Permuta Grafico</v>
      </c>
    </row>
    <row r="370" spans="1:5" x14ac:dyDescent="0.15">
      <c r="A370" s="107">
        <f>TdC!C372</f>
        <v>39364</v>
      </c>
      <c r="B370" s="106">
        <f>TdC!D372</f>
        <v>2007</v>
      </c>
      <c r="C370" s="106">
        <f>TdC!E372</f>
        <v>10</v>
      </c>
      <c r="D370" s="106">
        <f>TdC!F372</f>
        <v>5.3745454545454547E-5</v>
      </c>
      <c r="E370" s="106" t="str">
        <f>TdC!G372</f>
        <v>data de MO - Permuta Grafico</v>
      </c>
    </row>
    <row r="371" spans="1:5" x14ac:dyDescent="0.15">
      <c r="A371" s="107">
        <f>TdC!C373</f>
        <v>39365</v>
      </c>
      <c r="B371" s="106">
        <f>TdC!D373</f>
        <v>2007</v>
      </c>
      <c r="C371" s="106">
        <f>TdC!E373</f>
        <v>10</v>
      </c>
      <c r="D371" s="106">
        <f>TdC!F373</f>
        <v>5.2911363636363637E-5</v>
      </c>
      <c r="E371" s="106" t="str">
        <f>TdC!G373</f>
        <v>data de MO - Permuta Grafico</v>
      </c>
    </row>
    <row r="372" spans="1:5" x14ac:dyDescent="0.15">
      <c r="A372" s="107">
        <f>TdC!C374</f>
        <v>39366</v>
      </c>
      <c r="B372" s="106">
        <f>TdC!D374</f>
        <v>2007</v>
      </c>
      <c r="C372" s="106">
        <f>TdC!E374</f>
        <v>10</v>
      </c>
      <c r="D372" s="106">
        <f>TdC!F374</f>
        <v>5.4383333333333332E-5</v>
      </c>
      <c r="E372" s="106" t="str">
        <f>TdC!G374</f>
        <v>data de MO - Permuta Grafico</v>
      </c>
    </row>
    <row r="373" spans="1:5" x14ac:dyDescent="0.15">
      <c r="A373" s="107">
        <f>TdC!C375</f>
        <v>39370</v>
      </c>
      <c r="B373" s="106">
        <f>TdC!D375</f>
        <v>2007</v>
      </c>
      <c r="C373" s="106">
        <f>TdC!E375</f>
        <v>10</v>
      </c>
      <c r="D373" s="106">
        <f>TdC!F375</f>
        <v>5.6189999999999996E-5</v>
      </c>
      <c r="E373" s="106" t="str">
        <f>TdC!G375</f>
        <v>data de MO - Permuta Grafico</v>
      </c>
    </row>
    <row r="374" spans="1:5" x14ac:dyDescent="0.15">
      <c r="A374" s="107">
        <f>TdC!C376</f>
        <v>39371</v>
      </c>
      <c r="B374" s="106">
        <f>TdC!D376</f>
        <v>2007</v>
      </c>
      <c r="C374" s="106">
        <f>TdC!E376</f>
        <v>10</v>
      </c>
      <c r="D374" s="106">
        <f>TdC!F376</f>
        <v>5.6918181818181821E-5</v>
      </c>
      <c r="E374" s="106" t="str">
        <f>TdC!G376</f>
        <v>data de MO - Permuta Grafico</v>
      </c>
    </row>
    <row r="375" spans="1:5" x14ac:dyDescent="0.15">
      <c r="A375" s="107">
        <f>TdC!C377</f>
        <v>39372</v>
      </c>
      <c r="B375" s="106">
        <f>TdC!D377</f>
        <v>2007</v>
      </c>
      <c r="C375" s="106">
        <f>TdC!E377</f>
        <v>10</v>
      </c>
      <c r="D375" s="106">
        <f>TdC!F377</f>
        <v>5.7549999999999996E-5</v>
      </c>
      <c r="E375" s="106" t="str">
        <f>TdC!G377</f>
        <v>data de MO - Permuta Grafico</v>
      </c>
    </row>
    <row r="376" spans="1:5" x14ac:dyDescent="0.15">
      <c r="A376" s="107">
        <f>TdC!C378</f>
        <v>39373</v>
      </c>
      <c r="B376" s="106">
        <f>TdC!D378</f>
        <v>2007</v>
      </c>
      <c r="C376" s="106">
        <f>TdC!E378</f>
        <v>10</v>
      </c>
      <c r="D376" s="106">
        <f>TdC!F378</f>
        <v>5.8535000000000001E-5</v>
      </c>
      <c r="E376" s="106" t="str">
        <f>TdC!G378</f>
        <v>data de MO - Permuta Grafico</v>
      </c>
    </row>
    <row r="377" spans="1:5" x14ac:dyDescent="0.15">
      <c r="A377" s="107">
        <f>TdC!C379</f>
        <v>39374</v>
      </c>
      <c r="B377" s="106">
        <f>TdC!D379</f>
        <v>2007</v>
      </c>
      <c r="C377" s="106">
        <f>TdC!E379</f>
        <v>10</v>
      </c>
      <c r="D377" s="106">
        <f>TdC!F379</f>
        <v>5.8656249999999999E-5</v>
      </c>
      <c r="E377" s="106" t="str">
        <f>TdC!G379</f>
        <v>data de MO - Permuta Grafico</v>
      </c>
    </row>
    <row r="378" spans="1:5" x14ac:dyDescent="0.15">
      <c r="A378" s="107">
        <f>TdC!C380</f>
        <v>39377</v>
      </c>
      <c r="B378" s="106">
        <f>TdC!D380</f>
        <v>2007</v>
      </c>
      <c r="C378" s="106">
        <f>TdC!E380</f>
        <v>10</v>
      </c>
      <c r="D378" s="106">
        <f>TdC!F380</f>
        <v>5.8877777777777769E-5</v>
      </c>
      <c r="E378" s="106" t="str">
        <f>TdC!G380</f>
        <v>data de MO - Permuta Grafico</v>
      </c>
    </row>
    <row r="379" spans="1:5" x14ac:dyDescent="0.15">
      <c r="A379" s="107">
        <f>TdC!C381</f>
        <v>39378</v>
      </c>
      <c r="B379" s="106">
        <f>TdC!D381</f>
        <v>2007</v>
      </c>
      <c r="C379" s="106">
        <f>TdC!E381</f>
        <v>10</v>
      </c>
      <c r="D379" s="106">
        <f>TdC!F381</f>
        <v>6.0405555555555554E-5</v>
      </c>
      <c r="E379" s="106" t="str">
        <f>TdC!G381</f>
        <v>data de MO - Permuta Grafico</v>
      </c>
    </row>
    <row r="380" spans="1:5" x14ac:dyDescent="0.15">
      <c r="A380" s="107">
        <f>TdC!C382</f>
        <v>39379</v>
      </c>
      <c r="B380" s="106">
        <f>TdC!D382</f>
        <v>2007</v>
      </c>
      <c r="C380" s="106">
        <f>TdC!E382</f>
        <v>10</v>
      </c>
      <c r="D380" s="106">
        <f>TdC!F382</f>
        <v>6.0252380952380954E-5</v>
      </c>
      <c r="E380" s="106" t="str">
        <f>TdC!G382</f>
        <v>data de MO - Permuta Grafico</v>
      </c>
    </row>
    <row r="381" spans="1:5" x14ac:dyDescent="0.15">
      <c r="A381" s="107">
        <f>TdC!C383</f>
        <v>39380</v>
      </c>
      <c r="B381" s="106">
        <f>TdC!D383</f>
        <v>2007</v>
      </c>
      <c r="C381" s="106">
        <f>TdC!E383</f>
        <v>10</v>
      </c>
      <c r="D381" s="106">
        <f>TdC!F383</f>
        <v>6.1833333333333323E-5</v>
      </c>
      <c r="E381" s="106" t="str">
        <f>TdC!G383</f>
        <v>data de MO - Permuta Grafico</v>
      </c>
    </row>
    <row r="382" spans="1:5" x14ac:dyDescent="0.15">
      <c r="A382" s="107">
        <f>TdC!C384</f>
        <v>39381</v>
      </c>
      <c r="B382" s="106">
        <f>TdC!D384</f>
        <v>2007</v>
      </c>
      <c r="C382" s="106">
        <f>TdC!E384</f>
        <v>10</v>
      </c>
      <c r="D382" s="106">
        <f>TdC!F384</f>
        <v>6.3677777777777778E-5</v>
      </c>
      <c r="E382" s="106" t="str">
        <f>TdC!G384</f>
        <v>data de MO - Permuta Grafico</v>
      </c>
    </row>
    <row r="383" spans="1:5" x14ac:dyDescent="0.15">
      <c r="A383" s="107">
        <f>TdC!C385</f>
        <v>39384</v>
      </c>
      <c r="B383" s="106">
        <f>TdC!D385</f>
        <v>2007</v>
      </c>
      <c r="C383" s="106">
        <f>TdC!E385</f>
        <v>10</v>
      </c>
      <c r="D383" s="106">
        <f>TdC!F385</f>
        <v>6.688181818181818E-5</v>
      </c>
      <c r="E383" s="106" t="str">
        <f>TdC!G385</f>
        <v>data de MO - Permuta Grafico</v>
      </c>
    </row>
    <row r="384" spans="1:5" x14ac:dyDescent="0.15">
      <c r="A384" s="107">
        <f>TdC!C386</f>
        <v>39385</v>
      </c>
      <c r="B384" s="106">
        <f>TdC!D386</f>
        <v>2007</v>
      </c>
      <c r="C384" s="106">
        <f>TdC!E386</f>
        <v>10</v>
      </c>
      <c r="D384" s="106">
        <f>TdC!F386</f>
        <v>6.7550000000000002E-5</v>
      </c>
      <c r="E384" s="106" t="str">
        <f>TdC!G386</f>
        <v>data de MO - Permuta Grafico</v>
      </c>
    </row>
    <row r="385" spans="1:5" x14ac:dyDescent="0.15">
      <c r="A385" s="107">
        <f>TdC!C387</f>
        <v>39386</v>
      </c>
      <c r="B385" s="106">
        <f>TdC!D387</f>
        <v>2007</v>
      </c>
      <c r="C385" s="106">
        <f>TdC!E387</f>
        <v>10</v>
      </c>
      <c r="D385" s="106">
        <f>TdC!F387</f>
        <v>6.9455555555555557E-5</v>
      </c>
      <c r="E385" s="106" t="str">
        <f>TdC!G387</f>
        <v>data de MO - Permuta Grafico</v>
      </c>
    </row>
    <row r="386" spans="1:5" x14ac:dyDescent="0.15">
      <c r="A386" s="107">
        <f>TdC!C388</f>
        <v>39387</v>
      </c>
      <c r="B386" s="106">
        <f>TdC!D388</f>
        <v>2007</v>
      </c>
      <c r="C386" s="106">
        <f>TdC!E388</f>
        <v>11</v>
      </c>
      <c r="D386" s="106">
        <f>TdC!F388</f>
        <v>6.6500000000000004E-5</v>
      </c>
      <c r="E386" s="106" t="str">
        <f>TdC!G388</f>
        <v>data de MO - Permuta Grafico</v>
      </c>
    </row>
    <row r="387" spans="1:5" x14ac:dyDescent="0.15">
      <c r="A387" s="107">
        <f>TdC!C389</f>
        <v>39388</v>
      </c>
      <c r="B387" s="106">
        <f>TdC!D389</f>
        <v>2007</v>
      </c>
      <c r="C387" s="106">
        <f>TdC!E389</f>
        <v>11</v>
      </c>
      <c r="D387" s="106">
        <f>TdC!F389</f>
        <v>6.6500000000000004E-5</v>
      </c>
      <c r="E387" s="106" t="str">
        <f>TdC!G389</f>
        <v>data de MO - Permuta Grafico</v>
      </c>
    </row>
    <row r="388" spans="1:5" x14ac:dyDescent="0.15">
      <c r="A388" s="107">
        <f>TdC!C390</f>
        <v>39392</v>
      </c>
      <c r="B388" s="106">
        <f>TdC!D390</f>
        <v>2007</v>
      </c>
      <c r="C388" s="106">
        <f>TdC!E390</f>
        <v>11</v>
      </c>
      <c r="D388" s="106">
        <f>TdC!F390</f>
        <v>6.4407142857142845E-5</v>
      </c>
      <c r="E388" s="106" t="str">
        <f>TdC!G390</f>
        <v>data de MO - Permuta Grafico</v>
      </c>
    </row>
    <row r="389" spans="1:5" x14ac:dyDescent="0.15">
      <c r="A389" s="107">
        <f>TdC!C391</f>
        <v>39393</v>
      </c>
      <c r="B389" s="106">
        <f>TdC!D391</f>
        <v>2007</v>
      </c>
      <c r="C389" s="106">
        <f>TdC!E391</f>
        <v>11</v>
      </c>
      <c r="D389" s="106">
        <f>TdC!F391</f>
        <v>6.2988888888888887E-5</v>
      </c>
      <c r="E389" s="106" t="str">
        <f>TdC!G391</f>
        <v>data de MO - Permuta Grafico</v>
      </c>
    </row>
    <row r="390" spans="1:5" x14ac:dyDescent="0.15">
      <c r="A390" s="107">
        <f>TdC!C392</f>
        <v>39394</v>
      </c>
      <c r="B390" s="106">
        <f>TdC!D392</f>
        <v>2007</v>
      </c>
      <c r="C390" s="106">
        <f>TdC!E392</f>
        <v>11</v>
      </c>
      <c r="D390" s="106">
        <f>TdC!F392</f>
        <v>6.3785714285714276E-5</v>
      </c>
      <c r="E390" s="106" t="str">
        <f>TdC!G392</f>
        <v>data de MO - Permuta Grafico</v>
      </c>
    </row>
    <row r="391" spans="1:5" x14ac:dyDescent="0.15">
      <c r="A391" s="107">
        <f>TdC!C393</f>
        <v>39395</v>
      </c>
      <c r="B391" s="106">
        <f>TdC!D393</f>
        <v>2007</v>
      </c>
      <c r="C391" s="106">
        <f>TdC!E393</f>
        <v>11</v>
      </c>
      <c r="D391" s="106">
        <f>TdC!F393</f>
        <v>6.2909090909090914E-5</v>
      </c>
      <c r="E391" s="106" t="str">
        <f>TdC!G393</f>
        <v>data de MO - Permuta Grafico</v>
      </c>
    </row>
    <row r="392" spans="1:5" x14ac:dyDescent="0.15">
      <c r="A392" s="107">
        <f>TdC!C394</f>
        <v>39398</v>
      </c>
      <c r="B392" s="106">
        <f>TdC!D394</f>
        <v>2007</v>
      </c>
      <c r="C392" s="106">
        <f>TdC!E394</f>
        <v>11</v>
      </c>
      <c r="D392" s="106">
        <f>TdC!F394</f>
        <v>6.2636363636363643E-5</v>
      </c>
      <c r="E392" s="106" t="str">
        <f>TdC!G394</f>
        <v>data de MO - Permuta Grafico</v>
      </c>
    </row>
    <row r="393" spans="1:5" x14ac:dyDescent="0.15">
      <c r="A393" s="107">
        <f>TdC!C395</f>
        <v>39399</v>
      </c>
      <c r="B393" s="106">
        <f>TdC!D395</f>
        <v>2007</v>
      </c>
      <c r="C393" s="106">
        <f>TdC!E395</f>
        <v>11</v>
      </c>
      <c r="D393" s="106">
        <f>TdC!F395</f>
        <v>6.3833333333333331E-5</v>
      </c>
      <c r="E393" s="106" t="str">
        <f>TdC!G395</f>
        <v>data de MO - Permuta Grafico</v>
      </c>
    </row>
    <row r="394" spans="1:5" x14ac:dyDescent="0.15">
      <c r="A394" s="107">
        <f>TdC!C396</f>
        <v>39400</v>
      </c>
      <c r="B394" s="106">
        <f>TdC!D396</f>
        <v>2007</v>
      </c>
      <c r="C394" s="106">
        <f>TdC!E396</f>
        <v>11</v>
      </c>
      <c r="D394" s="106">
        <f>TdC!F396</f>
        <v>6.4250000000000003E-5</v>
      </c>
      <c r="E394" s="106" t="str">
        <f>TdC!G396</f>
        <v>data de MO - Permuta Grafico</v>
      </c>
    </row>
    <row r="395" spans="1:5" x14ac:dyDescent="0.15">
      <c r="A395" s="107">
        <f>TdC!C397</f>
        <v>39401</v>
      </c>
      <c r="B395" s="106">
        <f>TdC!D397</f>
        <v>2007</v>
      </c>
      <c r="C395" s="106">
        <f>TdC!E397</f>
        <v>11</v>
      </c>
      <c r="D395" s="106">
        <f>TdC!F397</f>
        <v>6.4375000000000006E-5</v>
      </c>
      <c r="E395" s="106" t="str">
        <f>TdC!G397</f>
        <v>data de MO - Permuta Grafico</v>
      </c>
    </row>
    <row r="396" spans="1:5" x14ac:dyDescent="0.15">
      <c r="A396" s="107">
        <f>TdC!C398</f>
        <v>39402</v>
      </c>
      <c r="B396" s="106">
        <f>TdC!D398</f>
        <v>2007</v>
      </c>
      <c r="C396" s="106">
        <f>TdC!E398</f>
        <v>11</v>
      </c>
      <c r="D396" s="106">
        <f>TdC!F398</f>
        <v>6.4688888888888888E-5</v>
      </c>
      <c r="E396" s="106" t="str">
        <f>TdC!G398</f>
        <v>data de MO - Permuta Grafico</v>
      </c>
    </row>
    <row r="397" spans="1:5" x14ac:dyDescent="0.15">
      <c r="A397" s="107">
        <f>TdC!C399</f>
        <v>39405</v>
      </c>
      <c r="B397" s="106">
        <f>TdC!D399</f>
        <v>2007</v>
      </c>
      <c r="C397" s="106">
        <f>TdC!E399</f>
        <v>11</v>
      </c>
      <c r="D397" s="106">
        <f>TdC!F399</f>
        <v>6.3863636363636355E-5</v>
      </c>
      <c r="E397" s="106" t="str">
        <f>TdC!G399</f>
        <v>data de MO - Permuta Grafico</v>
      </c>
    </row>
    <row r="398" spans="1:5" x14ac:dyDescent="0.15">
      <c r="A398" s="107">
        <f>TdC!C400</f>
        <v>39406</v>
      </c>
      <c r="B398" s="106">
        <f>TdC!D400</f>
        <v>2007</v>
      </c>
      <c r="C398" s="106">
        <f>TdC!E400</f>
        <v>11</v>
      </c>
      <c r="D398" s="106">
        <f>TdC!F400</f>
        <v>6.2849999999999996E-5</v>
      </c>
      <c r="E398" s="106" t="str">
        <f>TdC!G400</f>
        <v>data de MO - Permuta Grafico</v>
      </c>
    </row>
    <row r="399" spans="1:5" x14ac:dyDescent="0.15">
      <c r="A399" s="107">
        <f>TdC!C401</f>
        <v>39407</v>
      </c>
      <c r="B399" s="106">
        <f>TdC!D401</f>
        <v>2007</v>
      </c>
      <c r="C399" s="106">
        <f>TdC!E401</f>
        <v>11</v>
      </c>
      <c r="D399" s="106">
        <f>TdC!F401</f>
        <v>6.2000000000000003E-5</v>
      </c>
      <c r="E399" s="106" t="str">
        <f>TdC!G401</f>
        <v>data de MO - Permuta Grafico</v>
      </c>
    </row>
    <row r="400" spans="1:5" x14ac:dyDescent="0.15">
      <c r="A400" s="107">
        <f>TdC!C402</f>
        <v>39408</v>
      </c>
      <c r="B400" s="106">
        <f>TdC!D402</f>
        <v>2007</v>
      </c>
      <c r="C400" s="106">
        <f>TdC!E402</f>
        <v>11</v>
      </c>
      <c r="D400" s="106">
        <f>TdC!F402</f>
        <v>6.1636363636363646E-5</v>
      </c>
      <c r="E400" s="106" t="str">
        <f>TdC!G402</f>
        <v>data de MO - Permuta Grafico</v>
      </c>
    </row>
    <row r="401" spans="1:5" x14ac:dyDescent="0.15">
      <c r="A401" s="107">
        <f>TdC!C403</f>
        <v>39409</v>
      </c>
      <c r="B401" s="106">
        <f>TdC!D403</f>
        <v>2007</v>
      </c>
      <c r="C401" s="106">
        <f>TdC!E403</f>
        <v>11</v>
      </c>
      <c r="D401" s="106">
        <f>TdC!F403</f>
        <v>6.1562499999999999E-5</v>
      </c>
      <c r="E401" s="106" t="str">
        <f>TdC!G403</f>
        <v>data de MO - Permuta Grafico</v>
      </c>
    </row>
    <row r="402" spans="1:5" x14ac:dyDescent="0.15">
      <c r="A402" s="107">
        <f>TdC!C404</f>
        <v>39412</v>
      </c>
      <c r="B402" s="106">
        <f>TdC!D404</f>
        <v>2007</v>
      </c>
      <c r="C402" s="106">
        <f>TdC!E404</f>
        <v>11</v>
      </c>
      <c r="D402" s="106">
        <f>TdC!F404</f>
        <v>6.1416666666666664E-5</v>
      </c>
      <c r="E402" s="106" t="str">
        <f>TdC!G404</f>
        <v>data de MO - Permuta Grafico</v>
      </c>
    </row>
    <row r="403" spans="1:5" x14ac:dyDescent="0.15">
      <c r="A403" s="107">
        <f>TdC!C405</f>
        <v>39413</v>
      </c>
      <c r="B403" s="106">
        <f>TdC!D405</f>
        <v>2007</v>
      </c>
      <c r="C403" s="106">
        <f>TdC!E405</f>
        <v>11</v>
      </c>
      <c r="D403" s="106">
        <f>TdC!F405</f>
        <v>5.9565000000000003E-5</v>
      </c>
      <c r="E403" s="106" t="str">
        <f>TdC!G405</f>
        <v>data de MO - Permuta Grafico</v>
      </c>
    </row>
    <row r="404" spans="1:5" x14ac:dyDescent="0.15">
      <c r="A404" s="107">
        <f>TdC!C406</f>
        <v>39414</v>
      </c>
      <c r="B404" s="106">
        <f>TdC!D406</f>
        <v>2007</v>
      </c>
      <c r="C404" s="106">
        <f>TdC!E406</f>
        <v>11</v>
      </c>
      <c r="D404" s="106">
        <f>TdC!F406</f>
        <v>6.0899999999999996E-5</v>
      </c>
      <c r="E404" s="106" t="str">
        <f>TdC!G406</f>
        <v>data de MO - Permuta Grafico</v>
      </c>
    </row>
    <row r="405" spans="1:5" x14ac:dyDescent="0.15">
      <c r="A405" s="107">
        <f>TdC!C407</f>
        <v>39415</v>
      </c>
      <c r="B405" s="106">
        <f>TdC!D407</f>
        <v>2007</v>
      </c>
      <c r="C405" s="106">
        <f>TdC!E407</f>
        <v>11</v>
      </c>
      <c r="D405" s="106">
        <f>TdC!F407</f>
        <v>6.0739999999999998E-5</v>
      </c>
      <c r="E405" s="106" t="str">
        <f>TdC!G407</f>
        <v>data de MO - Permuta Grafico</v>
      </c>
    </row>
    <row r="406" spans="1:5" x14ac:dyDescent="0.15">
      <c r="A406" s="107">
        <f>TdC!C408</f>
        <v>39416</v>
      </c>
      <c r="B406" s="106">
        <f>TdC!D408</f>
        <v>2007</v>
      </c>
      <c r="C406" s="106">
        <f>TdC!E408</f>
        <v>11</v>
      </c>
      <c r="D406" s="106">
        <f>TdC!F408</f>
        <v>6.0834615384615384E-5</v>
      </c>
      <c r="E406" s="106" t="str">
        <f>TdC!G408</f>
        <v>data de MO - Permuta Grafico</v>
      </c>
    </row>
    <row r="407" spans="1:5" x14ac:dyDescent="0.15">
      <c r="A407" s="107">
        <f>TdC!C409</f>
        <v>39419</v>
      </c>
      <c r="B407" s="106">
        <f>TdC!D409</f>
        <v>2007</v>
      </c>
      <c r="C407" s="106">
        <f>TdC!E409</f>
        <v>12</v>
      </c>
      <c r="D407" s="106">
        <f>TdC!F409</f>
        <v>5.9583333333333329E-5</v>
      </c>
      <c r="E407" s="106" t="str">
        <f>TdC!G409</f>
        <v>data de MO - Permuta Grafico</v>
      </c>
    </row>
    <row r="408" spans="1:5" x14ac:dyDescent="0.15">
      <c r="A408" s="107">
        <f>TdC!C410</f>
        <v>39420</v>
      </c>
      <c r="B408" s="106">
        <f>TdC!D410</f>
        <v>2007</v>
      </c>
      <c r="C408" s="106">
        <f>TdC!E410</f>
        <v>12</v>
      </c>
      <c r="D408" s="106">
        <f>TdC!F410</f>
        <v>5.8115384615384621E-5</v>
      </c>
      <c r="E408" s="106" t="str">
        <f>TdC!G410</f>
        <v>data de MO - Permuta Grafico</v>
      </c>
    </row>
    <row r="409" spans="1:5" x14ac:dyDescent="0.15">
      <c r="A409" s="107">
        <f>TdC!C411</f>
        <v>39421</v>
      </c>
      <c r="B409" s="106">
        <f>TdC!D411</f>
        <v>2007</v>
      </c>
      <c r="C409" s="106">
        <f>TdC!E411</f>
        <v>12</v>
      </c>
      <c r="D409" s="106">
        <f>TdC!F411</f>
        <v>5.6435000000000004E-5</v>
      </c>
      <c r="E409" s="106" t="str">
        <f>TdC!G411</f>
        <v>data de MO - Permuta Grafico</v>
      </c>
    </row>
    <row r="410" spans="1:5" x14ac:dyDescent="0.15">
      <c r="A410" s="107">
        <f>TdC!C412</f>
        <v>39422</v>
      </c>
      <c r="B410" s="106">
        <f>TdC!D412</f>
        <v>2007</v>
      </c>
      <c r="C410" s="106">
        <f>TdC!E412</f>
        <v>12</v>
      </c>
      <c r="D410" s="106">
        <f>TdC!F412</f>
        <v>5.6626315789473682E-5</v>
      </c>
      <c r="E410" s="106" t="str">
        <f>TdC!G412</f>
        <v>data de MO - Permuta Grafico</v>
      </c>
    </row>
    <row r="411" spans="1:5" x14ac:dyDescent="0.15">
      <c r="A411" s="107">
        <f>TdC!C413</f>
        <v>39423</v>
      </c>
      <c r="B411" s="106">
        <f>TdC!D413</f>
        <v>2007</v>
      </c>
      <c r="C411" s="106">
        <f>TdC!E413</f>
        <v>12</v>
      </c>
      <c r="D411" s="106">
        <f>TdC!F413</f>
        <v>5.6566666666666675E-5</v>
      </c>
      <c r="E411" s="106" t="str">
        <f>TdC!G413</f>
        <v>data de MO - Permuta Grafico</v>
      </c>
    </row>
    <row r="412" spans="1:5" x14ac:dyDescent="0.15">
      <c r="A412" s="107">
        <f>TdC!C414</f>
        <v>39426</v>
      </c>
      <c r="B412" s="106">
        <f>TdC!D414</f>
        <v>2007</v>
      </c>
      <c r="C412" s="106">
        <f>TdC!E414</f>
        <v>12</v>
      </c>
      <c r="D412" s="106">
        <f>TdC!F414</f>
        <v>5.6642307692307699E-5</v>
      </c>
      <c r="E412" s="106" t="str">
        <f>TdC!G414</f>
        <v>data de MO - Permuta Grafico</v>
      </c>
    </row>
    <row r="413" spans="1:5" x14ac:dyDescent="0.15">
      <c r="A413" s="107">
        <f>TdC!C415</f>
        <v>39427</v>
      </c>
      <c r="B413" s="106">
        <f>TdC!D415</f>
        <v>2007</v>
      </c>
      <c r="C413" s="106">
        <f>TdC!E415</f>
        <v>12</v>
      </c>
      <c r="D413" s="106">
        <f>TdC!F415</f>
        <v>5.4461111111111115E-5</v>
      </c>
      <c r="E413" s="106" t="str">
        <f>TdC!G415</f>
        <v>data de MO - Permuta Grafico</v>
      </c>
    </row>
    <row r="414" spans="1:5" x14ac:dyDescent="0.15">
      <c r="A414" s="107">
        <f>TdC!C416</f>
        <v>39428</v>
      </c>
      <c r="B414" s="106">
        <f>TdC!D416</f>
        <v>2007</v>
      </c>
      <c r="C414" s="106">
        <f>TdC!E416</f>
        <v>12</v>
      </c>
      <c r="D414" s="106">
        <f>TdC!F416</f>
        <v>5.2553846153846158E-5</v>
      </c>
      <c r="E414" s="106" t="str">
        <f>TdC!G416</f>
        <v>data de MO - Permuta Grafico</v>
      </c>
    </row>
    <row r="415" spans="1:5" x14ac:dyDescent="0.15">
      <c r="A415" s="107">
        <f>TdC!C417</f>
        <v>39429</v>
      </c>
      <c r="B415" s="106">
        <f>TdC!D417</f>
        <v>2007</v>
      </c>
      <c r="C415" s="106">
        <f>TdC!E417</f>
        <v>12</v>
      </c>
      <c r="D415" s="106">
        <f>TdC!F417</f>
        <v>5.3981818181818185E-5</v>
      </c>
      <c r="E415" s="106" t="str">
        <f>TdC!G417</f>
        <v>data de MO - Permuta Grafico</v>
      </c>
    </row>
    <row r="416" spans="1:5" x14ac:dyDescent="0.15">
      <c r="A416" s="107">
        <f>TdC!C418</f>
        <v>39430</v>
      </c>
      <c r="B416" s="106">
        <f>TdC!D418</f>
        <v>2007</v>
      </c>
      <c r="C416" s="106">
        <f>TdC!E418</f>
        <v>12</v>
      </c>
      <c r="D416" s="106">
        <f>TdC!F418</f>
        <v>5.7032352941176467E-5</v>
      </c>
      <c r="E416" s="106" t="str">
        <f>TdC!G418</f>
        <v>data de MO - Permuta Grafico</v>
      </c>
    </row>
    <row r="417" spans="1:5" x14ac:dyDescent="0.15">
      <c r="A417" s="107">
        <f>TdC!C419</f>
        <v>39433</v>
      </c>
      <c r="B417" s="106">
        <f>TdC!D419</f>
        <v>2007</v>
      </c>
      <c r="C417" s="106">
        <f>TdC!E419</f>
        <v>12</v>
      </c>
      <c r="D417" s="106">
        <f>TdC!F419</f>
        <v>5.6749999999999997E-5</v>
      </c>
      <c r="E417" s="106" t="str">
        <f>TdC!G419</f>
        <v>data de MO - Permuta Grafico</v>
      </c>
    </row>
    <row r="418" spans="1:5" x14ac:dyDescent="0.15">
      <c r="A418" s="107">
        <f>TdC!C420</f>
        <v>39434</v>
      </c>
      <c r="B418" s="106">
        <f>TdC!D420</f>
        <v>2007</v>
      </c>
      <c r="C418" s="106">
        <f>TdC!E420</f>
        <v>12</v>
      </c>
      <c r="D418" s="106">
        <f>TdC!F420</f>
        <v>5.6631818181818182E-5</v>
      </c>
      <c r="E418" s="106" t="str">
        <f>TdC!G420</f>
        <v>data de MO - Permuta Grafico</v>
      </c>
    </row>
    <row r="419" spans="1:5" x14ac:dyDescent="0.15">
      <c r="A419" s="107">
        <f>TdC!C421</f>
        <v>39435</v>
      </c>
      <c r="B419" s="106">
        <f>TdC!D421</f>
        <v>2007</v>
      </c>
      <c r="C419" s="106">
        <f>TdC!E421</f>
        <v>12</v>
      </c>
      <c r="D419" s="106">
        <f>TdC!F421</f>
        <v>5.6252777777777767E-5</v>
      </c>
      <c r="E419" s="106" t="str">
        <f>TdC!G421</f>
        <v>data de MO - Permuta Grafico</v>
      </c>
    </row>
    <row r="420" spans="1:5" x14ac:dyDescent="0.15">
      <c r="A420" s="107">
        <f>TdC!C422</f>
        <v>39436</v>
      </c>
      <c r="B420" s="106">
        <f>TdC!D422</f>
        <v>2007</v>
      </c>
      <c r="C420" s="106">
        <f>TdC!E422</f>
        <v>12</v>
      </c>
      <c r="D420" s="106">
        <f>TdC!F422</f>
        <v>5.6455555555555553E-5</v>
      </c>
      <c r="E420" s="106" t="str">
        <f>TdC!G422</f>
        <v>data de MO - Permuta Grafico</v>
      </c>
    </row>
    <row r="421" spans="1:5" x14ac:dyDescent="0.15">
      <c r="A421" s="107">
        <f>TdC!C423</f>
        <v>39437</v>
      </c>
      <c r="B421" s="106">
        <f>TdC!D423</f>
        <v>2007</v>
      </c>
      <c r="C421" s="106">
        <f>TdC!E423</f>
        <v>12</v>
      </c>
      <c r="D421" s="106">
        <f>TdC!F423</f>
        <v>5.6075000000000001E-5</v>
      </c>
      <c r="E421" s="106" t="str">
        <f>TdC!G423</f>
        <v>data de MO - Permuta Grafico</v>
      </c>
    </row>
    <row r="422" spans="1:5" x14ac:dyDescent="0.15">
      <c r="A422" s="107">
        <f>TdC!C424</f>
        <v>39450</v>
      </c>
      <c r="B422" s="106">
        <f>TdC!D424</f>
        <v>2008</v>
      </c>
      <c r="C422" s="106">
        <f>TdC!E424</f>
        <v>1</v>
      </c>
      <c r="D422" s="106">
        <f>TdC!F424</f>
        <v>5.679166666666666E-5</v>
      </c>
      <c r="E422" s="106" t="str">
        <f>TdC!G424</f>
        <v>data de MO - Permuta Grafico</v>
      </c>
    </row>
    <row r="423" spans="1:5" x14ac:dyDescent="0.15">
      <c r="A423" s="107">
        <f>TdC!C425</f>
        <v>39451</v>
      </c>
      <c r="B423" s="106">
        <f>TdC!D425</f>
        <v>2008</v>
      </c>
      <c r="C423" s="106">
        <f>TdC!E425</f>
        <v>1</v>
      </c>
      <c r="D423" s="106">
        <f>TdC!F425</f>
        <v>5.7370000000000001E-5</v>
      </c>
      <c r="E423" s="106" t="str">
        <f>TdC!G425</f>
        <v>data de MO - Permuta Grafico</v>
      </c>
    </row>
    <row r="424" spans="1:5" x14ac:dyDescent="0.15">
      <c r="A424" s="107">
        <f>TdC!C426</f>
        <v>39454</v>
      </c>
      <c r="B424" s="106">
        <f>TdC!D426</f>
        <v>2008</v>
      </c>
      <c r="C424" s="106">
        <f>TdC!E426</f>
        <v>1</v>
      </c>
      <c r="D424" s="106">
        <f>TdC!F426</f>
        <v>5.7500000000000002E-5</v>
      </c>
      <c r="E424" s="106" t="str">
        <f>TdC!G426</f>
        <v>data de MO - Permuta Grafico</v>
      </c>
    </row>
    <row r="425" spans="1:5" x14ac:dyDescent="0.15">
      <c r="A425" s="107">
        <f>TdC!C427</f>
        <v>39455</v>
      </c>
      <c r="B425" s="106">
        <f>TdC!D427</f>
        <v>2008</v>
      </c>
      <c r="C425" s="106">
        <f>TdC!E427</f>
        <v>1</v>
      </c>
      <c r="D425" s="106">
        <f>TdC!F427</f>
        <v>5.7800000000000002E-5</v>
      </c>
      <c r="E425" s="106" t="str">
        <f>TdC!G427</f>
        <v>data de MO - Permuta Grafico</v>
      </c>
    </row>
    <row r="426" spans="1:5" x14ac:dyDescent="0.15">
      <c r="A426" s="107">
        <f>TdC!C428</f>
        <v>39456</v>
      </c>
      <c r="B426" s="106">
        <f>TdC!D428</f>
        <v>2008</v>
      </c>
      <c r="C426" s="106">
        <f>TdC!E428</f>
        <v>1</v>
      </c>
      <c r="D426" s="106">
        <f>TdC!F428</f>
        <v>5.7300000000000004E-5</v>
      </c>
      <c r="E426" s="106" t="str">
        <f>TdC!G428</f>
        <v>data de MO - Permuta Grafico</v>
      </c>
    </row>
    <row r="427" spans="1:5" x14ac:dyDescent="0.15">
      <c r="A427" s="107">
        <f>TdC!C429</f>
        <v>39457</v>
      </c>
      <c r="B427" s="106">
        <f>TdC!D429</f>
        <v>2008</v>
      </c>
      <c r="C427" s="106">
        <f>TdC!E429</f>
        <v>1</v>
      </c>
      <c r="D427" s="106">
        <f>TdC!F429</f>
        <v>5.5899999999999997E-5</v>
      </c>
      <c r="E427" s="106" t="str">
        <f>TdC!G429</f>
        <v>data de MO - Permuta Grafico</v>
      </c>
    </row>
    <row r="428" spans="1:5" x14ac:dyDescent="0.15">
      <c r="A428" s="107">
        <f>TdC!C430</f>
        <v>39458</v>
      </c>
      <c r="B428" s="106">
        <f>TdC!D430</f>
        <v>2008</v>
      </c>
      <c r="C428" s="106">
        <f>TdC!E430</f>
        <v>1</v>
      </c>
      <c r="D428" s="106">
        <f>TdC!F430</f>
        <v>5.5899999999999997E-5</v>
      </c>
      <c r="E428" s="106" t="str">
        <f>TdC!G430</f>
        <v>data de MO - Permuta Grafico</v>
      </c>
    </row>
    <row r="429" spans="1:5" x14ac:dyDescent="0.15">
      <c r="A429" s="107">
        <f>TdC!C431</f>
        <v>39461</v>
      </c>
      <c r="B429" s="106">
        <f>TdC!D431</f>
        <v>2008</v>
      </c>
      <c r="C429" s="106">
        <f>TdC!E431</f>
        <v>1</v>
      </c>
      <c r="D429" s="106">
        <f>TdC!F431</f>
        <v>5.5500000000000001E-5</v>
      </c>
      <c r="E429" s="106" t="str">
        <f>TdC!G431</f>
        <v>data de MO - Permuta Grafico</v>
      </c>
    </row>
    <row r="430" spans="1:5" x14ac:dyDescent="0.15">
      <c r="A430" s="107">
        <f>TdC!C432</f>
        <v>39462</v>
      </c>
      <c r="B430" s="106">
        <f>TdC!D432</f>
        <v>2008</v>
      </c>
      <c r="C430" s="106">
        <f>TdC!E432</f>
        <v>1</v>
      </c>
      <c r="D430" s="106">
        <f>TdC!F432</f>
        <v>5.5199999999999993E-5</v>
      </c>
      <c r="E430" s="106" t="str">
        <f>TdC!G432</f>
        <v>data de MO - Permuta Grafico</v>
      </c>
    </row>
    <row r="431" spans="1:5" x14ac:dyDescent="0.15">
      <c r="A431" s="107">
        <f>TdC!C433</f>
        <v>39463</v>
      </c>
      <c r="B431" s="106">
        <f>TdC!D433</f>
        <v>2008</v>
      </c>
      <c r="C431" s="106">
        <f>TdC!E433</f>
        <v>1</v>
      </c>
      <c r="D431" s="106">
        <f>TdC!F433</f>
        <v>5.4400000000000001E-5</v>
      </c>
      <c r="E431" s="106" t="str">
        <f>TdC!G433</f>
        <v>data de MO - Permuta Grafico</v>
      </c>
    </row>
    <row r="432" spans="1:5" x14ac:dyDescent="0.15">
      <c r="A432" s="107">
        <f>TdC!C434</f>
        <v>39464</v>
      </c>
      <c r="B432" s="106">
        <f>TdC!D434</f>
        <v>2008</v>
      </c>
      <c r="C432" s="106">
        <f>TdC!E434</f>
        <v>1</v>
      </c>
      <c r="D432" s="106">
        <f>TdC!F434</f>
        <v>5.3600000000000002E-5</v>
      </c>
      <c r="E432" s="106" t="str">
        <f>TdC!G434</f>
        <v>data de MO - Permuta Grafico</v>
      </c>
    </row>
    <row r="433" spans="1:5" x14ac:dyDescent="0.15">
      <c r="A433" s="107">
        <f>TdC!C435</f>
        <v>39465</v>
      </c>
      <c r="B433" s="106">
        <f>TdC!D435</f>
        <v>2008</v>
      </c>
      <c r="C433" s="106">
        <f>TdC!E435</f>
        <v>1</v>
      </c>
      <c r="D433" s="106">
        <f>TdC!F435</f>
        <v>5.250714285714286E-5</v>
      </c>
      <c r="E433" s="106" t="str">
        <f>TdC!G435</f>
        <v>data de MO - Permuta Grafico</v>
      </c>
    </row>
    <row r="434" spans="1:5" x14ac:dyDescent="0.15">
      <c r="A434" s="107">
        <f>TdC!C436</f>
        <v>39468</v>
      </c>
      <c r="B434" s="106">
        <f>TdC!D436</f>
        <v>2008</v>
      </c>
      <c r="C434" s="106">
        <f>TdC!E436</f>
        <v>1</v>
      </c>
      <c r="D434" s="106">
        <f>TdC!F436</f>
        <v>5.1900000000000001E-5</v>
      </c>
      <c r="E434" s="106" t="str">
        <f>TdC!G436</f>
        <v>data de MO - Permuta Grafico</v>
      </c>
    </row>
    <row r="435" spans="1:5" x14ac:dyDescent="0.15">
      <c r="A435" s="107">
        <f>TdC!C437</f>
        <v>39469</v>
      </c>
      <c r="B435" s="106">
        <f>TdC!D437</f>
        <v>2008</v>
      </c>
      <c r="C435" s="106">
        <f>TdC!E437</f>
        <v>1</v>
      </c>
      <c r="D435" s="106">
        <f>TdC!F437</f>
        <v>5.1440000000000009E-5</v>
      </c>
      <c r="E435" s="106" t="str">
        <f>TdC!G437</f>
        <v>data de MO - Permuta Grafico</v>
      </c>
    </row>
    <row r="436" spans="1:5" x14ac:dyDescent="0.15">
      <c r="A436" s="107">
        <f>TdC!C438</f>
        <v>39470</v>
      </c>
      <c r="B436" s="106">
        <f>TdC!D438</f>
        <v>2008</v>
      </c>
      <c r="C436" s="106">
        <f>TdC!E438</f>
        <v>1</v>
      </c>
      <c r="D436" s="106">
        <f>TdC!F438</f>
        <v>5.24E-5</v>
      </c>
      <c r="E436" s="106" t="str">
        <f>TdC!G438</f>
        <v>data de MO - Permuta Grafico</v>
      </c>
    </row>
    <row r="437" spans="1:5" x14ac:dyDescent="0.15">
      <c r="A437" s="107">
        <f>TdC!C439</f>
        <v>39471</v>
      </c>
      <c r="B437" s="106">
        <f>TdC!D439</f>
        <v>2008</v>
      </c>
      <c r="C437" s="106">
        <f>TdC!E439</f>
        <v>1</v>
      </c>
      <c r="D437" s="106">
        <f>TdC!F439</f>
        <v>5.3359999999999997E-5</v>
      </c>
      <c r="E437" s="106" t="str">
        <f>TdC!G439</f>
        <v>data de MO - Permuta Grafico</v>
      </c>
    </row>
    <row r="438" spans="1:5" x14ac:dyDescent="0.15">
      <c r="A438" s="107">
        <f>TdC!C440</f>
        <v>39472</v>
      </c>
      <c r="B438" s="106">
        <f>TdC!D440</f>
        <v>2008</v>
      </c>
      <c r="C438" s="106">
        <f>TdC!E440</f>
        <v>1</v>
      </c>
      <c r="D438" s="106">
        <f>TdC!F440</f>
        <v>5.4687500000000001E-5</v>
      </c>
      <c r="E438" s="106" t="str">
        <f>TdC!G440</f>
        <v>data de MO - Permuta Grafico</v>
      </c>
    </row>
    <row r="439" spans="1:5" x14ac:dyDescent="0.15">
      <c r="A439" s="107">
        <f>TdC!C441</f>
        <v>39475</v>
      </c>
      <c r="B439" s="106">
        <f>TdC!D441</f>
        <v>2008</v>
      </c>
      <c r="C439" s="106">
        <f>TdC!E441</f>
        <v>1</v>
      </c>
      <c r="D439" s="106">
        <f>TdC!F441</f>
        <v>5.4737142857142865E-5</v>
      </c>
      <c r="E439" s="106" t="str">
        <f>TdC!G441</f>
        <v>data de MO - Permuta Grafico</v>
      </c>
    </row>
    <row r="440" spans="1:5" x14ac:dyDescent="0.15">
      <c r="A440" s="107">
        <f>TdC!C442</f>
        <v>39476</v>
      </c>
      <c r="B440" s="106">
        <f>TdC!D442</f>
        <v>2008</v>
      </c>
      <c r="C440" s="106">
        <f>TdC!E442</f>
        <v>1</v>
      </c>
      <c r="D440" s="106">
        <f>TdC!F442</f>
        <v>5.3000000000000001E-5</v>
      </c>
      <c r="E440" s="106" t="str">
        <f>TdC!G442</f>
        <v>data de MO - Permuta Grafico</v>
      </c>
    </row>
    <row r="441" spans="1:5" x14ac:dyDescent="0.15">
      <c r="A441" s="107">
        <f>TdC!C443</f>
        <v>39477</v>
      </c>
      <c r="B441" s="106">
        <f>TdC!D443</f>
        <v>2008</v>
      </c>
      <c r="C441" s="106">
        <f>TdC!E443</f>
        <v>1</v>
      </c>
      <c r="D441" s="106">
        <f>TdC!F443</f>
        <v>5.2800000000000003E-5</v>
      </c>
      <c r="E441" s="106" t="str">
        <f>TdC!G443</f>
        <v>data de MO - Permuta Grafico</v>
      </c>
    </row>
    <row r="442" spans="1:5" x14ac:dyDescent="0.15">
      <c r="A442" s="107">
        <f>TdC!C444</f>
        <v>39478</v>
      </c>
      <c r="B442" s="106">
        <f>TdC!D444</f>
        <v>2008</v>
      </c>
      <c r="C442" s="106">
        <f>TdC!E444</f>
        <v>1</v>
      </c>
      <c r="D442" s="106">
        <f>TdC!F444</f>
        <v>5.24E-5</v>
      </c>
      <c r="E442" s="106" t="str">
        <f>TdC!G444</f>
        <v>data de MO - Permuta Grafico</v>
      </c>
    </row>
    <row r="443" spans="1:5" x14ac:dyDescent="0.15">
      <c r="A443" s="107">
        <f>TdC!C445</f>
        <v>39479</v>
      </c>
      <c r="B443" s="106">
        <f>TdC!D445</f>
        <v>2008</v>
      </c>
      <c r="C443" s="106">
        <f>TdC!E445</f>
        <v>2</v>
      </c>
      <c r="D443" s="106">
        <f>TdC!F445</f>
        <v>5.3499999999999999E-5</v>
      </c>
      <c r="E443" s="106" t="str">
        <f>TdC!G445</f>
        <v>data de MO - Permuta Grafico</v>
      </c>
    </row>
    <row r="444" spans="1:5" x14ac:dyDescent="0.15">
      <c r="A444" s="107">
        <f>TdC!C446</f>
        <v>39484</v>
      </c>
      <c r="B444" s="106">
        <f>TdC!D446</f>
        <v>2008</v>
      </c>
      <c r="C444" s="106">
        <f>TdC!E446</f>
        <v>2</v>
      </c>
      <c r="D444" s="106">
        <f>TdC!F446</f>
        <v>5.2800000000000003E-5</v>
      </c>
      <c r="E444" s="106" t="str">
        <f>TdC!G446</f>
        <v>data de MO - Permuta Grafico</v>
      </c>
    </row>
    <row r="445" spans="1:5" x14ac:dyDescent="0.15">
      <c r="A445" s="107">
        <f>TdC!C447</f>
        <v>39485</v>
      </c>
      <c r="B445" s="106">
        <f>TdC!D447</f>
        <v>2008</v>
      </c>
      <c r="C445" s="106">
        <f>TdC!E447</f>
        <v>2</v>
      </c>
      <c r="D445" s="106">
        <f>TdC!F447</f>
        <v>5.1799999999999999E-5</v>
      </c>
      <c r="E445" s="106" t="str">
        <f>TdC!G447</f>
        <v>data de MO - Permuta Grafico</v>
      </c>
    </row>
    <row r="446" spans="1:5" x14ac:dyDescent="0.15">
      <c r="A446" s="107">
        <f>TdC!C448</f>
        <v>39486</v>
      </c>
      <c r="B446" s="106">
        <f>TdC!D448</f>
        <v>2008</v>
      </c>
      <c r="C446" s="106">
        <f>TdC!E448</f>
        <v>2</v>
      </c>
      <c r="D446" s="106">
        <f>TdC!F448</f>
        <v>5.5500000000000001E-5</v>
      </c>
      <c r="E446" s="106" t="str">
        <f>TdC!G448</f>
        <v>data de MO - Permuta Grafico</v>
      </c>
    </row>
    <row r="447" spans="1:5" x14ac:dyDescent="0.15">
      <c r="A447" s="107">
        <f>TdC!C449</f>
        <v>39489</v>
      </c>
      <c r="B447" s="106">
        <f>TdC!D449</f>
        <v>2008</v>
      </c>
      <c r="C447" s="106">
        <f>TdC!E449</f>
        <v>2</v>
      </c>
      <c r="D447" s="106">
        <f>TdC!F449</f>
        <v>5.2500000000000002E-5</v>
      </c>
      <c r="E447" s="106" t="str">
        <f>TdC!G449</f>
        <v>data de MO - Permuta Grafico</v>
      </c>
    </row>
    <row r="448" spans="1:5" x14ac:dyDescent="0.15">
      <c r="A448" s="107">
        <f>TdC!C450</f>
        <v>39490</v>
      </c>
      <c r="B448" s="106">
        <f>TdC!D450</f>
        <v>2008</v>
      </c>
      <c r="C448" s="106">
        <f>TdC!E450</f>
        <v>2</v>
      </c>
      <c r="D448" s="106">
        <f>TdC!F450</f>
        <v>5.1900000000000001E-5</v>
      </c>
      <c r="E448" s="106" t="str">
        <f>TdC!G450</f>
        <v>data de MO - Permuta Grafico</v>
      </c>
    </row>
    <row r="449" spans="1:5" x14ac:dyDescent="0.15">
      <c r="A449" s="107">
        <f>TdC!C451</f>
        <v>39491</v>
      </c>
      <c r="B449" s="106">
        <f>TdC!D451</f>
        <v>2008</v>
      </c>
      <c r="C449" s="106">
        <f>TdC!E451</f>
        <v>2</v>
      </c>
      <c r="D449" s="106">
        <f>TdC!F451</f>
        <v>5.13E-5</v>
      </c>
      <c r="E449" s="106" t="str">
        <f>TdC!G451</f>
        <v>data de MO - Permuta Grafico</v>
      </c>
    </row>
    <row r="450" spans="1:5" x14ac:dyDescent="0.15">
      <c r="A450" s="107">
        <f>TdC!C452</f>
        <v>39492</v>
      </c>
      <c r="B450" s="106">
        <f>TdC!D452</f>
        <v>2008</v>
      </c>
      <c r="C450" s="106">
        <f>TdC!E452</f>
        <v>2</v>
      </c>
      <c r="D450" s="106">
        <f>TdC!F452</f>
        <v>5.1199999999999998E-5</v>
      </c>
      <c r="E450" s="106" t="str">
        <f>TdC!G452</f>
        <v>data de MO - Permuta Grafico</v>
      </c>
    </row>
    <row r="451" spans="1:5" x14ac:dyDescent="0.15">
      <c r="A451" s="107">
        <f>TdC!C453</f>
        <v>39493</v>
      </c>
      <c r="B451" s="106">
        <f>TdC!D453</f>
        <v>2008</v>
      </c>
      <c r="C451" s="106">
        <f>TdC!E453</f>
        <v>2</v>
      </c>
      <c r="D451" s="106">
        <f>TdC!F453</f>
        <v>5.1E-5</v>
      </c>
      <c r="E451" s="106" t="str">
        <f>TdC!G453</f>
        <v>data de MO - Permuta Grafico</v>
      </c>
    </row>
    <row r="452" spans="1:5" x14ac:dyDescent="0.15">
      <c r="A452" s="107">
        <f>TdC!C454</f>
        <v>39496</v>
      </c>
      <c r="B452" s="106">
        <f>TdC!D454</f>
        <v>2008</v>
      </c>
      <c r="C452" s="106">
        <f>TdC!E454</f>
        <v>2</v>
      </c>
      <c r="D452" s="106">
        <f>TdC!F454</f>
        <v>5.0700000000000006E-5</v>
      </c>
      <c r="E452" s="106" t="str">
        <f>TdC!G454</f>
        <v>data de MO - Permuta Grafico</v>
      </c>
    </row>
    <row r="453" spans="1:5" x14ac:dyDescent="0.15">
      <c r="A453" s="107">
        <f>TdC!C455</f>
        <v>39497</v>
      </c>
      <c r="B453" s="106">
        <f>TdC!D455</f>
        <v>2008</v>
      </c>
      <c r="C453" s="106">
        <f>TdC!E455</f>
        <v>2</v>
      </c>
      <c r="D453" s="106">
        <f>TdC!F455</f>
        <v>5.0399999999999999E-5</v>
      </c>
      <c r="E453" s="106" t="str">
        <f>TdC!G455</f>
        <v>data de MO - Permuta Grafico</v>
      </c>
    </row>
    <row r="454" spans="1:5" x14ac:dyDescent="0.15">
      <c r="A454" s="107">
        <f>TdC!C456</f>
        <v>39498</v>
      </c>
      <c r="B454" s="106">
        <f>TdC!D456</f>
        <v>2008</v>
      </c>
      <c r="C454" s="106">
        <f>TdC!E456</f>
        <v>2</v>
      </c>
      <c r="D454" s="106">
        <f>TdC!F456</f>
        <v>5.0399999999999999E-5</v>
      </c>
      <c r="E454" s="106" t="str">
        <f>TdC!G456</f>
        <v>data de MO - Permuta Grafico</v>
      </c>
    </row>
    <row r="455" spans="1:5" x14ac:dyDescent="0.15">
      <c r="A455" s="107">
        <f>TdC!C457</f>
        <v>39499</v>
      </c>
      <c r="B455" s="106">
        <f>TdC!D457</f>
        <v>2008</v>
      </c>
      <c r="C455" s="106">
        <f>TdC!E457</f>
        <v>2</v>
      </c>
      <c r="D455" s="106">
        <f>TdC!F457</f>
        <v>5.0500000000000001E-5</v>
      </c>
      <c r="E455" s="106" t="str">
        <f>TdC!G457</f>
        <v>data de MO - Permuta Grafico</v>
      </c>
    </row>
    <row r="456" spans="1:5" x14ac:dyDescent="0.15">
      <c r="A456" s="107">
        <f>TdC!C458</f>
        <v>39500</v>
      </c>
      <c r="B456" s="106">
        <f>TdC!D458</f>
        <v>2008</v>
      </c>
      <c r="C456" s="106">
        <f>TdC!E458</f>
        <v>2</v>
      </c>
      <c r="D456" s="106">
        <f>TdC!F458</f>
        <v>5.0399999999999999E-5</v>
      </c>
      <c r="E456" s="106" t="str">
        <f>TdC!G458</f>
        <v>data de MO - Permuta Grafico</v>
      </c>
    </row>
    <row r="457" spans="1:5" x14ac:dyDescent="0.15">
      <c r="A457" s="107">
        <f>TdC!C459</f>
        <v>39503</v>
      </c>
      <c r="B457" s="106">
        <f>TdC!D459</f>
        <v>2008</v>
      </c>
      <c r="C457" s="106">
        <f>TdC!E459</f>
        <v>2</v>
      </c>
      <c r="D457" s="106">
        <f>TdC!F459</f>
        <v>4.9500000000000004E-5</v>
      </c>
      <c r="E457" s="106" t="str">
        <f>TdC!G459</f>
        <v>data de MO - Permuta Grafico</v>
      </c>
    </row>
    <row r="458" spans="1:5" x14ac:dyDescent="0.15">
      <c r="A458" s="107">
        <f>TdC!C460</f>
        <v>39504</v>
      </c>
      <c r="B458" s="106">
        <f>TdC!D460</f>
        <v>2008</v>
      </c>
      <c r="C458" s="106">
        <f>TdC!E460</f>
        <v>2</v>
      </c>
      <c r="D458" s="106">
        <f>TdC!F460</f>
        <v>4.8699999999999998E-5</v>
      </c>
      <c r="E458" s="106" t="str">
        <f>TdC!G460</f>
        <v>data de MO - Permuta Grafico</v>
      </c>
    </row>
    <row r="459" spans="1:5" x14ac:dyDescent="0.15">
      <c r="A459" s="107">
        <f>TdC!C461</f>
        <v>39505</v>
      </c>
      <c r="B459" s="106">
        <f>TdC!D461</f>
        <v>2008</v>
      </c>
      <c r="C459" s="106">
        <f>TdC!E461</f>
        <v>2</v>
      </c>
      <c r="D459" s="106">
        <f>TdC!F461</f>
        <v>4.8000000000000001E-5</v>
      </c>
      <c r="E459" s="106" t="str">
        <f>TdC!G461</f>
        <v>data de MO - Permuta Grafico</v>
      </c>
    </row>
    <row r="460" spans="1:5" x14ac:dyDescent="0.15">
      <c r="A460" s="107">
        <f>TdC!C462</f>
        <v>39506</v>
      </c>
      <c r="B460" s="106">
        <f>TdC!D462</f>
        <v>2008</v>
      </c>
      <c r="C460" s="106">
        <f>TdC!E462</f>
        <v>2</v>
      </c>
      <c r="D460" s="106">
        <f>TdC!F462</f>
        <v>4.6300000000000001E-5</v>
      </c>
      <c r="E460" s="106" t="str">
        <f>TdC!G462</f>
        <v>data de MO - Permuta Grafico</v>
      </c>
    </row>
    <row r="461" spans="1:5" x14ac:dyDescent="0.15">
      <c r="A461" s="107">
        <f>TdC!C463</f>
        <v>39507</v>
      </c>
      <c r="B461" s="106">
        <f>TdC!D463</f>
        <v>2008</v>
      </c>
      <c r="C461" s="106">
        <f>TdC!E463</f>
        <v>2</v>
      </c>
      <c r="D461" s="106">
        <f>TdC!F463</f>
        <v>4.5899999999999998E-5</v>
      </c>
      <c r="E461" s="106" t="str">
        <f>TdC!G463</f>
        <v>data de MO - Permuta Grafico</v>
      </c>
    </row>
    <row r="462" spans="1:5" x14ac:dyDescent="0.15">
      <c r="A462" s="107">
        <f>TdC!C464</f>
        <v>39510</v>
      </c>
      <c r="B462" s="106">
        <f>TdC!D464</f>
        <v>2008</v>
      </c>
      <c r="C462" s="106">
        <f>TdC!E464</f>
        <v>3</v>
      </c>
      <c r="D462" s="106">
        <f>TdC!F464</f>
        <v>4.6500000000000005E-5</v>
      </c>
      <c r="E462" s="106" t="str">
        <f>TdC!G464</f>
        <v>data de MO - Permuta Grafico</v>
      </c>
    </row>
    <row r="463" spans="1:5" x14ac:dyDescent="0.15">
      <c r="A463" s="107">
        <f>TdC!C465</f>
        <v>39511</v>
      </c>
      <c r="B463" s="106">
        <f>TdC!D465</f>
        <v>2008</v>
      </c>
      <c r="C463" s="106">
        <f>TdC!E465</f>
        <v>3</v>
      </c>
      <c r="D463" s="106">
        <f>TdC!F465</f>
        <v>4.7199999999999995E-5</v>
      </c>
      <c r="E463" s="106" t="str">
        <f>TdC!G465</f>
        <v>data de MO - Permuta Grafico</v>
      </c>
    </row>
    <row r="464" spans="1:5" x14ac:dyDescent="0.15">
      <c r="A464" s="107">
        <f>TdC!C466</f>
        <v>39512</v>
      </c>
      <c r="B464" s="106">
        <f>TdC!D466</f>
        <v>2008</v>
      </c>
      <c r="C464" s="106">
        <f>TdC!E466</f>
        <v>3</v>
      </c>
      <c r="D464" s="106">
        <f>TdC!F466</f>
        <v>4.9299999999999999E-5</v>
      </c>
      <c r="E464" s="106" t="str">
        <f>TdC!G466</f>
        <v>data de MO - Permuta Grafico</v>
      </c>
    </row>
    <row r="465" spans="1:5" x14ac:dyDescent="0.15">
      <c r="A465" s="107">
        <f>TdC!C467</f>
        <v>39513</v>
      </c>
      <c r="B465" s="106">
        <f>TdC!D467</f>
        <v>2008</v>
      </c>
      <c r="C465" s="106">
        <f>TdC!E467</f>
        <v>3</v>
      </c>
      <c r="D465" s="106">
        <f>TdC!F467</f>
        <v>4.6199999999999998E-5</v>
      </c>
      <c r="E465" s="106" t="str">
        <f>TdC!G467</f>
        <v>data de MO - Permuta Grafico</v>
      </c>
    </row>
    <row r="466" spans="1:5" x14ac:dyDescent="0.15">
      <c r="A466" s="107">
        <f>TdC!C468</f>
        <v>39514</v>
      </c>
      <c r="B466" s="106">
        <f>TdC!D468</f>
        <v>2008</v>
      </c>
      <c r="C466" s="106">
        <f>TdC!E468</f>
        <v>3</v>
      </c>
      <c r="D466" s="106">
        <f>TdC!F468</f>
        <v>4.6199999999999998E-5</v>
      </c>
      <c r="E466" s="106" t="str">
        <f>TdC!G468</f>
        <v>data de MO - Permuta Grafico</v>
      </c>
    </row>
    <row r="467" spans="1:5" x14ac:dyDescent="0.15">
      <c r="A467" s="107">
        <f>TdC!C469</f>
        <v>39517</v>
      </c>
      <c r="B467" s="106">
        <f>TdC!D469</f>
        <v>2008</v>
      </c>
      <c r="C467" s="106">
        <f>TdC!E469</f>
        <v>3</v>
      </c>
      <c r="D467" s="106">
        <f>TdC!F469</f>
        <v>4.5000000000000003E-5</v>
      </c>
      <c r="E467" s="106" t="str">
        <f>TdC!G469</f>
        <v>data de MO - Permuta Grafico</v>
      </c>
    </row>
    <row r="468" spans="1:5" x14ac:dyDescent="0.15">
      <c r="A468" s="107">
        <f>TdC!C470</f>
        <v>39518</v>
      </c>
      <c r="B468" s="106">
        <f>TdC!D470</f>
        <v>2008</v>
      </c>
      <c r="C468" s="106">
        <f>TdC!E470</f>
        <v>3</v>
      </c>
      <c r="D468" s="106">
        <f>TdC!F470</f>
        <v>4.5000000000000003E-5</v>
      </c>
      <c r="E468" s="106" t="str">
        <f>TdC!G470</f>
        <v>data de MO - Permuta Grafico</v>
      </c>
    </row>
    <row r="469" spans="1:5" x14ac:dyDescent="0.15">
      <c r="A469" s="107">
        <f>TdC!C471</f>
        <v>39519</v>
      </c>
      <c r="B469" s="106">
        <f>TdC!D471</f>
        <v>2008</v>
      </c>
      <c r="C469" s="106">
        <f>TdC!E471</f>
        <v>3</v>
      </c>
      <c r="D469" s="106">
        <f>TdC!F471</f>
        <v>4.2300000000000005E-5</v>
      </c>
      <c r="E469" s="106" t="str">
        <f>TdC!G471</f>
        <v>data de MO - Permuta Grafico</v>
      </c>
    </row>
    <row r="470" spans="1:5" x14ac:dyDescent="0.15">
      <c r="A470" s="107">
        <f>TdC!C472</f>
        <v>39520</v>
      </c>
      <c r="B470" s="106">
        <f>TdC!D472</f>
        <v>2008</v>
      </c>
      <c r="C470" s="106">
        <f>TdC!E472</f>
        <v>3</v>
      </c>
      <c r="D470" s="106">
        <f>TdC!F472</f>
        <v>4.1300000000000001E-5</v>
      </c>
      <c r="E470" s="106" t="str">
        <f>TdC!G472</f>
        <v>data de MO - Permuta Grafico</v>
      </c>
    </row>
    <row r="471" spans="1:5" x14ac:dyDescent="0.15">
      <c r="A471" s="107">
        <f>TdC!C473</f>
        <v>39521</v>
      </c>
      <c r="B471" s="106">
        <f>TdC!D473</f>
        <v>2008</v>
      </c>
      <c r="C471" s="106">
        <f>TdC!E473</f>
        <v>3</v>
      </c>
      <c r="D471" s="106">
        <f>TdC!F473</f>
        <v>4.2500000000000003E-5</v>
      </c>
      <c r="E471" s="106" t="str">
        <f>TdC!G473</f>
        <v>data de MO - Permuta Grafico</v>
      </c>
    </row>
    <row r="472" spans="1:5" x14ac:dyDescent="0.15">
      <c r="A472" s="107">
        <f>TdC!C474</f>
        <v>39524</v>
      </c>
      <c r="B472" s="106">
        <f>TdC!D474</f>
        <v>2008</v>
      </c>
      <c r="C472" s="106">
        <f>TdC!E474</f>
        <v>3</v>
      </c>
      <c r="D472" s="106">
        <f>TdC!F474</f>
        <v>4.3399999999999998E-5</v>
      </c>
      <c r="E472" s="106" t="str">
        <f>TdC!G474</f>
        <v>data de MO - Permuta Grafico</v>
      </c>
    </row>
    <row r="473" spans="1:5" x14ac:dyDescent="0.15">
      <c r="A473" s="107">
        <f>TdC!C475</f>
        <v>39525</v>
      </c>
      <c r="B473" s="106">
        <f>TdC!D475</f>
        <v>2008</v>
      </c>
      <c r="C473" s="106">
        <f>TdC!E475</f>
        <v>3</v>
      </c>
      <c r="D473" s="106">
        <f>TdC!F475</f>
        <v>4.4000000000000006E-5</v>
      </c>
      <c r="E473" s="106" t="str">
        <f>TdC!G475</f>
        <v>data de MO - Permuta Grafico</v>
      </c>
    </row>
    <row r="474" spans="1:5" x14ac:dyDescent="0.15">
      <c r="A474" s="107">
        <f>TdC!C476</f>
        <v>39531</v>
      </c>
      <c r="B474" s="106">
        <f>TdC!D476</f>
        <v>2008</v>
      </c>
      <c r="C474" s="106">
        <f>TdC!E476</f>
        <v>3</v>
      </c>
      <c r="D474" s="106">
        <f>TdC!F476</f>
        <v>4.1399999999999997E-5</v>
      </c>
      <c r="E474" s="106" t="str">
        <f>TdC!G476</f>
        <v>data de MO - Permuta Grafico</v>
      </c>
    </row>
    <row r="475" spans="1:5" x14ac:dyDescent="0.15">
      <c r="A475" s="107">
        <f>TdC!C477</f>
        <v>39532</v>
      </c>
      <c r="B475" s="106">
        <f>TdC!D477</f>
        <v>2008</v>
      </c>
      <c r="C475" s="106">
        <f>TdC!E477</f>
        <v>3</v>
      </c>
      <c r="D475" s="106">
        <f>TdC!F477</f>
        <v>4.1199999999999999E-5</v>
      </c>
      <c r="E475" s="106" t="str">
        <f>TdC!G477</f>
        <v>data de MO - Permuta Grafico</v>
      </c>
    </row>
    <row r="476" spans="1:5" x14ac:dyDescent="0.15">
      <c r="A476" s="107">
        <f>TdC!C478</f>
        <v>39533</v>
      </c>
      <c r="B476" s="106">
        <f>TdC!D478</f>
        <v>2008</v>
      </c>
      <c r="C476" s="106">
        <f>TdC!E478</f>
        <v>3</v>
      </c>
      <c r="D476" s="106">
        <f>TdC!F478</f>
        <v>4.0199999999999995E-5</v>
      </c>
      <c r="E476" s="106" t="str">
        <f>TdC!G478</f>
        <v>data de MO - Permuta Grafico</v>
      </c>
    </row>
    <row r="477" spans="1:5" x14ac:dyDescent="0.15">
      <c r="A477" s="107">
        <f>TdC!C479</f>
        <v>39534</v>
      </c>
      <c r="B477" s="106">
        <f>TdC!D479</f>
        <v>2008</v>
      </c>
      <c r="C477" s="106">
        <f>TdC!E479</f>
        <v>3</v>
      </c>
      <c r="D477" s="106">
        <f>TdC!F479</f>
        <v>3.8999999999999999E-5</v>
      </c>
      <c r="E477" s="106" t="str">
        <f>TdC!G479</f>
        <v>data de MO - Permuta Grafico</v>
      </c>
    </row>
    <row r="478" spans="1:5" x14ac:dyDescent="0.15">
      <c r="A478" s="107">
        <f>TdC!C480</f>
        <v>39535</v>
      </c>
      <c r="B478" s="106">
        <f>TdC!D480</f>
        <v>2008</v>
      </c>
      <c r="C478" s="106">
        <f>TdC!E480</f>
        <v>3</v>
      </c>
      <c r="D478" s="106">
        <f>TdC!F480</f>
        <v>3.9400000000000002E-5</v>
      </c>
      <c r="E478" s="106" t="str">
        <f>TdC!G480</f>
        <v>data de MO - Permuta Grafico</v>
      </c>
    </row>
    <row r="479" spans="1:5" x14ac:dyDescent="0.15">
      <c r="A479" s="107">
        <f>TdC!C481</f>
        <v>39538</v>
      </c>
      <c r="B479" s="106">
        <f>TdC!D481</f>
        <v>2008</v>
      </c>
      <c r="C479" s="106">
        <f>TdC!E481</f>
        <v>3</v>
      </c>
      <c r="D479" s="106">
        <f>TdC!F481</f>
        <v>3.9799999999999998E-5</v>
      </c>
      <c r="E479" s="106" t="str">
        <f>TdC!G481</f>
        <v>data de MO - Permuta Grafico</v>
      </c>
    </row>
    <row r="480" spans="1:5" x14ac:dyDescent="0.15">
      <c r="A480" s="107">
        <f>TdC!C482</f>
        <v>39539</v>
      </c>
      <c r="B480" s="106">
        <f>TdC!D482</f>
        <v>2008</v>
      </c>
      <c r="C480" s="106">
        <f>TdC!E482</f>
        <v>4</v>
      </c>
      <c r="D480" s="106">
        <f>TdC!F482</f>
        <v>3.9199999999999997E-5</v>
      </c>
      <c r="E480" s="106" t="str">
        <f>TdC!G482</f>
        <v>data de MO - Permuta Grafico</v>
      </c>
    </row>
    <row r="481" spans="1:5" x14ac:dyDescent="0.15">
      <c r="A481" s="107">
        <f>TdC!C483</f>
        <v>39540</v>
      </c>
      <c r="B481" s="106">
        <f>TdC!D483</f>
        <v>2008</v>
      </c>
      <c r="C481" s="106">
        <f>TdC!E483</f>
        <v>4</v>
      </c>
      <c r="D481" s="106">
        <f>TdC!F483</f>
        <v>3.8399999999999998E-5</v>
      </c>
      <c r="E481" s="106" t="str">
        <f>TdC!G483</f>
        <v>data de MO - Permuta Grafico</v>
      </c>
    </row>
    <row r="482" spans="1:5" x14ac:dyDescent="0.15">
      <c r="A482" s="107">
        <f>TdC!C484</f>
        <v>39541</v>
      </c>
      <c r="B482" s="106">
        <f>TdC!D484</f>
        <v>2008</v>
      </c>
      <c r="C482" s="106">
        <f>TdC!E484</f>
        <v>4</v>
      </c>
      <c r="D482" s="106">
        <f>TdC!F484</f>
        <v>3.7599999999999999E-5</v>
      </c>
      <c r="E482" s="106" t="str">
        <f>TdC!G484</f>
        <v>data de MO - Permuta Grafico</v>
      </c>
    </row>
    <row r="483" spans="1:5" x14ac:dyDescent="0.15">
      <c r="A483" s="107">
        <f>TdC!C485</f>
        <v>39542</v>
      </c>
      <c r="B483" s="106">
        <f>TdC!D485</f>
        <v>2008</v>
      </c>
      <c r="C483" s="106">
        <f>TdC!E485</f>
        <v>4</v>
      </c>
      <c r="D483" s="106">
        <f>TdC!F485</f>
        <v>3.8099999999999998E-5</v>
      </c>
      <c r="E483" s="106" t="str">
        <f>TdC!G485</f>
        <v>data de MO - Permuta Grafico</v>
      </c>
    </row>
    <row r="484" spans="1:5" x14ac:dyDescent="0.15">
      <c r="A484" s="107">
        <f>TdC!C486</f>
        <v>39545</v>
      </c>
      <c r="B484" s="106">
        <f>TdC!D486</f>
        <v>2008</v>
      </c>
      <c r="C484" s="106">
        <f>TdC!E486</f>
        <v>4</v>
      </c>
      <c r="D484" s="106">
        <f>TdC!F486</f>
        <v>3.7999999999999995E-5</v>
      </c>
      <c r="E484" s="106" t="str">
        <f>TdC!G486</f>
        <v>data de MO - Permuta Grafico</v>
      </c>
    </row>
    <row r="485" spans="1:5" x14ac:dyDescent="0.15">
      <c r="A485" s="107">
        <f>TdC!C487</f>
        <v>39546</v>
      </c>
      <c r="B485" s="106">
        <f>TdC!D487</f>
        <v>2008</v>
      </c>
      <c r="C485" s="106">
        <f>TdC!E487</f>
        <v>4</v>
      </c>
      <c r="D485" s="106">
        <f>TdC!F487</f>
        <v>3.7799999999999997E-5</v>
      </c>
      <c r="E485" s="106" t="str">
        <f>TdC!G487</f>
        <v>data de MO - Permuta Grafico</v>
      </c>
    </row>
    <row r="486" spans="1:5" x14ac:dyDescent="0.15">
      <c r="A486" s="107">
        <f>TdC!C488</f>
        <v>39547</v>
      </c>
      <c r="B486" s="106">
        <f>TdC!D488</f>
        <v>2008</v>
      </c>
      <c r="C486" s="106">
        <f>TdC!E488</f>
        <v>4</v>
      </c>
      <c r="D486" s="106">
        <f>TdC!F488</f>
        <v>3.8300000000000003E-5</v>
      </c>
      <c r="E486" s="106" t="str">
        <f>TdC!G488</f>
        <v>data de MO - Permuta Grafico</v>
      </c>
    </row>
    <row r="487" spans="1:5" x14ac:dyDescent="0.15">
      <c r="A487" s="107">
        <f>TdC!C489</f>
        <v>39548</v>
      </c>
      <c r="B487" s="106">
        <f>TdC!D489</f>
        <v>2008</v>
      </c>
      <c r="C487" s="106">
        <f>TdC!E489</f>
        <v>4</v>
      </c>
      <c r="D487" s="106">
        <f>TdC!F489</f>
        <v>3.7499999999999997E-5</v>
      </c>
      <c r="E487" s="106" t="str">
        <f>TdC!G489</f>
        <v>data de MO - Permuta Grafico</v>
      </c>
    </row>
    <row r="488" spans="1:5" x14ac:dyDescent="0.15">
      <c r="A488" s="107">
        <f>TdC!C490</f>
        <v>39549</v>
      </c>
      <c r="B488" s="106">
        <f>TdC!D490</f>
        <v>2008</v>
      </c>
      <c r="C488" s="106">
        <f>TdC!E490</f>
        <v>4</v>
      </c>
      <c r="D488" s="106">
        <f>TdC!F490</f>
        <v>3.7400000000000001E-5</v>
      </c>
      <c r="E488" s="106" t="str">
        <f>TdC!G490</f>
        <v>data de MO - Permuta Grafico</v>
      </c>
    </row>
    <row r="489" spans="1:5" x14ac:dyDescent="0.15">
      <c r="A489" s="107">
        <f>TdC!C491</f>
        <v>39552</v>
      </c>
      <c r="B489" s="106">
        <f>TdC!D491</f>
        <v>2008</v>
      </c>
      <c r="C489" s="106">
        <f>TdC!E491</f>
        <v>4</v>
      </c>
      <c r="D489" s="106">
        <f>TdC!F491</f>
        <v>3.7299999999999999E-5</v>
      </c>
      <c r="E489" s="106" t="str">
        <f>TdC!G491</f>
        <v>data de MO - Permuta Grafico</v>
      </c>
    </row>
    <row r="490" spans="1:5" x14ac:dyDescent="0.15">
      <c r="A490" s="107">
        <f>TdC!C492</f>
        <v>39553</v>
      </c>
      <c r="B490" s="106">
        <f>TdC!D492</f>
        <v>2008</v>
      </c>
      <c r="C490" s="106">
        <f>TdC!E492</f>
        <v>4</v>
      </c>
      <c r="D490" s="106">
        <f>TdC!F492</f>
        <v>3.7599999999999999E-5</v>
      </c>
      <c r="E490" s="106" t="str">
        <f>TdC!G492</f>
        <v>data de MO - Permuta Grafico</v>
      </c>
    </row>
    <row r="491" spans="1:5" x14ac:dyDescent="0.15">
      <c r="A491" s="107">
        <f>TdC!C493</f>
        <v>39554</v>
      </c>
      <c r="B491" s="106">
        <f>TdC!D493</f>
        <v>2008</v>
      </c>
      <c r="C491" s="106">
        <f>TdC!E493</f>
        <v>4</v>
      </c>
      <c r="D491" s="106">
        <f>TdC!F493</f>
        <v>3.6900000000000002E-5</v>
      </c>
      <c r="E491" s="106" t="str">
        <f>TdC!G493</f>
        <v>data de MO - Permuta Grafico</v>
      </c>
    </row>
    <row r="492" spans="1:5" x14ac:dyDescent="0.15">
      <c r="A492" s="107">
        <f>TdC!C494</f>
        <v>39555</v>
      </c>
      <c r="B492" s="106">
        <f>TdC!D494</f>
        <v>2008</v>
      </c>
      <c r="C492" s="106">
        <f>TdC!E494</f>
        <v>4</v>
      </c>
      <c r="D492" s="106">
        <f>TdC!F494</f>
        <v>3.6199999999999999E-5</v>
      </c>
      <c r="E492" s="106" t="str">
        <f>TdC!G494</f>
        <v>data de MO - Permuta Grafico</v>
      </c>
    </row>
    <row r="493" spans="1:5" x14ac:dyDescent="0.15">
      <c r="A493" s="107">
        <f>TdC!C495</f>
        <v>39556</v>
      </c>
      <c r="B493" s="106">
        <f>TdC!D495</f>
        <v>2008</v>
      </c>
      <c r="C493" s="106">
        <f>TdC!E495</f>
        <v>4</v>
      </c>
      <c r="D493" s="106">
        <f>TdC!F495</f>
        <v>3.5599999999999998E-5</v>
      </c>
      <c r="E493" s="106" t="str">
        <f>TdC!G495</f>
        <v>data de MO - Permuta Grafico</v>
      </c>
    </row>
    <row r="494" spans="1:5" x14ac:dyDescent="0.15">
      <c r="A494" s="107">
        <f>TdC!C496</f>
        <v>39559</v>
      </c>
      <c r="B494" s="106">
        <f>TdC!D496</f>
        <v>2008</v>
      </c>
      <c r="C494" s="106">
        <f>TdC!E496</f>
        <v>4</v>
      </c>
      <c r="D494" s="106">
        <f>TdC!F496</f>
        <v>3.3900000000000004E-5</v>
      </c>
      <c r="E494" s="106" t="str">
        <f>TdC!G496</f>
        <v>data de MO - Permuta Grafico</v>
      </c>
    </row>
    <row r="495" spans="1:5" x14ac:dyDescent="0.15">
      <c r="A495" s="107">
        <f>TdC!C497</f>
        <v>39560</v>
      </c>
      <c r="B495" s="106">
        <f>TdC!D497</f>
        <v>2008</v>
      </c>
      <c r="C495" s="106">
        <f>TdC!E497</f>
        <v>4</v>
      </c>
      <c r="D495" s="106">
        <f>TdC!F497</f>
        <v>3.3200000000000001E-5</v>
      </c>
      <c r="E495" s="106" t="str">
        <f>TdC!G497</f>
        <v>data de MO - Permuta Grafico</v>
      </c>
    </row>
    <row r="496" spans="1:5" x14ac:dyDescent="0.15">
      <c r="A496" s="107">
        <f>TdC!C498</f>
        <v>39561</v>
      </c>
      <c r="B496" s="106">
        <f>TdC!D498</f>
        <v>2008</v>
      </c>
      <c r="C496" s="106">
        <f>TdC!E498</f>
        <v>4</v>
      </c>
      <c r="D496" s="106">
        <f>TdC!F498</f>
        <v>3.3500000000000001E-5</v>
      </c>
      <c r="E496" s="106" t="str">
        <f>TdC!G498</f>
        <v>data de MO - Permuta Grafico</v>
      </c>
    </row>
    <row r="497" spans="1:5" x14ac:dyDescent="0.15">
      <c r="A497" s="107">
        <f>TdC!C499</f>
        <v>39562</v>
      </c>
      <c r="B497" s="106">
        <f>TdC!D499</f>
        <v>2008</v>
      </c>
      <c r="C497" s="106">
        <f>TdC!E499</f>
        <v>4</v>
      </c>
      <c r="D497" s="106">
        <f>TdC!F499</f>
        <v>3.3900000000000004E-5</v>
      </c>
      <c r="E497" s="106" t="str">
        <f>TdC!G499</f>
        <v>data de MO - Permuta Grafico</v>
      </c>
    </row>
    <row r="498" spans="1:5" x14ac:dyDescent="0.15">
      <c r="A498" s="107">
        <f>TdC!C500</f>
        <v>39563</v>
      </c>
      <c r="B498" s="106">
        <f>TdC!D500</f>
        <v>2008</v>
      </c>
      <c r="C498" s="106">
        <f>TdC!E500</f>
        <v>4</v>
      </c>
      <c r="D498" s="106">
        <f>TdC!F500</f>
        <v>3.29E-5</v>
      </c>
      <c r="E498" s="106" t="str">
        <f>TdC!G500</f>
        <v>data de MO - Permuta Grafico</v>
      </c>
    </row>
    <row r="499" spans="1:5" x14ac:dyDescent="0.15">
      <c r="A499" s="107">
        <f>TdC!C501</f>
        <v>39566</v>
      </c>
      <c r="B499" s="106">
        <f>TdC!D501</f>
        <v>2008</v>
      </c>
      <c r="C499" s="106">
        <f>TdC!E501</f>
        <v>4</v>
      </c>
      <c r="D499" s="106">
        <f>TdC!F501</f>
        <v>3.3500000000000001E-5</v>
      </c>
      <c r="E499" s="106" t="str">
        <f>TdC!G501</f>
        <v>data de MO - Permuta Grafico</v>
      </c>
    </row>
    <row r="500" spans="1:5" x14ac:dyDescent="0.15">
      <c r="A500" s="107">
        <f>TdC!C502</f>
        <v>39567</v>
      </c>
      <c r="B500" s="106">
        <f>TdC!D502</f>
        <v>2008</v>
      </c>
      <c r="C500" s="106">
        <f>TdC!E502</f>
        <v>4</v>
      </c>
      <c r="D500" s="106">
        <f>TdC!F502</f>
        <v>3.4E-5</v>
      </c>
      <c r="E500" s="106" t="str">
        <f>TdC!G502</f>
        <v>data de MO - Permuta Grafico</v>
      </c>
    </row>
    <row r="501" spans="1:5" x14ac:dyDescent="0.15">
      <c r="A501" s="107">
        <f>TdC!C503</f>
        <v>39570</v>
      </c>
      <c r="B501" s="106">
        <f>TdC!D503</f>
        <v>2008</v>
      </c>
      <c r="C501" s="106">
        <f>TdC!E503</f>
        <v>5</v>
      </c>
      <c r="D501" s="106">
        <f>TdC!F503</f>
        <v>3.4700000000000003E-5</v>
      </c>
      <c r="E501" s="106" t="str">
        <f>TdC!G503</f>
        <v>data de MO - Permuta Grafico</v>
      </c>
    </row>
    <row r="502" spans="1:5" x14ac:dyDescent="0.15">
      <c r="A502" s="107">
        <f>TdC!C504</f>
        <v>39574</v>
      </c>
      <c r="B502" s="106">
        <f>TdC!D504</f>
        <v>2008</v>
      </c>
      <c r="C502" s="106">
        <f>TdC!E504</f>
        <v>5</v>
      </c>
      <c r="D502" s="106">
        <f>TdC!F504</f>
        <v>3.4E-5</v>
      </c>
      <c r="E502" s="106" t="str">
        <f>TdC!G504</f>
        <v>data de MO - Permuta Grafico</v>
      </c>
    </row>
    <row r="503" spans="1:5" x14ac:dyDescent="0.15">
      <c r="A503" s="107">
        <f>TdC!C505</f>
        <v>39575</v>
      </c>
      <c r="B503" s="106">
        <f>TdC!D505</f>
        <v>2008</v>
      </c>
      <c r="C503" s="106">
        <f>TdC!E505</f>
        <v>5</v>
      </c>
      <c r="D503" s="106">
        <f>TdC!F505</f>
        <v>3.4600000000000001E-5</v>
      </c>
      <c r="E503" s="106" t="str">
        <f>TdC!G505</f>
        <v>data de MO - Permuta Grafico</v>
      </c>
    </row>
    <row r="504" spans="1:5" x14ac:dyDescent="0.15">
      <c r="A504" s="107">
        <f>TdC!C506</f>
        <v>39576</v>
      </c>
      <c r="B504" s="106">
        <f>TdC!D506</f>
        <v>2008</v>
      </c>
      <c r="C504" s="106">
        <f>TdC!E506</f>
        <v>5</v>
      </c>
      <c r="D504" s="106">
        <f>TdC!F506</f>
        <v>3.3699999999999999E-5</v>
      </c>
      <c r="E504" s="106" t="str">
        <f>TdC!G506</f>
        <v>data de MO - Permuta Grafico</v>
      </c>
    </row>
    <row r="505" spans="1:5" x14ac:dyDescent="0.15">
      <c r="A505" s="107">
        <f>TdC!C507</f>
        <v>39577</v>
      </c>
      <c r="B505" s="106">
        <f>TdC!D507</f>
        <v>2008</v>
      </c>
      <c r="C505" s="106">
        <f>TdC!E507</f>
        <v>5</v>
      </c>
      <c r="D505" s="106">
        <f>TdC!F507</f>
        <v>3.4100000000000002E-5</v>
      </c>
      <c r="E505" s="106" t="str">
        <f>TdC!G507</f>
        <v>data de MO - Permuta Grafico</v>
      </c>
    </row>
    <row r="506" spans="1:5" x14ac:dyDescent="0.15">
      <c r="A506" s="107">
        <f>TdC!C508</f>
        <v>39580</v>
      </c>
      <c r="B506" s="106">
        <f>TdC!D508</f>
        <v>2008</v>
      </c>
      <c r="C506" s="106">
        <f>TdC!E508</f>
        <v>5</v>
      </c>
      <c r="D506" s="106">
        <f>TdC!F508</f>
        <v>3.5299999999999997E-5</v>
      </c>
      <c r="E506" s="106" t="str">
        <f>TdC!G508</f>
        <v>data de MO - Permuta Grafico</v>
      </c>
    </row>
    <row r="507" spans="1:5" x14ac:dyDescent="0.15">
      <c r="A507" s="107">
        <f>TdC!C509</f>
        <v>39581</v>
      </c>
      <c r="B507" s="106">
        <f>TdC!D509</f>
        <v>2008</v>
      </c>
      <c r="C507" s="106">
        <f>TdC!E509</f>
        <v>5</v>
      </c>
      <c r="D507" s="106">
        <f>TdC!F509</f>
        <v>3.6300000000000001E-5</v>
      </c>
      <c r="E507" s="106" t="str">
        <f>TdC!G509</f>
        <v>data de MO - Permuta Grafico</v>
      </c>
    </row>
    <row r="508" spans="1:5" x14ac:dyDescent="0.15">
      <c r="A508" s="107">
        <f>TdC!C510</f>
        <v>39582</v>
      </c>
      <c r="B508" s="106">
        <f>TdC!D510</f>
        <v>2008</v>
      </c>
      <c r="C508" s="106">
        <f>TdC!E510</f>
        <v>5</v>
      </c>
      <c r="D508" s="106">
        <f>TdC!F510</f>
        <v>3.5800000000000003E-5</v>
      </c>
      <c r="E508" s="106" t="str">
        <f>TdC!G510</f>
        <v>data de MO - Permuta Grafico</v>
      </c>
    </row>
    <row r="509" spans="1:5" x14ac:dyDescent="0.15">
      <c r="A509" s="107">
        <f>TdC!C511</f>
        <v>39583</v>
      </c>
      <c r="B509" s="106">
        <f>TdC!D511</f>
        <v>2008</v>
      </c>
      <c r="C509" s="106">
        <f>TdC!E511</f>
        <v>5</v>
      </c>
      <c r="D509" s="106">
        <f>TdC!F511</f>
        <v>3.5599999999999998E-5</v>
      </c>
      <c r="E509" s="106" t="str">
        <f>TdC!G511</f>
        <v>data de MO - Permuta Grafico</v>
      </c>
    </row>
    <row r="510" spans="1:5" x14ac:dyDescent="0.15">
      <c r="A510" s="107">
        <f>TdC!C512</f>
        <v>39584</v>
      </c>
      <c r="B510" s="106">
        <f>TdC!D512</f>
        <v>2008</v>
      </c>
      <c r="C510" s="106">
        <f>TdC!E512</f>
        <v>5</v>
      </c>
      <c r="D510" s="106">
        <f>TdC!F512</f>
        <v>3.57E-5</v>
      </c>
      <c r="E510" s="106" t="str">
        <f>TdC!G512</f>
        <v>data de MO - Permuta Grafico</v>
      </c>
    </row>
    <row r="511" spans="1:5" x14ac:dyDescent="0.15">
      <c r="A511" s="107">
        <f>TdC!C513</f>
        <v>39587</v>
      </c>
      <c r="B511" s="106">
        <f>TdC!D513</f>
        <v>2008</v>
      </c>
      <c r="C511" s="106">
        <f>TdC!E513</f>
        <v>5</v>
      </c>
      <c r="D511" s="106">
        <f>TdC!F513</f>
        <v>3.54E-5</v>
      </c>
      <c r="E511" s="106" t="str">
        <f>TdC!G513</f>
        <v>data de MO - Permuta Grafico</v>
      </c>
    </row>
    <row r="512" spans="1:5" x14ac:dyDescent="0.15">
      <c r="A512" s="107">
        <f>TdC!C514</f>
        <v>39588</v>
      </c>
      <c r="B512" s="106">
        <f>TdC!D514</f>
        <v>2008</v>
      </c>
      <c r="C512" s="106">
        <f>TdC!E514</f>
        <v>5</v>
      </c>
      <c r="D512" s="106">
        <f>TdC!F514</f>
        <v>3.43E-5</v>
      </c>
      <c r="E512" s="106" t="str">
        <f>TdC!G514</f>
        <v>data de MO - Permuta Grafico</v>
      </c>
    </row>
    <row r="513" spans="1:5" x14ac:dyDescent="0.15">
      <c r="A513" s="107">
        <f>TdC!C515</f>
        <v>39590</v>
      </c>
      <c r="B513" s="106">
        <f>TdC!D515</f>
        <v>2008</v>
      </c>
      <c r="C513" s="106">
        <f>TdC!E515</f>
        <v>5</v>
      </c>
      <c r="D513" s="106">
        <f>TdC!F515</f>
        <v>3.3599999999999997E-5</v>
      </c>
      <c r="E513" s="106" t="str">
        <f>TdC!G515</f>
        <v>data de MO - Permuta Grafico</v>
      </c>
    </row>
    <row r="514" spans="1:5" x14ac:dyDescent="0.15">
      <c r="A514" s="107">
        <f>TdC!C516</f>
        <v>39591</v>
      </c>
      <c r="B514" s="106">
        <f>TdC!D516</f>
        <v>2008</v>
      </c>
      <c r="C514" s="106">
        <f>TdC!E516</f>
        <v>5</v>
      </c>
      <c r="D514" s="106">
        <f>TdC!F516</f>
        <v>3.29E-5</v>
      </c>
      <c r="E514" s="106" t="str">
        <f>TdC!G516</f>
        <v>data de MO - Permuta Grafico</v>
      </c>
    </row>
    <row r="515" spans="1:5" x14ac:dyDescent="0.15">
      <c r="A515" s="107">
        <f>TdC!C517</f>
        <v>39594</v>
      </c>
      <c r="B515" s="106">
        <f>TdC!D517</f>
        <v>2008</v>
      </c>
      <c r="C515" s="106">
        <f>TdC!E517</f>
        <v>5</v>
      </c>
      <c r="D515" s="106">
        <f>TdC!F517</f>
        <v>3.1999999999999999E-5</v>
      </c>
      <c r="E515" s="106" t="str">
        <f>TdC!G517</f>
        <v>data de MO - Permuta Grafico</v>
      </c>
    </row>
    <row r="516" spans="1:5" x14ac:dyDescent="0.15">
      <c r="A516" s="107">
        <f>TdC!C518</f>
        <v>39595</v>
      </c>
      <c r="B516" s="106">
        <f>TdC!D518</f>
        <v>2008</v>
      </c>
      <c r="C516" s="106">
        <f>TdC!E518</f>
        <v>5</v>
      </c>
      <c r="D516" s="106">
        <f>TdC!F518</f>
        <v>3.2100000000000001E-5</v>
      </c>
      <c r="E516" s="106" t="str">
        <f>TdC!G518</f>
        <v>data de MO - Permuta Grafico</v>
      </c>
    </row>
    <row r="517" spans="1:5" x14ac:dyDescent="0.15">
      <c r="A517" s="107">
        <f>TdC!C519</f>
        <v>39596</v>
      </c>
      <c r="B517" s="106">
        <f>TdC!D519</f>
        <v>2008</v>
      </c>
      <c r="C517" s="106">
        <f>TdC!E519</f>
        <v>5</v>
      </c>
      <c r="D517" s="106">
        <f>TdC!F519</f>
        <v>3.2299999999999999E-5</v>
      </c>
      <c r="E517" s="106" t="str">
        <f>TdC!G519</f>
        <v>data de MO - Permuta Grafico</v>
      </c>
    </row>
    <row r="518" spans="1:5" x14ac:dyDescent="0.15">
      <c r="A518" s="107">
        <f>TdC!C520</f>
        <v>39597</v>
      </c>
      <c r="B518" s="106">
        <f>TdC!D520</f>
        <v>2008</v>
      </c>
      <c r="C518" s="106">
        <f>TdC!E520</f>
        <v>5</v>
      </c>
      <c r="D518" s="106">
        <f>TdC!F520</f>
        <v>3.2499999999999997E-5</v>
      </c>
      <c r="E518" s="106" t="str">
        <f>TdC!G520</f>
        <v>data de MO - Permuta Grafico</v>
      </c>
    </row>
    <row r="519" spans="1:5" x14ac:dyDescent="0.15">
      <c r="A519" s="107">
        <f>TdC!C521</f>
        <v>39598</v>
      </c>
      <c r="B519" s="106">
        <f>TdC!D521</f>
        <v>2008</v>
      </c>
      <c r="C519" s="106">
        <f>TdC!E521</f>
        <v>5</v>
      </c>
      <c r="D519" s="106">
        <f>TdC!F521</f>
        <v>3.3699999999999999E-5</v>
      </c>
      <c r="E519" s="106" t="str">
        <f>TdC!G521</f>
        <v>data de MO - Permuta Grafico</v>
      </c>
    </row>
    <row r="520" spans="1:5" x14ac:dyDescent="0.15">
      <c r="A520" s="107">
        <f>TdC!C522</f>
        <v>39601</v>
      </c>
      <c r="B520" s="106">
        <f>TdC!D522</f>
        <v>2008</v>
      </c>
      <c r="C520" s="106">
        <f>TdC!E522</f>
        <v>6</v>
      </c>
      <c r="D520" s="106">
        <f>TdC!F522</f>
        <v>3.4700000000000003E-5</v>
      </c>
      <c r="E520" s="106" t="str">
        <f>TdC!G522</f>
        <v>data de MO - Permuta Grafico</v>
      </c>
    </row>
    <row r="521" spans="1:5" x14ac:dyDescent="0.15">
      <c r="A521" s="107">
        <f>TdC!C523</f>
        <v>39602</v>
      </c>
      <c r="B521" s="106">
        <f>TdC!D523</f>
        <v>2008</v>
      </c>
      <c r="C521" s="106">
        <f>TdC!E523</f>
        <v>6</v>
      </c>
      <c r="D521" s="106">
        <f>TdC!F523</f>
        <v>3.5499999999999996E-5</v>
      </c>
      <c r="E521" s="106" t="str">
        <f>TdC!G523</f>
        <v>data de MO - Permuta Grafico</v>
      </c>
    </row>
    <row r="522" spans="1:5" x14ac:dyDescent="0.15">
      <c r="A522" s="107">
        <f>TdC!C524</f>
        <v>39603</v>
      </c>
      <c r="B522" s="106">
        <f>TdC!D524</f>
        <v>2008</v>
      </c>
      <c r="C522" s="106">
        <f>TdC!E524</f>
        <v>6</v>
      </c>
      <c r="D522" s="106">
        <f>TdC!F524</f>
        <v>3.3800000000000002E-5</v>
      </c>
      <c r="E522" s="106" t="str">
        <f>TdC!G524</f>
        <v>data de MO - Permuta Grafico</v>
      </c>
    </row>
    <row r="523" spans="1:5" x14ac:dyDescent="0.15">
      <c r="A523" s="107">
        <f>TdC!C525</f>
        <v>39606</v>
      </c>
      <c r="B523" s="106">
        <f>TdC!D525</f>
        <v>2008</v>
      </c>
      <c r="C523" s="106">
        <f>TdC!E525</f>
        <v>6</v>
      </c>
      <c r="D523" s="106">
        <f>TdC!F525</f>
        <v>3.3399999999999999E-5</v>
      </c>
      <c r="E523" s="106" t="str">
        <f>TdC!G525</f>
        <v>data de MO - Permuta Grafico</v>
      </c>
    </row>
    <row r="524" spans="1:5" x14ac:dyDescent="0.15">
      <c r="A524" s="107">
        <f>TdC!C526</f>
        <v>39607</v>
      </c>
      <c r="B524" s="106">
        <f>TdC!D526</f>
        <v>2008</v>
      </c>
      <c r="C524" s="106">
        <f>TdC!E526</f>
        <v>6</v>
      </c>
      <c r="D524" s="106">
        <f>TdC!F526</f>
        <v>3.3300000000000003E-5</v>
      </c>
      <c r="E524" s="106" t="str">
        <f>TdC!G526</f>
        <v>data de MO - Permuta Grafico</v>
      </c>
    </row>
    <row r="525" spans="1:5" x14ac:dyDescent="0.15">
      <c r="A525" s="107">
        <f>TdC!C527</f>
        <v>39608</v>
      </c>
      <c r="B525" s="106">
        <f>TdC!D527</f>
        <v>2008</v>
      </c>
      <c r="C525" s="106">
        <f>TdC!E527</f>
        <v>6</v>
      </c>
      <c r="D525" s="106">
        <f>TdC!F527</f>
        <v>3.3599999999999997E-5</v>
      </c>
      <c r="E525" s="106" t="str">
        <f>TdC!G527</f>
        <v>data de MO - Permuta Grafico</v>
      </c>
    </row>
    <row r="526" spans="1:5" x14ac:dyDescent="0.15">
      <c r="A526" s="107">
        <f>TdC!C528</f>
        <v>39609</v>
      </c>
      <c r="B526" s="106">
        <f>TdC!D528</f>
        <v>2008</v>
      </c>
      <c r="C526" s="106">
        <f>TdC!E528</f>
        <v>6</v>
      </c>
      <c r="D526" s="106">
        <f>TdC!F528</f>
        <v>3.4E-5</v>
      </c>
      <c r="E526" s="106" t="str">
        <f>TdC!G528</f>
        <v>data de MO - Permuta Grafico</v>
      </c>
    </row>
    <row r="527" spans="1:5" x14ac:dyDescent="0.15">
      <c r="A527" s="107">
        <f>TdC!C529</f>
        <v>39610</v>
      </c>
      <c r="B527" s="106">
        <f>TdC!D529</f>
        <v>2008</v>
      </c>
      <c r="C527" s="106">
        <f>TdC!E529</f>
        <v>6</v>
      </c>
      <c r="D527" s="106">
        <f>TdC!F529</f>
        <v>3.3800000000000002E-5</v>
      </c>
      <c r="E527" s="106" t="str">
        <f>TdC!G529</f>
        <v>data de MO - Permuta Grafico</v>
      </c>
    </row>
    <row r="528" spans="1:5" x14ac:dyDescent="0.15">
      <c r="A528" s="107">
        <f>TdC!C530</f>
        <v>39611</v>
      </c>
      <c r="B528" s="106">
        <f>TdC!D530</f>
        <v>2008</v>
      </c>
      <c r="C528" s="106">
        <f>TdC!E530</f>
        <v>6</v>
      </c>
      <c r="D528" s="106">
        <f>TdC!F530</f>
        <v>3.3399999999999999E-5</v>
      </c>
      <c r="E528" s="106" t="str">
        <f>TdC!G530</f>
        <v>data de MO - Permuta Grafico</v>
      </c>
    </row>
    <row r="529" spans="1:5" x14ac:dyDescent="0.15">
      <c r="A529" s="107">
        <f>TdC!C531</f>
        <v>39612</v>
      </c>
      <c r="B529" s="106">
        <f>TdC!D531</f>
        <v>2008</v>
      </c>
      <c r="C529" s="106">
        <f>TdC!E531</f>
        <v>6</v>
      </c>
      <c r="D529" s="106">
        <f>TdC!F531</f>
        <v>3.3300000000000003E-5</v>
      </c>
      <c r="E529" s="106" t="str">
        <f>TdC!G531</f>
        <v>data de MO - Permuta Grafico</v>
      </c>
    </row>
    <row r="530" spans="1:5" x14ac:dyDescent="0.15">
      <c r="A530" s="107">
        <f>TdC!C532</f>
        <v>39615</v>
      </c>
      <c r="B530" s="106">
        <f>TdC!D532</f>
        <v>2008</v>
      </c>
      <c r="C530" s="106">
        <f>TdC!E532</f>
        <v>6</v>
      </c>
      <c r="D530" s="106">
        <f>TdC!F532</f>
        <v>3.4100000000000002E-5</v>
      </c>
      <c r="E530" s="106" t="str">
        <f>TdC!G532</f>
        <v>data de MO - Permuta Grafico</v>
      </c>
    </row>
    <row r="531" spans="1:5" x14ac:dyDescent="0.15">
      <c r="A531" s="107">
        <f>TdC!C533</f>
        <v>39616</v>
      </c>
      <c r="B531" s="106">
        <f>TdC!D533</f>
        <v>2008</v>
      </c>
      <c r="C531" s="106">
        <f>TdC!E533</f>
        <v>6</v>
      </c>
      <c r="D531" s="106">
        <f>TdC!F533</f>
        <v>3.4E-5</v>
      </c>
      <c r="E531" s="106" t="str">
        <f>TdC!G533</f>
        <v>data de MO - Permuta Grafico</v>
      </c>
    </row>
    <row r="532" spans="1:5" x14ac:dyDescent="0.15">
      <c r="A532" s="107">
        <f>TdC!C534</f>
        <v>39617</v>
      </c>
      <c r="B532" s="106">
        <f>TdC!D534</f>
        <v>2008</v>
      </c>
      <c r="C532" s="106">
        <f>TdC!E534</f>
        <v>6</v>
      </c>
      <c r="D532" s="106">
        <f>TdC!F534</f>
        <v>3.4400000000000003E-5</v>
      </c>
      <c r="E532" s="106" t="str">
        <f>TdC!G534</f>
        <v>data de MO - Permuta Grafico</v>
      </c>
    </row>
    <row r="533" spans="1:5" x14ac:dyDescent="0.15">
      <c r="A533" s="107">
        <f>TdC!C535</f>
        <v>39618</v>
      </c>
      <c r="B533" s="106">
        <f>TdC!D535</f>
        <v>2008</v>
      </c>
      <c r="C533" s="106">
        <f>TdC!E535</f>
        <v>6</v>
      </c>
      <c r="D533" s="106">
        <f>TdC!F535</f>
        <v>3.4799999999999999E-5</v>
      </c>
      <c r="E533" s="106" t="str">
        <f>TdC!G535</f>
        <v>data de MO - Permuta Grafico</v>
      </c>
    </row>
    <row r="534" spans="1:5" x14ac:dyDescent="0.15">
      <c r="A534" s="107">
        <f>TdC!C536</f>
        <v>39619</v>
      </c>
      <c r="B534" s="106">
        <f>TdC!D536</f>
        <v>2008</v>
      </c>
      <c r="C534" s="106">
        <f>TdC!E536</f>
        <v>6</v>
      </c>
      <c r="D534" s="106">
        <f>TdC!F536</f>
        <v>3.43E-5</v>
      </c>
      <c r="E534" s="106" t="str">
        <f>TdC!G536</f>
        <v>data de MO - Permuta Grafico</v>
      </c>
    </row>
    <row r="535" spans="1:5" x14ac:dyDescent="0.15">
      <c r="A535" s="107">
        <f>TdC!C537</f>
        <v>39622</v>
      </c>
      <c r="B535" s="106">
        <f>TdC!D537</f>
        <v>2008</v>
      </c>
      <c r="C535" s="106">
        <f>TdC!E537</f>
        <v>6</v>
      </c>
      <c r="D535" s="106">
        <f>TdC!F537</f>
        <v>3.4600000000000001E-5</v>
      </c>
      <c r="E535" s="106" t="str">
        <f>TdC!G537</f>
        <v>data de MO - Permuta Grafico</v>
      </c>
    </row>
    <row r="536" spans="1:5" x14ac:dyDescent="0.15">
      <c r="A536" s="107">
        <f>TdC!C538</f>
        <v>39624</v>
      </c>
      <c r="B536" s="106">
        <f>TdC!D538</f>
        <v>2008</v>
      </c>
      <c r="C536" s="106">
        <f>TdC!E538</f>
        <v>6</v>
      </c>
      <c r="D536" s="106">
        <f>TdC!F538</f>
        <v>3.4600000000000001E-5</v>
      </c>
      <c r="E536" s="106" t="str">
        <f>TdC!G538</f>
        <v>data de MO - Permuta Grafico</v>
      </c>
    </row>
    <row r="537" spans="1:5" x14ac:dyDescent="0.15">
      <c r="A537" s="107">
        <f>TdC!C539</f>
        <v>39625</v>
      </c>
      <c r="B537" s="106">
        <f>TdC!D539</f>
        <v>2008</v>
      </c>
      <c r="C537" s="106">
        <f>TdC!E539</f>
        <v>6</v>
      </c>
      <c r="D537" s="106">
        <f>TdC!F539</f>
        <v>3.3599999999999997E-5</v>
      </c>
      <c r="E537" s="106" t="str">
        <f>TdC!G539</f>
        <v>data de MO - Permuta Grafico</v>
      </c>
    </row>
    <row r="538" spans="1:5" x14ac:dyDescent="0.15">
      <c r="A538" s="107">
        <f>TdC!C540</f>
        <v>39626</v>
      </c>
      <c r="B538" s="106">
        <f>TdC!D540</f>
        <v>2008</v>
      </c>
      <c r="C538" s="106">
        <f>TdC!E540</f>
        <v>6</v>
      </c>
      <c r="D538" s="106">
        <f>TdC!F540</f>
        <v>3.43E-5</v>
      </c>
      <c r="E538" s="106" t="str">
        <f>TdC!G540</f>
        <v>data de MO - Permuta Grafico</v>
      </c>
    </row>
    <row r="539" spans="1:5" x14ac:dyDescent="0.15">
      <c r="A539" s="107">
        <f>TdC!C541</f>
        <v>39629</v>
      </c>
      <c r="B539" s="106">
        <f>TdC!D541</f>
        <v>2008</v>
      </c>
      <c r="C539" s="106">
        <f>TdC!E541</f>
        <v>6</v>
      </c>
      <c r="D539" s="106">
        <f>TdC!F541</f>
        <v>3.4500000000000005E-5</v>
      </c>
      <c r="E539" s="106" t="str">
        <f>TdC!G541</f>
        <v>data de MO - Permuta Grafico</v>
      </c>
    </row>
    <row r="540" spans="1:5" x14ac:dyDescent="0.15">
      <c r="A540" s="107">
        <f>TdC!C542</f>
        <v>39630</v>
      </c>
      <c r="B540" s="106">
        <f>TdC!D542</f>
        <v>2008</v>
      </c>
      <c r="C540" s="106">
        <f>TdC!E542</f>
        <v>7</v>
      </c>
      <c r="D540" s="106">
        <f>TdC!F542</f>
        <v>3.4700000000000003E-5</v>
      </c>
      <c r="E540" s="106" t="str">
        <f>TdC!G542</f>
        <v>data de MO - Permuta Grafico</v>
      </c>
    </row>
    <row r="541" spans="1:5" x14ac:dyDescent="0.15">
      <c r="A541" s="107">
        <f>TdC!C543</f>
        <v>39631</v>
      </c>
      <c r="B541" s="106">
        <f>TdC!D543</f>
        <v>2008</v>
      </c>
      <c r="C541" s="106">
        <f>TdC!E543</f>
        <v>7</v>
      </c>
      <c r="D541" s="106">
        <f>TdC!F543</f>
        <v>3.4600000000000001E-5</v>
      </c>
      <c r="E541" s="106" t="str">
        <f>TdC!G543</f>
        <v>data de MO - Permuta Grafico</v>
      </c>
    </row>
    <row r="542" spans="1:5" x14ac:dyDescent="0.15">
      <c r="A542" s="107">
        <f>TdC!C544</f>
        <v>39632</v>
      </c>
      <c r="B542" s="106">
        <f>TdC!D544</f>
        <v>2008</v>
      </c>
      <c r="C542" s="106">
        <f>TdC!E544</f>
        <v>7</v>
      </c>
      <c r="D542" s="106">
        <f>TdC!F544</f>
        <v>3.4E-5</v>
      </c>
      <c r="E542" s="106" t="str">
        <f>TdC!G544</f>
        <v>data de MO - Permuta Grafico</v>
      </c>
    </row>
    <row r="543" spans="1:5" x14ac:dyDescent="0.15">
      <c r="A543" s="107">
        <f>TdC!C545</f>
        <v>39633</v>
      </c>
      <c r="B543" s="106">
        <f>TdC!D545</f>
        <v>2008</v>
      </c>
      <c r="C543" s="106">
        <f>TdC!E545</f>
        <v>7</v>
      </c>
      <c r="D543" s="106">
        <f>TdC!F545</f>
        <v>3.3800000000000002E-5</v>
      </c>
      <c r="E543" s="106" t="str">
        <f>TdC!G545</f>
        <v>data de MO - Permuta Grafico</v>
      </c>
    </row>
    <row r="544" spans="1:5" x14ac:dyDescent="0.15">
      <c r="A544" s="107">
        <f>TdC!C546</f>
        <v>39636</v>
      </c>
      <c r="B544" s="106">
        <f>TdC!D546</f>
        <v>2008</v>
      </c>
      <c r="C544" s="106">
        <f>TdC!E546</f>
        <v>7</v>
      </c>
      <c r="D544" s="106">
        <f>TdC!F546</f>
        <v>3.4100000000000002E-5</v>
      </c>
      <c r="E544" s="106" t="str">
        <f>TdC!G546</f>
        <v>data de MO - Permuta Grafico</v>
      </c>
    </row>
    <row r="545" spans="1:5" x14ac:dyDescent="0.15">
      <c r="A545" s="107">
        <f>TdC!C547</f>
        <v>39637</v>
      </c>
      <c r="B545" s="106">
        <f>TdC!D547</f>
        <v>2008</v>
      </c>
      <c r="C545" s="106">
        <f>TdC!E547</f>
        <v>7</v>
      </c>
      <c r="D545" s="106">
        <f>TdC!F547</f>
        <v>3.4E-5</v>
      </c>
      <c r="E545" s="106" t="str">
        <f>TdC!G547</f>
        <v>data de MO - Permuta Grafico</v>
      </c>
    </row>
    <row r="546" spans="1:5" x14ac:dyDescent="0.15">
      <c r="A546" s="107">
        <f>TdC!C548</f>
        <v>39638</v>
      </c>
      <c r="B546" s="106">
        <f>TdC!D548</f>
        <v>2008</v>
      </c>
      <c r="C546" s="106">
        <f>TdC!E548</f>
        <v>7</v>
      </c>
      <c r="D546" s="106">
        <f>TdC!F548</f>
        <v>3.3699999999999999E-5</v>
      </c>
      <c r="E546" s="106" t="str">
        <f>TdC!G548</f>
        <v>data de MO - Permuta Grafico</v>
      </c>
    </row>
    <row r="547" spans="1:5" x14ac:dyDescent="0.15">
      <c r="A547" s="107">
        <f>TdC!C549</f>
        <v>39639</v>
      </c>
      <c r="B547" s="106">
        <f>TdC!D549</f>
        <v>2008</v>
      </c>
      <c r="C547" s="106">
        <f>TdC!E549</f>
        <v>7</v>
      </c>
      <c r="D547" s="106">
        <f>TdC!F549</f>
        <v>3.3699999999999999E-5</v>
      </c>
      <c r="E547" s="106" t="str">
        <f>TdC!G549</f>
        <v>data de MO - Permuta Grafico</v>
      </c>
    </row>
    <row r="548" spans="1:5" x14ac:dyDescent="0.15">
      <c r="A548" s="107">
        <f>TdC!C550</f>
        <v>39640</v>
      </c>
      <c r="B548" s="106">
        <f>TdC!D550</f>
        <v>2008</v>
      </c>
      <c r="C548" s="106">
        <f>TdC!E550</f>
        <v>7</v>
      </c>
      <c r="D548" s="106">
        <f>TdC!F550</f>
        <v>3.4400000000000003E-5</v>
      </c>
      <c r="E548" s="106" t="str">
        <f>TdC!G550</f>
        <v>data de MO - Permuta Grafico</v>
      </c>
    </row>
    <row r="549" spans="1:5" x14ac:dyDescent="0.15">
      <c r="A549" s="107">
        <f>TdC!C551</f>
        <v>39643</v>
      </c>
      <c r="B549" s="106">
        <f>TdC!D551</f>
        <v>2008</v>
      </c>
      <c r="C549" s="106">
        <f>TdC!E551</f>
        <v>7</v>
      </c>
      <c r="D549" s="106">
        <f>TdC!F551</f>
        <v>3.4E-5</v>
      </c>
      <c r="E549" s="106" t="str">
        <f>TdC!G551</f>
        <v>data de MO - Permuta Grafico</v>
      </c>
    </row>
    <row r="550" spans="1:5" x14ac:dyDescent="0.15">
      <c r="A550" s="107">
        <f>TdC!C552</f>
        <v>39644</v>
      </c>
      <c r="B550" s="106">
        <f>TdC!D552</f>
        <v>2008</v>
      </c>
      <c r="C550" s="106">
        <f>TdC!E552</f>
        <v>7</v>
      </c>
      <c r="D550" s="106">
        <f>TdC!F552</f>
        <v>3.4E-5</v>
      </c>
      <c r="E550" s="106" t="str">
        <f>TdC!G552</f>
        <v>data de MO - Permuta Grafico</v>
      </c>
    </row>
    <row r="551" spans="1:5" x14ac:dyDescent="0.15">
      <c r="A551" s="107">
        <f>TdC!C553</f>
        <v>39645</v>
      </c>
      <c r="B551" s="106">
        <f>TdC!D553</f>
        <v>2008</v>
      </c>
      <c r="C551" s="106">
        <f>TdC!E553</f>
        <v>7</v>
      </c>
      <c r="D551" s="106">
        <f>TdC!F553</f>
        <v>3.3800000000000002E-5</v>
      </c>
      <c r="E551" s="106" t="str">
        <f>TdC!G553</f>
        <v>data de MO - Permuta Grafico</v>
      </c>
    </row>
    <row r="552" spans="1:5" x14ac:dyDescent="0.15">
      <c r="A552" s="107">
        <f>TdC!C554</f>
        <v>39646</v>
      </c>
      <c r="B552" s="106">
        <f>TdC!D554</f>
        <v>2008</v>
      </c>
      <c r="C552" s="106">
        <f>TdC!E554</f>
        <v>7</v>
      </c>
      <c r="D552" s="106">
        <f>TdC!F554</f>
        <v>3.3800000000000002E-5</v>
      </c>
      <c r="E552" s="106" t="str">
        <f>TdC!G554</f>
        <v>data de MO - Permuta Grafico</v>
      </c>
    </row>
    <row r="553" spans="1:5" x14ac:dyDescent="0.15">
      <c r="A553" s="107">
        <f>TdC!C555</f>
        <v>39647</v>
      </c>
      <c r="B553" s="106">
        <f>TdC!D555</f>
        <v>2008</v>
      </c>
      <c r="C553" s="106">
        <f>TdC!E555</f>
        <v>7</v>
      </c>
      <c r="D553" s="106">
        <f>TdC!F555</f>
        <v>3.3900000000000004E-5</v>
      </c>
      <c r="E553" s="106" t="str">
        <f>TdC!G555</f>
        <v>data de MO - Permuta Grafico</v>
      </c>
    </row>
    <row r="554" spans="1:5" x14ac:dyDescent="0.15">
      <c r="A554" s="107">
        <f>TdC!C556</f>
        <v>39650</v>
      </c>
      <c r="B554" s="106">
        <f>TdC!D556</f>
        <v>2008</v>
      </c>
      <c r="C554" s="106">
        <f>TdC!E556</f>
        <v>7</v>
      </c>
      <c r="D554" s="106">
        <f>TdC!F556</f>
        <v>3.3699999999999999E-5</v>
      </c>
      <c r="E554" s="106" t="str">
        <f>TdC!G556</f>
        <v>data de MO - Permuta Grafico</v>
      </c>
    </row>
    <row r="555" spans="1:5" x14ac:dyDescent="0.15">
      <c r="A555" s="107">
        <f>TdC!C557</f>
        <v>39651</v>
      </c>
      <c r="B555" s="106">
        <f>TdC!D557</f>
        <v>2008</v>
      </c>
      <c r="C555" s="106">
        <f>TdC!E557</f>
        <v>7</v>
      </c>
      <c r="D555" s="106">
        <f>TdC!F557</f>
        <v>3.3399999999999999E-5</v>
      </c>
      <c r="E555" s="106" t="str">
        <f>TdC!G557</f>
        <v>data de MO - Permuta Grafico</v>
      </c>
    </row>
    <row r="556" spans="1:5" x14ac:dyDescent="0.15">
      <c r="A556" s="107">
        <f>TdC!C558</f>
        <v>39652</v>
      </c>
      <c r="B556" s="106">
        <f>TdC!D558</f>
        <v>2008</v>
      </c>
      <c r="C556" s="106">
        <f>TdC!E558</f>
        <v>7</v>
      </c>
      <c r="D556" s="106">
        <f>TdC!F558</f>
        <v>3.3599999999999997E-5</v>
      </c>
      <c r="E556" s="106" t="str">
        <f>TdC!G558</f>
        <v>data de MO - Permuta Grafico</v>
      </c>
    </row>
    <row r="557" spans="1:5" x14ac:dyDescent="0.15">
      <c r="A557" s="107">
        <f>TdC!C559</f>
        <v>39654</v>
      </c>
      <c r="B557" s="106">
        <f>TdC!D559</f>
        <v>2008</v>
      </c>
      <c r="C557" s="106">
        <f>TdC!E559</f>
        <v>7</v>
      </c>
      <c r="D557" s="106">
        <f>TdC!F559</f>
        <v>3.3099999999999998E-5</v>
      </c>
      <c r="E557" s="106" t="str">
        <f>TdC!G559</f>
        <v>data de MO - Permuta Grafico</v>
      </c>
    </row>
    <row r="558" spans="1:5" x14ac:dyDescent="0.15">
      <c r="A558" s="107">
        <f>TdC!C560</f>
        <v>39657</v>
      </c>
      <c r="B558" s="106">
        <f>TdC!D560</f>
        <v>2008</v>
      </c>
      <c r="C558" s="106">
        <f>TdC!E560</f>
        <v>7</v>
      </c>
      <c r="D558" s="106">
        <f>TdC!F560</f>
        <v>3.2799999999999998E-5</v>
      </c>
      <c r="E558" s="106" t="str">
        <f>TdC!G560</f>
        <v>data de MO - Permuta Grafico</v>
      </c>
    </row>
    <row r="559" spans="1:5" x14ac:dyDescent="0.15">
      <c r="A559" s="107">
        <f>TdC!C561</f>
        <v>39658</v>
      </c>
      <c r="B559" s="106">
        <f>TdC!D561</f>
        <v>2008</v>
      </c>
      <c r="C559" s="106">
        <f>TdC!E561</f>
        <v>7</v>
      </c>
      <c r="D559" s="106">
        <f>TdC!F561</f>
        <v>3.2799999999999998E-5</v>
      </c>
      <c r="E559" s="106" t="str">
        <f>TdC!G561</f>
        <v>data de MO - Permuta Grafico</v>
      </c>
    </row>
    <row r="560" spans="1:5" x14ac:dyDescent="0.15">
      <c r="A560" s="107">
        <f>TdC!C562</f>
        <v>39659</v>
      </c>
      <c r="B560" s="106">
        <f>TdC!D562</f>
        <v>2008</v>
      </c>
      <c r="C560" s="106">
        <f>TdC!E562</f>
        <v>7</v>
      </c>
      <c r="D560" s="106">
        <f>TdC!F562</f>
        <v>3.2799999999999998E-5</v>
      </c>
      <c r="E560" s="106" t="str">
        <f>TdC!G562</f>
        <v>data de MO - Permuta Grafico</v>
      </c>
    </row>
    <row r="561" spans="1:5" x14ac:dyDescent="0.15">
      <c r="A561" s="107">
        <f>TdC!C563</f>
        <v>39660</v>
      </c>
      <c r="B561" s="106">
        <f>TdC!D563</f>
        <v>2008</v>
      </c>
      <c r="C561" s="106">
        <f>TdC!E563</f>
        <v>7</v>
      </c>
      <c r="D561" s="106">
        <f>TdC!F563</f>
        <v>3.2799999999999998E-5</v>
      </c>
      <c r="E561" s="106" t="str">
        <f>TdC!G563</f>
        <v>data de MO - Permuta Grafico</v>
      </c>
    </row>
    <row r="562" spans="1:5" x14ac:dyDescent="0.15">
      <c r="A562" s="107">
        <f>TdC!C564</f>
        <v>39661</v>
      </c>
      <c r="B562" s="106">
        <f>TdC!D564</f>
        <v>2008</v>
      </c>
      <c r="C562" s="106">
        <f>TdC!E564</f>
        <v>8</v>
      </c>
      <c r="D562" s="106">
        <f>TdC!F564</f>
        <v>3.3200000000000001E-5</v>
      </c>
      <c r="E562" s="106" t="str">
        <f>TdC!G564</f>
        <v>data de MO - Permuta Grafico</v>
      </c>
    </row>
    <row r="563" spans="1:5" x14ac:dyDescent="0.15">
      <c r="A563" s="107">
        <f>TdC!C565</f>
        <v>39664</v>
      </c>
      <c r="B563" s="106">
        <f>TdC!D565</f>
        <v>2008</v>
      </c>
      <c r="C563" s="106">
        <f>TdC!E565</f>
        <v>8</v>
      </c>
      <c r="D563" s="106">
        <f>TdC!F565</f>
        <v>3.3800000000000002E-5</v>
      </c>
      <c r="E563" s="106" t="str">
        <f>TdC!G565</f>
        <v>data de MO - Permuta Grafico</v>
      </c>
    </row>
    <row r="564" spans="1:5" x14ac:dyDescent="0.15">
      <c r="A564" s="107">
        <f>TdC!C566</f>
        <v>39665</v>
      </c>
      <c r="B564" s="106">
        <f>TdC!D566</f>
        <v>2008</v>
      </c>
      <c r="C564" s="106">
        <f>TdC!E566</f>
        <v>8</v>
      </c>
      <c r="D564" s="106">
        <f>TdC!F566</f>
        <v>3.3399999999999999E-5</v>
      </c>
      <c r="E564" s="106" t="str">
        <f>TdC!G566</f>
        <v>data de MO - Permuta Grafico</v>
      </c>
    </row>
    <row r="565" spans="1:5" x14ac:dyDescent="0.15">
      <c r="A565" s="107">
        <f>TdC!C567</f>
        <v>39666</v>
      </c>
      <c r="B565" s="106">
        <f>TdC!D567</f>
        <v>2008</v>
      </c>
      <c r="C565" s="106">
        <f>TdC!E567</f>
        <v>8</v>
      </c>
      <c r="D565" s="106">
        <f>TdC!F567</f>
        <v>3.3099999999999998E-5</v>
      </c>
      <c r="E565" s="106" t="str">
        <f>TdC!G567</f>
        <v>data de MO - Permuta Grafico</v>
      </c>
    </row>
    <row r="566" spans="1:5" x14ac:dyDescent="0.15">
      <c r="A566" s="107">
        <f>TdC!C568</f>
        <v>39667</v>
      </c>
      <c r="B566" s="106">
        <f>TdC!D568</f>
        <v>2008</v>
      </c>
      <c r="C566" s="106">
        <f>TdC!E568</f>
        <v>8</v>
      </c>
      <c r="D566" s="106">
        <f>TdC!F568</f>
        <v>3.3099999999999998E-5</v>
      </c>
      <c r="E566" s="106" t="str">
        <f>TdC!G568</f>
        <v>data de MO - Permuta Grafico</v>
      </c>
    </row>
    <row r="567" spans="1:5" x14ac:dyDescent="0.15">
      <c r="A567" s="107">
        <f>TdC!C569</f>
        <v>39668</v>
      </c>
      <c r="B567" s="106">
        <f>TdC!D569</f>
        <v>2008</v>
      </c>
      <c r="C567" s="106">
        <f>TdC!E569</f>
        <v>8</v>
      </c>
      <c r="D567" s="106">
        <f>TdC!F569</f>
        <v>3.3300000000000003E-5</v>
      </c>
      <c r="E567" s="106" t="str">
        <f>TdC!G569</f>
        <v>data de MO - Permuta Grafico</v>
      </c>
    </row>
    <row r="568" spans="1:5" x14ac:dyDescent="0.15">
      <c r="A568" s="107">
        <f>TdC!C570</f>
        <v>39671</v>
      </c>
      <c r="B568" s="106">
        <f>TdC!D570</f>
        <v>2008</v>
      </c>
      <c r="C568" s="106">
        <f>TdC!E570</f>
        <v>8</v>
      </c>
      <c r="D568" s="106">
        <f>TdC!F570</f>
        <v>3.3099999999999998E-5</v>
      </c>
      <c r="E568" s="106" t="str">
        <f>TdC!G570</f>
        <v>data de MO - Permuta Grafico</v>
      </c>
    </row>
    <row r="569" spans="1:5" x14ac:dyDescent="0.15">
      <c r="A569" s="107">
        <f>TdC!C571</f>
        <v>39672</v>
      </c>
      <c r="B569" s="106">
        <f>TdC!D571</f>
        <v>2008</v>
      </c>
      <c r="C569" s="106">
        <f>TdC!E571</f>
        <v>8</v>
      </c>
      <c r="D569" s="106">
        <f>TdC!F571</f>
        <v>3.3399999999999999E-5</v>
      </c>
      <c r="E569" s="106" t="str">
        <f>TdC!G571</f>
        <v>data de MO - Permuta Grafico</v>
      </c>
    </row>
    <row r="570" spans="1:5" x14ac:dyDescent="0.15">
      <c r="A570" s="107">
        <f>TdC!C572</f>
        <v>39673</v>
      </c>
      <c r="B570" s="106">
        <f>TdC!D572</f>
        <v>2008</v>
      </c>
      <c r="C570" s="106">
        <f>TdC!E572</f>
        <v>8</v>
      </c>
      <c r="D570" s="106">
        <f>TdC!F572</f>
        <v>3.3300000000000003E-5</v>
      </c>
      <c r="E570" s="106" t="str">
        <f>TdC!G572</f>
        <v>data de MO - Permuta Grafico</v>
      </c>
    </row>
    <row r="571" spans="1:5" x14ac:dyDescent="0.15">
      <c r="A571" s="107">
        <f>TdC!C573</f>
        <v>39674</v>
      </c>
      <c r="B571" s="106">
        <f>TdC!D573</f>
        <v>2008</v>
      </c>
      <c r="C571" s="106">
        <f>TdC!E573</f>
        <v>8</v>
      </c>
      <c r="D571" s="106">
        <f>TdC!F573</f>
        <v>3.3200000000000001E-5</v>
      </c>
      <c r="E571" s="106" t="str">
        <f>TdC!G573</f>
        <v>data de MO - Permuta Grafico</v>
      </c>
    </row>
    <row r="572" spans="1:5" x14ac:dyDescent="0.15">
      <c r="A572" s="107">
        <f>TdC!C574</f>
        <v>39675</v>
      </c>
      <c r="B572" s="106">
        <f>TdC!D574</f>
        <v>2008</v>
      </c>
      <c r="C572" s="106">
        <f>TdC!E574</f>
        <v>8</v>
      </c>
      <c r="D572" s="106">
        <f>TdC!F574</f>
        <v>3.3399999999999999E-5</v>
      </c>
      <c r="E572" s="106" t="str">
        <f>TdC!G574</f>
        <v>data de MO - Permuta Grafico</v>
      </c>
    </row>
    <row r="573" spans="1:5" x14ac:dyDescent="0.15">
      <c r="A573" s="107">
        <f>TdC!C575</f>
        <v>39679</v>
      </c>
      <c r="B573" s="106">
        <f>TdC!D575</f>
        <v>2008</v>
      </c>
      <c r="C573" s="106">
        <f>TdC!E575</f>
        <v>8</v>
      </c>
      <c r="D573" s="106">
        <f>TdC!F575</f>
        <v>3.4100000000000002E-5</v>
      </c>
      <c r="E573" s="106" t="str">
        <f>TdC!G575</f>
        <v>data de MO - Permuta Grafico</v>
      </c>
    </row>
    <row r="574" spans="1:5" x14ac:dyDescent="0.15">
      <c r="A574" s="107">
        <f>TdC!C576</f>
        <v>39680</v>
      </c>
      <c r="B574" s="106">
        <f>TdC!D576</f>
        <v>2008</v>
      </c>
      <c r="C574" s="106">
        <f>TdC!E576</f>
        <v>8</v>
      </c>
      <c r="D574" s="106">
        <f>TdC!F576</f>
        <v>3.68E-5</v>
      </c>
      <c r="E574" s="106" t="str">
        <f>TdC!G576</f>
        <v>data de MO - Permuta Grafico</v>
      </c>
    </row>
    <row r="575" spans="1:5" x14ac:dyDescent="0.15">
      <c r="A575" s="107">
        <f>TdC!C577</f>
        <v>39681</v>
      </c>
      <c r="B575" s="106">
        <f>TdC!D577</f>
        <v>2008</v>
      </c>
      <c r="C575" s="106">
        <f>TdC!E577</f>
        <v>8</v>
      </c>
      <c r="D575" s="106">
        <f>TdC!F577</f>
        <v>3.65E-5</v>
      </c>
      <c r="E575" s="106" t="str">
        <f>TdC!G577</f>
        <v>data de MO - Permuta Grafico</v>
      </c>
    </row>
    <row r="576" spans="1:5" x14ac:dyDescent="0.15">
      <c r="A576" s="107">
        <f>TdC!C578</f>
        <v>39682</v>
      </c>
      <c r="B576" s="106">
        <f>TdC!D578</f>
        <v>2008</v>
      </c>
      <c r="C576" s="106">
        <f>TdC!E578</f>
        <v>8</v>
      </c>
      <c r="D576" s="106">
        <f>TdC!F578</f>
        <v>3.5899999999999998E-5</v>
      </c>
      <c r="E576" s="106" t="str">
        <f>TdC!G578</f>
        <v>data de MO - Permuta Grafico</v>
      </c>
    </row>
    <row r="577" spans="1:5" x14ac:dyDescent="0.15">
      <c r="A577" s="107">
        <f>TdC!C579</f>
        <v>39685</v>
      </c>
      <c r="B577" s="106">
        <f>TdC!D579</f>
        <v>2008</v>
      </c>
      <c r="C577" s="106">
        <f>TdC!E579</f>
        <v>8</v>
      </c>
      <c r="D577" s="106">
        <f>TdC!F579</f>
        <v>3.6000000000000001E-5</v>
      </c>
      <c r="E577" s="106" t="str">
        <f>TdC!G579</f>
        <v>data de MO - Permuta Grafico</v>
      </c>
    </row>
    <row r="578" spans="1:5" x14ac:dyDescent="0.15">
      <c r="A578" s="107">
        <f>TdC!C580</f>
        <v>39686</v>
      </c>
      <c r="B578" s="106">
        <f>TdC!D580</f>
        <v>2008</v>
      </c>
      <c r="C578" s="106">
        <f>TdC!E580</f>
        <v>8</v>
      </c>
      <c r="D578" s="106">
        <f>TdC!F580</f>
        <v>3.7000000000000005E-5</v>
      </c>
      <c r="E578" s="106" t="str">
        <f>TdC!G580</f>
        <v>data de MO - Permuta Grafico</v>
      </c>
    </row>
    <row r="579" spans="1:5" x14ac:dyDescent="0.15">
      <c r="A579" s="107">
        <f>TdC!C581</f>
        <v>39687</v>
      </c>
      <c r="B579" s="106">
        <f>TdC!D581</f>
        <v>2008</v>
      </c>
      <c r="C579" s="106">
        <f>TdC!E581</f>
        <v>8</v>
      </c>
      <c r="D579" s="106">
        <f>TdC!F581</f>
        <v>3.7999999999999995E-5</v>
      </c>
      <c r="E579" s="106" t="str">
        <f>TdC!G581</f>
        <v>data de MO - Permuta Grafico</v>
      </c>
    </row>
    <row r="580" spans="1:5" x14ac:dyDescent="0.15">
      <c r="A580" s="107">
        <f>TdC!C582</f>
        <v>39688</v>
      </c>
      <c r="B580" s="106">
        <f>TdC!D582</f>
        <v>2008</v>
      </c>
      <c r="C580" s="106">
        <f>TdC!E582</f>
        <v>8</v>
      </c>
      <c r="D580" s="106">
        <f>TdC!F582</f>
        <v>4.0772727272727279E-5</v>
      </c>
      <c r="E580" s="106" t="str">
        <f>TdC!G582</f>
        <v>data de MO - Permuta Grafico</v>
      </c>
    </row>
    <row r="581" spans="1:5" x14ac:dyDescent="0.15">
      <c r="A581" s="107">
        <f>TdC!C583</f>
        <v>39689</v>
      </c>
      <c r="B581" s="106">
        <f>TdC!D583</f>
        <v>2008</v>
      </c>
      <c r="C581" s="106">
        <f>TdC!E583</f>
        <v>8</v>
      </c>
      <c r="D581" s="106">
        <f>TdC!F583</f>
        <v>4.1087499999999996E-5</v>
      </c>
      <c r="E581" s="106" t="str">
        <f>TdC!G583</f>
        <v>data de MO - Permuta Grafico</v>
      </c>
    </row>
    <row r="582" spans="1:5" x14ac:dyDescent="0.15">
      <c r="A582" s="107">
        <f>TdC!C584</f>
        <v>39692</v>
      </c>
      <c r="B582" s="106">
        <f>TdC!D584</f>
        <v>2008</v>
      </c>
      <c r="C582" s="106">
        <f>TdC!E584</f>
        <v>9</v>
      </c>
      <c r="D582" s="106">
        <f>TdC!F584</f>
        <v>4.0142857142857142E-5</v>
      </c>
      <c r="E582" s="106" t="str">
        <f>TdC!G584</f>
        <v>data de MO - Permuta Grafico</v>
      </c>
    </row>
    <row r="583" spans="1:5" x14ac:dyDescent="0.15">
      <c r="A583" s="107">
        <f>TdC!C585</f>
        <v>39693</v>
      </c>
      <c r="B583" s="106">
        <f>TdC!D585</f>
        <v>2008</v>
      </c>
      <c r="C583" s="106">
        <f>TdC!E585</f>
        <v>9</v>
      </c>
      <c r="D583" s="106">
        <f>TdC!F585</f>
        <v>4.0586666666666655E-5</v>
      </c>
      <c r="E583" s="106" t="str">
        <f>TdC!G585</f>
        <v>data de MO - Permuta Grafico</v>
      </c>
    </row>
    <row r="584" spans="1:5" x14ac:dyDescent="0.15">
      <c r="A584" s="107">
        <f>TdC!C586</f>
        <v>39694</v>
      </c>
      <c r="B584" s="106">
        <f>TdC!D586</f>
        <v>2008</v>
      </c>
      <c r="C584" s="106">
        <f>TdC!E586</f>
        <v>9</v>
      </c>
      <c r="D584" s="106">
        <f>TdC!F586</f>
        <v>3.9768181818181817E-5</v>
      </c>
      <c r="E584" s="106" t="str">
        <f>TdC!G586</f>
        <v>data de MO - Permuta Grafico</v>
      </c>
    </row>
    <row r="585" spans="1:5" x14ac:dyDescent="0.15">
      <c r="A585" s="107">
        <f>TdC!C587</f>
        <v>39695</v>
      </c>
      <c r="B585" s="106">
        <f>TdC!D587</f>
        <v>2008</v>
      </c>
      <c r="C585" s="106">
        <f>TdC!E587</f>
        <v>9</v>
      </c>
      <c r="D585" s="106">
        <f>TdC!F587</f>
        <v>3.9375000000000002E-5</v>
      </c>
      <c r="E585" s="106" t="str">
        <f>TdC!G587</f>
        <v>data de MO - Permuta Grafico</v>
      </c>
    </row>
    <row r="586" spans="1:5" x14ac:dyDescent="0.15">
      <c r="A586" s="107">
        <f>TdC!C588</f>
        <v>39696</v>
      </c>
      <c r="B586" s="106">
        <f>TdC!D588</f>
        <v>2008</v>
      </c>
      <c r="C586" s="106">
        <f>TdC!E588</f>
        <v>9</v>
      </c>
      <c r="D586" s="106">
        <f>TdC!F588</f>
        <v>3.8938461538461535E-5</v>
      </c>
      <c r="E586" s="106" t="str">
        <f>TdC!G588</f>
        <v>data de MO - Permuta Grafico</v>
      </c>
    </row>
    <row r="587" spans="1:5" x14ac:dyDescent="0.15">
      <c r="A587" s="107">
        <f>TdC!C589</f>
        <v>39699</v>
      </c>
      <c r="B587" s="106">
        <f>TdC!D589</f>
        <v>2008</v>
      </c>
      <c r="C587" s="106">
        <f>TdC!E589</f>
        <v>9</v>
      </c>
      <c r="D587" s="106">
        <f>TdC!F589</f>
        <v>3.93E-5</v>
      </c>
      <c r="E587" s="106" t="str">
        <f>TdC!G589</f>
        <v>data de MO - Permuta Grafico</v>
      </c>
    </row>
    <row r="588" spans="1:5" x14ac:dyDescent="0.15">
      <c r="A588" s="107">
        <f>TdC!C590</f>
        <v>39700</v>
      </c>
      <c r="B588" s="106">
        <f>TdC!D590</f>
        <v>2008</v>
      </c>
      <c r="C588" s="106">
        <f>TdC!E590</f>
        <v>9</v>
      </c>
      <c r="D588" s="106">
        <f>TdC!F590</f>
        <v>3.93E-5</v>
      </c>
      <c r="E588" s="106" t="str">
        <f>TdC!G590</f>
        <v>data de MO - Permuta Grafico</v>
      </c>
    </row>
    <row r="589" spans="1:5" x14ac:dyDescent="0.15">
      <c r="A589" s="107">
        <f>TdC!C591</f>
        <v>39701</v>
      </c>
      <c r="B589" s="106">
        <f>TdC!D591</f>
        <v>2008</v>
      </c>
      <c r="C589" s="106">
        <f>TdC!E591</f>
        <v>9</v>
      </c>
      <c r="D589" s="106">
        <f>TdC!F591</f>
        <v>3.96E-5</v>
      </c>
      <c r="E589" s="106" t="str">
        <f>TdC!G591</f>
        <v>data de MO - Permuta Grafico</v>
      </c>
    </row>
    <row r="590" spans="1:5" x14ac:dyDescent="0.15">
      <c r="A590" s="107">
        <f>TdC!C592</f>
        <v>39702</v>
      </c>
      <c r="B590" s="106">
        <f>TdC!D592</f>
        <v>2008</v>
      </c>
      <c r="C590" s="106">
        <f>TdC!E592</f>
        <v>9</v>
      </c>
      <c r="D590" s="106">
        <f>TdC!F592</f>
        <v>4.18E-5</v>
      </c>
      <c r="E590" s="106" t="str">
        <f>TdC!G592</f>
        <v>data de MO - Permuta Grafico</v>
      </c>
    </row>
    <row r="591" spans="1:5" x14ac:dyDescent="0.15">
      <c r="A591" s="107">
        <f>TdC!C593</f>
        <v>39703</v>
      </c>
      <c r="B591" s="106">
        <f>TdC!D593</f>
        <v>2008</v>
      </c>
      <c r="C591" s="106">
        <f>TdC!E593</f>
        <v>9</v>
      </c>
      <c r="D591" s="106">
        <f>TdC!F593</f>
        <v>4.46E-5</v>
      </c>
      <c r="E591" s="106" t="str">
        <f>TdC!G593</f>
        <v>data de MO - Permuta Grafico</v>
      </c>
    </row>
    <row r="592" spans="1:5" x14ac:dyDescent="0.15">
      <c r="A592" s="107">
        <f>TdC!C594</f>
        <v>39706</v>
      </c>
      <c r="B592" s="106">
        <f>TdC!D594</f>
        <v>2008</v>
      </c>
      <c r="C592" s="106">
        <f>TdC!E594</f>
        <v>9</v>
      </c>
      <c r="D592" s="106">
        <f>TdC!F594</f>
        <v>4.6699999999999997E-5</v>
      </c>
      <c r="E592" s="106" t="str">
        <f>TdC!G594</f>
        <v>data de MO - Permuta Grafico</v>
      </c>
    </row>
    <row r="593" spans="1:5" x14ac:dyDescent="0.15">
      <c r="A593" s="107">
        <f>TdC!C595</f>
        <v>39707</v>
      </c>
      <c r="B593" s="106">
        <f>TdC!D595</f>
        <v>2008</v>
      </c>
      <c r="C593" s="106">
        <f>TdC!E595</f>
        <v>9</v>
      </c>
      <c r="D593" s="106">
        <f>TdC!F595</f>
        <v>4.9199999999999997E-5</v>
      </c>
      <c r="E593" s="106" t="str">
        <f>TdC!G595</f>
        <v>data de MO - Permuta Grafico</v>
      </c>
    </row>
    <row r="594" spans="1:5" x14ac:dyDescent="0.15">
      <c r="A594" s="107">
        <f>TdC!C596</f>
        <v>39708</v>
      </c>
      <c r="B594" s="106">
        <f>TdC!D596</f>
        <v>2008</v>
      </c>
      <c r="C594" s="106">
        <f>TdC!E596</f>
        <v>9</v>
      </c>
      <c r="D594" s="106">
        <f>TdC!F596</f>
        <v>4.8600000000000002E-5</v>
      </c>
      <c r="E594" s="106" t="str">
        <f>TdC!G596</f>
        <v>data de MO - Permuta Grafico</v>
      </c>
    </row>
    <row r="595" spans="1:5" x14ac:dyDescent="0.15">
      <c r="A595" s="107">
        <f>TdC!C597</f>
        <v>39709</v>
      </c>
      <c r="B595" s="106">
        <f>TdC!D597</f>
        <v>2008</v>
      </c>
      <c r="C595" s="106">
        <f>TdC!E597</f>
        <v>9</v>
      </c>
      <c r="D595" s="106">
        <f>TdC!F597</f>
        <v>4.3600000000000003E-5</v>
      </c>
      <c r="E595" s="106" t="str">
        <f>TdC!G597</f>
        <v>data de MO - Permuta Grafico</v>
      </c>
    </row>
    <row r="596" spans="1:5" x14ac:dyDescent="0.15">
      <c r="A596" s="107">
        <f>TdC!C598</f>
        <v>39710</v>
      </c>
      <c r="B596" s="106">
        <f>TdC!D598</f>
        <v>2008</v>
      </c>
      <c r="C596" s="106">
        <f>TdC!E598</f>
        <v>9</v>
      </c>
      <c r="D596" s="106">
        <f>TdC!F598</f>
        <v>4.3300000000000002E-5</v>
      </c>
      <c r="E596" s="106" t="str">
        <f>TdC!G598</f>
        <v>data de MO - Permuta Grafico</v>
      </c>
    </row>
    <row r="597" spans="1:5" x14ac:dyDescent="0.15">
      <c r="A597" s="107">
        <f>TdC!C599</f>
        <v>39713</v>
      </c>
      <c r="B597" s="106">
        <f>TdC!D599</f>
        <v>2008</v>
      </c>
      <c r="C597" s="106">
        <f>TdC!E599</f>
        <v>9</v>
      </c>
      <c r="D597" s="106">
        <f>TdC!F599</f>
        <v>4.21E-5</v>
      </c>
      <c r="E597" s="106" t="str">
        <f>TdC!G599</f>
        <v>data de MO - Permuta Grafico</v>
      </c>
    </row>
    <row r="598" spans="1:5" x14ac:dyDescent="0.15">
      <c r="A598" s="107">
        <f>TdC!C600</f>
        <v>39714</v>
      </c>
      <c r="B598" s="106">
        <f>TdC!D600</f>
        <v>2008</v>
      </c>
      <c r="C598" s="106">
        <f>TdC!E600</f>
        <v>9</v>
      </c>
      <c r="D598" s="106">
        <f>TdC!F600</f>
        <v>4.1100000000000003E-5</v>
      </c>
      <c r="E598" s="106" t="str">
        <f>TdC!G600</f>
        <v>data de MO - Permuta Grafico</v>
      </c>
    </row>
    <row r="599" spans="1:5" x14ac:dyDescent="0.15">
      <c r="A599" s="107">
        <f>TdC!C601</f>
        <v>39715</v>
      </c>
      <c r="B599" s="106">
        <f>TdC!D601</f>
        <v>2008</v>
      </c>
      <c r="C599" s="106">
        <f>TdC!E601</f>
        <v>9</v>
      </c>
      <c r="D599" s="106">
        <f>TdC!F601</f>
        <v>4.1600000000000002E-5</v>
      </c>
      <c r="E599" s="106" t="str">
        <f>TdC!G601</f>
        <v>data de MO - Permuta Grafico</v>
      </c>
    </row>
    <row r="600" spans="1:5" x14ac:dyDescent="0.15">
      <c r="A600" s="107">
        <f>TdC!C602</f>
        <v>39716</v>
      </c>
      <c r="B600" s="106">
        <f>TdC!D602</f>
        <v>2008</v>
      </c>
      <c r="C600" s="106">
        <f>TdC!E602</f>
        <v>9</v>
      </c>
      <c r="D600" s="106">
        <f>TdC!F602</f>
        <v>4.3399999999999998E-5</v>
      </c>
      <c r="E600" s="106" t="str">
        <f>TdC!G602</f>
        <v>data de MO - Permuta Grafico</v>
      </c>
    </row>
    <row r="601" spans="1:5" x14ac:dyDescent="0.15">
      <c r="A601" s="107">
        <f>TdC!C603</f>
        <v>39717</v>
      </c>
      <c r="B601" s="106">
        <f>TdC!D603</f>
        <v>2008</v>
      </c>
      <c r="C601" s="106">
        <f>TdC!E603</f>
        <v>9</v>
      </c>
      <c r="D601" s="106">
        <f>TdC!F603</f>
        <v>4.4800000000000005E-5</v>
      </c>
      <c r="E601" s="106" t="str">
        <f>TdC!G603</f>
        <v>data de MO - Permuta Grafico</v>
      </c>
    </row>
    <row r="602" spans="1:5" x14ac:dyDescent="0.15">
      <c r="A602" s="107">
        <f>TdC!C604</f>
        <v>39720</v>
      </c>
      <c r="B602" s="106">
        <f>TdC!D604</f>
        <v>2008</v>
      </c>
      <c r="C602" s="106">
        <f>TdC!E604</f>
        <v>9</v>
      </c>
      <c r="D602" s="106">
        <f>TdC!F604</f>
        <v>4.4199999999999997E-5</v>
      </c>
      <c r="E602" s="106" t="str">
        <f>TdC!G604</f>
        <v>data de MO - Permuta Grafico</v>
      </c>
    </row>
    <row r="603" spans="1:5" x14ac:dyDescent="0.15">
      <c r="A603" s="107">
        <f>TdC!C605</f>
        <v>39721</v>
      </c>
      <c r="B603" s="106">
        <f>TdC!D605</f>
        <v>2008</v>
      </c>
      <c r="C603" s="106">
        <f>TdC!E605</f>
        <v>9</v>
      </c>
      <c r="D603" s="106">
        <f>TdC!F605</f>
        <v>4.4000000000000006E-5</v>
      </c>
      <c r="E603" s="106" t="str">
        <f>TdC!G605</f>
        <v>data de MO - Permuta Grafico</v>
      </c>
    </row>
    <row r="604" spans="1:5" x14ac:dyDescent="0.15">
      <c r="A604" s="107">
        <f>TdC!C606</f>
        <v>39722</v>
      </c>
      <c r="B604" s="106">
        <f>TdC!D606</f>
        <v>2008</v>
      </c>
      <c r="C604" s="106">
        <f>TdC!E606</f>
        <v>10</v>
      </c>
      <c r="D604" s="106">
        <f>TdC!F606</f>
        <v>4.5300000000000003E-5</v>
      </c>
      <c r="E604" s="106" t="str">
        <f>TdC!G606</f>
        <v>data de MO - Permuta Grafico</v>
      </c>
    </row>
    <row r="605" spans="1:5" x14ac:dyDescent="0.15">
      <c r="A605" s="107">
        <f>TdC!C607</f>
        <v>39723</v>
      </c>
      <c r="B605" s="106">
        <f>TdC!D607</f>
        <v>2008</v>
      </c>
      <c r="C605" s="106">
        <f>TdC!E607</f>
        <v>10</v>
      </c>
      <c r="D605" s="106">
        <f>TdC!F607</f>
        <v>4.4199999999999997E-5</v>
      </c>
      <c r="E605" s="106" t="str">
        <f>TdC!G607</f>
        <v>data de MO - Permuta Grafico</v>
      </c>
    </row>
    <row r="606" spans="1:5" x14ac:dyDescent="0.15">
      <c r="A606" s="107">
        <f>TdC!C608</f>
        <v>39724</v>
      </c>
      <c r="B606" s="106">
        <f>TdC!D608</f>
        <v>2008</v>
      </c>
      <c r="C606" s="106">
        <f>TdC!E608</f>
        <v>10</v>
      </c>
      <c r="D606" s="106">
        <f>TdC!F608</f>
        <v>4.4199999999999997E-5</v>
      </c>
      <c r="E606" s="106" t="str">
        <f>TdC!G608</f>
        <v>data de MO - Permuta Grafico</v>
      </c>
    </row>
    <row r="607" spans="1:5" x14ac:dyDescent="0.15">
      <c r="A607" s="107">
        <f>TdC!C609</f>
        <v>39727</v>
      </c>
      <c r="B607" s="106">
        <f>TdC!D609</f>
        <v>2008</v>
      </c>
      <c r="C607" s="106">
        <f>TdC!E609</f>
        <v>10</v>
      </c>
      <c r="D607" s="106">
        <f>TdC!F609</f>
        <v>4.46E-5</v>
      </c>
      <c r="E607" s="106" t="str">
        <f>TdC!G609</f>
        <v>data de MO - Permuta Grafico</v>
      </c>
    </row>
    <row r="608" spans="1:5" x14ac:dyDescent="0.15">
      <c r="A608" s="107">
        <f>TdC!C610</f>
        <v>39728</v>
      </c>
      <c r="B608" s="106">
        <f>TdC!D610</f>
        <v>2008</v>
      </c>
      <c r="C608" s="106">
        <f>TdC!E610</f>
        <v>10</v>
      </c>
      <c r="D608" s="106">
        <f>TdC!F610</f>
        <v>4.6199999999999998E-5</v>
      </c>
      <c r="E608" s="106" t="str">
        <f>TdC!G610</f>
        <v>data de MO - Permuta Grafico</v>
      </c>
    </row>
    <row r="609" spans="1:5" x14ac:dyDescent="0.15">
      <c r="A609" s="107">
        <f>TdC!C611</f>
        <v>39729</v>
      </c>
      <c r="B609" s="106">
        <f>TdC!D611</f>
        <v>2008</v>
      </c>
      <c r="C609" s="106">
        <f>TdC!E611</f>
        <v>10</v>
      </c>
      <c r="D609" s="106">
        <f>TdC!F611</f>
        <v>4.8600000000000002E-5</v>
      </c>
      <c r="E609" s="106" t="str">
        <f>TdC!G611</f>
        <v>data de MO - Permuta Grafico</v>
      </c>
    </row>
    <row r="610" spans="1:5" x14ac:dyDescent="0.15">
      <c r="A610" s="107">
        <f>TdC!C612</f>
        <v>39730</v>
      </c>
      <c r="B610" s="106">
        <f>TdC!D612</f>
        <v>2008</v>
      </c>
      <c r="C610" s="106">
        <f>TdC!E612</f>
        <v>10</v>
      </c>
      <c r="D610" s="106">
        <f>TdC!F612</f>
        <v>5.0199999999999994E-5</v>
      </c>
      <c r="E610" s="106" t="str">
        <f>TdC!G612</f>
        <v>data de MO - Permuta Grafico</v>
      </c>
    </row>
    <row r="611" spans="1:5" x14ac:dyDescent="0.15">
      <c r="A611" s="107">
        <f>TdC!C613</f>
        <v>39731</v>
      </c>
      <c r="B611" s="106">
        <f>TdC!D613</f>
        <v>2008</v>
      </c>
      <c r="C611" s="106">
        <f>TdC!E613</f>
        <v>10</v>
      </c>
      <c r="D611" s="106">
        <f>TdC!F613</f>
        <v>5.0599999999999997E-5</v>
      </c>
      <c r="E611" s="106" t="str">
        <f>TdC!G613</f>
        <v>data de MO - Permuta Grafico</v>
      </c>
    </row>
    <row r="612" spans="1:5" x14ac:dyDescent="0.15">
      <c r="A612" s="107">
        <f>TdC!C614</f>
        <v>39734</v>
      </c>
      <c r="B612" s="106">
        <f>TdC!D614</f>
        <v>2008</v>
      </c>
      <c r="C612" s="106">
        <f>TdC!E614</f>
        <v>10</v>
      </c>
      <c r="D612" s="106">
        <f>TdC!F614</f>
        <v>5.1100000000000002E-5</v>
      </c>
      <c r="E612" s="106" t="str">
        <f>TdC!G614</f>
        <v>data de MO - Permuta Grafico</v>
      </c>
    </row>
    <row r="613" spans="1:5" x14ac:dyDescent="0.15">
      <c r="A613" s="107">
        <f>TdC!C615</f>
        <v>39735</v>
      </c>
      <c r="B613" s="106">
        <f>TdC!D615</f>
        <v>2008</v>
      </c>
      <c r="C613" s="106">
        <f>TdC!E615</f>
        <v>10</v>
      </c>
      <c r="D613" s="106">
        <f>TdC!F615</f>
        <v>5.0700000000000006E-5</v>
      </c>
      <c r="E613" s="106" t="str">
        <f>TdC!G615</f>
        <v>data de MO - Permuta Grafico</v>
      </c>
    </row>
    <row r="614" spans="1:5" x14ac:dyDescent="0.15">
      <c r="A614" s="107">
        <f>TdC!C616</f>
        <v>39736</v>
      </c>
      <c r="B614" s="106">
        <f>TdC!D616</f>
        <v>2008</v>
      </c>
      <c r="C614" s="106">
        <f>TdC!E616</f>
        <v>10</v>
      </c>
      <c r="D614" s="106">
        <f>TdC!F616</f>
        <v>5.0700000000000006E-5</v>
      </c>
      <c r="E614" s="106" t="str">
        <f>TdC!G616</f>
        <v>data de MO - Permuta Grafico</v>
      </c>
    </row>
    <row r="615" spans="1:5" x14ac:dyDescent="0.15">
      <c r="A615" s="107">
        <f>TdC!C617</f>
        <v>39737</v>
      </c>
      <c r="B615" s="106">
        <f>TdC!D617</f>
        <v>2008</v>
      </c>
      <c r="C615" s="106">
        <f>TdC!E617</f>
        <v>10</v>
      </c>
      <c r="D615" s="106">
        <f>TdC!F617</f>
        <v>5.0899999999999997E-5</v>
      </c>
      <c r="E615" s="106" t="str">
        <f>TdC!G617</f>
        <v>data de MO - Permuta Grafico</v>
      </c>
    </row>
    <row r="616" spans="1:5" x14ac:dyDescent="0.15">
      <c r="A616" s="107">
        <f>TdC!C618</f>
        <v>39738</v>
      </c>
      <c r="B616" s="106">
        <f>TdC!D618</f>
        <v>2008</v>
      </c>
      <c r="C616" s="106">
        <f>TdC!E618</f>
        <v>10</v>
      </c>
      <c r="D616" s="106">
        <f>TdC!F618</f>
        <v>5.1799999999999999E-5</v>
      </c>
      <c r="E616" s="106" t="str">
        <f>TdC!G618</f>
        <v>data de MO - Permuta Grafico</v>
      </c>
    </row>
    <row r="617" spans="1:5" x14ac:dyDescent="0.15">
      <c r="A617" s="107">
        <f>TdC!C619</f>
        <v>39741</v>
      </c>
      <c r="B617" s="106">
        <f>TdC!D619</f>
        <v>2008</v>
      </c>
      <c r="C617" s="106">
        <f>TdC!E619</f>
        <v>10</v>
      </c>
      <c r="D617" s="106">
        <f>TdC!F619</f>
        <v>5.2899999999999998E-5</v>
      </c>
      <c r="E617" s="106" t="str">
        <f>TdC!G619</f>
        <v>data de MO - Permuta Grafico</v>
      </c>
    </row>
    <row r="618" spans="1:5" x14ac:dyDescent="0.15">
      <c r="A618" s="107">
        <f>TdC!C620</f>
        <v>39742</v>
      </c>
      <c r="B618" s="106">
        <f>TdC!D620</f>
        <v>2008</v>
      </c>
      <c r="C618" s="106">
        <f>TdC!E620</f>
        <v>10</v>
      </c>
      <c r="D618" s="106">
        <f>TdC!F620</f>
        <v>5.3899999999999996E-5</v>
      </c>
      <c r="E618" s="106" t="str">
        <f>TdC!G620</f>
        <v>data de MO - Permuta Grafico</v>
      </c>
    </row>
    <row r="619" spans="1:5" x14ac:dyDescent="0.15">
      <c r="A619" s="107">
        <f>TdC!C621</f>
        <v>39743</v>
      </c>
      <c r="B619" s="106">
        <f>TdC!D621</f>
        <v>2008</v>
      </c>
      <c r="C619" s="106">
        <f>TdC!E621</f>
        <v>10</v>
      </c>
      <c r="D619" s="106">
        <f>TdC!F621</f>
        <v>5.6200000000000004E-5</v>
      </c>
      <c r="E619" s="106" t="str">
        <f>TdC!G621</f>
        <v>data de MO - Permuta Grafico</v>
      </c>
    </row>
    <row r="620" spans="1:5" x14ac:dyDescent="0.15">
      <c r="A620" s="107">
        <f>TdC!C622</f>
        <v>39744</v>
      </c>
      <c r="B620" s="106">
        <f>TdC!D622</f>
        <v>2008</v>
      </c>
      <c r="C620" s="106">
        <f>TdC!E622</f>
        <v>10</v>
      </c>
      <c r="D620" s="106">
        <f>TdC!F622</f>
        <v>5.8300000000000001E-5</v>
      </c>
      <c r="E620" s="106" t="str">
        <f>TdC!G622</f>
        <v>data de MO - Permuta Grafico</v>
      </c>
    </row>
    <row r="621" spans="1:5" x14ac:dyDescent="0.15">
      <c r="A621" s="107">
        <f>TdC!C623</f>
        <v>39745</v>
      </c>
      <c r="B621" s="106">
        <f>TdC!D623</f>
        <v>2008</v>
      </c>
      <c r="C621" s="106">
        <f>TdC!E623</f>
        <v>10</v>
      </c>
      <c r="D621" s="106">
        <f>TdC!F623</f>
        <v>5.7199999999999994E-5</v>
      </c>
      <c r="E621" s="106" t="str">
        <f>TdC!G623</f>
        <v>data de MO - Permuta Grafico</v>
      </c>
    </row>
    <row r="622" spans="1:5" x14ac:dyDescent="0.15">
      <c r="A622" s="107">
        <f>TdC!C624</f>
        <v>39748</v>
      </c>
      <c r="B622" s="106">
        <f>TdC!D624</f>
        <v>2008</v>
      </c>
      <c r="C622" s="106">
        <f>TdC!E624</f>
        <v>10</v>
      </c>
      <c r="D622" s="106">
        <f>TdC!F624</f>
        <v>5.5199999999999993E-5</v>
      </c>
      <c r="E622" s="106" t="str">
        <f>TdC!G624</f>
        <v>data de MO - Permuta Grafico</v>
      </c>
    </row>
    <row r="623" spans="1:5" x14ac:dyDescent="0.15">
      <c r="A623" s="107">
        <f>TdC!C625</f>
        <v>39749</v>
      </c>
      <c r="B623" s="106">
        <f>TdC!D625</f>
        <v>2008</v>
      </c>
      <c r="C623" s="106">
        <f>TdC!E625</f>
        <v>10</v>
      </c>
      <c r="D623" s="106">
        <f>TdC!F625</f>
        <v>5.3899999999999996E-5</v>
      </c>
      <c r="E623" s="106" t="str">
        <f>TdC!G625</f>
        <v>data de MO - Permuta Grafico</v>
      </c>
    </row>
    <row r="624" spans="1:5" x14ac:dyDescent="0.15">
      <c r="A624" s="107">
        <f>TdC!C626</f>
        <v>39750</v>
      </c>
      <c r="B624" s="106">
        <f>TdC!D626</f>
        <v>2008</v>
      </c>
      <c r="C624" s="106">
        <f>TdC!E626</f>
        <v>10</v>
      </c>
      <c r="D624" s="106">
        <f>TdC!F626</f>
        <v>5.0000000000000002E-5</v>
      </c>
      <c r="E624" s="106" t="str">
        <f>TdC!G626</f>
        <v>data de MO - Permuta Grafico</v>
      </c>
    </row>
    <row r="625" spans="1:5" x14ac:dyDescent="0.15">
      <c r="A625" s="107">
        <f>TdC!C627</f>
        <v>39751</v>
      </c>
      <c r="B625" s="106">
        <f>TdC!D627</f>
        <v>2008</v>
      </c>
      <c r="C625" s="106">
        <f>TdC!E627</f>
        <v>10</v>
      </c>
      <c r="D625" s="106">
        <f>TdC!F627</f>
        <v>5.2000000000000004E-5</v>
      </c>
      <c r="E625" s="106" t="str">
        <f>TdC!G627</f>
        <v>data de MO - Permuta Grafico</v>
      </c>
    </row>
    <row r="626" spans="1:5" x14ac:dyDescent="0.15">
      <c r="A626" s="107">
        <f>TdC!C628</f>
        <v>39752</v>
      </c>
      <c r="B626" s="106">
        <f>TdC!D628</f>
        <v>2008</v>
      </c>
      <c r="C626" s="106">
        <f>TdC!E628</f>
        <v>10</v>
      </c>
      <c r="D626" s="106">
        <f>TdC!F628</f>
        <v>5.2000000000000004E-5</v>
      </c>
      <c r="E626" s="106" t="str">
        <f>TdC!G628</f>
        <v>data de MO - Permuta Grafico</v>
      </c>
    </row>
    <row r="627" spans="1:5" x14ac:dyDescent="0.15">
      <c r="A627" s="107">
        <f>TdC!C629</f>
        <v>39755</v>
      </c>
      <c r="B627" s="106">
        <f>TdC!D629</f>
        <v>2008</v>
      </c>
      <c r="C627" s="106">
        <f>TdC!E629</f>
        <v>11</v>
      </c>
      <c r="D627" s="106">
        <f>TdC!F629</f>
        <v>5.3000000000000001E-5</v>
      </c>
      <c r="E627" s="106" t="str">
        <f>TdC!G629</f>
        <v>data de MO - Permuta Grafico</v>
      </c>
    </row>
    <row r="628" spans="1:5" x14ac:dyDescent="0.15">
      <c r="A628" s="107">
        <f>TdC!C630</f>
        <v>39756</v>
      </c>
      <c r="B628" s="106">
        <f>TdC!D630</f>
        <v>2008</v>
      </c>
      <c r="C628" s="106">
        <f>TdC!E630</f>
        <v>11</v>
      </c>
      <c r="D628" s="106">
        <f>TdC!F630</f>
        <v>5.0899999999999997E-5</v>
      </c>
      <c r="E628" s="106" t="str">
        <f>TdC!G630</f>
        <v>data de MO - Permuta Grafico</v>
      </c>
    </row>
    <row r="629" spans="1:5" x14ac:dyDescent="0.15">
      <c r="A629" s="107">
        <f>TdC!C631</f>
        <v>39757</v>
      </c>
      <c r="B629" s="106">
        <f>TdC!D631</f>
        <v>2008</v>
      </c>
      <c r="C629" s="106">
        <f>TdC!E631</f>
        <v>11</v>
      </c>
      <c r="D629" s="106">
        <f>TdC!F631</f>
        <v>5.0199999999999994E-5</v>
      </c>
      <c r="E629" s="106" t="str">
        <f>TdC!G631</f>
        <v>data de MO - Permuta Grafico</v>
      </c>
    </row>
    <row r="630" spans="1:5" x14ac:dyDescent="0.15">
      <c r="A630" s="107">
        <f>TdC!C632</f>
        <v>39758</v>
      </c>
      <c r="B630" s="106">
        <f>TdC!D632</f>
        <v>2008</v>
      </c>
      <c r="C630" s="106">
        <f>TdC!E632</f>
        <v>11</v>
      </c>
      <c r="D630" s="106">
        <f>TdC!F632</f>
        <v>5.1500000000000005E-5</v>
      </c>
      <c r="E630" s="106" t="str">
        <f>TdC!G632</f>
        <v>data de MO - Permuta Grafico</v>
      </c>
    </row>
    <row r="631" spans="1:5" x14ac:dyDescent="0.15">
      <c r="A631" s="107">
        <f>TdC!C633</f>
        <v>39759</v>
      </c>
      <c r="B631" s="106">
        <f>TdC!D633</f>
        <v>2008</v>
      </c>
      <c r="C631" s="106">
        <f>TdC!E633</f>
        <v>11</v>
      </c>
      <c r="D631" s="106">
        <f>TdC!F633</f>
        <v>5.13E-5</v>
      </c>
      <c r="E631" s="106" t="str">
        <f>TdC!G633</f>
        <v>data de MO - Permuta Grafico</v>
      </c>
    </row>
    <row r="632" spans="1:5" x14ac:dyDescent="0.15">
      <c r="A632" s="107">
        <f>TdC!C634</f>
        <v>39762</v>
      </c>
      <c r="B632" s="106">
        <f>TdC!D634</f>
        <v>2008</v>
      </c>
      <c r="C632" s="106">
        <f>TdC!E634</f>
        <v>11</v>
      </c>
      <c r="D632" s="106">
        <f>TdC!F634</f>
        <v>5.0199999999999994E-5</v>
      </c>
      <c r="E632" s="106" t="str">
        <f>TdC!G634</f>
        <v>data de MO - Permuta Grafico</v>
      </c>
    </row>
    <row r="633" spans="1:5" x14ac:dyDescent="0.15">
      <c r="A633" s="107">
        <f>TdC!C635</f>
        <v>39763</v>
      </c>
      <c r="B633" s="106">
        <f>TdC!D635</f>
        <v>2008</v>
      </c>
      <c r="C633" s="106">
        <f>TdC!E635</f>
        <v>11</v>
      </c>
      <c r="D633" s="106">
        <f>TdC!F635</f>
        <v>5.0599999999999997E-5</v>
      </c>
      <c r="E633" s="106" t="str">
        <f>TdC!G635</f>
        <v>data de MO - Permuta Grafico</v>
      </c>
    </row>
    <row r="634" spans="1:5" x14ac:dyDescent="0.15">
      <c r="A634" s="107">
        <f>TdC!C636</f>
        <v>39764</v>
      </c>
      <c r="B634" s="106">
        <f>TdC!D636</f>
        <v>2008</v>
      </c>
      <c r="C634" s="106">
        <f>TdC!E636</f>
        <v>11</v>
      </c>
      <c r="D634" s="106">
        <f>TdC!F636</f>
        <v>5.0800000000000002E-5</v>
      </c>
      <c r="E634" s="106" t="str">
        <f>TdC!G636</f>
        <v>data de MO - Permuta Grafico</v>
      </c>
    </row>
    <row r="635" spans="1:5" x14ac:dyDescent="0.15">
      <c r="A635" s="107">
        <f>TdC!C637</f>
        <v>39765</v>
      </c>
      <c r="B635" s="106">
        <f>TdC!D637</f>
        <v>2008</v>
      </c>
      <c r="C635" s="106">
        <f>TdC!E637</f>
        <v>11</v>
      </c>
      <c r="D635" s="106">
        <f>TdC!F637</f>
        <v>5.1E-5</v>
      </c>
      <c r="E635" s="106" t="str">
        <f>TdC!G637</f>
        <v>data de MO - Permuta Grafico</v>
      </c>
    </row>
    <row r="636" spans="1:5" x14ac:dyDescent="0.15">
      <c r="A636" s="107">
        <f>TdC!C638</f>
        <v>39766</v>
      </c>
      <c r="B636" s="106">
        <f>TdC!D638</f>
        <v>2008</v>
      </c>
      <c r="C636" s="106">
        <f>TdC!E638</f>
        <v>11</v>
      </c>
      <c r="D636" s="106">
        <f>TdC!F638</f>
        <v>5.13E-5</v>
      </c>
      <c r="E636" s="106" t="str">
        <f>TdC!G638</f>
        <v>data de MO - Permuta Grafico</v>
      </c>
    </row>
    <row r="637" spans="1:5" x14ac:dyDescent="0.15">
      <c r="A637" s="107">
        <f>TdC!C639</f>
        <v>39769</v>
      </c>
      <c r="B637" s="106">
        <f>TdC!D639</f>
        <v>2008</v>
      </c>
      <c r="C637" s="106">
        <f>TdC!E639</f>
        <v>11</v>
      </c>
      <c r="D637" s="106">
        <f>TdC!F639</f>
        <v>5.2000000000000004E-5</v>
      </c>
      <c r="E637" s="106" t="str">
        <f>TdC!G639</f>
        <v>data de MO - Permuta Grafico</v>
      </c>
    </row>
    <row r="638" spans="1:5" x14ac:dyDescent="0.15">
      <c r="A638" s="107">
        <f>TdC!C640</f>
        <v>39770</v>
      </c>
      <c r="B638" s="106">
        <f>TdC!D640</f>
        <v>2008</v>
      </c>
      <c r="C638" s="106">
        <f>TdC!E640</f>
        <v>11</v>
      </c>
      <c r="D638" s="106">
        <f>TdC!F640</f>
        <v>5.2699999999999993E-5</v>
      </c>
      <c r="E638" s="106" t="str">
        <f>TdC!G640</f>
        <v>data de MO - Permuta Grafico</v>
      </c>
    </row>
    <row r="639" spans="1:5" x14ac:dyDescent="0.15">
      <c r="A639" s="107">
        <f>TdC!C641</f>
        <v>39771</v>
      </c>
      <c r="B639" s="106">
        <f>TdC!D641</f>
        <v>2008</v>
      </c>
      <c r="C639" s="106">
        <f>TdC!E641</f>
        <v>11</v>
      </c>
      <c r="D639" s="106">
        <f>TdC!F641</f>
        <v>5.2199999999999995E-5</v>
      </c>
      <c r="E639" s="106" t="str">
        <f>TdC!G641</f>
        <v>data de MO - Permuta Grafico</v>
      </c>
    </row>
    <row r="640" spans="1:5" x14ac:dyDescent="0.15">
      <c r="A640" s="107">
        <f>TdC!C642</f>
        <v>39772</v>
      </c>
      <c r="B640" s="106">
        <f>TdC!D642</f>
        <v>2008</v>
      </c>
      <c r="C640" s="106">
        <f>TdC!E642</f>
        <v>11</v>
      </c>
      <c r="D640" s="106">
        <f>TdC!F642</f>
        <v>5.2300000000000004E-5</v>
      </c>
      <c r="E640" s="106" t="str">
        <f>TdC!G642</f>
        <v>data de MO - Permuta Grafico</v>
      </c>
    </row>
    <row r="641" spans="1:5" x14ac:dyDescent="0.15">
      <c r="A641" s="107">
        <f>TdC!C643</f>
        <v>39773</v>
      </c>
      <c r="B641" s="106">
        <f>TdC!D643</f>
        <v>2008</v>
      </c>
      <c r="C641" s="106">
        <f>TdC!E643</f>
        <v>11</v>
      </c>
      <c r="D641" s="106">
        <f>TdC!F643</f>
        <v>5.2699999999999993E-5</v>
      </c>
      <c r="E641" s="106" t="str">
        <f>TdC!G643</f>
        <v>data de MO - Permuta Grafico</v>
      </c>
    </row>
    <row r="642" spans="1:5" x14ac:dyDescent="0.15">
      <c r="A642" s="107">
        <f>TdC!C644</f>
        <v>39776</v>
      </c>
      <c r="B642" s="106">
        <f>TdC!D644</f>
        <v>2008</v>
      </c>
      <c r="C642" s="106">
        <f>TdC!E644</f>
        <v>11</v>
      </c>
      <c r="D642" s="106">
        <f>TdC!F644</f>
        <v>5.2800000000000003E-5</v>
      </c>
      <c r="E642" s="106" t="str">
        <f>TdC!G644</f>
        <v>data de MO - Permuta Grafico</v>
      </c>
    </row>
    <row r="643" spans="1:5" x14ac:dyDescent="0.15">
      <c r="A643" s="107">
        <f>TdC!C645</f>
        <v>39777</v>
      </c>
      <c r="B643" s="106">
        <f>TdC!D645</f>
        <v>2008</v>
      </c>
      <c r="C643" s="106">
        <f>TdC!E645</f>
        <v>11</v>
      </c>
      <c r="D643" s="106">
        <f>TdC!F645</f>
        <v>5.0099999999999998E-5</v>
      </c>
      <c r="E643" s="106" t="str">
        <f>TdC!G645</f>
        <v>data de MO - Permuta Grafico</v>
      </c>
    </row>
    <row r="644" spans="1:5" x14ac:dyDescent="0.15">
      <c r="A644" s="107">
        <f>TdC!C646</f>
        <v>39778</v>
      </c>
      <c r="B644" s="106">
        <f>TdC!D646</f>
        <v>2008</v>
      </c>
      <c r="C644" s="106">
        <f>TdC!E646</f>
        <v>11</v>
      </c>
      <c r="D644" s="106">
        <f>TdC!F646</f>
        <v>5.0099999999999998E-5</v>
      </c>
      <c r="E644" s="106" t="str">
        <f>TdC!G646</f>
        <v>data de MO - Permuta Grafico</v>
      </c>
    </row>
    <row r="645" spans="1:5" x14ac:dyDescent="0.15">
      <c r="A645" s="107">
        <f>TdC!C647</f>
        <v>39779</v>
      </c>
      <c r="B645" s="106">
        <f>TdC!D647</f>
        <v>2008</v>
      </c>
      <c r="C645" s="106">
        <f>TdC!E647</f>
        <v>11</v>
      </c>
      <c r="D645" s="106">
        <f>TdC!F647</f>
        <v>5.0927272727272727E-5</v>
      </c>
      <c r="E645" s="106" t="str">
        <f>TdC!G647</f>
        <v>data de MO - Permuta Grafico</v>
      </c>
    </row>
    <row r="646" spans="1:5" x14ac:dyDescent="0.15">
      <c r="A646" s="107">
        <f>TdC!C648</f>
        <v>39780</v>
      </c>
      <c r="B646" s="106">
        <f>TdC!D648</f>
        <v>2008</v>
      </c>
      <c r="C646" s="106">
        <f>TdC!E648</f>
        <v>11</v>
      </c>
      <c r="D646" s="106">
        <f>TdC!F648</f>
        <v>5.0800000000000002E-5</v>
      </c>
      <c r="E646" s="106" t="str">
        <f>TdC!G648</f>
        <v>data de MO - Permuta Grafico</v>
      </c>
    </row>
    <row r="647" spans="1:5" x14ac:dyDescent="0.15">
      <c r="A647" s="107">
        <f>TdC!C649</f>
        <v>39783</v>
      </c>
      <c r="B647" s="106">
        <f>TdC!D649</f>
        <v>2008</v>
      </c>
      <c r="C647" s="106">
        <f>TdC!E649</f>
        <v>12</v>
      </c>
      <c r="D647" s="106">
        <f>TdC!F649</f>
        <v>5.0899999999999997E-5</v>
      </c>
      <c r="E647" s="106" t="str">
        <f>TdC!G649</f>
        <v>data de MO - Permuta Grafico</v>
      </c>
    </row>
    <row r="648" spans="1:5" x14ac:dyDescent="0.15">
      <c r="A648" s="107">
        <f>TdC!C650</f>
        <v>39784</v>
      </c>
      <c r="B648" s="106">
        <f>TdC!D650</f>
        <v>2008</v>
      </c>
      <c r="C648" s="106">
        <f>TdC!E650</f>
        <v>12</v>
      </c>
      <c r="D648" s="106">
        <f>TdC!F650</f>
        <v>5.0800000000000002E-5</v>
      </c>
      <c r="E648" s="106" t="str">
        <f>TdC!G650</f>
        <v>data de MO - Permuta Grafico</v>
      </c>
    </row>
    <row r="649" spans="1:5" x14ac:dyDescent="0.15">
      <c r="A649" s="107">
        <f>TdC!C651</f>
        <v>39785</v>
      </c>
      <c r="B649" s="106">
        <f>TdC!D651</f>
        <v>2008</v>
      </c>
      <c r="C649" s="106">
        <f>TdC!E651</f>
        <v>12</v>
      </c>
      <c r="D649" s="106">
        <f>TdC!F651</f>
        <v>5.0300000000000003E-5</v>
      </c>
      <c r="E649" s="106" t="str">
        <f>TdC!G651</f>
        <v>data de MO - Permuta Grafico</v>
      </c>
    </row>
    <row r="650" spans="1:5" x14ac:dyDescent="0.15">
      <c r="A650" s="107">
        <f>TdC!C652</f>
        <v>39786</v>
      </c>
      <c r="B650" s="106">
        <f>TdC!D652</f>
        <v>2008</v>
      </c>
      <c r="C650" s="106">
        <f>TdC!E652</f>
        <v>12</v>
      </c>
      <c r="D650" s="106">
        <f>TdC!F652</f>
        <v>5.0300000000000003E-5</v>
      </c>
      <c r="E650" s="106" t="str">
        <f>TdC!G652</f>
        <v>data de MO - Permuta Grafico</v>
      </c>
    </row>
    <row r="651" spans="1:5" x14ac:dyDescent="0.15">
      <c r="A651" s="107">
        <f>TdC!C653</f>
        <v>39787</v>
      </c>
      <c r="B651" s="106">
        <f>TdC!D653</f>
        <v>2008</v>
      </c>
      <c r="C651" s="106">
        <f>TdC!E653</f>
        <v>12</v>
      </c>
      <c r="D651" s="106">
        <f>TdC!F653</f>
        <v>4.99E-5</v>
      </c>
      <c r="E651" s="106" t="str">
        <f>TdC!G653</f>
        <v>data de MO - Permuta Grafico</v>
      </c>
    </row>
    <row r="652" spans="1:5" x14ac:dyDescent="0.15">
      <c r="A652" s="107">
        <f>TdC!C654</f>
        <v>39791</v>
      </c>
      <c r="B652" s="106">
        <f>TdC!D654</f>
        <v>2008</v>
      </c>
      <c r="C652" s="106">
        <f>TdC!E654</f>
        <v>12</v>
      </c>
      <c r="D652" s="106">
        <f>TdC!F654</f>
        <v>4.9599999999999999E-5</v>
      </c>
      <c r="E652" s="106" t="str">
        <f>TdC!G654</f>
        <v>data de MO - Permuta Grafico</v>
      </c>
    </row>
    <row r="653" spans="1:5" x14ac:dyDescent="0.15">
      <c r="A653" s="107">
        <f>TdC!C655</f>
        <v>39792</v>
      </c>
      <c r="B653" s="106">
        <f>TdC!D655</f>
        <v>2008</v>
      </c>
      <c r="C653" s="106">
        <f>TdC!E655</f>
        <v>12</v>
      </c>
      <c r="D653" s="106">
        <f>TdC!F655</f>
        <v>4.9000000000000005E-5</v>
      </c>
      <c r="E653" s="106" t="str">
        <f>TdC!G655</f>
        <v>data de MO - Permuta Grafico</v>
      </c>
    </row>
    <row r="654" spans="1:5" x14ac:dyDescent="0.15">
      <c r="A654" s="107">
        <f>TdC!C656</f>
        <v>39793</v>
      </c>
      <c r="B654" s="106">
        <f>TdC!D656</f>
        <v>2008</v>
      </c>
      <c r="C654" s="106">
        <f>TdC!E656</f>
        <v>12</v>
      </c>
      <c r="D654" s="106">
        <f>TdC!F656</f>
        <v>4.8300000000000002E-5</v>
      </c>
      <c r="E654" s="106" t="str">
        <f>TdC!G656</f>
        <v>data de MO - Permuta Grafico</v>
      </c>
    </row>
    <row r="655" spans="1:5" x14ac:dyDescent="0.15">
      <c r="A655" s="107">
        <f>TdC!C657</f>
        <v>39794</v>
      </c>
      <c r="B655" s="106">
        <f>TdC!D657</f>
        <v>2008</v>
      </c>
      <c r="C655" s="106">
        <f>TdC!E657</f>
        <v>12</v>
      </c>
      <c r="D655" s="106">
        <f>TdC!F657</f>
        <v>4.7300000000000005E-5</v>
      </c>
      <c r="E655" s="106" t="str">
        <f>TdC!G657</f>
        <v>data de MO - Permuta Grafico</v>
      </c>
    </row>
    <row r="656" spans="1:5" x14ac:dyDescent="0.15">
      <c r="A656" s="107">
        <f>TdC!C658</f>
        <v>39797</v>
      </c>
      <c r="B656" s="106">
        <f>TdC!D658</f>
        <v>2008</v>
      </c>
      <c r="C656" s="106">
        <f>TdC!E658</f>
        <v>12</v>
      </c>
      <c r="D656" s="106">
        <f>TdC!F658</f>
        <v>4.7199999999999995E-5</v>
      </c>
      <c r="E656" s="106" t="str">
        <f>TdC!G658</f>
        <v>data de MO - Permuta Grafico</v>
      </c>
    </row>
    <row r="657" spans="1:5" x14ac:dyDescent="0.15">
      <c r="A657" s="107">
        <f>TdC!C659</f>
        <v>39798</v>
      </c>
      <c r="B657" s="106">
        <f>TdC!D659</f>
        <v>2008</v>
      </c>
      <c r="C657" s="106">
        <f>TdC!E659</f>
        <v>12</v>
      </c>
      <c r="D657" s="106">
        <f>TdC!F659</f>
        <v>4.9000000000000005E-5</v>
      </c>
      <c r="E657" s="106" t="str">
        <f>TdC!G659</f>
        <v>data de MO - Permuta Grafico</v>
      </c>
    </row>
    <row r="658" spans="1:5" x14ac:dyDescent="0.15">
      <c r="A658" s="107">
        <f>TdC!C660</f>
        <v>39799</v>
      </c>
      <c r="B658" s="106">
        <f>TdC!D660</f>
        <v>2008</v>
      </c>
      <c r="C658" s="106">
        <f>TdC!E660</f>
        <v>12</v>
      </c>
      <c r="D658" s="106">
        <f>TdC!F660</f>
        <v>4.8399999999999997E-5</v>
      </c>
      <c r="E658" s="106" t="str">
        <f>TdC!G660</f>
        <v>data de MO - Permuta Grafico</v>
      </c>
    </row>
    <row r="659" spans="1:5" x14ac:dyDescent="0.15">
      <c r="A659" s="107">
        <f>TdC!C661</f>
        <v>39800</v>
      </c>
      <c r="B659" s="106">
        <f>TdC!D661</f>
        <v>2008</v>
      </c>
      <c r="C659" s="106">
        <f>TdC!E661</f>
        <v>12</v>
      </c>
      <c r="D659" s="106">
        <f>TdC!F661</f>
        <v>4.8899999999999996E-5</v>
      </c>
      <c r="E659" s="106" t="str">
        <f>TdC!G661</f>
        <v>data de MO - Permuta Grafico</v>
      </c>
    </row>
    <row r="660" spans="1:5" x14ac:dyDescent="0.15">
      <c r="A660" s="107">
        <f>TdC!C662</f>
        <v>39801</v>
      </c>
      <c r="B660" s="106">
        <f>TdC!D662</f>
        <v>2008</v>
      </c>
      <c r="C660" s="106">
        <f>TdC!E662</f>
        <v>12</v>
      </c>
      <c r="D660" s="106">
        <f>TdC!F662</f>
        <v>5.1500000000000005E-5</v>
      </c>
      <c r="E660" s="106" t="str">
        <f>TdC!G662</f>
        <v>data de MO - Permuta Grafico</v>
      </c>
    </row>
    <row r="661" spans="1:5" x14ac:dyDescent="0.15">
      <c r="A661" s="107">
        <f>TdC!C663</f>
        <v>39804</v>
      </c>
      <c r="B661" s="106">
        <f>TdC!D663</f>
        <v>2008</v>
      </c>
      <c r="C661" s="106">
        <f>TdC!E663</f>
        <v>12</v>
      </c>
      <c r="D661" s="106">
        <f>TdC!F663</f>
        <v>5.3600000000000002E-5</v>
      </c>
      <c r="E661" s="106" t="str">
        <f>TdC!G663</f>
        <v>data de MO - Permuta Grafico</v>
      </c>
    </row>
    <row r="662" spans="1:5" x14ac:dyDescent="0.15">
      <c r="A662" s="107">
        <f>TdC!C664</f>
        <v>39805</v>
      </c>
      <c r="B662" s="106">
        <f>TdC!D664</f>
        <v>2008</v>
      </c>
      <c r="C662" s="106">
        <f>TdC!E664</f>
        <v>12</v>
      </c>
      <c r="D662" s="106">
        <f>TdC!F664</f>
        <v>5.4400000000000001E-5</v>
      </c>
      <c r="E662" s="106" t="str">
        <f>TdC!G664</f>
        <v>data de MO - Permuta Grafico</v>
      </c>
    </row>
    <row r="663" spans="1:5" x14ac:dyDescent="0.15">
      <c r="A663" s="107">
        <f>TdC!C665</f>
        <v>39806</v>
      </c>
      <c r="B663" s="106">
        <f>TdC!D665</f>
        <v>2008</v>
      </c>
      <c r="C663" s="106">
        <f>TdC!E665</f>
        <v>12</v>
      </c>
      <c r="D663" s="106">
        <f>TdC!F665</f>
        <v>5.4699999999999995E-5</v>
      </c>
      <c r="E663" s="106" t="str">
        <f>TdC!G665</f>
        <v>data de MO - Permuta Grafico</v>
      </c>
    </row>
    <row r="664" spans="1:5" x14ac:dyDescent="0.15">
      <c r="A664" s="107">
        <f>TdC!C666</f>
        <v>39808</v>
      </c>
      <c r="B664" s="106">
        <f>TdC!D666</f>
        <v>2008</v>
      </c>
      <c r="C664" s="106">
        <f>TdC!E666</f>
        <v>12</v>
      </c>
      <c r="D664" s="106">
        <f>TdC!F666</f>
        <v>5.3200000000000006E-5</v>
      </c>
      <c r="E664" s="106" t="str">
        <f>TdC!G666</f>
        <v>data de MO - Permuta Grafico</v>
      </c>
    </row>
    <row r="665" spans="1:5" x14ac:dyDescent="0.15">
      <c r="A665" s="107">
        <f>TdC!C667</f>
        <v>39811</v>
      </c>
      <c r="B665" s="106">
        <f>TdC!D667</f>
        <v>2008</v>
      </c>
      <c r="C665" s="106">
        <f>TdC!E667</f>
        <v>12</v>
      </c>
      <c r="D665" s="106">
        <f>TdC!F667</f>
        <v>5.4000000000000005E-5</v>
      </c>
      <c r="E665" s="106" t="str">
        <f>TdC!G667</f>
        <v>data de MO - Permuta Grafico</v>
      </c>
    </row>
    <row r="666" spans="1:5" x14ac:dyDescent="0.15">
      <c r="A666" s="107">
        <f>TdC!C668</f>
        <v>39812</v>
      </c>
      <c r="B666" s="106">
        <f>TdC!D668</f>
        <v>2008</v>
      </c>
      <c r="C666" s="106">
        <f>TdC!E668</f>
        <v>12</v>
      </c>
      <c r="D666" s="106">
        <f>TdC!F668</f>
        <v>5.6900000000000001E-5</v>
      </c>
      <c r="E666" s="106" t="str">
        <f>TdC!G668</f>
        <v>data de MO - Permuta Grafico</v>
      </c>
    </row>
    <row r="667" spans="1:5" x14ac:dyDescent="0.15">
      <c r="A667" s="107">
        <f>TdC!C669</f>
        <v>39813</v>
      </c>
      <c r="B667" s="106">
        <f>TdC!D669</f>
        <v>2008</v>
      </c>
      <c r="C667" s="106">
        <f>TdC!E669</f>
        <v>12</v>
      </c>
      <c r="D667" s="106">
        <f>TdC!F669</f>
        <v>5.7000000000000003E-5</v>
      </c>
      <c r="E667" s="106" t="str">
        <f>TdC!G669</f>
        <v>data de MO - Permuta Grafico</v>
      </c>
    </row>
    <row r="668" spans="1:5" x14ac:dyDescent="0.15">
      <c r="A668" s="107">
        <f>TdC!C670</f>
        <v>39819</v>
      </c>
      <c r="B668" s="106">
        <f>TdC!D670</f>
        <v>2009</v>
      </c>
      <c r="C668" s="106">
        <f>TdC!E670</f>
        <v>1</v>
      </c>
      <c r="D668" s="106">
        <f>TdC!F670</f>
        <v>5.5700000000000005E-5</v>
      </c>
      <c r="E668" s="106" t="str">
        <f>TdC!G670</f>
        <v>data de MO - Permuta Grafico</v>
      </c>
    </row>
    <row r="669" spans="1:5" x14ac:dyDescent="0.15">
      <c r="A669" s="107">
        <f>TdC!C671</f>
        <v>39820</v>
      </c>
      <c r="B669" s="106">
        <f>TdC!D671</f>
        <v>2009</v>
      </c>
      <c r="C669" s="106">
        <f>TdC!E671</f>
        <v>1</v>
      </c>
      <c r="D669" s="106">
        <f>TdC!F671</f>
        <v>5.5099999999999998E-5</v>
      </c>
      <c r="E669" s="106" t="str">
        <f>TdC!G671</f>
        <v>data de MO - Permuta Grafico</v>
      </c>
    </row>
    <row r="670" spans="1:5" x14ac:dyDescent="0.15">
      <c r="A670" s="107">
        <f>TdC!C672</f>
        <v>39821</v>
      </c>
      <c r="B670" s="106">
        <f>TdC!D672</f>
        <v>2009</v>
      </c>
      <c r="C670" s="106">
        <f>TdC!E672</f>
        <v>1</v>
      </c>
      <c r="D670" s="106">
        <f>TdC!F672</f>
        <v>5.5500000000000001E-5</v>
      </c>
      <c r="E670" s="106" t="str">
        <f>TdC!G672</f>
        <v>data de MO - Permuta Grafico</v>
      </c>
    </row>
    <row r="671" spans="1:5" x14ac:dyDescent="0.15">
      <c r="A671" s="107">
        <f>TdC!C673</f>
        <v>39822</v>
      </c>
      <c r="B671" s="106">
        <f>TdC!D673</f>
        <v>2009</v>
      </c>
      <c r="C671" s="106">
        <f>TdC!E673</f>
        <v>1</v>
      </c>
      <c r="D671" s="106">
        <f>TdC!F673</f>
        <v>5.5999999999999999E-5</v>
      </c>
      <c r="E671" s="106" t="str">
        <f>TdC!G673</f>
        <v>data de MO - Permuta Grafico</v>
      </c>
    </row>
    <row r="672" spans="1:5" x14ac:dyDescent="0.15">
      <c r="A672" s="107">
        <f>TdC!C674</f>
        <v>39825</v>
      </c>
      <c r="B672" s="106">
        <f>TdC!D674</f>
        <v>2009</v>
      </c>
      <c r="C672" s="106">
        <f>TdC!E674</f>
        <v>1</v>
      </c>
      <c r="D672" s="106">
        <f>TdC!F674</f>
        <v>5.7300000000000004E-5</v>
      </c>
      <c r="E672" s="106" t="str">
        <f>TdC!G674</f>
        <v>data de MO - Permuta Grafico</v>
      </c>
    </row>
    <row r="673" spans="1:5" x14ac:dyDescent="0.15">
      <c r="A673" s="107">
        <f>TdC!C675</f>
        <v>39826</v>
      </c>
      <c r="B673" s="106">
        <f>TdC!D675</f>
        <v>2009</v>
      </c>
      <c r="C673" s="106">
        <f>TdC!E675</f>
        <v>1</v>
      </c>
      <c r="D673" s="106">
        <f>TdC!F675</f>
        <v>5.6200000000000004E-5</v>
      </c>
      <c r="E673" s="106" t="str">
        <f>TdC!G675</f>
        <v>data de MO - Permuta Grafico</v>
      </c>
    </row>
    <row r="674" spans="1:5" x14ac:dyDescent="0.15">
      <c r="A674" s="107">
        <f>TdC!C676</f>
        <v>39827</v>
      </c>
      <c r="B674" s="106">
        <f>TdC!D676</f>
        <v>2009</v>
      </c>
      <c r="C674" s="106">
        <f>TdC!E676</f>
        <v>1</v>
      </c>
      <c r="D674" s="106">
        <f>TdC!F676</f>
        <v>5.6100000000000002E-5</v>
      </c>
      <c r="E674" s="106" t="str">
        <f>TdC!G676</f>
        <v>data de MO - Permuta Grafico</v>
      </c>
    </row>
    <row r="675" spans="1:5" x14ac:dyDescent="0.15">
      <c r="A675" s="107">
        <f>TdC!C677</f>
        <v>39828</v>
      </c>
      <c r="B675" s="106">
        <f>TdC!D677</f>
        <v>2009</v>
      </c>
      <c r="C675" s="106">
        <f>TdC!E677</f>
        <v>1</v>
      </c>
      <c r="D675" s="106">
        <f>TdC!F677</f>
        <v>5.5999999999999999E-5</v>
      </c>
      <c r="E675" s="106" t="str">
        <f>TdC!G677</f>
        <v>data de MO - Permuta Grafico</v>
      </c>
    </row>
    <row r="676" spans="1:5" x14ac:dyDescent="0.15">
      <c r="A676" s="107">
        <f>TdC!C678</f>
        <v>39829</v>
      </c>
      <c r="B676" s="106">
        <f>TdC!D678</f>
        <v>2009</v>
      </c>
      <c r="C676" s="106">
        <f>TdC!E678</f>
        <v>1</v>
      </c>
      <c r="D676" s="106">
        <f>TdC!F678</f>
        <v>5.4000000000000005E-5</v>
      </c>
      <c r="E676" s="106" t="str">
        <f>TdC!G678</f>
        <v>data de MO - Permuta Grafico</v>
      </c>
    </row>
    <row r="677" spans="1:5" x14ac:dyDescent="0.15">
      <c r="A677" s="107">
        <f>TdC!C679</f>
        <v>39832</v>
      </c>
      <c r="B677" s="106">
        <f>TdC!D679</f>
        <v>2009</v>
      </c>
      <c r="C677" s="106">
        <f>TdC!E679</f>
        <v>1</v>
      </c>
      <c r="D677" s="106">
        <f>TdC!F679</f>
        <v>5.3700000000000004E-5</v>
      </c>
      <c r="E677" s="106" t="str">
        <f>TdC!G679</f>
        <v>data de MO - Permuta Grafico</v>
      </c>
    </row>
    <row r="678" spans="1:5" x14ac:dyDescent="0.15">
      <c r="A678" s="107">
        <f>TdC!C680</f>
        <v>39833</v>
      </c>
      <c r="B678" s="106">
        <f>TdC!D680</f>
        <v>2009</v>
      </c>
      <c r="C678" s="106">
        <f>TdC!E680</f>
        <v>1</v>
      </c>
      <c r="D678" s="106">
        <f>TdC!F680</f>
        <v>5.4400000000000001E-5</v>
      </c>
      <c r="E678" s="106" t="str">
        <f>TdC!G680</f>
        <v>data de MO - Permuta Grafico</v>
      </c>
    </row>
    <row r="679" spans="1:5" x14ac:dyDescent="0.15">
      <c r="A679" s="107">
        <f>TdC!C681</f>
        <v>39834</v>
      </c>
      <c r="B679" s="106">
        <f>TdC!D681</f>
        <v>2009</v>
      </c>
      <c r="C679" s="106">
        <f>TdC!E681</f>
        <v>1</v>
      </c>
      <c r="D679" s="106">
        <f>TdC!F681</f>
        <v>5.4500000000000003E-5</v>
      </c>
      <c r="E679" s="106" t="str">
        <f>TdC!G681</f>
        <v>data de MO - Permuta Grafico</v>
      </c>
    </row>
    <row r="680" spans="1:5" x14ac:dyDescent="0.15">
      <c r="A680" s="107">
        <f>TdC!C682</f>
        <v>39835</v>
      </c>
      <c r="B680" s="106">
        <f>TdC!D682</f>
        <v>2009</v>
      </c>
      <c r="C680" s="106">
        <f>TdC!E682</f>
        <v>1</v>
      </c>
      <c r="D680" s="106">
        <f>TdC!F682</f>
        <v>5.4699999999999995E-5</v>
      </c>
      <c r="E680" s="106" t="str">
        <f>TdC!G682</f>
        <v>data de MO - Permuta Grafico</v>
      </c>
    </row>
    <row r="681" spans="1:5" x14ac:dyDescent="0.15">
      <c r="A681" s="107">
        <f>TdC!C683</f>
        <v>39836</v>
      </c>
      <c r="B681" s="106">
        <f>TdC!D683</f>
        <v>2009</v>
      </c>
      <c r="C681" s="106">
        <f>TdC!E683</f>
        <v>1</v>
      </c>
      <c r="D681" s="106">
        <f>TdC!F683</f>
        <v>5.5599999999999996E-5</v>
      </c>
      <c r="E681" s="106" t="str">
        <f>TdC!G683</f>
        <v>data de MO - Permuta Grafico</v>
      </c>
    </row>
    <row r="682" spans="1:5" x14ac:dyDescent="0.15">
      <c r="A682" s="107">
        <f>TdC!C684</f>
        <v>39839</v>
      </c>
      <c r="B682" s="106">
        <f>TdC!D684</f>
        <v>2009</v>
      </c>
      <c r="C682" s="106">
        <f>TdC!E684</f>
        <v>1</v>
      </c>
      <c r="D682" s="106">
        <f>TdC!F684</f>
        <v>5.5800000000000001E-5</v>
      </c>
      <c r="E682" s="106" t="str">
        <f>TdC!G684</f>
        <v>data de MO - Permuta Grafico</v>
      </c>
    </row>
    <row r="683" spans="1:5" x14ac:dyDescent="0.15">
      <c r="A683" s="107">
        <f>TdC!C685</f>
        <v>39840</v>
      </c>
      <c r="B683" s="106">
        <f>TdC!D685</f>
        <v>2009</v>
      </c>
      <c r="C683" s="106">
        <f>TdC!E685</f>
        <v>1</v>
      </c>
      <c r="D683" s="106">
        <f>TdC!F685</f>
        <v>5.6399999999999995E-5</v>
      </c>
      <c r="E683" s="106" t="str">
        <f>TdC!G685</f>
        <v>data de MO - Permuta Grafico</v>
      </c>
    </row>
    <row r="684" spans="1:5" x14ac:dyDescent="0.15">
      <c r="A684" s="107">
        <f>TdC!C686</f>
        <v>39841</v>
      </c>
      <c r="B684" s="106">
        <f>TdC!D686</f>
        <v>2009</v>
      </c>
      <c r="C684" s="106">
        <f>TdC!E686</f>
        <v>1</v>
      </c>
      <c r="D684" s="106">
        <f>TdC!F686</f>
        <v>5.6500000000000005E-5</v>
      </c>
      <c r="E684" s="106" t="str">
        <f>TdC!G686</f>
        <v>data de MO - Permuta Grafico</v>
      </c>
    </row>
    <row r="685" spans="1:5" x14ac:dyDescent="0.15">
      <c r="A685" s="107">
        <f>TdC!C687</f>
        <v>39842</v>
      </c>
      <c r="B685" s="106">
        <f>TdC!D687</f>
        <v>2009</v>
      </c>
      <c r="C685" s="106">
        <f>TdC!E687</f>
        <v>1</v>
      </c>
      <c r="D685" s="106">
        <f>TdC!F687</f>
        <v>5.7899999999999998E-5</v>
      </c>
      <c r="E685" s="106" t="str">
        <f>TdC!G687</f>
        <v>data de MO - Permuta Grafico</v>
      </c>
    </row>
    <row r="686" spans="1:5" x14ac:dyDescent="0.15">
      <c r="A686" s="107">
        <f>TdC!C688</f>
        <v>39843</v>
      </c>
      <c r="B686" s="106">
        <f>TdC!D688</f>
        <v>2009</v>
      </c>
      <c r="C686" s="106">
        <f>TdC!E688</f>
        <v>1</v>
      </c>
      <c r="D686" s="106">
        <f>TdC!F688</f>
        <v>5.8799999999999999E-5</v>
      </c>
      <c r="E686" s="106" t="str">
        <f>TdC!G688</f>
        <v>data de MO - Permuta Grafico</v>
      </c>
    </row>
    <row r="687" spans="1:5" x14ac:dyDescent="0.15">
      <c r="A687" s="107">
        <f>TdC!C689</f>
        <v>39847</v>
      </c>
      <c r="B687" s="106">
        <f>TdC!D689</f>
        <v>2009</v>
      </c>
      <c r="C687" s="106">
        <f>TdC!E689</f>
        <v>2</v>
      </c>
      <c r="D687" s="106">
        <f>TdC!F689</f>
        <v>5.7399999999999999E-5</v>
      </c>
      <c r="E687" s="106" t="str">
        <f>TdC!G689</f>
        <v>data de MO - Permuta Grafico</v>
      </c>
    </row>
    <row r="688" spans="1:5" x14ac:dyDescent="0.15">
      <c r="A688" s="107">
        <f>TdC!C690</f>
        <v>39848</v>
      </c>
      <c r="B688" s="106">
        <f>TdC!D690</f>
        <v>2009</v>
      </c>
      <c r="C688" s="106">
        <f>TdC!E690</f>
        <v>2</v>
      </c>
      <c r="D688" s="106">
        <f>TdC!F690</f>
        <v>5.5500000000000001E-5</v>
      </c>
      <c r="E688" s="106" t="str">
        <f>TdC!G690</f>
        <v>data de MO - Permuta Grafico</v>
      </c>
    </row>
    <row r="689" spans="1:5" x14ac:dyDescent="0.15">
      <c r="A689" s="107">
        <f>TdC!C691</f>
        <v>39849</v>
      </c>
      <c r="B689" s="106">
        <f>TdC!D691</f>
        <v>2009</v>
      </c>
      <c r="C689" s="106">
        <f>TdC!E691</f>
        <v>2</v>
      </c>
      <c r="D689" s="106">
        <f>TdC!F691</f>
        <v>5.6799999999999998E-5</v>
      </c>
      <c r="E689" s="106" t="str">
        <f>TdC!G691</f>
        <v>data de MO - Permuta Grafico</v>
      </c>
    </row>
    <row r="690" spans="1:5" x14ac:dyDescent="0.15">
      <c r="A690" s="107">
        <f>TdC!C692</f>
        <v>39850</v>
      </c>
      <c r="B690" s="106">
        <f>TdC!D692</f>
        <v>2009</v>
      </c>
      <c r="C690" s="106">
        <f>TdC!E692</f>
        <v>2</v>
      </c>
      <c r="D690" s="106">
        <f>TdC!F692</f>
        <v>5.7099999999999999E-5</v>
      </c>
      <c r="E690" s="106" t="str">
        <f>TdC!G692</f>
        <v>data de MO - Permuta Grafico</v>
      </c>
    </row>
    <row r="691" spans="1:5" x14ac:dyDescent="0.15">
      <c r="A691" s="107">
        <f>TdC!C693</f>
        <v>39853</v>
      </c>
      <c r="B691" s="106">
        <f>TdC!D693</f>
        <v>2009</v>
      </c>
      <c r="C691" s="106">
        <f>TdC!E693</f>
        <v>2</v>
      </c>
      <c r="D691" s="106">
        <f>TdC!F693</f>
        <v>5.6500000000000005E-5</v>
      </c>
      <c r="E691" s="106" t="str">
        <f>TdC!G693</f>
        <v>data de MO - Permuta Grafico</v>
      </c>
    </row>
    <row r="692" spans="1:5" x14ac:dyDescent="0.15">
      <c r="A692" s="107">
        <f>TdC!C694</f>
        <v>39854</v>
      </c>
      <c r="B692" s="106">
        <f>TdC!D694</f>
        <v>2009</v>
      </c>
      <c r="C692" s="106">
        <f>TdC!E694</f>
        <v>2</v>
      </c>
      <c r="D692" s="106">
        <f>TdC!F694</f>
        <v>5.6500000000000005E-5</v>
      </c>
      <c r="E692" s="106" t="str">
        <f>TdC!G694</f>
        <v>data de MO - Permuta Grafico</v>
      </c>
    </row>
    <row r="693" spans="1:5" x14ac:dyDescent="0.15">
      <c r="A693" s="107">
        <f>TdC!C695</f>
        <v>39855</v>
      </c>
      <c r="B693" s="106">
        <f>TdC!D695</f>
        <v>2009</v>
      </c>
      <c r="C693" s="106">
        <f>TdC!E695</f>
        <v>2</v>
      </c>
      <c r="D693" s="106">
        <f>TdC!F695</f>
        <v>5.6500000000000005E-5</v>
      </c>
      <c r="E693" s="106" t="str">
        <f>TdC!G695</f>
        <v>data de MO - Permuta Grafico</v>
      </c>
    </row>
    <row r="694" spans="1:5" x14ac:dyDescent="0.15">
      <c r="A694" s="107">
        <f>TdC!C696</f>
        <v>39856</v>
      </c>
      <c r="B694" s="106">
        <f>TdC!D696</f>
        <v>2009</v>
      </c>
      <c r="C694" s="106">
        <f>TdC!E696</f>
        <v>2</v>
      </c>
      <c r="D694" s="106">
        <f>TdC!F696</f>
        <v>5.7000000000000003E-5</v>
      </c>
      <c r="E694" s="106" t="str">
        <f>TdC!G696</f>
        <v>data de MO - Permuta Grafico</v>
      </c>
    </row>
    <row r="695" spans="1:5" x14ac:dyDescent="0.15">
      <c r="A695" s="107">
        <f>TdC!C697</f>
        <v>39857</v>
      </c>
      <c r="B695" s="106">
        <f>TdC!D697</f>
        <v>2009</v>
      </c>
      <c r="C695" s="106">
        <f>TdC!E697</f>
        <v>2</v>
      </c>
      <c r="D695" s="106">
        <f>TdC!F697</f>
        <v>5.7699999999999993E-5</v>
      </c>
      <c r="E695" s="106" t="str">
        <f>TdC!G697</f>
        <v>data de MO - Permuta Grafico</v>
      </c>
    </row>
    <row r="696" spans="1:5" x14ac:dyDescent="0.15">
      <c r="A696" s="107">
        <f>TdC!C698</f>
        <v>39860</v>
      </c>
      <c r="B696" s="106">
        <f>TdC!D698</f>
        <v>2009</v>
      </c>
      <c r="C696" s="106">
        <f>TdC!E698</f>
        <v>2</v>
      </c>
      <c r="D696" s="106">
        <f>TdC!F698</f>
        <v>5.6799999999999998E-5</v>
      </c>
      <c r="E696" s="106" t="str">
        <f>TdC!G698</f>
        <v>data de MO - Permuta Grafico</v>
      </c>
    </row>
    <row r="697" spans="1:5" x14ac:dyDescent="0.15">
      <c r="A697" s="107">
        <f>TdC!C699</f>
        <v>39861</v>
      </c>
      <c r="B697" s="106">
        <f>TdC!D699</f>
        <v>2009</v>
      </c>
      <c r="C697" s="106">
        <f>TdC!E699</f>
        <v>2</v>
      </c>
      <c r="D697" s="106">
        <f>TdC!F699</f>
        <v>5.6799999999999998E-5</v>
      </c>
      <c r="E697" s="106" t="str">
        <f>TdC!G699</f>
        <v>data de MO - Permuta Grafico</v>
      </c>
    </row>
    <row r="698" spans="1:5" x14ac:dyDescent="0.15">
      <c r="A698" s="107">
        <f>TdC!C700</f>
        <v>39862</v>
      </c>
      <c r="B698" s="106">
        <f>TdC!D700</f>
        <v>2009</v>
      </c>
      <c r="C698" s="106">
        <f>TdC!E700</f>
        <v>2</v>
      </c>
      <c r="D698" s="106">
        <f>TdC!F700</f>
        <v>5.7000000000000003E-5</v>
      </c>
      <c r="E698" s="106" t="str">
        <f>TdC!G700</f>
        <v>data de MO - Permuta Grafico</v>
      </c>
    </row>
    <row r="699" spans="1:5" x14ac:dyDescent="0.15">
      <c r="A699" s="107">
        <f>TdC!C701</f>
        <v>39863</v>
      </c>
      <c r="B699" s="106">
        <f>TdC!D701</f>
        <v>2009</v>
      </c>
      <c r="C699" s="106">
        <f>TdC!E701</f>
        <v>2</v>
      </c>
      <c r="D699" s="106">
        <f>TdC!F701</f>
        <v>5.7699999999999993E-5</v>
      </c>
      <c r="E699" s="106" t="str">
        <f>TdC!G701</f>
        <v>data de MO - Permuta Grafico</v>
      </c>
    </row>
    <row r="700" spans="1:5" x14ac:dyDescent="0.15">
      <c r="A700" s="107">
        <f>TdC!C702</f>
        <v>39864</v>
      </c>
      <c r="B700" s="106">
        <f>TdC!D702</f>
        <v>2009</v>
      </c>
      <c r="C700" s="106">
        <f>TdC!E702</f>
        <v>2</v>
      </c>
      <c r="D700" s="106">
        <f>TdC!F702</f>
        <v>5.7399999999999999E-5</v>
      </c>
      <c r="E700" s="106" t="str">
        <f>TdC!G702</f>
        <v>data de MO - Permuta Grafico</v>
      </c>
    </row>
    <row r="701" spans="1:5" x14ac:dyDescent="0.15">
      <c r="A701" s="107">
        <f>TdC!C703</f>
        <v>39869</v>
      </c>
      <c r="B701" s="106">
        <f>TdC!D703</f>
        <v>2009</v>
      </c>
      <c r="C701" s="106">
        <f>TdC!E703</f>
        <v>2</v>
      </c>
      <c r="D701" s="106">
        <f>TdC!F703</f>
        <v>5.7399999999999999E-5</v>
      </c>
      <c r="E701" s="106" t="str">
        <f>TdC!G703</f>
        <v>data de MO - Permuta Grafico</v>
      </c>
    </row>
    <row r="702" spans="1:5" x14ac:dyDescent="0.15">
      <c r="A702" s="107">
        <f>TdC!C704</f>
        <v>39870</v>
      </c>
      <c r="B702" s="106">
        <f>TdC!D704</f>
        <v>2009</v>
      </c>
      <c r="C702" s="106">
        <f>TdC!E704</f>
        <v>2</v>
      </c>
      <c r="D702" s="106">
        <f>TdC!F704</f>
        <v>5.66E-5</v>
      </c>
      <c r="E702" s="106" t="str">
        <f>TdC!G704</f>
        <v>data de MO - Permuta Grafico</v>
      </c>
    </row>
    <row r="703" spans="1:5" x14ac:dyDescent="0.15">
      <c r="A703" s="107">
        <f>TdC!C705</f>
        <v>39871</v>
      </c>
      <c r="B703" s="106">
        <f>TdC!D705</f>
        <v>2009</v>
      </c>
      <c r="C703" s="106">
        <f>TdC!E705</f>
        <v>2</v>
      </c>
      <c r="D703" s="106">
        <f>TdC!F705</f>
        <v>5.6900000000000001E-5</v>
      </c>
      <c r="E703" s="106" t="str">
        <f>TdC!G705</f>
        <v>data de MO - Permuta Grafico</v>
      </c>
    </row>
    <row r="704" spans="1:5" x14ac:dyDescent="0.15">
      <c r="A704" s="107">
        <f>TdC!C706</f>
        <v>39874</v>
      </c>
      <c r="B704" s="106">
        <f>TdC!D706</f>
        <v>2009</v>
      </c>
      <c r="C704" s="106">
        <f>TdC!E706</f>
        <v>3</v>
      </c>
      <c r="D704" s="106">
        <f>TdC!F706</f>
        <v>5.7399999999999999E-5</v>
      </c>
      <c r="E704" s="106" t="str">
        <f>TdC!G706</f>
        <v>data de MO - Permuta Grafico</v>
      </c>
    </row>
    <row r="705" spans="1:5" x14ac:dyDescent="0.15">
      <c r="A705" s="107">
        <f>TdC!C707</f>
        <v>39875</v>
      </c>
      <c r="B705" s="106">
        <f>TdC!D707</f>
        <v>2009</v>
      </c>
      <c r="C705" s="106">
        <f>TdC!E707</f>
        <v>3</v>
      </c>
      <c r="D705" s="106">
        <f>TdC!F707</f>
        <v>5.7500000000000002E-5</v>
      </c>
      <c r="E705" s="106" t="str">
        <f>TdC!G707</f>
        <v>data de MO - Permuta Grafico</v>
      </c>
    </row>
    <row r="706" spans="1:5" x14ac:dyDescent="0.15">
      <c r="A706" s="107">
        <f>TdC!C708</f>
        <v>39876</v>
      </c>
      <c r="B706" s="106">
        <f>TdC!D708</f>
        <v>2009</v>
      </c>
      <c r="C706" s="106">
        <f>TdC!E708</f>
        <v>3</v>
      </c>
      <c r="D706" s="106">
        <f>TdC!F708</f>
        <v>5.7199999999999994E-5</v>
      </c>
      <c r="E706" s="106" t="str">
        <f>TdC!G708</f>
        <v>data de MO - Permuta Grafico</v>
      </c>
    </row>
    <row r="707" spans="1:5" x14ac:dyDescent="0.15">
      <c r="A707" s="107">
        <f>TdC!C709</f>
        <v>39877</v>
      </c>
      <c r="B707" s="106">
        <f>TdC!D709</f>
        <v>2009</v>
      </c>
      <c r="C707" s="106">
        <f>TdC!E709</f>
        <v>3</v>
      </c>
      <c r="D707" s="106">
        <f>TdC!F709</f>
        <v>5.7899999999999998E-5</v>
      </c>
      <c r="E707" s="106" t="str">
        <f>TdC!G709</f>
        <v>data de MO - Permuta Grafico</v>
      </c>
    </row>
    <row r="708" spans="1:5" x14ac:dyDescent="0.15">
      <c r="A708" s="107">
        <f>TdC!C710</f>
        <v>39878</v>
      </c>
      <c r="B708" s="106">
        <f>TdC!D710</f>
        <v>2009</v>
      </c>
      <c r="C708" s="106">
        <f>TdC!E710</f>
        <v>3</v>
      </c>
      <c r="D708" s="106">
        <f>TdC!F710</f>
        <v>5.8200000000000005E-5</v>
      </c>
      <c r="E708" s="106" t="str">
        <f>TdC!G710</f>
        <v>data de MO - Permuta Grafico</v>
      </c>
    </row>
    <row r="709" spans="1:5" x14ac:dyDescent="0.15">
      <c r="A709" s="107">
        <f>TdC!C711</f>
        <v>39881</v>
      </c>
      <c r="B709" s="106">
        <f>TdC!D711</f>
        <v>2009</v>
      </c>
      <c r="C709" s="106">
        <f>TdC!E711</f>
        <v>3</v>
      </c>
      <c r="D709" s="106">
        <f>TdC!F711</f>
        <v>5.8E-5</v>
      </c>
      <c r="E709" s="106" t="str">
        <f>TdC!G711</f>
        <v>data de MO - Permuta Grafico</v>
      </c>
    </row>
    <row r="710" spans="1:5" x14ac:dyDescent="0.15">
      <c r="A710" s="107">
        <f>TdC!C712</f>
        <v>39882</v>
      </c>
      <c r="B710" s="106">
        <f>TdC!D712</f>
        <v>2009</v>
      </c>
      <c r="C710" s="106">
        <f>TdC!E712</f>
        <v>3</v>
      </c>
      <c r="D710" s="106">
        <f>TdC!F712</f>
        <v>5.7599999999999997E-5</v>
      </c>
      <c r="E710" s="106" t="str">
        <f>TdC!G712</f>
        <v>data de MO - Permuta Grafico</v>
      </c>
    </row>
    <row r="711" spans="1:5" x14ac:dyDescent="0.15">
      <c r="A711" s="107">
        <f>TdC!C713</f>
        <v>39883</v>
      </c>
      <c r="B711" s="106">
        <f>TdC!D713</f>
        <v>2009</v>
      </c>
      <c r="C711" s="106">
        <f>TdC!E713</f>
        <v>3</v>
      </c>
      <c r="D711" s="106">
        <f>TdC!F713</f>
        <v>5.7599999999999997E-5</v>
      </c>
      <c r="E711" s="106" t="str">
        <f>TdC!G713</f>
        <v>data de MO - Permuta Grafico</v>
      </c>
    </row>
    <row r="712" spans="1:5" x14ac:dyDescent="0.15">
      <c r="A712" s="107">
        <f>TdC!C714</f>
        <v>39884</v>
      </c>
      <c r="B712" s="106">
        <f>TdC!D714</f>
        <v>2009</v>
      </c>
      <c r="C712" s="106">
        <f>TdC!E714</f>
        <v>3</v>
      </c>
      <c r="D712" s="106">
        <f>TdC!F714</f>
        <v>5.7599999999999997E-5</v>
      </c>
      <c r="E712" s="106" t="str">
        <f>TdC!G714</f>
        <v>data de MO - Permuta Grafico</v>
      </c>
    </row>
    <row r="713" spans="1:5" x14ac:dyDescent="0.15">
      <c r="A713" s="107">
        <f>TdC!C715</f>
        <v>39885</v>
      </c>
      <c r="B713" s="106">
        <f>TdC!D715</f>
        <v>2009</v>
      </c>
      <c r="C713" s="106">
        <f>TdC!E715</f>
        <v>3</v>
      </c>
      <c r="D713" s="106">
        <f>TdC!F715</f>
        <v>5.91E-5</v>
      </c>
      <c r="E713" s="106" t="str">
        <f>TdC!G715</f>
        <v>data de MO - Permuta Grafico</v>
      </c>
    </row>
    <row r="714" spans="1:5" x14ac:dyDescent="0.15">
      <c r="A714" s="107">
        <f>TdC!C716</f>
        <v>39888</v>
      </c>
      <c r="B714" s="106">
        <f>TdC!D716</f>
        <v>2009</v>
      </c>
      <c r="C714" s="106">
        <f>TdC!E716</f>
        <v>3</v>
      </c>
      <c r="D714" s="106">
        <f>TdC!F716</f>
        <v>5.9299999999999998E-5</v>
      </c>
      <c r="E714" s="106" t="str">
        <f>TdC!G716</f>
        <v>data de MO - Permuta Grafico</v>
      </c>
    </row>
    <row r="715" spans="1:5" x14ac:dyDescent="0.15">
      <c r="A715" s="107">
        <f>TdC!C717</f>
        <v>39889</v>
      </c>
      <c r="B715" s="106">
        <f>TdC!D717</f>
        <v>2009</v>
      </c>
      <c r="C715" s="106">
        <f>TdC!E717</f>
        <v>3</v>
      </c>
      <c r="D715" s="106">
        <f>TdC!F717</f>
        <v>5.9800000000000003E-5</v>
      </c>
      <c r="E715" s="106" t="str">
        <f>TdC!G717</f>
        <v>data de MO - Permuta Grafico</v>
      </c>
    </row>
    <row r="716" spans="1:5" x14ac:dyDescent="0.15">
      <c r="A716" s="107">
        <f>TdC!C718</f>
        <v>39890</v>
      </c>
      <c r="B716" s="106">
        <f>TdC!D718</f>
        <v>2009</v>
      </c>
      <c r="C716" s="106">
        <f>TdC!E718</f>
        <v>3</v>
      </c>
      <c r="D716" s="106">
        <f>TdC!F718</f>
        <v>6.2000000000000003E-5</v>
      </c>
      <c r="E716" s="106" t="str">
        <f>TdC!G718</f>
        <v>data de MO - Permuta Grafico</v>
      </c>
    </row>
    <row r="717" spans="1:5" x14ac:dyDescent="0.15">
      <c r="A717" s="107">
        <f>TdC!C719</f>
        <v>39892</v>
      </c>
      <c r="B717" s="106">
        <f>TdC!D719</f>
        <v>2009</v>
      </c>
      <c r="C717" s="106">
        <f>TdC!E719</f>
        <v>3</v>
      </c>
      <c r="D717" s="106">
        <f>TdC!F719</f>
        <v>6.2600000000000004E-5</v>
      </c>
      <c r="E717" s="106" t="str">
        <f>TdC!G719</f>
        <v>data de MO - Permuta Grafico</v>
      </c>
    </row>
    <row r="718" spans="1:5" x14ac:dyDescent="0.15">
      <c r="A718" s="107">
        <f>TdC!C720</f>
        <v>39895</v>
      </c>
      <c r="B718" s="106">
        <f>TdC!D720</f>
        <v>2009</v>
      </c>
      <c r="C718" s="106">
        <f>TdC!E720</f>
        <v>3</v>
      </c>
      <c r="D718" s="106">
        <f>TdC!F720</f>
        <v>5.9599999999999999E-5</v>
      </c>
      <c r="E718" s="106" t="str">
        <f>TdC!G720</f>
        <v>data de MO - Permuta Grafico</v>
      </c>
    </row>
    <row r="719" spans="1:5" x14ac:dyDescent="0.15">
      <c r="A719" s="107">
        <f>TdC!C721</f>
        <v>39896</v>
      </c>
      <c r="B719" s="106">
        <f>TdC!D721</f>
        <v>2009</v>
      </c>
      <c r="C719" s="106">
        <f>TdC!E721</f>
        <v>3</v>
      </c>
      <c r="D719" s="106">
        <f>TdC!F721</f>
        <v>5.9400000000000007E-5</v>
      </c>
      <c r="E719" s="106" t="str">
        <f>TdC!G721</f>
        <v>data de MO - Permuta Grafico</v>
      </c>
    </row>
    <row r="720" spans="1:5" x14ac:dyDescent="0.15">
      <c r="A720" s="107">
        <f>TdC!C722</f>
        <v>39897</v>
      </c>
      <c r="B720" s="106">
        <f>TdC!D722</f>
        <v>2009</v>
      </c>
      <c r="C720" s="106">
        <f>TdC!E722</f>
        <v>3</v>
      </c>
      <c r="D720" s="106">
        <f>TdC!F722</f>
        <v>5.9599999999999999E-5</v>
      </c>
      <c r="E720" s="106" t="str">
        <f>TdC!G722</f>
        <v>data de MO - Permuta Grafico</v>
      </c>
    </row>
    <row r="721" spans="1:5" x14ac:dyDescent="0.15">
      <c r="A721" s="107">
        <f>TdC!C723</f>
        <v>39898</v>
      </c>
      <c r="B721" s="106">
        <f>TdC!D723</f>
        <v>2009</v>
      </c>
      <c r="C721" s="106">
        <f>TdC!E723</f>
        <v>3</v>
      </c>
      <c r="D721" s="106">
        <f>TdC!F723</f>
        <v>6.9999999999999994E-5</v>
      </c>
      <c r="E721" s="106" t="str">
        <f>TdC!G723</f>
        <v>data de MO - Permuta Grafico</v>
      </c>
    </row>
    <row r="722" spans="1:5" x14ac:dyDescent="0.15">
      <c r="A722" s="107">
        <f>TdC!C724</f>
        <v>39899</v>
      </c>
      <c r="B722" s="106">
        <f>TdC!D724</f>
        <v>2009</v>
      </c>
      <c r="C722" s="106">
        <f>TdC!E724</f>
        <v>3</v>
      </c>
      <c r="D722" s="106">
        <f>TdC!F724</f>
        <v>6.2500000000000001E-5</v>
      </c>
      <c r="E722" s="106" t="str">
        <f>TdC!G724</f>
        <v>data de MO - Permuta Grafico</v>
      </c>
    </row>
    <row r="723" spans="1:5" x14ac:dyDescent="0.15">
      <c r="A723" s="107">
        <f>TdC!C725</f>
        <v>39902</v>
      </c>
      <c r="B723" s="106">
        <f>TdC!D725</f>
        <v>2009</v>
      </c>
      <c r="C723" s="106">
        <f>TdC!E725</f>
        <v>3</v>
      </c>
      <c r="D723" s="106">
        <f>TdC!F725</f>
        <v>6.19E-5</v>
      </c>
      <c r="E723" s="106" t="str">
        <f>TdC!G725</f>
        <v>data de MO - Permuta Grafico</v>
      </c>
    </row>
    <row r="724" spans="1:5" x14ac:dyDescent="0.15">
      <c r="A724" s="107">
        <f>TdC!C726</f>
        <v>39903</v>
      </c>
      <c r="B724" s="106">
        <f>TdC!D726</f>
        <v>2009</v>
      </c>
      <c r="C724" s="106">
        <f>TdC!E726</f>
        <v>3</v>
      </c>
      <c r="D724" s="106">
        <f>TdC!F726</f>
        <v>6.2000000000000003E-5</v>
      </c>
      <c r="E724" s="106" t="str">
        <f>TdC!G726</f>
        <v>data de MO - Permuta Grafico</v>
      </c>
    </row>
    <row r="725" spans="1:5" x14ac:dyDescent="0.15">
      <c r="A725" s="107">
        <f>TdC!C727</f>
        <v>39904</v>
      </c>
      <c r="B725" s="106">
        <f>TdC!D727</f>
        <v>2009</v>
      </c>
      <c r="C725" s="106">
        <f>TdC!E727</f>
        <v>4</v>
      </c>
      <c r="D725" s="106">
        <f>TdC!F727</f>
        <v>6.2000000000000003E-5</v>
      </c>
      <c r="E725" s="106" t="str">
        <f>TdC!G727</f>
        <v>data de MO - Permuta Grafico</v>
      </c>
    </row>
    <row r="726" spans="1:5" x14ac:dyDescent="0.15">
      <c r="A726" s="107">
        <f>TdC!C728</f>
        <v>39905</v>
      </c>
      <c r="B726" s="106">
        <f>TdC!D728</f>
        <v>2009</v>
      </c>
      <c r="C726" s="106">
        <f>TdC!E728</f>
        <v>4</v>
      </c>
      <c r="D726" s="106">
        <f>TdC!F728</f>
        <v>6.19E-5</v>
      </c>
      <c r="E726" s="106" t="str">
        <f>TdC!G728</f>
        <v>data de MO - Permuta Grafico</v>
      </c>
    </row>
    <row r="727" spans="1:5" x14ac:dyDescent="0.15">
      <c r="A727" s="107">
        <f>TdC!C729</f>
        <v>39906</v>
      </c>
      <c r="B727" s="106">
        <f>TdC!D729</f>
        <v>2009</v>
      </c>
      <c r="C727" s="106">
        <f>TdC!E729</f>
        <v>4</v>
      </c>
      <c r="D727" s="106">
        <f>TdC!F729</f>
        <v>6.2500000000000001E-5</v>
      </c>
      <c r="E727" s="106" t="str">
        <f>TdC!G729</f>
        <v>data de MO - Permuta Grafico</v>
      </c>
    </row>
    <row r="728" spans="1:5" x14ac:dyDescent="0.15">
      <c r="A728" s="107">
        <f>TdC!C730</f>
        <v>39909</v>
      </c>
      <c r="B728" s="106">
        <f>TdC!D730</f>
        <v>2009</v>
      </c>
      <c r="C728" s="106">
        <f>TdC!E730</f>
        <v>4</v>
      </c>
      <c r="D728" s="106">
        <f>TdC!F730</f>
        <v>6.3200000000000005E-5</v>
      </c>
      <c r="E728" s="106" t="str">
        <f>TdC!G730</f>
        <v>data de MO - Permuta Grafico</v>
      </c>
    </row>
    <row r="729" spans="1:5" x14ac:dyDescent="0.15">
      <c r="A729" s="107">
        <f>TdC!C731</f>
        <v>39910</v>
      </c>
      <c r="B729" s="106">
        <f>TdC!D731</f>
        <v>2009</v>
      </c>
      <c r="C729" s="106">
        <f>TdC!E731</f>
        <v>4</v>
      </c>
      <c r="D729" s="106">
        <f>TdC!F731</f>
        <v>6.3700000000000003E-5</v>
      </c>
      <c r="E729" s="106" t="str">
        <f>TdC!G731</f>
        <v>data de MO - Permuta Grafico</v>
      </c>
    </row>
    <row r="730" spans="1:5" x14ac:dyDescent="0.15">
      <c r="A730" s="107">
        <f>TdC!C732</f>
        <v>39911</v>
      </c>
      <c r="B730" s="106">
        <f>TdC!D732</f>
        <v>2009</v>
      </c>
      <c r="C730" s="106">
        <f>TdC!E732</f>
        <v>4</v>
      </c>
      <c r="D730" s="106">
        <f>TdC!F732</f>
        <v>6.3499999999999999E-5</v>
      </c>
      <c r="E730" s="106" t="str">
        <f>TdC!G732</f>
        <v>data de MO - Permuta Grafico</v>
      </c>
    </row>
    <row r="731" spans="1:5" x14ac:dyDescent="0.15">
      <c r="A731" s="107">
        <f>TdC!C733</f>
        <v>39916</v>
      </c>
      <c r="B731" s="106">
        <f>TdC!D733</f>
        <v>2009</v>
      </c>
      <c r="C731" s="106">
        <f>TdC!E733</f>
        <v>4</v>
      </c>
      <c r="D731" s="106">
        <f>TdC!F733</f>
        <v>6.3399999999999996E-5</v>
      </c>
      <c r="E731" s="106" t="str">
        <f>TdC!G733</f>
        <v>data de MO - Permuta Grafico</v>
      </c>
    </row>
    <row r="732" spans="1:5" x14ac:dyDescent="0.15">
      <c r="A732" s="107">
        <f>TdC!C734</f>
        <v>39917</v>
      </c>
      <c r="B732" s="106">
        <f>TdC!D734</f>
        <v>2009</v>
      </c>
      <c r="C732" s="106">
        <f>TdC!E734</f>
        <v>4</v>
      </c>
      <c r="D732" s="106">
        <f>TdC!F734</f>
        <v>6.2899999999999997E-5</v>
      </c>
      <c r="E732" s="106" t="str">
        <f>TdC!G734</f>
        <v>data de MO - Permuta Grafico</v>
      </c>
    </row>
    <row r="733" spans="1:5" x14ac:dyDescent="0.15">
      <c r="A733" s="107">
        <f>TdC!C735</f>
        <v>39918</v>
      </c>
      <c r="B733" s="106">
        <f>TdC!D735</f>
        <v>2009</v>
      </c>
      <c r="C733" s="106">
        <f>TdC!E735</f>
        <v>4</v>
      </c>
      <c r="D733" s="106">
        <f>TdC!F735</f>
        <v>6.3799999999999992E-5</v>
      </c>
      <c r="E733" s="106" t="str">
        <f>TdC!G735</f>
        <v>data de MO - Permuta Grafico</v>
      </c>
    </row>
    <row r="734" spans="1:5" x14ac:dyDescent="0.15">
      <c r="A734" s="107">
        <f>TdC!C736</f>
        <v>39919</v>
      </c>
      <c r="B734" s="106">
        <f>TdC!D736</f>
        <v>2009</v>
      </c>
      <c r="C734" s="106">
        <f>TdC!E736</f>
        <v>4</v>
      </c>
      <c r="D734" s="106">
        <f>TdC!F736</f>
        <v>6.4999999999999994E-5</v>
      </c>
      <c r="E734" s="106" t="str">
        <f>TdC!G736</f>
        <v>data de MO - Permuta Grafico</v>
      </c>
    </row>
    <row r="735" spans="1:5" x14ac:dyDescent="0.15">
      <c r="A735" s="107">
        <f>TdC!C737</f>
        <v>39920</v>
      </c>
      <c r="B735" s="106">
        <f>TdC!D737</f>
        <v>2009</v>
      </c>
      <c r="C735" s="106">
        <f>TdC!E737</f>
        <v>4</v>
      </c>
      <c r="D735" s="106">
        <f>TdC!F737</f>
        <v>6.5099999999999997E-5</v>
      </c>
      <c r="E735" s="106" t="str">
        <f>TdC!G737</f>
        <v>data de MO - Permuta Grafico</v>
      </c>
    </row>
    <row r="736" spans="1:5" x14ac:dyDescent="0.15">
      <c r="A736" s="107">
        <f>TdC!C738</f>
        <v>39923</v>
      </c>
      <c r="B736" s="106">
        <f>TdC!D738</f>
        <v>2009</v>
      </c>
      <c r="C736" s="106">
        <f>TdC!E738</f>
        <v>4</v>
      </c>
      <c r="D736" s="106">
        <f>TdC!F738</f>
        <v>6.4800000000000003E-5</v>
      </c>
      <c r="E736" s="106" t="str">
        <f>TdC!G738</f>
        <v>data de MO - Permuta Grafico</v>
      </c>
    </row>
    <row r="737" spans="1:5" x14ac:dyDescent="0.15">
      <c r="A737" s="107">
        <f>TdC!C739</f>
        <v>39924</v>
      </c>
      <c r="B737" s="106">
        <f>TdC!D739</f>
        <v>2009</v>
      </c>
      <c r="C737" s="106">
        <f>TdC!E739</f>
        <v>4</v>
      </c>
      <c r="D737" s="106">
        <f>TdC!F739</f>
        <v>6.4900000000000005E-5</v>
      </c>
      <c r="E737" s="106" t="str">
        <f>TdC!G739</f>
        <v>data de MO - Permuta Grafico</v>
      </c>
    </row>
    <row r="738" spans="1:5" x14ac:dyDescent="0.15">
      <c r="A738" s="107">
        <f>TdC!C740</f>
        <v>39925</v>
      </c>
      <c r="B738" s="106">
        <f>TdC!D740</f>
        <v>2009</v>
      </c>
      <c r="C738" s="106">
        <f>TdC!E740</f>
        <v>4</v>
      </c>
      <c r="D738" s="106">
        <f>TdC!F740</f>
        <v>6.6400000000000001E-5</v>
      </c>
      <c r="E738" s="106" t="str">
        <f>TdC!G740</f>
        <v>data de MO - Permuta Grafico</v>
      </c>
    </row>
    <row r="739" spans="1:5" x14ac:dyDescent="0.15">
      <c r="A739" s="107">
        <f>TdC!C741</f>
        <v>39926</v>
      </c>
      <c r="B739" s="106">
        <f>TdC!D741</f>
        <v>2009</v>
      </c>
      <c r="C739" s="106">
        <f>TdC!E741</f>
        <v>4</v>
      </c>
      <c r="D739" s="106">
        <f>TdC!F741</f>
        <v>6.9499999999999995E-5</v>
      </c>
      <c r="E739" s="106" t="str">
        <f>TdC!G741</f>
        <v>data de MO - Permuta Grafico</v>
      </c>
    </row>
    <row r="740" spans="1:5" x14ac:dyDescent="0.15">
      <c r="A740" s="107">
        <f>TdC!C742</f>
        <v>39927</v>
      </c>
      <c r="B740" s="106">
        <f>TdC!D742</f>
        <v>2009</v>
      </c>
      <c r="C740" s="106">
        <f>TdC!E742</f>
        <v>4</v>
      </c>
      <c r="D740" s="106">
        <f>TdC!F742</f>
        <v>6.9400000000000006E-5</v>
      </c>
      <c r="E740" s="106" t="str">
        <f>TdC!G742</f>
        <v>data de MO - Permuta Grafico</v>
      </c>
    </row>
    <row r="741" spans="1:5" x14ac:dyDescent="0.15">
      <c r="A741" s="107">
        <f>TdC!C743</f>
        <v>39930</v>
      </c>
      <c r="B741" s="106">
        <f>TdC!D743</f>
        <v>2009</v>
      </c>
      <c r="C741" s="106">
        <f>TdC!E743</f>
        <v>4</v>
      </c>
      <c r="D741" s="106">
        <f>TdC!F743</f>
        <v>6.9400000000000006E-5</v>
      </c>
      <c r="E741" s="106" t="str">
        <f>TdC!G743</f>
        <v>data de MO - Permuta Grafico</v>
      </c>
    </row>
    <row r="742" spans="1:5" x14ac:dyDescent="0.15">
      <c r="A742" s="107">
        <f>TdC!C744</f>
        <v>39931</v>
      </c>
      <c r="B742" s="106">
        <f>TdC!D744</f>
        <v>2009</v>
      </c>
      <c r="C742" s="106">
        <f>TdC!E744</f>
        <v>4</v>
      </c>
      <c r="D742" s="106">
        <f>TdC!F744</f>
        <v>6.8300000000000007E-5</v>
      </c>
      <c r="E742" s="106" t="str">
        <f>TdC!G744</f>
        <v>data de MO - Permuta Grafico</v>
      </c>
    </row>
    <row r="743" spans="1:5" x14ac:dyDescent="0.15">
      <c r="A743" s="107">
        <f>TdC!C745</f>
        <v>39932</v>
      </c>
      <c r="B743" s="106">
        <f>TdC!D745</f>
        <v>2009</v>
      </c>
      <c r="C743" s="106">
        <f>TdC!E745</f>
        <v>4</v>
      </c>
      <c r="D743" s="106">
        <f>TdC!F745</f>
        <v>6.730000000000001E-5</v>
      </c>
      <c r="E743" s="106" t="str">
        <f>TdC!G745</f>
        <v>data de MO - Permuta Grafico</v>
      </c>
    </row>
    <row r="744" spans="1:5" x14ac:dyDescent="0.15">
      <c r="A744" s="107">
        <f>TdC!C746</f>
        <v>39933</v>
      </c>
      <c r="B744" s="106">
        <f>TdC!D746</f>
        <v>2009</v>
      </c>
      <c r="C744" s="106">
        <f>TdC!E746</f>
        <v>4</v>
      </c>
      <c r="D744" s="106">
        <f>TdC!F746</f>
        <v>6.7000000000000002E-5</v>
      </c>
      <c r="E744" s="106" t="str">
        <f>TdC!G746</f>
        <v>data de MO - Permuta Grafico</v>
      </c>
    </row>
    <row r="745" spans="1:5" x14ac:dyDescent="0.15">
      <c r="A745" s="107">
        <f>TdC!C747</f>
        <v>39937</v>
      </c>
      <c r="B745" s="106">
        <f>TdC!D747</f>
        <v>2009</v>
      </c>
      <c r="C745" s="106">
        <f>TdC!E747</f>
        <v>5</v>
      </c>
      <c r="D745" s="106">
        <f>TdC!F747</f>
        <v>6.7199999999999994E-5</v>
      </c>
      <c r="E745" s="106" t="str">
        <f>TdC!G747</f>
        <v>data de MO - Permuta Grafico</v>
      </c>
    </row>
    <row r="746" spans="1:5" x14ac:dyDescent="0.15">
      <c r="A746" s="107">
        <f>TdC!C748</f>
        <v>39938</v>
      </c>
      <c r="B746" s="106">
        <f>TdC!D748</f>
        <v>2009</v>
      </c>
      <c r="C746" s="106">
        <f>TdC!E748</f>
        <v>5</v>
      </c>
      <c r="D746" s="106">
        <f>TdC!F748</f>
        <v>6.6600000000000006E-5</v>
      </c>
      <c r="E746" s="106" t="str">
        <f>TdC!G748</f>
        <v>data de MO - Permuta Grafico</v>
      </c>
    </row>
    <row r="747" spans="1:5" x14ac:dyDescent="0.15">
      <c r="A747" s="107">
        <f>TdC!C749</f>
        <v>39939</v>
      </c>
      <c r="B747" s="106">
        <f>TdC!D749</f>
        <v>2009</v>
      </c>
      <c r="C747" s="106">
        <f>TdC!E749</f>
        <v>5</v>
      </c>
      <c r="D747" s="106">
        <f>TdC!F749</f>
        <v>6.6400000000000001E-5</v>
      </c>
      <c r="E747" s="106" t="str">
        <f>TdC!G749</f>
        <v>data de MO - Permuta Grafico</v>
      </c>
    </row>
    <row r="748" spans="1:5" x14ac:dyDescent="0.15">
      <c r="A748" s="107">
        <f>TdC!C750</f>
        <v>39940</v>
      </c>
      <c r="B748" s="106">
        <f>TdC!D750</f>
        <v>2009</v>
      </c>
      <c r="C748" s="106">
        <f>TdC!E750</f>
        <v>5</v>
      </c>
      <c r="D748" s="106">
        <f>TdC!F750</f>
        <v>6.7500000000000001E-5</v>
      </c>
      <c r="E748" s="106" t="str">
        <f>TdC!G750</f>
        <v>data de MO - Permuta Grafico</v>
      </c>
    </row>
    <row r="749" spans="1:5" x14ac:dyDescent="0.15">
      <c r="A749" s="107">
        <f>TdC!C751</f>
        <v>39941</v>
      </c>
      <c r="B749" s="106">
        <f>TdC!D751</f>
        <v>2009</v>
      </c>
      <c r="C749" s="106">
        <f>TdC!E751</f>
        <v>5</v>
      </c>
      <c r="D749" s="106">
        <f>TdC!F751</f>
        <v>6.6600000000000006E-5</v>
      </c>
      <c r="E749" s="106" t="str">
        <f>TdC!G751</f>
        <v>data de MO - Permuta Grafico</v>
      </c>
    </row>
    <row r="750" spans="1:5" x14ac:dyDescent="0.15">
      <c r="A750" s="107">
        <f>TdC!C752</f>
        <v>39944</v>
      </c>
      <c r="B750" s="106">
        <f>TdC!D752</f>
        <v>2009</v>
      </c>
      <c r="C750" s="106">
        <f>TdC!E752</f>
        <v>5</v>
      </c>
      <c r="D750" s="106">
        <f>TdC!F752</f>
        <v>6.6100000000000007E-5</v>
      </c>
      <c r="E750" s="106" t="str">
        <f>TdC!G752</f>
        <v>data de MO - Permuta Grafico</v>
      </c>
    </row>
    <row r="751" spans="1:5" x14ac:dyDescent="0.15">
      <c r="A751" s="107">
        <f>TdC!C753</f>
        <v>39945</v>
      </c>
      <c r="B751" s="106">
        <f>TdC!D753</f>
        <v>2009</v>
      </c>
      <c r="C751" s="106">
        <f>TdC!E753</f>
        <v>5</v>
      </c>
      <c r="D751" s="106">
        <f>TdC!F753</f>
        <v>6.4599999999999998E-5</v>
      </c>
      <c r="E751" s="106" t="str">
        <f>TdC!G753</f>
        <v>data de MO - Permuta Grafico</v>
      </c>
    </row>
    <row r="752" spans="1:5" x14ac:dyDescent="0.15">
      <c r="A752" s="107">
        <f>TdC!C754</f>
        <v>39946</v>
      </c>
      <c r="B752" s="106">
        <f>TdC!D754</f>
        <v>2009</v>
      </c>
      <c r="C752" s="106">
        <f>TdC!E754</f>
        <v>5</v>
      </c>
      <c r="D752" s="106">
        <f>TdC!F754</f>
        <v>6.3799999999999992E-5</v>
      </c>
      <c r="E752" s="106" t="str">
        <f>TdC!G754</f>
        <v>data de MO - Permuta Grafico</v>
      </c>
    </row>
    <row r="753" spans="1:5" x14ac:dyDescent="0.15">
      <c r="A753" s="107">
        <f>TdC!C755</f>
        <v>39947</v>
      </c>
      <c r="B753" s="106">
        <f>TdC!D755</f>
        <v>2009</v>
      </c>
      <c r="C753" s="106">
        <f>TdC!E755</f>
        <v>5</v>
      </c>
      <c r="D753" s="106">
        <f>TdC!F755</f>
        <v>6.3899999999999995E-5</v>
      </c>
      <c r="E753" s="106" t="str">
        <f>TdC!G755</f>
        <v>data de MO - Permuta Grafico</v>
      </c>
    </row>
    <row r="754" spans="1:5" x14ac:dyDescent="0.15">
      <c r="A754" s="107">
        <f>TdC!C756</f>
        <v>39948</v>
      </c>
      <c r="B754" s="106">
        <f>TdC!D756</f>
        <v>2009</v>
      </c>
      <c r="C754" s="106">
        <f>TdC!E756</f>
        <v>5</v>
      </c>
      <c r="D754" s="106">
        <f>TdC!F756</f>
        <v>6.6100000000000007E-5</v>
      </c>
      <c r="E754" s="106" t="str">
        <f>TdC!G756</f>
        <v>data de MO - Permuta Grafico</v>
      </c>
    </row>
    <row r="755" spans="1:5" x14ac:dyDescent="0.15">
      <c r="A755" s="107">
        <f>TdC!C757</f>
        <v>39951</v>
      </c>
      <c r="B755" s="106">
        <f>TdC!D757</f>
        <v>2009</v>
      </c>
      <c r="C755" s="106">
        <f>TdC!E757</f>
        <v>5</v>
      </c>
      <c r="D755" s="106">
        <f>TdC!F757</f>
        <v>6.4900000000000005E-5</v>
      </c>
      <c r="E755" s="106" t="str">
        <f>TdC!G757</f>
        <v>data de MO - Permuta Grafico</v>
      </c>
    </row>
    <row r="756" spans="1:5" x14ac:dyDescent="0.15">
      <c r="A756" s="107">
        <f>TdC!C758</f>
        <v>39952</v>
      </c>
      <c r="B756" s="106">
        <f>TdC!D758</f>
        <v>2009</v>
      </c>
      <c r="C756" s="106">
        <f>TdC!E758</f>
        <v>5</v>
      </c>
      <c r="D756" s="106">
        <f>TdC!F758</f>
        <v>6.4800000000000003E-5</v>
      </c>
      <c r="E756" s="106" t="str">
        <f>TdC!G758</f>
        <v>data de MO - Permuta Grafico</v>
      </c>
    </row>
    <row r="757" spans="1:5" x14ac:dyDescent="0.15">
      <c r="A757" s="107">
        <f>TdC!C759</f>
        <v>39953</v>
      </c>
      <c r="B757" s="106">
        <f>TdC!D759</f>
        <v>2009</v>
      </c>
      <c r="C757" s="106">
        <f>TdC!E759</f>
        <v>5</v>
      </c>
      <c r="D757" s="106">
        <f>TdC!F759</f>
        <v>6.5099999999999997E-5</v>
      </c>
      <c r="E757" s="106" t="str">
        <f>TdC!G759</f>
        <v>data de MO - Permuta Grafico</v>
      </c>
    </row>
    <row r="758" spans="1:5" x14ac:dyDescent="0.15">
      <c r="A758" s="107">
        <f>TdC!C760</f>
        <v>39954</v>
      </c>
      <c r="B758" s="106">
        <f>TdC!D760</f>
        <v>2009</v>
      </c>
      <c r="C758" s="106">
        <f>TdC!E760</f>
        <v>5</v>
      </c>
      <c r="D758" s="106">
        <f>TdC!F760</f>
        <v>6.5099999999999997E-5</v>
      </c>
      <c r="E758" s="106" t="str">
        <f>TdC!G760</f>
        <v>data de MO - Permuta Grafico</v>
      </c>
    </row>
    <row r="759" spans="1:5" x14ac:dyDescent="0.15">
      <c r="A759" s="107">
        <f>TdC!C761</f>
        <v>39955</v>
      </c>
      <c r="B759" s="106">
        <f>TdC!D761</f>
        <v>2009</v>
      </c>
      <c r="C759" s="106">
        <f>TdC!E761</f>
        <v>5</v>
      </c>
      <c r="D759" s="106">
        <f>TdC!F761</f>
        <v>6.5400000000000004E-5</v>
      </c>
      <c r="E759" s="106" t="str">
        <f>TdC!G761</f>
        <v>data de MO - Permuta Grafico</v>
      </c>
    </row>
    <row r="760" spans="1:5" x14ac:dyDescent="0.15">
      <c r="A760" s="107">
        <f>TdC!C762</f>
        <v>39959</v>
      </c>
      <c r="B760" s="106">
        <f>TdC!D762</f>
        <v>2009</v>
      </c>
      <c r="C760" s="106">
        <f>TdC!E762</f>
        <v>5</v>
      </c>
      <c r="D760" s="106">
        <f>TdC!F762</f>
        <v>6.4999999999999994E-5</v>
      </c>
      <c r="E760" s="106" t="str">
        <f>TdC!G762</f>
        <v>data de MO - Permuta Grafico</v>
      </c>
    </row>
    <row r="761" spans="1:5" x14ac:dyDescent="0.15">
      <c r="A761" s="107">
        <f>TdC!C763</f>
        <v>39960</v>
      </c>
      <c r="B761" s="106">
        <f>TdC!D763</f>
        <v>2009</v>
      </c>
      <c r="C761" s="106">
        <f>TdC!E763</f>
        <v>5</v>
      </c>
      <c r="D761" s="106">
        <f>TdC!F763</f>
        <v>6.4800000000000003E-5</v>
      </c>
      <c r="E761" s="106" t="str">
        <f>TdC!G763</f>
        <v>data de MO - Permuta Grafico</v>
      </c>
    </row>
    <row r="762" spans="1:5" x14ac:dyDescent="0.15">
      <c r="A762" s="107">
        <f>TdC!C764</f>
        <v>39961</v>
      </c>
      <c r="B762" s="106">
        <f>TdC!D764</f>
        <v>2009</v>
      </c>
      <c r="C762" s="106">
        <f>TdC!E764</f>
        <v>5</v>
      </c>
      <c r="D762" s="106">
        <f>TdC!F764</f>
        <v>6.4900000000000005E-5</v>
      </c>
      <c r="E762" s="106" t="str">
        <f>TdC!G764</f>
        <v>data de MO - Permuta Grafico</v>
      </c>
    </row>
    <row r="763" spans="1:5" x14ac:dyDescent="0.15">
      <c r="A763" s="107">
        <f>TdC!C765</f>
        <v>39962</v>
      </c>
      <c r="B763" s="106">
        <f>TdC!D765</f>
        <v>2009</v>
      </c>
      <c r="C763" s="106">
        <f>TdC!E765</f>
        <v>5</v>
      </c>
      <c r="D763" s="106">
        <f>TdC!F765</f>
        <v>6.4999999999999994E-5</v>
      </c>
      <c r="E763" s="106" t="str">
        <f>TdC!G765</f>
        <v>data de MO - Permuta Grafico</v>
      </c>
    </row>
    <row r="764" spans="1:5" x14ac:dyDescent="0.15">
      <c r="A764" s="107">
        <f>TdC!C766</f>
        <v>39965</v>
      </c>
      <c r="B764" s="106">
        <f>TdC!D766</f>
        <v>2009</v>
      </c>
      <c r="C764" s="106">
        <f>TdC!E766</f>
        <v>6</v>
      </c>
      <c r="D764" s="106">
        <f>TdC!F766</f>
        <v>6.4999999999999994E-5</v>
      </c>
      <c r="E764" s="106" t="str">
        <f>TdC!G766</f>
        <v>data de MO - Permuta Grafico</v>
      </c>
    </row>
    <row r="765" spans="1:5" x14ac:dyDescent="0.15">
      <c r="A765" s="107">
        <f>TdC!C767</f>
        <v>39966</v>
      </c>
      <c r="B765" s="106">
        <f>TdC!D767</f>
        <v>2009</v>
      </c>
      <c r="C765" s="106">
        <f>TdC!E767</f>
        <v>6</v>
      </c>
      <c r="D765" s="106">
        <f>TdC!F767</f>
        <v>6.5400000000000004E-5</v>
      </c>
      <c r="E765" s="106" t="str">
        <f>TdC!G767</f>
        <v>data de MO - Permuta Grafico</v>
      </c>
    </row>
    <row r="766" spans="1:5" x14ac:dyDescent="0.15">
      <c r="A766" s="107">
        <f>TdC!C768</f>
        <v>39967</v>
      </c>
      <c r="B766" s="106">
        <f>TdC!D768</f>
        <v>2009</v>
      </c>
      <c r="C766" s="106">
        <f>TdC!E768</f>
        <v>6</v>
      </c>
      <c r="D766" s="106">
        <f>TdC!F768</f>
        <v>6.5900000000000003E-5</v>
      </c>
      <c r="E766" s="106" t="str">
        <f>TdC!G768</f>
        <v>data de MO - Permuta Grafico</v>
      </c>
    </row>
    <row r="767" spans="1:5" x14ac:dyDescent="0.15">
      <c r="A767" s="107">
        <f>TdC!C769</f>
        <v>39968</v>
      </c>
      <c r="B767" s="106">
        <f>TdC!D769</f>
        <v>2009</v>
      </c>
      <c r="C767" s="106">
        <f>TdC!E769</f>
        <v>6</v>
      </c>
      <c r="D767" s="106">
        <f>TdC!F769</f>
        <v>6.6699999999999995E-5</v>
      </c>
      <c r="E767" s="106" t="str">
        <f>TdC!G769</f>
        <v>data de MO - Permuta Grafico</v>
      </c>
    </row>
    <row r="768" spans="1:5" x14ac:dyDescent="0.15">
      <c r="A768" s="107">
        <f>TdC!C770</f>
        <v>39969</v>
      </c>
      <c r="B768" s="106">
        <f>TdC!D770</f>
        <v>2009</v>
      </c>
      <c r="C768" s="106">
        <f>TdC!E770</f>
        <v>6</v>
      </c>
      <c r="D768" s="106">
        <f>TdC!F770</f>
        <v>6.7199999999999994E-5</v>
      </c>
      <c r="E768" s="106" t="str">
        <f>TdC!G770</f>
        <v>data de MO - Permuta Grafico</v>
      </c>
    </row>
    <row r="769" spans="1:5" x14ac:dyDescent="0.15">
      <c r="A769" s="107">
        <f>TdC!C771</f>
        <v>39972</v>
      </c>
      <c r="B769" s="106">
        <f>TdC!D771</f>
        <v>2009</v>
      </c>
      <c r="C769" s="106">
        <f>TdC!E771</f>
        <v>6</v>
      </c>
      <c r="D769" s="106">
        <f>TdC!F771</f>
        <v>6.6199999999999996E-5</v>
      </c>
      <c r="E769" s="106" t="str">
        <f>TdC!G771</f>
        <v>data de MO - Permuta Grafico</v>
      </c>
    </row>
    <row r="770" spans="1:5" x14ac:dyDescent="0.15">
      <c r="A770" s="107">
        <f>TdC!C772</f>
        <v>39973</v>
      </c>
      <c r="B770" s="106">
        <f>TdC!D772</f>
        <v>2009</v>
      </c>
      <c r="C770" s="106">
        <f>TdC!E772</f>
        <v>6</v>
      </c>
      <c r="D770" s="106">
        <f>TdC!F772</f>
        <v>6.5900000000000003E-5</v>
      </c>
      <c r="E770" s="106" t="str">
        <f>TdC!G772</f>
        <v>data de MO - Permuta Grafico</v>
      </c>
    </row>
    <row r="771" spans="1:5" x14ac:dyDescent="0.15">
      <c r="A771" s="107">
        <f>TdC!C773</f>
        <v>39974</v>
      </c>
      <c r="B771" s="106">
        <f>TdC!D773</f>
        <v>2009</v>
      </c>
      <c r="C771" s="106">
        <f>TdC!E773</f>
        <v>6</v>
      </c>
      <c r="D771" s="106">
        <f>TdC!F773</f>
        <v>6.5199999999999999E-5</v>
      </c>
      <c r="E771" s="106" t="str">
        <f>TdC!G773</f>
        <v>data de MO - Permuta Grafico</v>
      </c>
    </row>
    <row r="772" spans="1:5" x14ac:dyDescent="0.15">
      <c r="A772" s="107">
        <f>TdC!C774</f>
        <v>39975</v>
      </c>
      <c r="B772" s="106">
        <f>TdC!D774</f>
        <v>2009</v>
      </c>
      <c r="C772" s="106">
        <f>TdC!E774</f>
        <v>6</v>
      </c>
      <c r="D772" s="106">
        <f>TdC!F774</f>
        <v>6.5400000000000004E-5</v>
      </c>
      <c r="E772" s="106" t="str">
        <f>TdC!G774</f>
        <v>data de MO - Permuta Grafico</v>
      </c>
    </row>
    <row r="773" spans="1:5" x14ac:dyDescent="0.15">
      <c r="A773" s="107">
        <f>TdC!C775</f>
        <v>39976</v>
      </c>
      <c r="B773" s="106">
        <f>TdC!D775</f>
        <v>2009</v>
      </c>
      <c r="C773" s="106">
        <f>TdC!E775</f>
        <v>6</v>
      </c>
      <c r="D773" s="106">
        <f>TdC!F775</f>
        <v>6.5699999999999998E-5</v>
      </c>
      <c r="E773" s="106" t="str">
        <f>TdC!G775</f>
        <v>data de MO - Permuta Grafico</v>
      </c>
    </row>
    <row r="774" spans="1:5" x14ac:dyDescent="0.15">
      <c r="A774" s="107">
        <f>TdC!C776</f>
        <v>39980</v>
      </c>
      <c r="B774" s="106">
        <f>TdC!D776</f>
        <v>2009</v>
      </c>
      <c r="C774" s="106">
        <f>TdC!E776</f>
        <v>6</v>
      </c>
      <c r="D774" s="106">
        <f>TdC!F776</f>
        <v>6.5900000000000003E-5</v>
      </c>
      <c r="E774" s="106" t="str">
        <f>TdC!G776</f>
        <v>data de MO - Permuta Grafico</v>
      </c>
    </row>
    <row r="775" spans="1:5" x14ac:dyDescent="0.15">
      <c r="A775" s="107">
        <f>TdC!C777</f>
        <v>39981</v>
      </c>
      <c r="B775" s="106">
        <f>TdC!D777</f>
        <v>2009</v>
      </c>
      <c r="C775" s="106">
        <f>TdC!E777</f>
        <v>6</v>
      </c>
      <c r="D775" s="106">
        <f>TdC!F777</f>
        <v>6.5999999999999992E-5</v>
      </c>
      <c r="E775" s="106" t="str">
        <f>TdC!G777</f>
        <v>data de MO - Permuta Grafico</v>
      </c>
    </row>
    <row r="776" spans="1:5" x14ac:dyDescent="0.15">
      <c r="A776" s="107">
        <f>TdC!C778</f>
        <v>39982</v>
      </c>
      <c r="B776" s="106">
        <f>TdC!D778</f>
        <v>2009</v>
      </c>
      <c r="C776" s="106">
        <f>TdC!E778</f>
        <v>6</v>
      </c>
      <c r="D776" s="106">
        <f>TdC!F778</f>
        <v>6.69E-5</v>
      </c>
      <c r="E776" s="106" t="str">
        <f>TdC!G778</f>
        <v>data de MO - Permuta Grafico</v>
      </c>
    </row>
    <row r="777" spans="1:5" x14ac:dyDescent="0.15">
      <c r="A777" s="107">
        <f>TdC!C779</f>
        <v>39983</v>
      </c>
      <c r="B777" s="106">
        <f>TdC!D779</f>
        <v>2009</v>
      </c>
      <c r="C777" s="106">
        <f>TdC!E779</f>
        <v>6</v>
      </c>
      <c r="D777" s="106">
        <f>TdC!F779</f>
        <v>6.69E-5</v>
      </c>
      <c r="E777" s="106" t="str">
        <f>TdC!G779</f>
        <v>data de MO - Permuta Grafico</v>
      </c>
    </row>
    <row r="778" spans="1:5" x14ac:dyDescent="0.15">
      <c r="A778" s="107">
        <f>TdC!C780</f>
        <v>39986</v>
      </c>
      <c r="B778" s="106">
        <f>TdC!D780</f>
        <v>2009</v>
      </c>
      <c r="C778" s="106">
        <f>TdC!E780</f>
        <v>6</v>
      </c>
      <c r="D778" s="106">
        <f>TdC!F780</f>
        <v>6.6299999999999999E-5</v>
      </c>
      <c r="E778" s="106" t="str">
        <f>TdC!G780</f>
        <v>data de MO - Permuta Grafico</v>
      </c>
    </row>
    <row r="779" spans="1:5" x14ac:dyDescent="0.15">
      <c r="A779" s="107">
        <f>TdC!C781</f>
        <v>39987</v>
      </c>
      <c r="B779" s="106">
        <f>TdC!D781</f>
        <v>2009</v>
      </c>
      <c r="C779" s="106">
        <f>TdC!E781</f>
        <v>6</v>
      </c>
      <c r="D779" s="106">
        <f>TdC!F781</f>
        <v>6.5199999999999999E-5</v>
      </c>
      <c r="E779" s="106" t="str">
        <f>TdC!G781</f>
        <v>data de MO - Permuta Grafico</v>
      </c>
    </row>
    <row r="780" spans="1:5" x14ac:dyDescent="0.15">
      <c r="A780" s="107">
        <f>TdC!C782</f>
        <v>39989</v>
      </c>
      <c r="B780" s="106">
        <f>TdC!D782</f>
        <v>2009</v>
      </c>
      <c r="C780" s="106">
        <f>TdC!E782</f>
        <v>6</v>
      </c>
      <c r="D780" s="106">
        <f>TdC!F782</f>
        <v>6.4999999999999994E-5</v>
      </c>
      <c r="E780" s="106" t="str">
        <f>TdC!G782</f>
        <v>data de MO - Permuta Grafico</v>
      </c>
    </row>
    <row r="781" spans="1:5" x14ac:dyDescent="0.15">
      <c r="A781" s="107">
        <f>TdC!C783</f>
        <v>39990</v>
      </c>
      <c r="B781" s="106">
        <f>TdC!D783</f>
        <v>2009</v>
      </c>
      <c r="C781" s="106">
        <f>TdC!E783</f>
        <v>6</v>
      </c>
      <c r="D781" s="106">
        <f>TdC!F783</f>
        <v>6.5699999999999998E-5</v>
      </c>
      <c r="E781" s="106" t="str">
        <f>TdC!G783</f>
        <v>data de MO - Permuta Grafico</v>
      </c>
    </row>
    <row r="782" spans="1:5" x14ac:dyDescent="0.15">
      <c r="A782" s="107">
        <f>TdC!C784</f>
        <v>39994</v>
      </c>
      <c r="B782" s="106">
        <f>TdC!D784</f>
        <v>2009</v>
      </c>
      <c r="C782" s="106">
        <f>TdC!E784</f>
        <v>6</v>
      </c>
      <c r="D782" s="106">
        <f>TdC!F784</f>
        <v>6.5099999999999997E-5</v>
      </c>
      <c r="E782" s="106" t="str">
        <f>TdC!G784</f>
        <v>data de MO - Permuta Grafico</v>
      </c>
    </row>
    <row r="783" spans="1:5" x14ac:dyDescent="0.15">
      <c r="A783" s="107">
        <f>TdC!C785</f>
        <v>39995</v>
      </c>
      <c r="B783" s="106">
        <f>TdC!D785</f>
        <v>2009</v>
      </c>
      <c r="C783" s="106">
        <f>TdC!E785</f>
        <v>7</v>
      </c>
      <c r="D783" s="106">
        <f>TdC!F785</f>
        <v>6.4800000000000003E-5</v>
      </c>
      <c r="E783" s="106" t="str">
        <f>TdC!G785</f>
        <v>data de MO - Permuta Grafico</v>
      </c>
    </row>
    <row r="784" spans="1:5" x14ac:dyDescent="0.15">
      <c r="A784" s="107">
        <f>TdC!C786</f>
        <v>39996</v>
      </c>
      <c r="B784" s="106">
        <f>TdC!D786</f>
        <v>2009</v>
      </c>
      <c r="C784" s="106">
        <f>TdC!E786</f>
        <v>7</v>
      </c>
      <c r="D784" s="106">
        <f>TdC!F786</f>
        <v>6.3200000000000005E-5</v>
      </c>
      <c r="E784" s="106" t="str">
        <f>TdC!G786</f>
        <v>data de MO - Permuta Grafico</v>
      </c>
    </row>
    <row r="785" spans="1:5" x14ac:dyDescent="0.15">
      <c r="A785" s="107">
        <f>TdC!C787</f>
        <v>39997</v>
      </c>
      <c r="B785" s="106">
        <f>TdC!D787</f>
        <v>2009</v>
      </c>
      <c r="C785" s="106">
        <f>TdC!E787</f>
        <v>7</v>
      </c>
      <c r="D785" s="106">
        <f>TdC!F787</f>
        <v>6.3600000000000001E-5</v>
      </c>
      <c r="E785" s="106" t="str">
        <f>TdC!G787</f>
        <v>data de MO - Permuta Grafico</v>
      </c>
    </row>
    <row r="786" spans="1:5" x14ac:dyDescent="0.15">
      <c r="A786" s="107">
        <f>TdC!C788</f>
        <v>40000</v>
      </c>
      <c r="B786" s="106">
        <f>TdC!D788</f>
        <v>2009</v>
      </c>
      <c r="C786" s="106">
        <f>TdC!E788</f>
        <v>7</v>
      </c>
      <c r="D786" s="106">
        <f>TdC!F788</f>
        <v>6.5199999999999999E-5</v>
      </c>
      <c r="E786" s="106" t="str">
        <f>TdC!G788</f>
        <v>data de MO - Permuta Grafico</v>
      </c>
    </row>
    <row r="787" spans="1:5" x14ac:dyDescent="0.15">
      <c r="A787" s="107">
        <f>TdC!C789</f>
        <v>40001</v>
      </c>
      <c r="B787" s="106">
        <f>TdC!D789</f>
        <v>2009</v>
      </c>
      <c r="C787" s="106">
        <f>TdC!E789</f>
        <v>7</v>
      </c>
      <c r="D787" s="106">
        <f>TdC!F789</f>
        <v>6.5900000000000003E-5</v>
      </c>
      <c r="E787" s="106" t="str">
        <f>TdC!G789</f>
        <v>data de MO - Permuta Grafico</v>
      </c>
    </row>
    <row r="788" spans="1:5" x14ac:dyDescent="0.15">
      <c r="A788" s="107">
        <f>TdC!C790</f>
        <v>40002</v>
      </c>
      <c r="B788" s="106">
        <f>TdC!D790</f>
        <v>2009</v>
      </c>
      <c r="C788" s="106">
        <f>TdC!E790</f>
        <v>7</v>
      </c>
      <c r="D788" s="106">
        <f>TdC!F790</f>
        <v>6.5300000000000002E-5</v>
      </c>
      <c r="E788" s="106" t="str">
        <f>TdC!G790</f>
        <v>data de MO - Permuta Grafico</v>
      </c>
    </row>
    <row r="789" spans="1:5" x14ac:dyDescent="0.15">
      <c r="A789" s="107">
        <f>TdC!C791</f>
        <v>40003</v>
      </c>
      <c r="B789" s="106">
        <f>TdC!D791</f>
        <v>2009</v>
      </c>
      <c r="C789" s="106">
        <f>TdC!E791</f>
        <v>7</v>
      </c>
      <c r="D789" s="106">
        <f>TdC!F791</f>
        <v>6.58E-5</v>
      </c>
      <c r="E789" s="106" t="str">
        <f>TdC!G791</f>
        <v>data de MO - Permuta Grafico</v>
      </c>
    </row>
    <row r="790" spans="1:5" x14ac:dyDescent="0.15">
      <c r="A790" s="107">
        <f>TdC!C792</f>
        <v>40004</v>
      </c>
      <c r="B790" s="106">
        <f>TdC!D792</f>
        <v>2009</v>
      </c>
      <c r="C790" s="106">
        <f>TdC!E792</f>
        <v>7</v>
      </c>
      <c r="D790" s="106">
        <f>TdC!F792</f>
        <v>6.5599999999999995E-5</v>
      </c>
      <c r="E790" s="106" t="str">
        <f>TdC!G792</f>
        <v>data de MO - Permuta Grafico</v>
      </c>
    </row>
    <row r="791" spans="1:5" x14ac:dyDescent="0.15">
      <c r="A791" s="107">
        <f>TdC!C793</f>
        <v>40007</v>
      </c>
      <c r="B791" s="106">
        <f>TdC!D793</f>
        <v>2009</v>
      </c>
      <c r="C791" s="106">
        <f>TdC!E793</f>
        <v>7</v>
      </c>
      <c r="D791" s="106">
        <f>TdC!F793</f>
        <v>6.5499999999999993E-5</v>
      </c>
      <c r="E791" s="106" t="str">
        <f>TdC!G793</f>
        <v>data de MO - Permuta Grafico</v>
      </c>
    </row>
    <row r="792" spans="1:5" x14ac:dyDescent="0.15">
      <c r="A792" s="107">
        <f>TdC!C794</f>
        <v>40008</v>
      </c>
      <c r="B792" s="106">
        <f>TdC!D794</f>
        <v>2009</v>
      </c>
      <c r="C792" s="106">
        <f>TdC!E794</f>
        <v>7</v>
      </c>
      <c r="D792" s="106">
        <f>TdC!F794</f>
        <v>6.5499999999999993E-5</v>
      </c>
      <c r="E792" s="106" t="str">
        <f>TdC!G794</f>
        <v>data de MO - Permuta Grafico</v>
      </c>
    </row>
    <row r="793" spans="1:5" x14ac:dyDescent="0.15">
      <c r="A793" s="107">
        <f>TdC!C795</f>
        <v>40009</v>
      </c>
      <c r="B793" s="106">
        <f>TdC!D795</f>
        <v>2009</v>
      </c>
      <c r="C793" s="106">
        <f>TdC!E795</f>
        <v>7</v>
      </c>
      <c r="D793" s="106">
        <f>TdC!F795</f>
        <v>6.5499999999999993E-5</v>
      </c>
      <c r="E793" s="106" t="str">
        <f>TdC!G795</f>
        <v>data de MO - Permuta Grafico</v>
      </c>
    </row>
    <row r="794" spans="1:5" x14ac:dyDescent="0.15">
      <c r="A794" s="107">
        <f>TdC!C796</f>
        <v>40010</v>
      </c>
      <c r="B794" s="106">
        <f>TdC!D796</f>
        <v>2009</v>
      </c>
      <c r="C794" s="106">
        <f>TdC!E796</f>
        <v>7</v>
      </c>
      <c r="D794" s="106">
        <f>TdC!F796</f>
        <v>6.5599999999999995E-5</v>
      </c>
      <c r="E794" s="106" t="str">
        <f>TdC!G796</f>
        <v>data de MO - Permuta Grafico</v>
      </c>
    </row>
    <row r="795" spans="1:5" x14ac:dyDescent="0.15">
      <c r="A795" s="107">
        <f>TdC!C797</f>
        <v>40011</v>
      </c>
      <c r="B795" s="106">
        <f>TdC!D797</f>
        <v>2009</v>
      </c>
      <c r="C795" s="106">
        <f>TdC!E797</f>
        <v>7</v>
      </c>
      <c r="D795" s="106">
        <f>TdC!F797</f>
        <v>6.58E-5</v>
      </c>
      <c r="E795" s="106" t="str">
        <f>TdC!G797</f>
        <v>data de MO - Permuta Grafico</v>
      </c>
    </row>
    <row r="796" spans="1:5" x14ac:dyDescent="0.15">
      <c r="A796" s="107">
        <f>TdC!C798</f>
        <v>40014</v>
      </c>
      <c r="B796" s="106">
        <f>TdC!D798</f>
        <v>2009</v>
      </c>
      <c r="C796" s="106">
        <f>TdC!E798</f>
        <v>7</v>
      </c>
      <c r="D796" s="106">
        <f>TdC!F798</f>
        <v>6.5900000000000003E-5</v>
      </c>
      <c r="E796" s="106" t="str">
        <f>TdC!G798</f>
        <v>data de MO - Permuta Grafico</v>
      </c>
    </row>
    <row r="797" spans="1:5" x14ac:dyDescent="0.15">
      <c r="A797" s="107">
        <f>TdC!C799</f>
        <v>40015</v>
      </c>
      <c r="B797" s="106">
        <f>TdC!D799</f>
        <v>2009</v>
      </c>
      <c r="C797" s="106">
        <f>TdC!E799</f>
        <v>7</v>
      </c>
      <c r="D797" s="106">
        <f>TdC!F799</f>
        <v>6.6799999999999997E-5</v>
      </c>
      <c r="E797" s="106" t="str">
        <f>TdC!G799</f>
        <v>data de MO - Permuta Grafico</v>
      </c>
    </row>
    <row r="798" spans="1:5" x14ac:dyDescent="0.15">
      <c r="A798" s="107">
        <f>TdC!C800</f>
        <v>40016</v>
      </c>
      <c r="B798" s="106">
        <f>TdC!D800</f>
        <v>2009</v>
      </c>
      <c r="C798" s="106">
        <f>TdC!E800</f>
        <v>7</v>
      </c>
      <c r="D798" s="106">
        <f>TdC!F800</f>
        <v>6.69E-5</v>
      </c>
      <c r="E798" s="106" t="str">
        <f>TdC!G800</f>
        <v>data de MO - Permuta Grafico</v>
      </c>
    </row>
    <row r="799" spans="1:5" x14ac:dyDescent="0.15">
      <c r="A799" s="107">
        <f>TdC!C801</f>
        <v>40017</v>
      </c>
      <c r="B799" s="106">
        <f>TdC!D801</f>
        <v>2009</v>
      </c>
      <c r="C799" s="106">
        <f>TdC!E801</f>
        <v>7</v>
      </c>
      <c r="D799" s="106">
        <f>TdC!F801</f>
        <v>6.7199999999999994E-5</v>
      </c>
      <c r="E799" s="106" t="str">
        <f>TdC!G801</f>
        <v>data de MO - Permuta Grafico</v>
      </c>
    </row>
    <row r="800" spans="1:5" x14ac:dyDescent="0.15">
      <c r="A800" s="107">
        <f>TdC!C802</f>
        <v>40021</v>
      </c>
      <c r="B800" s="106">
        <f>TdC!D802</f>
        <v>2009</v>
      </c>
      <c r="C800" s="106">
        <f>TdC!E802</f>
        <v>7</v>
      </c>
      <c r="D800" s="106">
        <f>TdC!F802</f>
        <v>6.7899999999999997E-5</v>
      </c>
      <c r="E800" s="106" t="str">
        <f>TdC!G802</f>
        <v>data de MO - Permuta Grafico</v>
      </c>
    </row>
    <row r="801" spans="1:5" x14ac:dyDescent="0.15">
      <c r="A801" s="107">
        <f>TdC!C803</f>
        <v>40022</v>
      </c>
      <c r="B801" s="106">
        <f>TdC!D803</f>
        <v>2009</v>
      </c>
      <c r="C801" s="106">
        <f>TdC!E803</f>
        <v>7</v>
      </c>
      <c r="D801" s="106">
        <f>TdC!F803</f>
        <v>6.929999999999999E-5</v>
      </c>
      <c r="E801" s="106" t="str">
        <f>TdC!G803</f>
        <v>data de MO - Permuta Grafico</v>
      </c>
    </row>
    <row r="802" spans="1:5" x14ac:dyDescent="0.15">
      <c r="A802" s="107">
        <f>TdC!C804</f>
        <v>40023</v>
      </c>
      <c r="B802" s="106">
        <f>TdC!D804</f>
        <v>2009</v>
      </c>
      <c r="C802" s="106">
        <f>TdC!E804</f>
        <v>7</v>
      </c>
      <c r="D802" s="106">
        <f>TdC!F804</f>
        <v>6.8700000000000003E-5</v>
      </c>
      <c r="E802" s="106" t="str">
        <f>TdC!G804</f>
        <v>data de MO - Permuta Grafico</v>
      </c>
    </row>
    <row r="803" spans="1:5" x14ac:dyDescent="0.15">
      <c r="A803" s="107">
        <f>TdC!C805</f>
        <v>40024</v>
      </c>
      <c r="B803" s="106">
        <f>TdC!D805</f>
        <v>2009</v>
      </c>
      <c r="C803" s="106">
        <f>TdC!E805</f>
        <v>7</v>
      </c>
      <c r="D803" s="106">
        <f>TdC!F805</f>
        <v>6.8100000000000002E-5</v>
      </c>
      <c r="E803" s="106" t="str">
        <f>TdC!G805</f>
        <v>data de MO - Permuta Grafico</v>
      </c>
    </row>
    <row r="804" spans="1:5" x14ac:dyDescent="0.15">
      <c r="A804" s="107">
        <f>TdC!C806</f>
        <v>40025</v>
      </c>
      <c r="B804" s="106">
        <f>TdC!D806</f>
        <v>2009</v>
      </c>
      <c r="C804" s="106">
        <f>TdC!E806</f>
        <v>7</v>
      </c>
      <c r="D804" s="106">
        <f>TdC!F806</f>
        <v>6.8200000000000004E-5</v>
      </c>
      <c r="E804" s="106" t="str">
        <f>TdC!G806</f>
        <v>data de MO - Permuta Grafico</v>
      </c>
    </row>
    <row r="805" spans="1:5" x14ac:dyDescent="0.15">
      <c r="A805" s="107">
        <f>TdC!C807</f>
        <v>40028</v>
      </c>
      <c r="B805" s="106">
        <f>TdC!D807</f>
        <v>2009</v>
      </c>
      <c r="C805" s="106">
        <f>TdC!E807</f>
        <v>8</v>
      </c>
      <c r="D805" s="106">
        <f>TdC!F807</f>
        <v>6.9099999999999999E-5</v>
      </c>
      <c r="E805" s="106" t="str">
        <f>TdC!G807</f>
        <v>data de MO - Permuta Grafico</v>
      </c>
    </row>
    <row r="806" spans="1:5" x14ac:dyDescent="0.15">
      <c r="A806" s="107">
        <f>TdC!C808</f>
        <v>40029</v>
      </c>
      <c r="B806" s="106">
        <f>TdC!D808</f>
        <v>2009</v>
      </c>
      <c r="C806" s="106">
        <f>TdC!E808</f>
        <v>8</v>
      </c>
      <c r="D806" s="106">
        <f>TdC!F808</f>
        <v>6.9400000000000006E-5</v>
      </c>
      <c r="E806" s="106" t="str">
        <f>TdC!G808</f>
        <v>data de MO - Permuta Grafico</v>
      </c>
    </row>
    <row r="807" spans="1:5" x14ac:dyDescent="0.15">
      <c r="A807" s="107">
        <f>TdC!C809</f>
        <v>40030</v>
      </c>
      <c r="B807" s="106">
        <f>TdC!D809</f>
        <v>2009</v>
      </c>
      <c r="C807" s="106">
        <f>TdC!E809</f>
        <v>8</v>
      </c>
      <c r="D807" s="106">
        <f>TdC!F809</f>
        <v>6.8800000000000005E-5</v>
      </c>
      <c r="E807" s="106" t="str">
        <f>TdC!G809</f>
        <v>data de MO - Permuta Grafico</v>
      </c>
    </row>
    <row r="808" spans="1:5" x14ac:dyDescent="0.15">
      <c r="A808" s="107">
        <f>TdC!C810</f>
        <v>40031</v>
      </c>
      <c r="B808" s="106">
        <f>TdC!D810</f>
        <v>2009</v>
      </c>
      <c r="C808" s="106">
        <f>TdC!E810</f>
        <v>8</v>
      </c>
      <c r="D808" s="106">
        <f>TdC!F810</f>
        <v>6.8800000000000005E-5</v>
      </c>
      <c r="E808" s="106" t="str">
        <f>TdC!G810</f>
        <v>data de MO - Permuta Grafico</v>
      </c>
    </row>
    <row r="809" spans="1:5" x14ac:dyDescent="0.15">
      <c r="A809" s="107">
        <f>TdC!C811</f>
        <v>40032</v>
      </c>
      <c r="B809" s="106">
        <f>TdC!D811</f>
        <v>2009</v>
      </c>
      <c r="C809" s="106">
        <f>TdC!E811</f>
        <v>8</v>
      </c>
      <c r="D809" s="106">
        <f>TdC!F811</f>
        <v>6.8399999999999996E-5</v>
      </c>
      <c r="E809" s="106" t="str">
        <f>TdC!G811</f>
        <v>data de MO - Permuta Grafico</v>
      </c>
    </row>
    <row r="810" spans="1:5" x14ac:dyDescent="0.15">
      <c r="A810" s="107">
        <f>TdC!C812</f>
        <v>40035</v>
      </c>
      <c r="B810" s="106">
        <f>TdC!D812</f>
        <v>2009</v>
      </c>
      <c r="C810" s="106">
        <f>TdC!E812</f>
        <v>8</v>
      </c>
      <c r="D810" s="106">
        <f>TdC!F812</f>
        <v>6.8100000000000002E-5</v>
      </c>
      <c r="E810" s="106" t="str">
        <f>TdC!G812</f>
        <v>data de MO - Permuta Grafico</v>
      </c>
    </row>
    <row r="811" spans="1:5" x14ac:dyDescent="0.15">
      <c r="A811" s="107">
        <f>TdC!C813</f>
        <v>40036</v>
      </c>
      <c r="B811" s="106">
        <f>TdC!D813</f>
        <v>2009</v>
      </c>
      <c r="C811" s="106">
        <f>TdC!E813</f>
        <v>8</v>
      </c>
      <c r="D811" s="106">
        <f>TdC!F813</f>
        <v>6.7100000000000005E-5</v>
      </c>
      <c r="E811" s="106" t="str">
        <f>TdC!G813</f>
        <v>data de MO - Permuta Grafico</v>
      </c>
    </row>
    <row r="812" spans="1:5" x14ac:dyDescent="0.15">
      <c r="A812" s="107">
        <f>TdC!C814</f>
        <v>40037</v>
      </c>
      <c r="B812" s="106">
        <f>TdC!D814</f>
        <v>2009</v>
      </c>
      <c r="C812" s="106">
        <f>TdC!E814</f>
        <v>8</v>
      </c>
      <c r="D812" s="106">
        <f>TdC!F814</f>
        <v>6.69E-5</v>
      </c>
      <c r="E812" s="106" t="str">
        <f>TdC!G814</f>
        <v>data de MO - Permuta Grafico</v>
      </c>
    </row>
    <row r="813" spans="1:5" x14ac:dyDescent="0.15">
      <c r="A813" s="107">
        <f>TdC!C815</f>
        <v>40038</v>
      </c>
      <c r="B813" s="106">
        <f>TdC!D815</f>
        <v>2009</v>
      </c>
      <c r="C813" s="106">
        <f>TdC!E815</f>
        <v>8</v>
      </c>
      <c r="D813" s="106">
        <f>TdC!F815</f>
        <v>6.7699999999999992E-5</v>
      </c>
      <c r="E813" s="106" t="str">
        <f>TdC!G815</f>
        <v>data de MO - Permuta Grafico</v>
      </c>
    </row>
    <row r="814" spans="1:5" x14ac:dyDescent="0.15">
      <c r="A814" s="107">
        <f>TdC!C816</f>
        <v>40039</v>
      </c>
      <c r="B814" s="106">
        <f>TdC!D816</f>
        <v>2009</v>
      </c>
      <c r="C814" s="106">
        <f>TdC!E816</f>
        <v>8</v>
      </c>
      <c r="D814" s="106">
        <f>TdC!F816</f>
        <v>6.7999999999999999E-5</v>
      </c>
      <c r="E814" s="106" t="str">
        <f>TdC!G816</f>
        <v>data de MO - Permuta Grafico</v>
      </c>
    </row>
    <row r="815" spans="1:5" x14ac:dyDescent="0.15">
      <c r="A815" s="107">
        <f>TdC!C817</f>
        <v>40042</v>
      </c>
      <c r="B815" s="106">
        <f>TdC!D817</f>
        <v>2009</v>
      </c>
      <c r="C815" s="106">
        <f>TdC!E817</f>
        <v>8</v>
      </c>
      <c r="D815" s="106">
        <f>TdC!F817</f>
        <v>6.730000000000001E-5</v>
      </c>
      <c r="E815" s="106" t="str">
        <f>TdC!G817</f>
        <v>data de MO - Permuta Grafico</v>
      </c>
    </row>
    <row r="816" spans="1:5" x14ac:dyDescent="0.15">
      <c r="A816" s="107">
        <f>TdC!C818</f>
        <v>40043</v>
      </c>
      <c r="B816" s="106">
        <f>TdC!D818</f>
        <v>2009</v>
      </c>
      <c r="C816" s="106">
        <f>TdC!E818</f>
        <v>8</v>
      </c>
      <c r="D816" s="106">
        <f>TdC!F818</f>
        <v>6.6600000000000006E-5</v>
      </c>
      <c r="E816" s="106" t="str">
        <f>TdC!G818</f>
        <v>data de MO - Permuta Grafico</v>
      </c>
    </row>
    <row r="817" spans="1:5" x14ac:dyDescent="0.15">
      <c r="A817" s="107">
        <f>TdC!C819</f>
        <v>40044</v>
      </c>
      <c r="B817" s="106">
        <f>TdC!D819</f>
        <v>2009</v>
      </c>
      <c r="C817" s="106">
        <f>TdC!E819</f>
        <v>8</v>
      </c>
      <c r="D817" s="106">
        <f>TdC!F819</f>
        <v>6.5300000000000002E-5</v>
      </c>
      <c r="E817" s="106" t="str">
        <f>TdC!G819</f>
        <v>data de MO - Permuta Grafico</v>
      </c>
    </row>
    <row r="818" spans="1:5" x14ac:dyDescent="0.15">
      <c r="A818" s="107">
        <f>TdC!C820</f>
        <v>40045</v>
      </c>
      <c r="B818" s="106">
        <f>TdC!D820</f>
        <v>2009</v>
      </c>
      <c r="C818" s="106">
        <f>TdC!E820</f>
        <v>8</v>
      </c>
      <c r="D818" s="106">
        <f>TdC!F820</f>
        <v>6.3899999999999995E-5</v>
      </c>
      <c r="E818" s="106" t="str">
        <f>TdC!G820</f>
        <v>data de MO - Permuta Grafico</v>
      </c>
    </row>
    <row r="819" spans="1:5" x14ac:dyDescent="0.15">
      <c r="A819" s="107">
        <f>TdC!C821</f>
        <v>40046</v>
      </c>
      <c r="B819" s="106">
        <f>TdC!D821</f>
        <v>2009</v>
      </c>
      <c r="C819" s="106">
        <f>TdC!E821</f>
        <v>8</v>
      </c>
      <c r="D819" s="106">
        <f>TdC!F821</f>
        <v>6.4499999999999996E-5</v>
      </c>
      <c r="E819" s="106" t="str">
        <f>TdC!G821</f>
        <v>data de MO - Permuta Grafico</v>
      </c>
    </row>
    <row r="820" spans="1:5" x14ac:dyDescent="0.15">
      <c r="A820" s="107">
        <f>TdC!C822</f>
        <v>40049</v>
      </c>
      <c r="B820" s="106">
        <f>TdC!D822</f>
        <v>2009</v>
      </c>
      <c r="C820" s="106">
        <f>TdC!E822</f>
        <v>8</v>
      </c>
      <c r="D820" s="106">
        <f>TdC!F822</f>
        <v>6.41E-5</v>
      </c>
      <c r="E820" s="106" t="str">
        <f>TdC!G822</f>
        <v>data de MO - Permuta Grafico</v>
      </c>
    </row>
    <row r="821" spans="1:5" x14ac:dyDescent="0.15">
      <c r="A821" s="107">
        <f>TdC!C823</f>
        <v>40050</v>
      </c>
      <c r="B821" s="106">
        <f>TdC!D823</f>
        <v>2009</v>
      </c>
      <c r="C821" s="106">
        <f>TdC!E823</f>
        <v>8</v>
      </c>
      <c r="D821" s="106">
        <f>TdC!F823</f>
        <v>6.5099999999999997E-5</v>
      </c>
      <c r="E821" s="106" t="str">
        <f>TdC!G823</f>
        <v>data de MO - Permuta Grafico</v>
      </c>
    </row>
    <row r="822" spans="1:5" x14ac:dyDescent="0.15">
      <c r="A822" s="107">
        <f>TdC!C824</f>
        <v>40051</v>
      </c>
      <c r="B822" s="106">
        <f>TdC!D824</f>
        <v>2009</v>
      </c>
      <c r="C822" s="106">
        <f>TdC!E824</f>
        <v>8</v>
      </c>
      <c r="D822" s="106">
        <f>TdC!F824</f>
        <v>6.4400000000000007E-5</v>
      </c>
      <c r="E822" s="106" t="str">
        <f>TdC!G824</f>
        <v>data de MO - Permuta Grafico</v>
      </c>
    </row>
    <row r="823" spans="1:5" x14ac:dyDescent="0.15">
      <c r="A823" s="107">
        <f>TdC!C825</f>
        <v>40052</v>
      </c>
      <c r="B823" s="106">
        <f>TdC!D825</f>
        <v>2009</v>
      </c>
      <c r="C823" s="106">
        <f>TdC!E825</f>
        <v>8</v>
      </c>
      <c r="D823" s="106">
        <f>TdC!F825</f>
        <v>6.3999999999999997E-5</v>
      </c>
      <c r="E823" s="106" t="str">
        <f>TdC!G825</f>
        <v>data de MO - Permuta Grafico</v>
      </c>
    </row>
    <row r="824" spans="1:5" x14ac:dyDescent="0.15">
      <c r="A824" s="107">
        <f>TdC!C826</f>
        <v>40053</v>
      </c>
      <c r="B824" s="106">
        <f>TdC!D826</f>
        <v>2009</v>
      </c>
      <c r="C824" s="106">
        <f>TdC!E826</f>
        <v>8</v>
      </c>
      <c r="D824" s="106">
        <f>TdC!F826</f>
        <v>6.4400000000000007E-5</v>
      </c>
      <c r="E824" s="106" t="str">
        <f>TdC!G826</f>
        <v>data de MO - Permuta Grafico</v>
      </c>
    </row>
    <row r="825" spans="1:5" x14ac:dyDescent="0.15">
      <c r="A825" s="107">
        <f>TdC!C827</f>
        <v>40056</v>
      </c>
      <c r="B825" s="106">
        <f>TdC!D827</f>
        <v>2009</v>
      </c>
      <c r="C825" s="106">
        <f>TdC!E827</f>
        <v>8</v>
      </c>
      <c r="D825" s="106">
        <f>TdC!F827</f>
        <v>6.4599999999999998E-5</v>
      </c>
      <c r="E825" s="106" t="str">
        <f>TdC!G827</f>
        <v>data de MO - Permuta Grafico</v>
      </c>
    </row>
    <row r="826" spans="1:5" x14ac:dyDescent="0.15">
      <c r="A826" s="107">
        <f>TdC!C828</f>
        <v>40057</v>
      </c>
      <c r="B826" s="106">
        <f>TdC!D828</f>
        <v>2009</v>
      </c>
      <c r="C826" s="106">
        <f>TdC!E828</f>
        <v>9</v>
      </c>
      <c r="D826" s="106">
        <f>TdC!F828</f>
        <v>6.4599999999999998E-5</v>
      </c>
      <c r="E826" s="106" t="str">
        <f>TdC!G828</f>
        <v>data de MO - Permuta Grafico</v>
      </c>
    </row>
    <row r="827" spans="1:5" x14ac:dyDescent="0.15">
      <c r="A827" s="107">
        <f>TdC!C829</f>
        <v>40058</v>
      </c>
      <c r="B827" s="106">
        <f>TdC!D829</f>
        <v>2009</v>
      </c>
      <c r="C827" s="106">
        <f>TdC!E829</f>
        <v>9</v>
      </c>
      <c r="D827" s="106">
        <f>TdC!F829</f>
        <v>6.4400000000000007E-5</v>
      </c>
      <c r="E827" s="106" t="str">
        <f>TdC!G829</f>
        <v>data de MO - Permuta Grafico</v>
      </c>
    </row>
    <row r="828" spans="1:5" x14ac:dyDescent="0.15">
      <c r="A828" s="107">
        <f>TdC!C830</f>
        <v>40059</v>
      </c>
      <c r="B828" s="106">
        <f>TdC!D830</f>
        <v>2009</v>
      </c>
      <c r="C828" s="106">
        <f>TdC!E830</f>
        <v>9</v>
      </c>
      <c r="D828" s="106">
        <f>TdC!F830</f>
        <v>6.4299999999999991E-5</v>
      </c>
      <c r="E828" s="106" t="str">
        <f>TdC!G830</f>
        <v>data de MO - Permuta Grafico</v>
      </c>
    </row>
    <row r="829" spans="1:5" x14ac:dyDescent="0.15">
      <c r="A829" s="107">
        <f>TdC!C831</f>
        <v>40060</v>
      </c>
      <c r="B829" s="106">
        <f>TdC!D831</f>
        <v>2009</v>
      </c>
      <c r="C829" s="106">
        <f>TdC!E831</f>
        <v>9</v>
      </c>
      <c r="D829" s="106">
        <f>TdC!F831</f>
        <v>6.4299999999999991E-5</v>
      </c>
      <c r="E829" s="106" t="str">
        <f>TdC!G831</f>
        <v>data de MO - Permuta Grafico</v>
      </c>
    </row>
    <row r="830" spans="1:5" x14ac:dyDescent="0.15">
      <c r="A830" s="107">
        <f>TdC!C832</f>
        <v>40063</v>
      </c>
      <c r="B830" s="106">
        <f>TdC!D832</f>
        <v>2009</v>
      </c>
      <c r="C830" s="106">
        <f>TdC!E832</f>
        <v>9</v>
      </c>
      <c r="D830" s="106">
        <f>TdC!F832</f>
        <v>6.4299999999999991E-5</v>
      </c>
      <c r="E830" s="106" t="str">
        <f>TdC!G832</f>
        <v>data de MO - Permuta Grafico</v>
      </c>
    </row>
    <row r="831" spans="1:5" x14ac:dyDescent="0.15">
      <c r="A831" s="107">
        <f>TdC!C833</f>
        <v>40064</v>
      </c>
      <c r="B831" s="106">
        <f>TdC!D833</f>
        <v>2009</v>
      </c>
      <c r="C831" s="106">
        <f>TdC!E833</f>
        <v>9</v>
      </c>
      <c r="D831" s="106">
        <f>TdC!F833</f>
        <v>6.41E-5</v>
      </c>
      <c r="E831" s="106" t="str">
        <f>TdC!G833</f>
        <v>data de MO - Permuta Grafico</v>
      </c>
    </row>
    <row r="832" spans="1:5" x14ac:dyDescent="0.15">
      <c r="A832" s="107">
        <f>TdC!C834</f>
        <v>40065</v>
      </c>
      <c r="B832" s="106">
        <f>TdC!D834</f>
        <v>2009</v>
      </c>
      <c r="C832" s="106">
        <f>TdC!E834</f>
        <v>9</v>
      </c>
      <c r="D832" s="106">
        <f>TdC!F834</f>
        <v>6.3499999999999999E-5</v>
      </c>
      <c r="E832" s="106" t="str">
        <f>TdC!G834</f>
        <v>data de MO - Permuta Grafico</v>
      </c>
    </row>
    <row r="833" spans="1:5" x14ac:dyDescent="0.15">
      <c r="A833" s="107">
        <f>TdC!C835</f>
        <v>40066</v>
      </c>
      <c r="B833" s="106">
        <f>TdC!D835</f>
        <v>2009</v>
      </c>
      <c r="C833" s="106">
        <f>TdC!E835</f>
        <v>9</v>
      </c>
      <c r="D833" s="106">
        <f>TdC!F835</f>
        <v>6.2399999999999999E-5</v>
      </c>
      <c r="E833" s="106" t="str">
        <f>TdC!G835</f>
        <v>data de MO - Permuta Grafico</v>
      </c>
    </row>
    <row r="834" spans="1:5" x14ac:dyDescent="0.15">
      <c r="A834" s="107">
        <f>TdC!C836</f>
        <v>40067</v>
      </c>
      <c r="B834" s="106">
        <f>TdC!D836</f>
        <v>2009</v>
      </c>
      <c r="C834" s="106">
        <f>TdC!E836</f>
        <v>9</v>
      </c>
      <c r="D834" s="106">
        <f>TdC!F836</f>
        <v>6.2100000000000005E-5</v>
      </c>
      <c r="E834" s="106" t="str">
        <f>TdC!G836</f>
        <v>data de MO - Permuta Grafico</v>
      </c>
    </row>
    <row r="835" spans="1:5" x14ac:dyDescent="0.15">
      <c r="A835" s="107">
        <f>TdC!C837</f>
        <v>40070</v>
      </c>
      <c r="B835" s="106">
        <f>TdC!D837</f>
        <v>2009</v>
      </c>
      <c r="C835" s="106">
        <f>TdC!E837</f>
        <v>9</v>
      </c>
      <c r="D835" s="106">
        <f>TdC!F837</f>
        <v>6.19E-5</v>
      </c>
      <c r="E835" s="106" t="str">
        <f>TdC!G837</f>
        <v>data de MO - Permuta Grafico</v>
      </c>
    </row>
    <row r="836" spans="1:5" x14ac:dyDescent="0.15">
      <c r="A836" s="107">
        <f>TdC!C838</f>
        <v>40071</v>
      </c>
      <c r="B836" s="106">
        <f>TdC!D838</f>
        <v>2009</v>
      </c>
      <c r="C836" s="106">
        <f>TdC!E838</f>
        <v>9</v>
      </c>
      <c r="D836" s="106">
        <f>TdC!F838</f>
        <v>5.9599999999999999E-5</v>
      </c>
      <c r="E836" s="106" t="str">
        <f>TdC!G838</f>
        <v>data de MO - Permuta Grafico</v>
      </c>
    </row>
    <row r="837" spans="1:5" x14ac:dyDescent="0.15">
      <c r="A837" s="107">
        <f>TdC!C839</f>
        <v>40072</v>
      </c>
      <c r="B837" s="106">
        <f>TdC!D839</f>
        <v>2009</v>
      </c>
      <c r="C837" s="106">
        <f>TdC!E839</f>
        <v>9</v>
      </c>
      <c r="D837" s="106">
        <f>TdC!F839</f>
        <v>5.6200000000000004E-5</v>
      </c>
      <c r="E837" s="106" t="str">
        <f>TdC!G839</f>
        <v>data de MO - Permuta Grafico</v>
      </c>
    </row>
    <row r="838" spans="1:5" x14ac:dyDescent="0.15">
      <c r="A838" s="107">
        <f>TdC!C840</f>
        <v>40073</v>
      </c>
      <c r="B838" s="106">
        <f>TdC!D840</f>
        <v>2009</v>
      </c>
      <c r="C838" s="106">
        <f>TdC!E840</f>
        <v>9</v>
      </c>
      <c r="D838" s="106">
        <f>TdC!F840</f>
        <v>5.63E-5</v>
      </c>
      <c r="E838" s="106" t="str">
        <f>TdC!G840</f>
        <v>data de MO - Permuta Grafico</v>
      </c>
    </row>
    <row r="839" spans="1:5" x14ac:dyDescent="0.15">
      <c r="A839" s="107">
        <f>TdC!C841</f>
        <v>40074</v>
      </c>
      <c r="B839" s="106">
        <f>TdC!D841</f>
        <v>2009</v>
      </c>
      <c r="C839" s="106">
        <f>TdC!E841</f>
        <v>9</v>
      </c>
      <c r="D839" s="106">
        <f>TdC!F841</f>
        <v>5.6399999999999995E-5</v>
      </c>
      <c r="E839" s="106" t="str">
        <f>TdC!G841</f>
        <v>data de MO - Permuta Grafico</v>
      </c>
    </row>
    <row r="840" spans="1:5" x14ac:dyDescent="0.15">
      <c r="A840" s="107">
        <f>TdC!C842</f>
        <v>40077</v>
      </c>
      <c r="B840" s="106">
        <f>TdC!D842</f>
        <v>2009</v>
      </c>
      <c r="C840" s="106">
        <f>TdC!E842</f>
        <v>9</v>
      </c>
      <c r="D840" s="106">
        <f>TdC!F842</f>
        <v>5.6399999999999995E-5</v>
      </c>
      <c r="E840" s="106" t="str">
        <f>TdC!G842</f>
        <v>data de MO - Permuta Grafico</v>
      </c>
    </row>
    <row r="841" spans="1:5" x14ac:dyDescent="0.15">
      <c r="A841" s="107">
        <f>TdC!C843</f>
        <v>40078</v>
      </c>
      <c r="B841" s="106">
        <f>TdC!D843</f>
        <v>2009</v>
      </c>
      <c r="C841" s="106">
        <f>TdC!E843</f>
        <v>9</v>
      </c>
      <c r="D841" s="106">
        <f>TdC!F843</f>
        <v>5.6500000000000005E-5</v>
      </c>
      <c r="E841" s="106" t="str">
        <f>TdC!G843</f>
        <v>data de MO - Permuta Grafico</v>
      </c>
    </row>
    <row r="842" spans="1:5" x14ac:dyDescent="0.15">
      <c r="A842" s="107">
        <f>TdC!C844</f>
        <v>40079</v>
      </c>
      <c r="B842" s="106">
        <f>TdC!D844</f>
        <v>2009</v>
      </c>
      <c r="C842" s="106">
        <f>TdC!E844</f>
        <v>9</v>
      </c>
      <c r="D842" s="106">
        <f>TdC!F844</f>
        <v>5.6100000000000002E-5</v>
      </c>
      <c r="E842" s="106" t="str">
        <f>TdC!G844</f>
        <v>data de MO - Permuta Grafico</v>
      </c>
    </row>
    <row r="843" spans="1:5" x14ac:dyDescent="0.15">
      <c r="A843" s="107">
        <f>TdC!C845</f>
        <v>40080</v>
      </c>
      <c r="B843" s="106">
        <f>TdC!D845</f>
        <v>2009</v>
      </c>
      <c r="C843" s="106">
        <f>TdC!E845</f>
        <v>9</v>
      </c>
      <c r="D843" s="106">
        <f>TdC!F845</f>
        <v>5.5800000000000001E-5</v>
      </c>
      <c r="E843" s="106" t="str">
        <f>TdC!G845</f>
        <v>data de MO - Permuta Grafico</v>
      </c>
    </row>
    <row r="844" spans="1:5" x14ac:dyDescent="0.15">
      <c r="A844" s="107">
        <f>TdC!C846</f>
        <v>40084</v>
      </c>
      <c r="B844" s="106">
        <f>TdC!D846</f>
        <v>2009</v>
      </c>
      <c r="C844" s="106">
        <f>TdC!E846</f>
        <v>9</v>
      </c>
      <c r="D844" s="106">
        <f>TdC!F846</f>
        <v>5.3600000000000002E-5</v>
      </c>
      <c r="E844" s="106" t="str">
        <f>TdC!G846</f>
        <v>data de MO - Permuta Grafico</v>
      </c>
    </row>
    <row r="845" spans="1:5" x14ac:dyDescent="0.15">
      <c r="A845" s="107">
        <f>TdC!C847</f>
        <v>40085</v>
      </c>
      <c r="B845" s="106">
        <f>TdC!D847</f>
        <v>2009</v>
      </c>
      <c r="C845" s="106">
        <f>TdC!E847</f>
        <v>9</v>
      </c>
      <c r="D845" s="106">
        <f>TdC!F847</f>
        <v>5.3700000000000004E-5</v>
      </c>
      <c r="E845" s="106" t="str">
        <f>TdC!G847</f>
        <v>data de MO - Permuta Grafico</v>
      </c>
    </row>
    <row r="846" spans="1:5" x14ac:dyDescent="0.15">
      <c r="A846" s="107">
        <f>TdC!C848</f>
        <v>40086</v>
      </c>
      <c r="B846" s="106">
        <f>TdC!D848</f>
        <v>2009</v>
      </c>
      <c r="C846" s="106">
        <f>TdC!E848</f>
        <v>9</v>
      </c>
      <c r="D846" s="106">
        <f>TdC!F848</f>
        <v>5.49E-5</v>
      </c>
      <c r="E846" s="106" t="str">
        <f>TdC!G848</f>
        <v>data de MO - Permuta Grafico</v>
      </c>
    </row>
    <row r="847" spans="1:5" x14ac:dyDescent="0.15">
      <c r="A847" s="107">
        <f>TdC!C849</f>
        <v>40087</v>
      </c>
      <c r="B847" s="106">
        <f>TdC!D849</f>
        <v>2009</v>
      </c>
      <c r="C847" s="106">
        <f>TdC!E849</f>
        <v>10</v>
      </c>
      <c r="D847" s="106">
        <f>TdC!F849</f>
        <v>5.5399999999999998E-5</v>
      </c>
      <c r="E847" s="106" t="str">
        <f>TdC!G849</f>
        <v>data de MO - Permuta Grafico</v>
      </c>
    </row>
    <row r="848" spans="1:5" x14ac:dyDescent="0.15">
      <c r="A848" s="107">
        <f>TdC!C850</f>
        <v>40088</v>
      </c>
      <c r="B848" s="106">
        <f>TdC!D850</f>
        <v>2009</v>
      </c>
      <c r="C848" s="106">
        <f>TdC!E850</f>
        <v>10</v>
      </c>
      <c r="D848" s="106">
        <f>TdC!F850</f>
        <v>5.5000000000000002E-5</v>
      </c>
      <c r="E848" s="106" t="str">
        <f>TdC!G850</f>
        <v>data de MO - Permuta Grafico</v>
      </c>
    </row>
    <row r="849" spans="1:5" x14ac:dyDescent="0.15">
      <c r="A849" s="107">
        <f>TdC!C851</f>
        <v>40091</v>
      </c>
      <c r="B849" s="106">
        <f>TdC!D851</f>
        <v>2009</v>
      </c>
      <c r="C849" s="106">
        <f>TdC!E851</f>
        <v>10</v>
      </c>
      <c r="D849" s="106">
        <f>TdC!F851</f>
        <v>5.63E-5</v>
      </c>
      <c r="E849" s="106" t="str">
        <f>TdC!G851</f>
        <v>data de MO - Permuta Grafico</v>
      </c>
    </row>
    <row r="850" spans="1:5" x14ac:dyDescent="0.15">
      <c r="A850" s="107">
        <f>TdC!C852</f>
        <v>40092</v>
      </c>
      <c r="B850" s="106">
        <f>TdC!D852</f>
        <v>2009</v>
      </c>
      <c r="C850" s="106">
        <f>TdC!E852</f>
        <v>10</v>
      </c>
      <c r="D850" s="106">
        <f>TdC!F852</f>
        <v>5.5000000000000002E-5</v>
      </c>
      <c r="E850" s="106" t="str">
        <f>TdC!G852</f>
        <v>data de MO - Permuta Grafico</v>
      </c>
    </row>
    <row r="851" spans="1:5" x14ac:dyDescent="0.15">
      <c r="A851" s="107">
        <f>TdC!C853</f>
        <v>40093</v>
      </c>
      <c r="B851" s="106">
        <f>TdC!D853</f>
        <v>2009</v>
      </c>
      <c r="C851" s="106">
        <f>TdC!E853</f>
        <v>10</v>
      </c>
      <c r="D851" s="106">
        <f>TdC!F853</f>
        <v>5.4800000000000004E-5</v>
      </c>
      <c r="E851" s="106" t="str">
        <f>TdC!G853</f>
        <v>data de MO - Permuta Grafico</v>
      </c>
    </row>
    <row r="852" spans="1:5" x14ac:dyDescent="0.15">
      <c r="A852" s="107">
        <f>TdC!C854</f>
        <v>40094</v>
      </c>
      <c r="B852" s="106">
        <f>TdC!D854</f>
        <v>2009</v>
      </c>
      <c r="C852" s="106">
        <f>TdC!E854</f>
        <v>10</v>
      </c>
      <c r="D852" s="106">
        <f>TdC!F854</f>
        <v>5.3000000000000001E-5</v>
      </c>
      <c r="E852" s="106" t="str">
        <f>TdC!G854</f>
        <v>data de MO - Permuta Grafico</v>
      </c>
    </row>
    <row r="853" spans="1:5" x14ac:dyDescent="0.15">
      <c r="A853" s="107">
        <f>TdC!C855</f>
        <v>40095</v>
      </c>
      <c r="B853" s="106">
        <f>TdC!D855</f>
        <v>2009</v>
      </c>
      <c r="C853" s="106">
        <f>TdC!E855</f>
        <v>10</v>
      </c>
      <c r="D853" s="106">
        <f>TdC!F855</f>
        <v>5.3600000000000002E-5</v>
      </c>
      <c r="E853" s="106" t="str">
        <f>TdC!G855</f>
        <v>data de MO - Permuta Grafico</v>
      </c>
    </row>
    <row r="854" spans="1:5" x14ac:dyDescent="0.15">
      <c r="A854" s="107">
        <f>TdC!C856</f>
        <v>40099</v>
      </c>
      <c r="B854" s="106">
        <f>TdC!D856</f>
        <v>2009</v>
      </c>
      <c r="C854" s="106">
        <f>TdC!E856</f>
        <v>10</v>
      </c>
      <c r="D854" s="106">
        <f>TdC!F856</f>
        <v>5.2199999999999995E-5</v>
      </c>
      <c r="E854" s="106" t="str">
        <f>TdC!G856</f>
        <v>data de MO - Permuta Grafico</v>
      </c>
    </row>
    <row r="855" spans="1:5" x14ac:dyDescent="0.15">
      <c r="A855" s="107">
        <f>TdC!C857</f>
        <v>40100</v>
      </c>
      <c r="B855" s="106">
        <f>TdC!D857</f>
        <v>2009</v>
      </c>
      <c r="C855" s="106">
        <f>TdC!E857</f>
        <v>10</v>
      </c>
      <c r="D855" s="106">
        <f>TdC!F857</f>
        <v>4.9199999999999997E-5</v>
      </c>
      <c r="E855" s="106" t="str">
        <f>TdC!G857</f>
        <v>data de MO - Permuta Grafico</v>
      </c>
    </row>
    <row r="856" spans="1:5" x14ac:dyDescent="0.15">
      <c r="A856" s="107">
        <f>TdC!C858</f>
        <v>40101</v>
      </c>
      <c r="B856" s="106">
        <f>TdC!D858</f>
        <v>2009</v>
      </c>
      <c r="C856" s="106">
        <f>TdC!E858</f>
        <v>10</v>
      </c>
      <c r="D856" s="106">
        <f>TdC!F858</f>
        <v>4.9699999999999995E-5</v>
      </c>
      <c r="E856" s="106" t="str">
        <f>TdC!G858</f>
        <v>data de MO - Permuta Grafico</v>
      </c>
    </row>
    <row r="857" spans="1:5" x14ac:dyDescent="0.15">
      <c r="A857" s="107">
        <f>TdC!C859</f>
        <v>40102</v>
      </c>
      <c r="B857" s="106">
        <f>TdC!D859</f>
        <v>2009</v>
      </c>
      <c r="C857" s="106">
        <f>TdC!E859</f>
        <v>10</v>
      </c>
      <c r="D857" s="106">
        <f>TdC!F859</f>
        <v>4.9299999999999999E-5</v>
      </c>
      <c r="E857" s="106" t="str">
        <f>TdC!G859</f>
        <v>data de MO - Permuta Grafico</v>
      </c>
    </row>
    <row r="858" spans="1:5" x14ac:dyDescent="0.15">
      <c r="A858" s="107">
        <f>TdC!C860</f>
        <v>40105</v>
      </c>
      <c r="B858" s="106">
        <f>TdC!D860</f>
        <v>2009</v>
      </c>
      <c r="C858" s="106">
        <f>TdC!E860</f>
        <v>10</v>
      </c>
      <c r="D858" s="106">
        <f>TdC!F860</f>
        <v>5.2000000000000004E-5</v>
      </c>
      <c r="E858" s="106" t="str">
        <f>TdC!G860</f>
        <v>data de MO - Permuta Grafico</v>
      </c>
    </row>
    <row r="859" spans="1:5" x14ac:dyDescent="0.15">
      <c r="A859" s="107">
        <f>TdC!C861</f>
        <v>40106</v>
      </c>
      <c r="B859" s="106">
        <f>TdC!D861</f>
        <v>2009</v>
      </c>
      <c r="C859" s="106">
        <f>TdC!E861</f>
        <v>10</v>
      </c>
      <c r="D859" s="106">
        <f>TdC!F861</f>
        <v>5.1500000000000005E-5</v>
      </c>
      <c r="E859" s="106" t="str">
        <f>TdC!G861</f>
        <v>data de MO - Permuta Grafico</v>
      </c>
    </row>
    <row r="860" spans="1:5" x14ac:dyDescent="0.15">
      <c r="A860" s="107">
        <f>TdC!C862</f>
        <v>40107</v>
      </c>
      <c r="B860" s="106">
        <f>TdC!D862</f>
        <v>2009</v>
      </c>
      <c r="C860" s="106">
        <f>TdC!E862</f>
        <v>10</v>
      </c>
      <c r="D860" s="106">
        <f>TdC!F862</f>
        <v>5.1399999999999996E-5</v>
      </c>
      <c r="E860" s="106" t="str">
        <f>TdC!G862</f>
        <v>data de MO - Permuta Grafico</v>
      </c>
    </row>
    <row r="861" spans="1:5" x14ac:dyDescent="0.15">
      <c r="A861" s="107">
        <f>TdC!C863</f>
        <v>40108</v>
      </c>
      <c r="B861" s="106">
        <f>TdC!D863</f>
        <v>2009</v>
      </c>
      <c r="C861" s="106">
        <f>TdC!E863</f>
        <v>10</v>
      </c>
      <c r="D861" s="106">
        <f>TdC!F863</f>
        <v>5.1500000000000005E-5</v>
      </c>
      <c r="E861" s="106" t="str">
        <f>TdC!G863</f>
        <v>data de MO - Permuta Grafico</v>
      </c>
    </row>
    <row r="862" spans="1:5" x14ac:dyDescent="0.15">
      <c r="A862" s="107">
        <f>TdC!C864</f>
        <v>40109</v>
      </c>
      <c r="B862" s="106">
        <f>TdC!D864</f>
        <v>2009</v>
      </c>
      <c r="C862" s="106">
        <f>TdC!E864</f>
        <v>10</v>
      </c>
      <c r="D862" s="106">
        <f>TdC!F864</f>
        <v>5.2000000000000004E-5</v>
      </c>
      <c r="E862" s="106" t="str">
        <f>TdC!G864</f>
        <v>data de MO - Permuta Grafico</v>
      </c>
    </row>
    <row r="863" spans="1:5" x14ac:dyDescent="0.15">
      <c r="A863" s="107">
        <f>TdC!C865</f>
        <v>40112</v>
      </c>
      <c r="B863" s="106">
        <f>TdC!D865</f>
        <v>2009</v>
      </c>
      <c r="C863" s="106">
        <f>TdC!E865</f>
        <v>10</v>
      </c>
      <c r="D863" s="106">
        <f>TdC!F865</f>
        <v>5.24E-5</v>
      </c>
      <c r="E863" s="106" t="str">
        <f>TdC!G865</f>
        <v>data de MO - Permuta Grafico</v>
      </c>
    </row>
    <row r="864" spans="1:5" x14ac:dyDescent="0.15">
      <c r="A864" s="107">
        <f>TdC!C866</f>
        <v>40113</v>
      </c>
      <c r="B864" s="106">
        <f>TdC!D866</f>
        <v>2009</v>
      </c>
      <c r="C864" s="106">
        <f>TdC!E866</f>
        <v>10</v>
      </c>
      <c r="D864" s="106">
        <f>TdC!F866</f>
        <v>5.1699999999999996E-5</v>
      </c>
      <c r="E864" s="106" t="str">
        <f>TdC!G866</f>
        <v>data de MO - Permuta Grafico</v>
      </c>
    </row>
    <row r="865" spans="1:5" x14ac:dyDescent="0.15">
      <c r="A865" s="107">
        <f>TdC!C867</f>
        <v>40114</v>
      </c>
      <c r="B865" s="106">
        <f>TdC!D867</f>
        <v>2009</v>
      </c>
      <c r="C865" s="106">
        <f>TdC!E867</f>
        <v>10</v>
      </c>
      <c r="D865" s="106">
        <f>TdC!F867</f>
        <v>5.2099999999999999E-5</v>
      </c>
      <c r="E865" s="106" t="str">
        <f>TdC!G867</f>
        <v>data de MO - Permuta Grafico</v>
      </c>
    </row>
    <row r="866" spans="1:5" x14ac:dyDescent="0.15">
      <c r="A866" s="107">
        <f>TdC!C868</f>
        <v>40115</v>
      </c>
      <c r="B866" s="106">
        <f>TdC!D868</f>
        <v>2009</v>
      </c>
      <c r="C866" s="106">
        <f>TdC!E868</f>
        <v>10</v>
      </c>
      <c r="D866" s="106">
        <f>TdC!F868</f>
        <v>5.24E-5</v>
      </c>
      <c r="E866" s="106" t="str">
        <f>TdC!G868</f>
        <v>data de MO - Permuta Grafico</v>
      </c>
    </row>
    <row r="867" spans="1:5" x14ac:dyDescent="0.15">
      <c r="A867" s="107">
        <f>TdC!C869</f>
        <v>40116</v>
      </c>
      <c r="B867" s="106">
        <f>TdC!D869</f>
        <v>2009</v>
      </c>
      <c r="C867" s="106">
        <f>TdC!E869</f>
        <v>10</v>
      </c>
      <c r="D867" s="106">
        <f>TdC!F869</f>
        <v>5.2800000000000003E-5</v>
      </c>
      <c r="E867" s="106" t="str">
        <f>TdC!G869</f>
        <v>data de MO - Permuta Grafico</v>
      </c>
    </row>
    <row r="868" spans="1:5" x14ac:dyDescent="0.15">
      <c r="A868" s="107">
        <f>TdC!C870</f>
        <v>40119</v>
      </c>
      <c r="B868" s="106">
        <f>TdC!D870</f>
        <v>2009</v>
      </c>
      <c r="C868" s="106">
        <f>TdC!E870</f>
        <v>11</v>
      </c>
      <c r="D868" s="106">
        <f>TdC!F870</f>
        <v>5.4000000000000005E-5</v>
      </c>
      <c r="E868" s="106" t="str">
        <f>TdC!G870</f>
        <v>data de MO - Permuta Grafico</v>
      </c>
    </row>
    <row r="869" spans="1:5" x14ac:dyDescent="0.15">
      <c r="A869" s="107">
        <f>TdC!C871</f>
        <v>40120</v>
      </c>
      <c r="B869" s="106">
        <f>TdC!D871</f>
        <v>2009</v>
      </c>
      <c r="C869" s="106">
        <f>TdC!E871</f>
        <v>11</v>
      </c>
      <c r="D869" s="106">
        <f>TdC!F871</f>
        <v>5.6100000000000002E-5</v>
      </c>
      <c r="E869" s="106" t="str">
        <f>TdC!G871</f>
        <v>data de MO - Permuta Grafico</v>
      </c>
    </row>
    <row r="870" spans="1:5" x14ac:dyDescent="0.15">
      <c r="A870" s="107">
        <f>TdC!C872</f>
        <v>40121</v>
      </c>
      <c r="B870" s="106">
        <f>TdC!D872</f>
        <v>2009</v>
      </c>
      <c r="C870" s="106">
        <f>TdC!E872</f>
        <v>11</v>
      </c>
      <c r="D870" s="106">
        <f>TdC!F872</f>
        <v>5.6200000000000004E-5</v>
      </c>
      <c r="E870" s="106" t="str">
        <f>TdC!G872</f>
        <v>data de MO - Permuta Grafico</v>
      </c>
    </row>
    <row r="871" spans="1:5" x14ac:dyDescent="0.15">
      <c r="A871" s="107">
        <f>TdC!C873</f>
        <v>40122</v>
      </c>
      <c r="B871" s="106">
        <f>TdC!D873</f>
        <v>2009</v>
      </c>
      <c r="C871" s="106">
        <f>TdC!E873</f>
        <v>11</v>
      </c>
      <c r="D871" s="106">
        <f>TdC!F873</f>
        <v>5.5099999999999998E-5</v>
      </c>
      <c r="E871" s="106" t="str">
        <f>TdC!G873</f>
        <v>data de MO - Permuta Grafico</v>
      </c>
    </row>
    <row r="872" spans="1:5" x14ac:dyDescent="0.15">
      <c r="A872" s="107">
        <f>TdC!C874</f>
        <v>40123</v>
      </c>
      <c r="B872" s="106">
        <f>TdC!D874</f>
        <v>2009</v>
      </c>
      <c r="C872" s="106">
        <f>TdC!E874</f>
        <v>11</v>
      </c>
      <c r="D872" s="106">
        <f>TdC!F874</f>
        <v>5.3099999999999996E-5</v>
      </c>
      <c r="E872" s="106" t="str">
        <f>TdC!G874</f>
        <v>data de MO - Permuta Grafico</v>
      </c>
    </row>
    <row r="873" spans="1:5" x14ac:dyDescent="0.15">
      <c r="A873" s="107">
        <f>TdC!C875</f>
        <v>40126</v>
      </c>
      <c r="B873" s="106">
        <f>TdC!D875</f>
        <v>2009</v>
      </c>
      <c r="C873" s="106">
        <f>TdC!E875</f>
        <v>11</v>
      </c>
      <c r="D873" s="106">
        <f>TdC!F875</f>
        <v>5.3099999999999996E-5</v>
      </c>
      <c r="E873" s="106" t="str">
        <f>TdC!G875</f>
        <v>data de MO - Permuta Grafico</v>
      </c>
    </row>
    <row r="874" spans="1:5" x14ac:dyDescent="0.15">
      <c r="A874" s="107">
        <f>TdC!C876</f>
        <v>40127</v>
      </c>
      <c r="B874" s="106">
        <f>TdC!D876</f>
        <v>2009</v>
      </c>
      <c r="C874" s="106">
        <f>TdC!E876</f>
        <v>11</v>
      </c>
      <c r="D874" s="106">
        <f>TdC!F876</f>
        <v>5.3200000000000006E-5</v>
      </c>
      <c r="E874" s="106" t="str">
        <f>TdC!G876</f>
        <v>data de MO - Permuta Grafico</v>
      </c>
    </row>
    <row r="875" spans="1:5" x14ac:dyDescent="0.15">
      <c r="A875" s="107">
        <f>TdC!C877</f>
        <v>40128</v>
      </c>
      <c r="B875" s="106">
        <f>TdC!D877</f>
        <v>2009</v>
      </c>
      <c r="C875" s="106">
        <f>TdC!E877</f>
        <v>11</v>
      </c>
      <c r="D875" s="106">
        <f>TdC!F877</f>
        <v>5.3200000000000006E-5</v>
      </c>
      <c r="E875" s="106" t="str">
        <f>TdC!G877</f>
        <v>data de MO - Permuta Grafico</v>
      </c>
    </row>
    <row r="876" spans="1:5" x14ac:dyDescent="0.15">
      <c r="A876" s="107">
        <f>TdC!C878</f>
        <v>40129</v>
      </c>
      <c r="B876" s="106">
        <f>TdC!D878</f>
        <v>2009</v>
      </c>
      <c r="C876" s="106">
        <f>TdC!E878</f>
        <v>11</v>
      </c>
      <c r="D876" s="106">
        <f>TdC!F878</f>
        <v>5.4400000000000001E-5</v>
      </c>
      <c r="E876" s="106" t="str">
        <f>TdC!G878</f>
        <v>data de MO - Permuta Grafico</v>
      </c>
    </row>
    <row r="877" spans="1:5" x14ac:dyDescent="0.15">
      <c r="A877" s="107">
        <f>TdC!C879</f>
        <v>40130</v>
      </c>
      <c r="B877" s="106">
        <f>TdC!D879</f>
        <v>2009</v>
      </c>
      <c r="C877" s="106">
        <f>TdC!E879</f>
        <v>11</v>
      </c>
      <c r="D877" s="106">
        <f>TdC!F879</f>
        <v>5.4500000000000003E-5</v>
      </c>
      <c r="E877" s="106" t="str">
        <f>TdC!G879</f>
        <v>data de MO - Permuta Grafico</v>
      </c>
    </row>
    <row r="878" spans="1:5" x14ac:dyDescent="0.15">
      <c r="A878" s="107">
        <f>TdC!C880</f>
        <v>40133</v>
      </c>
      <c r="B878" s="106">
        <f>TdC!D880</f>
        <v>2009</v>
      </c>
      <c r="C878" s="106">
        <f>TdC!E880</f>
        <v>11</v>
      </c>
      <c r="D878" s="106">
        <f>TdC!F880</f>
        <v>5.4199999999999996E-5</v>
      </c>
      <c r="E878" s="106" t="str">
        <f>TdC!G880</f>
        <v>data de MO - Permuta Grafico</v>
      </c>
    </row>
    <row r="879" spans="1:5" x14ac:dyDescent="0.15">
      <c r="A879" s="107">
        <f>TdC!C881</f>
        <v>40134</v>
      </c>
      <c r="B879" s="106">
        <f>TdC!D881</f>
        <v>2009</v>
      </c>
      <c r="C879" s="106">
        <f>TdC!E881</f>
        <v>11</v>
      </c>
      <c r="D879" s="106">
        <f>TdC!F881</f>
        <v>5.3499999999999999E-5</v>
      </c>
      <c r="E879" s="106" t="str">
        <f>TdC!G881</f>
        <v>data de MO - Permuta Grafico</v>
      </c>
    </row>
    <row r="880" spans="1:5" x14ac:dyDescent="0.15">
      <c r="A880" s="107">
        <f>TdC!C882</f>
        <v>40135</v>
      </c>
      <c r="B880" s="106">
        <f>TdC!D882</f>
        <v>2009</v>
      </c>
      <c r="C880" s="106">
        <f>TdC!E882</f>
        <v>11</v>
      </c>
      <c r="D880" s="106">
        <f>TdC!F882</f>
        <v>5.3300000000000001E-5</v>
      </c>
      <c r="E880" s="106" t="str">
        <f>TdC!G882</f>
        <v>data de MO - Permuta Grafico</v>
      </c>
    </row>
    <row r="881" spans="1:5" x14ac:dyDescent="0.15">
      <c r="A881" s="107">
        <f>TdC!C883</f>
        <v>40136</v>
      </c>
      <c r="B881" s="106">
        <f>TdC!D883</f>
        <v>2009</v>
      </c>
      <c r="C881" s="106">
        <f>TdC!E883</f>
        <v>11</v>
      </c>
      <c r="D881" s="106">
        <f>TdC!F883</f>
        <v>5.3200000000000006E-5</v>
      </c>
      <c r="E881" s="106" t="str">
        <f>TdC!G883</f>
        <v>data de MO - Permuta Grafico</v>
      </c>
    </row>
    <row r="882" spans="1:5" x14ac:dyDescent="0.15">
      <c r="A882" s="107">
        <f>TdC!C884</f>
        <v>40137</v>
      </c>
      <c r="B882" s="106">
        <f>TdC!D884</f>
        <v>2009</v>
      </c>
      <c r="C882" s="106">
        <f>TdC!E884</f>
        <v>11</v>
      </c>
      <c r="D882" s="106">
        <f>TdC!F884</f>
        <v>5.4299999999999998E-5</v>
      </c>
      <c r="E882" s="106" t="str">
        <f>TdC!G884</f>
        <v>data de MO - Permuta Grafico</v>
      </c>
    </row>
    <row r="883" spans="1:5" x14ac:dyDescent="0.15">
      <c r="A883" s="107">
        <f>TdC!C885</f>
        <v>40140</v>
      </c>
      <c r="B883" s="106">
        <f>TdC!D885</f>
        <v>2009</v>
      </c>
      <c r="C883" s="106">
        <f>TdC!E885</f>
        <v>11</v>
      </c>
      <c r="D883" s="106">
        <f>TdC!F885</f>
        <v>5.3600000000000002E-5</v>
      </c>
      <c r="E883" s="106" t="str">
        <f>TdC!G885</f>
        <v>data de MO - Permuta Grafico</v>
      </c>
    </row>
    <row r="884" spans="1:5" x14ac:dyDescent="0.15">
      <c r="A884" s="107">
        <f>TdC!C886</f>
        <v>40141</v>
      </c>
      <c r="B884" s="106">
        <f>TdC!D886</f>
        <v>2009</v>
      </c>
      <c r="C884" s="106">
        <f>TdC!E886</f>
        <v>11</v>
      </c>
      <c r="D884" s="106">
        <f>TdC!F886</f>
        <v>5.3600000000000002E-5</v>
      </c>
      <c r="E884" s="106" t="str">
        <f>TdC!G886</f>
        <v>data de MO - Permuta Grafico</v>
      </c>
    </row>
    <row r="885" spans="1:5" x14ac:dyDescent="0.15">
      <c r="A885" s="107">
        <f>TdC!C887</f>
        <v>40142</v>
      </c>
      <c r="B885" s="106">
        <f>TdC!D887</f>
        <v>2009</v>
      </c>
      <c r="C885" s="106">
        <f>TdC!E887</f>
        <v>11</v>
      </c>
      <c r="D885" s="106">
        <f>TdC!F887</f>
        <v>5.41E-5</v>
      </c>
      <c r="E885" s="106" t="str">
        <f>TdC!G887</f>
        <v>data de MO - Permuta Grafico</v>
      </c>
    </row>
    <row r="886" spans="1:5" x14ac:dyDescent="0.15">
      <c r="A886" s="107">
        <f>TdC!C888</f>
        <v>40143</v>
      </c>
      <c r="B886" s="106">
        <f>TdC!D888</f>
        <v>2009</v>
      </c>
      <c r="C886" s="106">
        <f>TdC!E888</f>
        <v>11</v>
      </c>
      <c r="D886" s="106">
        <f>TdC!F888</f>
        <v>5.4299999999999998E-5</v>
      </c>
      <c r="E886" s="106" t="str">
        <f>TdC!G888</f>
        <v>data de MO - Permuta Grafico</v>
      </c>
    </row>
    <row r="887" spans="1:5" x14ac:dyDescent="0.15">
      <c r="A887" s="107">
        <f>TdC!C889</f>
        <v>40144</v>
      </c>
      <c r="B887" s="106">
        <f>TdC!D889</f>
        <v>2009</v>
      </c>
      <c r="C887" s="106">
        <f>TdC!E889</f>
        <v>11</v>
      </c>
      <c r="D887" s="106">
        <f>TdC!F889</f>
        <v>5.41E-5</v>
      </c>
      <c r="E887" s="106" t="str">
        <f>TdC!G889</f>
        <v>data de MO - Permuta Grafico</v>
      </c>
    </row>
    <row r="888" spans="1:5" x14ac:dyDescent="0.15">
      <c r="A888" s="107">
        <f>TdC!C890</f>
        <v>40147</v>
      </c>
      <c r="B888" s="106">
        <f>TdC!D890</f>
        <v>2009</v>
      </c>
      <c r="C888" s="106">
        <f>TdC!E890</f>
        <v>11</v>
      </c>
      <c r="D888" s="106">
        <f>TdC!F890</f>
        <v>5.5199999999999993E-5</v>
      </c>
      <c r="E888" s="106" t="str">
        <f>TdC!G890</f>
        <v>data de MO - Permuta Grafico</v>
      </c>
    </row>
    <row r="889" spans="1:5" x14ac:dyDescent="0.15">
      <c r="A889" s="107">
        <f>TdC!C891</f>
        <v>40148</v>
      </c>
      <c r="B889" s="106">
        <f>TdC!D891</f>
        <v>2009</v>
      </c>
      <c r="C889" s="106">
        <f>TdC!E891</f>
        <v>12</v>
      </c>
      <c r="D889" s="106">
        <f>TdC!F891</f>
        <v>5.6700000000000003E-5</v>
      </c>
      <c r="E889" s="106" t="str">
        <f>TdC!G891</f>
        <v>data de MO - Permuta Grafico</v>
      </c>
    </row>
    <row r="890" spans="1:5" x14ac:dyDescent="0.15">
      <c r="A890" s="107">
        <f>TdC!C892</f>
        <v>40149</v>
      </c>
      <c r="B890" s="106">
        <f>TdC!D892</f>
        <v>2009</v>
      </c>
      <c r="C890" s="106">
        <f>TdC!E892</f>
        <v>12</v>
      </c>
      <c r="D890" s="106">
        <f>TdC!F892</f>
        <v>5.66E-5</v>
      </c>
      <c r="E890" s="106" t="str">
        <f>TdC!G892</f>
        <v>data de MO - Permuta Grafico</v>
      </c>
    </row>
    <row r="891" spans="1:5" x14ac:dyDescent="0.15">
      <c r="A891" s="107">
        <f>TdC!C893</f>
        <v>40150</v>
      </c>
      <c r="B891" s="106">
        <f>TdC!D893</f>
        <v>2009</v>
      </c>
      <c r="C891" s="106">
        <f>TdC!E893</f>
        <v>12</v>
      </c>
      <c r="D891" s="106">
        <f>TdC!F893</f>
        <v>6.1299999999999999E-5</v>
      </c>
      <c r="E891" s="106" t="str">
        <f>TdC!G893</f>
        <v>data de MO - Permuta Grafico</v>
      </c>
    </row>
    <row r="892" spans="1:5" x14ac:dyDescent="0.15">
      <c r="A892" s="107">
        <f>TdC!C894</f>
        <v>40151</v>
      </c>
      <c r="B892" s="106">
        <f>TdC!D894</f>
        <v>2009</v>
      </c>
      <c r="C892" s="106">
        <f>TdC!E894</f>
        <v>12</v>
      </c>
      <c r="D892" s="106">
        <f>TdC!F894</f>
        <v>5.91E-5</v>
      </c>
      <c r="E892" s="106" t="str">
        <f>TdC!G894</f>
        <v>data de MO - Permuta Grafico</v>
      </c>
    </row>
    <row r="893" spans="1:5" x14ac:dyDescent="0.15">
      <c r="A893" s="107">
        <f>TdC!C895</f>
        <v>40155</v>
      </c>
      <c r="B893" s="106">
        <f>TdC!D895</f>
        <v>2009</v>
      </c>
      <c r="C893" s="106">
        <f>TdC!E895</f>
        <v>12</v>
      </c>
      <c r="D893" s="106">
        <f>TdC!F895</f>
        <v>5.8799999999999999E-5</v>
      </c>
      <c r="E893" s="106" t="str">
        <f>TdC!G895</f>
        <v>data de MO - Permuta Grafico</v>
      </c>
    </row>
    <row r="894" spans="1:5" x14ac:dyDescent="0.15">
      <c r="A894" s="107">
        <f>TdC!C896</f>
        <v>40156</v>
      </c>
      <c r="B894" s="106">
        <f>TdC!D896</f>
        <v>2009</v>
      </c>
      <c r="C894" s="106">
        <f>TdC!E896</f>
        <v>12</v>
      </c>
      <c r="D894" s="106">
        <f>TdC!F896</f>
        <v>5.7399999999999999E-5</v>
      </c>
      <c r="E894" s="106" t="str">
        <f>TdC!G896</f>
        <v>data de MO - Permuta Grafico</v>
      </c>
    </row>
    <row r="895" spans="1:5" x14ac:dyDescent="0.15">
      <c r="A895" s="107">
        <f>TdC!C897</f>
        <v>40157</v>
      </c>
      <c r="B895" s="106">
        <f>TdC!D897</f>
        <v>2009</v>
      </c>
      <c r="C895" s="106">
        <f>TdC!E897</f>
        <v>12</v>
      </c>
      <c r="D895" s="106">
        <f>TdC!F897</f>
        <v>5.7199999999999994E-5</v>
      </c>
      <c r="E895" s="106" t="str">
        <f>TdC!G897</f>
        <v>data de MO - Permuta Grafico</v>
      </c>
    </row>
    <row r="896" spans="1:5" x14ac:dyDescent="0.15">
      <c r="A896" s="107">
        <f>TdC!C898</f>
        <v>40158</v>
      </c>
      <c r="B896" s="106">
        <f>TdC!D898</f>
        <v>2009</v>
      </c>
      <c r="C896" s="106">
        <f>TdC!E898</f>
        <v>12</v>
      </c>
      <c r="D896" s="106">
        <f>TdC!F898</f>
        <v>5.8899999999999995E-5</v>
      </c>
      <c r="E896" s="106" t="str">
        <f>TdC!G898</f>
        <v>data de MO - Permuta Grafico</v>
      </c>
    </row>
    <row r="897" spans="1:5" x14ac:dyDescent="0.15">
      <c r="A897" s="107">
        <f>TdC!C899</f>
        <v>40161</v>
      </c>
      <c r="B897" s="106">
        <f>TdC!D899</f>
        <v>2009</v>
      </c>
      <c r="C897" s="106">
        <f>TdC!E899</f>
        <v>12</v>
      </c>
      <c r="D897" s="106">
        <f>TdC!F899</f>
        <v>5.9299999999999998E-5</v>
      </c>
      <c r="E897" s="106" t="str">
        <f>TdC!G899</f>
        <v>data de MO - Permuta Grafico</v>
      </c>
    </row>
    <row r="898" spans="1:5" x14ac:dyDescent="0.15">
      <c r="A898" s="107">
        <f>TdC!C900</f>
        <v>40162</v>
      </c>
      <c r="B898" s="106">
        <f>TdC!D900</f>
        <v>2009</v>
      </c>
      <c r="C898" s="106">
        <f>TdC!E900</f>
        <v>12</v>
      </c>
      <c r="D898" s="106">
        <f>TdC!F900</f>
        <v>5.91E-5</v>
      </c>
      <c r="E898" s="106" t="str">
        <f>TdC!G900</f>
        <v>data de MO - Permuta Grafico</v>
      </c>
    </row>
    <row r="899" spans="1:5" x14ac:dyDescent="0.15">
      <c r="A899" s="107">
        <f>TdC!C901</f>
        <v>40163</v>
      </c>
      <c r="B899" s="106">
        <f>TdC!D901</f>
        <v>2009</v>
      </c>
      <c r="C899" s="106">
        <f>TdC!E901</f>
        <v>12</v>
      </c>
      <c r="D899" s="106">
        <f>TdC!F901</f>
        <v>5.8600000000000001E-5</v>
      </c>
      <c r="E899" s="106" t="str">
        <f>TdC!G901</f>
        <v>data de MO - Permuta Grafico</v>
      </c>
    </row>
    <row r="900" spans="1:5" x14ac:dyDescent="0.15">
      <c r="A900" s="107">
        <f>TdC!C902</f>
        <v>40164</v>
      </c>
      <c r="B900" s="106">
        <f>TdC!D902</f>
        <v>2009</v>
      </c>
      <c r="C900" s="106">
        <f>TdC!E902</f>
        <v>12</v>
      </c>
      <c r="D900" s="106">
        <f>TdC!F902</f>
        <v>5.8799999999999999E-5</v>
      </c>
      <c r="E900" s="106" t="str">
        <f>TdC!G902</f>
        <v>data de MO - Permuta Grafico</v>
      </c>
    </row>
    <row r="901" spans="1:5" x14ac:dyDescent="0.15">
      <c r="A901" s="107">
        <f>TdC!C903</f>
        <v>40165</v>
      </c>
      <c r="B901" s="106">
        <f>TdC!D903</f>
        <v>2009</v>
      </c>
      <c r="C901" s="106">
        <f>TdC!E903</f>
        <v>12</v>
      </c>
      <c r="D901" s="106">
        <f>TdC!F903</f>
        <v>5.8799999999999999E-5</v>
      </c>
      <c r="E901" s="106" t="str">
        <f>TdC!G903</f>
        <v>data de MO - Permuta Grafico</v>
      </c>
    </row>
    <row r="902" spans="1:5" x14ac:dyDescent="0.15">
      <c r="A902" s="107">
        <f>TdC!C904</f>
        <v>40168</v>
      </c>
      <c r="B902" s="106">
        <f>TdC!D904</f>
        <v>2009</v>
      </c>
      <c r="C902" s="106">
        <f>TdC!E904</f>
        <v>12</v>
      </c>
      <c r="D902" s="106">
        <f>TdC!F904</f>
        <v>5.8600000000000001E-5</v>
      </c>
      <c r="E902" s="106" t="str">
        <f>TdC!G904</f>
        <v>data de MO - Permuta Grafico</v>
      </c>
    </row>
    <row r="903" spans="1:5" x14ac:dyDescent="0.15">
      <c r="A903" s="107">
        <f>TdC!C905</f>
        <v>40169</v>
      </c>
      <c r="B903" s="106">
        <f>TdC!D905</f>
        <v>2009</v>
      </c>
      <c r="C903" s="106">
        <f>TdC!E905</f>
        <v>12</v>
      </c>
      <c r="D903" s="106">
        <f>TdC!F905</f>
        <v>5.8499999999999999E-5</v>
      </c>
      <c r="E903" s="106" t="str">
        <f>TdC!G905</f>
        <v>data de MO - Permuta Grafico</v>
      </c>
    </row>
    <row r="904" spans="1:5" x14ac:dyDescent="0.15">
      <c r="A904" s="107">
        <f>TdC!C906</f>
        <v>40170</v>
      </c>
      <c r="B904" s="106">
        <f>TdC!D906</f>
        <v>2009</v>
      </c>
      <c r="C904" s="106">
        <f>TdC!E906</f>
        <v>12</v>
      </c>
      <c r="D904" s="106">
        <f>TdC!F906</f>
        <v>5.8899999999999995E-5</v>
      </c>
      <c r="E904" s="106" t="str">
        <f>TdC!G906</f>
        <v>data de MO - Permuta Grafico</v>
      </c>
    </row>
    <row r="905" spans="1:5" x14ac:dyDescent="0.15">
      <c r="A905" s="107">
        <f>TdC!C907</f>
        <v>40171</v>
      </c>
      <c r="B905" s="106">
        <f>TdC!D907</f>
        <v>2009</v>
      </c>
      <c r="C905" s="106">
        <f>TdC!E907</f>
        <v>12</v>
      </c>
      <c r="D905" s="106">
        <f>TdC!F907</f>
        <v>5.9349999999999997E-10</v>
      </c>
      <c r="E905" s="106" t="str">
        <f>TdC!G907</f>
        <v>data de MO - Permuta Grafico</v>
      </c>
    </row>
    <row r="906" spans="1:5" x14ac:dyDescent="0.15">
      <c r="A906" s="107">
        <f>TdC!C908</f>
        <v>40175</v>
      </c>
      <c r="B906" s="106">
        <f>TdC!D908</f>
        <v>2009</v>
      </c>
      <c r="C906" s="106">
        <f>TdC!E908</f>
        <v>12</v>
      </c>
      <c r="D906" s="106">
        <f>TdC!F908</f>
        <v>5.9800000000000003E-5</v>
      </c>
      <c r="E906" s="106" t="str">
        <f>TdC!G908</f>
        <v>data de MO - Permuta Grafico</v>
      </c>
    </row>
    <row r="907" spans="1:5" x14ac:dyDescent="0.15">
      <c r="A907" s="107">
        <f>TdC!C909</f>
        <v>40176</v>
      </c>
      <c r="B907" s="106">
        <f>TdC!D909</f>
        <v>2009</v>
      </c>
      <c r="C907" s="106">
        <f>TdC!E909</f>
        <v>12</v>
      </c>
      <c r="D907" s="106">
        <f>TdC!F909</f>
        <v>5.9500000000000003E-5</v>
      </c>
      <c r="E907" s="106" t="str">
        <f>TdC!G909</f>
        <v>data de MO - Permuta Grafico</v>
      </c>
    </row>
    <row r="908" spans="1:5" x14ac:dyDescent="0.15">
      <c r="A908" s="107">
        <f>TdC!C910</f>
        <v>40177</v>
      </c>
      <c r="B908" s="106">
        <f>TdC!D910</f>
        <v>2009</v>
      </c>
      <c r="C908" s="106">
        <f>TdC!E910</f>
        <v>12</v>
      </c>
      <c r="D908" s="106">
        <f>TdC!F910</f>
        <v>5.9699999999999994E-5</v>
      </c>
      <c r="E908" s="106" t="str">
        <f>TdC!G910</f>
        <v>data de MO - Permuta Grafico</v>
      </c>
    </row>
    <row r="909" spans="1:5" x14ac:dyDescent="0.15">
      <c r="A909" s="107">
        <f>TdC!C911</f>
        <v>40178</v>
      </c>
      <c r="B909" s="106">
        <f>TdC!D911</f>
        <v>2009</v>
      </c>
      <c r="C909" s="106">
        <f>TdC!E911</f>
        <v>12</v>
      </c>
      <c r="D909" s="106">
        <f>TdC!F911</f>
        <v>6.0349999999999996E-5</v>
      </c>
      <c r="E909" s="106" t="str">
        <f>TdC!G911</f>
        <v>data de MO - Permuta Grafico</v>
      </c>
    </row>
    <row r="910" spans="1:5" x14ac:dyDescent="0.15">
      <c r="A910" s="107">
        <f>TdC!C912</f>
        <v>40183</v>
      </c>
      <c r="B910" s="106">
        <f>TdC!D912</f>
        <v>2010</v>
      </c>
      <c r="C910" s="106">
        <f>TdC!E912</f>
        <v>1</v>
      </c>
      <c r="D910" s="106">
        <f>TdC!F912</f>
        <v>6.0999999999999999E-5</v>
      </c>
      <c r="E910" s="106" t="str">
        <f>TdC!G912</f>
        <v>data de MO - Permuta Grafico</v>
      </c>
    </row>
    <row r="911" spans="1:5" x14ac:dyDescent="0.15">
      <c r="A911" s="107">
        <f>TdC!C913</f>
        <v>40184</v>
      </c>
      <c r="B911" s="106">
        <f>TdC!D913</f>
        <v>2010</v>
      </c>
      <c r="C911" s="106">
        <f>TdC!E913</f>
        <v>1</v>
      </c>
      <c r="D911" s="106">
        <f>TdC!F913</f>
        <v>6.0999999999999999E-5</v>
      </c>
      <c r="E911" s="106" t="str">
        <f>TdC!G913</f>
        <v>data de MO - Permuta Grafico</v>
      </c>
    </row>
    <row r="912" spans="1:5" x14ac:dyDescent="0.15">
      <c r="A912" s="107">
        <f>TdC!C914</f>
        <v>40185</v>
      </c>
      <c r="B912" s="106">
        <f>TdC!D914</f>
        <v>2010</v>
      </c>
      <c r="C912" s="106">
        <f>TdC!E914</f>
        <v>1</v>
      </c>
      <c r="D912" s="106">
        <f>TdC!F914</f>
        <v>6.0999999999999999E-5</v>
      </c>
      <c r="E912" s="106" t="str">
        <f>TdC!G914</f>
        <v>data de MO - Permuta Grafico</v>
      </c>
    </row>
    <row r="913" spans="1:5" x14ac:dyDescent="0.15">
      <c r="A913" s="107">
        <f>TdC!C915</f>
        <v>40186</v>
      </c>
      <c r="B913" s="106">
        <f>TdC!D915</f>
        <v>2010</v>
      </c>
      <c r="C913" s="106">
        <f>TdC!E915</f>
        <v>1</v>
      </c>
      <c r="D913" s="106">
        <f>TdC!F915</f>
        <v>6.05E-5</v>
      </c>
      <c r="E913" s="106" t="str">
        <f>TdC!G915</f>
        <v>data de MO - Permuta Grafico</v>
      </c>
    </row>
    <row r="914" spans="1:5" x14ac:dyDescent="0.15">
      <c r="A914" s="107">
        <f>TdC!C916</f>
        <v>40189</v>
      </c>
      <c r="B914" s="106">
        <f>TdC!D916</f>
        <v>2010</v>
      </c>
      <c r="C914" s="106">
        <f>TdC!E916</f>
        <v>1</v>
      </c>
      <c r="D914" s="106">
        <f>TdC!F916</f>
        <v>6.2699999999999993E-5</v>
      </c>
      <c r="E914" s="106" t="str">
        <f>TdC!G916</f>
        <v>data de MO - Permuta Grafico</v>
      </c>
    </row>
    <row r="915" spans="1:5" x14ac:dyDescent="0.15">
      <c r="A915" s="107">
        <f>TdC!C917</f>
        <v>40190</v>
      </c>
      <c r="B915" s="106">
        <f>TdC!D917</f>
        <v>2010</v>
      </c>
      <c r="C915" s="106">
        <f>TdC!E917</f>
        <v>1</v>
      </c>
      <c r="D915" s="106">
        <f>TdC!F917</f>
        <v>6.3899999999999995E-5</v>
      </c>
      <c r="E915" s="106" t="str">
        <f>TdC!G917</f>
        <v>data de MO - Permuta Grafico</v>
      </c>
    </row>
    <row r="916" spans="1:5" x14ac:dyDescent="0.15">
      <c r="A916" s="107">
        <f>TdC!C918</f>
        <v>40191</v>
      </c>
      <c r="B916" s="106">
        <f>TdC!D918</f>
        <v>2010</v>
      </c>
      <c r="C916" s="106">
        <f>TdC!E918</f>
        <v>1</v>
      </c>
      <c r="D916" s="106">
        <f>TdC!F918</f>
        <v>6.0000000000000002E-5</v>
      </c>
      <c r="E916" s="106" t="str">
        <f>TdC!G918</f>
        <v>data de MO - Permuta Grafico</v>
      </c>
    </row>
    <row r="917" spans="1:5" x14ac:dyDescent="0.15">
      <c r="A917" s="107">
        <f>TdC!C919</f>
        <v>40192</v>
      </c>
      <c r="B917" s="106">
        <f>TdC!D919</f>
        <v>2010</v>
      </c>
      <c r="C917" s="106">
        <f>TdC!E919</f>
        <v>1</v>
      </c>
      <c r="D917" s="106">
        <f>TdC!F919</f>
        <v>5.8300000000000001E-5</v>
      </c>
      <c r="E917" s="106" t="str">
        <f>TdC!G919</f>
        <v>data de MO - Permuta Grafico</v>
      </c>
    </row>
    <row r="918" spans="1:5" x14ac:dyDescent="0.15">
      <c r="A918" s="107">
        <f>TdC!C920</f>
        <v>40193</v>
      </c>
      <c r="B918" s="106">
        <f>TdC!D920</f>
        <v>2010</v>
      </c>
      <c r="C918" s="106">
        <f>TdC!E920</f>
        <v>1</v>
      </c>
      <c r="D918" s="106">
        <f>TdC!F920</f>
        <v>5.8099999999999996E-5</v>
      </c>
      <c r="E918" s="106" t="str">
        <f>TdC!G920</f>
        <v>data de MO - Permuta Grafico</v>
      </c>
    </row>
    <row r="919" spans="1:5" x14ac:dyDescent="0.15">
      <c r="A919" s="107">
        <f>TdC!C921</f>
        <v>40196</v>
      </c>
      <c r="B919" s="106">
        <f>TdC!D921</f>
        <v>2010</v>
      </c>
      <c r="C919" s="106">
        <f>TdC!E921</f>
        <v>1</v>
      </c>
      <c r="D919" s="106">
        <f>TdC!F921</f>
        <v>6.0000000000000002E-5</v>
      </c>
      <c r="E919" s="106" t="str">
        <f>TdC!G921</f>
        <v>data de MO - Permuta Grafico</v>
      </c>
    </row>
    <row r="920" spans="1:5" x14ac:dyDescent="0.15">
      <c r="A920" s="107">
        <f>TdC!C922</f>
        <v>40197</v>
      </c>
      <c r="B920" s="106">
        <f>TdC!D922</f>
        <v>2010</v>
      </c>
      <c r="C920" s="106">
        <f>TdC!E922</f>
        <v>1</v>
      </c>
      <c r="D920" s="106">
        <f>TdC!F922</f>
        <v>5.8700000000000004E-5</v>
      </c>
      <c r="E920" s="106" t="str">
        <f>TdC!G922</f>
        <v>data de MO - Permuta Grafico</v>
      </c>
    </row>
    <row r="921" spans="1:5" x14ac:dyDescent="0.15">
      <c r="A921" s="107">
        <f>TdC!C923</f>
        <v>40198</v>
      </c>
      <c r="B921" s="106">
        <f>TdC!D923</f>
        <v>2010</v>
      </c>
      <c r="C921" s="106">
        <f>TdC!E923</f>
        <v>1</v>
      </c>
      <c r="D921" s="106">
        <f>TdC!F923</f>
        <v>6.0599999999999996E-5</v>
      </c>
      <c r="E921" s="106" t="str">
        <f>TdC!G923</f>
        <v>data de MO - Permuta Grafico</v>
      </c>
    </row>
    <row r="922" spans="1:5" x14ac:dyDescent="0.15">
      <c r="A922" s="107">
        <f>TdC!C924</f>
        <v>40199</v>
      </c>
      <c r="B922" s="106">
        <f>TdC!D924</f>
        <v>2010</v>
      </c>
      <c r="C922" s="106">
        <f>TdC!E924</f>
        <v>1</v>
      </c>
      <c r="D922" s="106">
        <f>TdC!F924</f>
        <v>6.0399999999999998E-5</v>
      </c>
      <c r="E922" s="106" t="str">
        <f>TdC!G924</f>
        <v>data de MO - Permuta Grafico</v>
      </c>
    </row>
    <row r="923" spans="1:5" x14ac:dyDescent="0.15">
      <c r="A923" s="107">
        <f>TdC!C925</f>
        <v>40200</v>
      </c>
      <c r="B923" s="106">
        <f>TdC!D925</f>
        <v>2010</v>
      </c>
      <c r="C923" s="106">
        <f>TdC!E925</f>
        <v>1</v>
      </c>
      <c r="D923" s="106">
        <f>TdC!F925</f>
        <v>6.0599999999999996E-5</v>
      </c>
      <c r="E923" s="106" t="str">
        <f>TdC!G925</f>
        <v>data de MO - Permuta Grafico</v>
      </c>
    </row>
    <row r="924" spans="1:5" x14ac:dyDescent="0.15">
      <c r="A924" s="107">
        <f>TdC!C926</f>
        <v>40203</v>
      </c>
      <c r="B924" s="106">
        <f>TdC!D926</f>
        <v>2010</v>
      </c>
      <c r="C924" s="106">
        <f>TdC!E926</f>
        <v>1</v>
      </c>
      <c r="D924" s="106">
        <f>TdC!F926</f>
        <v>6.1699999999999995E-5</v>
      </c>
      <c r="E924" s="106" t="str">
        <f>TdC!G926</f>
        <v>data de MO - Permuta Grafico</v>
      </c>
    </row>
    <row r="925" spans="1:5" x14ac:dyDescent="0.15">
      <c r="A925" s="107">
        <f>TdC!C927</f>
        <v>40204</v>
      </c>
      <c r="B925" s="106">
        <f>TdC!D927</f>
        <v>2010</v>
      </c>
      <c r="C925" s="106">
        <f>TdC!E927</f>
        <v>1</v>
      </c>
      <c r="D925" s="106">
        <f>TdC!F927</f>
        <v>6.0999999999999999E-5</v>
      </c>
      <c r="E925" s="106" t="str">
        <f>TdC!G927</f>
        <v>data de MO - Permuta Grafico</v>
      </c>
    </row>
    <row r="926" spans="1:5" x14ac:dyDescent="0.15">
      <c r="A926" s="107">
        <f>TdC!C928</f>
        <v>40205</v>
      </c>
      <c r="B926" s="106">
        <f>TdC!D928</f>
        <v>2010</v>
      </c>
      <c r="C926" s="106">
        <f>TdC!E928</f>
        <v>1</v>
      </c>
      <c r="D926" s="106">
        <f>TdC!F928</f>
        <v>6.1100000000000008E-5</v>
      </c>
      <c r="E926" s="106" t="str">
        <f>TdC!G928</f>
        <v>data de MO - Permuta Grafico</v>
      </c>
    </row>
    <row r="927" spans="1:5" x14ac:dyDescent="0.15">
      <c r="A927" s="107">
        <f>TdC!C929</f>
        <v>40206</v>
      </c>
      <c r="B927" s="106">
        <f>TdC!D929</f>
        <v>2010</v>
      </c>
      <c r="C927" s="106">
        <f>TdC!E929</f>
        <v>1</v>
      </c>
      <c r="D927" s="106">
        <f>TdC!F929</f>
        <v>6.19E-5</v>
      </c>
      <c r="E927" s="106" t="str">
        <f>TdC!G929</f>
        <v>data de MO - Permuta Grafico</v>
      </c>
    </row>
    <row r="928" spans="1:5" x14ac:dyDescent="0.15">
      <c r="A928" s="107">
        <f>TdC!C930</f>
        <v>40207</v>
      </c>
      <c r="B928" s="106">
        <f>TdC!D930</f>
        <v>2010</v>
      </c>
      <c r="C928" s="106">
        <f>TdC!E930</f>
        <v>1</v>
      </c>
      <c r="D928" s="106">
        <f>TdC!F930</f>
        <v>6.2500000000000001E-5</v>
      </c>
      <c r="E928" s="106" t="str">
        <f>TdC!G930</f>
        <v>data de MO - Permuta Grafico</v>
      </c>
    </row>
    <row r="929" spans="1:5" x14ac:dyDescent="0.15">
      <c r="A929" s="107">
        <f>TdC!C931</f>
        <v>40210</v>
      </c>
      <c r="B929" s="106">
        <f>TdC!D931</f>
        <v>2010</v>
      </c>
      <c r="C929" s="106">
        <f>TdC!E931</f>
        <v>2</v>
      </c>
      <c r="D929" s="106">
        <f>TdC!F931</f>
        <v>6.19E-5</v>
      </c>
      <c r="E929" s="106" t="str">
        <f>TdC!G931</f>
        <v>data de MO - Permuta Grafico</v>
      </c>
    </row>
    <row r="930" spans="1:5" x14ac:dyDescent="0.15">
      <c r="A930" s="107">
        <f>TdC!C932</f>
        <v>40211</v>
      </c>
      <c r="B930" s="106">
        <f>TdC!D932</f>
        <v>2010</v>
      </c>
      <c r="C930" s="106">
        <f>TdC!E932</f>
        <v>2</v>
      </c>
      <c r="D930" s="106">
        <f>TdC!F932</f>
        <v>6.230000000000001E-5</v>
      </c>
      <c r="E930" s="106" t="str">
        <f>TdC!G932</f>
        <v>data de MO - Permuta Grafico</v>
      </c>
    </row>
    <row r="931" spans="1:5" x14ac:dyDescent="0.15">
      <c r="A931" s="107">
        <f>TdC!C933</f>
        <v>40212</v>
      </c>
      <c r="B931" s="106">
        <f>TdC!D933</f>
        <v>2010</v>
      </c>
      <c r="C931" s="106">
        <f>TdC!E933</f>
        <v>2</v>
      </c>
      <c r="D931" s="106">
        <f>TdC!F933</f>
        <v>6.2500000000000001E-5</v>
      </c>
      <c r="E931" s="106" t="str">
        <f>TdC!G933</f>
        <v>data de MO - Permuta Grafico</v>
      </c>
    </row>
    <row r="932" spans="1:5" x14ac:dyDescent="0.15">
      <c r="A932" s="107">
        <f>TdC!C934</f>
        <v>40213</v>
      </c>
      <c r="B932" s="106">
        <f>TdC!D934</f>
        <v>2010</v>
      </c>
      <c r="C932" s="106">
        <f>TdC!E934</f>
        <v>2</v>
      </c>
      <c r="D932" s="106">
        <f>TdC!F934</f>
        <v>6.2800000000000009E-5</v>
      </c>
      <c r="E932" s="106" t="str">
        <f>TdC!G934</f>
        <v>data de MO - Permuta Grafico</v>
      </c>
    </row>
    <row r="933" spans="1:5" x14ac:dyDescent="0.15">
      <c r="A933" s="107">
        <f>TdC!C935</f>
        <v>40214</v>
      </c>
      <c r="B933" s="106">
        <f>TdC!D935</f>
        <v>2010</v>
      </c>
      <c r="C933" s="106">
        <f>TdC!E935</f>
        <v>2</v>
      </c>
      <c r="D933" s="106">
        <f>TdC!F935</f>
        <v>6.3200000000000005E-5</v>
      </c>
      <c r="E933" s="106" t="str">
        <f>TdC!G935</f>
        <v>data de MO - Permuta Grafico</v>
      </c>
    </row>
    <row r="934" spans="1:5" x14ac:dyDescent="0.15">
      <c r="A934" s="107">
        <f>TdC!C936</f>
        <v>40217</v>
      </c>
      <c r="B934" s="106">
        <f>TdC!D936</f>
        <v>2010</v>
      </c>
      <c r="C934" s="106">
        <f>TdC!E936</f>
        <v>2</v>
      </c>
      <c r="D934" s="106">
        <f>TdC!F936</f>
        <v>6.3700000000000003E-5</v>
      </c>
      <c r="E934" s="106" t="str">
        <f>TdC!G936</f>
        <v>data de MO - Permuta Grafico</v>
      </c>
    </row>
    <row r="935" spans="1:5" x14ac:dyDescent="0.15">
      <c r="A935" s="107">
        <f>TdC!C937</f>
        <v>40218</v>
      </c>
      <c r="B935" s="106">
        <f>TdC!D937</f>
        <v>2010</v>
      </c>
      <c r="C935" s="106">
        <f>TdC!E937</f>
        <v>2</v>
      </c>
      <c r="D935" s="106">
        <f>TdC!F937</f>
        <v>6.6699999999999995E-5</v>
      </c>
      <c r="E935" s="106" t="str">
        <f>TdC!G937</f>
        <v>data de MO - Permuta Grafico</v>
      </c>
    </row>
    <row r="936" spans="1:5" x14ac:dyDescent="0.15">
      <c r="A936" s="107">
        <f>TdC!C938</f>
        <v>40219</v>
      </c>
      <c r="B936" s="106">
        <f>TdC!D938</f>
        <v>2010</v>
      </c>
      <c r="C936" s="106">
        <f>TdC!E938</f>
        <v>2</v>
      </c>
      <c r="D936" s="106">
        <f>TdC!F938</f>
        <v>6.5999999999999992E-5</v>
      </c>
      <c r="E936" s="106" t="str">
        <f>TdC!G938</f>
        <v>data de MO - Permuta Grafico</v>
      </c>
    </row>
    <row r="937" spans="1:5" x14ac:dyDescent="0.15">
      <c r="A937" s="107">
        <f>TdC!C939</f>
        <v>40220</v>
      </c>
      <c r="B937" s="106">
        <f>TdC!D939</f>
        <v>2010</v>
      </c>
      <c r="C937" s="106">
        <f>TdC!E939</f>
        <v>2</v>
      </c>
      <c r="D937" s="106">
        <f>TdC!F939</f>
        <v>6.4900000000000005E-5</v>
      </c>
      <c r="E937" s="106" t="str">
        <f>TdC!G939</f>
        <v>data de MO - Permuta Grafico</v>
      </c>
    </row>
    <row r="938" spans="1:5" x14ac:dyDescent="0.15">
      <c r="A938" s="107">
        <f>TdC!C940</f>
        <v>40221</v>
      </c>
      <c r="B938" s="106">
        <f>TdC!D940</f>
        <v>2010</v>
      </c>
      <c r="C938" s="106">
        <f>TdC!E940</f>
        <v>2</v>
      </c>
      <c r="D938" s="106">
        <f>TdC!F940</f>
        <v>6.2399999999999999E-5</v>
      </c>
      <c r="E938" s="106" t="str">
        <f>TdC!G940</f>
        <v>data de MO - Permuta Grafico</v>
      </c>
    </row>
    <row r="939" spans="1:5" x14ac:dyDescent="0.15">
      <c r="A939" s="107">
        <f>TdC!C941</f>
        <v>40226</v>
      </c>
      <c r="B939" s="106">
        <f>TdC!D941</f>
        <v>2010</v>
      </c>
      <c r="C939" s="106">
        <f>TdC!E941</f>
        <v>2</v>
      </c>
      <c r="D939" s="106">
        <f>TdC!F941</f>
        <v>6.3200000000000005E-5</v>
      </c>
      <c r="E939" s="106" t="str">
        <f>TdC!G941</f>
        <v>data de MO - Permuta Grafico</v>
      </c>
    </row>
    <row r="940" spans="1:5" x14ac:dyDescent="0.15">
      <c r="A940" s="107">
        <f>TdC!C942</f>
        <v>40227</v>
      </c>
      <c r="B940" s="106">
        <f>TdC!D942</f>
        <v>2010</v>
      </c>
      <c r="C940" s="106">
        <f>TdC!E942</f>
        <v>2</v>
      </c>
      <c r="D940" s="106">
        <f>TdC!F942</f>
        <v>6.4499999999999996E-5</v>
      </c>
      <c r="E940" s="106" t="str">
        <f>TdC!G942</f>
        <v>data de MO - Permuta Grafico</v>
      </c>
    </row>
    <row r="941" spans="1:5" x14ac:dyDescent="0.15">
      <c r="A941" s="107">
        <f>TdC!C943</f>
        <v>40228</v>
      </c>
      <c r="B941" s="106">
        <f>TdC!D943</f>
        <v>2010</v>
      </c>
      <c r="C941" s="106">
        <f>TdC!E943</f>
        <v>2</v>
      </c>
      <c r="D941" s="106">
        <f>TdC!F943</f>
        <v>6.4900000000000005E-5</v>
      </c>
      <c r="E941" s="106" t="str">
        <f>TdC!G943</f>
        <v>data de MO - Permuta Grafico</v>
      </c>
    </row>
    <row r="942" spans="1:5" x14ac:dyDescent="0.15">
      <c r="A942" s="107">
        <f>TdC!C944</f>
        <v>40231</v>
      </c>
      <c r="B942" s="106">
        <f>TdC!D944</f>
        <v>2010</v>
      </c>
      <c r="C942" s="106">
        <f>TdC!E944</f>
        <v>2</v>
      </c>
      <c r="D942" s="106">
        <f>TdC!F944</f>
        <v>6.5099999999999997E-5</v>
      </c>
      <c r="E942" s="106" t="str">
        <f>TdC!G944</f>
        <v>data de MO - Permuta Grafico</v>
      </c>
    </row>
    <row r="943" spans="1:5" x14ac:dyDescent="0.15">
      <c r="A943" s="107">
        <f>TdC!C945</f>
        <v>40232</v>
      </c>
      <c r="B943" s="106">
        <f>TdC!D945</f>
        <v>2010</v>
      </c>
      <c r="C943" s="106">
        <f>TdC!E945</f>
        <v>2</v>
      </c>
      <c r="D943" s="106">
        <f>TdC!F945</f>
        <v>6.5900000000000003E-5</v>
      </c>
      <c r="E943" s="106" t="str">
        <f>TdC!G945</f>
        <v>data de MO - Permuta Grafico</v>
      </c>
    </row>
    <row r="944" spans="1:5" x14ac:dyDescent="0.15">
      <c r="A944" s="107">
        <f>TdC!C946</f>
        <v>40233</v>
      </c>
      <c r="B944" s="106">
        <f>TdC!D946</f>
        <v>2010</v>
      </c>
      <c r="C944" s="106">
        <f>TdC!E946</f>
        <v>2</v>
      </c>
      <c r="D944" s="106">
        <f>TdC!F946</f>
        <v>6.5300000000000002E-5</v>
      </c>
      <c r="E944" s="106" t="str">
        <f>TdC!G946</f>
        <v>data de MO - Permuta Grafico</v>
      </c>
    </row>
    <row r="945" spans="1:5" x14ac:dyDescent="0.15">
      <c r="A945" s="107">
        <f>TdC!C947</f>
        <v>40234</v>
      </c>
      <c r="B945" s="106">
        <f>TdC!D947</f>
        <v>2010</v>
      </c>
      <c r="C945" s="106">
        <f>TdC!E947</f>
        <v>2</v>
      </c>
      <c r="D945" s="106">
        <f>TdC!F947</f>
        <v>6.58E-5</v>
      </c>
      <c r="E945" s="106" t="str">
        <f>TdC!G947</f>
        <v>data de MO - Permuta Grafico</v>
      </c>
    </row>
    <row r="946" spans="1:5" x14ac:dyDescent="0.15">
      <c r="A946" s="107">
        <f>TdC!C948</f>
        <v>40235</v>
      </c>
      <c r="B946" s="106">
        <f>TdC!D948</f>
        <v>2010</v>
      </c>
      <c r="C946" s="106">
        <f>TdC!E948</f>
        <v>2</v>
      </c>
      <c r="D946" s="106">
        <f>TdC!F948</f>
        <v>6.6500000000000004E-5</v>
      </c>
      <c r="E946" s="106" t="str">
        <f>TdC!G948</f>
        <v>data de MO - Permuta Grafico</v>
      </c>
    </row>
    <row r="947" spans="1:5" x14ac:dyDescent="0.15">
      <c r="A947" s="107">
        <f>TdC!C949</f>
        <v>40238</v>
      </c>
      <c r="B947" s="106">
        <f>TdC!D949</f>
        <v>2010</v>
      </c>
      <c r="C947" s="106">
        <f>TdC!E949</f>
        <v>3</v>
      </c>
      <c r="D947" s="106">
        <f>TdC!F949</f>
        <v>6.6500000000000004E-5</v>
      </c>
      <c r="E947" s="106" t="str">
        <f>TdC!G949</f>
        <v>data de MO - Permuta Grafico</v>
      </c>
    </row>
    <row r="948" spans="1:5" x14ac:dyDescent="0.15">
      <c r="A948" s="107">
        <f>TdC!C950</f>
        <v>40239</v>
      </c>
      <c r="B948" s="106">
        <f>TdC!D950</f>
        <v>2010</v>
      </c>
      <c r="C948" s="106">
        <f>TdC!E950</f>
        <v>3</v>
      </c>
      <c r="D948" s="106">
        <f>TdC!F950</f>
        <v>6.7399999999999998E-5</v>
      </c>
      <c r="E948" s="106" t="str">
        <f>TdC!G950</f>
        <v>data de MO - Permuta Grafico</v>
      </c>
    </row>
    <row r="949" spans="1:5" x14ac:dyDescent="0.15">
      <c r="A949" s="107">
        <f>TdC!C951</f>
        <v>40240</v>
      </c>
      <c r="B949" s="106">
        <f>TdC!D951</f>
        <v>2010</v>
      </c>
      <c r="C949" s="106">
        <f>TdC!E951</f>
        <v>3</v>
      </c>
      <c r="D949" s="106">
        <f>TdC!F951</f>
        <v>6.8300000000000007E-5</v>
      </c>
      <c r="E949" s="106" t="str">
        <f>TdC!G951</f>
        <v>data de MO - Permuta Grafico</v>
      </c>
    </row>
    <row r="950" spans="1:5" x14ac:dyDescent="0.15">
      <c r="A950" s="107">
        <f>TdC!C952</f>
        <v>40241</v>
      </c>
      <c r="B950" s="106">
        <f>TdC!D952</f>
        <v>2010</v>
      </c>
      <c r="C950" s="106">
        <f>TdC!E952</f>
        <v>3</v>
      </c>
      <c r="D950" s="106">
        <f>TdC!F952</f>
        <v>6.7199999999999994E-5</v>
      </c>
      <c r="E950" s="106" t="str">
        <f>TdC!G952</f>
        <v>data de MO - Permuta Grafico</v>
      </c>
    </row>
    <row r="951" spans="1:5" x14ac:dyDescent="0.15">
      <c r="A951" s="107">
        <f>TdC!C953</f>
        <v>40242</v>
      </c>
      <c r="B951" s="106">
        <f>TdC!D953</f>
        <v>2010</v>
      </c>
      <c r="C951" s="106">
        <f>TdC!E953</f>
        <v>3</v>
      </c>
      <c r="D951" s="106">
        <f>TdC!F953</f>
        <v>6.7800000000000008E-5</v>
      </c>
      <c r="E951" s="106" t="str">
        <f>TdC!G953</f>
        <v>data de MO - Permuta Grafico</v>
      </c>
    </row>
    <row r="952" spans="1:5" x14ac:dyDescent="0.15">
      <c r="A952" s="107">
        <f>TdC!C954</f>
        <v>40245</v>
      </c>
      <c r="B952" s="106">
        <f>TdC!D954</f>
        <v>2010</v>
      </c>
      <c r="C952" s="106">
        <f>TdC!E954</f>
        <v>3</v>
      </c>
      <c r="D952" s="106">
        <f>TdC!F954</f>
        <v>6.7999999999999999E-5</v>
      </c>
      <c r="E952" s="106" t="str">
        <f>TdC!G954</f>
        <v>data de MO - Permuta Grafico</v>
      </c>
    </row>
    <row r="953" spans="1:5" x14ac:dyDescent="0.15">
      <c r="A953" s="107">
        <f>TdC!C955</f>
        <v>40246</v>
      </c>
      <c r="B953" s="106">
        <f>TdC!D955</f>
        <v>2010</v>
      </c>
      <c r="C953" s="106">
        <f>TdC!E955</f>
        <v>3</v>
      </c>
      <c r="D953" s="106">
        <f>TdC!F955</f>
        <v>6.7600000000000003E-5</v>
      </c>
      <c r="E953" s="106" t="str">
        <f>TdC!G955</f>
        <v>data de MO - Permuta Grafico</v>
      </c>
    </row>
    <row r="954" spans="1:5" x14ac:dyDescent="0.15">
      <c r="A954" s="107">
        <f>TdC!C956</f>
        <v>40247</v>
      </c>
      <c r="B954" s="106">
        <f>TdC!D956</f>
        <v>2010</v>
      </c>
      <c r="C954" s="106">
        <f>TdC!E956</f>
        <v>3</v>
      </c>
      <c r="D954" s="106">
        <f>TdC!F956</f>
        <v>6.7999999999999999E-5</v>
      </c>
      <c r="E954" s="106" t="str">
        <f>TdC!G956</f>
        <v>data de MO - Permuta Grafico</v>
      </c>
    </row>
    <row r="955" spans="1:5" x14ac:dyDescent="0.15">
      <c r="A955" s="107">
        <f>TdC!C957</f>
        <v>40248</v>
      </c>
      <c r="B955" s="106">
        <f>TdC!D957</f>
        <v>2010</v>
      </c>
      <c r="C955" s="106">
        <f>TdC!E957</f>
        <v>3</v>
      </c>
      <c r="D955" s="106">
        <f>TdC!F957</f>
        <v>6.7999999999999999E-5</v>
      </c>
      <c r="E955" s="106" t="str">
        <f>TdC!G957</f>
        <v>data de MO - Permuta Grafico</v>
      </c>
    </row>
    <row r="956" spans="1:5" x14ac:dyDescent="0.15">
      <c r="A956" s="107">
        <f>TdC!C958</f>
        <v>40249</v>
      </c>
      <c r="B956" s="106">
        <f>TdC!D958</f>
        <v>2010</v>
      </c>
      <c r="C956" s="106">
        <f>TdC!E958</f>
        <v>3</v>
      </c>
      <c r="D956" s="106">
        <f>TdC!F958</f>
        <v>6.8100000000000002E-5</v>
      </c>
      <c r="E956" s="106" t="str">
        <f>TdC!G958</f>
        <v>data de MO - Permuta Grafico</v>
      </c>
    </row>
    <row r="957" spans="1:5" x14ac:dyDescent="0.15">
      <c r="A957" s="107">
        <f>TdC!C959</f>
        <v>40252</v>
      </c>
      <c r="B957" s="106">
        <f>TdC!D959</f>
        <v>2010</v>
      </c>
      <c r="C957" s="106">
        <f>TdC!E959</f>
        <v>3</v>
      </c>
      <c r="D957" s="106">
        <f>TdC!F959</f>
        <v>6.8200000000000004E-5</v>
      </c>
      <c r="E957" s="106" t="str">
        <f>TdC!G959</f>
        <v>data de MO - Permuta Grafico</v>
      </c>
    </row>
    <row r="958" spans="1:5" x14ac:dyDescent="0.15">
      <c r="A958" s="107">
        <f>TdC!C960</f>
        <v>40253</v>
      </c>
      <c r="B958" s="106">
        <f>TdC!D960</f>
        <v>2010</v>
      </c>
      <c r="C958" s="106">
        <f>TdC!E960</f>
        <v>3</v>
      </c>
      <c r="D958" s="106">
        <f>TdC!F960</f>
        <v>6.8499999999999998E-5</v>
      </c>
      <c r="E958" s="106" t="str">
        <f>TdC!G960</f>
        <v>data de MO - Permuta Grafico</v>
      </c>
    </row>
    <row r="959" spans="1:5" x14ac:dyDescent="0.15">
      <c r="A959" s="107">
        <f>TdC!C961</f>
        <v>40254</v>
      </c>
      <c r="B959" s="106">
        <f>TdC!D961</f>
        <v>2010</v>
      </c>
      <c r="C959" s="106">
        <f>TdC!E961</f>
        <v>3</v>
      </c>
      <c r="D959" s="106">
        <f>TdC!F961</f>
        <v>6.8700000000000003E-5</v>
      </c>
      <c r="E959" s="106" t="str">
        <f>TdC!G961</f>
        <v>data de MO - Permuta Grafico</v>
      </c>
    </row>
    <row r="960" spans="1:5" x14ac:dyDescent="0.15">
      <c r="A960" s="107">
        <f>TdC!C962</f>
        <v>40255</v>
      </c>
      <c r="B960" s="106">
        <f>TdC!D962</f>
        <v>2010</v>
      </c>
      <c r="C960" s="106">
        <f>TdC!E962</f>
        <v>3</v>
      </c>
      <c r="D960" s="106">
        <f>TdC!F962</f>
        <v>6.86E-5</v>
      </c>
      <c r="E960" s="106" t="str">
        <f>TdC!G962</f>
        <v>data de MO - Permuta Grafico</v>
      </c>
    </row>
    <row r="961" spans="1:5" x14ac:dyDescent="0.15">
      <c r="A961" s="107">
        <f>TdC!C963</f>
        <v>40259</v>
      </c>
      <c r="B961" s="106">
        <f>TdC!D963</f>
        <v>2010</v>
      </c>
      <c r="C961" s="106">
        <f>TdC!E963</f>
        <v>3</v>
      </c>
      <c r="D961" s="106">
        <f>TdC!F963</f>
        <v>6.86E-5</v>
      </c>
      <c r="E961" s="106" t="str">
        <f>TdC!G963</f>
        <v>data de MO - Permuta Grafico</v>
      </c>
    </row>
    <row r="962" spans="1:5" x14ac:dyDescent="0.15">
      <c r="A962" s="107">
        <f>TdC!C964</f>
        <v>40260</v>
      </c>
      <c r="B962" s="106">
        <f>TdC!D964</f>
        <v>2010</v>
      </c>
      <c r="C962" s="106">
        <f>TdC!E964</f>
        <v>3</v>
      </c>
      <c r="D962" s="106">
        <f>TdC!F964</f>
        <v>6.7999999999999999E-5</v>
      </c>
      <c r="E962" s="106" t="str">
        <f>TdC!G964</f>
        <v>data de MO - Permuta Grafico</v>
      </c>
    </row>
    <row r="963" spans="1:5" x14ac:dyDescent="0.15">
      <c r="A963" s="107">
        <f>TdC!C965</f>
        <v>40261</v>
      </c>
      <c r="B963" s="106">
        <f>TdC!D965</f>
        <v>2010</v>
      </c>
      <c r="C963" s="106">
        <f>TdC!E965</f>
        <v>3</v>
      </c>
      <c r="D963" s="106">
        <f>TdC!F965</f>
        <v>6.8700000000000003E-5</v>
      </c>
      <c r="E963" s="106" t="str">
        <f>TdC!G965</f>
        <v>data de MO - Permuta Grafico</v>
      </c>
    </row>
    <row r="964" spans="1:5" x14ac:dyDescent="0.15">
      <c r="A964" s="107">
        <f>TdC!C966</f>
        <v>40262</v>
      </c>
      <c r="B964" s="106">
        <f>TdC!D966</f>
        <v>2010</v>
      </c>
      <c r="C964" s="106">
        <f>TdC!E966</f>
        <v>3</v>
      </c>
      <c r="D964" s="106">
        <f>TdC!F966</f>
        <v>6.8899999999999994E-5</v>
      </c>
      <c r="E964" s="106" t="str">
        <f>TdC!G966</f>
        <v>data de MO - Permuta Grafico</v>
      </c>
    </row>
    <row r="965" spans="1:5" x14ac:dyDescent="0.15">
      <c r="A965" s="107">
        <f>TdC!C967</f>
        <v>40263</v>
      </c>
      <c r="B965" s="106">
        <f>TdC!D967</f>
        <v>2010</v>
      </c>
      <c r="C965" s="106">
        <f>TdC!E967</f>
        <v>3</v>
      </c>
      <c r="D965" s="106">
        <f>TdC!F967</f>
        <v>6.9499999999999995E-5</v>
      </c>
      <c r="E965" s="106" t="str">
        <f>TdC!G967</f>
        <v>data de MO - Permuta Grafico</v>
      </c>
    </row>
    <row r="966" spans="1:5" x14ac:dyDescent="0.15">
      <c r="A966" s="107">
        <f>TdC!C968</f>
        <v>40266</v>
      </c>
      <c r="B966" s="106">
        <f>TdC!D968</f>
        <v>2010</v>
      </c>
      <c r="C966" s="106">
        <f>TdC!E968</f>
        <v>3</v>
      </c>
      <c r="D966" s="106">
        <f>TdC!F968</f>
        <v>6.929999999999999E-5</v>
      </c>
      <c r="E966" s="106" t="str">
        <f>TdC!G968</f>
        <v>data de MO - Permuta Grafico</v>
      </c>
    </row>
    <row r="967" spans="1:5" x14ac:dyDescent="0.15">
      <c r="A967" s="107">
        <f>TdC!C969</f>
        <v>40273</v>
      </c>
      <c r="B967" s="106">
        <f>TdC!D969</f>
        <v>2010</v>
      </c>
      <c r="C967" s="106">
        <f>TdC!E969</f>
        <v>4</v>
      </c>
      <c r="D967" s="106">
        <f>TdC!F969</f>
        <v>6.8899999999999994E-5</v>
      </c>
      <c r="E967" s="106" t="str">
        <f>TdC!G969</f>
        <v>data de MO - Permuta Grafico</v>
      </c>
    </row>
    <row r="968" spans="1:5" x14ac:dyDescent="0.15">
      <c r="A968" s="107">
        <f>TdC!C970</f>
        <v>40274</v>
      </c>
      <c r="B968" s="106">
        <f>TdC!D970</f>
        <v>2010</v>
      </c>
      <c r="C968" s="106">
        <f>TdC!E970</f>
        <v>4</v>
      </c>
      <c r="D968" s="106">
        <f>TdC!F970</f>
        <v>6.9200000000000002E-5</v>
      </c>
      <c r="E968" s="106" t="str">
        <f>TdC!G970</f>
        <v>data de MO - Permuta Grafico</v>
      </c>
    </row>
    <row r="969" spans="1:5" x14ac:dyDescent="0.15">
      <c r="A969" s="107">
        <f>TdC!C971</f>
        <v>40275</v>
      </c>
      <c r="B969" s="106">
        <f>TdC!D971</f>
        <v>2010</v>
      </c>
      <c r="C969" s="106">
        <f>TdC!E971</f>
        <v>4</v>
      </c>
      <c r="D969" s="106">
        <f>TdC!F971</f>
        <v>7.0400000000000004E-5</v>
      </c>
      <c r="E969" s="106" t="str">
        <f>TdC!G971</f>
        <v>data de MO - Permuta Grafico</v>
      </c>
    </row>
    <row r="970" spans="1:5" x14ac:dyDescent="0.15">
      <c r="A970" s="107">
        <f>TdC!C972</f>
        <v>40276</v>
      </c>
      <c r="B970" s="106">
        <f>TdC!D972</f>
        <v>2010</v>
      </c>
      <c r="C970" s="106">
        <f>TdC!E972</f>
        <v>4</v>
      </c>
      <c r="D970" s="106">
        <f>TdC!F972</f>
        <v>7.0400000000000004E-5</v>
      </c>
      <c r="E970" s="106" t="str">
        <f>TdC!G972</f>
        <v>data de MO - Permuta Grafico</v>
      </c>
    </row>
    <row r="971" spans="1:5" x14ac:dyDescent="0.15">
      <c r="A971" s="107">
        <f>TdC!C973</f>
        <v>40277</v>
      </c>
      <c r="B971" s="106">
        <f>TdC!D973</f>
        <v>2010</v>
      </c>
      <c r="C971" s="106">
        <f>TdC!E973</f>
        <v>4</v>
      </c>
      <c r="D971" s="106">
        <f>TdC!F973</f>
        <v>7.0300000000000001E-5</v>
      </c>
      <c r="E971" s="106" t="str">
        <f>TdC!G973</f>
        <v>data de MO - Permuta Grafico</v>
      </c>
    </row>
    <row r="972" spans="1:5" x14ac:dyDescent="0.15">
      <c r="A972" s="107">
        <f>TdC!C974</f>
        <v>40280</v>
      </c>
      <c r="B972" s="106">
        <f>TdC!D974</f>
        <v>2010</v>
      </c>
      <c r="C972" s="106">
        <f>TdC!E974</f>
        <v>4</v>
      </c>
      <c r="D972" s="106">
        <f>TdC!F974</f>
        <v>7.0300000000000001E-5</v>
      </c>
      <c r="E972" s="106" t="str">
        <f>TdC!G974</f>
        <v>data de MO - Permuta Grafico</v>
      </c>
    </row>
    <row r="973" spans="1:5" x14ac:dyDescent="0.15">
      <c r="A973" s="107">
        <f>TdC!C975</f>
        <v>40281</v>
      </c>
      <c r="B973" s="106">
        <f>TdC!D975</f>
        <v>2010</v>
      </c>
      <c r="C973" s="106">
        <f>TdC!E975</f>
        <v>4</v>
      </c>
      <c r="D973" s="106">
        <f>TdC!F975</f>
        <v>7.0599999999999995E-5</v>
      </c>
      <c r="E973" s="106" t="str">
        <f>TdC!G975</f>
        <v>data de MO - Permuta Grafico</v>
      </c>
    </row>
    <row r="974" spans="1:5" x14ac:dyDescent="0.15">
      <c r="A974" s="107">
        <f>TdC!C976</f>
        <v>40282</v>
      </c>
      <c r="B974" s="106">
        <f>TdC!D976</f>
        <v>2010</v>
      </c>
      <c r="C974" s="106">
        <f>TdC!E976</f>
        <v>4</v>
      </c>
      <c r="D974" s="106">
        <f>TdC!F976</f>
        <v>7.1199999999999996E-5</v>
      </c>
      <c r="E974" s="106" t="str">
        <f>TdC!G976</f>
        <v>data de MO - Permuta Grafico</v>
      </c>
    </row>
    <row r="975" spans="1:5" x14ac:dyDescent="0.15">
      <c r="A975" s="107">
        <f>TdC!C977</f>
        <v>40283</v>
      </c>
      <c r="B975" s="106">
        <f>TdC!D977</f>
        <v>2010</v>
      </c>
      <c r="C975" s="106">
        <f>TdC!E977</f>
        <v>4</v>
      </c>
      <c r="D975" s="106">
        <f>TdC!F977</f>
        <v>7.2399999999999998E-5</v>
      </c>
      <c r="E975" s="106" t="str">
        <f>TdC!G977</f>
        <v>data de MO - Permuta Grafico</v>
      </c>
    </row>
    <row r="976" spans="1:5" x14ac:dyDescent="0.15">
      <c r="A976" s="107">
        <f>TdC!C978</f>
        <v>40284</v>
      </c>
      <c r="B976" s="106">
        <f>TdC!D978</f>
        <v>2010</v>
      </c>
      <c r="C976" s="106">
        <f>TdC!E978</f>
        <v>4</v>
      </c>
      <c r="D976" s="106">
        <f>TdC!F978</f>
        <v>7.2899999999999997E-5</v>
      </c>
      <c r="E976" s="106" t="str">
        <f>TdC!G978</f>
        <v>data de MO - Permuta Grafico</v>
      </c>
    </row>
    <row r="977" spans="1:5" x14ac:dyDescent="0.15">
      <c r="A977" s="107">
        <f>TdC!C979</f>
        <v>40288</v>
      </c>
      <c r="B977" s="106">
        <f>TdC!D979</f>
        <v>2010</v>
      </c>
      <c r="C977" s="106">
        <f>TdC!E979</f>
        <v>4</v>
      </c>
      <c r="D977" s="106">
        <f>TdC!F979</f>
        <v>7.2800000000000008E-5</v>
      </c>
      <c r="E977" s="106" t="str">
        <f>TdC!G979</f>
        <v>data de MO - Permuta Grafico</v>
      </c>
    </row>
    <row r="978" spans="1:5" x14ac:dyDescent="0.15">
      <c r="A978" s="107">
        <f>TdC!C980</f>
        <v>40289</v>
      </c>
      <c r="B978" s="106">
        <f>TdC!D980</f>
        <v>2010</v>
      </c>
      <c r="C978" s="106">
        <f>TdC!E980</f>
        <v>4</v>
      </c>
      <c r="D978" s="106">
        <f>TdC!F980</f>
        <v>7.1799999999999997E-5</v>
      </c>
      <c r="E978" s="106" t="str">
        <f>TdC!G980</f>
        <v>data de MO - Permuta Grafico</v>
      </c>
    </row>
    <row r="979" spans="1:5" x14ac:dyDescent="0.15">
      <c r="A979" s="107">
        <f>TdC!C981</f>
        <v>40291</v>
      </c>
      <c r="B979" s="106">
        <f>TdC!D981</f>
        <v>2010</v>
      </c>
      <c r="C979" s="106">
        <f>TdC!E981</f>
        <v>4</v>
      </c>
      <c r="D979" s="106">
        <f>TdC!F981</f>
        <v>7.3100000000000001E-5</v>
      </c>
      <c r="E979" s="106" t="str">
        <f>TdC!G981</f>
        <v>data de MO - Permuta Grafico</v>
      </c>
    </row>
    <row r="980" spans="1:5" x14ac:dyDescent="0.15">
      <c r="A980" s="107">
        <f>TdC!C982</f>
        <v>40294</v>
      </c>
      <c r="B980" s="106">
        <f>TdC!D982</f>
        <v>2010</v>
      </c>
      <c r="C980" s="106">
        <f>TdC!E982</f>
        <v>4</v>
      </c>
      <c r="D980" s="106">
        <f>TdC!F982</f>
        <v>7.2899999999999997E-5</v>
      </c>
      <c r="E980" s="106" t="str">
        <f>TdC!G982</f>
        <v>data de MO - Permuta Grafico</v>
      </c>
    </row>
    <row r="981" spans="1:5" x14ac:dyDescent="0.15">
      <c r="A981" s="107">
        <f>TdC!C983</f>
        <v>40295</v>
      </c>
      <c r="B981" s="106">
        <f>TdC!D983</f>
        <v>2010</v>
      </c>
      <c r="C981" s="106">
        <f>TdC!E983</f>
        <v>4</v>
      </c>
      <c r="D981" s="106">
        <f>TdC!F983</f>
        <v>7.4099999999999999E-5</v>
      </c>
      <c r="E981" s="106" t="str">
        <f>TdC!G983</f>
        <v>data de MO - Permuta Grafico</v>
      </c>
    </row>
    <row r="982" spans="1:5" x14ac:dyDescent="0.15">
      <c r="A982" s="107">
        <f>TdC!C984</f>
        <v>40296</v>
      </c>
      <c r="B982" s="106">
        <f>TdC!D984</f>
        <v>2010</v>
      </c>
      <c r="C982" s="106">
        <f>TdC!E984</f>
        <v>4</v>
      </c>
      <c r="D982" s="106">
        <f>TdC!F984</f>
        <v>7.6100000000000007E-5</v>
      </c>
      <c r="E982" s="106" t="str">
        <f>TdC!G984</f>
        <v>data de MO - Permuta Grafico</v>
      </c>
    </row>
    <row r="983" spans="1:5" x14ac:dyDescent="0.15">
      <c r="A983" s="107">
        <f>TdC!C985</f>
        <v>40297</v>
      </c>
      <c r="B983" s="106">
        <f>TdC!D985</f>
        <v>2010</v>
      </c>
      <c r="C983" s="106">
        <f>TdC!E985</f>
        <v>4</v>
      </c>
      <c r="D983" s="106">
        <f>TdC!F985</f>
        <v>7.5900000000000002E-5</v>
      </c>
      <c r="E983" s="106" t="str">
        <f>TdC!G985</f>
        <v>data de MO - Permuta Grafico</v>
      </c>
    </row>
    <row r="984" spans="1:5" x14ac:dyDescent="0.15">
      <c r="A984" s="107">
        <f>TdC!C986</f>
        <v>40298</v>
      </c>
      <c r="B984" s="106">
        <f>TdC!D986</f>
        <v>2010</v>
      </c>
      <c r="C984" s="106">
        <f>TdC!E986</f>
        <v>4</v>
      </c>
      <c r="D984" s="106">
        <f>TdC!F986</f>
        <v>7.64E-5</v>
      </c>
      <c r="E984" s="106" t="str">
        <f>TdC!G986</f>
        <v>data de MO - Permuta Grafico</v>
      </c>
    </row>
    <row r="985" spans="1:5" x14ac:dyDescent="0.15">
      <c r="A985" s="107">
        <f>TdC!C987</f>
        <v>40301</v>
      </c>
      <c r="B985" s="106">
        <f>TdC!D987</f>
        <v>2010</v>
      </c>
      <c r="C985" s="106">
        <f>TdC!E987</f>
        <v>5</v>
      </c>
      <c r="D985" s="106">
        <f>TdC!F987</f>
        <v>7.6100000000000007E-5</v>
      </c>
      <c r="E985" s="106" t="str">
        <f>TdC!G987</f>
        <v>data de MO - Permuta Grafico</v>
      </c>
    </row>
    <row r="986" spans="1:5" x14ac:dyDescent="0.15">
      <c r="A986" s="107">
        <f>TdC!C988</f>
        <v>40352</v>
      </c>
      <c r="B986" s="106">
        <f>TdC!D988</f>
        <v>2010</v>
      </c>
      <c r="C986" s="106">
        <f>TdC!E988</f>
        <v>6</v>
      </c>
      <c r="D986" s="106">
        <f>TdC!F988</f>
        <v>9.9199999999999999E-5</v>
      </c>
      <c r="E986" s="106" t="str">
        <f>TdC!G988</f>
        <v>dolartoday</v>
      </c>
    </row>
    <row r="987" spans="1:5" x14ac:dyDescent="0.15">
      <c r="A987" s="107">
        <f>TdC!C989</f>
        <v>40352</v>
      </c>
      <c r="B987" s="106">
        <f>TdC!D989</f>
        <v>2010</v>
      </c>
      <c r="C987" s="106">
        <f>TdC!E989</f>
        <v>6</v>
      </c>
      <c r="D987" s="106">
        <f>TdC!F989</f>
        <v>9.9199999999999999E-5</v>
      </c>
      <c r="E987" s="106" t="str">
        <f>TdC!G989</f>
        <v>data de MO - Permuta Grafico</v>
      </c>
    </row>
    <row r="988" spans="1:5" x14ac:dyDescent="0.15">
      <c r="A988" s="107">
        <f>TdC!C990</f>
        <v>40354</v>
      </c>
      <c r="B988" s="106">
        <f>TdC!D990</f>
        <v>2010</v>
      </c>
      <c r="C988" s="106">
        <f>TdC!E990</f>
        <v>6</v>
      </c>
      <c r="D988" s="106">
        <f>TdC!F990</f>
        <v>8.0500000000000005E-5</v>
      </c>
      <c r="E988" s="106" t="str">
        <f>TdC!G990</f>
        <v>dolartoday</v>
      </c>
    </row>
    <row r="989" spans="1:5" x14ac:dyDescent="0.15">
      <c r="A989" s="107">
        <f>TdC!C991</f>
        <v>40355</v>
      </c>
      <c r="B989" s="106">
        <f>TdC!D991</f>
        <v>2010</v>
      </c>
      <c r="C989" s="106">
        <f>TdC!E991</f>
        <v>6</v>
      </c>
      <c r="D989" s="106">
        <f>TdC!F991</f>
        <v>8.0500000000000005E-5</v>
      </c>
      <c r="E989" s="106" t="str">
        <f>TdC!G991</f>
        <v>dolartoday</v>
      </c>
    </row>
    <row r="990" spans="1:5" x14ac:dyDescent="0.15">
      <c r="A990" s="107">
        <f>TdC!C992</f>
        <v>40356</v>
      </c>
      <c r="B990" s="106">
        <f>TdC!D992</f>
        <v>2010</v>
      </c>
      <c r="C990" s="106">
        <f>TdC!E992</f>
        <v>6</v>
      </c>
      <c r="D990" s="106">
        <f>TdC!F992</f>
        <v>7.9099999999999998E-5</v>
      </c>
      <c r="E990" s="106" t="str">
        <f>TdC!G992</f>
        <v>dolartoday</v>
      </c>
    </row>
    <row r="991" spans="1:5" x14ac:dyDescent="0.15">
      <c r="A991" s="107">
        <f>TdC!C993</f>
        <v>40357</v>
      </c>
      <c r="B991" s="106">
        <f>TdC!D993</f>
        <v>2010</v>
      </c>
      <c r="C991" s="106">
        <f>TdC!E993</f>
        <v>6</v>
      </c>
      <c r="D991" s="106">
        <f>TdC!F993</f>
        <v>7.9099999999999998E-5</v>
      </c>
      <c r="E991" s="106" t="str">
        <f>TdC!G993</f>
        <v>dolartoday</v>
      </c>
    </row>
    <row r="992" spans="1:5" x14ac:dyDescent="0.15">
      <c r="A992" s="107">
        <f>TdC!C994</f>
        <v>40358</v>
      </c>
      <c r="B992" s="106">
        <f>TdC!D994</f>
        <v>2010</v>
      </c>
      <c r="C992" s="106">
        <f>TdC!E994</f>
        <v>6</v>
      </c>
      <c r="D992" s="106">
        <f>TdC!F994</f>
        <v>7.9200000000000001E-5</v>
      </c>
      <c r="E992" s="106" t="str">
        <f>TdC!G994</f>
        <v>dolartoday</v>
      </c>
    </row>
    <row r="993" spans="1:5" x14ac:dyDescent="0.15">
      <c r="A993" s="107">
        <f>TdC!C995</f>
        <v>40359</v>
      </c>
      <c r="B993" s="106">
        <f>TdC!D995</f>
        <v>2010</v>
      </c>
      <c r="C993" s="106">
        <f>TdC!E995</f>
        <v>6</v>
      </c>
      <c r="D993" s="106">
        <f>TdC!F995</f>
        <v>7.9699999999999999E-5</v>
      </c>
      <c r="E993" s="106" t="str">
        <f>TdC!G995</f>
        <v>dolartoday</v>
      </c>
    </row>
    <row r="994" spans="1:5" x14ac:dyDescent="0.15">
      <c r="A994" s="107">
        <f>TdC!C996</f>
        <v>40360</v>
      </c>
      <c r="B994" s="106">
        <f>TdC!D996</f>
        <v>2010</v>
      </c>
      <c r="C994" s="106">
        <f>TdC!E996</f>
        <v>7</v>
      </c>
      <c r="D994" s="106">
        <f>TdC!F996</f>
        <v>7.9699999999999999E-5</v>
      </c>
      <c r="E994" s="106" t="str">
        <f>TdC!G996</f>
        <v>dolartoday</v>
      </c>
    </row>
    <row r="995" spans="1:5" x14ac:dyDescent="0.15">
      <c r="A995" s="107">
        <f>TdC!C997</f>
        <v>40361</v>
      </c>
      <c r="B995" s="106">
        <f>TdC!D997</f>
        <v>2010</v>
      </c>
      <c r="C995" s="106">
        <f>TdC!E997</f>
        <v>7</v>
      </c>
      <c r="D995" s="106">
        <f>TdC!F997</f>
        <v>7.9800000000000002E-5</v>
      </c>
      <c r="E995" s="106" t="str">
        <f>TdC!G997</f>
        <v>dolartoday</v>
      </c>
    </row>
    <row r="996" spans="1:5" x14ac:dyDescent="0.15">
      <c r="A996" s="107">
        <f>TdC!C998</f>
        <v>40363</v>
      </c>
      <c r="B996" s="106">
        <f>TdC!D998</f>
        <v>2010</v>
      </c>
      <c r="C996" s="106">
        <f>TdC!E998</f>
        <v>7</v>
      </c>
      <c r="D996" s="106">
        <f>TdC!F998</f>
        <v>7.8499999999999997E-5</v>
      </c>
      <c r="E996" s="106" t="str">
        <f>TdC!G998</f>
        <v>dolartoday</v>
      </c>
    </row>
    <row r="997" spans="1:5" x14ac:dyDescent="0.15">
      <c r="A997" s="107">
        <f>TdC!C999</f>
        <v>40365</v>
      </c>
      <c r="B997" s="106">
        <f>TdC!D999</f>
        <v>2010</v>
      </c>
      <c r="C997" s="106">
        <f>TdC!E999</f>
        <v>7</v>
      </c>
      <c r="D997" s="106">
        <f>TdC!F999</f>
        <v>7.8399999999999995E-5</v>
      </c>
      <c r="E997" s="106" t="str">
        <f>TdC!G999</f>
        <v>dolartoday</v>
      </c>
    </row>
    <row r="998" spans="1:5" x14ac:dyDescent="0.15">
      <c r="A998" s="107">
        <f>TdC!C1000</f>
        <v>40366</v>
      </c>
      <c r="B998" s="106">
        <f>TdC!D1000</f>
        <v>2010</v>
      </c>
      <c r="C998" s="106">
        <f>TdC!E1000</f>
        <v>7</v>
      </c>
      <c r="D998" s="106">
        <f>TdC!F1000</f>
        <v>8.2699999999999991E-5</v>
      </c>
      <c r="E998" s="106" t="str">
        <f>TdC!G1000</f>
        <v>dolartoday</v>
      </c>
    </row>
    <row r="999" spans="1:5" x14ac:dyDescent="0.15">
      <c r="A999" s="107">
        <f>TdC!C1001</f>
        <v>40367</v>
      </c>
      <c r="B999" s="106">
        <f>TdC!D1001</f>
        <v>2010</v>
      </c>
      <c r="C999" s="106">
        <f>TdC!E1001</f>
        <v>7</v>
      </c>
      <c r="D999" s="106">
        <f>TdC!F1001</f>
        <v>8.2200000000000006E-5</v>
      </c>
      <c r="E999" s="106" t="str">
        <f>TdC!G1001</f>
        <v>dolartoday</v>
      </c>
    </row>
    <row r="1000" spans="1:5" x14ac:dyDescent="0.15">
      <c r="A1000" s="107">
        <f>TdC!C1002</f>
        <v>40368</v>
      </c>
      <c r="B1000" s="106">
        <f>TdC!D1002</f>
        <v>2010</v>
      </c>
      <c r="C1000" s="106">
        <f>TdC!E1002</f>
        <v>7</v>
      </c>
      <c r="D1000" s="106">
        <f>TdC!F1002</f>
        <v>8.1699999999999994E-5</v>
      </c>
      <c r="E1000" s="106" t="str">
        <f>TdC!G1002</f>
        <v>dolartoday</v>
      </c>
    </row>
    <row r="1001" spans="1:5" x14ac:dyDescent="0.15">
      <c r="A1001" s="107">
        <f>TdC!C1003</f>
        <v>40370</v>
      </c>
      <c r="B1001" s="106">
        <f>TdC!D1003</f>
        <v>2010</v>
      </c>
      <c r="C1001" s="106">
        <f>TdC!E1003</f>
        <v>7</v>
      </c>
      <c r="D1001" s="106">
        <f>TdC!F1003</f>
        <v>8.1699999999999994E-5</v>
      </c>
      <c r="E1001" s="106" t="str">
        <f>TdC!G1003</f>
        <v>dolartoday</v>
      </c>
    </row>
    <row r="1002" spans="1:5" x14ac:dyDescent="0.15">
      <c r="A1002" s="107">
        <f>TdC!C1004</f>
        <v>40371</v>
      </c>
      <c r="B1002" s="106">
        <f>TdC!D1004</f>
        <v>2010</v>
      </c>
      <c r="C1002" s="106">
        <f>TdC!E1004</f>
        <v>7</v>
      </c>
      <c r="D1002" s="106">
        <f>TdC!F1004</f>
        <v>8.1600000000000005E-5</v>
      </c>
      <c r="E1002" s="106" t="str">
        <f>TdC!G1004</f>
        <v>dolartoday</v>
      </c>
    </row>
    <row r="1003" spans="1:5" x14ac:dyDescent="0.15">
      <c r="A1003" s="107">
        <f>TdC!C1005</f>
        <v>40372</v>
      </c>
      <c r="B1003" s="106">
        <f>TdC!D1005</f>
        <v>2010</v>
      </c>
      <c r="C1003" s="106">
        <f>TdC!E1005</f>
        <v>7</v>
      </c>
      <c r="D1003" s="106">
        <f>TdC!F1005</f>
        <v>8.1300000000000011E-5</v>
      </c>
      <c r="E1003" s="106" t="str">
        <f>TdC!G1005</f>
        <v>dolartoday</v>
      </c>
    </row>
    <row r="1004" spans="1:5" x14ac:dyDescent="0.15">
      <c r="A1004" s="107">
        <f>TdC!C1006</f>
        <v>40373</v>
      </c>
      <c r="B1004" s="106">
        <f>TdC!D1006</f>
        <v>2010</v>
      </c>
      <c r="C1004" s="106">
        <f>TdC!E1006</f>
        <v>7</v>
      </c>
      <c r="D1004" s="106">
        <f>TdC!F1006</f>
        <v>8.1500000000000002E-5</v>
      </c>
      <c r="E1004" s="106" t="str">
        <f>TdC!G1006</f>
        <v>dolartoday</v>
      </c>
    </row>
    <row r="1005" spans="1:5" x14ac:dyDescent="0.15">
      <c r="A1005" s="107">
        <f>TdC!C1007</f>
        <v>40374</v>
      </c>
      <c r="B1005" s="106">
        <f>TdC!D1007</f>
        <v>2010</v>
      </c>
      <c r="C1005" s="106">
        <f>TdC!E1007</f>
        <v>7</v>
      </c>
      <c r="D1005" s="106">
        <f>TdC!F1007</f>
        <v>8.14E-5</v>
      </c>
      <c r="E1005" s="106" t="str">
        <f>TdC!G1007</f>
        <v>dolartoday</v>
      </c>
    </row>
    <row r="1006" spans="1:5" x14ac:dyDescent="0.15">
      <c r="A1006" s="107">
        <f>TdC!C1008</f>
        <v>40375</v>
      </c>
      <c r="B1006" s="106">
        <f>TdC!D1008</f>
        <v>2010</v>
      </c>
      <c r="C1006" s="106">
        <f>TdC!E1008</f>
        <v>7</v>
      </c>
      <c r="D1006" s="106">
        <f>TdC!F1008</f>
        <v>8.1699999999999994E-5</v>
      </c>
      <c r="E1006" s="106" t="str">
        <f>TdC!G1008</f>
        <v>dolartoday</v>
      </c>
    </row>
    <row r="1007" spans="1:5" x14ac:dyDescent="0.15">
      <c r="A1007" s="107">
        <f>TdC!C1009</f>
        <v>40376</v>
      </c>
      <c r="B1007" s="106">
        <f>TdC!D1009</f>
        <v>2010</v>
      </c>
      <c r="C1007" s="106">
        <f>TdC!E1009</f>
        <v>7</v>
      </c>
      <c r="D1007" s="106">
        <f>TdC!F1009</f>
        <v>8.1699999999999994E-5</v>
      </c>
      <c r="E1007" s="106" t="str">
        <f>TdC!G1009</f>
        <v>dolartoday</v>
      </c>
    </row>
    <row r="1008" spans="1:5" x14ac:dyDescent="0.15">
      <c r="A1008" s="107">
        <f>TdC!C1010</f>
        <v>40377</v>
      </c>
      <c r="B1008" s="106">
        <f>TdC!D1010</f>
        <v>2010</v>
      </c>
      <c r="C1008" s="106">
        <f>TdC!E1010</f>
        <v>7</v>
      </c>
      <c r="D1008" s="106">
        <f>TdC!F1010</f>
        <v>8.1699999999999994E-5</v>
      </c>
      <c r="E1008" s="106" t="str">
        <f>TdC!G1010</f>
        <v>dolartoday</v>
      </c>
    </row>
    <row r="1009" spans="1:5" x14ac:dyDescent="0.15">
      <c r="A1009" s="107">
        <f>TdC!C1011</f>
        <v>40378</v>
      </c>
      <c r="B1009" s="106">
        <f>TdC!D1011</f>
        <v>2010</v>
      </c>
      <c r="C1009" s="106">
        <f>TdC!E1011</f>
        <v>7</v>
      </c>
      <c r="D1009" s="106">
        <f>TdC!F1011</f>
        <v>8.14E-5</v>
      </c>
      <c r="E1009" s="106" t="str">
        <f>TdC!G1011</f>
        <v>dolartoday</v>
      </c>
    </row>
    <row r="1010" spans="1:5" x14ac:dyDescent="0.15">
      <c r="A1010" s="107">
        <f>TdC!C1012</f>
        <v>40379</v>
      </c>
      <c r="B1010" s="106">
        <f>TdC!D1012</f>
        <v>2010</v>
      </c>
      <c r="C1010" s="106">
        <f>TdC!E1012</f>
        <v>7</v>
      </c>
      <c r="D1010" s="106">
        <f>TdC!F1012</f>
        <v>8.14E-5</v>
      </c>
      <c r="E1010" s="106" t="str">
        <f>TdC!G1012</f>
        <v>dolartoday</v>
      </c>
    </row>
    <row r="1011" spans="1:5" x14ac:dyDescent="0.15">
      <c r="A1011" s="107">
        <f>TdC!C1013</f>
        <v>40380</v>
      </c>
      <c r="B1011" s="106">
        <f>TdC!D1013</f>
        <v>2010</v>
      </c>
      <c r="C1011" s="106">
        <f>TdC!E1013</f>
        <v>7</v>
      </c>
      <c r="D1011" s="106">
        <f>TdC!F1013</f>
        <v>8.1199999999999995E-5</v>
      </c>
      <c r="E1011" s="106" t="str">
        <f>TdC!G1013</f>
        <v>dolartoday</v>
      </c>
    </row>
    <row r="1012" spans="1:5" x14ac:dyDescent="0.15">
      <c r="A1012" s="107">
        <f>TdC!C1014</f>
        <v>40381</v>
      </c>
      <c r="B1012" s="106">
        <f>TdC!D1014</f>
        <v>2010</v>
      </c>
      <c r="C1012" s="106">
        <f>TdC!E1014</f>
        <v>7</v>
      </c>
      <c r="D1012" s="106">
        <f>TdC!F1014</f>
        <v>8.2100000000000003E-5</v>
      </c>
      <c r="E1012" s="106" t="str">
        <f>TdC!G1014</f>
        <v>dolartoday</v>
      </c>
    </row>
    <row r="1013" spans="1:5" x14ac:dyDescent="0.15">
      <c r="A1013" s="107">
        <f>TdC!C1015</f>
        <v>40382</v>
      </c>
      <c r="B1013" s="106">
        <f>TdC!D1015</f>
        <v>2010</v>
      </c>
      <c r="C1013" s="106">
        <f>TdC!E1015</f>
        <v>7</v>
      </c>
      <c r="D1013" s="106">
        <f>TdC!F1015</f>
        <v>8.2300000000000008E-5</v>
      </c>
      <c r="E1013" s="106" t="str">
        <f>TdC!G1015</f>
        <v>dolartoday</v>
      </c>
    </row>
    <row r="1014" spans="1:5" x14ac:dyDescent="0.15">
      <c r="A1014" s="107">
        <f>TdC!C1016</f>
        <v>40383</v>
      </c>
      <c r="B1014" s="106">
        <f>TdC!D1016</f>
        <v>2010</v>
      </c>
      <c r="C1014" s="106">
        <f>TdC!E1016</f>
        <v>7</v>
      </c>
      <c r="D1014" s="106">
        <f>TdC!F1016</f>
        <v>8.2200000000000006E-5</v>
      </c>
      <c r="E1014" s="106" t="str">
        <f>TdC!G1016</f>
        <v>dolartoday</v>
      </c>
    </row>
    <row r="1015" spans="1:5" x14ac:dyDescent="0.15">
      <c r="A1015" s="107">
        <f>TdC!C1017</f>
        <v>40384</v>
      </c>
      <c r="B1015" s="106">
        <f>TdC!D1017</f>
        <v>2010</v>
      </c>
      <c r="C1015" s="106">
        <f>TdC!E1017</f>
        <v>7</v>
      </c>
      <c r="D1015" s="106">
        <f>TdC!F1017</f>
        <v>8.4900000000000004E-5</v>
      </c>
      <c r="E1015" s="106" t="str">
        <f>TdC!G1017</f>
        <v>dolartoday</v>
      </c>
    </row>
    <row r="1016" spans="1:5" x14ac:dyDescent="0.15">
      <c r="A1016" s="107">
        <f>TdC!C1018</f>
        <v>40385</v>
      </c>
      <c r="B1016" s="106">
        <f>TdC!D1018</f>
        <v>2010</v>
      </c>
      <c r="C1016" s="106">
        <f>TdC!E1018</f>
        <v>7</v>
      </c>
      <c r="D1016" s="106">
        <f>TdC!F1018</f>
        <v>8.4499999999999994E-5</v>
      </c>
      <c r="E1016" s="106" t="str">
        <f>TdC!G1018</f>
        <v>dolartoday</v>
      </c>
    </row>
    <row r="1017" spans="1:5" x14ac:dyDescent="0.15">
      <c r="A1017" s="107">
        <f>TdC!C1019</f>
        <v>40386</v>
      </c>
      <c r="B1017" s="106">
        <f>TdC!D1019</f>
        <v>2010</v>
      </c>
      <c r="C1017" s="106">
        <f>TdC!E1019</f>
        <v>7</v>
      </c>
      <c r="D1017" s="106">
        <f>TdC!F1019</f>
        <v>8.42E-5</v>
      </c>
      <c r="E1017" s="106" t="str">
        <f>TdC!G1019</f>
        <v>dolartoday</v>
      </c>
    </row>
    <row r="1018" spans="1:5" x14ac:dyDescent="0.15">
      <c r="A1018" s="107">
        <f>TdC!C1020</f>
        <v>40387</v>
      </c>
      <c r="B1018" s="106">
        <f>TdC!D1020</f>
        <v>2010</v>
      </c>
      <c r="C1018" s="106">
        <f>TdC!E1020</f>
        <v>7</v>
      </c>
      <c r="D1018" s="106">
        <f>TdC!F1020</f>
        <v>8.3900000000000006E-5</v>
      </c>
      <c r="E1018" s="106" t="str">
        <f>TdC!G1020</f>
        <v>dolartoday</v>
      </c>
    </row>
    <row r="1019" spans="1:5" x14ac:dyDescent="0.15">
      <c r="A1019" s="107">
        <f>TdC!C1021</f>
        <v>40388</v>
      </c>
      <c r="B1019" s="106">
        <f>TdC!D1021</f>
        <v>2010</v>
      </c>
      <c r="C1019" s="106">
        <f>TdC!E1021</f>
        <v>7</v>
      </c>
      <c r="D1019" s="106">
        <f>TdC!F1021</f>
        <v>8.3699999999999988E-5</v>
      </c>
      <c r="E1019" s="106" t="str">
        <f>TdC!G1021</f>
        <v>dolartoday</v>
      </c>
    </row>
    <row r="1020" spans="1:5" x14ac:dyDescent="0.15">
      <c r="A1020" s="107">
        <f>TdC!C1022</f>
        <v>40389</v>
      </c>
      <c r="B1020" s="106">
        <f>TdC!D1022</f>
        <v>2010</v>
      </c>
      <c r="C1020" s="106">
        <f>TdC!E1022</f>
        <v>7</v>
      </c>
      <c r="D1020" s="106">
        <f>TdC!F1022</f>
        <v>8.3800000000000004E-5</v>
      </c>
      <c r="E1020" s="106" t="str">
        <f>TdC!G1022</f>
        <v>dolartoday</v>
      </c>
    </row>
    <row r="1021" spans="1:5" x14ac:dyDescent="0.15">
      <c r="A1021" s="107">
        <f>TdC!C1023</f>
        <v>40390</v>
      </c>
      <c r="B1021" s="106">
        <f>TdC!D1023</f>
        <v>2010</v>
      </c>
      <c r="C1021" s="106">
        <f>TdC!E1023</f>
        <v>7</v>
      </c>
      <c r="D1021" s="106">
        <f>TdC!F1023</f>
        <v>8.3800000000000004E-5</v>
      </c>
      <c r="E1021" s="106" t="str">
        <f>TdC!G1023</f>
        <v>dolartoday</v>
      </c>
    </row>
    <row r="1022" spans="1:5" x14ac:dyDescent="0.15">
      <c r="A1022" s="107">
        <f>TdC!C1024</f>
        <v>40391</v>
      </c>
      <c r="B1022" s="106">
        <f>TdC!D1024</f>
        <v>2010</v>
      </c>
      <c r="C1022" s="106">
        <f>TdC!E1024</f>
        <v>8</v>
      </c>
      <c r="D1022" s="106">
        <f>TdC!F1024</f>
        <v>8.3800000000000004E-5</v>
      </c>
      <c r="E1022" s="106" t="str">
        <f>TdC!G1024</f>
        <v>dolartoday</v>
      </c>
    </row>
    <row r="1023" spans="1:5" x14ac:dyDescent="0.15">
      <c r="A1023" s="107">
        <f>TdC!C1025</f>
        <v>40392</v>
      </c>
      <c r="B1023" s="106">
        <f>TdC!D1025</f>
        <v>2010</v>
      </c>
      <c r="C1023" s="106">
        <f>TdC!E1025</f>
        <v>8</v>
      </c>
      <c r="D1023" s="106">
        <f>TdC!F1025</f>
        <v>8.3300000000000005E-5</v>
      </c>
      <c r="E1023" s="106" t="str">
        <f>TdC!G1025</f>
        <v>dolartoday</v>
      </c>
    </row>
    <row r="1024" spans="1:5" x14ac:dyDescent="0.15">
      <c r="A1024" s="107">
        <f>TdC!C1026</f>
        <v>40393</v>
      </c>
      <c r="B1024" s="106">
        <f>TdC!D1026</f>
        <v>2010</v>
      </c>
      <c r="C1024" s="106">
        <f>TdC!E1026</f>
        <v>8</v>
      </c>
      <c r="D1024" s="106">
        <f>TdC!F1026</f>
        <v>8.3399999999999994E-5</v>
      </c>
      <c r="E1024" s="106" t="str">
        <f>TdC!G1026</f>
        <v>dolartoday</v>
      </c>
    </row>
    <row r="1025" spans="1:5" x14ac:dyDescent="0.15">
      <c r="A1025" s="107">
        <f>TdC!C1027</f>
        <v>40394</v>
      </c>
      <c r="B1025" s="106">
        <f>TdC!D1027</f>
        <v>2010</v>
      </c>
      <c r="C1025" s="106">
        <f>TdC!E1027</f>
        <v>8</v>
      </c>
      <c r="D1025" s="106">
        <f>TdC!F1027</f>
        <v>8.3399999999999994E-5</v>
      </c>
      <c r="E1025" s="106" t="str">
        <f>TdC!G1027</f>
        <v>dolartoday</v>
      </c>
    </row>
    <row r="1026" spans="1:5" x14ac:dyDescent="0.15">
      <c r="A1026" s="107">
        <f>TdC!C1028</f>
        <v>40395</v>
      </c>
      <c r="B1026" s="106">
        <f>TdC!D1028</f>
        <v>2010</v>
      </c>
      <c r="C1026" s="106">
        <f>TdC!E1028</f>
        <v>8</v>
      </c>
      <c r="D1026" s="106">
        <f>TdC!F1028</f>
        <v>8.2699999999999991E-5</v>
      </c>
      <c r="E1026" s="106" t="str">
        <f>TdC!G1028</f>
        <v>dolartoday</v>
      </c>
    </row>
    <row r="1027" spans="1:5" x14ac:dyDescent="0.15">
      <c r="A1027" s="107">
        <f>TdC!C1029</f>
        <v>40396</v>
      </c>
      <c r="B1027" s="106">
        <f>TdC!D1029</f>
        <v>2010</v>
      </c>
      <c r="C1027" s="106">
        <f>TdC!E1029</f>
        <v>8</v>
      </c>
      <c r="D1027" s="106">
        <f>TdC!F1029</f>
        <v>8.2699999999999991E-5</v>
      </c>
      <c r="E1027" s="106" t="str">
        <f>TdC!G1029</f>
        <v>dolartoday</v>
      </c>
    </row>
    <row r="1028" spans="1:5" x14ac:dyDescent="0.15">
      <c r="A1028" s="107">
        <f>TdC!C1030</f>
        <v>40397</v>
      </c>
      <c r="B1028" s="106">
        <f>TdC!D1030</f>
        <v>2010</v>
      </c>
      <c r="C1028" s="106">
        <f>TdC!E1030</f>
        <v>8</v>
      </c>
      <c r="D1028" s="106">
        <f>TdC!F1030</f>
        <v>8.2699999999999991E-5</v>
      </c>
      <c r="E1028" s="106" t="str">
        <f>TdC!G1030</f>
        <v>dolartoday</v>
      </c>
    </row>
    <row r="1029" spans="1:5" x14ac:dyDescent="0.15">
      <c r="A1029" s="107">
        <f>TdC!C1031</f>
        <v>40398</v>
      </c>
      <c r="B1029" s="106">
        <f>TdC!D1031</f>
        <v>2010</v>
      </c>
      <c r="C1029" s="106">
        <f>TdC!E1031</f>
        <v>8</v>
      </c>
      <c r="D1029" s="106">
        <f>TdC!F1031</f>
        <v>8.2699999999999991E-5</v>
      </c>
      <c r="E1029" s="106" t="str">
        <f>TdC!G1031</f>
        <v>dolartoday</v>
      </c>
    </row>
    <row r="1030" spans="1:5" x14ac:dyDescent="0.15">
      <c r="A1030" s="107">
        <f>TdC!C1032</f>
        <v>40399</v>
      </c>
      <c r="B1030" s="106">
        <f>TdC!D1032</f>
        <v>2010</v>
      </c>
      <c r="C1030" s="106">
        <f>TdC!E1032</f>
        <v>8</v>
      </c>
      <c r="D1030" s="106">
        <f>TdC!F1032</f>
        <v>8.2699999999999991E-5</v>
      </c>
      <c r="E1030" s="106" t="str">
        <f>TdC!G1032</f>
        <v>dolartoday</v>
      </c>
    </row>
    <row r="1031" spans="1:5" x14ac:dyDescent="0.15">
      <c r="A1031" s="107">
        <f>TdC!C1033</f>
        <v>40400</v>
      </c>
      <c r="B1031" s="106">
        <f>TdC!D1033</f>
        <v>2010</v>
      </c>
      <c r="C1031" s="106">
        <f>TdC!E1033</f>
        <v>8</v>
      </c>
      <c r="D1031" s="106">
        <f>TdC!F1033</f>
        <v>8.2300000000000008E-5</v>
      </c>
      <c r="E1031" s="106" t="str">
        <f>TdC!G1033</f>
        <v>dolartoday</v>
      </c>
    </row>
    <row r="1032" spans="1:5" x14ac:dyDescent="0.15">
      <c r="A1032" s="107">
        <f>TdC!C1034</f>
        <v>40401</v>
      </c>
      <c r="B1032" s="106">
        <f>TdC!D1034</f>
        <v>2010</v>
      </c>
      <c r="C1032" s="106">
        <f>TdC!E1034</f>
        <v>8</v>
      </c>
      <c r="D1032" s="106">
        <f>TdC!F1034</f>
        <v>8.2100000000000003E-5</v>
      </c>
      <c r="E1032" s="106" t="str">
        <f>TdC!G1034</f>
        <v>dolartoday</v>
      </c>
    </row>
    <row r="1033" spans="1:5" x14ac:dyDescent="0.15">
      <c r="A1033" s="107">
        <f>TdC!C1035</f>
        <v>40402</v>
      </c>
      <c r="B1033" s="106">
        <f>TdC!D1035</f>
        <v>2010</v>
      </c>
      <c r="C1033" s="106">
        <f>TdC!E1035</f>
        <v>8</v>
      </c>
      <c r="D1033" s="106">
        <f>TdC!F1035</f>
        <v>8.2399999999999997E-5</v>
      </c>
      <c r="E1033" s="106" t="str">
        <f>TdC!G1035</f>
        <v>dolartoday</v>
      </c>
    </row>
    <row r="1034" spans="1:5" x14ac:dyDescent="0.15">
      <c r="A1034" s="107">
        <f>TdC!C1036</f>
        <v>40403</v>
      </c>
      <c r="B1034" s="106">
        <f>TdC!D1036</f>
        <v>2010</v>
      </c>
      <c r="C1034" s="106">
        <f>TdC!E1036</f>
        <v>8</v>
      </c>
      <c r="D1034" s="106">
        <f>TdC!F1036</f>
        <v>8.3399999999999994E-5</v>
      </c>
      <c r="E1034" s="106" t="str">
        <f>TdC!G1036</f>
        <v>dolartoday</v>
      </c>
    </row>
    <row r="1035" spans="1:5" x14ac:dyDescent="0.15">
      <c r="A1035" s="107">
        <f>TdC!C1037</f>
        <v>40404</v>
      </c>
      <c r="B1035" s="106">
        <f>TdC!D1037</f>
        <v>2010</v>
      </c>
      <c r="C1035" s="106">
        <f>TdC!E1037</f>
        <v>8</v>
      </c>
      <c r="D1035" s="106">
        <f>TdC!F1037</f>
        <v>8.3399999999999994E-5</v>
      </c>
      <c r="E1035" s="106" t="str">
        <f>TdC!G1037</f>
        <v>dolartoday</v>
      </c>
    </row>
    <row r="1036" spans="1:5" x14ac:dyDescent="0.15">
      <c r="A1036" s="107">
        <f>TdC!C1038</f>
        <v>40405</v>
      </c>
      <c r="B1036" s="106">
        <f>TdC!D1038</f>
        <v>2010</v>
      </c>
      <c r="C1036" s="106">
        <f>TdC!E1038</f>
        <v>8</v>
      </c>
      <c r="D1036" s="106">
        <f>TdC!F1038</f>
        <v>8.2600000000000002E-5</v>
      </c>
      <c r="E1036" s="106" t="str">
        <f>TdC!G1038</f>
        <v>dolartoday</v>
      </c>
    </row>
    <row r="1037" spans="1:5" x14ac:dyDescent="0.15">
      <c r="A1037" s="107">
        <f>TdC!C1039</f>
        <v>40406</v>
      </c>
      <c r="B1037" s="106">
        <f>TdC!D1039</f>
        <v>2010</v>
      </c>
      <c r="C1037" s="106">
        <f>TdC!E1039</f>
        <v>8</v>
      </c>
      <c r="D1037" s="106">
        <f>TdC!F1039</f>
        <v>8.2600000000000002E-5</v>
      </c>
      <c r="E1037" s="106" t="str">
        <f>TdC!G1039</f>
        <v>dolartoday</v>
      </c>
    </row>
    <row r="1038" spans="1:5" x14ac:dyDescent="0.15">
      <c r="A1038" s="107">
        <f>TdC!C1040</f>
        <v>40407</v>
      </c>
      <c r="B1038" s="106">
        <f>TdC!D1040</f>
        <v>2010</v>
      </c>
      <c r="C1038" s="106">
        <f>TdC!E1040</f>
        <v>8</v>
      </c>
      <c r="D1038" s="106">
        <f>TdC!F1040</f>
        <v>8.2300000000000008E-5</v>
      </c>
      <c r="E1038" s="106" t="str">
        <f>TdC!G1040</f>
        <v>dolartoday</v>
      </c>
    </row>
    <row r="1039" spans="1:5" x14ac:dyDescent="0.15">
      <c r="A1039" s="107">
        <f>TdC!C1041</f>
        <v>40408</v>
      </c>
      <c r="B1039" s="106">
        <f>TdC!D1041</f>
        <v>2010</v>
      </c>
      <c r="C1039" s="106">
        <f>TdC!E1041</f>
        <v>8</v>
      </c>
      <c r="D1039" s="106">
        <f>TdC!F1041</f>
        <v>8.2100000000000003E-5</v>
      </c>
      <c r="E1039" s="106" t="str">
        <f>TdC!G1041</f>
        <v>dolartoday</v>
      </c>
    </row>
    <row r="1040" spans="1:5" x14ac:dyDescent="0.15">
      <c r="A1040" s="107">
        <f>TdC!C1042</f>
        <v>40409</v>
      </c>
      <c r="B1040" s="106">
        <f>TdC!D1042</f>
        <v>2010</v>
      </c>
      <c r="C1040" s="106">
        <f>TdC!E1042</f>
        <v>8</v>
      </c>
      <c r="D1040" s="106">
        <f>TdC!F1042</f>
        <v>7.9000000000000009E-5</v>
      </c>
      <c r="E1040" s="106" t="str">
        <f>TdC!G1042</f>
        <v>dolartoday</v>
      </c>
    </row>
    <row r="1041" spans="1:5" x14ac:dyDescent="0.15">
      <c r="A1041" s="107">
        <f>TdC!C1043</f>
        <v>40410</v>
      </c>
      <c r="B1041" s="106">
        <f>TdC!D1043</f>
        <v>2010</v>
      </c>
      <c r="C1041" s="106">
        <f>TdC!E1043</f>
        <v>8</v>
      </c>
      <c r="D1041" s="106">
        <f>TdC!F1043</f>
        <v>7.9000000000000009E-5</v>
      </c>
      <c r="E1041" s="106" t="str">
        <f>TdC!G1043</f>
        <v>dolartoday</v>
      </c>
    </row>
    <row r="1042" spans="1:5" x14ac:dyDescent="0.15">
      <c r="A1042" s="107">
        <f>TdC!C1044</f>
        <v>40412</v>
      </c>
      <c r="B1042" s="106">
        <f>TdC!D1044</f>
        <v>2010</v>
      </c>
      <c r="C1042" s="106">
        <f>TdC!E1044</f>
        <v>8</v>
      </c>
      <c r="D1042" s="106">
        <f>TdC!F1044</f>
        <v>7.9099999999999998E-5</v>
      </c>
      <c r="E1042" s="106" t="str">
        <f>TdC!G1044</f>
        <v>dolartoday</v>
      </c>
    </row>
    <row r="1043" spans="1:5" x14ac:dyDescent="0.15">
      <c r="A1043" s="107">
        <f>TdC!C1045</f>
        <v>40413</v>
      </c>
      <c r="B1043" s="106">
        <f>TdC!D1045</f>
        <v>2010</v>
      </c>
      <c r="C1043" s="106">
        <f>TdC!E1045</f>
        <v>8</v>
      </c>
      <c r="D1043" s="106">
        <f>TdC!F1045</f>
        <v>7.86E-5</v>
      </c>
      <c r="E1043" s="106" t="str">
        <f>TdC!G1045</f>
        <v>dolartoday</v>
      </c>
    </row>
    <row r="1044" spans="1:5" x14ac:dyDescent="0.15">
      <c r="A1044" s="107">
        <f>TdC!C1046</f>
        <v>40414</v>
      </c>
      <c r="B1044" s="106">
        <f>TdC!D1046</f>
        <v>2010</v>
      </c>
      <c r="C1044" s="106">
        <f>TdC!E1046</f>
        <v>8</v>
      </c>
      <c r="D1044" s="106">
        <f>TdC!F1046</f>
        <v>8.2699999999999991E-5</v>
      </c>
      <c r="E1044" s="106" t="str">
        <f>TdC!G1046</f>
        <v>dolartoday</v>
      </c>
    </row>
    <row r="1045" spans="1:5" x14ac:dyDescent="0.15">
      <c r="A1045" s="107">
        <f>TdC!C1047</f>
        <v>40415</v>
      </c>
      <c r="B1045" s="106">
        <f>TdC!D1047</f>
        <v>2010</v>
      </c>
      <c r="C1045" s="106">
        <f>TdC!E1047</f>
        <v>8</v>
      </c>
      <c r="D1045" s="106">
        <f>TdC!F1047</f>
        <v>8.2699999999999991E-5</v>
      </c>
      <c r="E1045" s="106" t="str">
        <f>TdC!G1047</f>
        <v>dolartoday</v>
      </c>
    </row>
    <row r="1046" spans="1:5" x14ac:dyDescent="0.15">
      <c r="A1046" s="107">
        <f>TdC!C1048</f>
        <v>40416</v>
      </c>
      <c r="B1046" s="106">
        <f>TdC!D1048</f>
        <v>2010</v>
      </c>
      <c r="C1046" s="106">
        <f>TdC!E1048</f>
        <v>8</v>
      </c>
      <c r="D1046" s="106">
        <f>TdC!F1048</f>
        <v>8.2699999999999991E-5</v>
      </c>
      <c r="E1046" s="106" t="str">
        <f>TdC!G1048</f>
        <v>dolartoday</v>
      </c>
    </row>
    <row r="1047" spans="1:5" x14ac:dyDescent="0.15">
      <c r="A1047" s="107">
        <f>TdC!C1049</f>
        <v>40419</v>
      </c>
      <c r="B1047" s="106">
        <f>TdC!D1049</f>
        <v>2010</v>
      </c>
      <c r="C1047" s="106">
        <f>TdC!E1049</f>
        <v>8</v>
      </c>
      <c r="D1047" s="106">
        <f>TdC!F1049</f>
        <v>8.2699999999999991E-5</v>
      </c>
      <c r="E1047" s="106" t="str">
        <f>TdC!G1049</f>
        <v>dolartoday</v>
      </c>
    </row>
    <row r="1048" spans="1:5" x14ac:dyDescent="0.15">
      <c r="A1048" s="107">
        <f>TdC!C1050</f>
        <v>40421</v>
      </c>
      <c r="B1048" s="106">
        <f>TdC!D1050</f>
        <v>2010</v>
      </c>
      <c r="C1048" s="106">
        <f>TdC!E1050</f>
        <v>8</v>
      </c>
      <c r="D1048" s="106">
        <f>TdC!F1050</f>
        <v>8.3100000000000001E-5</v>
      </c>
      <c r="E1048" s="106" t="str">
        <f>TdC!G1050</f>
        <v>dolartoday</v>
      </c>
    </row>
    <row r="1049" spans="1:5" x14ac:dyDescent="0.15">
      <c r="A1049" s="107">
        <f>TdC!C1051</f>
        <v>40423</v>
      </c>
      <c r="B1049" s="106">
        <f>TdC!D1051</f>
        <v>2010</v>
      </c>
      <c r="C1049" s="106">
        <f>TdC!E1051</f>
        <v>9</v>
      </c>
      <c r="D1049" s="106">
        <f>TdC!F1051</f>
        <v>8.2300000000000008E-5</v>
      </c>
      <c r="E1049" s="106" t="str">
        <f>TdC!G1051</f>
        <v>dolartoday</v>
      </c>
    </row>
    <row r="1050" spans="1:5" x14ac:dyDescent="0.15">
      <c r="A1050" s="107">
        <f>TdC!C1052</f>
        <v>40424</v>
      </c>
      <c r="B1050" s="106">
        <f>TdC!D1052</f>
        <v>2010</v>
      </c>
      <c r="C1050" s="106">
        <f>TdC!E1052</f>
        <v>9</v>
      </c>
      <c r="D1050" s="106">
        <f>TdC!F1052</f>
        <v>8.2300000000000008E-5</v>
      </c>
      <c r="E1050" s="106" t="str">
        <f>TdC!G1052</f>
        <v>dolartoday</v>
      </c>
    </row>
    <row r="1051" spans="1:5" x14ac:dyDescent="0.15">
      <c r="A1051" s="107">
        <f>TdC!C1053</f>
        <v>40426</v>
      </c>
      <c r="B1051" s="106">
        <f>TdC!D1053</f>
        <v>2010</v>
      </c>
      <c r="C1051" s="106">
        <f>TdC!E1053</f>
        <v>9</v>
      </c>
      <c r="D1051" s="106">
        <f>TdC!F1053</f>
        <v>8.2200000000000006E-5</v>
      </c>
      <c r="E1051" s="106" t="str">
        <f>TdC!G1053</f>
        <v>dolartoday</v>
      </c>
    </row>
    <row r="1052" spans="1:5" x14ac:dyDescent="0.15">
      <c r="A1052" s="107">
        <f>TdC!C1054</f>
        <v>40427</v>
      </c>
      <c r="B1052" s="106">
        <f>TdC!D1054</f>
        <v>2010</v>
      </c>
      <c r="C1052" s="106">
        <f>TdC!E1054</f>
        <v>9</v>
      </c>
      <c r="D1052" s="106">
        <f>TdC!F1054</f>
        <v>8.2200000000000006E-5</v>
      </c>
      <c r="E1052" s="106" t="str">
        <f>TdC!G1054</f>
        <v>dolartoday</v>
      </c>
    </row>
    <row r="1053" spans="1:5" x14ac:dyDescent="0.15">
      <c r="A1053" s="107">
        <f>TdC!C1055</f>
        <v>40428</v>
      </c>
      <c r="B1053" s="106">
        <f>TdC!D1055</f>
        <v>2010</v>
      </c>
      <c r="C1053" s="106">
        <f>TdC!E1055</f>
        <v>9</v>
      </c>
      <c r="D1053" s="106">
        <f>TdC!F1055</f>
        <v>8.2200000000000006E-5</v>
      </c>
      <c r="E1053" s="106" t="str">
        <f>TdC!G1055</f>
        <v>dolartoday</v>
      </c>
    </row>
    <row r="1054" spans="1:5" x14ac:dyDescent="0.15">
      <c r="A1054" s="107">
        <f>TdC!C1056</f>
        <v>40429</v>
      </c>
      <c r="B1054" s="106">
        <f>TdC!D1056</f>
        <v>2010</v>
      </c>
      <c r="C1054" s="106">
        <f>TdC!E1056</f>
        <v>9</v>
      </c>
      <c r="D1054" s="106">
        <f>TdC!F1056</f>
        <v>8.1999999999999987E-5</v>
      </c>
      <c r="E1054" s="106" t="str">
        <f>TdC!G1056</f>
        <v>dolartoday</v>
      </c>
    </row>
    <row r="1055" spans="1:5" x14ac:dyDescent="0.15">
      <c r="A1055" s="107">
        <f>TdC!C1057</f>
        <v>40430</v>
      </c>
      <c r="B1055" s="106">
        <f>TdC!D1057</f>
        <v>2010</v>
      </c>
      <c r="C1055" s="106">
        <f>TdC!E1057</f>
        <v>9</v>
      </c>
      <c r="D1055" s="106">
        <f>TdC!F1057</f>
        <v>8.1899999999999999E-5</v>
      </c>
      <c r="E1055" s="106" t="str">
        <f>TdC!G1057</f>
        <v>dolartoday</v>
      </c>
    </row>
    <row r="1056" spans="1:5" x14ac:dyDescent="0.15">
      <c r="A1056" s="107">
        <f>TdC!C1058</f>
        <v>40431</v>
      </c>
      <c r="B1056" s="106">
        <f>TdC!D1058</f>
        <v>2010</v>
      </c>
      <c r="C1056" s="106">
        <f>TdC!E1058</f>
        <v>9</v>
      </c>
      <c r="D1056" s="106">
        <f>TdC!F1058</f>
        <v>8.1899999999999999E-5</v>
      </c>
      <c r="E1056" s="106" t="str">
        <f>TdC!G1058</f>
        <v>dolartoday</v>
      </c>
    </row>
    <row r="1057" spans="1:5" x14ac:dyDescent="0.15">
      <c r="A1057" s="107">
        <f>TdC!C1059</f>
        <v>40433</v>
      </c>
      <c r="B1057" s="106">
        <f>TdC!D1059</f>
        <v>2010</v>
      </c>
      <c r="C1057" s="106">
        <f>TdC!E1059</f>
        <v>9</v>
      </c>
      <c r="D1057" s="106">
        <f>TdC!F1059</f>
        <v>8.1899999999999999E-5</v>
      </c>
      <c r="E1057" s="106" t="str">
        <f>TdC!G1059</f>
        <v>dolartoday</v>
      </c>
    </row>
    <row r="1058" spans="1:5" x14ac:dyDescent="0.15">
      <c r="A1058" s="107">
        <f>TdC!C1060</f>
        <v>40434</v>
      </c>
      <c r="B1058" s="106">
        <f>TdC!D1060</f>
        <v>2010</v>
      </c>
      <c r="C1058" s="106">
        <f>TdC!E1060</f>
        <v>9</v>
      </c>
      <c r="D1058" s="106">
        <f>TdC!F1060</f>
        <v>8.1500000000000002E-5</v>
      </c>
      <c r="E1058" s="106" t="str">
        <f>TdC!G1060</f>
        <v>dolartoday</v>
      </c>
    </row>
    <row r="1059" spans="1:5" x14ac:dyDescent="0.15">
      <c r="A1059" s="107">
        <f>TdC!C1061</f>
        <v>40435</v>
      </c>
      <c r="B1059" s="106">
        <f>TdC!D1061</f>
        <v>2010</v>
      </c>
      <c r="C1059" s="106">
        <f>TdC!E1061</f>
        <v>9</v>
      </c>
      <c r="D1059" s="106">
        <f>TdC!F1061</f>
        <v>8.1300000000000011E-5</v>
      </c>
      <c r="E1059" s="106" t="str">
        <f>TdC!G1061</f>
        <v>dolartoday</v>
      </c>
    </row>
    <row r="1060" spans="1:5" x14ac:dyDescent="0.15">
      <c r="A1060" s="107">
        <f>TdC!C1062</f>
        <v>40436</v>
      </c>
      <c r="B1060" s="106">
        <f>TdC!D1062</f>
        <v>2010</v>
      </c>
      <c r="C1060" s="106">
        <f>TdC!E1062</f>
        <v>9</v>
      </c>
      <c r="D1060" s="106">
        <f>TdC!F1062</f>
        <v>8.2100000000000003E-5</v>
      </c>
      <c r="E1060" s="106" t="str">
        <f>TdC!G1062</f>
        <v>dolartoday</v>
      </c>
    </row>
    <row r="1061" spans="1:5" x14ac:dyDescent="0.15">
      <c r="A1061" s="107">
        <f>TdC!C1063</f>
        <v>40437</v>
      </c>
      <c r="B1061" s="106">
        <f>TdC!D1063</f>
        <v>2010</v>
      </c>
      <c r="C1061" s="106">
        <f>TdC!E1063</f>
        <v>9</v>
      </c>
      <c r="D1061" s="106">
        <f>TdC!F1063</f>
        <v>8.2300000000000008E-5</v>
      </c>
      <c r="E1061" s="106" t="str">
        <f>TdC!G1063</f>
        <v>dolartoday</v>
      </c>
    </row>
    <row r="1062" spans="1:5" x14ac:dyDescent="0.15">
      <c r="A1062" s="107">
        <f>TdC!C1064</f>
        <v>40440</v>
      </c>
      <c r="B1062" s="106">
        <f>TdC!D1064</f>
        <v>2010</v>
      </c>
      <c r="C1062" s="106">
        <f>TdC!E1064</f>
        <v>9</v>
      </c>
      <c r="D1062" s="106">
        <f>TdC!F1064</f>
        <v>8.2100000000000003E-5</v>
      </c>
      <c r="E1062" s="106" t="str">
        <f>TdC!G1064</f>
        <v>dolartoday</v>
      </c>
    </row>
    <row r="1063" spans="1:5" x14ac:dyDescent="0.15">
      <c r="A1063" s="107">
        <f>TdC!C1065</f>
        <v>40441</v>
      </c>
      <c r="B1063" s="106">
        <f>TdC!D1065</f>
        <v>2010</v>
      </c>
      <c r="C1063" s="106">
        <f>TdC!E1065</f>
        <v>9</v>
      </c>
      <c r="D1063" s="106">
        <f>TdC!F1065</f>
        <v>8.1799999999999996E-5</v>
      </c>
      <c r="E1063" s="106" t="str">
        <f>TdC!G1065</f>
        <v>dolartoday</v>
      </c>
    </row>
    <row r="1064" spans="1:5" x14ac:dyDescent="0.15">
      <c r="A1064" s="107">
        <f>TdC!C1066</f>
        <v>40442</v>
      </c>
      <c r="B1064" s="106">
        <f>TdC!D1066</f>
        <v>2010</v>
      </c>
      <c r="C1064" s="106">
        <f>TdC!E1066</f>
        <v>9</v>
      </c>
      <c r="D1064" s="106">
        <f>TdC!F1066</f>
        <v>8.1699999999999994E-5</v>
      </c>
      <c r="E1064" s="106" t="str">
        <f>TdC!G1066</f>
        <v>dolartoday</v>
      </c>
    </row>
    <row r="1065" spans="1:5" x14ac:dyDescent="0.15">
      <c r="A1065" s="107">
        <f>TdC!C1067</f>
        <v>40443</v>
      </c>
      <c r="B1065" s="106">
        <f>TdC!D1067</f>
        <v>2010</v>
      </c>
      <c r="C1065" s="106">
        <f>TdC!E1067</f>
        <v>9</v>
      </c>
      <c r="D1065" s="106">
        <f>TdC!F1067</f>
        <v>8.1999999999999987E-5</v>
      </c>
      <c r="E1065" s="106" t="str">
        <f>TdC!G1067</f>
        <v>dolartoday</v>
      </c>
    </row>
    <row r="1066" spans="1:5" x14ac:dyDescent="0.15">
      <c r="A1066" s="107">
        <f>TdC!C1068</f>
        <v>40444</v>
      </c>
      <c r="B1066" s="106">
        <f>TdC!D1068</f>
        <v>2010</v>
      </c>
      <c r="C1066" s="106">
        <f>TdC!E1068</f>
        <v>9</v>
      </c>
      <c r="D1066" s="106">
        <f>TdC!F1068</f>
        <v>8.1999999999999987E-5</v>
      </c>
      <c r="E1066" s="106" t="str">
        <f>TdC!G1068</f>
        <v>dolartoday</v>
      </c>
    </row>
    <row r="1067" spans="1:5" x14ac:dyDescent="0.15">
      <c r="A1067" s="107">
        <f>TdC!C1069</f>
        <v>40447</v>
      </c>
      <c r="B1067" s="106">
        <f>TdC!D1069</f>
        <v>2010</v>
      </c>
      <c r="C1067" s="106">
        <f>TdC!E1069</f>
        <v>9</v>
      </c>
      <c r="D1067" s="106">
        <f>TdC!F1069</f>
        <v>8.2200000000000006E-5</v>
      </c>
      <c r="E1067" s="106" t="str">
        <f>TdC!G1069</f>
        <v>dolartoday</v>
      </c>
    </row>
    <row r="1068" spans="1:5" x14ac:dyDescent="0.15">
      <c r="A1068" s="107">
        <f>TdC!C1070</f>
        <v>40448</v>
      </c>
      <c r="B1068" s="106">
        <f>TdC!D1070</f>
        <v>2010</v>
      </c>
      <c r="C1068" s="106">
        <f>TdC!E1070</f>
        <v>9</v>
      </c>
      <c r="D1068" s="106">
        <f>TdC!F1070</f>
        <v>8.1899999999999999E-5</v>
      </c>
      <c r="E1068" s="106" t="str">
        <f>TdC!G1070</f>
        <v>dolartoday</v>
      </c>
    </row>
    <row r="1069" spans="1:5" x14ac:dyDescent="0.15">
      <c r="A1069" s="107">
        <f>TdC!C1071</f>
        <v>40449</v>
      </c>
      <c r="B1069" s="106">
        <f>TdC!D1071</f>
        <v>2010</v>
      </c>
      <c r="C1069" s="106">
        <f>TdC!E1071</f>
        <v>9</v>
      </c>
      <c r="D1069" s="106">
        <f>TdC!F1071</f>
        <v>8.1999999999999987E-5</v>
      </c>
      <c r="E1069" s="106" t="str">
        <f>TdC!G1071</f>
        <v>dolartoday</v>
      </c>
    </row>
    <row r="1070" spans="1:5" x14ac:dyDescent="0.15">
      <c r="A1070" s="107">
        <f>TdC!C1072</f>
        <v>40450</v>
      </c>
      <c r="B1070" s="106">
        <f>TdC!D1072</f>
        <v>2010</v>
      </c>
      <c r="C1070" s="106">
        <f>TdC!E1072</f>
        <v>9</v>
      </c>
      <c r="D1070" s="106">
        <f>TdC!F1072</f>
        <v>8.1799999999999996E-5</v>
      </c>
      <c r="E1070" s="106" t="str">
        <f>TdC!G1072</f>
        <v>dolartoday</v>
      </c>
    </row>
    <row r="1071" spans="1:5" x14ac:dyDescent="0.15">
      <c r="A1071" s="107">
        <f>TdC!C1073</f>
        <v>40451</v>
      </c>
      <c r="B1071" s="106">
        <f>TdC!D1073</f>
        <v>2010</v>
      </c>
      <c r="C1071" s="106">
        <f>TdC!E1073</f>
        <v>9</v>
      </c>
      <c r="D1071" s="106">
        <f>TdC!F1073</f>
        <v>8.1799999999999996E-5</v>
      </c>
      <c r="E1071" s="106" t="str">
        <f>TdC!G1073</f>
        <v>dolartoday</v>
      </c>
    </row>
    <row r="1072" spans="1:5" x14ac:dyDescent="0.15">
      <c r="A1072" s="107">
        <f>TdC!C1074</f>
        <v>40452</v>
      </c>
      <c r="B1072" s="106">
        <f>TdC!D1074</f>
        <v>2010</v>
      </c>
      <c r="C1072" s="106">
        <f>TdC!E1074</f>
        <v>10</v>
      </c>
      <c r="D1072" s="106">
        <f>TdC!F1074</f>
        <v>8.1799999999999996E-5</v>
      </c>
      <c r="E1072" s="106" t="str">
        <f>TdC!G1074</f>
        <v>dolartoday</v>
      </c>
    </row>
    <row r="1073" spans="1:5" x14ac:dyDescent="0.15">
      <c r="A1073" s="107">
        <f>TdC!C1075</f>
        <v>40454</v>
      </c>
      <c r="B1073" s="106">
        <f>TdC!D1075</f>
        <v>2010</v>
      </c>
      <c r="C1073" s="106">
        <f>TdC!E1075</f>
        <v>10</v>
      </c>
      <c r="D1073" s="106">
        <f>TdC!F1075</f>
        <v>8.1699999999999994E-5</v>
      </c>
      <c r="E1073" s="106" t="str">
        <f>TdC!G1075</f>
        <v>dolartoday</v>
      </c>
    </row>
    <row r="1074" spans="1:5" x14ac:dyDescent="0.15">
      <c r="A1074" s="107">
        <f>TdC!C1076</f>
        <v>40455</v>
      </c>
      <c r="B1074" s="106">
        <f>TdC!D1076</f>
        <v>2010</v>
      </c>
      <c r="C1074" s="106">
        <f>TdC!E1076</f>
        <v>10</v>
      </c>
      <c r="D1074" s="106">
        <f>TdC!F1076</f>
        <v>8.1899999999999999E-5</v>
      </c>
      <c r="E1074" s="106" t="str">
        <f>TdC!G1076</f>
        <v>dolartoday</v>
      </c>
    </row>
    <row r="1075" spans="1:5" x14ac:dyDescent="0.15">
      <c r="A1075" s="107">
        <f>TdC!C1077</f>
        <v>40456</v>
      </c>
      <c r="B1075" s="106">
        <f>TdC!D1077</f>
        <v>2010</v>
      </c>
      <c r="C1075" s="106">
        <f>TdC!E1077</f>
        <v>10</v>
      </c>
      <c r="D1075" s="106">
        <f>TdC!F1077</f>
        <v>8.1899999999999999E-5</v>
      </c>
      <c r="E1075" s="106" t="str">
        <f>TdC!G1077</f>
        <v>dolartoday</v>
      </c>
    </row>
    <row r="1076" spans="1:5" x14ac:dyDescent="0.15">
      <c r="A1076" s="107">
        <f>TdC!C1078</f>
        <v>40457</v>
      </c>
      <c r="B1076" s="106">
        <f>TdC!D1078</f>
        <v>2010</v>
      </c>
      <c r="C1076" s="106">
        <f>TdC!E1078</f>
        <v>10</v>
      </c>
      <c r="D1076" s="106">
        <f>TdC!F1078</f>
        <v>8.1600000000000005E-5</v>
      </c>
      <c r="E1076" s="106" t="str">
        <f>TdC!G1078</f>
        <v>dolartoday</v>
      </c>
    </row>
    <row r="1077" spans="1:5" x14ac:dyDescent="0.15">
      <c r="A1077" s="107">
        <f>TdC!C1079</f>
        <v>40458</v>
      </c>
      <c r="B1077" s="106">
        <f>TdC!D1079</f>
        <v>2010</v>
      </c>
      <c r="C1077" s="106">
        <f>TdC!E1079</f>
        <v>10</v>
      </c>
      <c r="D1077" s="106">
        <f>TdC!F1079</f>
        <v>8.1600000000000005E-5</v>
      </c>
      <c r="E1077" s="106" t="str">
        <f>TdC!G1079</f>
        <v>dolartoday</v>
      </c>
    </row>
    <row r="1078" spans="1:5" x14ac:dyDescent="0.15">
      <c r="A1078" s="107">
        <f>TdC!C1080</f>
        <v>40461</v>
      </c>
      <c r="B1078" s="106">
        <f>TdC!D1080</f>
        <v>2010</v>
      </c>
      <c r="C1078" s="106">
        <f>TdC!E1080</f>
        <v>10</v>
      </c>
      <c r="D1078" s="106">
        <f>TdC!F1080</f>
        <v>8.1199999999999995E-5</v>
      </c>
      <c r="E1078" s="106" t="str">
        <f>TdC!G1080</f>
        <v>dolartoday</v>
      </c>
    </row>
    <row r="1079" spans="1:5" x14ac:dyDescent="0.15">
      <c r="A1079" s="107">
        <f>TdC!C1081</f>
        <v>40462</v>
      </c>
      <c r="B1079" s="106">
        <f>TdC!D1081</f>
        <v>2010</v>
      </c>
      <c r="C1079" s="106">
        <f>TdC!E1081</f>
        <v>10</v>
      </c>
      <c r="D1079" s="106">
        <f>TdC!F1081</f>
        <v>8.1199999999999995E-5</v>
      </c>
      <c r="E1079" s="106" t="str">
        <f>TdC!G1081</f>
        <v>dolartoday</v>
      </c>
    </row>
    <row r="1080" spans="1:5" x14ac:dyDescent="0.15">
      <c r="A1080" s="107">
        <f>TdC!C1082</f>
        <v>40463</v>
      </c>
      <c r="B1080" s="106">
        <f>TdC!D1082</f>
        <v>2010</v>
      </c>
      <c r="C1080" s="106">
        <f>TdC!E1082</f>
        <v>10</v>
      </c>
      <c r="D1080" s="106">
        <f>TdC!F1082</f>
        <v>8.1199999999999995E-5</v>
      </c>
      <c r="E1080" s="106" t="str">
        <f>TdC!G1082</f>
        <v>dolartoday</v>
      </c>
    </row>
    <row r="1081" spans="1:5" x14ac:dyDescent="0.15">
      <c r="A1081" s="107">
        <f>TdC!C1083</f>
        <v>40464</v>
      </c>
      <c r="B1081" s="106">
        <f>TdC!D1083</f>
        <v>2010</v>
      </c>
      <c r="C1081" s="106">
        <f>TdC!E1083</f>
        <v>10</v>
      </c>
      <c r="D1081" s="106">
        <f>TdC!F1083</f>
        <v>8.1500000000000002E-5</v>
      </c>
      <c r="E1081" s="106" t="str">
        <f>TdC!G1083</f>
        <v>dolartoday</v>
      </c>
    </row>
    <row r="1082" spans="1:5" x14ac:dyDescent="0.15">
      <c r="A1082" s="107">
        <f>TdC!C1084</f>
        <v>40468</v>
      </c>
      <c r="B1082" s="106">
        <f>TdC!D1084</f>
        <v>2010</v>
      </c>
      <c r="C1082" s="106">
        <f>TdC!E1084</f>
        <v>10</v>
      </c>
      <c r="D1082" s="106">
        <f>TdC!F1084</f>
        <v>7.8700000000000002E-5</v>
      </c>
      <c r="E1082" s="106" t="str">
        <f>TdC!G1084</f>
        <v>dolartoday</v>
      </c>
    </row>
    <row r="1083" spans="1:5" x14ac:dyDescent="0.15">
      <c r="A1083" s="107">
        <f>TdC!C1085</f>
        <v>40469</v>
      </c>
      <c r="B1083" s="106">
        <f>TdC!D1085</f>
        <v>2010</v>
      </c>
      <c r="C1083" s="106">
        <f>TdC!E1085</f>
        <v>10</v>
      </c>
      <c r="D1083" s="106">
        <f>TdC!F1085</f>
        <v>7.5300000000000001E-5</v>
      </c>
      <c r="E1083" s="106" t="str">
        <f>TdC!G1085</f>
        <v>dolartoday</v>
      </c>
    </row>
    <row r="1084" spans="1:5" x14ac:dyDescent="0.15">
      <c r="A1084" s="107">
        <f>TdC!C1086</f>
        <v>40470</v>
      </c>
      <c r="B1084" s="106">
        <f>TdC!D1086</f>
        <v>2010</v>
      </c>
      <c r="C1084" s="106">
        <f>TdC!E1086</f>
        <v>10</v>
      </c>
      <c r="D1084" s="106">
        <f>TdC!F1086</f>
        <v>7.5699999999999997E-5</v>
      </c>
      <c r="E1084" s="106" t="str">
        <f>TdC!G1086</f>
        <v>dolartoday</v>
      </c>
    </row>
    <row r="1085" spans="1:5" x14ac:dyDescent="0.15">
      <c r="A1085" s="107">
        <f>TdC!C1087</f>
        <v>40471</v>
      </c>
      <c r="B1085" s="106">
        <f>TdC!D1087</f>
        <v>2010</v>
      </c>
      <c r="C1085" s="106">
        <f>TdC!E1087</f>
        <v>10</v>
      </c>
      <c r="D1085" s="106">
        <f>TdC!F1087</f>
        <v>7.5499999999999992E-5</v>
      </c>
      <c r="E1085" s="106" t="str">
        <f>TdC!G1087</f>
        <v>dolartoday</v>
      </c>
    </row>
    <row r="1086" spans="1:5" x14ac:dyDescent="0.15">
      <c r="A1086" s="107">
        <f>TdC!C1088</f>
        <v>40472</v>
      </c>
      <c r="B1086" s="106">
        <f>TdC!D1088</f>
        <v>2010</v>
      </c>
      <c r="C1086" s="106">
        <f>TdC!E1088</f>
        <v>10</v>
      </c>
      <c r="D1086" s="106">
        <f>TdC!F1088</f>
        <v>7.5599999999999994E-5</v>
      </c>
      <c r="E1086" s="106" t="str">
        <f>TdC!G1088</f>
        <v>dolartoday</v>
      </c>
    </row>
    <row r="1087" spans="1:5" x14ac:dyDescent="0.15">
      <c r="A1087" s="107">
        <f>TdC!C1089</f>
        <v>40475</v>
      </c>
      <c r="B1087" s="106">
        <f>TdC!D1089</f>
        <v>2010</v>
      </c>
      <c r="C1087" s="106">
        <f>TdC!E1089</f>
        <v>10</v>
      </c>
      <c r="D1087" s="106">
        <f>TdC!F1089</f>
        <v>7.9200000000000001E-5</v>
      </c>
      <c r="E1087" s="106" t="str">
        <f>TdC!G1089</f>
        <v>dolartoday</v>
      </c>
    </row>
    <row r="1088" spans="1:5" x14ac:dyDescent="0.15">
      <c r="A1088" s="107">
        <f>TdC!C1090</f>
        <v>40476</v>
      </c>
      <c r="B1088" s="106">
        <f>TdC!D1090</f>
        <v>2010</v>
      </c>
      <c r="C1088" s="106">
        <f>TdC!E1090</f>
        <v>10</v>
      </c>
      <c r="D1088" s="106">
        <f>TdC!F1090</f>
        <v>7.9599999999999997E-5</v>
      </c>
      <c r="E1088" s="106" t="str">
        <f>TdC!G1090</f>
        <v>dolartoday</v>
      </c>
    </row>
    <row r="1089" spans="1:5" x14ac:dyDescent="0.15">
      <c r="A1089" s="107">
        <f>TdC!C1091</f>
        <v>40477</v>
      </c>
      <c r="B1089" s="106">
        <f>TdC!D1091</f>
        <v>2010</v>
      </c>
      <c r="C1089" s="106">
        <f>TdC!E1091</f>
        <v>10</v>
      </c>
      <c r="D1089" s="106">
        <f>TdC!F1091</f>
        <v>7.9900000000000004E-5</v>
      </c>
      <c r="E1089" s="106" t="str">
        <f>TdC!G1091</f>
        <v>dolartoday</v>
      </c>
    </row>
    <row r="1090" spans="1:5" x14ac:dyDescent="0.15">
      <c r="A1090" s="107">
        <f>TdC!C1092</f>
        <v>40478</v>
      </c>
      <c r="B1090" s="106">
        <f>TdC!D1092</f>
        <v>2010</v>
      </c>
      <c r="C1090" s="106">
        <f>TdC!E1092</f>
        <v>10</v>
      </c>
      <c r="D1090" s="106">
        <f>TdC!F1092</f>
        <v>8.0199999999999998E-5</v>
      </c>
      <c r="E1090" s="106" t="str">
        <f>TdC!G1092</f>
        <v>dolartoday</v>
      </c>
    </row>
    <row r="1091" spans="1:5" x14ac:dyDescent="0.15">
      <c r="A1091" s="107">
        <f>TdC!C1093</f>
        <v>40479</v>
      </c>
      <c r="B1091" s="106">
        <f>TdC!D1093</f>
        <v>2010</v>
      </c>
      <c r="C1091" s="106">
        <f>TdC!E1093</f>
        <v>10</v>
      </c>
      <c r="D1091" s="106">
        <f>TdC!F1093</f>
        <v>7.9900000000000004E-5</v>
      </c>
      <c r="E1091" s="106" t="str">
        <f>TdC!G1093</f>
        <v>dolartoday</v>
      </c>
    </row>
    <row r="1092" spans="1:5" x14ac:dyDescent="0.15">
      <c r="A1092" s="107">
        <f>TdC!C1094</f>
        <v>40482</v>
      </c>
      <c r="B1092" s="106">
        <f>TdC!D1094</f>
        <v>2010</v>
      </c>
      <c r="C1092" s="106">
        <f>TdC!E1094</f>
        <v>10</v>
      </c>
      <c r="D1092" s="106">
        <f>TdC!F1094</f>
        <v>7.9900000000000004E-5</v>
      </c>
      <c r="E1092" s="106" t="str">
        <f>TdC!G1094</f>
        <v>dolartoday</v>
      </c>
    </row>
    <row r="1093" spans="1:5" x14ac:dyDescent="0.15">
      <c r="A1093" s="107">
        <f>TdC!C1095</f>
        <v>40483</v>
      </c>
      <c r="B1093" s="106">
        <f>TdC!D1095</f>
        <v>2010</v>
      </c>
      <c r="C1093" s="106">
        <f>TdC!E1095</f>
        <v>11</v>
      </c>
      <c r="D1093" s="106">
        <f>TdC!F1095</f>
        <v>7.9900000000000004E-5</v>
      </c>
      <c r="E1093" s="106" t="str">
        <f>TdC!G1095</f>
        <v>dolartoday</v>
      </c>
    </row>
    <row r="1094" spans="1:5" x14ac:dyDescent="0.15">
      <c r="A1094" s="107">
        <f>TdC!C1096</f>
        <v>40485</v>
      </c>
      <c r="B1094" s="106">
        <f>TdC!D1096</f>
        <v>2010</v>
      </c>
      <c r="C1094" s="106">
        <f>TdC!E1096</f>
        <v>11</v>
      </c>
      <c r="D1094" s="106">
        <f>TdC!F1096</f>
        <v>7.8899999999999993E-5</v>
      </c>
      <c r="E1094" s="106" t="str">
        <f>TdC!G1096</f>
        <v>dolartoday</v>
      </c>
    </row>
    <row r="1095" spans="1:5" x14ac:dyDescent="0.15">
      <c r="A1095" s="107">
        <f>TdC!C1097</f>
        <v>40486</v>
      </c>
      <c r="B1095" s="106">
        <f>TdC!D1097</f>
        <v>2010</v>
      </c>
      <c r="C1095" s="106">
        <f>TdC!E1097</f>
        <v>11</v>
      </c>
      <c r="D1095" s="106">
        <f>TdC!F1097</f>
        <v>7.8100000000000001E-5</v>
      </c>
      <c r="E1095" s="106" t="str">
        <f>TdC!G1097</f>
        <v>dolartoday</v>
      </c>
    </row>
    <row r="1096" spans="1:5" x14ac:dyDescent="0.15">
      <c r="A1096" s="107">
        <f>TdC!C1098</f>
        <v>40489</v>
      </c>
      <c r="B1096" s="106">
        <f>TdC!D1098</f>
        <v>2010</v>
      </c>
      <c r="C1096" s="106">
        <f>TdC!E1098</f>
        <v>11</v>
      </c>
      <c r="D1096" s="106">
        <f>TdC!F1098</f>
        <v>7.8399999999999995E-5</v>
      </c>
      <c r="E1096" s="106" t="str">
        <f>TdC!G1098</f>
        <v>dolartoday</v>
      </c>
    </row>
    <row r="1097" spans="1:5" x14ac:dyDescent="0.15">
      <c r="A1097" s="107">
        <f>TdC!C1099</f>
        <v>40490</v>
      </c>
      <c r="B1097" s="106">
        <f>TdC!D1099</f>
        <v>2010</v>
      </c>
      <c r="C1097" s="106">
        <f>TdC!E1099</f>
        <v>11</v>
      </c>
      <c r="D1097" s="106">
        <f>TdC!F1099</f>
        <v>7.8200000000000003E-5</v>
      </c>
      <c r="E1097" s="106" t="str">
        <f>TdC!G1099</f>
        <v>dolartoday</v>
      </c>
    </row>
    <row r="1098" spans="1:5" x14ac:dyDescent="0.15">
      <c r="A1098" s="107">
        <f>TdC!C1100</f>
        <v>40491</v>
      </c>
      <c r="B1098" s="106">
        <f>TdC!D1100</f>
        <v>2010</v>
      </c>
      <c r="C1098" s="106">
        <f>TdC!E1100</f>
        <v>11</v>
      </c>
      <c r="D1098" s="106">
        <f>TdC!F1100</f>
        <v>7.8800000000000004E-5</v>
      </c>
      <c r="E1098" s="106" t="str">
        <f>TdC!G1100</f>
        <v>dolartoday</v>
      </c>
    </row>
    <row r="1099" spans="1:5" x14ac:dyDescent="0.15">
      <c r="A1099" s="107">
        <f>TdC!C1101</f>
        <v>40493</v>
      </c>
      <c r="B1099" s="106">
        <f>TdC!D1101</f>
        <v>2010</v>
      </c>
      <c r="C1099" s="106">
        <f>TdC!E1101</f>
        <v>11</v>
      </c>
      <c r="D1099" s="106">
        <f>TdC!F1101</f>
        <v>7.8100000000000001E-5</v>
      </c>
      <c r="E1099" s="106" t="str">
        <f>TdC!G1101</f>
        <v>dolartoday</v>
      </c>
    </row>
    <row r="1100" spans="1:5" x14ac:dyDescent="0.15">
      <c r="A1100" s="107">
        <f>TdC!C1102</f>
        <v>40496</v>
      </c>
      <c r="B1100" s="106">
        <f>TdC!D1102</f>
        <v>2010</v>
      </c>
      <c r="C1100" s="106">
        <f>TdC!E1102</f>
        <v>11</v>
      </c>
      <c r="D1100" s="106">
        <f>TdC!F1102</f>
        <v>8.0399999999999989E-5</v>
      </c>
      <c r="E1100" s="106" t="str">
        <f>TdC!G1102</f>
        <v>dolartoday</v>
      </c>
    </row>
    <row r="1101" spans="1:5" x14ac:dyDescent="0.15">
      <c r="A1101" s="107">
        <f>TdC!C1103</f>
        <v>40497</v>
      </c>
      <c r="B1101" s="106">
        <f>TdC!D1103</f>
        <v>2010</v>
      </c>
      <c r="C1101" s="106">
        <f>TdC!E1103</f>
        <v>11</v>
      </c>
      <c r="D1101" s="106">
        <f>TdC!F1103</f>
        <v>8.0500000000000005E-5</v>
      </c>
      <c r="E1101" s="106" t="str">
        <f>TdC!G1103</f>
        <v>dolartoday</v>
      </c>
    </row>
    <row r="1102" spans="1:5" x14ac:dyDescent="0.15">
      <c r="A1102" s="107">
        <f>TdC!C1104</f>
        <v>40498</v>
      </c>
      <c r="B1102" s="106">
        <f>TdC!D1104</f>
        <v>2010</v>
      </c>
      <c r="C1102" s="106">
        <f>TdC!E1104</f>
        <v>11</v>
      </c>
      <c r="D1102" s="106">
        <f>TdC!F1104</f>
        <v>8.0500000000000005E-5</v>
      </c>
      <c r="E1102" s="106" t="str">
        <f>TdC!G1104</f>
        <v>dolartoday</v>
      </c>
    </row>
    <row r="1103" spans="1:5" x14ac:dyDescent="0.15">
      <c r="A1103" s="107">
        <f>TdC!C1105</f>
        <v>40499</v>
      </c>
      <c r="B1103" s="106">
        <f>TdC!D1105</f>
        <v>2010</v>
      </c>
      <c r="C1103" s="106">
        <f>TdC!E1105</f>
        <v>11</v>
      </c>
      <c r="D1103" s="106">
        <f>TdC!F1105</f>
        <v>8.0399999999999989E-5</v>
      </c>
      <c r="E1103" s="106" t="str">
        <f>TdC!G1105</f>
        <v>dolartoday</v>
      </c>
    </row>
    <row r="1104" spans="1:5" x14ac:dyDescent="0.15">
      <c r="A1104" s="107">
        <f>TdC!C1106</f>
        <v>40500</v>
      </c>
      <c r="B1104" s="106">
        <f>TdC!D1106</f>
        <v>2010</v>
      </c>
      <c r="C1104" s="106">
        <f>TdC!E1106</f>
        <v>11</v>
      </c>
      <c r="D1104" s="106">
        <f>TdC!F1106</f>
        <v>8.0699999999999996E-5</v>
      </c>
      <c r="E1104" s="106" t="str">
        <f>TdC!G1106</f>
        <v>dolartoday</v>
      </c>
    </row>
    <row r="1105" spans="1:5" x14ac:dyDescent="0.15">
      <c r="A1105" s="107">
        <f>TdC!C1107</f>
        <v>40503</v>
      </c>
      <c r="B1105" s="106">
        <f>TdC!D1107</f>
        <v>2010</v>
      </c>
      <c r="C1105" s="106">
        <f>TdC!E1107</f>
        <v>11</v>
      </c>
      <c r="D1105" s="106">
        <f>TdC!F1107</f>
        <v>8.1799999999999996E-5</v>
      </c>
      <c r="E1105" s="106" t="str">
        <f>TdC!G1107</f>
        <v>dolartoday</v>
      </c>
    </row>
    <row r="1106" spans="1:5" x14ac:dyDescent="0.15">
      <c r="A1106" s="107">
        <f>TdC!C1108</f>
        <v>40504</v>
      </c>
      <c r="B1106" s="106">
        <f>TdC!D1108</f>
        <v>2010</v>
      </c>
      <c r="C1106" s="106">
        <f>TdC!E1108</f>
        <v>11</v>
      </c>
      <c r="D1106" s="106">
        <f>TdC!F1108</f>
        <v>8.4900000000000004E-5</v>
      </c>
      <c r="E1106" s="106" t="str">
        <f>TdC!G1108</f>
        <v>dolartoday</v>
      </c>
    </row>
    <row r="1107" spans="1:5" x14ac:dyDescent="0.15">
      <c r="A1107" s="107">
        <f>TdC!C1109</f>
        <v>40505</v>
      </c>
      <c r="B1107" s="106">
        <f>TdC!D1109</f>
        <v>2010</v>
      </c>
      <c r="C1107" s="106">
        <f>TdC!E1109</f>
        <v>11</v>
      </c>
      <c r="D1107" s="106">
        <f>TdC!F1109</f>
        <v>8.5000000000000006E-5</v>
      </c>
      <c r="E1107" s="106" t="str">
        <f>TdC!G1109</f>
        <v>dolartoday</v>
      </c>
    </row>
    <row r="1108" spans="1:5" x14ac:dyDescent="0.15">
      <c r="A1108" s="107">
        <f>TdC!C1110</f>
        <v>40506</v>
      </c>
      <c r="B1108" s="106">
        <f>TdC!D1110</f>
        <v>2010</v>
      </c>
      <c r="C1108" s="106">
        <f>TdC!E1110</f>
        <v>11</v>
      </c>
      <c r="D1108" s="106">
        <f>TdC!F1110</f>
        <v>8.4300000000000003E-5</v>
      </c>
      <c r="E1108" s="106" t="str">
        <f>TdC!G1110</f>
        <v>dolartoday</v>
      </c>
    </row>
    <row r="1109" spans="1:5" x14ac:dyDescent="0.15">
      <c r="A1109" s="107">
        <f>TdC!C1111</f>
        <v>40507</v>
      </c>
      <c r="B1109" s="106">
        <f>TdC!D1111</f>
        <v>2010</v>
      </c>
      <c r="C1109" s="106">
        <f>TdC!E1111</f>
        <v>11</v>
      </c>
      <c r="D1109" s="106">
        <f>TdC!F1111</f>
        <v>8.4800000000000001E-5</v>
      </c>
      <c r="E1109" s="106" t="str">
        <f>TdC!G1111</f>
        <v>dolartoday</v>
      </c>
    </row>
    <row r="1110" spans="1:5" x14ac:dyDescent="0.15">
      <c r="A1110" s="107">
        <f>TdC!C1112</f>
        <v>40510</v>
      </c>
      <c r="B1110" s="106">
        <f>TdC!D1112</f>
        <v>2010</v>
      </c>
      <c r="C1110" s="106">
        <f>TdC!E1112</f>
        <v>11</v>
      </c>
      <c r="D1110" s="106">
        <f>TdC!F1112</f>
        <v>8.5600000000000007E-5</v>
      </c>
      <c r="E1110" s="106" t="str">
        <f>TdC!G1112</f>
        <v>dolartoday</v>
      </c>
    </row>
    <row r="1111" spans="1:5" x14ac:dyDescent="0.15">
      <c r="A1111" s="107">
        <f>TdC!C1113</f>
        <v>40511</v>
      </c>
      <c r="B1111" s="106">
        <f>TdC!D1113</f>
        <v>2010</v>
      </c>
      <c r="C1111" s="106">
        <f>TdC!E1113</f>
        <v>11</v>
      </c>
      <c r="D1111" s="106">
        <f>TdC!F1113</f>
        <v>8.5199999999999997E-5</v>
      </c>
      <c r="E1111" s="106" t="str">
        <f>TdC!G1113</f>
        <v>dolartoday</v>
      </c>
    </row>
    <row r="1112" spans="1:5" x14ac:dyDescent="0.15">
      <c r="A1112" s="107">
        <f>TdC!C1114</f>
        <v>40512</v>
      </c>
      <c r="B1112" s="106">
        <f>TdC!D1114</f>
        <v>2010</v>
      </c>
      <c r="C1112" s="106">
        <f>TdC!E1114</f>
        <v>11</v>
      </c>
      <c r="D1112" s="106">
        <f>TdC!F1114</f>
        <v>8.6300000000000011E-5</v>
      </c>
      <c r="E1112" s="106" t="str">
        <f>TdC!G1114</f>
        <v>dolartoday</v>
      </c>
    </row>
    <row r="1113" spans="1:5" x14ac:dyDescent="0.15">
      <c r="A1113" s="107">
        <f>TdC!C1115</f>
        <v>40513</v>
      </c>
      <c r="B1113" s="106">
        <f>TdC!D1115</f>
        <v>2010</v>
      </c>
      <c r="C1113" s="106">
        <f>TdC!E1115</f>
        <v>12</v>
      </c>
      <c r="D1113" s="106">
        <f>TdC!F1115</f>
        <v>8.5900000000000001E-5</v>
      </c>
      <c r="E1113" s="106" t="str">
        <f>TdC!G1115</f>
        <v>dolartoday</v>
      </c>
    </row>
    <row r="1114" spans="1:5" x14ac:dyDescent="0.15">
      <c r="A1114" s="107">
        <f>TdC!C1116</f>
        <v>40514</v>
      </c>
      <c r="B1114" s="106">
        <f>TdC!D1116</f>
        <v>2010</v>
      </c>
      <c r="C1114" s="106">
        <f>TdC!E1116</f>
        <v>12</v>
      </c>
      <c r="D1114" s="106">
        <f>TdC!F1116</f>
        <v>8.5600000000000007E-5</v>
      </c>
      <c r="E1114" s="106" t="str">
        <f>TdC!G1116</f>
        <v>dolartoday</v>
      </c>
    </row>
    <row r="1115" spans="1:5" x14ac:dyDescent="0.15">
      <c r="A1115" s="107">
        <f>TdC!C1117</f>
        <v>40517</v>
      </c>
      <c r="B1115" s="106">
        <f>TdC!D1117</f>
        <v>2010</v>
      </c>
      <c r="C1115" s="106">
        <f>TdC!E1117</f>
        <v>12</v>
      </c>
      <c r="D1115" s="106">
        <f>TdC!F1117</f>
        <v>8.460000000000001E-5</v>
      </c>
      <c r="E1115" s="106" t="str">
        <f>TdC!G1117</f>
        <v>dolartoday</v>
      </c>
    </row>
    <row r="1116" spans="1:5" x14ac:dyDescent="0.15">
      <c r="A1116" s="107">
        <f>TdC!C1118</f>
        <v>40518</v>
      </c>
      <c r="B1116" s="106">
        <f>TdC!D1118</f>
        <v>2010</v>
      </c>
      <c r="C1116" s="106">
        <f>TdC!E1118</f>
        <v>12</v>
      </c>
      <c r="D1116" s="106">
        <f>TdC!F1118</f>
        <v>8.4000000000000009E-5</v>
      </c>
      <c r="E1116" s="106" t="str">
        <f>TdC!G1118</f>
        <v>dolartoday</v>
      </c>
    </row>
    <row r="1117" spans="1:5" x14ac:dyDescent="0.15">
      <c r="A1117" s="107">
        <f>TdC!C1119</f>
        <v>40519</v>
      </c>
      <c r="B1117" s="106">
        <f>TdC!D1119</f>
        <v>2010</v>
      </c>
      <c r="C1117" s="106">
        <f>TdC!E1119</f>
        <v>12</v>
      </c>
      <c r="D1117" s="106">
        <f>TdC!F1119</f>
        <v>8.4099999999999998E-5</v>
      </c>
      <c r="E1117" s="106" t="str">
        <f>TdC!G1119</f>
        <v>dolartoday</v>
      </c>
    </row>
    <row r="1118" spans="1:5" x14ac:dyDescent="0.15">
      <c r="A1118" s="107">
        <f>TdC!C1120</f>
        <v>40520</v>
      </c>
      <c r="B1118" s="106">
        <f>TdC!D1120</f>
        <v>2010</v>
      </c>
      <c r="C1118" s="106">
        <f>TdC!E1120</f>
        <v>12</v>
      </c>
      <c r="D1118" s="106">
        <f>TdC!F1120</f>
        <v>8.3699999999999988E-5</v>
      </c>
      <c r="E1118" s="106" t="str">
        <f>TdC!G1120</f>
        <v>dolartoday</v>
      </c>
    </row>
    <row r="1119" spans="1:5" x14ac:dyDescent="0.15">
      <c r="A1119" s="107">
        <f>TdC!C1121</f>
        <v>40521</v>
      </c>
      <c r="B1119" s="106">
        <f>TdC!D1121</f>
        <v>2010</v>
      </c>
      <c r="C1119" s="106">
        <f>TdC!E1121</f>
        <v>12</v>
      </c>
      <c r="D1119" s="106">
        <f>TdC!F1121</f>
        <v>8.4800000000000001E-5</v>
      </c>
      <c r="E1119" s="106" t="str">
        <f>TdC!G1121</f>
        <v>dolartoday</v>
      </c>
    </row>
    <row r="1120" spans="1:5" x14ac:dyDescent="0.15">
      <c r="A1120" s="107">
        <f>TdC!C1122</f>
        <v>40524</v>
      </c>
      <c r="B1120" s="106">
        <f>TdC!D1122</f>
        <v>2010</v>
      </c>
      <c r="C1120" s="106">
        <f>TdC!E1122</f>
        <v>12</v>
      </c>
      <c r="D1120" s="106">
        <f>TdC!F1122</f>
        <v>8.3599999999999999E-5</v>
      </c>
      <c r="E1120" s="106" t="str">
        <f>TdC!G1122</f>
        <v>dolartoday</v>
      </c>
    </row>
    <row r="1121" spans="1:5" x14ac:dyDescent="0.15">
      <c r="A1121" s="107">
        <f>TdC!C1123</f>
        <v>40525</v>
      </c>
      <c r="B1121" s="106">
        <f>TdC!D1123</f>
        <v>2010</v>
      </c>
      <c r="C1121" s="106">
        <f>TdC!E1123</f>
        <v>12</v>
      </c>
      <c r="D1121" s="106">
        <f>TdC!F1123</f>
        <v>8.460000000000001E-5</v>
      </c>
      <c r="E1121" s="106" t="str">
        <f>TdC!G1123</f>
        <v>dolartoday</v>
      </c>
    </row>
    <row r="1122" spans="1:5" x14ac:dyDescent="0.15">
      <c r="A1122" s="107">
        <f>TdC!C1124</f>
        <v>40526</v>
      </c>
      <c r="B1122" s="106">
        <f>TdC!D1124</f>
        <v>2010</v>
      </c>
      <c r="C1122" s="106">
        <f>TdC!E1124</f>
        <v>12</v>
      </c>
      <c r="D1122" s="106">
        <f>TdC!F1124</f>
        <v>8.4900000000000004E-5</v>
      </c>
      <c r="E1122" s="106" t="str">
        <f>TdC!G1124</f>
        <v>dolartoday</v>
      </c>
    </row>
    <row r="1123" spans="1:5" x14ac:dyDescent="0.15">
      <c r="A1123" s="107">
        <f>TdC!C1125</f>
        <v>40527</v>
      </c>
      <c r="B1123" s="106">
        <f>TdC!D1125</f>
        <v>2010</v>
      </c>
      <c r="C1123" s="106">
        <f>TdC!E1125</f>
        <v>12</v>
      </c>
      <c r="D1123" s="106">
        <f>TdC!F1125</f>
        <v>8.4499999999999994E-5</v>
      </c>
      <c r="E1123" s="106" t="str">
        <f>TdC!G1125</f>
        <v>dolartoday</v>
      </c>
    </row>
    <row r="1124" spans="1:5" x14ac:dyDescent="0.15">
      <c r="A1124" s="107">
        <f>TdC!C1126</f>
        <v>40528</v>
      </c>
      <c r="B1124" s="106">
        <f>TdC!D1126</f>
        <v>2010</v>
      </c>
      <c r="C1124" s="106">
        <f>TdC!E1126</f>
        <v>12</v>
      </c>
      <c r="D1124" s="106">
        <f>TdC!F1126</f>
        <v>8.4800000000000001E-5</v>
      </c>
      <c r="E1124" s="106" t="str">
        <f>TdC!G1126</f>
        <v>dolartoday</v>
      </c>
    </row>
    <row r="1125" spans="1:5" x14ac:dyDescent="0.15">
      <c r="A1125" s="107">
        <f>TdC!C1127</f>
        <v>40531</v>
      </c>
      <c r="B1125" s="106">
        <f>TdC!D1127</f>
        <v>2010</v>
      </c>
      <c r="C1125" s="106">
        <f>TdC!E1127</f>
        <v>12</v>
      </c>
      <c r="D1125" s="106">
        <f>TdC!F1127</f>
        <v>8.53E-5</v>
      </c>
      <c r="E1125" s="106" t="str">
        <f>TdC!G1127</f>
        <v>dolartoday</v>
      </c>
    </row>
    <row r="1126" spans="1:5" x14ac:dyDescent="0.15">
      <c r="A1126" s="107">
        <f>TdC!C1128</f>
        <v>40532</v>
      </c>
      <c r="B1126" s="106">
        <f>TdC!D1128</f>
        <v>2010</v>
      </c>
      <c r="C1126" s="106">
        <f>TdC!E1128</f>
        <v>12</v>
      </c>
      <c r="D1126" s="106">
        <f>TdC!F1128</f>
        <v>8.7499999999999999E-5</v>
      </c>
      <c r="E1126" s="106" t="str">
        <f>TdC!G1128</f>
        <v>dolartoday</v>
      </c>
    </row>
    <row r="1127" spans="1:5" x14ac:dyDescent="0.15">
      <c r="A1127" s="107">
        <f>TdC!C1129</f>
        <v>40533</v>
      </c>
      <c r="B1127" s="106">
        <f>TdC!D1129</f>
        <v>2010</v>
      </c>
      <c r="C1127" s="106">
        <f>TdC!E1129</f>
        <v>12</v>
      </c>
      <c r="D1127" s="106">
        <f>TdC!F1129</f>
        <v>8.7799999999999993E-5</v>
      </c>
      <c r="E1127" s="106" t="str">
        <f>TdC!G1129</f>
        <v>dolartoday</v>
      </c>
    </row>
    <row r="1128" spans="1:5" x14ac:dyDescent="0.15">
      <c r="A1128" s="107">
        <f>TdC!C1130</f>
        <v>40534</v>
      </c>
      <c r="B1128" s="106">
        <f>TdC!D1130</f>
        <v>2010</v>
      </c>
      <c r="C1128" s="106">
        <f>TdC!E1130</f>
        <v>12</v>
      </c>
      <c r="D1128" s="106">
        <f>TdC!F1130</f>
        <v>8.81E-5</v>
      </c>
      <c r="E1128" s="106" t="str">
        <f>TdC!G1130</f>
        <v>dolartoday</v>
      </c>
    </row>
    <row r="1129" spans="1:5" x14ac:dyDescent="0.15">
      <c r="A1129" s="107">
        <f>TdC!C1131</f>
        <v>40535</v>
      </c>
      <c r="B1129" s="106">
        <f>TdC!D1131</f>
        <v>2010</v>
      </c>
      <c r="C1129" s="106">
        <f>TdC!E1131</f>
        <v>12</v>
      </c>
      <c r="D1129" s="106">
        <f>TdC!F1131</f>
        <v>8.7200000000000005E-5</v>
      </c>
      <c r="E1129" s="106" t="str">
        <f>TdC!G1131</f>
        <v>dolartoday</v>
      </c>
    </row>
    <row r="1130" spans="1:5" x14ac:dyDescent="0.15">
      <c r="A1130" s="107">
        <f>TdC!C1132</f>
        <v>40538</v>
      </c>
      <c r="B1130" s="106">
        <f>TdC!D1132</f>
        <v>2010</v>
      </c>
      <c r="C1130" s="106">
        <f>TdC!E1132</f>
        <v>12</v>
      </c>
      <c r="D1130" s="106">
        <f>TdC!F1132</f>
        <v>8.8399999999999994E-5</v>
      </c>
      <c r="E1130" s="106" t="str">
        <f>TdC!G1132</f>
        <v>dolartoday</v>
      </c>
    </row>
    <row r="1131" spans="1:5" x14ac:dyDescent="0.15">
      <c r="A1131" s="107">
        <f>TdC!C1133</f>
        <v>40539</v>
      </c>
      <c r="B1131" s="106">
        <f>TdC!D1133</f>
        <v>2010</v>
      </c>
      <c r="C1131" s="106">
        <f>TdC!E1133</f>
        <v>12</v>
      </c>
      <c r="D1131" s="106">
        <f>TdC!F1133</f>
        <v>8.9300000000000002E-5</v>
      </c>
      <c r="E1131" s="106" t="str">
        <f>TdC!G1133</f>
        <v>dolartoday</v>
      </c>
    </row>
    <row r="1132" spans="1:5" x14ac:dyDescent="0.15">
      <c r="A1132" s="107">
        <f>TdC!C1134</f>
        <v>40540</v>
      </c>
      <c r="B1132" s="106">
        <f>TdC!D1134</f>
        <v>2010</v>
      </c>
      <c r="C1132" s="106">
        <f>TdC!E1134</f>
        <v>12</v>
      </c>
      <c r="D1132" s="106">
        <f>TdC!F1134</f>
        <v>8.9300000000000002E-5</v>
      </c>
      <c r="E1132" s="106" t="str">
        <f>TdC!G1134</f>
        <v>dolartoday</v>
      </c>
    </row>
    <row r="1133" spans="1:5" x14ac:dyDescent="0.15">
      <c r="A1133" s="107">
        <f>TdC!C1135</f>
        <v>40541</v>
      </c>
      <c r="B1133" s="106">
        <f>TdC!D1135</f>
        <v>2010</v>
      </c>
      <c r="C1133" s="106">
        <f>TdC!E1135</f>
        <v>12</v>
      </c>
      <c r="D1133" s="106">
        <f>TdC!F1135</f>
        <v>8.9300000000000002E-5</v>
      </c>
      <c r="E1133" s="106" t="str">
        <f>TdC!G1135</f>
        <v>dolartoday</v>
      </c>
    </row>
    <row r="1134" spans="1:5" x14ac:dyDescent="0.15">
      <c r="A1134" s="107">
        <f>TdC!C1136</f>
        <v>40542</v>
      </c>
      <c r="B1134" s="106">
        <f>TdC!D1136</f>
        <v>2010</v>
      </c>
      <c r="C1134" s="106">
        <f>TdC!E1136</f>
        <v>12</v>
      </c>
      <c r="D1134" s="106">
        <f>TdC!F1136</f>
        <v>9.3499999999999996E-5</v>
      </c>
      <c r="E1134" s="106" t="str">
        <f>TdC!G1136</f>
        <v>dolartoday</v>
      </c>
    </row>
    <row r="1135" spans="1:5" x14ac:dyDescent="0.15">
      <c r="A1135" s="107">
        <f>TdC!C1137</f>
        <v>40545</v>
      </c>
      <c r="B1135" s="106">
        <f>TdC!D1137</f>
        <v>2011</v>
      </c>
      <c r="C1135" s="106">
        <f>TdC!E1137</f>
        <v>1</v>
      </c>
      <c r="D1135" s="106">
        <f>TdC!F1137</f>
        <v>9.09E-5</v>
      </c>
      <c r="E1135" s="106" t="str">
        <f>TdC!G1137</f>
        <v>dolartoday</v>
      </c>
    </row>
    <row r="1136" spans="1:5" x14ac:dyDescent="0.15">
      <c r="A1136" s="107">
        <f>TdC!C1138</f>
        <v>40546</v>
      </c>
      <c r="B1136" s="106">
        <f>TdC!D1138</f>
        <v>2011</v>
      </c>
      <c r="C1136" s="106">
        <f>TdC!E1138</f>
        <v>1</v>
      </c>
      <c r="D1136" s="106">
        <f>TdC!F1138</f>
        <v>9.0799999999999998E-5</v>
      </c>
      <c r="E1136" s="106" t="str">
        <f>TdC!G1138</f>
        <v>dolartoday</v>
      </c>
    </row>
    <row r="1137" spans="1:5" x14ac:dyDescent="0.15">
      <c r="A1137" s="107">
        <f>TdC!C1139</f>
        <v>40547</v>
      </c>
      <c r="B1137" s="106">
        <f>TdC!D1139</f>
        <v>2011</v>
      </c>
      <c r="C1137" s="106">
        <f>TdC!E1139</f>
        <v>1</v>
      </c>
      <c r="D1137" s="106">
        <f>TdC!F1139</f>
        <v>8.92E-5</v>
      </c>
      <c r="E1137" s="106" t="str">
        <f>TdC!G1139</f>
        <v>dolartoday</v>
      </c>
    </row>
    <row r="1138" spans="1:5" x14ac:dyDescent="0.15">
      <c r="A1138" s="107">
        <f>TdC!C1140</f>
        <v>40548</v>
      </c>
      <c r="B1138" s="106">
        <f>TdC!D1140</f>
        <v>2011</v>
      </c>
      <c r="C1138" s="106">
        <f>TdC!E1140</f>
        <v>1</v>
      </c>
      <c r="D1138" s="106">
        <f>TdC!F1140</f>
        <v>9.0099999999999995E-5</v>
      </c>
      <c r="E1138" s="106" t="str">
        <f>TdC!G1140</f>
        <v>dolartoday</v>
      </c>
    </row>
    <row r="1139" spans="1:5" x14ac:dyDescent="0.15">
      <c r="A1139" s="107">
        <f>TdC!C1141</f>
        <v>40549</v>
      </c>
      <c r="B1139" s="106">
        <f>TdC!D1141</f>
        <v>2011</v>
      </c>
      <c r="C1139" s="106">
        <f>TdC!E1141</f>
        <v>1</v>
      </c>
      <c r="D1139" s="106">
        <f>TdC!F1141</f>
        <v>8.9900000000000003E-5</v>
      </c>
      <c r="E1139" s="106" t="str">
        <f>TdC!G1141</f>
        <v>dolartoday</v>
      </c>
    </row>
    <row r="1140" spans="1:5" x14ac:dyDescent="0.15">
      <c r="A1140" s="107">
        <f>TdC!C1142</f>
        <v>40552</v>
      </c>
      <c r="B1140" s="106">
        <f>TdC!D1142</f>
        <v>2011</v>
      </c>
      <c r="C1140" s="106">
        <f>TdC!E1142</f>
        <v>1</v>
      </c>
      <c r="D1140" s="106">
        <f>TdC!F1142</f>
        <v>8.7899999999999995E-5</v>
      </c>
      <c r="E1140" s="106" t="str">
        <f>TdC!G1142</f>
        <v>dolartoday</v>
      </c>
    </row>
    <row r="1141" spans="1:5" x14ac:dyDescent="0.15">
      <c r="A1141" s="107">
        <f>TdC!C1143</f>
        <v>40553</v>
      </c>
      <c r="B1141" s="106">
        <f>TdC!D1143</f>
        <v>2011</v>
      </c>
      <c r="C1141" s="106">
        <f>TdC!E1143</f>
        <v>1</v>
      </c>
      <c r="D1141" s="106">
        <f>TdC!F1143</f>
        <v>8.6699999999999993E-5</v>
      </c>
      <c r="E1141" s="106" t="str">
        <f>TdC!G1143</f>
        <v>dolartoday</v>
      </c>
    </row>
    <row r="1142" spans="1:5" x14ac:dyDescent="0.15">
      <c r="A1142" s="107">
        <f>TdC!C1144</f>
        <v>40554</v>
      </c>
      <c r="B1142" s="106">
        <f>TdC!D1144</f>
        <v>2011</v>
      </c>
      <c r="C1142" s="106">
        <f>TdC!E1144</f>
        <v>1</v>
      </c>
      <c r="D1142" s="106">
        <f>TdC!F1144</f>
        <v>8.7600000000000002E-5</v>
      </c>
      <c r="E1142" s="106" t="str">
        <f>TdC!G1144</f>
        <v>dolartoday</v>
      </c>
    </row>
    <row r="1143" spans="1:5" x14ac:dyDescent="0.15">
      <c r="A1143" s="107">
        <f>TdC!C1145</f>
        <v>40555</v>
      </c>
      <c r="B1143" s="106">
        <f>TdC!D1145</f>
        <v>2011</v>
      </c>
      <c r="C1143" s="106">
        <f>TdC!E1145</f>
        <v>1</v>
      </c>
      <c r="D1143" s="106">
        <f>TdC!F1145</f>
        <v>8.7399999999999997E-5</v>
      </c>
      <c r="E1143" s="106" t="str">
        <f>TdC!G1145</f>
        <v>dolartoday</v>
      </c>
    </row>
    <row r="1144" spans="1:5" x14ac:dyDescent="0.15">
      <c r="A1144" s="107">
        <f>TdC!C1146</f>
        <v>40556</v>
      </c>
      <c r="B1144" s="106">
        <f>TdC!D1146</f>
        <v>2011</v>
      </c>
      <c r="C1144" s="106">
        <f>TdC!E1146</f>
        <v>1</v>
      </c>
      <c r="D1144" s="106">
        <f>TdC!F1146</f>
        <v>8.6500000000000002E-5</v>
      </c>
      <c r="E1144" s="106" t="str">
        <f>TdC!G1146</f>
        <v>dolartoday</v>
      </c>
    </row>
    <row r="1145" spans="1:5" x14ac:dyDescent="0.15">
      <c r="A1145" s="107">
        <f>TdC!C1147</f>
        <v>40559</v>
      </c>
      <c r="B1145" s="106">
        <f>TdC!D1147</f>
        <v>2011</v>
      </c>
      <c r="C1145" s="106">
        <f>TdC!E1147</f>
        <v>1</v>
      </c>
      <c r="D1145" s="106">
        <f>TdC!F1147</f>
        <v>8.6600000000000004E-5</v>
      </c>
      <c r="E1145" s="106" t="str">
        <f>TdC!G1147</f>
        <v>dolartoday</v>
      </c>
    </row>
    <row r="1146" spans="1:5" x14ac:dyDescent="0.15">
      <c r="A1146" s="107">
        <f>TdC!C1148</f>
        <v>40560</v>
      </c>
      <c r="B1146" s="106">
        <f>TdC!D1148</f>
        <v>2011</v>
      </c>
      <c r="C1146" s="106">
        <f>TdC!E1148</f>
        <v>1</v>
      </c>
      <c r="D1146" s="106">
        <f>TdC!F1148</f>
        <v>8.6500000000000002E-5</v>
      </c>
      <c r="E1146" s="106" t="str">
        <f>TdC!G1148</f>
        <v>dolartoday</v>
      </c>
    </row>
    <row r="1147" spans="1:5" x14ac:dyDescent="0.15">
      <c r="A1147" s="107">
        <f>TdC!C1149</f>
        <v>40561</v>
      </c>
      <c r="B1147" s="106">
        <f>TdC!D1149</f>
        <v>2011</v>
      </c>
      <c r="C1147" s="106">
        <f>TdC!E1149</f>
        <v>1</v>
      </c>
      <c r="D1147" s="106">
        <f>TdC!F1149</f>
        <v>8.6399999999999999E-5</v>
      </c>
      <c r="E1147" s="106" t="str">
        <f>TdC!G1149</f>
        <v>dolartoday</v>
      </c>
    </row>
    <row r="1148" spans="1:5" x14ac:dyDescent="0.15">
      <c r="A1148" s="107">
        <f>TdC!C1150</f>
        <v>40562</v>
      </c>
      <c r="B1148" s="106">
        <f>TdC!D1150</f>
        <v>2011</v>
      </c>
      <c r="C1148" s="106">
        <f>TdC!E1150</f>
        <v>1</v>
      </c>
      <c r="D1148" s="106">
        <f>TdC!F1150</f>
        <v>8.53E-5</v>
      </c>
      <c r="E1148" s="106" t="str">
        <f>TdC!G1150</f>
        <v>dolartoday</v>
      </c>
    </row>
    <row r="1149" spans="1:5" x14ac:dyDescent="0.15">
      <c r="A1149" s="107">
        <f>TdC!C1151</f>
        <v>40563</v>
      </c>
      <c r="B1149" s="106">
        <f>TdC!D1151</f>
        <v>2011</v>
      </c>
      <c r="C1149" s="106">
        <f>TdC!E1151</f>
        <v>1</v>
      </c>
      <c r="D1149" s="106">
        <f>TdC!F1151</f>
        <v>8.5500000000000005E-5</v>
      </c>
      <c r="E1149" s="106" t="str">
        <f>TdC!G1151</f>
        <v>dolartoday</v>
      </c>
    </row>
    <row r="1150" spans="1:5" x14ac:dyDescent="0.15">
      <c r="A1150" s="107">
        <f>TdC!C1152</f>
        <v>40566</v>
      </c>
      <c r="B1150" s="106">
        <f>TdC!D1152</f>
        <v>2011</v>
      </c>
      <c r="C1150" s="106">
        <f>TdC!E1152</f>
        <v>1</v>
      </c>
      <c r="D1150" s="106">
        <f>TdC!F1152</f>
        <v>8.5099999999999995E-5</v>
      </c>
      <c r="E1150" s="106" t="str">
        <f>TdC!G1152</f>
        <v>dolartoday</v>
      </c>
    </row>
    <row r="1151" spans="1:5" x14ac:dyDescent="0.15">
      <c r="A1151" s="107">
        <f>TdC!C1153</f>
        <v>40567</v>
      </c>
      <c r="B1151" s="106">
        <f>TdC!D1153</f>
        <v>2011</v>
      </c>
      <c r="C1151" s="106">
        <f>TdC!E1153</f>
        <v>1</v>
      </c>
      <c r="D1151" s="106">
        <f>TdC!F1153</f>
        <v>8.5399999999999989E-5</v>
      </c>
      <c r="E1151" s="106" t="str">
        <f>TdC!G1153</f>
        <v>dolartoday</v>
      </c>
    </row>
    <row r="1152" spans="1:5" x14ac:dyDescent="0.15">
      <c r="A1152" s="107">
        <f>TdC!C1154</f>
        <v>40568</v>
      </c>
      <c r="B1152" s="106">
        <f>TdC!D1154</f>
        <v>2011</v>
      </c>
      <c r="C1152" s="106">
        <f>TdC!E1154</f>
        <v>1</v>
      </c>
      <c r="D1152" s="106">
        <f>TdC!F1154</f>
        <v>8.5900000000000001E-5</v>
      </c>
      <c r="E1152" s="106" t="str">
        <f>TdC!G1154</f>
        <v>dolartoday</v>
      </c>
    </row>
    <row r="1153" spans="1:5" x14ac:dyDescent="0.15">
      <c r="A1153" s="107">
        <f>TdC!C1155</f>
        <v>40569</v>
      </c>
      <c r="B1153" s="106">
        <f>TdC!D1155</f>
        <v>2011</v>
      </c>
      <c r="C1153" s="106">
        <f>TdC!E1155</f>
        <v>1</v>
      </c>
      <c r="D1153" s="106">
        <f>TdC!F1155</f>
        <v>8.6399999999999999E-5</v>
      </c>
      <c r="E1153" s="106" t="str">
        <f>TdC!G1155</f>
        <v>dolartoday</v>
      </c>
    </row>
    <row r="1154" spans="1:5" x14ac:dyDescent="0.15">
      <c r="A1154" s="107">
        <f>TdC!C1156</f>
        <v>40570</v>
      </c>
      <c r="B1154" s="106">
        <f>TdC!D1156</f>
        <v>2011</v>
      </c>
      <c r="C1154" s="106">
        <f>TdC!E1156</f>
        <v>1</v>
      </c>
      <c r="D1154" s="106">
        <f>TdC!F1156</f>
        <v>8.5900000000000001E-5</v>
      </c>
      <c r="E1154" s="106" t="str">
        <f>TdC!G1156</f>
        <v>dolartoday</v>
      </c>
    </row>
    <row r="1155" spans="1:5" x14ac:dyDescent="0.15">
      <c r="A1155" s="107">
        <f>TdC!C1157</f>
        <v>40571</v>
      </c>
      <c r="B1155" s="106">
        <f>TdC!D1157</f>
        <v>2011</v>
      </c>
      <c r="C1155" s="106">
        <f>TdC!E1157</f>
        <v>1</v>
      </c>
      <c r="D1155" s="106">
        <f>TdC!F1157</f>
        <v>8.6300000000000011E-5</v>
      </c>
      <c r="E1155" s="106" t="str">
        <f>TdC!G1157</f>
        <v>dolartoday</v>
      </c>
    </row>
    <row r="1156" spans="1:5" x14ac:dyDescent="0.15">
      <c r="A1156" s="107">
        <f>TdC!C1158</f>
        <v>40573</v>
      </c>
      <c r="B1156" s="106">
        <f>TdC!D1158</f>
        <v>2011</v>
      </c>
      <c r="C1156" s="106">
        <f>TdC!E1158</f>
        <v>1</v>
      </c>
      <c r="D1156" s="106">
        <f>TdC!F1158</f>
        <v>8.6500000000000002E-5</v>
      </c>
      <c r="E1156" s="106" t="str">
        <f>TdC!G1158</f>
        <v>dolartoday</v>
      </c>
    </row>
    <row r="1157" spans="1:5" x14ac:dyDescent="0.15">
      <c r="A1157" s="107">
        <f>TdC!C1159</f>
        <v>40574</v>
      </c>
      <c r="B1157" s="106">
        <f>TdC!D1159</f>
        <v>2011</v>
      </c>
      <c r="C1157" s="106">
        <f>TdC!E1159</f>
        <v>1</v>
      </c>
      <c r="D1157" s="106">
        <f>TdC!F1159</f>
        <v>8.6399999999999999E-5</v>
      </c>
      <c r="E1157" s="106" t="str">
        <f>TdC!G1159</f>
        <v>dolartoday</v>
      </c>
    </row>
    <row r="1158" spans="1:5" x14ac:dyDescent="0.15">
      <c r="A1158" s="107">
        <f>TdC!C1160</f>
        <v>40575</v>
      </c>
      <c r="B1158" s="106">
        <f>TdC!D1160</f>
        <v>2011</v>
      </c>
      <c r="C1158" s="106">
        <f>TdC!E1160</f>
        <v>2</v>
      </c>
      <c r="D1158" s="106">
        <f>TdC!F1160</f>
        <v>8.6199999999999995E-5</v>
      </c>
      <c r="E1158" s="106" t="str">
        <f>TdC!G1160</f>
        <v>dolartoday</v>
      </c>
    </row>
    <row r="1159" spans="1:5" x14ac:dyDescent="0.15">
      <c r="A1159" s="107">
        <f>TdC!C1161</f>
        <v>40576</v>
      </c>
      <c r="B1159" s="106">
        <f>TdC!D1161</f>
        <v>2011</v>
      </c>
      <c r="C1159" s="106">
        <f>TdC!E1161</f>
        <v>2</v>
      </c>
      <c r="D1159" s="106">
        <f>TdC!F1161</f>
        <v>8.6300000000000011E-5</v>
      </c>
      <c r="E1159" s="106" t="str">
        <f>TdC!G1161</f>
        <v>dolartoday</v>
      </c>
    </row>
    <row r="1160" spans="1:5" x14ac:dyDescent="0.15">
      <c r="A1160" s="107">
        <f>TdC!C1162</f>
        <v>40577</v>
      </c>
      <c r="B1160" s="106">
        <f>TdC!D1162</f>
        <v>2011</v>
      </c>
      <c r="C1160" s="106">
        <f>TdC!E1162</f>
        <v>2</v>
      </c>
      <c r="D1160" s="106">
        <f>TdC!F1162</f>
        <v>8.6300000000000011E-5</v>
      </c>
      <c r="E1160" s="106" t="str">
        <f>TdC!G1162</f>
        <v>dolartoday</v>
      </c>
    </row>
    <row r="1161" spans="1:5" x14ac:dyDescent="0.15">
      <c r="A1161" s="107">
        <f>TdC!C1163</f>
        <v>40580</v>
      </c>
      <c r="B1161" s="106">
        <f>TdC!D1163</f>
        <v>2011</v>
      </c>
      <c r="C1161" s="106">
        <f>TdC!E1163</f>
        <v>2</v>
      </c>
      <c r="D1161" s="106">
        <f>TdC!F1163</f>
        <v>8.6500000000000002E-5</v>
      </c>
      <c r="E1161" s="106" t="str">
        <f>TdC!G1163</f>
        <v>dolartoday</v>
      </c>
    </row>
    <row r="1162" spans="1:5" x14ac:dyDescent="0.15">
      <c r="A1162" s="107">
        <f>TdC!C1164</f>
        <v>40583</v>
      </c>
      <c r="B1162" s="106">
        <f>TdC!D1164</f>
        <v>2011</v>
      </c>
      <c r="C1162" s="106">
        <f>TdC!E1164</f>
        <v>2</v>
      </c>
      <c r="D1162" s="106">
        <f>TdC!F1164</f>
        <v>8.8599999999999999E-5</v>
      </c>
      <c r="E1162" s="106" t="str">
        <f>TdC!G1164</f>
        <v>dolartoday</v>
      </c>
    </row>
    <row r="1163" spans="1:5" x14ac:dyDescent="0.15">
      <c r="A1163" s="107">
        <f>TdC!C1165</f>
        <v>40584</v>
      </c>
      <c r="B1163" s="106">
        <f>TdC!D1165</f>
        <v>2011</v>
      </c>
      <c r="C1163" s="106">
        <f>TdC!E1165</f>
        <v>2</v>
      </c>
      <c r="D1163" s="106">
        <f>TdC!F1165</f>
        <v>8.8599999999999999E-5</v>
      </c>
      <c r="E1163" s="106" t="str">
        <f>TdC!G1165</f>
        <v>dolartoday</v>
      </c>
    </row>
    <row r="1164" spans="1:5" x14ac:dyDescent="0.15">
      <c r="A1164" s="107">
        <f>TdC!C1166</f>
        <v>40587</v>
      </c>
      <c r="B1164" s="106">
        <f>TdC!D1166</f>
        <v>2011</v>
      </c>
      <c r="C1164" s="106">
        <f>TdC!E1166</f>
        <v>2</v>
      </c>
      <c r="D1164" s="106">
        <f>TdC!F1166</f>
        <v>8.7899999999999995E-5</v>
      </c>
      <c r="E1164" s="106" t="str">
        <f>TdC!G1166</f>
        <v>dolartoday</v>
      </c>
    </row>
    <row r="1165" spans="1:5" x14ac:dyDescent="0.15">
      <c r="A1165" s="107">
        <f>TdC!C1167</f>
        <v>40588</v>
      </c>
      <c r="B1165" s="106">
        <f>TdC!D1167</f>
        <v>2011</v>
      </c>
      <c r="C1165" s="106">
        <f>TdC!E1167</f>
        <v>2</v>
      </c>
      <c r="D1165" s="106">
        <f>TdC!F1167</f>
        <v>8.81E-5</v>
      </c>
      <c r="E1165" s="106" t="str">
        <f>TdC!G1167</f>
        <v>dolartoday</v>
      </c>
    </row>
    <row r="1166" spans="1:5" x14ac:dyDescent="0.15">
      <c r="A1166" s="107">
        <f>TdC!C1168</f>
        <v>40589</v>
      </c>
      <c r="B1166" s="106">
        <f>TdC!D1168</f>
        <v>2011</v>
      </c>
      <c r="C1166" s="106">
        <f>TdC!E1168</f>
        <v>2</v>
      </c>
      <c r="D1166" s="106">
        <f>TdC!F1168</f>
        <v>8.8800000000000004E-5</v>
      </c>
      <c r="E1166" s="106" t="str">
        <f>TdC!G1168</f>
        <v>dolartoday</v>
      </c>
    </row>
    <row r="1167" spans="1:5" x14ac:dyDescent="0.15">
      <c r="A1167" s="107">
        <f>TdC!C1169</f>
        <v>40590</v>
      </c>
      <c r="B1167" s="106">
        <f>TdC!D1169</f>
        <v>2011</v>
      </c>
      <c r="C1167" s="106">
        <f>TdC!E1169</f>
        <v>2</v>
      </c>
      <c r="D1167" s="106">
        <f>TdC!F1169</f>
        <v>8.8800000000000004E-5</v>
      </c>
      <c r="E1167" s="106" t="str">
        <f>TdC!G1169</f>
        <v>dolartoday</v>
      </c>
    </row>
    <row r="1168" spans="1:5" x14ac:dyDescent="0.15">
      <c r="A1168" s="107">
        <f>TdC!C1170</f>
        <v>40591</v>
      </c>
      <c r="B1168" s="106">
        <f>TdC!D1170</f>
        <v>2011</v>
      </c>
      <c r="C1168" s="106">
        <f>TdC!E1170</f>
        <v>2</v>
      </c>
      <c r="D1168" s="106">
        <f>TdC!F1170</f>
        <v>8.7600000000000002E-5</v>
      </c>
      <c r="E1168" s="106" t="str">
        <f>TdC!G1170</f>
        <v>dolartoday</v>
      </c>
    </row>
    <row r="1169" spans="1:5" x14ac:dyDescent="0.15">
      <c r="A1169" s="107">
        <f>TdC!C1171</f>
        <v>40594</v>
      </c>
      <c r="B1169" s="106">
        <f>TdC!D1171</f>
        <v>2011</v>
      </c>
      <c r="C1169" s="106">
        <f>TdC!E1171</f>
        <v>2</v>
      </c>
      <c r="D1169" s="106">
        <f>TdC!F1171</f>
        <v>8.7300000000000008E-5</v>
      </c>
      <c r="E1169" s="106" t="str">
        <f>TdC!G1171</f>
        <v>dolartoday</v>
      </c>
    </row>
    <row r="1170" spans="1:5" x14ac:dyDescent="0.15">
      <c r="A1170" s="107">
        <f>TdC!C1172</f>
        <v>40595</v>
      </c>
      <c r="B1170" s="106">
        <f>TdC!D1172</f>
        <v>2011</v>
      </c>
      <c r="C1170" s="106">
        <f>TdC!E1172</f>
        <v>2</v>
      </c>
      <c r="D1170" s="106">
        <f>TdC!F1172</f>
        <v>8.7399999999999997E-5</v>
      </c>
      <c r="E1170" s="106" t="str">
        <f>TdC!G1172</f>
        <v>dolartoday</v>
      </c>
    </row>
    <row r="1171" spans="1:5" x14ac:dyDescent="0.15">
      <c r="A1171" s="107">
        <f>TdC!C1173</f>
        <v>40596</v>
      </c>
      <c r="B1171" s="106">
        <f>TdC!D1173</f>
        <v>2011</v>
      </c>
      <c r="C1171" s="106">
        <f>TdC!E1173</f>
        <v>2</v>
      </c>
      <c r="D1171" s="106">
        <f>TdC!F1173</f>
        <v>8.8000000000000011E-5</v>
      </c>
      <c r="E1171" s="106" t="str">
        <f>TdC!G1173</f>
        <v>dolartoday</v>
      </c>
    </row>
    <row r="1172" spans="1:5" x14ac:dyDescent="0.15">
      <c r="A1172" s="107">
        <f>TdC!C1174</f>
        <v>40597</v>
      </c>
      <c r="B1172" s="106">
        <f>TdC!D1174</f>
        <v>2011</v>
      </c>
      <c r="C1172" s="106">
        <f>TdC!E1174</f>
        <v>2</v>
      </c>
      <c r="D1172" s="106">
        <f>TdC!F1174</f>
        <v>8.8200000000000003E-5</v>
      </c>
      <c r="E1172" s="106" t="str">
        <f>TdC!G1174</f>
        <v>dolartoday</v>
      </c>
    </row>
    <row r="1173" spans="1:5" x14ac:dyDescent="0.15">
      <c r="A1173" s="107">
        <f>TdC!C1175</f>
        <v>40598</v>
      </c>
      <c r="B1173" s="106">
        <f>TdC!D1175</f>
        <v>2011</v>
      </c>
      <c r="C1173" s="106">
        <f>TdC!E1175</f>
        <v>2</v>
      </c>
      <c r="D1173" s="106">
        <f>TdC!F1175</f>
        <v>8.7899999999999995E-5</v>
      </c>
      <c r="E1173" s="106" t="str">
        <f>TdC!G1175</f>
        <v>dolartoday</v>
      </c>
    </row>
    <row r="1174" spans="1:5" x14ac:dyDescent="0.15">
      <c r="A1174" s="107">
        <f>TdC!C1176</f>
        <v>40601</v>
      </c>
      <c r="B1174" s="106">
        <f>TdC!D1176</f>
        <v>2011</v>
      </c>
      <c r="C1174" s="106">
        <f>TdC!E1176</f>
        <v>2</v>
      </c>
      <c r="D1174" s="106">
        <f>TdC!F1176</f>
        <v>8.8200000000000003E-5</v>
      </c>
      <c r="E1174" s="106" t="str">
        <f>TdC!G1176</f>
        <v>dolartoday</v>
      </c>
    </row>
    <row r="1175" spans="1:5" x14ac:dyDescent="0.15">
      <c r="A1175" s="107">
        <f>TdC!C1177</f>
        <v>40602</v>
      </c>
      <c r="B1175" s="106">
        <f>TdC!D1177</f>
        <v>2011</v>
      </c>
      <c r="C1175" s="106">
        <f>TdC!E1177</f>
        <v>2</v>
      </c>
      <c r="D1175" s="106">
        <f>TdC!F1177</f>
        <v>8.8499999999999996E-5</v>
      </c>
      <c r="E1175" s="106" t="str">
        <f>TdC!G1177</f>
        <v>dolartoday</v>
      </c>
    </row>
    <row r="1176" spans="1:5" x14ac:dyDescent="0.15">
      <c r="A1176" s="107">
        <f>TdC!C1178</f>
        <v>40603</v>
      </c>
      <c r="B1176" s="106">
        <f>TdC!D1178</f>
        <v>2011</v>
      </c>
      <c r="C1176" s="106">
        <f>TdC!E1178</f>
        <v>3</v>
      </c>
      <c r="D1176" s="106">
        <f>TdC!F1178</f>
        <v>8.8900000000000006E-5</v>
      </c>
      <c r="E1176" s="106" t="str">
        <f>TdC!G1178</f>
        <v>dolartoday</v>
      </c>
    </row>
    <row r="1177" spans="1:5" x14ac:dyDescent="0.15">
      <c r="A1177" s="107">
        <f>TdC!C1179</f>
        <v>40604</v>
      </c>
      <c r="B1177" s="106">
        <f>TdC!D1179</f>
        <v>2011</v>
      </c>
      <c r="C1177" s="106">
        <f>TdC!E1179</f>
        <v>3</v>
      </c>
      <c r="D1177" s="106">
        <f>TdC!F1179</f>
        <v>8.8800000000000004E-5</v>
      </c>
      <c r="E1177" s="106" t="str">
        <f>TdC!G1179</f>
        <v>dolartoday</v>
      </c>
    </row>
    <row r="1178" spans="1:5" x14ac:dyDescent="0.15">
      <c r="A1178" s="107">
        <f>TdC!C1180</f>
        <v>40605</v>
      </c>
      <c r="B1178" s="106">
        <f>TdC!D1180</f>
        <v>2011</v>
      </c>
      <c r="C1178" s="106">
        <f>TdC!E1180</f>
        <v>3</v>
      </c>
      <c r="D1178" s="106">
        <f>TdC!F1180</f>
        <v>8.7899999999999995E-5</v>
      </c>
      <c r="E1178" s="106" t="str">
        <f>TdC!G1180</f>
        <v>dolartoday</v>
      </c>
    </row>
    <row r="1179" spans="1:5" x14ac:dyDescent="0.15">
      <c r="A1179" s="107">
        <f>TdC!C1181</f>
        <v>40608</v>
      </c>
      <c r="B1179" s="106">
        <f>TdC!D1181</f>
        <v>2011</v>
      </c>
      <c r="C1179" s="106">
        <f>TdC!E1181</f>
        <v>3</v>
      </c>
      <c r="D1179" s="106">
        <f>TdC!F1181</f>
        <v>8.769999999999999E-5</v>
      </c>
      <c r="E1179" s="106" t="str">
        <f>TdC!G1181</f>
        <v>dolartoday</v>
      </c>
    </row>
    <row r="1180" spans="1:5" x14ac:dyDescent="0.15">
      <c r="A1180" s="107">
        <f>TdC!C1182</f>
        <v>40609</v>
      </c>
      <c r="B1180" s="106">
        <f>TdC!D1182</f>
        <v>2011</v>
      </c>
      <c r="C1180" s="106">
        <f>TdC!E1182</f>
        <v>3</v>
      </c>
      <c r="D1180" s="106">
        <f>TdC!F1182</f>
        <v>8.7799999999999993E-5</v>
      </c>
      <c r="E1180" s="106" t="str">
        <f>TdC!G1182</f>
        <v>dolartoday</v>
      </c>
    </row>
    <row r="1181" spans="1:5" x14ac:dyDescent="0.15">
      <c r="A1181" s="107">
        <f>TdC!C1183</f>
        <v>40610</v>
      </c>
      <c r="B1181" s="106">
        <f>TdC!D1183</f>
        <v>2011</v>
      </c>
      <c r="C1181" s="106">
        <f>TdC!E1183</f>
        <v>3</v>
      </c>
      <c r="D1181" s="106">
        <f>TdC!F1183</f>
        <v>8.7300000000000008E-5</v>
      </c>
      <c r="E1181" s="106" t="str">
        <f>TdC!G1183</f>
        <v>dolartoday</v>
      </c>
    </row>
    <row r="1182" spans="1:5" x14ac:dyDescent="0.15">
      <c r="A1182" s="107">
        <f>TdC!C1184</f>
        <v>40611</v>
      </c>
      <c r="B1182" s="106">
        <f>TdC!D1184</f>
        <v>2011</v>
      </c>
      <c r="C1182" s="106">
        <f>TdC!E1184</f>
        <v>3</v>
      </c>
      <c r="D1182" s="106">
        <f>TdC!F1184</f>
        <v>8.6899999999999998E-5</v>
      </c>
      <c r="E1182" s="106" t="str">
        <f>TdC!G1184</f>
        <v>dolartoday</v>
      </c>
    </row>
    <row r="1183" spans="1:5" x14ac:dyDescent="0.15">
      <c r="A1183" s="107">
        <f>TdC!C1185</f>
        <v>40612</v>
      </c>
      <c r="B1183" s="106">
        <f>TdC!D1185</f>
        <v>2011</v>
      </c>
      <c r="C1183" s="106">
        <f>TdC!E1185</f>
        <v>3</v>
      </c>
      <c r="D1183" s="106">
        <f>TdC!F1185</f>
        <v>8.6699999999999993E-5</v>
      </c>
      <c r="E1183" s="106" t="str">
        <f>TdC!G1185</f>
        <v>dolartoday</v>
      </c>
    </row>
    <row r="1184" spans="1:5" x14ac:dyDescent="0.15">
      <c r="A1184" s="107">
        <f>TdC!C1186</f>
        <v>40614</v>
      </c>
      <c r="B1184" s="106">
        <f>TdC!D1186</f>
        <v>2011</v>
      </c>
      <c r="C1184" s="106">
        <f>TdC!E1186</f>
        <v>3</v>
      </c>
      <c r="D1184" s="106">
        <f>TdC!F1186</f>
        <v>8.6500000000000002E-5</v>
      </c>
      <c r="E1184" s="106" t="str">
        <f>TdC!G1186</f>
        <v>dolartoday</v>
      </c>
    </row>
    <row r="1185" spans="1:5" x14ac:dyDescent="0.15">
      <c r="A1185" s="107">
        <f>TdC!C1187</f>
        <v>40615</v>
      </c>
      <c r="B1185" s="106">
        <f>TdC!D1187</f>
        <v>2011</v>
      </c>
      <c r="C1185" s="106">
        <f>TdC!E1187</f>
        <v>3</v>
      </c>
      <c r="D1185" s="106">
        <f>TdC!F1187</f>
        <v>8.6600000000000004E-5</v>
      </c>
      <c r="E1185" s="106" t="str">
        <f>TdC!G1187</f>
        <v>dolartoday</v>
      </c>
    </row>
    <row r="1186" spans="1:5" x14ac:dyDescent="0.15">
      <c r="A1186" s="107">
        <f>TdC!C1188</f>
        <v>40616</v>
      </c>
      <c r="B1186" s="106">
        <f>TdC!D1188</f>
        <v>2011</v>
      </c>
      <c r="C1186" s="106">
        <f>TdC!E1188</f>
        <v>3</v>
      </c>
      <c r="D1186" s="106">
        <f>TdC!F1188</f>
        <v>8.6999999999999987E-5</v>
      </c>
      <c r="E1186" s="106" t="str">
        <f>TdC!G1188</f>
        <v>dolartoday</v>
      </c>
    </row>
    <row r="1187" spans="1:5" x14ac:dyDescent="0.15">
      <c r="A1187" s="107">
        <f>TdC!C1189</f>
        <v>40617</v>
      </c>
      <c r="B1187" s="106">
        <f>TdC!D1189</f>
        <v>2011</v>
      </c>
      <c r="C1187" s="106">
        <f>TdC!E1189</f>
        <v>3</v>
      </c>
      <c r="D1187" s="106">
        <f>TdC!F1189</f>
        <v>8.6999999999999987E-5</v>
      </c>
      <c r="E1187" s="106" t="str">
        <f>TdC!G1189</f>
        <v>dolartoday</v>
      </c>
    </row>
    <row r="1188" spans="1:5" x14ac:dyDescent="0.15">
      <c r="A1188" s="107">
        <f>TdC!C1190</f>
        <v>40618</v>
      </c>
      <c r="B1188" s="106">
        <f>TdC!D1190</f>
        <v>2011</v>
      </c>
      <c r="C1188" s="106">
        <f>TdC!E1190</f>
        <v>3</v>
      </c>
      <c r="D1188" s="106">
        <f>TdC!F1190</f>
        <v>8.7499999999999999E-5</v>
      </c>
      <c r="E1188" s="106" t="str">
        <f>TdC!G1190</f>
        <v>dolartoday</v>
      </c>
    </row>
    <row r="1189" spans="1:5" x14ac:dyDescent="0.15">
      <c r="A1189" s="107">
        <f>TdC!C1191</f>
        <v>40619</v>
      </c>
      <c r="B1189" s="106">
        <f>TdC!D1191</f>
        <v>2011</v>
      </c>
      <c r="C1189" s="106">
        <f>TdC!E1191</f>
        <v>3</v>
      </c>
      <c r="D1189" s="106">
        <f>TdC!F1191</f>
        <v>8.9000000000000008E-5</v>
      </c>
      <c r="E1189" s="106" t="str">
        <f>TdC!G1191</f>
        <v>dolartoday</v>
      </c>
    </row>
    <row r="1190" spans="1:5" x14ac:dyDescent="0.15">
      <c r="A1190" s="107">
        <f>TdC!C1192</f>
        <v>40620</v>
      </c>
      <c r="B1190" s="106">
        <f>TdC!D1192</f>
        <v>2011</v>
      </c>
      <c r="C1190" s="106">
        <f>TdC!E1192</f>
        <v>3</v>
      </c>
      <c r="D1190" s="106">
        <f>TdC!F1192</f>
        <v>8.6699999999999993E-5</v>
      </c>
      <c r="E1190" s="106" t="str">
        <f>TdC!G1192</f>
        <v>dolartoday</v>
      </c>
    </row>
    <row r="1191" spans="1:5" x14ac:dyDescent="0.15">
      <c r="A1191" s="107">
        <f>TdC!C1193</f>
        <v>40621</v>
      </c>
      <c r="B1191" s="106">
        <f>TdC!D1193</f>
        <v>2011</v>
      </c>
      <c r="C1191" s="106">
        <f>TdC!E1193</f>
        <v>3</v>
      </c>
      <c r="D1191" s="106">
        <f>TdC!F1193</f>
        <v>8.6999999999999987E-5</v>
      </c>
      <c r="E1191" s="106" t="str">
        <f>TdC!G1193</f>
        <v>dolartoday</v>
      </c>
    </row>
    <row r="1192" spans="1:5" x14ac:dyDescent="0.15">
      <c r="A1192" s="107">
        <f>TdC!C1194</f>
        <v>40622</v>
      </c>
      <c r="B1192" s="106">
        <f>TdC!D1194</f>
        <v>2011</v>
      </c>
      <c r="C1192" s="106">
        <f>TdC!E1194</f>
        <v>3</v>
      </c>
      <c r="D1192" s="106">
        <f>TdC!F1194</f>
        <v>8.6799999999999996E-5</v>
      </c>
      <c r="E1192" s="106" t="str">
        <f>TdC!G1194</f>
        <v>dolartoday</v>
      </c>
    </row>
    <row r="1193" spans="1:5" x14ac:dyDescent="0.15">
      <c r="A1193" s="107">
        <f>TdC!C1195</f>
        <v>40623</v>
      </c>
      <c r="B1193" s="106">
        <f>TdC!D1195</f>
        <v>2011</v>
      </c>
      <c r="C1193" s="106">
        <f>TdC!E1195</f>
        <v>3</v>
      </c>
      <c r="D1193" s="106">
        <f>TdC!F1195</f>
        <v>8.599999999999999E-5</v>
      </c>
      <c r="E1193" s="106" t="str">
        <f>TdC!G1195</f>
        <v>dolartoday</v>
      </c>
    </row>
    <row r="1194" spans="1:5" x14ac:dyDescent="0.15">
      <c r="A1194" s="107">
        <f>TdC!C1196</f>
        <v>40624</v>
      </c>
      <c r="B1194" s="106">
        <f>TdC!D1196</f>
        <v>2011</v>
      </c>
      <c r="C1194" s="106">
        <f>TdC!E1196</f>
        <v>3</v>
      </c>
      <c r="D1194" s="106">
        <f>TdC!F1196</f>
        <v>8.599999999999999E-5</v>
      </c>
      <c r="E1194" s="106" t="str">
        <f>TdC!G1196</f>
        <v>dolartoday</v>
      </c>
    </row>
    <row r="1195" spans="1:5" x14ac:dyDescent="0.15">
      <c r="A1195" s="107">
        <f>TdC!C1197</f>
        <v>40625</v>
      </c>
      <c r="B1195" s="106">
        <f>TdC!D1197</f>
        <v>2011</v>
      </c>
      <c r="C1195" s="106">
        <f>TdC!E1197</f>
        <v>3</v>
      </c>
      <c r="D1195" s="106">
        <f>TdC!F1197</f>
        <v>8.5799999999999998E-5</v>
      </c>
      <c r="E1195" s="106" t="str">
        <f>TdC!G1197</f>
        <v>dolartoday</v>
      </c>
    </row>
    <row r="1196" spans="1:5" x14ac:dyDescent="0.15">
      <c r="A1196" s="107">
        <f>TdC!C1198</f>
        <v>40626</v>
      </c>
      <c r="B1196" s="106">
        <f>TdC!D1198</f>
        <v>2011</v>
      </c>
      <c r="C1196" s="106">
        <f>TdC!E1198</f>
        <v>3</v>
      </c>
      <c r="D1196" s="106">
        <f>TdC!F1198</f>
        <v>8.4000000000000009E-5</v>
      </c>
      <c r="E1196" s="106" t="str">
        <f>TdC!G1198</f>
        <v>dolartoday</v>
      </c>
    </row>
    <row r="1197" spans="1:5" x14ac:dyDescent="0.15">
      <c r="A1197" s="107">
        <f>TdC!C1199</f>
        <v>40627</v>
      </c>
      <c r="B1197" s="106">
        <f>TdC!D1199</f>
        <v>2011</v>
      </c>
      <c r="C1197" s="106">
        <f>TdC!E1199</f>
        <v>3</v>
      </c>
      <c r="D1197" s="106">
        <f>TdC!F1199</f>
        <v>8.4000000000000009E-5</v>
      </c>
      <c r="E1197" s="106" t="str">
        <f>TdC!G1199</f>
        <v>dolartoday</v>
      </c>
    </row>
    <row r="1198" spans="1:5" x14ac:dyDescent="0.15">
      <c r="A1198" s="107">
        <f>TdC!C1200</f>
        <v>40628</v>
      </c>
      <c r="B1198" s="106">
        <f>TdC!D1200</f>
        <v>2011</v>
      </c>
      <c r="C1198" s="106">
        <f>TdC!E1200</f>
        <v>3</v>
      </c>
      <c r="D1198" s="106">
        <f>TdC!F1200</f>
        <v>8.4000000000000009E-5</v>
      </c>
      <c r="E1198" s="106" t="str">
        <f>TdC!G1200</f>
        <v>dolartoday</v>
      </c>
    </row>
    <row r="1199" spans="1:5" x14ac:dyDescent="0.15">
      <c r="A1199" s="107">
        <f>TdC!C1201</f>
        <v>40630</v>
      </c>
      <c r="B1199" s="106">
        <f>TdC!D1201</f>
        <v>2011</v>
      </c>
      <c r="C1199" s="106">
        <f>TdC!E1201</f>
        <v>3</v>
      </c>
      <c r="D1199" s="106">
        <f>TdC!F1201</f>
        <v>8.4300000000000003E-5</v>
      </c>
      <c r="E1199" s="106" t="str">
        <f>TdC!G1201</f>
        <v>dolartoday</v>
      </c>
    </row>
    <row r="1200" spans="1:5" x14ac:dyDescent="0.15">
      <c r="A1200" s="107">
        <f>TdC!C1202</f>
        <v>40631</v>
      </c>
      <c r="B1200" s="106">
        <f>TdC!D1202</f>
        <v>2011</v>
      </c>
      <c r="C1200" s="106">
        <f>TdC!E1202</f>
        <v>3</v>
      </c>
      <c r="D1200" s="106">
        <f>TdC!F1202</f>
        <v>8.460000000000001E-5</v>
      </c>
      <c r="E1200" s="106" t="str">
        <f>TdC!G1202</f>
        <v>dolartoday</v>
      </c>
    </row>
    <row r="1201" spans="1:5" x14ac:dyDescent="0.15">
      <c r="A1201" s="107">
        <f>TdC!C1203</f>
        <v>40632</v>
      </c>
      <c r="B1201" s="106">
        <f>TdC!D1203</f>
        <v>2011</v>
      </c>
      <c r="C1201" s="106">
        <f>TdC!E1203</f>
        <v>3</v>
      </c>
      <c r="D1201" s="106">
        <f>TdC!F1203</f>
        <v>8.4099999999999998E-5</v>
      </c>
      <c r="E1201" s="106" t="str">
        <f>TdC!G1203</f>
        <v>dolartoday</v>
      </c>
    </row>
    <row r="1202" spans="1:5" x14ac:dyDescent="0.15">
      <c r="A1202" s="107">
        <f>TdC!C1204</f>
        <v>40633</v>
      </c>
      <c r="B1202" s="106">
        <f>TdC!D1204</f>
        <v>2011</v>
      </c>
      <c r="C1202" s="106">
        <f>TdC!E1204</f>
        <v>3</v>
      </c>
      <c r="D1202" s="106">
        <f>TdC!F1204</f>
        <v>8.3900000000000006E-5</v>
      </c>
      <c r="E1202" s="106" t="str">
        <f>TdC!G1204</f>
        <v>dolartoday</v>
      </c>
    </row>
    <row r="1203" spans="1:5" x14ac:dyDescent="0.15">
      <c r="A1203" s="107">
        <f>TdC!C1205</f>
        <v>40634</v>
      </c>
      <c r="B1203" s="106">
        <f>TdC!D1205</f>
        <v>2011</v>
      </c>
      <c r="C1203" s="106">
        <f>TdC!E1205</f>
        <v>4</v>
      </c>
      <c r="D1203" s="106">
        <f>TdC!F1205</f>
        <v>8.3100000000000001E-5</v>
      </c>
      <c r="E1203" s="106" t="str">
        <f>TdC!G1205</f>
        <v>dolartoday</v>
      </c>
    </row>
    <row r="1204" spans="1:5" x14ac:dyDescent="0.15">
      <c r="A1204" s="107">
        <f>TdC!C1206</f>
        <v>40635</v>
      </c>
      <c r="B1204" s="106">
        <f>TdC!D1206</f>
        <v>2011</v>
      </c>
      <c r="C1204" s="106">
        <f>TdC!E1206</f>
        <v>4</v>
      </c>
      <c r="D1204" s="106">
        <f>TdC!F1206</f>
        <v>8.3100000000000001E-5</v>
      </c>
      <c r="E1204" s="106" t="str">
        <f>TdC!G1206</f>
        <v>dolartoday</v>
      </c>
    </row>
    <row r="1205" spans="1:5" x14ac:dyDescent="0.15">
      <c r="A1205" s="107">
        <f>TdC!C1207</f>
        <v>40636</v>
      </c>
      <c r="B1205" s="106">
        <f>TdC!D1207</f>
        <v>2011</v>
      </c>
      <c r="C1205" s="106">
        <f>TdC!E1207</f>
        <v>4</v>
      </c>
      <c r="D1205" s="106">
        <f>TdC!F1207</f>
        <v>8.4000000000000009E-5</v>
      </c>
      <c r="E1205" s="106" t="str">
        <f>TdC!G1207</f>
        <v>dolartoday</v>
      </c>
    </row>
    <row r="1206" spans="1:5" x14ac:dyDescent="0.15">
      <c r="A1206" s="107">
        <f>TdC!C1208</f>
        <v>40637</v>
      </c>
      <c r="B1206" s="106">
        <f>TdC!D1208</f>
        <v>2011</v>
      </c>
      <c r="C1206" s="106">
        <f>TdC!E1208</f>
        <v>4</v>
      </c>
      <c r="D1206" s="106">
        <f>TdC!F1208</f>
        <v>8.2799999999999993E-5</v>
      </c>
      <c r="E1206" s="106" t="str">
        <f>TdC!G1208</f>
        <v>dolartoday</v>
      </c>
    </row>
    <row r="1207" spans="1:5" x14ac:dyDescent="0.15">
      <c r="A1207" s="107">
        <f>TdC!C1209</f>
        <v>40638</v>
      </c>
      <c r="B1207" s="106">
        <f>TdC!D1209</f>
        <v>2011</v>
      </c>
      <c r="C1207" s="106">
        <f>TdC!E1209</f>
        <v>4</v>
      </c>
      <c r="D1207" s="106">
        <f>TdC!F1209</f>
        <v>8.2600000000000002E-5</v>
      </c>
      <c r="E1207" s="106" t="str">
        <f>TdC!G1209</f>
        <v>dolartoday</v>
      </c>
    </row>
    <row r="1208" spans="1:5" x14ac:dyDescent="0.15">
      <c r="A1208" s="107">
        <f>TdC!C1210</f>
        <v>40639</v>
      </c>
      <c r="B1208" s="106">
        <f>TdC!D1210</f>
        <v>2011</v>
      </c>
      <c r="C1208" s="106">
        <f>TdC!E1210</f>
        <v>4</v>
      </c>
      <c r="D1208" s="106">
        <f>TdC!F1210</f>
        <v>8.2600000000000002E-5</v>
      </c>
      <c r="E1208" s="106" t="str">
        <f>TdC!G1210</f>
        <v>dolartoday</v>
      </c>
    </row>
    <row r="1209" spans="1:5" x14ac:dyDescent="0.15">
      <c r="A1209" s="107">
        <f>TdC!C1211</f>
        <v>40640</v>
      </c>
      <c r="B1209" s="106">
        <f>TdC!D1211</f>
        <v>2011</v>
      </c>
      <c r="C1209" s="106">
        <f>TdC!E1211</f>
        <v>4</v>
      </c>
      <c r="D1209" s="106">
        <f>TdC!F1211</f>
        <v>8.2100000000000003E-5</v>
      </c>
      <c r="E1209" s="106" t="str">
        <f>TdC!G1211</f>
        <v>dolartoday</v>
      </c>
    </row>
    <row r="1210" spans="1:5" x14ac:dyDescent="0.15">
      <c r="A1210" s="107">
        <f>TdC!C1212</f>
        <v>40641</v>
      </c>
      <c r="B1210" s="106">
        <f>TdC!D1212</f>
        <v>2011</v>
      </c>
      <c r="C1210" s="106">
        <f>TdC!E1212</f>
        <v>4</v>
      </c>
      <c r="D1210" s="106">
        <f>TdC!F1212</f>
        <v>8.2399999999999997E-5</v>
      </c>
      <c r="E1210" s="106" t="str">
        <f>TdC!G1212</f>
        <v>dolartoday</v>
      </c>
    </row>
    <row r="1211" spans="1:5" x14ac:dyDescent="0.15">
      <c r="A1211" s="107">
        <f>TdC!C1213</f>
        <v>40643</v>
      </c>
      <c r="B1211" s="106">
        <f>TdC!D1213</f>
        <v>2011</v>
      </c>
      <c r="C1211" s="106">
        <f>TdC!E1213</f>
        <v>4</v>
      </c>
      <c r="D1211" s="106">
        <f>TdC!F1213</f>
        <v>8.1999999999999987E-5</v>
      </c>
      <c r="E1211" s="106" t="str">
        <f>TdC!G1213</f>
        <v>dolartoday</v>
      </c>
    </row>
    <row r="1212" spans="1:5" x14ac:dyDescent="0.15">
      <c r="A1212" s="107">
        <f>TdC!C1214</f>
        <v>40644</v>
      </c>
      <c r="B1212" s="106">
        <f>TdC!D1214</f>
        <v>2011</v>
      </c>
      <c r="C1212" s="106">
        <f>TdC!E1214</f>
        <v>4</v>
      </c>
      <c r="D1212" s="106">
        <f>TdC!F1214</f>
        <v>8.1999999999999987E-5</v>
      </c>
      <c r="E1212" s="106" t="str">
        <f>TdC!G1214</f>
        <v>dolartoday</v>
      </c>
    </row>
    <row r="1213" spans="1:5" x14ac:dyDescent="0.15">
      <c r="A1213" s="107">
        <f>TdC!C1215</f>
        <v>40645</v>
      </c>
      <c r="B1213" s="106">
        <f>TdC!D1215</f>
        <v>2011</v>
      </c>
      <c r="C1213" s="106">
        <f>TdC!E1215</f>
        <v>4</v>
      </c>
      <c r="D1213" s="106">
        <f>TdC!F1215</f>
        <v>8.2300000000000008E-5</v>
      </c>
      <c r="E1213" s="106" t="str">
        <f>TdC!G1215</f>
        <v>dolartoday</v>
      </c>
    </row>
    <row r="1214" spans="1:5" x14ac:dyDescent="0.15">
      <c r="A1214" s="107">
        <f>TdC!C1216</f>
        <v>40646</v>
      </c>
      <c r="B1214" s="106">
        <f>TdC!D1216</f>
        <v>2011</v>
      </c>
      <c r="C1214" s="106">
        <f>TdC!E1216</f>
        <v>4</v>
      </c>
      <c r="D1214" s="106">
        <f>TdC!F1216</f>
        <v>8.2699999999999991E-5</v>
      </c>
      <c r="E1214" s="106" t="str">
        <f>TdC!G1216</f>
        <v>dolartoday</v>
      </c>
    </row>
    <row r="1215" spans="1:5" x14ac:dyDescent="0.15">
      <c r="A1215" s="107">
        <f>TdC!C1217</f>
        <v>40647</v>
      </c>
      <c r="B1215" s="106">
        <f>TdC!D1217</f>
        <v>2011</v>
      </c>
      <c r="C1215" s="106">
        <f>TdC!E1217</f>
        <v>4</v>
      </c>
      <c r="D1215" s="106">
        <f>TdC!F1217</f>
        <v>8.1999999999999987E-5</v>
      </c>
      <c r="E1215" s="106" t="str">
        <f>TdC!G1217</f>
        <v>dolartoday</v>
      </c>
    </row>
    <row r="1216" spans="1:5" x14ac:dyDescent="0.15">
      <c r="A1216" s="107">
        <f>TdC!C1218</f>
        <v>40648</v>
      </c>
      <c r="B1216" s="106">
        <f>TdC!D1218</f>
        <v>2011</v>
      </c>
      <c r="C1216" s="106">
        <f>TdC!E1218</f>
        <v>4</v>
      </c>
      <c r="D1216" s="106">
        <f>TdC!F1218</f>
        <v>8.1999999999999987E-5</v>
      </c>
      <c r="E1216" s="106" t="str">
        <f>TdC!G1218</f>
        <v>dolartoday</v>
      </c>
    </row>
    <row r="1217" spans="1:5" x14ac:dyDescent="0.15">
      <c r="A1217" s="107">
        <f>TdC!C1219</f>
        <v>40649</v>
      </c>
      <c r="B1217" s="106">
        <f>TdC!D1219</f>
        <v>2011</v>
      </c>
      <c r="C1217" s="106">
        <f>TdC!E1219</f>
        <v>4</v>
      </c>
      <c r="D1217" s="106">
        <f>TdC!F1219</f>
        <v>8.1999999999999987E-5</v>
      </c>
      <c r="E1217" s="106" t="str">
        <f>TdC!G1219</f>
        <v>dolartoday</v>
      </c>
    </row>
    <row r="1218" spans="1:5" x14ac:dyDescent="0.15">
      <c r="A1218" s="107">
        <f>TdC!C1220</f>
        <v>40650</v>
      </c>
      <c r="B1218" s="106">
        <f>TdC!D1220</f>
        <v>2011</v>
      </c>
      <c r="C1218" s="106">
        <f>TdC!E1220</f>
        <v>4</v>
      </c>
      <c r="D1218" s="106">
        <f>TdC!F1220</f>
        <v>8.1300000000000011E-5</v>
      </c>
      <c r="E1218" s="106" t="str">
        <f>TdC!G1220</f>
        <v>dolartoday</v>
      </c>
    </row>
    <row r="1219" spans="1:5" x14ac:dyDescent="0.15">
      <c r="A1219" s="107">
        <f>TdC!C1221</f>
        <v>40651</v>
      </c>
      <c r="B1219" s="106">
        <f>TdC!D1221</f>
        <v>2011</v>
      </c>
      <c r="C1219" s="106">
        <f>TdC!E1221</f>
        <v>4</v>
      </c>
      <c r="D1219" s="106">
        <f>TdC!F1221</f>
        <v>8.1699999999999994E-5</v>
      </c>
      <c r="E1219" s="106" t="str">
        <f>TdC!G1221</f>
        <v>dolartoday</v>
      </c>
    </row>
    <row r="1220" spans="1:5" x14ac:dyDescent="0.15">
      <c r="A1220" s="107">
        <f>TdC!C1222</f>
        <v>40652</v>
      </c>
      <c r="B1220" s="106">
        <f>TdC!D1222</f>
        <v>2011</v>
      </c>
      <c r="C1220" s="106">
        <f>TdC!E1222</f>
        <v>4</v>
      </c>
      <c r="D1220" s="106">
        <f>TdC!F1222</f>
        <v>8.1300000000000011E-5</v>
      </c>
      <c r="E1220" s="106" t="str">
        <f>TdC!G1222</f>
        <v>dolartoday</v>
      </c>
    </row>
    <row r="1221" spans="1:5" x14ac:dyDescent="0.15">
      <c r="A1221" s="107">
        <f>TdC!C1223</f>
        <v>40653</v>
      </c>
      <c r="B1221" s="106">
        <f>TdC!D1223</f>
        <v>2011</v>
      </c>
      <c r="C1221" s="106">
        <f>TdC!E1223</f>
        <v>4</v>
      </c>
      <c r="D1221" s="106">
        <f>TdC!F1223</f>
        <v>8.1099999999999993E-5</v>
      </c>
      <c r="E1221" s="106" t="str">
        <f>TdC!G1223</f>
        <v>dolartoday</v>
      </c>
    </row>
    <row r="1222" spans="1:5" x14ac:dyDescent="0.15">
      <c r="A1222" s="107">
        <f>TdC!C1224</f>
        <v>40654</v>
      </c>
      <c r="B1222" s="106">
        <f>TdC!D1224</f>
        <v>2011</v>
      </c>
      <c r="C1222" s="106">
        <f>TdC!E1224</f>
        <v>4</v>
      </c>
      <c r="D1222" s="106">
        <f>TdC!F1224</f>
        <v>8.099999999999999E-5</v>
      </c>
      <c r="E1222" s="106" t="str">
        <f>TdC!G1224</f>
        <v>dolartoday</v>
      </c>
    </row>
    <row r="1223" spans="1:5" x14ac:dyDescent="0.15">
      <c r="A1223" s="107">
        <f>TdC!C1225</f>
        <v>40655</v>
      </c>
      <c r="B1223" s="106">
        <f>TdC!D1225</f>
        <v>2011</v>
      </c>
      <c r="C1223" s="106">
        <f>TdC!E1225</f>
        <v>4</v>
      </c>
      <c r="D1223" s="106">
        <f>TdC!F1225</f>
        <v>8.0699999999999996E-5</v>
      </c>
      <c r="E1223" s="106" t="str">
        <f>TdC!G1225</f>
        <v>dolartoday</v>
      </c>
    </row>
    <row r="1224" spans="1:5" x14ac:dyDescent="0.15">
      <c r="A1224" s="107">
        <f>TdC!C1226</f>
        <v>40657</v>
      </c>
      <c r="B1224" s="106">
        <f>TdC!D1226</f>
        <v>2011</v>
      </c>
      <c r="C1224" s="106">
        <f>TdC!E1226</f>
        <v>4</v>
      </c>
      <c r="D1224" s="106">
        <f>TdC!F1226</f>
        <v>8.0199999999999998E-5</v>
      </c>
      <c r="E1224" s="106" t="str">
        <f>TdC!G1226</f>
        <v>dolartoday</v>
      </c>
    </row>
    <row r="1225" spans="1:5" x14ac:dyDescent="0.15">
      <c r="A1225" s="107">
        <f>TdC!C1227</f>
        <v>40658</v>
      </c>
      <c r="B1225" s="106">
        <f>TdC!D1227</f>
        <v>2011</v>
      </c>
      <c r="C1225" s="106">
        <f>TdC!E1227</f>
        <v>4</v>
      </c>
      <c r="D1225" s="106">
        <f>TdC!F1227</f>
        <v>8.0600000000000008E-5</v>
      </c>
      <c r="E1225" s="106" t="str">
        <f>TdC!G1227</f>
        <v>dolartoday</v>
      </c>
    </row>
    <row r="1226" spans="1:5" x14ac:dyDescent="0.15">
      <c r="A1226" s="107">
        <f>TdC!C1228</f>
        <v>40659</v>
      </c>
      <c r="B1226" s="106">
        <f>TdC!D1228</f>
        <v>2011</v>
      </c>
      <c r="C1226" s="106">
        <f>TdC!E1228</f>
        <v>4</v>
      </c>
      <c r="D1226" s="106">
        <f>TdC!F1228</f>
        <v>8.0699999999999996E-5</v>
      </c>
      <c r="E1226" s="106" t="str">
        <f>TdC!G1228</f>
        <v>dolartoday</v>
      </c>
    </row>
    <row r="1227" spans="1:5" x14ac:dyDescent="0.15">
      <c r="A1227" s="107">
        <f>TdC!C1229</f>
        <v>40660</v>
      </c>
      <c r="B1227" s="106">
        <f>TdC!D1229</f>
        <v>2011</v>
      </c>
      <c r="C1227" s="106">
        <f>TdC!E1229</f>
        <v>4</v>
      </c>
      <c r="D1227" s="106">
        <f>TdC!F1229</f>
        <v>8.0199999999999998E-5</v>
      </c>
      <c r="E1227" s="106" t="str">
        <f>TdC!G1229</f>
        <v>dolartoday</v>
      </c>
    </row>
    <row r="1228" spans="1:5" x14ac:dyDescent="0.15">
      <c r="A1228" s="107">
        <f>TdC!C1230</f>
        <v>40661</v>
      </c>
      <c r="B1228" s="106">
        <f>TdC!D1230</f>
        <v>2011</v>
      </c>
      <c r="C1228" s="106">
        <f>TdC!E1230</f>
        <v>4</v>
      </c>
      <c r="D1228" s="106">
        <f>TdC!F1230</f>
        <v>7.9900000000000004E-5</v>
      </c>
      <c r="E1228" s="106" t="str">
        <f>TdC!G1230</f>
        <v>dolartoday</v>
      </c>
    </row>
    <row r="1229" spans="1:5" x14ac:dyDescent="0.15">
      <c r="A1229" s="107">
        <f>TdC!C1231</f>
        <v>40662</v>
      </c>
      <c r="B1229" s="106">
        <f>TdC!D1231</f>
        <v>2011</v>
      </c>
      <c r="C1229" s="106">
        <f>TdC!E1231</f>
        <v>4</v>
      </c>
      <c r="D1229" s="106">
        <f>TdC!F1231</f>
        <v>8.03E-5</v>
      </c>
      <c r="E1229" s="106" t="str">
        <f>TdC!G1231</f>
        <v>dolartoday</v>
      </c>
    </row>
    <row r="1230" spans="1:5" x14ac:dyDescent="0.15">
      <c r="A1230" s="107">
        <f>TdC!C1232</f>
        <v>40664</v>
      </c>
      <c r="B1230" s="106">
        <f>TdC!D1232</f>
        <v>2011</v>
      </c>
      <c r="C1230" s="106">
        <f>TdC!E1232</f>
        <v>5</v>
      </c>
      <c r="D1230" s="106">
        <f>TdC!F1232</f>
        <v>8.0199999999999998E-5</v>
      </c>
      <c r="E1230" s="106" t="str">
        <f>TdC!G1232</f>
        <v>dolartoday</v>
      </c>
    </row>
    <row r="1231" spans="1:5" x14ac:dyDescent="0.15">
      <c r="A1231" s="107">
        <f>TdC!C1233</f>
        <v>40665</v>
      </c>
      <c r="B1231" s="106">
        <f>TdC!D1233</f>
        <v>2011</v>
      </c>
      <c r="C1231" s="106">
        <f>TdC!E1233</f>
        <v>5</v>
      </c>
      <c r="D1231" s="106">
        <f>TdC!F1233</f>
        <v>8.4099999999999998E-5</v>
      </c>
      <c r="E1231" s="106" t="str">
        <f>TdC!G1233</f>
        <v>dolartoday</v>
      </c>
    </row>
    <row r="1232" spans="1:5" x14ac:dyDescent="0.15">
      <c r="A1232" s="107">
        <f>TdC!C1234</f>
        <v>40666</v>
      </c>
      <c r="B1232" s="106">
        <f>TdC!D1234</f>
        <v>2011</v>
      </c>
      <c r="C1232" s="106">
        <f>TdC!E1234</f>
        <v>5</v>
      </c>
      <c r="D1232" s="106">
        <f>TdC!F1234</f>
        <v>8.3699999999999988E-5</v>
      </c>
      <c r="E1232" s="106" t="str">
        <f>TdC!G1234</f>
        <v>dolartoday</v>
      </c>
    </row>
    <row r="1233" spans="1:5" x14ac:dyDescent="0.15">
      <c r="A1233" s="107">
        <f>TdC!C1235</f>
        <v>40667</v>
      </c>
      <c r="B1233" s="106">
        <f>TdC!D1235</f>
        <v>2011</v>
      </c>
      <c r="C1233" s="106">
        <f>TdC!E1235</f>
        <v>5</v>
      </c>
      <c r="D1233" s="106">
        <f>TdC!F1235</f>
        <v>8.3699999999999988E-5</v>
      </c>
      <c r="E1233" s="106" t="str">
        <f>TdC!G1235</f>
        <v>dolartoday</v>
      </c>
    </row>
    <row r="1234" spans="1:5" x14ac:dyDescent="0.15">
      <c r="A1234" s="107">
        <f>TdC!C1236</f>
        <v>40668</v>
      </c>
      <c r="B1234" s="106">
        <f>TdC!D1236</f>
        <v>2011</v>
      </c>
      <c r="C1234" s="106">
        <f>TdC!E1236</f>
        <v>5</v>
      </c>
      <c r="D1234" s="106">
        <f>TdC!F1236</f>
        <v>8.3699999999999988E-5</v>
      </c>
      <c r="E1234" s="106" t="str">
        <f>TdC!G1236</f>
        <v>dolartoday</v>
      </c>
    </row>
    <row r="1235" spans="1:5" x14ac:dyDescent="0.15">
      <c r="A1235" s="107">
        <f>TdC!C1237</f>
        <v>40669</v>
      </c>
      <c r="B1235" s="106">
        <f>TdC!D1237</f>
        <v>2011</v>
      </c>
      <c r="C1235" s="106">
        <f>TdC!E1237</f>
        <v>5</v>
      </c>
      <c r="D1235" s="106">
        <f>TdC!F1237</f>
        <v>8.460000000000001E-5</v>
      </c>
      <c r="E1235" s="106" t="str">
        <f>TdC!G1237</f>
        <v>dolartoday</v>
      </c>
    </row>
    <row r="1236" spans="1:5" x14ac:dyDescent="0.15">
      <c r="A1236" s="107">
        <f>TdC!C1238</f>
        <v>40670</v>
      </c>
      <c r="B1236" s="106">
        <f>TdC!D1238</f>
        <v>2011</v>
      </c>
      <c r="C1236" s="106">
        <f>TdC!E1238</f>
        <v>5</v>
      </c>
      <c r="D1236" s="106">
        <f>TdC!F1238</f>
        <v>8.460000000000001E-5</v>
      </c>
      <c r="E1236" s="106" t="str">
        <f>TdC!G1238</f>
        <v>dolartoday</v>
      </c>
    </row>
    <row r="1237" spans="1:5" x14ac:dyDescent="0.15">
      <c r="A1237" s="107">
        <f>TdC!C1239</f>
        <v>40671</v>
      </c>
      <c r="B1237" s="106">
        <f>TdC!D1239</f>
        <v>2011</v>
      </c>
      <c r="C1237" s="106">
        <f>TdC!E1239</f>
        <v>5</v>
      </c>
      <c r="D1237" s="106">
        <f>TdC!F1239</f>
        <v>8.5099999999999995E-5</v>
      </c>
      <c r="E1237" s="106" t="str">
        <f>TdC!G1239</f>
        <v>dolartoday</v>
      </c>
    </row>
    <row r="1238" spans="1:5" x14ac:dyDescent="0.15">
      <c r="A1238" s="107">
        <f>TdC!C1240</f>
        <v>40672</v>
      </c>
      <c r="B1238" s="106">
        <f>TdC!D1240</f>
        <v>2011</v>
      </c>
      <c r="C1238" s="106">
        <f>TdC!E1240</f>
        <v>5</v>
      </c>
      <c r="D1238" s="106">
        <f>TdC!F1240</f>
        <v>8.5500000000000005E-5</v>
      </c>
      <c r="E1238" s="106" t="str">
        <f>TdC!G1240</f>
        <v>dolartoday</v>
      </c>
    </row>
    <row r="1239" spans="1:5" x14ac:dyDescent="0.15">
      <c r="A1239" s="107">
        <f>TdC!C1241</f>
        <v>40673</v>
      </c>
      <c r="B1239" s="106">
        <f>TdC!D1241</f>
        <v>2011</v>
      </c>
      <c r="C1239" s="106">
        <f>TdC!E1241</f>
        <v>5</v>
      </c>
      <c r="D1239" s="106">
        <f>TdC!F1241</f>
        <v>8.5099999999999995E-5</v>
      </c>
      <c r="E1239" s="106" t="str">
        <f>TdC!G1241</f>
        <v>dolartoday</v>
      </c>
    </row>
    <row r="1240" spans="1:5" x14ac:dyDescent="0.15">
      <c r="A1240" s="107">
        <f>TdC!C1242</f>
        <v>40674</v>
      </c>
      <c r="B1240" s="106">
        <f>TdC!D1242</f>
        <v>2011</v>
      </c>
      <c r="C1240" s="106">
        <f>TdC!E1242</f>
        <v>5</v>
      </c>
      <c r="D1240" s="106">
        <f>TdC!F1242</f>
        <v>8.81E-5</v>
      </c>
      <c r="E1240" s="106" t="str">
        <f>TdC!G1242</f>
        <v>dolartoday</v>
      </c>
    </row>
    <row r="1241" spans="1:5" x14ac:dyDescent="0.15">
      <c r="A1241" s="107">
        <f>TdC!C1243</f>
        <v>40675</v>
      </c>
      <c r="B1241" s="106">
        <f>TdC!D1243</f>
        <v>2011</v>
      </c>
      <c r="C1241" s="106">
        <f>TdC!E1243</f>
        <v>5</v>
      </c>
      <c r="D1241" s="106">
        <f>TdC!F1243</f>
        <v>8.4800000000000001E-5</v>
      </c>
      <c r="E1241" s="106" t="str">
        <f>TdC!G1243</f>
        <v>dolartoday</v>
      </c>
    </row>
    <row r="1242" spans="1:5" x14ac:dyDescent="0.15">
      <c r="A1242" s="107">
        <f>TdC!C1244</f>
        <v>40676</v>
      </c>
      <c r="B1242" s="106">
        <f>TdC!D1244</f>
        <v>2011</v>
      </c>
      <c r="C1242" s="106">
        <f>TdC!E1244</f>
        <v>5</v>
      </c>
      <c r="D1242" s="106">
        <f>TdC!F1244</f>
        <v>8.5000000000000006E-5</v>
      </c>
      <c r="E1242" s="106" t="str">
        <f>TdC!G1244</f>
        <v>dolartoday</v>
      </c>
    </row>
    <row r="1243" spans="1:5" x14ac:dyDescent="0.15">
      <c r="A1243" s="107">
        <f>TdC!C1245</f>
        <v>40677</v>
      </c>
      <c r="B1243" s="106">
        <f>TdC!D1245</f>
        <v>2011</v>
      </c>
      <c r="C1243" s="106">
        <f>TdC!E1245</f>
        <v>5</v>
      </c>
      <c r="D1243" s="106">
        <f>TdC!F1245</f>
        <v>8.4900000000000004E-5</v>
      </c>
      <c r="E1243" s="106" t="str">
        <f>TdC!G1245</f>
        <v>dolartoday</v>
      </c>
    </row>
    <row r="1244" spans="1:5" x14ac:dyDescent="0.15">
      <c r="A1244" s="107">
        <f>TdC!C1246</f>
        <v>40678</v>
      </c>
      <c r="B1244" s="106">
        <f>TdC!D1246</f>
        <v>2011</v>
      </c>
      <c r="C1244" s="106">
        <f>TdC!E1246</f>
        <v>5</v>
      </c>
      <c r="D1244" s="106">
        <f>TdC!F1246</f>
        <v>8.4900000000000004E-5</v>
      </c>
      <c r="E1244" s="106" t="str">
        <f>TdC!G1246</f>
        <v>dolartoday</v>
      </c>
    </row>
    <row r="1245" spans="1:5" x14ac:dyDescent="0.15">
      <c r="A1245" s="107">
        <f>TdC!C1247</f>
        <v>40679</v>
      </c>
      <c r="B1245" s="106">
        <f>TdC!D1247</f>
        <v>2011</v>
      </c>
      <c r="C1245" s="106">
        <f>TdC!E1247</f>
        <v>5</v>
      </c>
      <c r="D1245" s="106">
        <f>TdC!F1247</f>
        <v>8.53E-5</v>
      </c>
      <c r="E1245" s="106" t="str">
        <f>TdC!G1247</f>
        <v>dolartoday</v>
      </c>
    </row>
    <row r="1246" spans="1:5" x14ac:dyDescent="0.15">
      <c r="A1246" s="107">
        <f>TdC!C1248</f>
        <v>40680</v>
      </c>
      <c r="B1246" s="106">
        <f>TdC!D1248</f>
        <v>2011</v>
      </c>
      <c r="C1246" s="106">
        <f>TdC!E1248</f>
        <v>5</v>
      </c>
      <c r="D1246" s="106">
        <f>TdC!F1248</f>
        <v>8.5399999999999989E-5</v>
      </c>
      <c r="E1246" s="106" t="str">
        <f>TdC!G1248</f>
        <v>dolartoday</v>
      </c>
    </row>
    <row r="1247" spans="1:5" x14ac:dyDescent="0.15">
      <c r="A1247" s="107">
        <f>TdC!C1249</f>
        <v>40681</v>
      </c>
      <c r="B1247" s="106">
        <f>TdC!D1249</f>
        <v>2011</v>
      </c>
      <c r="C1247" s="106">
        <f>TdC!E1249</f>
        <v>5</v>
      </c>
      <c r="D1247" s="106">
        <f>TdC!F1249</f>
        <v>8.5900000000000001E-5</v>
      </c>
      <c r="E1247" s="106" t="str">
        <f>TdC!G1249</f>
        <v>dolartoday</v>
      </c>
    </row>
    <row r="1248" spans="1:5" x14ac:dyDescent="0.15">
      <c r="A1248" s="107">
        <f>TdC!C1250</f>
        <v>40682</v>
      </c>
      <c r="B1248" s="106">
        <f>TdC!D1250</f>
        <v>2011</v>
      </c>
      <c r="C1248" s="106">
        <f>TdC!E1250</f>
        <v>5</v>
      </c>
      <c r="D1248" s="106">
        <f>TdC!F1250</f>
        <v>8.5399999999999989E-5</v>
      </c>
      <c r="E1248" s="106" t="str">
        <f>TdC!G1250</f>
        <v>dolartoday</v>
      </c>
    </row>
    <row r="1249" spans="1:5" x14ac:dyDescent="0.15">
      <c r="A1249" s="107">
        <f>TdC!C1251</f>
        <v>40683</v>
      </c>
      <c r="B1249" s="106">
        <f>TdC!D1251</f>
        <v>2011</v>
      </c>
      <c r="C1249" s="106">
        <f>TdC!E1251</f>
        <v>5</v>
      </c>
      <c r="D1249" s="106">
        <f>TdC!F1251</f>
        <v>8.5199999999999997E-5</v>
      </c>
      <c r="E1249" s="106" t="str">
        <f>TdC!G1251</f>
        <v>dolartoday</v>
      </c>
    </row>
    <row r="1250" spans="1:5" x14ac:dyDescent="0.15">
      <c r="A1250" s="107">
        <f>TdC!C1252</f>
        <v>40684</v>
      </c>
      <c r="B1250" s="106">
        <f>TdC!D1252</f>
        <v>2011</v>
      </c>
      <c r="C1250" s="106">
        <f>TdC!E1252</f>
        <v>5</v>
      </c>
      <c r="D1250" s="106">
        <f>TdC!F1252</f>
        <v>8.5199999999999997E-5</v>
      </c>
      <c r="E1250" s="106" t="str">
        <f>TdC!G1252</f>
        <v>dolartoday</v>
      </c>
    </row>
    <row r="1251" spans="1:5" x14ac:dyDescent="0.15">
      <c r="A1251" s="107">
        <f>TdC!C1253</f>
        <v>40686</v>
      </c>
      <c r="B1251" s="106">
        <f>TdC!D1253</f>
        <v>2011</v>
      </c>
      <c r="C1251" s="106">
        <f>TdC!E1253</f>
        <v>5</v>
      </c>
      <c r="D1251" s="106">
        <f>TdC!F1253</f>
        <v>8.8599999999999999E-5</v>
      </c>
      <c r="E1251" s="106" t="str">
        <f>TdC!G1253</f>
        <v>dolartoday</v>
      </c>
    </row>
    <row r="1252" spans="1:5" x14ac:dyDescent="0.15">
      <c r="A1252" s="107">
        <f>TdC!C1254</f>
        <v>40687</v>
      </c>
      <c r="B1252" s="106">
        <f>TdC!D1254</f>
        <v>2011</v>
      </c>
      <c r="C1252" s="106">
        <f>TdC!E1254</f>
        <v>5</v>
      </c>
      <c r="D1252" s="106">
        <f>TdC!F1254</f>
        <v>8.5600000000000007E-5</v>
      </c>
      <c r="E1252" s="106" t="str">
        <f>TdC!G1254</f>
        <v>dolartoday</v>
      </c>
    </row>
    <row r="1253" spans="1:5" x14ac:dyDescent="0.15">
      <c r="A1253" s="107">
        <f>TdC!C1255</f>
        <v>40688</v>
      </c>
      <c r="B1253" s="106">
        <f>TdC!D1255</f>
        <v>2011</v>
      </c>
      <c r="C1253" s="106">
        <f>TdC!E1255</f>
        <v>5</v>
      </c>
      <c r="D1253" s="106">
        <f>TdC!F1255</f>
        <v>8.5600000000000007E-5</v>
      </c>
      <c r="E1253" s="106" t="str">
        <f>TdC!G1255</f>
        <v>dolartoday</v>
      </c>
    </row>
    <row r="1254" spans="1:5" x14ac:dyDescent="0.15">
      <c r="A1254" s="107">
        <f>TdC!C1256</f>
        <v>40689</v>
      </c>
      <c r="B1254" s="106">
        <f>TdC!D1256</f>
        <v>2011</v>
      </c>
      <c r="C1254" s="106">
        <f>TdC!E1256</f>
        <v>5</v>
      </c>
      <c r="D1254" s="106">
        <f>TdC!F1256</f>
        <v>8.5399999999999989E-5</v>
      </c>
      <c r="E1254" s="106" t="str">
        <f>TdC!G1256</f>
        <v>dolartoday</v>
      </c>
    </row>
    <row r="1255" spans="1:5" x14ac:dyDescent="0.15">
      <c r="A1255" s="107">
        <f>TdC!C1257</f>
        <v>40690</v>
      </c>
      <c r="B1255" s="106">
        <f>TdC!D1257</f>
        <v>2011</v>
      </c>
      <c r="C1255" s="106">
        <f>TdC!E1257</f>
        <v>5</v>
      </c>
      <c r="D1255" s="106">
        <f>TdC!F1257</f>
        <v>8.53E-5</v>
      </c>
      <c r="E1255" s="106" t="str">
        <f>TdC!G1257</f>
        <v>dolartoday</v>
      </c>
    </row>
    <row r="1256" spans="1:5" x14ac:dyDescent="0.15">
      <c r="A1256" s="107">
        <f>TdC!C1258</f>
        <v>40691</v>
      </c>
      <c r="B1256" s="106">
        <f>TdC!D1258</f>
        <v>2011</v>
      </c>
      <c r="C1256" s="106">
        <f>TdC!E1258</f>
        <v>5</v>
      </c>
      <c r="D1256" s="106">
        <f>TdC!F1258</f>
        <v>8.53E-5</v>
      </c>
      <c r="E1256" s="106" t="str">
        <f>TdC!G1258</f>
        <v>dolartoday</v>
      </c>
    </row>
    <row r="1257" spans="1:5" x14ac:dyDescent="0.15">
      <c r="A1257" s="107">
        <f>TdC!C1259</f>
        <v>40692</v>
      </c>
      <c r="B1257" s="106">
        <f>TdC!D1259</f>
        <v>2011</v>
      </c>
      <c r="C1257" s="106">
        <f>TdC!E1259</f>
        <v>5</v>
      </c>
      <c r="D1257" s="106">
        <f>TdC!F1259</f>
        <v>8.5099999999999995E-5</v>
      </c>
      <c r="E1257" s="106" t="str">
        <f>TdC!G1259</f>
        <v>dolartoday</v>
      </c>
    </row>
    <row r="1258" spans="1:5" x14ac:dyDescent="0.15">
      <c r="A1258" s="107">
        <f>TdC!C1260</f>
        <v>40693</v>
      </c>
      <c r="B1258" s="106">
        <f>TdC!D1260</f>
        <v>2011</v>
      </c>
      <c r="C1258" s="106">
        <f>TdC!E1260</f>
        <v>5</v>
      </c>
      <c r="D1258" s="106">
        <f>TdC!F1260</f>
        <v>8.4499999999999994E-5</v>
      </c>
      <c r="E1258" s="106" t="str">
        <f>TdC!G1260</f>
        <v>dolartoday</v>
      </c>
    </row>
    <row r="1259" spans="1:5" x14ac:dyDescent="0.15">
      <c r="A1259" s="107">
        <f>TdC!C1261</f>
        <v>40695</v>
      </c>
      <c r="B1259" s="106">
        <f>TdC!D1261</f>
        <v>2011</v>
      </c>
      <c r="C1259" s="106">
        <f>TdC!E1261</f>
        <v>6</v>
      </c>
      <c r="D1259" s="106">
        <f>TdC!F1261</f>
        <v>8.4300000000000003E-5</v>
      </c>
      <c r="E1259" s="106" t="str">
        <f>TdC!G1261</f>
        <v>dolartoday</v>
      </c>
    </row>
    <row r="1260" spans="1:5" x14ac:dyDescent="0.15">
      <c r="A1260" s="107">
        <f>TdC!C1262</f>
        <v>40696</v>
      </c>
      <c r="B1260" s="106">
        <f>TdC!D1262</f>
        <v>2011</v>
      </c>
      <c r="C1260" s="106">
        <f>TdC!E1262</f>
        <v>6</v>
      </c>
      <c r="D1260" s="106">
        <f>TdC!F1262</f>
        <v>8.3300000000000005E-5</v>
      </c>
      <c r="E1260" s="106" t="str">
        <f>TdC!G1262</f>
        <v>dolartoday</v>
      </c>
    </row>
    <row r="1261" spans="1:5" x14ac:dyDescent="0.15">
      <c r="A1261" s="107">
        <f>TdC!C1263</f>
        <v>40697</v>
      </c>
      <c r="B1261" s="106">
        <f>TdC!D1263</f>
        <v>2011</v>
      </c>
      <c r="C1261" s="106">
        <f>TdC!E1263</f>
        <v>6</v>
      </c>
      <c r="D1261" s="106">
        <f>TdC!F1263</f>
        <v>8.3399999999999994E-5</v>
      </c>
      <c r="E1261" s="106" t="str">
        <f>TdC!G1263</f>
        <v>dolartoday</v>
      </c>
    </row>
    <row r="1262" spans="1:5" x14ac:dyDescent="0.15">
      <c r="A1262" s="107">
        <f>TdC!C1264</f>
        <v>40698</v>
      </c>
      <c r="B1262" s="106">
        <f>TdC!D1264</f>
        <v>2011</v>
      </c>
      <c r="C1262" s="106">
        <f>TdC!E1264</f>
        <v>6</v>
      </c>
      <c r="D1262" s="106">
        <f>TdC!F1264</f>
        <v>8.3399999999999994E-5</v>
      </c>
      <c r="E1262" s="106" t="str">
        <f>TdC!G1264</f>
        <v>dolartoday</v>
      </c>
    </row>
    <row r="1263" spans="1:5" x14ac:dyDescent="0.15">
      <c r="A1263" s="107">
        <f>TdC!C1265</f>
        <v>40699</v>
      </c>
      <c r="B1263" s="106">
        <f>TdC!D1265</f>
        <v>2011</v>
      </c>
      <c r="C1263" s="106">
        <f>TdC!E1265</f>
        <v>6</v>
      </c>
      <c r="D1263" s="106">
        <f>TdC!F1265</f>
        <v>8.3300000000000005E-5</v>
      </c>
      <c r="E1263" s="106" t="str">
        <f>TdC!G1265</f>
        <v>dolartoday</v>
      </c>
    </row>
    <row r="1264" spans="1:5" x14ac:dyDescent="0.15">
      <c r="A1264" s="107">
        <f>TdC!C1266</f>
        <v>40700</v>
      </c>
      <c r="B1264" s="106">
        <f>TdC!D1266</f>
        <v>2011</v>
      </c>
      <c r="C1264" s="106">
        <f>TdC!E1266</f>
        <v>6</v>
      </c>
      <c r="D1264" s="106">
        <f>TdC!F1266</f>
        <v>8.3300000000000005E-5</v>
      </c>
      <c r="E1264" s="106" t="str">
        <f>TdC!G1266</f>
        <v>dolartoday</v>
      </c>
    </row>
    <row r="1265" spans="1:5" x14ac:dyDescent="0.15">
      <c r="A1265" s="107">
        <f>TdC!C1267</f>
        <v>40701</v>
      </c>
      <c r="B1265" s="106">
        <f>TdC!D1267</f>
        <v>2011</v>
      </c>
      <c r="C1265" s="106">
        <f>TdC!E1267</f>
        <v>6</v>
      </c>
      <c r="D1265" s="106">
        <f>TdC!F1267</f>
        <v>8.25E-5</v>
      </c>
      <c r="E1265" s="106" t="str">
        <f>TdC!G1267</f>
        <v>dolartoday</v>
      </c>
    </row>
    <row r="1266" spans="1:5" x14ac:dyDescent="0.15">
      <c r="A1266" s="107">
        <f>TdC!C1268</f>
        <v>40702</v>
      </c>
      <c r="B1266" s="106">
        <f>TdC!D1268</f>
        <v>2011</v>
      </c>
      <c r="C1266" s="106">
        <f>TdC!E1268</f>
        <v>6</v>
      </c>
      <c r="D1266" s="106">
        <f>TdC!F1268</f>
        <v>8.3399999999999994E-5</v>
      </c>
      <c r="E1266" s="106" t="str">
        <f>TdC!G1268</f>
        <v>dolartoday</v>
      </c>
    </row>
    <row r="1267" spans="1:5" x14ac:dyDescent="0.15">
      <c r="A1267" s="107">
        <f>TdC!C1269</f>
        <v>40703</v>
      </c>
      <c r="B1267" s="106">
        <f>TdC!D1269</f>
        <v>2011</v>
      </c>
      <c r="C1267" s="106">
        <f>TdC!E1269</f>
        <v>6</v>
      </c>
      <c r="D1267" s="106">
        <f>TdC!F1269</f>
        <v>8.2799999999999993E-5</v>
      </c>
      <c r="E1267" s="106" t="str">
        <f>TdC!G1269</f>
        <v>dolartoday</v>
      </c>
    </row>
    <row r="1268" spans="1:5" x14ac:dyDescent="0.15">
      <c r="A1268" s="107">
        <f>TdC!C1270</f>
        <v>40704</v>
      </c>
      <c r="B1268" s="106">
        <f>TdC!D1270</f>
        <v>2011</v>
      </c>
      <c r="C1268" s="106">
        <f>TdC!E1270</f>
        <v>6</v>
      </c>
      <c r="D1268" s="106">
        <f>TdC!F1270</f>
        <v>8.3000000000000012E-5</v>
      </c>
      <c r="E1268" s="106" t="str">
        <f>TdC!G1270</f>
        <v>dolartoday</v>
      </c>
    </row>
    <row r="1269" spans="1:5" x14ac:dyDescent="0.15">
      <c r="A1269" s="107">
        <f>TdC!C1271</f>
        <v>40705</v>
      </c>
      <c r="B1269" s="106">
        <f>TdC!D1271</f>
        <v>2011</v>
      </c>
      <c r="C1269" s="106">
        <f>TdC!E1271</f>
        <v>6</v>
      </c>
      <c r="D1269" s="106">
        <f>TdC!F1271</f>
        <v>8.3000000000000012E-5</v>
      </c>
      <c r="E1269" s="106" t="str">
        <f>TdC!G1271</f>
        <v>dolartoday</v>
      </c>
    </row>
    <row r="1270" spans="1:5" x14ac:dyDescent="0.15">
      <c r="A1270" s="107">
        <f>TdC!C1272</f>
        <v>40706</v>
      </c>
      <c r="B1270" s="106">
        <f>TdC!D1272</f>
        <v>2011</v>
      </c>
      <c r="C1270" s="106">
        <f>TdC!E1272</f>
        <v>6</v>
      </c>
      <c r="D1270" s="106">
        <f>TdC!F1272</f>
        <v>8.3000000000000012E-5</v>
      </c>
      <c r="E1270" s="106" t="str">
        <f>TdC!G1272</f>
        <v>dolartoday</v>
      </c>
    </row>
    <row r="1271" spans="1:5" x14ac:dyDescent="0.15">
      <c r="A1271" s="107">
        <f>TdC!C1273</f>
        <v>40707</v>
      </c>
      <c r="B1271" s="106">
        <f>TdC!D1273</f>
        <v>2011</v>
      </c>
      <c r="C1271" s="106">
        <f>TdC!E1273</f>
        <v>6</v>
      </c>
      <c r="D1271" s="106">
        <f>TdC!F1273</f>
        <v>8.3100000000000001E-5</v>
      </c>
      <c r="E1271" s="106" t="str">
        <f>TdC!G1273</f>
        <v>dolartoday</v>
      </c>
    </row>
    <row r="1272" spans="1:5" x14ac:dyDescent="0.15">
      <c r="A1272" s="107">
        <f>TdC!C1274</f>
        <v>40708</v>
      </c>
      <c r="B1272" s="106">
        <f>TdC!D1274</f>
        <v>2011</v>
      </c>
      <c r="C1272" s="106">
        <f>TdC!E1274</f>
        <v>6</v>
      </c>
      <c r="D1272" s="106">
        <f>TdC!F1274</f>
        <v>8.3100000000000001E-5</v>
      </c>
      <c r="E1272" s="106" t="str">
        <f>TdC!G1274</f>
        <v>dolartoday</v>
      </c>
    </row>
    <row r="1273" spans="1:5" x14ac:dyDescent="0.15">
      <c r="A1273" s="107">
        <f>TdC!C1275</f>
        <v>40709</v>
      </c>
      <c r="B1273" s="106">
        <f>TdC!D1275</f>
        <v>2011</v>
      </c>
      <c r="C1273" s="106">
        <f>TdC!E1275</f>
        <v>6</v>
      </c>
      <c r="D1273" s="106">
        <f>TdC!F1275</f>
        <v>8.2699999999999991E-5</v>
      </c>
      <c r="E1273" s="106" t="str">
        <f>TdC!G1275</f>
        <v>dolartoday</v>
      </c>
    </row>
    <row r="1274" spans="1:5" x14ac:dyDescent="0.15">
      <c r="A1274" s="107">
        <f>TdC!C1276</f>
        <v>40710</v>
      </c>
      <c r="B1274" s="106">
        <f>TdC!D1276</f>
        <v>2011</v>
      </c>
      <c r="C1274" s="106">
        <f>TdC!E1276</f>
        <v>6</v>
      </c>
      <c r="D1274" s="106">
        <f>TdC!F1276</f>
        <v>8.3800000000000004E-5</v>
      </c>
      <c r="E1274" s="106" t="str">
        <f>TdC!G1276</f>
        <v>dolartoday</v>
      </c>
    </row>
    <row r="1275" spans="1:5" x14ac:dyDescent="0.15">
      <c r="A1275" s="107">
        <f>TdC!C1277</f>
        <v>40711</v>
      </c>
      <c r="B1275" s="106">
        <f>TdC!D1277</f>
        <v>2011</v>
      </c>
      <c r="C1275" s="106">
        <f>TdC!E1277</f>
        <v>6</v>
      </c>
      <c r="D1275" s="106">
        <f>TdC!F1277</f>
        <v>8.3499999999999997E-5</v>
      </c>
      <c r="E1275" s="106" t="str">
        <f>TdC!G1277</f>
        <v>dolartoday</v>
      </c>
    </row>
    <row r="1276" spans="1:5" x14ac:dyDescent="0.15">
      <c r="A1276" s="107">
        <f>TdC!C1278</f>
        <v>40712</v>
      </c>
      <c r="B1276" s="106">
        <f>TdC!D1278</f>
        <v>2011</v>
      </c>
      <c r="C1276" s="106">
        <f>TdC!E1278</f>
        <v>6</v>
      </c>
      <c r="D1276" s="106">
        <f>TdC!F1278</f>
        <v>8.3499999999999997E-5</v>
      </c>
      <c r="E1276" s="106" t="str">
        <f>TdC!G1278</f>
        <v>dolartoday</v>
      </c>
    </row>
    <row r="1277" spans="1:5" x14ac:dyDescent="0.15">
      <c r="A1277" s="107">
        <f>TdC!C1279</f>
        <v>40713</v>
      </c>
      <c r="B1277" s="106">
        <f>TdC!D1279</f>
        <v>2011</v>
      </c>
      <c r="C1277" s="106">
        <f>TdC!E1279</f>
        <v>6</v>
      </c>
      <c r="D1277" s="106">
        <f>TdC!F1279</f>
        <v>8.3699999999999988E-5</v>
      </c>
      <c r="E1277" s="106" t="str">
        <f>TdC!G1279</f>
        <v>dolartoday</v>
      </c>
    </row>
    <row r="1278" spans="1:5" x14ac:dyDescent="0.15">
      <c r="A1278" s="107">
        <f>TdC!C1280</f>
        <v>40714</v>
      </c>
      <c r="B1278" s="106">
        <f>TdC!D1280</f>
        <v>2011</v>
      </c>
      <c r="C1278" s="106">
        <f>TdC!E1280</f>
        <v>6</v>
      </c>
      <c r="D1278" s="106">
        <f>TdC!F1280</f>
        <v>8.3499999999999997E-5</v>
      </c>
      <c r="E1278" s="106" t="str">
        <f>TdC!G1280</f>
        <v>dolartoday</v>
      </c>
    </row>
    <row r="1279" spans="1:5" x14ac:dyDescent="0.15">
      <c r="A1279" s="107">
        <f>TdC!C1281</f>
        <v>40715</v>
      </c>
      <c r="B1279" s="106">
        <f>TdC!D1281</f>
        <v>2011</v>
      </c>
      <c r="C1279" s="106">
        <f>TdC!E1281</f>
        <v>6</v>
      </c>
      <c r="D1279" s="106">
        <f>TdC!F1281</f>
        <v>8.1600000000000005E-5</v>
      </c>
      <c r="E1279" s="106" t="str">
        <f>TdC!G1281</f>
        <v>dolartoday</v>
      </c>
    </row>
    <row r="1280" spans="1:5" x14ac:dyDescent="0.15">
      <c r="A1280" s="107">
        <f>TdC!C1282</f>
        <v>40716</v>
      </c>
      <c r="B1280" s="106">
        <f>TdC!D1282</f>
        <v>2011</v>
      </c>
      <c r="C1280" s="106">
        <f>TdC!E1282</f>
        <v>6</v>
      </c>
      <c r="D1280" s="106">
        <f>TdC!F1282</f>
        <v>8.3200000000000003E-5</v>
      </c>
      <c r="E1280" s="106" t="str">
        <f>TdC!G1282</f>
        <v>dolartoday</v>
      </c>
    </row>
    <row r="1281" spans="1:5" x14ac:dyDescent="0.15">
      <c r="A1281" s="107">
        <f>TdC!C1283</f>
        <v>40717</v>
      </c>
      <c r="B1281" s="106">
        <f>TdC!D1283</f>
        <v>2011</v>
      </c>
      <c r="C1281" s="106">
        <f>TdC!E1283</f>
        <v>6</v>
      </c>
      <c r="D1281" s="106">
        <f>TdC!F1283</f>
        <v>8.3200000000000003E-5</v>
      </c>
      <c r="E1281" s="106" t="str">
        <f>TdC!G1283</f>
        <v>dolartoday</v>
      </c>
    </row>
    <row r="1282" spans="1:5" x14ac:dyDescent="0.15">
      <c r="A1282" s="107">
        <f>TdC!C1284</f>
        <v>40718</v>
      </c>
      <c r="B1282" s="106">
        <f>TdC!D1284</f>
        <v>2011</v>
      </c>
      <c r="C1282" s="106">
        <f>TdC!E1284</f>
        <v>6</v>
      </c>
      <c r="D1282" s="106">
        <f>TdC!F1284</f>
        <v>8.3599999999999999E-5</v>
      </c>
      <c r="E1282" s="106" t="str">
        <f>TdC!G1284</f>
        <v>dolartoday</v>
      </c>
    </row>
    <row r="1283" spans="1:5" x14ac:dyDescent="0.15">
      <c r="A1283" s="107">
        <f>TdC!C1285</f>
        <v>40719</v>
      </c>
      <c r="B1283" s="106">
        <f>TdC!D1285</f>
        <v>2011</v>
      </c>
      <c r="C1283" s="106">
        <f>TdC!E1285</f>
        <v>6</v>
      </c>
      <c r="D1283" s="106">
        <f>TdC!F1285</f>
        <v>8.3599999999999999E-5</v>
      </c>
      <c r="E1283" s="106" t="str">
        <f>TdC!G1285</f>
        <v>dolartoday</v>
      </c>
    </row>
    <row r="1284" spans="1:5" x14ac:dyDescent="0.15">
      <c r="A1284" s="107">
        <f>TdC!C1286</f>
        <v>40720</v>
      </c>
      <c r="B1284" s="106">
        <f>TdC!D1286</f>
        <v>2011</v>
      </c>
      <c r="C1284" s="106">
        <f>TdC!E1286</f>
        <v>6</v>
      </c>
      <c r="D1284" s="106">
        <f>TdC!F1286</f>
        <v>8.3599999999999999E-5</v>
      </c>
      <c r="E1284" s="106" t="str">
        <f>TdC!G1286</f>
        <v>dolartoday</v>
      </c>
    </row>
    <row r="1285" spans="1:5" x14ac:dyDescent="0.15">
      <c r="A1285" s="107">
        <f>TdC!C1287</f>
        <v>40721</v>
      </c>
      <c r="B1285" s="106">
        <f>TdC!D1287</f>
        <v>2011</v>
      </c>
      <c r="C1285" s="106">
        <f>TdC!E1287</f>
        <v>6</v>
      </c>
      <c r="D1285" s="106">
        <f>TdC!F1287</f>
        <v>8.3300000000000005E-5</v>
      </c>
      <c r="E1285" s="106" t="str">
        <f>TdC!G1287</f>
        <v>dolartoday</v>
      </c>
    </row>
    <row r="1286" spans="1:5" x14ac:dyDescent="0.15">
      <c r="A1286" s="107">
        <f>TdC!C1288</f>
        <v>40722</v>
      </c>
      <c r="B1286" s="106">
        <f>TdC!D1288</f>
        <v>2011</v>
      </c>
      <c r="C1286" s="106">
        <f>TdC!E1288</f>
        <v>6</v>
      </c>
      <c r="D1286" s="106">
        <f>TdC!F1288</f>
        <v>8.3399999999999994E-5</v>
      </c>
      <c r="E1286" s="106" t="str">
        <f>TdC!G1288</f>
        <v>dolartoday</v>
      </c>
    </row>
    <row r="1287" spans="1:5" x14ac:dyDescent="0.15">
      <c r="A1287" s="107">
        <f>TdC!C1289</f>
        <v>40723</v>
      </c>
      <c r="B1287" s="106">
        <f>TdC!D1289</f>
        <v>2011</v>
      </c>
      <c r="C1287" s="106">
        <f>TdC!E1289</f>
        <v>6</v>
      </c>
      <c r="D1287" s="106">
        <f>TdC!F1289</f>
        <v>8.3100000000000001E-5</v>
      </c>
      <c r="E1287" s="106" t="str">
        <f>TdC!G1289</f>
        <v>dolartoday</v>
      </c>
    </row>
    <row r="1288" spans="1:5" x14ac:dyDescent="0.15">
      <c r="A1288" s="107">
        <f>TdC!C1290</f>
        <v>40724</v>
      </c>
      <c r="B1288" s="106">
        <f>TdC!D1290</f>
        <v>2011</v>
      </c>
      <c r="C1288" s="106">
        <f>TdC!E1290</f>
        <v>6</v>
      </c>
      <c r="D1288" s="106">
        <f>TdC!F1290</f>
        <v>8.2399999999999997E-5</v>
      </c>
      <c r="E1288" s="106" t="str">
        <f>TdC!G1290</f>
        <v>dolartoday</v>
      </c>
    </row>
    <row r="1289" spans="1:5" x14ac:dyDescent="0.15">
      <c r="A1289" s="107">
        <f>TdC!C1291</f>
        <v>40725</v>
      </c>
      <c r="B1289" s="106">
        <f>TdC!D1291</f>
        <v>2011</v>
      </c>
      <c r="C1289" s="106">
        <f>TdC!E1291</f>
        <v>7</v>
      </c>
      <c r="D1289" s="106">
        <f>TdC!F1291</f>
        <v>8.1999999999999987E-5</v>
      </c>
      <c r="E1289" s="106" t="str">
        <f>TdC!G1291</f>
        <v>dolartoday</v>
      </c>
    </row>
    <row r="1290" spans="1:5" x14ac:dyDescent="0.15">
      <c r="A1290" s="107">
        <f>TdC!C1292</f>
        <v>40726</v>
      </c>
      <c r="B1290" s="106">
        <f>TdC!D1292</f>
        <v>2011</v>
      </c>
      <c r="C1290" s="106">
        <f>TdC!E1292</f>
        <v>7</v>
      </c>
      <c r="D1290" s="106">
        <f>TdC!F1292</f>
        <v>8.1999999999999987E-5</v>
      </c>
      <c r="E1290" s="106" t="str">
        <f>TdC!G1292</f>
        <v>dolartoday</v>
      </c>
    </row>
    <row r="1291" spans="1:5" x14ac:dyDescent="0.15">
      <c r="A1291" s="107">
        <f>TdC!C1293</f>
        <v>40727</v>
      </c>
      <c r="B1291" s="106">
        <f>TdC!D1293</f>
        <v>2011</v>
      </c>
      <c r="C1291" s="106">
        <f>TdC!E1293</f>
        <v>7</v>
      </c>
      <c r="D1291" s="106">
        <f>TdC!F1293</f>
        <v>8.1999999999999987E-5</v>
      </c>
      <c r="E1291" s="106" t="str">
        <f>TdC!G1293</f>
        <v>dolartoday</v>
      </c>
    </row>
    <row r="1292" spans="1:5" x14ac:dyDescent="0.15">
      <c r="A1292" s="107">
        <f>TdC!C1294</f>
        <v>40728</v>
      </c>
      <c r="B1292" s="106">
        <f>TdC!D1294</f>
        <v>2011</v>
      </c>
      <c r="C1292" s="106">
        <f>TdC!E1294</f>
        <v>7</v>
      </c>
      <c r="D1292" s="106">
        <f>TdC!F1294</f>
        <v>8.1899999999999999E-5</v>
      </c>
      <c r="E1292" s="106" t="str">
        <f>TdC!G1294</f>
        <v>dolartoday</v>
      </c>
    </row>
    <row r="1293" spans="1:5" x14ac:dyDescent="0.15">
      <c r="A1293" s="107">
        <f>TdC!C1295</f>
        <v>40729</v>
      </c>
      <c r="B1293" s="106">
        <f>TdC!D1295</f>
        <v>2011</v>
      </c>
      <c r="C1293" s="106">
        <f>TdC!E1295</f>
        <v>7</v>
      </c>
      <c r="D1293" s="106">
        <f>TdC!F1295</f>
        <v>8.1899999999999999E-5</v>
      </c>
      <c r="E1293" s="106" t="str">
        <f>TdC!G1295</f>
        <v>dolartoday</v>
      </c>
    </row>
    <row r="1294" spans="1:5" x14ac:dyDescent="0.15">
      <c r="A1294" s="107">
        <f>TdC!C1296</f>
        <v>40730</v>
      </c>
      <c r="B1294" s="106">
        <f>TdC!D1296</f>
        <v>2011</v>
      </c>
      <c r="C1294" s="106">
        <f>TdC!E1296</f>
        <v>7</v>
      </c>
      <c r="D1294" s="106">
        <f>TdC!F1296</f>
        <v>8.2100000000000003E-5</v>
      </c>
      <c r="E1294" s="106" t="str">
        <f>TdC!G1296</f>
        <v>dolartoday</v>
      </c>
    </row>
    <row r="1295" spans="1:5" x14ac:dyDescent="0.15">
      <c r="A1295" s="107">
        <f>TdC!C1297</f>
        <v>40731</v>
      </c>
      <c r="B1295" s="106">
        <f>TdC!D1297</f>
        <v>2011</v>
      </c>
      <c r="C1295" s="106">
        <f>TdC!E1297</f>
        <v>7</v>
      </c>
      <c r="D1295" s="106">
        <f>TdC!F1297</f>
        <v>8.1799999999999996E-5</v>
      </c>
      <c r="E1295" s="106" t="str">
        <f>TdC!G1297</f>
        <v>dolartoday</v>
      </c>
    </row>
    <row r="1296" spans="1:5" x14ac:dyDescent="0.15">
      <c r="A1296" s="107">
        <f>TdC!C1298</f>
        <v>40732</v>
      </c>
      <c r="B1296" s="106">
        <f>TdC!D1298</f>
        <v>2011</v>
      </c>
      <c r="C1296" s="106">
        <f>TdC!E1298</f>
        <v>7</v>
      </c>
      <c r="D1296" s="106">
        <f>TdC!F1298</f>
        <v>8.1799999999999996E-5</v>
      </c>
      <c r="E1296" s="106" t="str">
        <f>TdC!G1298</f>
        <v>dolartoday</v>
      </c>
    </row>
    <row r="1297" spans="1:5" x14ac:dyDescent="0.15">
      <c r="A1297" s="107">
        <f>TdC!C1299</f>
        <v>40733</v>
      </c>
      <c r="B1297" s="106">
        <f>TdC!D1299</f>
        <v>2011</v>
      </c>
      <c r="C1297" s="106">
        <f>TdC!E1299</f>
        <v>7</v>
      </c>
      <c r="D1297" s="106">
        <f>TdC!F1299</f>
        <v>8.1799999999999996E-5</v>
      </c>
      <c r="E1297" s="106" t="str">
        <f>TdC!G1299</f>
        <v>dolartoday</v>
      </c>
    </row>
    <row r="1298" spans="1:5" x14ac:dyDescent="0.15">
      <c r="A1298" s="107">
        <f>TdC!C1300</f>
        <v>40734</v>
      </c>
      <c r="B1298" s="106">
        <f>TdC!D1300</f>
        <v>2011</v>
      </c>
      <c r="C1298" s="106">
        <f>TdC!E1300</f>
        <v>7</v>
      </c>
      <c r="D1298" s="106">
        <f>TdC!F1300</f>
        <v>8.1899999999999999E-5</v>
      </c>
      <c r="E1298" s="106" t="str">
        <f>TdC!G1300</f>
        <v>dolartoday</v>
      </c>
    </row>
    <row r="1299" spans="1:5" x14ac:dyDescent="0.15">
      <c r="A1299" s="107">
        <f>TdC!C1301</f>
        <v>40735</v>
      </c>
      <c r="B1299" s="106">
        <f>TdC!D1301</f>
        <v>2011</v>
      </c>
      <c r="C1299" s="106">
        <f>TdC!E1301</f>
        <v>7</v>
      </c>
      <c r="D1299" s="106">
        <f>TdC!F1301</f>
        <v>8.25E-5</v>
      </c>
      <c r="E1299" s="106" t="str">
        <f>TdC!G1301</f>
        <v>dolartoday</v>
      </c>
    </row>
    <row r="1300" spans="1:5" x14ac:dyDescent="0.15">
      <c r="A1300" s="107">
        <f>TdC!C1302</f>
        <v>40736</v>
      </c>
      <c r="B1300" s="106">
        <f>TdC!D1302</f>
        <v>2011</v>
      </c>
      <c r="C1300" s="106">
        <f>TdC!E1302</f>
        <v>7</v>
      </c>
      <c r="D1300" s="106">
        <f>TdC!F1302</f>
        <v>8.2399999999999997E-5</v>
      </c>
      <c r="E1300" s="106" t="str">
        <f>TdC!G1302</f>
        <v>dolartoday</v>
      </c>
    </row>
    <row r="1301" spans="1:5" x14ac:dyDescent="0.15">
      <c r="A1301" s="107">
        <f>TdC!C1303</f>
        <v>40737</v>
      </c>
      <c r="B1301" s="106">
        <f>TdC!D1303</f>
        <v>2011</v>
      </c>
      <c r="C1301" s="106">
        <f>TdC!E1303</f>
        <v>7</v>
      </c>
      <c r="D1301" s="106">
        <f>TdC!F1303</f>
        <v>8.2399999999999997E-5</v>
      </c>
      <c r="E1301" s="106" t="str">
        <f>TdC!G1303</f>
        <v>dolartoday</v>
      </c>
    </row>
    <row r="1302" spans="1:5" x14ac:dyDescent="0.15">
      <c r="A1302" s="107">
        <f>TdC!C1304</f>
        <v>40738</v>
      </c>
      <c r="B1302" s="106">
        <f>TdC!D1304</f>
        <v>2011</v>
      </c>
      <c r="C1302" s="106">
        <f>TdC!E1304</f>
        <v>7</v>
      </c>
      <c r="D1302" s="106">
        <f>TdC!F1304</f>
        <v>8.2699999999999991E-5</v>
      </c>
      <c r="E1302" s="106" t="str">
        <f>TdC!G1304</f>
        <v>dolartoday</v>
      </c>
    </row>
    <row r="1303" spans="1:5" x14ac:dyDescent="0.15">
      <c r="A1303" s="107">
        <f>TdC!C1305</f>
        <v>40739</v>
      </c>
      <c r="B1303" s="106">
        <f>TdC!D1305</f>
        <v>2011</v>
      </c>
      <c r="C1303" s="106">
        <f>TdC!E1305</f>
        <v>7</v>
      </c>
      <c r="D1303" s="106">
        <f>TdC!F1305</f>
        <v>8.2699999999999991E-5</v>
      </c>
      <c r="E1303" s="106" t="str">
        <f>TdC!G1305</f>
        <v>dolartoday</v>
      </c>
    </row>
    <row r="1304" spans="1:5" x14ac:dyDescent="0.15">
      <c r="A1304" s="107">
        <f>TdC!C1306</f>
        <v>40740</v>
      </c>
      <c r="B1304" s="106">
        <f>TdC!D1306</f>
        <v>2011</v>
      </c>
      <c r="C1304" s="106">
        <f>TdC!E1306</f>
        <v>7</v>
      </c>
      <c r="D1304" s="106">
        <f>TdC!F1306</f>
        <v>8.2699999999999991E-5</v>
      </c>
      <c r="E1304" s="106" t="str">
        <f>TdC!G1306</f>
        <v>dolartoday</v>
      </c>
    </row>
    <row r="1305" spans="1:5" x14ac:dyDescent="0.15">
      <c r="A1305" s="107">
        <f>TdC!C1307</f>
        <v>40741</v>
      </c>
      <c r="B1305" s="106">
        <f>TdC!D1307</f>
        <v>2011</v>
      </c>
      <c r="C1305" s="106">
        <f>TdC!E1307</f>
        <v>7</v>
      </c>
      <c r="D1305" s="106">
        <f>TdC!F1307</f>
        <v>8.25E-5</v>
      </c>
      <c r="E1305" s="106" t="str">
        <f>TdC!G1307</f>
        <v>dolartoday</v>
      </c>
    </row>
    <row r="1306" spans="1:5" x14ac:dyDescent="0.15">
      <c r="A1306" s="107">
        <f>TdC!C1308</f>
        <v>40742</v>
      </c>
      <c r="B1306" s="106">
        <f>TdC!D1308</f>
        <v>2011</v>
      </c>
      <c r="C1306" s="106">
        <f>TdC!E1308</f>
        <v>7</v>
      </c>
      <c r="D1306" s="106">
        <f>TdC!F1308</f>
        <v>8.2899999999999996E-5</v>
      </c>
      <c r="E1306" s="106" t="str">
        <f>TdC!G1308</f>
        <v>dolartoday</v>
      </c>
    </row>
    <row r="1307" spans="1:5" x14ac:dyDescent="0.15">
      <c r="A1307" s="107">
        <f>TdC!C1309</f>
        <v>40743</v>
      </c>
      <c r="B1307" s="106">
        <f>TdC!D1309</f>
        <v>2011</v>
      </c>
      <c r="C1307" s="106">
        <f>TdC!E1309</f>
        <v>7</v>
      </c>
      <c r="D1307" s="106">
        <f>TdC!F1309</f>
        <v>8.2799999999999993E-5</v>
      </c>
      <c r="E1307" s="106" t="str">
        <f>TdC!G1309</f>
        <v>dolartoday</v>
      </c>
    </row>
    <row r="1308" spans="1:5" x14ac:dyDescent="0.15">
      <c r="A1308" s="107">
        <f>TdC!C1310</f>
        <v>40744</v>
      </c>
      <c r="B1308" s="106">
        <f>TdC!D1310</f>
        <v>2011</v>
      </c>
      <c r="C1308" s="106">
        <f>TdC!E1310</f>
        <v>7</v>
      </c>
      <c r="D1308" s="106">
        <f>TdC!F1310</f>
        <v>8.3000000000000012E-5</v>
      </c>
      <c r="E1308" s="106" t="str">
        <f>TdC!G1310</f>
        <v>dolartoday</v>
      </c>
    </row>
    <row r="1309" spans="1:5" x14ac:dyDescent="0.15">
      <c r="A1309" s="107">
        <f>TdC!C1311</f>
        <v>40745</v>
      </c>
      <c r="B1309" s="106">
        <f>TdC!D1311</f>
        <v>2011</v>
      </c>
      <c r="C1309" s="106">
        <f>TdC!E1311</f>
        <v>7</v>
      </c>
      <c r="D1309" s="106">
        <f>TdC!F1311</f>
        <v>8.3399999999999994E-5</v>
      </c>
      <c r="E1309" s="106" t="str">
        <f>TdC!G1311</f>
        <v>dolartoday</v>
      </c>
    </row>
    <row r="1310" spans="1:5" x14ac:dyDescent="0.15">
      <c r="A1310" s="107">
        <f>TdC!C1312</f>
        <v>40746</v>
      </c>
      <c r="B1310" s="106">
        <f>TdC!D1312</f>
        <v>2011</v>
      </c>
      <c r="C1310" s="106">
        <f>TdC!E1312</f>
        <v>7</v>
      </c>
      <c r="D1310" s="106">
        <f>TdC!F1312</f>
        <v>8.3399999999999994E-5</v>
      </c>
      <c r="E1310" s="106" t="str">
        <f>TdC!G1312</f>
        <v>dolartoday</v>
      </c>
    </row>
    <row r="1311" spans="1:5" x14ac:dyDescent="0.15">
      <c r="A1311" s="107">
        <f>TdC!C1313</f>
        <v>40747</v>
      </c>
      <c r="B1311" s="106">
        <f>TdC!D1313</f>
        <v>2011</v>
      </c>
      <c r="C1311" s="106">
        <f>TdC!E1313</f>
        <v>7</v>
      </c>
      <c r="D1311" s="106">
        <f>TdC!F1313</f>
        <v>8.3399999999999994E-5</v>
      </c>
      <c r="E1311" s="106" t="str">
        <f>TdC!G1313</f>
        <v>dolartoday</v>
      </c>
    </row>
    <row r="1312" spans="1:5" x14ac:dyDescent="0.15">
      <c r="A1312" s="107">
        <f>TdC!C1314</f>
        <v>40748</v>
      </c>
      <c r="B1312" s="106">
        <f>TdC!D1314</f>
        <v>2011</v>
      </c>
      <c r="C1312" s="106">
        <f>TdC!E1314</f>
        <v>7</v>
      </c>
      <c r="D1312" s="106">
        <f>TdC!F1314</f>
        <v>8.3599999999999999E-5</v>
      </c>
      <c r="E1312" s="106" t="str">
        <f>TdC!G1314</f>
        <v>dolartoday</v>
      </c>
    </row>
    <row r="1313" spans="1:5" x14ac:dyDescent="0.15">
      <c r="A1313" s="107">
        <f>TdC!C1315</f>
        <v>40749</v>
      </c>
      <c r="B1313" s="106">
        <f>TdC!D1315</f>
        <v>2011</v>
      </c>
      <c r="C1313" s="106">
        <f>TdC!E1315</f>
        <v>7</v>
      </c>
      <c r="D1313" s="106">
        <f>TdC!F1315</f>
        <v>8.4099999999999998E-5</v>
      </c>
      <c r="E1313" s="106" t="str">
        <f>TdC!G1315</f>
        <v>dolartoday</v>
      </c>
    </row>
    <row r="1314" spans="1:5" x14ac:dyDescent="0.15">
      <c r="A1314" s="107">
        <f>TdC!C1316</f>
        <v>40750</v>
      </c>
      <c r="B1314" s="106">
        <f>TdC!D1316</f>
        <v>2011</v>
      </c>
      <c r="C1314" s="106">
        <f>TdC!E1316</f>
        <v>7</v>
      </c>
      <c r="D1314" s="106">
        <f>TdC!F1316</f>
        <v>8.3800000000000004E-5</v>
      </c>
      <c r="E1314" s="106" t="str">
        <f>TdC!G1316</f>
        <v>dolartoday</v>
      </c>
    </row>
    <row r="1315" spans="1:5" x14ac:dyDescent="0.15">
      <c r="A1315" s="107">
        <f>TdC!C1317</f>
        <v>40751</v>
      </c>
      <c r="B1315" s="106">
        <f>TdC!D1317</f>
        <v>2011</v>
      </c>
      <c r="C1315" s="106">
        <f>TdC!E1317</f>
        <v>7</v>
      </c>
      <c r="D1315" s="106">
        <f>TdC!F1317</f>
        <v>8.3699999999999988E-5</v>
      </c>
      <c r="E1315" s="106" t="str">
        <f>TdC!G1317</f>
        <v>dolartoday</v>
      </c>
    </row>
    <row r="1316" spans="1:5" x14ac:dyDescent="0.15">
      <c r="A1316" s="107">
        <f>TdC!C1318</f>
        <v>40752</v>
      </c>
      <c r="B1316" s="106">
        <f>TdC!D1318</f>
        <v>2011</v>
      </c>
      <c r="C1316" s="106">
        <f>TdC!E1318</f>
        <v>7</v>
      </c>
      <c r="D1316" s="106">
        <f>TdC!F1318</f>
        <v>8.3399999999999994E-5</v>
      </c>
      <c r="E1316" s="106" t="str">
        <f>TdC!G1318</f>
        <v>dolartoday</v>
      </c>
    </row>
    <row r="1317" spans="1:5" x14ac:dyDescent="0.15">
      <c r="A1317" s="107">
        <f>TdC!C1319</f>
        <v>40753</v>
      </c>
      <c r="B1317" s="106">
        <f>TdC!D1319</f>
        <v>2011</v>
      </c>
      <c r="C1317" s="106">
        <f>TdC!E1319</f>
        <v>7</v>
      </c>
      <c r="D1317" s="106">
        <f>TdC!F1319</f>
        <v>8.3699999999999988E-5</v>
      </c>
      <c r="E1317" s="106" t="str">
        <f>TdC!G1319</f>
        <v>dolartoday</v>
      </c>
    </row>
    <row r="1318" spans="1:5" x14ac:dyDescent="0.15">
      <c r="A1318" s="107">
        <f>TdC!C1320</f>
        <v>40754</v>
      </c>
      <c r="B1318" s="106">
        <f>TdC!D1320</f>
        <v>2011</v>
      </c>
      <c r="C1318" s="106">
        <f>TdC!E1320</f>
        <v>7</v>
      </c>
      <c r="D1318" s="106">
        <f>TdC!F1320</f>
        <v>8.3399999999999994E-5</v>
      </c>
      <c r="E1318" s="106" t="str">
        <f>TdC!G1320</f>
        <v>dolartoday</v>
      </c>
    </row>
    <row r="1319" spans="1:5" x14ac:dyDescent="0.15">
      <c r="A1319" s="107">
        <f>TdC!C1321</f>
        <v>40755</v>
      </c>
      <c r="B1319" s="106">
        <f>TdC!D1321</f>
        <v>2011</v>
      </c>
      <c r="C1319" s="106">
        <f>TdC!E1321</f>
        <v>7</v>
      </c>
      <c r="D1319" s="106">
        <f>TdC!F1321</f>
        <v>8.2699999999999991E-5</v>
      </c>
      <c r="E1319" s="106" t="str">
        <f>TdC!G1321</f>
        <v>dolartoday</v>
      </c>
    </row>
    <row r="1320" spans="1:5" x14ac:dyDescent="0.15">
      <c r="A1320" s="107">
        <f>TdC!C1322</f>
        <v>40756</v>
      </c>
      <c r="B1320" s="106">
        <f>TdC!D1322</f>
        <v>2011</v>
      </c>
      <c r="C1320" s="106">
        <f>TdC!E1322</f>
        <v>8</v>
      </c>
      <c r="D1320" s="106">
        <f>TdC!F1322</f>
        <v>8.3800000000000004E-5</v>
      </c>
      <c r="E1320" s="106" t="str">
        <f>TdC!G1322</f>
        <v>dolartoday</v>
      </c>
    </row>
    <row r="1321" spans="1:5" x14ac:dyDescent="0.15">
      <c r="A1321" s="107">
        <f>TdC!C1323</f>
        <v>40757</v>
      </c>
      <c r="B1321" s="106">
        <f>TdC!D1323</f>
        <v>2011</v>
      </c>
      <c r="C1321" s="106">
        <f>TdC!E1323</f>
        <v>8</v>
      </c>
      <c r="D1321" s="106">
        <f>TdC!F1323</f>
        <v>8.3100000000000001E-5</v>
      </c>
      <c r="E1321" s="106" t="str">
        <f>TdC!G1323</f>
        <v>dolartoday</v>
      </c>
    </row>
    <row r="1322" spans="1:5" x14ac:dyDescent="0.15">
      <c r="A1322" s="107">
        <f>TdC!C1324</f>
        <v>40758</v>
      </c>
      <c r="B1322" s="106">
        <f>TdC!D1324</f>
        <v>2011</v>
      </c>
      <c r="C1322" s="106">
        <f>TdC!E1324</f>
        <v>8</v>
      </c>
      <c r="D1322" s="106">
        <f>TdC!F1324</f>
        <v>8.3699999999999988E-5</v>
      </c>
      <c r="E1322" s="106" t="str">
        <f>TdC!G1324</f>
        <v>dolartoday</v>
      </c>
    </row>
    <row r="1323" spans="1:5" x14ac:dyDescent="0.15">
      <c r="A1323" s="107">
        <f>TdC!C1325</f>
        <v>40759</v>
      </c>
      <c r="B1323" s="106">
        <f>TdC!D1325</f>
        <v>2011</v>
      </c>
      <c r="C1323" s="106">
        <f>TdC!E1325</f>
        <v>8</v>
      </c>
      <c r="D1323" s="106">
        <f>TdC!F1325</f>
        <v>8.5000000000000006E-5</v>
      </c>
      <c r="E1323" s="106" t="str">
        <f>TdC!G1325</f>
        <v>dolartoday</v>
      </c>
    </row>
    <row r="1324" spans="1:5" x14ac:dyDescent="0.15">
      <c r="A1324" s="107">
        <f>TdC!C1326</f>
        <v>40760</v>
      </c>
      <c r="B1324" s="106">
        <f>TdC!D1326</f>
        <v>2011</v>
      </c>
      <c r="C1324" s="106">
        <f>TdC!E1326</f>
        <v>8</v>
      </c>
      <c r="D1324" s="106">
        <f>TdC!F1326</f>
        <v>8.5000000000000006E-5</v>
      </c>
      <c r="E1324" s="106" t="str">
        <f>TdC!G1326</f>
        <v>dolartoday</v>
      </c>
    </row>
    <row r="1325" spans="1:5" x14ac:dyDescent="0.15">
      <c r="A1325" s="107">
        <f>TdC!C1327</f>
        <v>40761</v>
      </c>
      <c r="B1325" s="106">
        <f>TdC!D1327</f>
        <v>2011</v>
      </c>
      <c r="C1325" s="106">
        <f>TdC!E1327</f>
        <v>8</v>
      </c>
      <c r="D1325" s="106">
        <f>TdC!F1327</f>
        <v>8.5000000000000006E-5</v>
      </c>
      <c r="E1325" s="106" t="str">
        <f>TdC!G1327</f>
        <v>dolartoday</v>
      </c>
    </row>
    <row r="1326" spans="1:5" x14ac:dyDescent="0.15">
      <c r="A1326" s="107">
        <f>TdC!C1328</f>
        <v>40762</v>
      </c>
      <c r="B1326" s="106">
        <f>TdC!D1328</f>
        <v>2011</v>
      </c>
      <c r="C1326" s="106">
        <f>TdC!E1328</f>
        <v>8</v>
      </c>
      <c r="D1326" s="106">
        <f>TdC!F1328</f>
        <v>8.4300000000000003E-5</v>
      </c>
      <c r="E1326" s="106" t="str">
        <f>TdC!G1328</f>
        <v>dolartoday</v>
      </c>
    </row>
    <row r="1327" spans="1:5" x14ac:dyDescent="0.15">
      <c r="A1327" s="107">
        <f>TdC!C1329</f>
        <v>40763</v>
      </c>
      <c r="B1327" s="106">
        <f>TdC!D1329</f>
        <v>2011</v>
      </c>
      <c r="C1327" s="106">
        <f>TdC!E1329</f>
        <v>8</v>
      </c>
      <c r="D1327" s="106">
        <f>TdC!F1329</f>
        <v>8.53E-5</v>
      </c>
      <c r="E1327" s="106" t="str">
        <f>TdC!G1329</f>
        <v>dolartoday</v>
      </c>
    </row>
    <row r="1328" spans="1:5" x14ac:dyDescent="0.15">
      <c r="A1328" s="107">
        <f>TdC!C1330</f>
        <v>40764</v>
      </c>
      <c r="B1328" s="106">
        <f>TdC!D1330</f>
        <v>2011</v>
      </c>
      <c r="C1328" s="106">
        <f>TdC!E1330</f>
        <v>8</v>
      </c>
      <c r="D1328" s="106">
        <f>TdC!F1330</f>
        <v>8.6300000000000011E-5</v>
      </c>
      <c r="E1328" s="106" t="str">
        <f>TdC!G1330</f>
        <v>dolartoday</v>
      </c>
    </row>
    <row r="1329" spans="1:5" x14ac:dyDescent="0.15">
      <c r="A1329" s="107">
        <f>TdC!C1331</f>
        <v>40765</v>
      </c>
      <c r="B1329" s="106">
        <f>TdC!D1331</f>
        <v>2011</v>
      </c>
      <c r="C1329" s="106">
        <f>TdC!E1331</f>
        <v>8</v>
      </c>
      <c r="D1329" s="106">
        <f>TdC!F1331</f>
        <v>8.7100000000000003E-5</v>
      </c>
      <c r="E1329" s="106" t="str">
        <f>TdC!G1331</f>
        <v>dolartoday</v>
      </c>
    </row>
    <row r="1330" spans="1:5" x14ac:dyDescent="0.15">
      <c r="A1330" s="107">
        <f>TdC!C1332</f>
        <v>40766</v>
      </c>
      <c r="B1330" s="106">
        <f>TdC!D1332</f>
        <v>2011</v>
      </c>
      <c r="C1330" s="106">
        <f>TdC!E1332</f>
        <v>8</v>
      </c>
      <c r="D1330" s="106">
        <f>TdC!F1332</f>
        <v>8.6799999999999996E-5</v>
      </c>
      <c r="E1330" s="106" t="str">
        <f>TdC!G1332</f>
        <v>dolartoday</v>
      </c>
    </row>
    <row r="1331" spans="1:5" x14ac:dyDescent="0.15">
      <c r="A1331" s="107">
        <f>TdC!C1333</f>
        <v>40767</v>
      </c>
      <c r="B1331" s="106">
        <f>TdC!D1333</f>
        <v>2011</v>
      </c>
      <c r="C1331" s="106">
        <f>TdC!E1333</f>
        <v>8</v>
      </c>
      <c r="D1331" s="106">
        <f>TdC!F1333</f>
        <v>8.6600000000000004E-5</v>
      </c>
      <c r="E1331" s="106" t="str">
        <f>TdC!G1333</f>
        <v>dolartoday</v>
      </c>
    </row>
    <row r="1332" spans="1:5" x14ac:dyDescent="0.15">
      <c r="A1332" s="107">
        <f>TdC!C1334</f>
        <v>40768</v>
      </c>
      <c r="B1332" s="106">
        <f>TdC!D1334</f>
        <v>2011</v>
      </c>
      <c r="C1332" s="106">
        <f>TdC!E1334</f>
        <v>8</v>
      </c>
      <c r="D1332" s="106">
        <f>TdC!F1334</f>
        <v>8.6600000000000004E-5</v>
      </c>
      <c r="E1332" s="106" t="str">
        <f>TdC!G1334</f>
        <v>dolartoday</v>
      </c>
    </row>
    <row r="1333" spans="1:5" x14ac:dyDescent="0.15">
      <c r="A1333" s="107">
        <f>TdC!C1335</f>
        <v>40769</v>
      </c>
      <c r="B1333" s="106">
        <f>TdC!D1335</f>
        <v>2011</v>
      </c>
      <c r="C1333" s="106">
        <f>TdC!E1335</f>
        <v>8</v>
      </c>
      <c r="D1333" s="106">
        <f>TdC!F1335</f>
        <v>8.6799999999999996E-5</v>
      </c>
      <c r="E1333" s="106" t="str">
        <f>TdC!G1335</f>
        <v>dolartoday</v>
      </c>
    </row>
    <row r="1334" spans="1:5" x14ac:dyDescent="0.15">
      <c r="A1334" s="107">
        <f>TdC!C1336</f>
        <v>40770</v>
      </c>
      <c r="B1334" s="106">
        <f>TdC!D1336</f>
        <v>2011</v>
      </c>
      <c r="C1334" s="106">
        <f>TdC!E1336</f>
        <v>8</v>
      </c>
      <c r="D1334" s="106">
        <f>TdC!F1336</f>
        <v>8.6799999999999996E-5</v>
      </c>
      <c r="E1334" s="106" t="str">
        <f>TdC!G1336</f>
        <v>dolartoday</v>
      </c>
    </row>
    <row r="1335" spans="1:5" x14ac:dyDescent="0.15">
      <c r="A1335" s="107">
        <f>TdC!C1337</f>
        <v>40771</v>
      </c>
      <c r="B1335" s="106">
        <f>TdC!D1337</f>
        <v>2011</v>
      </c>
      <c r="C1335" s="106">
        <f>TdC!E1337</f>
        <v>8</v>
      </c>
      <c r="D1335" s="106">
        <f>TdC!F1337</f>
        <v>8.8200000000000003E-5</v>
      </c>
      <c r="E1335" s="106" t="str">
        <f>TdC!G1337</f>
        <v>dolartoday</v>
      </c>
    </row>
    <row r="1336" spans="1:5" x14ac:dyDescent="0.15">
      <c r="A1336" s="107">
        <f>TdC!C1338</f>
        <v>40772</v>
      </c>
      <c r="B1336" s="106">
        <f>TdC!D1338</f>
        <v>2011</v>
      </c>
      <c r="C1336" s="106">
        <f>TdC!E1338</f>
        <v>8</v>
      </c>
      <c r="D1336" s="106">
        <f>TdC!F1338</f>
        <v>8.7899999999999995E-5</v>
      </c>
      <c r="E1336" s="106" t="str">
        <f>TdC!G1338</f>
        <v>dolartoday</v>
      </c>
    </row>
    <row r="1337" spans="1:5" x14ac:dyDescent="0.15">
      <c r="A1337" s="107">
        <f>TdC!C1339</f>
        <v>40773</v>
      </c>
      <c r="B1337" s="106">
        <f>TdC!D1339</f>
        <v>2011</v>
      </c>
      <c r="C1337" s="106">
        <f>TdC!E1339</f>
        <v>8</v>
      </c>
      <c r="D1337" s="106">
        <f>TdC!F1339</f>
        <v>8.81E-5</v>
      </c>
      <c r="E1337" s="106" t="str">
        <f>TdC!G1339</f>
        <v>dolartoday</v>
      </c>
    </row>
    <row r="1338" spans="1:5" x14ac:dyDescent="0.15">
      <c r="A1338" s="107">
        <f>TdC!C1340</f>
        <v>40774</v>
      </c>
      <c r="B1338" s="106">
        <f>TdC!D1340</f>
        <v>2011</v>
      </c>
      <c r="C1338" s="106">
        <f>TdC!E1340</f>
        <v>8</v>
      </c>
      <c r="D1338" s="106">
        <f>TdC!F1340</f>
        <v>8.81E-5</v>
      </c>
      <c r="E1338" s="106" t="str">
        <f>TdC!G1340</f>
        <v>dolartoday</v>
      </c>
    </row>
    <row r="1339" spans="1:5" x14ac:dyDescent="0.15">
      <c r="A1339" s="107">
        <f>TdC!C1341</f>
        <v>40775</v>
      </c>
      <c r="B1339" s="106">
        <f>TdC!D1341</f>
        <v>2011</v>
      </c>
      <c r="C1339" s="106">
        <f>TdC!E1341</f>
        <v>8</v>
      </c>
      <c r="D1339" s="106">
        <f>TdC!F1341</f>
        <v>8.81E-5</v>
      </c>
      <c r="E1339" s="106" t="str">
        <f>TdC!G1341</f>
        <v>dolartoday</v>
      </c>
    </row>
    <row r="1340" spans="1:5" x14ac:dyDescent="0.15">
      <c r="A1340" s="107">
        <f>TdC!C1342</f>
        <v>40776</v>
      </c>
      <c r="B1340" s="106">
        <f>TdC!D1342</f>
        <v>2011</v>
      </c>
      <c r="C1340" s="106">
        <f>TdC!E1342</f>
        <v>8</v>
      </c>
      <c r="D1340" s="106">
        <f>TdC!F1342</f>
        <v>8.6999999999999987E-5</v>
      </c>
      <c r="E1340" s="106" t="str">
        <f>TdC!G1342</f>
        <v>dolartoday</v>
      </c>
    </row>
    <row r="1341" spans="1:5" x14ac:dyDescent="0.15">
      <c r="A1341" s="107">
        <f>TdC!C1343</f>
        <v>40777</v>
      </c>
      <c r="B1341" s="106">
        <f>TdC!D1343</f>
        <v>2011</v>
      </c>
      <c r="C1341" s="106">
        <f>TdC!E1343</f>
        <v>8</v>
      </c>
      <c r="D1341" s="106">
        <f>TdC!F1343</f>
        <v>8.7600000000000002E-5</v>
      </c>
      <c r="E1341" s="106" t="str">
        <f>TdC!G1343</f>
        <v>dolartoday</v>
      </c>
    </row>
    <row r="1342" spans="1:5" x14ac:dyDescent="0.15">
      <c r="A1342" s="107">
        <f>TdC!C1344</f>
        <v>40778</v>
      </c>
      <c r="B1342" s="106">
        <f>TdC!D1344</f>
        <v>2011</v>
      </c>
      <c r="C1342" s="106">
        <f>TdC!E1344</f>
        <v>8</v>
      </c>
      <c r="D1342" s="106">
        <f>TdC!F1344</f>
        <v>8.5900000000000001E-5</v>
      </c>
      <c r="E1342" s="106" t="str">
        <f>TdC!G1344</f>
        <v>dolartoday</v>
      </c>
    </row>
    <row r="1343" spans="1:5" x14ac:dyDescent="0.15">
      <c r="A1343" s="107">
        <f>TdC!C1345</f>
        <v>40779</v>
      </c>
      <c r="B1343" s="106">
        <f>TdC!D1345</f>
        <v>2011</v>
      </c>
      <c r="C1343" s="106">
        <f>TdC!E1345</f>
        <v>8</v>
      </c>
      <c r="D1343" s="106">
        <f>TdC!F1345</f>
        <v>8.6600000000000004E-5</v>
      </c>
      <c r="E1343" s="106" t="str">
        <f>TdC!G1345</f>
        <v>dolartoday</v>
      </c>
    </row>
    <row r="1344" spans="1:5" x14ac:dyDescent="0.15">
      <c r="A1344" s="107">
        <f>TdC!C1346</f>
        <v>40780</v>
      </c>
      <c r="B1344" s="106">
        <f>TdC!D1346</f>
        <v>2011</v>
      </c>
      <c r="C1344" s="106">
        <f>TdC!E1346</f>
        <v>8</v>
      </c>
      <c r="D1344" s="106">
        <f>TdC!F1346</f>
        <v>8.6300000000000011E-5</v>
      </c>
      <c r="E1344" s="106" t="str">
        <f>TdC!G1346</f>
        <v>dolartoday</v>
      </c>
    </row>
    <row r="1345" spans="1:5" x14ac:dyDescent="0.15">
      <c r="A1345" s="107">
        <f>TdC!C1347</f>
        <v>40781</v>
      </c>
      <c r="B1345" s="106">
        <f>TdC!D1347</f>
        <v>2011</v>
      </c>
      <c r="C1345" s="106">
        <f>TdC!E1347</f>
        <v>8</v>
      </c>
      <c r="D1345" s="106">
        <f>TdC!F1347</f>
        <v>8.6699999999999993E-5</v>
      </c>
      <c r="E1345" s="106" t="str">
        <f>TdC!G1347</f>
        <v>dolartoday</v>
      </c>
    </row>
    <row r="1346" spans="1:5" x14ac:dyDescent="0.15">
      <c r="A1346" s="107">
        <f>TdC!C1348</f>
        <v>40782</v>
      </c>
      <c r="B1346" s="106">
        <f>TdC!D1348</f>
        <v>2011</v>
      </c>
      <c r="C1346" s="106">
        <f>TdC!E1348</f>
        <v>8</v>
      </c>
      <c r="D1346" s="106">
        <f>TdC!F1348</f>
        <v>8.6699999999999993E-5</v>
      </c>
      <c r="E1346" s="106" t="str">
        <f>TdC!G1348</f>
        <v>dolartoday</v>
      </c>
    </row>
    <row r="1347" spans="1:5" x14ac:dyDescent="0.15">
      <c r="A1347" s="107">
        <f>TdC!C1349</f>
        <v>40783</v>
      </c>
      <c r="B1347" s="106">
        <f>TdC!D1349</f>
        <v>2011</v>
      </c>
      <c r="C1347" s="106">
        <f>TdC!E1349</f>
        <v>8</v>
      </c>
      <c r="D1347" s="106">
        <f>TdC!F1349</f>
        <v>8.6099999999999992E-5</v>
      </c>
      <c r="E1347" s="106" t="str">
        <f>TdC!G1349</f>
        <v>dolartoday</v>
      </c>
    </row>
    <row r="1348" spans="1:5" x14ac:dyDescent="0.15">
      <c r="A1348" s="107">
        <f>TdC!C1350</f>
        <v>40784</v>
      </c>
      <c r="B1348" s="106">
        <f>TdC!D1350</f>
        <v>2011</v>
      </c>
      <c r="C1348" s="106">
        <f>TdC!E1350</f>
        <v>8</v>
      </c>
      <c r="D1348" s="106">
        <f>TdC!F1350</f>
        <v>8.6300000000000011E-5</v>
      </c>
      <c r="E1348" s="106" t="str">
        <f>TdC!G1350</f>
        <v>dolartoday</v>
      </c>
    </row>
    <row r="1349" spans="1:5" x14ac:dyDescent="0.15">
      <c r="A1349" s="107">
        <f>TdC!C1351</f>
        <v>40786</v>
      </c>
      <c r="B1349" s="106">
        <f>TdC!D1351</f>
        <v>2011</v>
      </c>
      <c r="C1349" s="106">
        <f>TdC!E1351</f>
        <v>8</v>
      </c>
      <c r="D1349" s="106">
        <f>TdC!F1351</f>
        <v>8.6300000000000011E-5</v>
      </c>
      <c r="E1349" s="106" t="str">
        <f>TdC!G1351</f>
        <v>dolartoday</v>
      </c>
    </row>
    <row r="1350" spans="1:5" x14ac:dyDescent="0.15">
      <c r="A1350" s="107">
        <f>TdC!C1352</f>
        <v>40787</v>
      </c>
      <c r="B1350" s="106">
        <f>TdC!D1352</f>
        <v>2011</v>
      </c>
      <c r="C1350" s="106">
        <f>TdC!E1352</f>
        <v>9</v>
      </c>
      <c r="D1350" s="106">
        <f>TdC!F1352</f>
        <v>8.5900000000000001E-5</v>
      </c>
      <c r="E1350" s="106" t="str">
        <f>TdC!G1352</f>
        <v>dolartoday</v>
      </c>
    </row>
    <row r="1351" spans="1:5" x14ac:dyDescent="0.15">
      <c r="A1351" s="107">
        <f>TdC!C1353</f>
        <v>40788</v>
      </c>
      <c r="B1351" s="106">
        <f>TdC!D1353</f>
        <v>2011</v>
      </c>
      <c r="C1351" s="106">
        <f>TdC!E1353</f>
        <v>9</v>
      </c>
      <c r="D1351" s="106">
        <f>TdC!F1353</f>
        <v>8.599999999999999E-5</v>
      </c>
      <c r="E1351" s="106" t="str">
        <f>TdC!G1353</f>
        <v>dolartoday</v>
      </c>
    </row>
    <row r="1352" spans="1:5" x14ac:dyDescent="0.15">
      <c r="A1352" s="107">
        <f>TdC!C1354</f>
        <v>40789</v>
      </c>
      <c r="B1352" s="106">
        <f>TdC!D1354</f>
        <v>2011</v>
      </c>
      <c r="C1352" s="106">
        <f>TdC!E1354</f>
        <v>9</v>
      </c>
      <c r="D1352" s="106">
        <f>TdC!F1354</f>
        <v>8.599999999999999E-5</v>
      </c>
      <c r="E1352" s="106" t="str">
        <f>TdC!G1354</f>
        <v>dolartoday</v>
      </c>
    </row>
    <row r="1353" spans="1:5" x14ac:dyDescent="0.15">
      <c r="A1353" s="107">
        <f>TdC!C1355</f>
        <v>40790</v>
      </c>
      <c r="B1353" s="106">
        <f>TdC!D1355</f>
        <v>2011</v>
      </c>
      <c r="C1353" s="106">
        <f>TdC!E1355</f>
        <v>9</v>
      </c>
      <c r="D1353" s="106">
        <f>TdC!F1355</f>
        <v>8.5900000000000001E-5</v>
      </c>
      <c r="E1353" s="106" t="str">
        <f>TdC!G1355</f>
        <v>dolartoday</v>
      </c>
    </row>
    <row r="1354" spans="1:5" x14ac:dyDescent="0.15">
      <c r="A1354" s="107">
        <f>TdC!C1356</f>
        <v>40791</v>
      </c>
      <c r="B1354" s="106">
        <f>TdC!D1356</f>
        <v>2011</v>
      </c>
      <c r="C1354" s="106">
        <f>TdC!E1356</f>
        <v>9</v>
      </c>
      <c r="D1354" s="106">
        <f>TdC!F1356</f>
        <v>8.570000000000001E-5</v>
      </c>
      <c r="E1354" s="106" t="str">
        <f>TdC!G1356</f>
        <v>dolartoday</v>
      </c>
    </row>
    <row r="1355" spans="1:5" x14ac:dyDescent="0.15">
      <c r="A1355" s="107">
        <f>TdC!C1357</f>
        <v>40792</v>
      </c>
      <c r="B1355" s="106">
        <f>TdC!D1357</f>
        <v>2011</v>
      </c>
      <c r="C1355" s="106">
        <f>TdC!E1357</f>
        <v>9</v>
      </c>
      <c r="D1355" s="106">
        <f>TdC!F1357</f>
        <v>8.6500000000000002E-5</v>
      </c>
      <c r="E1355" s="106" t="str">
        <f>TdC!G1357</f>
        <v>dolartoday</v>
      </c>
    </row>
    <row r="1356" spans="1:5" x14ac:dyDescent="0.15">
      <c r="A1356" s="107">
        <f>TdC!C1358</f>
        <v>40793</v>
      </c>
      <c r="B1356" s="106">
        <f>TdC!D1358</f>
        <v>2011</v>
      </c>
      <c r="C1356" s="106">
        <f>TdC!E1358</f>
        <v>9</v>
      </c>
      <c r="D1356" s="106">
        <f>TdC!F1358</f>
        <v>8.6099999999999992E-5</v>
      </c>
      <c r="E1356" s="106" t="str">
        <f>TdC!G1358</f>
        <v>dolartoday</v>
      </c>
    </row>
    <row r="1357" spans="1:5" x14ac:dyDescent="0.15">
      <c r="A1357" s="107">
        <f>TdC!C1359</f>
        <v>40794</v>
      </c>
      <c r="B1357" s="106">
        <f>TdC!D1359</f>
        <v>2011</v>
      </c>
      <c r="C1357" s="106">
        <f>TdC!E1359</f>
        <v>9</v>
      </c>
      <c r="D1357" s="106">
        <f>TdC!F1359</f>
        <v>8.599999999999999E-5</v>
      </c>
      <c r="E1357" s="106" t="str">
        <f>TdC!G1359</f>
        <v>dolartoday</v>
      </c>
    </row>
    <row r="1358" spans="1:5" x14ac:dyDescent="0.15">
      <c r="A1358" s="107">
        <f>TdC!C1360</f>
        <v>40795</v>
      </c>
      <c r="B1358" s="106">
        <f>TdC!D1360</f>
        <v>2011</v>
      </c>
      <c r="C1358" s="106">
        <f>TdC!E1360</f>
        <v>9</v>
      </c>
      <c r="D1358" s="106">
        <f>TdC!F1360</f>
        <v>8.6399999999999999E-5</v>
      </c>
      <c r="E1358" s="106" t="str">
        <f>TdC!G1360</f>
        <v>dolartoday</v>
      </c>
    </row>
    <row r="1359" spans="1:5" x14ac:dyDescent="0.15">
      <c r="A1359" s="107">
        <f>TdC!C1361</f>
        <v>40796</v>
      </c>
      <c r="B1359" s="106">
        <f>TdC!D1361</f>
        <v>2011</v>
      </c>
      <c r="C1359" s="106">
        <f>TdC!E1361</f>
        <v>9</v>
      </c>
      <c r="D1359" s="106">
        <f>TdC!F1361</f>
        <v>8.6399999999999999E-5</v>
      </c>
      <c r="E1359" s="106" t="str">
        <f>TdC!G1361</f>
        <v>dolartoday</v>
      </c>
    </row>
    <row r="1360" spans="1:5" x14ac:dyDescent="0.15">
      <c r="A1360" s="107">
        <f>TdC!C1362</f>
        <v>40797</v>
      </c>
      <c r="B1360" s="106">
        <f>TdC!D1362</f>
        <v>2011</v>
      </c>
      <c r="C1360" s="106">
        <f>TdC!E1362</f>
        <v>9</v>
      </c>
      <c r="D1360" s="106">
        <f>TdC!F1362</f>
        <v>8.6300000000000011E-5</v>
      </c>
      <c r="E1360" s="106" t="str">
        <f>TdC!G1362</f>
        <v>dolartoday</v>
      </c>
    </row>
    <row r="1361" spans="1:5" x14ac:dyDescent="0.15">
      <c r="A1361" s="107">
        <f>TdC!C1363</f>
        <v>40798</v>
      </c>
      <c r="B1361" s="106">
        <f>TdC!D1363</f>
        <v>2011</v>
      </c>
      <c r="C1361" s="106">
        <f>TdC!E1363</f>
        <v>9</v>
      </c>
      <c r="D1361" s="106">
        <f>TdC!F1363</f>
        <v>8.6799999999999996E-5</v>
      </c>
      <c r="E1361" s="106" t="str">
        <f>TdC!G1363</f>
        <v>dolartoday</v>
      </c>
    </row>
    <row r="1362" spans="1:5" x14ac:dyDescent="0.15">
      <c r="A1362" s="107">
        <f>TdC!C1364</f>
        <v>40799</v>
      </c>
      <c r="B1362" s="106">
        <f>TdC!D1364</f>
        <v>2011</v>
      </c>
      <c r="C1362" s="106">
        <f>TdC!E1364</f>
        <v>9</v>
      </c>
      <c r="D1362" s="106">
        <f>TdC!F1364</f>
        <v>8.7600000000000002E-5</v>
      </c>
      <c r="E1362" s="106" t="str">
        <f>TdC!G1364</f>
        <v>dolartoday</v>
      </c>
    </row>
    <row r="1363" spans="1:5" x14ac:dyDescent="0.15">
      <c r="A1363" s="107">
        <f>TdC!C1365</f>
        <v>40800</v>
      </c>
      <c r="B1363" s="106">
        <f>TdC!D1365</f>
        <v>2011</v>
      </c>
      <c r="C1363" s="106">
        <f>TdC!E1365</f>
        <v>9</v>
      </c>
      <c r="D1363" s="106">
        <f>TdC!F1365</f>
        <v>8.8200000000000003E-5</v>
      </c>
      <c r="E1363" s="106" t="str">
        <f>TdC!G1365</f>
        <v>dolartoday</v>
      </c>
    </row>
    <row r="1364" spans="1:5" x14ac:dyDescent="0.15">
      <c r="A1364" s="107">
        <f>TdC!C1366</f>
        <v>40801</v>
      </c>
      <c r="B1364" s="106">
        <f>TdC!D1366</f>
        <v>2011</v>
      </c>
      <c r="C1364" s="106">
        <f>TdC!E1366</f>
        <v>9</v>
      </c>
      <c r="D1364" s="106">
        <f>TdC!F1366</f>
        <v>8.8200000000000003E-5</v>
      </c>
      <c r="E1364" s="106" t="str">
        <f>TdC!G1366</f>
        <v>dolartoday</v>
      </c>
    </row>
    <row r="1365" spans="1:5" x14ac:dyDescent="0.15">
      <c r="A1365" s="107">
        <f>TdC!C1367</f>
        <v>40802</v>
      </c>
      <c r="B1365" s="106">
        <f>TdC!D1367</f>
        <v>2011</v>
      </c>
      <c r="C1365" s="106">
        <f>TdC!E1367</f>
        <v>9</v>
      </c>
      <c r="D1365" s="106">
        <f>TdC!F1367</f>
        <v>8.7600000000000002E-5</v>
      </c>
      <c r="E1365" s="106" t="str">
        <f>TdC!G1367</f>
        <v>dolartoday</v>
      </c>
    </row>
    <row r="1366" spans="1:5" x14ac:dyDescent="0.15">
      <c r="A1366" s="107">
        <f>TdC!C1368</f>
        <v>40803</v>
      </c>
      <c r="B1366" s="106">
        <f>TdC!D1368</f>
        <v>2011</v>
      </c>
      <c r="C1366" s="106">
        <f>TdC!E1368</f>
        <v>9</v>
      </c>
      <c r="D1366" s="106">
        <f>TdC!F1368</f>
        <v>8.7600000000000002E-5</v>
      </c>
      <c r="E1366" s="106" t="str">
        <f>TdC!G1368</f>
        <v>dolartoday</v>
      </c>
    </row>
    <row r="1367" spans="1:5" x14ac:dyDescent="0.15">
      <c r="A1367" s="107">
        <f>TdC!C1369</f>
        <v>40804</v>
      </c>
      <c r="B1367" s="106">
        <f>TdC!D1369</f>
        <v>2011</v>
      </c>
      <c r="C1367" s="106">
        <f>TdC!E1369</f>
        <v>9</v>
      </c>
      <c r="D1367" s="106">
        <f>TdC!F1369</f>
        <v>8.7499999999999999E-5</v>
      </c>
      <c r="E1367" s="106" t="str">
        <f>TdC!G1369</f>
        <v>dolartoday</v>
      </c>
    </row>
    <row r="1368" spans="1:5" x14ac:dyDescent="0.15">
      <c r="A1368" s="107">
        <f>TdC!C1370</f>
        <v>40805</v>
      </c>
      <c r="B1368" s="106">
        <f>TdC!D1370</f>
        <v>2011</v>
      </c>
      <c r="C1368" s="106">
        <f>TdC!E1370</f>
        <v>9</v>
      </c>
      <c r="D1368" s="106">
        <f>TdC!F1370</f>
        <v>8.7499999999999999E-5</v>
      </c>
      <c r="E1368" s="106" t="str">
        <f>TdC!G1370</f>
        <v>dolartoday</v>
      </c>
    </row>
    <row r="1369" spans="1:5" x14ac:dyDescent="0.15">
      <c r="A1369" s="107">
        <f>TdC!C1371</f>
        <v>40806</v>
      </c>
      <c r="B1369" s="106">
        <f>TdC!D1371</f>
        <v>2011</v>
      </c>
      <c r="C1369" s="106">
        <f>TdC!E1371</f>
        <v>9</v>
      </c>
      <c r="D1369" s="106">
        <f>TdC!F1371</f>
        <v>8.8900000000000006E-5</v>
      </c>
      <c r="E1369" s="106" t="str">
        <f>TdC!G1371</f>
        <v>dolartoday</v>
      </c>
    </row>
    <row r="1370" spans="1:5" x14ac:dyDescent="0.15">
      <c r="A1370" s="107">
        <f>TdC!C1372</f>
        <v>40807</v>
      </c>
      <c r="B1370" s="106">
        <f>TdC!D1372</f>
        <v>2011</v>
      </c>
      <c r="C1370" s="106">
        <f>TdC!E1372</f>
        <v>9</v>
      </c>
      <c r="D1370" s="106">
        <f>TdC!F1372</f>
        <v>9.0799999999999998E-5</v>
      </c>
      <c r="E1370" s="106" t="str">
        <f>TdC!G1372</f>
        <v>dolartoday</v>
      </c>
    </row>
    <row r="1371" spans="1:5" x14ac:dyDescent="0.15">
      <c r="A1371" s="107">
        <f>TdC!C1373</f>
        <v>40809</v>
      </c>
      <c r="B1371" s="106">
        <f>TdC!D1373</f>
        <v>2011</v>
      </c>
      <c r="C1371" s="106">
        <f>TdC!E1373</f>
        <v>9</v>
      </c>
      <c r="D1371" s="106">
        <f>TdC!F1373</f>
        <v>8.9600000000000009E-5</v>
      </c>
      <c r="E1371" s="106" t="str">
        <f>TdC!G1373</f>
        <v>dolartoday</v>
      </c>
    </row>
    <row r="1372" spans="1:5" x14ac:dyDescent="0.15">
      <c r="A1372" s="107">
        <f>TdC!C1374</f>
        <v>40810</v>
      </c>
      <c r="B1372" s="106">
        <f>TdC!D1374</f>
        <v>2011</v>
      </c>
      <c r="C1372" s="106">
        <f>TdC!E1374</f>
        <v>9</v>
      </c>
      <c r="D1372" s="106">
        <f>TdC!F1374</f>
        <v>8.9600000000000009E-5</v>
      </c>
      <c r="E1372" s="106" t="str">
        <f>TdC!G1374</f>
        <v>dolartoday</v>
      </c>
    </row>
    <row r="1373" spans="1:5" x14ac:dyDescent="0.15">
      <c r="A1373" s="107">
        <f>TdC!C1375</f>
        <v>40811</v>
      </c>
      <c r="B1373" s="106">
        <f>TdC!D1375</f>
        <v>2011</v>
      </c>
      <c r="C1373" s="106">
        <f>TdC!E1375</f>
        <v>9</v>
      </c>
      <c r="D1373" s="106">
        <f>TdC!F1375</f>
        <v>8.9600000000000009E-5</v>
      </c>
      <c r="E1373" s="106" t="str">
        <f>TdC!G1375</f>
        <v>dolartoday</v>
      </c>
    </row>
    <row r="1374" spans="1:5" x14ac:dyDescent="0.15">
      <c r="A1374" s="107">
        <f>TdC!C1376</f>
        <v>40812</v>
      </c>
      <c r="B1374" s="106">
        <f>TdC!D1376</f>
        <v>2011</v>
      </c>
      <c r="C1374" s="106">
        <f>TdC!E1376</f>
        <v>9</v>
      </c>
      <c r="D1374" s="106">
        <f>TdC!F1376</f>
        <v>8.9399999999999991E-5</v>
      </c>
      <c r="E1374" s="106" t="str">
        <f>TdC!G1376</f>
        <v>dolartoday</v>
      </c>
    </row>
    <row r="1375" spans="1:5" x14ac:dyDescent="0.15">
      <c r="A1375" s="107">
        <f>TdC!C1377</f>
        <v>40813</v>
      </c>
      <c r="B1375" s="106">
        <f>TdC!D1377</f>
        <v>2011</v>
      </c>
      <c r="C1375" s="106">
        <f>TdC!E1377</f>
        <v>9</v>
      </c>
      <c r="D1375" s="106">
        <f>TdC!F1377</f>
        <v>8.8599999999999999E-5</v>
      </c>
      <c r="E1375" s="106" t="str">
        <f>TdC!G1377</f>
        <v>dolartoday</v>
      </c>
    </row>
    <row r="1376" spans="1:5" x14ac:dyDescent="0.15">
      <c r="A1376" s="107">
        <f>TdC!C1378</f>
        <v>40814</v>
      </c>
      <c r="B1376" s="106">
        <f>TdC!D1378</f>
        <v>2011</v>
      </c>
      <c r="C1376" s="106">
        <f>TdC!E1378</f>
        <v>9</v>
      </c>
      <c r="D1376" s="106">
        <f>TdC!F1378</f>
        <v>8.9300000000000002E-5</v>
      </c>
      <c r="E1376" s="106" t="str">
        <f>TdC!G1378</f>
        <v>dolartoday</v>
      </c>
    </row>
    <row r="1377" spans="1:5" x14ac:dyDescent="0.15">
      <c r="A1377" s="107">
        <f>TdC!C1379</f>
        <v>40815</v>
      </c>
      <c r="B1377" s="106">
        <f>TdC!D1379</f>
        <v>2011</v>
      </c>
      <c r="C1377" s="106">
        <f>TdC!E1379</f>
        <v>9</v>
      </c>
      <c r="D1377" s="106">
        <f>TdC!F1379</f>
        <v>8.9600000000000009E-5</v>
      </c>
      <c r="E1377" s="106" t="str">
        <f>TdC!G1379</f>
        <v>dolartoday</v>
      </c>
    </row>
    <row r="1378" spans="1:5" x14ac:dyDescent="0.15">
      <c r="A1378" s="107">
        <f>TdC!C1380</f>
        <v>40816</v>
      </c>
      <c r="B1378" s="106">
        <f>TdC!D1380</f>
        <v>2011</v>
      </c>
      <c r="C1378" s="106">
        <f>TdC!E1380</f>
        <v>9</v>
      </c>
      <c r="D1378" s="106">
        <f>TdC!F1380</f>
        <v>8.92E-5</v>
      </c>
      <c r="E1378" s="106" t="str">
        <f>TdC!G1380</f>
        <v>dolartoday</v>
      </c>
    </row>
    <row r="1379" spans="1:5" x14ac:dyDescent="0.15">
      <c r="A1379" s="107">
        <f>TdC!C1381</f>
        <v>40817</v>
      </c>
      <c r="B1379" s="106">
        <f>TdC!D1381</f>
        <v>2011</v>
      </c>
      <c r="C1379" s="106">
        <f>TdC!E1381</f>
        <v>10</v>
      </c>
      <c r="D1379" s="106">
        <f>TdC!F1381</f>
        <v>8.92E-5</v>
      </c>
      <c r="E1379" s="106" t="str">
        <f>TdC!G1381</f>
        <v>dolartoday</v>
      </c>
    </row>
    <row r="1380" spans="1:5" x14ac:dyDescent="0.15">
      <c r="A1380" s="107">
        <f>TdC!C1382</f>
        <v>40818</v>
      </c>
      <c r="B1380" s="106">
        <f>TdC!D1382</f>
        <v>2011</v>
      </c>
      <c r="C1380" s="106">
        <f>TdC!E1382</f>
        <v>10</v>
      </c>
      <c r="D1380" s="106">
        <f>TdC!F1382</f>
        <v>8.92E-5</v>
      </c>
      <c r="E1380" s="106" t="str">
        <f>TdC!G1382</f>
        <v>dolartoday</v>
      </c>
    </row>
    <row r="1381" spans="1:5" x14ac:dyDescent="0.15">
      <c r="A1381" s="107">
        <f>TdC!C1383</f>
        <v>40819</v>
      </c>
      <c r="B1381" s="106">
        <f>TdC!D1383</f>
        <v>2011</v>
      </c>
      <c r="C1381" s="106">
        <f>TdC!E1383</f>
        <v>10</v>
      </c>
      <c r="D1381" s="106">
        <f>TdC!F1383</f>
        <v>9.0299999999999999E-5</v>
      </c>
      <c r="E1381" s="106" t="str">
        <f>TdC!G1383</f>
        <v>dolartoday</v>
      </c>
    </row>
    <row r="1382" spans="1:5" x14ac:dyDescent="0.15">
      <c r="A1382" s="107">
        <f>TdC!C1384</f>
        <v>40820</v>
      </c>
      <c r="B1382" s="106">
        <f>TdC!D1384</f>
        <v>2011</v>
      </c>
      <c r="C1382" s="106">
        <f>TdC!E1384</f>
        <v>10</v>
      </c>
      <c r="D1382" s="106">
        <f>TdC!F1384</f>
        <v>8.9399999999999991E-5</v>
      </c>
      <c r="E1382" s="106" t="str">
        <f>TdC!G1384</f>
        <v>dolartoday</v>
      </c>
    </row>
    <row r="1383" spans="1:5" x14ac:dyDescent="0.15">
      <c r="A1383" s="107">
        <f>TdC!C1385</f>
        <v>40821</v>
      </c>
      <c r="B1383" s="106">
        <f>TdC!D1385</f>
        <v>2011</v>
      </c>
      <c r="C1383" s="106">
        <f>TdC!E1385</f>
        <v>10</v>
      </c>
      <c r="D1383" s="106">
        <f>TdC!F1385</f>
        <v>9.09E-5</v>
      </c>
      <c r="E1383" s="106" t="str">
        <f>TdC!G1385</f>
        <v>dolartoday</v>
      </c>
    </row>
    <row r="1384" spans="1:5" x14ac:dyDescent="0.15">
      <c r="A1384" s="107">
        <f>TdC!C1386</f>
        <v>40822</v>
      </c>
      <c r="B1384" s="106">
        <f>TdC!D1386</f>
        <v>2011</v>
      </c>
      <c r="C1384" s="106">
        <f>TdC!E1386</f>
        <v>10</v>
      </c>
      <c r="D1384" s="106">
        <f>TdC!F1386</f>
        <v>9.0600000000000007E-5</v>
      </c>
      <c r="E1384" s="106" t="str">
        <f>TdC!G1386</f>
        <v>dolartoday</v>
      </c>
    </row>
    <row r="1385" spans="1:5" x14ac:dyDescent="0.15">
      <c r="A1385" s="107">
        <f>TdC!C1387</f>
        <v>40823</v>
      </c>
      <c r="B1385" s="106">
        <f>TdC!D1387</f>
        <v>2011</v>
      </c>
      <c r="C1385" s="106">
        <f>TdC!E1387</f>
        <v>10</v>
      </c>
      <c r="D1385" s="106">
        <f>TdC!F1387</f>
        <v>8.9499999999999994E-5</v>
      </c>
      <c r="E1385" s="106" t="str">
        <f>TdC!G1387</f>
        <v>dolartoday</v>
      </c>
    </row>
    <row r="1386" spans="1:5" x14ac:dyDescent="0.15">
      <c r="A1386" s="107">
        <f>TdC!C1388</f>
        <v>40824</v>
      </c>
      <c r="B1386" s="106">
        <f>TdC!D1388</f>
        <v>2011</v>
      </c>
      <c r="C1386" s="106">
        <f>TdC!E1388</f>
        <v>10</v>
      </c>
      <c r="D1386" s="106">
        <f>TdC!F1388</f>
        <v>8.9499999999999994E-5</v>
      </c>
      <c r="E1386" s="106" t="str">
        <f>TdC!G1388</f>
        <v>dolartoday</v>
      </c>
    </row>
    <row r="1387" spans="1:5" x14ac:dyDescent="0.15">
      <c r="A1387" s="107">
        <f>TdC!C1389</f>
        <v>40825</v>
      </c>
      <c r="B1387" s="106">
        <f>TdC!D1389</f>
        <v>2011</v>
      </c>
      <c r="C1387" s="106">
        <f>TdC!E1389</f>
        <v>10</v>
      </c>
      <c r="D1387" s="106">
        <f>TdC!F1389</f>
        <v>9.0099999999999995E-5</v>
      </c>
      <c r="E1387" s="106" t="str">
        <f>TdC!G1389</f>
        <v>dolartoday</v>
      </c>
    </row>
    <row r="1388" spans="1:5" x14ac:dyDescent="0.15">
      <c r="A1388" s="107">
        <f>TdC!C1390</f>
        <v>40826</v>
      </c>
      <c r="B1388" s="106">
        <f>TdC!D1390</f>
        <v>2011</v>
      </c>
      <c r="C1388" s="106">
        <f>TdC!E1390</f>
        <v>10</v>
      </c>
      <c r="D1388" s="106">
        <f>TdC!F1390</f>
        <v>9.0299999999999999E-5</v>
      </c>
      <c r="E1388" s="106" t="str">
        <f>TdC!G1390</f>
        <v>dolartoday</v>
      </c>
    </row>
    <row r="1389" spans="1:5" x14ac:dyDescent="0.15">
      <c r="A1389" s="107">
        <f>TdC!C1391</f>
        <v>40827</v>
      </c>
      <c r="B1389" s="106">
        <f>TdC!D1391</f>
        <v>2011</v>
      </c>
      <c r="C1389" s="106">
        <f>TdC!E1391</f>
        <v>10</v>
      </c>
      <c r="D1389" s="106">
        <f>TdC!F1391</f>
        <v>9.0099999999999995E-5</v>
      </c>
      <c r="E1389" s="106" t="str">
        <f>TdC!G1391</f>
        <v>dolartoday</v>
      </c>
    </row>
    <row r="1390" spans="1:5" x14ac:dyDescent="0.15">
      <c r="A1390" s="107">
        <f>TdC!C1392</f>
        <v>40828</v>
      </c>
      <c r="B1390" s="106">
        <f>TdC!D1392</f>
        <v>2011</v>
      </c>
      <c r="C1390" s="106">
        <f>TdC!E1392</f>
        <v>10</v>
      </c>
      <c r="D1390" s="106">
        <f>TdC!F1392</f>
        <v>9.0299999999999999E-5</v>
      </c>
      <c r="E1390" s="106" t="str">
        <f>TdC!G1392</f>
        <v>dolartoday</v>
      </c>
    </row>
    <row r="1391" spans="1:5" x14ac:dyDescent="0.15">
      <c r="A1391" s="107">
        <f>TdC!C1393</f>
        <v>40829</v>
      </c>
      <c r="B1391" s="106">
        <f>TdC!D1393</f>
        <v>2011</v>
      </c>
      <c r="C1391" s="106">
        <f>TdC!E1393</f>
        <v>10</v>
      </c>
      <c r="D1391" s="106">
        <f>TdC!F1393</f>
        <v>8.6600000000000004E-5</v>
      </c>
      <c r="E1391" s="106" t="str">
        <f>TdC!G1393</f>
        <v>dolartoday</v>
      </c>
    </row>
    <row r="1392" spans="1:5" x14ac:dyDescent="0.15">
      <c r="A1392" s="107">
        <f>TdC!C1394</f>
        <v>40830</v>
      </c>
      <c r="B1392" s="106">
        <f>TdC!D1394</f>
        <v>2011</v>
      </c>
      <c r="C1392" s="106">
        <f>TdC!E1394</f>
        <v>10</v>
      </c>
      <c r="D1392" s="106">
        <f>TdC!F1394</f>
        <v>8.6500000000000002E-5</v>
      </c>
      <c r="E1392" s="106" t="str">
        <f>TdC!G1394</f>
        <v>dolartoday</v>
      </c>
    </row>
    <row r="1393" spans="1:5" x14ac:dyDescent="0.15">
      <c r="A1393" s="107">
        <f>TdC!C1395</f>
        <v>40831</v>
      </c>
      <c r="B1393" s="106">
        <f>TdC!D1395</f>
        <v>2011</v>
      </c>
      <c r="C1393" s="106">
        <f>TdC!E1395</f>
        <v>10</v>
      </c>
      <c r="D1393" s="106">
        <f>TdC!F1395</f>
        <v>8.6500000000000002E-5</v>
      </c>
      <c r="E1393" s="106" t="str">
        <f>TdC!G1395</f>
        <v>dolartoday</v>
      </c>
    </row>
    <row r="1394" spans="1:5" x14ac:dyDescent="0.15">
      <c r="A1394" s="107">
        <f>TdC!C1396</f>
        <v>40832</v>
      </c>
      <c r="B1394" s="106">
        <f>TdC!D1396</f>
        <v>2011</v>
      </c>
      <c r="C1394" s="106">
        <f>TdC!E1396</f>
        <v>10</v>
      </c>
      <c r="D1394" s="106">
        <f>TdC!F1396</f>
        <v>8.6099999999999992E-5</v>
      </c>
      <c r="E1394" s="106" t="str">
        <f>TdC!G1396</f>
        <v>dolartoday</v>
      </c>
    </row>
    <row r="1395" spans="1:5" x14ac:dyDescent="0.15">
      <c r="A1395" s="107">
        <f>TdC!C1397</f>
        <v>40833</v>
      </c>
      <c r="B1395" s="106">
        <f>TdC!D1397</f>
        <v>2011</v>
      </c>
      <c r="C1395" s="106">
        <f>TdC!E1397</f>
        <v>10</v>
      </c>
      <c r="D1395" s="106">
        <f>TdC!F1397</f>
        <v>8.7600000000000002E-5</v>
      </c>
      <c r="E1395" s="106" t="str">
        <f>TdC!G1397</f>
        <v>dolartoday</v>
      </c>
    </row>
    <row r="1396" spans="1:5" x14ac:dyDescent="0.15">
      <c r="A1396" s="107">
        <f>TdC!C1398</f>
        <v>40834</v>
      </c>
      <c r="B1396" s="106">
        <f>TdC!D1398</f>
        <v>2011</v>
      </c>
      <c r="C1396" s="106">
        <f>TdC!E1398</f>
        <v>10</v>
      </c>
      <c r="D1396" s="106">
        <f>TdC!F1398</f>
        <v>8.7200000000000005E-5</v>
      </c>
      <c r="E1396" s="106" t="str">
        <f>TdC!G1398</f>
        <v>dolartoday</v>
      </c>
    </row>
    <row r="1397" spans="1:5" x14ac:dyDescent="0.15">
      <c r="A1397" s="107">
        <f>TdC!C1399</f>
        <v>40835</v>
      </c>
      <c r="B1397" s="106">
        <f>TdC!D1399</f>
        <v>2011</v>
      </c>
      <c r="C1397" s="106">
        <f>TdC!E1399</f>
        <v>10</v>
      </c>
      <c r="D1397" s="106">
        <f>TdC!F1399</f>
        <v>8.7499999999999999E-5</v>
      </c>
      <c r="E1397" s="106" t="str">
        <f>TdC!G1399</f>
        <v>dolartoday</v>
      </c>
    </row>
    <row r="1398" spans="1:5" x14ac:dyDescent="0.15">
      <c r="A1398" s="107">
        <f>TdC!C1400</f>
        <v>40836</v>
      </c>
      <c r="B1398" s="106">
        <f>TdC!D1400</f>
        <v>2011</v>
      </c>
      <c r="C1398" s="106">
        <f>TdC!E1400</f>
        <v>10</v>
      </c>
      <c r="D1398" s="106">
        <f>TdC!F1400</f>
        <v>8.7100000000000003E-5</v>
      </c>
      <c r="E1398" s="106" t="str">
        <f>TdC!G1400</f>
        <v>dolartoday</v>
      </c>
    </row>
    <row r="1399" spans="1:5" x14ac:dyDescent="0.15">
      <c r="A1399" s="107">
        <f>TdC!C1401</f>
        <v>40837</v>
      </c>
      <c r="B1399" s="106">
        <f>TdC!D1401</f>
        <v>2011</v>
      </c>
      <c r="C1399" s="106">
        <f>TdC!E1401</f>
        <v>10</v>
      </c>
      <c r="D1399" s="106">
        <f>TdC!F1401</f>
        <v>8.7100000000000003E-5</v>
      </c>
      <c r="E1399" s="106" t="str">
        <f>TdC!G1401</f>
        <v>dolartoday</v>
      </c>
    </row>
    <row r="1400" spans="1:5" x14ac:dyDescent="0.15">
      <c r="A1400" s="107">
        <f>TdC!C1402</f>
        <v>40838</v>
      </c>
      <c r="B1400" s="106">
        <f>TdC!D1402</f>
        <v>2011</v>
      </c>
      <c r="C1400" s="106">
        <f>TdC!E1402</f>
        <v>10</v>
      </c>
      <c r="D1400" s="106">
        <f>TdC!F1402</f>
        <v>8.7100000000000003E-5</v>
      </c>
      <c r="E1400" s="106" t="str">
        <f>TdC!G1402</f>
        <v>dolartoday</v>
      </c>
    </row>
    <row r="1401" spans="1:5" x14ac:dyDescent="0.15">
      <c r="A1401" s="107">
        <f>TdC!C1403</f>
        <v>40839</v>
      </c>
      <c r="B1401" s="106">
        <f>TdC!D1403</f>
        <v>2011</v>
      </c>
      <c r="C1401" s="106">
        <f>TdC!E1403</f>
        <v>10</v>
      </c>
      <c r="D1401" s="106">
        <f>TdC!F1403</f>
        <v>8.7300000000000008E-5</v>
      </c>
      <c r="E1401" s="106" t="str">
        <f>TdC!G1403</f>
        <v>dolartoday</v>
      </c>
    </row>
    <row r="1402" spans="1:5" x14ac:dyDescent="0.15">
      <c r="A1402" s="107">
        <f>TdC!C1404</f>
        <v>40840</v>
      </c>
      <c r="B1402" s="106">
        <f>TdC!D1404</f>
        <v>2011</v>
      </c>
      <c r="C1402" s="106">
        <f>TdC!E1404</f>
        <v>10</v>
      </c>
      <c r="D1402" s="106">
        <f>TdC!F1404</f>
        <v>8.6399999999999999E-5</v>
      </c>
      <c r="E1402" s="106" t="str">
        <f>TdC!G1404</f>
        <v>dolartoday</v>
      </c>
    </row>
    <row r="1403" spans="1:5" x14ac:dyDescent="0.15">
      <c r="A1403" s="107">
        <f>TdC!C1405</f>
        <v>40841</v>
      </c>
      <c r="B1403" s="106">
        <f>TdC!D1405</f>
        <v>2011</v>
      </c>
      <c r="C1403" s="106">
        <f>TdC!E1405</f>
        <v>10</v>
      </c>
      <c r="D1403" s="106">
        <f>TdC!F1405</f>
        <v>8.6199999999999995E-5</v>
      </c>
      <c r="E1403" s="106" t="str">
        <f>TdC!G1405</f>
        <v>dolartoday</v>
      </c>
    </row>
    <row r="1404" spans="1:5" x14ac:dyDescent="0.15">
      <c r="A1404" s="107">
        <f>TdC!C1406</f>
        <v>40842</v>
      </c>
      <c r="B1404" s="106">
        <f>TdC!D1406</f>
        <v>2011</v>
      </c>
      <c r="C1404" s="106">
        <f>TdC!E1406</f>
        <v>10</v>
      </c>
      <c r="D1404" s="106">
        <f>TdC!F1406</f>
        <v>8.5799999999999998E-5</v>
      </c>
      <c r="E1404" s="106" t="str">
        <f>TdC!G1406</f>
        <v>dolartoday</v>
      </c>
    </row>
    <row r="1405" spans="1:5" x14ac:dyDescent="0.15">
      <c r="A1405" s="107">
        <f>TdC!C1407</f>
        <v>40843</v>
      </c>
      <c r="B1405" s="106">
        <f>TdC!D1407</f>
        <v>2011</v>
      </c>
      <c r="C1405" s="106">
        <f>TdC!E1407</f>
        <v>10</v>
      </c>
      <c r="D1405" s="106">
        <f>TdC!F1407</f>
        <v>8.5799999999999998E-5</v>
      </c>
      <c r="E1405" s="106" t="str">
        <f>TdC!G1407</f>
        <v>dolartoday</v>
      </c>
    </row>
    <row r="1406" spans="1:5" x14ac:dyDescent="0.15">
      <c r="A1406" s="107">
        <f>TdC!C1408</f>
        <v>40844</v>
      </c>
      <c r="B1406" s="106">
        <f>TdC!D1408</f>
        <v>2011</v>
      </c>
      <c r="C1406" s="106">
        <f>TdC!E1408</f>
        <v>10</v>
      </c>
      <c r="D1406" s="106">
        <f>TdC!F1408</f>
        <v>8.5799999999999998E-5</v>
      </c>
      <c r="E1406" s="106" t="str">
        <f>TdC!G1408</f>
        <v>dolartoday</v>
      </c>
    </row>
    <row r="1407" spans="1:5" x14ac:dyDescent="0.15">
      <c r="A1407" s="107">
        <f>TdC!C1409</f>
        <v>40845</v>
      </c>
      <c r="B1407" s="106">
        <f>TdC!D1409</f>
        <v>2011</v>
      </c>
      <c r="C1407" s="106">
        <f>TdC!E1409</f>
        <v>10</v>
      </c>
      <c r="D1407" s="106">
        <f>TdC!F1409</f>
        <v>8.5799999999999998E-5</v>
      </c>
      <c r="E1407" s="106" t="str">
        <f>TdC!G1409</f>
        <v>dolartoday</v>
      </c>
    </row>
    <row r="1408" spans="1:5" x14ac:dyDescent="0.15">
      <c r="A1408" s="107">
        <f>TdC!C1410</f>
        <v>40846</v>
      </c>
      <c r="B1408" s="106">
        <f>TdC!D1410</f>
        <v>2011</v>
      </c>
      <c r="C1408" s="106">
        <f>TdC!E1410</f>
        <v>10</v>
      </c>
      <c r="D1408" s="106">
        <f>TdC!F1410</f>
        <v>8.6099999999999992E-5</v>
      </c>
      <c r="E1408" s="106" t="str">
        <f>TdC!G1410</f>
        <v>dolartoday</v>
      </c>
    </row>
    <row r="1409" spans="1:5" x14ac:dyDescent="0.15">
      <c r="A1409" s="107">
        <f>TdC!C1411</f>
        <v>40847</v>
      </c>
      <c r="B1409" s="106">
        <f>TdC!D1411</f>
        <v>2011</v>
      </c>
      <c r="C1409" s="106">
        <f>TdC!E1411</f>
        <v>10</v>
      </c>
      <c r="D1409" s="106">
        <f>TdC!F1411</f>
        <v>8.6099999999999992E-5</v>
      </c>
      <c r="E1409" s="106" t="str">
        <f>TdC!G1411</f>
        <v>dolartoday</v>
      </c>
    </row>
    <row r="1410" spans="1:5" x14ac:dyDescent="0.15">
      <c r="A1410" s="107">
        <f>TdC!C1412</f>
        <v>40848</v>
      </c>
      <c r="B1410" s="106">
        <f>TdC!D1412</f>
        <v>2011</v>
      </c>
      <c r="C1410" s="106">
        <f>TdC!E1412</f>
        <v>11</v>
      </c>
      <c r="D1410" s="106">
        <f>TdC!F1412</f>
        <v>8.7100000000000003E-5</v>
      </c>
      <c r="E1410" s="106" t="str">
        <f>TdC!G1412</f>
        <v>dolartoday</v>
      </c>
    </row>
    <row r="1411" spans="1:5" x14ac:dyDescent="0.15">
      <c r="A1411" s="107">
        <f>TdC!C1413</f>
        <v>40849</v>
      </c>
      <c r="B1411" s="106">
        <f>TdC!D1413</f>
        <v>2011</v>
      </c>
      <c r="C1411" s="106">
        <f>TdC!E1413</f>
        <v>11</v>
      </c>
      <c r="D1411" s="106">
        <f>TdC!F1413</f>
        <v>8.7100000000000003E-5</v>
      </c>
      <c r="E1411" s="106" t="str">
        <f>TdC!G1413</f>
        <v>dolartoday</v>
      </c>
    </row>
    <row r="1412" spans="1:5" x14ac:dyDescent="0.15">
      <c r="A1412" s="107">
        <f>TdC!C1414</f>
        <v>40850</v>
      </c>
      <c r="B1412" s="106">
        <f>TdC!D1414</f>
        <v>2011</v>
      </c>
      <c r="C1412" s="106">
        <f>TdC!E1414</f>
        <v>11</v>
      </c>
      <c r="D1412" s="106">
        <f>TdC!F1414</f>
        <v>8.7600000000000002E-5</v>
      </c>
      <c r="E1412" s="106" t="str">
        <f>TdC!G1414</f>
        <v>dolartoday</v>
      </c>
    </row>
    <row r="1413" spans="1:5" x14ac:dyDescent="0.15">
      <c r="A1413" s="107">
        <f>TdC!C1415</f>
        <v>40852</v>
      </c>
      <c r="B1413" s="106">
        <f>TdC!D1415</f>
        <v>2011</v>
      </c>
      <c r="C1413" s="106">
        <f>TdC!E1415</f>
        <v>11</v>
      </c>
      <c r="D1413" s="106">
        <f>TdC!F1415</f>
        <v>8.7600000000000002E-5</v>
      </c>
      <c r="E1413" s="106" t="str">
        <f>TdC!G1415</f>
        <v>dolartoday</v>
      </c>
    </row>
    <row r="1414" spans="1:5" x14ac:dyDescent="0.15">
      <c r="A1414" s="107">
        <f>TdC!C1416</f>
        <v>40853</v>
      </c>
      <c r="B1414" s="106">
        <f>TdC!D1416</f>
        <v>2011</v>
      </c>
      <c r="C1414" s="106">
        <f>TdC!E1416</f>
        <v>11</v>
      </c>
      <c r="D1414" s="106">
        <f>TdC!F1416</f>
        <v>8.8599999999999999E-5</v>
      </c>
      <c r="E1414" s="106" t="str">
        <f>TdC!G1416</f>
        <v>dolartoday</v>
      </c>
    </row>
    <row r="1415" spans="1:5" x14ac:dyDescent="0.15">
      <c r="A1415" s="107">
        <f>TdC!C1417</f>
        <v>40854</v>
      </c>
      <c r="B1415" s="106">
        <f>TdC!D1417</f>
        <v>2011</v>
      </c>
      <c r="C1415" s="106">
        <f>TdC!E1417</f>
        <v>11</v>
      </c>
      <c r="D1415" s="106">
        <f>TdC!F1417</f>
        <v>8.8499999999999996E-5</v>
      </c>
      <c r="E1415" s="106" t="str">
        <f>TdC!G1417</f>
        <v>dolartoday</v>
      </c>
    </row>
    <row r="1416" spans="1:5" x14ac:dyDescent="0.15">
      <c r="A1416" s="107">
        <f>TdC!C1418</f>
        <v>40855</v>
      </c>
      <c r="B1416" s="106">
        <f>TdC!D1418</f>
        <v>2011</v>
      </c>
      <c r="C1416" s="106">
        <f>TdC!E1418</f>
        <v>11</v>
      </c>
      <c r="D1416" s="106">
        <f>TdC!F1418</f>
        <v>8.8800000000000004E-5</v>
      </c>
      <c r="E1416" s="106" t="str">
        <f>TdC!G1418</f>
        <v>dolartoday</v>
      </c>
    </row>
    <row r="1417" spans="1:5" x14ac:dyDescent="0.15">
      <c r="A1417" s="107">
        <f>TdC!C1419</f>
        <v>40856</v>
      </c>
      <c r="B1417" s="106">
        <f>TdC!D1419</f>
        <v>2011</v>
      </c>
      <c r="C1417" s="106">
        <f>TdC!E1419</f>
        <v>11</v>
      </c>
      <c r="D1417" s="106">
        <f>TdC!F1419</f>
        <v>8.8800000000000004E-5</v>
      </c>
      <c r="E1417" s="106" t="str">
        <f>TdC!G1419</f>
        <v>dolartoday</v>
      </c>
    </row>
    <row r="1418" spans="1:5" x14ac:dyDescent="0.15">
      <c r="A1418" s="107">
        <f>TdC!C1420</f>
        <v>40857</v>
      </c>
      <c r="B1418" s="106">
        <f>TdC!D1420</f>
        <v>2011</v>
      </c>
      <c r="C1418" s="106">
        <f>TdC!E1420</f>
        <v>11</v>
      </c>
      <c r="D1418" s="106">
        <f>TdC!F1420</f>
        <v>8.9099999999999997E-5</v>
      </c>
      <c r="E1418" s="106" t="str">
        <f>TdC!G1420</f>
        <v>dolartoday</v>
      </c>
    </row>
    <row r="1419" spans="1:5" x14ac:dyDescent="0.15">
      <c r="A1419" s="107">
        <f>TdC!C1421</f>
        <v>40858</v>
      </c>
      <c r="B1419" s="106">
        <f>TdC!D1421</f>
        <v>2011</v>
      </c>
      <c r="C1419" s="106">
        <f>TdC!E1421</f>
        <v>11</v>
      </c>
      <c r="D1419" s="106">
        <f>TdC!F1421</f>
        <v>8.8800000000000004E-5</v>
      </c>
      <c r="E1419" s="106" t="str">
        <f>TdC!G1421</f>
        <v>dolartoday</v>
      </c>
    </row>
    <row r="1420" spans="1:5" x14ac:dyDescent="0.15">
      <c r="A1420" s="107">
        <f>TdC!C1422</f>
        <v>40859</v>
      </c>
      <c r="B1420" s="106">
        <f>TdC!D1422</f>
        <v>2011</v>
      </c>
      <c r="C1420" s="106">
        <f>TdC!E1422</f>
        <v>11</v>
      </c>
      <c r="D1420" s="106">
        <f>TdC!F1422</f>
        <v>8.9000000000000008E-5</v>
      </c>
      <c r="E1420" s="106" t="str">
        <f>TdC!G1422</f>
        <v>dolartoday</v>
      </c>
    </row>
    <row r="1421" spans="1:5" x14ac:dyDescent="0.15">
      <c r="A1421" s="107">
        <f>TdC!C1423</f>
        <v>40860</v>
      </c>
      <c r="B1421" s="106">
        <f>TdC!D1423</f>
        <v>2011</v>
      </c>
      <c r="C1421" s="106">
        <f>TdC!E1423</f>
        <v>11</v>
      </c>
      <c r="D1421" s="106">
        <f>TdC!F1423</f>
        <v>8.9000000000000008E-5</v>
      </c>
      <c r="E1421" s="106" t="str">
        <f>TdC!G1423</f>
        <v>dolartoday</v>
      </c>
    </row>
    <row r="1422" spans="1:5" x14ac:dyDescent="0.15">
      <c r="A1422" s="107">
        <f>TdC!C1424</f>
        <v>40861</v>
      </c>
      <c r="B1422" s="106">
        <f>TdC!D1424</f>
        <v>2011</v>
      </c>
      <c r="C1422" s="106">
        <f>TdC!E1424</f>
        <v>11</v>
      </c>
      <c r="D1422" s="106">
        <f>TdC!F1424</f>
        <v>8.9099999999999997E-5</v>
      </c>
      <c r="E1422" s="106" t="str">
        <f>TdC!G1424</f>
        <v>dolartoday</v>
      </c>
    </row>
    <row r="1423" spans="1:5" x14ac:dyDescent="0.15">
      <c r="A1423" s="107">
        <f>TdC!C1425</f>
        <v>40862</v>
      </c>
      <c r="B1423" s="106">
        <f>TdC!D1425</f>
        <v>2011</v>
      </c>
      <c r="C1423" s="106">
        <f>TdC!E1425</f>
        <v>11</v>
      </c>
      <c r="D1423" s="106">
        <f>TdC!F1425</f>
        <v>8.8699999999999988E-5</v>
      </c>
      <c r="E1423" s="106" t="str">
        <f>TdC!G1425</f>
        <v>dolartoday</v>
      </c>
    </row>
    <row r="1424" spans="1:5" x14ac:dyDescent="0.15">
      <c r="A1424" s="107">
        <f>TdC!C1426</f>
        <v>40863</v>
      </c>
      <c r="B1424" s="106">
        <f>TdC!D1426</f>
        <v>2011</v>
      </c>
      <c r="C1424" s="106">
        <f>TdC!E1426</f>
        <v>11</v>
      </c>
      <c r="D1424" s="106">
        <f>TdC!F1426</f>
        <v>8.9499999999999994E-5</v>
      </c>
      <c r="E1424" s="106" t="str">
        <f>TdC!G1426</f>
        <v>dolartoday</v>
      </c>
    </row>
    <row r="1425" spans="1:5" x14ac:dyDescent="0.15">
      <c r="A1425" s="107">
        <f>TdC!C1427</f>
        <v>40864</v>
      </c>
      <c r="B1425" s="106">
        <f>TdC!D1427</f>
        <v>2011</v>
      </c>
      <c r="C1425" s="106">
        <f>TdC!E1427</f>
        <v>11</v>
      </c>
      <c r="D1425" s="106">
        <f>TdC!F1427</f>
        <v>9.0000000000000006E-5</v>
      </c>
      <c r="E1425" s="106" t="str">
        <f>TdC!G1427</f>
        <v>dolartoday</v>
      </c>
    </row>
    <row r="1426" spans="1:5" x14ac:dyDescent="0.15">
      <c r="A1426" s="107">
        <f>TdC!C1428</f>
        <v>40865</v>
      </c>
      <c r="B1426" s="106">
        <f>TdC!D1428</f>
        <v>2011</v>
      </c>
      <c r="C1426" s="106">
        <f>TdC!E1428</f>
        <v>11</v>
      </c>
      <c r="D1426" s="106">
        <f>TdC!F1428</f>
        <v>9.0000000000000006E-5</v>
      </c>
      <c r="E1426" s="106" t="str">
        <f>TdC!G1428</f>
        <v>dolartoday</v>
      </c>
    </row>
    <row r="1427" spans="1:5" x14ac:dyDescent="0.15">
      <c r="A1427" s="107">
        <f>TdC!C1429</f>
        <v>40866</v>
      </c>
      <c r="B1427" s="106">
        <f>TdC!D1429</f>
        <v>2011</v>
      </c>
      <c r="C1427" s="106">
        <f>TdC!E1429</f>
        <v>11</v>
      </c>
      <c r="D1427" s="106">
        <f>TdC!F1429</f>
        <v>9.0000000000000006E-5</v>
      </c>
      <c r="E1427" s="106" t="str">
        <f>TdC!G1429</f>
        <v>dolartoday</v>
      </c>
    </row>
    <row r="1428" spans="1:5" x14ac:dyDescent="0.15">
      <c r="A1428" s="107">
        <f>TdC!C1430</f>
        <v>40867</v>
      </c>
      <c r="B1428" s="106">
        <f>TdC!D1430</f>
        <v>2011</v>
      </c>
      <c r="C1428" s="106">
        <f>TdC!E1430</f>
        <v>11</v>
      </c>
      <c r="D1428" s="106">
        <f>TdC!F1430</f>
        <v>9.0399999999999988E-5</v>
      </c>
      <c r="E1428" s="106" t="str">
        <f>TdC!G1430</f>
        <v>dolartoday</v>
      </c>
    </row>
    <row r="1429" spans="1:5" x14ac:dyDescent="0.15">
      <c r="A1429" s="107">
        <f>TdC!C1431</f>
        <v>40868</v>
      </c>
      <c r="B1429" s="106">
        <f>TdC!D1431</f>
        <v>2011</v>
      </c>
      <c r="C1429" s="106">
        <f>TdC!E1431</f>
        <v>11</v>
      </c>
      <c r="D1429" s="106">
        <f>TdC!F1431</f>
        <v>9.0600000000000007E-5</v>
      </c>
      <c r="E1429" s="106" t="str">
        <f>TdC!G1431</f>
        <v>dolartoday</v>
      </c>
    </row>
    <row r="1430" spans="1:5" x14ac:dyDescent="0.15">
      <c r="A1430" s="107">
        <f>TdC!C1432</f>
        <v>40869</v>
      </c>
      <c r="B1430" s="106">
        <f>TdC!D1432</f>
        <v>2011</v>
      </c>
      <c r="C1430" s="106">
        <f>TdC!E1432</f>
        <v>11</v>
      </c>
      <c r="D1430" s="106">
        <f>TdC!F1432</f>
        <v>9.09E-5</v>
      </c>
      <c r="E1430" s="106" t="str">
        <f>TdC!G1432</f>
        <v>dolartoday</v>
      </c>
    </row>
    <row r="1431" spans="1:5" x14ac:dyDescent="0.15">
      <c r="A1431" s="107">
        <f>TdC!C1433</f>
        <v>40870</v>
      </c>
      <c r="B1431" s="106">
        <f>TdC!D1433</f>
        <v>2011</v>
      </c>
      <c r="C1431" s="106">
        <f>TdC!E1433</f>
        <v>11</v>
      </c>
      <c r="D1431" s="106">
        <f>TdC!F1433</f>
        <v>9.1500000000000001E-5</v>
      </c>
      <c r="E1431" s="106" t="str">
        <f>TdC!G1433</f>
        <v>dolartoday</v>
      </c>
    </row>
    <row r="1432" spans="1:5" x14ac:dyDescent="0.15">
      <c r="A1432" s="107">
        <f>TdC!C1434</f>
        <v>40872</v>
      </c>
      <c r="B1432" s="106">
        <f>TdC!D1434</f>
        <v>2011</v>
      </c>
      <c r="C1432" s="106">
        <f>TdC!E1434</f>
        <v>11</v>
      </c>
      <c r="D1432" s="106">
        <f>TdC!F1434</f>
        <v>9.2799999999999992E-5</v>
      </c>
      <c r="E1432" s="106" t="str">
        <f>TdC!G1434</f>
        <v>dolartoday</v>
      </c>
    </row>
    <row r="1433" spans="1:5" x14ac:dyDescent="0.15">
      <c r="A1433" s="107">
        <f>TdC!C1435</f>
        <v>40873</v>
      </c>
      <c r="B1433" s="106">
        <f>TdC!D1435</f>
        <v>2011</v>
      </c>
      <c r="C1433" s="106">
        <f>TdC!E1435</f>
        <v>11</v>
      </c>
      <c r="D1433" s="106">
        <f>TdC!F1435</f>
        <v>9.2799999999999992E-5</v>
      </c>
      <c r="E1433" s="106" t="str">
        <f>TdC!G1435</f>
        <v>dolartoday</v>
      </c>
    </row>
    <row r="1434" spans="1:5" x14ac:dyDescent="0.15">
      <c r="A1434" s="107">
        <f>TdC!C1436</f>
        <v>40874</v>
      </c>
      <c r="B1434" s="106">
        <f>TdC!D1436</f>
        <v>2011</v>
      </c>
      <c r="C1434" s="106">
        <f>TdC!E1436</f>
        <v>11</v>
      </c>
      <c r="D1434" s="106">
        <f>TdC!F1436</f>
        <v>9.2399999999999996E-5</v>
      </c>
      <c r="E1434" s="106" t="str">
        <f>TdC!G1436</f>
        <v>dolartoday</v>
      </c>
    </row>
    <row r="1435" spans="1:5" x14ac:dyDescent="0.15">
      <c r="A1435" s="107">
        <f>TdC!C1437</f>
        <v>40875</v>
      </c>
      <c r="B1435" s="106">
        <f>TdC!D1437</f>
        <v>2011</v>
      </c>
      <c r="C1435" s="106">
        <f>TdC!E1437</f>
        <v>11</v>
      </c>
      <c r="D1435" s="106">
        <f>TdC!F1437</f>
        <v>9.269999999999999E-5</v>
      </c>
      <c r="E1435" s="106" t="str">
        <f>TdC!G1437</f>
        <v>dolartoday</v>
      </c>
    </row>
    <row r="1436" spans="1:5" x14ac:dyDescent="0.15">
      <c r="A1436" s="107">
        <f>TdC!C1438</f>
        <v>40876</v>
      </c>
      <c r="B1436" s="106">
        <f>TdC!D1438</f>
        <v>2011</v>
      </c>
      <c r="C1436" s="106">
        <f>TdC!E1438</f>
        <v>11</v>
      </c>
      <c r="D1436" s="106">
        <f>TdC!F1438</f>
        <v>9.2799999999999992E-5</v>
      </c>
      <c r="E1436" s="106" t="str">
        <f>TdC!G1438</f>
        <v>dolartoday</v>
      </c>
    </row>
    <row r="1437" spans="1:5" x14ac:dyDescent="0.15">
      <c r="A1437" s="107">
        <f>TdC!C1439</f>
        <v>40877</v>
      </c>
      <c r="B1437" s="106">
        <f>TdC!D1439</f>
        <v>2011</v>
      </c>
      <c r="C1437" s="106">
        <f>TdC!E1439</f>
        <v>11</v>
      </c>
      <c r="D1437" s="106">
        <f>TdC!F1439</f>
        <v>9.2799999999999992E-5</v>
      </c>
      <c r="E1437" s="106" t="str">
        <f>TdC!G1439</f>
        <v>dolartoday</v>
      </c>
    </row>
    <row r="1438" spans="1:5" x14ac:dyDescent="0.15">
      <c r="A1438" s="107">
        <f>TdC!C1440</f>
        <v>40878</v>
      </c>
      <c r="B1438" s="106">
        <f>TdC!D1440</f>
        <v>2011</v>
      </c>
      <c r="C1438" s="106">
        <f>TdC!E1440</f>
        <v>12</v>
      </c>
      <c r="D1438" s="106">
        <f>TdC!F1440</f>
        <v>9.2799999999999992E-5</v>
      </c>
      <c r="E1438" s="106" t="str">
        <f>TdC!G1440</f>
        <v>dolartoday</v>
      </c>
    </row>
    <row r="1439" spans="1:5" x14ac:dyDescent="0.15">
      <c r="A1439" s="107">
        <f>TdC!C1441</f>
        <v>40880</v>
      </c>
      <c r="B1439" s="106">
        <f>TdC!D1441</f>
        <v>2011</v>
      </c>
      <c r="C1439" s="106">
        <f>TdC!E1441</f>
        <v>12</v>
      </c>
      <c r="D1439" s="106">
        <f>TdC!F1441</f>
        <v>9.2399999999999996E-5</v>
      </c>
      <c r="E1439" s="106" t="str">
        <f>TdC!G1441</f>
        <v>dolartoday</v>
      </c>
    </row>
    <row r="1440" spans="1:5" x14ac:dyDescent="0.15">
      <c r="A1440" s="107">
        <f>TdC!C1442</f>
        <v>40881</v>
      </c>
      <c r="B1440" s="106">
        <f>TdC!D1442</f>
        <v>2011</v>
      </c>
      <c r="C1440" s="106">
        <f>TdC!E1442</f>
        <v>12</v>
      </c>
      <c r="D1440" s="106">
        <f>TdC!F1442</f>
        <v>9.2200000000000005E-5</v>
      </c>
      <c r="E1440" s="106" t="str">
        <f>TdC!G1442</f>
        <v>dolartoday</v>
      </c>
    </row>
    <row r="1441" spans="1:5" x14ac:dyDescent="0.15">
      <c r="A1441" s="107">
        <f>TdC!C1443</f>
        <v>40882</v>
      </c>
      <c r="B1441" s="106">
        <f>TdC!D1443</f>
        <v>2011</v>
      </c>
      <c r="C1441" s="106">
        <f>TdC!E1443</f>
        <v>12</v>
      </c>
      <c r="D1441" s="106">
        <f>TdC!F1443</f>
        <v>9.1699999999999993E-5</v>
      </c>
      <c r="E1441" s="106" t="str">
        <f>TdC!G1443</f>
        <v>dolartoday</v>
      </c>
    </row>
    <row r="1442" spans="1:5" x14ac:dyDescent="0.15">
      <c r="A1442" s="107">
        <f>TdC!C1444</f>
        <v>40883</v>
      </c>
      <c r="B1442" s="106">
        <f>TdC!D1444</f>
        <v>2011</v>
      </c>
      <c r="C1442" s="106">
        <f>TdC!E1444</f>
        <v>12</v>
      </c>
      <c r="D1442" s="106">
        <f>TdC!F1444</f>
        <v>9.1199999999999994E-5</v>
      </c>
      <c r="E1442" s="106" t="str">
        <f>TdC!G1444</f>
        <v>dolartoday</v>
      </c>
    </row>
    <row r="1443" spans="1:5" x14ac:dyDescent="0.15">
      <c r="A1443" s="107">
        <f>TdC!C1445</f>
        <v>40884</v>
      </c>
      <c r="B1443" s="106">
        <f>TdC!D1445</f>
        <v>2011</v>
      </c>
      <c r="C1443" s="106">
        <f>TdC!E1445</f>
        <v>12</v>
      </c>
      <c r="D1443" s="106">
        <f>TdC!F1445</f>
        <v>9.09E-5</v>
      </c>
      <c r="E1443" s="106" t="str">
        <f>TdC!G1445</f>
        <v>dolartoday</v>
      </c>
    </row>
    <row r="1444" spans="1:5" x14ac:dyDescent="0.15">
      <c r="A1444" s="107">
        <f>TdC!C1446</f>
        <v>40885</v>
      </c>
      <c r="B1444" s="106">
        <f>TdC!D1446</f>
        <v>2011</v>
      </c>
      <c r="C1444" s="106">
        <f>TdC!E1446</f>
        <v>12</v>
      </c>
      <c r="D1444" s="106">
        <f>TdC!F1446</f>
        <v>9.09E-5</v>
      </c>
      <c r="E1444" s="106" t="str">
        <f>TdC!G1446</f>
        <v>dolartoday</v>
      </c>
    </row>
    <row r="1445" spans="1:5" x14ac:dyDescent="0.15">
      <c r="A1445" s="107">
        <f>TdC!C1447</f>
        <v>40886</v>
      </c>
      <c r="B1445" s="106">
        <f>TdC!D1447</f>
        <v>2011</v>
      </c>
      <c r="C1445" s="106">
        <f>TdC!E1447</f>
        <v>12</v>
      </c>
      <c r="D1445" s="106">
        <f>TdC!F1447</f>
        <v>9.09E-5</v>
      </c>
      <c r="E1445" s="106" t="str">
        <f>TdC!G1447</f>
        <v>dolartoday</v>
      </c>
    </row>
    <row r="1446" spans="1:5" x14ac:dyDescent="0.15">
      <c r="A1446" s="107">
        <f>TdC!C1448</f>
        <v>40887</v>
      </c>
      <c r="B1446" s="106">
        <f>TdC!D1448</f>
        <v>2011</v>
      </c>
      <c r="C1446" s="106">
        <f>TdC!E1448</f>
        <v>12</v>
      </c>
      <c r="D1446" s="106">
        <f>TdC!F1448</f>
        <v>9.09E-5</v>
      </c>
      <c r="E1446" s="106" t="str">
        <f>TdC!G1448</f>
        <v>dolartoday</v>
      </c>
    </row>
    <row r="1447" spans="1:5" x14ac:dyDescent="0.15">
      <c r="A1447" s="107">
        <f>TdC!C1449</f>
        <v>40888</v>
      </c>
      <c r="B1447" s="106">
        <f>TdC!D1449</f>
        <v>2011</v>
      </c>
      <c r="C1447" s="106">
        <f>TdC!E1449</f>
        <v>12</v>
      </c>
      <c r="D1447" s="106">
        <f>TdC!F1449</f>
        <v>9.0799999999999998E-5</v>
      </c>
      <c r="E1447" s="106" t="str">
        <f>TdC!G1449</f>
        <v>dolartoday</v>
      </c>
    </row>
    <row r="1448" spans="1:5" x14ac:dyDescent="0.15">
      <c r="A1448" s="107">
        <f>TdC!C1450</f>
        <v>40889</v>
      </c>
      <c r="B1448" s="106">
        <f>TdC!D1450</f>
        <v>2011</v>
      </c>
      <c r="C1448" s="106">
        <f>TdC!E1450</f>
        <v>12</v>
      </c>
      <c r="D1448" s="106">
        <f>TdC!F1450</f>
        <v>9.0399999999999988E-5</v>
      </c>
      <c r="E1448" s="106" t="str">
        <f>TdC!G1450</f>
        <v>dolartoday</v>
      </c>
    </row>
    <row r="1449" spans="1:5" x14ac:dyDescent="0.15">
      <c r="A1449" s="107">
        <f>TdC!C1451</f>
        <v>40890</v>
      </c>
      <c r="B1449" s="106">
        <f>TdC!D1451</f>
        <v>2011</v>
      </c>
      <c r="C1449" s="106">
        <f>TdC!E1451</f>
        <v>12</v>
      </c>
      <c r="D1449" s="106">
        <f>TdC!F1451</f>
        <v>9.0199999999999997E-5</v>
      </c>
      <c r="E1449" s="106" t="str">
        <f>TdC!G1451</f>
        <v>dolartoday</v>
      </c>
    </row>
    <row r="1450" spans="1:5" x14ac:dyDescent="0.15">
      <c r="A1450" s="107">
        <f>TdC!C1452</f>
        <v>40891</v>
      </c>
      <c r="B1450" s="106">
        <f>TdC!D1452</f>
        <v>2011</v>
      </c>
      <c r="C1450" s="106">
        <f>TdC!E1452</f>
        <v>12</v>
      </c>
      <c r="D1450" s="106">
        <f>TdC!F1452</f>
        <v>9.0600000000000007E-5</v>
      </c>
      <c r="E1450" s="106" t="str">
        <f>TdC!G1452</f>
        <v>dolartoday</v>
      </c>
    </row>
    <row r="1451" spans="1:5" x14ac:dyDescent="0.15">
      <c r="A1451" s="107">
        <f>TdC!C1453</f>
        <v>40892</v>
      </c>
      <c r="B1451" s="106">
        <f>TdC!D1453</f>
        <v>2011</v>
      </c>
      <c r="C1451" s="106">
        <f>TdC!E1453</f>
        <v>12</v>
      </c>
      <c r="D1451" s="106">
        <f>TdC!F1453</f>
        <v>9.0199999999999997E-5</v>
      </c>
      <c r="E1451" s="106" t="str">
        <f>TdC!G1453</f>
        <v>dolartoday</v>
      </c>
    </row>
    <row r="1452" spans="1:5" x14ac:dyDescent="0.15">
      <c r="A1452" s="107">
        <f>TdC!C1454</f>
        <v>40893</v>
      </c>
      <c r="B1452" s="106">
        <f>TdC!D1454</f>
        <v>2011</v>
      </c>
      <c r="C1452" s="106">
        <f>TdC!E1454</f>
        <v>12</v>
      </c>
      <c r="D1452" s="106">
        <f>TdC!F1454</f>
        <v>9.0600000000000007E-5</v>
      </c>
      <c r="E1452" s="106" t="str">
        <f>TdC!G1454</f>
        <v>dolartoday</v>
      </c>
    </row>
    <row r="1453" spans="1:5" x14ac:dyDescent="0.15">
      <c r="A1453" s="107">
        <f>TdC!C1455</f>
        <v>40894</v>
      </c>
      <c r="B1453" s="106">
        <f>TdC!D1455</f>
        <v>2011</v>
      </c>
      <c r="C1453" s="106">
        <f>TdC!E1455</f>
        <v>12</v>
      </c>
      <c r="D1453" s="106">
        <f>TdC!F1455</f>
        <v>9.0600000000000007E-5</v>
      </c>
      <c r="E1453" s="106" t="str">
        <f>TdC!G1455</f>
        <v>dolartoday</v>
      </c>
    </row>
    <row r="1454" spans="1:5" x14ac:dyDescent="0.15">
      <c r="A1454" s="107">
        <f>TdC!C1456</f>
        <v>40895</v>
      </c>
      <c r="B1454" s="106">
        <f>TdC!D1456</f>
        <v>2011</v>
      </c>
      <c r="C1454" s="106">
        <f>TdC!E1456</f>
        <v>12</v>
      </c>
      <c r="D1454" s="106">
        <f>TdC!F1456</f>
        <v>9.0600000000000007E-5</v>
      </c>
      <c r="E1454" s="106" t="str">
        <f>TdC!G1456</f>
        <v>dolartoday</v>
      </c>
    </row>
    <row r="1455" spans="1:5" x14ac:dyDescent="0.15">
      <c r="A1455" s="107">
        <f>TdC!C1457</f>
        <v>40896</v>
      </c>
      <c r="B1455" s="106">
        <f>TdC!D1457</f>
        <v>2011</v>
      </c>
      <c r="C1455" s="106">
        <f>TdC!E1457</f>
        <v>12</v>
      </c>
      <c r="D1455" s="106">
        <f>TdC!F1457</f>
        <v>9.2499999999999999E-5</v>
      </c>
      <c r="E1455" s="106" t="str">
        <f>TdC!G1457</f>
        <v>dolartoday</v>
      </c>
    </row>
    <row r="1456" spans="1:5" x14ac:dyDescent="0.15">
      <c r="A1456" s="107">
        <f>TdC!C1458</f>
        <v>40897</v>
      </c>
      <c r="B1456" s="106">
        <f>TdC!D1458</f>
        <v>2011</v>
      </c>
      <c r="C1456" s="106">
        <f>TdC!E1458</f>
        <v>12</v>
      </c>
      <c r="D1456" s="106">
        <f>TdC!F1458</f>
        <v>9.269999999999999E-5</v>
      </c>
      <c r="E1456" s="106" t="str">
        <f>TdC!G1458</f>
        <v>dolartoday</v>
      </c>
    </row>
    <row r="1457" spans="1:5" x14ac:dyDescent="0.15">
      <c r="A1457" s="107">
        <f>TdC!C1459</f>
        <v>40898</v>
      </c>
      <c r="B1457" s="106">
        <f>TdC!D1459</f>
        <v>2011</v>
      </c>
      <c r="C1457" s="106">
        <f>TdC!E1459</f>
        <v>12</v>
      </c>
      <c r="D1457" s="106">
        <f>TdC!F1459</f>
        <v>9.269999999999999E-5</v>
      </c>
      <c r="E1457" s="106" t="str">
        <f>TdC!G1459</f>
        <v>dolartoday</v>
      </c>
    </row>
    <row r="1458" spans="1:5" x14ac:dyDescent="0.15">
      <c r="A1458" s="107">
        <f>TdC!C1460</f>
        <v>40899</v>
      </c>
      <c r="B1458" s="106">
        <f>TdC!D1460</f>
        <v>2011</v>
      </c>
      <c r="C1458" s="106">
        <f>TdC!E1460</f>
        <v>12</v>
      </c>
      <c r="D1458" s="106">
        <f>TdC!F1460</f>
        <v>9.4099999999999997E-5</v>
      </c>
      <c r="E1458" s="106" t="str">
        <f>TdC!G1460</f>
        <v>dolartoday</v>
      </c>
    </row>
    <row r="1459" spans="1:5" x14ac:dyDescent="0.15">
      <c r="A1459" s="107">
        <f>TdC!C1461</f>
        <v>40900</v>
      </c>
      <c r="B1459" s="106">
        <f>TdC!D1461</f>
        <v>2011</v>
      </c>
      <c r="C1459" s="106">
        <f>TdC!E1461</f>
        <v>12</v>
      </c>
      <c r="D1459" s="106">
        <f>TdC!F1461</f>
        <v>9.3800000000000003E-5</v>
      </c>
      <c r="E1459" s="106" t="str">
        <f>TdC!G1461</f>
        <v>dolartoday</v>
      </c>
    </row>
    <row r="1460" spans="1:5" x14ac:dyDescent="0.15">
      <c r="A1460" s="107">
        <f>TdC!C1462</f>
        <v>40901</v>
      </c>
      <c r="B1460" s="106">
        <f>TdC!D1462</f>
        <v>2011</v>
      </c>
      <c r="C1460" s="106">
        <f>TdC!E1462</f>
        <v>12</v>
      </c>
      <c r="D1460" s="106">
        <f>TdC!F1462</f>
        <v>9.3800000000000003E-5</v>
      </c>
      <c r="E1460" s="106" t="str">
        <f>TdC!G1462</f>
        <v>dolartoday</v>
      </c>
    </row>
    <row r="1461" spans="1:5" x14ac:dyDescent="0.15">
      <c r="A1461" s="107">
        <f>TdC!C1463</f>
        <v>40902</v>
      </c>
      <c r="B1461" s="106">
        <f>TdC!D1463</f>
        <v>2011</v>
      </c>
      <c r="C1461" s="106">
        <f>TdC!E1463</f>
        <v>12</v>
      </c>
      <c r="D1461" s="106">
        <f>TdC!F1463</f>
        <v>9.4300000000000002E-5</v>
      </c>
      <c r="E1461" s="106" t="str">
        <f>TdC!G1463</f>
        <v>dolartoday</v>
      </c>
    </row>
    <row r="1462" spans="1:5" x14ac:dyDescent="0.15">
      <c r="A1462" s="107">
        <f>TdC!C1464</f>
        <v>40903</v>
      </c>
      <c r="B1462" s="106">
        <f>TdC!D1464</f>
        <v>2011</v>
      </c>
      <c r="C1462" s="106">
        <f>TdC!E1464</f>
        <v>12</v>
      </c>
      <c r="D1462" s="106">
        <f>TdC!F1464</f>
        <v>9.4199999999999999E-5</v>
      </c>
      <c r="E1462" s="106" t="str">
        <f>TdC!G1464</f>
        <v>dolartoday</v>
      </c>
    </row>
    <row r="1463" spans="1:5" x14ac:dyDescent="0.15">
      <c r="A1463" s="107">
        <f>TdC!C1465</f>
        <v>40904</v>
      </c>
      <c r="B1463" s="106">
        <f>TdC!D1465</f>
        <v>2011</v>
      </c>
      <c r="C1463" s="106">
        <f>TdC!E1465</f>
        <v>12</v>
      </c>
      <c r="D1463" s="106">
        <f>TdC!F1465</f>
        <v>9.4199999999999999E-5</v>
      </c>
      <c r="E1463" s="106" t="str">
        <f>TdC!G1465</f>
        <v>dolartoday</v>
      </c>
    </row>
    <row r="1464" spans="1:5" x14ac:dyDescent="0.15">
      <c r="A1464" s="107">
        <f>TdC!C1466</f>
        <v>40905</v>
      </c>
      <c r="B1464" s="106">
        <f>TdC!D1466</f>
        <v>2011</v>
      </c>
      <c r="C1464" s="106">
        <f>TdC!E1466</f>
        <v>12</v>
      </c>
      <c r="D1464" s="106">
        <f>TdC!F1466</f>
        <v>9.5000000000000005E-5</v>
      </c>
      <c r="E1464" s="106" t="str">
        <f>TdC!G1466</f>
        <v>dolartoday</v>
      </c>
    </row>
    <row r="1465" spans="1:5" x14ac:dyDescent="0.15">
      <c r="A1465" s="107">
        <f>TdC!C1467</f>
        <v>40906</v>
      </c>
      <c r="B1465" s="106">
        <f>TdC!D1467</f>
        <v>2011</v>
      </c>
      <c r="C1465" s="106">
        <f>TdC!E1467</f>
        <v>12</v>
      </c>
      <c r="D1465" s="106">
        <f>TdC!F1467</f>
        <v>9.4499999999999993E-5</v>
      </c>
      <c r="E1465" s="106" t="str">
        <f>TdC!G1467</f>
        <v>dolartoday</v>
      </c>
    </row>
    <row r="1466" spans="1:5" x14ac:dyDescent="0.15">
      <c r="A1466" s="107">
        <f>TdC!C1468</f>
        <v>40907</v>
      </c>
      <c r="B1466" s="106">
        <f>TdC!D1468</f>
        <v>2011</v>
      </c>
      <c r="C1466" s="106">
        <f>TdC!E1468</f>
        <v>12</v>
      </c>
      <c r="D1466" s="106">
        <f>TdC!F1468</f>
        <v>9.4499999999999993E-5</v>
      </c>
      <c r="E1466" s="106" t="str">
        <f>TdC!G1468</f>
        <v>dolartoday</v>
      </c>
    </row>
    <row r="1467" spans="1:5" x14ac:dyDescent="0.15">
      <c r="A1467" s="107">
        <f>TdC!C1469</f>
        <v>40908</v>
      </c>
      <c r="B1467" s="106">
        <f>TdC!D1469</f>
        <v>2011</v>
      </c>
      <c r="C1467" s="106">
        <f>TdC!E1469</f>
        <v>12</v>
      </c>
      <c r="D1467" s="106">
        <f>TdC!F1469</f>
        <v>9.4600000000000009E-5</v>
      </c>
      <c r="E1467" s="106" t="str">
        <f>TdC!G1469</f>
        <v>dolartoday</v>
      </c>
    </row>
    <row r="1468" spans="1:5" x14ac:dyDescent="0.15">
      <c r="A1468" s="107">
        <f>TdC!C1470</f>
        <v>40909</v>
      </c>
      <c r="B1468" s="106">
        <f>TdC!D1470</f>
        <v>2012</v>
      </c>
      <c r="C1468" s="106">
        <f>TdC!E1470</f>
        <v>1</v>
      </c>
      <c r="D1468" s="106">
        <f>TdC!F1470</f>
        <v>9.4600000000000009E-5</v>
      </c>
      <c r="E1468" s="106" t="str">
        <f>TdC!G1470</f>
        <v>dolartoday</v>
      </c>
    </row>
    <row r="1469" spans="1:5" x14ac:dyDescent="0.15">
      <c r="A1469" s="107">
        <f>TdC!C1471</f>
        <v>40910</v>
      </c>
      <c r="B1469" s="106">
        <f>TdC!D1471</f>
        <v>2012</v>
      </c>
      <c r="C1469" s="106">
        <f>TdC!E1471</f>
        <v>1</v>
      </c>
      <c r="D1469" s="106">
        <f>TdC!F1471</f>
        <v>9.4600000000000009E-5</v>
      </c>
      <c r="E1469" s="106" t="str">
        <f>TdC!G1471</f>
        <v>dolartoday</v>
      </c>
    </row>
    <row r="1470" spans="1:5" x14ac:dyDescent="0.15">
      <c r="A1470" s="107">
        <f>TdC!C1472</f>
        <v>40911</v>
      </c>
      <c r="B1470" s="106">
        <f>TdC!D1472</f>
        <v>2012</v>
      </c>
      <c r="C1470" s="106">
        <f>TdC!E1472</f>
        <v>1</v>
      </c>
      <c r="D1470" s="106">
        <f>TdC!F1472</f>
        <v>9.2899999999999995E-5</v>
      </c>
      <c r="E1470" s="106" t="str">
        <f>TdC!G1472</f>
        <v>dolartoday</v>
      </c>
    </row>
    <row r="1471" spans="1:5" x14ac:dyDescent="0.15">
      <c r="A1471" s="107">
        <f>TdC!C1473</f>
        <v>40912</v>
      </c>
      <c r="B1471" s="106">
        <f>TdC!D1473</f>
        <v>2012</v>
      </c>
      <c r="C1471" s="106">
        <f>TdC!E1473</f>
        <v>1</v>
      </c>
      <c r="D1471" s="106">
        <f>TdC!F1473</f>
        <v>9.1699999999999993E-5</v>
      </c>
      <c r="E1471" s="106" t="str">
        <f>TdC!G1473</f>
        <v>dolartoday</v>
      </c>
    </row>
    <row r="1472" spans="1:5" x14ac:dyDescent="0.15">
      <c r="A1472" s="107">
        <f>TdC!C1474</f>
        <v>40913</v>
      </c>
      <c r="B1472" s="106">
        <f>TdC!D1474</f>
        <v>2012</v>
      </c>
      <c r="C1472" s="106">
        <f>TdC!E1474</f>
        <v>1</v>
      </c>
      <c r="D1472" s="106">
        <f>TdC!F1474</f>
        <v>9.2100000000000003E-5</v>
      </c>
      <c r="E1472" s="106" t="str">
        <f>TdC!G1474</f>
        <v>dolartoday</v>
      </c>
    </row>
    <row r="1473" spans="1:5" x14ac:dyDescent="0.15">
      <c r="A1473" s="107">
        <f>TdC!C1475</f>
        <v>40914</v>
      </c>
      <c r="B1473" s="106">
        <f>TdC!D1475</f>
        <v>2012</v>
      </c>
      <c r="C1473" s="106">
        <f>TdC!E1475</f>
        <v>1</v>
      </c>
      <c r="D1473" s="106">
        <f>TdC!F1475</f>
        <v>9.1799999999999995E-5</v>
      </c>
      <c r="E1473" s="106" t="str">
        <f>TdC!G1475</f>
        <v>dolartoday</v>
      </c>
    </row>
    <row r="1474" spans="1:5" x14ac:dyDescent="0.15">
      <c r="A1474" s="107">
        <f>TdC!C1476</f>
        <v>40915</v>
      </c>
      <c r="B1474" s="106">
        <f>TdC!D1476</f>
        <v>2012</v>
      </c>
      <c r="C1474" s="106">
        <f>TdC!E1476</f>
        <v>1</v>
      </c>
      <c r="D1474" s="106">
        <f>TdC!F1476</f>
        <v>9.1799999999999995E-5</v>
      </c>
      <c r="E1474" s="106" t="str">
        <f>TdC!G1476</f>
        <v>dolartoday</v>
      </c>
    </row>
    <row r="1475" spans="1:5" x14ac:dyDescent="0.15">
      <c r="A1475" s="107">
        <f>TdC!C1477</f>
        <v>40916</v>
      </c>
      <c r="B1475" s="106">
        <f>TdC!D1477</f>
        <v>2012</v>
      </c>
      <c r="C1475" s="106">
        <f>TdC!E1477</f>
        <v>1</v>
      </c>
      <c r="D1475" s="106">
        <f>TdC!F1477</f>
        <v>9.1899999999999998E-5</v>
      </c>
      <c r="E1475" s="106" t="str">
        <f>TdC!G1477</f>
        <v>dolartoday</v>
      </c>
    </row>
    <row r="1476" spans="1:5" x14ac:dyDescent="0.15">
      <c r="A1476" s="107">
        <f>TdC!C1478</f>
        <v>40917</v>
      </c>
      <c r="B1476" s="106">
        <f>TdC!D1478</f>
        <v>2012</v>
      </c>
      <c r="C1476" s="106">
        <f>TdC!E1478</f>
        <v>1</v>
      </c>
      <c r="D1476" s="106">
        <f>TdC!F1478</f>
        <v>9.1500000000000001E-5</v>
      </c>
      <c r="E1476" s="106" t="str">
        <f>TdC!G1478</f>
        <v>dolartoday</v>
      </c>
    </row>
    <row r="1477" spans="1:5" x14ac:dyDescent="0.15">
      <c r="A1477" s="107">
        <f>TdC!C1479</f>
        <v>40918</v>
      </c>
      <c r="B1477" s="106">
        <f>TdC!D1479</f>
        <v>2012</v>
      </c>
      <c r="C1477" s="106">
        <f>TdC!E1479</f>
        <v>1</v>
      </c>
      <c r="D1477" s="106">
        <f>TdC!F1479</f>
        <v>9.1500000000000001E-5</v>
      </c>
      <c r="E1477" s="106" t="str">
        <f>TdC!G1479</f>
        <v>dolartoday</v>
      </c>
    </row>
    <row r="1478" spans="1:5" x14ac:dyDescent="0.15">
      <c r="A1478" s="107">
        <f>TdC!C1480</f>
        <v>40919</v>
      </c>
      <c r="B1478" s="106">
        <f>TdC!D1480</f>
        <v>2012</v>
      </c>
      <c r="C1478" s="106">
        <f>TdC!E1480</f>
        <v>1</v>
      </c>
      <c r="D1478" s="106">
        <f>TdC!F1480</f>
        <v>9.1099999999999992E-5</v>
      </c>
      <c r="E1478" s="106" t="str">
        <f>TdC!G1480</f>
        <v>dolartoday</v>
      </c>
    </row>
    <row r="1479" spans="1:5" x14ac:dyDescent="0.15">
      <c r="A1479" s="107">
        <f>TdC!C1481</f>
        <v>40920</v>
      </c>
      <c r="B1479" s="106">
        <f>TdC!D1481</f>
        <v>2012</v>
      </c>
      <c r="C1479" s="106">
        <f>TdC!E1481</f>
        <v>1</v>
      </c>
      <c r="D1479" s="106">
        <f>TdC!F1481</f>
        <v>8.9900000000000003E-5</v>
      </c>
      <c r="E1479" s="106" t="str">
        <f>TdC!G1481</f>
        <v>dolartoday</v>
      </c>
    </row>
    <row r="1480" spans="1:5" x14ac:dyDescent="0.15">
      <c r="A1480" s="107">
        <f>TdC!C1482</f>
        <v>40921</v>
      </c>
      <c r="B1480" s="106">
        <f>TdC!D1482</f>
        <v>2012</v>
      </c>
      <c r="C1480" s="106">
        <f>TdC!E1482</f>
        <v>1</v>
      </c>
      <c r="D1480" s="106">
        <f>TdC!F1482</f>
        <v>8.9800000000000001E-5</v>
      </c>
      <c r="E1480" s="106" t="str">
        <f>TdC!G1482</f>
        <v>dolartoday</v>
      </c>
    </row>
    <row r="1481" spans="1:5" x14ac:dyDescent="0.15">
      <c r="A1481" s="107">
        <f>TdC!C1483</f>
        <v>40922</v>
      </c>
      <c r="B1481" s="106">
        <f>TdC!D1483</f>
        <v>2012</v>
      </c>
      <c r="C1481" s="106">
        <f>TdC!E1483</f>
        <v>1</v>
      </c>
      <c r="D1481" s="106">
        <f>TdC!F1483</f>
        <v>8.9900000000000003E-5</v>
      </c>
      <c r="E1481" s="106" t="str">
        <f>TdC!G1483</f>
        <v>dolartoday</v>
      </c>
    </row>
    <row r="1482" spans="1:5" x14ac:dyDescent="0.15">
      <c r="A1482" s="107">
        <f>TdC!C1484</f>
        <v>40923</v>
      </c>
      <c r="B1482" s="106">
        <f>TdC!D1484</f>
        <v>2012</v>
      </c>
      <c r="C1482" s="106">
        <f>TdC!E1484</f>
        <v>1</v>
      </c>
      <c r="D1482" s="106">
        <f>TdC!F1484</f>
        <v>8.9800000000000001E-5</v>
      </c>
      <c r="E1482" s="106" t="str">
        <f>TdC!G1484</f>
        <v>dolartoday</v>
      </c>
    </row>
    <row r="1483" spans="1:5" x14ac:dyDescent="0.15">
      <c r="A1483" s="107">
        <f>TdC!C1485</f>
        <v>40924</v>
      </c>
      <c r="B1483" s="106">
        <f>TdC!D1485</f>
        <v>2012</v>
      </c>
      <c r="C1483" s="106">
        <f>TdC!E1485</f>
        <v>1</v>
      </c>
      <c r="D1483" s="106">
        <f>TdC!F1485</f>
        <v>8.9600000000000009E-5</v>
      </c>
      <c r="E1483" s="106" t="str">
        <f>TdC!G1485</f>
        <v>dolartoday</v>
      </c>
    </row>
    <row r="1484" spans="1:5" x14ac:dyDescent="0.15">
      <c r="A1484" s="107">
        <f>TdC!C1486</f>
        <v>40925</v>
      </c>
      <c r="B1484" s="106">
        <f>TdC!D1486</f>
        <v>2012</v>
      </c>
      <c r="C1484" s="106">
        <f>TdC!E1486</f>
        <v>1</v>
      </c>
      <c r="D1484" s="106">
        <f>TdC!F1486</f>
        <v>8.9700000000000012E-5</v>
      </c>
      <c r="E1484" s="106" t="str">
        <f>TdC!G1486</f>
        <v>dolartoday</v>
      </c>
    </row>
    <row r="1485" spans="1:5" x14ac:dyDescent="0.15">
      <c r="A1485" s="107">
        <f>TdC!C1487</f>
        <v>40926</v>
      </c>
      <c r="B1485" s="106">
        <f>TdC!D1487</f>
        <v>2012</v>
      </c>
      <c r="C1485" s="106">
        <f>TdC!E1487</f>
        <v>1</v>
      </c>
      <c r="D1485" s="106">
        <f>TdC!F1487</f>
        <v>8.81E-5</v>
      </c>
      <c r="E1485" s="106" t="str">
        <f>TdC!G1487</f>
        <v>dolartoday</v>
      </c>
    </row>
    <row r="1486" spans="1:5" x14ac:dyDescent="0.15">
      <c r="A1486" s="107">
        <f>TdC!C1488</f>
        <v>40927</v>
      </c>
      <c r="B1486" s="106">
        <f>TdC!D1488</f>
        <v>2012</v>
      </c>
      <c r="C1486" s="106">
        <f>TdC!E1488</f>
        <v>1</v>
      </c>
      <c r="D1486" s="106">
        <f>TdC!F1488</f>
        <v>8.8200000000000003E-5</v>
      </c>
      <c r="E1486" s="106" t="str">
        <f>TdC!G1488</f>
        <v>dolartoday</v>
      </c>
    </row>
    <row r="1487" spans="1:5" x14ac:dyDescent="0.15">
      <c r="A1487" s="107">
        <f>TdC!C1489</f>
        <v>40928</v>
      </c>
      <c r="B1487" s="106">
        <f>TdC!D1489</f>
        <v>2012</v>
      </c>
      <c r="C1487" s="106">
        <f>TdC!E1489</f>
        <v>1</v>
      </c>
      <c r="D1487" s="106">
        <f>TdC!F1489</f>
        <v>8.8200000000000003E-5</v>
      </c>
      <c r="E1487" s="106" t="str">
        <f>TdC!G1489</f>
        <v>dolartoday</v>
      </c>
    </row>
    <row r="1488" spans="1:5" x14ac:dyDescent="0.15">
      <c r="A1488" s="107">
        <f>TdC!C1490</f>
        <v>40929</v>
      </c>
      <c r="B1488" s="106">
        <f>TdC!D1490</f>
        <v>2012</v>
      </c>
      <c r="C1488" s="106">
        <f>TdC!E1490</f>
        <v>1</v>
      </c>
      <c r="D1488" s="106">
        <f>TdC!F1490</f>
        <v>8.8200000000000003E-5</v>
      </c>
      <c r="E1488" s="106" t="str">
        <f>TdC!G1490</f>
        <v>dolartoday</v>
      </c>
    </row>
    <row r="1489" spans="1:5" x14ac:dyDescent="0.15">
      <c r="A1489" s="107">
        <f>TdC!C1491</f>
        <v>40930</v>
      </c>
      <c r="B1489" s="106">
        <f>TdC!D1491</f>
        <v>2012</v>
      </c>
      <c r="C1489" s="106">
        <f>TdC!E1491</f>
        <v>1</v>
      </c>
      <c r="D1489" s="106">
        <f>TdC!F1491</f>
        <v>8.8200000000000003E-5</v>
      </c>
      <c r="E1489" s="106" t="str">
        <f>TdC!G1491</f>
        <v>dolartoday</v>
      </c>
    </row>
    <row r="1490" spans="1:5" x14ac:dyDescent="0.15">
      <c r="A1490" s="107">
        <f>TdC!C1492</f>
        <v>40931</v>
      </c>
      <c r="B1490" s="106">
        <f>TdC!D1492</f>
        <v>2012</v>
      </c>
      <c r="C1490" s="106">
        <f>TdC!E1492</f>
        <v>1</v>
      </c>
      <c r="D1490" s="106">
        <f>TdC!F1492</f>
        <v>8.6699999999999993E-5</v>
      </c>
      <c r="E1490" s="106" t="str">
        <f>TdC!G1492</f>
        <v>dolartoday</v>
      </c>
    </row>
    <row r="1491" spans="1:5" x14ac:dyDescent="0.15">
      <c r="A1491" s="107">
        <f>TdC!C1493</f>
        <v>40932</v>
      </c>
      <c r="B1491" s="106">
        <f>TdC!D1493</f>
        <v>2012</v>
      </c>
      <c r="C1491" s="106">
        <f>TdC!E1493</f>
        <v>1</v>
      </c>
      <c r="D1491" s="106">
        <f>TdC!F1493</f>
        <v>8.7200000000000005E-5</v>
      </c>
      <c r="E1491" s="106" t="str">
        <f>TdC!G1493</f>
        <v>dolartoday</v>
      </c>
    </row>
    <row r="1492" spans="1:5" x14ac:dyDescent="0.15">
      <c r="A1492" s="107">
        <f>TdC!C1494</f>
        <v>40933</v>
      </c>
      <c r="B1492" s="106">
        <f>TdC!D1494</f>
        <v>2012</v>
      </c>
      <c r="C1492" s="106">
        <f>TdC!E1494</f>
        <v>1</v>
      </c>
      <c r="D1492" s="106">
        <f>TdC!F1494</f>
        <v>8.7100000000000003E-5</v>
      </c>
      <c r="E1492" s="106" t="str">
        <f>TdC!G1494</f>
        <v>dolartoday</v>
      </c>
    </row>
    <row r="1493" spans="1:5" x14ac:dyDescent="0.15">
      <c r="A1493" s="107">
        <f>TdC!C1495</f>
        <v>40934</v>
      </c>
      <c r="B1493" s="106">
        <f>TdC!D1495</f>
        <v>2012</v>
      </c>
      <c r="C1493" s="106">
        <f>TdC!E1495</f>
        <v>1</v>
      </c>
      <c r="D1493" s="106">
        <f>TdC!F1495</f>
        <v>8.7100000000000003E-5</v>
      </c>
      <c r="E1493" s="106" t="str">
        <f>TdC!G1495</f>
        <v>dolartoday</v>
      </c>
    </row>
    <row r="1494" spans="1:5" x14ac:dyDescent="0.15">
      <c r="A1494" s="107">
        <f>TdC!C1496</f>
        <v>40935</v>
      </c>
      <c r="B1494" s="106">
        <f>TdC!D1496</f>
        <v>2012</v>
      </c>
      <c r="C1494" s="106">
        <f>TdC!E1496</f>
        <v>1</v>
      </c>
      <c r="D1494" s="106">
        <f>TdC!F1496</f>
        <v>8.6899999999999998E-5</v>
      </c>
      <c r="E1494" s="106" t="str">
        <f>TdC!G1496</f>
        <v>dolartoday</v>
      </c>
    </row>
    <row r="1495" spans="1:5" x14ac:dyDescent="0.15">
      <c r="A1495" s="107">
        <f>TdC!C1497</f>
        <v>40936</v>
      </c>
      <c r="B1495" s="106">
        <f>TdC!D1497</f>
        <v>2012</v>
      </c>
      <c r="C1495" s="106">
        <f>TdC!E1497</f>
        <v>1</v>
      </c>
      <c r="D1495" s="106">
        <f>TdC!F1497</f>
        <v>8.6899999999999998E-5</v>
      </c>
      <c r="E1495" s="106" t="str">
        <f>TdC!G1497</f>
        <v>dolartoday</v>
      </c>
    </row>
    <row r="1496" spans="1:5" x14ac:dyDescent="0.15">
      <c r="A1496" s="107">
        <f>TdC!C1498</f>
        <v>40937</v>
      </c>
      <c r="B1496" s="106">
        <f>TdC!D1498</f>
        <v>2012</v>
      </c>
      <c r="C1496" s="106">
        <f>TdC!E1498</f>
        <v>1</v>
      </c>
      <c r="D1496" s="106">
        <f>TdC!F1498</f>
        <v>8.6799999999999996E-5</v>
      </c>
      <c r="E1496" s="106" t="str">
        <f>TdC!G1498</f>
        <v>dolartoday</v>
      </c>
    </row>
    <row r="1497" spans="1:5" x14ac:dyDescent="0.15">
      <c r="A1497" s="107">
        <f>TdC!C1499</f>
        <v>40938</v>
      </c>
      <c r="B1497" s="106">
        <f>TdC!D1499</f>
        <v>2012</v>
      </c>
      <c r="C1497" s="106">
        <f>TdC!E1499</f>
        <v>1</v>
      </c>
      <c r="D1497" s="106">
        <f>TdC!F1499</f>
        <v>8.769999999999999E-5</v>
      </c>
      <c r="E1497" s="106" t="str">
        <f>TdC!G1499</f>
        <v>dolartoday</v>
      </c>
    </row>
    <row r="1498" spans="1:5" x14ac:dyDescent="0.15">
      <c r="A1498" s="107">
        <f>TdC!C1500</f>
        <v>40939</v>
      </c>
      <c r="B1498" s="106">
        <f>TdC!D1500</f>
        <v>2012</v>
      </c>
      <c r="C1498" s="106">
        <f>TdC!E1500</f>
        <v>1</v>
      </c>
      <c r="D1498" s="106">
        <f>TdC!F1500</f>
        <v>8.769999999999999E-5</v>
      </c>
      <c r="E1498" s="106" t="str">
        <f>TdC!G1500</f>
        <v>dolartoday</v>
      </c>
    </row>
    <row r="1499" spans="1:5" x14ac:dyDescent="0.15">
      <c r="A1499" s="107">
        <f>TdC!C1501</f>
        <v>40940</v>
      </c>
      <c r="B1499" s="106">
        <f>TdC!D1501</f>
        <v>2012</v>
      </c>
      <c r="C1499" s="106">
        <f>TdC!E1501</f>
        <v>2</v>
      </c>
      <c r="D1499" s="106">
        <f>TdC!F1501</f>
        <v>8.6799999999999996E-5</v>
      </c>
      <c r="E1499" s="106" t="str">
        <f>TdC!G1501</f>
        <v>dolartoday</v>
      </c>
    </row>
    <row r="1500" spans="1:5" x14ac:dyDescent="0.15">
      <c r="A1500" s="107">
        <f>TdC!C1502</f>
        <v>40941</v>
      </c>
      <c r="B1500" s="106">
        <f>TdC!D1502</f>
        <v>2012</v>
      </c>
      <c r="C1500" s="106">
        <f>TdC!E1502</f>
        <v>2</v>
      </c>
      <c r="D1500" s="106">
        <f>TdC!F1502</f>
        <v>8.6799999999999996E-5</v>
      </c>
      <c r="E1500" s="106" t="str">
        <f>TdC!G1502</f>
        <v>dolartoday</v>
      </c>
    </row>
    <row r="1501" spans="1:5" x14ac:dyDescent="0.15">
      <c r="A1501" s="107">
        <f>TdC!C1503</f>
        <v>40942</v>
      </c>
      <c r="B1501" s="106">
        <f>TdC!D1503</f>
        <v>2012</v>
      </c>
      <c r="C1501" s="106">
        <f>TdC!E1503</f>
        <v>2</v>
      </c>
      <c r="D1501" s="106">
        <f>TdC!F1503</f>
        <v>8.6799999999999996E-5</v>
      </c>
      <c r="E1501" s="106" t="str">
        <f>TdC!G1503</f>
        <v>dolartoday</v>
      </c>
    </row>
    <row r="1502" spans="1:5" x14ac:dyDescent="0.15">
      <c r="A1502" s="107">
        <f>TdC!C1504</f>
        <v>40943</v>
      </c>
      <c r="B1502" s="106">
        <f>TdC!D1504</f>
        <v>2012</v>
      </c>
      <c r="C1502" s="106">
        <f>TdC!E1504</f>
        <v>2</v>
      </c>
      <c r="D1502" s="106">
        <f>TdC!F1504</f>
        <v>8.6799999999999996E-5</v>
      </c>
      <c r="E1502" s="106" t="str">
        <f>TdC!G1504</f>
        <v>dolartoday</v>
      </c>
    </row>
    <row r="1503" spans="1:5" x14ac:dyDescent="0.15">
      <c r="A1503" s="107">
        <f>TdC!C1505</f>
        <v>40944</v>
      </c>
      <c r="B1503" s="106">
        <f>TdC!D1505</f>
        <v>2012</v>
      </c>
      <c r="C1503" s="106">
        <f>TdC!E1505</f>
        <v>2</v>
      </c>
      <c r="D1503" s="106">
        <f>TdC!F1505</f>
        <v>8.6500000000000002E-5</v>
      </c>
      <c r="E1503" s="106" t="str">
        <f>TdC!G1505</f>
        <v>dolartoday</v>
      </c>
    </row>
    <row r="1504" spans="1:5" x14ac:dyDescent="0.15">
      <c r="A1504" s="107">
        <f>TdC!C1506</f>
        <v>40945</v>
      </c>
      <c r="B1504" s="106">
        <f>TdC!D1506</f>
        <v>2012</v>
      </c>
      <c r="C1504" s="106">
        <f>TdC!E1506</f>
        <v>2</v>
      </c>
      <c r="D1504" s="106">
        <f>TdC!F1506</f>
        <v>8.6500000000000002E-5</v>
      </c>
      <c r="E1504" s="106" t="str">
        <f>TdC!G1506</f>
        <v>dolartoday</v>
      </c>
    </row>
    <row r="1505" spans="1:5" x14ac:dyDescent="0.15">
      <c r="A1505" s="107">
        <f>TdC!C1507</f>
        <v>40946</v>
      </c>
      <c r="B1505" s="106">
        <f>TdC!D1507</f>
        <v>2012</v>
      </c>
      <c r="C1505" s="106">
        <f>TdC!E1507</f>
        <v>2</v>
      </c>
      <c r="D1505" s="106">
        <f>TdC!F1507</f>
        <v>8.6099999999999992E-5</v>
      </c>
      <c r="E1505" s="106" t="str">
        <f>TdC!G1507</f>
        <v>dolartoday</v>
      </c>
    </row>
    <row r="1506" spans="1:5" x14ac:dyDescent="0.15">
      <c r="A1506" s="107">
        <f>TdC!C1508</f>
        <v>40947</v>
      </c>
      <c r="B1506" s="106">
        <f>TdC!D1508</f>
        <v>2012</v>
      </c>
      <c r="C1506" s="106">
        <f>TdC!E1508</f>
        <v>2</v>
      </c>
      <c r="D1506" s="106">
        <f>TdC!F1508</f>
        <v>8.5900000000000001E-5</v>
      </c>
      <c r="E1506" s="106" t="str">
        <f>TdC!G1508</f>
        <v>dolartoday</v>
      </c>
    </row>
    <row r="1507" spans="1:5" x14ac:dyDescent="0.15">
      <c r="A1507" s="107">
        <f>TdC!C1509</f>
        <v>40948</v>
      </c>
      <c r="B1507" s="106">
        <f>TdC!D1509</f>
        <v>2012</v>
      </c>
      <c r="C1507" s="106">
        <f>TdC!E1509</f>
        <v>2</v>
      </c>
      <c r="D1507" s="106">
        <f>TdC!F1509</f>
        <v>8.5799999999999998E-5</v>
      </c>
      <c r="E1507" s="106" t="str">
        <f>TdC!G1509</f>
        <v>dolartoday</v>
      </c>
    </row>
    <row r="1508" spans="1:5" x14ac:dyDescent="0.15">
      <c r="A1508" s="107">
        <f>TdC!C1510</f>
        <v>40949</v>
      </c>
      <c r="B1508" s="106">
        <f>TdC!D1510</f>
        <v>2012</v>
      </c>
      <c r="C1508" s="106">
        <f>TdC!E1510</f>
        <v>2</v>
      </c>
      <c r="D1508" s="106">
        <f>TdC!F1510</f>
        <v>8.6300000000000011E-5</v>
      </c>
      <c r="E1508" s="106" t="str">
        <f>TdC!G1510</f>
        <v>dolartoday</v>
      </c>
    </row>
    <row r="1509" spans="1:5" x14ac:dyDescent="0.15">
      <c r="A1509" s="107">
        <f>TdC!C1511</f>
        <v>40950</v>
      </c>
      <c r="B1509" s="106">
        <f>TdC!D1511</f>
        <v>2012</v>
      </c>
      <c r="C1509" s="106">
        <f>TdC!E1511</f>
        <v>2</v>
      </c>
      <c r="D1509" s="106">
        <f>TdC!F1511</f>
        <v>8.6300000000000011E-5</v>
      </c>
      <c r="E1509" s="106" t="str">
        <f>TdC!G1511</f>
        <v>dolartoday</v>
      </c>
    </row>
    <row r="1510" spans="1:5" x14ac:dyDescent="0.15">
      <c r="A1510" s="107">
        <f>TdC!C1512</f>
        <v>40951</v>
      </c>
      <c r="B1510" s="106">
        <f>TdC!D1512</f>
        <v>2012</v>
      </c>
      <c r="C1510" s="106">
        <f>TdC!E1512</f>
        <v>2</v>
      </c>
      <c r="D1510" s="106">
        <f>TdC!F1512</f>
        <v>8.6300000000000011E-5</v>
      </c>
      <c r="E1510" s="106" t="str">
        <f>TdC!G1512</f>
        <v>dolartoday</v>
      </c>
    </row>
    <row r="1511" spans="1:5" x14ac:dyDescent="0.15">
      <c r="A1511" s="107">
        <f>TdC!C1513</f>
        <v>40952</v>
      </c>
      <c r="B1511" s="106">
        <f>TdC!D1513</f>
        <v>2012</v>
      </c>
      <c r="C1511" s="106">
        <f>TdC!E1513</f>
        <v>2</v>
      </c>
      <c r="D1511" s="106">
        <f>TdC!F1513</f>
        <v>9.0199999999999997E-5</v>
      </c>
      <c r="E1511" s="106" t="str">
        <f>TdC!G1513</f>
        <v>dolartoday</v>
      </c>
    </row>
    <row r="1512" spans="1:5" x14ac:dyDescent="0.15">
      <c r="A1512" s="107">
        <f>TdC!C1514</f>
        <v>40953</v>
      </c>
      <c r="B1512" s="106">
        <f>TdC!D1514</f>
        <v>2012</v>
      </c>
      <c r="C1512" s="106">
        <f>TdC!E1514</f>
        <v>2</v>
      </c>
      <c r="D1512" s="106">
        <f>TdC!F1514</f>
        <v>9.0199999999999997E-5</v>
      </c>
      <c r="E1512" s="106" t="str">
        <f>TdC!G1514</f>
        <v>dolartoday</v>
      </c>
    </row>
    <row r="1513" spans="1:5" x14ac:dyDescent="0.15">
      <c r="A1513" s="107">
        <f>TdC!C1515</f>
        <v>40954</v>
      </c>
      <c r="B1513" s="106">
        <f>TdC!D1515</f>
        <v>2012</v>
      </c>
      <c r="C1513" s="106">
        <f>TdC!E1515</f>
        <v>2</v>
      </c>
      <c r="D1513" s="106">
        <f>TdC!F1515</f>
        <v>8.92E-5</v>
      </c>
      <c r="E1513" s="106" t="str">
        <f>TdC!G1515</f>
        <v>dolartoday</v>
      </c>
    </row>
    <row r="1514" spans="1:5" x14ac:dyDescent="0.15">
      <c r="A1514" s="107">
        <f>TdC!C1516</f>
        <v>40955</v>
      </c>
      <c r="B1514" s="106">
        <f>TdC!D1516</f>
        <v>2012</v>
      </c>
      <c r="C1514" s="106">
        <f>TdC!E1516</f>
        <v>2</v>
      </c>
      <c r="D1514" s="106">
        <f>TdC!F1516</f>
        <v>8.81E-5</v>
      </c>
      <c r="E1514" s="106" t="str">
        <f>TdC!G1516</f>
        <v>dolartoday</v>
      </c>
    </row>
    <row r="1515" spans="1:5" x14ac:dyDescent="0.15">
      <c r="A1515" s="107">
        <f>TdC!C1517</f>
        <v>40956</v>
      </c>
      <c r="B1515" s="106">
        <f>TdC!D1517</f>
        <v>2012</v>
      </c>
      <c r="C1515" s="106">
        <f>TdC!E1517</f>
        <v>2</v>
      </c>
      <c r="D1515" s="106">
        <f>TdC!F1517</f>
        <v>8.81E-5</v>
      </c>
      <c r="E1515" s="106" t="str">
        <f>TdC!G1517</f>
        <v>dolartoday</v>
      </c>
    </row>
    <row r="1516" spans="1:5" x14ac:dyDescent="0.15">
      <c r="A1516" s="107">
        <f>TdC!C1518</f>
        <v>40957</v>
      </c>
      <c r="B1516" s="106">
        <f>TdC!D1518</f>
        <v>2012</v>
      </c>
      <c r="C1516" s="106">
        <f>TdC!E1518</f>
        <v>2</v>
      </c>
      <c r="D1516" s="106">
        <f>TdC!F1518</f>
        <v>8.81E-5</v>
      </c>
      <c r="E1516" s="106" t="str">
        <f>TdC!G1518</f>
        <v>dolartoday</v>
      </c>
    </row>
    <row r="1517" spans="1:5" x14ac:dyDescent="0.15">
      <c r="A1517" s="107">
        <f>TdC!C1519</f>
        <v>40958</v>
      </c>
      <c r="B1517" s="106">
        <f>TdC!D1519</f>
        <v>2012</v>
      </c>
      <c r="C1517" s="106">
        <f>TdC!E1519</f>
        <v>2</v>
      </c>
      <c r="D1517" s="106">
        <f>TdC!F1519</f>
        <v>8.9399999999999991E-5</v>
      </c>
      <c r="E1517" s="106" t="str">
        <f>TdC!G1519</f>
        <v>dolartoday</v>
      </c>
    </row>
    <row r="1518" spans="1:5" x14ac:dyDescent="0.15">
      <c r="A1518" s="107">
        <f>TdC!C1520</f>
        <v>40959</v>
      </c>
      <c r="B1518" s="106">
        <f>TdC!D1520</f>
        <v>2012</v>
      </c>
      <c r="C1518" s="106">
        <f>TdC!E1520</f>
        <v>2</v>
      </c>
      <c r="D1518" s="106">
        <f>TdC!F1520</f>
        <v>8.9700000000000012E-5</v>
      </c>
      <c r="E1518" s="106" t="str">
        <f>TdC!G1520</f>
        <v>dolartoday</v>
      </c>
    </row>
    <row r="1519" spans="1:5" x14ac:dyDescent="0.15">
      <c r="A1519" s="107">
        <f>TdC!C1521</f>
        <v>40960</v>
      </c>
      <c r="B1519" s="106">
        <f>TdC!D1521</f>
        <v>2012</v>
      </c>
      <c r="C1519" s="106">
        <f>TdC!E1521</f>
        <v>2</v>
      </c>
      <c r="D1519" s="106">
        <f>TdC!F1521</f>
        <v>8.92E-5</v>
      </c>
      <c r="E1519" s="106" t="str">
        <f>TdC!G1521</f>
        <v>dolartoday</v>
      </c>
    </row>
    <row r="1520" spans="1:5" x14ac:dyDescent="0.15">
      <c r="A1520" s="107">
        <f>TdC!C1522</f>
        <v>40961</v>
      </c>
      <c r="B1520" s="106">
        <f>TdC!D1522</f>
        <v>2012</v>
      </c>
      <c r="C1520" s="106">
        <f>TdC!E1522</f>
        <v>2</v>
      </c>
      <c r="D1520" s="106">
        <f>TdC!F1522</f>
        <v>9.0099999999999995E-5</v>
      </c>
      <c r="E1520" s="106" t="str">
        <f>TdC!G1522</f>
        <v>dolartoday</v>
      </c>
    </row>
    <row r="1521" spans="1:5" x14ac:dyDescent="0.15">
      <c r="A1521" s="107">
        <f>TdC!C1523</f>
        <v>40962</v>
      </c>
      <c r="B1521" s="106">
        <f>TdC!D1523</f>
        <v>2012</v>
      </c>
      <c r="C1521" s="106">
        <f>TdC!E1523</f>
        <v>2</v>
      </c>
      <c r="D1521" s="106">
        <f>TdC!F1523</f>
        <v>8.9700000000000012E-5</v>
      </c>
      <c r="E1521" s="106" t="str">
        <f>TdC!G1523</f>
        <v>dolartoday</v>
      </c>
    </row>
    <row r="1522" spans="1:5" x14ac:dyDescent="0.15">
      <c r="A1522" s="107">
        <f>TdC!C1524</f>
        <v>40963</v>
      </c>
      <c r="B1522" s="106">
        <f>TdC!D1524</f>
        <v>2012</v>
      </c>
      <c r="C1522" s="106">
        <f>TdC!E1524</f>
        <v>2</v>
      </c>
      <c r="D1522" s="106">
        <f>TdC!F1524</f>
        <v>8.9700000000000012E-5</v>
      </c>
      <c r="E1522" s="106" t="str">
        <f>TdC!G1524</f>
        <v>dolartoday</v>
      </c>
    </row>
    <row r="1523" spans="1:5" x14ac:dyDescent="0.15">
      <c r="A1523" s="107">
        <f>TdC!C1525</f>
        <v>40965</v>
      </c>
      <c r="B1523" s="106">
        <f>TdC!D1525</f>
        <v>2012</v>
      </c>
      <c r="C1523" s="106">
        <f>TdC!E1525</f>
        <v>2</v>
      </c>
      <c r="D1523" s="106">
        <f>TdC!F1525</f>
        <v>8.9800000000000001E-5</v>
      </c>
      <c r="E1523" s="106" t="str">
        <f>TdC!G1525</f>
        <v>dolartoday</v>
      </c>
    </row>
    <row r="1524" spans="1:5" x14ac:dyDescent="0.15">
      <c r="A1524" s="107">
        <f>TdC!C1526</f>
        <v>40966</v>
      </c>
      <c r="B1524" s="106">
        <f>TdC!D1526</f>
        <v>2012</v>
      </c>
      <c r="C1524" s="106">
        <f>TdC!E1526</f>
        <v>2</v>
      </c>
      <c r="D1524" s="106">
        <f>TdC!F1526</f>
        <v>8.9600000000000009E-5</v>
      </c>
      <c r="E1524" s="106" t="str">
        <f>TdC!G1526</f>
        <v>dolartoday</v>
      </c>
    </row>
    <row r="1525" spans="1:5" x14ac:dyDescent="0.15">
      <c r="A1525" s="107">
        <f>TdC!C1527</f>
        <v>40967</v>
      </c>
      <c r="B1525" s="106">
        <f>TdC!D1527</f>
        <v>2012</v>
      </c>
      <c r="C1525" s="106">
        <f>TdC!E1527</f>
        <v>2</v>
      </c>
      <c r="D1525" s="106">
        <f>TdC!F1527</f>
        <v>8.9499999999999994E-5</v>
      </c>
      <c r="E1525" s="106" t="str">
        <f>TdC!G1527</f>
        <v>dolartoday</v>
      </c>
    </row>
    <row r="1526" spans="1:5" x14ac:dyDescent="0.15">
      <c r="A1526" s="107">
        <f>TdC!C1528</f>
        <v>40968</v>
      </c>
      <c r="B1526" s="106">
        <f>TdC!D1528</f>
        <v>2012</v>
      </c>
      <c r="C1526" s="106">
        <f>TdC!E1528</f>
        <v>2</v>
      </c>
      <c r="D1526" s="106">
        <f>TdC!F1528</f>
        <v>8.9099999999999997E-5</v>
      </c>
      <c r="E1526" s="106" t="str">
        <f>TdC!G1528</f>
        <v>dolartoday</v>
      </c>
    </row>
    <row r="1527" spans="1:5" x14ac:dyDescent="0.15">
      <c r="A1527" s="107">
        <f>TdC!C1529</f>
        <v>40969</v>
      </c>
      <c r="B1527" s="106">
        <f>TdC!D1529</f>
        <v>2012</v>
      </c>
      <c r="C1527" s="106">
        <f>TdC!E1529</f>
        <v>3</v>
      </c>
      <c r="D1527" s="106">
        <f>TdC!F1529</f>
        <v>8.9399999999999991E-5</v>
      </c>
      <c r="E1527" s="106" t="str">
        <f>TdC!G1529</f>
        <v>dolartoday</v>
      </c>
    </row>
    <row r="1528" spans="1:5" x14ac:dyDescent="0.15">
      <c r="A1528" s="107">
        <f>TdC!C1530</f>
        <v>40970</v>
      </c>
      <c r="B1528" s="106">
        <f>TdC!D1530</f>
        <v>2012</v>
      </c>
      <c r="C1528" s="106">
        <f>TdC!E1530</f>
        <v>3</v>
      </c>
      <c r="D1528" s="106">
        <f>TdC!F1530</f>
        <v>8.9399999999999991E-5</v>
      </c>
      <c r="E1528" s="106" t="str">
        <f>TdC!G1530</f>
        <v>dolartoday</v>
      </c>
    </row>
    <row r="1529" spans="1:5" x14ac:dyDescent="0.15">
      <c r="A1529" s="107">
        <f>TdC!C1531</f>
        <v>40971</v>
      </c>
      <c r="B1529" s="106">
        <f>TdC!D1531</f>
        <v>2012</v>
      </c>
      <c r="C1529" s="106">
        <f>TdC!E1531</f>
        <v>3</v>
      </c>
      <c r="D1529" s="106">
        <f>TdC!F1531</f>
        <v>8.9399999999999991E-5</v>
      </c>
      <c r="E1529" s="106" t="str">
        <f>TdC!G1531</f>
        <v>dolartoday</v>
      </c>
    </row>
    <row r="1530" spans="1:5" x14ac:dyDescent="0.15">
      <c r="A1530" s="107">
        <f>TdC!C1532</f>
        <v>40972</v>
      </c>
      <c r="B1530" s="106">
        <f>TdC!D1532</f>
        <v>2012</v>
      </c>
      <c r="C1530" s="106">
        <f>TdC!E1532</f>
        <v>3</v>
      </c>
      <c r="D1530" s="106">
        <f>TdC!F1532</f>
        <v>8.9600000000000009E-5</v>
      </c>
      <c r="E1530" s="106" t="str">
        <f>TdC!G1532</f>
        <v>dolartoday</v>
      </c>
    </row>
    <row r="1531" spans="1:5" x14ac:dyDescent="0.15">
      <c r="A1531" s="107">
        <f>TdC!C1533</f>
        <v>40973</v>
      </c>
      <c r="B1531" s="106">
        <f>TdC!D1533</f>
        <v>2012</v>
      </c>
      <c r="C1531" s="106">
        <f>TdC!E1533</f>
        <v>3</v>
      </c>
      <c r="D1531" s="106">
        <f>TdC!F1533</f>
        <v>9.3399999999999993E-5</v>
      </c>
      <c r="E1531" s="106" t="str">
        <f>TdC!G1533</f>
        <v>dolartoday</v>
      </c>
    </row>
    <row r="1532" spans="1:5" x14ac:dyDescent="0.15">
      <c r="A1532" s="107">
        <f>TdC!C1534</f>
        <v>40974</v>
      </c>
      <c r="B1532" s="106">
        <f>TdC!D1534</f>
        <v>2012</v>
      </c>
      <c r="C1532" s="106">
        <f>TdC!E1534</f>
        <v>3</v>
      </c>
      <c r="D1532" s="106">
        <f>TdC!F1534</f>
        <v>9.3599999999999998E-5</v>
      </c>
      <c r="E1532" s="106" t="str">
        <f>TdC!G1534</f>
        <v>dolartoday</v>
      </c>
    </row>
    <row r="1533" spans="1:5" x14ac:dyDescent="0.15">
      <c r="A1533" s="107">
        <f>TdC!C1535</f>
        <v>40975</v>
      </c>
      <c r="B1533" s="106">
        <f>TdC!D1535</f>
        <v>2012</v>
      </c>
      <c r="C1533" s="106">
        <f>TdC!E1535</f>
        <v>3</v>
      </c>
      <c r="D1533" s="106">
        <f>TdC!F1535</f>
        <v>9.5799999999999998E-5</v>
      </c>
      <c r="E1533" s="106" t="str">
        <f>TdC!G1535</f>
        <v>dolartoday</v>
      </c>
    </row>
    <row r="1534" spans="1:5" x14ac:dyDescent="0.15">
      <c r="A1534" s="107">
        <f>TdC!C1536</f>
        <v>40976</v>
      </c>
      <c r="B1534" s="106">
        <f>TdC!D1536</f>
        <v>2012</v>
      </c>
      <c r="C1534" s="106">
        <f>TdC!E1536</f>
        <v>3</v>
      </c>
      <c r="D1534" s="106">
        <f>TdC!F1536</f>
        <v>9.5799999999999998E-5</v>
      </c>
      <c r="E1534" s="106" t="str">
        <f>TdC!G1536</f>
        <v>dolartoday</v>
      </c>
    </row>
    <row r="1535" spans="1:5" x14ac:dyDescent="0.15">
      <c r="A1535" s="107">
        <f>TdC!C1537</f>
        <v>40978</v>
      </c>
      <c r="B1535" s="106">
        <f>TdC!D1537</f>
        <v>2012</v>
      </c>
      <c r="C1535" s="106">
        <f>TdC!E1537</f>
        <v>3</v>
      </c>
      <c r="D1535" s="106">
        <f>TdC!F1537</f>
        <v>9.5799999999999998E-5</v>
      </c>
      <c r="E1535" s="106" t="str">
        <f>TdC!G1537</f>
        <v>dolartoday</v>
      </c>
    </row>
    <row r="1536" spans="1:5" x14ac:dyDescent="0.15">
      <c r="A1536" s="107">
        <f>TdC!C1538</f>
        <v>40979</v>
      </c>
      <c r="B1536" s="106">
        <f>TdC!D1538</f>
        <v>2012</v>
      </c>
      <c r="C1536" s="106">
        <f>TdC!E1538</f>
        <v>3</v>
      </c>
      <c r="D1536" s="106">
        <f>TdC!F1538</f>
        <v>9.5799999999999998E-5</v>
      </c>
      <c r="E1536" s="106" t="str">
        <f>TdC!G1538</f>
        <v>dolartoday</v>
      </c>
    </row>
    <row r="1537" spans="1:5" x14ac:dyDescent="0.15">
      <c r="A1537" s="107">
        <f>TdC!C1539</f>
        <v>40980</v>
      </c>
      <c r="B1537" s="106">
        <f>TdC!D1539</f>
        <v>2012</v>
      </c>
      <c r="C1537" s="106">
        <f>TdC!E1539</f>
        <v>3</v>
      </c>
      <c r="D1537" s="106">
        <f>TdC!F1539</f>
        <v>9.5600000000000006E-5</v>
      </c>
      <c r="E1537" s="106" t="str">
        <f>TdC!G1539</f>
        <v>dolartoday</v>
      </c>
    </row>
    <row r="1538" spans="1:5" x14ac:dyDescent="0.15">
      <c r="A1538" s="107">
        <f>TdC!C1540</f>
        <v>40982</v>
      </c>
      <c r="B1538" s="106">
        <f>TdC!D1540</f>
        <v>2012</v>
      </c>
      <c r="C1538" s="106">
        <f>TdC!E1540</f>
        <v>3</v>
      </c>
      <c r="D1538" s="106">
        <f>TdC!F1540</f>
        <v>9.4700000000000011E-5</v>
      </c>
      <c r="E1538" s="106" t="str">
        <f>TdC!G1540</f>
        <v>dolartoday</v>
      </c>
    </row>
    <row r="1539" spans="1:5" x14ac:dyDescent="0.15">
      <c r="A1539" s="107">
        <f>TdC!C1541</f>
        <v>40983</v>
      </c>
      <c r="B1539" s="106">
        <f>TdC!D1541</f>
        <v>2012</v>
      </c>
      <c r="C1539" s="106">
        <f>TdC!E1541</f>
        <v>3</v>
      </c>
      <c r="D1539" s="106">
        <f>TdC!F1541</f>
        <v>9.630000000000001E-5</v>
      </c>
      <c r="E1539" s="106" t="str">
        <f>TdC!G1541</f>
        <v>dolartoday</v>
      </c>
    </row>
    <row r="1540" spans="1:5" x14ac:dyDescent="0.15">
      <c r="A1540" s="107">
        <f>TdC!C1542</f>
        <v>40984</v>
      </c>
      <c r="B1540" s="106">
        <f>TdC!D1542</f>
        <v>2012</v>
      </c>
      <c r="C1540" s="106">
        <f>TdC!E1542</f>
        <v>3</v>
      </c>
      <c r="D1540" s="106">
        <f>TdC!F1542</f>
        <v>9.630000000000001E-5</v>
      </c>
      <c r="E1540" s="106" t="str">
        <f>TdC!G1542</f>
        <v>dolartoday</v>
      </c>
    </row>
    <row r="1541" spans="1:5" x14ac:dyDescent="0.15">
      <c r="A1541" s="107">
        <f>TdC!C1543</f>
        <v>40985</v>
      </c>
      <c r="B1541" s="106">
        <f>TdC!D1543</f>
        <v>2012</v>
      </c>
      <c r="C1541" s="106">
        <f>TdC!E1543</f>
        <v>3</v>
      </c>
      <c r="D1541" s="106">
        <f>TdC!F1543</f>
        <v>9.630000000000001E-5</v>
      </c>
      <c r="E1541" s="106" t="str">
        <f>TdC!G1543</f>
        <v>dolartoday</v>
      </c>
    </row>
    <row r="1542" spans="1:5" x14ac:dyDescent="0.15">
      <c r="A1542" s="107">
        <f>TdC!C1544</f>
        <v>40986</v>
      </c>
      <c r="B1542" s="106">
        <f>TdC!D1544</f>
        <v>2012</v>
      </c>
      <c r="C1542" s="106">
        <f>TdC!E1544</f>
        <v>3</v>
      </c>
      <c r="D1542" s="106">
        <f>TdC!F1544</f>
        <v>9.5099999999999994E-5</v>
      </c>
      <c r="E1542" s="106" t="str">
        <f>TdC!G1544</f>
        <v>dolartoday</v>
      </c>
    </row>
    <row r="1543" spans="1:5" x14ac:dyDescent="0.15">
      <c r="A1543" s="107">
        <f>TdC!C1545</f>
        <v>40987</v>
      </c>
      <c r="B1543" s="106">
        <f>TdC!D1545</f>
        <v>2012</v>
      </c>
      <c r="C1543" s="106">
        <f>TdC!E1545</f>
        <v>3</v>
      </c>
      <c r="D1543" s="106">
        <f>TdC!F1545</f>
        <v>9.5199999999999997E-5</v>
      </c>
      <c r="E1543" s="106" t="str">
        <f>TdC!G1545</f>
        <v>dolartoday</v>
      </c>
    </row>
    <row r="1544" spans="1:5" x14ac:dyDescent="0.15">
      <c r="A1544" s="107">
        <f>TdC!C1546</f>
        <v>40988</v>
      </c>
      <c r="B1544" s="106">
        <f>TdC!D1546</f>
        <v>2012</v>
      </c>
      <c r="C1544" s="106">
        <f>TdC!E1546</f>
        <v>3</v>
      </c>
      <c r="D1544" s="106">
        <f>TdC!F1546</f>
        <v>9.3499999999999996E-5</v>
      </c>
      <c r="E1544" s="106" t="str">
        <f>TdC!G1546</f>
        <v>dolartoday</v>
      </c>
    </row>
    <row r="1545" spans="1:5" x14ac:dyDescent="0.15">
      <c r="A1545" s="107">
        <f>TdC!C1547</f>
        <v>40989</v>
      </c>
      <c r="B1545" s="106">
        <f>TdC!D1547</f>
        <v>2012</v>
      </c>
      <c r="C1545" s="106">
        <f>TdC!E1547</f>
        <v>3</v>
      </c>
      <c r="D1545" s="106">
        <f>TdC!F1547</f>
        <v>9.3399999999999993E-5</v>
      </c>
      <c r="E1545" s="106" t="str">
        <f>TdC!G1547</f>
        <v>dolartoday</v>
      </c>
    </row>
    <row r="1546" spans="1:5" x14ac:dyDescent="0.15">
      <c r="A1546" s="107">
        <f>TdC!C1548</f>
        <v>40990</v>
      </c>
      <c r="B1546" s="106">
        <f>TdC!D1548</f>
        <v>2012</v>
      </c>
      <c r="C1546" s="106">
        <f>TdC!E1548</f>
        <v>3</v>
      </c>
      <c r="D1546" s="106">
        <f>TdC!F1548</f>
        <v>9.3399999999999993E-5</v>
      </c>
      <c r="E1546" s="106" t="str">
        <f>TdC!G1548</f>
        <v>dolartoday</v>
      </c>
    </row>
    <row r="1547" spans="1:5" x14ac:dyDescent="0.15">
      <c r="A1547" s="107">
        <f>TdC!C1549</f>
        <v>40991</v>
      </c>
      <c r="B1547" s="106">
        <f>TdC!D1549</f>
        <v>2012</v>
      </c>
      <c r="C1547" s="106">
        <f>TdC!E1549</f>
        <v>3</v>
      </c>
      <c r="D1547" s="106">
        <f>TdC!F1549</f>
        <v>9.3399999999999993E-5</v>
      </c>
      <c r="E1547" s="106" t="str">
        <f>TdC!G1549</f>
        <v>dolartoday</v>
      </c>
    </row>
    <row r="1548" spans="1:5" x14ac:dyDescent="0.15">
      <c r="A1548" s="107">
        <f>TdC!C1550</f>
        <v>40992</v>
      </c>
      <c r="B1548" s="106">
        <f>TdC!D1550</f>
        <v>2012</v>
      </c>
      <c r="C1548" s="106">
        <f>TdC!E1550</f>
        <v>3</v>
      </c>
      <c r="D1548" s="106">
        <f>TdC!F1550</f>
        <v>9.3399999999999993E-5</v>
      </c>
      <c r="E1548" s="106" t="str">
        <f>TdC!G1550</f>
        <v>dolartoday</v>
      </c>
    </row>
    <row r="1549" spans="1:5" x14ac:dyDescent="0.15">
      <c r="A1549" s="107">
        <f>TdC!C1551</f>
        <v>40993</v>
      </c>
      <c r="B1549" s="106">
        <f>TdC!D1551</f>
        <v>2012</v>
      </c>
      <c r="C1549" s="106">
        <f>TdC!E1551</f>
        <v>3</v>
      </c>
      <c r="D1549" s="106">
        <f>TdC!F1551</f>
        <v>9.3200000000000002E-5</v>
      </c>
      <c r="E1549" s="106" t="str">
        <f>TdC!G1551</f>
        <v>dolartoday</v>
      </c>
    </row>
    <row r="1550" spans="1:5" x14ac:dyDescent="0.15">
      <c r="A1550" s="107">
        <f>TdC!C1552</f>
        <v>40994</v>
      </c>
      <c r="B1550" s="106">
        <f>TdC!D1552</f>
        <v>2012</v>
      </c>
      <c r="C1550" s="106">
        <f>TdC!E1552</f>
        <v>3</v>
      </c>
      <c r="D1550" s="106">
        <f>TdC!F1552</f>
        <v>9.31E-5</v>
      </c>
      <c r="E1550" s="106" t="str">
        <f>TdC!G1552</f>
        <v>dolartoday</v>
      </c>
    </row>
    <row r="1551" spans="1:5" x14ac:dyDescent="0.15">
      <c r="A1551" s="107">
        <f>TdC!C1553</f>
        <v>40995</v>
      </c>
      <c r="B1551" s="106">
        <f>TdC!D1553</f>
        <v>2012</v>
      </c>
      <c r="C1551" s="106">
        <f>TdC!E1553</f>
        <v>3</v>
      </c>
      <c r="D1551" s="106">
        <f>TdC!F1553</f>
        <v>9.3200000000000002E-5</v>
      </c>
      <c r="E1551" s="106" t="str">
        <f>TdC!G1553</f>
        <v>dolartoday</v>
      </c>
    </row>
    <row r="1552" spans="1:5" x14ac:dyDescent="0.15">
      <c r="A1552" s="107">
        <f>TdC!C1554</f>
        <v>40996</v>
      </c>
      <c r="B1552" s="106">
        <f>TdC!D1554</f>
        <v>2012</v>
      </c>
      <c r="C1552" s="106">
        <f>TdC!E1554</f>
        <v>3</v>
      </c>
      <c r="D1552" s="106">
        <f>TdC!F1554</f>
        <v>9.3800000000000003E-5</v>
      </c>
      <c r="E1552" s="106" t="str">
        <f>TdC!G1554</f>
        <v>dolartoday</v>
      </c>
    </row>
    <row r="1553" spans="1:5" x14ac:dyDescent="0.15">
      <c r="A1553" s="107">
        <f>TdC!C1555</f>
        <v>40997</v>
      </c>
      <c r="B1553" s="106">
        <f>TdC!D1555</f>
        <v>2012</v>
      </c>
      <c r="C1553" s="106">
        <f>TdC!E1555</f>
        <v>3</v>
      </c>
      <c r="D1553" s="106">
        <f>TdC!F1555</f>
        <v>9.3800000000000003E-5</v>
      </c>
      <c r="E1553" s="106" t="str">
        <f>TdC!G1555</f>
        <v>dolartoday</v>
      </c>
    </row>
    <row r="1554" spans="1:5" x14ac:dyDescent="0.15">
      <c r="A1554" s="107">
        <f>TdC!C1556</f>
        <v>40998</v>
      </c>
      <c r="B1554" s="106">
        <f>TdC!D1556</f>
        <v>2012</v>
      </c>
      <c r="C1554" s="106">
        <f>TdC!E1556</f>
        <v>3</v>
      </c>
      <c r="D1554" s="106">
        <f>TdC!F1556</f>
        <v>9.3800000000000003E-5</v>
      </c>
      <c r="E1554" s="106" t="str">
        <f>TdC!G1556</f>
        <v>dolartoday</v>
      </c>
    </row>
    <row r="1555" spans="1:5" x14ac:dyDescent="0.15">
      <c r="A1555" s="107">
        <f>TdC!C1557</f>
        <v>40999</v>
      </c>
      <c r="B1555" s="106">
        <f>TdC!D1557</f>
        <v>2012</v>
      </c>
      <c r="C1555" s="106">
        <f>TdC!E1557</f>
        <v>3</v>
      </c>
      <c r="D1555" s="106">
        <f>TdC!F1557</f>
        <v>9.3800000000000003E-5</v>
      </c>
      <c r="E1555" s="106" t="str">
        <f>TdC!G1557</f>
        <v>dolartoday</v>
      </c>
    </row>
    <row r="1556" spans="1:5" x14ac:dyDescent="0.15">
      <c r="A1556" s="107">
        <f>TdC!C1558</f>
        <v>41000</v>
      </c>
      <c r="B1556" s="106">
        <f>TdC!D1558</f>
        <v>2012</v>
      </c>
      <c r="C1556" s="106">
        <f>TdC!E1558</f>
        <v>4</v>
      </c>
      <c r="D1556" s="106">
        <f>TdC!F1558</f>
        <v>9.3800000000000003E-5</v>
      </c>
      <c r="E1556" s="106" t="str">
        <f>TdC!G1558</f>
        <v>dolartoday</v>
      </c>
    </row>
    <row r="1557" spans="1:5" x14ac:dyDescent="0.15">
      <c r="A1557" s="107">
        <f>TdC!C1559</f>
        <v>41001</v>
      </c>
      <c r="B1557" s="106">
        <f>TdC!D1559</f>
        <v>2012</v>
      </c>
      <c r="C1557" s="106">
        <f>TdC!E1559</f>
        <v>4</v>
      </c>
      <c r="D1557" s="106">
        <f>TdC!F1559</f>
        <v>9.3800000000000003E-5</v>
      </c>
      <c r="E1557" s="106" t="str">
        <f>TdC!G1559</f>
        <v>dolartoday</v>
      </c>
    </row>
    <row r="1558" spans="1:5" x14ac:dyDescent="0.15">
      <c r="A1558" s="107">
        <f>TdC!C1560</f>
        <v>41002</v>
      </c>
      <c r="B1558" s="106">
        <f>TdC!D1560</f>
        <v>2012</v>
      </c>
      <c r="C1558" s="106">
        <f>TdC!E1560</f>
        <v>4</v>
      </c>
      <c r="D1558" s="106">
        <f>TdC!F1560</f>
        <v>9.3599999999999998E-5</v>
      </c>
      <c r="E1558" s="106" t="str">
        <f>TdC!G1560</f>
        <v>dolartoday</v>
      </c>
    </row>
    <row r="1559" spans="1:5" x14ac:dyDescent="0.15">
      <c r="A1559" s="107">
        <f>TdC!C1561</f>
        <v>41003</v>
      </c>
      <c r="B1559" s="106">
        <f>TdC!D1561</f>
        <v>2012</v>
      </c>
      <c r="C1559" s="106">
        <f>TdC!E1561</f>
        <v>4</v>
      </c>
      <c r="D1559" s="106">
        <f>TdC!F1561</f>
        <v>9.3599999999999998E-5</v>
      </c>
      <c r="E1559" s="106" t="str">
        <f>TdC!G1561</f>
        <v>dolartoday</v>
      </c>
    </row>
    <row r="1560" spans="1:5" x14ac:dyDescent="0.15">
      <c r="A1560" s="107">
        <f>TdC!C1562</f>
        <v>41004</v>
      </c>
      <c r="B1560" s="106">
        <f>TdC!D1562</f>
        <v>2012</v>
      </c>
      <c r="C1560" s="106">
        <f>TdC!E1562</f>
        <v>4</v>
      </c>
      <c r="D1560" s="106">
        <f>TdC!F1562</f>
        <v>9.4000000000000008E-5</v>
      </c>
      <c r="E1560" s="106" t="str">
        <f>TdC!G1562</f>
        <v>dolartoday</v>
      </c>
    </row>
    <row r="1561" spans="1:5" x14ac:dyDescent="0.15">
      <c r="A1561" s="107">
        <f>TdC!C1563</f>
        <v>41005</v>
      </c>
      <c r="B1561" s="106">
        <f>TdC!D1563</f>
        <v>2012</v>
      </c>
      <c r="C1561" s="106">
        <f>TdC!E1563</f>
        <v>4</v>
      </c>
      <c r="D1561" s="106">
        <f>TdC!F1563</f>
        <v>9.4000000000000008E-5</v>
      </c>
      <c r="E1561" s="106" t="str">
        <f>TdC!G1563</f>
        <v>dolartoday</v>
      </c>
    </row>
    <row r="1562" spans="1:5" x14ac:dyDescent="0.15">
      <c r="A1562" s="107">
        <f>TdC!C1564</f>
        <v>41006</v>
      </c>
      <c r="B1562" s="106">
        <f>TdC!D1564</f>
        <v>2012</v>
      </c>
      <c r="C1562" s="106">
        <f>TdC!E1564</f>
        <v>4</v>
      </c>
      <c r="D1562" s="106">
        <f>TdC!F1564</f>
        <v>9.4000000000000008E-5</v>
      </c>
      <c r="E1562" s="106" t="str">
        <f>TdC!G1564</f>
        <v>dolartoday</v>
      </c>
    </row>
    <row r="1563" spans="1:5" x14ac:dyDescent="0.15">
      <c r="A1563" s="107">
        <f>TdC!C1565</f>
        <v>41007</v>
      </c>
      <c r="B1563" s="106">
        <f>TdC!D1565</f>
        <v>2012</v>
      </c>
      <c r="C1563" s="106">
        <f>TdC!E1565</f>
        <v>4</v>
      </c>
      <c r="D1563" s="106">
        <f>TdC!F1565</f>
        <v>9.4000000000000008E-5</v>
      </c>
      <c r="E1563" s="106" t="str">
        <f>TdC!G1565</f>
        <v>dolartoday</v>
      </c>
    </row>
    <row r="1564" spans="1:5" x14ac:dyDescent="0.15">
      <c r="A1564" s="107">
        <f>TdC!C1566</f>
        <v>41008</v>
      </c>
      <c r="B1564" s="106">
        <f>TdC!D1566</f>
        <v>2012</v>
      </c>
      <c r="C1564" s="106">
        <f>TdC!E1566</f>
        <v>4</v>
      </c>
      <c r="D1564" s="106">
        <f>TdC!F1566</f>
        <v>9.3900000000000006E-5</v>
      </c>
      <c r="E1564" s="106" t="str">
        <f>TdC!G1566</f>
        <v>dolartoday</v>
      </c>
    </row>
    <row r="1565" spans="1:5" x14ac:dyDescent="0.15">
      <c r="A1565" s="107">
        <f>TdC!C1567</f>
        <v>41009</v>
      </c>
      <c r="B1565" s="106">
        <f>TdC!D1567</f>
        <v>2012</v>
      </c>
      <c r="C1565" s="106">
        <f>TdC!E1567</f>
        <v>4</v>
      </c>
      <c r="D1565" s="106">
        <f>TdC!F1567</f>
        <v>9.4000000000000008E-5</v>
      </c>
      <c r="E1565" s="106" t="str">
        <f>TdC!G1567</f>
        <v>dolartoday</v>
      </c>
    </row>
    <row r="1566" spans="1:5" x14ac:dyDescent="0.15">
      <c r="A1566" s="107">
        <f>TdC!C1568</f>
        <v>41010</v>
      </c>
      <c r="B1566" s="106">
        <f>TdC!D1568</f>
        <v>2012</v>
      </c>
      <c r="C1566" s="106">
        <f>TdC!E1568</f>
        <v>4</v>
      </c>
      <c r="D1566" s="106">
        <f>TdC!F1568</f>
        <v>9.4000000000000008E-5</v>
      </c>
      <c r="E1566" s="106" t="str">
        <f>TdC!G1568</f>
        <v>dolartoday</v>
      </c>
    </row>
    <row r="1567" spans="1:5" x14ac:dyDescent="0.15">
      <c r="A1567" s="107">
        <f>TdC!C1569</f>
        <v>41011</v>
      </c>
      <c r="B1567" s="106">
        <f>TdC!D1569</f>
        <v>2012</v>
      </c>
      <c r="C1567" s="106">
        <f>TdC!E1569</f>
        <v>4</v>
      </c>
      <c r="D1567" s="106">
        <f>TdC!F1569</f>
        <v>9.3499999999999996E-5</v>
      </c>
      <c r="E1567" s="106" t="str">
        <f>TdC!G1569</f>
        <v>dolartoday</v>
      </c>
    </row>
    <row r="1568" spans="1:5" x14ac:dyDescent="0.15">
      <c r="A1568" s="107">
        <f>TdC!C1570</f>
        <v>41012</v>
      </c>
      <c r="B1568" s="106">
        <f>TdC!D1570</f>
        <v>2012</v>
      </c>
      <c r="C1568" s="106">
        <f>TdC!E1570</f>
        <v>4</v>
      </c>
      <c r="D1568" s="106">
        <f>TdC!F1570</f>
        <v>9.3499999999999996E-5</v>
      </c>
      <c r="E1568" s="106" t="str">
        <f>TdC!G1570</f>
        <v>dolartoday</v>
      </c>
    </row>
    <row r="1569" spans="1:5" x14ac:dyDescent="0.15">
      <c r="A1569" s="107">
        <f>TdC!C1571</f>
        <v>41013</v>
      </c>
      <c r="B1569" s="106">
        <f>TdC!D1571</f>
        <v>2012</v>
      </c>
      <c r="C1569" s="106">
        <f>TdC!E1571</f>
        <v>4</v>
      </c>
      <c r="D1569" s="106">
        <f>TdC!F1571</f>
        <v>9.3900000000000006E-5</v>
      </c>
      <c r="E1569" s="106" t="str">
        <f>TdC!G1571</f>
        <v>dolartoday</v>
      </c>
    </row>
    <row r="1570" spans="1:5" x14ac:dyDescent="0.15">
      <c r="A1570" s="107">
        <f>TdC!C1572</f>
        <v>41014</v>
      </c>
      <c r="B1570" s="106">
        <f>TdC!D1572</f>
        <v>2012</v>
      </c>
      <c r="C1570" s="106">
        <f>TdC!E1572</f>
        <v>4</v>
      </c>
      <c r="D1570" s="106">
        <f>TdC!F1572</f>
        <v>9.3499999999999996E-5</v>
      </c>
      <c r="E1570" s="106" t="str">
        <f>TdC!G1572</f>
        <v>dolartoday</v>
      </c>
    </row>
    <row r="1571" spans="1:5" x14ac:dyDescent="0.15">
      <c r="A1571" s="107">
        <f>TdC!C1573</f>
        <v>41015</v>
      </c>
      <c r="B1571" s="106">
        <f>TdC!D1573</f>
        <v>2012</v>
      </c>
      <c r="C1571" s="106">
        <f>TdC!E1573</f>
        <v>4</v>
      </c>
      <c r="D1571" s="106">
        <f>TdC!F1573</f>
        <v>9.3499999999999996E-5</v>
      </c>
      <c r="E1571" s="106" t="str">
        <f>TdC!G1573</f>
        <v>dolartoday</v>
      </c>
    </row>
    <row r="1572" spans="1:5" x14ac:dyDescent="0.15">
      <c r="A1572" s="107">
        <f>TdC!C1574</f>
        <v>41017</v>
      </c>
      <c r="B1572" s="106">
        <f>TdC!D1574</f>
        <v>2012</v>
      </c>
      <c r="C1572" s="106">
        <f>TdC!E1574</f>
        <v>4</v>
      </c>
      <c r="D1572" s="106">
        <f>TdC!F1574</f>
        <v>9.3699999999999987E-5</v>
      </c>
      <c r="E1572" s="106" t="str">
        <f>TdC!G1574</f>
        <v>dolartoday</v>
      </c>
    </row>
    <row r="1573" spans="1:5" x14ac:dyDescent="0.15">
      <c r="A1573" s="107">
        <f>TdC!C1575</f>
        <v>41018</v>
      </c>
      <c r="B1573" s="106">
        <f>TdC!D1575</f>
        <v>2012</v>
      </c>
      <c r="C1573" s="106">
        <f>TdC!E1575</f>
        <v>4</v>
      </c>
      <c r="D1573" s="106">
        <f>TdC!F1575</f>
        <v>9.3900000000000006E-5</v>
      </c>
      <c r="E1573" s="106" t="str">
        <f>TdC!G1575</f>
        <v>dolartoday</v>
      </c>
    </row>
    <row r="1574" spans="1:5" x14ac:dyDescent="0.15">
      <c r="A1574" s="107">
        <f>TdC!C1576</f>
        <v>41019</v>
      </c>
      <c r="B1574" s="106">
        <f>TdC!D1576</f>
        <v>2012</v>
      </c>
      <c r="C1574" s="106">
        <f>TdC!E1576</f>
        <v>4</v>
      </c>
      <c r="D1574" s="106">
        <f>TdC!F1576</f>
        <v>9.3599999999999998E-5</v>
      </c>
      <c r="E1574" s="106" t="str">
        <f>TdC!G1576</f>
        <v>dolartoday</v>
      </c>
    </row>
    <row r="1575" spans="1:5" x14ac:dyDescent="0.15">
      <c r="A1575" s="107">
        <f>TdC!C1577</f>
        <v>41020</v>
      </c>
      <c r="B1575" s="106">
        <f>TdC!D1577</f>
        <v>2012</v>
      </c>
      <c r="C1575" s="106">
        <f>TdC!E1577</f>
        <v>4</v>
      </c>
      <c r="D1575" s="106">
        <f>TdC!F1577</f>
        <v>9.3599999999999998E-5</v>
      </c>
      <c r="E1575" s="106" t="str">
        <f>TdC!G1577</f>
        <v>dolartoday</v>
      </c>
    </row>
    <row r="1576" spans="1:5" x14ac:dyDescent="0.15">
      <c r="A1576" s="107">
        <f>TdC!C1578</f>
        <v>41021</v>
      </c>
      <c r="B1576" s="106">
        <f>TdC!D1578</f>
        <v>2012</v>
      </c>
      <c r="C1576" s="106">
        <f>TdC!E1578</f>
        <v>4</v>
      </c>
      <c r="D1576" s="106">
        <f>TdC!F1578</f>
        <v>9.31E-5</v>
      </c>
      <c r="E1576" s="106" t="str">
        <f>TdC!G1578</f>
        <v>dolartoday</v>
      </c>
    </row>
    <row r="1577" spans="1:5" x14ac:dyDescent="0.15">
      <c r="A1577" s="107">
        <f>TdC!C1579</f>
        <v>41022</v>
      </c>
      <c r="B1577" s="106">
        <f>TdC!D1579</f>
        <v>2012</v>
      </c>
      <c r="C1577" s="106">
        <f>TdC!E1579</f>
        <v>4</v>
      </c>
      <c r="D1577" s="106">
        <f>TdC!F1579</f>
        <v>9.3499999999999996E-5</v>
      </c>
      <c r="E1577" s="106" t="str">
        <f>TdC!G1579</f>
        <v>dolartoday</v>
      </c>
    </row>
    <row r="1578" spans="1:5" x14ac:dyDescent="0.15">
      <c r="A1578" s="107">
        <f>TdC!C1580</f>
        <v>41023</v>
      </c>
      <c r="B1578" s="106">
        <f>TdC!D1580</f>
        <v>2012</v>
      </c>
      <c r="C1578" s="106">
        <f>TdC!E1580</f>
        <v>4</v>
      </c>
      <c r="D1578" s="106">
        <f>TdC!F1580</f>
        <v>9.31E-5</v>
      </c>
      <c r="E1578" s="106" t="str">
        <f>TdC!G1580</f>
        <v>dolartoday</v>
      </c>
    </row>
    <row r="1579" spans="1:5" x14ac:dyDescent="0.15">
      <c r="A1579" s="107">
        <f>TdC!C1581</f>
        <v>41024</v>
      </c>
      <c r="B1579" s="106">
        <f>TdC!D1581</f>
        <v>2012</v>
      </c>
      <c r="C1579" s="106">
        <f>TdC!E1581</f>
        <v>4</v>
      </c>
      <c r="D1579" s="106">
        <f>TdC!F1581</f>
        <v>9.31E-5</v>
      </c>
      <c r="E1579" s="106" t="str">
        <f>TdC!G1581</f>
        <v>dolartoday</v>
      </c>
    </row>
    <row r="1580" spans="1:5" x14ac:dyDescent="0.15">
      <c r="A1580" s="107">
        <f>TdC!C1582</f>
        <v>41025</v>
      </c>
      <c r="B1580" s="106">
        <f>TdC!D1582</f>
        <v>2012</v>
      </c>
      <c r="C1580" s="106">
        <f>TdC!E1582</f>
        <v>4</v>
      </c>
      <c r="D1580" s="106">
        <f>TdC!F1582</f>
        <v>9.269999999999999E-5</v>
      </c>
      <c r="E1580" s="106" t="str">
        <f>TdC!G1582</f>
        <v>dolartoday</v>
      </c>
    </row>
    <row r="1581" spans="1:5" x14ac:dyDescent="0.15">
      <c r="A1581" s="107">
        <f>TdC!C1583</f>
        <v>41028</v>
      </c>
      <c r="B1581" s="106">
        <f>TdC!D1583</f>
        <v>2012</v>
      </c>
      <c r="C1581" s="106">
        <f>TdC!E1583</f>
        <v>4</v>
      </c>
      <c r="D1581" s="106">
        <f>TdC!F1583</f>
        <v>9.2499999999999999E-5</v>
      </c>
      <c r="E1581" s="106" t="str">
        <f>TdC!G1583</f>
        <v>dolartoday</v>
      </c>
    </row>
    <row r="1582" spans="1:5" x14ac:dyDescent="0.15">
      <c r="A1582" s="107">
        <f>TdC!C1584</f>
        <v>41029</v>
      </c>
      <c r="B1582" s="106">
        <f>TdC!D1584</f>
        <v>2012</v>
      </c>
      <c r="C1582" s="106">
        <f>TdC!E1584</f>
        <v>4</v>
      </c>
      <c r="D1582" s="106">
        <f>TdC!F1584</f>
        <v>9.2799999999999992E-5</v>
      </c>
      <c r="E1582" s="106" t="str">
        <f>TdC!G1584</f>
        <v>dolartoday</v>
      </c>
    </row>
    <row r="1583" spans="1:5" x14ac:dyDescent="0.15">
      <c r="A1583" s="107">
        <f>TdC!C1585</f>
        <v>41030</v>
      </c>
      <c r="B1583" s="106">
        <f>TdC!D1585</f>
        <v>2012</v>
      </c>
      <c r="C1583" s="106">
        <f>TdC!E1585</f>
        <v>5</v>
      </c>
      <c r="D1583" s="106">
        <f>TdC!F1585</f>
        <v>9.2799999999999992E-5</v>
      </c>
      <c r="E1583" s="106" t="str">
        <f>TdC!G1585</f>
        <v>dolartoday</v>
      </c>
    </row>
    <row r="1584" spans="1:5" x14ac:dyDescent="0.15">
      <c r="A1584" s="107">
        <f>TdC!C1586</f>
        <v>41031</v>
      </c>
      <c r="B1584" s="106">
        <f>TdC!D1586</f>
        <v>2012</v>
      </c>
      <c r="C1584" s="106">
        <f>TdC!E1586</f>
        <v>5</v>
      </c>
      <c r="D1584" s="106">
        <f>TdC!F1586</f>
        <v>9.2399999999999996E-5</v>
      </c>
      <c r="E1584" s="106" t="str">
        <f>TdC!G1586</f>
        <v>dolartoday</v>
      </c>
    </row>
    <row r="1585" spans="1:5" x14ac:dyDescent="0.15">
      <c r="A1585" s="107">
        <f>TdC!C1587</f>
        <v>41032</v>
      </c>
      <c r="B1585" s="106">
        <f>TdC!D1587</f>
        <v>2012</v>
      </c>
      <c r="C1585" s="106">
        <f>TdC!E1587</f>
        <v>5</v>
      </c>
      <c r="D1585" s="106">
        <f>TdC!F1587</f>
        <v>9.2300000000000007E-5</v>
      </c>
      <c r="E1585" s="106" t="str">
        <f>TdC!G1587</f>
        <v>dolartoday</v>
      </c>
    </row>
    <row r="1586" spans="1:5" x14ac:dyDescent="0.15">
      <c r="A1586" s="107">
        <f>TdC!C1588</f>
        <v>41033</v>
      </c>
      <c r="B1586" s="106">
        <f>TdC!D1588</f>
        <v>2012</v>
      </c>
      <c r="C1586" s="106">
        <f>TdC!E1588</f>
        <v>5</v>
      </c>
      <c r="D1586" s="106">
        <f>TdC!F1588</f>
        <v>9.2300000000000007E-5</v>
      </c>
      <c r="E1586" s="106" t="str">
        <f>TdC!G1588</f>
        <v>dolartoday</v>
      </c>
    </row>
    <row r="1587" spans="1:5" x14ac:dyDescent="0.15">
      <c r="A1587" s="107">
        <f>TdC!C1589</f>
        <v>41034</v>
      </c>
      <c r="B1587" s="106">
        <f>TdC!D1589</f>
        <v>2012</v>
      </c>
      <c r="C1587" s="106">
        <f>TdC!E1589</f>
        <v>5</v>
      </c>
      <c r="D1587" s="106">
        <f>TdC!F1589</f>
        <v>9.2300000000000007E-5</v>
      </c>
      <c r="E1587" s="106" t="str">
        <f>TdC!G1589</f>
        <v>dolartoday</v>
      </c>
    </row>
    <row r="1588" spans="1:5" x14ac:dyDescent="0.15">
      <c r="A1588" s="107">
        <f>TdC!C1590</f>
        <v>41035</v>
      </c>
      <c r="B1588" s="106">
        <f>TdC!D1590</f>
        <v>2012</v>
      </c>
      <c r="C1588" s="106">
        <f>TdC!E1590</f>
        <v>5</v>
      </c>
      <c r="D1588" s="106">
        <f>TdC!F1590</f>
        <v>9.1999999999999987E-5</v>
      </c>
      <c r="E1588" s="106" t="str">
        <f>TdC!G1590</f>
        <v>dolartoday</v>
      </c>
    </row>
    <row r="1589" spans="1:5" x14ac:dyDescent="0.15">
      <c r="A1589" s="107">
        <f>TdC!C1591</f>
        <v>41036</v>
      </c>
      <c r="B1589" s="106">
        <f>TdC!D1591</f>
        <v>2012</v>
      </c>
      <c r="C1589" s="106">
        <f>TdC!E1591</f>
        <v>5</v>
      </c>
      <c r="D1589" s="106">
        <f>TdC!F1591</f>
        <v>9.2399999999999996E-5</v>
      </c>
      <c r="E1589" s="106" t="str">
        <f>TdC!G1591</f>
        <v>dolartoday</v>
      </c>
    </row>
    <row r="1590" spans="1:5" x14ac:dyDescent="0.15">
      <c r="A1590" s="107">
        <f>TdC!C1592</f>
        <v>41037</v>
      </c>
      <c r="B1590" s="106">
        <f>TdC!D1592</f>
        <v>2012</v>
      </c>
      <c r="C1590" s="106">
        <f>TdC!E1592</f>
        <v>5</v>
      </c>
      <c r="D1590" s="106">
        <f>TdC!F1592</f>
        <v>9.3000000000000011E-5</v>
      </c>
      <c r="E1590" s="106" t="str">
        <f>TdC!G1592</f>
        <v>dolartoday</v>
      </c>
    </row>
    <row r="1591" spans="1:5" x14ac:dyDescent="0.15">
      <c r="A1591" s="107">
        <f>TdC!C1593</f>
        <v>41038</v>
      </c>
      <c r="B1591" s="106">
        <f>TdC!D1593</f>
        <v>2012</v>
      </c>
      <c r="C1591" s="106">
        <f>TdC!E1593</f>
        <v>5</v>
      </c>
      <c r="D1591" s="106">
        <f>TdC!F1593</f>
        <v>9.3200000000000002E-5</v>
      </c>
      <c r="E1591" s="106" t="str">
        <f>TdC!G1593</f>
        <v>dolartoday</v>
      </c>
    </row>
    <row r="1592" spans="1:5" x14ac:dyDescent="0.15">
      <c r="A1592" s="107">
        <f>TdC!C1594</f>
        <v>41039</v>
      </c>
      <c r="B1592" s="106">
        <f>TdC!D1594</f>
        <v>2012</v>
      </c>
      <c r="C1592" s="106">
        <f>TdC!E1594</f>
        <v>5</v>
      </c>
      <c r="D1592" s="106">
        <f>TdC!F1594</f>
        <v>9.2899999999999995E-5</v>
      </c>
      <c r="E1592" s="106" t="str">
        <f>TdC!G1594</f>
        <v>dolartoday</v>
      </c>
    </row>
    <row r="1593" spans="1:5" x14ac:dyDescent="0.15">
      <c r="A1593" s="107">
        <f>TdC!C1595</f>
        <v>41040</v>
      </c>
      <c r="B1593" s="106">
        <f>TdC!D1595</f>
        <v>2012</v>
      </c>
      <c r="C1593" s="106">
        <f>TdC!E1595</f>
        <v>5</v>
      </c>
      <c r="D1593" s="106">
        <f>TdC!F1595</f>
        <v>9.2899999999999995E-5</v>
      </c>
      <c r="E1593" s="106" t="str">
        <f>TdC!G1595</f>
        <v>dolartoday</v>
      </c>
    </row>
    <row r="1594" spans="1:5" x14ac:dyDescent="0.15">
      <c r="A1594" s="107">
        <f>TdC!C1596</f>
        <v>41041</v>
      </c>
      <c r="B1594" s="106">
        <f>TdC!D1596</f>
        <v>2012</v>
      </c>
      <c r="C1594" s="106">
        <f>TdC!E1596</f>
        <v>5</v>
      </c>
      <c r="D1594" s="106">
        <f>TdC!F1596</f>
        <v>9.2899999999999995E-5</v>
      </c>
      <c r="E1594" s="106" t="str">
        <f>TdC!G1596</f>
        <v>dolartoday</v>
      </c>
    </row>
    <row r="1595" spans="1:5" x14ac:dyDescent="0.15">
      <c r="A1595" s="107">
        <f>TdC!C1597</f>
        <v>41042</v>
      </c>
      <c r="B1595" s="106">
        <f>TdC!D1597</f>
        <v>2012</v>
      </c>
      <c r="C1595" s="106">
        <f>TdC!E1597</f>
        <v>5</v>
      </c>
      <c r="D1595" s="106">
        <f>TdC!F1597</f>
        <v>9.2899999999999995E-5</v>
      </c>
      <c r="E1595" s="106" t="str">
        <f>TdC!G1597</f>
        <v>dolartoday</v>
      </c>
    </row>
    <row r="1596" spans="1:5" x14ac:dyDescent="0.15">
      <c r="A1596" s="107">
        <f>TdC!C1598</f>
        <v>41043</v>
      </c>
      <c r="B1596" s="106">
        <f>TdC!D1598</f>
        <v>2012</v>
      </c>
      <c r="C1596" s="106">
        <f>TdC!E1598</f>
        <v>5</v>
      </c>
      <c r="D1596" s="106">
        <f>TdC!F1598</f>
        <v>9.3200000000000002E-5</v>
      </c>
      <c r="E1596" s="106" t="str">
        <f>TdC!G1598</f>
        <v>dolartoday</v>
      </c>
    </row>
    <row r="1597" spans="1:5" x14ac:dyDescent="0.15">
      <c r="A1597" s="107">
        <f>TdC!C1599</f>
        <v>41044</v>
      </c>
      <c r="B1597" s="106">
        <f>TdC!D1599</f>
        <v>2012</v>
      </c>
      <c r="C1597" s="106">
        <f>TdC!E1599</f>
        <v>5</v>
      </c>
      <c r="D1597" s="106">
        <f>TdC!F1599</f>
        <v>9.2899999999999995E-5</v>
      </c>
      <c r="E1597" s="106" t="str">
        <f>TdC!G1599</f>
        <v>dolartoday</v>
      </c>
    </row>
    <row r="1598" spans="1:5" x14ac:dyDescent="0.15">
      <c r="A1598" s="107">
        <f>TdC!C1600</f>
        <v>41045</v>
      </c>
      <c r="B1598" s="106">
        <f>TdC!D1600</f>
        <v>2012</v>
      </c>
      <c r="C1598" s="106">
        <f>TdC!E1600</f>
        <v>5</v>
      </c>
      <c r="D1598" s="106">
        <f>TdC!F1600</f>
        <v>9.4300000000000002E-5</v>
      </c>
      <c r="E1598" s="106" t="str">
        <f>TdC!G1600</f>
        <v>dolartoday</v>
      </c>
    </row>
    <row r="1599" spans="1:5" x14ac:dyDescent="0.15">
      <c r="A1599" s="107">
        <f>TdC!C1601</f>
        <v>41046</v>
      </c>
      <c r="B1599" s="106">
        <f>TdC!D1601</f>
        <v>2012</v>
      </c>
      <c r="C1599" s="106">
        <f>TdC!E1601</f>
        <v>5</v>
      </c>
      <c r="D1599" s="106">
        <f>TdC!F1601</f>
        <v>9.4700000000000011E-5</v>
      </c>
      <c r="E1599" s="106" t="str">
        <f>TdC!G1601</f>
        <v>dolartoday</v>
      </c>
    </row>
    <row r="1600" spans="1:5" x14ac:dyDescent="0.15">
      <c r="A1600" s="107">
        <f>TdC!C1602</f>
        <v>41047</v>
      </c>
      <c r="B1600" s="106">
        <f>TdC!D1602</f>
        <v>2012</v>
      </c>
      <c r="C1600" s="106">
        <f>TdC!E1602</f>
        <v>5</v>
      </c>
      <c r="D1600" s="106">
        <f>TdC!F1602</f>
        <v>9.4700000000000011E-5</v>
      </c>
      <c r="E1600" s="106" t="str">
        <f>TdC!G1602</f>
        <v>dolartoday</v>
      </c>
    </row>
    <row r="1601" spans="1:5" x14ac:dyDescent="0.15">
      <c r="A1601" s="107">
        <f>TdC!C1603</f>
        <v>41048</v>
      </c>
      <c r="B1601" s="106">
        <f>TdC!D1603</f>
        <v>2012</v>
      </c>
      <c r="C1601" s="106">
        <f>TdC!E1603</f>
        <v>5</v>
      </c>
      <c r="D1601" s="106">
        <f>TdC!F1603</f>
        <v>9.4700000000000011E-5</v>
      </c>
      <c r="E1601" s="106" t="str">
        <f>TdC!G1603</f>
        <v>dolartoday</v>
      </c>
    </row>
    <row r="1602" spans="1:5" x14ac:dyDescent="0.15">
      <c r="A1602" s="107">
        <f>TdC!C1604</f>
        <v>41049</v>
      </c>
      <c r="B1602" s="106">
        <f>TdC!D1604</f>
        <v>2012</v>
      </c>
      <c r="C1602" s="106">
        <f>TdC!E1604</f>
        <v>5</v>
      </c>
      <c r="D1602" s="106">
        <f>TdC!F1604</f>
        <v>9.5299999999999999E-5</v>
      </c>
      <c r="E1602" s="106" t="str">
        <f>TdC!G1604</f>
        <v>dolartoday</v>
      </c>
    </row>
    <row r="1603" spans="1:5" x14ac:dyDescent="0.15">
      <c r="A1603" s="107">
        <f>TdC!C1605</f>
        <v>41050</v>
      </c>
      <c r="B1603" s="106">
        <f>TdC!D1605</f>
        <v>2012</v>
      </c>
      <c r="C1603" s="106">
        <f>TdC!E1605</f>
        <v>5</v>
      </c>
      <c r="D1603" s="106">
        <f>TdC!F1605</f>
        <v>9.630000000000001E-5</v>
      </c>
      <c r="E1603" s="106" t="str">
        <f>TdC!G1605</f>
        <v>dolartoday</v>
      </c>
    </row>
    <row r="1604" spans="1:5" x14ac:dyDescent="0.15">
      <c r="A1604" s="107">
        <f>TdC!C1606</f>
        <v>41051</v>
      </c>
      <c r="B1604" s="106">
        <f>TdC!D1606</f>
        <v>2012</v>
      </c>
      <c r="C1604" s="106">
        <f>TdC!E1606</f>
        <v>5</v>
      </c>
      <c r="D1604" s="106">
        <f>TdC!F1606</f>
        <v>9.6099999999999991E-5</v>
      </c>
      <c r="E1604" s="106" t="str">
        <f>TdC!G1606</f>
        <v>dolartoday</v>
      </c>
    </row>
    <row r="1605" spans="1:5" x14ac:dyDescent="0.15">
      <c r="A1605" s="107">
        <f>TdC!C1607</f>
        <v>41052</v>
      </c>
      <c r="B1605" s="106">
        <f>TdC!D1607</f>
        <v>2012</v>
      </c>
      <c r="C1605" s="106">
        <f>TdC!E1607</f>
        <v>5</v>
      </c>
      <c r="D1605" s="106">
        <f>TdC!F1607</f>
        <v>9.6099999999999991E-5</v>
      </c>
      <c r="E1605" s="106" t="str">
        <f>TdC!G1607</f>
        <v>dolartoday</v>
      </c>
    </row>
    <row r="1606" spans="1:5" x14ac:dyDescent="0.15">
      <c r="A1606" s="107">
        <f>TdC!C1608</f>
        <v>41053</v>
      </c>
      <c r="B1606" s="106">
        <f>TdC!D1608</f>
        <v>2012</v>
      </c>
      <c r="C1606" s="106">
        <f>TdC!E1608</f>
        <v>5</v>
      </c>
      <c r="D1606" s="106">
        <f>TdC!F1608</f>
        <v>9.6899999999999997E-5</v>
      </c>
      <c r="E1606" s="106" t="str">
        <f>TdC!G1608</f>
        <v>dolartoday</v>
      </c>
    </row>
    <row r="1607" spans="1:5" x14ac:dyDescent="0.15">
      <c r="A1607" s="107">
        <f>TdC!C1609</f>
        <v>41054</v>
      </c>
      <c r="B1607" s="106">
        <f>TdC!D1609</f>
        <v>2012</v>
      </c>
      <c r="C1607" s="106">
        <f>TdC!E1609</f>
        <v>5</v>
      </c>
      <c r="D1607" s="106">
        <f>TdC!F1609</f>
        <v>9.6899999999999997E-5</v>
      </c>
      <c r="E1607" s="106" t="str">
        <f>TdC!G1609</f>
        <v>dolartoday</v>
      </c>
    </row>
    <row r="1608" spans="1:5" x14ac:dyDescent="0.15">
      <c r="A1608" s="107">
        <f>TdC!C1610</f>
        <v>41055</v>
      </c>
      <c r="B1608" s="106">
        <f>TdC!D1610</f>
        <v>2012</v>
      </c>
      <c r="C1608" s="106">
        <f>TdC!E1610</f>
        <v>5</v>
      </c>
      <c r="D1608" s="106">
        <f>TdC!F1610</f>
        <v>9.6899999999999997E-5</v>
      </c>
      <c r="E1608" s="106" t="str">
        <f>TdC!G1610</f>
        <v>dolartoday</v>
      </c>
    </row>
    <row r="1609" spans="1:5" x14ac:dyDescent="0.15">
      <c r="A1609" s="107">
        <f>TdC!C1611</f>
        <v>41056</v>
      </c>
      <c r="B1609" s="106">
        <f>TdC!D1611</f>
        <v>2012</v>
      </c>
      <c r="C1609" s="106">
        <f>TdC!E1611</f>
        <v>5</v>
      </c>
      <c r="D1609" s="106">
        <f>TdC!F1611</f>
        <v>9.7E-5</v>
      </c>
      <c r="E1609" s="106" t="str">
        <f>TdC!G1611</f>
        <v>dolartoday</v>
      </c>
    </row>
    <row r="1610" spans="1:5" x14ac:dyDescent="0.15">
      <c r="A1610" s="107">
        <f>TdC!C1612</f>
        <v>41057</v>
      </c>
      <c r="B1610" s="106">
        <f>TdC!D1612</f>
        <v>2012</v>
      </c>
      <c r="C1610" s="106">
        <f>TdC!E1612</f>
        <v>5</v>
      </c>
      <c r="D1610" s="106">
        <f>TdC!F1612</f>
        <v>9.7E-5</v>
      </c>
      <c r="E1610" s="106" t="str">
        <f>TdC!G1612</f>
        <v>dolartoday</v>
      </c>
    </row>
    <row r="1611" spans="1:5" x14ac:dyDescent="0.15">
      <c r="A1611" s="107">
        <f>TdC!C1613</f>
        <v>41058</v>
      </c>
      <c r="B1611" s="106">
        <f>TdC!D1613</f>
        <v>2012</v>
      </c>
      <c r="C1611" s="106">
        <f>TdC!E1613</f>
        <v>5</v>
      </c>
      <c r="D1611" s="106">
        <f>TdC!F1613</f>
        <v>9.5199999999999997E-5</v>
      </c>
      <c r="E1611" s="106" t="str">
        <f>TdC!G1613</f>
        <v>dolartoday</v>
      </c>
    </row>
    <row r="1612" spans="1:5" x14ac:dyDescent="0.15">
      <c r="A1612" s="107">
        <f>TdC!C1614</f>
        <v>41059</v>
      </c>
      <c r="B1612" s="106">
        <f>TdC!D1614</f>
        <v>2012</v>
      </c>
      <c r="C1612" s="106">
        <f>TdC!E1614</f>
        <v>5</v>
      </c>
      <c r="D1612" s="106">
        <f>TdC!F1614</f>
        <v>9.6099999999999991E-5</v>
      </c>
      <c r="E1612" s="106" t="str">
        <f>TdC!G1614</f>
        <v>dolartoday</v>
      </c>
    </row>
    <row r="1613" spans="1:5" x14ac:dyDescent="0.15">
      <c r="A1613" s="107">
        <f>TdC!C1615</f>
        <v>41060</v>
      </c>
      <c r="B1613" s="106">
        <f>TdC!D1615</f>
        <v>2012</v>
      </c>
      <c r="C1613" s="106">
        <f>TdC!E1615</f>
        <v>5</v>
      </c>
      <c r="D1613" s="106">
        <f>TdC!F1615</f>
        <v>9.5600000000000006E-5</v>
      </c>
      <c r="E1613" s="106" t="str">
        <f>TdC!G1615</f>
        <v>dolartoday</v>
      </c>
    </row>
    <row r="1614" spans="1:5" x14ac:dyDescent="0.15">
      <c r="A1614" s="107">
        <f>TdC!C1616</f>
        <v>41061</v>
      </c>
      <c r="B1614" s="106">
        <f>TdC!D1616</f>
        <v>2012</v>
      </c>
      <c r="C1614" s="106">
        <f>TdC!E1616</f>
        <v>6</v>
      </c>
      <c r="D1614" s="106">
        <f>TdC!F1616</f>
        <v>9.6400000000000012E-5</v>
      </c>
      <c r="E1614" s="106" t="str">
        <f>TdC!G1616</f>
        <v>dolartoday</v>
      </c>
    </row>
    <row r="1615" spans="1:5" x14ac:dyDescent="0.15">
      <c r="A1615" s="107">
        <f>TdC!C1617</f>
        <v>41062</v>
      </c>
      <c r="B1615" s="106">
        <f>TdC!D1617</f>
        <v>2012</v>
      </c>
      <c r="C1615" s="106">
        <f>TdC!E1617</f>
        <v>6</v>
      </c>
      <c r="D1615" s="106">
        <f>TdC!F1617</f>
        <v>9.6400000000000012E-5</v>
      </c>
      <c r="E1615" s="106" t="str">
        <f>TdC!G1617</f>
        <v>dolartoday</v>
      </c>
    </row>
    <row r="1616" spans="1:5" x14ac:dyDescent="0.15">
      <c r="A1616" s="107">
        <f>TdC!C1618</f>
        <v>41063</v>
      </c>
      <c r="B1616" s="106">
        <f>TdC!D1618</f>
        <v>2012</v>
      </c>
      <c r="C1616" s="106">
        <f>TdC!E1618</f>
        <v>6</v>
      </c>
      <c r="D1616" s="106">
        <f>TdC!F1618</f>
        <v>9.6199999999999994E-5</v>
      </c>
      <c r="E1616" s="106" t="str">
        <f>TdC!G1618</f>
        <v>dolartoday</v>
      </c>
    </row>
    <row r="1617" spans="1:5" x14ac:dyDescent="0.15">
      <c r="A1617" s="107">
        <f>TdC!C1619</f>
        <v>41064</v>
      </c>
      <c r="B1617" s="106">
        <f>TdC!D1619</f>
        <v>2012</v>
      </c>
      <c r="C1617" s="106">
        <f>TdC!E1619</f>
        <v>6</v>
      </c>
      <c r="D1617" s="106">
        <f>TdC!F1619</f>
        <v>9.5600000000000006E-5</v>
      </c>
      <c r="E1617" s="106" t="str">
        <f>TdC!G1619</f>
        <v>dolartoday</v>
      </c>
    </row>
    <row r="1618" spans="1:5" x14ac:dyDescent="0.15">
      <c r="A1618" s="107">
        <f>TdC!C1620</f>
        <v>41065</v>
      </c>
      <c r="B1618" s="106">
        <f>TdC!D1620</f>
        <v>2012</v>
      </c>
      <c r="C1618" s="106">
        <f>TdC!E1620</f>
        <v>6</v>
      </c>
      <c r="D1618" s="106">
        <f>TdC!F1620</f>
        <v>9.4300000000000002E-5</v>
      </c>
      <c r="E1618" s="106" t="str">
        <f>TdC!G1620</f>
        <v>dolartoday</v>
      </c>
    </row>
    <row r="1619" spans="1:5" x14ac:dyDescent="0.15">
      <c r="A1619" s="107">
        <f>TdC!C1621</f>
        <v>41066</v>
      </c>
      <c r="B1619" s="106">
        <f>TdC!D1621</f>
        <v>2012</v>
      </c>
      <c r="C1619" s="106">
        <f>TdC!E1621</f>
        <v>6</v>
      </c>
      <c r="D1619" s="106">
        <f>TdC!F1621</f>
        <v>9.4099999999999997E-5</v>
      </c>
      <c r="E1619" s="106" t="str">
        <f>TdC!G1621</f>
        <v>dolartoday</v>
      </c>
    </row>
    <row r="1620" spans="1:5" x14ac:dyDescent="0.15">
      <c r="A1620" s="107">
        <f>TdC!C1622</f>
        <v>41067</v>
      </c>
      <c r="B1620" s="106">
        <f>TdC!D1622</f>
        <v>2012</v>
      </c>
      <c r="C1620" s="106">
        <f>TdC!E1622</f>
        <v>6</v>
      </c>
      <c r="D1620" s="106">
        <f>TdC!F1622</f>
        <v>9.3900000000000006E-5</v>
      </c>
      <c r="E1620" s="106" t="str">
        <f>TdC!G1622</f>
        <v>dolartoday</v>
      </c>
    </row>
    <row r="1621" spans="1:5" x14ac:dyDescent="0.15">
      <c r="A1621" s="107">
        <f>TdC!C1623</f>
        <v>41068</v>
      </c>
      <c r="B1621" s="106">
        <f>TdC!D1623</f>
        <v>2012</v>
      </c>
      <c r="C1621" s="106">
        <f>TdC!E1623</f>
        <v>6</v>
      </c>
      <c r="D1621" s="106">
        <f>TdC!F1623</f>
        <v>9.3399999999999993E-5</v>
      </c>
      <c r="E1621" s="106" t="str">
        <f>TdC!G1623</f>
        <v>dolartoday</v>
      </c>
    </row>
    <row r="1622" spans="1:5" x14ac:dyDescent="0.15">
      <c r="A1622" s="107">
        <f>TdC!C1624</f>
        <v>41069</v>
      </c>
      <c r="B1622" s="106">
        <f>TdC!D1624</f>
        <v>2012</v>
      </c>
      <c r="C1622" s="106">
        <f>TdC!E1624</f>
        <v>6</v>
      </c>
      <c r="D1622" s="106">
        <f>TdC!F1624</f>
        <v>9.3399999999999993E-5</v>
      </c>
      <c r="E1622" s="106" t="str">
        <f>TdC!G1624</f>
        <v>dolartoday</v>
      </c>
    </row>
    <row r="1623" spans="1:5" x14ac:dyDescent="0.15">
      <c r="A1623" s="107">
        <f>TdC!C1625</f>
        <v>41070</v>
      </c>
      <c r="B1623" s="106">
        <f>TdC!D1625</f>
        <v>2012</v>
      </c>
      <c r="C1623" s="106">
        <f>TdC!E1625</f>
        <v>6</v>
      </c>
      <c r="D1623" s="106">
        <f>TdC!F1625</f>
        <v>9.3399999999999993E-5</v>
      </c>
      <c r="E1623" s="106" t="str">
        <f>TdC!G1625</f>
        <v>dolartoday</v>
      </c>
    </row>
    <row r="1624" spans="1:5" x14ac:dyDescent="0.15">
      <c r="A1624" s="107">
        <f>TdC!C1626</f>
        <v>41071</v>
      </c>
      <c r="B1624" s="106">
        <f>TdC!D1626</f>
        <v>2012</v>
      </c>
      <c r="C1624" s="106">
        <f>TdC!E1626</f>
        <v>6</v>
      </c>
      <c r="D1624" s="106">
        <f>TdC!F1626</f>
        <v>9.3399999999999993E-5</v>
      </c>
      <c r="E1624" s="106" t="str">
        <f>TdC!G1626</f>
        <v>dolartoday</v>
      </c>
    </row>
    <row r="1625" spans="1:5" x14ac:dyDescent="0.15">
      <c r="A1625" s="107">
        <f>TdC!C1627</f>
        <v>41072</v>
      </c>
      <c r="B1625" s="106">
        <f>TdC!D1627</f>
        <v>2012</v>
      </c>
      <c r="C1625" s="106">
        <f>TdC!E1627</f>
        <v>6</v>
      </c>
      <c r="D1625" s="106">
        <f>TdC!F1627</f>
        <v>9.3399999999999993E-5</v>
      </c>
      <c r="E1625" s="106" t="str">
        <f>TdC!G1627</f>
        <v>dolartoday</v>
      </c>
    </row>
    <row r="1626" spans="1:5" x14ac:dyDescent="0.15">
      <c r="A1626" s="107">
        <f>TdC!C1628</f>
        <v>41073</v>
      </c>
      <c r="B1626" s="106">
        <f>TdC!D1628</f>
        <v>2012</v>
      </c>
      <c r="C1626" s="106">
        <f>TdC!E1628</f>
        <v>6</v>
      </c>
      <c r="D1626" s="106">
        <f>TdC!F1628</f>
        <v>9.3900000000000006E-5</v>
      </c>
      <c r="E1626" s="106" t="str">
        <f>TdC!G1628</f>
        <v>dolartoday</v>
      </c>
    </row>
    <row r="1627" spans="1:5" x14ac:dyDescent="0.15">
      <c r="A1627" s="107">
        <f>TdC!C1629</f>
        <v>41074</v>
      </c>
      <c r="B1627" s="106">
        <f>TdC!D1629</f>
        <v>2012</v>
      </c>
      <c r="C1627" s="106">
        <f>TdC!E1629</f>
        <v>6</v>
      </c>
      <c r="D1627" s="106">
        <f>TdC!F1629</f>
        <v>9.4000000000000008E-5</v>
      </c>
      <c r="E1627" s="106" t="str">
        <f>TdC!G1629</f>
        <v>dolartoday</v>
      </c>
    </row>
    <row r="1628" spans="1:5" x14ac:dyDescent="0.15">
      <c r="A1628" s="107">
        <f>TdC!C1630</f>
        <v>41075</v>
      </c>
      <c r="B1628" s="106">
        <f>TdC!D1630</f>
        <v>2012</v>
      </c>
      <c r="C1628" s="106">
        <f>TdC!E1630</f>
        <v>6</v>
      </c>
      <c r="D1628" s="106">
        <f>TdC!F1630</f>
        <v>9.3900000000000006E-5</v>
      </c>
      <c r="E1628" s="106" t="str">
        <f>TdC!G1630</f>
        <v>dolartoday</v>
      </c>
    </row>
    <row r="1629" spans="1:5" x14ac:dyDescent="0.15">
      <c r="A1629" s="107">
        <f>TdC!C1631</f>
        <v>41076</v>
      </c>
      <c r="B1629" s="106">
        <f>TdC!D1631</f>
        <v>2012</v>
      </c>
      <c r="C1629" s="106">
        <f>TdC!E1631</f>
        <v>6</v>
      </c>
      <c r="D1629" s="106">
        <f>TdC!F1631</f>
        <v>9.3900000000000006E-5</v>
      </c>
      <c r="E1629" s="106" t="str">
        <f>TdC!G1631</f>
        <v>dolartoday</v>
      </c>
    </row>
    <row r="1630" spans="1:5" x14ac:dyDescent="0.15">
      <c r="A1630" s="107">
        <f>TdC!C1632</f>
        <v>41077</v>
      </c>
      <c r="B1630" s="106">
        <f>TdC!D1632</f>
        <v>2012</v>
      </c>
      <c r="C1630" s="106">
        <f>TdC!E1632</f>
        <v>6</v>
      </c>
      <c r="D1630" s="106">
        <f>TdC!F1632</f>
        <v>9.3900000000000006E-5</v>
      </c>
      <c r="E1630" s="106" t="str">
        <f>TdC!G1632</f>
        <v>dolartoday</v>
      </c>
    </row>
    <row r="1631" spans="1:5" x14ac:dyDescent="0.15">
      <c r="A1631" s="107">
        <f>TdC!C1633</f>
        <v>41078</v>
      </c>
      <c r="B1631" s="106">
        <f>TdC!D1633</f>
        <v>2012</v>
      </c>
      <c r="C1631" s="106">
        <f>TdC!E1633</f>
        <v>6</v>
      </c>
      <c r="D1631" s="106">
        <f>TdC!F1633</f>
        <v>9.3900000000000006E-5</v>
      </c>
      <c r="E1631" s="106" t="str">
        <f>TdC!G1633</f>
        <v>dolartoday</v>
      </c>
    </row>
    <row r="1632" spans="1:5" x14ac:dyDescent="0.15">
      <c r="A1632" s="107">
        <f>TdC!C1634</f>
        <v>41079</v>
      </c>
      <c r="B1632" s="106">
        <f>TdC!D1634</f>
        <v>2012</v>
      </c>
      <c r="C1632" s="106">
        <f>TdC!E1634</f>
        <v>6</v>
      </c>
      <c r="D1632" s="106">
        <f>TdC!F1634</f>
        <v>9.3300000000000005E-5</v>
      </c>
      <c r="E1632" s="106" t="str">
        <f>TdC!G1634</f>
        <v>dolartoday</v>
      </c>
    </row>
    <row r="1633" spans="1:5" x14ac:dyDescent="0.15">
      <c r="A1633" s="107">
        <f>TdC!C1635</f>
        <v>41080</v>
      </c>
      <c r="B1633" s="106">
        <f>TdC!D1635</f>
        <v>2012</v>
      </c>
      <c r="C1633" s="106">
        <f>TdC!E1635</f>
        <v>6</v>
      </c>
      <c r="D1633" s="106">
        <f>TdC!F1635</f>
        <v>9.3399999999999993E-5</v>
      </c>
      <c r="E1633" s="106" t="str">
        <f>TdC!G1635</f>
        <v>dolartoday</v>
      </c>
    </row>
    <row r="1634" spans="1:5" x14ac:dyDescent="0.15">
      <c r="A1634" s="107">
        <f>TdC!C1636</f>
        <v>41081</v>
      </c>
      <c r="B1634" s="106">
        <f>TdC!D1636</f>
        <v>2012</v>
      </c>
      <c r="C1634" s="106">
        <f>TdC!E1636</f>
        <v>6</v>
      </c>
      <c r="D1634" s="106">
        <f>TdC!F1636</f>
        <v>9.3399999999999993E-5</v>
      </c>
      <c r="E1634" s="106" t="str">
        <f>TdC!G1636</f>
        <v>dolartoday</v>
      </c>
    </row>
    <row r="1635" spans="1:5" x14ac:dyDescent="0.15">
      <c r="A1635" s="107">
        <f>TdC!C1637</f>
        <v>41082</v>
      </c>
      <c r="B1635" s="106">
        <f>TdC!D1637</f>
        <v>2012</v>
      </c>
      <c r="C1635" s="106">
        <f>TdC!E1637</f>
        <v>6</v>
      </c>
      <c r="D1635" s="106">
        <f>TdC!F1637</f>
        <v>9.4199999999999999E-5</v>
      </c>
      <c r="E1635" s="106" t="str">
        <f>TdC!G1637</f>
        <v>dolartoday</v>
      </c>
    </row>
    <row r="1636" spans="1:5" x14ac:dyDescent="0.15">
      <c r="A1636" s="107">
        <f>TdC!C1638</f>
        <v>41083</v>
      </c>
      <c r="B1636" s="106">
        <f>TdC!D1638</f>
        <v>2012</v>
      </c>
      <c r="C1636" s="106">
        <f>TdC!E1638</f>
        <v>6</v>
      </c>
      <c r="D1636" s="106">
        <f>TdC!F1638</f>
        <v>9.4199999999999999E-5</v>
      </c>
      <c r="E1636" s="106" t="str">
        <f>TdC!G1638</f>
        <v>dolartoday</v>
      </c>
    </row>
    <row r="1637" spans="1:5" x14ac:dyDescent="0.15">
      <c r="A1637" s="107">
        <f>TdC!C1639</f>
        <v>41084</v>
      </c>
      <c r="B1637" s="106">
        <f>TdC!D1639</f>
        <v>2012</v>
      </c>
      <c r="C1637" s="106">
        <f>TdC!E1639</f>
        <v>6</v>
      </c>
      <c r="D1637" s="106">
        <f>TdC!F1639</f>
        <v>9.4199999999999999E-5</v>
      </c>
      <c r="E1637" s="106" t="str">
        <f>TdC!G1639</f>
        <v>dolartoday</v>
      </c>
    </row>
    <row r="1638" spans="1:5" x14ac:dyDescent="0.15">
      <c r="A1638" s="107">
        <f>TdC!C1640</f>
        <v>41085</v>
      </c>
      <c r="B1638" s="106">
        <f>TdC!D1640</f>
        <v>2012</v>
      </c>
      <c r="C1638" s="106">
        <f>TdC!E1640</f>
        <v>6</v>
      </c>
      <c r="D1638" s="106">
        <f>TdC!F1640</f>
        <v>9.4499999999999993E-5</v>
      </c>
      <c r="E1638" s="106" t="str">
        <f>TdC!G1640</f>
        <v>dolartoday</v>
      </c>
    </row>
    <row r="1639" spans="1:5" x14ac:dyDescent="0.15">
      <c r="A1639" s="107">
        <f>TdC!C1641</f>
        <v>41086</v>
      </c>
      <c r="B1639" s="106">
        <f>TdC!D1641</f>
        <v>2012</v>
      </c>
      <c r="C1639" s="106">
        <f>TdC!E1641</f>
        <v>6</v>
      </c>
      <c r="D1639" s="106">
        <f>TdC!F1641</f>
        <v>9.5099999999999994E-5</v>
      </c>
      <c r="E1639" s="106" t="str">
        <f>TdC!G1641</f>
        <v>dolartoday</v>
      </c>
    </row>
    <row r="1640" spans="1:5" x14ac:dyDescent="0.15">
      <c r="A1640" s="107">
        <f>TdC!C1642</f>
        <v>41087</v>
      </c>
      <c r="B1640" s="106">
        <f>TdC!D1642</f>
        <v>2012</v>
      </c>
      <c r="C1640" s="106">
        <f>TdC!E1642</f>
        <v>6</v>
      </c>
      <c r="D1640" s="106">
        <f>TdC!F1642</f>
        <v>9.4499999999999993E-5</v>
      </c>
      <c r="E1640" s="106" t="str">
        <f>TdC!G1642</f>
        <v>dolartoday</v>
      </c>
    </row>
    <row r="1641" spans="1:5" x14ac:dyDescent="0.15">
      <c r="A1641" s="107">
        <f>TdC!C1643</f>
        <v>41088</v>
      </c>
      <c r="B1641" s="106">
        <f>TdC!D1643</f>
        <v>2012</v>
      </c>
      <c r="C1641" s="106">
        <f>TdC!E1643</f>
        <v>6</v>
      </c>
      <c r="D1641" s="106">
        <f>TdC!F1643</f>
        <v>9.5099999999999994E-5</v>
      </c>
      <c r="E1641" s="106" t="str">
        <f>TdC!G1643</f>
        <v>dolartoday</v>
      </c>
    </row>
    <row r="1642" spans="1:5" x14ac:dyDescent="0.15">
      <c r="A1642" s="107">
        <f>TdC!C1644</f>
        <v>41089</v>
      </c>
      <c r="B1642" s="106">
        <f>TdC!D1644</f>
        <v>2012</v>
      </c>
      <c r="C1642" s="106">
        <f>TdC!E1644</f>
        <v>6</v>
      </c>
      <c r="D1642" s="106">
        <f>TdC!F1644</f>
        <v>9.3699999999999987E-5</v>
      </c>
      <c r="E1642" s="106" t="str">
        <f>TdC!G1644</f>
        <v>dolartoday</v>
      </c>
    </row>
    <row r="1643" spans="1:5" x14ac:dyDescent="0.15">
      <c r="A1643" s="107">
        <f>TdC!C1645</f>
        <v>41090</v>
      </c>
      <c r="B1643" s="106">
        <f>TdC!D1645</f>
        <v>2012</v>
      </c>
      <c r="C1643" s="106">
        <f>TdC!E1645</f>
        <v>6</v>
      </c>
      <c r="D1643" s="106">
        <f>TdC!F1645</f>
        <v>9.3699999999999987E-5</v>
      </c>
      <c r="E1643" s="106" t="str">
        <f>TdC!G1645</f>
        <v>dolartoday</v>
      </c>
    </row>
    <row r="1644" spans="1:5" x14ac:dyDescent="0.15">
      <c r="A1644" s="107">
        <f>TdC!C1646</f>
        <v>41091</v>
      </c>
      <c r="B1644" s="106">
        <f>TdC!D1646</f>
        <v>2012</v>
      </c>
      <c r="C1644" s="106">
        <f>TdC!E1646</f>
        <v>7</v>
      </c>
      <c r="D1644" s="106">
        <f>TdC!F1646</f>
        <v>9.3699999999999987E-5</v>
      </c>
      <c r="E1644" s="106" t="str">
        <f>TdC!G1646</f>
        <v>dolartoday</v>
      </c>
    </row>
    <row r="1645" spans="1:5" x14ac:dyDescent="0.15">
      <c r="A1645" s="107">
        <f>TdC!C1647</f>
        <v>41092</v>
      </c>
      <c r="B1645" s="106">
        <f>TdC!D1647</f>
        <v>2012</v>
      </c>
      <c r="C1645" s="106">
        <f>TdC!E1647</f>
        <v>7</v>
      </c>
      <c r="D1645" s="106">
        <f>TdC!F1647</f>
        <v>9.3699999999999987E-5</v>
      </c>
      <c r="E1645" s="106" t="str">
        <f>TdC!G1647</f>
        <v>dolartoday</v>
      </c>
    </row>
    <row r="1646" spans="1:5" x14ac:dyDescent="0.15">
      <c r="A1646" s="107">
        <f>TdC!C1648</f>
        <v>41093</v>
      </c>
      <c r="B1646" s="106">
        <f>TdC!D1648</f>
        <v>2012</v>
      </c>
      <c r="C1646" s="106">
        <f>TdC!E1648</f>
        <v>7</v>
      </c>
      <c r="D1646" s="106">
        <f>TdC!F1648</f>
        <v>9.3599999999999998E-5</v>
      </c>
      <c r="E1646" s="106" t="str">
        <f>TdC!G1648</f>
        <v>dolartoday</v>
      </c>
    </row>
    <row r="1647" spans="1:5" x14ac:dyDescent="0.15">
      <c r="A1647" s="107">
        <f>TdC!C1649</f>
        <v>41095</v>
      </c>
      <c r="B1647" s="106">
        <f>TdC!D1649</f>
        <v>2012</v>
      </c>
      <c r="C1647" s="106">
        <f>TdC!E1649</f>
        <v>7</v>
      </c>
      <c r="D1647" s="106">
        <f>TdC!F1649</f>
        <v>9.3300000000000005E-5</v>
      </c>
      <c r="E1647" s="106" t="str">
        <f>TdC!G1649</f>
        <v>dolartoday</v>
      </c>
    </row>
    <row r="1648" spans="1:5" x14ac:dyDescent="0.15">
      <c r="A1648" s="107">
        <f>TdC!C1650</f>
        <v>41096</v>
      </c>
      <c r="B1648" s="106">
        <f>TdC!D1650</f>
        <v>2012</v>
      </c>
      <c r="C1648" s="106">
        <f>TdC!E1650</f>
        <v>7</v>
      </c>
      <c r="D1648" s="106">
        <f>TdC!F1650</f>
        <v>9.3300000000000005E-5</v>
      </c>
      <c r="E1648" s="106" t="str">
        <f>TdC!G1650</f>
        <v>dolartoday</v>
      </c>
    </row>
    <row r="1649" spans="1:5" x14ac:dyDescent="0.15">
      <c r="A1649" s="107">
        <f>TdC!C1651</f>
        <v>41097</v>
      </c>
      <c r="B1649" s="106">
        <f>TdC!D1651</f>
        <v>2012</v>
      </c>
      <c r="C1649" s="106">
        <f>TdC!E1651</f>
        <v>7</v>
      </c>
      <c r="D1649" s="106">
        <f>TdC!F1651</f>
        <v>9.3300000000000005E-5</v>
      </c>
      <c r="E1649" s="106" t="str">
        <f>TdC!G1651</f>
        <v>dolartoday</v>
      </c>
    </row>
    <row r="1650" spans="1:5" x14ac:dyDescent="0.15">
      <c r="A1650" s="107">
        <f>TdC!C1652</f>
        <v>41098</v>
      </c>
      <c r="B1650" s="106">
        <f>TdC!D1652</f>
        <v>2012</v>
      </c>
      <c r="C1650" s="106">
        <f>TdC!E1652</f>
        <v>7</v>
      </c>
      <c r="D1650" s="106">
        <f>TdC!F1652</f>
        <v>9.4000000000000008E-5</v>
      </c>
      <c r="E1650" s="106" t="str">
        <f>TdC!G1652</f>
        <v>dolartoday</v>
      </c>
    </row>
    <row r="1651" spans="1:5" x14ac:dyDescent="0.15">
      <c r="A1651" s="107">
        <f>TdC!C1653</f>
        <v>41099</v>
      </c>
      <c r="B1651" s="106">
        <f>TdC!D1653</f>
        <v>2012</v>
      </c>
      <c r="C1651" s="106">
        <f>TdC!E1653</f>
        <v>7</v>
      </c>
      <c r="D1651" s="106">
        <f>TdC!F1653</f>
        <v>9.4000000000000008E-5</v>
      </c>
      <c r="E1651" s="106" t="str">
        <f>TdC!G1653</f>
        <v>dolartoday</v>
      </c>
    </row>
    <row r="1652" spans="1:5" x14ac:dyDescent="0.15">
      <c r="A1652" s="107">
        <f>TdC!C1654</f>
        <v>41100</v>
      </c>
      <c r="B1652" s="106">
        <f>TdC!D1654</f>
        <v>2012</v>
      </c>
      <c r="C1652" s="106">
        <f>TdC!E1654</f>
        <v>7</v>
      </c>
      <c r="D1652" s="106">
        <f>TdC!F1654</f>
        <v>9.4000000000000008E-5</v>
      </c>
      <c r="E1652" s="106" t="str">
        <f>TdC!G1654</f>
        <v>dolartoday</v>
      </c>
    </row>
    <row r="1653" spans="1:5" x14ac:dyDescent="0.15">
      <c r="A1653" s="107">
        <f>TdC!C1655</f>
        <v>41101</v>
      </c>
      <c r="B1653" s="106">
        <f>TdC!D1655</f>
        <v>2012</v>
      </c>
      <c r="C1653" s="106">
        <f>TdC!E1655</f>
        <v>7</v>
      </c>
      <c r="D1653" s="106">
        <f>TdC!F1655</f>
        <v>9.4199999999999999E-5</v>
      </c>
      <c r="E1653" s="106" t="str">
        <f>TdC!G1655</f>
        <v>dolartoday</v>
      </c>
    </row>
    <row r="1654" spans="1:5" x14ac:dyDescent="0.15">
      <c r="A1654" s="107">
        <f>TdC!C1656</f>
        <v>41102</v>
      </c>
      <c r="B1654" s="106">
        <f>TdC!D1656</f>
        <v>2012</v>
      </c>
      <c r="C1654" s="106">
        <f>TdC!E1656</f>
        <v>7</v>
      </c>
      <c r="D1654" s="106">
        <f>TdC!F1656</f>
        <v>9.4000000000000008E-5</v>
      </c>
      <c r="E1654" s="106" t="str">
        <f>TdC!G1656</f>
        <v>dolartoday</v>
      </c>
    </row>
    <row r="1655" spans="1:5" x14ac:dyDescent="0.15">
      <c r="A1655" s="107">
        <f>TdC!C1657</f>
        <v>41103</v>
      </c>
      <c r="B1655" s="106">
        <f>TdC!D1657</f>
        <v>2012</v>
      </c>
      <c r="C1655" s="106">
        <f>TdC!E1657</f>
        <v>7</v>
      </c>
      <c r="D1655" s="106">
        <f>TdC!F1657</f>
        <v>9.3599999999999998E-5</v>
      </c>
      <c r="E1655" s="106" t="str">
        <f>TdC!G1657</f>
        <v>dolartoday</v>
      </c>
    </row>
    <row r="1656" spans="1:5" x14ac:dyDescent="0.15">
      <c r="A1656" s="107">
        <f>TdC!C1658</f>
        <v>41104</v>
      </c>
      <c r="B1656" s="106">
        <f>TdC!D1658</f>
        <v>2012</v>
      </c>
      <c r="C1656" s="106">
        <f>TdC!E1658</f>
        <v>7</v>
      </c>
      <c r="D1656" s="106">
        <f>TdC!F1658</f>
        <v>9.3599999999999998E-5</v>
      </c>
      <c r="E1656" s="106" t="str">
        <f>TdC!G1658</f>
        <v>dolartoday</v>
      </c>
    </row>
    <row r="1657" spans="1:5" x14ac:dyDescent="0.15">
      <c r="A1657" s="107">
        <f>TdC!C1659</f>
        <v>41105</v>
      </c>
      <c r="B1657" s="106">
        <f>TdC!D1659</f>
        <v>2012</v>
      </c>
      <c r="C1657" s="106">
        <f>TdC!E1659</f>
        <v>7</v>
      </c>
      <c r="D1657" s="106">
        <f>TdC!F1659</f>
        <v>9.3699999999999987E-5</v>
      </c>
      <c r="E1657" s="106" t="str">
        <f>TdC!G1659</f>
        <v>dolartoday</v>
      </c>
    </row>
    <row r="1658" spans="1:5" x14ac:dyDescent="0.15">
      <c r="A1658" s="107">
        <f>TdC!C1660</f>
        <v>41106</v>
      </c>
      <c r="B1658" s="106">
        <f>TdC!D1660</f>
        <v>2012</v>
      </c>
      <c r="C1658" s="106">
        <f>TdC!E1660</f>
        <v>7</v>
      </c>
      <c r="D1658" s="106">
        <f>TdC!F1660</f>
        <v>9.3599999999999998E-5</v>
      </c>
      <c r="E1658" s="106" t="str">
        <f>TdC!G1660</f>
        <v>dolartoday</v>
      </c>
    </row>
    <row r="1659" spans="1:5" x14ac:dyDescent="0.15">
      <c r="A1659" s="107">
        <f>TdC!C1661</f>
        <v>41107</v>
      </c>
      <c r="B1659" s="106">
        <f>TdC!D1661</f>
        <v>2012</v>
      </c>
      <c r="C1659" s="106">
        <f>TdC!E1661</f>
        <v>7</v>
      </c>
      <c r="D1659" s="106">
        <f>TdC!F1661</f>
        <v>9.0299999999999999E-5</v>
      </c>
      <c r="E1659" s="106" t="str">
        <f>TdC!G1661</f>
        <v>dolartoday</v>
      </c>
    </row>
    <row r="1660" spans="1:5" x14ac:dyDescent="0.15">
      <c r="A1660" s="107">
        <f>TdC!C1662</f>
        <v>41108</v>
      </c>
      <c r="B1660" s="106">
        <f>TdC!D1662</f>
        <v>2012</v>
      </c>
      <c r="C1660" s="106">
        <f>TdC!E1662</f>
        <v>7</v>
      </c>
      <c r="D1660" s="106">
        <f>TdC!F1662</f>
        <v>9.3499999999999996E-5</v>
      </c>
      <c r="E1660" s="106" t="str">
        <f>TdC!G1662</f>
        <v>dolartoday</v>
      </c>
    </row>
    <row r="1661" spans="1:5" x14ac:dyDescent="0.15">
      <c r="A1661" s="107">
        <f>TdC!C1663</f>
        <v>41109</v>
      </c>
      <c r="B1661" s="106">
        <f>TdC!D1663</f>
        <v>2012</v>
      </c>
      <c r="C1661" s="106">
        <f>TdC!E1663</f>
        <v>7</v>
      </c>
      <c r="D1661" s="106">
        <f>TdC!F1663</f>
        <v>9.3399999999999993E-5</v>
      </c>
      <c r="E1661" s="106" t="str">
        <f>TdC!G1663</f>
        <v>dolartoday</v>
      </c>
    </row>
    <row r="1662" spans="1:5" x14ac:dyDescent="0.15">
      <c r="A1662" s="107">
        <f>TdC!C1664</f>
        <v>41110</v>
      </c>
      <c r="B1662" s="106">
        <f>TdC!D1664</f>
        <v>2012</v>
      </c>
      <c r="C1662" s="106">
        <f>TdC!E1664</f>
        <v>7</v>
      </c>
      <c r="D1662" s="106">
        <f>TdC!F1664</f>
        <v>9.3399999999999993E-5</v>
      </c>
      <c r="E1662" s="106" t="str">
        <f>TdC!G1664</f>
        <v>dolartoday</v>
      </c>
    </row>
    <row r="1663" spans="1:5" x14ac:dyDescent="0.15">
      <c r="A1663" s="107">
        <f>TdC!C1665</f>
        <v>41111</v>
      </c>
      <c r="B1663" s="106">
        <f>TdC!D1665</f>
        <v>2012</v>
      </c>
      <c r="C1663" s="106">
        <f>TdC!E1665</f>
        <v>7</v>
      </c>
      <c r="D1663" s="106">
        <f>TdC!F1665</f>
        <v>9.3399999999999993E-5</v>
      </c>
      <c r="E1663" s="106" t="str">
        <f>TdC!G1665</f>
        <v>dolartoday</v>
      </c>
    </row>
    <row r="1664" spans="1:5" x14ac:dyDescent="0.15">
      <c r="A1664" s="107">
        <f>TdC!C1666</f>
        <v>41112</v>
      </c>
      <c r="B1664" s="106">
        <f>TdC!D1666</f>
        <v>2012</v>
      </c>
      <c r="C1664" s="106">
        <f>TdC!E1666</f>
        <v>7</v>
      </c>
      <c r="D1664" s="106">
        <f>TdC!F1666</f>
        <v>9.3499999999999996E-5</v>
      </c>
      <c r="E1664" s="106" t="str">
        <f>TdC!G1666</f>
        <v>dolartoday</v>
      </c>
    </row>
    <row r="1665" spans="1:5" x14ac:dyDescent="0.15">
      <c r="A1665" s="107">
        <f>TdC!C1667</f>
        <v>41113</v>
      </c>
      <c r="B1665" s="106">
        <f>TdC!D1667</f>
        <v>2012</v>
      </c>
      <c r="C1665" s="106">
        <f>TdC!E1667</f>
        <v>7</v>
      </c>
      <c r="D1665" s="106">
        <f>TdC!F1667</f>
        <v>9.4199999999999999E-5</v>
      </c>
      <c r="E1665" s="106" t="str">
        <f>TdC!G1667</f>
        <v>dolartoday</v>
      </c>
    </row>
    <row r="1666" spans="1:5" x14ac:dyDescent="0.15">
      <c r="A1666" s="107">
        <f>TdC!C1668</f>
        <v>41114</v>
      </c>
      <c r="B1666" s="106">
        <f>TdC!D1668</f>
        <v>2012</v>
      </c>
      <c r="C1666" s="106">
        <f>TdC!E1668</f>
        <v>7</v>
      </c>
      <c r="D1666" s="106">
        <f>TdC!F1668</f>
        <v>9.4499999999999993E-5</v>
      </c>
      <c r="E1666" s="106" t="str">
        <f>TdC!G1668</f>
        <v>dolartoday</v>
      </c>
    </row>
    <row r="1667" spans="1:5" x14ac:dyDescent="0.15">
      <c r="A1667" s="107">
        <f>TdC!C1669</f>
        <v>41119</v>
      </c>
      <c r="B1667" s="106">
        <f>TdC!D1669</f>
        <v>2012</v>
      </c>
      <c r="C1667" s="106">
        <f>TdC!E1669</f>
        <v>7</v>
      </c>
      <c r="D1667" s="106">
        <f>TdC!F1669</f>
        <v>9.4199999999999999E-5</v>
      </c>
      <c r="E1667" s="106" t="str">
        <f>TdC!G1669</f>
        <v>dolartoday</v>
      </c>
    </row>
    <row r="1668" spans="1:5" x14ac:dyDescent="0.15">
      <c r="A1668" s="107">
        <f>TdC!C1670</f>
        <v>41120</v>
      </c>
      <c r="B1668" s="106">
        <f>TdC!D1670</f>
        <v>2012</v>
      </c>
      <c r="C1668" s="106">
        <f>TdC!E1670</f>
        <v>7</v>
      </c>
      <c r="D1668" s="106">
        <f>TdC!F1670</f>
        <v>9.4300000000000002E-5</v>
      </c>
      <c r="E1668" s="106" t="str">
        <f>TdC!G1670</f>
        <v>dolartoday</v>
      </c>
    </row>
    <row r="1669" spans="1:5" x14ac:dyDescent="0.15">
      <c r="A1669" s="107">
        <f>TdC!C1671</f>
        <v>41121</v>
      </c>
      <c r="B1669" s="106">
        <f>TdC!D1671</f>
        <v>2012</v>
      </c>
      <c r="C1669" s="106">
        <f>TdC!E1671</f>
        <v>7</v>
      </c>
      <c r="D1669" s="106">
        <f>TdC!F1671</f>
        <v>9.4199999999999999E-5</v>
      </c>
      <c r="E1669" s="106" t="str">
        <f>TdC!G1671</f>
        <v>dolartoday</v>
      </c>
    </row>
    <row r="1670" spans="1:5" x14ac:dyDescent="0.15">
      <c r="A1670" s="107">
        <f>TdC!C1672</f>
        <v>41122</v>
      </c>
      <c r="B1670" s="106">
        <f>TdC!D1672</f>
        <v>2012</v>
      </c>
      <c r="C1670" s="106">
        <f>TdC!E1672</f>
        <v>8</v>
      </c>
      <c r="D1670" s="106">
        <f>TdC!F1672</f>
        <v>9.4000000000000008E-5</v>
      </c>
      <c r="E1670" s="106" t="str">
        <f>TdC!G1672</f>
        <v>dolartoday</v>
      </c>
    </row>
    <row r="1671" spans="1:5" x14ac:dyDescent="0.15">
      <c r="A1671" s="107">
        <f>TdC!C1673</f>
        <v>41123</v>
      </c>
      <c r="B1671" s="106">
        <f>TdC!D1673</f>
        <v>2012</v>
      </c>
      <c r="C1671" s="106">
        <f>TdC!E1673</f>
        <v>8</v>
      </c>
      <c r="D1671" s="106">
        <f>TdC!F1673</f>
        <v>9.4300000000000002E-5</v>
      </c>
      <c r="E1671" s="106" t="str">
        <f>TdC!G1673</f>
        <v>dolartoday</v>
      </c>
    </row>
    <row r="1672" spans="1:5" x14ac:dyDescent="0.15">
      <c r="A1672" s="107">
        <f>TdC!C1674</f>
        <v>41124</v>
      </c>
      <c r="B1672" s="106">
        <f>TdC!D1674</f>
        <v>2012</v>
      </c>
      <c r="C1672" s="106">
        <f>TdC!E1674</f>
        <v>8</v>
      </c>
      <c r="D1672" s="106">
        <f>TdC!F1674</f>
        <v>9.4300000000000002E-5</v>
      </c>
      <c r="E1672" s="106" t="str">
        <f>TdC!G1674</f>
        <v>dolartoday</v>
      </c>
    </row>
    <row r="1673" spans="1:5" x14ac:dyDescent="0.15">
      <c r="A1673" s="107">
        <f>TdC!C1675</f>
        <v>41125</v>
      </c>
      <c r="B1673" s="106">
        <f>TdC!D1675</f>
        <v>2012</v>
      </c>
      <c r="C1673" s="106">
        <f>TdC!E1675</f>
        <v>8</v>
      </c>
      <c r="D1673" s="106">
        <f>TdC!F1675</f>
        <v>9.4300000000000002E-5</v>
      </c>
      <c r="E1673" s="106" t="str">
        <f>TdC!G1675</f>
        <v>dolartoday</v>
      </c>
    </row>
    <row r="1674" spans="1:5" x14ac:dyDescent="0.15">
      <c r="A1674" s="107">
        <f>TdC!C1676</f>
        <v>41126</v>
      </c>
      <c r="B1674" s="106">
        <f>TdC!D1676</f>
        <v>2012</v>
      </c>
      <c r="C1674" s="106">
        <f>TdC!E1676</f>
        <v>8</v>
      </c>
      <c r="D1674" s="106">
        <f>TdC!F1676</f>
        <v>9.4300000000000002E-5</v>
      </c>
      <c r="E1674" s="106" t="str">
        <f>TdC!G1676</f>
        <v>dolartoday</v>
      </c>
    </row>
    <row r="1675" spans="1:5" x14ac:dyDescent="0.15">
      <c r="A1675" s="107">
        <f>TdC!C1677</f>
        <v>41127</v>
      </c>
      <c r="B1675" s="106">
        <f>TdC!D1677</f>
        <v>2012</v>
      </c>
      <c r="C1675" s="106">
        <f>TdC!E1677</f>
        <v>8</v>
      </c>
      <c r="D1675" s="106">
        <f>TdC!F1677</f>
        <v>9.4000000000000008E-5</v>
      </c>
      <c r="E1675" s="106" t="str">
        <f>TdC!G1677</f>
        <v>dolartoday</v>
      </c>
    </row>
    <row r="1676" spans="1:5" x14ac:dyDescent="0.15">
      <c r="A1676" s="107">
        <f>TdC!C1678</f>
        <v>41128</v>
      </c>
      <c r="B1676" s="106">
        <f>TdC!D1678</f>
        <v>2012</v>
      </c>
      <c r="C1676" s="106">
        <f>TdC!E1678</f>
        <v>8</v>
      </c>
      <c r="D1676" s="106">
        <f>TdC!F1678</f>
        <v>9.4000000000000008E-5</v>
      </c>
      <c r="E1676" s="106" t="str">
        <f>TdC!G1678</f>
        <v>dolartoday</v>
      </c>
    </row>
    <row r="1677" spans="1:5" x14ac:dyDescent="0.15">
      <c r="A1677" s="107">
        <f>TdC!C1679</f>
        <v>41129</v>
      </c>
      <c r="B1677" s="106">
        <f>TdC!D1679</f>
        <v>2012</v>
      </c>
      <c r="C1677" s="106">
        <f>TdC!E1679</f>
        <v>8</v>
      </c>
      <c r="D1677" s="106">
        <f>TdC!F1679</f>
        <v>9.4600000000000009E-5</v>
      </c>
      <c r="E1677" s="106" t="str">
        <f>TdC!G1679</f>
        <v>dolartoday</v>
      </c>
    </row>
    <row r="1678" spans="1:5" x14ac:dyDescent="0.15">
      <c r="A1678" s="107">
        <f>TdC!C1680</f>
        <v>41130</v>
      </c>
      <c r="B1678" s="106">
        <f>TdC!D1680</f>
        <v>2012</v>
      </c>
      <c r="C1678" s="106">
        <f>TdC!E1680</f>
        <v>8</v>
      </c>
      <c r="D1678" s="106">
        <f>TdC!F1680</f>
        <v>9.4499999999999993E-5</v>
      </c>
      <c r="E1678" s="106" t="str">
        <f>TdC!G1680</f>
        <v>dolartoday</v>
      </c>
    </row>
    <row r="1679" spans="1:5" x14ac:dyDescent="0.15">
      <c r="A1679" s="107">
        <f>TdC!C1681</f>
        <v>41131</v>
      </c>
      <c r="B1679" s="106">
        <f>TdC!D1681</f>
        <v>2012</v>
      </c>
      <c r="C1679" s="106">
        <f>TdC!E1681</f>
        <v>8</v>
      </c>
      <c r="D1679" s="106">
        <f>TdC!F1681</f>
        <v>9.4499999999999993E-5</v>
      </c>
      <c r="E1679" s="106" t="str">
        <f>TdC!G1681</f>
        <v>dolartoday</v>
      </c>
    </row>
    <row r="1680" spans="1:5" x14ac:dyDescent="0.15">
      <c r="A1680" s="107">
        <f>TdC!C1682</f>
        <v>41132</v>
      </c>
      <c r="B1680" s="106">
        <f>TdC!D1682</f>
        <v>2012</v>
      </c>
      <c r="C1680" s="106">
        <f>TdC!E1682</f>
        <v>8</v>
      </c>
      <c r="D1680" s="106">
        <f>TdC!F1682</f>
        <v>9.4499999999999993E-5</v>
      </c>
      <c r="E1680" s="106" t="str">
        <f>TdC!G1682</f>
        <v>dolartoday</v>
      </c>
    </row>
    <row r="1681" spans="1:5" x14ac:dyDescent="0.15">
      <c r="A1681" s="107">
        <f>TdC!C1683</f>
        <v>41133</v>
      </c>
      <c r="B1681" s="106">
        <f>TdC!D1683</f>
        <v>2012</v>
      </c>
      <c r="C1681" s="106">
        <f>TdC!E1683</f>
        <v>8</v>
      </c>
      <c r="D1681" s="106">
        <f>TdC!F1683</f>
        <v>9.4300000000000002E-5</v>
      </c>
      <c r="E1681" s="106" t="str">
        <f>TdC!G1683</f>
        <v>dolartoday</v>
      </c>
    </row>
    <row r="1682" spans="1:5" x14ac:dyDescent="0.15">
      <c r="A1682" s="107">
        <f>TdC!C1684</f>
        <v>41134</v>
      </c>
      <c r="B1682" s="106">
        <f>TdC!D1684</f>
        <v>2012</v>
      </c>
      <c r="C1682" s="106">
        <f>TdC!E1684</f>
        <v>8</v>
      </c>
      <c r="D1682" s="106">
        <f>TdC!F1684</f>
        <v>9.48E-5</v>
      </c>
      <c r="E1682" s="106" t="str">
        <f>TdC!G1684</f>
        <v>dolartoday</v>
      </c>
    </row>
    <row r="1683" spans="1:5" x14ac:dyDescent="0.15">
      <c r="A1683" s="107">
        <f>TdC!C1685</f>
        <v>41135</v>
      </c>
      <c r="B1683" s="106">
        <f>TdC!D1685</f>
        <v>2012</v>
      </c>
      <c r="C1683" s="106">
        <f>TdC!E1685</f>
        <v>8</v>
      </c>
      <c r="D1683" s="106">
        <f>TdC!F1685</f>
        <v>9.48E-5</v>
      </c>
      <c r="E1683" s="106" t="str">
        <f>TdC!G1685</f>
        <v>dolartoday</v>
      </c>
    </row>
    <row r="1684" spans="1:5" x14ac:dyDescent="0.15">
      <c r="A1684" s="107">
        <f>TdC!C1686</f>
        <v>41136</v>
      </c>
      <c r="B1684" s="106">
        <f>TdC!D1686</f>
        <v>2012</v>
      </c>
      <c r="C1684" s="106">
        <f>TdC!E1686</f>
        <v>8</v>
      </c>
      <c r="D1684" s="106">
        <f>TdC!F1686</f>
        <v>9.6600000000000003E-5</v>
      </c>
      <c r="E1684" s="106" t="str">
        <f>TdC!G1686</f>
        <v>dolartoday</v>
      </c>
    </row>
    <row r="1685" spans="1:5" x14ac:dyDescent="0.15">
      <c r="A1685" s="107">
        <f>TdC!C1687</f>
        <v>41137</v>
      </c>
      <c r="B1685" s="106">
        <f>TdC!D1687</f>
        <v>2012</v>
      </c>
      <c r="C1685" s="106">
        <f>TdC!E1687</f>
        <v>8</v>
      </c>
      <c r="D1685" s="106">
        <f>TdC!F1687</f>
        <v>9.6600000000000003E-5</v>
      </c>
      <c r="E1685" s="106" t="str">
        <f>TdC!G1687</f>
        <v>dolartoday</v>
      </c>
    </row>
    <row r="1686" spans="1:5" x14ac:dyDescent="0.15">
      <c r="A1686" s="107">
        <f>TdC!C1688</f>
        <v>41138</v>
      </c>
      <c r="B1686" s="106">
        <f>TdC!D1688</f>
        <v>2012</v>
      </c>
      <c r="C1686" s="106">
        <f>TdC!E1688</f>
        <v>8</v>
      </c>
      <c r="D1686" s="106">
        <f>TdC!F1688</f>
        <v>9.630000000000001E-5</v>
      </c>
      <c r="E1686" s="106" t="str">
        <f>TdC!G1688</f>
        <v>dolartoday</v>
      </c>
    </row>
    <row r="1687" spans="1:5" x14ac:dyDescent="0.15">
      <c r="A1687" s="107">
        <f>TdC!C1689</f>
        <v>41139</v>
      </c>
      <c r="B1687" s="106">
        <f>TdC!D1689</f>
        <v>2012</v>
      </c>
      <c r="C1687" s="106">
        <f>TdC!E1689</f>
        <v>8</v>
      </c>
      <c r="D1687" s="106">
        <f>TdC!F1689</f>
        <v>9.630000000000001E-5</v>
      </c>
      <c r="E1687" s="106" t="str">
        <f>TdC!G1689</f>
        <v>dolartoday</v>
      </c>
    </row>
    <row r="1688" spans="1:5" x14ac:dyDescent="0.15">
      <c r="A1688" s="107">
        <f>TdC!C1690</f>
        <v>41140</v>
      </c>
      <c r="B1688" s="106">
        <f>TdC!D1690</f>
        <v>2012</v>
      </c>
      <c r="C1688" s="106">
        <f>TdC!E1690</f>
        <v>8</v>
      </c>
      <c r="D1688" s="106">
        <f>TdC!F1690</f>
        <v>9.6799999999999995E-5</v>
      </c>
      <c r="E1688" s="106" t="str">
        <f>TdC!G1690</f>
        <v>dolartoday</v>
      </c>
    </row>
    <row r="1689" spans="1:5" x14ac:dyDescent="0.15">
      <c r="A1689" s="107">
        <f>TdC!C1691</f>
        <v>41141</v>
      </c>
      <c r="B1689" s="106">
        <f>TdC!D1691</f>
        <v>2012</v>
      </c>
      <c r="C1689" s="106">
        <f>TdC!E1691</f>
        <v>8</v>
      </c>
      <c r="D1689" s="106">
        <f>TdC!F1691</f>
        <v>1.07E-4</v>
      </c>
      <c r="E1689" s="106" t="str">
        <f>TdC!G1691</f>
        <v>dolartoday</v>
      </c>
    </row>
    <row r="1690" spans="1:5" x14ac:dyDescent="0.15">
      <c r="A1690" s="107">
        <f>TdC!C1692</f>
        <v>41142</v>
      </c>
      <c r="B1690" s="106">
        <f>TdC!D1692</f>
        <v>2012</v>
      </c>
      <c r="C1690" s="106">
        <f>TdC!E1692</f>
        <v>8</v>
      </c>
      <c r="D1690" s="106">
        <f>TdC!F1692</f>
        <v>1.07E-4</v>
      </c>
      <c r="E1690" s="106" t="str">
        <f>TdC!G1692</f>
        <v>dolartoday</v>
      </c>
    </row>
    <row r="1691" spans="1:5" x14ac:dyDescent="0.15">
      <c r="A1691" s="107">
        <f>TdC!C1693</f>
        <v>41143</v>
      </c>
      <c r="B1691" s="106">
        <f>TdC!D1693</f>
        <v>2012</v>
      </c>
      <c r="C1691" s="106">
        <f>TdC!E1693</f>
        <v>8</v>
      </c>
      <c r="D1691" s="106">
        <f>TdC!F1693</f>
        <v>1.0679999999999999E-4</v>
      </c>
      <c r="E1691" s="106" t="str">
        <f>TdC!G1693</f>
        <v>dolartoday</v>
      </c>
    </row>
    <row r="1692" spans="1:5" x14ac:dyDescent="0.15">
      <c r="A1692" s="107">
        <f>TdC!C1694</f>
        <v>41144</v>
      </c>
      <c r="B1692" s="106">
        <f>TdC!D1694</f>
        <v>2012</v>
      </c>
      <c r="C1692" s="106">
        <f>TdC!E1694</f>
        <v>8</v>
      </c>
      <c r="D1692" s="106">
        <f>TdC!F1694</f>
        <v>1.0640000000000001E-4</v>
      </c>
      <c r="E1692" s="106" t="str">
        <f>TdC!G1694</f>
        <v>dolartoday</v>
      </c>
    </row>
    <row r="1693" spans="1:5" x14ac:dyDescent="0.15">
      <c r="A1693" s="107">
        <f>TdC!C1695</f>
        <v>41145</v>
      </c>
      <c r="B1693" s="106">
        <f>TdC!D1695</f>
        <v>2012</v>
      </c>
      <c r="C1693" s="106">
        <f>TdC!E1695</f>
        <v>8</v>
      </c>
      <c r="D1693" s="106">
        <f>TdC!F1695</f>
        <v>1.0640000000000001E-4</v>
      </c>
      <c r="E1693" s="106" t="str">
        <f>TdC!G1695</f>
        <v>dolartoday</v>
      </c>
    </row>
    <row r="1694" spans="1:5" x14ac:dyDescent="0.15">
      <c r="A1694" s="107">
        <f>TdC!C1696</f>
        <v>41146</v>
      </c>
      <c r="B1694" s="106">
        <f>TdC!D1696</f>
        <v>2012</v>
      </c>
      <c r="C1694" s="106">
        <f>TdC!E1696</f>
        <v>8</v>
      </c>
      <c r="D1694" s="106">
        <f>TdC!F1696</f>
        <v>1.0640000000000001E-4</v>
      </c>
      <c r="E1694" s="106" t="str">
        <f>TdC!G1696</f>
        <v>dolartoday</v>
      </c>
    </row>
    <row r="1695" spans="1:5" x14ac:dyDescent="0.15">
      <c r="A1695" s="107">
        <f>TdC!C1697</f>
        <v>41147</v>
      </c>
      <c r="B1695" s="106">
        <f>TdC!D1697</f>
        <v>2012</v>
      </c>
      <c r="C1695" s="106">
        <f>TdC!E1697</f>
        <v>8</v>
      </c>
      <c r="D1695" s="106">
        <f>TdC!F1697</f>
        <v>1.0640000000000001E-4</v>
      </c>
      <c r="E1695" s="106" t="str">
        <f>TdC!G1697</f>
        <v>dolartoday</v>
      </c>
    </row>
    <row r="1696" spans="1:5" x14ac:dyDescent="0.15">
      <c r="A1696" s="107">
        <f>TdC!C1698</f>
        <v>41148</v>
      </c>
      <c r="B1696" s="106">
        <f>TdC!D1698</f>
        <v>2012</v>
      </c>
      <c r="C1696" s="106">
        <f>TdC!E1698</f>
        <v>8</v>
      </c>
      <c r="D1696" s="106">
        <f>TdC!F1698</f>
        <v>1.0679999999999999E-4</v>
      </c>
      <c r="E1696" s="106" t="str">
        <f>TdC!G1698</f>
        <v>dolartoday</v>
      </c>
    </row>
    <row r="1697" spans="1:5" x14ac:dyDescent="0.15">
      <c r="A1697" s="107">
        <f>TdC!C1699</f>
        <v>41149</v>
      </c>
      <c r="B1697" s="106">
        <f>TdC!D1699</f>
        <v>2012</v>
      </c>
      <c r="C1697" s="106">
        <f>TdC!E1699</f>
        <v>8</v>
      </c>
      <c r="D1697" s="106">
        <f>TdC!F1699</f>
        <v>1.158E-4</v>
      </c>
      <c r="E1697" s="106" t="str">
        <f>TdC!G1699</f>
        <v>dolartoday</v>
      </c>
    </row>
    <row r="1698" spans="1:5" x14ac:dyDescent="0.15">
      <c r="A1698" s="107">
        <f>TdC!C1700</f>
        <v>41150</v>
      </c>
      <c r="B1698" s="106">
        <f>TdC!D1700</f>
        <v>2012</v>
      </c>
      <c r="C1698" s="106">
        <f>TdC!E1700</f>
        <v>8</v>
      </c>
      <c r="D1698" s="106">
        <f>TdC!F1700</f>
        <v>1.158E-4</v>
      </c>
      <c r="E1698" s="106" t="str">
        <f>TdC!G1700</f>
        <v>dolartoday</v>
      </c>
    </row>
    <row r="1699" spans="1:5" x14ac:dyDescent="0.15">
      <c r="A1699" s="107">
        <f>TdC!C1701</f>
        <v>41151</v>
      </c>
      <c r="B1699" s="106">
        <f>TdC!D1701</f>
        <v>2012</v>
      </c>
      <c r="C1699" s="106">
        <f>TdC!E1701</f>
        <v>8</v>
      </c>
      <c r="D1699" s="106">
        <f>TdC!F1701</f>
        <v>1.1539999999999999E-4</v>
      </c>
      <c r="E1699" s="106" t="str">
        <f>TdC!G1701</f>
        <v>dolartoday</v>
      </c>
    </row>
    <row r="1700" spans="1:5" x14ac:dyDescent="0.15">
      <c r="A1700" s="107">
        <f>TdC!C1702</f>
        <v>41152</v>
      </c>
      <c r="B1700" s="106">
        <f>TdC!D1702</f>
        <v>2012</v>
      </c>
      <c r="C1700" s="106">
        <f>TdC!E1702</f>
        <v>8</v>
      </c>
      <c r="D1700" s="106">
        <f>TdC!F1702</f>
        <v>1.1539999999999999E-4</v>
      </c>
      <c r="E1700" s="106" t="str">
        <f>TdC!G1702</f>
        <v>dolartoday</v>
      </c>
    </row>
    <row r="1701" spans="1:5" x14ac:dyDescent="0.15">
      <c r="A1701" s="107">
        <f>TdC!C1703</f>
        <v>41153</v>
      </c>
      <c r="B1701" s="106">
        <f>TdC!D1703</f>
        <v>2012</v>
      </c>
      <c r="C1701" s="106">
        <f>TdC!E1703</f>
        <v>9</v>
      </c>
      <c r="D1701" s="106">
        <f>TdC!F1703</f>
        <v>1.1539999999999999E-4</v>
      </c>
      <c r="E1701" s="106" t="str">
        <f>TdC!G1703</f>
        <v>dolartoday</v>
      </c>
    </row>
    <row r="1702" spans="1:5" x14ac:dyDescent="0.15">
      <c r="A1702" s="107">
        <f>TdC!C1704</f>
        <v>41154</v>
      </c>
      <c r="B1702" s="106">
        <f>TdC!D1704</f>
        <v>2012</v>
      </c>
      <c r="C1702" s="106">
        <f>TdC!E1704</f>
        <v>9</v>
      </c>
      <c r="D1702" s="106">
        <f>TdC!F1704</f>
        <v>1.158E-4</v>
      </c>
      <c r="E1702" s="106" t="str">
        <f>TdC!G1704</f>
        <v>dolartoday</v>
      </c>
    </row>
    <row r="1703" spans="1:5" x14ac:dyDescent="0.15">
      <c r="A1703" s="107">
        <f>TdC!C1705</f>
        <v>41155</v>
      </c>
      <c r="B1703" s="106">
        <f>TdC!D1705</f>
        <v>2012</v>
      </c>
      <c r="C1703" s="106">
        <f>TdC!E1705</f>
        <v>9</v>
      </c>
      <c r="D1703" s="106">
        <f>TdC!F1705</f>
        <v>1.1400000000000001E-4</v>
      </c>
      <c r="E1703" s="106" t="str">
        <f>TdC!G1705</f>
        <v>dolartoday</v>
      </c>
    </row>
    <row r="1704" spans="1:5" x14ac:dyDescent="0.15">
      <c r="A1704" s="107">
        <f>TdC!C1706</f>
        <v>41156</v>
      </c>
      <c r="B1704" s="106">
        <f>TdC!D1706</f>
        <v>2012</v>
      </c>
      <c r="C1704" s="106">
        <f>TdC!E1706</f>
        <v>9</v>
      </c>
      <c r="D1704" s="106">
        <f>TdC!F1706</f>
        <v>1.1400000000000001E-4</v>
      </c>
      <c r="E1704" s="106" t="str">
        <f>TdC!G1706</f>
        <v>dolartoday</v>
      </c>
    </row>
    <row r="1705" spans="1:5" x14ac:dyDescent="0.15">
      <c r="A1705" s="107">
        <f>TdC!C1707</f>
        <v>41157</v>
      </c>
      <c r="B1705" s="106">
        <f>TdC!D1707</f>
        <v>2012</v>
      </c>
      <c r="C1705" s="106">
        <f>TdC!E1707</f>
        <v>9</v>
      </c>
      <c r="D1705" s="106">
        <f>TdC!F1707</f>
        <v>1.1400000000000001E-4</v>
      </c>
      <c r="E1705" s="106" t="str">
        <f>TdC!G1707</f>
        <v>dolartoday</v>
      </c>
    </row>
    <row r="1706" spans="1:5" x14ac:dyDescent="0.15">
      <c r="A1706" s="107">
        <f>TdC!C1708</f>
        <v>41158</v>
      </c>
      <c r="B1706" s="106">
        <f>TdC!D1708</f>
        <v>2012</v>
      </c>
      <c r="C1706" s="106">
        <f>TdC!E1708</f>
        <v>9</v>
      </c>
      <c r="D1706" s="106">
        <f>TdC!F1708</f>
        <v>1.1289999999999999E-4</v>
      </c>
      <c r="E1706" s="106" t="str">
        <f>TdC!G1708</f>
        <v>dolartoday</v>
      </c>
    </row>
    <row r="1707" spans="1:5" x14ac:dyDescent="0.15">
      <c r="A1707" s="107">
        <f>TdC!C1709</f>
        <v>41159</v>
      </c>
      <c r="B1707" s="106">
        <f>TdC!D1709</f>
        <v>2012</v>
      </c>
      <c r="C1707" s="106">
        <f>TdC!E1709</f>
        <v>9</v>
      </c>
      <c r="D1707" s="106">
        <f>TdC!F1709</f>
        <v>1.1210000000000001E-4</v>
      </c>
      <c r="E1707" s="106" t="str">
        <f>TdC!G1709</f>
        <v>dolartoday</v>
      </c>
    </row>
    <row r="1708" spans="1:5" x14ac:dyDescent="0.15">
      <c r="A1708" s="107">
        <f>TdC!C1710</f>
        <v>41160</v>
      </c>
      <c r="B1708" s="106">
        <f>TdC!D1710</f>
        <v>2012</v>
      </c>
      <c r="C1708" s="106">
        <f>TdC!E1710</f>
        <v>9</v>
      </c>
      <c r="D1708" s="106">
        <f>TdC!F1710</f>
        <v>1.1210000000000001E-4</v>
      </c>
      <c r="E1708" s="106" t="str">
        <f>TdC!G1710</f>
        <v>dolartoday</v>
      </c>
    </row>
    <row r="1709" spans="1:5" x14ac:dyDescent="0.15">
      <c r="A1709" s="107">
        <f>TdC!C1711</f>
        <v>41161</v>
      </c>
      <c r="B1709" s="106">
        <f>TdC!D1711</f>
        <v>2012</v>
      </c>
      <c r="C1709" s="106">
        <f>TdC!E1711</f>
        <v>9</v>
      </c>
      <c r="D1709" s="106">
        <f>TdC!F1711</f>
        <v>1.125E-4</v>
      </c>
      <c r="E1709" s="106" t="str">
        <f>TdC!G1711</f>
        <v>dolartoday</v>
      </c>
    </row>
    <row r="1710" spans="1:5" x14ac:dyDescent="0.15">
      <c r="A1710" s="107">
        <f>TdC!C1712</f>
        <v>41162</v>
      </c>
      <c r="B1710" s="106">
        <f>TdC!D1712</f>
        <v>2012</v>
      </c>
      <c r="C1710" s="106">
        <f>TdC!E1712</f>
        <v>9</v>
      </c>
      <c r="D1710" s="106">
        <f>TdC!F1712</f>
        <v>1.125E-4</v>
      </c>
      <c r="E1710" s="106" t="str">
        <f>TdC!G1712</f>
        <v>dolartoday</v>
      </c>
    </row>
    <row r="1711" spans="1:5" x14ac:dyDescent="0.15">
      <c r="A1711" s="107">
        <f>TdC!C1713</f>
        <v>41163</v>
      </c>
      <c r="B1711" s="106">
        <f>TdC!D1713</f>
        <v>2012</v>
      </c>
      <c r="C1711" s="106">
        <f>TdC!E1713</f>
        <v>9</v>
      </c>
      <c r="D1711" s="106">
        <f>TdC!F1713</f>
        <v>1.125E-4</v>
      </c>
      <c r="E1711" s="106" t="str">
        <f>TdC!G1713</f>
        <v>dolartoday</v>
      </c>
    </row>
    <row r="1712" spans="1:5" x14ac:dyDescent="0.15">
      <c r="A1712" s="107">
        <f>TdC!C1714</f>
        <v>41164</v>
      </c>
      <c r="B1712" s="106">
        <f>TdC!D1714</f>
        <v>2012</v>
      </c>
      <c r="C1712" s="106">
        <f>TdC!E1714</f>
        <v>9</v>
      </c>
      <c r="D1712" s="106">
        <f>TdC!F1714</f>
        <v>1.126E-4</v>
      </c>
      <c r="E1712" s="106" t="str">
        <f>TdC!G1714</f>
        <v>dolartoday</v>
      </c>
    </row>
    <row r="1713" spans="1:5" x14ac:dyDescent="0.15">
      <c r="A1713" s="107">
        <f>TdC!C1715</f>
        <v>41165</v>
      </c>
      <c r="B1713" s="106">
        <f>TdC!D1715</f>
        <v>2012</v>
      </c>
      <c r="C1713" s="106">
        <f>TdC!E1715</f>
        <v>9</v>
      </c>
      <c r="D1713" s="106">
        <f>TdC!F1715</f>
        <v>1.126E-4</v>
      </c>
      <c r="E1713" s="106" t="str">
        <f>TdC!G1715</f>
        <v>dolartoday</v>
      </c>
    </row>
    <row r="1714" spans="1:5" x14ac:dyDescent="0.15">
      <c r="A1714" s="107">
        <f>TdC!C1716</f>
        <v>41166</v>
      </c>
      <c r="B1714" s="106">
        <f>TdC!D1716</f>
        <v>2012</v>
      </c>
      <c r="C1714" s="106">
        <f>TdC!E1716</f>
        <v>9</v>
      </c>
      <c r="D1714" s="106">
        <f>TdC!F1716</f>
        <v>1.1619999999999999E-4</v>
      </c>
      <c r="E1714" s="106" t="str">
        <f>TdC!G1716</f>
        <v>dolartoday</v>
      </c>
    </row>
    <row r="1715" spans="1:5" x14ac:dyDescent="0.15">
      <c r="A1715" s="107">
        <f>TdC!C1717</f>
        <v>41167</v>
      </c>
      <c r="B1715" s="106">
        <f>TdC!D1717</f>
        <v>2012</v>
      </c>
      <c r="C1715" s="106">
        <f>TdC!E1717</f>
        <v>9</v>
      </c>
      <c r="D1715" s="106">
        <f>TdC!F1717</f>
        <v>1.1619999999999999E-4</v>
      </c>
      <c r="E1715" s="106" t="str">
        <f>TdC!G1717</f>
        <v>dolartoday</v>
      </c>
    </row>
    <row r="1716" spans="1:5" x14ac:dyDescent="0.15">
      <c r="A1716" s="107">
        <f>TdC!C1718</f>
        <v>41168</v>
      </c>
      <c r="B1716" s="106">
        <f>TdC!D1718</f>
        <v>2012</v>
      </c>
      <c r="C1716" s="106">
        <f>TdC!E1718</f>
        <v>9</v>
      </c>
      <c r="D1716" s="106">
        <f>TdC!F1718</f>
        <v>1.1619999999999999E-4</v>
      </c>
      <c r="E1716" s="106" t="str">
        <f>TdC!G1718</f>
        <v>dolartoday</v>
      </c>
    </row>
    <row r="1717" spans="1:5" x14ac:dyDescent="0.15">
      <c r="A1717" s="107">
        <f>TdC!C1719</f>
        <v>41169</v>
      </c>
      <c r="B1717" s="106">
        <f>TdC!D1719</f>
        <v>2012</v>
      </c>
      <c r="C1717" s="106">
        <f>TdC!E1719</f>
        <v>9</v>
      </c>
      <c r="D1717" s="106">
        <f>TdC!F1719</f>
        <v>1.16E-4</v>
      </c>
      <c r="E1717" s="106" t="str">
        <f>TdC!G1719</f>
        <v>dolartoday</v>
      </c>
    </row>
    <row r="1718" spans="1:5" x14ac:dyDescent="0.15">
      <c r="A1718" s="107">
        <f>TdC!C1720</f>
        <v>41170</v>
      </c>
      <c r="B1718" s="106">
        <f>TdC!D1720</f>
        <v>2012</v>
      </c>
      <c r="C1718" s="106">
        <f>TdC!E1720</f>
        <v>9</v>
      </c>
      <c r="D1718" s="106">
        <f>TdC!F1720</f>
        <v>1.2769999999999999E-4</v>
      </c>
      <c r="E1718" s="106" t="str">
        <f>TdC!G1720</f>
        <v>dolartoday</v>
      </c>
    </row>
    <row r="1719" spans="1:5" x14ac:dyDescent="0.15">
      <c r="A1719" s="107">
        <f>TdC!C1721</f>
        <v>41171</v>
      </c>
      <c r="B1719" s="106">
        <f>TdC!D1721</f>
        <v>2012</v>
      </c>
      <c r="C1719" s="106">
        <f>TdC!E1721</f>
        <v>9</v>
      </c>
      <c r="D1719" s="106">
        <f>TdC!F1721</f>
        <v>1.2769999999999999E-4</v>
      </c>
      <c r="E1719" s="106" t="str">
        <f>TdC!G1721</f>
        <v>dolartoday</v>
      </c>
    </row>
    <row r="1720" spans="1:5" x14ac:dyDescent="0.15">
      <c r="A1720" s="107">
        <f>TdC!C1722</f>
        <v>41172</v>
      </c>
      <c r="B1720" s="106">
        <f>TdC!D1722</f>
        <v>2012</v>
      </c>
      <c r="C1720" s="106">
        <f>TdC!E1722</f>
        <v>9</v>
      </c>
      <c r="D1720" s="106">
        <f>TdC!F1722</f>
        <v>1.2550000000000001E-4</v>
      </c>
      <c r="E1720" s="106" t="str">
        <f>TdC!G1722</f>
        <v>dolartoday</v>
      </c>
    </row>
    <row r="1721" spans="1:5" x14ac:dyDescent="0.15">
      <c r="A1721" s="107">
        <f>TdC!C1723</f>
        <v>41173</v>
      </c>
      <c r="B1721" s="106">
        <f>TdC!D1723</f>
        <v>2012</v>
      </c>
      <c r="C1721" s="106">
        <f>TdC!E1723</f>
        <v>9</v>
      </c>
      <c r="D1721" s="106">
        <f>TdC!F1723</f>
        <v>1.237E-4</v>
      </c>
      <c r="E1721" s="106" t="str">
        <f>TdC!G1723</f>
        <v>dolartoday</v>
      </c>
    </row>
    <row r="1722" spans="1:5" x14ac:dyDescent="0.15">
      <c r="A1722" s="107">
        <f>TdC!C1724</f>
        <v>41174</v>
      </c>
      <c r="B1722" s="106">
        <f>TdC!D1724</f>
        <v>2012</v>
      </c>
      <c r="C1722" s="106">
        <f>TdC!E1724</f>
        <v>9</v>
      </c>
      <c r="D1722" s="106">
        <f>TdC!F1724</f>
        <v>1.237E-4</v>
      </c>
      <c r="E1722" s="106" t="str">
        <f>TdC!G1724</f>
        <v>dolartoday</v>
      </c>
    </row>
    <row r="1723" spans="1:5" x14ac:dyDescent="0.15">
      <c r="A1723" s="107">
        <f>TdC!C1725</f>
        <v>41175</v>
      </c>
      <c r="B1723" s="106">
        <f>TdC!D1725</f>
        <v>2012</v>
      </c>
      <c r="C1723" s="106">
        <f>TdC!E1725</f>
        <v>9</v>
      </c>
      <c r="D1723" s="106">
        <f>TdC!F1725</f>
        <v>1.2410000000000001E-4</v>
      </c>
      <c r="E1723" s="106" t="str">
        <f>TdC!G1725</f>
        <v>dolartoday</v>
      </c>
    </row>
    <row r="1724" spans="1:5" x14ac:dyDescent="0.15">
      <c r="A1724" s="107">
        <f>TdC!C1726</f>
        <v>41176</v>
      </c>
      <c r="B1724" s="106">
        <f>TdC!D1726</f>
        <v>2012</v>
      </c>
      <c r="C1724" s="106">
        <f>TdC!E1726</f>
        <v>9</v>
      </c>
      <c r="D1724" s="106">
        <f>TdC!F1726</f>
        <v>1.2410000000000001E-4</v>
      </c>
      <c r="E1724" s="106" t="str">
        <f>TdC!G1726</f>
        <v>dolartoday</v>
      </c>
    </row>
    <row r="1725" spans="1:5" x14ac:dyDescent="0.15">
      <c r="A1725" s="107">
        <f>TdC!C1727</f>
        <v>41178</v>
      </c>
      <c r="B1725" s="106">
        <f>TdC!D1727</f>
        <v>2012</v>
      </c>
      <c r="C1725" s="106">
        <f>TdC!E1727</f>
        <v>9</v>
      </c>
      <c r="D1725" s="106">
        <f>TdC!F1727</f>
        <v>1.198E-4</v>
      </c>
      <c r="E1725" s="106" t="str">
        <f>TdC!G1727</f>
        <v>dolartoday</v>
      </c>
    </row>
    <row r="1726" spans="1:5" x14ac:dyDescent="0.15">
      <c r="A1726" s="107">
        <f>TdC!C1728</f>
        <v>41179</v>
      </c>
      <c r="B1726" s="106">
        <f>TdC!D1728</f>
        <v>2012</v>
      </c>
      <c r="C1726" s="106">
        <f>TdC!E1728</f>
        <v>9</v>
      </c>
      <c r="D1726" s="106">
        <f>TdC!F1728</f>
        <v>1.2E-4</v>
      </c>
      <c r="E1726" s="106" t="str">
        <f>TdC!G1728</f>
        <v>dolartoday</v>
      </c>
    </row>
    <row r="1727" spans="1:5" x14ac:dyDescent="0.15">
      <c r="A1727" s="107">
        <f>TdC!C1729</f>
        <v>41180</v>
      </c>
      <c r="B1727" s="106">
        <f>TdC!D1729</f>
        <v>2012</v>
      </c>
      <c r="C1727" s="106">
        <f>TdC!E1729</f>
        <v>9</v>
      </c>
      <c r="D1727" s="106">
        <f>TdC!F1729</f>
        <v>1.2E-4</v>
      </c>
      <c r="E1727" s="106" t="str">
        <f>TdC!G1729</f>
        <v>dolartoday</v>
      </c>
    </row>
    <row r="1728" spans="1:5" x14ac:dyDescent="0.15">
      <c r="A1728" s="107">
        <f>TdC!C1730</f>
        <v>41181</v>
      </c>
      <c r="B1728" s="106">
        <f>TdC!D1730</f>
        <v>2012</v>
      </c>
      <c r="C1728" s="106">
        <f>TdC!E1730</f>
        <v>9</v>
      </c>
      <c r="D1728" s="106">
        <f>TdC!F1730</f>
        <v>1.2E-4</v>
      </c>
      <c r="E1728" s="106" t="str">
        <f>TdC!G1730</f>
        <v>dolartoday</v>
      </c>
    </row>
    <row r="1729" spans="1:5" x14ac:dyDescent="0.15">
      <c r="A1729" s="107">
        <f>TdC!C1731</f>
        <v>41182</v>
      </c>
      <c r="B1729" s="106">
        <f>TdC!D1731</f>
        <v>2012</v>
      </c>
      <c r="C1729" s="106">
        <f>TdC!E1731</f>
        <v>9</v>
      </c>
      <c r="D1729" s="106">
        <f>TdC!F1731</f>
        <v>1.208E-4</v>
      </c>
      <c r="E1729" s="106" t="str">
        <f>TdC!G1731</f>
        <v>dolartoday</v>
      </c>
    </row>
    <row r="1730" spans="1:5" x14ac:dyDescent="0.15">
      <c r="A1730" s="107">
        <f>TdC!C1732</f>
        <v>41183</v>
      </c>
      <c r="B1730" s="106">
        <f>TdC!D1732</f>
        <v>2012</v>
      </c>
      <c r="C1730" s="106">
        <f>TdC!E1732</f>
        <v>10</v>
      </c>
      <c r="D1730" s="106">
        <f>TdC!F1732</f>
        <v>1.208E-4</v>
      </c>
      <c r="E1730" s="106" t="str">
        <f>TdC!G1732</f>
        <v>dolartoday</v>
      </c>
    </row>
    <row r="1731" spans="1:5" x14ac:dyDescent="0.15">
      <c r="A1731" s="107">
        <f>TdC!C1733</f>
        <v>41185</v>
      </c>
      <c r="B1731" s="106">
        <f>TdC!D1733</f>
        <v>2012</v>
      </c>
      <c r="C1731" s="106">
        <f>TdC!E1733</f>
        <v>10</v>
      </c>
      <c r="D1731" s="106">
        <f>TdC!F1733</f>
        <v>1.208E-4</v>
      </c>
      <c r="E1731" s="106" t="str">
        <f>TdC!G1733</f>
        <v>dolartoday</v>
      </c>
    </row>
    <row r="1732" spans="1:5" x14ac:dyDescent="0.15">
      <c r="A1732" s="107">
        <f>TdC!C1734</f>
        <v>41186</v>
      </c>
      <c r="B1732" s="106">
        <f>TdC!D1734</f>
        <v>2012</v>
      </c>
      <c r="C1732" s="106">
        <f>TdC!E1734</f>
        <v>10</v>
      </c>
      <c r="D1732" s="106">
        <f>TdC!F1734</f>
        <v>1.21E-4</v>
      </c>
      <c r="E1732" s="106" t="str">
        <f>TdC!G1734</f>
        <v>dolartoday</v>
      </c>
    </row>
    <row r="1733" spans="1:5" x14ac:dyDescent="0.15">
      <c r="A1733" s="107">
        <f>TdC!C1735</f>
        <v>41187</v>
      </c>
      <c r="B1733" s="106">
        <f>TdC!D1735</f>
        <v>2012</v>
      </c>
      <c r="C1733" s="106">
        <f>TdC!E1735</f>
        <v>10</v>
      </c>
      <c r="D1733" s="106">
        <f>TdC!F1735</f>
        <v>1.2140000000000001E-4</v>
      </c>
      <c r="E1733" s="106" t="str">
        <f>TdC!G1735</f>
        <v>dolartoday</v>
      </c>
    </row>
    <row r="1734" spans="1:5" x14ac:dyDescent="0.15">
      <c r="A1734" s="107">
        <f>TdC!C1736</f>
        <v>41189</v>
      </c>
      <c r="B1734" s="106">
        <f>TdC!D1736</f>
        <v>2012</v>
      </c>
      <c r="C1734" s="106">
        <f>TdC!E1736</f>
        <v>10</v>
      </c>
      <c r="D1734" s="106">
        <f>TdC!F1736</f>
        <v>1.2140000000000001E-4</v>
      </c>
      <c r="E1734" s="106" t="str">
        <f>TdC!G1736</f>
        <v>dolartoday</v>
      </c>
    </row>
    <row r="1735" spans="1:5" x14ac:dyDescent="0.15">
      <c r="A1735" s="107">
        <f>TdC!C1737</f>
        <v>41190</v>
      </c>
      <c r="B1735" s="106">
        <f>TdC!D1737</f>
        <v>2012</v>
      </c>
      <c r="C1735" s="106">
        <f>TdC!E1737</f>
        <v>10</v>
      </c>
      <c r="D1735" s="106">
        <f>TdC!F1737</f>
        <v>1.2140000000000001E-4</v>
      </c>
      <c r="E1735" s="106" t="str">
        <f>TdC!G1737</f>
        <v>dolartoday</v>
      </c>
    </row>
    <row r="1736" spans="1:5" x14ac:dyDescent="0.15">
      <c r="A1736" s="107">
        <f>TdC!C1738</f>
        <v>41191</v>
      </c>
      <c r="B1736" s="106">
        <f>TdC!D1738</f>
        <v>2012</v>
      </c>
      <c r="C1736" s="106">
        <f>TdC!E1738</f>
        <v>10</v>
      </c>
      <c r="D1736" s="106">
        <f>TdC!F1738</f>
        <v>1.2140000000000001E-4</v>
      </c>
      <c r="E1736" s="106" t="str">
        <f>TdC!G1738</f>
        <v>dolartoday</v>
      </c>
    </row>
    <row r="1737" spans="1:5" x14ac:dyDescent="0.15">
      <c r="A1737" s="107">
        <f>TdC!C1739</f>
        <v>41192</v>
      </c>
      <c r="B1737" s="106">
        <f>TdC!D1739</f>
        <v>2012</v>
      </c>
      <c r="C1737" s="106">
        <f>TdC!E1739</f>
        <v>10</v>
      </c>
      <c r="D1737" s="106">
        <f>TdC!F1739</f>
        <v>1.216E-4</v>
      </c>
      <c r="E1737" s="106" t="str">
        <f>TdC!G1739</f>
        <v>dolartoday</v>
      </c>
    </row>
    <row r="1738" spans="1:5" x14ac:dyDescent="0.15">
      <c r="A1738" s="107">
        <f>TdC!C1740</f>
        <v>41193</v>
      </c>
      <c r="B1738" s="106">
        <f>TdC!D1740</f>
        <v>2012</v>
      </c>
      <c r="C1738" s="106">
        <f>TdC!E1740</f>
        <v>10</v>
      </c>
      <c r="D1738" s="106">
        <f>TdC!F1740</f>
        <v>1.216E-4</v>
      </c>
      <c r="E1738" s="106" t="str">
        <f>TdC!G1740</f>
        <v>dolartoday</v>
      </c>
    </row>
    <row r="1739" spans="1:5" x14ac:dyDescent="0.15">
      <c r="A1739" s="107">
        <f>TdC!C1741</f>
        <v>41194</v>
      </c>
      <c r="B1739" s="106">
        <f>TdC!D1741</f>
        <v>2012</v>
      </c>
      <c r="C1739" s="106">
        <f>TdC!E1741</f>
        <v>10</v>
      </c>
      <c r="D1739" s="106">
        <f>TdC!F1741</f>
        <v>1.215E-4</v>
      </c>
      <c r="E1739" s="106" t="str">
        <f>TdC!G1741</f>
        <v>dolartoday</v>
      </c>
    </row>
    <row r="1740" spans="1:5" x14ac:dyDescent="0.15">
      <c r="A1740" s="107">
        <f>TdC!C1742</f>
        <v>41195</v>
      </c>
      <c r="B1740" s="106">
        <f>TdC!D1742</f>
        <v>2012</v>
      </c>
      <c r="C1740" s="106">
        <f>TdC!E1742</f>
        <v>10</v>
      </c>
      <c r="D1740" s="106">
        <f>TdC!F1742</f>
        <v>1.215E-4</v>
      </c>
      <c r="E1740" s="106" t="str">
        <f>TdC!G1742</f>
        <v>dolartoday</v>
      </c>
    </row>
    <row r="1741" spans="1:5" x14ac:dyDescent="0.15">
      <c r="A1741" s="107">
        <f>TdC!C1743</f>
        <v>41196</v>
      </c>
      <c r="B1741" s="106">
        <f>TdC!D1743</f>
        <v>2012</v>
      </c>
      <c r="C1741" s="106">
        <f>TdC!E1743</f>
        <v>10</v>
      </c>
      <c r="D1741" s="106">
        <f>TdC!F1743</f>
        <v>1.199E-4</v>
      </c>
      <c r="E1741" s="106" t="str">
        <f>TdC!G1743</f>
        <v>dolartoday</v>
      </c>
    </row>
    <row r="1742" spans="1:5" x14ac:dyDescent="0.15">
      <c r="A1742" s="107">
        <f>TdC!C1744</f>
        <v>41197</v>
      </c>
      <c r="B1742" s="106">
        <f>TdC!D1744</f>
        <v>2012</v>
      </c>
      <c r="C1742" s="106">
        <f>TdC!E1744</f>
        <v>10</v>
      </c>
      <c r="D1742" s="106">
        <f>TdC!F1744</f>
        <v>1.199E-4</v>
      </c>
      <c r="E1742" s="106" t="str">
        <f>TdC!G1744</f>
        <v>dolartoday</v>
      </c>
    </row>
    <row r="1743" spans="1:5" x14ac:dyDescent="0.15">
      <c r="A1743" s="107">
        <f>TdC!C1745</f>
        <v>41198</v>
      </c>
      <c r="B1743" s="106">
        <f>TdC!D1745</f>
        <v>2012</v>
      </c>
      <c r="C1743" s="106">
        <f>TdC!E1745</f>
        <v>10</v>
      </c>
      <c r="D1743" s="106">
        <f>TdC!F1745</f>
        <v>1.198E-4</v>
      </c>
      <c r="E1743" s="106" t="str">
        <f>TdC!G1745</f>
        <v>dolartoday</v>
      </c>
    </row>
    <row r="1744" spans="1:5" x14ac:dyDescent="0.15">
      <c r="A1744" s="107">
        <f>TdC!C1746</f>
        <v>41199</v>
      </c>
      <c r="B1744" s="106">
        <f>TdC!D1746</f>
        <v>2012</v>
      </c>
      <c r="C1744" s="106">
        <f>TdC!E1746</f>
        <v>10</v>
      </c>
      <c r="D1744" s="106">
        <f>TdC!F1746</f>
        <v>1.2850000000000001E-4</v>
      </c>
      <c r="E1744" s="106" t="str">
        <f>TdC!G1746</f>
        <v>dolartoday</v>
      </c>
    </row>
    <row r="1745" spans="1:5" x14ac:dyDescent="0.15">
      <c r="A1745" s="107">
        <f>TdC!C1747</f>
        <v>41200</v>
      </c>
      <c r="B1745" s="106">
        <f>TdC!D1747</f>
        <v>2012</v>
      </c>
      <c r="C1745" s="106">
        <f>TdC!E1747</f>
        <v>10</v>
      </c>
      <c r="D1745" s="106">
        <f>TdC!F1747</f>
        <v>1.2650000000000001E-4</v>
      </c>
      <c r="E1745" s="106" t="str">
        <f>TdC!G1747</f>
        <v>dolartoday</v>
      </c>
    </row>
    <row r="1746" spans="1:5" x14ac:dyDescent="0.15">
      <c r="A1746" s="107">
        <f>TdC!C1748</f>
        <v>41201</v>
      </c>
      <c r="B1746" s="106">
        <f>TdC!D1748</f>
        <v>2012</v>
      </c>
      <c r="C1746" s="106">
        <f>TdC!E1748</f>
        <v>10</v>
      </c>
      <c r="D1746" s="106">
        <f>TdC!F1748</f>
        <v>1.2650000000000001E-4</v>
      </c>
      <c r="E1746" s="106" t="str">
        <f>TdC!G1748</f>
        <v>dolartoday</v>
      </c>
    </row>
    <row r="1747" spans="1:5" x14ac:dyDescent="0.15">
      <c r="A1747" s="107">
        <f>TdC!C1749</f>
        <v>41202</v>
      </c>
      <c r="B1747" s="106">
        <f>TdC!D1749</f>
        <v>2012</v>
      </c>
      <c r="C1747" s="106">
        <f>TdC!E1749</f>
        <v>10</v>
      </c>
      <c r="D1747" s="106">
        <f>TdC!F1749</f>
        <v>1.2650000000000001E-4</v>
      </c>
      <c r="E1747" s="106" t="str">
        <f>TdC!G1749</f>
        <v>dolartoday</v>
      </c>
    </row>
    <row r="1748" spans="1:5" x14ac:dyDescent="0.15">
      <c r="A1748" s="107">
        <f>TdC!C1750</f>
        <v>41203</v>
      </c>
      <c r="B1748" s="106">
        <f>TdC!D1750</f>
        <v>2012</v>
      </c>
      <c r="C1748" s="106">
        <f>TdC!E1750</f>
        <v>10</v>
      </c>
      <c r="D1748" s="106">
        <f>TdC!F1750</f>
        <v>1.2669999999999999E-4</v>
      </c>
      <c r="E1748" s="106" t="str">
        <f>TdC!G1750</f>
        <v>dolartoday</v>
      </c>
    </row>
    <row r="1749" spans="1:5" x14ac:dyDescent="0.15">
      <c r="A1749" s="107">
        <f>TdC!C1751</f>
        <v>41204</v>
      </c>
      <c r="B1749" s="106">
        <f>TdC!D1751</f>
        <v>2012</v>
      </c>
      <c r="C1749" s="106">
        <f>TdC!E1751</f>
        <v>10</v>
      </c>
      <c r="D1749" s="106">
        <f>TdC!F1751</f>
        <v>1.3329999999999999E-4</v>
      </c>
      <c r="E1749" s="106" t="str">
        <f>TdC!G1751</f>
        <v>dolartoday</v>
      </c>
    </row>
    <row r="1750" spans="1:5" x14ac:dyDescent="0.15">
      <c r="A1750" s="107">
        <f>TdC!C1752</f>
        <v>41205</v>
      </c>
      <c r="B1750" s="106">
        <f>TdC!D1752</f>
        <v>2012</v>
      </c>
      <c r="C1750" s="106">
        <f>TdC!E1752</f>
        <v>10</v>
      </c>
      <c r="D1750" s="106">
        <f>TdC!F1752</f>
        <v>1.3429999999999998E-4</v>
      </c>
      <c r="E1750" s="106" t="str">
        <f>TdC!G1752</f>
        <v>dolartoday</v>
      </c>
    </row>
    <row r="1751" spans="1:5" x14ac:dyDescent="0.15">
      <c r="A1751" s="107">
        <f>TdC!C1753</f>
        <v>41206</v>
      </c>
      <c r="B1751" s="106">
        <f>TdC!D1753</f>
        <v>2012</v>
      </c>
      <c r="C1751" s="106">
        <f>TdC!E1753</f>
        <v>10</v>
      </c>
      <c r="D1751" s="106">
        <f>TdC!F1753</f>
        <v>1.4520000000000001E-4</v>
      </c>
      <c r="E1751" s="106" t="str">
        <f>TdC!G1753</f>
        <v>dolartoday</v>
      </c>
    </row>
    <row r="1752" spans="1:5" x14ac:dyDescent="0.15">
      <c r="A1752" s="107">
        <f>TdC!C1754</f>
        <v>41207</v>
      </c>
      <c r="B1752" s="106">
        <f>TdC!D1754</f>
        <v>2012</v>
      </c>
      <c r="C1752" s="106">
        <f>TdC!E1754</f>
        <v>10</v>
      </c>
      <c r="D1752" s="106">
        <f>TdC!F1754</f>
        <v>1.4560000000000002E-4</v>
      </c>
      <c r="E1752" s="106" t="str">
        <f>TdC!G1754</f>
        <v>dolartoday</v>
      </c>
    </row>
    <row r="1753" spans="1:5" x14ac:dyDescent="0.15">
      <c r="A1753" s="107">
        <f>TdC!C1755</f>
        <v>41208</v>
      </c>
      <c r="B1753" s="106">
        <f>TdC!D1755</f>
        <v>2012</v>
      </c>
      <c r="C1753" s="106">
        <f>TdC!E1755</f>
        <v>10</v>
      </c>
      <c r="D1753" s="106">
        <f>TdC!F1755</f>
        <v>1.4560000000000002E-4</v>
      </c>
      <c r="E1753" s="106" t="str">
        <f>TdC!G1755</f>
        <v>dolartoday</v>
      </c>
    </row>
    <row r="1754" spans="1:5" x14ac:dyDescent="0.15">
      <c r="A1754" s="107">
        <f>TdC!C1756</f>
        <v>41209</v>
      </c>
      <c r="B1754" s="106">
        <f>TdC!D1756</f>
        <v>2012</v>
      </c>
      <c r="C1754" s="106">
        <f>TdC!E1756</f>
        <v>10</v>
      </c>
      <c r="D1754" s="106">
        <f>TdC!F1756</f>
        <v>1.4560000000000002E-4</v>
      </c>
      <c r="E1754" s="106" t="str">
        <f>TdC!G1756</f>
        <v>dolartoday</v>
      </c>
    </row>
    <row r="1755" spans="1:5" x14ac:dyDescent="0.15">
      <c r="A1755" s="107">
        <f>TdC!C1757</f>
        <v>41210</v>
      </c>
      <c r="B1755" s="106">
        <f>TdC!D1757</f>
        <v>2012</v>
      </c>
      <c r="C1755" s="106">
        <f>TdC!E1757</f>
        <v>10</v>
      </c>
      <c r="D1755" s="106">
        <f>TdC!F1757</f>
        <v>1.4630000000000001E-4</v>
      </c>
      <c r="E1755" s="106" t="str">
        <f>TdC!G1757</f>
        <v>dolartoday</v>
      </c>
    </row>
    <row r="1756" spans="1:5" x14ac:dyDescent="0.15">
      <c r="A1756" s="107">
        <f>TdC!C1758</f>
        <v>41211</v>
      </c>
      <c r="B1756" s="106">
        <f>TdC!D1758</f>
        <v>2012</v>
      </c>
      <c r="C1756" s="106">
        <f>TdC!E1758</f>
        <v>10</v>
      </c>
      <c r="D1756" s="106">
        <f>TdC!F1758</f>
        <v>1.4080000000000001E-4</v>
      </c>
      <c r="E1756" s="106" t="str">
        <f>TdC!G1758</f>
        <v>dolartoday</v>
      </c>
    </row>
    <row r="1757" spans="1:5" x14ac:dyDescent="0.15">
      <c r="A1757" s="107">
        <f>TdC!C1759</f>
        <v>41212</v>
      </c>
      <c r="B1757" s="106">
        <f>TdC!D1759</f>
        <v>2012</v>
      </c>
      <c r="C1757" s="106">
        <f>TdC!E1759</f>
        <v>10</v>
      </c>
      <c r="D1757" s="106">
        <f>TdC!F1759</f>
        <v>1.4080000000000001E-4</v>
      </c>
      <c r="E1757" s="106" t="str">
        <f>TdC!G1759</f>
        <v>dolartoday</v>
      </c>
    </row>
    <row r="1758" spans="1:5" x14ac:dyDescent="0.15">
      <c r="A1758" s="107">
        <f>TdC!C1760</f>
        <v>41213</v>
      </c>
      <c r="B1758" s="106">
        <f>TdC!D1760</f>
        <v>2012</v>
      </c>
      <c r="C1758" s="106">
        <f>TdC!E1760</f>
        <v>10</v>
      </c>
      <c r="D1758" s="106">
        <f>TdC!F1760</f>
        <v>1.407E-4</v>
      </c>
      <c r="E1758" s="106" t="str">
        <f>TdC!G1760</f>
        <v>dolartoday</v>
      </c>
    </row>
    <row r="1759" spans="1:5" x14ac:dyDescent="0.15">
      <c r="A1759" s="107">
        <f>TdC!C1761</f>
        <v>41214</v>
      </c>
      <c r="B1759" s="106">
        <f>TdC!D1761</f>
        <v>2012</v>
      </c>
      <c r="C1759" s="106">
        <f>TdC!E1761</f>
        <v>11</v>
      </c>
      <c r="D1759" s="106">
        <f>TdC!F1761</f>
        <v>1.46E-4</v>
      </c>
      <c r="E1759" s="106" t="str">
        <f>TdC!G1761</f>
        <v>dolartoday</v>
      </c>
    </row>
    <row r="1760" spans="1:5" x14ac:dyDescent="0.15">
      <c r="A1760" s="107">
        <f>TdC!C1762</f>
        <v>41215</v>
      </c>
      <c r="B1760" s="106">
        <f>TdC!D1762</f>
        <v>2012</v>
      </c>
      <c r="C1760" s="106">
        <f>TdC!E1762</f>
        <v>11</v>
      </c>
      <c r="D1760" s="106">
        <f>TdC!F1762</f>
        <v>1.46E-4</v>
      </c>
      <c r="E1760" s="106" t="str">
        <f>TdC!G1762</f>
        <v>dolartoday</v>
      </c>
    </row>
    <row r="1761" spans="1:5" x14ac:dyDescent="0.15">
      <c r="A1761" s="107">
        <f>TdC!C1763</f>
        <v>41216</v>
      </c>
      <c r="B1761" s="106">
        <f>TdC!D1763</f>
        <v>2012</v>
      </c>
      <c r="C1761" s="106">
        <f>TdC!E1763</f>
        <v>11</v>
      </c>
      <c r="D1761" s="106">
        <f>TdC!F1763</f>
        <v>1.46E-4</v>
      </c>
      <c r="E1761" s="106" t="str">
        <f>TdC!G1763</f>
        <v>dolartoday</v>
      </c>
    </row>
    <row r="1762" spans="1:5" x14ac:dyDescent="0.15">
      <c r="A1762" s="107">
        <f>TdC!C1764</f>
        <v>41217</v>
      </c>
      <c r="B1762" s="106">
        <f>TdC!D1764</f>
        <v>2012</v>
      </c>
      <c r="C1762" s="106">
        <f>TdC!E1764</f>
        <v>11</v>
      </c>
      <c r="D1762" s="106">
        <f>TdC!F1764</f>
        <v>1.404E-4</v>
      </c>
      <c r="E1762" s="106" t="str">
        <f>TdC!G1764</f>
        <v>dolartoday</v>
      </c>
    </row>
    <row r="1763" spans="1:5" x14ac:dyDescent="0.15">
      <c r="A1763" s="107">
        <f>TdC!C1765</f>
        <v>41218</v>
      </c>
      <c r="B1763" s="106">
        <f>TdC!D1765</f>
        <v>2012</v>
      </c>
      <c r="C1763" s="106">
        <f>TdC!E1765</f>
        <v>11</v>
      </c>
      <c r="D1763" s="106">
        <f>TdC!F1765</f>
        <v>1.406E-4</v>
      </c>
      <c r="E1763" s="106" t="str">
        <f>TdC!G1765</f>
        <v>dolartoday</v>
      </c>
    </row>
    <row r="1764" spans="1:5" x14ac:dyDescent="0.15">
      <c r="A1764" s="107">
        <f>TdC!C1766</f>
        <v>41219</v>
      </c>
      <c r="B1764" s="106">
        <f>TdC!D1766</f>
        <v>2012</v>
      </c>
      <c r="C1764" s="106">
        <f>TdC!E1766</f>
        <v>11</v>
      </c>
      <c r="D1764" s="106">
        <f>TdC!F1766</f>
        <v>1.3970000000000001E-4</v>
      </c>
      <c r="E1764" s="106" t="str">
        <f>TdC!G1766</f>
        <v>dolartoday</v>
      </c>
    </row>
    <row r="1765" spans="1:5" x14ac:dyDescent="0.15">
      <c r="A1765" s="107">
        <f>TdC!C1767</f>
        <v>41220</v>
      </c>
      <c r="B1765" s="106">
        <f>TdC!D1767</f>
        <v>2012</v>
      </c>
      <c r="C1765" s="106">
        <f>TdC!E1767</f>
        <v>11</v>
      </c>
      <c r="D1765" s="106">
        <f>TdC!F1767</f>
        <v>1.5130000000000002E-4</v>
      </c>
      <c r="E1765" s="106" t="str">
        <f>TdC!G1767</f>
        <v>dolartoday</v>
      </c>
    </row>
    <row r="1766" spans="1:5" x14ac:dyDescent="0.15">
      <c r="A1766" s="107">
        <f>TdC!C1768</f>
        <v>41221</v>
      </c>
      <c r="B1766" s="106">
        <f>TdC!D1768</f>
        <v>2012</v>
      </c>
      <c r="C1766" s="106">
        <f>TdC!E1768</f>
        <v>11</v>
      </c>
      <c r="D1766" s="106">
        <f>TdC!F1768</f>
        <v>1.5130000000000002E-4</v>
      </c>
      <c r="E1766" s="106" t="str">
        <f>TdC!G1768</f>
        <v>dolartoday</v>
      </c>
    </row>
    <row r="1767" spans="1:5" x14ac:dyDescent="0.15">
      <c r="A1767" s="107">
        <f>TdC!C1769</f>
        <v>41222</v>
      </c>
      <c r="B1767" s="106">
        <f>TdC!D1769</f>
        <v>2012</v>
      </c>
      <c r="C1767" s="106">
        <f>TdC!E1769</f>
        <v>11</v>
      </c>
      <c r="D1767" s="106">
        <f>TdC!F1769</f>
        <v>1.4890000000000001E-4</v>
      </c>
      <c r="E1767" s="106" t="str">
        <f>TdC!G1769</f>
        <v>dolartoday</v>
      </c>
    </row>
    <row r="1768" spans="1:5" x14ac:dyDescent="0.15">
      <c r="A1768" s="107">
        <f>TdC!C1770</f>
        <v>41223</v>
      </c>
      <c r="B1768" s="106">
        <f>TdC!D1770</f>
        <v>2012</v>
      </c>
      <c r="C1768" s="106">
        <f>TdC!E1770</f>
        <v>11</v>
      </c>
      <c r="D1768" s="106">
        <f>TdC!F1770</f>
        <v>1.4890000000000001E-4</v>
      </c>
      <c r="E1768" s="106" t="str">
        <f>TdC!G1770</f>
        <v>dolartoday</v>
      </c>
    </row>
    <row r="1769" spans="1:5" x14ac:dyDescent="0.15">
      <c r="A1769" s="107">
        <f>TdC!C1771</f>
        <v>41224</v>
      </c>
      <c r="B1769" s="106">
        <f>TdC!D1771</f>
        <v>2012</v>
      </c>
      <c r="C1769" s="106">
        <f>TdC!E1771</f>
        <v>11</v>
      </c>
      <c r="D1769" s="106">
        <f>TdC!F1771</f>
        <v>1.4890000000000001E-4</v>
      </c>
      <c r="E1769" s="106" t="str">
        <f>TdC!G1771</f>
        <v>dolartoday</v>
      </c>
    </row>
    <row r="1770" spans="1:5" x14ac:dyDescent="0.15">
      <c r="A1770" s="107">
        <f>TdC!C1772</f>
        <v>41225</v>
      </c>
      <c r="B1770" s="106">
        <f>TdC!D1772</f>
        <v>2012</v>
      </c>
      <c r="C1770" s="106">
        <f>TdC!E1772</f>
        <v>11</v>
      </c>
      <c r="D1770" s="106">
        <f>TdC!F1772</f>
        <v>1.493E-4</v>
      </c>
      <c r="E1770" s="106" t="str">
        <f>TdC!G1772</f>
        <v>dolartoday</v>
      </c>
    </row>
    <row r="1771" spans="1:5" x14ac:dyDescent="0.15">
      <c r="A1771" s="107">
        <f>TdC!C1773</f>
        <v>41226</v>
      </c>
      <c r="B1771" s="106">
        <f>TdC!D1773</f>
        <v>2012</v>
      </c>
      <c r="C1771" s="106">
        <f>TdC!E1773</f>
        <v>11</v>
      </c>
      <c r="D1771" s="106">
        <f>TdC!F1773</f>
        <v>1.493E-4</v>
      </c>
      <c r="E1771" s="106" t="str">
        <f>TdC!G1773</f>
        <v>dolartoday</v>
      </c>
    </row>
    <row r="1772" spans="1:5" x14ac:dyDescent="0.15">
      <c r="A1772" s="107">
        <f>TdC!C1774</f>
        <v>41227</v>
      </c>
      <c r="B1772" s="106">
        <f>TdC!D1774</f>
        <v>2012</v>
      </c>
      <c r="C1772" s="106">
        <f>TdC!E1774</f>
        <v>11</v>
      </c>
      <c r="D1772" s="106">
        <f>TdC!F1774</f>
        <v>1.4909999999999999E-4</v>
      </c>
      <c r="E1772" s="106" t="str">
        <f>TdC!G1774</f>
        <v>dolartoday</v>
      </c>
    </row>
    <row r="1773" spans="1:5" x14ac:dyDescent="0.15">
      <c r="A1773" s="107">
        <f>TdC!C1775</f>
        <v>41228</v>
      </c>
      <c r="B1773" s="106">
        <f>TdC!D1775</f>
        <v>2012</v>
      </c>
      <c r="C1773" s="106">
        <f>TdC!E1775</f>
        <v>11</v>
      </c>
      <c r="D1773" s="106">
        <f>TdC!F1775</f>
        <v>1.507E-4</v>
      </c>
      <c r="E1773" s="106" t="str">
        <f>TdC!G1775</f>
        <v>dolartoday</v>
      </c>
    </row>
    <row r="1774" spans="1:5" x14ac:dyDescent="0.15">
      <c r="A1774" s="107">
        <f>TdC!C1776</f>
        <v>41229</v>
      </c>
      <c r="B1774" s="106">
        <f>TdC!D1776</f>
        <v>2012</v>
      </c>
      <c r="C1774" s="106">
        <f>TdC!E1776</f>
        <v>11</v>
      </c>
      <c r="D1774" s="106">
        <f>TdC!F1776</f>
        <v>1.507E-4</v>
      </c>
      <c r="E1774" s="106" t="str">
        <f>TdC!G1776</f>
        <v>dolartoday</v>
      </c>
    </row>
    <row r="1775" spans="1:5" x14ac:dyDescent="0.15">
      <c r="A1775" s="107">
        <f>TdC!C1777</f>
        <v>41230</v>
      </c>
      <c r="B1775" s="106">
        <f>TdC!D1777</f>
        <v>2012</v>
      </c>
      <c r="C1775" s="106">
        <f>TdC!E1777</f>
        <v>11</v>
      </c>
      <c r="D1775" s="106">
        <f>TdC!F1777</f>
        <v>1.507E-4</v>
      </c>
      <c r="E1775" s="106" t="str">
        <f>TdC!G1777</f>
        <v>dolartoday</v>
      </c>
    </row>
    <row r="1776" spans="1:5" x14ac:dyDescent="0.15">
      <c r="A1776" s="107">
        <f>TdC!C1778</f>
        <v>41231</v>
      </c>
      <c r="B1776" s="106">
        <f>TdC!D1778</f>
        <v>2012</v>
      </c>
      <c r="C1776" s="106">
        <f>TdC!E1778</f>
        <v>11</v>
      </c>
      <c r="D1776" s="106">
        <f>TdC!F1778</f>
        <v>1.507E-4</v>
      </c>
      <c r="E1776" s="106" t="str">
        <f>TdC!G1778</f>
        <v>dolartoday</v>
      </c>
    </row>
    <row r="1777" spans="1:5" x14ac:dyDescent="0.15">
      <c r="A1777" s="107">
        <f>TdC!C1779</f>
        <v>41232</v>
      </c>
      <c r="B1777" s="106">
        <f>TdC!D1779</f>
        <v>2012</v>
      </c>
      <c r="C1777" s="106">
        <f>TdC!E1779</f>
        <v>11</v>
      </c>
      <c r="D1777" s="106">
        <f>TdC!F1779</f>
        <v>1.552E-4</v>
      </c>
      <c r="E1777" s="106" t="str">
        <f>TdC!G1779</f>
        <v>dolartoday</v>
      </c>
    </row>
    <row r="1778" spans="1:5" x14ac:dyDescent="0.15">
      <c r="A1778" s="107">
        <f>TdC!C1780</f>
        <v>41233</v>
      </c>
      <c r="B1778" s="106">
        <f>TdC!D1780</f>
        <v>2012</v>
      </c>
      <c r="C1778" s="106">
        <f>TdC!E1780</f>
        <v>11</v>
      </c>
      <c r="D1778" s="106">
        <f>TdC!F1780</f>
        <v>1.5529999999999998E-4</v>
      </c>
      <c r="E1778" s="106" t="str">
        <f>TdC!G1780</f>
        <v>dolartoday</v>
      </c>
    </row>
    <row r="1779" spans="1:5" x14ac:dyDescent="0.15">
      <c r="A1779" s="107">
        <f>TdC!C1781</f>
        <v>41234</v>
      </c>
      <c r="B1779" s="106">
        <f>TdC!D1781</f>
        <v>2012</v>
      </c>
      <c r="C1779" s="106">
        <f>TdC!E1781</f>
        <v>11</v>
      </c>
      <c r="D1779" s="106">
        <f>TdC!F1781</f>
        <v>1.552E-4</v>
      </c>
      <c r="E1779" s="106" t="str">
        <f>TdC!G1781</f>
        <v>dolartoday</v>
      </c>
    </row>
    <row r="1780" spans="1:5" x14ac:dyDescent="0.15">
      <c r="A1780" s="107">
        <f>TdC!C1782</f>
        <v>41235</v>
      </c>
      <c r="B1780" s="106">
        <f>TdC!D1782</f>
        <v>2012</v>
      </c>
      <c r="C1780" s="106">
        <f>TdC!E1782</f>
        <v>11</v>
      </c>
      <c r="D1780" s="106">
        <f>TdC!F1782</f>
        <v>1.7469999999999999E-4</v>
      </c>
      <c r="E1780" s="106" t="str">
        <f>TdC!G1782</f>
        <v>dolartoday</v>
      </c>
    </row>
    <row r="1781" spans="1:5" x14ac:dyDescent="0.15">
      <c r="A1781" s="107">
        <f>TdC!C1783</f>
        <v>41236</v>
      </c>
      <c r="B1781" s="106">
        <f>TdC!D1783</f>
        <v>2012</v>
      </c>
      <c r="C1781" s="106">
        <f>TdC!E1783</f>
        <v>11</v>
      </c>
      <c r="D1781" s="106">
        <f>TdC!F1783</f>
        <v>1.6559999999999999E-4</v>
      </c>
      <c r="E1781" s="106" t="str">
        <f>TdC!G1783</f>
        <v>dolartoday</v>
      </c>
    </row>
    <row r="1782" spans="1:5" x14ac:dyDescent="0.15">
      <c r="A1782" s="107">
        <f>TdC!C1784</f>
        <v>41237</v>
      </c>
      <c r="B1782" s="106">
        <f>TdC!D1784</f>
        <v>2012</v>
      </c>
      <c r="C1782" s="106">
        <f>TdC!E1784</f>
        <v>11</v>
      </c>
      <c r="D1782" s="106">
        <f>TdC!F1784</f>
        <v>1.6559999999999999E-4</v>
      </c>
      <c r="E1782" s="106" t="str">
        <f>TdC!G1784</f>
        <v>dolartoday</v>
      </c>
    </row>
    <row r="1783" spans="1:5" x14ac:dyDescent="0.15">
      <c r="A1783" s="107">
        <f>TdC!C1785</f>
        <v>41238</v>
      </c>
      <c r="B1783" s="106">
        <f>TdC!D1785</f>
        <v>2012</v>
      </c>
      <c r="C1783" s="106">
        <f>TdC!E1785</f>
        <v>11</v>
      </c>
      <c r="D1783" s="106">
        <f>TdC!F1785</f>
        <v>1.6539999999999998E-4</v>
      </c>
      <c r="E1783" s="106" t="str">
        <f>TdC!G1785</f>
        <v>dolartoday</v>
      </c>
    </row>
    <row r="1784" spans="1:5" x14ac:dyDescent="0.15">
      <c r="A1784" s="107">
        <f>TdC!C1786</f>
        <v>41239</v>
      </c>
      <c r="B1784" s="106">
        <f>TdC!D1786</f>
        <v>2012</v>
      </c>
      <c r="C1784" s="106">
        <f>TdC!E1786</f>
        <v>11</v>
      </c>
      <c r="D1784" s="106">
        <f>TdC!F1786</f>
        <v>1.6589999999999999E-4</v>
      </c>
      <c r="E1784" s="106" t="str">
        <f>TdC!G1786</f>
        <v>dolartoday</v>
      </c>
    </row>
    <row r="1785" spans="1:5" x14ac:dyDescent="0.15">
      <c r="A1785" s="107">
        <f>TdC!C1787</f>
        <v>41240</v>
      </c>
      <c r="B1785" s="106">
        <f>TdC!D1787</f>
        <v>2012</v>
      </c>
      <c r="C1785" s="106">
        <f>TdC!E1787</f>
        <v>11</v>
      </c>
      <c r="D1785" s="106">
        <f>TdC!F1787</f>
        <v>1.6559999999999999E-4</v>
      </c>
      <c r="E1785" s="106" t="str">
        <f>TdC!G1787</f>
        <v>dolartoday</v>
      </c>
    </row>
    <row r="1786" spans="1:5" x14ac:dyDescent="0.15">
      <c r="A1786" s="107">
        <f>TdC!C1788</f>
        <v>41241</v>
      </c>
      <c r="B1786" s="106">
        <f>TdC!D1788</f>
        <v>2012</v>
      </c>
      <c r="C1786" s="106">
        <f>TdC!E1788</f>
        <v>11</v>
      </c>
      <c r="D1786" s="106">
        <f>TdC!F1788</f>
        <v>1.6559999999999999E-4</v>
      </c>
      <c r="E1786" s="106" t="str">
        <f>TdC!G1788</f>
        <v>dolartoday</v>
      </c>
    </row>
    <row r="1787" spans="1:5" x14ac:dyDescent="0.15">
      <c r="A1787" s="107">
        <f>TdC!C1789</f>
        <v>41242</v>
      </c>
      <c r="B1787" s="106">
        <f>TdC!D1789</f>
        <v>2012</v>
      </c>
      <c r="C1787" s="106">
        <f>TdC!E1789</f>
        <v>11</v>
      </c>
      <c r="D1787" s="106">
        <f>TdC!F1789</f>
        <v>1.65E-4</v>
      </c>
      <c r="E1787" s="106" t="str">
        <f>TdC!G1789</f>
        <v>dolartoday</v>
      </c>
    </row>
    <row r="1788" spans="1:5" x14ac:dyDescent="0.15">
      <c r="A1788" s="107">
        <f>TdC!C1790</f>
        <v>41243</v>
      </c>
      <c r="B1788" s="106">
        <f>TdC!D1790</f>
        <v>2012</v>
      </c>
      <c r="C1788" s="106">
        <f>TdC!E1790</f>
        <v>11</v>
      </c>
      <c r="D1788" s="106">
        <f>TdC!F1790</f>
        <v>1.65E-4</v>
      </c>
      <c r="E1788" s="106" t="str">
        <f>TdC!G1790</f>
        <v>dolartoday</v>
      </c>
    </row>
    <row r="1789" spans="1:5" x14ac:dyDescent="0.15">
      <c r="A1789" s="107">
        <f>TdC!C1791</f>
        <v>41244</v>
      </c>
      <c r="B1789" s="106">
        <f>TdC!D1791</f>
        <v>2012</v>
      </c>
      <c r="C1789" s="106">
        <f>TdC!E1791</f>
        <v>12</v>
      </c>
      <c r="D1789" s="106">
        <f>TdC!F1791</f>
        <v>1.65E-4</v>
      </c>
      <c r="E1789" s="106" t="str">
        <f>TdC!G1791</f>
        <v>dolartoday</v>
      </c>
    </row>
    <row r="1790" spans="1:5" x14ac:dyDescent="0.15">
      <c r="A1790" s="107">
        <f>TdC!C1792</f>
        <v>41245</v>
      </c>
      <c r="B1790" s="106">
        <f>TdC!D1792</f>
        <v>2012</v>
      </c>
      <c r="C1790" s="106">
        <f>TdC!E1792</f>
        <v>12</v>
      </c>
      <c r="D1790" s="106">
        <f>TdC!F1792</f>
        <v>1.65E-4</v>
      </c>
      <c r="E1790" s="106" t="str">
        <f>TdC!G1792</f>
        <v>dolartoday</v>
      </c>
    </row>
    <row r="1791" spans="1:5" x14ac:dyDescent="0.15">
      <c r="A1791" s="107">
        <f>TdC!C1793</f>
        <v>41246</v>
      </c>
      <c r="B1791" s="106">
        <f>TdC!D1793</f>
        <v>2012</v>
      </c>
      <c r="C1791" s="106">
        <f>TdC!E1793</f>
        <v>12</v>
      </c>
      <c r="D1791" s="106">
        <f>TdC!F1793</f>
        <v>1.7109999999999998E-4</v>
      </c>
      <c r="E1791" s="106" t="str">
        <f>TdC!G1793</f>
        <v>dolartoday</v>
      </c>
    </row>
    <row r="1792" spans="1:5" x14ac:dyDescent="0.15">
      <c r="A1792" s="107">
        <f>TdC!C1794</f>
        <v>41247</v>
      </c>
      <c r="B1792" s="106">
        <f>TdC!D1794</f>
        <v>2012</v>
      </c>
      <c r="C1792" s="106">
        <f>TdC!E1794</f>
        <v>12</v>
      </c>
      <c r="D1792" s="106">
        <f>TdC!F1794</f>
        <v>1.7109999999999998E-4</v>
      </c>
      <c r="E1792" s="106" t="str">
        <f>TdC!G1794</f>
        <v>dolartoday</v>
      </c>
    </row>
    <row r="1793" spans="1:5" x14ac:dyDescent="0.15">
      <c r="A1793" s="107">
        <f>TdC!C1795</f>
        <v>41248</v>
      </c>
      <c r="B1793" s="106">
        <f>TdC!D1795</f>
        <v>2012</v>
      </c>
      <c r="C1793" s="106">
        <f>TdC!E1795</f>
        <v>12</v>
      </c>
      <c r="D1793" s="106">
        <f>TdC!F1795</f>
        <v>1.7249999999999999E-4</v>
      </c>
      <c r="E1793" s="106" t="str">
        <f>TdC!G1795</f>
        <v>dolartoday</v>
      </c>
    </row>
    <row r="1794" spans="1:5" x14ac:dyDescent="0.15">
      <c r="A1794" s="107">
        <f>TdC!C1796</f>
        <v>41249</v>
      </c>
      <c r="B1794" s="106">
        <f>TdC!D1796</f>
        <v>2012</v>
      </c>
      <c r="C1794" s="106">
        <f>TdC!E1796</f>
        <v>12</v>
      </c>
      <c r="D1794" s="106">
        <f>TdC!F1796</f>
        <v>1.7530000000000001E-4</v>
      </c>
      <c r="E1794" s="106" t="str">
        <f>TdC!G1796</f>
        <v>dolartoday</v>
      </c>
    </row>
    <row r="1795" spans="1:5" x14ac:dyDescent="0.15">
      <c r="A1795" s="107">
        <f>TdC!C1797</f>
        <v>41250</v>
      </c>
      <c r="B1795" s="106">
        <f>TdC!D1797</f>
        <v>2012</v>
      </c>
      <c r="C1795" s="106">
        <f>TdC!E1797</f>
        <v>12</v>
      </c>
      <c r="D1795" s="106">
        <f>TdC!F1797</f>
        <v>1.6479999999999999E-4</v>
      </c>
      <c r="E1795" s="106" t="str">
        <f>TdC!G1797</f>
        <v>dolartoday</v>
      </c>
    </row>
    <row r="1796" spans="1:5" x14ac:dyDescent="0.15">
      <c r="A1796" s="107">
        <f>TdC!C1798</f>
        <v>41251</v>
      </c>
      <c r="B1796" s="106">
        <f>TdC!D1798</f>
        <v>2012</v>
      </c>
      <c r="C1796" s="106">
        <f>TdC!E1798</f>
        <v>12</v>
      </c>
      <c r="D1796" s="106">
        <f>TdC!F1798</f>
        <v>1.6479999999999999E-4</v>
      </c>
      <c r="E1796" s="106" t="str">
        <f>TdC!G1798</f>
        <v>dolartoday</v>
      </c>
    </row>
    <row r="1797" spans="1:5" x14ac:dyDescent="0.15">
      <c r="A1797" s="107">
        <f>TdC!C1799</f>
        <v>41252</v>
      </c>
      <c r="B1797" s="106">
        <f>TdC!D1799</f>
        <v>2012</v>
      </c>
      <c r="C1797" s="106">
        <f>TdC!E1799</f>
        <v>12</v>
      </c>
      <c r="D1797" s="106">
        <f>TdC!F1799</f>
        <v>1.7469999999999999E-4</v>
      </c>
      <c r="E1797" s="106" t="str">
        <f>TdC!G1799</f>
        <v>dolartoday</v>
      </c>
    </row>
    <row r="1798" spans="1:5" x14ac:dyDescent="0.15">
      <c r="A1798" s="107">
        <f>TdC!C1800</f>
        <v>41253</v>
      </c>
      <c r="B1798" s="106">
        <f>TdC!D1800</f>
        <v>2012</v>
      </c>
      <c r="C1798" s="106">
        <f>TdC!E1800</f>
        <v>12</v>
      </c>
      <c r="D1798" s="106">
        <f>TdC!F1800</f>
        <v>1.7479999999999999E-4</v>
      </c>
      <c r="E1798" s="106" t="str">
        <f>TdC!G1800</f>
        <v>dolartoday</v>
      </c>
    </row>
    <row r="1799" spans="1:5" x14ac:dyDescent="0.15">
      <c r="A1799" s="107">
        <f>TdC!C1801</f>
        <v>41254</v>
      </c>
      <c r="B1799" s="106">
        <f>TdC!D1801</f>
        <v>2012</v>
      </c>
      <c r="C1799" s="106">
        <f>TdC!E1801</f>
        <v>12</v>
      </c>
      <c r="D1799" s="106">
        <f>TdC!F1801</f>
        <v>1.729E-4</v>
      </c>
      <c r="E1799" s="106" t="str">
        <f>TdC!G1801</f>
        <v>dolartoday</v>
      </c>
    </row>
    <row r="1800" spans="1:5" x14ac:dyDescent="0.15">
      <c r="A1800" s="107">
        <f>TdC!C1802</f>
        <v>41255</v>
      </c>
      <c r="B1800" s="106">
        <f>TdC!D1802</f>
        <v>2012</v>
      </c>
      <c r="C1800" s="106">
        <f>TdC!E1802</f>
        <v>12</v>
      </c>
      <c r="D1800" s="106">
        <f>TdC!F1802</f>
        <v>1.7260000000000002E-4</v>
      </c>
      <c r="E1800" s="106" t="str">
        <f>TdC!G1802</f>
        <v>dolartoday</v>
      </c>
    </row>
    <row r="1801" spans="1:5" x14ac:dyDescent="0.15">
      <c r="A1801" s="107">
        <f>TdC!C1803</f>
        <v>41256</v>
      </c>
      <c r="B1801" s="106">
        <f>TdC!D1803</f>
        <v>2012</v>
      </c>
      <c r="C1801" s="106">
        <f>TdC!E1803</f>
        <v>12</v>
      </c>
      <c r="D1801" s="106">
        <f>TdC!F1803</f>
        <v>1.7260000000000002E-4</v>
      </c>
      <c r="E1801" s="106" t="str">
        <f>TdC!G1803</f>
        <v>dolartoday</v>
      </c>
    </row>
    <row r="1802" spans="1:5" x14ac:dyDescent="0.15">
      <c r="A1802" s="107">
        <f>TdC!C1804</f>
        <v>41257</v>
      </c>
      <c r="B1802" s="106">
        <f>TdC!D1804</f>
        <v>2012</v>
      </c>
      <c r="C1802" s="106">
        <f>TdC!E1804</f>
        <v>12</v>
      </c>
      <c r="D1802" s="106">
        <f>TdC!F1804</f>
        <v>1.7260000000000002E-4</v>
      </c>
      <c r="E1802" s="106" t="str">
        <f>TdC!G1804</f>
        <v>dolartoday</v>
      </c>
    </row>
    <row r="1803" spans="1:5" x14ac:dyDescent="0.15">
      <c r="A1803" s="107">
        <f>TdC!C1805</f>
        <v>41258</v>
      </c>
      <c r="B1803" s="106">
        <f>TdC!D1805</f>
        <v>2012</v>
      </c>
      <c r="C1803" s="106">
        <f>TdC!E1805</f>
        <v>12</v>
      </c>
      <c r="D1803" s="106">
        <f>TdC!F1805</f>
        <v>1.7260000000000002E-4</v>
      </c>
      <c r="E1803" s="106" t="str">
        <f>TdC!G1805</f>
        <v>dolartoday</v>
      </c>
    </row>
    <row r="1804" spans="1:5" x14ac:dyDescent="0.15">
      <c r="A1804" s="107">
        <f>TdC!C1806</f>
        <v>41259</v>
      </c>
      <c r="B1804" s="106">
        <f>TdC!D1806</f>
        <v>2012</v>
      </c>
      <c r="C1804" s="106">
        <f>TdC!E1806</f>
        <v>12</v>
      </c>
      <c r="D1804" s="106">
        <f>TdC!F1806</f>
        <v>1.7260000000000002E-4</v>
      </c>
      <c r="E1804" s="106" t="str">
        <f>TdC!G1806</f>
        <v>dolartoday</v>
      </c>
    </row>
    <row r="1805" spans="1:5" x14ac:dyDescent="0.15">
      <c r="A1805" s="107">
        <f>TdC!C1807</f>
        <v>41260</v>
      </c>
      <c r="B1805" s="106">
        <f>TdC!D1807</f>
        <v>2012</v>
      </c>
      <c r="C1805" s="106">
        <f>TdC!E1807</f>
        <v>12</v>
      </c>
      <c r="D1805" s="106">
        <f>TdC!F1807</f>
        <v>1.7260000000000002E-4</v>
      </c>
      <c r="E1805" s="106" t="str">
        <f>TdC!G1807</f>
        <v>dolartoday</v>
      </c>
    </row>
    <row r="1806" spans="1:5" x14ac:dyDescent="0.15">
      <c r="A1806" s="107">
        <f>TdC!C1808</f>
        <v>41261</v>
      </c>
      <c r="B1806" s="106">
        <f>TdC!D1808</f>
        <v>2012</v>
      </c>
      <c r="C1806" s="106">
        <f>TdC!E1808</f>
        <v>12</v>
      </c>
      <c r="D1806" s="106">
        <f>TdC!F1808</f>
        <v>1.7249999999999999E-4</v>
      </c>
      <c r="E1806" s="106" t="str">
        <f>TdC!G1808</f>
        <v>dolartoday</v>
      </c>
    </row>
    <row r="1807" spans="1:5" x14ac:dyDescent="0.15">
      <c r="A1807" s="107">
        <f>TdC!C1809</f>
        <v>41262</v>
      </c>
      <c r="B1807" s="106">
        <f>TdC!D1809</f>
        <v>2012</v>
      </c>
      <c r="C1807" s="106">
        <f>TdC!E1809</f>
        <v>12</v>
      </c>
      <c r="D1807" s="106">
        <f>TdC!F1809</f>
        <v>1.7210000000000001E-4</v>
      </c>
      <c r="E1807" s="106" t="str">
        <f>TdC!G1809</f>
        <v>dolartoday</v>
      </c>
    </row>
    <row r="1808" spans="1:5" x14ac:dyDescent="0.15">
      <c r="A1808" s="107">
        <f>TdC!C1810</f>
        <v>41263</v>
      </c>
      <c r="B1808" s="106">
        <f>TdC!D1810</f>
        <v>2012</v>
      </c>
      <c r="C1808" s="106">
        <f>TdC!E1810</f>
        <v>12</v>
      </c>
      <c r="D1808" s="106">
        <f>TdC!F1810</f>
        <v>1.719E-4</v>
      </c>
      <c r="E1808" s="106" t="str">
        <f>TdC!G1810</f>
        <v>dolartoday</v>
      </c>
    </row>
    <row r="1809" spans="1:5" x14ac:dyDescent="0.15">
      <c r="A1809" s="107">
        <f>TdC!C1811</f>
        <v>41264</v>
      </c>
      <c r="B1809" s="106">
        <f>TdC!D1811</f>
        <v>2012</v>
      </c>
      <c r="C1809" s="106">
        <f>TdC!E1811</f>
        <v>12</v>
      </c>
      <c r="D1809" s="106">
        <f>TdC!F1811</f>
        <v>1.719E-4</v>
      </c>
      <c r="E1809" s="106" t="str">
        <f>TdC!G1811</f>
        <v>dolartoday</v>
      </c>
    </row>
    <row r="1810" spans="1:5" x14ac:dyDescent="0.15">
      <c r="A1810" s="107">
        <f>TdC!C1812</f>
        <v>41265</v>
      </c>
      <c r="B1810" s="106">
        <f>TdC!D1812</f>
        <v>2012</v>
      </c>
      <c r="C1810" s="106">
        <f>TdC!E1812</f>
        <v>12</v>
      </c>
      <c r="D1810" s="106">
        <f>TdC!F1812</f>
        <v>1.719E-4</v>
      </c>
      <c r="E1810" s="106" t="str">
        <f>TdC!G1812</f>
        <v>dolartoday</v>
      </c>
    </row>
    <row r="1811" spans="1:5" x14ac:dyDescent="0.15">
      <c r="A1811" s="107">
        <f>TdC!C1813</f>
        <v>41267</v>
      </c>
      <c r="B1811" s="106">
        <f>TdC!D1813</f>
        <v>2012</v>
      </c>
      <c r="C1811" s="106">
        <f>TdC!E1813</f>
        <v>12</v>
      </c>
      <c r="D1811" s="106">
        <f>TdC!F1813</f>
        <v>1.719E-4</v>
      </c>
      <c r="E1811" s="106" t="str">
        <f>TdC!G1813</f>
        <v>dolartoday</v>
      </c>
    </row>
    <row r="1812" spans="1:5" x14ac:dyDescent="0.15">
      <c r="A1812" s="107">
        <f>TdC!C1814</f>
        <v>41268</v>
      </c>
      <c r="B1812" s="106">
        <f>TdC!D1814</f>
        <v>2012</v>
      </c>
      <c r="C1812" s="106">
        <f>TdC!E1814</f>
        <v>12</v>
      </c>
      <c r="D1812" s="106">
        <f>TdC!F1814</f>
        <v>1.7079999999999998E-4</v>
      </c>
      <c r="E1812" s="106" t="str">
        <f>TdC!G1814</f>
        <v>dolartoday</v>
      </c>
    </row>
    <row r="1813" spans="1:5" x14ac:dyDescent="0.15">
      <c r="A1813" s="107">
        <f>TdC!C1815</f>
        <v>41269</v>
      </c>
      <c r="B1813" s="106">
        <f>TdC!D1815</f>
        <v>2012</v>
      </c>
      <c r="C1813" s="106">
        <f>TdC!E1815</f>
        <v>12</v>
      </c>
      <c r="D1813" s="106">
        <f>TdC!F1815</f>
        <v>1.7370000000000002E-4</v>
      </c>
      <c r="E1813" s="106" t="str">
        <f>TdC!G1815</f>
        <v>dolartoday</v>
      </c>
    </row>
    <row r="1814" spans="1:5" x14ac:dyDescent="0.15">
      <c r="A1814" s="107">
        <f>TdC!C1816</f>
        <v>41270</v>
      </c>
      <c r="B1814" s="106">
        <f>TdC!D1816</f>
        <v>2012</v>
      </c>
      <c r="C1814" s="106">
        <f>TdC!E1816</f>
        <v>12</v>
      </c>
      <c r="D1814" s="106">
        <f>TdC!F1816</f>
        <v>1.739E-4</v>
      </c>
      <c r="E1814" s="106" t="str">
        <f>TdC!G1816</f>
        <v>dolartoday</v>
      </c>
    </row>
    <row r="1815" spans="1:5" x14ac:dyDescent="0.15">
      <c r="A1815" s="107">
        <f>TdC!C1817</f>
        <v>41271</v>
      </c>
      <c r="B1815" s="106">
        <f>TdC!D1817</f>
        <v>2012</v>
      </c>
      <c r="C1815" s="106">
        <f>TdC!E1817</f>
        <v>12</v>
      </c>
      <c r="D1815" s="106">
        <f>TdC!F1817</f>
        <v>1.7430000000000001E-4</v>
      </c>
      <c r="E1815" s="106" t="str">
        <f>TdC!G1817</f>
        <v>dolartoday</v>
      </c>
    </row>
    <row r="1816" spans="1:5" x14ac:dyDescent="0.15">
      <c r="A1816" s="107">
        <f>TdC!C1818</f>
        <v>41272</v>
      </c>
      <c r="B1816" s="106">
        <f>TdC!D1818</f>
        <v>2012</v>
      </c>
      <c r="C1816" s="106">
        <f>TdC!E1818</f>
        <v>12</v>
      </c>
      <c r="D1816" s="106">
        <f>TdC!F1818</f>
        <v>1.7430000000000001E-4</v>
      </c>
      <c r="E1816" s="106" t="str">
        <f>TdC!G1818</f>
        <v>dolartoday</v>
      </c>
    </row>
    <row r="1817" spans="1:5" x14ac:dyDescent="0.15">
      <c r="A1817" s="107">
        <f>TdC!C1819</f>
        <v>41273</v>
      </c>
      <c r="B1817" s="106">
        <f>TdC!D1819</f>
        <v>2012</v>
      </c>
      <c r="C1817" s="106">
        <f>TdC!E1819</f>
        <v>12</v>
      </c>
      <c r="D1817" s="106">
        <f>TdC!F1819</f>
        <v>1.7430000000000001E-4</v>
      </c>
      <c r="E1817" s="106" t="str">
        <f>TdC!G1819</f>
        <v>dolartoday</v>
      </c>
    </row>
    <row r="1818" spans="1:5" x14ac:dyDescent="0.15">
      <c r="A1818" s="107">
        <f>TdC!C1820</f>
        <v>41274</v>
      </c>
      <c r="B1818" s="106">
        <f>TdC!D1820</f>
        <v>2012</v>
      </c>
      <c r="C1818" s="106">
        <f>TdC!E1820</f>
        <v>12</v>
      </c>
      <c r="D1818" s="106">
        <f>TdC!F1820</f>
        <v>1.7430000000000001E-4</v>
      </c>
      <c r="E1818" s="106" t="str">
        <f>TdC!G1820</f>
        <v>dolartoday</v>
      </c>
    </row>
    <row r="1819" spans="1:5" x14ac:dyDescent="0.15">
      <c r="A1819" s="107">
        <f>TdC!C1821</f>
        <v>41275</v>
      </c>
      <c r="B1819" s="106">
        <f>TdC!D1821</f>
        <v>2013</v>
      </c>
      <c r="C1819" s="106">
        <f>TdC!E1821</f>
        <v>1</v>
      </c>
      <c r="D1819" s="106">
        <f>TdC!F1821</f>
        <v>1.7320000000000001E-4</v>
      </c>
      <c r="E1819" s="106" t="str">
        <f>TdC!G1821</f>
        <v>dolartoday</v>
      </c>
    </row>
    <row r="1820" spans="1:5" x14ac:dyDescent="0.15">
      <c r="A1820" s="107">
        <f>TdC!C1822</f>
        <v>41276</v>
      </c>
      <c r="B1820" s="106">
        <f>TdC!D1822</f>
        <v>2013</v>
      </c>
      <c r="C1820" s="106">
        <f>TdC!E1822</f>
        <v>1</v>
      </c>
      <c r="D1820" s="106">
        <f>TdC!F1822</f>
        <v>1.727E-4</v>
      </c>
      <c r="E1820" s="106" t="str">
        <f>TdC!G1822</f>
        <v>dolartoday</v>
      </c>
    </row>
    <row r="1821" spans="1:5" x14ac:dyDescent="0.15">
      <c r="A1821" s="107">
        <f>TdC!C1823</f>
        <v>41277</v>
      </c>
      <c r="B1821" s="106">
        <f>TdC!D1823</f>
        <v>2013</v>
      </c>
      <c r="C1821" s="106">
        <f>TdC!E1823</f>
        <v>1</v>
      </c>
      <c r="D1821" s="106">
        <f>TdC!F1823</f>
        <v>1.761E-4</v>
      </c>
      <c r="E1821" s="106" t="str">
        <f>TdC!G1823</f>
        <v>dolartoday</v>
      </c>
    </row>
    <row r="1822" spans="1:5" x14ac:dyDescent="0.15">
      <c r="A1822" s="107">
        <f>TdC!C1824</f>
        <v>41278</v>
      </c>
      <c r="B1822" s="106">
        <f>TdC!D1824</f>
        <v>2013</v>
      </c>
      <c r="C1822" s="106">
        <f>TdC!E1824</f>
        <v>1</v>
      </c>
      <c r="D1822" s="106">
        <f>TdC!F1824</f>
        <v>1.772E-4</v>
      </c>
      <c r="E1822" s="106" t="str">
        <f>TdC!G1824</f>
        <v>dolartoday</v>
      </c>
    </row>
    <row r="1823" spans="1:5" x14ac:dyDescent="0.15">
      <c r="A1823" s="107">
        <f>TdC!C1825</f>
        <v>41279</v>
      </c>
      <c r="B1823" s="106">
        <f>TdC!D1825</f>
        <v>2013</v>
      </c>
      <c r="C1823" s="106">
        <f>TdC!E1825</f>
        <v>1</v>
      </c>
      <c r="D1823" s="106">
        <f>TdC!F1825</f>
        <v>1.772E-4</v>
      </c>
      <c r="E1823" s="106" t="str">
        <f>TdC!G1825</f>
        <v>dolartoday</v>
      </c>
    </row>
    <row r="1824" spans="1:5" x14ac:dyDescent="0.15">
      <c r="A1824" s="107">
        <f>TdC!C1826</f>
        <v>41280</v>
      </c>
      <c r="B1824" s="106">
        <f>TdC!D1826</f>
        <v>2013</v>
      </c>
      <c r="C1824" s="106">
        <f>TdC!E1826</f>
        <v>1</v>
      </c>
      <c r="D1824" s="106">
        <f>TdC!F1826</f>
        <v>1.772E-4</v>
      </c>
      <c r="E1824" s="106" t="str">
        <f>TdC!G1826</f>
        <v>dolartoday</v>
      </c>
    </row>
    <row r="1825" spans="1:5" x14ac:dyDescent="0.15">
      <c r="A1825" s="107">
        <f>TdC!C1827</f>
        <v>41282</v>
      </c>
      <c r="B1825" s="106">
        <f>TdC!D1827</f>
        <v>2013</v>
      </c>
      <c r="C1825" s="106">
        <f>TdC!E1827</f>
        <v>1</v>
      </c>
      <c r="D1825" s="106">
        <f>TdC!F1827</f>
        <v>1.7699999999999999E-4</v>
      </c>
      <c r="E1825" s="106" t="str">
        <f>TdC!G1827</f>
        <v>dolartoday</v>
      </c>
    </row>
    <row r="1826" spans="1:5" x14ac:dyDescent="0.15">
      <c r="A1826" s="107">
        <f>TdC!C1828</f>
        <v>41283</v>
      </c>
      <c r="B1826" s="106">
        <f>TdC!D1828</f>
        <v>2013</v>
      </c>
      <c r="C1826" s="106">
        <f>TdC!E1828</f>
        <v>1</v>
      </c>
      <c r="D1826" s="106">
        <f>TdC!F1828</f>
        <v>1.749E-4</v>
      </c>
      <c r="E1826" s="106" t="str">
        <f>TdC!G1828</f>
        <v>dolartoday</v>
      </c>
    </row>
    <row r="1827" spans="1:5" x14ac:dyDescent="0.15">
      <c r="A1827" s="107">
        <f>TdC!C1829</f>
        <v>41284</v>
      </c>
      <c r="B1827" s="106">
        <f>TdC!D1829</f>
        <v>2013</v>
      </c>
      <c r="C1827" s="106">
        <f>TdC!E1829</f>
        <v>1</v>
      </c>
      <c r="D1827" s="106">
        <f>TdC!F1829</f>
        <v>1.7460000000000002E-4</v>
      </c>
      <c r="E1827" s="106" t="str">
        <f>TdC!G1829</f>
        <v>dolartoday</v>
      </c>
    </row>
    <row r="1828" spans="1:5" x14ac:dyDescent="0.15">
      <c r="A1828" s="107">
        <f>TdC!C1830</f>
        <v>41285</v>
      </c>
      <c r="B1828" s="106">
        <f>TdC!D1830</f>
        <v>2013</v>
      </c>
      <c r="C1828" s="106">
        <f>TdC!E1830</f>
        <v>1</v>
      </c>
      <c r="D1828" s="106">
        <f>TdC!F1830</f>
        <v>1.7449999999999999E-4</v>
      </c>
      <c r="E1828" s="106" t="str">
        <f>TdC!G1830</f>
        <v>dolartoday</v>
      </c>
    </row>
    <row r="1829" spans="1:5" x14ac:dyDescent="0.15">
      <c r="A1829" s="107">
        <f>TdC!C1831</f>
        <v>41286</v>
      </c>
      <c r="B1829" s="106">
        <f>TdC!D1831</f>
        <v>2013</v>
      </c>
      <c r="C1829" s="106">
        <f>TdC!E1831</f>
        <v>1</v>
      </c>
      <c r="D1829" s="106">
        <f>TdC!F1831</f>
        <v>1.7449999999999999E-4</v>
      </c>
      <c r="E1829" s="106" t="str">
        <f>TdC!G1831</f>
        <v>dolartoday</v>
      </c>
    </row>
    <row r="1830" spans="1:5" x14ac:dyDescent="0.15">
      <c r="A1830" s="107">
        <f>TdC!C1832</f>
        <v>41287</v>
      </c>
      <c r="B1830" s="106">
        <f>TdC!D1832</f>
        <v>2013</v>
      </c>
      <c r="C1830" s="106">
        <f>TdC!E1832</f>
        <v>1</v>
      </c>
      <c r="D1830" s="106">
        <f>TdC!F1832</f>
        <v>1.7460000000000002E-4</v>
      </c>
      <c r="E1830" s="106" t="str">
        <f>TdC!G1832</f>
        <v>dolartoday</v>
      </c>
    </row>
    <row r="1831" spans="1:5" x14ac:dyDescent="0.15">
      <c r="A1831" s="107">
        <f>TdC!C1833</f>
        <v>41288</v>
      </c>
      <c r="B1831" s="106">
        <f>TdC!D1833</f>
        <v>2013</v>
      </c>
      <c r="C1831" s="106">
        <f>TdC!E1833</f>
        <v>1</v>
      </c>
      <c r="D1831" s="106">
        <f>TdC!F1833</f>
        <v>1.7420000000000001E-4</v>
      </c>
      <c r="E1831" s="106" t="str">
        <f>TdC!G1833</f>
        <v>dolartoday</v>
      </c>
    </row>
    <row r="1832" spans="1:5" x14ac:dyDescent="0.15">
      <c r="A1832" s="107">
        <f>TdC!C1834</f>
        <v>41289</v>
      </c>
      <c r="B1832" s="106">
        <f>TdC!D1834</f>
        <v>2013</v>
      </c>
      <c r="C1832" s="106">
        <f>TdC!E1834</f>
        <v>1</v>
      </c>
      <c r="D1832" s="106">
        <f>TdC!F1834</f>
        <v>1.7420000000000001E-4</v>
      </c>
      <c r="E1832" s="106" t="str">
        <f>TdC!G1834</f>
        <v>dolartoday</v>
      </c>
    </row>
    <row r="1833" spans="1:5" x14ac:dyDescent="0.15">
      <c r="A1833" s="107">
        <f>TdC!C1835</f>
        <v>41290</v>
      </c>
      <c r="B1833" s="106">
        <f>TdC!D1835</f>
        <v>2013</v>
      </c>
      <c r="C1833" s="106">
        <f>TdC!E1835</f>
        <v>1</v>
      </c>
      <c r="D1833" s="106">
        <f>TdC!F1835</f>
        <v>1.7559999999999999E-4</v>
      </c>
      <c r="E1833" s="106" t="str">
        <f>TdC!G1835</f>
        <v>dolartoday</v>
      </c>
    </row>
    <row r="1834" spans="1:5" x14ac:dyDescent="0.15">
      <c r="A1834" s="107">
        <f>TdC!C1836</f>
        <v>41291</v>
      </c>
      <c r="B1834" s="106">
        <f>TdC!D1836</f>
        <v>2013</v>
      </c>
      <c r="C1834" s="106">
        <f>TdC!E1836</f>
        <v>1</v>
      </c>
      <c r="D1834" s="106">
        <f>TdC!F1836</f>
        <v>1.7510000000000003E-4</v>
      </c>
      <c r="E1834" s="106" t="str">
        <f>TdC!G1836</f>
        <v>dolartoday</v>
      </c>
    </row>
    <row r="1835" spans="1:5" x14ac:dyDescent="0.15">
      <c r="A1835" s="107">
        <f>TdC!C1837</f>
        <v>41292</v>
      </c>
      <c r="B1835" s="106">
        <f>TdC!D1837</f>
        <v>2013</v>
      </c>
      <c r="C1835" s="106">
        <f>TdC!E1837</f>
        <v>1</v>
      </c>
      <c r="D1835" s="106">
        <f>TdC!F1837</f>
        <v>1.752E-4</v>
      </c>
      <c r="E1835" s="106" t="str">
        <f>TdC!G1837</f>
        <v>dolartoday</v>
      </c>
    </row>
    <row r="1836" spans="1:5" x14ac:dyDescent="0.15">
      <c r="A1836" s="107">
        <f>TdC!C1838</f>
        <v>41293</v>
      </c>
      <c r="B1836" s="106">
        <f>TdC!D1838</f>
        <v>2013</v>
      </c>
      <c r="C1836" s="106">
        <f>TdC!E1838</f>
        <v>1</v>
      </c>
      <c r="D1836" s="106">
        <f>TdC!F1838</f>
        <v>1.752E-4</v>
      </c>
      <c r="E1836" s="106" t="str">
        <f>TdC!G1838</f>
        <v>dolartoday</v>
      </c>
    </row>
    <row r="1837" spans="1:5" x14ac:dyDescent="0.15">
      <c r="A1837" s="107">
        <f>TdC!C1839</f>
        <v>41294</v>
      </c>
      <c r="B1837" s="106">
        <f>TdC!D1839</f>
        <v>2013</v>
      </c>
      <c r="C1837" s="106">
        <f>TdC!E1839</f>
        <v>1</v>
      </c>
      <c r="D1837" s="106">
        <f>TdC!F1839</f>
        <v>1.752E-4</v>
      </c>
      <c r="E1837" s="106" t="str">
        <f>TdC!G1839</f>
        <v>dolartoday</v>
      </c>
    </row>
    <row r="1838" spans="1:5" x14ac:dyDescent="0.15">
      <c r="A1838" s="107">
        <f>TdC!C1840</f>
        <v>41295</v>
      </c>
      <c r="B1838" s="106">
        <f>TdC!D1840</f>
        <v>2013</v>
      </c>
      <c r="C1838" s="106">
        <f>TdC!E1840</f>
        <v>1</v>
      </c>
      <c r="D1838" s="106">
        <f>TdC!F1840</f>
        <v>1.752E-4</v>
      </c>
      <c r="E1838" s="106" t="str">
        <f>TdC!G1840</f>
        <v>dolartoday</v>
      </c>
    </row>
    <row r="1839" spans="1:5" x14ac:dyDescent="0.15">
      <c r="A1839" s="107">
        <f>TdC!C1841</f>
        <v>41296</v>
      </c>
      <c r="B1839" s="106">
        <f>TdC!D1841</f>
        <v>2013</v>
      </c>
      <c r="C1839" s="106">
        <f>TdC!E1841</f>
        <v>1</v>
      </c>
      <c r="D1839" s="106">
        <f>TdC!F1841</f>
        <v>1.7589999999999999E-4</v>
      </c>
      <c r="E1839" s="106" t="str">
        <f>TdC!G1841</f>
        <v>dolartoday</v>
      </c>
    </row>
    <row r="1840" spans="1:5" x14ac:dyDescent="0.15">
      <c r="A1840" s="107">
        <f>TdC!C1842</f>
        <v>41297</v>
      </c>
      <c r="B1840" s="106">
        <f>TdC!D1842</f>
        <v>2013</v>
      </c>
      <c r="C1840" s="106">
        <f>TdC!E1842</f>
        <v>1</v>
      </c>
      <c r="D1840" s="106">
        <f>TdC!F1842</f>
        <v>1.7589999999999999E-4</v>
      </c>
      <c r="E1840" s="106" t="str">
        <f>TdC!G1842</f>
        <v>dolartoday</v>
      </c>
    </row>
    <row r="1841" spans="1:5" x14ac:dyDescent="0.15">
      <c r="A1841" s="107">
        <f>TdC!C1843</f>
        <v>41298</v>
      </c>
      <c r="B1841" s="106">
        <f>TdC!D1843</f>
        <v>2013</v>
      </c>
      <c r="C1841" s="106">
        <f>TdC!E1843</f>
        <v>1</v>
      </c>
      <c r="D1841" s="106">
        <f>TdC!F1843</f>
        <v>1.873E-4</v>
      </c>
      <c r="E1841" s="106" t="str">
        <f>TdC!G1843</f>
        <v>dolartoday</v>
      </c>
    </row>
    <row r="1842" spans="1:5" x14ac:dyDescent="0.15">
      <c r="A1842" s="107">
        <f>TdC!C1844</f>
        <v>41299</v>
      </c>
      <c r="B1842" s="106">
        <f>TdC!D1844</f>
        <v>2013</v>
      </c>
      <c r="C1842" s="106">
        <f>TdC!E1844</f>
        <v>1</v>
      </c>
      <c r="D1842" s="106">
        <f>TdC!F1844</f>
        <v>1.873E-4</v>
      </c>
      <c r="E1842" s="106" t="str">
        <f>TdC!G1844</f>
        <v>dolartoday</v>
      </c>
    </row>
    <row r="1843" spans="1:5" x14ac:dyDescent="0.15">
      <c r="A1843" s="107">
        <f>TdC!C1845</f>
        <v>41300</v>
      </c>
      <c r="B1843" s="106">
        <f>TdC!D1845</f>
        <v>2013</v>
      </c>
      <c r="C1843" s="106">
        <f>TdC!E1845</f>
        <v>1</v>
      </c>
      <c r="D1843" s="106">
        <f>TdC!F1845</f>
        <v>1.873E-4</v>
      </c>
      <c r="E1843" s="106" t="str">
        <f>TdC!G1845</f>
        <v>dolartoday</v>
      </c>
    </row>
    <row r="1844" spans="1:5" x14ac:dyDescent="0.15">
      <c r="A1844" s="107">
        <f>TdC!C1846</f>
        <v>41301</v>
      </c>
      <c r="B1844" s="106">
        <f>TdC!D1846</f>
        <v>2013</v>
      </c>
      <c r="C1844" s="106">
        <f>TdC!E1846</f>
        <v>1</v>
      </c>
      <c r="D1844" s="106">
        <f>TdC!F1846</f>
        <v>1.873E-4</v>
      </c>
      <c r="E1844" s="106" t="str">
        <f>TdC!G1846</f>
        <v>dolartoday</v>
      </c>
    </row>
    <row r="1845" spans="1:5" x14ac:dyDescent="0.15">
      <c r="A1845" s="107">
        <f>TdC!C1847</f>
        <v>41302</v>
      </c>
      <c r="B1845" s="106">
        <f>TdC!D1847</f>
        <v>2013</v>
      </c>
      <c r="C1845" s="106">
        <f>TdC!E1847</f>
        <v>1</v>
      </c>
      <c r="D1845" s="106">
        <f>TdC!F1847</f>
        <v>1.873E-4</v>
      </c>
      <c r="E1845" s="106" t="str">
        <f>TdC!G1847</f>
        <v>dolartoday</v>
      </c>
    </row>
    <row r="1846" spans="1:5" x14ac:dyDescent="0.15">
      <c r="A1846" s="107">
        <f>TdC!C1848</f>
        <v>41303</v>
      </c>
      <c r="B1846" s="106">
        <f>TdC!D1848</f>
        <v>2013</v>
      </c>
      <c r="C1846" s="106">
        <f>TdC!E1848</f>
        <v>1</v>
      </c>
      <c r="D1846" s="106">
        <f>TdC!F1848</f>
        <v>1.8690000000000002E-4</v>
      </c>
      <c r="E1846" s="106" t="str">
        <f>TdC!G1848</f>
        <v>dolartoday</v>
      </c>
    </row>
    <row r="1847" spans="1:5" x14ac:dyDescent="0.15">
      <c r="A1847" s="107">
        <f>TdC!C1849</f>
        <v>41304</v>
      </c>
      <c r="B1847" s="106">
        <f>TdC!D1849</f>
        <v>2013</v>
      </c>
      <c r="C1847" s="106">
        <f>TdC!E1849</f>
        <v>1</v>
      </c>
      <c r="D1847" s="106">
        <f>TdC!F1849</f>
        <v>1.8690000000000002E-4</v>
      </c>
      <c r="E1847" s="106" t="str">
        <f>TdC!G1849</f>
        <v>dolartoday</v>
      </c>
    </row>
    <row r="1848" spans="1:5" x14ac:dyDescent="0.15">
      <c r="A1848" s="107">
        <f>TdC!C1850</f>
        <v>41305</v>
      </c>
      <c r="B1848" s="106">
        <f>TdC!D1850</f>
        <v>2013</v>
      </c>
      <c r="C1848" s="106">
        <f>TdC!E1850</f>
        <v>1</v>
      </c>
      <c r="D1848" s="106">
        <f>TdC!F1850</f>
        <v>1.8690000000000002E-4</v>
      </c>
      <c r="E1848" s="106" t="str">
        <f>TdC!G1850</f>
        <v>dolartoday</v>
      </c>
    </row>
    <row r="1849" spans="1:5" x14ac:dyDescent="0.15">
      <c r="A1849" s="107">
        <f>TdC!C1851</f>
        <v>41306</v>
      </c>
      <c r="B1849" s="106">
        <f>TdC!D1851</f>
        <v>2013</v>
      </c>
      <c r="C1849" s="106">
        <f>TdC!E1851</f>
        <v>2</v>
      </c>
      <c r="D1849" s="106">
        <f>TdC!F1851</f>
        <v>1.8710000000000002E-4</v>
      </c>
      <c r="E1849" s="106" t="str">
        <f>TdC!G1851</f>
        <v>dolartoday</v>
      </c>
    </row>
    <row r="1850" spans="1:5" x14ac:dyDescent="0.15">
      <c r="A1850" s="107">
        <f>TdC!C1852</f>
        <v>41307</v>
      </c>
      <c r="B1850" s="106">
        <f>TdC!D1852</f>
        <v>2013</v>
      </c>
      <c r="C1850" s="106">
        <f>TdC!E1852</f>
        <v>2</v>
      </c>
      <c r="D1850" s="106">
        <f>TdC!F1852</f>
        <v>1.8710000000000002E-4</v>
      </c>
      <c r="E1850" s="106" t="str">
        <f>TdC!G1852</f>
        <v>dolartoday</v>
      </c>
    </row>
    <row r="1851" spans="1:5" x14ac:dyDescent="0.15">
      <c r="A1851" s="107">
        <f>TdC!C1853</f>
        <v>41308</v>
      </c>
      <c r="B1851" s="106">
        <f>TdC!D1853</f>
        <v>2013</v>
      </c>
      <c r="C1851" s="106">
        <f>TdC!E1853</f>
        <v>2</v>
      </c>
      <c r="D1851" s="106">
        <f>TdC!F1853</f>
        <v>1.8710000000000002E-4</v>
      </c>
      <c r="E1851" s="106" t="str">
        <f>TdC!G1853</f>
        <v>dolartoday</v>
      </c>
    </row>
    <row r="1852" spans="1:5" x14ac:dyDescent="0.15">
      <c r="A1852" s="107">
        <f>TdC!C1854</f>
        <v>41309</v>
      </c>
      <c r="B1852" s="106">
        <f>TdC!D1854</f>
        <v>2013</v>
      </c>
      <c r="C1852" s="106">
        <f>TdC!E1854</f>
        <v>2</v>
      </c>
      <c r="D1852" s="106">
        <f>TdC!F1854</f>
        <v>1.883E-4</v>
      </c>
      <c r="E1852" s="106" t="str">
        <f>TdC!G1854</f>
        <v>dolartoday</v>
      </c>
    </row>
    <row r="1853" spans="1:5" x14ac:dyDescent="0.15">
      <c r="A1853" s="107">
        <f>TdC!C1855</f>
        <v>41310</v>
      </c>
      <c r="B1853" s="106">
        <f>TdC!D1855</f>
        <v>2013</v>
      </c>
      <c r="C1853" s="106">
        <f>TdC!E1855</f>
        <v>2</v>
      </c>
      <c r="D1853" s="106">
        <f>TdC!F1855</f>
        <v>1.884E-4</v>
      </c>
      <c r="E1853" s="106" t="str">
        <f>TdC!G1855</f>
        <v>dolartoday</v>
      </c>
    </row>
    <row r="1854" spans="1:5" x14ac:dyDescent="0.15">
      <c r="A1854" s="107">
        <f>TdC!C1856</f>
        <v>41311</v>
      </c>
      <c r="B1854" s="106">
        <f>TdC!D1856</f>
        <v>2013</v>
      </c>
      <c r="C1854" s="106">
        <f>TdC!E1856</f>
        <v>2</v>
      </c>
      <c r="D1854" s="106">
        <f>TdC!F1856</f>
        <v>2.019E-4</v>
      </c>
      <c r="E1854" s="106" t="str">
        <f>TdC!G1856</f>
        <v>dolartoday</v>
      </c>
    </row>
    <row r="1855" spans="1:5" x14ac:dyDescent="0.15">
      <c r="A1855" s="107">
        <f>TdC!C1857</f>
        <v>41312</v>
      </c>
      <c r="B1855" s="106">
        <f>TdC!D1857</f>
        <v>2013</v>
      </c>
      <c r="C1855" s="106">
        <f>TdC!E1857</f>
        <v>2</v>
      </c>
      <c r="D1855" s="106">
        <f>TdC!F1857</f>
        <v>2.0100000000000001E-4</v>
      </c>
      <c r="E1855" s="106" t="str">
        <f>TdC!G1857</f>
        <v>dolartoday</v>
      </c>
    </row>
    <row r="1856" spans="1:5" x14ac:dyDescent="0.15">
      <c r="A1856" s="107">
        <f>TdC!C1858</f>
        <v>41313</v>
      </c>
      <c r="B1856" s="106">
        <f>TdC!D1858</f>
        <v>2013</v>
      </c>
      <c r="C1856" s="106">
        <f>TdC!E1858</f>
        <v>2</v>
      </c>
      <c r="D1856" s="106">
        <f>TdC!F1858</f>
        <v>2.6620000000000002E-4</v>
      </c>
      <c r="E1856" s="106" t="str">
        <f>TdC!G1858</f>
        <v>dolartoday</v>
      </c>
    </row>
    <row r="1857" spans="1:5" x14ac:dyDescent="0.15">
      <c r="A1857" s="107">
        <f>TdC!C1859</f>
        <v>41314</v>
      </c>
      <c r="B1857" s="106">
        <f>TdC!D1859</f>
        <v>2013</v>
      </c>
      <c r="C1857" s="106">
        <f>TdC!E1859</f>
        <v>2</v>
      </c>
      <c r="D1857" s="106">
        <f>TdC!F1859</f>
        <v>2.6620000000000002E-4</v>
      </c>
      <c r="E1857" s="106" t="str">
        <f>TdC!G1859</f>
        <v>dolartoday</v>
      </c>
    </row>
    <row r="1858" spans="1:5" x14ac:dyDescent="0.15">
      <c r="A1858" s="107">
        <f>TdC!C1860</f>
        <v>41315</v>
      </c>
      <c r="B1858" s="106">
        <f>TdC!D1860</f>
        <v>2013</v>
      </c>
      <c r="C1858" s="106">
        <f>TdC!E1860</f>
        <v>2</v>
      </c>
      <c r="D1858" s="106">
        <f>TdC!F1860</f>
        <v>2.0579999999999999E-4</v>
      </c>
      <c r="E1858" s="106" t="str">
        <f>TdC!G1860</f>
        <v>dolartoday</v>
      </c>
    </row>
    <row r="1859" spans="1:5" x14ac:dyDescent="0.15">
      <c r="A1859" s="107">
        <f>TdC!C1861</f>
        <v>41316</v>
      </c>
      <c r="B1859" s="106">
        <f>TdC!D1861</f>
        <v>2013</v>
      </c>
      <c r="C1859" s="106">
        <f>TdC!E1861</f>
        <v>2</v>
      </c>
      <c r="D1859" s="106">
        <f>TdC!F1861</f>
        <v>2.2309999999999997E-4</v>
      </c>
      <c r="E1859" s="106" t="str">
        <f>TdC!G1861</f>
        <v>dolartoday</v>
      </c>
    </row>
    <row r="1860" spans="1:5" x14ac:dyDescent="0.15">
      <c r="A1860" s="107">
        <f>TdC!C1862</f>
        <v>41317</v>
      </c>
      <c r="B1860" s="106">
        <f>TdC!D1862</f>
        <v>2013</v>
      </c>
      <c r="C1860" s="106">
        <f>TdC!E1862</f>
        <v>2</v>
      </c>
      <c r="D1860" s="106">
        <f>TdC!F1862</f>
        <v>2.2030000000000002E-4</v>
      </c>
      <c r="E1860" s="106" t="str">
        <f>TdC!G1862</f>
        <v>dolartoday</v>
      </c>
    </row>
    <row r="1861" spans="1:5" x14ac:dyDescent="0.15">
      <c r="A1861" s="107">
        <f>TdC!C1863</f>
        <v>41319</v>
      </c>
      <c r="B1861" s="106">
        <f>TdC!D1863</f>
        <v>2013</v>
      </c>
      <c r="C1861" s="106">
        <f>TdC!E1863</f>
        <v>2</v>
      </c>
      <c r="D1861" s="106">
        <f>TdC!F1863</f>
        <v>2.175E-4</v>
      </c>
      <c r="E1861" s="106" t="str">
        <f>TdC!G1863</f>
        <v>dolartoday</v>
      </c>
    </row>
    <row r="1862" spans="1:5" x14ac:dyDescent="0.15">
      <c r="A1862" s="107">
        <f>TdC!C1864</f>
        <v>41321</v>
      </c>
      <c r="B1862" s="106">
        <f>TdC!D1864</f>
        <v>2013</v>
      </c>
      <c r="C1862" s="106">
        <f>TdC!E1864</f>
        <v>2</v>
      </c>
      <c r="D1862" s="106">
        <f>TdC!F1864</f>
        <v>2.1789999999999998E-4</v>
      </c>
      <c r="E1862" s="106" t="str">
        <f>TdC!G1864</f>
        <v>dolartoday</v>
      </c>
    </row>
    <row r="1863" spans="1:5" x14ac:dyDescent="0.15">
      <c r="A1863" s="107">
        <f>TdC!C1865</f>
        <v>41323</v>
      </c>
      <c r="B1863" s="106">
        <f>TdC!D1865</f>
        <v>2013</v>
      </c>
      <c r="C1863" s="106">
        <f>TdC!E1865</f>
        <v>2</v>
      </c>
      <c r="D1863" s="106">
        <f>TdC!F1865</f>
        <v>2.1329999999999998E-4</v>
      </c>
      <c r="E1863" s="106" t="str">
        <f>TdC!G1865</f>
        <v>dolartoday</v>
      </c>
    </row>
    <row r="1864" spans="1:5" x14ac:dyDescent="0.15">
      <c r="A1864" s="107">
        <f>TdC!C1866</f>
        <v>41324</v>
      </c>
      <c r="B1864" s="106">
        <f>TdC!D1866</f>
        <v>2013</v>
      </c>
      <c r="C1864" s="106">
        <f>TdC!E1866</f>
        <v>2</v>
      </c>
      <c r="D1864" s="106">
        <f>TdC!F1866</f>
        <v>2.152E-4</v>
      </c>
      <c r="E1864" s="106" t="str">
        <f>TdC!G1866</f>
        <v>dolartoday</v>
      </c>
    </row>
    <row r="1865" spans="1:5" x14ac:dyDescent="0.15">
      <c r="A1865" s="107">
        <f>TdC!C1867</f>
        <v>41325</v>
      </c>
      <c r="B1865" s="106">
        <f>TdC!D1867</f>
        <v>2013</v>
      </c>
      <c r="C1865" s="106">
        <f>TdC!E1867</f>
        <v>2</v>
      </c>
      <c r="D1865" s="106">
        <f>TdC!F1867</f>
        <v>2.1340000000000001E-4</v>
      </c>
      <c r="E1865" s="106" t="str">
        <f>TdC!G1867</f>
        <v>dolartoday</v>
      </c>
    </row>
    <row r="1866" spans="1:5" x14ac:dyDescent="0.15">
      <c r="A1866" s="107">
        <f>TdC!C1868</f>
        <v>41326</v>
      </c>
      <c r="B1866" s="106">
        <f>TdC!D1868</f>
        <v>2013</v>
      </c>
      <c r="C1866" s="106">
        <f>TdC!E1868</f>
        <v>2</v>
      </c>
      <c r="D1866" s="106">
        <f>TdC!F1868</f>
        <v>2.1660000000000001E-4</v>
      </c>
      <c r="E1866" s="106" t="str">
        <f>TdC!G1868</f>
        <v>dolartoday</v>
      </c>
    </row>
    <row r="1867" spans="1:5" x14ac:dyDescent="0.15">
      <c r="A1867" s="107">
        <f>TdC!C1869</f>
        <v>41327</v>
      </c>
      <c r="B1867" s="106">
        <f>TdC!D1869</f>
        <v>2013</v>
      </c>
      <c r="C1867" s="106">
        <f>TdC!E1869</f>
        <v>2</v>
      </c>
      <c r="D1867" s="106">
        <f>TdC!F1869</f>
        <v>2.1739999999999997E-4</v>
      </c>
      <c r="E1867" s="106" t="str">
        <f>TdC!G1869</f>
        <v>dolartoday</v>
      </c>
    </row>
    <row r="1868" spans="1:5" x14ac:dyDescent="0.15">
      <c r="A1868" s="107">
        <f>TdC!C1870</f>
        <v>41328</v>
      </c>
      <c r="B1868" s="106">
        <f>TdC!D1870</f>
        <v>2013</v>
      </c>
      <c r="C1868" s="106">
        <f>TdC!E1870</f>
        <v>2</v>
      </c>
      <c r="D1868" s="106">
        <f>TdC!F1870</f>
        <v>2.1739999999999997E-4</v>
      </c>
      <c r="E1868" s="106" t="str">
        <f>TdC!G1870</f>
        <v>dolartoday</v>
      </c>
    </row>
    <row r="1869" spans="1:5" x14ac:dyDescent="0.15">
      <c r="A1869" s="107">
        <f>TdC!C1871</f>
        <v>41329</v>
      </c>
      <c r="B1869" s="106">
        <f>TdC!D1871</f>
        <v>2013</v>
      </c>
      <c r="C1869" s="106">
        <f>TdC!E1871</f>
        <v>2</v>
      </c>
      <c r="D1869" s="106">
        <f>TdC!F1871</f>
        <v>2.184E-4</v>
      </c>
      <c r="E1869" s="106" t="str">
        <f>TdC!G1871</f>
        <v>dolartoday</v>
      </c>
    </row>
    <row r="1870" spans="1:5" x14ac:dyDescent="0.15">
      <c r="A1870" s="107">
        <f>TdC!C1872</f>
        <v>41385</v>
      </c>
      <c r="B1870" s="106">
        <f>TdC!D1872</f>
        <v>2013</v>
      </c>
      <c r="C1870" s="106">
        <f>TdC!E1872</f>
        <v>4</v>
      </c>
      <c r="D1870" s="106">
        <f>TdC!F1872</f>
        <v>2.418E-4</v>
      </c>
      <c r="E1870" s="106" t="str">
        <f>TdC!G1872</f>
        <v>dolartoday</v>
      </c>
    </row>
    <row r="1871" spans="1:5" x14ac:dyDescent="0.15">
      <c r="A1871" s="107">
        <f>TdC!C1873</f>
        <v>41386</v>
      </c>
      <c r="B1871" s="106">
        <f>TdC!D1873</f>
        <v>2013</v>
      </c>
      <c r="C1871" s="106">
        <f>TdC!E1873</f>
        <v>4</v>
      </c>
      <c r="D1871" s="106">
        <f>TdC!F1873</f>
        <v>2.3940000000000002E-4</v>
      </c>
      <c r="E1871" s="106" t="str">
        <f>TdC!G1873</f>
        <v>dolartoday</v>
      </c>
    </row>
    <row r="1872" spans="1:5" x14ac:dyDescent="0.15">
      <c r="A1872" s="107">
        <f>TdC!C1874</f>
        <v>41387</v>
      </c>
      <c r="B1872" s="106">
        <f>TdC!D1874</f>
        <v>2013</v>
      </c>
      <c r="C1872" s="106">
        <f>TdC!E1874</f>
        <v>4</v>
      </c>
      <c r="D1872" s="106">
        <f>TdC!F1874</f>
        <v>2.3620000000000002E-4</v>
      </c>
      <c r="E1872" s="106" t="str">
        <f>TdC!G1874</f>
        <v>dolartoday</v>
      </c>
    </row>
    <row r="1873" spans="1:5" x14ac:dyDescent="0.15">
      <c r="A1873" s="107">
        <f>TdC!C1875</f>
        <v>41388</v>
      </c>
      <c r="B1873" s="106">
        <f>TdC!D1875</f>
        <v>2013</v>
      </c>
      <c r="C1873" s="106">
        <f>TdC!E1875</f>
        <v>4</v>
      </c>
      <c r="D1873" s="106">
        <f>TdC!F1875</f>
        <v>2.3570000000000001E-4</v>
      </c>
      <c r="E1873" s="106" t="str">
        <f>TdC!G1875</f>
        <v>dolartoday</v>
      </c>
    </row>
    <row r="1874" spans="1:5" x14ac:dyDescent="0.15">
      <c r="A1874" s="107">
        <f>TdC!C1876</f>
        <v>41389</v>
      </c>
      <c r="B1874" s="106">
        <f>TdC!D1876</f>
        <v>2013</v>
      </c>
      <c r="C1874" s="106">
        <f>TdC!E1876</f>
        <v>4</v>
      </c>
      <c r="D1874" s="106">
        <f>TdC!F1876</f>
        <v>2.474E-4</v>
      </c>
      <c r="E1874" s="106" t="str">
        <f>TdC!G1876</f>
        <v>dolartoday</v>
      </c>
    </row>
    <row r="1875" spans="1:5" x14ac:dyDescent="0.15">
      <c r="A1875" s="107">
        <f>TdC!C1877</f>
        <v>41390</v>
      </c>
      <c r="B1875" s="106">
        <f>TdC!D1877</f>
        <v>2013</v>
      </c>
      <c r="C1875" s="106">
        <f>TdC!E1877</f>
        <v>4</v>
      </c>
      <c r="D1875" s="106">
        <f>TdC!F1877</f>
        <v>2.5480000000000001E-4</v>
      </c>
      <c r="E1875" s="106" t="str">
        <f>TdC!G1877</f>
        <v>dolartoday</v>
      </c>
    </row>
    <row r="1876" spans="1:5" x14ac:dyDescent="0.15">
      <c r="A1876" s="107">
        <f>TdC!C1878</f>
        <v>41391</v>
      </c>
      <c r="B1876" s="106">
        <f>TdC!D1878</f>
        <v>2013</v>
      </c>
      <c r="C1876" s="106">
        <f>TdC!E1878</f>
        <v>4</v>
      </c>
      <c r="D1876" s="106">
        <f>TdC!F1878</f>
        <v>2.5480000000000001E-4</v>
      </c>
      <c r="E1876" s="106" t="str">
        <f>TdC!G1878</f>
        <v>dolartoday</v>
      </c>
    </row>
    <row r="1877" spans="1:5" x14ac:dyDescent="0.15">
      <c r="A1877" s="107">
        <f>TdC!C1879</f>
        <v>41392</v>
      </c>
      <c r="B1877" s="106">
        <f>TdC!D1879</f>
        <v>2013</v>
      </c>
      <c r="C1877" s="106">
        <f>TdC!E1879</f>
        <v>4</v>
      </c>
      <c r="D1877" s="106">
        <f>TdC!F1879</f>
        <v>2.5480000000000001E-4</v>
      </c>
      <c r="E1877" s="106" t="str">
        <f>TdC!G1879</f>
        <v>dolartoday</v>
      </c>
    </row>
    <row r="1878" spans="1:5" x14ac:dyDescent="0.15">
      <c r="A1878" s="107">
        <f>TdC!C1880</f>
        <v>41393</v>
      </c>
      <c r="B1878" s="106">
        <f>TdC!D1880</f>
        <v>2013</v>
      </c>
      <c r="C1878" s="106">
        <f>TdC!E1880</f>
        <v>4</v>
      </c>
      <c r="D1878" s="106">
        <f>TdC!F1880</f>
        <v>2.542E-4</v>
      </c>
      <c r="E1878" s="106" t="str">
        <f>TdC!G1880</f>
        <v>dolartoday</v>
      </c>
    </row>
    <row r="1879" spans="1:5" x14ac:dyDescent="0.15">
      <c r="A1879" s="107">
        <f>TdC!C1881</f>
        <v>41394</v>
      </c>
      <c r="B1879" s="106">
        <f>TdC!D1881</f>
        <v>2013</v>
      </c>
      <c r="C1879" s="106">
        <f>TdC!E1881</f>
        <v>4</v>
      </c>
      <c r="D1879" s="106">
        <f>TdC!F1881</f>
        <v>2.5350000000000004E-4</v>
      </c>
      <c r="E1879" s="106" t="str">
        <f>TdC!G1881</f>
        <v>dolartoday</v>
      </c>
    </row>
    <row r="1880" spans="1:5" x14ac:dyDescent="0.15">
      <c r="A1880" s="107">
        <f>TdC!C1882</f>
        <v>41395</v>
      </c>
      <c r="B1880" s="106">
        <f>TdC!D1882</f>
        <v>2013</v>
      </c>
      <c r="C1880" s="106">
        <f>TdC!E1882</f>
        <v>5</v>
      </c>
      <c r="D1880" s="106">
        <f>TdC!F1882</f>
        <v>2.5399999999999999E-4</v>
      </c>
      <c r="E1880" s="106" t="str">
        <f>TdC!G1882</f>
        <v>dolartoday</v>
      </c>
    </row>
    <row r="1881" spans="1:5" x14ac:dyDescent="0.15">
      <c r="A1881" s="107">
        <f>TdC!C1883</f>
        <v>41396</v>
      </c>
      <c r="B1881" s="106">
        <f>TdC!D1883</f>
        <v>2013</v>
      </c>
      <c r="C1881" s="106">
        <f>TdC!E1883</f>
        <v>5</v>
      </c>
      <c r="D1881" s="106">
        <f>TdC!F1883</f>
        <v>2.5169999999999999E-4</v>
      </c>
      <c r="E1881" s="106" t="str">
        <f>TdC!G1883</f>
        <v>dolartoday</v>
      </c>
    </row>
    <row r="1882" spans="1:5" x14ac:dyDescent="0.15">
      <c r="A1882" s="107">
        <f>TdC!C1884</f>
        <v>41397</v>
      </c>
      <c r="B1882" s="106">
        <f>TdC!D1884</f>
        <v>2013</v>
      </c>
      <c r="C1882" s="106">
        <f>TdC!E1884</f>
        <v>5</v>
      </c>
      <c r="D1882" s="106">
        <f>TdC!F1884</f>
        <v>2.5149999999999999E-4</v>
      </c>
      <c r="E1882" s="106" t="str">
        <f>TdC!G1884</f>
        <v>dolartoday</v>
      </c>
    </row>
    <row r="1883" spans="1:5" x14ac:dyDescent="0.15">
      <c r="A1883" s="107">
        <f>TdC!C1885</f>
        <v>41398</v>
      </c>
      <c r="B1883" s="106">
        <f>TdC!D1885</f>
        <v>2013</v>
      </c>
      <c r="C1883" s="106">
        <f>TdC!E1885</f>
        <v>5</v>
      </c>
      <c r="D1883" s="106">
        <f>TdC!F1885</f>
        <v>2.5149999999999999E-4</v>
      </c>
      <c r="E1883" s="106" t="str">
        <f>TdC!G1885</f>
        <v>dolartoday</v>
      </c>
    </row>
    <row r="1884" spans="1:5" x14ac:dyDescent="0.15">
      <c r="A1884" s="107">
        <f>TdC!C1886</f>
        <v>41399</v>
      </c>
      <c r="B1884" s="106">
        <f>TdC!D1886</f>
        <v>2013</v>
      </c>
      <c r="C1884" s="106">
        <f>TdC!E1886</f>
        <v>5</v>
      </c>
      <c r="D1884" s="106">
        <f>TdC!F1886</f>
        <v>2.5169999999999999E-4</v>
      </c>
      <c r="E1884" s="106" t="str">
        <f>TdC!G1886</f>
        <v>dolartoday</v>
      </c>
    </row>
    <row r="1885" spans="1:5" x14ac:dyDescent="0.15">
      <c r="A1885" s="107">
        <f>TdC!C1887</f>
        <v>41400</v>
      </c>
      <c r="B1885" s="106">
        <f>TdC!D1887</f>
        <v>2013</v>
      </c>
      <c r="C1885" s="106">
        <f>TdC!E1887</f>
        <v>5</v>
      </c>
      <c r="D1885" s="106">
        <f>TdC!F1887</f>
        <v>2.5100000000000003E-4</v>
      </c>
      <c r="E1885" s="106" t="str">
        <f>TdC!G1887</f>
        <v>dolartoday</v>
      </c>
    </row>
    <row r="1886" spans="1:5" x14ac:dyDescent="0.15">
      <c r="A1886" s="107">
        <f>TdC!C1888</f>
        <v>41401</v>
      </c>
      <c r="B1886" s="106">
        <f>TdC!D1888</f>
        <v>2013</v>
      </c>
      <c r="C1886" s="106">
        <f>TdC!E1888</f>
        <v>5</v>
      </c>
      <c r="D1886" s="106">
        <f>TdC!F1888</f>
        <v>2.611E-4</v>
      </c>
      <c r="E1886" s="106" t="str">
        <f>TdC!G1888</f>
        <v>dolartoday</v>
      </c>
    </row>
    <row r="1887" spans="1:5" x14ac:dyDescent="0.15">
      <c r="A1887" s="107">
        <f>TdC!C1889</f>
        <v>41402</v>
      </c>
      <c r="B1887" s="106">
        <f>TdC!D1889</f>
        <v>2013</v>
      </c>
      <c r="C1887" s="106">
        <f>TdC!E1889</f>
        <v>5</v>
      </c>
      <c r="D1887" s="106">
        <f>TdC!F1889</f>
        <v>2.6180000000000002E-4</v>
      </c>
      <c r="E1887" s="106" t="str">
        <f>TdC!G1889</f>
        <v>dolartoday</v>
      </c>
    </row>
    <row r="1888" spans="1:5" x14ac:dyDescent="0.15">
      <c r="A1888" s="107">
        <f>TdC!C1890</f>
        <v>41403</v>
      </c>
      <c r="B1888" s="106">
        <f>TdC!D1890</f>
        <v>2013</v>
      </c>
      <c r="C1888" s="106">
        <f>TdC!E1890</f>
        <v>5</v>
      </c>
      <c r="D1888" s="106">
        <f>TdC!F1890</f>
        <v>2.6210000000000003E-4</v>
      </c>
      <c r="E1888" s="106" t="str">
        <f>TdC!G1890</f>
        <v>dolartoday</v>
      </c>
    </row>
    <row r="1889" spans="1:5" x14ac:dyDescent="0.15">
      <c r="A1889" s="107">
        <f>TdC!C1891</f>
        <v>41404</v>
      </c>
      <c r="B1889" s="106">
        <f>TdC!D1891</f>
        <v>2013</v>
      </c>
      <c r="C1889" s="106">
        <f>TdC!E1891</f>
        <v>5</v>
      </c>
      <c r="D1889" s="106">
        <f>TdC!F1891</f>
        <v>2.6149999999999996E-4</v>
      </c>
      <c r="E1889" s="106" t="str">
        <f>TdC!G1891</f>
        <v>dolartoday</v>
      </c>
    </row>
    <row r="1890" spans="1:5" x14ac:dyDescent="0.15">
      <c r="A1890" s="107">
        <f>TdC!C1892</f>
        <v>41405</v>
      </c>
      <c r="B1890" s="106">
        <f>TdC!D1892</f>
        <v>2013</v>
      </c>
      <c r="C1890" s="106">
        <f>TdC!E1892</f>
        <v>5</v>
      </c>
      <c r="D1890" s="106">
        <f>TdC!F1892</f>
        <v>2.6149999999999996E-4</v>
      </c>
      <c r="E1890" s="106" t="str">
        <f>TdC!G1892</f>
        <v>dolartoday</v>
      </c>
    </row>
    <row r="1891" spans="1:5" x14ac:dyDescent="0.15">
      <c r="A1891" s="107">
        <f>TdC!C1893</f>
        <v>41406</v>
      </c>
      <c r="B1891" s="106">
        <f>TdC!D1893</f>
        <v>2013</v>
      </c>
      <c r="C1891" s="106">
        <f>TdC!E1893</f>
        <v>5</v>
      </c>
      <c r="D1891" s="106">
        <f>TdC!F1893</f>
        <v>2.6149999999999996E-4</v>
      </c>
      <c r="E1891" s="106" t="str">
        <f>TdC!G1893</f>
        <v>dolartoday</v>
      </c>
    </row>
    <row r="1892" spans="1:5" x14ac:dyDescent="0.15">
      <c r="A1892" s="107">
        <f>TdC!C1894</f>
        <v>41407</v>
      </c>
      <c r="B1892" s="106">
        <f>TdC!D1894</f>
        <v>2013</v>
      </c>
      <c r="C1892" s="106">
        <f>TdC!E1894</f>
        <v>5</v>
      </c>
      <c r="D1892" s="106">
        <f>TdC!F1894</f>
        <v>2.6600000000000001E-4</v>
      </c>
      <c r="E1892" s="106" t="str">
        <f>TdC!G1894</f>
        <v>dolartoday</v>
      </c>
    </row>
    <row r="1893" spans="1:5" x14ac:dyDescent="0.15">
      <c r="A1893" s="107">
        <f>TdC!C1895</f>
        <v>41408</v>
      </c>
      <c r="B1893" s="106">
        <f>TdC!D1895</f>
        <v>2013</v>
      </c>
      <c r="C1893" s="106">
        <f>TdC!E1895</f>
        <v>5</v>
      </c>
      <c r="D1893" s="106">
        <f>TdC!F1895</f>
        <v>2.6260000000000004E-4</v>
      </c>
      <c r="E1893" s="106" t="str">
        <f>TdC!G1895</f>
        <v>dolartoday</v>
      </c>
    </row>
    <row r="1894" spans="1:5" x14ac:dyDescent="0.15">
      <c r="A1894" s="107">
        <f>TdC!C1896</f>
        <v>41409</v>
      </c>
      <c r="B1894" s="106">
        <f>TdC!D1896</f>
        <v>2013</v>
      </c>
      <c r="C1894" s="106">
        <f>TdC!E1896</f>
        <v>5</v>
      </c>
      <c r="D1894" s="106">
        <f>TdC!F1896</f>
        <v>2.6360000000000001E-4</v>
      </c>
      <c r="E1894" s="106" t="str">
        <f>TdC!G1896</f>
        <v>dolartoday</v>
      </c>
    </row>
    <row r="1895" spans="1:5" x14ac:dyDescent="0.15">
      <c r="A1895" s="107">
        <f>TdC!C1897</f>
        <v>41410</v>
      </c>
      <c r="B1895" s="106">
        <f>TdC!D1897</f>
        <v>2013</v>
      </c>
      <c r="C1895" s="106">
        <f>TdC!E1897</f>
        <v>5</v>
      </c>
      <c r="D1895" s="106">
        <f>TdC!F1897</f>
        <v>2.6279999999999999E-4</v>
      </c>
      <c r="E1895" s="106" t="str">
        <f>TdC!G1897</f>
        <v>dolartoday</v>
      </c>
    </row>
    <row r="1896" spans="1:5" x14ac:dyDescent="0.15">
      <c r="A1896" s="107">
        <f>TdC!C1898</f>
        <v>41411</v>
      </c>
      <c r="B1896" s="106">
        <f>TdC!D1898</f>
        <v>2013</v>
      </c>
      <c r="C1896" s="106">
        <f>TdC!E1898</f>
        <v>5</v>
      </c>
      <c r="D1896" s="106">
        <f>TdC!F1898</f>
        <v>2.6670000000000003E-4</v>
      </c>
      <c r="E1896" s="106" t="str">
        <f>TdC!G1898</f>
        <v>dolartoday</v>
      </c>
    </row>
    <row r="1897" spans="1:5" x14ac:dyDescent="0.15">
      <c r="A1897" s="107">
        <f>TdC!C1899</f>
        <v>41412</v>
      </c>
      <c r="B1897" s="106">
        <f>TdC!D1899</f>
        <v>2013</v>
      </c>
      <c r="C1897" s="106">
        <f>TdC!E1899</f>
        <v>5</v>
      </c>
      <c r="D1897" s="106">
        <f>TdC!F1899</f>
        <v>2.6670000000000003E-4</v>
      </c>
      <c r="E1897" s="106" t="str">
        <f>TdC!G1899</f>
        <v>dolartoday</v>
      </c>
    </row>
    <row r="1898" spans="1:5" x14ac:dyDescent="0.15">
      <c r="A1898" s="107">
        <f>TdC!C1900</f>
        <v>41413</v>
      </c>
      <c r="B1898" s="106">
        <f>TdC!D1900</f>
        <v>2013</v>
      </c>
      <c r="C1898" s="106">
        <f>TdC!E1900</f>
        <v>5</v>
      </c>
      <c r="D1898" s="106">
        <f>TdC!F1900</f>
        <v>2.6659999999999998E-4</v>
      </c>
      <c r="E1898" s="106" t="str">
        <f>TdC!G1900</f>
        <v>dolartoday</v>
      </c>
    </row>
    <row r="1899" spans="1:5" x14ac:dyDescent="0.15">
      <c r="A1899" s="107">
        <f>TdC!C1901</f>
        <v>41414</v>
      </c>
      <c r="B1899" s="106">
        <f>TdC!D1901</f>
        <v>2013</v>
      </c>
      <c r="C1899" s="106">
        <f>TdC!E1901</f>
        <v>5</v>
      </c>
      <c r="D1899" s="106">
        <f>TdC!F1901</f>
        <v>2.6729999999999999E-4</v>
      </c>
      <c r="E1899" s="106" t="str">
        <f>TdC!G1901</f>
        <v>dolartoday</v>
      </c>
    </row>
    <row r="1900" spans="1:5" x14ac:dyDescent="0.15">
      <c r="A1900" s="107">
        <f>TdC!C1902</f>
        <v>41415</v>
      </c>
      <c r="B1900" s="106">
        <f>TdC!D1902</f>
        <v>2013</v>
      </c>
      <c r="C1900" s="106">
        <f>TdC!E1902</f>
        <v>5</v>
      </c>
      <c r="D1900" s="106">
        <f>TdC!F1902</f>
        <v>2.678E-4</v>
      </c>
      <c r="E1900" s="106" t="str">
        <f>TdC!G1902</f>
        <v>dolartoday</v>
      </c>
    </row>
    <row r="1901" spans="1:5" x14ac:dyDescent="0.15">
      <c r="A1901" s="107">
        <f>TdC!C1903</f>
        <v>41416</v>
      </c>
      <c r="B1901" s="106">
        <f>TdC!D1903</f>
        <v>2013</v>
      </c>
      <c r="C1901" s="106">
        <f>TdC!E1903</f>
        <v>5</v>
      </c>
      <c r="D1901" s="106">
        <f>TdC!F1903</f>
        <v>2.6850000000000002E-4</v>
      </c>
      <c r="E1901" s="106" t="str">
        <f>TdC!G1903</f>
        <v>dolartoday</v>
      </c>
    </row>
    <row r="1902" spans="1:5" x14ac:dyDescent="0.15">
      <c r="A1902" s="107">
        <f>TdC!C1904</f>
        <v>41417</v>
      </c>
      <c r="B1902" s="106">
        <f>TdC!D1904</f>
        <v>2013</v>
      </c>
      <c r="C1902" s="106">
        <f>TdC!E1904</f>
        <v>5</v>
      </c>
      <c r="D1902" s="106">
        <f>TdC!F1904</f>
        <v>2.7040000000000001E-4</v>
      </c>
      <c r="E1902" s="106" t="str">
        <f>TdC!G1904</f>
        <v>dolartoday</v>
      </c>
    </row>
    <row r="1903" spans="1:5" x14ac:dyDescent="0.15">
      <c r="A1903" s="107">
        <f>TdC!C1905</f>
        <v>41418</v>
      </c>
      <c r="B1903" s="106">
        <f>TdC!D1905</f>
        <v>2013</v>
      </c>
      <c r="C1903" s="106">
        <f>TdC!E1905</f>
        <v>5</v>
      </c>
      <c r="D1903" s="106">
        <f>TdC!F1905</f>
        <v>2.7240000000000001E-4</v>
      </c>
      <c r="E1903" s="106" t="str">
        <f>TdC!G1905</f>
        <v>dolartoday</v>
      </c>
    </row>
    <row r="1904" spans="1:5" x14ac:dyDescent="0.15">
      <c r="A1904" s="107">
        <f>TdC!C1906</f>
        <v>41419</v>
      </c>
      <c r="B1904" s="106">
        <f>TdC!D1906</f>
        <v>2013</v>
      </c>
      <c r="C1904" s="106">
        <f>TdC!E1906</f>
        <v>5</v>
      </c>
      <c r="D1904" s="106">
        <f>TdC!F1906</f>
        <v>2.7240000000000001E-4</v>
      </c>
      <c r="E1904" s="106" t="str">
        <f>TdC!G1906</f>
        <v>dolartoday</v>
      </c>
    </row>
    <row r="1905" spans="1:5" x14ac:dyDescent="0.15">
      <c r="A1905" s="107">
        <f>TdC!C1907</f>
        <v>41420</v>
      </c>
      <c r="B1905" s="106">
        <f>TdC!D1907</f>
        <v>2013</v>
      </c>
      <c r="C1905" s="106">
        <f>TdC!E1907</f>
        <v>5</v>
      </c>
      <c r="D1905" s="106">
        <f>TdC!F1907</f>
        <v>2.7250000000000001E-4</v>
      </c>
      <c r="E1905" s="106" t="str">
        <f>TdC!G1907</f>
        <v>dolartoday</v>
      </c>
    </row>
    <row r="1906" spans="1:5" x14ac:dyDescent="0.15">
      <c r="A1906" s="107">
        <f>TdC!C1908</f>
        <v>41421</v>
      </c>
      <c r="B1906" s="106">
        <f>TdC!D1908</f>
        <v>2013</v>
      </c>
      <c r="C1906" s="106">
        <f>TdC!E1908</f>
        <v>5</v>
      </c>
      <c r="D1906" s="106">
        <f>TdC!F1908</f>
        <v>2.7309999999999997E-4</v>
      </c>
      <c r="E1906" s="106" t="str">
        <f>TdC!G1908</f>
        <v>dolartoday</v>
      </c>
    </row>
    <row r="1907" spans="1:5" x14ac:dyDescent="0.15">
      <c r="A1907" s="107">
        <f>TdC!C1909</f>
        <v>41422</v>
      </c>
      <c r="B1907" s="106">
        <f>TdC!D1909</f>
        <v>2013</v>
      </c>
      <c r="C1907" s="106">
        <f>TdC!E1909</f>
        <v>5</v>
      </c>
      <c r="D1907" s="106">
        <f>TdC!F1909</f>
        <v>2.7539999999999997E-4</v>
      </c>
      <c r="E1907" s="106" t="str">
        <f>TdC!G1909</f>
        <v>dolartoday</v>
      </c>
    </row>
    <row r="1908" spans="1:5" x14ac:dyDescent="0.15">
      <c r="A1908" s="107">
        <f>TdC!C1910</f>
        <v>41423</v>
      </c>
      <c r="B1908" s="106">
        <f>TdC!D1910</f>
        <v>2013</v>
      </c>
      <c r="C1908" s="106">
        <f>TdC!E1910</f>
        <v>5</v>
      </c>
      <c r="D1908" s="106">
        <f>TdC!F1910</f>
        <v>2.8370000000000001E-4</v>
      </c>
      <c r="E1908" s="106" t="str">
        <f>TdC!G1910</f>
        <v>dolartoday</v>
      </c>
    </row>
    <row r="1909" spans="1:5" x14ac:dyDescent="0.15">
      <c r="A1909" s="107">
        <f>TdC!C1911</f>
        <v>41424</v>
      </c>
      <c r="B1909" s="106">
        <f>TdC!D1911</f>
        <v>2013</v>
      </c>
      <c r="C1909" s="106">
        <f>TdC!E1911</f>
        <v>5</v>
      </c>
      <c r="D1909" s="106">
        <f>TdC!F1911</f>
        <v>2.8249999999999998E-4</v>
      </c>
      <c r="E1909" s="106" t="str">
        <f>TdC!G1911</f>
        <v>dolartoday</v>
      </c>
    </row>
    <row r="1910" spans="1:5" x14ac:dyDescent="0.15">
      <c r="A1910" s="107">
        <f>TdC!C1912</f>
        <v>41425</v>
      </c>
      <c r="B1910" s="106">
        <f>TdC!D1912</f>
        <v>2013</v>
      </c>
      <c r="C1910" s="106">
        <f>TdC!E1912</f>
        <v>5</v>
      </c>
      <c r="D1910" s="106">
        <f>TdC!F1912</f>
        <v>2.8429999999999997E-4</v>
      </c>
      <c r="E1910" s="106" t="str">
        <f>TdC!G1912</f>
        <v>dolartoday</v>
      </c>
    </row>
    <row r="1911" spans="1:5" x14ac:dyDescent="0.15">
      <c r="A1911" s="107">
        <f>TdC!C1913</f>
        <v>41426</v>
      </c>
      <c r="B1911" s="106">
        <f>TdC!D1913</f>
        <v>2013</v>
      </c>
      <c r="C1911" s="106">
        <f>TdC!E1913</f>
        <v>6</v>
      </c>
      <c r="D1911" s="106">
        <f>TdC!F1913</f>
        <v>2.8429999999999997E-4</v>
      </c>
      <c r="E1911" s="106" t="str">
        <f>TdC!G1913</f>
        <v>dolartoday</v>
      </c>
    </row>
    <row r="1912" spans="1:5" x14ac:dyDescent="0.15">
      <c r="A1912" s="107">
        <f>TdC!C1914</f>
        <v>41427</v>
      </c>
      <c r="B1912" s="106">
        <f>TdC!D1914</f>
        <v>2013</v>
      </c>
      <c r="C1912" s="106">
        <f>TdC!E1914</f>
        <v>6</v>
      </c>
      <c r="D1912" s="106">
        <f>TdC!F1914</f>
        <v>2.8469999999999998E-4</v>
      </c>
      <c r="E1912" s="106" t="str">
        <f>TdC!G1914</f>
        <v>dolartoday</v>
      </c>
    </row>
    <row r="1913" spans="1:5" x14ac:dyDescent="0.15">
      <c r="A1913" s="107">
        <f>TdC!C1915</f>
        <v>41428</v>
      </c>
      <c r="B1913" s="106">
        <f>TdC!D1915</f>
        <v>2013</v>
      </c>
      <c r="C1913" s="106">
        <f>TdC!E1915</f>
        <v>6</v>
      </c>
      <c r="D1913" s="106">
        <f>TdC!F1915</f>
        <v>2.8370000000000001E-4</v>
      </c>
      <c r="E1913" s="106" t="str">
        <f>TdC!G1915</f>
        <v>dolartoday</v>
      </c>
    </row>
    <row r="1914" spans="1:5" x14ac:dyDescent="0.15">
      <c r="A1914" s="107">
        <f>TdC!C1916</f>
        <v>41429</v>
      </c>
      <c r="B1914" s="106">
        <f>TdC!D1916</f>
        <v>2013</v>
      </c>
      <c r="C1914" s="106">
        <f>TdC!E1916</f>
        <v>6</v>
      </c>
      <c r="D1914" s="106">
        <f>TdC!F1916</f>
        <v>2.832E-4</v>
      </c>
      <c r="E1914" s="106" t="str">
        <f>TdC!G1916</f>
        <v>dolartoday</v>
      </c>
    </row>
    <row r="1915" spans="1:5" x14ac:dyDescent="0.15">
      <c r="A1915" s="107">
        <f>TdC!C1917</f>
        <v>41430</v>
      </c>
      <c r="B1915" s="106">
        <f>TdC!D1917</f>
        <v>2013</v>
      </c>
      <c r="C1915" s="106">
        <f>TdC!E1917</f>
        <v>6</v>
      </c>
      <c r="D1915" s="106">
        <f>TdC!F1917</f>
        <v>2.8399999999999996E-4</v>
      </c>
      <c r="E1915" s="106" t="str">
        <f>TdC!G1917</f>
        <v>dolartoday</v>
      </c>
    </row>
    <row r="1916" spans="1:5" x14ac:dyDescent="0.15">
      <c r="A1916" s="107">
        <f>TdC!C1918</f>
        <v>41431</v>
      </c>
      <c r="B1916" s="106">
        <f>TdC!D1918</f>
        <v>2013</v>
      </c>
      <c r="C1916" s="106">
        <f>TdC!E1918</f>
        <v>6</v>
      </c>
      <c r="D1916" s="106">
        <f>TdC!F1918</f>
        <v>2.9839999999999999E-4</v>
      </c>
      <c r="E1916" s="106" t="str">
        <f>TdC!G1918</f>
        <v>dolartoday</v>
      </c>
    </row>
    <row r="1917" spans="1:5" x14ac:dyDescent="0.15">
      <c r="A1917" s="107">
        <f>TdC!C1919</f>
        <v>41432</v>
      </c>
      <c r="B1917" s="106">
        <f>TdC!D1919</f>
        <v>2013</v>
      </c>
      <c r="C1917" s="106">
        <f>TdC!E1919</f>
        <v>6</v>
      </c>
      <c r="D1917" s="106">
        <f>TdC!F1919</f>
        <v>3.1120000000000003E-4</v>
      </c>
      <c r="E1917" s="106" t="str">
        <f>TdC!G1919</f>
        <v>dolartoday</v>
      </c>
    </row>
    <row r="1918" spans="1:5" x14ac:dyDescent="0.15">
      <c r="A1918" s="107">
        <f>TdC!C1920</f>
        <v>41433</v>
      </c>
      <c r="B1918" s="106">
        <f>TdC!D1920</f>
        <v>2013</v>
      </c>
      <c r="C1918" s="106">
        <f>TdC!E1920</f>
        <v>6</v>
      </c>
      <c r="D1918" s="106">
        <f>TdC!F1920</f>
        <v>3.1120000000000003E-4</v>
      </c>
      <c r="E1918" s="106" t="str">
        <f>TdC!G1920</f>
        <v>dolartoday</v>
      </c>
    </row>
    <row r="1919" spans="1:5" x14ac:dyDescent="0.15">
      <c r="A1919" s="107">
        <f>TdC!C1921</f>
        <v>41434</v>
      </c>
      <c r="B1919" s="106">
        <f>TdC!D1921</f>
        <v>2013</v>
      </c>
      <c r="C1919" s="106">
        <f>TdC!E1921</f>
        <v>6</v>
      </c>
      <c r="D1919" s="106">
        <f>TdC!F1921</f>
        <v>3.122E-4</v>
      </c>
      <c r="E1919" s="106" t="str">
        <f>TdC!G1921</f>
        <v>dolartoday</v>
      </c>
    </row>
    <row r="1920" spans="1:5" x14ac:dyDescent="0.15">
      <c r="A1920" s="107">
        <f>TdC!C1922</f>
        <v>41435</v>
      </c>
      <c r="B1920" s="106">
        <f>TdC!D1922</f>
        <v>2013</v>
      </c>
      <c r="C1920" s="106">
        <f>TdC!E1922</f>
        <v>6</v>
      </c>
      <c r="D1920" s="106">
        <f>TdC!F1922</f>
        <v>3.1159999999999998E-4</v>
      </c>
      <c r="E1920" s="106" t="str">
        <f>TdC!G1922</f>
        <v>dolartoday</v>
      </c>
    </row>
    <row r="1921" spans="1:5" x14ac:dyDescent="0.15">
      <c r="A1921" s="107">
        <f>TdC!C1923</f>
        <v>41436</v>
      </c>
      <c r="B1921" s="106">
        <f>TdC!D1923</f>
        <v>2013</v>
      </c>
      <c r="C1921" s="106">
        <f>TdC!E1923</f>
        <v>6</v>
      </c>
      <c r="D1921" s="106">
        <f>TdC!F1923</f>
        <v>3.1250000000000001E-4</v>
      </c>
      <c r="E1921" s="106" t="str">
        <f>TdC!G1923</f>
        <v>dolartoday</v>
      </c>
    </row>
    <row r="1922" spans="1:5" x14ac:dyDescent="0.15">
      <c r="A1922" s="107">
        <f>TdC!C1924</f>
        <v>41437</v>
      </c>
      <c r="B1922" s="106">
        <f>TdC!D1924</f>
        <v>2013</v>
      </c>
      <c r="C1922" s="106">
        <f>TdC!E1924</f>
        <v>6</v>
      </c>
      <c r="D1922" s="106">
        <f>TdC!F1924</f>
        <v>3.1159999999999998E-4</v>
      </c>
      <c r="E1922" s="106" t="str">
        <f>TdC!G1924</f>
        <v>dolartoday</v>
      </c>
    </row>
    <row r="1923" spans="1:5" x14ac:dyDescent="0.15">
      <c r="A1923" s="107">
        <f>TdC!C1925</f>
        <v>41438</v>
      </c>
      <c r="B1923" s="106">
        <f>TdC!D1925</f>
        <v>2013</v>
      </c>
      <c r="C1923" s="106">
        <f>TdC!E1925</f>
        <v>6</v>
      </c>
      <c r="D1923" s="106">
        <f>TdC!F1925</f>
        <v>3.102E-4</v>
      </c>
      <c r="E1923" s="106" t="str">
        <f>TdC!G1925</f>
        <v>dolartoday</v>
      </c>
    </row>
    <row r="1924" spans="1:5" x14ac:dyDescent="0.15">
      <c r="A1924" s="107">
        <f>TdC!C1926</f>
        <v>41439</v>
      </c>
      <c r="B1924" s="106">
        <f>TdC!D1926</f>
        <v>2013</v>
      </c>
      <c r="C1924" s="106">
        <f>TdC!E1926</f>
        <v>6</v>
      </c>
      <c r="D1924" s="106">
        <f>TdC!F1926</f>
        <v>3.0890000000000003E-4</v>
      </c>
      <c r="E1924" s="106" t="str">
        <f>TdC!G1926</f>
        <v>dolartoday</v>
      </c>
    </row>
    <row r="1925" spans="1:5" x14ac:dyDescent="0.15">
      <c r="A1925" s="107">
        <f>TdC!C1927</f>
        <v>41440</v>
      </c>
      <c r="B1925" s="106">
        <f>TdC!D1927</f>
        <v>2013</v>
      </c>
      <c r="C1925" s="106">
        <f>TdC!E1927</f>
        <v>6</v>
      </c>
      <c r="D1925" s="106">
        <f>TdC!F1927</f>
        <v>3.0890000000000003E-4</v>
      </c>
      <c r="E1925" s="106" t="str">
        <f>TdC!G1927</f>
        <v>dolartoday</v>
      </c>
    </row>
    <row r="1926" spans="1:5" x14ac:dyDescent="0.15">
      <c r="A1926" s="107">
        <f>TdC!C1928</f>
        <v>41441</v>
      </c>
      <c r="B1926" s="106">
        <f>TdC!D1928</f>
        <v>2013</v>
      </c>
      <c r="C1926" s="106">
        <f>TdC!E1928</f>
        <v>6</v>
      </c>
      <c r="D1926" s="106">
        <f>TdC!F1928</f>
        <v>3.0890000000000003E-4</v>
      </c>
      <c r="E1926" s="106" t="str">
        <f>TdC!G1928</f>
        <v>dolartoday</v>
      </c>
    </row>
    <row r="1927" spans="1:5" x14ac:dyDescent="0.15">
      <c r="A1927" s="107">
        <f>TdC!C1929</f>
        <v>41442</v>
      </c>
      <c r="B1927" s="106">
        <f>TdC!D1929</f>
        <v>2013</v>
      </c>
      <c r="C1927" s="106">
        <f>TdC!E1929</f>
        <v>6</v>
      </c>
      <c r="D1927" s="106">
        <f>TdC!F1929</f>
        <v>3.0940000000000004E-4</v>
      </c>
      <c r="E1927" s="106" t="str">
        <f>TdC!G1929</f>
        <v>dolartoday</v>
      </c>
    </row>
    <row r="1928" spans="1:5" x14ac:dyDescent="0.15">
      <c r="A1928" s="107">
        <f>TdC!C1930</f>
        <v>41443</v>
      </c>
      <c r="B1928" s="106">
        <f>TdC!D1930</f>
        <v>2013</v>
      </c>
      <c r="C1928" s="106">
        <f>TdC!E1930</f>
        <v>6</v>
      </c>
      <c r="D1928" s="106">
        <f>TdC!F1930</f>
        <v>3.1250000000000001E-4</v>
      </c>
      <c r="E1928" s="106" t="str">
        <f>TdC!G1930</f>
        <v>dolartoday</v>
      </c>
    </row>
    <row r="1929" spans="1:5" x14ac:dyDescent="0.15">
      <c r="A1929" s="107">
        <f>TdC!C1931</f>
        <v>41444</v>
      </c>
      <c r="B1929" s="106">
        <f>TdC!D1931</f>
        <v>2013</v>
      </c>
      <c r="C1929" s="106">
        <f>TdC!E1931</f>
        <v>6</v>
      </c>
      <c r="D1929" s="106">
        <f>TdC!F1931</f>
        <v>3.1159999999999998E-4</v>
      </c>
      <c r="E1929" s="106" t="str">
        <f>TdC!G1931</f>
        <v>dolartoday</v>
      </c>
    </row>
    <row r="1930" spans="1:5" x14ac:dyDescent="0.15">
      <c r="A1930" s="107">
        <f>TdC!C1932</f>
        <v>41445</v>
      </c>
      <c r="B1930" s="106">
        <f>TdC!D1932</f>
        <v>2013</v>
      </c>
      <c r="C1930" s="106">
        <f>TdC!E1932</f>
        <v>6</v>
      </c>
      <c r="D1930" s="106">
        <f>TdC!F1932</f>
        <v>3.1710000000000001E-4</v>
      </c>
      <c r="E1930" s="106" t="str">
        <f>TdC!G1932</f>
        <v>dolartoday</v>
      </c>
    </row>
    <row r="1931" spans="1:5" x14ac:dyDescent="0.15">
      <c r="A1931" s="107">
        <f>TdC!C1933</f>
        <v>41446</v>
      </c>
      <c r="B1931" s="106">
        <f>TdC!D1933</f>
        <v>2013</v>
      </c>
      <c r="C1931" s="106">
        <f>TdC!E1933</f>
        <v>6</v>
      </c>
      <c r="D1931" s="106">
        <f>TdC!F1933</f>
        <v>3.1930000000000001E-4</v>
      </c>
      <c r="E1931" s="106" t="str">
        <f>TdC!G1933</f>
        <v>dolartoday</v>
      </c>
    </row>
    <row r="1932" spans="1:5" x14ac:dyDescent="0.15">
      <c r="A1932" s="107">
        <f>TdC!C1934</f>
        <v>41447</v>
      </c>
      <c r="B1932" s="106">
        <f>TdC!D1934</f>
        <v>2013</v>
      </c>
      <c r="C1932" s="106">
        <f>TdC!E1934</f>
        <v>6</v>
      </c>
      <c r="D1932" s="106">
        <f>TdC!F1934</f>
        <v>3.1930000000000001E-4</v>
      </c>
      <c r="E1932" s="106" t="str">
        <f>TdC!G1934</f>
        <v>dolartoday</v>
      </c>
    </row>
    <row r="1933" spans="1:5" x14ac:dyDescent="0.15">
      <c r="A1933" s="107">
        <f>TdC!C1935</f>
        <v>41448</v>
      </c>
      <c r="B1933" s="106">
        <f>TdC!D1935</f>
        <v>2013</v>
      </c>
      <c r="C1933" s="106">
        <f>TdC!E1935</f>
        <v>6</v>
      </c>
      <c r="D1933" s="106">
        <f>TdC!F1935</f>
        <v>3.1930000000000001E-4</v>
      </c>
      <c r="E1933" s="106" t="str">
        <f>TdC!G1935</f>
        <v>dolartoday</v>
      </c>
    </row>
    <row r="1934" spans="1:5" x14ac:dyDescent="0.15">
      <c r="A1934" s="107">
        <f>TdC!C1936</f>
        <v>41449</v>
      </c>
      <c r="B1934" s="106">
        <f>TdC!D1936</f>
        <v>2013</v>
      </c>
      <c r="C1934" s="106">
        <f>TdC!E1936</f>
        <v>6</v>
      </c>
      <c r="D1934" s="106">
        <f>TdC!F1936</f>
        <v>3.1809999999999998E-4</v>
      </c>
      <c r="E1934" s="106" t="str">
        <f>TdC!G1936</f>
        <v>dolartoday</v>
      </c>
    </row>
    <row r="1935" spans="1:5" x14ac:dyDescent="0.15">
      <c r="A1935" s="107">
        <f>TdC!C1937</f>
        <v>41450</v>
      </c>
      <c r="B1935" s="106">
        <f>TdC!D1937</f>
        <v>2013</v>
      </c>
      <c r="C1935" s="106">
        <f>TdC!E1937</f>
        <v>6</v>
      </c>
      <c r="D1935" s="106">
        <f>TdC!F1937</f>
        <v>3.1609999999999999E-4</v>
      </c>
      <c r="E1935" s="106" t="str">
        <f>TdC!G1937</f>
        <v>dolartoday</v>
      </c>
    </row>
    <row r="1936" spans="1:5" x14ac:dyDescent="0.15">
      <c r="A1936" s="107">
        <f>TdC!C1938</f>
        <v>41451</v>
      </c>
      <c r="B1936" s="106">
        <f>TdC!D1938</f>
        <v>2013</v>
      </c>
      <c r="C1936" s="106">
        <f>TdC!E1938</f>
        <v>6</v>
      </c>
      <c r="D1936" s="106">
        <f>TdC!F1938</f>
        <v>3.1480000000000001E-4</v>
      </c>
      <c r="E1936" s="106" t="str">
        <f>TdC!G1938</f>
        <v>dolartoday</v>
      </c>
    </row>
    <row r="1937" spans="1:5" x14ac:dyDescent="0.15">
      <c r="A1937" s="107">
        <f>TdC!C1939</f>
        <v>41452</v>
      </c>
      <c r="B1937" s="106">
        <f>TdC!D1939</f>
        <v>2013</v>
      </c>
      <c r="C1937" s="106">
        <f>TdC!E1939</f>
        <v>6</v>
      </c>
      <c r="D1937" s="106">
        <f>TdC!F1939</f>
        <v>3.1520000000000002E-4</v>
      </c>
      <c r="E1937" s="106" t="str">
        <f>TdC!G1939</f>
        <v>dolartoday</v>
      </c>
    </row>
    <row r="1938" spans="1:5" x14ac:dyDescent="0.15">
      <c r="A1938" s="107">
        <f>TdC!C1940</f>
        <v>41453</v>
      </c>
      <c r="B1938" s="106">
        <f>TdC!D1940</f>
        <v>2013</v>
      </c>
      <c r="C1938" s="106">
        <f>TdC!E1940</f>
        <v>6</v>
      </c>
      <c r="D1938" s="106">
        <f>TdC!F1940</f>
        <v>3.1470000000000001E-4</v>
      </c>
      <c r="E1938" s="106" t="str">
        <f>TdC!G1940</f>
        <v>dolartoday</v>
      </c>
    </row>
    <row r="1939" spans="1:5" x14ac:dyDescent="0.15">
      <c r="A1939" s="107">
        <f>TdC!C1941</f>
        <v>41454</v>
      </c>
      <c r="B1939" s="106">
        <f>TdC!D1941</f>
        <v>2013</v>
      </c>
      <c r="C1939" s="106">
        <f>TdC!E1941</f>
        <v>6</v>
      </c>
      <c r="D1939" s="106">
        <f>TdC!F1941</f>
        <v>3.165E-4</v>
      </c>
      <c r="E1939" s="106" t="str">
        <f>TdC!G1941</f>
        <v>dolartoday</v>
      </c>
    </row>
    <row r="1940" spans="1:5" x14ac:dyDescent="0.15">
      <c r="A1940" s="107">
        <f>TdC!C1942</f>
        <v>41455</v>
      </c>
      <c r="B1940" s="106">
        <f>TdC!D1942</f>
        <v>2013</v>
      </c>
      <c r="C1940" s="106">
        <f>TdC!E1942</f>
        <v>6</v>
      </c>
      <c r="D1940" s="106">
        <f>TdC!F1942</f>
        <v>3.165E-4</v>
      </c>
      <c r="E1940" s="106" t="str">
        <f>TdC!G1942</f>
        <v>dolartoday</v>
      </c>
    </row>
    <row r="1941" spans="1:5" x14ac:dyDescent="0.15">
      <c r="A1941" s="107">
        <f>TdC!C1943</f>
        <v>41456</v>
      </c>
      <c r="B1941" s="106">
        <f>TdC!D1943</f>
        <v>2013</v>
      </c>
      <c r="C1941" s="106">
        <f>TdC!E1943</f>
        <v>7</v>
      </c>
      <c r="D1941" s="106">
        <f>TdC!F1943</f>
        <v>3.1500000000000001E-4</v>
      </c>
      <c r="E1941" s="106" t="str">
        <f>TdC!G1943</f>
        <v>dolartoday</v>
      </c>
    </row>
    <row r="1942" spans="1:5" x14ac:dyDescent="0.15">
      <c r="A1942" s="107">
        <f>TdC!C1944</f>
        <v>41457</v>
      </c>
      <c r="B1942" s="106">
        <f>TdC!D1944</f>
        <v>2013</v>
      </c>
      <c r="C1942" s="106">
        <f>TdC!E1944</f>
        <v>7</v>
      </c>
      <c r="D1942" s="106">
        <f>TdC!F1944</f>
        <v>3.145E-4</v>
      </c>
      <c r="E1942" s="106" t="str">
        <f>TdC!G1944</f>
        <v>dolartoday</v>
      </c>
    </row>
    <row r="1943" spans="1:5" x14ac:dyDescent="0.15">
      <c r="A1943" s="107">
        <f>TdC!C1945</f>
        <v>41458</v>
      </c>
      <c r="B1943" s="106">
        <f>TdC!D1945</f>
        <v>2013</v>
      </c>
      <c r="C1943" s="106">
        <f>TdC!E1945</f>
        <v>7</v>
      </c>
      <c r="D1943" s="106">
        <f>TdC!F1945</f>
        <v>3.1480000000000001E-4</v>
      </c>
      <c r="E1943" s="106" t="str">
        <f>TdC!G1945</f>
        <v>dolartoday</v>
      </c>
    </row>
    <row r="1944" spans="1:5" x14ac:dyDescent="0.15">
      <c r="A1944" s="107">
        <f>TdC!C1946</f>
        <v>41459</v>
      </c>
      <c r="B1944" s="106">
        <f>TdC!D1946</f>
        <v>2013</v>
      </c>
      <c r="C1944" s="106">
        <f>TdC!E1946</f>
        <v>7</v>
      </c>
      <c r="D1944" s="106">
        <f>TdC!F1946</f>
        <v>3.1389999999999999E-4</v>
      </c>
      <c r="E1944" s="106" t="str">
        <f>TdC!G1946</f>
        <v>dolartoday</v>
      </c>
    </row>
    <row r="1945" spans="1:5" x14ac:dyDescent="0.15">
      <c r="A1945" s="107">
        <f>TdC!C1947</f>
        <v>41460</v>
      </c>
      <c r="B1945" s="106">
        <f>TdC!D1947</f>
        <v>2013</v>
      </c>
      <c r="C1945" s="106">
        <f>TdC!E1947</f>
        <v>7</v>
      </c>
      <c r="D1945" s="106">
        <f>TdC!F1947</f>
        <v>3.1609999999999999E-4</v>
      </c>
      <c r="E1945" s="106" t="str">
        <f>TdC!G1947</f>
        <v>dolartoday</v>
      </c>
    </row>
    <row r="1946" spans="1:5" x14ac:dyDescent="0.15">
      <c r="A1946" s="107">
        <f>TdC!C1948</f>
        <v>41461</v>
      </c>
      <c r="B1946" s="106">
        <f>TdC!D1948</f>
        <v>2013</v>
      </c>
      <c r="C1946" s="106">
        <f>TdC!E1948</f>
        <v>7</v>
      </c>
      <c r="D1946" s="106">
        <f>TdC!F1948</f>
        <v>3.1609999999999999E-4</v>
      </c>
      <c r="E1946" s="106" t="str">
        <f>TdC!G1948</f>
        <v>dolartoday</v>
      </c>
    </row>
    <row r="1947" spans="1:5" x14ac:dyDescent="0.15">
      <c r="A1947" s="107">
        <f>TdC!C1949</f>
        <v>41462</v>
      </c>
      <c r="B1947" s="106">
        <f>TdC!D1949</f>
        <v>2013</v>
      </c>
      <c r="C1947" s="106">
        <f>TdC!E1949</f>
        <v>7</v>
      </c>
      <c r="D1947" s="106">
        <f>TdC!F1949</f>
        <v>3.1600000000000004E-4</v>
      </c>
      <c r="E1947" s="106" t="str">
        <f>TdC!G1949</f>
        <v>dolartoday</v>
      </c>
    </row>
    <row r="1948" spans="1:5" x14ac:dyDescent="0.15">
      <c r="A1948" s="107">
        <f>TdC!C1950</f>
        <v>41463</v>
      </c>
      <c r="B1948" s="106">
        <f>TdC!D1950</f>
        <v>2013</v>
      </c>
      <c r="C1948" s="106">
        <f>TdC!E1950</f>
        <v>7</v>
      </c>
      <c r="D1948" s="106">
        <f>TdC!F1950</f>
        <v>3.1600000000000004E-4</v>
      </c>
      <c r="E1948" s="106" t="str">
        <f>TdC!G1950</f>
        <v>dolartoday</v>
      </c>
    </row>
    <row r="1949" spans="1:5" x14ac:dyDescent="0.15">
      <c r="A1949" s="107">
        <f>TdC!C1951</f>
        <v>41464</v>
      </c>
      <c r="B1949" s="106">
        <f>TdC!D1951</f>
        <v>2013</v>
      </c>
      <c r="C1949" s="106">
        <f>TdC!E1951</f>
        <v>7</v>
      </c>
      <c r="D1949" s="106">
        <f>TdC!F1951</f>
        <v>3.2619999999999996E-4</v>
      </c>
      <c r="E1949" s="106" t="str">
        <f>TdC!G1951</f>
        <v>dolartoday</v>
      </c>
    </row>
    <row r="1950" spans="1:5" x14ac:dyDescent="0.15">
      <c r="A1950" s="107">
        <f>TdC!C1952</f>
        <v>41465</v>
      </c>
      <c r="B1950" s="106">
        <f>TdC!D1952</f>
        <v>2013</v>
      </c>
      <c r="C1950" s="106">
        <f>TdC!E1952</f>
        <v>7</v>
      </c>
      <c r="D1950" s="106">
        <f>TdC!F1952</f>
        <v>3.258E-4</v>
      </c>
      <c r="E1950" s="106" t="str">
        <f>TdC!G1952</f>
        <v>dolartoday</v>
      </c>
    </row>
    <row r="1951" spans="1:5" x14ac:dyDescent="0.15">
      <c r="A1951" s="107">
        <f>TdC!C1953</f>
        <v>41466</v>
      </c>
      <c r="B1951" s="106">
        <f>TdC!D1953</f>
        <v>2013</v>
      </c>
      <c r="C1951" s="106">
        <f>TdC!E1953</f>
        <v>7</v>
      </c>
      <c r="D1951" s="106">
        <f>TdC!F1953</f>
        <v>3.2360000000000001E-4</v>
      </c>
      <c r="E1951" s="106" t="str">
        <f>TdC!G1953</f>
        <v>dolartoday</v>
      </c>
    </row>
    <row r="1952" spans="1:5" x14ac:dyDescent="0.15">
      <c r="A1952" s="107">
        <f>TdC!C1954</f>
        <v>41467</v>
      </c>
      <c r="B1952" s="106">
        <f>TdC!D1954</f>
        <v>2013</v>
      </c>
      <c r="C1952" s="106">
        <f>TdC!E1954</f>
        <v>7</v>
      </c>
      <c r="D1952" s="106">
        <f>TdC!F1954</f>
        <v>3.2259999999999998E-4</v>
      </c>
      <c r="E1952" s="106" t="str">
        <f>TdC!G1954</f>
        <v>dolartoday</v>
      </c>
    </row>
    <row r="1953" spans="1:5" x14ac:dyDescent="0.15">
      <c r="A1953" s="107">
        <f>TdC!C1955</f>
        <v>41468</v>
      </c>
      <c r="B1953" s="106">
        <f>TdC!D1955</f>
        <v>2013</v>
      </c>
      <c r="C1953" s="106">
        <f>TdC!E1955</f>
        <v>7</v>
      </c>
      <c r="D1953" s="106">
        <f>TdC!F1955</f>
        <v>3.2259999999999998E-4</v>
      </c>
      <c r="E1953" s="106" t="str">
        <f>TdC!G1955</f>
        <v>dolartoday</v>
      </c>
    </row>
    <row r="1954" spans="1:5" x14ac:dyDescent="0.15">
      <c r="A1954" s="107">
        <f>TdC!C1956</f>
        <v>41469</v>
      </c>
      <c r="B1954" s="106">
        <f>TdC!D1956</f>
        <v>2013</v>
      </c>
      <c r="C1954" s="106">
        <f>TdC!E1956</f>
        <v>7</v>
      </c>
      <c r="D1954" s="106">
        <f>TdC!F1956</f>
        <v>3.2249999999999998E-4</v>
      </c>
      <c r="E1954" s="106" t="str">
        <f>TdC!G1956</f>
        <v>dolartoday</v>
      </c>
    </row>
    <row r="1955" spans="1:5" x14ac:dyDescent="0.15">
      <c r="A1955" s="107">
        <f>TdC!C1957</f>
        <v>41470</v>
      </c>
      <c r="B1955" s="106">
        <f>TdC!D1957</f>
        <v>2013</v>
      </c>
      <c r="C1955" s="106">
        <f>TdC!E1957</f>
        <v>7</v>
      </c>
      <c r="D1955" s="106">
        <f>TdC!F1957</f>
        <v>3.2159999999999996E-4</v>
      </c>
      <c r="E1955" s="106" t="str">
        <f>TdC!G1957</f>
        <v>dolartoday</v>
      </c>
    </row>
    <row r="1956" spans="1:5" x14ac:dyDescent="0.15">
      <c r="A1956" s="107">
        <f>TdC!C1958</f>
        <v>41471</v>
      </c>
      <c r="B1956" s="106">
        <f>TdC!D1958</f>
        <v>2013</v>
      </c>
      <c r="C1956" s="106">
        <f>TdC!E1958</f>
        <v>7</v>
      </c>
      <c r="D1956" s="106">
        <f>TdC!F1958</f>
        <v>3.1839999999999999E-4</v>
      </c>
      <c r="E1956" s="106" t="str">
        <f>TdC!G1958</f>
        <v>dolartoday</v>
      </c>
    </row>
    <row r="1957" spans="1:5" x14ac:dyDescent="0.15">
      <c r="A1957" s="107">
        <f>TdC!C1959</f>
        <v>41472</v>
      </c>
      <c r="B1957" s="106">
        <f>TdC!D1959</f>
        <v>2013</v>
      </c>
      <c r="C1957" s="106">
        <f>TdC!E1959</f>
        <v>7</v>
      </c>
      <c r="D1957" s="106">
        <f>TdC!F1959</f>
        <v>3.124E-4</v>
      </c>
      <c r="E1957" s="106" t="str">
        <f>TdC!G1959</f>
        <v>dolartoday</v>
      </c>
    </row>
    <row r="1958" spans="1:5" x14ac:dyDescent="0.15">
      <c r="A1958" s="107">
        <f>TdC!C1960</f>
        <v>41473</v>
      </c>
      <c r="B1958" s="106">
        <f>TdC!D1960</f>
        <v>2013</v>
      </c>
      <c r="C1958" s="106">
        <f>TdC!E1960</f>
        <v>7</v>
      </c>
      <c r="D1958" s="106">
        <f>TdC!F1960</f>
        <v>3.0410000000000002E-4</v>
      </c>
      <c r="E1958" s="106" t="str">
        <f>TdC!G1960</f>
        <v>dolartoday</v>
      </c>
    </row>
    <row r="1959" spans="1:5" x14ac:dyDescent="0.15">
      <c r="A1959" s="107">
        <f>TdC!C1961</f>
        <v>41474</v>
      </c>
      <c r="B1959" s="106">
        <f>TdC!D1961</f>
        <v>2013</v>
      </c>
      <c r="C1959" s="106">
        <f>TdC!E1961</f>
        <v>7</v>
      </c>
      <c r="D1959" s="106">
        <f>TdC!F1961</f>
        <v>3.191E-4</v>
      </c>
      <c r="E1959" s="106" t="str">
        <f>TdC!G1961</f>
        <v>dolartoday</v>
      </c>
    </row>
    <row r="1960" spans="1:5" x14ac:dyDescent="0.15">
      <c r="A1960" s="107">
        <f>TdC!C1962</f>
        <v>41475</v>
      </c>
      <c r="B1960" s="106">
        <f>TdC!D1962</f>
        <v>2013</v>
      </c>
      <c r="C1960" s="106">
        <f>TdC!E1962</f>
        <v>7</v>
      </c>
      <c r="D1960" s="106">
        <f>TdC!F1962</f>
        <v>3.191E-4</v>
      </c>
      <c r="E1960" s="106" t="str">
        <f>TdC!G1962</f>
        <v>dolartoday</v>
      </c>
    </row>
    <row r="1961" spans="1:5" x14ac:dyDescent="0.15">
      <c r="A1961" s="107">
        <f>TdC!C1963</f>
        <v>41476</v>
      </c>
      <c r="B1961" s="106">
        <f>TdC!D1963</f>
        <v>2013</v>
      </c>
      <c r="C1961" s="106">
        <f>TdC!E1963</f>
        <v>7</v>
      </c>
      <c r="D1961" s="106">
        <f>TdC!F1963</f>
        <v>3.191E-4</v>
      </c>
      <c r="E1961" s="106" t="str">
        <f>TdC!G1963</f>
        <v>dolartoday</v>
      </c>
    </row>
    <row r="1962" spans="1:5" x14ac:dyDescent="0.15">
      <c r="A1962" s="107">
        <f>TdC!C1964</f>
        <v>41477</v>
      </c>
      <c r="B1962" s="106">
        <f>TdC!D1964</f>
        <v>2013</v>
      </c>
      <c r="C1962" s="106">
        <f>TdC!E1964</f>
        <v>7</v>
      </c>
      <c r="D1962" s="106">
        <f>TdC!F1964</f>
        <v>3.1359999999999998E-4</v>
      </c>
      <c r="E1962" s="106" t="str">
        <f>TdC!G1964</f>
        <v>dolartoday</v>
      </c>
    </row>
    <row r="1963" spans="1:5" x14ac:dyDescent="0.15">
      <c r="A1963" s="107">
        <f>TdC!C1965</f>
        <v>41478</v>
      </c>
      <c r="B1963" s="106">
        <f>TdC!D1965</f>
        <v>2013</v>
      </c>
      <c r="C1963" s="106">
        <f>TdC!E1965</f>
        <v>7</v>
      </c>
      <c r="D1963" s="106">
        <f>TdC!F1965</f>
        <v>3.1500000000000001E-4</v>
      </c>
      <c r="E1963" s="106" t="str">
        <f>TdC!G1965</f>
        <v>dolartoday</v>
      </c>
    </row>
    <row r="1964" spans="1:5" x14ac:dyDescent="0.15">
      <c r="A1964" s="107">
        <f>TdC!C1966</f>
        <v>41479</v>
      </c>
      <c r="B1964" s="106">
        <f>TdC!D1966</f>
        <v>2013</v>
      </c>
      <c r="C1964" s="106">
        <f>TdC!E1966</f>
        <v>7</v>
      </c>
      <c r="D1964" s="106">
        <f>TdC!F1966</f>
        <v>3.1539999999999997E-4</v>
      </c>
      <c r="E1964" s="106" t="str">
        <f>TdC!G1966</f>
        <v>dolartoday</v>
      </c>
    </row>
    <row r="1965" spans="1:5" x14ac:dyDescent="0.15">
      <c r="A1965" s="107">
        <f>TdC!C1967</f>
        <v>41480</v>
      </c>
      <c r="B1965" s="106">
        <f>TdC!D1967</f>
        <v>2013</v>
      </c>
      <c r="C1965" s="106">
        <f>TdC!E1967</f>
        <v>7</v>
      </c>
      <c r="D1965" s="106">
        <f>TdC!F1967</f>
        <v>3.146E-4</v>
      </c>
      <c r="E1965" s="106" t="str">
        <f>TdC!G1967</f>
        <v>dolartoday</v>
      </c>
    </row>
    <row r="1966" spans="1:5" x14ac:dyDescent="0.15">
      <c r="A1966" s="107">
        <f>TdC!C1968</f>
        <v>41481</v>
      </c>
      <c r="B1966" s="106">
        <f>TdC!D1968</f>
        <v>2013</v>
      </c>
      <c r="C1966" s="106">
        <f>TdC!E1968</f>
        <v>7</v>
      </c>
      <c r="D1966" s="106">
        <f>TdC!F1968</f>
        <v>3.146E-4</v>
      </c>
      <c r="E1966" s="106" t="str">
        <f>TdC!G1968</f>
        <v>dolartoday</v>
      </c>
    </row>
    <row r="1967" spans="1:5" x14ac:dyDescent="0.15">
      <c r="A1967" s="107">
        <f>TdC!C1969</f>
        <v>41482</v>
      </c>
      <c r="B1967" s="106">
        <f>TdC!D1969</f>
        <v>2013</v>
      </c>
      <c r="C1967" s="106">
        <f>TdC!E1969</f>
        <v>7</v>
      </c>
      <c r="D1967" s="106">
        <f>TdC!F1969</f>
        <v>3.146E-4</v>
      </c>
      <c r="E1967" s="106" t="str">
        <f>TdC!G1969</f>
        <v>dolartoday</v>
      </c>
    </row>
    <row r="1968" spans="1:5" x14ac:dyDescent="0.15">
      <c r="A1968" s="107">
        <f>TdC!C1970</f>
        <v>41483</v>
      </c>
      <c r="B1968" s="106">
        <f>TdC!D1970</f>
        <v>2013</v>
      </c>
      <c r="C1968" s="106">
        <f>TdC!E1970</f>
        <v>7</v>
      </c>
      <c r="D1968" s="106">
        <f>TdC!F1970</f>
        <v>3.146E-4</v>
      </c>
      <c r="E1968" s="106" t="str">
        <f>TdC!G1970</f>
        <v>dolartoday</v>
      </c>
    </row>
    <row r="1969" spans="1:5" x14ac:dyDescent="0.15">
      <c r="A1969" s="107">
        <f>TdC!C1971</f>
        <v>41484</v>
      </c>
      <c r="B1969" s="106">
        <f>TdC!D1971</f>
        <v>2013</v>
      </c>
      <c r="C1969" s="106">
        <f>TdC!E1971</f>
        <v>7</v>
      </c>
      <c r="D1969" s="106">
        <f>TdC!F1971</f>
        <v>3.1500000000000001E-4</v>
      </c>
      <c r="E1969" s="106" t="str">
        <f>TdC!G1971</f>
        <v>dolartoday</v>
      </c>
    </row>
    <row r="1970" spans="1:5" x14ac:dyDescent="0.15">
      <c r="A1970" s="107">
        <f>TdC!C1972</f>
        <v>41485</v>
      </c>
      <c r="B1970" s="106">
        <f>TdC!D1972</f>
        <v>2013</v>
      </c>
      <c r="C1970" s="106">
        <f>TdC!E1972</f>
        <v>7</v>
      </c>
      <c r="D1970" s="106">
        <f>TdC!F1972</f>
        <v>3.1480000000000001E-4</v>
      </c>
      <c r="E1970" s="106" t="str">
        <f>TdC!G1972</f>
        <v>dolartoday</v>
      </c>
    </row>
    <row r="1971" spans="1:5" x14ac:dyDescent="0.15">
      <c r="A1971" s="107">
        <f>TdC!C1973</f>
        <v>41486</v>
      </c>
      <c r="B1971" s="106">
        <f>TdC!D1973</f>
        <v>2013</v>
      </c>
      <c r="C1971" s="106">
        <f>TdC!E1973</f>
        <v>7</v>
      </c>
      <c r="D1971" s="106">
        <f>TdC!F1973</f>
        <v>3.1619999999999999E-4</v>
      </c>
      <c r="E1971" s="106" t="str">
        <f>TdC!G1973</f>
        <v>dolartoday</v>
      </c>
    </row>
    <row r="1972" spans="1:5" x14ac:dyDescent="0.15">
      <c r="A1972" s="107">
        <f>TdC!C1974</f>
        <v>41487</v>
      </c>
      <c r="B1972" s="106">
        <f>TdC!D1974</f>
        <v>2013</v>
      </c>
      <c r="C1972" s="106">
        <f>TdC!E1974</f>
        <v>8</v>
      </c>
      <c r="D1972" s="106">
        <f>TdC!F1974</f>
        <v>3.168E-4</v>
      </c>
      <c r="E1972" s="106" t="str">
        <f>TdC!G1974</f>
        <v>dolartoday</v>
      </c>
    </row>
    <row r="1973" spans="1:5" x14ac:dyDescent="0.15">
      <c r="A1973" s="107">
        <f>TdC!C1975</f>
        <v>41488</v>
      </c>
      <c r="B1973" s="106">
        <f>TdC!D1975</f>
        <v>2013</v>
      </c>
      <c r="C1973" s="106">
        <f>TdC!E1975</f>
        <v>8</v>
      </c>
      <c r="D1973" s="106">
        <f>TdC!F1975</f>
        <v>3.1490000000000001E-4</v>
      </c>
      <c r="E1973" s="106" t="str">
        <f>TdC!G1975</f>
        <v>dolartoday</v>
      </c>
    </row>
    <row r="1974" spans="1:5" x14ac:dyDescent="0.15">
      <c r="A1974" s="107">
        <f>TdC!C1976</f>
        <v>41489</v>
      </c>
      <c r="B1974" s="106">
        <f>TdC!D1976</f>
        <v>2013</v>
      </c>
      <c r="C1974" s="106">
        <f>TdC!E1976</f>
        <v>8</v>
      </c>
      <c r="D1974" s="106">
        <f>TdC!F1976</f>
        <v>3.1490000000000001E-4</v>
      </c>
      <c r="E1974" s="106" t="str">
        <f>TdC!G1976</f>
        <v>dolartoday</v>
      </c>
    </row>
    <row r="1975" spans="1:5" x14ac:dyDescent="0.15">
      <c r="A1975" s="107">
        <f>TdC!C1977</f>
        <v>41490</v>
      </c>
      <c r="B1975" s="106">
        <f>TdC!D1977</f>
        <v>2013</v>
      </c>
      <c r="C1975" s="106">
        <f>TdC!E1977</f>
        <v>8</v>
      </c>
      <c r="D1975" s="106">
        <f>TdC!F1977</f>
        <v>3.1510000000000002E-4</v>
      </c>
      <c r="E1975" s="106" t="str">
        <f>TdC!G1977</f>
        <v>dolartoday</v>
      </c>
    </row>
    <row r="1976" spans="1:5" x14ac:dyDescent="0.15">
      <c r="A1976" s="107">
        <f>TdC!C1978</f>
        <v>41491</v>
      </c>
      <c r="B1976" s="106">
        <f>TdC!D1978</f>
        <v>2013</v>
      </c>
      <c r="C1976" s="106">
        <f>TdC!E1978</f>
        <v>8</v>
      </c>
      <c r="D1976" s="106">
        <f>TdC!F1978</f>
        <v>3.1490000000000001E-4</v>
      </c>
      <c r="E1976" s="106" t="str">
        <f>TdC!G1978</f>
        <v>dolartoday</v>
      </c>
    </row>
    <row r="1977" spans="1:5" x14ac:dyDescent="0.15">
      <c r="A1977" s="107">
        <f>TdC!C1979</f>
        <v>41492</v>
      </c>
      <c r="B1977" s="106">
        <f>TdC!D1979</f>
        <v>2013</v>
      </c>
      <c r="C1977" s="106">
        <f>TdC!E1979</f>
        <v>8</v>
      </c>
      <c r="D1977" s="106">
        <f>TdC!F1979</f>
        <v>3.1339999999999997E-4</v>
      </c>
      <c r="E1977" s="106" t="str">
        <f>TdC!G1979</f>
        <v>dolartoday</v>
      </c>
    </row>
    <row r="1978" spans="1:5" x14ac:dyDescent="0.15">
      <c r="A1978" s="107">
        <f>TdC!C1980</f>
        <v>41493</v>
      </c>
      <c r="B1978" s="106">
        <f>TdC!D1980</f>
        <v>2013</v>
      </c>
      <c r="C1978" s="106">
        <f>TdC!E1980</f>
        <v>8</v>
      </c>
      <c r="D1978" s="106">
        <f>TdC!F1980</f>
        <v>3.1350000000000003E-4</v>
      </c>
      <c r="E1978" s="106" t="str">
        <f>TdC!G1980</f>
        <v>dolartoday</v>
      </c>
    </row>
    <row r="1979" spans="1:5" x14ac:dyDescent="0.15">
      <c r="A1979" s="107">
        <f>TdC!C1981</f>
        <v>41494</v>
      </c>
      <c r="B1979" s="106">
        <f>TdC!D1981</f>
        <v>2013</v>
      </c>
      <c r="C1979" s="106">
        <f>TdC!E1981</f>
        <v>8</v>
      </c>
      <c r="D1979" s="106">
        <f>TdC!F1981</f>
        <v>3.1290000000000002E-4</v>
      </c>
      <c r="E1979" s="106" t="str">
        <f>TdC!G1981</f>
        <v>dolartoday</v>
      </c>
    </row>
    <row r="1980" spans="1:5" x14ac:dyDescent="0.15">
      <c r="A1980" s="107">
        <f>TdC!C1982</f>
        <v>41495</v>
      </c>
      <c r="B1980" s="106">
        <f>TdC!D1982</f>
        <v>2013</v>
      </c>
      <c r="C1980" s="106">
        <f>TdC!E1982</f>
        <v>8</v>
      </c>
      <c r="D1980" s="106">
        <f>TdC!F1982</f>
        <v>3.346E-4</v>
      </c>
      <c r="E1980" s="106" t="str">
        <f>TdC!G1982</f>
        <v>dolartoday</v>
      </c>
    </row>
    <row r="1981" spans="1:5" x14ac:dyDescent="0.15">
      <c r="A1981" s="107">
        <f>TdC!C1983</f>
        <v>41496</v>
      </c>
      <c r="B1981" s="106">
        <f>TdC!D1983</f>
        <v>2013</v>
      </c>
      <c r="C1981" s="106">
        <f>TdC!E1983</f>
        <v>8</v>
      </c>
      <c r="D1981" s="106">
        <f>TdC!F1983</f>
        <v>3.346E-4</v>
      </c>
      <c r="E1981" s="106" t="str">
        <f>TdC!G1983</f>
        <v>dolartoday</v>
      </c>
    </row>
    <row r="1982" spans="1:5" x14ac:dyDescent="0.15">
      <c r="A1982" s="107">
        <f>TdC!C1984</f>
        <v>41497</v>
      </c>
      <c r="B1982" s="106">
        <f>TdC!D1984</f>
        <v>2013</v>
      </c>
      <c r="C1982" s="106">
        <f>TdC!E1984</f>
        <v>8</v>
      </c>
      <c r="D1982" s="106">
        <f>TdC!F1984</f>
        <v>3.3530000000000002E-4</v>
      </c>
      <c r="E1982" s="106" t="str">
        <f>TdC!G1984</f>
        <v>dolartoday</v>
      </c>
    </row>
    <row r="1983" spans="1:5" x14ac:dyDescent="0.15">
      <c r="A1983" s="107">
        <f>TdC!C1985</f>
        <v>41498</v>
      </c>
      <c r="B1983" s="106">
        <f>TdC!D1985</f>
        <v>2013</v>
      </c>
      <c r="C1983" s="106">
        <f>TdC!E1985</f>
        <v>8</v>
      </c>
      <c r="D1983" s="106">
        <f>TdC!F1985</f>
        <v>3.4619999999999996E-4</v>
      </c>
      <c r="E1983" s="106" t="str">
        <f>TdC!G1985</f>
        <v>dolartoday</v>
      </c>
    </row>
    <row r="1984" spans="1:5" x14ac:dyDescent="0.15">
      <c r="A1984" s="107">
        <f>TdC!C1986</f>
        <v>41499</v>
      </c>
      <c r="B1984" s="106">
        <f>TdC!D1986</f>
        <v>2013</v>
      </c>
      <c r="C1984" s="106">
        <f>TdC!E1986</f>
        <v>8</v>
      </c>
      <c r="D1984" s="106">
        <f>TdC!F1986</f>
        <v>3.4840000000000001E-4</v>
      </c>
      <c r="E1984" s="106" t="str">
        <f>TdC!G1986</f>
        <v>dolartoday</v>
      </c>
    </row>
    <row r="1985" spans="1:5" x14ac:dyDescent="0.15">
      <c r="A1985" s="107">
        <f>TdC!C1987</f>
        <v>41500</v>
      </c>
      <c r="B1985" s="106">
        <f>TdC!D1987</f>
        <v>2013</v>
      </c>
      <c r="C1985" s="106">
        <f>TdC!E1987</f>
        <v>8</v>
      </c>
      <c r="D1985" s="106">
        <f>TdC!F1987</f>
        <v>3.6200000000000002E-4</v>
      </c>
      <c r="E1985" s="106" t="str">
        <f>TdC!G1987</f>
        <v>dolartoday</v>
      </c>
    </row>
    <row r="1986" spans="1:5" x14ac:dyDescent="0.15">
      <c r="A1986" s="107">
        <f>TdC!C1988</f>
        <v>41501</v>
      </c>
      <c r="B1986" s="106">
        <f>TdC!D1988</f>
        <v>2013</v>
      </c>
      <c r="C1986" s="106">
        <f>TdC!E1988</f>
        <v>8</v>
      </c>
      <c r="D1986" s="106">
        <f>TdC!F1988</f>
        <v>3.6529999999999999E-4</v>
      </c>
      <c r="E1986" s="106" t="str">
        <f>TdC!G1988</f>
        <v>dolartoday</v>
      </c>
    </row>
    <row r="1987" spans="1:5" x14ac:dyDescent="0.15">
      <c r="A1987" s="107">
        <f>TdC!C1989</f>
        <v>41502</v>
      </c>
      <c r="B1987" s="106">
        <f>TdC!D1989</f>
        <v>2013</v>
      </c>
      <c r="C1987" s="106">
        <f>TdC!E1989</f>
        <v>8</v>
      </c>
      <c r="D1987" s="106">
        <f>TdC!F1989</f>
        <v>3.6749999999999999E-4</v>
      </c>
      <c r="E1987" s="106" t="str">
        <f>TdC!G1989</f>
        <v>dolartoday</v>
      </c>
    </row>
    <row r="1988" spans="1:5" x14ac:dyDescent="0.15">
      <c r="A1988" s="107">
        <f>TdC!C1990</f>
        <v>41503</v>
      </c>
      <c r="B1988" s="106">
        <f>TdC!D1990</f>
        <v>2013</v>
      </c>
      <c r="C1988" s="106">
        <f>TdC!E1990</f>
        <v>8</v>
      </c>
      <c r="D1988" s="106">
        <f>TdC!F1990</f>
        <v>3.6749999999999999E-4</v>
      </c>
      <c r="E1988" s="106" t="str">
        <f>TdC!G1990</f>
        <v>dolartoday</v>
      </c>
    </row>
    <row r="1989" spans="1:5" x14ac:dyDescent="0.15">
      <c r="A1989" s="107">
        <f>TdC!C1991</f>
        <v>41504</v>
      </c>
      <c r="B1989" s="106">
        <f>TdC!D1991</f>
        <v>2013</v>
      </c>
      <c r="C1989" s="106">
        <f>TdC!E1991</f>
        <v>8</v>
      </c>
      <c r="D1989" s="106">
        <f>TdC!F1991</f>
        <v>3.6700000000000003E-4</v>
      </c>
      <c r="E1989" s="106" t="str">
        <f>TdC!G1991</f>
        <v>dolartoday</v>
      </c>
    </row>
    <row r="1990" spans="1:5" x14ac:dyDescent="0.15">
      <c r="A1990" s="107">
        <f>TdC!C1992</f>
        <v>41505</v>
      </c>
      <c r="B1990" s="106">
        <f>TdC!D1992</f>
        <v>2013</v>
      </c>
      <c r="C1990" s="106">
        <f>TdC!E1992</f>
        <v>8</v>
      </c>
      <c r="D1990" s="106">
        <f>TdC!F1992</f>
        <v>3.6799999999999995E-4</v>
      </c>
      <c r="E1990" s="106" t="str">
        <f>TdC!G1992</f>
        <v>dolartoday</v>
      </c>
    </row>
    <row r="1991" spans="1:5" x14ac:dyDescent="0.15">
      <c r="A1991" s="107">
        <f>TdC!C1993</f>
        <v>41506</v>
      </c>
      <c r="B1991" s="106">
        <f>TdC!D1993</f>
        <v>2013</v>
      </c>
      <c r="C1991" s="106">
        <f>TdC!E1993</f>
        <v>8</v>
      </c>
      <c r="D1991" s="106">
        <f>TdC!F1993</f>
        <v>3.6310000000000004E-4</v>
      </c>
      <c r="E1991" s="106" t="str">
        <f>TdC!G1993</f>
        <v>dolartoday</v>
      </c>
    </row>
    <row r="1992" spans="1:5" x14ac:dyDescent="0.15">
      <c r="A1992" s="107">
        <f>TdC!C1994</f>
        <v>41507</v>
      </c>
      <c r="B1992" s="106">
        <f>TdC!D1994</f>
        <v>2013</v>
      </c>
      <c r="C1992" s="106">
        <f>TdC!E1994</f>
        <v>8</v>
      </c>
      <c r="D1992" s="106">
        <f>TdC!F1994</f>
        <v>3.6329999999999999E-4</v>
      </c>
      <c r="E1992" s="106" t="str">
        <f>TdC!G1994</f>
        <v>dolartoday</v>
      </c>
    </row>
    <row r="1993" spans="1:5" x14ac:dyDescent="0.15">
      <c r="A1993" s="107">
        <f>TdC!C1995</f>
        <v>41508</v>
      </c>
      <c r="B1993" s="106">
        <f>TdC!D1995</f>
        <v>2013</v>
      </c>
      <c r="C1993" s="106">
        <f>TdC!E1995</f>
        <v>8</v>
      </c>
      <c r="D1993" s="106">
        <f>TdC!F1995</f>
        <v>3.6240000000000003E-4</v>
      </c>
      <c r="E1993" s="106" t="str">
        <f>TdC!G1995</f>
        <v>dolartoday</v>
      </c>
    </row>
    <row r="1994" spans="1:5" x14ac:dyDescent="0.15">
      <c r="A1994" s="107">
        <f>TdC!C1996</f>
        <v>41509</v>
      </c>
      <c r="B1994" s="106">
        <f>TdC!D1996</f>
        <v>2013</v>
      </c>
      <c r="C1994" s="106">
        <f>TdC!E1996</f>
        <v>8</v>
      </c>
      <c r="D1994" s="106">
        <f>TdC!F1996</f>
        <v>3.6049999999999998E-4</v>
      </c>
      <c r="E1994" s="106" t="str">
        <f>TdC!G1996</f>
        <v>dolartoday</v>
      </c>
    </row>
    <row r="1995" spans="1:5" x14ac:dyDescent="0.15">
      <c r="A1995" s="107">
        <f>TdC!C1997</f>
        <v>41510</v>
      </c>
      <c r="B1995" s="106">
        <f>TdC!D1997</f>
        <v>2013</v>
      </c>
      <c r="C1995" s="106">
        <f>TdC!E1997</f>
        <v>8</v>
      </c>
      <c r="D1995" s="106">
        <f>TdC!F1997</f>
        <v>3.6049999999999998E-4</v>
      </c>
      <c r="E1995" s="106" t="str">
        <f>TdC!G1997</f>
        <v>dolartoday</v>
      </c>
    </row>
    <row r="1996" spans="1:5" x14ac:dyDescent="0.15">
      <c r="A1996" s="107">
        <f>TdC!C1998</f>
        <v>41511</v>
      </c>
      <c r="B1996" s="106">
        <f>TdC!D1998</f>
        <v>2013</v>
      </c>
      <c r="C1996" s="106">
        <f>TdC!E1998</f>
        <v>8</v>
      </c>
      <c r="D1996" s="106">
        <f>TdC!F1998</f>
        <v>3.6049999999999998E-4</v>
      </c>
      <c r="E1996" s="106" t="str">
        <f>TdC!G1998</f>
        <v>dolartoday</v>
      </c>
    </row>
    <row r="1997" spans="1:5" x14ac:dyDescent="0.15">
      <c r="A1997" s="107">
        <f>TdC!C1999</f>
        <v>41512</v>
      </c>
      <c r="B1997" s="106">
        <f>TdC!D1999</f>
        <v>2013</v>
      </c>
      <c r="C1997" s="106">
        <f>TdC!E1999</f>
        <v>8</v>
      </c>
      <c r="D1997" s="106">
        <f>TdC!F1999</f>
        <v>3.6369999999999995E-4</v>
      </c>
      <c r="E1997" s="106" t="str">
        <f>TdC!G1999</f>
        <v>dolartoday</v>
      </c>
    </row>
    <row r="1998" spans="1:5" x14ac:dyDescent="0.15">
      <c r="A1998" s="107">
        <f>TdC!C2000</f>
        <v>41513</v>
      </c>
      <c r="B1998" s="106">
        <f>TdC!D2000</f>
        <v>2013</v>
      </c>
      <c r="C1998" s="106">
        <f>TdC!E2000</f>
        <v>8</v>
      </c>
      <c r="D1998" s="106">
        <f>TdC!F2000</f>
        <v>3.7320000000000002E-4</v>
      </c>
      <c r="E1998" s="106" t="str">
        <f>TdC!G2000</f>
        <v>dolartoday</v>
      </c>
    </row>
    <row r="1999" spans="1:5" x14ac:dyDescent="0.15">
      <c r="A1999" s="107">
        <f>TdC!C2001</f>
        <v>41514</v>
      </c>
      <c r="B1999" s="106">
        <f>TdC!D2001</f>
        <v>2013</v>
      </c>
      <c r="C1999" s="106">
        <f>TdC!E2001</f>
        <v>8</v>
      </c>
      <c r="D1999" s="106">
        <f>TdC!F2001</f>
        <v>3.7320000000000002E-4</v>
      </c>
      <c r="E1999" s="106" t="str">
        <f>TdC!G2001</f>
        <v>dolartoday</v>
      </c>
    </row>
    <row r="2000" spans="1:5" x14ac:dyDescent="0.15">
      <c r="A2000" s="107">
        <f>TdC!C2002</f>
        <v>41515</v>
      </c>
      <c r="B2000" s="106">
        <f>TdC!D2002</f>
        <v>2013</v>
      </c>
      <c r="C2000" s="106">
        <f>TdC!E2002</f>
        <v>8</v>
      </c>
      <c r="D2000" s="106">
        <f>TdC!F2002</f>
        <v>3.7409999999999999E-4</v>
      </c>
      <c r="E2000" s="106" t="str">
        <f>TdC!G2002</f>
        <v>dolartoday</v>
      </c>
    </row>
    <row r="2001" spans="1:5" x14ac:dyDescent="0.15">
      <c r="A2001" s="107">
        <f>TdC!C2003</f>
        <v>41516</v>
      </c>
      <c r="B2001" s="106">
        <f>TdC!D2003</f>
        <v>2013</v>
      </c>
      <c r="C2001" s="106">
        <f>TdC!E2003</f>
        <v>8</v>
      </c>
      <c r="D2001" s="106">
        <f>TdC!F2003</f>
        <v>3.7359999999999997E-4</v>
      </c>
      <c r="E2001" s="106" t="str">
        <f>TdC!G2003</f>
        <v>dolartoday</v>
      </c>
    </row>
    <row r="2002" spans="1:5" x14ac:dyDescent="0.15">
      <c r="A2002" s="107">
        <f>TdC!C2004</f>
        <v>41517</v>
      </c>
      <c r="B2002" s="106">
        <f>TdC!D2004</f>
        <v>2013</v>
      </c>
      <c r="C2002" s="106">
        <f>TdC!E2004</f>
        <v>8</v>
      </c>
      <c r="D2002" s="106">
        <f>TdC!F2004</f>
        <v>3.7359999999999997E-4</v>
      </c>
      <c r="E2002" s="106" t="str">
        <f>TdC!G2004</f>
        <v>dolartoday</v>
      </c>
    </row>
    <row r="2003" spans="1:5" x14ac:dyDescent="0.15">
      <c r="A2003" s="107">
        <f>TdC!C2005</f>
        <v>41518</v>
      </c>
      <c r="B2003" s="106">
        <f>TdC!D2005</f>
        <v>2013</v>
      </c>
      <c r="C2003" s="106">
        <f>TdC!E2005</f>
        <v>9</v>
      </c>
      <c r="D2003" s="106">
        <f>TdC!F2005</f>
        <v>3.7359999999999997E-4</v>
      </c>
      <c r="E2003" s="106" t="str">
        <f>TdC!G2005</f>
        <v>dolartoday</v>
      </c>
    </row>
    <row r="2004" spans="1:5" x14ac:dyDescent="0.15">
      <c r="A2004" s="107">
        <f>TdC!C2006</f>
        <v>41519</v>
      </c>
      <c r="B2004" s="106">
        <f>TdC!D2006</f>
        <v>2013</v>
      </c>
      <c r="C2004" s="106">
        <f>TdC!E2006</f>
        <v>9</v>
      </c>
      <c r="D2004" s="106">
        <f>TdC!F2006</f>
        <v>3.724E-4</v>
      </c>
      <c r="E2004" s="106" t="str">
        <f>TdC!G2006</f>
        <v>dolartoday</v>
      </c>
    </row>
    <row r="2005" spans="1:5" x14ac:dyDescent="0.15">
      <c r="A2005" s="107">
        <f>TdC!C2007</f>
        <v>41520</v>
      </c>
      <c r="B2005" s="106">
        <f>TdC!D2007</f>
        <v>2013</v>
      </c>
      <c r="C2005" s="106">
        <f>TdC!E2007</f>
        <v>9</v>
      </c>
      <c r="D2005" s="106">
        <f>TdC!F2007</f>
        <v>3.7490000000000001E-4</v>
      </c>
      <c r="E2005" s="106" t="str">
        <f>TdC!G2007</f>
        <v>dolartoday</v>
      </c>
    </row>
    <row r="2006" spans="1:5" x14ac:dyDescent="0.15">
      <c r="A2006" s="107">
        <f>TdC!C2008</f>
        <v>41521</v>
      </c>
      <c r="B2006" s="106">
        <f>TdC!D2008</f>
        <v>2013</v>
      </c>
      <c r="C2006" s="106">
        <f>TdC!E2008</f>
        <v>9</v>
      </c>
      <c r="D2006" s="106">
        <f>TdC!F2008</f>
        <v>3.8830000000000001E-4</v>
      </c>
      <c r="E2006" s="106" t="str">
        <f>TdC!G2008</f>
        <v>dolartoday</v>
      </c>
    </row>
    <row r="2007" spans="1:5" x14ac:dyDescent="0.15">
      <c r="A2007" s="107">
        <f>TdC!C2009</f>
        <v>41522</v>
      </c>
      <c r="B2007" s="106">
        <f>TdC!D2009</f>
        <v>2013</v>
      </c>
      <c r="C2007" s="106">
        <f>TdC!E2009</f>
        <v>9</v>
      </c>
      <c r="D2007" s="106">
        <f>TdC!F2009</f>
        <v>3.8950000000000003E-4</v>
      </c>
      <c r="E2007" s="106" t="str">
        <f>TdC!G2009</f>
        <v>dolartoday</v>
      </c>
    </row>
    <row r="2008" spans="1:5" x14ac:dyDescent="0.15">
      <c r="A2008" s="107">
        <f>TdC!C2010</f>
        <v>41523</v>
      </c>
      <c r="B2008" s="106">
        <f>TdC!D2010</f>
        <v>2013</v>
      </c>
      <c r="C2008" s="106">
        <f>TdC!E2010</f>
        <v>9</v>
      </c>
      <c r="D2008" s="106">
        <f>TdC!F2010</f>
        <v>4.0619999999999995E-4</v>
      </c>
      <c r="E2008" s="106" t="str">
        <f>TdC!G2010</f>
        <v>dolartoday</v>
      </c>
    </row>
    <row r="2009" spans="1:5" x14ac:dyDescent="0.15">
      <c r="A2009" s="107">
        <f>TdC!C2011</f>
        <v>41524</v>
      </c>
      <c r="B2009" s="106">
        <f>TdC!D2011</f>
        <v>2013</v>
      </c>
      <c r="C2009" s="106">
        <f>TdC!E2011</f>
        <v>9</v>
      </c>
      <c r="D2009" s="106">
        <f>TdC!F2011</f>
        <v>4.0619999999999995E-4</v>
      </c>
      <c r="E2009" s="106" t="str">
        <f>TdC!G2011</f>
        <v>dolartoday</v>
      </c>
    </row>
    <row r="2010" spans="1:5" x14ac:dyDescent="0.15">
      <c r="A2010" s="107">
        <f>TdC!C2012</f>
        <v>41525</v>
      </c>
      <c r="B2010" s="106">
        <f>TdC!D2012</f>
        <v>2013</v>
      </c>
      <c r="C2010" s="106">
        <f>TdC!E2012</f>
        <v>9</v>
      </c>
      <c r="D2010" s="106">
        <f>TdC!F2012</f>
        <v>4.0640000000000001E-4</v>
      </c>
      <c r="E2010" s="106" t="str">
        <f>TdC!G2012</f>
        <v>dolartoday</v>
      </c>
    </row>
    <row r="2011" spans="1:5" x14ac:dyDescent="0.15">
      <c r="A2011" s="107">
        <f>TdC!C2013</f>
        <v>41526</v>
      </c>
      <c r="B2011" s="106">
        <f>TdC!D2013</f>
        <v>2013</v>
      </c>
      <c r="C2011" s="106">
        <f>TdC!E2013</f>
        <v>9</v>
      </c>
      <c r="D2011" s="106">
        <f>TdC!F2013</f>
        <v>3.9740000000000001E-4</v>
      </c>
      <c r="E2011" s="106" t="str">
        <f>TdC!G2013</f>
        <v>dolartoday</v>
      </c>
    </row>
    <row r="2012" spans="1:5" x14ac:dyDescent="0.15">
      <c r="A2012" s="107">
        <f>TdC!C2014</f>
        <v>41527</v>
      </c>
      <c r="B2012" s="106">
        <f>TdC!D2014</f>
        <v>2013</v>
      </c>
      <c r="C2012" s="106">
        <f>TdC!E2014</f>
        <v>9</v>
      </c>
      <c r="D2012" s="106">
        <f>TdC!F2014</f>
        <v>3.9500000000000001E-4</v>
      </c>
      <c r="E2012" s="106" t="str">
        <f>TdC!G2014</f>
        <v>dolartoday</v>
      </c>
    </row>
    <row r="2013" spans="1:5" x14ac:dyDescent="0.15">
      <c r="A2013" s="107">
        <f>TdC!C2015</f>
        <v>41528</v>
      </c>
      <c r="B2013" s="106">
        <f>TdC!D2015</f>
        <v>2013</v>
      </c>
      <c r="C2013" s="106">
        <f>TdC!E2015</f>
        <v>9</v>
      </c>
      <c r="D2013" s="106">
        <f>TdC!F2015</f>
        <v>4.1770000000000002E-4</v>
      </c>
      <c r="E2013" s="106" t="str">
        <f>TdC!G2015</f>
        <v>dolartoday</v>
      </c>
    </row>
    <row r="2014" spans="1:5" x14ac:dyDescent="0.15">
      <c r="A2014" s="107">
        <f>TdC!C2016</f>
        <v>41529</v>
      </c>
      <c r="B2014" s="106">
        <f>TdC!D2016</f>
        <v>2013</v>
      </c>
      <c r="C2014" s="106">
        <f>TdC!E2016</f>
        <v>9</v>
      </c>
      <c r="D2014" s="106">
        <f>TdC!F2016</f>
        <v>4.1729999999999995E-4</v>
      </c>
      <c r="E2014" s="106" t="str">
        <f>TdC!G2016</f>
        <v>dolartoday</v>
      </c>
    </row>
    <row r="2015" spans="1:5" x14ac:dyDescent="0.15">
      <c r="A2015" s="107">
        <f>TdC!C2017</f>
        <v>41530</v>
      </c>
      <c r="B2015" s="106">
        <f>TdC!D2017</f>
        <v>2013</v>
      </c>
      <c r="C2015" s="106">
        <f>TdC!E2017</f>
        <v>9</v>
      </c>
      <c r="D2015" s="106">
        <f>TdC!F2017</f>
        <v>4.4549999999999999E-4</v>
      </c>
      <c r="E2015" s="106" t="str">
        <f>TdC!G2017</f>
        <v>dolartoday</v>
      </c>
    </row>
    <row r="2016" spans="1:5" x14ac:dyDescent="0.15">
      <c r="A2016" s="107">
        <f>TdC!C2018</f>
        <v>41531</v>
      </c>
      <c r="B2016" s="106">
        <f>TdC!D2018</f>
        <v>2013</v>
      </c>
      <c r="C2016" s="106">
        <f>TdC!E2018</f>
        <v>9</v>
      </c>
      <c r="D2016" s="106">
        <f>TdC!F2018</f>
        <v>4.4549999999999999E-4</v>
      </c>
      <c r="E2016" s="106" t="str">
        <f>TdC!G2018</f>
        <v>dolartoday</v>
      </c>
    </row>
    <row r="2017" spans="1:5" x14ac:dyDescent="0.15">
      <c r="A2017" s="107">
        <f>TdC!C2019</f>
        <v>41532</v>
      </c>
      <c r="B2017" s="106">
        <f>TdC!D2019</f>
        <v>2013</v>
      </c>
      <c r="C2017" s="106">
        <f>TdC!E2019</f>
        <v>9</v>
      </c>
      <c r="D2017" s="106">
        <f>TdC!F2019</f>
        <v>4.4549999999999999E-4</v>
      </c>
      <c r="E2017" s="106" t="str">
        <f>TdC!G2019</f>
        <v>dolartoday</v>
      </c>
    </row>
    <row r="2018" spans="1:5" x14ac:dyDescent="0.15">
      <c r="A2018" s="107">
        <f>TdC!C2020</f>
        <v>41533</v>
      </c>
      <c r="B2018" s="106">
        <f>TdC!D2020</f>
        <v>2013</v>
      </c>
      <c r="C2018" s="106">
        <f>TdC!E2020</f>
        <v>9</v>
      </c>
      <c r="D2018" s="106">
        <f>TdC!F2020</f>
        <v>4.4659999999999996E-4</v>
      </c>
      <c r="E2018" s="106" t="str">
        <f>TdC!G2020</f>
        <v>dolartoday</v>
      </c>
    </row>
    <row r="2019" spans="1:5" x14ac:dyDescent="0.15">
      <c r="A2019" s="107">
        <f>TdC!C2021</f>
        <v>41534</v>
      </c>
      <c r="B2019" s="106">
        <f>TdC!D2021</f>
        <v>2013</v>
      </c>
      <c r="C2019" s="106">
        <f>TdC!E2021</f>
        <v>9</v>
      </c>
      <c r="D2019" s="106">
        <f>TdC!F2021</f>
        <v>4.4590000000000005E-4</v>
      </c>
      <c r="E2019" s="106" t="str">
        <f>TdC!G2021</f>
        <v>dolartoday</v>
      </c>
    </row>
    <row r="2020" spans="1:5" x14ac:dyDescent="0.15">
      <c r="A2020" s="107">
        <f>TdC!C2022</f>
        <v>41535</v>
      </c>
      <c r="B2020" s="106">
        <f>TdC!D2022</f>
        <v>2013</v>
      </c>
      <c r="C2020" s="106">
        <f>TdC!E2022</f>
        <v>9</v>
      </c>
      <c r="D2020" s="106">
        <f>TdC!F2022</f>
        <v>4.4359999999999999E-4</v>
      </c>
      <c r="E2020" s="106" t="str">
        <f>TdC!G2022</f>
        <v>dolartoday</v>
      </c>
    </row>
    <row r="2021" spans="1:5" x14ac:dyDescent="0.15">
      <c r="A2021" s="107">
        <f>TdC!C2023</f>
        <v>41536</v>
      </c>
      <c r="B2021" s="106">
        <f>TdC!D2023</f>
        <v>2013</v>
      </c>
      <c r="C2021" s="106">
        <f>TdC!E2023</f>
        <v>9</v>
      </c>
      <c r="D2021" s="106">
        <f>TdC!F2023</f>
        <v>4.394E-4</v>
      </c>
      <c r="E2021" s="106" t="str">
        <f>TdC!G2023</f>
        <v>dolartoday</v>
      </c>
    </row>
    <row r="2022" spans="1:5" x14ac:dyDescent="0.15">
      <c r="A2022" s="107">
        <f>TdC!C2024</f>
        <v>41537</v>
      </c>
      <c r="B2022" s="106">
        <f>TdC!D2024</f>
        <v>2013</v>
      </c>
      <c r="C2022" s="106">
        <f>TdC!E2024</f>
        <v>9</v>
      </c>
      <c r="D2022" s="106">
        <f>TdC!F2024</f>
        <v>4.3970000000000001E-4</v>
      </c>
      <c r="E2022" s="106" t="str">
        <f>TdC!G2024</f>
        <v>dolartoday</v>
      </c>
    </row>
    <row r="2023" spans="1:5" x14ac:dyDescent="0.15">
      <c r="A2023" s="107">
        <f>TdC!C2025</f>
        <v>41538</v>
      </c>
      <c r="B2023" s="106">
        <f>TdC!D2025</f>
        <v>2013</v>
      </c>
      <c r="C2023" s="106">
        <f>TdC!E2025</f>
        <v>9</v>
      </c>
      <c r="D2023" s="106">
        <f>TdC!F2025</f>
        <v>4.3970000000000001E-4</v>
      </c>
      <c r="E2023" s="106" t="str">
        <f>TdC!G2025</f>
        <v>dolartoday</v>
      </c>
    </row>
    <row r="2024" spans="1:5" x14ac:dyDescent="0.15">
      <c r="A2024" s="107">
        <f>TdC!C2026</f>
        <v>41539</v>
      </c>
      <c r="B2024" s="106">
        <f>TdC!D2026</f>
        <v>2013</v>
      </c>
      <c r="C2024" s="106">
        <f>TdC!E2026</f>
        <v>9</v>
      </c>
      <c r="D2024" s="106">
        <f>TdC!F2026</f>
        <v>4.4130000000000005E-4</v>
      </c>
      <c r="E2024" s="106" t="str">
        <f>TdC!G2026</f>
        <v>dolartoday</v>
      </c>
    </row>
    <row r="2025" spans="1:5" x14ac:dyDescent="0.15">
      <c r="A2025" s="107">
        <f>TdC!C2027</f>
        <v>41540</v>
      </c>
      <c r="B2025" s="106">
        <f>TdC!D2027</f>
        <v>2013</v>
      </c>
      <c r="C2025" s="106">
        <f>TdC!E2027</f>
        <v>9</v>
      </c>
      <c r="D2025" s="106">
        <f>TdC!F2027</f>
        <v>4.0219999999999996E-4</v>
      </c>
      <c r="E2025" s="106" t="str">
        <f>TdC!G2027</f>
        <v>dolartoday</v>
      </c>
    </row>
    <row r="2026" spans="1:5" x14ac:dyDescent="0.15">
      <c r="A2026" s="107">
        <f>TdC!C2028</f>
        <v>41541</v>
      </c>
      <c r="B2026" s="106">
        <f>TdC!D2028</f>
        <v>2013</v>
      </c>
      <c r="C2026" s="106">
        <f>TdC!E2028</f>
        <v>9</v>
      </c>
      <c r="D2026" s="106">
        <f>TdC!F2028</f>
        <v>4.1100000000000002E-4</v>
      </c>
      <c r="E2026" s="106" t="str">
        <f>TdC!G2028</f>
        <v>dolartoday</v>
      </c>
    </row>
    <row r="2027" spans="1:5" x14ac:dyDescent="0.15">
      <c r="A2027" s="107">
        <f>TdC!C2029</f>
        <v>41542</v>
      </c>
      <c r="B2027" s="106">
        <f>TdC!D2029</f>
        <v>2013</v>
      </c>
      <c r="C2027" s="106">
        <f>TdC!E2029</f>
        <v>9</v>
      </c>
      <c r="D2027" s="106">
        <f>TdC!F2029</f>
        <v>4.1179999999999998E-4</v>
      </c>
      <c r="E2027" s="106" t="str">
        <f>TdC!G2029</f>
        <v>dolartoday</v>
      </c>
    </row>
    <row r="2028" spans="1:5" x14ac:dyDescent="0.15">
      <c r="A2028" s="107">
        <f>TdC!C2030</f>
        <v>41543</v>
      </c>
      <c r="B2028" s="106">
        <f>TdC!D2030</f>
        <v>2013</v>
      </c>
      <c r="C2028" s="106">
        <f>TdC!E2030</f>
        <v>9</v>
      </c>
      <c r="D2028" s="106">
        <f>TdC!F2030</f>
        <v>4.1359999999999997E-4</v>
      </c>
      <c r="E2028" s="106" t="str">
        <f>TdC!G2030</f>
        <v>dolartoday</v>
      </c>
    </row>
    <row r="2029" spans="1:5" x14ac:dyDescent="0.15">
      <c r="A2029" s="107">
        <f>TdC!C2031</f>
        <v>41544</v>
      </c>
      <c r="B2029" s="106">
        <f>TdC!D2031</f>
        <v>2013</v>
      </c>
      <c r="C2029" s="106">
        <f>TdC!E2031</f>
        <v>9</v>
      </c>
      <c r="D2029" s="106">
        <f>TdC!F2031</f>
        <v>4.1669999999999999E-4</v>
      </c>
      <c r="E2029" s="106" t="str">
        <f>TdC!G2031</f>
        <v>dolartoday</v>
      </c>
    </row>
    <row r="2030" spans="1:5" x14ac:dyDescent="0.15">
      <c r="A2030" s="107">
        <f>TdC!C2032</f>
        <v>41545</v>
      </c>
      <c r="B2030" s="106">
        <f>TdC!D2032</f>
        <v>2013</v>
      </c>
      <c r="C2030" s="106">
        <f>TdC!E2032</f>
        <v>9</v>
      </c>
      <c r="D2030" s="106">
        <f>TdC!F2032</f>
        <v>4.2590000000000005E-4</v>
      </c>
      <c r="E2030" s="106" t="str">
        <f>TdC!G2032</f>
        <v>dolartoday</v>
      </c>
    </row>
    <row r="2031" spans="1:5" x14ac:dyDescent="0.15">
      <c r="A2031" s="107">
        <f>TdC!C2033</f>
        <v>41546</v>
      </c>
      <c r="B2031" s="106">
        <f>TdC!D2033</f>
        <v>2013</v>
      </c>
      <c r="C2031" s="106">
        <f>TdC!E2033</f>
        <v>9</v>
      </c>
      <c r="D2031" s="106">
        <f>TdC!F2033</f>
        <v>4.2590000000000005E-4</v>
      </c>
      <c r="E2031" s="106" t="str">
        <f>TdC!G2033</f>
        <v>dolartoday</v>
      </c>
    </row>
    <row r="2032" spans="1:5" x14ac:dyDescent="0.15">
      <c r="A2032" s="107">
        <f>TdC!C2034</f>
        <v>41547</v>
      </c>
      <c r="B2032" s="106">
        <f>TdC!D2034</f>
        <v>2013</v>
      </c>
      <c r="C2032" s="106">
        <f>TdC!E2034</f>
        <v>9</v>
      </c>
      <c r="D2032" s="106">
        <f>TdC!F2034</f>
        <v>4.2469999999999997E-4</v>
      </c>
      <c r="E2032" s="106" t="str">
        <f>TdC!G2034</f>
        <v>dolartoday</v>
      </c>
    </row>
    <row r="2033" spans="1:5" x14ac:dyDescent="0.15">
      <c r="A2033" s="107">
        <f>TdC!C2035</f>
        <v>41548</v>
      </c>
      <c r="B2033" s="106">
        <f>TdC!D2035</f>
        <v>2013</v>
      </c>
      <c r="C2033" s="106">
        <f>TdC!E2035</f>
        <v>10</v>
      </c>
      <c r="D2033" s="106">
        <f>TdC!F2035</f>
        <v>4.2119999999999999E-4</v>
      </c>
      <c r="E2033" s="106" t="str">
        <f>TdC!G2035</f>
        <v>dolartoday</v>
      </c>
    </row>
    <row r="2034" spans="1:5" x14ac:dyDescent="0.15">
      <c r="A2034" s="107">
        <f>TdC!C2036</f>
        <v>41549</v>
      </c>
      <c r="B2034" s="106">
        <f>TdC!D2036</f>
        <v>2013</v>
      </c>
      <c r="C2034" s="106">
        <f>TdC!E2036</f>
        <v>10</v>
      </c>
      <c r="D2034" s="106">
        <f>TdC!F2036</f>
        <v>4.192E-4</v>
      </c>
      <c r="E2034" s="106" t="str">
        <f>TdC!G2036</f>
        <v>dolartoday</v>
      </c>
    </row>
    <row r="2035" spans="1:5" x14ac:dyDescent="0.15">
      <c r="A2035" s="107">
        <f>TdC!C2037</f>
        <v>41550</v>
      </c>
      <c r="B2035" s="106">
        <f>TdC!D2037</f>
        <v>2013</v>
      </c>
      <c r="C2035" s="106">
        <f>TdC!E2037</f>
        <v>10</v>
      </c>
      <c r="D2035" s="106">
        <f>TdC!F2037</f>
        <v>4.2000000000000002E-4</v>
      </c>
      <c r="E2035" s="106" t="str">
        <f>TdC!G2037</f>
        <v>dolartoday</v>
      </c>
    </row>
    <row r="2036" spans="1:5" x14ac:dyDescent="0.15">
      <c r="A2036" s="107">
        <f>TdC!C2038</f>
        <v>41551</v>
      </c>
      <c r="B2036" s="106">
        <f>TdC!D2038</f>
        <v>2013</v>
      </c>
      <c r="C2036" s="106">
        <f>TdC!E2038</f>
        <v>10</v>
      </c>
      <c r="D2036" s="106">
        <f>TdC!F2038</f>
        <v>4.192E-4</v>
      </c>
      <c r="E2036" s="106" t="str">
        <f>TdC!G2038</f>
        <v>dolartoday</v>
      </c>
    </row>
    <row r="2037" spans="1:5" x14ac:dyDescent="0.15">
      <c r="A2037" s="107">
        <f>TdC!C2039</f>
        <v>41552</v>
      </c>
      <c r="B2037" s="106">
        <f>TdC!D2039</f>
        <v>2013</v>
      </c>
      <c r="C2037" s="106">
        <f>TdC!E2039</f>
        <v>10</v>
      </c>
      <c r="D2037" s="106">
        <f>TdC!F2039</f>
        <v>4.192E-4</v>
      </c>
      <c r="E2037" s="106" t="str">
        <f>TdC!G2039</f>
        <v>dolartoday</v>
      </c>
    </row>
    <row r="2038" spans="1:5" x14ac:dyDescent="0.15">
      <c r="A2038" s="107">
        <f>TdC!C2040</f>
        <v>41553</v>
      </c>
      <c r="B2038" s="106">
        <f>TdC!D2040</f>
        <v>2013</v>
      </c>
      <c r="C2038" s="106">
        <f>TdC!E2040</f>
        <v>10</v>
      </c>
      <c r="D2038" s="106">
        <f>TdC!F2040</f>
        <v>4.4939999999999997E-4</v>
      </c>
      <c r="E2038" s="106" t="str">
        <f>TdC!G2040</f>
        <v>dolartoday</v>
      </c>
    </row>
    <row r="2039" spans="1:5" x14ac:dyDescent="0.15">
      <c r="A2039" s="107">
        <f>TdC!C2041</f>
        <v>41554</v>
      </c>
      <c r="B2039" s="106">
        <f>TdC!D2041</f>
        <v>2013</v>
      </c>
      <c r="C2039" s="106">
        <f>TdC!E2041</f>
        <v>10</v>
      </c>
      <c r="D2039" s="106">
        <f>TdC!F2041</f>
        <v>4.6020000000000002E-4</v>
      </c>
      <c r="E2039" s="106" t="str">
        <f>TdC!G2041</f>
        <v>dolartoday</v>
      </c>
    </row>
    <row r="2040" spans="1:5" x14ac:dyDescent="0.15">
      <c r="A2040" s="107">
        <f>TdC!C2042</f>
        <v>41555</v>
      </c>
      <c r="B2040" s="106">
        <f>TdC!D2042</f>
        <v>2013</v>
      </c>
      <c r="C2040" s="106">
        <f>TdC!E2042</f>
        <v>10</v>
      </c>
      <c r="D2040" s="106">
        <f>TdC!F2042</f>
        <v>4.4799999999999999E-4</v>
      </c>
      <c r="E2040" s="106" t="str">
        <f>TdC!G2042</f>
        <v>dolartoday</v>
      </c>
    </row>
    <row r="2041" spans="1:5" x14ac:dyDescent="0.15">
      <c r="A2041" s="107">
        <f>TdC!C2043</f>
        <v>41556</v>
      </c>
      <c r="B2041" s="106">
        <f>TdC!D2043</f>
        <v>2013</v>
      </c>
      <c r="C2041" s="106">
        <f>TdC!E2043</f>
        <v>10</v>
      </c>
      <c r="D2041" s="106">
        <f>TdC!F2043</f>
        <v>4.507E-4</v>
      </c>
      <c r="E2041" s="106" t="str">
        <f>TdC!G2043</f>
        <v>dolartoday</v>
      </c>
    </row>
    <row r="2042" spans="1:5" x14ac:dyDescent="0.15">
      <c r="A2042" s="107">
        <f>TdC!C2044</f>
        <v>41557</v>
      </c>
      <c r="B2042" s="106">
        <f>TdC!D2044</f>
        <v>2013</v>
      </c>
      <c r="C2042" s="106">
        <f>TdC!E2044</f>
        <v>10</v>
      </c>
      <c r="D2042" s="106">
        <f>TdC!F2044</f>
        <v>4.4929999999999997E-4</v>
      </c>
      <c r="E2042" s="106" t="str">
        <f>TdC!G2044</f>
        <v>dolartoday</v>
      </c>
    </row>
    <row r="2043" spans="1:5" x14ac:dyDescent="0.15">
      <c r="A2043" s="107">
        <f>TdC!C2045</f>
        <v>41558</v>
      </c>
      <c r="B2043" s="106">
        <f>TdC!D2045</f>
        <v>2013</v>
      </c>
      <c r="C2043" s="106">
        <f>TdC!E2045</f>
        <v>10</v>
      </c>
      <c r="D2043" s="106">
        <f>TdC!F2045</f>
        <v>4.4920000000000002E-4</v>
      </c>
      <c r="E2043" s="106" t="str">
        <f>TdC!G2045</f>
        <v>dolartoday</v>
      </c>
    </row>
    <row r="2044" spans="1:5" x14ac:dyDescent="0.15">
      <c r="A2044" s="107">
        <f>TdC!C2046</f>
        <v>41559</v>
      </c>
      <c r="B2044" s="106">
        <f>TdC!D2046</f>
        <v>2013</v>
      </c>
      <c r="C2044" s="106">
        <f>TdC!E2046</f>
        <v>10</v>
      </c>
      <c r="D2044" s="106">
        <f>TdC!F2046</f>
        <v>4.4920000000000002E-4</v>
      </c>
      <c r="E2044" s="106" t="str">
        <f>TdC!G2046</f>
        <v>dolartoday</v>
      </c>
    </row>
    <row r="2045" spans="1:5" x14ac:dyDescent="0.15">
      <c r="A2045" s="107">
        <f>TdC!C2047</f>
        <v>41560</v>
      </c>
      <c r="B2045" s="106">
        <f>TdC!D2047</f>
        <v>2013</v>
      </c>
      <c r="C2045" s="106">
        <f>TdC!E2047</f>
        <v>10</v>
      </c>
      <c r="D2045" s="106">
        <f>TdC!F2047</f>
        <v>4.6009999999999996E-4</v>
      </c>
      <c r="E2045" s="106" t="str">
        <f>TdC!G2047</f>
        <v>dolartoday</v>
      </c>
    </row>
    <row r="2046" spans="1:5" x14ac:dyDescent="0.15">
      <c r="A2046" s="107">
        <f>TdC!C2048</f>
        <v>41561</v>
      </c>
      <c r="B2046" s="106">
        <f>TdC!D2048</f>
        <v>2013</v>
      </c>
      <c r="C2046" s="106">
        <f>TdC!E2048</f>
        <v>10</v>
      </c>
      <c r="D2046" s="106">
        <f>TdC!F2048</f>
        <v>4.705E-4</v>
      </c>
      <c r="E2046" s="106" t="str">
        <f>TdC!G2048</f>
        <v>dolartoday</v>
      </c>
    </row>
    <row r="2047" spans="1:5" x14ac:dyDescent="0.15">
      <c r="A2047" s="107">
        <f>TdC!C2049</f>
        <v>41562</v>
      </c>
      <c r="B2047" s="106">
        <f>TdC!D2049</f>
        <v>2013</v>
      </c>
      <c r="C2047" s="106">
        <f>TdC!E2049</f>
        <v>10</v>
      </c>
      <c r="D2047" s="106">
        <f>TdC!F2049</f>
        <v>4.707E-4</v>
      </c>
      <c r="E2047" s="106" t="str">
        <f>TdC!G2049</f>
        <v>dolartoday</v>
      </c>
    </row>
    <row r="2048" spans="1:5" x14ac:dyDescent="0.15">
      <c r="A2048" s="107">
        <f>TdC!C2050</f>
        <v>41563</v>
      </c>
      <c r="B2048" s="106">
        <f>TdC!D2050</f>
        <v>2013</v>
      </c>
      <c r="C2048" s="106">
        <f>TdC!E2050</f>
        <v>10</v>
      </c>
      <c r="D2048" s="106">
        <f>TdC!F2050</f>
        <v>4.7020000000000005E-4</v>
      </c>
      <c r="E2048" s="106" t="str">
        <f>TdC!G2050</f>
        <v>dolartoday</v>
      </c>
    </row>
    <row r="2049" spans="1:5" x14ac:dyDescent="0.15">
      <c r="A2049" s="107">
        <f>TdC!C2051</f>
        <v>41564</v>
      </c>
      <c r="B2049" s="106">
        <f>TdC!D2051</f>
        <v>2013</v>
      </c>
      <c r="C2049" s="106">
        <f>TdC!E2051</f>
        <v>10</v>
      </c>
      <c r="D2049" s="106">
        <f>TdC!F2051</f>
        <v>4.7020000000000005E-4</v>
      </c>
      <c r="E2049" s="106" t="str">
        <f>TdC!G2051</f>
        <v>dolartoday</v>
      </c>
    </row>
    <row r="2050" spans="1:5" x14ac:dyDescent="0.15">
      <c r="A2050" s="107">
        <f>TdC!C2052</f>
        <v>41565</v>
      </c>
      <c r="B2050" s="106">
        <f>TdC!D2052</f>
        <v>2013</v>
      </c>
      <c r="C2050" s="106">
        <f>TdC!E2052</f>
        <v>10</v>
      </c>
      <c r="D2050" s="106">
        <f>TdC!F2052</f>
        <v>4.7950000000000005E-4</v>
      </c>
      <c r="E2050" s="106" t="str">
        <f>TdC!G2052</f>
        <v>dolartoday</v>
      </c>
    </row>
    <row r="2051" spans="1:5" x14ac:dyDescent="0.15">
      <c r="A2051" s="107">
        <f>TdC!C2053</f>
        <v>41566</v>
      </c>
      <c r="B2051" s="106">
        <f>TdC!D2053</f>
        <v>2013</v>
      </c>
      <c r="C2051" s="106">
        <f>TdC!E2053</f>
        <v>10</v>
      </c>
      <c r="D2051" s="106">
        <f>TdC!F2053</f>
        <v>4.7950000000000005E-4</v>
      </c>
      <c r="E2051" s="106" t="str">
        <f>TdC!G2053</f>
        <v>dolartoday</v>
      </c>
    </row>
    <row r="2052" spans="1:5" x14ac:dyDescent="0.15">
      <c r="A2052" s="107">
        <f>TdC!C2054</f>
        <v>41567</v>
      </c>
      <c r="B2052" s="106">
        <f>TdC!D2054</f>
        <v>2013</v>
      </c>
      <c r="C2052" s="106">
        <f>TdC!E2054</f>
        <v>10</v>
      </c>
      <c r="D2052" s="106">
        <f>TdC!F2054</f>
        <v>4.7880000000000004E-4</v>
      </c>
      <c r="E2052" s="106" t="str">
        <f>TdC!G2054</f>
        <v>dolartoday</v>
      </c>
    </row>
    <row r="2053" spans="1:5" x14ac:dyDescent="0.15">
      <c r="A2053" s="107">
        <f>TdC!C2055</f>
        <v>41568</v>
      </c>
      <c r="B2053" s="106">
        <f>TdC!D2055</f>
        <v>2013</v>
      </c>
      <c r="C2053" s="106">
        <f>TdC!E2055</f>
        <v>10</v>
      </c>
      <c r="D2053" s="106">
        <f>TdC!F2055</f>
        <v>4.8079999999999998E-4</v>
      </c>
      <c r="E2053" s="106" t="str">
        <f>TdC!G2055</f>
        <v>dolartoday</v>
      </c>
    </row>
    <row r="2054" spans="1:5" x14ac:dyDescent="0.15">
      <c r="A2054" s="107">
        <f>TdC!C2056</f>
        <v>41569</v>
      </c>
      <c r="B2054" s="106">
        <f>TdC!D2056</f>
        <v>2013</v>
      </c>
      <c r="C2054" s="106">
        <f>TdC!E2056</f>
        <v>10</v>
      </c>
      <c r="D2054" s="106">
        <f>TdC!F2056</f>
        <v>4.7919999999999999E-4</v>
      </c>
      <c r="E2054" s="106" t="str">
        <f>TdC!G2056</f>
        <v>dolartoday</v>
      </c>
    </row>
    <row r="2055" spans="1:5" x14ac:dyDescent="0.15">
      <c r="A2055" s="107">
        <f>TdC!C2057</f>
        <v>41570</v>
      </c>
      <c r="B2055" s="106">
        <f>TdC!D2057</f>
        <v>2013</v>
      </c>
      <c r="C2055" s="106">
        <f>TdC!E2057</f>
        <v>10</v>
      </c>
      <c r="D2055" s="106">
        <f>TdC!F2057</f>
        <v>4.9259999999999994E-4</v>
      </c>
      <c r="E2055" s="106" t="str">
        <f>TdC!G2057</f>
        <v>dolartoday</v>
      </c>
    </row>
    <row r="2056" spans="1:5" x14ac:dyDescent="0.15">
      <c r="A2056" s="107">
        <f>TdC!C2058</f>
        <v>41571</v>
      </c>
      <c r="B2056" s="106">
        <f>TdC!D2058</f>
        <v>2013</v>
      </c>
      <c r="C2056" s="106">
        <f>TdC!E2058</f>
        <v>10</v>
      </c>
      <c r="D2056" s="106">
        <f>TdC!F2058</f>
        <v>5.3509999999999994E-4</v>
      </c>
      <c r="E2056" s="106" t="str">
        <f>TdC!G2058</f>
        <v>dolartoday</v>
      </c>
    </row>
    <row r="2057" spans="1:5" x14ac:dyDescent="0.15">
      <c r="A2057" s="107">
        <f>TdC!C2059</f>
        <v>41572</v>
      </c>
      <c r="B2057" s="106">
        <f>TdC!D2059</f>
        <v>2013</v>
      </c>
      <c r="C2057" s="106">
        <f>TdC!E2059</f>
        <v>10</v>
      </c>
      <c r="D2057" s="106">
        <f>TdC!F2059</f>
        <v>5.3430000000000003E-4</v>
      </c>
      <c r="E2057" s="106" t="str">
        <f>TdC!G2059</f>
        <v>dolartoday</v>
      </c>
    </row>
    <row r="2058" spans="1:5" x14ac:dyDescent="0.15">
      <c r="A2058" s="107">
        <f>TdC!C2060</f>
        <v>41573</v>
      </c>
      <c r="B2058" s="106">
        <f>TdC!D2060</f>
        <v>2013</v>
      </c>
      <c r="C2058" s="106">
        <f>TdC!E2060</f>
        <v>10</v>
      </c>
      <c r="D2058" s="106">
        <f>TdC!F2060</f>
        <v>5.3430000000000003E-4</v>
      </c>
      <c r="E2058" s="106" t="str">
        <f>TdC!G2060</f>
        <v>dolartoday</v>
      </c>
    </row>
    <row r="2059" spans="1:5" x14ac:dyDescent="0.15">
      <c r="A2059" s="107">
        <f>TdC!C2061</f>
        <v>41574</v>
      </c>
      <c r="B2059" s="106">
        <f>TdC!D2061</f>
        <v>2013</v>
      </c>
      <c r="C2059" s="106">
        <f>TdC!E2061</f>
        <v>10</v>
      </c>
      <c r="D2059" s="106">
        <f>TdC!F2061</f>
        <v>5.3430000000000003E-4</v>
      </c>
      <c r="E2059" s="106" t="str">
        <f>TdC!G2061</f>
        <v>dolartoday</v>
      </c>
    </row>
    <row r="2060" spans="1:5" x14ac:dyDescent="0.15">
      <c r="A2060" s="107">
        <f>TdC!C2062</f>
        <v>41575</v>
      </c>
      <c r="B2060" s="106">
        <f>TdC!D2062</f>
        <v>2013</v>
      </c>
      <c r="C2060" s="106">
        <f>TdC!E2062</f>
        <v>10</v>
      </c>
      <c r="D2060" s="106">
        <f>TdC!F2062</f>
        <v>5.4440000000000001E-4</v>
      </c>
      <c r="E2060" s="106" t="str">
        <f>TdC!G2062</f>
        <v>dolartoday</v>
      </c>
    </row>
    <row r="2061" spans="1:5" x14ac:dyDescent="0.15">
      <c r="A2061" s="107">
        <f>TdC!C2063</f>
        <v>41576</v>
      </c>
      <c r="B2061" s="106">
        <f>TdC!D2063</f>
        <v>2013</v>
      </c>
      <c r="C2061" s="106">
        <f>TdC!E2063</f>
        <v>10</v>
      </c>
      <c r="D2061" s="106">
        <f>TdC!F2063</f>
        <v>5.442E-4</v>
      </c>
      <c r="E2061" s="106" t="str">
        <f>TdC!G2063</f>
        <v>dolartoday</v>
      </c>
    </row>
    <row r="2062" spans="1:5" x14ac:dyDescent="0.15">
      <c r="A2062" s="107">
        <f>TdC!C2064</f>
        <v>41577</v>
      </c>
      <c r="B2062" s="106">
        <f>TdC!D2064</f>
        <v>2013</v>
      </c>
      <c r="C2062" s="106">
        <f>TdC!E2064</f>
        <v>10</v>
      </c>
      <c r="D2062" s="106">
        <f>TdC!F2064</f>
        <v>5.6490000000000002E-4</v>
      </c>
      <c r="E2062" s="106" t="str">
        <f>TdC!G2064</f>
        <v>dolartoday</v>
      </c>
    </row>
    <row r="2063" spans="1:5" x14ac:dyDescent="0.15">
      <c r="A2063" s="107">
        <f>TdC!C2065</f>
        <v>41578</v>
      </c>
      <c r="B2063" s="106">
        <f>TdC!D2065</f>
        <v>2013</v>
      </c>
      <c r="C2063" s="106">
        <f>TdC!E2065</f>
        <v>10</v>
      </c>
      <c r="D2063" s="106">
        <f>TdC!F2065</f>
        <v>5.6709999999999996E-4</v>
      </c>
      <c r="E2063" s="106" t="str">
        <f>TdC!G2065</f>
        <v>dolartoday</v>
      </c>
    </row>
    <row r="2064" spans="1:5" x14ac:dyDescent="0.15">
      <c r="A2064" s="107">
        <f>TdC!C2066</f>
        <v>41579</v>
      </c>
      <c r="B2064" s="106">
        <f>TdC!D2066</f>
        <v>2013</v>
      </c>
      <c r="C2064" s="106">
        <f>TdC!E2066</f>
        <v>11</v>
      </c>
      <c r="D2064" s="106">
        <f>TdC!F2066</f>
        <v>5.9420000000000002E-4</v>
      </c>
      <c r="E2064" s="106" t="str">
        <f>TdC!G2066</f>
        <v>dolartoday</v>
      </c>
    </row>
    <row r="2065" spans="1:5" x14ac:dyDescent="0.15">
      <c r="A2065" s="107">
        <f>TdC!C2067</f>
        <v>41580</v>
      </c>
      <c r="B2065" s="106">
        <f>TdC!D2067</f>
        <v>2013</v>
      </c>
      <c r="C2065" s="106">
        <f>TdC!E2067</f>
        <v>11</v>
      </c>
      <c r="D2065" s="106">
        <f>TdC!F2067</f>
        <v>5.9420000000000002E-4</v>
      </c>
      <c r="E2065" s="106" t="str">
        <f>TdC!G2067</f>
        <v>dolartoday</v>
      </c>
    </row>
    <row r="2066" spans="1:5" x14ac:dyDescent="0.15">
      <c r="A2066" s="107">
        <f>TdC!C2068</f>
        <v>41581</v>
      </c>
      <c r="B2066" s="106">
        <f>TdC!D2068</f>
        <v>2013</v>
      </c>
      <c r="C2066" s="106">
        <f>TdC!E2068</f>
        <v>11</v>
      </c>
      <c r="D2066" s="106">
        <f>TdC!F2068</f>
        <v>5.9420000000000002E-4</v>
      </c>
      <c r="E2066" s="106" t="str">
        <f>TdC!G2068</f>
        <v>dolartoday</v>
      </c>
    </row>
    <row r="2067" spans="1:5" x14ac:dyDescent="0.15">
      <c r="A2067" s="107">
        <f>TdC!C2069</f>
        <v>41582</v>
      </c>
      <c r="B2067" s="106">
        <f>TdC!D2069</f>
        <v>2013</v>
      </c>
      <c r="C2067" s="106">
        <f>TdC!E2069</f>
        <v>11</v>
      </c>
      <c r="D2067" s="106">
        <f>TdC!F2069</f>
        <v>5.8240000000000006E-4</v>
      </c>
      <c r="E2067" s="106" t="str">
        <f>TdC!G2069</f>
        <v>dolartoday</v>
      </c>
    </row>
    <row r="2068" spans="1:5" x14ac:dyDescent="0.15">
      <c r="A2068" s="107">
        <f>TdC!C2070</f>
        <v>41583</v>
      </c>
      <c r="B2068" s="106">
        <f>TdC!D2070</f>
        <v>2013</v>
      </c>
      <c r="C2068" s="106">
        <f>TdC!E2070</f>
        <v>11</v>
      </c>
      <c r="D2068" s="106">
        <f>TdC!F2070</f>
        <v>5.8710000000000001E-4</v>
      </c>
      <c r="E2068" s="106" t="str">
        <f>TdC!G2070</f>
        <v>dolartoday</v>
      </c>
    </row>
    <row r="2069" spans="1:5" x14ac:dyDescent="0.15">
      <c r="A2069" s="107">
        <f>TdC!C2071</f>
        <v>41584</v>
      </c>
      <c r="B2069" s="106">
        <f>TdC!D2071</f>
        <v>2013</v>
      </c>
      <c r="C2069" s="106">
        <f>TdC!E2071</f>
        <v>11</v>
      </c>
      <c r="D2069" s="106">
        <f>TdC!F2071</f>
        <v>5.8589999999999998E-4</v>
      </c>
      <c r="E2069" s="106" t="str">
        <f>TdC!G2071</f>
        <v>dolartoday</v>
      </c>
    </row>
    <row r="2070" spans="1:5" x14ac:dyDescent="0.15">
      <c r="A2070" s="107">
        <f>TdC!C2072</f>
        <v>41585</v>
      </c>
      <c r="B2070" s="106">
        <f>TdC!D2072</f>
        <v>2013</v>
      </c>
      <c r="C2070" s="106">
        <f>TdC!E2072</f>
        <v>11</v>
      </c>
      <c r="D2070" s="106">
        <f>TdC!F2072</f>
        <v>5.9520000000000005E-4</v>
      </c>
      <c r="E2070" s="106" t="str">
        <f>TdC!G2072</f>
        <v>dolartoday</v>
      </c>
    </row>
    <row r="2071" spans="1:5" x14ac:dyDescent="0.15">
      <c r="A2071" s="107">
        <f>TdC!C2073</f>
        <v>41586</v>
      </c>
      <c r="B2071" s="106">
        <f>TdC!D2073</f>
        <v>2013</v>
      </c>
      <c r="C2071" s="106">
        <f>TdC!E2073</f>
        <v>11</v>
      </c>
      <c r="D2071" s="106">
        <f>TdC!F2073</f>
        <v>5.9610000000000002E-4</v>
      </c>
      <c r="E2071" s="106" t="str">
        <f>TdC!G2073</f>
        <v>dolartoday</v>
      </c>
    </row>
    <row r="2072" spans="1:5" x14ac:dyDescent="0.15">
      <c r="A2072" s="107">
        <f>TdC!C2074</f>
        <v>41587</v>
      </c>
      <c r="B2072" s="106">
        <f>TdC!D2074</f>
        <v>2013</v>
      </c>
      <c r="C2072" s="106">
        <f>TdC!E2074</f>
        <v>11</v>
      </c>
      <c r="D2072" s="106">
        <f>TdC!F2074</f>
        <v>6.0880000000000005E-4</v>
      </c>
      <c r="E2072" s="106" t="str">
        <f>TdC!G2074</f>
        <v>dolartoday</v>
      </c>
    </row>
    <row r="2073" spans="1:5" x14ac:dyDescent="0.15">
      <c r="A2073" s="107">
        <f>TdC!C2075</f>
        <v>41588</v>
      </c>
      <c r="B2073" s="106">
        <f>TdC!D2075</f>
        <v>2013</v>
      </c>
      <c r="C2073" s="106">
        <f>TdC!E2075</f>
        <v>11</v>
      </c>
      <c r="D2073" s="106">
        <f>TdC!F2075</f>
        <v>6.1030000000000004E-4</v>
      </c>
      <c r="E2073" s="106" t="str">
        <f>TdC!G2075</f>
        <v>dolartoday</v>
      </c>
    </row>
    <row r="2074" spans="1:5" x14ac:dyDescent="0.15">
      <c r="A2074" s="107">
        <f>TdC!C2076</f>
        <v>41589</v>
      </c>
      <c r="B2074" s="106">
        <f>TdC!D2076</f>
        <v>2013</v>
      </c>
      <c r="C2074" s="106">
        <f>TdC!E2076</f>
        <v>11</v>
      </c>
      <c r="D2074" s="106">
        <f>TdC!F2076</f>
        <v>5.9999999999999995E-4</v>
      </c>
      <c r="E2074" s="106" t="str">
        <f>TdC!G2076</f>
        <v>dolartoday</v>
      </c>
    </row>
    <row r="2075" spans="1:5" x14ac:dyDescent="0.15">
      <c r="A2075" s="107">
        <f>TdC!C2077</f>
        <v>41590</v>
      </c>
      <c r="B2075" s="106">
        <f>TdC!D2077</f>
        <v>2013</v>
      </c>
      <c r="C2075" s="106">
        <f>TdC!E2077</f>
        <v>11</v>
      </c>
      <c r="D2075" s="106">
        <f>TdC!F2077</f>
        <v>6.2159999999999993E-4</v>
      </c>
      <c r="E2075" s="106" t="str">
        <f>TdC!G2077</f>
        <v>dolartoday</v>
      </c>
    </row>
    <row r="2076" spans="1:5" x14ac:dyDescent="0.15">
      <c r="A2076" s="107">
        <f>TdC!C2078</f>
        <v>41591</v>
      </c>
      <c r="B2076" s="106">
        <f>TdC!D2078</f>
        <v>2013</v>
      </c>
      <c r="C2076" s="106">
        <f>TdC!E2078</f>
        <v>11</v>
      </c>
      <c r="D2076" s="106">
        <f>TdC!F2078</f>
        <v>6.3969999999999999E-4</v>
      </c>
      <c r="E2076" s="106" t="str">
        <f>TdC!G2078</f>
        <v>dolartoday</v>
      </c>
    </row>
    <row r="2077" spans="1:5" x14ac:dyDescent="0.15">
      <c r="A2077" s="107">
        <f>TdC!C2079</f>
        <v>41592</v>
      </c>
      <c r="B2077" s="106">
        <f>TdC!D2079</f>
        <v>2013</v>
      </c>
      <c r="C2077" s="106">
        <f>TdC!E2079</f>
        <v>11</v>
      </c>
      <c r="D2077" s="106">
        <f>TdC!F2079</f>
        <v>6.4060000000000007E-4</v>
      </c>
      <c r="E2077" s="106" t="str">
        <f>TdC!G2079</f>
        <v>dolartoday</v>
      </c>
    </row>
    <row r="2078" spans="1:5" x14ac:dyDescent="0.15">
      <c r="A2078" s="107">
        <f>TdC!C2080</f>
        <v>41593</v>
      </c>
      <c r="B2078" s="106">
        <f>TdC!D2080</f>
        <v>2013</v>
      </c>
      <c r="C2078" s="106">
        <f>TdC!E2080</f>
        <v>11</v>
      </c>
      <c r="D2078" s="106">
        <f>TdC!F2080</f>
        <v>6.0999999999999997E-4</v>
      </c>
      <c r="E2078" s="106" t="str">
        <f>TdC!G2080</f>
        <v>dolartoday</v>
      </c>
    </row>
    <row r="2079" spans="1:5" x14ac:dyDescent="0.15">
      <c r="A2079" s="107">
        <f>TdC!C2081</f>
        <v>41594</v>
      </c>
      <c r="B2079" s="106">
        <f>TdC!D2081</f>
        <v>2013</v>
      </c>
      <c r="C2079" s="106">
        <f>TdC!E2081</f>
        <v>11</v>
      </c>
      <c r="D2079" s="106">
        <f>TdC!F2081</f>
        <v>6.0999999999999997E-4</v>
      </c>
      <c r="E2079" s="106" t="str">
        <f>TdC!G2081</f>
        <v>dolartoday</v>
      </c>
    </row>
    <row r="2080" spans="1:5" x14ac:dyDescent="0.15">
      <c r="A2080" s="107">
        <f>TdC!C2082</f>
        <v>41595</v>
      </c>
      <c r="B2080" s="106">
        <f>TdC!D2082</f>
        <v>2013</v>
      </c>
      <c r="C2080" s="106">
        <f>TdC!E2082</f>
        <v>11</v>
      </c>
      <c r="D2080" s="106">
        <f>TdC!F2082</f>
        <v>6.0999999999999997E-4</v>
      </c>
      <c r="E2080" s="106" t="str">
        <f>TdC!G2082</f>
        <v>dolartoday</v>
      </c>
    </row>
    <row r="2081" spans="1:5" x14ac:dyDescent="0.15">
      <c r="A2081" s="107">
        <f>TdC!C2083</f>
        <v>41596</v>
      </c>
      <c r="B2081" s="106">
        <f>TdC!D2083</f>
        <v>2013</v>
      </c>
      <c r="C2081" s="106">
        <f>TdC!E2083</f>
        <v>11</v>
      </c>
      <c r="D2081" s="106">
        <f>TdC!F2083</f>
        <v>5.9210000000000003E-4</v>
      </c>
      <c r="E2081" s="106" t="str">
        <f>TdC!G2083</f>
        <v>dolartoday</v>
      </c>
    </row>
    <row r="2082" spans="1:5" x14ac:dyDescent="0.15">
      <c r="A2082" s="107">
        <f>TdC!C2084</f>
        <v>41597</v>
      </c>
      <c r="B2082" s="106">
        <f>TdC!D2084</f>
        <v>2013</v>
      </c>
      <c r="C2082" s="106">
        <f>TdC!E2084</f>
        <v>11</v>
      </c>
      <c r="D2082" s="106">
        <f>TdC!F2084</f>
        <v>5.4969999999999997E-4</v>
      </c>
      <c r="E2082" s="106" t="str">
        <f>TdC!G2084</f>
        <v>dolartoday</v>
      </c>
    </row>
    <row r="2083" spans="1:5" x14ac:dyDescent="0.15">
      <c r="A2083" s="107">
        <f>TdC!C2085</f>
        <v>41598</v>
      </c>
      <c r="B2083" s="106">
        <f>TdC!D2085</f>
        <v>2013</v>
      </c>
      <c r="C2083" s="106">
        <f>TdC!E2085</f>
        <v>11</v>
      </c>
      <c r="D2083" s="106">
        <f>TdC!F2085</f>
        <v>5.6770000000000008E-4</v>
      </c>
      <c r="E2083" s="106" t="str">
        <f>TdC!G2085</f>
        <v>dolartoday</v>
      </c>
    </row>
    <row r="2084" spans="1:5" x14ac:dyDescent="0.15">
      <c r="A2084" s="107">
        <f>TdC!C2086</f>
        <v>41599</v>
      </c>
      <c r="B2084" s="106">
        <f>TdC!D2086</f>
        <v>2013</v>
      </c>
      <c r="C2084" s="106">
        <f>TdC!E2086</f>
        <v>11</v>
      </c>
      <c r="D2084" s="106">
        <f>TdC!F2086</f>
        <v>6.0179999999999999E-4</v>
      </c>
      <c r="E2084" s="106" t="str">
        <f>TdC!G2086</f>
        <v>dolartoday</v>
      </c>
    </row>
    <row r="2085" spans="1:5" x14ac:dyDescent="0.15">
      <c r="A2085" s="107">
        <f>TdC!C2087</f>
        <v>41600</v>
      </c>
      <c r="B2085" s="106">
        <f>TdC!D2087</f>
        <v>2013</v>
      </c>
      <c r="C2085" s="106">
        <f>TdC!E2087</f>
        <v>11</v>
      </c>
      <c r="D2085" s="106">
        <f>TdC!F2087</f>
        <v>6.2090000000000008E-4</v>
      </c>
      <c r="E2085" s="106" t="str">
        <f>TdC!G2087</f>
        <v>dolartoday</v>
      </c>
    </row>
    <row r="2086" spans="1:5" x14ac:dyDescent="0.15">
      <c r="A2086" s="107">
        <f>TdC!C2088</f>
        <v>41601</v>
      </c>
      <c r="B2086" s="106">
        <f>TdC!D2088</f>
        <v>2013</v>
      </c>
      <c r="C2086" s="106">
        <f>TdC!E2088</f>
        <v>11</v>
      </c>
      <c r="D2086" s="106">
        <f>TdC!F2088</f>
        <v>6.2090000000000008E-4</v>
      </c>
      <c r="E2086" s="106" t="str">
        <f>TdC!G2088</f>
        <v>dolartoday</v>
      </c>
    </row>
    <row r="2087" spans="1:5" x14ac:dyDescent="0.15">
      <c r="A2087" s="107">
        <f>TdC!C2089</f>
        <v>41602</v>
      </c>
      <c r="B2087" s="106">
        <f>TdC!D2089</f>
        <v>2013</v>
      </c>
      <c r="C2087" s="106">
        <f>TdC!E2089</f>
        <v>11</v>
      </c>
      <c r="D2087" s="106">
        <f>TdC!F2089</f>
        <v>6.2090000000000008E-4</v>
      </c>
      <c r="E2087" s="106" t="str">
        <f>TdC!G2089</f>
        <v>dolartoday</v>
      </c>
    </row>
    <row r="2088" spans="1:5" x14ac:dyDescent="0.15">
      <c r="A2088" s="107">
        <f>TdC!C2090</f>
        <v>41603</v>
      </c>
      <c r="B2088" s="106">
        <f>TdC!D2090</f>
        <v>2013</v>
      </c>
      <c r="C2088" s="106">
        <f>TdC!E2090</f>
        <v>11</v>
      </c>
      <c r="D2088" s="106">
        <f>TdC!F2090</f>
        <v>6.0119999999999998E-4</v>
      </c>
      <c r="E2088" s="106" t="str">
        <f>TdC!G2090</f>
        <v>dolartoday</v>
      </c>
    </row>
    <row r="2089" spans="1:5" x14ac:dyDescent="0.15">
      <c r="A2089" s="107">
        <f>TdC!C2091</f>
        <v>41604</v>
      </c>
      <c r="B2089" s="106">
        <f>TdC!D2091</f>
        <v>2013</v>
      </c>
      <c r="C2089" s="106">
        <f>TdC!E2091</f>
        <v>11</v>
      </c>
      <c r="D2089" s="106">
        <f>TdC!F2091</f>
        <v>6.2030000000000006E-4</v>
      </c>
      <c r="E2089" s="106" t="str">
        <f>TdC!G2091</f>
        <v>dolartoday</v>
      </c>
    </row>
    <row r="2090" spans="1:5" x14ac:dyDescent="0.15">
      <c r="A2090" s="107">
        <f>TdC!C2092</f>
        <v>41605</v>
      </c>
      <c r="B2090" s="106">
        <f>TdC!D2092</f>
        <v>2013</v>
      </c>
      <c r="C2090" s="106">
        <f>TdC!E2092</f>
        <v>11</v>
      </c>
      <c r="D2090" s="106">
        <f>TdC!F2092</f>
        <v>6.2030000000000006E-4</v>
      </c>
      <c r="E2090" s="106" t="str">
        <f>TdC!G2092</f>
        <v>dolartoday</v>
      </c>
    </row>
    <row r="2091" spans="1:5" x14ac:dyDescent="0.15">
      <c r="A2091" s="107">
        <f>TdC!C2093</f>
        <v>41606</v>
      </c>
      <c r="B2091" s="106">
        <f>TdC!D2093</f>
        <v>2013</v>
      </c>
      <c r="C2091" s="106">
        <f>TdC!E2093</f>
        <v>11</v>
      </c>
      <c r="D2091" s="106">
        <f>TdC!F2093</f>
        <v>6.2030000000000006E-4</v>
      </c>
      <c r="E2091" s="106" t="str">
        <f>TdC!G2093</f>
        <v>dolartoday</v>
      </c>
    </row>
    <row r="2092" spans="1:5" x14ac:dyDescent="0.15">
      <c r="A2092" s="107">
        <f>TdC!C2094</f>
        <v>41607</v>
      </c>
      <c r="B2092" s="106">
        <f>TdC!D2094</f>
        <v>2013</v>
      </c>
      <c r="C2092" s="106">
        <f>TdC!E2094</f>
        <v>11</v>
      </c>
      <c r="D2092" s="106">
        <f>TdC!F2094</f>
        <v>6.2189999999999999E-4</v>
      </c>
      <c r="E2092" s="106" t="str">
        <f>TdC!G2094</f>
        <v>dolartoday</v>
      </c>
    </row>
    <row r="2093" spans="1:5" x14ac:dyDescent="0.15">
      <c r="A2093" s="107">
        <f>TdC!C2095</f>
        <v>41608</v>
      </c>
      <c r="B2093" s="106">
        <f>TdC!D2095</f>
        <v>2013</v>
      </c>
      <c r="C2093" s="106">
        <f>TdC!E2095</f>
        <v>11</v>
      </c>
      <c r="D2093" s="106">
        <f>TdC!F2095</f>
        <v>6.2189999999999999E-4</v>
      </c>
      <c r="E2093" s="106" t="str">
        <f>TdC!G2095</f>
        <v>dolartoday</v>
      </c>
    </row>
    <row r="2094" spans="1:5" x14ac:dyDescent="0.15">
      <c r="A2094" s="107">
        <f>TdC!C2096</f>
        <v>41609</v>
      </c>
      <c r="B2094" s="106">
        <f>TdC!D2096</f>
        <v>2013</v>
      </c>
      <c r="C2094" s="106">
        <f>TdC!E2096</f>
        <v>12</v>
      </c>
      <c r="D2094" s="106">
        <f>TdC!F2096</f>
        <v>6.2250000000000001E-4</v>
      </c>
      <c r="E2094" s="106" t="str">
        <f>TdC!G2096</f>
        <v>dolartoday</v>
      </c>
    </row>
    <row r="2095" spans="1:5" x14ac:dyDescent="0.15">
      <c r="A2095" s="107">
        <f>TdC!C2097</f>
        <v>41610</v>
      </c>
      <c r="B2095" s="106">
        <f>TdC!D2097</f>
        <v>2013</v>
      </c>
      <c r="C2095" s="106">
        <f>TdC!E2097</f>
        <v>12</v>
      </c>
      <c r="D2095" s="106">
        <f>TdC!F2097</f>
        <v>6.2250000000000001E-4</v>
      </c>
      <c r="E2095" s="106" t="str">
        <f>TdC!G2097</f>
        <v>dolartoday</v>
      </c>
    </row>
    <row r="2096" spans="1:5" x14ac:dyDescent="0.15">
      <c r="A2096" s="107">
        <f>TdC!C2098</f>
        <v>41611</v>
      </c>
      <c r="B2096" s="106">
        <f>TdC!D2098</f>
        <v>2013</v>
      </c>
      <c r="C2096" s="106">
        <f>TdC!E2098</f>
        <v>12</v>
      </c>
      <c r="D2096" s="106">
        <f>TdC!F2098</f>
        <v>6.4610000000000004E-4</v>
      </c>
      <c r="E2096" s="106" t="str">
        <f>TdC!G2098</f>
        <v>dolartoday</v>
      </c>
    </row>
    <row r="2097" spans="1:5" x14ac:dyDescent="0.15">
      <c r="A2097" s="107">
        <f>TdC!C2099</f>
        <v>41612</v>
      </c>
      <c r="B2097" s="106">
        <f>TdC!D2099</f>
        <v>2013</v>
      </c>
      <c r="C2097" s="106">
        <f>TdC!E2099</f>
        <v>12</v>
      </c>
      <c r="D2097" s="106">
        <f>TdC!F2099</f>
        <v>6.4739999999999991E-4</v>
      </c>
      <c r="E2097" s="106" t="str">
        <f>TdC!G2099</f>
        <v>dolartoday</v>
      </c>
    </row>
    <row r="2098" spans="1:5" x14ac:dyDescent="0.15">
      <c r="A2098" s="107">
        <f>TdC!C2100</f>
        <v>41613</v>
      </c>
      <c r="B2098" s="106">
        <f>TdC!D2100</f>
        <v>2013</v>
      </c>
      <c r="C2098" s="106">
        <f>TdC!E2100</f>
        <v>12</v>
      </c>
      <c r="D2098" s="106">
        <f>TdC!F2100</f>
        <v>6.4420000000000005E-4</v>
      </c>
      <c r="E2098" s="106" t="str">
        <f>TdC!G2100</f>
        <v>dolartoday</v>
      </c>
    </row>
    <row r="2099" spans="1:5" x14ac:dyDescent="0.15">
      <c r="A2099" s="107">
        <f>TdC!C2101</f>
        <v>41614</v>
      </c>
      <c r="B2099" s="106">
        <f>TdC!D2101</f>
        <v>2013</v>
      </c>
      <c r="C2099" s="106">
        <f>TdC!E2101</f>
        <v>12</v>
      </c>
      <c r="D2099" s="106">
        <f>TdC!F2101</f>
        <v>6.4189999999999994E-4</v>
      </c>
      <c r="E2099" s="106" t="str">
        <f>TdC!G2101</f>
        <v>dolartoday</v>
      </c>
    </row>
    <row r="2100" spans="1:5" x14ac:dyDescent="0.15">
      <c r="A2100" s="107">
        <f>TdC!C2102</f>
        <v>41615</v>
      </c>
      <c r="B2100" s="106">
        <f>TdC!D2102</f>
        <v>2013</v>
      </c>
      <c r="C2100" s="106">
        <f>TdC!E2102</f>
        <v>12</v>
      </c>
      <c r="D2100" s="106">
        <f>TdC!F2102</f>
        <v>6.4189999999999994E-4</v>
      </c>
      <c r="E2100" s="106" t="str">
        <f>TdC!G2102</f>
        <v>dolartoday</v>
      </c>
    </row>
    <row r="2101" spans="1:5" x14ac:dyDescent="0.15">
      <c r="A2101" s="107">
        <f>TdC!C2103</f>
        <v>41616</v>
      </c>
      <c r="B2101" s="106">
        <f>TdC!D2103</f>
        <v>2013</v>
      </c>
      <c r="C2101" s="106">
        <f>TdC!E2103</f>
        <v>12</v>
      </c>
      <c r="D2101" s="106">
        <f>TdC!F2103</f>
        <v>6.4260000000000001E-4</v>
      </c>
      <c r="E2101" s="106" t="str">
        <f>TdC!G2103</f>
        <v>dolartoday</v>
      </c>
    </row>
    <row r="2102" spans="1:5" x14ac:dyDescent="0.15">
      <c r="A2102" s="107">
        <f>TdC!C2104</f>
        <v>41617</v>
      </c>
      <c r="B2102" s="106">
        <f>TdC!D2104</f>
        <v>2013</v>
      </c>
      <c r="C2102" s="106">
        <f>TdC!E2104</f>
        <v>12</v>
      </c>
      <c r="D2102" s="106">
        <f>TdC!F2104</f>
        <v>6.4230000000000005E-4</v>
      </c>
      <c r="E2102" s="106" t="str">
        <f>TdC!G2104</f>
        <v>dolartoday</v>
      </c>
    </row>
    <row r="2103" spans="1:5" x14ac:dyDescent="0.15">
      <c r="A2103" s="107">
        <f>TdC!C2105</f>
        <v>41618</v>
      </c>
      <c r="B2103" s="106">
        <f>TdC!D2105</f>
        <v>2013</v>
      </c>
      <c r="C2103" s="106">
        <f>TdC!E2105</f>
        <v>12</v>
      </c>
      <c r="D2103" s="106">
        <f>TdC!F2105</f>
        <v>6.4260000000000001E-4</v>
      </c>
      <c r="E2103" s="106" t="str">
        <f>TdC!G2105</f>
        <v>dolartoday</v>
      </c>
    </row>
    <row r="2104" spans="1:5" x14ac:dyDescent="0.15">
      <c r="A2104" s="107">
        <f>TdC!C2106</f>
        <v>41619</v>
      </c>
      <c r="B2104" s="106">
        <f>TdC!D2106</f>
        <v>2013</v>
      </c>
      <c r="C2104" s="106">
        <f>TdC!E2106</f>
        <v>12</v>
      </c>
      <c r="D2104" s="106">
        <f>TdC!F2106</f>
        <v>6.4260000000000001E-4</v>
      </c>
      <c r="E2104" s="106" t="str">
        <f>TdC!G2106</f>
        <v>dolartoday</v>
      </c>
    </row>
    <row r="2105" spans="1:5" x14ac:dyDescent="0.15">
      <c r="A2105" s="107">
        <f>TdC!C2107</f>
        <v>41620</v>
      </c>
      <c r="B2105" s="106">
        <f>TdC!D2107</f>
        <v>2013</v>
      </c>
      <c r="C2105" s="106">
        <f>TdC!E2107</f>
        <v>12</v>
      </c>
      <c r="D2105" s="106">
        <f>TdC!F2107</f>
        <v>6.4260000000000001E-4</v>
      </c>
      <c r="E2105" s="106" t="str">
        <f>TdC!G2107</f>
        <v>dolartoday</v>
      </c>
    </row>
    <row r="2106" spans="1:5" x14ac:dyDescent="0.15">
      <c r="A2106" s="107">
        <f>TdC!C2108</f>
        <v>41621</v>
      </c>
      <c r="B2106" s="106">
        <f>TdC!D2108</f>
        <v>2013</v>
      </c>
      <c r="C2106" s="106">
        <f>TdC!E2108</f>
        <v>12</v>
      </c>
      <c r="D2106" s="106">
        <f>TdC!F2108</f>
        <v>6.4129999999999992E-4</v>
      </c>
      <c r="E2106" s="106" t="str">
        <f>TdC!G2108</f>
        <v>dolartoday</v>
      </c>
    </row>
    <row r="2107" spans="1:5" x14ac:dyDescent="0.15">
      <c r="A2107" s="107">
        <f>TdC!C2109</f>
        <v>41622</v>
      </c>
      <c r="B2107" s="106">
        <f>TdC!D2109</f>
        <v>2013</v>
      </c>
      <c r="C2107" s="106">
        <f>TdC!E2109</f>
        <v>12</v>
      </c>
      <c r="D2107" s="106">
        <f>TdC!F2109</f>
        <v>6.4129999999999992E-4</v>
      </c>
      <c r="E2107" s="106" t="str">
        <f>TdC!G2109</f>
        <v>dolartoday</v>
      </c>
    </row>
    <row r="2108" spans="1:5" x14ac:dyDescent="0.15">
      <c r="A2108" s="107">
        <f>TdC!C2110</f>
        <v>41623</v>
      </c>
      <c r="B2108" s="106">
        <f>TdC!D2110</f>
        <v>2013</v>
      </c>
      <c r="C2108" s="106">
        <f>TdC!E2110</f>
        <v>12</v>
      </c>
      <c r="D2108" s="106">
        <f>TdC!F2110</f>
        <v>6.4099999999999997E-4</v>
      </c>
      <c r="E2108" s="106" t="str">
        <f>TdC!G2110</f>
        <v>dolartoday</v>
      </c>
    </row>
    <row r="2109" spans="1:5" x14ac:dyDescent="0.15">
      <c r="A2109" s="107">
        <f>TdC!C2111</f>
        <v>41624</v>
      </c>
      <c r="B2109" s="106">
        <f>TdC!D2111</f>
        <v>2013</v>
      </c>
      <c r="C2109" s="106">
        <f>TdC!E2111</f>
        <v>12</v>
      </c>
      <c r="D2109" s="106">
        <f>TdC!F2111</f>
        <v>6.4260000000000001E-4</v>
      </c>
      <c r="E2109" s="106" t="str">
        <f>TdC!G2111</f>
        <v>dolartoday</v>
      </c>
    </row>
    <row r="2110" spans="1:5" x14ac:dyDescent="0.15">
      <c r="A2110" s="107">
        <f>TdC!C2112</f>
        <v>41625</v>
      </c>
      <c r="B2110" s="106">
        <f>TdC!D2112</f>
        <v>2013</v>
      </c>
      <c r="C2110" s="106">
        <f>TdC!E2112</f>
        <v>12</v>
      </c>
      <c r="D2110" s="106">
        <f>TdC!F2112</f>
        <v>6.4519999999999996E-4</v>
      </c>
      <c r="E2110" s="106" t="str">
        <f>TdC!G2112</f>
        <v>dolartoday</v>
      </c>
    </row>
    <row r="2111" spans="1:5" x14ac:dyDescent="0.15">
      <c r="A2111" s="107">
        <f>TdC!C2113</f>
        <v>41626</v>
      </c>
      <c r="B2111" s="106">
        <f>TdC!D2113</f>
        <v>2013</v>
      </c>
      <c r="C2111" s="106">
        <f>TdC!E2113</f>
        <v>12</v>
      </c>
      <c r="D2111" s="106">
        <f>TdC!F2113</f>
        <v>6.4550000000000002E-4</v>
      </c>
      <c r="E2111" s="106" t="str">
        <f>TdC!G2113</f>
        <v>dolartoday</v>
      </c>
    </row>
    <row r="2112" spans="1:5" x14ac:dyDescent="0.15">
      <c r="A2112" s="107">
        <f>TdC!C2114</f>
        <v>41628</v>
      </c>
      <c r="B2112" s="106">
        <f>TdC!D2114</f>
        <v>2013</v>
      </c>
      <c r="C2112" s="106">
        <f>TdC!E2114</f>
        <v>12</v>
      </c>
      <c r="D2112" s="106">
        <f>TdC!F2114</f>
        <v>6.4230000000000005E-4</v>
      </c>
      <c r="E2112" s="106" t="str">
        <f>TdC!G2114</f>
        <v>dolartoday</v>
      </c>
    </row>
    <row r="2113" spans="1:5" x14ac:dyDescent="0.15">
      <c r="A2113" s="107">
        <f>TdC!C2115</f>
        <v>41629</v>
      </c>
      <c r="B2113" s="106">
        <f>TdC!D2115</f>
        <v>2013</v>
      </c>
      <c r="C2113" s="106">
        <f>TdC!E2115</f>
        <v>12</v>
      </c>
      <c r="D2113" s="106">
        <f>TdC!F2115</f>
        <v>6.4230000000000005E-4</v>
      </c>
      <c r="E2113" s="106" t="str">
        <f>TdC!G2115</f>
        <v>dolartoday</v>
      </c>
    </row>
    <row r="2114" spans="1:5" x14ac:dyDescent="0.15">
      <c r="A2114" s="107">
        <f>TdC!C2116</f>
        <v>41630</v>
      </c>
      <c r="B2114" s="106">
        <f>TdC!D2116</f>
        <v>2013</v>
      </c>
      <c r="C2114" s="106">
        <f>TdC!E2116</f>
        <v>12</v>
      </c>
      <c r="D2114" s="106">
        <f>TdC!F2116</f>
        <v>6.4260000000000001E-4</v>
      </c>
      <c r="E2114" s="106" t="str">
        <f>TdC!G2116</f>
        <v>dolartoday</v>
      </c>
    </row>
    <row r="2115" spans="1:5" x14ac:dyDescent="0.15">
      <c r="A2115" s="107">
        <f>TdC!C2117</f>
        <v>41631</v>
      </c>
      <c r="B2115" s="106">
        <f>TdC!D2117</f>
        <v>2013</v>
      </c>
      <c r="C2115" s="106">
        <f>TdC!E2117</f>
        <v>12</v>
      </c>
      <c r="D2115" s="106">
        <f>TdC!F2117</f>
        <v>6.3939999999999993E-4</v>
      </c>
      <c r="E2115" s="106" t="str">
        <f>TdC!G2117</f>
        <v>dolartoday</v>
      </c>
    </row>
    <row r="2116" spans="1:5" x14ac:dyDescent="0.15">
      <c r="A2116" s="107">
        <f>TdC!C2118</f>
        <v>41632</v>
      </c>
      <c r="B2116" s="106">
        <f>TdC!D2118</f>
        <v>2013</v>
      </c>
      <c r="C2116" s="106">
        <f>TdC!E2118</f>
        <v>12</v>
      </c>
      <c r="D2116" s="106">
        <f>TdC!F2118</f>
        <v>6.3900000000000003E-4</v>
      </c>
      <c r="E2116" s="106" t="str">
        <f>TdC!G2118</f>
        <v>dolartoday</v>
      </c>
    </row>
    <row r="2117" spans="1:5" x14ac:dyDescent="0.15">
      <c r="A2117" s="107">
        <f>TdC!C2119</f>
        <v>41633</v>
      </c>
      <c r="B2117" s="106">
        <f>TdC!D2119</f>
        <v>2013</v>
      </c>
      <c r="C2117" s="106">
        <f>TdC!E2119</f>
        <v>12</v>
      </c>
      <c r="D2117" s="106">
        <f>TdC!F2119</f>
        <v>6.3969999999999999E-4</v>
      </c>
      <c r="E2117" s="106" t="str">
        <f>TdC!G2119</f>
        <v>dolartoday</v>
      </c>
    </row>
    <row r="2118" spans="1:5" x14ac:dyDescent="0.15">
      <c r="A2118" s="107">
        <f>TdC!C2120</f>
        <v>41634</v>
      </c>
      <c r="B2118" s="106">
        <f>TdC!D2120</f>
        <v>2013</v>
      </c>
      <c r="C2118" s="106">
        <f>TdC!E2120</f>
        <v>12</v>
      </c>
      <c r="D2118" s="106">
        <f>TdC!F2120</f>
        <v>6.3840000000000001E-4</v>
      </c>
      <c r="E2118" s="106" t="str">
        <f>TdC!G2120</f>
        <v>dolartoday</v>
      </c>
    </row>
    <row r="2119" spans="1:5" x14ac:dyDescent="0.15">
      <c r="A2119" s="107">
        <f>TdC!C2121</f>
        <v>41635</v>
      </c>
      <c r="B2119" s="106">
        <f>TdC!D2121</f>
        <v>2013</v>
      </c>
      <c r="C2119" s="106">
        <f>TdC!E2121</f>
        <v>12</v>
      </c>
      <c r="D2119" s="106">
        <f>TdC!F2121</f>
        <v>6.4000000000000005E-4</v>
      </c>
      <c r="E2119" s="106" t="str">
        <f>TdC!G2121</f>
        <v>dolartoday</v>
      </c>
    </row>
    <row r="2120" spans="1:5" x14ac:dyDescent="0.15">
      <c r="A2120" s="107">
        <f>TdC!C2122</f>
        <v>41636</v>
      </c>
      <c r="B2120" s="106">
        <f>TdC!D2122</f>
        <v>2013</v>
      </c>
      <c r="C2120" s="106">
        <f>TdC!E2122</f>
        <v>12</v>
      </c>
      <c r="D2120" s="106">
        <f>TdC!F2122</f>
        <v>6.4000000000000005E-4</v>
      </c>
      <c r="E2120" s="106" t="str">
        <f>TdC!G2122</f>
        <v>dolartoday</v>
      </c>
    </row>
    <row r="2121" spans="1:5" x14ac:dyDescent="0.15">
      <c r="A2121" s="107">
        <f>TdC!C2123</f>
        <v>41637</v>
      </c>
      <c r="B2121" s="106">
        <f>TdC!D2123</f>
        <v>2013</v>
      </c>
      <c r="C2121" s="106">
        <f>TdC!E2123</f>
        <v>12</v>
      </c>
      <c r="D2121" s="106">
        <f>TdC!F2123</f>
        <v>6.4129999999999992E-4</v>
      </c>
      <c r="E2121" s="106" t="str">
        <f>TdC!G2123</f>
        <v>dolartoday</v>
      </c>
    </row>
    <row r="2122" spans="1:5" x14ac:dyDescent="0.15">
      <c r="A2122" s="107">
        <f>TdC!C2124</f>
        <v>41638</v>
      </c>
      <c r="B2122" s="106">
        <f>TdC!D2124</f>
        <v>2013</v>
      </c>
      <c r="C2122" s="106">
        <f>TdC!E2124</f>
        <v>12</v>
      </c>
      <c r="D2122" s="106">
        <f>TdC!F2124</f>
        <v>6.4129999999999992E-4</v>
      </c>
      <c r="E2122" s="106" t="str">
        <f>TdC!G2124</f>
        <v>dolartoday</v>
      </c>
    </row>
    <row r="2123" spans="1:5" x14ac:dyDescent="0.15">
      <c r="A2123" s="107">
        <f>TdC!C2125</f>
        <v>41639</v>
      </c>
      <c r="B2123" s="106">
        <f>TdC!D2125</f>
        <v>2013</v>
      </c>
      <c r="C2123" s="106">
        <f>TdC!E2125</f>
        <v>12</v>
      </c>
      <c r="D2123" s="106">
        <f>TdC!F2125</f>
        <v>6.4099999999999997E-4</v>
      </c>
      <c r="E2123" s="106" t="str">
        <f>TdC!G2125</f>
        <v>dolartoday</v>
      </c>
    </row>
    <row r="2124" spans="1:5" x14ac:dyDescent="0.15">
      <c r="A2124" s="107">
        <f>TdC!C2126</f>
        <v>41640</v>
      </c>
      <c r="B2124" s="106">
        <f>TdC!D2126</f>
        <v>2014</v>
      </c>
      <c r="C2124" s="106">
        <f>TdC!E2126</f>
        <v>1</v>
      </c>
      <c r="D2124" s="106">
        <f>TdC!F2126</f>
        <v>6.4129999999999992E-4</v>
      </c>
      <c r="E2124" s="106" t="str">
        <f>TdC!G2126</f>
        <v>dolartoday</v>
      </c>
    </row>
    <row r="2125" spans="1:5" x14ac:dyDescent="0.15">
      <c r="A2125" s="107">
        <f>TdC!C2127</f>
        <v>41641</v>
      </c>
      <c r="B2125" s="106">
        <f>TdC!D2127</f>
        <v>2014</v>
      </c>
      <c r="C2125" s="106">
        <f>TdC!E2127</f>
        <v>1</v>
      </c>
      <c r="D2125" s="106">
        <f>TdC!F2127</f>
        <v>6.4519999999999996E-4</v>
      </c>
      <c r="E2125" s="106" t="str">
        <f>TdC!G2127</f>
        <v>dolartoday</v>
      </c>
    </row>
    <row r="2126" spans="1:5" x14ac:dyDescent="0.15">
      <c r="A2126" s="107">
        <f>TdC!C2128</f>
        <v>41642</v>
      </c>
      <c r="B2126" s="106">
        <f>TdC!D2128</f>
        <v>2014</v>
      </c>
      <c r="C2126" s="106">
        <f>TdC!E2128</f>
        <v>1</v>
      </c>
      <c r="D2126" s="106">
        <f>TdC!F2128</f>
        <v>6.4420000000000005E-4</v>
      </c>
      <c r="E2126" s="106" t="str">
        <f>TdC!G2128</f>
        <v>dolartoday</v>
      </c>
    </row>
    <row r="2127" spans="1:5" x14ac:dyDescent="0.15">
      <c r="A2127" s="107">
        <f>TdC!C2129</f>
        <v>41643</v>
      </c>
      <c r="B2127" s="106">
        <f>TdC!D2129</f>
        <v>2014</v>
      </c>
      <c r="C2127" s="106">
        <f>TdC!E2129</f>
        <v>1</v>
      </c>
      <c r="D2127" s="106">
        <f>TdC!F2129</f>
        <v>6.4420000000000005E-4</v>
      </c>
      <c r="E2127" s="106" t="str">
        <f>TdC!G2129</f>
        <v>dolartoday</v>
      </c>
    </row>
    <row r="2128" spans="1:5" x14ac:dyDescent="0.15">
      <c r="A2128" s="107">
        <f>TdC!C2130</f>
        <v>41644</v>
      </c>
      <c r="B2128" s="106">
        <f>TdC!D2130</f>
        <v>2014</v>
      </c>
      <c r="C2128" s="106">
        <f>TdC!E2130</f>
        <v>1</v>
      </c>
      <c r="D2128" s="106">
        <f>TdC!F2130</f>
        <v>6.4420000000000005E-4</v>
      </c>
      <c r="E2128" s="106" t="str">
        <f>TdC!G2130</f>
        <v>dolartoday</v>
      </c>
    </row>
    <row r="2129" spans="1:5" x14ac:dyDescent="0.15">
      <c r="A2129" s="107">
        <f>TdC!C2131</f>
        <v>41645</v>
      </c>
      <c r="B2129" s="106">
        <f>TdC!D2131</f>
        <v>2014</v>
      </c>
      <c r="C2129" s="106">
        <f>TdC!E2131</f>
        <v>1</v>
      </c>
      <c r="D2129" s="106">
        <f>TdC!F2131</f>
        <v>6.4389999999999998E-4</v>
      </c>
      <c r="E2129" s="106" t="str">
        <f>TdC!G2131</f>
        <v>dolartoday</v>
      </c>
    </row>
    <row r="2130" spans="1:5" x14ac:dyDescent="0.15">
      <c r="A2130" s="107">
        <f>TdC!C2132</f>
        <v>41646</v>
      </c>
      <c r="B2130" s="106">
        <f>TdC!D2132</f>
        <v>2014</v>
      </c>
      <c r="C2130" s="106">
        <f>TdC!E2132</f>
        <v>1</v>
      </c>
      <c r="D2130" s="106">
        <f>TdC!F2132</f>
        <v>6.4099999999999997E-4</v>
      </c>
      <c r="E2130" s="106" t="str">
        <f>TdC!G2132</f>
        <v>dolartoday</v>
      </c>
    </row>
    <row r="2131" spans="1:5" x14ac:dyDescent="0.15">
      <c r="A2131" s="107">
        <f>TdC!C2133</f>
        <v>41647</v>
      </c>
      <c r="B2131" s="106">
        <f>TdC!D2133</f>
        <v>2014</v>
      </c>
      <c r="C2131" s="106">
        <f>TdC!E2133</f>
        <v>1</v>
      </c>
      <c r="D2131" s="106">
        <f>TdC!F2133</f>
        <v>6.4230000000000005E-4</v>
      </c>
      <c r="E2131" s="106" t="str">
        <f>TdC!G2133</f>
        <v>dolartoday</v>
      </c>
    </row>
    <row r="2132" spans="1:5" x14ac:dyDescent="0.15">
      <c r="A2132" s="107">
        <f>TdC!C2134</f>
        <v>41648</v>
      </c>
      <c r="B2132" s="106">
        <f>TdC!D2134</f>
        <v>2014</v>
      </c>
      <c r="C2132" s="106">
        <f>TdC!E2134</f>
        <v>1</v>
      </c>
      <c r="D2132" s="106">
        <f>TdC!F2134</f>
        <v>6.6400000000000009E-4</v>
      </c>
      <c r="E2132" s="106" t="str">
        <f>TdC!G2134</f>
        <v>dolartoday</v>
      </c>
    </row>
    <row r="2133" spans="1:5" x14ac:dyDescent="0.15">
      <c r="A2133" s="107">
        <f>TdC!C2135</f>
        <v>41649</v>
      </c>
      <c r="B2133" s="106">
        <f>TdC!D2135</f>
        <v>2014</v>
      </c>
      <c r="C2133" s="106">
        <f>TdC!E2135</f>
        <v>1</v>
      </c>
      <c r="D2133" s="106">
        <f>TdC!F2135</f>
        <v>6.6099999999999991E-4</v>
      </c>
      <c r="E2133" s="106" t="str">
        <f>TdC!G2135</f>
        <v>dolartoday</v>
      </c>
    </row>
    <row r="2134" spans="1:5" x14ac:dyDescent="0.15">
      <c r="A2134" s="107">
        <f>TdC!C2136</f>
        <v>41650</v>
      </c>
      <c r="B2134" s="106">
        <f>TdC!D2136</f>
        <v>2014</v>
      </c>
      <c r="C2134" s="106">
        <f>TdC!E2136</f>
        <v>1</v>
      </c>
      <c r="D2134" s="106">
        <f>TdC!F2136</f>
        <v>6.6099999999999991E-4</v>
      </c>
      <c r="E2134" s="106" t="str">
        <f>TdC!G2136</f>
        <v>dolartoday</v>
      </c>
    </row>
    <row r="2135" spans="1:5" x14ac:dyDescent="0.15">
      <c r="A2135" s="107">
        <f>TdC!C2137</f>
        <v>41651</v>
      </c>
      <c r="B2135" s="106">
        <f>TdC!D2137</f>
        <v>2014</v>
      </c>
      <c r="C2135" s="106">
        <f>TdC!E2137</f>
        <v>1</v>
      </c>
      <c r="D2135" s="106">
        <f>TdC!F2137</f>
        <v>6.6099999999999991E-4</v>
      </c>
      <c r="E2135" s="106" t="str">
        <f>TdC!G2137</f>
        <v>dolartoday</v>
      </c>
    </row>
    <row r="2136" spans="1:5" x14ac:dyDescent="0.15">
      <c r="A2136" s="107">
        <f>TdC!C2138</f>
        <v>41652</v>
      </c>
      <c r="B2136" s="106">
        <f>TdC!D2138</f>
        <v>2014</v>
      </c>
      <c r="C2136" s="106">
        <f>TdC!E2138</f>
        <v>1</v>
      </c>
      <c r="D2136" s="106">
        <f>TdC!F2138</f>
        <v>6.845E-4</v>
      </c>
      <c r="E2136" s="106" t="str">
        <f>TdC!G2138</f>
        <v>dolartoday</v>
      </c>
    </row>
    <row r="2137" spans="1:5" x14ac:dyDescent="0.15">
      <c r="A2137" s="107">
        <f>TdC!C2139</f>
        <v>41653</v>
      </c>
      <c r="B2137" s="106">
        <f>TdC!D2139</f>
        <v>2014</v>
      </c>
      <c r="C2137" s="106">
        <f>TdC!E2139</f>
        <v>1</v>
      </c>
      <c r="D2137" s="106">
        <f>TdC!F2139</f>
        <v>6.8760000000000002E-4</v>
      </c>
      <c r="E2137" s="106" t="str">
        <f>TdC!G2139</f>
        <v>dolartoday</v>
      </c>
    </row>
    <row r="2138" spans="1:5" x14ac:dyDescent="0.15">
      <c r="A2138" s="107">
        <f>TdC!C2140</f>
        <v>41654</v>
      </c>
      <c r="B2138" s="106">
        <f>TdC!D2140</f>
        <v>2014</v>
      </c>
      <c r="C2138" s="106">
        <f>TdC!E2140</f>
        <v>1</v>
      </c>
      <c r="D2138" s="106">
        <f>TdC!F2140</f>
        <v>7.4109999999999996E-4</v>
      </c>
      <c r="E2138" s="106" t="str">
        <f>TdC!G2140</f>
        <v>dolartoday</v>
      </c>
    </row>
    <row r="2139" spans="1:5" x14ac:dyDescent="0.15">
      <c r="A2139" s="107">
        <f>TdC!C2141</f>
        <v>41655</v>
      </c>
      <c r="B2139" s="106">
        <f>TdC!D2141</f>
        <v>2014</v>
      </c>
      <c r="C2139" s="106">
        <f>TdC!E2141</f>
        <v>1</v>
      </c>
      <c r="D2139" s="106">
        <f>TdC!F2141</f>
        <v>7.4409999999999993E-4</v>
      </c>
      <c r="E2139" s="106" t="str">
        <f>TdC!G2141</f>
        <v>dolartoday</v>
      </c>
    </row>
    <row r="2140" spans="1:5" x14ac:dyDescent="0.15">
      <c r="A2140" s="107">
        <f>TdC!C2142</f>
        <v>41656</v>
      </c>
      <c r="B2140" s="106">
        <f>TdC!D2142</f>
        <v>2014</v>
      </c>
      <c r="C2140" s="106">
        <f>TdC!E2142</f>
        <v>1</v>
      </c>
      <c r="D2140" s="106">
        <f>TdC!F2142</f>
        <v>7.4930000000000005E-4</v>
      </c>
      <c r="E2140" s="106" t="str">
        <f>TdC!G2142</f>
        <v>dolartoday</v>
      </c>
    </row>
    <row r="2141" spans="1:5" x14ac:dyDescent="0.15">
      <c r="A2141" s="107">
        <f>TdC!C2143</f>
        <v>41657</v>
      </c>
      <c r="B2141" s="106">
        <f>TdC!D2143</f>
        <v>2014</v>
      </c>
      <c r="C2141" s="106">
        <f>TdC!E2143</f>
        <v>1</v>
      </c>
      <c r="D2141" s="106">
        <f>TdC!F2143</f>
        <v>7.2250000000000005E-4</v>
      </c>
      <c r="E2141" s="106" t="str">
        <f>TdC!G2143</f>
        <v>dolartoday</v>
      </c>
    </row>
    <row r="2142" spans="1:5" x14ac:dyDescent="0.15">
      <c r="A2142" s="107">
        <f>TdC!C2144</f>
        <v>41658</v>
      </c>
      <c r="B2142" s="106">
        <f>TdC!D2144</f>
        <v>2014</v>
      </c>
      <c r="C2142" s="106">
        <f>TdC!E2144</f>
        <v>1</v>
      </c>
      <c r="D2142" s="106">
        <f>TdC!F2144</f>
        <v>7.2250000000000005E-4</v>
      </c>
      <c r="E2142" s="106" t="str">
        <f>TdC!G2144</f>
        <v>dolartoday</v>
      </c>
    </row>
    <row r="2143" spans="1:5" x14ac:dyDescent="0.15">
      <c r="A2143" s="107">
        <f>TdC!C2145</f>
        <v>41659</v>
      </c>
      <c r="B2143" s="106">
        <f>TdC!D2145</f>
        <v>2014</v>
      </c>
      <c r="C2143" s="106">
        <f>TdC!E2145</f>
        <v>1</v>
      </c>
      <c r="D2143" s="106">
        <f>TdC!F2145</f>
        <v>7.2290000000000006E-4</v>
      </c>
      <c r="E2143" s="106" t="str">
        <f>TdC!G2145</f>
        <v>dolartoday</v>
      </c>
    </row>
    <row r="2144" spans="1:5" x14ac:dyDescent="0.15">
      <c r="A2144" s="107">
        <f>TdC!C2146</f>
        <v>41660</v>
      </c>
      <c r="B2144" s="106">
        <f>TdC!D2146</f>
        <v>2014</v>
      </c>
      <c r="C2144" s="106">
        <f>TdC!E2146</f>
        <v>1</v>
      </c>
      <c r="D2144" s="106">
        <f>TdC!F2146</f>
        <v>7.3069999999999993E-4</v>
      </c>
      <c r="E2144" s="106" t="str">
        <f>TdC!G2146</f>
        <v>dolartoday</v>
      </c>
    </row>
    <row r="2145" spans="1:5" x14ac:dyDescent="0.15">
      <c r="A2145" s="107">
        <f>TdC!C2147</f>
        <v>41661</v>
      </c>
      <c r="B2145" s="106">
        <f>TdC!D2147</f>
        <v>2014</v>
      </c>
      <c r="C2145" s="106">
        <f>TdC!E2147</f>
        <v>1</v>
      </c>
      <c r="D2145" s="106">
        <f>TdC!F2147</f>
        <v>7.873E-4</v>
      </c>
      <c r="E2145" s="106" t="str">
        <f>TdC!G2147</f>
        <v>dolartoday</v>
      </c>
    </row>
    <row r="2146" spans="1:5" x14ac:dyDescent="0.15">
      <c r="A2146" s="107">
        <f>TdC!C2148</f>
        <v>41662</v>
      </c>
      <c r="B2146" s="106">
        <f>TdC!D2148</f>
        <v>2014</v>
      </c>
      <c r="C2146" s="106">
        <f>TdC!E2148</f>
        <v>1</v>
      </c>
      <c r="D2146" s="106">
        <f>TdC!F2148</f>
        <v>7.6480000000000005E-4</v>
      </c>
      <c r="E2146" s="106" t="str">
        <f>TdC!G2148</f>
        <v>dolartoday</v>
      </c>
    </row>
    <row r="2147" spans="1:5" x14ac:dyDescent="0.15">
      <c r="A2147" s="107">
        <f>TdC!C2149</f>
        <v>41663</v>
      </c>
      <c r="B2147" s="106">
        <f>TdC!D2149</f>
        <v>2014</v>
      </c>
      <c r="C2147" s="106">
        <f>TdC!E2149</f>
        <v>1</v>
      </c>
      <c r="D2147" s="106">
        <f>TdC!F2149</f>
        <v>7.6189999999999993E-4</v>
      </c>
      <c r="E2147" s="106" t="str">
        <f>TdC!G2149</f>
        <v>dolartoday</v>
      </c>
    </row>
    <row r="2148" spans="1:5" x14ac:dyDescent="0.15">
      <c r="A2148" s="107">
        <f>TdC!C2150</f>
        <v>41664</v>
      </c>
      <c r="B2148" s="106">
        <f>TdC!D2150</f>
        <v>2014</v>
      </c>
      <c r="C2148" s="106">
        <f>TdC!E2150</f>
        <v>1</v>
      </c>
      <c r="D2148" s="106">
        <f>TdC!F2150</f>
        <v>7.6189999999999993E-4</v>
      </c>
      <c r="E2148" s="106" t="str">
        <f>TdC!G2150</f>
        <v>dolartoday</v>
      </c>
    </row>
    <row r="2149" spans="1:5" x14ac:dyDescent="0.15">
      <c r="A2149" s="107">
        <f>TdC!C2151</f>
        <v>41665</v>
      </c>
      <c r="B2149" s="106">
        <f>TdC!D2151</f>
        <v>2014</v>
      </c>
      <c r="C2149" s="106">
        <f>TdC!E2151</f>
        <v>1</v>
      </c>
      <c r="D2149" s="106">
        <f>TdC!F2151</f>
        <v>7.6219999999999999E-4</v>
      </c>
      <c r="E2149" s="106" t="str">
        <f>TdC!G2151</f>
        <v>dolartoday</v>
      </c>
    </row>
    <row r="2150" spans="1:5" x14ac:dyDescent="0.15">
      <c r="A2150" s="107">
        <f>TdC!C2152</f>
        <v>41666</v>
      </c>
      <c r="B2150" s="106">
        <f>TdC!D2152</f>
        <v>2014</v>
      </c>
      <c r="C2150" s="106">
        <f>TdC!E2152</f>
        <v>1</v>
      </c>
      <c r="D2150" s="106">
        <f>TdC!F2152</f>
        <v>7.6590000000000002E-4</v>
      </c>
      <c r="E2150" s="106" t="str">
        <f>TdC!G2152</f>
        <v>dolartoday</v>
      </c>
    </row>
    <row r="2151" spans="1:5" x14ac:dyDescent="0.15">
      <c r="A2151" s="107">
        <f>TdC!C2153</f>
        <v>41667</v>
      </c>
      <c r="B2151" s="106">
        <f>TdC!D2153</f>
        <v>2014</v>
      </c>
      <c r="C2151" s="106">
        <f>TdC!E2153</f>
        <v>1</v>
      </c>
      <c r="D2151" s="106">
        <f>TdC!F2153</f>
        <v>7.9310000000000003E-4</v>
      </c>
      <c r="E2151" s="106" t="str">
        <f>TdC!G2153</f>
        <v>dolartoday</v>
      </c>
    </row>
    <row r="2152" spans="1:5" x14ac:dyDescent="0.15">
      <c r="A2152" s="107">
        <f>TdC!C2154</f>
        <v>41668</v>
      </c>
      <c r="B2152" s="106">
        <f>TdC!D2154</f>
        <v>2014</v>
      </c>
      <c r="C2152" s="106">
        <f>TdC!E2154</f>
        <v>1</v>
      </c>
      <c r="D2152" s="106">
        <f>TdC!F2154</f>
        <v>7.9540000000000003E-4</v>
      </c>
      <c r="E2152" s="106" t="str">
        <f>TdC!G2154</f>
        <v>dolartoday</v>
      </c>
    </row>
    <row r="2153" spans="1:5" x14ac:dyDescent="0.15">
      <c r="A2153" s="107">
        <f>TdC!C2155</f>
        <v>41669</v>
      </c>
      <c r="B2153" s="106">
        <f>TdC!D2155</f>
        <v>2014</v>
      </c>
      <c r="C2153" s="106">
        <f>TdC!E2155</f>
        <v>1</v>
      </c>
      <c r="D2153" s="106">
        <f>TdC!F2155</f>
        <v>7.9690000000000002E-4</v>
      </c>
      <c r="E2153" s="106" t="str">
        <f>TdC!G2155</f>
        <v>dolartoday</v>
      </c>
    </row>
    <row r="2154" spans="1:5" x14ac:dyDescent="0.15">
      <c r="A2154" s="107">
        <f>TdC!C2156</f>
        <v>41670</v>
      </c>
      <c r="B2154" s="106">
        <f>TdC!D2156</f>
        <v>2014</v>
      </c>
      <c r="C2154" s="106">
        <f>TdC!E2156</f>
        <v>1</v>
      </c>
      <c r="D2154" s="106">
        <f>TdC!F2156</f>
        <v>7.987999999999999E-4</v>
      </c>
      <c r="E2154" s="106" t="str">
        <f>TdC!G2156</f>
        <v>dolartoday</v>
      </c>
    </row>
    <row r="2155" spans="1:5" x14ac:dyDescent="0.15">
      <c r="A2155" s="107">
        <f>TdC!C2157</f>
        <v>41671</v>
      </c>
      <c r="B2155" s="106">
        <f>TdC!D2157</f>
        <v>2014</v>
      </c>
      <c r="C2155" s="106">
        <f>TdC!E2157</f>
        <v>2</v>
      </c>
      <c r="D2155" s="106">
        <f>TdC!F2157</f>
        <v>7.987999999999999E-4</v>
      </c>
      <c r="E2155" s="106" t="str">
        <f>TdC!G2157</f>
        <v>dolartoday</v>
      </c>
    </row>
    <row r="2156" spans="1:5" x14ac:dyDescent="0.15">
      <c r="A2156" s="107">
        <f>TdC!C2158</f>
        <v>41672</v>
      </c>
      <c r="B2156" s="106">
        <f>TdC!D2158</f>
        <v>2014</v>
      </c>
      <c r="C2156" s="106">
        <f>TdC!E2158</f>
        <v>2</v>
      </c>
      <c r="D2156" s="106">
        <f>TdC!F2158</f>
        <v>8.0000000000000004E-4</v>
      </c>
      <c r="E2156" s="106" t="str">
        <f>TdC!G2158</f>
        <v>dolartoday</v>
      </c>
    </row>
    <row r="2157" spans="1:5" x14ac:dyDescent="0.15">
      <c r="A2157" s="107">
        <f>TdC!C2159</f>
        <v>41673</v>
      </c>
      <c r="B2157" s="106">
        <f>TdC!D2159</f>
        <v>2014</v>
      </c>
      <c r="C2157" s="106">
        <f>TdC!E2159</f>
        <v>2</v>
      </c>
      <c r="D2157" s="106">
        <f>TdC!F2159</f>
        <v>8.1269999999999997E-4</v>
      </c>
      <c r="E2157" s="106" t="str">
        <f>TdC!G2159</f>
        <v>dolartoday</v>
      </c>
    </row>
    <row r="2158" spans="1:5" x14ac:dyDescent="0.15">
      <c r="A2158" s="107">
        <f>TdC!C2160</f>
        <v>41674</v>
      </c>
      <c r="B2158" s="106">
        <f>TdC!D2160</f>
        <v>2014</v>
      </c>
      <c r="C2158" s="106">
        <f>TdC!E2160</f>
        <v>2</v>
      </c>
      <c r="D2158" s="106">
        <f>TdC!F2160</f>
        <v>8.0689999999999994E-4</v>
      </c>
      <c r="E2158" s="106" t="str">
        <f>TdC!G2160</f>
        <v>dolartoday</v>
      </c>
    </row>
    <row r="2159" spans="1:5" x14ac:dyDescent="0.15">
      <c r="A2159" s="107">
        <f>TdC!C2161</f>
        <v>41675</v>
      </c>
      <c r="B2159" s="106">
        <f>TdC!D2161</f>
        <v>2014</v>
      </c>
      <c r="C2159" s="106">
        <f>TdC!E2161</f>
        <v>2</v>
      </c>
      <c r="D2159" s="106">
        <f>TdC!F2161</f>
        <v>8.1189999999999995E-4</v>
      </c>
      <c r="E2159" s="106" t="str">
        <f>TdC!G2161</f>
        <v>dolartoday</v>
      </c>
    </row>
    <row r="2160" spans="1:5" x14ac:dyDescent="0.15">
      <c r="A2160" s="107">
        <f>TdC!C2162</f>
        <v>41676</v>
      </c>
      <c r="B2160" s="106">
        <f>TdC!D2162</f>
        <v>2014</v>
      </c>
      <c r="C2160" s="106">
        <f>TdC!E2162</f>
        <v>2</v>
      </c>
      <c r="D2160" s="106">
        <f>TdC!F2162</f>
        <v>8.1079999999999998E-4</v>
      </c>
      <c r="E2160" s="106" t="str">
        <f>TdC!G2162</f>
        <v>dolartoday</v>
      </c>
    </row>
    <row r="2161" spans="1:5" x14ac:dyDescent="0.15">
      <c r="A2161" s="107">
        <f>TdC!C2163</f>
        <v>41677</v>
      </c>
      <c r="B2161" s="106">
        <f>TdC!D2163</f>
        <v>2014</v>
      </c>
      <c r="C2161" s="106">
        <f>TdC!E2163</f>
        <v>2</v>
      </c>
      <c r="D2161" s="106">
        <f>TdC!F2163</f>
        <v>8.1150000000000005E-4</v>
      </c>
      <c r="E2161" s="106" t="str">
        <f>TdC!G2163</f>
        <v>dolartoday</v>
      </c>
    </row>
    <row r="2162" spans="1:5" x14ac:dyDescent="0.15">
      <c r="A2162" s="107">
        <f>TdC!C2164</f>
        <v>41678</v>
      </c>
      <c r="B2162" s="106">
        <f>TdC!D2164</f>
        <v>2014</v>
      </c>
      <c r="C2162" s="106">
        <f>TdC!E2164</f>
        <v>2</v>
      </c>
      <c r="D2162" s="106">
        <f>TdC!F2164</f>
        <v>8.1150000000000005E-4</v>
      </c>
      <c r="E2162" s="106" t="str">
        <f>TdC!G2164</f>
        <v>dolartoday</v>
      </c>
    </row>
    <row r="2163" spans="1:5" x14ac:dyDescent="0.15">
      <c r="A2163" s="107">
        <f>TdC!C2165</f>
        <v>41679</v>
      </c>
      <c r="B2163" s="106">
        <f>TdC!D2165</f>
        <v>2014</v>
      </c>
      <c r="C2163" s="106">
        <f>TdC!E2165</f>
        <v>2</v>
      </c>
      <c r="D2163" s="106">
        <f>TdC!F2165</f>
        <v>8.1150000000000005E-4</v>
      </c>
      <c r="E2163" s="106" t="str">
        <f>TdC!G2165</f>
        <v>dolartoday</v>
      </c>
    </row>
    <row r="2164" spans="1:5" x14ac:dyDescent="0.15">
      <c r="A2164" s="107">
        <f>TdC!C2166</f>
        <v>41680</v>
      </c>
      <c r="B2164" s="106">
        <f>TdC!D2166</f>
        <v>2014</v>
      </c>
      <c r="C2164" s="106">
        <f>TdC!E2166</f>
        <v>2</v>
      </c>
      <c r="D2164" s="106">
        <f>TdC!F2166</f>
        <v>8.1230000000000007E-4</v>
      </c>
      <c r="E2164" s="106" t="str">
        <f>TdC!G2166</f>
        <v>dolartoday</v>
      </c>
    </row>
    <row r="2165" spans="1:5" x14ac:dyDescent="0.15">
      <c r="A2165" s="107">
        <f>TdC!C2167</f>
        <v>41681</v>
      </c>
      <c r="B2165" s="106">
        <f>TdC!D2167</f>
        <v>2014</v>
      </c>
      <c r="C2165" s="106">
        <f>TdC!E2167</f>
        <v>2</v>
      </c>
      <c r="D2165" s="106">
        <f>TdC!F2167</f>
        <v>8.4040000000000004E-4</v>
      </c>
      <c r="E2165" s="106" t="str">
        <f>TdC!G2167</f>
        <v>dolartoday</v>
      </c>
    </row>
    <row r="2166" spans="1:5" x14ac:dyDescent="0.15">
      <c r="A2166" s="107">
        <f>TdC!C2168</f>
        <v>41682</v>
      </c>
      <c r="B2166" s="106">
        <f>TdC!D2168</f>
        <v>2014</v>
      </c>
      <c r="C2166" s="106">
        <f>TdC!E2168</f>
        <v>2</v>
      </c>
      <c r="D2166" s="106">
        <f>TdC!F2168</f>
        <v>8.7080000000000002E-4</v>
      </c>
      <c r="E2166" s="106" t="str">
        <f>TdC!G2168</f>
        <v>dolartoday</v>
      </c>
    </row>
    <row r="2167" spans="1:5" x14ac:dyDescent="0.15">
      <c r="A2167" s="107">
        <f>TdC!C2169</f>
        <v>41683</v>
      </c>
      <c r="B2167" s="106">
        <f>TdC!D2169</f>
        <v>2014</v>
      </c>
      <c r="C2167" s="106">
        <f>TdC!E2169</f>
        <v>2</v>
      </c>
      <c r="D2167" s="106">
        <f>TdC!F2169</f>
        <v>8.7120000000000003E-4</v>
      </c>
      <c r="E2167" s="106" t="str">
        <f>TdC!G2169</f>
        <v>dolartoday</v>
      </c>
    </row>
    <row r="2168" spans="1:5" x14ac:dyDescent="0.15">
      <c r="A2168" s="107">
        <f>TdC!C2170</f>
        <v>41684</v>
      </c>
      <c r="B2168" s="106">
        <f>TdC!D2170</f>
        <v>2014</v>
      </c>
      <c r="C2168" s="106">
        <f>TdC!E2170</f>
        <v>2</v>
      </c>
      <c r="D2168" s="106">
        <f>TdC!F2170</f>
        <v>8.6879999999999998E-4</v>
      </c>
      <c r="E2168" s="106" t="str">
        <f>TdC!G2170</f>
        <v>dolartoday</v>
      </c>
    </row>
    <row r="2169" spans="1:5" x14ac:dyDescent="0.15">
      <c r="A2169" s="107">
        <f>TdC!C2171</f>
        <v>41685</v>
      </c>
      <c r="B2169" s="106">
        <f>TdC!D2171</f>
        <v>2014</v>
      </c>
      <c r="C2169" s="106">
        <f>TdC!E2171</f>
        <v>2</v>
      </c>
      <c r="D2169" s="106">
        <f>TdC!F2171</f>
        <v>8.6879999999999998E-4</v>
      </c>
      <c r="E2169" s="106" t="str">
        <f>TdC!G2171</f>
        <v>dolartoday</v>
      </c>
    </row>
    <row r="2170" spans="1:5" x14ac:dyDescent="0.15">
      <c r="A2170" s="107">
        <f>TdC!C2172</f>
        <v>41686</v>
      </c>
      <c r="B2170" s="106">
        <f>TdC!D2172</f>
        <v>2014</v>
      </c>
      <c r="C2170" s="106">
        <f>TdC!E2172</f>
        <v>2</v>
      </c>
      <c r="D2170" s="106">
        <f>TdC!F2172</f>
        <v>8.7000000000000001E-4</v>
      </c>
      <c r="E2170" s="106" t="str">
        <f>TdC!G2172</f>
        <v>dolartoday</v>
      </c>
    </row>
    <row r="2171" spans="1:5" x14ac:dyDescent="0.15">
      <c r="A2171" s="107">
        <f>TdC!C2173</f>
        <v>41687</v>
      </c>
      <c r="B2171" s="106">
        <f>TdC!D2173</f>
        <v>2014</v>
      </c>
      <c r="C2171" s="106">
        <f>TdC!E2173</f>
        <v>2</v>
      </c>
      <c r="D2171" s="106">
        <f>TdC!F2173</f>
        <v>8.6249999999999999E-4</v>
      </c>
      <c r="E2171" s="106" t="str">
        <f>TdC!G2173</f>
        <v>dolartoday</v>
      </c>
    </row>
    <row r="2172" spans="1:5" x14ac:dyDescent="0.15">
      <c r="A2172" s="107">
        <f>TdC!C2174</f>
        <v>41688</v>
      </c>
      <c r="B2172" s="106">
        <f>TdC!D2174</f>
        <v>2014</v>
      </c>
      <c r="C2172" s="106">
        <f>TdC!E2174</f>
        <v>2</v>
      </c>
      <c r="D2172" s="106">
        <f>TdC!F2174</f>
        <v>8.7120000000000003E-4</v>
      </c>
      <c r="E2172" s="106" t="str">
        <f>TdC!G2174</f>
        <v>dolartoday</v>
      </c>
    </row>
    <row r="2173" spans="1:5" x14ac:dyDescent="0.15">
      <c r="A2173" s="107">
        <f>TdC!C2175</f>
        <v>41689</v>
      </c>
      <c r="B2173" s="106">
        <f>TdC!D2175</f>
        <v>2014</v>
      </c>
      <c r="C2173" s="106">
        <f>TdC!E2175</f>
        <v>2</v>
      </c>
      <c r="D2173" s="106">
        <f>TdC!F2175</f>
        <v>8.7920000000000001E-4</v>
      </c>
      <c r="E2173" s="106" t="str">
        <f>TdC!G2175</f>
        <v>dolartoday</v>
      </c>
    </row>
    <row r="2174" spans="1:5" x14ac:dyDescent="0.15">
      <c r="A2174" s="107">
        <f>TdC!C2176</f>
        <v>41690</v>
      </c>
      <c r="B2174" s="106">
        <f>TdC!D2176</f>
        <v>2014</v>
      </c>
      <c r="C2174" s="106">
        <f>TdC!E2176</f>
        <v>2</v>
      </c>
      <c r="D2174" s="106">
        <f>TdC!F2176</f>
        <v>8.7750000000000002E-4</v>
      </c>
      <c r="E2174" s="106" t="str">
        <f>TdC!G2176</f>
        <v>dolartoday</v>
      </c>
    </row>
    <row r="2175" spans="1:5" x14ac:dyDescent="0.15">
      <c r="A2175" s="107">
        <f>TdC!C2177</f>
        <v>41691</v>
      </c>
      <c r="B2175" s="106">
        <f>TdC!D2177</f>
        <v>2014</v>
      </c>
      <c r="C2175" s="106">
        <f>TdC!E2177</f>
        <v>2</v>
      </c>
      <c r="D2175" s="106">
        <f>TdC!F2177</f>
        <v>8.7709999999999991E-4</v>
      </c>
      <c r="E2175" s="106" t="str">
        <f>TdC!G2177</f>
        <v>dolartoday</v>
      </c>
    </row>
    <row r="2176" spans="1:5" x14ac:dyDescent="0.15">
      <c r="A2176" s="107">
        <f>TdC!C2178</f>
        <v>41692</v>
      </c>
      <c r="B2176" s="106">
        <f>TdC!D2178</f>
        <v>2014</v>
      </c>
      <c r="C2176" s="106">
        <f>TdC!E2178</f>
        <v>2</v>
      </c>
      <c r="D2176" s="106">
        <f>TdC!F2178</f>
        <v>8.7709999999999991E-4</v>
      </c>
      <c r="E2176" s="106" t="str">
        <f>TdC!G2178</f>
        <v>dolartoday</v>
      </c>
    </row>
    <row r="2177" spans="1:5" x14ac:dyDescent="0.15">
      <c r="A2177" s="107">
        <f>TdC!C2179</f>
        <v>41693</v>
      </c>
      <c r="B2177" s="106">
        <f>TdC!D2179</f>
        <v>2014</v>
      </c>
      <c r="C2177" s="106">
        <f>TdC!E2179</f>
        <v>2</v>
      </c>
      <c r="D2177" s="106">
        <f>TdC!F2179</f>
        <v>8.7620000000000005E-4</v>
      </c>
      <c r="E2177" s="106" t="str">
        <f>TdC!G2179</f>
        <v>dolartoday</v>
      </c>
    </row>
    <row r="2178" spans="1:5" x14ac:dyDescent="0.15">
      <c r="A2178" s="107">
        <f>TdC!C2180</f>
        <v>41694</v>
      </c>
      <c r="B2178" s="106">
        <f>TdC!D2180</f>
        <v>2014</v>
      </c>
      <c r="C2178" s="106">
        <f>TdC!E2180</f>
        <v>2</v>
      </c>
      <c r="D2178" s="106">
        <f>TdC!F2180</f>
        <v>8.7670000000000001E-4</v>
      </c>
      <c r="E2178" s="106" t="str">
        <f>TdC!G2180</f>
        <v>dolartoday</v>
      </c>
    </row>
    <row r="2179" spans="1:5" x14ac:dyDescent="0.15">
      <c r="A2179" s="107">
        <f>TdC!C2181</f>
        <v>41695</v>
      </c>
      <c r="B2179" s="106">
        <f>TdC!D2181</f>
        <v>2014</v>
      </c>
      <c r="C2179" s="106">
        <f>TdC!E2181</f>
        <v>2</v>
      </c>
      <c r="D2179" s="106">
        <f>TdC!F2181</f>
        <v>8.7750000000000002E-4</v>
      </c>
      <c r="E2179" s="106" t="str">
        <f>TdC!G2181</f>
        <v>dolartoday</v>
      </c>
    </row>
    <row r="2180" spans="1:5" x14ac:dyDescent="0.15">
      <c r="A2180" s="107">
        <f>TdC!C2182</f>
        <v>41696</v>
      </c>
      <c r="B2180" s="106">
        <f>TdC!D2182</f>
        <v>2014</v>
      </c>
      <c r="C2180" s="106">
        <f>TdC!E2182</f>
        <v>2</v>
      </c>
      <c r="D2180" s="106">
        <f>TdC!F2182</f>
        <v>8.8209999999999992E-4</v>
      </c>
      <c r="E2180" s="106" t="str">
        <f>TdC!G2182</f>
        <v>dolartoday</v>
      </c>
    </row>
    <row r="2181" spans="1:5" x14ac:dyDescent="0.15">
      <c r="A2181" s="107">
        <f>TdC!C2183</f>
        <v>41698</v>
      </c>
      <c r="B2181" s="106">
        <f>TdC!D2183</f>
        <v>2014</v>
      </c>
      <c r="C2181" s="106">
        <f>TdC!E2183</f>
        <v>2</v>
      </c>
      <c r="D2181" s="106">
        <f>TdC!F2183</f>
        <v>8.5999999999999998E-4</v>
      </c>
      <c r="E2181" s="106" t="str">
        <f>TdC!G2183</f>
        <v>dolartoday</v>
      </c>
    </row>
    <row r="2182" spans="1:5" x14ac:dyDescent="0.15">
      <c r="A2182" s="107">
        <f>TdC!C2184</f>
        <v>41699</v>
      </c>
      <c r="B2182" s="106">
        <f>TdC!D2184</f>
        <v>2014</v>
      </c>
      <c r="C2182" s="106">
        <f>TdC!E2184</f>
        <v>3</v>
      </c>
      <c r="D2182" s="106">
        <f>TdC!F2184</f>
        <v>8.4279999999999999E-4</v>
      </c>
      <c r="E2182" s="106" t="str">
        <f>TdC!G2184</f>
        <v>dolartoday</v>
      </c>
    </row>
    <row r="2183" spans="1:5" x14ac:dyDescent="0.15">
      <c r="A2183" s="107">
        <f>TdC!C2185</f>
        <v>41700</v>
      </c>
      <c r="B2183" s="106">
        <f>TdC!D2185</f>
        <v>2014</v>
      </c>
      <c r="C2183" s="106">
        <f>TdC!E2185</f>
        <v>3</v>
      </c>
      <c r="D2183" s="106">
        <f>TdC!F2185</f>
        <v>8.431999999999999E-4</v>
      </c>
      <c r="E2183" s="106" t="str">
        <f>TdC!G2185</f>
        <v>dolartoday</v>
      </c>
    </row>
    <row r="2184" spans="1:5" x14ac:dyDescent="0.15">
      <c r="A2184" s="107">
        <f>TdC!C2186</f>
        <v>41701</v>
      </c>
      <c r="B2184" s="106">
        <f>TdC!D2186</f>
        <v>2014</v>
      </c>
      <c r="C2184" s="106">
        <f>TdC!E2186</f>
        <v>3</v>
      </c>
      <c r="D2184" s="106">
        <f>TdC!F2186</f>
        <v>8.1309999999999998E-4</v>
      </c>
      <c r="E2184" s="106" t="str">
        <f>TdC!G2186</f>
        <v>dolartoday</v>
      </c>
    </row>
    <row r="2185" spans="1:5" x14ac:dyDescent="0.15">
      <c r="A2185" s="107">
        <f>TdC!C2187</f>
        <v>41702</v>
      </c>
      <c r="B2185" s="106">
        <f>TdC!D2187</f>
        <v>2014</v>
      </c>
      <c r="C2185" s="106">
        <f>TdC!E2187</f>
        <v>3</v>
      </c>
      <c r="D2185" s="106">
        <f>TdC!F2187</f>
        <v>8.1150000000000005E-4</v>
      </c>
      <c r="E2185" s="106" t="str">
        <f>TdC!G2187</f>
        <v>dolartoday</v>
      </c>
    </row>
    <row r="2186" spans="1:5" x14ac:dyDescent="0.15">
      <c r="A2186" s="107">
        <f>TdC!C2188</f>
        <v>41703</v>
      </c>
      <c r="B2186" s="106">
        <f>TdC!D2188</f>
        <v>2014</v>
      </c>
      <c r="C2186" s="106">
        <f>TdC!E2188</f>
        <v>3</v>
      </c>
      <c r="D2186" s="106">
        <f>TdC!F2188</f>
        <v>8.0810000000000007E-4</v>
      </c>
      <c r="E2186" s="106" t="str">
        <f>TdC!G2188</f>
        <v>dolartoday</v>
      </c>
    </row>
    <row r="2187" spans="1:5" x14ac:dyDescent="0.15">
      <c r="A2187" s="107">
        <f>TdC!C2189</f>
        <v>41704</v>
      </c>
      <c r="B2187" s="106">
        <f>TdC!D2189</f>
        <v>2014</v>
      </c>
      <c r="C2187" s="106">
        <f>TdC!E2189</f>
        <v>3</v>
      </c>
      <c r="D2187" s="106">
        <f>TdC!F2189</f>
        <v>8.0459999999999993E-4</v>
      </c>
      <c r="E2187" s="106" t="str">
        <f>TdC!G2189</f>
        <v>dolartoday</v>
      </c>
    </row>
    <row r="2188" spans="1:5" x14ac:dyDescent="0.15">
      <c r="A2188" s="107">
        <f>TdC!C2190</f>
        <v>41705</v>
      </c>
      <c r="B2188" s="106">
        <f>TdC!D2190</f>
        <v>2014</v>
      </c>
      <c r="C2188" s="106">
        <f>TdC!E2190</f>
        <v>3</v>
      </c>
      <c r="D2188" s="106">
        <f>TdC!F2190</f>
        <v>8.0540000000000006E-4</v>
      </c>
      <c r="E2188" s="106" t="str">
        <f>TdC!G2190</f>
        <v>dolartoday</v>
      </c>
    </row>
    <row r="2189" spans="1:5" x14ac:dyDescent="0.15">
      <c r="A2189" s="107">
        <f>TdC!C2191</f>
        <v>41706</v>
      </c>
      <c r="B2189" s="106">
        <f>TdC!D2191</f>
        <v>2014</v>
      </c>
      <c r="C2189" s="106">
        <f>TdC!E2191</f>
        <v>3</v>
      </c>
      <c r="D2189" s="106">
        <f>TdC!F2191</f>
        <v>8.0540000000000006E-4</v>
      </c>
      <c r="E2189" s="106" t="str">
        <f>TdC!G2191</f>
        <v>dolartoday</v>
      </c>
    </row>
    <row r="2190" spans="1:5" x14ac:dyDescent="0.15">
      <c r="A2190" s="107">
        <f>TdC!C2192</f>
        <v>41707</v>
      </c>
      <c r="B2190" s="106">
        <f>TdC!D2192</f>
        <v>2014</v>
      </c>
      <c r="C2190" s="106">
        <f>TdC!E2192</f>
        <v>3</v>
      </c>
      <c r="D2190" s="106">
        <f>TdC!F2192</f>
        <v>8.0310000000000006E-4</v>
      </c>
      <c r="E2190" s="106" t="str">
        <f>TdC!G2192</f>
        <v>dolartoday</v>
      </c>
    </row>
    <row r="2191" spans="1:5" x14ac:dyDescent="0.15">
      <c r="A2191" s="107">
        <f>TdC!C2193</f>
        <v>41708</v>
      </c>
      <c r="B2191" s="106">
        <f>TdC!D2193</f>
        <v>2014</v>
      </c>
      <c r="C2191" s="106">
        <f>TdC!E2193</f>
        <v>3</v>
      </c>
      <c r="D2191" s="106">
        <f>TdC!F2193</f>
        <v>8.0879999999999993E-4</v>
      </c>
      <c r="E2191" s="106" t="str">
        <f>TdC!G2193</f>
        <v>dolartoday</v>
      </c>
    </row>
    <row r="2192" spans="1:5" x14ac:dyDescent="0.15">
      <c r="A2192" s="107">
        <f>TdC!C2194</f>
        <v>41709</v>
      </c>
      <c r="B2192" s="106">
        <f>TdC!D2194</f>
        <v>2014</v>
      </c>
      <c r="C2192" s="106">
        <f>TdC!E2194</f>
        <v>3</v>
      </c>
      <c r="D2192" s="106">
        <f>TdC!F2194</f>
        <v>7.804000000000001E-4</v>
      </c>
      <c r="E2192" s="106" t="str">
        <f>TdC!G2194</f>
        <v>dolartoday</v>
      </c>
    </row>
    <row r="2193" spans="1:5" x14ac:dyDescent="0.15">
      <c r="A2193" s="107">
        <f>TdC!C2195</f>
        <v>41710</v>
      </c>
      <c r="B2193" s="106">
        <f>TdC!D2195</f>
        <v>2014</v>
      </c>
      <c r="C2193" s="106">
        <f>TdC!E2195</f>
        <v>3</v>
      </c>
      <c r="D2193" s="106">
        <f>TdC!F2195</f>
        <v>7.8109999999999996E-4</v>
      </c>
      <c r="E2193" s="106" t="str">
        <f>TdC!G2195</f>
        <v>dolartoday</v>
      </c>
    </row>
    <row r="2194" spans="1:5" x14ac:dyDescent="0.15">
      <c r="A2194" s="107">
        <f>TdC!C2196</f>
        <v>41711</v>
      </c>
      <c r="B2194" s="106">
        <f>TdC!D2196</f>
        <v>2014</v>
      </c>
      <c r="C2194" s="106">
        <f>TdC!E2196</f>
        <v>3</v>
      </c>
      <c r="D2194" s="106">
        <f>TdC!F2196</f>
        <v>7.5359999999999999E-4</v>
      </c>
      <c r="E2194" s="106" t="str">
        <f>TdC!G2196</f>
        <v>dolartoday</v>
      </c>
    </row>
    <row r="2195" spans="1:5" x14ac:dyDescent="0.15">
      <c r="A2195" s="107">
        <f>TdC!C2197</f>
        <v>41712</v>
      </c>
      <c r="B2195" s="106">
        <f>TdC!D2197</f>
        <v>2014</v>
      </c>
      <c r="C2195" s="106">
        <f>TdC!E2197</f>
        <v>3</v>
      </c>
      <c r="D2195" s="106">
        <f>TdC!F2197</f>
        <v>7.5180000000000006E-4</v>
      </c>
      <c r="E2195" s="106" t="str">
        <f>TdC!G2197</f>
        <v>dolartoday</v>
      </c>
    </row>
    <row r="2196" spans="1:5" x14ac:dyDescent="0.15">
      <c r="A2196" s="107">
        <f>TdC!C2198</f>
        <v>41713</v>
      </c>
      <c r="B2196" s="106">
        <f>TdC!D2198</f>
        <v>2014</v>
      </c>
      <c r="C2196" s="106">
        <f>TdC!E2198</f>
        <v>3</v>
      </c>
      <c r="D2196" s="106">
        <f>TdC!F2198</f>
        <v>7.5180000000000006E-4</v>
      </c>
      <c r="E2196" s="106" t="str">
        <f>TdC!G2198</f>
        <v>dolartoday</v>
      </c>
    </row>
    <row r="2197" spans="1:5" x14ac:dyDescent="0.15">
      <c r="A2197" s="107">
        <f>TdC!C2199</f>
        <v>41714</v>
      </c>
      <c r="B2197" s="106">
        <f>TdC!D2199</f>
        <v>2014</v>
      </c>
      <c r="C2197" s="106">
        <f>TdC!E2199</f>
        <v>3</v>
      </c>
      <c r="D2197" s="106">
        <f>TdC!F2199</f>
        <v>7.2689999999999994E-4</v>
      </c>
      <c r="E2197" s="106" t="str">
        <f>TdC!G2199</f>
        <v>dolartoday</v>
      </c>
    </row>
    <row r="2198" spans="1:5" x14ac:dyDescent="0.15">
      <c r="A2198" s="107">
        <f>TdC!C2200</f>
        <v>41715</v>
      </c>
      <c r="B2198" s="106">
        <f>TdC!D2200</f>
        <v>2014</v>
      </c>
      <c r="C2198" s="106">
        <f>TdC!E2200</f>
        <v>3</v>
      </c>
      <c r="D2198" s="106">
        <f>TdC!F2200</f>
        <v>7.3540000000000009E-4</v>
      </c>
      <c r="E2198" s="106" t="str">
        <f>TdC!G2200</f>
        <v>dolartoday</v>
      </c>
    </row>
    <row r="2199" spans="1:5" x14ac:dyDescent="0.15">
      <c r="A2199" s="107">
        <f>TdC!C2201</f>
        <v>41716</v>
      </c>
      <c r="B2199" s="106">
        <f>TdC!D2201</f>
        <v>2014</v>
      </c>
      <c r="C2199" s="106">
        <f>TdC!E2201</f>
        <v>3</v>
      </c>
      <c r="D2199" s="106">
        <f>TdC!F2201</f>
        <v>6.9730000000000009E-4</v>
      </c>
      <c r="E2199" s="106" t="str">
        <f>TdC!G2201</f>
        <v>dolartoday</v>
      </c>
    </row>
    <row r="2200" spans="1:5" x14ac:dyDescent="0.15">
      <c r="A2200" s="107">
        <f>TdC!C2202</f>
        <v>41717</v>
      </c>
      <c r="B2200" s="106">
        <f>TdC!D2202</f>
        <v>2014</v>
      </c>
      <c r="C2200" s="106">
        <f>TdC!E2202</f>
        <v>3</v>
      </c>
      <c r="D2200" s="106">
        <f>TdC!F2202</f>
        <v>6.6839999999999998E-4</v>
      </c>
      <c r="E2200" s="106" t="str">
        <f>TdC!G2202</f>
        <v>dolartoday</v>
      </c>
    </row>
    <row r="2201" spans="1:5" x14ac:dyDescent="0.15">
      <c r="A2201" s="107">
        <f>TdC!C2203</f>
        <v>41718</v>
      </c>
      <c r="B2201" s="106">
        <f>TdC!D2203</f>
        <v>2014</v>
      </c>
      <c r="C2201" s="106">
        <f>TdC!E2203</f>
        <v>3</v>
      </c>
      <c r="D2201" s="106">
        <f>TdC!F2203</f>
        <v>6.4189999999999994E-4</v>
      </c>
      <c r="E2201" s="106" t="str">
        <f>TdC!G2203</f>
        <v>dolartoday</v>
      </c>
    </row>
    <row r="2202" spans="1:5" x14ac:dyDescent="0.15">
      <c r="A2202" s="107">
        <f>TdC!C2204</f>
        <v>41719</v>
      </c>
      <c r="B2202" s="106">
        <f>TdC!D2204</f>
        <v>2014</v>
      </c>
      <c r="C2202" s="106">
        <f>TdC!E2204</f>
        <v>3</v>
      </c>
      <c r="D2202" s="106">
        <f>TdC!F2204</f>
        <v>5.7059999999999999E-4</v>
      </c>
      <c r="E2202" s="106" t="str">
        <f>TdC!G2204</f>
        <v>dolartoday</v>
      </c>
    </row>
    <row r="2203" spans="1:5" x14ac:dyDescent="0.15">
      <c r="A2203" s="107">
        <f>TdC!C2205</f>
        <v>41720</v>
      </c>
      <c r="B2203" s="106">
        <f>TdC!D2205</f>
        <v>2014</v>
      </c>
      <c r="C2203" s="106">
        <f>TdC!E2205</f>
        <v>3</v>
      </c>
      <c r="D2203" s="106">
        <f>TdC!F2205</f>
        <v>5.7859999999999997E-4</v>
      </c>
      <c r="E2203" s="106" t="str">
        <f>TdC!G2205</f>
        <v>dolartoday</v>
      </c>
    </row>
    <row r="2204" spans="1:5" x14ac:dyDescent="0.15">
      <c r="A2204" s="107">
        <f>TdC!C2206</f>
        <v>41721</v>
      </c>
      <c r="B2204" s="106">
        <f>TdC!D2206</f>
        <v>2014</v>
      </c>
      <c r="C2204" s="106">
        <f>TdC!E2206</f>
        <v>3</v>
      </c>
      <c r="D2204" s="106">
        <f>TdC!F2206</f>
        <v>5.7859999999999997E-4</v>
      </c>
      <c r="E2204" s="106" t="str">
        <f>TdC!G2206</f>
        <v>dolartoday</v>
      </c>
    </row>
    <row r="2205" spans="1:5" x14ac:dyDescent="0.15">
      <c r="A2205" s="107">
        <f>TdC!C2207</f>
        <v>41722</v>
      </c>
      <c r="B2205" s="106">
        <f>TdC!D2207</f>
        <v>2014</v>
      </c>
      <c r="C2205" s="106">
        <f>TdC!E2207</f>
        <v>3</v>
      </c>
      <c r="D2205" s="106">
        <f>TdC!F2207</f>
        <v>5.8629999999999999E-4</v>
      </c>
      <c r="E2205" s="106" t="str">
        <f>TdC!G2207</f>
        <v>dolartoday</v>
      </c>
    </row>
    <row r="2206" spans="1:5" x14ac:dyDescent="0.15">
      <c r="A2206" s="107">
        <f>TdC!C2208</f>
        <v>41723</v>
      </c>
      <c r="B2206" s="106">
        <f>TdC!D2208</f>
        <v>2014</v>
      </c>
      <c r="C2206" s="106">
        <f>TdC!E2208</f>
        <v>3</v>
      </c>
      <c r="D2206" s="106">
        <f>TdC!F2208</f>
        <v>7.2819999999999992E-4</v>
      </c>
      <c r="E2206" s="106" t="str">
        <f>TdC!G2208</f>
        <v>dolartoday</v>
      </c>
    </row>
    <row r="2207" spans="1:5" x14ac:dyDescent="0.15">
      <c r="A2207" s="107">
        <f>TdC!C2209</f>
        <v>41724</v>
      </c>
      <c r="B2207" s="106">
        <f>TdC!D2209</f>
        <v>2014</v>
      </c>
      <c r="C2207" s="106">
        <f>TdC!E2209</f>
        <v>3</v>
      </c>
      <c r="D2207" s="106">
        <f>TdC!F2209</f>
        <v>7.7879999999999996E-4</v>
      </c>
      <c r="E2207" s="106" t="str">
        <f>TdC!G2209</f>
        <v>dolartoday</v>
      </c>
    </row>
    <row r="2208" spans="1:5" x14ac:dyDescent="0.15">
      <c r="A2208" s="107">
        <f>TdC!C2210</f>
        <v>41725</v>
      </c>
      <c r="B2208" s="106">
        <f>TdC!D2210</f>
        <v>2014</v>
      </c>
      <c r="C2208" s="106">
        <f>TdC!E2210</f>
        <v>3</v>
      </c>
      <c r="D2208" s="106">
        <f>TdC!F2210</f>
        <v>6.7469999999999997E-4</v>
      </c>
      <c r="E2208" s="106" t="str">
        <f>TdC!G2210</f>
        <v>dolartoday</v>
      </c>
    </row>
    <row r="2209" spans="1:5" x14ac:dyDescent="0.15">
      <c r="A2209" s="107">
        <f>TdC!C2211</f>
        <v>41726</v>
      </c>
      <c r="B2209" s="106">
        <f>TdC!D2211</f>
        <v>2014</v>
      </c>
      <c r="C2209" s="106">
        <f>TdC!E2211</f>
        <v>3</v>
      </c>
      <c r="D2209" s="106">
        <f>TdC!F2211</f>
        <v>6.5290000000000009E-4</v>
      </c>
      <c r="E2209" s="106" t="str">
        <f>TdC!G2211</f>
        <v>dolartoday</v>
      </c>
    </row>
    <row r="2210" spans="1:5" x14ac:dyDescent="0.15">
      <c r="A2210" s="107">
        <f>TdC!C2212</f>
        <v>41727</v>
      </c>
      <c r="B2210" s="106">
        <f>TdC!D2212</f>
        <v>2014</v>
      </c>
      <c r="C2210" s="106">
        <f>TdC!E2212</f>
        <v>3</v>
      </c>
      <c r="D2210" s="106">
        <f>TdC!F2212</f>
        <v>6.7469999999999997E-4</v>
      </c>
      <c r="E2210" s="106" t="str">
        <f>TdC!G2212</f>
        <v>dolartoday</v>
      </c>
    </row>
    <row r="2211" spans="1:5" x14ac:dyDescent="0.15">
      <c r="A2211" s="107">
        <f>TdC!C2213</f>
        <v>41728</v>
      </c>
      <c r="B2211" s="106">
        <f>TdC!D2213</f>
        <v>2014</v>
      </c>
      <c r="C2211" s="106">
        <f>TdC!E2213</f>
        <v>3</v>
      </c>
      <c r="D2211" s="106">
        <f>TdC!F2213</f>
        <v>6.7500000000000004E-4</v>
      </c>
      <c r="E2211" s="106" t="str">
        <f>TdC!G2213</f>
        <v>dolartoday</v>
      </c>
    </row>
    <row r="2212" spans="1:5" x14ac:dyDescent="0.15">
      <c r="A2212" s="107">
        <f>TdC!C2214</f>
        <v>41729</v>
      </c>
      <c r="B2212" s="106">
        <f>TdC!D2214</f>
        <v>2014</v>
      </c>
      <c r="C2212" s="106">
        <f>TdC!E2214</f>
        <v>3</v>
      </c>
      <c r="D2212" s="106">
        <f>TdC!F2214</f>
        <v>7.0030000000000005E-4</v>
      </c>
      <c r="E2212" s="106" t="str">
        <f>TdC!G2214</f>
        <v>dolartoday</v>
      </c>
    </row>
    <row r="2213" spans="1:5" x14ac:dyDescent="0.15">
      <c r="A2213" s="107">
        <f>TdC!C2215</f>
        <v>41730</v>
      </c>
      <c r="B2213" s="106">
        <f>TdC!D2215</f>
        <v>2014</v>
      </c>
      <c r="C2213" s="106">
        <f>TdC!E2215</f>
        <v>4</v>
      </c>
      <c r="D2213" s="106">
        <f>TdC!F2215</f>
        <v>6.9689999999999997E-4</v>
      </c>
      <c r="E2213" s="106" t="str">
        <f>TdC!G2215</f>
        <v>dolartoday</v>
      </c>
    </row>
    <row r="2214" spans="1:5" x14ac:dyDescent="0.15">
      <c r="A2214" s="107">
        <f>TdC!C2216</f>
        <v>41731</v>
      </c>
      <c r="B2214" s="106">
        <f>TdC!D2216</f>
        <v>2014</v>
      </c>
      <c r="C2214" s="106">
        <f>TdC!E2216</f>
        <v>4</v>
      </c>
      <c r="D2214" s="106">
        <f>TdC!F2216</f>
        <v>6.6359999999999998E-4</v>
      </c>
      <c r="E2214" s="106" t="str">
        <f>TdC!G2216</f>
        <v>dolartoday</v>
      </c>
    </row>
    <row r="2215" spans="1:5" x14ac:dyDescent="0.15">
      <c r="A2215" s="107">
        <f>TdC!C2217</f>
        <v>41732</v>
      </c>
      <c r="B2215" s="106">
        <f>TdC!D2217</f>
        <v>2014</v>
      </c>
      <c r="C2215" s="106">
        <f>TdC!E2217</f>
        <v>4</v>
      </c>
      <c r="D2215" s="106">
        <f>TdC!F2217</f>
        <v>6.6359999999999998E-4</v>
      </c>
      <c r="E2215" s="106" t="str">
        <f>TdC!G2217</f>
        <v>dolartoday</v>
      </c>
    </row>
    <row r="2216" spans="1:5" x14ac:dyDescent="0.15">
      <c r="A2216" s="107">
        <f>TdC!C2218</f>
        <v>41733</v>
      </c>
      <c r="B2216" s="106">
        <f>TdC!D2218</f>
        <v>2014</v>
      </c>
      <c r="C2216" s="106">
        <f>TdC!E2218</f>
        <v>4</v>
      </c>
      <c r="D2216" s="106">
        <f>TdC!F2218</f>
        <v>6.7000000000000002E-4</v>
      </c>
      <c r="E2216" s="106" t="str">
        <f>TdC!G2218</f>
        <v>dolartoday</v>
      </c>
    </row>
    <row r="2217" spans="1:5" x14ac:dyDescent="0.15">
      <c r="A2217" s="107">
        <f>TdC!C2219</f>
        <v>41734</v>
      </c>
      <c r="B2217" s="106">
        <f>TdC!D2219</f>
        <v>2014</v>
      </c>
      <c r="C2217" s="106">
        <f>TdC!E2219</f>
        <v>4</v>
      </c>
      <c r="D2217" s="106">
        <f>TdC!F2219</f>
        <v>6.762999999999999E-4</v>
      </c>
      <c r="E2217" s="106" t="str">
        <f>TdC!G2219</f>
        <v>dolartoday</v>
      </c>
    </row>
    <row r="2218" spans="1:5" x14ac:dyDescent="0.15">
      <c r="A2218" s="107">
        <f>TdC!C2220</f>
        <v>41735</v>
      </c>
      <c r="B2218" s="106">
        <f>TdC!D2220</f>
        <v>2014</v>
      </c>
      <c r="C2218" s="106">
        <f>TdC!E2220</f>
        <v>4</v>
      </c>
      <c r="D2218" s="106">
        <f>TdC!F2220</f>
        <v>6.7670000000000002E-4</v>
      </c>
      <c r="E2218" s="106" t="str">
        <f>TdC!G2220</f>
        <v>dolartoday</v>
      </c>
    </row>
    <row r="2219" spans="1:5" x14ac:dyDescent="0.15">
      <c r="A2219" s="107">
        <f>TdC!C2221</f>
        <v>41736</v>
      </c>
      <c r="B2219" s="106">
        <f>TdC!D2221</f>
        <v>2014</v>
      </c>
      <c r="C2219" s="106">
        <f>TdC!E2221</f>
        <v>4</v>
      </c>
      <c r="D2219" s="106">
        <f>TdC!F2221</f>
        <v>6.7099999999999994E-4</v>
      </c>
      <c r="E2219" s="106" t="str">
        <f>TdC!G2221</f>
        <v>dolartoday</v>
      </c>
    </row>
    <row r="2220" spans="1:5" x14ac:dyDescent="0.15">
      <c r="A2220" s="107">
        <f>TdC!C2222</f>
        <v>41737</v>
      </c>
      <c r="B2220" s="106">
        <f>TdC!D2222</f>
        <v>2014</v>
      </c>
      <c r="C2220" s="106">
        <f>TdC!E2222</f>
        <v>4</v>
      </c>
      <c r="D2220" s="106">
        <f>TdC!F2222</f>
        <v>6.6870000000000005E-4</v>
      </c>
      <c r="E2220" s="106" t="str">
        <f>TdC!G2222</f>
        <v>dolartoday</v>
      </c>
    </row>
    <row r="2221" spans="1:5" x14ac:dyDescent="0.15">
      <c r="A2221" s="107">
        <f>TdC!C2223</f>
        <v>41738</v>
      </c>
      <c r="B2221" s="106">
        <f>TdC!D2223</f>
        <v>2014</v>
      </c>
      <c r="C2221" s="106">
        <f>TdC!E2223</f>
        <v>4</v>
      </c>
      <c r="D2221" s="106">
        <f>TdC!F2223</f>
        <v>6.6870000000000005E-4</v>
      </c>
      <c r="E2221" s="106" t="str">
        <f>TdC!G2223</f>
        <v>dolartoday</v>
      </c>
    </row>
    <row r="2222" spans="1:5" x14ac:dyDescent="0.15">
      <c r="A2222" s="107">
        <f>TdC!C2224</f>
        <v>41739</v>
      </c>
      <c r="B2222" s="106">
        <f>TdC!D2224</f>
        <v>2014</v>
      </c>
      <c r="C2222" s="106">
        <f>TdC!E2224</f>
        <v>4</v>
      </c>
      <c r="D2222" s="106">
        <f>TdC!F2224</f>
        <v>6.6469999999999995E-4</v>
      </c>
      <c r="E2222" s="106" t="str">
        <f>TdC!G2224</f>
        <v>dolartoday</v>
      </c>
    </row>
    <row r="2223" spans="1:5" x14ac:dyDescent="0.15">
      <c r="A2223" s="107">
        <f>TdC!C2225</f>
        <v>41740</v>
      </c>
      <c r="B2223" s="106">
        <f>TdC!D2225</f>
        <v>2014</v>
      </c>
      <c r="C2223" s="106">
        <f>TdC!E2225</f>
        <v>4</v>
      </c>
      <c r="D2223" s="106">
        <f>TdC!F2225</f>
        <v>6.6529999999999996E-4</v>
      </c>
      <c r="E2223" s="106" t="str">
        <f>TdC!G2225</f>
        <v>dolartoday</v>
      </c>
    </row>
    <row r="2224" spans="1:5" x14ac:dyDescent="0.15">
      <c r="A2224" s="107">
        <f>TdC!C2226</f>
        <v>41741</v>
      </c>
      <c r="B2224" s="106">
        <f>TdC!D2226</f>
        <v>2014</v>
      </c>
      <c r="C2224" s="106">
        <f>TdC!E2226</f>
        <v>4</v>
      </c>
      <c r="D2224" s="106">
        <f>TdC!F2226</f>
        <v>6.6529999999999996E-4</v>
      </c>
      <c r="E2224" s="106" t="str">
        <f>TdC!G2226</f>
        <v>dolartoday</v>
      </c>
    </row>
    <row r="2225" spans="1:5" x14ac:dyDescent="0.15">
      <c r="A2225" s="107">
        <f>TdC!C2227</f>
        <v>41742</v>
      </c>
      <c r="B2225" s="106">
        <f>TdC!D2227</f>
        <v>2014</v>
      </c>
      <c r="C2225" s="106">
        <f>TdC!E2227</f>
        <v>4</v>
      </c>
      <c r="D2225" s="106">
        <f>TdC!F2227</f>
        <v>6.6529999999999996E-4</v>
      </c>
      <c r="E2225" s="106" t="str">
        <f>TdC!G2227</f>
        <v>dolartoday</v>
      </c>
    </row>
    <row r="2226" spans="1:5" x14ac:dyDescent="0.15">
      <c r="A2226" s="107">
        <f>TdC!C2228</f>
        <v>41743</v>
      </c>
      <c r="B2226" s="106">
        <f>TdC!D2228</f>
        <v>2014</v>
      </c>
      <c r="C2226" s="106">
        <f>TdC!E2228</f>
        <v>4</v>
      </c>
      <c r="D2226" s="106">
        <f>TdC!F2228</f>
        <v>6.6799999999999997E-4</v>
      </c>
      <c r="E2226" s="106" t="str">
        <f>TdC!G2228</f>
        <v>dolartoday</v>
      </c>
    </row>
    <row r="2227" spans="1:5" x14ac:dyDescent="0.15">
      <c r="A2227" s="107">
        <f>TdC!C2229</f>
        <v>41744</v>
      </c>
      <c r="B2227" s="106">
        <f>TdC!D2229</f>
        <v>2014</v>
      </c>
      <c r="C2227" s="106">
        <f>TdC!E2229</f>
        <v>4</v>
      </c>
      <c r="D2227" s="106">
        <f>TdC!F2229</f>
        <v>6.7099999999999994E-4</v>
      </c>
      <c r="E2227" s="106" t="str">
        <f>TdC!G2229</f>
        <v>dolartoday</v>
      </c>
    </row>
    <row r="2228" spans="1:5" x14ac:dyDescent="0.15">
      <c r="A2228" s="107">
        <f>TdC!C2230</f>
        <v>41745</v>
      </c>
      <c r="B2228" s="106">
        <f>TdC!D2230</f>
        <v>2014</v>
      </c>
      <c r="C2228" s="106">
        <f>TdC!E2230</f>
        <v>4</v>
      </c>
      <c r="D2228" s="106">
        <f>TdC!F2230</f>
        <v>6.4709999999999995E-4</v>
      </c>
      <c r="E2228" s="106" t="str">
        <f>TdC!G2230</f>
        <v>dolartoday</v>
      </c>
    </row>
    <row r="2229" spans="1:5" x14ac:dyDescent="0.15">
      <c r="A2229" s="107">
        <f>TdC!C2231</f>
        <v>41746</v>
      </c>
      <c r="B2229" s="106">
        <f>TdC!D2231</f>
        <v>2014</v>
      </c>
      <c r="C2229" s="106">
        <f>TdC!E2231</f>
        <v>4</v>
      </c>
      <c r="D2229" s="106">
        <f>TdC!F2231</f>
        <v>6.4769999999999997E-4</v>
      </c>
      <c r="E2229" s="106" t="str">
        <f>TdC!G2231</f>
        <v>dolartoday</v>
      </c>
    </row>
    <row r="2230" spans="1:5" x14ac:dyDescent="0.15">
      <c r="A2230" s="107">
        <f>TdC!C2232</f>
        <v>41747</v>
      </c>
      <c r="B2230" s="106">
        <f>TdC!D2232</f>
        <v>2014</v>
      </c>
      <c r="C2230" s="106">
        <f>TdC!E2232</f>
        <v>4</v>
      </c>
      <c r="D2230" s="106">
        <f>TdC!F2232</f>
        <v>6.4739999999999991E-4</v>
      </c>
      <c r="E2230" s="106" t="str">
        <f>TdC!G2232</f>
        <v>dolartoday</v>
      </c>
    </row>
    <row r="2231" spans="1:5" x14ac:dyDescent="0.15">
      <c r="A2231" s="107">
        <f>TdC!C2233</f>
        <v>41748</v>
      </c>
      <c r="B2231" s="106">
        <f>TdC!D2233</f>
        <v>2014</v>
      </c>
      <c r="C2231" s="106">
        <f>TdC!E2233</f>
        <v>4</v>
      </c>
      <c r="D2231" s="106">
        <f>TdC!F2233</f>
        <v>6.4739999999999991E-4</v>
      </c>
      <c r="E2231" s="106" t="str">
        <f>TdC!G2233</f>
        <v>dolartoday</v>
      </c>
    </row>
    <row r="2232" spans="1:5" x14ac:dyDescent="0.15">
      <c r="A2232" s="107">
        <f>TdC!C2234</f>
        <v>41749</v>
      </c>
      <c r="B2232" s="106">
        <f>TdC!D2234</f>
        <v>2014</v>
      </c>
      <c r="C2232" s="106">
        <f>TdC!E2234</f>
        <v>4</v>
      </c>
      <c r="D2232" s="106">
        <f>TdC!F2234</f>
        <v>6.4739999999999991E-4</v>
      </c>
      <c r="E2232" s="106" t="str">
        <f>TdC!G2234</f>
        <v>dolartoday</v>
      </c>
    </row>
    <row r="2233" spans="1:5" x14ac:dyDescent="0.15">
      <c r="A2233" s="107">
        <f>TdC!C2235</f>
        <v>41750</v>
      </c>
      <c r="B2233" s="106">
        <f>TdC!D2235</f>
        <v>2014</v>
      </c>
      <c r="C2233" s="106">
        <f>TdC!E2235</f>
        <v>4</v>
      </c>
      <c r="D2233" s="106">
        <f>TdC!F2235</f>
        <v>6.6569999999999997E-4</v>
      </c>
      <c r="E2233" s="106" t="str">
        <f>TdC!G2235</f>
        <v>dolartoday</v>
      </c>
    </row>
    <row r="2234" spans="1:5" x14ac:dyDescent="0.15">
      <c r="A2234" s="107">
        <f>TdC!C2236</f>
        <v>41751</v>
      </c>
      <c r="B2234" s="106">
        <f>TdC!D2236</f>
        <v>2014</v>
      </c>
      <c r="C2234" s="106">
        <f>TdC!E2236</f>
        <v>4</v>
      </c>
      <c r="D2234" s="106">
        <f>TdC!F2236</f>
        <v>6.6969999999999996E-4</v>
      </c>
      <c r="E2234" s="106" t="str">
        <f>TdC!G2236</f>
        <v>dolartoday</v>
      </c>
    </row>
    <row r="2235" spans="1:5" x14ac:dyDescent="0.15">
      <c r="A2235" s="107">
        <f>TdC!C2237</f>
        <v>41752</v>
      </c>
      <c r="B2235" s="106">
        <f>TdC!D2237</f>
        <v>2014</v>
      </c>
      <c r="C2235" s="106">
        <f>TdC!E2237</f>
        <v>4</v>
      </c>
      <c r="D2235" s="106">
        <f>TdC!F2237</f>
        <v>6.7069999999999999E-4</v>
      </c>
      <c r="E2235" s="106" t="str">
        <f>TdC!G2237</f>
        <v>dolartoday</v>
      </c>
    </row>
    <row r="2236" spans="1:5" x14ac:dyDescent="0.15">
      <c r="A2236" s="107">
        <f>TdC!C2238</f>
        <v>41753</v>
      </c>
      <c r="B2236" s="106">
        <f>TdC!D2238</f>
        <v>2014</v>
      </c>
      <c r="C2236" s="106">
        <f>TdC!E2238</f>
        <v>4</v>
      </c>
      <c r="D2236" s="106">
        <f>TdC!F2238</f>
        <v>6.7200000000000007E-4</v>
      </c>
      <c r="E2236" s="106" t="str">
        <f>TdC!G2238</f>
        <v>dolartoday</v>
      </c>
    </row>
    <row r="2237" spans="1:5" x14ac:dyDescent="0.15">
      <c r="A2237" s="107">
        <f>TdC!C2239</f>
        <v>41754</v>
      </c>
      <c r="B2237" s="106">
        <f>TdC!D2239</f>
        <v>2014</v>
      </c>
      <c r="C2237" s="106">
        <f>TdC!E2239</f>
        <v>4</v>
      </c>
      <c r="D2237" s="106">
        <f>TdC!F2239</f>
        <v>6.7430000000000007E-4</v>
      </c>
      <c r="E2237" s="106" t="str">
        <f>TdC!G2239</f>
        <v>dolartoday</v>
      </c>
    </row>
    <row r="2238" spans="1:5" x14ac:dyDescent="0.15">
      <c r="A2238" s="107">
        <f>TdC!C2240</f>
        <v>41755</v>
      </c>
      <c r="B2238" s="106">
        <f>TdC!D2240</f>
        <v>2014</v>
      </c>
      <c r="C2238" s="106">
        <f>TdC!E2240</f>
        <v>4</v>
      </c>
      <c r="D2238" s="106">
        <f>TdC!F2240</f>
        <v>6.7430000000000007E-4</v>
      </c>
      <c r="E2238" s="106" t="str">
        <f>TdC!G2240</f>
        <v>dolartoday</v>
      </c>
    </row>
    <row r="2239" spans="1:5" x14ac:dyDescent="0.15">
      <c r="A2239" s="107">
        <f>TdC!C2241</f>
        <v>41756</v>
      </c>
      <c r="B2239" s="106">
        <f>TdC!D2241</f>
        <v>2014</v>
      </c>
      <c r="C2239" s="106">
        <f>TdC!E2241</f>
        <v>4</v>
      </c>
      <c r="D2239" s="106">
        <f>TdC!F2241</f>
        <v>6.7430000000000007E-4</v>
      </c>
      <c r="E2239" s="106" t="str">
        <f>TdC!G2241</f>
        <v>dolartoday</v>
      </c>
    </row>
    <row r="2240" spans="1:5" x14ac:dyDescent="0.15">
      <c r="A2240" s="107">
        <f>TdC!C2242</f>
        <v>41757</v>
      </c>
      <c r="B2240" s="106">
        <f>TdC!D2242</f>
        <v>2014</v>
      </c>
      <c r="C2240" s="106">
        <f>TdC!E2242</f>
        <v>4</v>
      </c>
      <c r="D2240" s="106">
        <f>TdC!F2242</f>
        <v>6.8370000000000008E-4</v>
      </c>
      <c r="E2240" s="106" t="str">
        <f>TdC!G2242</f>
        <v>dolartoday</v>
      </c>
    </row>
    <row r="2241" spans="1:5" x14ac:dyDescent="0.15">
      <c r="A2241" s="107">
        <f>TdC!C2243</f>
        <v>41758</v>
      </c>
      <c r="B2241" s="106">
        <f>TdC!D2243</f>
        <v>2014</v>
      </c>
      <c r="C2241" s="106">
        <f>TdC!E2243</f>
        <v>4</v>
      </c>
      <c r="D2241" s="106">
        <f>TdC!F2243</f>
        <v>6.9410000000000001E-4</v>
      </c>
      <c r="E2241" s="106" t="str">
        <f>TdC!G2243</f>
        <v>dolartoday</v>
      </c>
    </row>
    <row r="2242" spans="1:5" x14ac:dyDescent="0.15">
      <c r="A2242" s="107">
        <f>TdC!C2244</f>
        <v>41759</v>
      </c>
      <c r="B2242" s="106">
        <f>TdC!D2244</f>
        <v>2014</v>
      </c>
      <c r="C2242" s="106">
        <f>TdC!E2244</f>
        <v>4</v>
      </c>
      <c r="D2242" s="106">
        <f>TdC!F2244</f>
        <v>6.9480000000000008E-4</v>
      </c>
      <c r="E2242" s="106" t="str">
        <f>TdC!G2244</f>
        <v>dolartoday</v>
      </c>
    </row>
    <row r="2243" spans="1:5" x14ac:dyDescent="0.15">
      <c r="A2243" s="107">
        <f>TdC!C2245</f>
        <v>41760</v>
      </c>
      <c r="B2243" s="106">
        <f>TdC!D2245</f>
        <v>2014</v>
      </c>
      <c r="C2243" s="106">
        <f>TdC!E2245</f>
        <v>5</v>
      </c>
      <c r="D2243" s="106">
        <f>TdC!F2245</f>
        <v>6.9239999999999992E-4</v>
      </c>
      <c r="E2243" s="106" t="str">
        <f>TdC!G2245</f>
        <v>dolartoday</v>
      </c>
    </row>
    <row r="2244" spans="1:5" x14ac:dyDescent="0.15">
      <c r="A2244" s="107">
        <f>TdC!C2246</f>
        <v>41761</v>
      </c>
      <c r="B2244" s="106">
        <f>TdC!D2246</f>
        <v>2014</v>
      </c>
      <c r="C2244" s="106">
        <f>TdC!E2246</f>
        <v>5</v>
      </c>
      <c r="D2244" s="106">
        <f>TdC!F2246</f>
        <v>6.914E-4</v>
      </c>
      <c r="E2244" s="106" t="str">
        <f>TdC!G2246</f>
        <v>dolartoday</v>
      </c>
    </row>
    <row r="2245" spans="1:5" x14ac:dyDescent="0.15">
      <c r="A2245" s="107">
        <f>TdC!C2247</f>
        <v>41762</v>
      </c>
      <c r="B2245" s="106">
        <f>TdC!D2247</f>
        <v>2014</v>
      </c>
      <c r="C2245" s="106">
        <f>TdC!E2247</f>
        <v>5</v>
      </c>
      <c r="D2245" s="106">
        <f>TdC!F2247</f>
        <v>6.914E-4</v>
      </c>
      <c r="E2245" s="106" t="str">
        <f>TdC!G2247</f>
        <v>dolartoday</v>
      </c>
    </row>
    <row r="2246" spans="1:5" x14ac:dyDescent="0.15">
      <c r="A2246" s="107">
        <f>TdC!C2248</f>
        <v>41763</v>
      </c>
      <c r="B2246" s="106">
        <f>TdC!D2248</f>
        <v>2014</v>
      </c>
      <c r="C2246" s="106">
        <f>TdC!E2248</f>
        <v>5</v>
      </c>
      <c r="D2246" s="106">
        <f>TdC!F2248</f>
        <v>6.9480000000000008E-4</v>
      </c>
      <c r="E2246" s="106" t="str">
        <f>TdC!G2248</f>
        <v>dolartoday</v>
      </c>
    </row>
    <row r="2247" spans="1:5" x14ac:dyDescent="0.15">
      <c r="A2247" s="107">
        <f>TdC!C2249</f>
        <v>41764</v>
      </c>
      <c r="B2247" s="106">
        <f>TdC!D2249</f>
        <v>2014</v>
      </c>
      <c r="C2247" s="106">
        <f>TdC!E2249</f>
        <v>5</v>
      </c>
      <c r="D2247" s="106">
        <f>TdC!F2249</f>
        <v>6.8930000000000011E-4</v>
      </c>
      <c r="E2247" s="106" t="str">
        <f>TdC!G2249</f>
        <v>dolartoday</v>
      </c>
    </row>
    <row r="2248" spans="1:5" x14ac:dyDescent="0.15">
      <c r="A2248" s="107">
        <f>TdC!C2250</f>
        <v>41765</v>
      </c>
      <c r="B2248" s="106">
        <f>TdC!D2250</f>
        <v>2014</v>
      </c>
      <c r="C2248" s="106">
        <f>TdC!E2250</f>
        <v>5</v>
      </c>
      <c r="D2248" s="106">
        <f>TdC!F2250</f>
        <v>6.8860000000000004E-4</v>
      </c>
      <c r="E2248" s="106" t="str">
        <f>TdC!G2250</f>
        <v>dolartoday</v>
      </c>
    </row>
    <row r="2249" spans="1:5" x14ac:dyDescent="0.15">
      <c r="A2249" s="107">
        <f>TdC!C2251</f>
        <v>41766</v>
      </c>
      <c r="B2249" s="106">
        <f>TdC!D2251</f>
        <v>2014</v>
      </c>
      <c r="C2249" s="106">
        <f>TdC!E2251</f>
        <v>5</v>
      </c>
      <c r="D2249" s="106">
        <f>TdC!F2251</f>
        <v>6.8659999999999999E-4</v>
      </c>
      <c r="E2249" s="106" t="str">
        <f>TdC!G2251</f>
        <v>dolartoday</v>
      </c>
    </row>
    <row r="2250" spans="1:5" x14ac:dyDescent="0.15">
      <c r="A2250" s="107">
        <f>TdC!C2252</f>
        <v>41767</v>
      </c>
      <c r="B2250" s="106">
        <f>TdC!D2252</f>
        <v>2014</v>
      </c>
      <c r="C2250" s="106">
        <f>TdC!E2252</f>
        <v>5</v>
      </c>
      <c r="D2250" s="106">
        <f>TdC!F2252</f>
        <v>6.8170000000000004E-4</v>
      </c>
      <c r="E2250" s="106" t="str">
        <f>TdC!G2252</f>
        <v>dolartoday</v>
      </c>
    </row>
    <row r="2251" spans="1:5" x14ac:dyDescent="0.15">
      <c r="A2251" s="107">
        <f>TdC!C2253</f>
        <v>41768</v>
      </c>
      <c r="B2251" s="106">
        <f>TdC!D2253</f>
        <v>2014</v>
      </c>
      <c r="C2251" s="106">
        <f>TdC!E2253</f>
        <v>5</v>
      </c>
      <c r="D2251" s="106">
        <f>TdC!F2253</f>
        <v>7.3299999999999993E-4</v>
      </c>
      <c r="E2251" s="106" t="str">
        <f>TdC!G2253</f>
        <v>dolartoday</v>
      </c>
    </row>
    <row r="2252" spans="1:5" x14ac:dyDescent="0.15">
      <c r="A2252" s="107">
        <f>TdC!C2254</f>
        <v>41769</v>
      </c>
      <c r="B2252" s="106">
        <f>TdC!D2254</f>
        <v>2014</v>
      </c>
      <c r="C2252" s="106">
        <f>TdC!E2254</f>
        <v>5</v>
      </c>
      <c r="D2252" s="106">
        <f>TdC!F2254</f>
        <v>7.3299999999999993E-4</v>
      </c>
      <c r="E2252" s="106" t="str">
        <f>TdC!G2254</f>
        <v>dolartoday</v>
      </c>
    </row>
    <row r="2253" spans="1:5" x14ac:dyDescent="0.15">
      <c r="A2253" s="107">
        <f>TdC!C2255</f>
        <v>41770</v>
      </c>
      <c r="B2253" s="106">
        <f>TdC!D2255</f>
        <v>2014</v>
      </c>
      <c r="C2253" s="106">
        <f>TdC!E2255</f>
        <v>5</v>
      </c>
      <c r="D2253" s="106">
        <f>TdC!F2255</f>
        <v>7.3299999999999993E-4</v>
      </c>
      <c r="E2253" s="106" t="str">
        <f>TdC!G2255</f>
        <v>dolartoday</v>
      </c>
    </row>
    <row r="2254" spans="1:5" x14ac:dyDescent="0.15">
      <c r="A2254" s="107">
        <f>TdC!C2256</f>
        <v>41771</v>
      </c>
      <c r="B2254" s="106">
        <f>TdC!D2256</f>
        <v>2014</v>
      </c>
      <c r="C2254" s="106">
        <f>TdC!E2256</f>
        <v>5</v>
      </c>
      <c r="D2254" s="106">
        <f>TdC!F2256</f>
        <v>7.3739999999999993E-4</v>
      </c>
      <c r="E2254" s="106" t="str">
        <f>TdC!G2256</f>
        <v>dolartoday</v>
      </c>
    </row>
    <row r="2255" spans="1:5" x14ac:dyDescent="0.15">
      <c r="A2255" s="107">
        <f>TdC!C2257</f>
        <v>41772</v>
      </c>
      <c r="B2255" s="106">
        <f>TdC!D2257</f>
        <v>2014</v>
      </c>
      <c r="C2255" s="106">
        <f>TdC!E2257</f>
        <v>5</v>
      </c>
      <c r="D2255" s="106">
        <f>TdC!F2257</f>
        <v>7.1459999999999991E-4</v>
      </c>
      <c r="E2255" s="106" t="str">
        <f>TdC!G2257</f>
        <v>dolartoday</v>
      </c>
    </row>
    <row r="2256" spans="1:5" x14ac:dyDescent="0.15">
      <c r="A2256" s="107">
        <f>TdC!C2258</f>
        <v>41773</v>
      </c>
      <c r="B2256" s="106">
        <f>TdC!D2258</f>
        <v>2014</v>
      </c>
      <c r="C2256" s="106">
        <f>TdC!E2258</f>
        <v>5</v>
      </c>
      <c r="D2256" s="106">
        <f>TdC!F2258</f>
        <v>7.4069999999999995E-4</v>
      </c>
      <c r="E2256" s="106" t="str">
        <f>TdC!G2258</f>
        <v>dolartoday</v>
      </c>
    </row>
    <row r="2257" spans="1:5" x14ac:dyDescent="0.15">
      <c r="A2257" s="107">
        <f>TdC!C2259</f>
        <v>41774</v>
      </c>
      <c r="B2257" s="106">
        <f>TdC!D2259</f>
        <v>2014</v>
      </c>
      <c r="C2257" s="106">
        <f>TdC!E2259</f>
        <v>5</v>
      </c>
      <c r="D2257" s="106">
        <f>TdC!F2259</f>
        <v>7.4299999999999995E-4</v>
      </c>
      <c r="E2257" s="106" t="str">
        <f>TdC!G2259</f>
        <v>dolartoday</v>
      </c>
    </row>
    <row r="2258" spans="1:5" x14ac:dyDescent="0.15">
      <c r="A2258" s="107">
        <f>TdC!C2260</f>
        <v>41775</v>
      </c>
      <c r="B2258" s="106">
        <f>TdC!D2260</f>
        <v>2014</v>
      </c>
      <c r="C2258" s="106">
        <f>TdC!E2260</f>
        <v>5</v>
      </c>
      <c r="D2258" s="106">
        <f>TdC!F2260</f>
        <v>7.5579999999999994E-4</v>
      </c>
      <c r="E2258" s="106" t="str">
        <f>TdC!G2260</f>
        <v>dolartoday</v>
      </c>
    </row>
    <row r="2259" spans="1:5" x14ac:dyDescent="0.15">
      <c r="A2259" s="107">
        <f>TdC!C2261</f>
        <v>41776</v>
      </c>
      <c r="B2259" s="106">
        <f>TdC!D2261</f>
        <v>2014</v>
      </c>
      <c r="C2259" s="106">
        <f>TdC!E2261</f>
        <v>5</v>
      </c>
      <c r="D2259" s="106">
        <f>TdC!F2261</f>
        <v>7.5579999999999994E-4</v>
      </c>
      <c r="E2259" s="106" t="str">
        <f>TdC!G2261</f>
        <v>dolartoday</v>
      </c>
    </row>
    <row r="2260" spans="1:5" x14ac:dyDescent="0.15">
      <c r="A2260" s="107">
        <f>TdC!C2262</f>
        <v>41777</v>
      </c>
      <c r="B2260" s="106">
        <f>TdC!D2262</f>
        <v>2014</v>
      </c>
      <c r="C2260" s="106">
        <f>TdC!E2262</f>
        <v>5</v>
      </c>
      <c r="D2260" s="106">
        <f>TdC!F2262</f>
        <v>7.5579999999999994E-4</v>
      </c>
      <c r="E2260" s="106" t="str">
        <f>TdC!G2262</f>
        <v>dolartoday</v>
      </c>
    </row>
    <row r="2261" spans="1:5" x14ac:dyDescent="0.15">
      <c r="A2261" s="107">
        <f>TdC!C2263</f>
        <v>41778</v>
      </c>
      <c r="B2261" s="106">
        <f>TdC!D2263</f>
        <v>2014</v>
      </c>
      <c r="C2261" s="106">
        <f>TdC!E2263</f>
        <v>5</v>
      </c>
      <c r="D2261" s="106">
        <f>TdC!F2263</f>
        <v>7.2689999999999994E-4</v>
      </c>
      <c r="E2261" s="106" t="str">
        <f>TdC!G2263</f>
        <v>dolartoday</v>
      </c>
    </row>
    <row r="2262" spans="1:5" x14ac:dyDescent="0.15">
      <c r="A2262" s="107">
        <f>TdC!C2264</f>
        <v>41779</v>
      </c>
      <c r="B2262" s="106">
        <f>TdC!D2264</f>
        <v>2014</v>
      </c>
      <c r="C2262" s="106">
        <f>TdC!E2264</f>
        <v>5</v>
      </c>
      <c r="D2262" s="106">
        <f>TdC!F2264</f>
        <v>7.2689999999999994E-4</v>
      </c>
      <c r="E2262" s="106" t="str">
        <f>TdC!G2264</f>
        <v>dolartoday</v>
      </c>
    </row>
    <row r="2263" spans="1:5" x14ac:dyDescent="0.15">
      <c r="A2263" s="107">
        <f>TdC!C2265</f>
        <v>41780</v>
      </c>
      <c r="B2263" s="106">
        <f>TdC!D2265</f>
        <v>2014</v>
      </c>
      <c r="C2263" s="106">
        <f>TdC!E2265</f>
        <v>5</v>
      </c>
      <c r="D2263" s="106">
        <f>TdC!F2265</f>
        <v>7.1140000000000005E-4</v>
      </c>
      <c r="E2263" s="106" t="str">
        <f>TdC!G2265</f>
        <v>dolartoday</v>
      </c>
    </row>
    <row r="2264" spans="1:5" x14ac:dyDescent="0.15">
      <c r="A2264" s="107">
        <f>TdC!C2266</f>
        <v>41781</v>
      </c>
      <c r="B2264" s="106">
        <f>TdC!D2266</f>
        <v>2014</v>
      </c>
      <c r="C2264" s="106">
        <f>TdC!E2266</f>
        <v>5</v>
      </c>
      <c r="D2264" s="106">
        <f>TdC!F2266</f>
        <v>6.9510000000000004E-4</v>
      </c>
      <c r="E2264" s="106" t="str">
        <f>TdC!G2266</f>
        <v>dolartoday</v>
      </c>
    </row>
    <row r="2265" spans="1:5" x14ac:dyDescent="0.15">
      <c r="A2265" s="107">
        <f>TdC!C2267</f>
        <v>41782</v>
      </c>
      <c r="B2265" s="106">
        <f>TdC!D2267</f>
        <v>2014</v>
      </c>
      <c r="C2265" s="106">
        <f>TdC!E2267</f>
        <v>5</v>
      </c>
      <c r="D2265" s="106">
        <f>TdC!F2267</f>
        <v>7.0930000000000006E-4</v>
      </c>
      <c r="E2265" s="106" t="str">
        <f>TdC!G2267</f>
        <v>dolartoday</v>
      </c>
    </row>
    <row r="2266" spans="1:5" x14ac:dyDescent="0.15">
      <c r="A2266" s="107">
        <f>TdC!C2268</f>
        <v>41783</v>
      </c>
      <c r="B2266" s="106">
        <f>TdC!D2268</f>
        <v>2014</v>
      </c>
      <c r="C2266" s="106">
        <f>TdC!E2268</f>
        <v>5</v>
      </c>
      <c r="D2266" s="106">
        <f>TdC!F2268</f>
        <v>7.0930000000000006E-4</v>
      </c>
      <c r="E2266" s="106" t="str">
        <f>TdC!G2268</f>
        <v>dolartoday</v>
      </c>
    </row>
    <row r="2267" spans="1:5" x14ac:dyDescent="0.15">
      <c r="A2267" s="107">
        <f>TdC!C2269</f>
        <v>41784</v>
      </c>
      <c r="B2267" s="106">
        <f>TdC!D2269</f>
        <v>2014</v>
      </c>
      <c r="C2267" s="106">
        <f>TdC!E2269</f>
        <v>5</v>
      </c>
      <c r="D2267" s="106">
        <f>TdC!F2269</f>
        <v>7.095999999999999E-4</v>
      </c>
      <c r="E2267" s="106" t="str">
        <f>TdC!G2269</f>
        <v>dolartoday</v>
      </c>
    </row>
    <row r="2268" spans="1:5" x14ac:dyDescent="0.15">
      <c r="A2268" s="107">
        <f>TdC!C2270</f>
        <v>41785</v>
      </c>
      <c r="B2268" s="106">
        <f>TdC!D2270</f>
        <v>2014</v>
      </c>
      <c r="C2268" s="106">
        <f>TdC!E2270</f>
        <v>5</v>
      </c>
      <c r="D2268" s="106">
        <f>TdC!F2270</f>
        <v>7.0930000000000006E-4</v>
      </c>
      <c r="E2268" s="106" t="str">
        <f>TdC!G2270</f>
        <v>dolartoday</v>
      </c>
    </row>
    <row r="2269" spans="1:5" x14ac:dyDescent="0.15">
      <c r="A2269" s="107">
        <f>TdC!C2271</f>
        <v>41786</v>
      </c>
      <c r="B2269" s="106">
        <f>TdC!D2271</f>
        <v>2014</v>
      </c>
      <c r="C2269" s="106">
        <f>TdC!E2271</f>
        <v>5</v>
      </c>
      <c r="D2269" s="106">
        <f>TdC!F2271</f>
        <v>7.1180000000000006E-4</v>
      </c>
      <c r="E2269" s="106" t="str">
        <f>TdC!G2271</f>
        <v>dolartoday</v>
      </c>
    </row>
    <row r="2270" spans="1:5" x14ac:dyDescent="0.15">
      <c r="A2270" s="107">
        <f>TdC!C2272</f>
        <v>41787</v>
      </c>
      <c r="B2270" s="106">
        <f>TdC!D2272</f>
        <v>2014</v>
      </c>
      <c r="C2270" s="106">
        <f>TdC!E2272</f>
        <v>5</v>
      </c>
      <c r="D2270" s="106">
        <f>TdC!F2272</f>
        <v>7.0930000000000006E-4</v>
      </c>
      <c r="E2270" s="106" t="str">
        <f>TdC!G2272</f>
        <v>dolartoday</v>
      </c>
    </row>
    <row r="2271" spans="1:5" x14ac:dyDescent="0.15">
      <c r="A2271" s="107">
        <f>TdC!C2273</f>
        <v>41788</v>
      </c>
      <c r="B2271" s="106">
        <f>TdC!D2273</f>
        <v>2014</v>
      </c>
      <c r="C2271" s="106">
        <f>TdC!E2273</f>
        <v>5</v>
      </c>
      <c r="D2271" s="106">
        <f>TdC!F2273</f>
        <v>7.0790000000000002E-4</v>
      </c>
      <c r="E2271" s="106" t="str">
        <f>TdC!G2273</f>
        <v>dolartoday</v>
      </c>
    </row>
    <row r="2272" spans="1:5" x14ac:dyDescent="0.15">
      <c r="A2272" s="107">
        <f>TdC!C2274</f>
        <v>41789</v>
      </c>
      <c r="B2272" s="106">
        <f>TdC!D2274</f>
        <v>2014</v>
      </c>
      <c r="C2272" s="106">
        <f>TdC!E2274</f>
        <v>5</v>
      </c>
      <c r="D2272" s="106">
        <f>TdC!F2274</f>
        <v>7.0459999999999989E-4</v>
      </c>
      <c r="E2272" s="106" t="str">
        <f>TdC!G2274</f>
        <v>dolartoday</v>
      </c>
    </row>
    <row r="2273" spans="1:5" x14ac:dyDescent="0.15">
      <c r="A2273" s="107">
        <f>TdC!C2275</f>
        <v>41790</v>
      </c>
      <c r="B2273" s="106">
        <f>TdC!D2275</f>
        <v>2014</v>
      </c>
      <c r="C2273" s="106">
        <f>TdC!E2275</f>
        <v>5</v>
      </c>
      <c r="D2273" s="106">
        <f>TdC!F2275</f>
        <v>7.0459999999999989E-4</v>
      </c>
      <c r="E2273" s="106" t="str">
        <f>TdC!G2275</f>
        <v>dolartoday</v>
      </c>
    </row>
    <row r="2274" spans="1:5" x14ac:dyDescent="0.15">
      <c r="A2274" s="107">
        <f>TdC!C2276</f>
        <v>41791</v>
      </c>
      <c r="B2274" s="106">
        <f>TdC!D2276</f>
        <v>2014</v>
      </c>
      <c r="C2274" s="106">
        <f>TdC!E2276</f>
        <v>6</v>
      </c>
      <c r="D2274" s="106">
        <f>TdC!F2276</f>
        <v>7.0500000000000001E-4</v>
      </c>
      <c r="E2274" s="106" t="str">
        <f>TdC!G2276</f>
        <v>dolartoday</v>
      </c>
    </row>
    <row r="2275" spans="1:5" x14ac:dyDescent="0.15">
      <c r="A2275" s="107">
        <f>TdC!C2277</f>
        <v>41792</v>
      </c>
      <c r="B2275" s="106">
        <f>TdC!D2277</f>
        <v>2014</v>
      </c>
      <c r="C2275" s="106">
        <f>TdC!E2277</f>
        <v>6</v>
      </c>
      <c r="D2275" s="106">
        <f>TdC!F2277</f>
        <v>7.0569999999999997E-4</v>
      </c>
      <c r="E2275" s="106" t="str">
        <f>TdC!G2277</f>
        <v>dolartoday</v>
      </c>
    </row>
    <row r="2276" spans="1:5" x14ac:dyDescent="0.15">
      <c r="A2276" s="107">
        <f>TdC!C2278</f>
        <v>41793</v>
      </c>
      <c r="B2276" s="106">
        <f>TdC!D2278</f>
        <v>2014</v>
      </c>
      <c r="C2276" s="106">
        <f>TdC!E2278</f>
        <v>6</v>
      </c>
      <c r="D2276" s="106">
        <f>TdC!F2278</f>
        <v>7.0500000000000001E-4</v>
      </c>
      <c r="E2276" s="106" t="str">
        <f>TdC!G2278</f>
        <v>dolartoday</v>
      </c>
    </row>
    <row r="2277" spans="1:5" x14ac:dyDescent="0.15">
      <c r="A2277" s="107">
        <f>TdC!C2279</f>
        <v>41794</v>
      </c>
      <c r="B2277" s="106">
        <f>TdC!D2279</f>
        <v>2014</v>
      </c>
      <c r="C2277" s="106">
        <f>TdC!E2279</f>
        <v>6</v>
      </c>
      <c r="D2277" s="106">
        <f>TdC!F2279</f>
        <v>7.0540000000000002E-4</v>
      </c>
      <c r="E2277" s="106" t="str">
        <f>TdC!G2279</f>
        <v>dolartoday</v>
      </c>
    </row>
    <row r="2278" spans="1:5" x14ac:dyDescent="0.15">
      <c r="A2278" s="107">
        <f>TdC!C2280</f>
        <v>41795</v>
      </c>
      <c r="B2278" s="106">
        <f>TdC!D2280</f>
        <v>2014</v>
      </c>
      <c r="C2278" s="106">
        <f>TdC!E2280</f>
        <v>6</v>
      </c>
      <c r="D2278" s="106">
        <f>TdC!F2280</f>
        <v>7.0290000000000001E-4</v>
      </c>
      <c r="E2278" s="106" t="str">
        <f>TdC!G2280</f>
        <v>dolartoday</v>
      </c>
    </row>
    <row r="2279" spans="1:5" x14ac:dyDescent="0.15">
      <c r="A2279" s="107">
        <f>TdC!C2281</f>
        <v>41796</v>
      </c>
      <c r="B2279" s="106">
        <f>TdC!D2281</f>
        <v>2014</v>
      </c>
      <c r="C2279" s="106">
        <f>TdC!E2281</f>
        <v>6</v>
      </c>
      <c r="D2279" s="106">
        <f>TdC!F2281</f>
        <v>6.9999999999999999E-4</v>
      </c>
      <c r="E2279" s="106" t="str">
        <f>TdC!G2281</f>
        <v>dolartoday</v>
      </c>
    </row>
    <row r="2280" spans="1:5" x14ac:dyDescent="0.15">
      <c r="A2280" s="107">
        <f>TdC!C2282</f>
        <v>41797</v>
      </c>
      <c r="B2280" s="106">
        <f>TdC!D2282</f>
        <v>2014</v>
      </c>
      <c r="C2280" s="106">
        <f>TdC!E2282</f>
        <v>6</v>
      </c>
      <c r="D2280" s="106">
        <f>TdC!F2282</f>
        <v>6.9999999999999999E-4</v>
      </c>
      <c r="E2280" s="106" t="str">
        <f>TdC!G2282</f>
        <v>dolartoday</v>
      </c>
    </row>
    <row r="2281" spans="1:5" x14ac:dyDescent="0.15">
      <c r="A2281" s="107">
        <f>TdC!C2283</f>
        <v>41798</v>
      </c>
      <c r="B2281" s="106">
        <f>TdC!D2283</f>
        <v>2014</v>
      </c>
      <c r="C2281" s="106">
        <f>TdC!E2283</f>
        <v>6</v>
      </c>
      <c r="D2281" s="106">
        <f>TdC!F2283</f>
        <v>7.0040000000000011E-4</v>
      </c>
      <c r="E2281" s="106" t="str">
        <f>TdC!G2283</f>
        <v>dolartoday</v>
      </c>
    </row>
    <row r="2282" spans="1:5" x14ac:dyDescent="0.15">
      <c r="A2282" s="107">
        <f>TdC!C2284</f>
        <v>41799</v>
      </c>
      <c r="B2282" s="106">
        <f>TdC!D2284</f>
        <v>2014</v>
      </c>
      <c r="C2282" s="106">
        <f>TdC!E2284</f>
        <v>6</v>
      </c>
      <c r="D2282" s="106">
        <f>TdC!F2284</f>
        <v>6.9999999999999999E-4</v>
      </c>
      <c r="E2282" s="106" t="str">
        <f>TdC!G2284</f>
        <v>dolartoday</v>
      </c>
    </row>
    <row r="2283" spans="1:5" x14ac:dyDescent="0.15">
      <c r="A2283" s="107">
        <f>TdC!C2285</f>
        <v>41800</v>
      </c>
      <c r="B2283" s="106">
        <f>TdC!D2285</f>
        <v>2014</v>
      </c>
      <c r="C2283" s="106">
        <f>TdC!E2285</f>
        <v>6</v>
      </c>
      <c r="D2283" s="106">
        <f>TdC!F2285</f>
        <v>6.9959999999999998E-4</v>
      </c>
      <c r="E2283" s="106" t="str">
        <f>TdC!G2285</f>
        <v>dolartoday</v>
      </c>
    </row>
    <row r="2284" spans="1:5" x14ac:dyDescent="0.15">
      <c r="A2284" s="107">
        <f>TdC!C2286</f>
        <v>41801</v>
      </c>
      <c r="B2284" s="106">
        <f>TdC!D2286</f>
        <v>2014</v>
      </c>
      <c r="C2284" s="106">
        <f>TdC!E2286</f>
        <v>6</v>
      </c>
      <c r="D2284" s="106">
        <f>TdC!F2286</f>
        <v>7.1239999999999997E-4</v>
      </c>
      <c r="E2284" s="106" t="str">
        <f>TdC!G2286</f>
        <v>dolartoday</v>
      </c>
    </row>
    <row r="2285" spans="1:5" x14ac:dyDescent="0.15">
      <c r="A2285" s="107">
        <f>TdC!C2287</f>
        <v>41802</v>
      </c>
      <c r="B2285" s="106">
        <f>TdC!D2287</f>
        <v>2014</v>
      </c>
      <c r="C2285" s="106">
        <f>TdC!E2287</f>
        <v>6</v>
      </c>
      <c r="D2285" s="106">
        <f>TdC!F2287</f>
        <v>7.2329999999999996E-4</v>
      </c>
      <c r="E2285" s="106" t="str">
        <f>TdC!G2287</f>
        <v>dolartoday</v>
      </c>
    </row>
    <row r="2286" spans="1:5" x14ac:dyDescent="0.15">
      <c r="A2286" s="107">
        <f>TdC!C2288</f>
        <v>41803</v>
      </c>
      <c r="B2286" s="106">
        <f>TdC!D2288</f>
        <v>2014</v>
      </c>
      <c r="C2286" s="106">
        <f>TdC!E2288</f>
        <v>6</v>
      </c>
      <c r="D2286" s="106">
        <f>TdC!F2288</f>
        <v>7.2409999999999998E-4</v>
      </c>
      <c r="E2286" s="106" t="str">
        <f>TdC!G2288</f>
        <v>dolartoday</v>
      </c>
    </row>
    <row r="2287" spans="1:5" x14ac:dyDescent="0.15">
      <c r="A2287" s="107">
        <f>TdC!C2289</f>
        <v>41804</v>
      </c>
      <c r="B2287" s="106">
        <f>TdC!D2289</f>
        <v>2014</v>
      </c>
      <c r="C2287" s="106">
        <f>TdC!E2289</f>
        <v>6</v>
      </c>
      <c r="D2287" s="106">
        <f>TdC!F2289</f>
        <v>7.2409999999999998E-4</v>
      </c>
      <c r="E2287" s="106" t="str">
        <f>TdC!G2289</f>
        <v>dolartoday</v>
      </c>
    </row>
    <row r="2288" spans="1:5" x14ac:dyDescent="0.15">
      <c r="A2288" s="107">
        <f>TdC!C2290</f>
        <v>41805</v>
      </c>
      <c r="B2288" s="106">
        <f>TdC!D2290</f>
        <v>2014</v>
      </c>
      <c r="C2288" s="106">
        <f>TdC!E2290</f>
        <v>6</v>
      </c>
      <c r="D2288" s="106">
        <f>TdC!F2290</f>
        <v>7.2439999999999994E-4</v>
      </c>
      <c r="E2288" s="106" t="str">
        <f>TdC!G2290</f>
        <v>dolartoday</v>
      </c>
    </row>
    <row r="2289" spans="1:5" x14ac:dyDescent="0.15">
      <c r="A2289" s="107">
        <f>TdC!C2291</f>
        <v>41806</v>
      </c>
      <c r="B2289" s="106">
        <f>TdC!D2291</f>
        <v>2014</v>
      </c>
      <c r="C2289" s="106">
        <f>TdC!E2291</f>
        <v>6</v>
      </c>
      <c r="D2289" s="106">
        <f>TdC!F2291</f>
        <v>7.2670000000000005E-4</v>
      </c>
      <c r="E2289" s="106" t="str">
        <f>TdC!G2291</f>
        <v>dolartoday</v>
      </c>
    </row>
    <row r="2290" spans="1:5" x14ac:dyDescent="0.15">
      <c r="A2290" s="107">
        <f>TdC!C2292</f>
        <v>41807</v>
      </c>
      <c r="B2290" s="106">
        <f>TdC!D2292</f>
        <v>2014</v>
      </c>
      <c r="C2290" s="106">
        <f>TdC!E2292</f>
        <v>6</v>
      </c>
      <c r="D2290" s="106">
        <f>TdC!F2292</f>
        <v>7.1930000000000008E-4</v>
      </c>
      <c r="E2290" s="106" t="str">
        <f>TdC!G2292</f>
        <v>dolartoday</v>
      </c>
    </row>
    <row r="2291" spans="1:5" x14ac:dyDescent="0.15">
      <c r="A2291" s="107">
        <f>TdC!C2293</f>
        <v>41808</v>
      </c>
      <c r="B2291" s="106">
        <f>TdC!D2293</f>
        <v>2014</v>
      </c>
      <c r="C2291" s="106">
        <f>TdC!E2293</f>
        <v>6</v>
      </c>
      <c r="D2291" s="106">
        <f>TdC!F2293</f>
        <v>7.2889999999999999E-4</v>
      </c>
      <c r="E2291" s="106" t="str">
        <f>TdC!G2293</f>
        <v>dolartoday</v>
      </c>
    </row>
    <row r="2292" spans="1:5" x14ac:dyDescent="0.15">
      <c r="A2292" s="107">
        <f>TdC!C2294</f>
        <v>41809</v>
      </c>
      <c r="B2292" s="106">
        <f>TdC!D2294</f>
        <v>2014</v>
      </c>
      <c r="C2292" s="106">
        <f>TdC!E2294</f>
        <v>6</v>
      </c>
      <c r="D2292" s="106">
        <f>TdC!F2294</f>
        <v>7.2560000000000007E-4</v>
      </c>
      <c r="E2292" s="106" t="str">
        <f>TdC!G2294</f>
        <v>dolartoday</v>
      </c>
    </row>
    <row r="2293" spans="1:5" x14ac:dyDescent="0.15">
      <c r="A2293" s="107">
        <f>TdC!C2295</f>
        <v>41810</v>
      </c>
      <c r="B2293" s="106">
        <f>TdC!D2295</f>
        <v>2014</v>
      </c>
      <c r="C2293" s="106">
        <f>TdC!E2295</f>
        <v>6</v>
      </c>
      <c r="D2293" s="106">
        <f>TdC!F2295</f>
        <v>7.2519999999999995E-4</v>
      </c>
      <c r="E2293" s="106" t="str">
        <f>TdC!G2295</f>
        <v>dolartoday</v>
      </c>
    </row>
    <row r="2294" spans="1:5" x14ac:dyDescent="0.15">
      <c r="A2294" s="107">
        <f>TdC!C2296</f>
        <v>41811</v>
      </c>
      <c r="B2294" s="106">
        <f>TdC!D2296</f>
        <v>2014</v>
      </c>
      <c r="C2294" s="106">
        <f>TdC!E2296</f>
        <v>6</v>
      </c>
      <c r="D2294" s="106">
        <f>TdC!F2296</f>
        <v>7.2519999999999995E-4</v>
      </c>
      <c r="E2294" s="106" t="str">
        <f>TdC!G2296</f>
        <v>dolartoday</v>
      </c>
    </row>
    <row r="2295" spans="1:5" x14ac:dyDescent="0.15">
      <c r="A2295" s="107">
        <f>TdC!C2297</f>
        <v>41812</v>
      </c>
      <c r="B2295" s="106">
        <f>TdC!D2297</f>
        <v>2014</v>
      </c>
      <c r="C2295" s="106">
        <f>TdC!E2297</f>
        <v>6</v>
      </c>
      <c r="D2295" s="106">
        <f>TdC!F2297</f>
        <v>7.2560000000000007E-4</v>
      </c>
      <c r="E2295" s="106" t="str">
        <f>TdC!G2297</f>
        <v>dolartoday</v>
      </c>
    </row>
    <row r="2296" spans="1:5" x14ac:dyDescent="0.15">
      <c r="A2296" s="107">
        <f>TdC!C2298</f>
        <v>41813</v>
      </c>
      <c r="B2296" s="106">
        <f>TdC!D2298</f>
        <v>2014</v>
      </c>
      <c r="C2296" s="106">
        <f>TdC!E2298</f>
        <v>6</v>
      </c>
      <c r="D2296" s="106">
        <f>TdC!F2298</f>
        <v>7.2480000000000005E-4</v>
      </c>
      <c r="E2296" s="106" t="str">
        <f>TdC!G2298</f>
        <v>dolartoday</v>
      </c>
    </row>
    <row r="2297" spans="1:5" x14ac:dyDescent="0.15">
      <c r="A2297" s="107">
        <f>TdC!C2299</f>
        <v>41814</v>
      </c>
      <c r="B2297" s="106">
        <f>TdC!D2299</f>
        <v>2014</v>
      </c>
      <c r="C2297" s="106">
        <f>TdC!E2299</f>
        <v>6</v>
      </c>
      <c r="D2297" s="106">
        <f>TdC!F2299</f>
        <v>7.2780000000000002E-4</v>
      </c>
      <c r="E2297" s="106" t="str">
        <f>TdC!G2299</f>
        <v>dolartoday</v>
      </c>
    </row>
    <row r="2298" spans="1:5" x14ac:dyDescent="0.15">
      <c r="A2298" s="107">
        <f>TdC!C2300</f>
        <v>41815</v>
      </c>
      <c r="B2298" s="106">
        <f>TdC!D2300</f>
        <v>2014</v>
      </c>
      <c r="C2298" s="106">
        <f>TdC!E2300</f>
        <v>6</v>
      </c>
      <c r="D2298" s="106">
        <f>TdC!F2300</f>
        <v>7.2670000000000005E-4</v>
      </c>
      <c r="E2298" s="106" t="str">
        <f>TdC!G2300</f>
        <v>dolartoday</v>
      </c>
    </row>
    <row r="2299" spans="1:5" x14ac:dyDescent="0.15">
      <c r="A2299" s="107">
        <f>TdC!C2301</f>
        <v>41816</v>
      </c>
      <c r="B2299" s="106">
        <f>TdC!D2301</f>
        <v>2014</v>
      </c>
      <c r="C2299" s="106">
        <f>TdC!E2301</f>
        <v>6</v>
      </c>
      <c r="D2299" s="106">
        <f>TdC!F2301</f>
        <v>7.2519999999999995E-4</v>
      </c>
      <c r="E2299" s="106" t="str">
        <f>TdC!G2301</f>
        <v>dolartoday</v>
      </c>
    </row>
    <row r="2300" spans="1:5" x14ac:dyDescent="0.15">
      <c r="A2300" s="107">
        <f>TdC!C2302</f>
        <v>41817</v>
      </c>
      <c r="B2300" s="106">
        <f>TdC!D2302</f>
        <v>2014</v>
      </c>
      <c r="C2300" s="106">
        <f>TdC!E2302</f>
        <v>6</v>
      </c>
      <c r="D2300" s="106">
        <f>TdC!F2302</f>
        <v>7.2409999999999998E-4</v>
      </c>
      <c r="E2300" s="106" t="str">
        <f>TdC!G2302</f>
        <v>dolartoday</v>
      </c>
    </row>
    <row r="2301" spans="1:5" x14ac:dyDescent="0.15">
      <c r="A2301" s="107">
        <f>TdC!C2303</f>
        <v>41818</v>
      </c>
      <c r="B2301" s="106">
        <f>TdC!D2303</f>
        <v>2014</v>
      </c>
      <c r="C2301" s="106">
        <f>TdC!E2303</f>
        <v>6</v>
      </c>
      <c r="D2301" s="106">
        <f>TdC!F2303</f>
        <v>7.2409999999999998E-4</v>
      </c>
      <c r="E2301" s="106" t="str">
        <f>TdC!G2303</f>
        <v>dolartoday</v>
      </c>
    </row>
    <row r="2302" spans="1:5" x14ac:dyDescent="0.15">
      <c r="A2302" s="107">
        <f>TdC!C2304</f>
        <v>41819</v>
      </c>
      <c r="B2302" s="106">
        <f>TdC!D2304</f>
        <v>2014</v>
      </c>
      <c r="C2302" s="106">
        <f>TdC!E2304</f>
        <v>6</v>
      </c>
      <c r="D2302" s="106">
        <f>TdC!F2304</f>
        <v>7.2439999999999994E-4</v>
      </c>
      <c r="E2302" s="106" t="str">
        <f>TdC!G2304</f>
        <v>dolartoday</v>
      </c>
    </row>
    <row r="2303" spans="1:5" x14ac:dyDescent="0.15">
      <c r="A2303" s="107">
        <f>TdC!C2305</f>
        <v>41820</v>
      </c>
      <c r="B2303" s="106">
        <f>TdC!D2305</f>
        <v>2014</v>
      </c>
      <c r="C2303" s="106">
        <f>TdC!E2305</f>
        <v>6</v>
      </c>
      <c r="D2303" s="106">
        <f>TdC!F2305</f>
        <v>7.2370000000000008E-4</v>
      </c>
      <c r="E2303" s="106" t="str">
        <f>TdC!G2305</f>
        <v>dolartoday</v>
      </c>
    </row>
    <row r="2304" spans="1:5" x14ac:dyDescent="0.15">
      <c r="A2304" s="107">
        <f>TdC!C2306</f>
        <v>41821</v>
      </c>
      <c r="B2304" s="106">
        <f>TdC!D2306</f>
        <v>2014</v>
      </c>
      <c r="C2304" s="106">
        <f>TdC!E2306</f>
        <v>7</v>
      </c>
      <c r="D2304" s="106">
        <f>TdC!F2306</f>
        <v>6.8180000000000009E-4</v>
      </c>
      <c r="E2304" s="106" t="str">
        <f>TdC!G2306</f>
        <v>dolartoday</v>
      </c>
    </row>
    <row r="2305" spans="1:5" x14ac:dyDescent="0.15">
      <c r="A2305" s="107">
        <f>TdC!C2307</f>
        <v>41822</v>
      </c>
      <c r="B2305" s="106">
        <f>TdC!D2307</f>
        <v>2014</v>
      </c>
      <c r="C2305" s="106">
        <f>TdC!E2307</f>
        <v>7</v>
      </c>
      <c r="D2305" s="106">
        <f>TdC!F2307</f>
        <v>7.0290000000000001E-4</v>
      </c>
      <c r="E2305" s="106" t="str">
        <f>TdC!G2307</f>
        <v>dolartoday</v>
      </c>
    </row>
    <row r="2306" spans="1:5" x14ac:dyDescent="0.15">
      <c r="A2306" s="107">
        <f>TdC!C2308</f>
        <v>41823</v>
      </c>
      <c r="B2306" s="106">
        <f>TdC!D2308</f>
        <v>2014</v>
      </c>
      <c r="C2306" s="106">
        <f>TdC!E2308</f>
        <v>7</v>
      </c>
      <c r="D2306" s="106">
        <f>TdC!F2308</f>
        <v>6.9999999999999999E-4</v>
      </c>
      <c r="E2306" s="106" t="str">
        <f>TdC!G2308</f>
        <v>dolartoday</v>
      </c>
    </row>
    <row r="2307" spans="1:5" x14ac:dyDescent="0.15">
      <c r="A2307" s="107">
        <f>TdC!C2309</f>
        <v>41824</v>
      </c>
      <c r="B2307" s="106">
        <f>TdC!D2309</f>
        <v>2014</v>
      </c>
      <c r="C2307" s="106">
        <f>TdC!E2309</f>
        <v>7</v>
      </c>
      <c r="D2307" s="106">
        <f>TdC!F2309</f>
        <v>6.9959999999999998E-4</v>
      </c>
      <c r="E2307" s="106" t="str">
        <f>TdC!G2309</f>
        <v>dolartoday</v>
      </c>
    </row>
    <row r="2308" spans="1:5" x14ac:dyDescent="0.15">
      <c r="A2308" s="107">
        <f>TdC!C2310</f>
        <v>41825</v>
      </c>
      <c r="B2308" s="106">
        <f>TdC!D2310</f>
        <v>2014</v>
      </c>
      <c r="C2308" s="106">
        <f>TdC!E2310</f>
        <v>7</v>
      </c>
      <c r="D2308" s="106">
        <f>TdC!F2310</f>
        <v>6.9959999999999998E-4</v>
      </c>
      <c r="E2308" s="106" t="str">
        <f>TdC!G2310</f>
        <v>dolartoday</v>
      </c>
    </row>
    <row r="2309" spans="1:5" x14ac:dyDescent="0.15">
      <c r="A2309" s="107">
        <f>TdC!C2311</f>
        <v>41826</v>
      </c>
      <c r="B2309" s="106">
        <f>TdC!D2311</f>
        <v>2014</v>
      </c>
      <c r="C2309" s="106">
        <f>TdC!E2311</f>
        <v>7</v>
      </c>
      <c r="D2309" s="106">
        <f>TdC!F2311</f>
        <v>6.959999999999999E-4</v>
      </c>
      <c r="E2309" s="106" t="str">
        <f>TdC!G2311</f>
        <v>dolartoday</v>
      </c>
    </row>
    <row r="2310" spans="1:5" x14ac:dyDescent="0.15">
      <c r="A2310" s="107">
        <f>TdC!C2312</f>
        <v>41827</v>
      </c>
      <c r="B2310" s="106">
        <f>TdC!D2312</f>
        <v>2014</v>
      </c>
      <c r="C2310" s="106">
        <f>TdC!E2312</f>
        <v>7</v>
      </c>
      <c r="D2310" s="106">
        <f>TdC!F2312</f>
        <v>7.1370000000000005E-4</v>
      </c>
      <c r="E2310" s="106" t="str">
        <f>TdC!G2312</f>
        <v>dolartoday</v>
      </c>
    </row>
    <row r="2311" spans="1:5" x14ac:dyDescent="0.15">
      <c r="A2311" s="107">
        <f>TdC!C2313</f>
        <v>41828</v>
      </c>
      <c r="B2311" s="106">
        <f>TdC!D2313</f>
        <v>2014</v>
      </c>
      <c r="C2311" s="106">
        <f>TdC!E2313</f>
        <v>7</v>
      </c>
      <c r="D2311" s="106">
        <f>TdC!F2313</f>
        <v>7.1409999999999996E-4</v>
      </c>
      <c r="E2311" s="106" t="str">
        <f>TdC!G2313</f>
        <v>dolartoday</v>
      </c>
    </row>
    <row r="2312" spans="1:5" x14ac:dyDescent="0.15">
      <c r="A2312" s="107">
        <f>TdC!C2314</f>
        <v>41829</v>
      </c>
      <c r="B2312" s="106">
        <f>TdC!D2314</f>
        <v>2014</v>
      </c>
      <c r="C2312" s="106">
        <f>TdC!E2314</f>
        <v>7</v>
      </c>
      <c r="D2312" s="106">
        <f>TdC!F2314</f>
        <v>7.2980000000000007E-4</v>
      </c>
      <c r="E2312" s="106" t="str">
        <f>TdC!G2314</f>
        <v>dolartoday</v>
      </c>
    </row>
    <row r="2313" spans="1:5" x14ac:dyDescent="0.15">
      <c r="A2313" s="107">
        <f>TdC!C2315</f>
        <v>41830</v>
      </c>
      <c r="B2313" s="106">
        <f>TdC!D2315</f>
        <v>2014</v>
      </c>
      <c r="C2313" s="106">
        <f>TdC!E2315</f>
        <v>7</v>
      </c>
      <c r="D2313" s="106">
        <f>TdC!F2315</f>
        <v>7.4419999999999998E-4</v>
      </c>
      <c r="E2313" s="106" t="str">
        <f>TdC!G2315</f>
        <v>dolartoday</v>
      </c>
    </row>
    <row r="2314" spans="1:5" x14ac:dyDescent="0.15">
      <c r="A2314" s="107">
        <f>TdC!C2316</f>
        <v>41831</v>
      </c>
      <c r="B2314" s="106">
        <f>TdC!D2316</f>
        <v>2014</v>
      </c>
      <c r="C2314" s="106">
        <f>TdC!E2316</f>
        <v>7</v>
      </c>
      <c r="D2314" s="106">
        <f>TdC!F2316</f>
        <v>7.7410000000000001E-4</v>
      </c>
      <c r="E2314" s="106" t="str">
        <f>TdC!G2316</f>
        <v>dolartoday</v>
      </c>
    </row>
    <row r="2315" spans="1:5" x14ac:dyDescent="0.15">
      <c r="A2315" s="107">
        <f>TdC!C2317</f>
        <v>41832</v>
      </c>
      <c r="B2315" s="106">
        <f>TdC!D2317</f>
        <v>2014</v>
      </c>
      <c r="C2315" s="106">
        <f>TdC!E2317</f>
        <v>7</v>
      </c>
      <c r="D2315" s="106">
        <f>TdC!F2317</f>
        <v>7.7410000000000001E-4</v>
      </c>
      <c r="E2315" s="106" t="str">
        <f>TdC!G2317</f>
        <v>dolartoday</v>
      </c>
    </row>
    <row r="2316" spans="1:5" x14ac:dyDescent="0.15">
      <c r="A2316" s="107">
        <f>TdC!C2318</f>
        <v>41833</v>
      </c>
      <c r="B2316" s="106">
        <f>TdC!D2318</f>
        <v>2014</v>
      </c>
      <c r="C2316" s="106">
        <f>TdC!E2318</f>
        <v>7</v>
      </c>
      <c r="D2316" s="106">
        <f>TdC!F2318</f>
        <v>7.7489999999999992E-4</v>
      </c>
      <c r="E2316" s="106" t="str">
        <f>TdC!G2318</f>
        <v>dolartoday</v>
      </c>
    </row>
    <row r="2317" spans="1:5" x14ac:dyDescent="0.15">
      <c r="A2317" s="107">
        <f>TdC!C2319</f>
        <v>41834</v>
      </c>
      <c r="B2317" s="106">
        <f>TdC!D2319</f>
        <v>2014</v>
      </c>
      <c r="C2317" s="106">
        <f>TdC!E2319</f>
        <v>7</v>
      </c>
      <c r="D2317" s="106">
        <f>TdC!F2319</f>
        <v>7.7730000000000008E-4</v>
      </c>
      <c r="E2317" s="106" t="str">
        <f>TdC!G2319</f>
        <v>dolartoday</v>
      </c>
    </row>
    <row r="2318" spans="1:5" x14ac:dyDescent="0.15">
      <c r="A2318" s="107">
        <f>TdC!C2320</f>
        <v>41835</v>
      </c>
      <c r="B2318" s="106">
        <f>TdC!D2320</f>
        <v>2014</v>
      </c>
      <c r="C2318" s="106">
        <f>TdC!E2320</f>
        <v>7</v>
      </c>
      <c r="D2318" s="106">
        <f>TdC!F2320</f>
        <v>7.9560000000000004E-4</v>
      </c>
      <c r="E2318" s="106" t="str">
        <f>TdC!G2320</f>
        <v>dolartoday</v>
      </c>
    </row>
    <row r="2319" spans="1:5" x14ac:dyDescent="0.15">
      <c r="A2319" s="107">
        <f>TdC!C2321</f>
        <v>41836</v>
      </c>
      <c r="B2319" s="106">
        <f>TdC!D2321</f>
        <v>2014</v>
      </c>
      <c r="C2319" s="106">
        <f>TdC!E2321</f>
        <v>7</v>
      </c>
      <c r="D2319" s="106">
        <f>TdC!F2321</f>
        <v>7.9599999999999994E-4</v>
      </c>
      <c r="E2319" s="106" t="str">
        <f>TdC!G2321</f>
        <v>dolartoday</v>
      </c>
    </row>
    <row r="2320" spans="1:5" x14ac:dyDescent="0.15">
      <c r="A2320" s="107">
        <f>TdC!C2322</f>
        <v>41837</v>
      </c>
      <c r="B2320" s="106">
        <f>TdC!D2322</f>
        <v>2014</v>
      </c>
      <c r="C2320" s="106">
        <f>TdC!E2322</f>
        <v>7</v>
      </c>
      <c r="D2320" s="106">
        <f>TdC!F2322</f>
        <v>8.2830000000000002E-4</v>
      </c>
      <c r="E2320" s="106" t="str">
        <f>TdC!G2322</f>
        <v>dolartoday</v>
      </c>
    </row>
    <row r="2321" spans="1:5" x14ac:dyDescent="0.15">
      <c r="A2321" s="107">
        <f>TdC!C2323</f>
        <v>41838</v>
      </c>
      <c r="B2321" s="106">
        <f>TdC!D2323</f>
        <v>2014</v>
      </c>
      <c r="C2321" s="106">
        <f>TdC!E2323</f>
        <v>7</v>
      </c>
      <c r="D2321" s="106">
        <f>TdC!F2323</f>
        <v>8.0409999999999998E-4</v>
      </c>
      <c r="E2321" s="106" t="str">
        <f>TdC!G2323</f>
        <v>dolartoday</v>
      </c>
    </row>
    <row r="2322" spans="1:5" x14ac:dyDescent="0.15">
      <c r="A2322" s="107">
        <f>TdC!C2324</f>
        <v>41839</v>
      </c>
      <c r="B2322" s="106">
        <f>TdC!D2324</f>
        <v>2014</v>
      </c>
      <c r="C2322" s="106">
        <f>TdC!E2324</f>
        <v>7</v>
      </c>
      <c r="D2322" s="106">
        <f>TdC!F2324</f>
        <v>8.0199999999999998E-4</v>
      </c>
      <c r="E2322" s="106" t="str">
        <f>TdC!G2324</f>
        <v>dolartoday</v>
      </c>
    </row>
    <row r="2323" spans="1:5" x14ac:dyDescent="0.15">
      <c r="A2323" s="107">
        <f>TdC!C2325</f>
        <v>41840</v>
      </c>
      <c r="B2323" s="106">
        <f>TdC!D2325</f>
        <v>2014</v>
      </c>
      <c r="C2323" s="106">
        <f>TdC!E2325</f>
        <v>7</v>
      </c>
      <c r="D2323" s="106">
        <f>TdC!F2325</f>
        <v>8.0199999999999998E-4</v>
      </c>
      <c r="E2323" s="106" t="str">
        <f>TdC!G2325</f>
        <v>dolartoday</v>
      </c>
    </row>
    <row r="2324" spans="1:5" x14ac:dyDescent="0.15">
      <c r="A2324" s="107">
        <f>TdC!C2326</f>
        <v>41841</v>
      </c>
      <c r="B2324" s="106">
        <f>TdC!D2326</f>
        <v>2014</v>
      </c>
      <c r="C2324" s="106">
        <f>TdC!E2326</f>
        <v>7</v>
      </c>
      <c r="D2324" s="106">
        <f>TdC!F2326</f>
        <v>7.9760000000000009E-4</v>
      </c>
      <c r="E2324" s="106" t="str">
        <f>TdC!G2326</f>
        <v>dolartoday</v>
      </c>
    </row>
    <row r="2325" spans="1:5" x14ac:dyDescent="0.15">
      <c r="A2325" s="107">
        <f>TdC!C2327</f>
        <v>41842</v>
      </c>
      <c r="B2325" s="106">
        <f>TdC!D2327</f>
        <v>2014</v>
      </c>
      <c r="C2325" s="106">
        <f>TdC!E2327</f>
        <v>7</v>
      </c>
      <c r="D2325" s="106">
        <f>TdC!F2327</f>
        <v>7.4650000000000009E-4</v>
      </c>
      <c r="E2325" s="106" t="str">
        <f>TdC!G2327</f>
        <v>dolartoday</v>
      </c>
    </row>
    <row r="2326" spans="1:5" x14ac:dyDescent="0.15">
      <c r="A2326" s="107">
        <f>TdC!C2328</f>
        <v>41843</v>
      </c>
      <c r="B2326" s="106">
        <f>TdC!D2328</f>
        <v>2014</v>
      </c>
      <c r="C2326" s="106">
        <f>TdC!E2328</f>
        <v>7</v>
      </c>
      <c r="D2326" s="106">
        <f>TdC!F2328</f>
        <v>7.4620000000000003E-4</v>
      </c>
      <c r="E2326" s="106" t="str">
        <f>TdC!G2328</f>
        <v>dolartoday</v>
      </c>
    </row>
    <row r="2327" spans="1:5" x14ac:dyDescent="0.15">
      <c r="A2327" s="107">
        <f>TdC!C2329</f>
        <v>41844</v>
      </c>
      <c r="B2327" s="106">
        <f>TdC!D2329</f>
        <v>2014</v>
      </c>
      <c r="C2327" s="106">
        <f>TdC!E2329</f>
        <v>7</v>
      </c>
      <c r="D2327" s="106">
        <f>TdC!F2329</f>
        <v>7.6000000000000004E-4</v>
      </c>
      <c r="E2327" s="106" t="str">
        <f>TdC!G2329</f>
        <v>dolartoday</v>
      </c>
    </row>
    <row r="2328" spans="1:5" x14ac:dyDescent="0.15">
      <c r="A2328" s="107">
        <f>TdC!C2330</f>
        <v>41845</v>
      </c>
      <c r="B2328" s="106">
        <f>TdC!D2330</f>
        <v>2014</v>
      </c>
      <c r="C2328" s="106">
        <f>TdC!E2330</f>
        <v>7</v>
      </c>
      <c r="D2328" s="106">
        <f>TdC!F2330</f>
        <v>7.6079999999999995E-4</v>
      </c>
      <c r="E2328" s="106" t="str">
        <f>TdC!G2330</f>
        <v>dolartoday</v>
      </c>
    </row>
    <row r="2329" spans="1:5" x14ac:dyDescent="0.15">
      <c r="A2329" s="107">
        <f>TdC!C2331</f>
        <v>41846</v>
      </c>
      <c r="B2329" s="106">
        <f>TdC!D2331</f>
        <v>2014</v>
      </c>
      <c r="C2329" s="106">
        <f>TdC!E2331</f>
        <v>7</v>
      </c>
      <c r="D2329" s="106">
        <f>TdC!F2331</f>
        <v>7.6079999999999995E-4</v>
      </c>
      <c r="E2329" s="106" t="str">
        <f>TdC!G2331</f>
        <v>dolartoday</v>
      </c>
    </row>
    <row r="2330" spans="1:5" x14ac:dyDescent="0.15">
      <c r="A2330" s="107">
        <f>TdC!C2332</f>
        <v>41847</v>
      </c>
      <c r="B2330" s="106">
        <f>TdC!D2332</f>
        <v>2014</v>
      </c>
      <c r="C2330" s="106">
        <f>TdC!E2332</f>
        <v>7</v>
      </c>
      <c r="D2330" s="106">
        <f>TdC!F2332</f>
        <v>7.6079999999999995E-4</v>
      </c>
      <c r="E2330" s="106" t="str">
        <f>TdC!G2332</f>
        <v>dolartoday</v>
      </c>
    </row>
    <row r="2331" spans="1:5" x14ac:dyDescent="0.15">
      <c r="A2331" s="107">
        <f>TdC!C2333</f>
        <v>41848</v>
      </c>
      <c r="B2331" s="106">
        <f>TdC!D2333</f>
        <v>2014</v>
      </c>
      <c r="C2331" s="106">
        <f>TdC!E2333</f>
        <v>7</v>
      </c>
      <c r="D2331" s="106">
        <f>TdC!F2333</f>
        <v>7.6199999999999998E-4</v>
      </c>
      <c r="E2331" s="106" t="str">
        <f>TdC!G2333</f>
        <v>dolartoday</v>
      </c>
    </row>
    <row r="2332" spans="1:5" x14ac:dyDescent="0.15">
      <c r="A2332" s="107">
        <f>TdC!C2334</f>
        <v>41849</v>
      </c>
      <c r="B2332" s="106">
        <f>TdC!D2334</f>
        <v>2014</v>
      </c>
      <c r="C2332" s="106">
        <f>TdC!E2334</f>
        <v>7</v>
      </c>
      <c r="D2332" s="106">
        <f>TdC!F2334</f>
        <v>7.6269999999999994E-4</v>
      </c>
      <c r="E2332" s="106" t="str">
        <f>TdC!G2334</f>
        <v>dolartoday</v>
      </c>
    </row>
    <row r="2333" spans="1:5" x14ac:dyDescent="0.15">
      <c r="A2333" s="107">
        <f>TdC!C2335</f>
        <v>41850</v>
      </c>
      <c r="B2333" s="106">
        <f>TdC!D2335</f>
        <v>2014</v>
      </c>
      <c r="C2333" s="106">
        <f>TdC!E2335</f>
        <v>7</v>
      </c>
      <c r="D2333" s="106">
        <f>TdC!F2335</f>
        <v>7.7099999999999998E-4</v>
      </c>
      <c r="E2333" s="106" t="str">
        <f>TdC!G2335</f>
        <v>dolartoday</v>
      </c>
    </row>
    <row r="2334" spans="1:5" x14ac:dyDescent="0.15">
      <c r="A2334" s="107">
        <f>TdC!C2336</f>
        <v>41851</v>
      </c>
      <c r="B2334" s="106">
        <f>TdC!D2336</f>
        <v>2014</v>
      </c>
      <c r="C2334" s="106">
        <f>TdC!E2336</f>
        <v>7</v>
      </c>
      <c r="D2334" s="106">
        <f>TdC!F2336</f>
        <v>7.7329999999999999E-4</v>
      </c>
      <c r="E2334" s="106" t="str">
        <f>TdC!G2336</f>
        <v>dolartoday</v>
      </c>
    </row>
    <row r="2335" spans="1:5" x14ac:dyDescent="0.15">
      <c r="A2335" s="107">
        <f>TdC!C2337</f>
        <v>41852</v>
      </c>
      <c r="B2335" s="106">
        <f>TdC!D2337</f>
        <v>2014</v>
      </c>
      <c r="C2335" s="106">
        <f>TdC!E2337</f>
        <v>8</v>
      </c>
      <c r="D2335" s="106">
        <f>TdC!F2337</f>
        <v>7.8680000000000004E-4</v>
      </c>
      <c r="E2335" s="106" t="str">
        <f>TdC!G2337</f>
        <v>dolartoday</v>
      </c>
    </row>
    <row r="2336" spans="1:5" x14ac:dyDescent="0.15">
      <c r="A2336" s="107">
        <f>TdC!C2338</f>
        <v>41853</v>
      </c>
      <c r="B2336" s="106">
        <f>TdC!D2338</f>
        <v>2014</v>
      </c>
      <c r="C2336" s="106">
        <f>TdC!E2338</f>
        <v>8</v>
      </c>
      <c r="D2336" s="106">
        <f>TdC!F2338</f>
        <v>7.8680000000000004E-4</v>
      </c>
      <c r="E2336" s="106" t="str">
        <f>TdC!G2338</f>
        <v>dolartoday</v>
      </c>
    </row>
    <row r="2337" spans="1:5" x14ac:dyDescent="0.15">
      <c r="A2337" s="107">
        <f>TdC!C2339</f>
        <v>41854</v>
      </c>
      <c r="B2337" s="106">
        <f>TdC!D2339</f>
        <v>2014</v>
      </c>
      <c r="C2337" s="106">
        <f>TdC!E2339</f>
        <v>8</v>
      </c>
      <c r="D2337" s="106">
        <f>TdC!F2339</f>
        <v>7.8680000000000004E-4</v>
      </c>
      <c r="E2337" s="106" t="str">
        <f>TdC!G2339</f>
        <v>dolartoday</v>
      </c>
    </row>
    <row r="2338" spans="1:5" x14ac:dyDescent="0.15">
      <c r="A2338" s="107">
        <f>TdC!C2340</f>
        <v>41855</v>
      </c>
      <c r="B2338" s="106">
        <f>TdC!D2340</f>
        <v>2014</v>
      </c>
      <c r="C2338" s="106">
        <f>TdC!E2340</f>
        <v>8</v>
      </c>
      <c r="D2338" s="106">
        <f>TdC!F2340</f>
        <v>7.8879999999999998E-4</v>
      </c>
      <c r="E2338" s="106" t="str">
        <f>TdC!G2340</f>
        <v>dolartoday</v>
      </c>
    </row>
    <row r="2339" spans="1:5" x14ac:dyDescent="0.15">
      <c r="A2339" s="107">
        <f>TdC!C2341</f>
        <v>41856</v>
      </c>
      <c r="B2339" s="106">
        <f>TdC!D2341</f>
        <v>2014</v>
      </c>
      <c r="C2339" s="106">
        <f>TdC!E2341</f>
        <v>8</v>
      </c>
      <c r="D2339" s="106">
        <f>TdC!F2341</f>
        <v>7.9440000000000001E-4</v>
      </c>
      <c r="E2339" s="106" t="str">
        <f>TdC!G2341</f>
        <v>dolartoday</v>
      </c>
    </row>
    <row r="2340" spans="1:5" x14ac:dyDescent="0.15">
      <c r="A2340" s="107">
        <f>TdC!C2342</f>
        <v>41857</v>
      </c>
      <c r="B2340" s="106">
        <f>TdC!D2342</f>
        <v>2014</v>
      </c>
      <c r="C2340" s="106">
        <f>TdC!E2342</f>
        <v>8</v>
      </c>
      <c r="D2340" s="106">
        <f>TdC!F2342</f>
        <v>7.9279999999999997E-4</v>
      </c>
      <c r="E2340" s="106" t="str">
        <f>TdC!G2342</f>
        <v>dolartoday</v>
      </c>
    </row>
    <row r="2341" spans="1:5" x14ac:dyDescent="0.15">
      <c r="A2341" s="107">
        <f>TdC!C2343</f>
        <v>41858</v>
      </c>
      <c r="B2341" s="106">
        <f>TdC!D2343</f>
        <v>2014</v>
      </c>
      <c r="C2341" s="106">
        <f>TdC!E2343</f>
        <v>8</v>
      </c>
      <c r="D2341" s="106">
        <f>TdC!F2343</f>
        <v>8.0900000000000004E-4</v>
      </c>
      <c r="E2341" s="106" t="str">
        <f>TdC!G2343</f>
        <v>dolartoday</v>
      </c>
    </row>
    <row r="2342" spans="1:5" x14ac:dyDescent="0.15">
      <c r="A2342" s="107">
        <f>TdC!C2344</f>
        <v>41859</v>
      </c>
      <c r="B2342" s="106">
        <f>TdC!D2344</f>
        <v>2014</v>
      </c>
      <c r="C2342" s="106">
        <f>TdC!E2344</f>
        <v>8</v>
      </c>
      <c r="D2342" s="106">
        <f>TdC!F2344</f>
        <v>8.1059999999999997E-4</v>
      </c>
      <c r="E2342" s="106" t="str">
        <f>TdC!G2344</f>
        <v>dolartoday</v>
      </c>
    </row>
    <row r="2343" spans="1:5" x14ac:dyDescent="0.15">
      <c r="A2343" s="107">
        <f>TdC!C2345</f>
        <v>41860</v>
      </c>
      <c r="B2343" s="106">
        <f>TdC!D2345</f>
        <v>2014</v>
      </c>
      <c r="C2343" s="106">
        <f>TdC!E2345</f>
        <v>8</v>
      </c>
      <c r="D2343" s="106">
        <f>TdC!F2345</f>
        <v>8.1059999999999997E-4</v>
      </c>
      <c r="E2343" s="106" t="str">
        <f>TdC!G2345</f>
        <v>dolartoday</v>
      </c>
    </row>
    <row r="2344" spans="1:5" x14ac:dyDescent="0.15">
      <c r="A2344" s="107">
        <f>TdC!C2346</f>
        <v>41861</v>
      </c>
      <c r="B2344" s="106">
        <f>TdC!D2346</f>
        <v>2014</v>
      </c>
      <c r="C2344" s="106">
        <f>TdC!E2346</f>
        <v>8</v>
      </c>
      <c r="D2344" s="106">
        <f>TdC!F2346</f>
        <v>8.1059999999999997E-4</v>
      </c>
      <c r="E2344" s="106" t="str">
        <f>TdC!G2346</f>
        <v>dolartoday</v>
      </c>
    </row>
    <row r="2345" spans="1:5" x14ac:dyDescent="0.15">
      <c r="A2345" s="107">
        <f>TdC!C2347</f>
        <v>41862</v>
      </c>
      <c r="B2345" s="106">
        <f>TdC!D2347</f>
        <v>2014</v>
      </c>
      <c r="C2345" s="106">
        <f>TdC!E2347</f>
        <v>8</v>
      </c>
      <c r="D2345" s="106">
        <f>TdC!F2347</f>
        <v>8.0610000000000002E-4</v>
      </c>
      <c r="E2345" s="106" t="str">
        <f>TdC!G2347</f>
        <v>dolartoday</v>
      </c>
    </row>
    <row r="2346" spans="1:5" x14ac:dyDescent="0.15">
      <c r="A2346" s="107">
        <f>TdC!C2348</f>
        <v>41863</v>
      </c>
      <c r="B2346" s="106">
        <f>TdC!D2348</f>
        <v>2014</v>
      </c>
      <c r="C2346" s="106">
        <f>TdC!E2348</f>
        <v>8</v>
      </c>
      <c r="D2346" s="106">
        <f>TdC!F2348</f>
        <v>8.0449999999999999E-4</v>
      </c>
      <c r="E2346" s="106" t="str">
        <f>TdC!G2348</f>
        <v>dolartoday</v>
      </c>
    </row>
    <row r="2347" spans="1:5" x14ac:dyDescent="0.15">
      <c r="A2347" s="107">
        <f>TdC!C2349</f>
        <v>41864</v>
      </c>
      <c r="B2347" s="106">
        <f>TdC!D2349</f>
        <v>2014</v>
      </c>
      <c r="C2347" s="106">
        <f>TdC!E2349</f>
        <v>8</v>
      </c>
      <c r="D2347" s="106">
        <f>TdC!F2349</f>
        <v>8.2379999999999997E-4</v>
      </c>
      <c r="E2347" s="106" t="str">
        <f>TdC!G2349</f>
        <v>dolartoday</v>
      </c>
    </row>
    <row r="2348" spans="1:5" x14ac:dyDescent="0.15">
      <c r="A2348" s="107">
        <f>TdC!C2350</f>
        <v>41865</v>
      </c>
      <c r="B2348" s="106">
        <f>TdC!D2350</f>
        <v>2014</v>
      </c>
      <c r="C2348" s="106">
        <f>TdC!E2350</f>
        <v>8</v>
      </c>
      <c r="D2348" s="106">
        <f>TdC!F2350</f>
        <v>8.3870000000000006E-4</v>
      </c>
      <c r="E2348" s="106" t="str">
        <f>TdC!G2350</f>
        <v>dolartoday</v>
      </c>
    </row>
    <row r="2349" spans="1:5" x14ac:dyDescent="0.15">
      <c r="A2349" s="107">
        <f>TdC!C2351</f>
        <v>41866</v>
      </c>
      <c r="B2349" s="106">
        <f>TdC!D2351</f>
        <v>2014</v>
      </c>
      <c r="C2349" s="106">
        <f>TdC!E2351</f>
        <v>8</v>
      </c>
      <c r="D2349" s="106">
        <f>TdC!F2351</f>
        <v>8.2459999999999999E-4</v>
      </c>
      <c r="E2349" s="106" t="str">
        <f>TdC!G2351</f>
        <v>dolartoday</v>
      </c>
    </row>
    <row r="2350" spans="1:5" x14ac:dyDescent="0.15">
      <c r="A2350" s="107">
        <f>TdC!C2352</f>
        <v>41867</v>
      </c>
      <c r="B2350" s="106">
        <f>TdC!D2352</f>
        <v>2014</v>
      </c>
      <c r="C2350" s="106">
        <f>TdC!E2352</f>
        <v>8</v>
      </c>
      <c r="D2350" s="106">
        <f>TdC!F2352</f>
        <v>8.2459999999999999E-4</v>
      </c>
      <c r="E2350" s="106" t="str">
        <f>TdC!G2352</f>
        <v>dolartoday</v>
      </c>
    </row>
    <row r="2351" spans="1:5" x14ac:dyDescent="0.15">
      <c r="A2351" s="107">
        <f>TdC!C2353</f>
        <v>41868</v>
      </c>
      <c r="B2351" s="106">
        <f>TdC!D2353</f>
        <v>2014</v>
      </c>
      <c r="C2351" s="106">
        <f>TdC!E2353</f>
        <v>8</v>
      </c>
      <c r="D2351" s="106">
        <f>TdC!F2353</f>
        <v>8.2459999999999999E-4</v>
      </c>
      <c r="E2351" s="106" t="str">
        <f>TdC!G2353</f>
        <v>dolartoday</v>
      </c>
    </row>
    <row r="2352" spans="1:5" x14ac:dyDescent="0.15">
      <c r="A2352" s="107">
        <f>TdC!C2354</f>
        <v>41869</v>
      </c>
      <c r="B2352" s="106">
        <f>TdC!D2354</f>
        <v>2014</v>
      </c>
      <c r="C2352" s="106">
        <f>TdC!E2354</f>
        <v>8</v>
      </c>
      <c r="D2352" s="106">
        <f>TdC!F2354</f>
        <v>8.2459999999999999E-4</v>
      </c>
      <c r="E2352" s="106" t="str">
        <f>TdC!G2354</f>
        <v>dolartoday</v>
      </c>
    </row>
    <row r="2353" spans="1:5" x14ac:dyDescent="0.15">
      <c r="A2353" s="107">
        <f>TdC!C2355</f>
        <v>41870</v>
      </c>
      <c r="B2353" s="106">
        <f>TdC!D2355</f>
        <v>2014</v>
      </c>
      <c r="C2353" s="106">
        <f>TdC!E2355</f>
        <v>8</v>
      </c>
      <c r="D2353" s="106">
        <f>TdC!F2355</f>
        <v>8.2830000000000002E-4</v>
      </c>
      <c r="E2353" s="106" t="str">
        <f>TdC!G2355</f>
        <v>dolartoday</v>
      </c>
    </row>
    <row r="2354" spans="1:5" x14ac:dyDescent="0.15">
      <c r="A2354" s="107">
        <f>TdC!C2356</f>
        <v>41871</v>
      </c>
      <c r="B2354" s="106">
        <f>TdC!D2356</f>
        <v>2014</v>
      </c>
      <c r="C2354" s="106">
        <f>TdC!E2356</f>
        <v>8</v>
      </c>
      <c r="D2354" s="106">
        <f>TdC!F2356</f>
        <v>8.3670000000000001E-4</v>
      </c>
      <c r="E2354" s="106" t="str">
        <f>TdC!G2356</f>
        <v>dolartoday</v>
      </c>
    </row>
    <row r="2355" spans="1:5" x14ac:dyDescent="0.15">
      <c r="A2355" s="107">
        <f>TdC!C2357</f>
        <v>41872</v>
      </c>
      <c r="B2355" s="106">
        <f>TdC!D2357</f>
        <v>2014</v>
      </c>
      <c r="C2355" s="106">
        <f>TdC!E2357</f>
        <v>8</v>
      </c>
      <c r="D2355" s="106">
        <f>TdC!F2357</f>
        <v>8.3959999999999992E-4</v>
      </c>
      <c r="E2355" s="106" t="str">
        <f>TdC!G2357</f>
        <v>dolartoday</v>
      </c>
    </row>
    <row r="2356" spans="1:5" x14ac:dyDescent="0.15">
      <c r="A2356" s="107">
        <f>TdC!C2358</f>
        <v>41873</v>
      </c>
      <c r="B2356" s="106">
        <f>TdC!D2358</f>
        <v>2014</v>
      </c>
      <c r="C2356" s="106">
        <f>TdC!E2358</f>
        <v>8</v>
      </c>
      <c r="D2356" s="106">
        <f>TdC!F2358</f>
        <v>8.4170000000000002E-4</v>
      </c>
      <c r="E2356" s="106" t="str">
        <f>TdC!G2358</f>
        <v>dolartoday</v>
      </c>
    </row>
    <row r="2357" spans="1:5" x14ac:dyDescent="0.15">
      <c r="A2357" s="107">
        <f>TdC!C2359</f>
        <v>41874</v>
      </c>
      <c r="B2357" s="106">
        <f>TdC!D2359</f>
        <v>2014</v>
      </c>
      <c r="C2357" s="106">
        <f>TdC!E2359</f>
        <v>8</v>
      </c>
      <c r="D2357" s="106">
        <f>TdC!F2359</f>
        <v>8.4170000000000002E-4</v>
      </c>
      <c r="E2357" s="106" t="str">
        <f>TdC!G2359</f>
        <v>dolartoday</v>
      </c>
    </row>
    <row r="2358" spans="1:5" x14ac:dyDescent="0.15">
      <c r="A2358" s="107">
        <f>TdC!C2360</f>
        <v>41875</v>
      </c>
      <c r="B2358" s="106">
        <f>TdC!D2360</f>
        <v>2014</v>
      </c>
      <c r="C2358" s="106">
        <f>TdC!E2360</f>
        <v>8</v>
      </c>
      <c r="D2358" s="106">
        <f>TdC!F2360</f>
        <v>8.4170000000000002E-4</v>
      </c>
      <c r="E2358" s="106" t="str">
        <f>TdC!G2360</f>
        <v>dolartoday</v>
      </c>
    </row>
    <row r="2359" spans="1:5" x14ac:dyDescent="0.15">
      <c r="A2359" s="107">
        <f>TdC!C2361</f>
        <v>41876</v>
      </c>
      <c r="B2359" s="106">
        <f>TdC!D2361</f>
        <v>2014</v>
      </c>
      <c r="C2359" s="106">
        <f>TdC!E2361</f>
        <v>8</v>
      </c>
      <c r="D2359" s="106">
        <f>TdC!F2361</f>
        <v>8.6340000000000006E-4</v>
      </c>
      <c r="E2359" s="106" t="str">
        <f>TdC!G2361</f>
        <v>dolartoday</v>
      </c>
    </row>
    <row r="2360" spans="1:5" x14ac:dyDescent="0.15">
      <c r="A2360" s="107">
        <f>TdC!C2362</f>
        <v>41877</v>
      </c>
      <c r="B2360" s="106">
        <f>TdC!D2362</f>
        <v>2014</v>
      </c>
      <c r="C2360" s="106">
        <f>TdC!E2362</f>
        <v>8</v>
      </c>
      <c r="D2360" s="106">
        <f>TdC!F2362</f>
        <v>8.6169999999999997E-4</v>
      </c>
      <c r="E2360" s="106" t="str">
        <f>TdC!G2362</f>
        <v>dolartoday</v>
      </c>
    </row>
    <row r="2361" spans="1:5" x14ac:dyDescent="0.15">
      <c r="A2361" s="107">
        <f>TdC!C2363</f>
        <v>41878</v>
      </c>
      <c r="B2361" s="106">
        <f>TdC!D2363</f>
        <v>2014</v>
      </c>
      <c r="C2361" s="106">
        <f>TdC!E2363</f>
        <v>8</v>
      </c>
      <c r="D2361" s="106">
        <f>TdC!F2363</f>
        <v>8.7959999999999991E-4</v>
      </c>
      <c r="E2361" s="106" t="str">
        <f>TdC!G2363</f>
        <v>dolartoday</v>
      </c>
    </row>
    <row r="2362" spans="1:5" x14ac:dyDescent="0.15">
      <c r="A2362" s="107">
        <f>TdC!C2364</f>
        <v>41879</v>
      </c>
      <c r="B2362" s="106">
        <f>TdC!D2364</f>
        <v>2014</v>
      </c>
      <c r="C2362" s="106">
        <f>TdC!E2364</f>
        <v>8</v>
      </c>
      <c r="D2362" s="106">
        <f>TdC!F2364</f>
        <v>9.0590000000000006E-4</v>
      </c>
      <c r="E2362" s="106" t="str">
        <f>TdC!G2364</f>
        <v>dolartoday</v>
      </c>
    </row>
    <row r="2363" spans="1:5" x14ac:dyDescent="0.15">
      <c r="A2363" s="107">
        <f>TdC!C2365</f>
        <v>41880</v>
      </c>
      <c r="B2363" s="106">
        <f>TdC!D2365</f>
        <v>2014</v>
      </c>
      <c r="C2363" s="106">
        <f>TdC!E2365</f>
        <v>8</v>
      </c>
      <c r="D2363" s="106">
        <f>TdC!F2365</f>
        <v>8.9819999999999993E-4</v>
      </c>
      <c r="E2363" s="106" t="str">
        <f>TdC!G2365</f>
        <v>dolartoday</v>
      </c>
    </row>
    <row r="2364" spans="1:5" x14ac:dyDescent="0.15">
      <c r="A2364" s="107">
        <f>TdC!C2366</f>
        <v>41881</v>
      </c>
      <c r="B2364" s="106">
        <f>TdC!D2366</f>
        <v>2014</v>
      </c>
      <c r="C2364" s="106">
        <f>TdC!E2366</f>
        <v>8</v>
      </c>
      <c r="D2364" s="106">
        <f>TdC!F2366</f>
        <v>8.7819999999999988E-4</v>
      </c>
      <c r="E2364" s="106" t="str">
        <f>TdC!G2366</f>
        <v>dolartoday</v>
      </c>
    </row>
    <row r="2365" spans="1:5" x14ac:dyDescent="0.15">
      <c r="A2365" s="107">
        <f>TdC!C2367</f>
        <v>41882</v>
      </c>
      <c r="B2365" s="106">
        <f>TdC!D2367</f>
        <v>2014</v>
      </c>
      <c r="C2365" s="106">
        <f>TdC!E2367</f>
        <v>8</v>
      </c>
      <c r="D2365" s="106">
        <f>TdC!F2367</f>
        <v>8.7819999999999988E-4</v>
      </c>
      <c r="E2365" s="106" t="str">
        <f>TdC!G2367</f>
        <v>dolartoday</v>
      </c>
    </row>
    <row r="2366" spans="1:5" x14ac:dyDescent="0.15">
      <c r="A2366" s="107">
        <f>TdC!C2368</f>
        <v>41883</v>
      </c>
      <c r="B2366" s="106">
        <f>TdC!D2368</f>
        <v>2014</v>
      </c>
      <c r="C2366" s="106">
        <f>TdC!E2368</f>
        <v>9</v>
      </c>
      <c r="D2366" s="106">
        <f>TdC!F2368</f>
        <v>8.7819999999999988E-4</v>
      </c>
      <c r="E2366" s="106" t="str">
        <f>TdC!G2368</f>
        <v>dolartoday</v>
      </c>
    </row>
    <row r="2367" spans="1:5" x14ac:dyDescent="0.15">
      <c r="A2367" s="107">
        <f>TdC!C2369</f>
        <v>41884</v>
      </c>
      <c r="B2367" s="106">
        <f>TdC!D2369</f>
        <v>2014</v>
      </c>
      <c r="C2367" s="106">
        <f>TdC!E2369</f>
        <v>9</v>
      </c>
      <c r="D2367" s="106">
        <f>TdC!F2369</f>
        <v>8.8400000000000002E-4</v>
      </c>
      <c r="E2367" s="106" t="str">
        <f>TdC!G2369</f>
        <v>dolartoday</v>
      </c>
    </row>
    <row r="2368" spans="1:5" x14ac:dyDescent="0.15">
      <c r="A2368" s="107">
        <f>TdC!C2370</f>
        <v>41885</v>
      </c>
      <c r="B2368" s="106">
        <f>TdC!D2370</f>
        <v>2014</v>
      </c>
      <c r="C2368" s="106">
        <f>TdC!E2370</f>
        <v>9</v>
      </c>
      <c r="D2368" s="106">
        <f>TdC!F2370</f>
        <v>8.809E-4</v>
      </c>
      <c r="E2368" s="106" t="str">
        <f>TdC!G2370</f>
        <v>dolartoday</v>
      </c>
    </row>
    <row r="2369" spans="1:5" x14ac:dyDescent="0.15">
      <c r="A2369" s="107">
        <f>TdC!C2371</f>
        <v>41886</v>
      </c>
      <c r="B2369" s="106">
        <f>TdC!D2371</f>
        <v>2014</v>
      </c>
      <c r="C2369" s="106">
        <f>TdC!E2371</f>
        <v>9</v>
      </c>
      <c r="D2369" s="106">
        <f>TdC!F2371</f>
        <v>8.8400000000000002E-4</v>
      </c>
      <c r="E2369" s="106" t="str">
        <f>TdC!G2371</f>
        <v>dolartoday</v>
      </c>
    </row>
    <row r="2370" spans="1:5" x14ac:dyDescent="0.15">
      <c r="A2370" s="107">
        <f>TdC!C2372</f>
        <v>41887</v>
      </c>
      <c r="B2370" s="106">
        <f>TdC!D2372</f>
        <v>2014</v>
      </c>
      <c r="C2370" s="106">
        <f>TdC!E2372</f>
        <v>9</v>
      </c>
      <c r="D2370" s="106">
        <f>TdC!F2372</f>
        <v>9.0590000000000006E-4</v>
      </c>
      <c r="E2370" s="106" t="str">
        <f>TdC!G2372</f>
        <v>dolartoday</v>
      </c>
    </row>
    <row r="2371" spans="1:5" x14ac:dyDescent="0.15">
      <c r="A2371" s="107">
        <f>TdC!C2373</f>
        <v>41888</v>
      </c>
      <c r="B2371" s="106">
        <f>TdC!D2373</f>
        <v>2014</v>
      </c>
      <c r="C2371" s="106">
        <f>TdC!E2373</f>
        <v>9</v>
      </c>
      <c r="D2371" s="106">
        <f>TdC!F2373</f>
        <v>9.1769999999999992E-4</v>
      </c>
      <c r="E2371" s="106" t="str">
        <f>TdC!G2373</f>
        <v>dolartoday</v>
      </c>
    </row>
    <row r="2372" spans="1:5" x14ac:dyDescent="0.15">
      <c r="A2372" s="107">
        <f>TdC!C2374</f>
        <v>41889</v>
      </c>
      <c r="B2372" s="106">
        <f>TdC!D2374</f>
        <v>2014</v>
      </c>
      <c r="C2372" s="106">
        <f>TdC!E2374</f>
        <v>9</v>
      </c>
      <c r="D2372" s="106">
        <f>TdC!F2374</f>
        <v>9.1769999999999992E-4</v>
      </c>
      <c r="E2372" s="106" t="str">
        <f>TdC!G2374</f>
        <v>dolartoday</v>
      </c>
    </row>
    <row r="2373" spans="1:5" x14ac:dyDescent="0.15">
      <c r="A2373" s="107">
        <f>TdC!C2375</f>
        <v>41890</v>
      </c>
      <c r="B2373" s="106">
        <f>TdC!D2375</f>
        <v>2014</v>
      </c>
      <c r="C2373" s="106">
        <f>TdC!E2375</f>
        <v>9</v>
      </c>
      <c r="D2373" s="106">
        <f>TdC!F2375</f>
        <v>9.209E-4</v>
      </c>
      <c r="E2373" s="106" t="str">
        <f>TdC!G2375</f>
        <v>dolartoday</v>
      </c>
    </row>
    <row r="2374" spans="1:5" x14ac:dyDescent="0.15">
      <c r="A2374" s="107">
        <f>TdC!C2376</f>
        <v>41891</v>
      </c>
      <c r="B2374" s="106">
        <f>TdC!D2376</f>
        <v>2014</v>
      </c>
      <c r="C2374" s="106">
        <f>TdC!E2376</f>
        <v>9</v>
      </c>
      <c r="D2374" s="106">
        <f>TdC!F2376</f>
        <v>9.2319999999999989E-4</v>
      </c>
      <c r="E2374" s="106" t="str">
        <f>TdC!G2376</f>
        <v>dolartoday</v>
      </c>
    </row>
    <row r="2375" spans="1:5" x14ac:dyDescent="0.15">
      <c r="A2375" s="107">
        <f>TdC!C2377</f>
        <v>41892</v>
      </c>
      <c r="B2375" s="106">
        <f>TdC!D2377</f>
        <v>2014</v>
      </c>
      <c r="C2375" s="106">
        <f>TdC!E2377</f>
        <v>9</v>
      </c>
      <c r="D2375" s="106">
        <f>TdC!F2377</f>
        <v>9.2909999999999998E-4</v>
      </c>
      <c r="E2375" s="106" t="str">
        <f>TdC!G2377</f>
        <v>dolartoday</v>
      </c>
    </row>
    <row r="2376" spans="1:5" x14ac:dyDescent="0.15">
      <c r="A2376" s="107">
        <f>TdC!C2378</f>
        <v>41893</v>
      </c>
      <c r="B2376" s="106">
        <f>TdC!D2378</f>
        <v>2014</v>
      </c>
      <c r="C2376" s="106">
        <f>TdC!E2378</f>
        <v>9</v>
      </c>
      <c r="D2376" s="106">
        <f>TdC!F2378</f>
        <v>9.6140000000000006E-4</v>
      </c>
      <c r="E2376" s="106" t="str">
        <f>TdC!G2378</f>
        <v>dolartoday</v>
      </c>
    </row>
    <row r="2377" spans="1:5" x14ac:dyDescent="0.15">
      <c r="A2377" s="107">
        <f>TdC!C2379</f>
        <v>41894</v>
      </c>
      <c r="B2377" s="106">
        <f>TdC!D2379</f>
        <v>2014</v>
      </c>
      <c r="C2377" s="106">
        <f>TdC!E2379</f>
        <v>9</v>
      </c>
      <c r="D2377" s="106">
        <f>TdC!F2379</f>
        <v>9.7950000000000012E-4</v>
      </c>
      <c r="E2377" s="106" t="str">
        <f>TdC!G2379</f>
        <v>dolartoday</v>
      </c>
    </row>
    <row r="2378" spans="1:5" x14ac:dyDescent="0.15">
      <c r="A2378" s="107">
        <f>TdC!C2380</f>
        <v>41895</v>
      </c>
      <c r="B2378" s="106">
        <f>TdC!D2380</f>
        <v>2014</v>
      </c>
      <c r="C2378" s="106">
        <f>TdC!E2380</f>
        <v>9</v>
      </c>
      <c r="D2378" s="106">
        <f>TdC!F2380</f>
        <v>9.7950000000000012E-4</v>
      </c>
      <c r="E2378" s="106" t="str">
        <f>TdC!G2380</f>
        <v>dolartoday</v>
      </c>
    </row>
    <row r="2379" spans="1:5" x14ac:dyDescent="0.15">
      <c r="A2379" s="107">
        <f>TdC!C2381</f>
        <v>41896</v>
      </c>
      <c r="B2379" s="106">
        <f>TdC!D2381</f>
        <v>2014</v>
      </c>
      <c r="C2379" s="106">
        <f>TdC!E2381</f>
        <v>9</v>
      </c>
      <c r="D2379" s="106">
        <f>TdC!F2381</f>
        <v>9.7950000000000012E-4</v>
      </c>
      <c r="E2379" s="106" t="str">
        <f>TdC!G2381</f>
        <v>dolartoday</v>
      </c>
    </row>
    <row r="2380" spans="1:5" x14ac:dyDescent="0.15">
      <c r="A2380" s="107">
        <f>TdC!C2382</f>
        <v>41897</v>
      </c>
      <c r="B2380" s="106">
        <f>TdC!D2382</f>
        <v>2014</v>
      </c>
      <c r="C2380" s="106">
        <f>TdC!E2382</f>
        <v>9</v>
      </c>
      <c r="D2380" s="106">
        <f>TdC!F2382</f>
        <v>9.7480000000000006E-4</v>
      </c>
      <c r="E2380" s="106" t="str">
        <f>TdC!G2382</f>
        <v>dolartoday</v>
      </c>
    </row>
    <row r="2381" spans="1:5" x14ac:dyDescent="0.15">
      <c r="A2381" s="107">
        <f>TdC!C2383</f>
        <v>41898</v>
      </c>
      <c r="B2381" s="106">
        <f>TdC!D2383</f>
        <v>2014</v>
      </c>
      <c r="C2381" s="106">
        <f>TdC!E2383</f>
        <v>9</v>
      </c>
      <c r="D2381" s="106">
        <f>TdC!F2383</f>
        <v>9.4739999999999993E-4</v>
      </c>
      <c r="E2381" s="106" t="str">
        <f>TdC!G2383</f>
        <v>dolartoday</v>
      </c>
    </row>
    <row r="2382" spans="1:5" x14ac:dyDescent="0.15">
      <c r="A2382" s="107">
        <f>TdC!C2384</f>
        <v>41899</v>
      </c>
      <c r="B2382" s="106">
        <f>TdC!D2384</f>
        <v>2014</v>
      </c>
      <c r="C2382" s="106">
        <f>TdC!E2384</f>
        <v>9</v>
      </c>
      <c r="D2382" s="106">
        <f>TdC!F2384</f>
        <v>9.3360000000000003E-4</v>
      </c>
      <c r="E2382" s="106" t="str">
        <f>TdC!G2384</f>
        <v>dolartoday</v>
      </c>
    </row>
    <row r="2383" spans="1:5" x14ac:dyDescent="0.15">
      <c r="A2383" s="107">
        <f>TdC!C2385</f>
        <v>41900</v>
      </c>
      <c r="B2383" s="106">
        <f>TdC!D2385</f>
        <v>2014</v>
      </c>
      <c r="C2383" s="106">
        <f>TdC!E2385</f>
        <v>9</v>
      </c>
      <c r="D2383" s="106">
        <f>TdC!F2385</f>
        <v>9.5900000000000011E-4</v>
      </c>
      <c r="E2383" s="106" t="str">
        <f>TdC!G2385</f>
        <v>dolartoday</v>
      </c>
    </row>
    <row r="2384" spans="1:5" x14ac:dyDescent="0.15">
      <c r="A2384" s="107">
        <f>TdC!C2386</f>
        <v>41901</v>
      </c>
      <c r="B2384" s="106">
        <f>TdC!D2386</f>
        <v>2014</v>
      </c>
      <c r="C2384" s="106">
        <f>TdC!E2386</f>
        <v>9</v>
      </c>
      <c r="D2384" s="106">
        <f>TdC!F2386</f>
        <v>9.5519999999999991E-4</v>
      </c>
      <c r="E2384" s="106" t="str">
        <f>TdC!G2386</f>
        <v>dolartoday</v>
      </c>
    </row>
    <row r="2385" spans="1:5" x14ac:dyDescent="0.15">
      <c r="A2385" s="107">
        <f>TdC!C2387</f>
        <v>41902</v>
      </c>
      <c r="B2385" s="106">
        <f>TdC!D2387</f>
        <v>2014</v>
      </c>
      <c r="C2385" s="106">
        <f>TdC!E2387</f>
        <v>9</v>
      </c>
      <c r="D2385" s="106">
        <f>TdC!F2387</f>
        <v>9.5519999999999991E-4</v>
      </c>
      <c r="E2385" s="106" t="str">
        <f>TdC!G2387</f>
        <v>dolartoday</v>
      </c>
    </row>
    <row r="2386" spans="1:5" x14ac:dyDescent="0.15">
      <c r="A2386" s="107">
        <f>TdC!C2388</f>
        <v>41903</v>
      </c>
      <c r="B2386" s="106">
        <f>TdC!D2388</f>
        <v>2014</v>
      </c>
      <c r="C2386" s="106">
        <f>TdC!E2388</f>
        <v>9</v>
      </c>
      <c r="D2386" s="106">
        <f>TdC!F2388</f>
        <v>9.5519999999999991E-4</v>
      </c>
      <c r="E2386" s="106" t="str">
        <f>TdC!G2388</f>
        <v>dolartoday</v>
      </c>
    </row>
    <row r="2387" spans="1:5" x14ac:dyDescent="0.15">
      <c r="A2387" s="107">
        <f>TdC!C2389</f>
        <v>41904</v>
      </c>
      <c r="B2387" s="106">
        <f>TdC!D2389</f>
        <v>2014</v>
      </c>
      <c r="C2387" s="106">
        <f>TdC!E2389</f>
        <v>9</v>
      </c>
      <c r="D2387" s="106">
        <f>TdC!F2389</f>
        <v>9.676000000000001E-4</v>
      </c>
      <c r="E2387" s="106" t="str">
        <f>TdC!G2389</f>
        <v>dolartoday</v>
      </c>
    </row>
    <row r="2388" spans="1:5" x14ac:dyDescent="0.15">
      <c r="A2388" s="107">
        <f>TdC!C2390</f>
        <v>41905</v>
      </c>
      <c r="B2388" s="106">
        <f>TdC!D2390</f>
        <v>2014</v>
      </c>
      <c r="C2388" s="106">
        <f>TdC!E2390</f>
        <v>9</v>
      </c>
      <c r="D2388" s="106">
        <f>TdC!F2390</f>
        <v>9.7000000000000005E-4</v>
      </c>
      <c r="E2388" s="106" t="str">
        <f>TdC!G2390</f>
        <v>dolartoday</v>
      </c>
    </row>
    <row r="2389" spans="1:5" x14ac:dyDescent="0.15">
      <c r="A2389" s="107">
        <f>TdC!C2391</f>
        <v>41906</v>
      </c>
      <c r="B2389" s="106">
        <f>TdC!D2391</f>
        <v>2014</v>
      </c>
      <c r="C2389" s="106">
        <f>TdC!E2391</f>
        <v>9</v>
      </c>
      <c r="D2389" s="106">
        <f>TdC!F2391</f>
        <v>9.7480000000000006E-4</v>
      </c>
      <c r="E2389" s="106" t="str">
        <f>TdC!G2391</f>
        <v>dolartoday</v>
      </c>
    </row>
    <row r="2390" spans="1:5" x14ac:dyDescent="0.15">
      <c r="A2390" s="107">
        <f>TdC!C2392</f>
        <v>41907</v>
      </c>
      <c r="B2390" s="106">
        <f>TdC!D2392</f>
        <v>2014</v>
      </c>
      <c r="C2390" s="106">
        <f>TdC!E2392</f>
        <v>9</v>
      </c>
      <c r="D2390" s="106">
        <f>TdC!F2392</f>
        <v>9.8099999999999988E-4</v>
      </c>
      <c r="E2390" s="106" t="str">
        <f>TdC!G2392</f>
        <v>dolartoday</v>
      </c>
    </row>
    <row r="2391" spans="1:5" x14ac:dyDescent="0.15">
      <c r="A2391" s="107">
        <f>TdC!C2393</f>
        <v>41908</v>
      </c>
      <c r="B2391" s="106">
        <f>TdC!D2393</f>
        <v>2014</v>
      </c>
      <c r="C2391" s="106">
        <f>TdC!E2393</f>
        <v>9</v>
      </c>
      <c r="D2391" s="106">
        <f>TdC!F2393</f>
        <v>1.0068E-3</v>
      </c>
      <c r="E2391" s="106" t="str">
        <f>TdC!G2393</f>
        <v>dolartoday</v>
      </c>
    </row>
    <row r="2392" spans="1:5" x14ac:dyDescent="0.15">
      <c r="A2392" s="107">
        <f>TdC!C2394</f>
        <v>41909</v>
      </c>
      <c r="B2392" s="106">
        <f>TdC!D2394</f>
        <v>2014</v>
      </c>
      <c r="C2392" s="106">
        <f>TdC!E2394</f>
        <v>9</v>
      </c>
      <c r="D2392" s="106">
        <f>TdC!F2394</f>
        <v>1.0068E-3</v>
      </c>
      <c r="E2392" s="106" t="str">
        <f>TdC!G2394</f>
        <v>dolartoday</v>
      </c>
    </row>
    <row r="2393" spans="1:5" x14ac:dyDescent="0.15">
      <c r="A2393" s="107">
        <f>TdC!C2395</f>
        <v>41910</v>
      </c>
      <c r="B2393" s="106">
        <f>TdC!D2395</f>
        <v>2014</v>
      </c>
      <c r="C2393" s="106">
        <f>TdC!E2395</f>
        <v>9</v>
      </c>
      <c r="D2393" s="106">
        <f>TdC!F2395</f>
        <v>1.0068E-3</v>
      </c>
      <c r="E2393" s="106" t="str">
        <f>TdC!G2395</f>
        <v>dolartoday</v>
      </c>
    </row>
    <row r="2394" spans="1:5" x14ac:dyDescent="0.15">
      <c r="A2394" s="107">
        <f>TdC!C2396</f>
        <v>41911</v>
      </c>
      <c r="B2394" s="106">
        <f>TdC!D2396</f>
        <v>2014</v>
      </c>
      <c r="C2394" s="106">
        <f>TdC!E2396</f>
        <v>9</v>
      </c>
      <c r="D2394" s="106">
        <f>TdC!F2396</f>
        <v>1.0093000000000001E-3</v>
      </c>
      <c r="E2394" s="106" t="str">
        <f>TdC!G2396</f>
        <v>dolartoday</v>
      </c>
    </row>
    <row r="2395" spans="1:5" x14ac:dyDescent="0.15">
      <c r="A2395" s="107">
        <f>TdC!C2397</f>
        <v>41912</v>
      </c>
      <c r="B2395" s="106">
        <f>TdC!D2397</f>
        <v>2014</v>
      </c>
      <c r="C2395" s="106">
        <f>TdC!E2397</f>
        <v>9</v>
      </c>
      <c r="D2395" s="106">
        <f>TdC!F2397</f>
        <v>1.0059000000000001E-3</v>
      </c>
      <c r="E2395" s="106" t="str">
        <f>TdC!G2397</f>
        <v>dolartoday</v>
      </c>
    </row>
    <row r="2396" spans="1:5" x14ac:dyDescent="0.15">
      <c r="A2396" s="107">
        <f>TdC!C2398</f>
        <v>41913</v>
      </c>
      <c r="B2396" s="106">
        <f>TdC!D2398</f>
        <v>2014</v>
      </c>
      <c r="C2396" s="106">
        <f>TdC!E2398</f>
        <v>10</v>
      </c>
      <c r="D2396" s="106">
        <f>TdC!F2398</f>
        <v>1.0078000000000001E-3</v>
      </c>
      <c r="E2396" s="106" t="str">
        <f>TdC!G2398</f>
        <v>dolartoday</v>
      </c>
    </row>
    <row r="2397" spans="1:5" x14ac:dyDescent="0.15">
      <c r="A2397" s="107">
        <f>TdC!C2399</f>
        <v>41914</v>
      </c>
      <c r="B2397" s="106">
        <f>TdC!D2399</f>
        <v>2014</v>
      </c>
      <c r="C2397" s="106">
        <f>TdC!E2399</f>
        <v>10</v>
      </c>
      <c r="D2397" s="106">
        <f>TdC!F2399</f>
        <v>1.0153E-3</v>
      </c>
      <c r="E2397" s="106" t="str">
        <f>TdC!G2399</f>
        <v>dolartoday</v>
      </c>
    </row>
    <row r="2398" spans="1:5" x14ac:dyDescent="0.15">
      <c r="A2398" s="107">
        <f>TdC!C2400</f>
        <v>41915</v>
      </c>
      <c r="B2398" s="106">
        <f>TdC!D2400</f>
        <v>2014</v>
      </c>
      <c r="C2398" s="106">
        <f>TdC!E2400</f>
        <v>10</v>
      </c>
      <c r="D2398" s="106">
        <f>TdC!F2400</f>
        <v>1.0176999999999999E-3</v>
      </c>
      <c r="E2398" s="106" t="str">
        <f>TdC!G2400</f>
        <v>dolartoday</v>
      </c>
    </row>
    <row r="2399" spans="1:5" x14ac:dyDescent="0.15">
      <c r="A2399" s="107">
        <f>TdC!C2401</f>
        <v>41916</v>
      </c>
      <c r="B2399" s="106">
        <f>TdC!D2401</f>
        <v>2014</v>
      </c>
      <c r="C2399" s="106">
        <f>TdC!E2401</f>
        <v>10</v>
      </c>
      <c r="D2399" s="106">
        <f>TdC!F2401</f>
        <v>1.0276E-3</v>
      </c>
      <c r="E2399" s="106" t="str">
        <f>TdC!G2401</f>
        <v>dolartoday</v>
      </c>
    </row>
    <row r="2400" spans="1:5" x14ac:dyDescent="0.15">
      <c r="A2400" s="107">
        <f>TdC!C2402</f>
        <v>41917</v>
      </c>
      <c r="B2400" s="106">
        <f>TdC!D2402</f>
        <v>2014</v>
      </c>
      <c r="C2400" s="106">
        <f>TdC!E2402</f>
        <v>10</v>
      </c>
      <c r="D2400" s="106">
        <f>TdC!F2402</f>
        <v>1.0276E-3</v>
      </c>
      <c r="E2400" s="106" t="str">
        <f>TdC!G2402</f>
        <v>dolartoday</v>
      </c>
    </row>
    <row r="2401" spans="1:5" x14ac:dyDescent="0.15">
      <c r="A2401" s="107">
        <f>TdC!C2403</f>
        <v>41918</v>
      </c>
      <c r="B2401" s="106">
        <f>TdC!D2403</f>
        <v>2014</v>
      </c>
      <c r="C2401" s="106">
        <f>TdC!E2403</f>
        <v>10</v>
      </c>
      <c r="D2401" s="106">
        <f>TdC!F2403</f>
        <v>1.0043000000000001E-3</v>
      </c>
      <c r="E2401" s="106" t="str">
        <f>TdC!G2403</f>
        <v>dolartoday</v>
      </c>
    </row>
    <row r="2402" spans="1:5" x14ac:dyDescent="0.15">
      <c r="A2402" s="107">
        <f>TdC!C2404</f>
        <v>41919</v>
      </c>
      <c r="B2402" s="106">
        <f>TdC!D2404</f>
        <v>2014</v>
      </c>
      <c r="C2402" s="106">
        <f>TdC!E2404</f>
        <v>10</v>
      </c>
      <c r="D2402" s="106">
        <f>TdC!F2404</f>
        <v>1.0032999999999999E-3</v>
      </c>
      <c r="E2402" s="106" t="str">
        <f>TdC!G2404</f>
        <v>dolartoday</v>
      </c>
    </row>
    <row r="2403" spans="1:5" x14ac:dyDescent="0.15">
      <c r="A2403" s="107">
        <f>TdC!C2405</f>
        <v>41920</v>
      </c>
      <c r="B2403" s="106">
        <f>TdC!D2405</f>
        <v>2014</v>
      </c>
      <c r="C2403" s="106">
        <f>TdC!E2405</f>
        <v>10</v>
      </c>
      <c r="D2403" s="106">
        <f>TdC!F2405</f>
        <v>9.8649999999999996E-4</v>
      </c>
      <c r="E2403" s="106" t="str">
        <f>TdC!G2405</f>
        <v>dolartoday</v>
      </c>
    </row>
    <row r="2404" spans="1:5" x14ac:dyDescent="0.15">
      <c r="A2404" s="107">
        <f>TdC!C2406</f>
        <v>41921</v>
      </c>
      <c r="B2404" s="106">
        <f>TdC!D2406</f>
        <v>2014</v>
      </c>
      <c r="C2404" s="106">
        <f>TdC!E2406</f>
        <v>10</v>
      </c>
      <c r="D2404" s="106">
        <f>TdC!F2406</f>
        <v>9.8740000000000004E-4</v>
      </c>
      <c r="E2404" s="106" t="str">
        <f>TdC!G2406</f>
        <v>dolartoday</v>
      </c>
    </row>
    <row r="2405" spans="1:5" x14ac:dyDescent="0.15">
      <c r="A2405" s="107">
        <f>TdC!C2407</f>
        <v>41922</v>
      </c>
      <c r="B2405" s="106">
        <f>TdC!D2407</f>
        <v>2014</v>
      </c>
      <c r="C2405" s="106">
        <f>TdC!E2407</f>
        <v>10</v>
      </c>
      <c r="D2405" s="106">
        <f>TdC!F2407</f>
        <v>9.9299999999999996E-4</v>
      </c>
      <c r="E2405" s="106" t="str">
        <f>TdC!G2407</f>
        <v>dolartoday</v>
      </c>
    </row>
    <row r="2406" spans="1:5" x14ac:dyDescent="0.15">
      <c r="A2406" s="107">
        <f>TdC!C2408</f>
        <v>41923</v>
      </c>
      <c r="B2406" s="106">
        <f>TdC!D2408</f>
        <v>2014</v>
      </c>
      <c r="C2406" s="106">
        <f>TdC!E2408</f>
        <v>10</v>
      </c>
      <c r="D2406" s="106">
        <f>TdC!F2408</f>
        <v>9.9299999999999996E-4</v>
      </c>
      <c r="E2406" s="106" t="str">
        <f>TdC!G2408</f>
        <v>dolartoday</v>
      </c>
    </row>
    <row r="2407" spans="1:5" x14ac:dyDescent="0.15">
      <c r="A2407" s="107">
        <f>TdC!C2409</f>
        <v>41924</v>
      </c>
      <c r="B2407" s="106">
        <f>TdC!D2409</f>
        <v>2014</v>
      </c>
      <c r="C2407" s="106">
        <f>TdC!E2409</f>
        <v>10</v>
      </c>
      <c r="D2407" s="106">
        <f>TdC!F2409</f>
        <v>9.9299999999999996E-4</v>
      </c>
      <c r="E2407" s="106" t="str">
        <f>TdC!G2409</f>
        <v>dolartoday</v>
      </c>
    </row>
    <row r="2408" spans="1:5" x14ac:dyDescent="0.15">
      <c r="A2408" s="107">
        <f>TdC!C2410</f>
        <v>41925</v>
      </c>
      <c r="B2408" s="106">
        <f>TdC!D2410</f>
        <v>2014</v>
      </c>
      <c r="C2408" s="106">
        <f>TdC!E2410</f>
        <v>10</v>
      </c>
      <c r="D2408" s="106">
        <f>TdC!F2410</f>
        <v>9.9299999999999996E-4</v>
      </c>
      <c r="E2408" s="106" t="str">
        <f>TdC!G2410</f>
        <v>dolartoday</v>
      </c>
    </row>
    <row r="2409" spans="1:5" x14ac:dyDescent="0.15">
      <c r="A2409" s="107">
        <f>TdC!C2411</f>
        <v>41926</v>
      </c>
      <c r="B2409" s="106">
        <f>TdC!D2411</f>
        <v>2014</v>
      </c>
      <c r="C2409" s="106">
        <f>TdC!E2411</f>
        <v>10</v>
      </c>
      <c r="D2409" s="106">
        <f>TdC!F2411</f>
        <v>9.7750000000000007E-4</v>
      </c>
      <c r="E2409" s="106" t="str">
        <f>TdC!G2411</f>
        <v>dolartoday</v>
      </c>
    </row>
    <row r="2410" spans="1:5" x14ac:dyDescent="0.15">
      <c r="A2410" s="107">
        <f>TdC!C2412</f>
        <v>41927</v>
      </c>
      <c r="B2410" s="106">
        <f>TdC!D2412</f>
        <v>2014</v>
      </c>
      <c r="C2410" s="106">
        <f>TdC!E2412</f>
        <v>10</v>
      </c>
      <c r="D2410" s="106">
        <f>TdC!F2412</f>
        <v>9.7199999999999999E-4</v>
      </c>
      <c r="E2410" s="106" t="str">
        <f>TdC!G2412</f>
        <v>dolartoday</v>
      </c>
    </row>
    <row r="2411" spans="1:5" x14ac:dyDescent="0.15">
      <c r="A2411" s="107">
        <f>TdC!C2413</f>
        <v>41928</v>
      </c>
      <c r="B2411" s="106">
        <f>TdC!D2413</f>
        <v>2014</v>
      </c>
      <c r="C2411" s="106">
        <f>TdC!E2413</f>
        <v>10</v>
      </c>
      <c r="D2411" s="106">
        <f>TdC!F2413</f>
        <v>9.7090000000000002E-4</v>
      </c>
      <c r="E2411" s="106" t="str">
        <f>TdC!G2413</f>
        <v>dolartoday</v>
      </c>
    </row>
    <row r="2412" spans="1:5" x14ac:dyDescent="0.15">
      <c r="A2412" s="107">
        <f>TdC!C2414</f>
        <v>41929</v>
      </c>
      <c r="B2412" s="106">
        <f>TdC!D2414</f>
        <v>2014</v>
      </c>
      <c r="C2412" s="106">
        <f>TdC!E2414</f>
        <v>10</v>
      </c>
      <c r="D2412" s="106">
        <f>TdC!F2414</f>
        <v>9.6639999999999996E-4</v>
      </c>
      <c r="E2412" s="106" t="str">
        <f>TdC!G2414</f>
        <v>dolartoday</v>
      </c>
    </row>
    <row r="2413" spans="1:5" x14ac:dyDescent="0.15">
      <c r="A2413" s="107">
        <f>TdC!C2415</f>
        <v>41930</v>
      </c>
      <c r="B2413" s="106">
        <f>TdC!D2415</f>
        <v>2014</v>
      </c>
      <c r="C2413" s="106">
        <f>TdC!E2415</f>
        <v>10</v>
      </c>
      <c r="D2413" s="106">
        <f>TdC!F2415</f>
        <v>9.8430000000000002E-4</v>
      </c>
      <c r="E2413" s="106" t="str">
        <f>TdC!G2415</f>
        <v>dolartoday</v>
      </c>
    </row>
    <row r="2414" spans="1:5" x14ac:dyDescent="0.15">
      <c r="A2414" s="107">
        <f>TdC!C2416</f>
        <v>41931</v>
      </c>
      <c r="B2414" s="106">
        <f>TdC!D2416</f>
        <v>2014</v>
      </c>
      <c r="C2414" s="106">
        <f>TdC!E2416</f>
        <v>10</v>
      </c>
      <c r="D2414" s="106">
        <f>TdC!F2416</f>
        <v>9.8430000000000002E-4</v>
      </c>
      <c r="E2414" s="106" t="str">
        <f>TdC!G2416</f>
        <v>dolartoday</v>
      </c>
    </row>
    <row r="2415" spans="1:5" x14ac:dyDescent="0.15">
      <c r="A2415" s="107">
        <f>TdC!C2417</f>
        <v>41932</v>
      </c>
      <c r="B2415" s="106">
        <f>TdC!D2417</f>
        <v>2014</v>
      </c>
      <c r="C2415" s="106">
        <f>TdC!E2417</f>
        <v>10</v>
      </c>
      <c r="D2415" s="106">
        <f>TdC!F2417</f>
        <v>9.8930000000000003E-4</v>
      </c>
      <c r="E2415" s="106" t="str">
        <f>TdC!G2417</f>
        <v>dolartoday</v>
      </c>
    </row>
    <row r="2416" spans="1:5" x14ac:dyDescent="0.15">
      <c r="A2416" s="107">
        <f>TdC!C2418</f>
        <v>41933</v>
      </c>
      <c r="B2416" s="106">
        <f>TdC!D2418</f>
        <v>2014</v>
      </c>
      <c r="C2416" s="106">
        <f>TdC!E2418</f>
        <v>10</v>
      </c>
      <c r="D2416" s="106">
        <f>TdC!F2418</f>
        <v>9.8090000000000004E-4</v>
      </c>
      <c r="E2416" s="106" t="str">
        <f>TdC!G2418</f>
        <v>dolartoday</v>
      </c>
    </row>
    <row r="2417" spans="1:5" x14ac:dyDescent="0.15">
      <c r="A2417" s="107">
        <f>TdC!C2419</f>
        <v>41934</v>
      </c>
      <c r="B2417" s="106">
        <f>TdC!D2419</f>
        <v>2014</v>
      </c>
      <c r="C2417" s="106">
        <f>TdC!E2419</f>
        <v>10</v>
      </c>
      <c r="D2417" s="106">
        <f>TdC!F2419</f>
        <v>1.0051999999999999E-3</v>
      </c>
      <c r="E2417" s="106" t="str">
        <f>TdC!G2419</f>
        <v>dolartoday</v>
      </c>
    </row>
    <row r="2418" spans="1:5" x14ac:dyDescent="0.15">
      <c r="A2418" s="107">
        <f>TdC!C2420</f>
        <v>41935</v>
      </c>
      <c r="B2418" s="106">
        <f>TdC!D2420</f>
        <v>2014</v>
      </c>
      <c r="C2418" s="106">
        <f>TdC!E2420</f>
        <v>10</v>
      </c>
      <c r="D2418" s="106">
        <f>TdC!F2420</f>
        <v>1.0162999999999999E-3</v>
      </c>
      <c r="E2418" s="106" t="str">
        <f>TdC!G2420</f>
        <v>dolartoday</v>
      </c>
    </row>
    <row r="2419" spans="1:5" x14ac:dyDescent="0.15">
      <c r="A2419" s="107">
        <f>TdC!C2421</f>
        <v>41936</v>
      </c>
      <c r="B2419" s="106">
        <f>TdC!D2421</f>
        <v>2014</v>
      </c>
      <c r="C2419" s="106">
        <f>TdC!E2421</f>
        <v>10</v>
      </c>
      <c r="D2419" s="106">
        <f>TdC!F2421</f>
        <v>1.0226E-3</v>
      </c>
      <c r="E2419" s="106" t="str">
        <f>TdC!G2421</f>
        <v>dolartoday</v>
      </c>
    </row>
    <row r="2420" spans="1:5" x14ac:dyDescent="0.15">
      <c r="A2420" s="107">
        <f>TdC!C2422</f>
        <v>41937</v>
      </c>
      <c r="B2420" s="106">
        <f>TdC!D2422</f>
        <v>2014</v>
      </c>
      <c r="C2420" s="106">
        <f>TdC!E2422</f>
        <v>10</v>
      </c>
      <c r="D2420" s="106">
        <f>TdC!F2422</f>
        <v>1.0226E-3</v>
      </c>
      <c r="E2420" s="106" t="str">
        <f>TdC!G2422</f>
        <v>dolartoday</v>
      </c>
    </row>
    <row r="2421" spans="1:5" x14ac:dyDescent="0.15">
      <c r="A2421" s="107">
        <f>TdC!C2423</f>
        <v>41938</v>
      </c>
      <c r="B2421" s="106">
        <f>TdC!D2423</f>
        <v>2014</v>
      </c>
      <c r="C2421" s="106">
        <f>TdC!E2423</f>
        <v>10</v>
      </c>
      <c r="D2421" s="106">
        <f>TdC!F2423</f>
        <v>1.0226E-3</v>
      </c>
      <c r="E2421" s="106" t="str">
        <f>TdC!G2423</f>
        <v>dolartoday</v>
      </c>
    </row>
    <row r="2422" spans="1:5" x14ac:dyDescent="0.15">
      <c r="A2422" s="107">
        <f>TdC!C2424</f>
        <v>41939</v>
      </c>
      <c r="B2422" s="106">
        <f>TdC!D2424</f>
        <v>2014</v>
      </c>
      <c r="C2422" s="106">
        <f>TdC!E2424</f>
        <v>10</v>
      </c>
      <c r="D2422" s="106">
        <f>TdC!F2424</f>
        <v>1.0295E-3</v>
      </c>
      <c r="E2422" s="106" t="str">
        <f>TdC!G2424</f>
        <v>dolartoday</v>
      </c>
    </row>
    <row r="2423" spans="1:5" x14ac:dyDescent="0.15">
      <c r="A2423" s="107">
        <f>TdC!C2425</f>
        <v>41940</v>
      </c>
      <c r="B2423" s="106">
        <f>TdC!D2425</f>
        <v>2014</v>
      </c>
      <c r="C2423" s="106">
        <f>TdC!E2425</f>
        <v>10</v>
      </c>
      <c r="D2423" s="106">
        <f>TdC!F2425</f>
        <v>1.0226999999999999E-3</v>
      </c>
      <c r="E2423" s="106" t="str">
        <f>TdC!G2425</f>
        <v>dolartoday</v>
      </c>
    </row>
    <row r="2424" spans="1:5" x14ac:dyDescent="0.15">
      <c r="A2424" s="107">
        <f>TdC!C2426</f>
        <v>41941</v>
      </c>
      <c r="B2424" s="106">
        <f>TdC!D2426</f>
        <v>2014</v>
      </c>
      <c r="C2424" s="106">
        <f>TdC!E2426</f>
        <v>10</v>
      </c>
      <c r="D2424" s="106">
        <f>TdC!F2426</f>
        <v>1.0169000000000001E-3</v>
      </c>
      <c r="E2424" s="106" t="str">
        <f>TdC!G2426</f>
        <v>dolartoday</v>
      </c>
    </row>
    <row r="2425" spans="1:5" x14ac:dyDescent="0.15">
      <c r="A2425" s="107">
        <f>TdC!C2427</f>
        <v>41942</v>
      </c>
      <c r="B2425" s="106">
        <f>TdC!D2427</f>
        <v>2014</v>
      </c>
      <c r="C2425" s="106">
        <f>TdC!E2427</f>
        <v>10</v>
      </c>
      <c r="D2425" s="106">
        <f>TdC!F2427</f>
        <v>1.0203E-3</v>
      </c>
      <c r="E2425" s="106" t="str">
        <f>TdC!G2427</f>
        <v>dolartoday</v>
      </c>
    </row>
    <row r="2426" spans="1:5" x14ac:dyDescent="0.15">
      <c r="A2426" s="107">
        <f>TdC!C2428</f>
        <v>41943</v>
      </c>
      <c r="B2426" s="106">
        <f>TdC!D2428</f>
        <v>2014</v>
      </c>
      <c r="C2426" s="106">
        <f>TdC!E2428</f>
        <v>10</v>
      </c>
      <c r="D2426" s="106">
        <f>TdC!F2428</f>
        <v>1.0256E-3</v>
      </c>
      <c r="E2426" s="106" t="str">
        <f>TdC!G2428</f>
        <v>dolartoday</v>
      </c>
    </row>
    <row r="2427" spans="1:5" x14ac:dyDescent="0.15">
      <c r="A2427" s="107">
        <f>TdC!C2429</f>
        <v>41944</v>
      </c>
      <c r="B2427" s="106">
        <f>TdC!D2429</f>
        <v>2014</v>
      </c>
      <c r="C2427" s="106">
        <f>TdC!E2429</f>
        <v>11</v>
      </c>
      <c r="D2427" s="106">
        <f>TdC!F2429</f>
        <v>1.0256E-3</v>
      </c>
      <c r="E2427" s="106" t="str">
        <f>TdC!G2429</f>
        <v>dolartoday</v>
      </c>
    </row>
    <row r="2428" spans="1:5" x14ac:dyDescent="0.15">
      <c r="A2428" s="107">
        <f>TdC!C2430</f>
        <v>41945</v>
      </c>
      <c r="B2428" s="106">
        <f>TdC!D2430</f>
        <v>2014</v>
      </c>
      <c r="C2428" s="106">
        <f>TdC!E2430</f>
        <v>11</v>
      </c>
      <c r="D2428" s="106">
        <f>TdC!F2430</f>
        <v>1.0256E-3</v>
      </c>
      <c r="E2428" s="106" t="str">
        <f>TdC!G2430</f>
        <v>dolartoday</v>
      </c>
    </row>
    <row r="2429" spans="1:5" x14ac:dyDescent="0.15">
      <c r="A2429" s="107">
        <f>TdC!C2431</f>
        <v>41946</v>
      </c>
      <c r="B2429" s="106">
        <f>TdC!D2431</f>
        <v>2014</v>
      </c>
      <c r="C2429" s="106">
        <f>TdC!E2431</f>
        <v>11</v>
      </c>
      <c r="D2429" s="106">
        <f>TdC!F2431</f>
        <v>1.0256E-3</v>
      </c>
      <c r="E2429" s="106" t="str">
        <f>TdC!G2431</f>
        <v>dolartoday</v>
      </c>
    </row>
    <row r="2430" spans="1:5" x14ac:dyDescent="0.15">
      <c r="A2430" s="107">
        <f>TdC!C2432</f>
        <v>41947</v>
      </c>
      <c r="B2430" s="106">
        <f>TdC!D2432</f>
        <v>2014</v>
      </c>
      <c r="C2430" s="106">
        <f>TdC!E2432</f>
        <v>11</v>
      </c>
      <c r="D2430" s="106">
        <f>TdC!F2432</f>
        <v>1.018E-3</v>
      </c>
      <c r="E2430" s="106" t="str">
        <f>TdC!G2432</f>
        <v>dolartoday</v>
      </c>
    </row>
    <row r="2431" spans="1:5" x14ac:dyDescent="0.15">
      <c r="A2431" s="107">
        <f>TdC!C2433</f>
        <v>41948</v>
      </c>
      <c r="B2431" s="106">
        <f>TdC!D2433</f>
        <v>2014</v>
      </c>
      <c r="C2431" s="106">
        <f>TdC!E2433</f>
        <v>11</v>
      </c>
      <c r="D2431" s="106">
        <f>TdC!F2433</f>
        <v>1.0204000000000001E-3</v>
      </c>
      <c r="E2431" s="106" t="str">
        <f>TdC!G2433</f>
        <v>dolartoday</v>
      </c>
    </row>
    <row r="2432" spans="1:5" x14ac:dyDescent="0.15">
      <c r="A2432" s="107">
        <f>TdC!C2434</f>
        <v>41949</v>
      </c>
      <c r="B2432" s="106">
        <f>TdC!D2434</f>
        <v>2014</v>
      </c>
      <c r="C2432" s="106">
        <f>TdC!E2434</f>
        <v>11</v>
      </c>
      <c r="D2432" s="106">
        <f>TdC!F2434</f>
        <v>1.0328E-3</v>
      </c>
      <c r="E2432" s="106" t="str">
        <f>TdC!G2434</f>
        <v>dolartoday</v>
      </c>
    </row>
    <row r="2433" spans="1:5" x14ac:dyDescent="0.15">
      <c r="A2433" s="107">
        <f>TdC!C2435</f>
        <v>41950</v>
      </c>
      <c r="B2433" s="106">
        <f>TdC!D2435</f>
        <v>2014</v>
      </c>
      <c r="C2433" s="106">
        <f>TdC!E2435</f>
        <v>11</v>
      </c>
      <c r="D2433" s="106">
        <f>TdC!F2435</f>
        <v>1.0411999999999999E-3</v>
      </c>
      <c r="E2433" s="106" t="str">
        <f>TdC!G2435</f>
        <v>dolartoday</v>
      </c>
    </row>
    <row r="2434" spans="1:5" x14ac:dyDescent="0.15">
      <c r="A2434" s="107">
        <f>TdC!C2436</f>
        <v>41951</v>
      </c>
      <c r="B2434" s="106">
        <f>TdC!D2436</f>
        <v>2014</v>
      </c>
      <c r="C2434" s="106">
        <f>TdC!E2436</f>
        <v>11</v>
      </c>
      <c r="D2434" s="106">
        <f>TdC!F2436</f>
        <v>1.0411999999999999E-3</v>
      </c>
      <c r="E2434" s="106" t="str">
        <f>TdC!G2436</f>
        <v>dolartoday</v>
      </c>
    </row>
    <row r="2435" spans="1:5" x14ac:dyDescent="0.15">
      <c r="A2435" s="107">
        <f>TdC!C2437</f>
        <v>41952</v>
      </c>
      <c r="B2435" s="106">
        <f>TdC!D2437</f>
        <v>2014</v>
      </c>
      <c r="C2435" s="106">
        <f>TdC!E2437</f>
        <v>11</v>
      </c>
      <c r="D2435" s="106">
        <f>TdC!F2437</f>
        <v>1.0411999999999999E-3</v>
      </c>
      <c r="E2435" s="106" t="str">
        <f>TdC!G2437</f>
        <v>dolartoday</v>
      </c>
    </row>
    <row r="2436" spans="1:5" x14ac:dyDescent="0.15">
      <c r="A2436" s="107">
        <f>TdC!C2438</f>
        <v>41953</v>
      </c>
      <c r="B2436" s="106">
        <f>TdC!D2438</f>
        <v>2014</v>
      </c>
      <c r="C2436" s="106">
        <f>TdC!E2438</f>
        <v>11</v>
      </c>
      <c r="D2436" s="106">
        <f>TdC!F2438</f>
        <v>1.062E-3</v>
      </c>
      <c r="E2436" s="106" t="str">
        <f>TdC!G2438</f>
        <v>dolartoday</v>
      </c>
    </row>
    <row r="2437" spans="1:5" x14ac:dyDescent="0.15">
      <c r="A2437" s="107">
        <f>TdC!C2439</f>
        <v>41954</v>
      </c>
      <c r="B2437" s="106">
        <f>TdC!D2439</f>
        <v>2014</v>
      </c>
      <c r="C2437" s="106">
        <f>TdC!E2439</f>
        <v>11</v>
      </c>
      <c r="D2437" s="106">
        <f>TdC!F2439</f>
        <v>1.0727E-3</v>
      </c>
      <c r="E2437" s="106" t="str">
        <f>TdC!G2439</f>
        <v>dolartoday</v>
      </c>
    </row>
    <row r="2438" spans="1:5" x14ac:dyDescent="0.15">
      <c r="A2438" s="107">
        <f>TdC!C2440</f>
        <v>41955</v>
      </c>
      <c r="B2438" s="106">
        <f>TdC!D2440</f>
        <v>2014</v>
      </c>
      <c r="C2438" s="106">
        <f>TdC!E2440</f>
        <v>11</v>
      </c>
      <c r="D2438" s="106">
        <f>TdC!F2440</f>
        <v>1.1362E-3</v>
      </c>
      <c r="E2438" s="106" t="str">
        <f>TdC!G2440</f>
        <v>dolartoday</v>
      </c>
    </row>
    <row r="2439" spans="1:5" x14ac:dyDescent="0.15">
      <c r="A2439" s="107">
        <f>TdC!C2441</f>
        <v>41956</v>
      </c>
      <c r="B2439" s="106">
        <f>TdC!D2441</f>
        <v>2014</v>
      </c>
      <c r="C2439" s="106">
        <f>TdC!E2441</f>
        <v>11</v>
      </c>
      <c r="D2439" s="106">
        <f>TdC!F2441</f>
        <v>1.1643000000000001E-3</v>
      </c>
      <c r="E2439" s="106" t="str">
        <f>TdC!G2441</f>
        <v>dolartoday</v>
      </c>
    </row>
    <row r="2440" spans="1:5" x14ac:dyDescent="0.15">
      <c r="A2440" s="107">
        <f>TdC!C2442</f>
        <v>41957</v>
      </c>
      <c r="B2440" s="106">
        <f>TdC!D2442</f>
        <v>2014</v>
      </c>
      <c r="C2440" s="106">
        <f>TdC!E2442</f>
        <v>11</v>
      </c>
      <c r="D2440" s="106">
        <f>TdC!F2442</f>
        <v>1.2122000000000001E-3</v>
      </c>
      <c r="E2440" s="106" t="str">
        <f>TdC!G2442</f>
        <v>dolartoday</v>
      </c>
    </row>
    <row r="2441" spans="1:5" x14ac:dyDescent="0.15">
      <c r="A2441" s="107">
        <f>TdC!C2443</f>
        <v>41958</v>
      </c>
      <c r="B2441" s="106">
        <f>TdC!D2443</f>
        <v>2014</v>
      </c>
      <c r="C2441" s="106">
        <f>TdC!E2443</f>
        <v>11</v>
      </c>
      <c r="D2441" s="106">
        <f>TdC!F2443</f>
        <v>1.2122000000000001E-3</v>
      </c>
      <c r="E2441" s="106" t="str">
        <f>TdC!G2443</f>
        <v>dolartoday</v>
      </c>
    </row>
    <row r="2442" spans="1:5" x14ac:dyDescent="0.15">
      <c r="A2442" s="107">
        <f>TdC!C2444</f>
        <v>41959</v>
      </c>
      <c r="B2442" s="106">
        <f>TdC!D2444</f>
        <v>2014</v>
      </c>
      <c r="C2442" s="106">
        <f>TdC!E2444</f>
        <v>11</v>
      </c>
      <c r="D2442" s="106">
        <f>TdC!F2444</f>
        <v>1.2122000000000001E-3</v>
      </c>
      <c r="E2442" s="106" t="str">
        <f>TdC!G2444</f>
        <v>dolartoday</v>
      </c>
    </row>
    <row r="2443" spans="1:5" x14ac:dyDescent="0.15">
      <c r="A2443" s="107">
        <f>TdC!C2445</f>
        <v>41960</v>
      </c>
      <c r="B2443" s="106">
        <f>TdC!D2445</f>
        <v>2014</v>
      </c>
      <c r="C2443" s="106">
        <f>TdC!E2445</f>
        <v>11</v>
      </c>
      <c r="D2443" s="106">
        <f>TdC!F2445</f>
        <v>1.2122000000000001E-3</v>
      </c>
      <c r="E2443" s="106" t="str">
        <f>TdC!G2445</f>
        <v>dolartoday</v>
      </c>
    </row>
    <row r="2444" spans="1:5" x14ac:dyDescent="0.15">
      <c r="A2444" s="107">
        <f>TdC!C2446</f>
        <v>41961</v>
      </c>
      <c r="B2444" s="106">
        <f>TdC!D2446</f>
        <v>2014</v>
      </c>
      <c r="C2444" s="106">
        <f>TdC!E2446</f>
        <v>11</v>
      </c>
      <c r="D2444" s="106">
        <f>TdC!F2446</f>
        <v>1.2457E-3</v>
      </c>
      <c r="E2444" s="106" t="str">
        <f>TdC!G2446</f>
        <v>dolartoday</v>
      </c>
    </row>
    <row r="2445" spans="1:5" x14ac:dyDescent="0.15">
      <c r="A2445" s="107">
        <f>TdC!C2447</f>
        <v>41962</v>
      </c>
      <c r="B2445" s="106">
        <f>TdC!D2447</f>
        <v>2014</v>
      </c>
      <c r="C2445" s="106">
        <f>TdC!E2447</f>
        <v>11</v>
      </c>
      <c r="D2445" s="106">
        <f>TdC!F2447</f>
        <v>1.2446E-3</v>
      </c>
      <c r="E2445" s="106" t="str">
        <f>TdC!G2447</f>
        <v>dolartoday</v>
      </c>
    </row>
    <row r="2446" spans="1:5" x14ac:dyDescent="0.15">
      <c r="A2446" s="107">
        <f>TdC!C2448</f>
        <v>41963</v>
      </c>
      <c r="B2446" s="106">
        <f>TdC!D2448</f>
        <v>2014</v>
      </c>
      <c r="C2446" s="106">
        <f>TdC!E2448</f>
        <v>11</v>
      </c>
      <c r="D2446" s="106">
        <f>TdC!F2448</f>
        <v>1.2446E-3</v>
      </c>
      <c r="E2446" s="106" t="str">
        <f>TdC!G2448</f>
        <v>dolartoday</v>
      </c>
    </row>
    <row r="2447" spans="1:5" x14ac:dyDescent="0.15">
      <c r="A2447" s="107">
        <f>TdC!C2449</f>
        <v>41964</v>
      </c>
      <c r="B2447" s="106">
        <f>TdC!D2449</f>
        <v>2014</v>
      </c>
      <c r="C2447" s="106">
        <f>TdC!E2449</f>
        <v>11</v>
      </c>
      <c r="D2447" s="106">
        <f>TdC!F2449</f>
        <v>1.2359999999999999E-3</v>
      </c>
      <c r="E2447" s="106" t="str">
        <f>TdC!G2449</f>
        <v>dolartoday</v>
      </c>
    </row>
    <row r="2448" spans="1:5" x14ac:dyDescent="0.15">
      <c r="A2448" s="107">
        <f>TdC!C2450</f>
        <v>41965</v>
      </c>
      <c r="B2448" s="106">
        <f>TdC!D2450</f>
        <v>2014</v>
      </c>
      <c r="C2448" s="106">
        <f>TdC!E2450</f>
        <v>11</v>
      </c>
      <c r="D2448" s="106">
        <f>TdC!F2450</f>
        <v>1.2359999999999999E-3</v>
      </c>
      <c r="E2448" s="106" t="str">
        <f>TdC!G2450</f>
        <v>dolartoday</v>
      </c>
    </row>
    <row r="2449" spans="1:5" x14ac:dyDescent="0.15">
      <c r="A2449" s="107">
        <f>TdC!C2451</f>
        <v>41966</v>
      </c>
      <c r="B2449" s="106">
        <f>TdC!D2451</f>
        <v>2014</v>
      </c>
      <c r="C2449" s="106">
        <f>TdC!E2451</f>
        <v>11</v>
      </c>
      <c r="D2449" s="106">
        <f>TdC!F2451</f>
        <v>1.2359999999999999E-3</v>
      </c>
      <c r="E2449" s="106" t="str">
        <f>TdC!G2451</f>
        <v>dolartoday</v>
      </c>
    </row>
    <row r="2450" spans="1:5" x14ac:dyDescent="0.15">
      <c r="A2450" s="107">
        <f>TdC!C2452</f>
        <v>41967</v>
      </c>
      <c r="B2450" s="106">
        <f>TdC!D2452</f>
        <v>2014</v>
      </c>
      <c r="C2450" s="106">
        <f>TdC!E2452</f>
        <v>11</v>
      </c>
      <c r="D2450" s="106">
        <f>TdC!F2452</f>
        <v>1.2818E-3</v>
      </c>
      <c r="E2450" s="106" t="str">
        <f>TdC!G2452</f>
        <v>dolartoday</v>
      </c>
    </row>
    <row r="2451" spans="1:5" x14ac:dyDescent="0.15">
      <c r="A2451" s="107">
        <f>TdC!C2453</f>
        <v>41968</v>
      </c>
      <c r="B2451" s="106">
        <f>TdC!D2453</f>
        <v>2014</v>
      </c>
      <c r="C2451" s="106">
        <f>TdC!E2453</f>
        <v>11</v>
      </c>
      <c r="D2451" s="106">
        <f>TdC!F2453</f>
        <v>1.2841E-3</v>
      </c>
      <c r="E2451" s="106" t="str">
        <f>TdC!G2453</f>
        <v>dolartoday</v>
      </c>
    </row>
    <row r="2452" spans="1:5" x14ac:dyDescent="0.15">
      <c r="A2452" s="107">
        <f>TdC!C2454</f>
        <v>41969</v>
      </c>
      <c r="B2452" s="106">
        <f>TdC!D2454</f>
        <v>2014</v>
      </c>
      <c r="C2452" s="106">
        <f>TdC!E2454</f>
        <v>11</v>
      </c>
      <c r="D2452" s="106">
        <f>TdC!F2454</f>
        <v>1.3747999999999998E-3</v>
      </c>
      <c r="E2452" s="106" t="str">
        <f>TdC!G2454</f>
        <v>dolartoday</v>
      </c>
    </row>
    <row r="2453" spans="1:5" x14ac:dyDescent="0.15">
      <c r="A2453" s="107">
        <f>TdC!C2455</f>
        <v>41970</v>
      </c>
      <c r="B2453" s="106">
        <f>TdC!D2455</f>
        <v>2014</v>
      </c>
      <c r="C2453" s="106">
        <f>TdC!E2455</f>
        <v>11</v>
      </c>
      <c r="D2453" s="106">
        <f>TdC!F2455</f>
        <v>1.4381999999999999E-3</v>
      </c>
      <c r="E2453" s="106" t="str">
        <f>TdC!G2455</f>
        <v>dolartoday</v>
      </c>
    </row>
    <row r="2454" spans="1:5" x14ac:dyDescent="0.15">
      <c r="A2454" s="107">
        <f>TdC!C2456</f>
        <v>41971</v>
      </c>
      <c r="B2454" s="106">
        <f>TdC!D2456</f>
        <v>2014</v>
      </c>
      <c r="C2454" s="106">
        <f>TdC!E2456</f>
        <v>11</v>
      </c>
      <c r="D2454" s="106">
        <f>TdC!F2456</f>
        <v>1.5365999999999999E-3</v>
      </c>
      <c r="E2454" s="106" t="str">
        <f>TdC!G2456</f>
        <v>dolartoday</v>
      </c>
    </row>
    <row r="2455" spans="1:5" x14ac:dyDescent="0.15">
      <c r="A2455" s="107">
        <f>TdC!C2457</f>
        <v>41972</v>
      </c>
      <c r="B2455" s="106">
        <f>TdC!D2457</f>
        <v>2014</v>
      </c>
      <c r="C2455" s="106">
        <f>TdC!E2457</f>
        <v>11</v>
      </c>
      <c r="D2455" s="106">
        <f>TdC!F2457</f>
        <v>1.5365999999999999E-3</v>
      </c>
      <c r="E2455" s="106" t="str">
        <f>TdC!G2457</f>
        <v>dolartoday</v>
      </c>
    </row>
    <row r="2456" spans="1:5" x14ac:dyDescent="0.15">
      <c r="A2456" s="107">
        <f>TdC!C2458</f>
        <v>41973</v>
      </c>
      <c r="B2456" s="106">
        <f>TdC!D2458</f>
        <v>2014</v>
      </c>
      <c r="C2456" s="106">
        <f>TdC!E2458</f>
        <v>11</v>
      </c>
      <c r="D2456" s="106">
        <f>TdC!F2458</f>
        <v>1.5365999999999999E-3</v>
      </c>
      <c r="E2456" s="106" t="str">
        <f>TdC!G2458</f>
        <v>dolartoday</v>
      </c>
    </row>
    <row r="2457" spans="1:5" x14ac:dyDescent="0.15">
      <c r="A2457" s="107">
        <f>TdC!C2459</f>
        <v>41974</v>
      </c>
      <c r="B2457" s="106">
        <f>TdC!D2459</f>
        <v>2014</v>
      </c>
      <c r="C2457" s="106">
        <f>TdC!E2459</f>
        <v>12</v>
      </c>
      <c r="D2457" s="106">
        <f>TdC!F2459</f>
        <v>1.5902000000000002E-3</v>
      </c>
      <c r="E2457" s="106" t="str">
        <f>TdC!G2459</f>
        <v>dolartoday</v>
      </c>
    </row>
    <row r="2458" spans="1:5" x14ac:dyDescent="0.15">
      <c r="A2458" s="107">
        <f>TdC!C2460</f>
        <v>41975</v>
      </c>
      <c r="B2458" s="106">
        <f>TdC!D2460</f>
        <v>2014</v>
      </c>
      <c r="C2458" s="106">
        <f>TdC!E2460</f>
        <v>12</v>
      </c>
      <c r="D2458" s="106">
        <f>TdC!F2460</f>
        <v>1.5803999999999998E-3</v>
      </c>
      <c r="E2458" s="106" t="str">
        <f>TdC!G2460</f>
        <v>dolartoday</v>
      </c>
    </row>
    <row r="2459" spans="1:5" x14ac:dyDescent="0.15">
      <c r="A2459" s="107">
        <f>TdC!C2461</f>
        <v>41976</v>
      </c>
      <c r="B2459" s="106">
        <f>TdC!D2461</f>
        <v>2014</v>
      </c>
      <c r="C2459" s="106">
        <f>TdC!E2461</f>
        <v>12</v>
      </c>
      <c r="D2459" s="106">
        <f>TdC!F2461</f>
        <v>1.5893999999999999E-3</v>
      </c>
      <c r="E2459" s="106" t="str">
        <f>TdC!G2461</f>
        <v>dolartoday</v>
      </c>
    </row>
    <row r="2460" spans="1:5" x14ac:dyDescent="0.15">
      <c r="A2460" s="107">
        <f>TdC!C2462</f>
        <v>41977</v>
      </c>
      <c r="B2460" s="106">
        <f>TdC!D2462</f>
        <v>2014</v>
      </c>
      <c r="C2460" s="106">
        <f>TdC!E2462</f>
        <v>12</v>
      </c>
      <c r="D2460" s="106">
        <f>TdC!F2462</f>
        <v>1.6538E-3</v>
      </c>
      <c r="E2460" s="106" t="str">
        <f>TdC!G2462</f>
        <v>dolartoday</v>
      </c>
    </row>
    <row r="2461" spans="1:5" x14ac:dyDescent="0.15">
      <c r="A2461" s="107">
        <f>TdC!C2463</f>
        <v>41978</v>
      </c>
      <c r="B2461" s="106">
        <f>TdC!D2463</f>
        <v>2014</v>
      </c>
      <c r="C2461" s="106">
        <f>TdC!E2463</f>
        <v>12</v>
      </c>
      <c r="D2461" s="106">
        <f>TdC!F2463</f>
        <v>1.7403E-3</v>
      </c>
      <c r="E2461" s="106" t="str">
        <f>TdC!G2463</f>
        <v>dolartoday</v>
      </c>
    </row>
    <row r="2462" spans="1:5" x14ac:dyDescent="0.15">
      <c r="A2462" s="107">
        <f>TdC!C2464</f>
        <v>41979</v>
      </c>
      <c r="B2462" s="106">
        <f>TdC!D2464</f>
        <v>2014</v>
      </c>
      <c r="C2462" s="106">
        <f>TdC!E2464</f>
        <v>12</v>
      </c>
      <c r="D2462" s="106">
        <f>TdC!F2464</f>
        <v>1.7403E-3</v>
      </c>
      <c r="E2462" s="106" t="str">
        <f>TdC!G2464</f>
        <v>dolartoday</v>
      </c>
    </row>
    <row r="2463" spans="1:5" x14ac:dyDescent="0.15">
      <c r="A2463" s="107">
        <f>TdC!C2465</f>
        <v>41980</v>
      </c>
      <c r="B2463" s="106">
        <f>TdC!D2465</f>
        <v>2014</v>
      </c>
      <c r="C2463" s="106">
        <f>TdC!E2465</f>
        <v>12</v>
      </c>
      <c r="D2463" s="106">
        <f>TdC!F2465</f>
        <v>1.7403E-3</v>
      </c>
      <c r="E2463" s="106" t="str">
        <f>TdC!G2465</f>
        <v>dolartoday</v>
      </c>
    </row>
    <row r="2464" spans="1:5" x14ac:dyDescent="0.15">
      <c r="A2464" s="107">
        <f>TdC!C2466</f>
        <v>41981</v>
      </c>
      <c r="B2464" s="106">
        <f>TdC!D2466</f>
        <v>2014</v>
      </c>
      <c r="C2464" s="106">
        <f>TdC!E2466</f>
        <v>12</v>
      </c>
      <c r="D2464" s="106">
        <f>TdC!F2466</f>
        <v>1.7403E-3</v>
      </c>
      <c r="E2464" s="106" t="str">
        <f>TdC!G2466</f>
        <v>dolartoday</v>
      </c>
    </row>
    <row r="2465" spans="1:5" x14ac:dyDescent="0.15">
      <c r="A2465" s="107">
        <f>TdC!C2467</f>
        <v>41982</v>
      </c>
      <c r="B2465" s="106">
        <f>TdC!D2467</f>
        <v>2014</v>
      </c>
      <c r="C2465" s="106">
        <f>TdC!E2467</f>
        <v>12</v>
      </c>
      <c r="D2465" s="106">
        <f>TdC!F2467</f>
        <v>1.7877000000000001E-3</v>
      </c>
      <c r="E2465" s="106" t="str">
        <f>TdC!G2467</f>
        <v>dolartoday</v>
      </c>
    </row>
    <row r="2466" spans="1:5" x14ac:dyDescent="0.15">
      <c r="A2466" s="107">
        <f>TdC!C2468</f>
        <v>41983</v>
      </c>
      <c r="B2466" s="106">
        <f>TdC!D2468</f>
        <v>2014</v>
      </c>
      <c r="C2466" s="106">
        <f>TdC!E2468</f>
        <v>12</v>
      </c>
      <c r="D2466" s="106">
        <f>TdC!F2468</f>
        <v>1.8123E-3</v>
      </c>
      <c r="E2466" s="106" t="str">
        <f>TdC!G2468</f>
        <v>dolartoday</v>
      </c>
    </row>
    <row r="2467" spans="1:5" x14ac:dyDescent="0.15">
      <c r="A2467" s="107">
        <f>TdC!C2469</f>
        <v>41984</v>
      </c>
      <c r="B2467" s="106">
        <f>TdC!D2469</f>
        <v>2014</v>
      </c>
      <c r="C2467" s="106">
        <f>TdC!E2469</f>
        <v>12</v>
      </c>
      <c r="D2467" s="106">
        <f>TdC!F2469</f>
        <v>1.8043E-3</v>
      </c>
      <c r="E2467" s="106" t="str">
        <f>TdC!G2469</f>
        <v>dolartoday</v>
      </c>
    </row>
    <row r="2468" spans="1:5" x14ac:dyDescent="0.15">
      <c r="A2468" s="107">
        <f>TdC!C2470</f>
        <v>41985</v>
      </c>
      <c r="B2468" s="106">
        <f>TdC!D2470</f>
        <v>2014</v>
      </c>
      <c r="C2468" s="106">
        <f>TdC!E2470</f>
        <v>12</v>
      </c>
      <c r="D2468" s="106">
        <f>TdC!F2470</f>
        <v>1.7908000000000002E-3</v>
      </c>
      <c r="E2468" s="106" t="str">
        <f>TdC!G2470</f>
        <v>dolartoday</v>
      </c>
    </row>
    <row r="2469" spans="1:5" x14ac:dyDescent="0.15">
      <c r="A2469" s="107">
        <f>TdC!C2471</f>
        <v>41986</v>
      </c>
      <c r="B2469" s="106">
        <f>TdC!D2471</f>
        <v>2014</v>
      </c>
      <c r="C2469" s="106">
        <f>TdC!E2471</f>
        <v>12</v>
      </c>
      <c r="D2469" s="106">
        <f>TdC!F2471</f>
        <v>1.7908000000000002E-3</v>
      </c>
      <c r="E2469" s="106" t="str">
        <f>TdC!G2471</f>
        <v>dolartoday</v>
      </c>
    </row>
    <row r="2470" spans="1:5" x14ac:dyDescent="0.15">
      <c r="A2470" s="107">
        <f>TdC!C2472</f>
        <v>41987</v>
      </c>
      <c r="B2470" s="106">
        <f>TdC!D2472</f>
        <v>2014</v>
      </c>
      <c r="C2470" s="106">
        <f>TdC!E2472</f>
        <v>12</v>
      </c>
      <c r="D2470" s="106">
        <f>TdC!F2472</f>
        <v>1.7908000000000002E-3</v>
      </c>
      <c r="E2470" s="106" t="str">
        <f>TdC!G2472</f>
        <v>dolartoday</v>
      </c>
    </row>
    <row r="2471" spans="1:5" x14ac:dyDescent="0.15">
      <c r="A2471" s="107">
        <f>TdC!C2473</f>
        <v>41988</v>
      </c>
      <c r="B2471" s="106">
        <f>TdC!D2473</f>
        <v>2014</v>
      </c>
      <c r="C2471" s="106">
        <f>TdC!E2473</f>
        <v>12</v>
      </c>
      <c r="D2471" s="106">
        <f>TdC!F2473</f>
        <v>1.8369999999999999E-3</v>
      </c>
      <c r="E2471" s="106" t="str">
        <f>TdC!G2473</f>
        <v>dolartoday</v>
      </c>
    </row>
    <row r="2472" spans="1:5" x14ac:dyDescent="0.15">
      <c r="A2472" s="107">
        <f>TdC!C2474</f>
        <v>41989</v>
      </c>
      <c r="B2472" s="106">
        <f>TdC!D2474</f>
        <v>2014</v>
      </c>
      <c r="C2472" s="106">
        <f>TdC!E2474</f>
        <v>12</v>
      </c>
      <c r="D2472" s="106">
        <f>TdC!F2474</f>
        <v>1.8609E-3</v>
      </c>
      <c r="E2472" s="106" t="str">
        <f>TdC!G2474</f>
        <v>dolartoday</v>
      </c>
    </row>
    <row r="2473" spans="1:5" x14ac:dyDescent="0.15">
      <c r="A2473" s="107">
        <f>TdC!C2475</f>
        <v>41990</v>
      </c>
      <c r="B2473" s="106">
        <f>TdC!D2475</f>
        <v>2014</v>
      </c>
      <c r="C2473" s="106">
        <f>TdC!E2475</f>
        <v>12</v>
      </c>
      <c r="D2473" s="106">
        <f>TdC!F2475</f>
        <v>1.8223E-3</v>
      </c>
      <c r="E2473" s="106" t="str">
        <f>TdC!G2475</f>
        <v>dolartoday</v>
      </c>
    </row>
    <row r="2474" spans="1:5" x14ac:dyDescent="0.15">
      <c r="A2474" s="107">
        <f>TdC!C2476</f>
        <v>41991</v>
      </c>
      <c r="B2474" s="106">
        <f>TdC!D2476</f>
        <v>2014</v>
      </c>
      <c r="C2474" s="106">
        <f>TdC!E2476</f>
        <v>12</v>
      </c>
      <c r="D2474" s="106">
        <f>TdC!F2476</f>
        <v>1.7761000000000001E-3</v>
      </c>
      <c r="E2474" s="106" t="str">
        <f>TdC!G2476</f>
        <v>dolartoday</v>
      </c>
    </row>
    <row r="2475" spans="1:5" x14ac:dyDescent="0.15">
      <c r="A2475" s="107">
        <f>TdC!C2477</f>
        <v>41992</v>
      </c>
      <c r="B2475" s="106">
        <f>TdC!D2477</f>
        <v>2014</v>
      </c>
      <c r="C2475" s="106">
        <f>TdC!E2477</f>
        <v>12</v>
      </c>
      <c r="D2475" s="106">
        <f>TdC!F2477</f>
        <v>1.7599E-3</v>
      </c>
      <c r="E2475" s="106" t="str">
        <f>TdC!G2477</f>
        <v>dolartoday</v>
      </c>
    </row>
    <row r="2476" spans="1:5" x14ac:dyDescent="0.15">
      <c r="A2476" s="107">
        <f>TdC!C2478</f>
        <v>41993</v>
      </c>
      <c r="B2476" s="106">
        <f>TdC!D2478</f>
        <v>2014</v>
      </c>
      <c r="C2476" s="106">
        <f>TdC!E2478</f>
        <v>12</v>
      </c>
      <c r="D2476" s="106">
        <f>TdC!F2478</f>
        <v>1.7599E-3</v>
      </c>
      <c r="E2476" s="106" t="str">
        <f>TdC!G2478</f>
        <v>dolartoday</v>
      </c>
    </row>
    <row r="2477" spans="1:5" x14ac:dyDescent="0.15">
      <c r="A2477" s="107">
        <f>TdC!C2479</f>
        <v>41994</v>
      </c>
      <c r="B2477" s="106">
        <f>TdC!D2479</f>
        <v>2014</v>
      </c>
      <c r="C2477" s="106">
        <f>TdC!E2479</f>
        <v>12</v>
      </c>
      <c r="D2477" s="106">
        <f>TdC!F2479</f>
        <v>1.7599E-3</v>
      </c>
      <c r="E2477" s="106" t="str">
        <f>TdC!G2479</f>
        <v>dolartoday</v>
      </c>
    </row>
    <row r="2478" spans="1:5" x14ac:dyDescent="0.15">
      <c r="A2478" s="107">
        <f>TdC!C2480</f>
        <v>41995</v>
      </c>
      <c r="B2478" s="106">
        <f>TdC!D2480</f>
        <v>2014</v>
      </c>
      <c r="C2478" s="106">
        <f>TdC!E2480</f>
        <v>12</v>
      </c>
      <c r="D2478" s="106">
        <f>TdC!F2480</f>
        <v>1.7371000000000001E-3</v>
      </c>
      <c r="E2478" s="106" t="str">
        <f>TdC!G2480</f>
        <v>dolartoday</v>
      </c>
    </row>
    <row r="2479" spans="1:5" x14ac:dyDescent="0.15">
      <c r="A2479" s="107">
        <f>TdC!C2481</f>
        <v>41996</v>
      </c>
      <c r="B2479" s="106">
        <f>TdC!D2481</f>
        <v>2014</v>
      </c>
      <c r="C2479" s="106">
        <f>TdC!E2481</f>
        <v>12</v>
      </c>
      <c r="D2479" s="106">
        <f>TdC!F2481</f>
        <v>1.7316999999999999E-3</v>
      </c>
      <c r="E2479" s="106" t="str">
        <f>TdC!G2481</f>
        <v>dolartoday</v>
      </c>
    </row>
    <row r="2480" spans="1:5" x14ac:dyDescent="0.15">
      <c r="A2480" s="107">
        <f>TdC!C2482</f>
        <v>41997</v>
      </c>
      <c r="B2480" s="106">
        <f>TdC!D2482</f>
        <v>2014</v>
      </c>
      <c r="C2480" s="106">
        <f>TdC!E2482</f>
        <v>12</v>
      </c>
      <c r="D2480" s="106">
        <f>TdC!F2482</f>
        <v>1.7352000000000001E-3</v>
      </c>
      <c r="E2480" s="106" t="str">
        <f>TdC!G2482</f>
        <v>dolartoday</v>
      </c>
    </row>
    <row r="2481" spans="1:5" x14ac:dyDescent="0.15">
      <c r="A2481" s="107">
        <f>TdC!C2483</f>
        <v>41998</v>
      </c>
      <c r="B2481" s="106">
        <f>TdC!D2483</f>
        <v>2014</v>
      </c>
      <c r="C2481" s="106">
        <f>TdC!E2483</f>
        <v>12</v>
      </c>
      <c r="D2481" s="106">
        <f>TdC!F2483</f>
        <v>1.7352000000000001E-3</v>
      </c>
      <c r="E2481" s="106" t="str">
        <f>TdC!G2483</f>
        <v>dolartoday</v>
      </c>
    </row>
    <row r="2482" spans="1:5" x14ac:dyDescent="0.15">
      <c r="A2482" s="107">
        <f>TdC!C2484</f>
        <v>41999</v>
      </c>
      <c r="B2482" s="106">
        <f>TdC!D2484</f>
        <v>2014</v>
      </c>
      <c r="C2482" s="106">
        <f>TdC!E2484</f>
        <v>12</v>
      </c>
      <c r="D2482" s="106">
        <f>TdC!F2484</f>
        <v>1.7436999999999999E-3</v>
      </c>
      <c r="E2482" s="106" t="str">
        <f>TdC!G2484</f>
        <v>dolartoday</v>
      </c>
    </row>
    <row r="2483" spans="1:5" x14ac:dyDescent="0.15">
      <c r="A2483" s="107">
        <f>TdC!C2485</f>
        <v>42000</v>
      </c>
      <c r="B2483" s="106">
        <f>TdC!D2485</f>
        <v>2014</v>
      </c>
      <c r="C2483" s="106">
        <f>TdC!E2485</f>
        <v>12</v>
      </c>
      <c r="D2483" s="106">
        <f>TdC!F2485</f>
        <v>1.7436999999999999E-3</v>
      </c>
      <c r="E2483" s="106" t="str">
        <f>TdC!G2485</f>
        <v>dolartoday</v>
      </c>
    </row>
    <row r="2484" spans="1:5" x14ac:dyDescent="0.15">
      <c r="A2484" s="107">
        <f>TdC!C2486</f>
        <v>42001</v>
      </c>
      <c r="B2484" s="106">
        <f>TdC!D2486</f>
        <v>2014</v>
      </c>
      <c r="C2484" s="106">
        <f>TdC!E2486</f>
        <v>12</v>
      </c>
      <c r="D2484" s="106">
        <f>TdC!F2486</f>
        <v>1.7436999999999999E-3</v>
      </c>
      <c r="E2484" s="106" t="str">
        <f>TdC!G2486</f>
        <v>dolartoday</v>
      </c>
    </row>
    <row r="2485" spans="1:5" x14ac:dyDescent="0.15">
      <c r="A2485" s="107">
        <f>TdC!C2487</f>
        <v>42002</v>
      </c>
      <c r="B2485" s="106">
        <f>TdC!D2487</f>
        <v>2014</v>
      </c>
      <c r="C2485" s="106">
        <f>TdC!E2487</f>
        <v>12</v>
      </c>
      <c r="D2485" s="106">
        <f>TdC!F2487</f>
        <v>1.7221000000000001E-3</v>
      </c>
      <c r="E2485" s="106" t="str">
        <f>TdC!G2487</f>
        <v>dolartoday</v>
      </c>
    </row>
    <row r="2486" spans="1:5" x14ac:dyDescent="0.15">
      <c r="A2486" s="107">
        <f>TdC!C2488</f>
        <v>42003</v>
      </c>
      <c r="B2486" s="106">
        <f>TdC!D2488</f>
        <v>2014</v>
      </c>
      <c r="C2486" s="106">
        <f>TdC!E2488</f>
        <v>12</v>
      </c>
      <c r="D2486" s="106">
        <f>TdC!F2488</f>
        <v>1.7324E-3</v>
      </c>
      <c r="E2486" s="106" t="str">
        <f>TdC!G2488</f>
        <v>dolartoday</v>
      </c>
    </row>
    <row r="2487" spans="1:5" x14ac:dyDescent="0.15">
      <c r="A2487" s="107">
        <f>TdC!C2489</f>
        <v>42004</v>
      </c>
      <c r="B2487" s="106">
        <f>TdC!D2489</f>
        <v>2014</v>
      </c>
      <c r="C2487" s="106">
        <f>TdC!E2489</f>
        <v>12</v>
      </c>
      <c r="D2487" s="106">
        <f>TdC!F2489</f>
        <v>1.7324E-3</v>
      </c>
      <c r="E2487" s="106" t="str">
        <f>TdC!G2489</f>
        <v>dolartoday</v>
      </c>
    </row>
    <row r="2488" spans="1:5" x14ac:dyDescent="0.15">
      <c r="A2488" s="107">
        <f>TdC!C2490</f>
        <v>42005</v>
      </c>
      <c r="B2488" s="106">
        <f>TdC!D2490</f>
        <v>2015</v>
      </c>
      <c r="C2488" s="106">
        <f>TdC!E2490</f>
        <v>1</v>
      </c>
      <c r="D2488" s="106">
        <f>TdC!F2490</f>
        <v>1.7324E-3</v>
      </c>
      <c r="E2488" s="106" t="str">
        <f>TdC!G2490</f>
        <v>dolartoday</v>
      </c>
    </row>
    <row r="2489" spans="1:5" x14ac:dyDescent="0.15">
      <c r="A2489" s="107">
        <f>TdC!C2491</f>
        <v>42006</v>
      </c>
      <c r="B2489" s="106">
        <f>TdC!D2491</f>
        <v>2015</v>
      </c>
      <c r="C2489" s="106">
        <f>TdC!E2491</f>
        <v>1</v>
      </c>
      <c r="D2489" s="106">
        <f>TdC!F2491</f>
        <v>1.7619999999999999E-3</v>
      </c>
      <c r="E2489" s="106" t="str">
        <f>TdC!G2491</f>
        <v>dolartoday</v>
      </c>
    </row>
    <row r="2490" spans="1:5" x14ac:dyDescent="0.15">
      <c r="A2490" s="107">
        <f>TdC!C2492</f>
        <v>42007</v>
      </c>
      <c r="B2490" s="106">
        <f>TdC!D2492</f>
        <v>2015</v>
      </c>
      <c r="C2490" s="106">
        <f>TdC!E2492</f>
        <v>1</v>
      </c>
      <c r="D2490" s="106">
        <f>TdC!F2492</f>
        <v>1.7619999999999999E-3</v>
      </c>
      <c r="E2490" s="106" t="str">
        <f>TdC!G2492</f>
        <v>dolartoday</v>
      </c>
    </row>
    <row r="2491" spans="1:5" x14ac:dyDescent="0.15">
      <c r="A2491" s="107">
        <f>TdC!C2493</f>
        <v>42008</v>
      </c>
      <c r="B2491" s="106">
        <f>TdC!D2493</f>
        <v>2015</v>
      </c>
      <c r="C2491" s="106">
        <f>TdC!E2493</f>
        <v>1</v>
      </c>
      <c r="D2491" s="106">
        <f>TdC!F2493</f>
        <v>1.7619999999999999E-3</v>
      </c>
      <c r="E2491" s="106" t="str">
        <f>TdC!G2493</f>
        <v>dolartoday</v>
      </c>
    </row>
    <row r="2492" spans="1:5" x14ac:dyDescent="0.15">
      <c r="A2492" s="107">
        <f>TdC!C2494</f>
        <v>42009</v>
      </c>
      <c r="B2492" s="106">
        <f>TdC!D2494</f>
        <v>2015</v>
      </c>
      <c r="C2492" s="106">
        <f>TdC!E2494</f>
        <v>1</v>
      </c>
      <c r="D2492" s="106">
        <f>TdC!F2494</f>
        <v>1.7590000000000001E-3</v>
      </c>
      <c r="E2492" s="106" t="str">
        <f>TdC!G2494</f>
        <v>dolartoday</v>
      </c>
    </row>
    <row r="2493" spans="1:5" x14ac:dyDescent="0.15">
      <c r="A2493" s="107">
        <f>TdC!C2495</f>
        <v>42010</v>
      </c>
      <c r="B2493" s="106">
        <f>TdC!D2495</f>
        <v>2015</v>
      </c>
      <c r="C2493" s="106">
        <f>TdC!E2495</f>
        <v>1</v>
      </c>
      <c r="D2493" s="106">
        <f>TdC!F2495</f>
        <v>1.751E-3</v>
      </c>
      <c r="E2493" s="106" t="str">
        <f>TdC!G2495</f>
        <v>dolartoday</v>
      </c>
    </row>
    <row r="2494" spans="1:5" x14ac:dyDescent="0.15">
      <c r="A2494" s="107">
        <f>TdC!C2496</f>
        <v>42011</v>
      </c>
      <c r="B2494" s="106">
        <f>TdC!D2496</f>
        <v>2015</v>
      </c>
      <c r="C2494" s="106">
        <f>TdC!E2496</f>
        <v>1</v>
      </c>
      <c r="D2494" s="106">
        <f>TdC!F2496</f>
        <v>1.7874000000000002E-3</v>
      </c>
      <c r="E2494" s="106" t="str">
        <f>TdC!G2496</f>
        <v>dolartoday</v>
      </c>
    </row>
    <row r="2495" spans="1:5" x14ac:dyDescent="0.15">
      <c r="A2495" s="107">
        <f>TdC!C2497</f>
        <v>42012</v>
      </c>
      <c r="B2495" s="106">
        <f>TdC!D2497</f>
        <v>2015</v>
      </c>
      <c r="C2495" s="106">
        <f>TdC!E2497</f>
        <v>1</v>
      </c>
      <c r="D2495" s="106">
        <f>TdC!F2497</f>
        <v>1.8703999999999999E-3</v>
      </c>
      <c r="E2495" s="106" t="str">
        <f>TdC!G2497</f>
        <v>dolartoday</v>
      </c>
    </row>
    <row r="2496" spans="1:5" x14ac:dyDescent="0.15">
      <c r="A2496" s="107">
        <f>TdC!C2498</f>
        <v>42013</v>
      </c>
      <c r="B2496" s="106">
        <f>TdC!D2498</f>
        <v>2015</v>
      </c>
      <c r="C2496" s="106">
        <f>TdC!E2498</f>
        <v>1</v>
      </c>
      <c r="D2496" s="106">
        <f>TdC!F2498</f>
        <v>1.8718999999999999E-3</v>
      </c>
      <c r="E2496" s="106" t="str">
        <f>TdC!G2498</f>
        <v>dolartoday</v>
      </c>
    </row>
    <row r="2497" spans="1:5" x14ac:dyDescent="0.15">
      <c r="A2497" s="107">
        <f>TdC!C2499</f>
        <v>42014</v>
      </c>
      <c r="B2497" s="106">
        <f>TdC!D2499</f>
        <v>2015</v>
      </c>
      <c r="C2497" s="106">
        <f>TdC!E2499</f>
        <v>1</v>
      </c>
      <c r="D2497" s="106">
        <f>TdC!F2499</f>
        <v>1.8718999999999999E-3</v>
      </c>
      <c r="E2497" s="106" t="str">
        <f>TdC!G2499</f>
        <v>dolartoday</v>
      </c>
    </row>
    <row r="2498" spans="1:5" x14ac:dyDescent="0.15">
      <c r="A2498" s="107">
        <f>TdC!C2500</f>
        <v>42015</v>
      </c>
      <c r="B2498" s="106">
        <f>TdC!D2500</f>
        <v>2015</v>
      </c>
      <c r="C2498" s="106">
        <f>TdC!E2500</f>
        <v>1</v>
      </c>
      <c r="D2498" s="106">
        <f>TdC!F2500</f>
        <v>1.8718999999999999E-3</v>
      </c>
      <c r="E2498" s="106" t="str">
        <f>TdC!G2500</f>
        <v>dolartoday</v>
      </c>
    </row>
    <row r="2499" spans="1:5" x14ac:dyDescent="0.15">
      <c r="A2499" s="107">
        <f>TdC!C2501</f>
        <v>42016</v>
      </c>
      <c r="B2499" s="106">
        <f>TdC!D2501</f>
        <v>2015</v>
      </c>
      <c r="C2499" s="106">
        <f>TdC!E2501</f>
        <v>1</v>
      </c>
      <c r="D2499" s="106">
        <f>TdC!F2501</f>
        <v>1.8718999999999999E-3</v>
      </c>
      <c r="E2499" s="106" t="str">
        <f>TdC!G2501</f>
        <v>dolartoday</v>
      </c>
    </row>
    <row r="2500" spans="1:5" x14ac:dyDescent="0.15">
      <c r="A2500" s="107">
        <f>TdC!C2502</f>
        <v>42017</v>
      </c>
      <c r="B2500" s="106">
        <f>TdC!D2502</f>
        <v>2015</v>
      </c>
      <c r="C2500" s="106">
        <f>TdC!E2502</f>
        <v>1</v>
      </c>
      <c r="D2500" s="106">
        <f>TdC!F2502</f>
        <v>1.7930000000000001E-3</v>
      </c>
      <c r="E2500" s="106" t="str">
        <f>TdC!G2502</f>
        <v>dolartoday</v>
      </c>
    </row>
    <row r="2501" spans="1:5" x14ac:dyDescent="0.15">
      <c r="A2501" s="107">
        <f>TdC!C2503</f>
        <v>42018</v>
      </c>
      <c r="B2501" s="106">
        <f>TdC!D2503</f>
        <v>2015</v>
      </c>
      <c r="C2501" s="106">
        <f>TdC!E2503</f>
        <v>1</v>
      </c>
      <c r="D2501" s="106">
        <f>TdC!F2503</f>
        <v>1.7902E-3</v>
      </c>
      <c r="E2501" s="106" t="str">
        <f>TdC!G2503</f>
        <v>dolartoday</v>
      </c>
    </row>
    <row r="2502" spans="1:5" x14ac:dyDescent="0.15">
      <c r="A2502" s="107">
        <f>TdC!C2504</f>
        <v>42019</v>
      </c>
      <c r="B2502" s="106">
        <f>TdC!D2504</f>
        <v>2015</v>
      </c>
      <c r="C2502" s="106">
        <f>TdC!E2504</f>
        <v>1</v>
      </c>
      <c r="D2502" s="106">
        <f>TdC!F2504</f>
        <v>1.7366E-3</v>
      </c>
      <c r="E2502" s="106" t="str">
        <f>TdC!G2504</f>
        <v>dolartoday</v>
      </c>
    </row>
    <row r="2503" spans="1:5" x14ac:dyDescent="0.15">
      <c r="A2503" s="107">
        <f>TdC!C2505</f>
        <v>42020</v>
      </c>
      <c r="B2503" s="106">
        <f>TdC!D2505</f>
        <v>2015</v>
      </c>
      <c r="C2503" s="106">
        <f>TdC!E2505</f>
        <v>1</v>
      </c>
      <c r="D2503" s="106">
        <f>TdC!F2505</f>
        <v>1.7503E-3</v>
      </c>
      <c r="E2503" s="106" t="str">
        <f>TdC!G2505</f>
        <v>dolartoday</v>
      </c>
    </row>
    <row r="2504" spans="1:5" x14ac:dyDescent="0.15">
      <c r="A2504" s="107">
        <f>TdC!C2506</f>
        <v>42022</v>
      </c>
      <c r="B2504" s="106">
        <f>TdC!D2506</f>
        <v>2015</v>
      </c>
      <c r="C2504" s="106">
        <f>TdC!E2506</f>
        <v>1</v>
      </c>
      <c r="D2504" s="106">
        <f>TdC!F2506</f>
        <v>1.7503E-3</v>
      </c>
      <c r="E2504" s="106" t="str">
        <f>TdC!G2506</f>
        <v>dolartoday</v>
      </c>
    </row>
    <row r="2505" spans="1:5" x14ac:dyDescent="0.15">
      <c r="A2505" s="107">
        <f>TdC!C2507</f>
        <v>42023</v>
      </c>
      <c r="B2505" s="106">
        <f>TdC!D2507</f>
        <v>2015</v>
      </c>
      <c r="C2505" s="106">
        <f>TdC!E2507</f>
        <v>1</v>
      </c>
      <c r="D2505" s="106">
        <f>TdC!F2507</f>
        <v>1.7503E-3</v>
      </c>
      <c r="E2505" s="106" t="str">
        <f>TdC!G2507</f>
        <v>dolartoday</v>
      </c>
    </row>
    <row r="2506" spans="1:5" x14ac:dyDescent="0.15">
      <c r="A2506" s="107">
        <f>TdC!C2508</f>
        <v>42024</v>
      </c>
      <c r="B2506" s="106">
        <f>TdC!D2508</f>
        <v>2015</v>
      </c>
      <c r="C2506" s="106">
        <f>TdC!E2508</f>
        <v>1</v>
      </c>
      <c r="D2506" s="106">
        <f>TdC!F2508</f>
        <v>1.7427E-3</v>
      </c>
      <c r="E2506" s="106" t="str">
        <f>TdC!G2508</f>
        <v>dolartoday</v>
      </c>
    </row>
    <row r="2507" spans="1:5" x14ac:dyDescent="0.15">
      <c r="A2507" s="107">
        <f>TdC!C2509</f>
        <v>42025</v>
      </c>
      <c r="B2507" s="106">
        <f>TdC!D2509</f>
        <v>2015</v>
      </c>
      <c r="C2507" s="106">
        <f>TdC!E2509</f>
        <v>1</v>
      </c>
      <c r="D2507" s="106">
        <f>TdC!F2509</f>
        <v>1.7706999999999998E-3</v>
      </c>
      <c r="E2507" s="106" t="str">
        <f>TdC!G2509</f>
        <v>dolartoday</v>
      </c>
    </row>
    <row r="2508" spans="1:5" x14ac:dyDescent="0.15">
      <c r="A2508" s="107">
        <f>TdC!C2510</f>
        <v>42026</v>
      </c>
      <c r="B2508" s="106">
        <f>TdC!D2510</f>
        <v>2015</v>
      </c>
      <c r="C2508" s="106">
        <f>TdC!E2510</f>
        <v>1</v>
      </c>
      <c r="D2508" s="106">
        <f>TdC!F2510</f>
        <v>1.8168000000000001E-3</v>
      </c>
      <c r="E2508" s="106" t="str">
        <f>TdC!G2510</f>
        <v>dolartoday</v>
      </c>
    </row>
    <row r="2509" spans="1:5" x14ac:dyDescent="0.15">
      <c r="A2509" s="107">
        <f>TdC!C2511</f>
        <v>42027</v>
      </c>
      <c r="B2509" s="106">
        <f>TdC!D2511</f>
        <v>2015</v>
      </c>
      <c r="C2509" s="106">
        <f>TdC!E2511</f>
        <v>1</v>
      </c>
      <c r="D2509" s="106">
        <f>TdC!F2511</f>
        <v>1.8419E-3</v>
      </c>
      <c r="E2509" s="106" t="str">
        <f>TdC!G2511</f>
        <v>dolartoday</v>
      </c>
    </row>
    <row r="2510" spans="1:5" x14ac:dyDescent="0.15">
      <c r="A2510" s="107">
        <f>TdC!C2512</f>
        <v>42028</v>
      </c>
      <c r="B2510" s="106">
        <f>TdC!D2512</f>
        <v>2015</v>
      </c>
      <c r="C2510" s="106">
        <f>TdC!E2512</f>
        <v>1</v>
      </c>
      <c r="D2510" s="106">
        <f>TdC!F2512</f>
        <v>1.8419E-3</v>
      </c>
      <c r="E2510" s="106" t="str">
        <f>TdC!G2512</f>
        <v>dolartoday</v>
      </c>
    </row>
    <row r="2511" spans="1:5" x14ac:dyDescent="0.15">
      <c r="A2511" s="107">
        <f>TdC!C2513</f>
        <v>42029</v>
      </c>
      <c r="B2511" s="106">
        <f>TdC!D2513</f>
        <v>2015</v>
      </c>
      <c r="C2511" s="106">
        <f>TdC!E2513</f>
        <v>1</v>
      </c>
      <c r="D2511" s="106">
        <f>TdC!F2513</f>
        <v>1.8419E-3</v>
      </c>
      <c r="E2511" s="106" t="str">
        <f>TdC!G2513</f>
        <v>dolartoday</v>
      </c>
    </row>
    <row r="2512" spans="1:5" x14ac:dyDescent="0.15">
      <c r="A2512" s="107">
        <f>TdC!C2514</f>
        <v>42030</v>
      </c>
      <c r="B2512" s="106">
        <f>TdC!D2514</f>
        <v>2015</v>
      </c>
      <c r="C2512" s="106">
        <f>TdC!E2514</f>
        <v>1</v>
      </c>
      <c r="D2512" s="106">
        <f>TdC!F2514</f>
        <v>1.8419E-3</v>
      </c>
      <c r="E2512" s="106" t="str">
        <f>TdC!G2514</f>
        <v>dolartoday</v>
      </c>
    </row>
    <row r="2513" spans="1:5" x14ac:dyDescent="0.15">
      <c r="A2513" s="107">
        <f>TdC!C2515</f>
        <v>42031</v>
      </c>
      <c r="B2513" s="106">
        <f>TdC!D2515</f>
        <v>2015</v>
      </c>
      <c r="C2513" s="106">
        <f>TdC!E2515</f>
        <v>1</v>
      </c>
      <c r="D2513" s="106">
        <f>TdC!F2515</f>
        <v>1.8519000000000001E-3</v>
      </c>
      <c r="E2513" s="106" t="str">
        <f>TdC!G2515</f>
        <v>dolartoday</v>
      </c>
    </row>
    <row r="2514" spans="1:5" x14ac:dyDescent="0.15">
      <c r="A2514" s="107">
        <f>TdC!C2516</f>
        <v>42032</v>
      </c>
      <c r="B2514" s="106">
        <f>TdC!D2516</f>
        <v>2015</v>
      </c>
      <c r="C2514" s="106">
        <f>TdC!E2516</f>
        <v>1</v>
      </c>
      <c r="D2514" s="106">
        <f>TdC!F2516</f>
        <v>1.8369999999999999E-3</v>
      </c>
      <c r="E2514" s="106" t="str">
        <f>TdC!G2516</f>
        <v>dolartoday</v>
      </c>
    </row>
    <row r="2515" spans="1:5" x14ac:dyDescent="0.15">
      <c r="A2515" s="107">
        <f>TdC!C2517</f>
        <v>42033</v>
      </c>
      <c r="B2515" s="106">
        <f>TdC!D2517</f>
        <v>2015</v>
      </c>
      <c r="C2515" s="106">
        <f>TdC!E2517</f>
        <v>1</v>
      </c>
      <c r="D2515" s="106">
        <f>TdC!F2517</f>
        <v>1.8644E-3</v>
      </c>
      <c r="E2515" s="106" t="str">
        <f>TdC!G2517</f>
        <v>dolartoday</v>
      </c>
    </row>
    <row r="2516" spans="1:5" x14ac:dyDescent="0.15">
      <c r="A2516" s="107">
        <f>TdC!C2518</f>
        <v>42035</v>
      </c>
      <c r="B2516" s="106">
        <f>TdC!D2518</f>
        <v>2015</v>
      </c>
      <c r="C2516" s="106">
        <f>TdC!E2518</f>
        <v>1</v>
      </c>
      <c r="D2516" s="106">
        <f>TdC!F2518</f>
        <v>1.8985E-3</v>
      </c>
      <c r="E2516" s="106" t="str">
        <f>TdC!G2518</f>
        <v>dolartoday</v>
      </c>
    </row>
    <row r="2517" spans="1:5" x14ac:dyDescent="0.15">
      <c r="A2517" s="107">
        <f>TdC!C2519</f>
        <v>42036</v>
      </c>
      <c r="B2517" s="106">
        <f>TdC!D2519</f>
        <v>2015</v>
      </c>
      <c r="C2517" s="106">
        <f>TdC!E2519</f>
        <v>2</v>
      </c>
      <c r="D2517" s="106">
        <f>TdC!F2519</f>
        <v>1.8985E-3</v>
      </c>
      <c r="E2517" s="106" t="str">
        <f>TdC!G2519</f>
        <v>dolartoday</v>
      </c>
    </row>
    <row r="2518" spans="1:5" x14ac:dyDescent="0.15">
      <c r="A2518" s="107">
        <f>TdC!C2520</f>
        <v>42037</v>
      </c>
      <c r="B2518" s="106">
        <f>TdC!D2520</f>
        <v>2015</v>
      </c>
      <c r="C2518" s="106">
        <f>TdC!E2520</f>
        <v>2</v>
      </c>
      <c r="D2518" s="106">
        <f>TdC!F2520</f>
        <v>1.8718999999999999E-3</v>
      </c>
      <c r="E2518" s="106" t="str">
        <f>TdC!G2520</f>
        <v>dolartoday</v>
      </c>
    </row>
    <row r="2519" spans="1:5" x14ac:dyDescent="0.15">
      <c r="A2519" s="107">
        <f>TdC!C2521</f>
        <v>42038</v>
      </c>
      <c r="B2519" s="106">
        <f>TdC!D2521</f>
        <v>2015</v>
      </c>
      <c r="C2519" s="106">
        <f>TdC!E2521</f>
        <v>2</v>
      </c>
      <c r="D2519" s="106">
        <f>TdC!F2521</f>
        <v>1.8603999999999999E-3</v>
      </c>
      <c r="E2519" s="106" t="str">
        <f>TdC!G2521</f>
        <v>dolartoday</v>
      </c>
    </row>
    <row r="2520" spans="1:5" x14ac:dyDescent="0.15">
      <c r="A2520" s="107">
        <f>TdC!C2522</f>
        <v>42039</v>
      </c>
      <c r="B2520" s="106">
        <f>TdC!D2522</f>
        <v>2015</v>
      </c>
      <c r="C2520" s="106">
        <f>TdC!E2522</f>
        <v>2</v>
      </c>
      <c r="D2520" s="106">
        <f>TdC!F2522</f>
        <v>1.8805E-3</v>
      </c>
      <c r="E2520" s="106" t="str">
        <f>TdC!G2522</f>
        <v>dolartoday</v>
      </c>
    </row>
    <row r="2521" spans="1:5" x14ac:dyDescent="0.15">
      <c r="A2521" s="107">
        <f>TdC!C2523</f>
        <v>42040</v>
      </c>
      <c r="B2521" s="106">
        <f>TdC!D2523</f>
        <v>2015</v>
      </c>
      <c r="C2521" s="106">
        <f>TdC!E2523</f>
        <v>2</v>
      </c>
      <c r="D2521" s="106">
        <f>TdC!F2523</f>
        <v>1.882E-3</v>
      </c>
      <c r="E2521" s="106" t="str">
        <f>TdC!G2523</f>
        <v>dolartoday</v>
      </c>
    </row>
    <row r="2522" spans="1:5" x14ac:dyDescent="0.15">
      <c r="A2522" s="107">
        <f>TdC!C2524</f>
        <v>42041</v>
      </c>
      <c r="B2522" s="106">
        <f>TdC!D2524</f>
        <v>2015</v>
      </c>
      <c r="C2522" s="106">
        <f>TdC!E2524</f>
        <v>2</v>
      </c>
      <c r="D2522" s="106">
        <f>TdC!F2524</f>
        <v>1.882E-3</v>
      </c>
      <c r="E2522" s="106" t="str">
        <f>TdC!G2524</f>
        <v>dolartoday</v>
      </c>
    </row>
    <row r="2523" spans="1:5" x14ac:dyDescent="0.15">
      <c r="A2523" s="107">
        <f>TdC!C2525</f>
        <v>42042</v>
      </c>
      <c r="B2523" s="106">
        <f>TdC!D2525</f>
        <v>2015</v>
      </c>
      <c r="C2523" s="106">
        <f>TdC!E2525</f>
        <v>2</v>
      </c>
      <c r="D2523" s="106">
        <f>TdC!F2525</f>
        <v>1.882E-3</v>
      </c>
      <c r="E2523" s="106" t="str">
        <f>TdC!G2525</f>
        <v>dolartoday</v>
      </c>
    </row>
    <row r="2524" spans="1:5" x14ac:dyDescent="0.15">
      <c r="A2524" s="107">
        <f>TdC!C2526</f>
        <v>42043</v>
      </c>
      <c r="B2524" s="106">
        <f>TdC!D2526</f>
        <v>2015</v>
      </c>
      <c r="C2524" s="106">
        <f>TdC!E2526</f>
        <v>2</v>
      </c>
      <c r="D2524" s="106">
        <f>TdC!F2526</f>
        <v>1.882E-3</v>
      </c>
      <c r="E2524" s="106" t="str">
        <f>TdC!G2526</f>
        <v>dolartoday</v>
      </c>
    </row>
    <row r="2525" spans="1:5" x14ac:dyDescent="0.15">
      <c r="A2525" s="107">
        <f>TdC!C2527</f>
        <v>42044</v>
      </c>
      <c r="B2525" s="106">
        <f>TdC!D2527</f>
        <v>2015</v>
      </c>
      <c r="C2525" s="106">
        <f>TdC!E2527</f>
        <v>2</v>
      </c>
      <c r="D2525" s="106">
        <f>TdC!F2527</f>
        <v>1.8713999999999998E-3</v>
      </c>
      <c r="E2525" s="106" t="str">
        <f>TdC!G2527</f>
        <v>dolartoday</v>
      </c>
    </row>
    <row r="2526" spans="1:5" x14ac:dyDescent="0.15">
      <c r="A2526" s="107">
        <f>TdC!C2528</f>
        <v>42045</v>
      </c>
      <c r="B2526" s="106">
        <f>TdC!D2528</f>
        <v>2015</v>
      </c>
      <c r="C2526" s="106">
        <f>TdC!E2528</f>
        <v>2</v>
      </c>
      <c r="D2526" s="106">
        <f>TdC!F2528</f>
        <v>1.8649000000000001E-3</v>
      </c>
      <c r="E2526" s="106" t="str">
        <f>TdC!G2528</f>
        <v>dolartoday</v>
      </c>
    </row>
    <row r="2527" spans="1:5" x14ac:dyDescent="0.15">
      <c r="A2527" s="107">
        <f>TdC!C2529</f>
        <v>42046</v>
      </c>
      <c r="B2527" s="106">
        <f>TdC!D2529</f>
        <v>2015</v>
      </c>
      <c r="C2527" s="106">
        <f>TdC!E2529</f>
        <v>2</v>
      </c>
      <c r="D2527" s="106">
        <f>TdC!F2529</f>
        <v>1.9074999999999999E-3</v>
      </c>
      <c r="E2527" s="106" t="str">
        <f>TdC!G2529</f>
        <v>dolartoday</v>
      </c>
    </row>
    <row r="2528" spans="1:5" x14ac:dyDescent="0.15">
      <c r="A2528" s="107">
        <f>TdC!C2530</f>
        <v>42047</v>
      </c>
      <c r="B2528" s="106">
        <f>TdC!D2530</f>
        <v>2015</v>
      </c>
      <c r="C2528" s="106">
        <f>TdC!E2530</f>
        <v>2</v>
      </c>
      <c r="D2528" s="106">
        <f>TdC!F2530</f>
        <v>1.8955E-3</v>
      </c>
      <c r="E2528" s="106" t="str">
        <f>TdC!G2530</f>
        <v>dolartoday</v>
      </c>
    </row>
    <row r="2529" spans="1:5" x14ac:dyDescent="0.15">
      <c r="A2529" s="107">
        <f>TdC!C2531</f>
        <v>42048</v>
      </c>
      <c r="B2529" s="106">
        <f>TdC!D2531</f>
        <v>2015</v>
      </c>
      <c r="C2529" s="106">
        <f>TdC!E2531</f>
        <v>2</v>
      </c>
      <c r="D2529" s="106">
        <f>TdC!F2531</f>
        <v>1.8759E-3</v>
      </c>
      <c r="E2529" s="106" t="str">
        <f>TdC!G2531</f>
        <v>dolartoday</v>
      </c>
    </row>
    <row r="2530" spans="1:5" x14ac:dyDescent="0.15">
      <c r="A2530" s="107">
        <f>TdC!C2532</f>
        <v>42049</v>
      </c>
      <c r="B2530" s="106">
        <f>TdC!D2532</f>
        <v>2015</v>
      </c>
      <c r="C2530" s="106">
        <f>TdC!E2532</f>
        <v>2</v>
      </c>
      <c r="D2530" s="106">
        <f>TdC!F2532</f>
        <v>1.8759E-3</v>
      </c>
      <c r="E2530" s="106" t="str">
        <f>TdC!G2532</f>
        <v>dolartoday</v>
      </c>
    </row>
    <row r="2531" spans="1:5" x14ac:dyDescent="0.15">
      <c r="A2531" s="107">
        <f>TdC!C2533</f>
        <v>42050</v>
      </c>
      <c r="B2531" s="106">
        <f>TdC!D2533</f>
        <v>2015</v>
      </c>
      <c r="C2531" s="106">
        <f>TdC!E2533</f>
        <v>2</v>
      </c>
      <c r="D2531" s="106">
        <f>TdC!F2533</f>
        <v>1.8759E-3</v>
      </c>
      <c r="E2531" s="106" t="str">
        <f>TdC!G2533</f>
        <v>dolartoday</v>
      </c>
    </row>
    <row r="2532" spans="1:5" x14ac:dyDescent="0.15">
      <c r="A2532" s="107">
        <f>TdC!C2534</f>
        <v>42051</v>
      </c>
      <c r="B2532" s="106">
        <f>TdC!D2534</f>
        <v>2015</v>
      </c>
      <c r="C2532" s="106">
        <f>TdC!E2534</f>
        <v>2</v>
      </c>
      <c r="D2532" s="106">
        <f>TdC!F2534</f>
        <v>1.8759E-3</v>
      </c>
      <c r="E2532" s="106" t="str">
        <f>TdC!G2534</f>
        <v>dolartoday</v>
      </c>
    </row>
    <row r="2533" spans="1:5" x14ac:dyDescent="0.15">
      <c r="A2533" s="107">
        <f>TdC!C2535</f>
        <v>42052</v>
      </c>
      <c r="B2533" s="106">
        <f>TdC!D2535</f>
        <v>2015</v>
      </c>
      <c r="C2533" s="106">
        <f>TdC!E2535</f>
        <v>2</v>
      </c>
      <c r="D2533" s="106">
        <f>TdC!F2535</f>
        <v>1.8933000000000001E-3</v>
      </c>
      <c r="E2533" s="106" t="str">
        <f>TdC!G2535</f>
        <v>dolartoday</v>
      </c>
    </row>
    <row r="2534" spans="1:5" x14ac:dyDescent="0.15">
      <c r="A2534" s="107">
        <f>TdC!C2536</f>
        <v>42053</v>
      </c>
      <c r="B2534" s="106">
        <f>TdC!D2536</f>
        <v>2015</v>
      </c>
      <c r="C2534" s="106">
        <f>TdC!E2536</f>
        <v>2</v>
      </c>
      <c r="D2534" s="106">
        <f>TdC!F2536</f>
        <v>1.9037000000000001E-3</v>
      </c>
      <c r="E2534" s="106" t="str">
        <f>TdC!G2536</f>
        <v>dolartoday</v>
      </c>
    </row>
    <row r="2535" spans="1:5" x14ac:dyDescent="0.15">
      <c r="A2535" s="107">
        <f>TdC!C2537</f>
        <v>42054</v>
      </c>
      <c r="B2535" s="106">
        <f>TdC!D2537</f>
        <v>2015</v>
      </c>
      <c r="C2535" s="106">
        <f>TdC!E2537</f>
        <v>2</v>
      </c>
      <c r="D2535" s="106">
        <f>TdC!F2537</f>
        <v>1.9015E-3</v>
      </c>
      <c r="E2535" s="106" t="str">
        <f>TdC!G2537</f>
        <v>dolartoday</v>
      </c>
    </row>
    <row r="2536" spans="1:5" x14ac:dyDescent="0.15">
      <c r="A2536" s="107">
        <f>TdC!C2538</f>
        <v>42055</v>
      </c>
      <c r="B2536" s="106">
        <f>TdC!D2538</f>
        <v>2015</v>
      </c>
      <c r="C2536" s="106">
        <f>TdC!E2538</f>
        <v>2</v>
      </c>
      <c r="D2536" s="106">
        <f>TdC!F2538</f>
        <v>1.8956000000000001E-3</v>
      </c>
      <c r="E2536" s="106" t="str">
        <f>TdC!G2538</f>
        <v>dolartoday</v>
      </c>
    </row>
    <row r="2537" spans="1:5" x14ac:dyDescent="0.15">
      <c r="A2537" s="107">
        <f>TdC!C2539</f>
        <v>42056</v>
      </c>
      <c r="B2537" s="106">
        <f>TdC!D2539</f>
        <v>2015</v>
      </c>
      <c r="C2537" s="106">
        <f>TdC!E2539</f>
        <v>2</v>
      </c>
      <c r="D2537" s="106">
        <f>TdC!F2539</f>
        <v>1.8956000000000001E-3</v>
      </c>
      <c r="E2537" s="106" t="str">
        <f>TdC!G2539</f>
        <v>dolartoday</v>
      </c>
    </row>
    <row r="2538" spans="1:5" x14ac:dyDescent="0.15">
      <c r="A2538" s="107">
        <f>TdC!C2540</f>
        <v>42057</v>
      </c>
      <c r="B2538" s="106">
        <f>TdC!D2540</f>
        <v>2015</v>
      </c>
      <c r="C2538" s="106">
        <f>TdC!E2540</f>
        <v>2</v>
      </c>
      <c r="D2538" s="106">
        <f>TdC!F2540</f>
        <v>1.8956000000000001E-3</v>
      </c>
      <c r="E2538" s="106" t="str">
        <f>TdC!G2540</f>
        <v>dolartoday</v>
      </c>
    </row>
    <row r="2539" spans="1:5" x14ac:dyDescent="0.15">
      <c r="A2539" s="107">
        <f>TdC!C2541</f>
        <v>42058</v>
      </c>
      <c r="B2539" s="106">
        <f>TdC!D2541</f>
        <v>2015</v>
      </c>
      <c r="C2539" s="106">
        <f>TdC!E2541</f>
        <v>2</v>
      </c>
      <c r="D2539" s="106">
        <f>TdC!F2541</f>
        <v>1.9506999999999999E-3</v>
      </c>
      <c r="E2539" s="106" t="str">
        <f>TdC!G2541</f>
        <v>dolartoday</v>
      </c>
    </row>
    <row r="2540" spans="1:5" x14ac:dyDescent="0.15">
      <c r="A2540" s="107">
        <f>TdC!C2542</f>
        <v>42059</v>
      </c>
      <c r="B2540" s="106">
        <f>TdC!D2542</f>
        <v>2015</v>
      </c>
      <c r="C2540" s="106">
        <f>TdC!E2542</f>
        <v>2</v>
      </c>
      <c r="D2540" s="106">
        <f>TdC!F2542</f>
        <v>1.9886000000000001E-3</v>
      </c>
      <c r="E2540" s="106" t="str">
        <f>TdC!G2542</f>
        <v>dolartoday</v>
      </c>
    </row>
    <row r="2541" spans="1:5" x14ac:dyDescent="0.15">
      <c r="A2541" s="107">
        <f>TdC!C2543</f>
        <v>42060</v>
      </c>
      <c r="B2541" s="106">
        <f>TdC!D2543</f>
        <v>2015</v>
      </c>
      <c r="C2541" s="106">
        <f>TdC!E2543</f>
        <v>2</v>
      </c>
      <c r="D2541" s="106">
        <f>TdC!F2543</f>
        <v>2.0256000000000002E-3</v>
      </c>
      <c r="E2541" s="106" t="str">
        <f>TdC!G2543</f>
        <v>dolartoday</v>
      </c>
    </row>
    <row r="2542" spans="1:5" x14ac:dyDescent="0.15">
      <c r="A2542" s="107">
        <f>TdC!C2544</f>
        <v>42061</v>
      </c>
      <c r="B2542" s="106">
        <f>TdC!D2544</f>
        <v>2015</v>
      </c>
      <c r="C2542" s="106">
        <f>TdC!E2544</f>
        <v>2</v>
      </c>
      <c r="D2542" s="106">
        <f>TdC!F2544</f>
        <v>2.1377000000000002E-3</v>
      </c>
      <c r="E2542" s="106" t="str">
        <f>TdC!G2544</f>
        <v>dolartoday</v>
      </c>
    </row>
    <row r="2543" spans="1:5" x14ac:dyDescent="0.15">
      <c r="A2543" s="107">
        <f>TdC!C2545</f>
        <v>42062</v>
      </c>
      <c r="B2543" s="106">
        <f>TdC!D2545</f>
        <v>2015</v>
      </c>
      <c r="C2543" s="106">
        <f>TdC!E2545</f>
        <v>2</v>
      </c>
      <c r="D2543" s="106">
        <f>TdC!F2545</f>
        <v>2.2212E-3</v>
      </c>
      <c r="E2543" s="106" t="str">
        <f>TdC!G2545</f>
        <v>dolartoday</v>
      </c>
    </row>
    <row r="2544" spans="1:5" x14ac:dyDescent="0.15">
      <c r="A2544" s="107">
        <f>TdC!C2546</f>
        <v>42063</v>
      </c>
      <c r="B2544" s="106">
        <f>TdC!D2546</f>
        <v>2015</v>
      </c>
      <c r="C2544" s="106">
        <f>TdC!E2546</f>
        <v>2</v>
      </c>
      <c r="D2544" s="106">
        <f>TdC!F2546</f>
        <v>2.2212E-3</v>
      </c>
      <c r="E2544" s="106" t="str">
        <f>TdC!G2546</f>
        <v>dolartoday</v>
      </c>
    </row>
    <row r="2545" spans="1:5" x14ac:dyDescent="0.15">
      <c r="A2545" s="107">
        <f>TdC!C2547</f>
        <v>42064</v>
      </c>
      <c r="B2545" s="106">
        <f>TdC!D2547</f>
        <v>2015</v>
      </c>
      <c r="C2545" s="106">
        <f>TdC!E2547</f>
        <v>3</v>
      </c>
      <c r="D2545" s="106">
        <f>TdC!F2547</f>
        <v>2.2212E-3</v>
      </c>
      <c r="E2545" s="106" t="str">
        <f>TdC!G2547</f>
        <v>dolartoday</v>
      </c>
    </row>
    <row r="2546" spans="1:5" x14ac:dyDescent="0.15">
      <c r="A2546" s="107">
        <f>TdC!C2548</f>
        <v>42065</v>
      </c>
      <c r="B2546" s="106">
        <f>TdC!D2548</f>
        <v>2015</v>
      </c>
      <c r="C2546" s="106">
        <f>TdC!E2548</f>
        <v>3</v>
      </c>
      <c r="D2546" s="106">
        <f>TdC!F2548</f>
        <v>2.3025999999999997E-3</v>
      </c>
      <c r="E2546" s="106" t="str">
        <f>TdC!G2548</f>
        <v>dolartoday</v>
      </c>
    </row>
    <row r="2547" spans="1:5" x14ac:dyDescent="0.15">
      <c r="A2547" s="107">
        <f>TdC!C2549</f>
        <v>42066</v>
      </c>
      <c r="B2547" s="106">
        <f>TdC!D2549</f>
        <v>2015</v>
      </c>
      <c r="C2547" s="106">
        <f>TdC!E2549</f>
        <v>3</v>
      </c>
      <c r="D2547" s="106">
        <f>TdC!F2549</f>
        <v>2.3734999999999997E-3</v>
      </c>
      <c r="E2547" s="106" t="str">
        <f>TdC!G2549</f>
        <v>dolartoday</v>
      </c>
    </row>
    <row r="2548" spans="1:5" x14ac:dyDescent="0.15">
      <c r="A2548" s="107">
        <f>TdC!C2550</f>
        <v>42067</v>
      </c>
      <c r="B2548" s="106">
        <f>TdC!D2550</f>
        <v>2015</v>
      </c>
      <c r="C2548" s="106">
        <f>TdC!E2550</f>
        <v>3</v>
      </c>
      <c r="D2548" s="106">
        <f>TdC!F2550</f>
        <v>2.6412000000000002E-3</v>
      </c>
      <c r="E2548" s="106" t="str">
        <f>TdC!G2550</f>
        <v>dolartoday</v>
      </c>
    </row>
    <row r="2549" spans="1:5" x14ac:dyDescent="0.15">
      <c r="A2549" s="107">
        <f>TdC!C2551</f>
        <v>42068</v>
      </c>
      <c r="B2549" s="106">
        <f>TdC!D2551</f>
        <v>2015</v>
      </c>
      <c r="C2549" s="106">
        <f>TdC!E2551</f>
        <v>3</v>
      </c>
      <c r="D2549" s="106">
        <f>TdC!F2551</f>
        <v>2.8105000000000001E-3</v>
      </c>
      <c r="E2549" s="106" t="str">
        <f>TdC!G2551</f>
        <v>dolartoday</v>
      </c>
    </row>
    <row r="2550" spans="1:5" x14ac:dyDescent="0.15">
      <c r="A2550" s="107">
        <f>TdC!C2552</f>
        <v>42069</v>
      </c>
      <c r="B2550" s="106">
        <f>TdC!D2552</f>
        <v>2015</v>
      </c>
      <c r="C2550" s="106">
        <f>TdC!E2552</f>
        <v>3</v>
      </c>
      <c r="D2550" s="106">
        <f>TdC!F2552</f>
        <v>2.6930000000000001E-3</v>
      </c>
      <c r="E2550" s="106" t="str">
        <f>TdC!G2552</f>
        <v>dolartoday</v>
      </c>
    </row>
    <row r="2551" spans="1:5" x14ac:dyDescent="0.15">
      <c r="A2551" s="107">
        <f>TdC!C2553</f>
        <v>42070</v>
      </c>
      <c r="B2551" s="106">
        <f>TdC!D2553</f>
        <v>2015</v>
      </c>
      <c r="C2551" s="106">
        <f>TdC!E2553</f>
        <v>3</v>
      </c>
      <c r="D2551" s="106">
        <f>TdC!F2553</f>
        <v>2.4045E-3</v>
      </c>
      <c r="E2551" s="106" t="str">
        <f>TdC!G2553</f>
        <v>dolartoday</v>
      </c>
    </row>
    <row r="2552" spans="1:5" x14ac:dyDescent="0.15">
      <c r="A2552" s="107">
        <f>TdC!C2554</f>
        <v>42071</v>
      </c>
      <c r="B2552" s="106">
        <f>TdC!D2554</f>
        <v>2015</v>
      </c>
      <c r="C2552" s="106">
        <f>TdC!E2554</f>
        <v>3</v>
      </c>
      <c r="D2552" s="106">
        <f>TdC!F2554</f>
        <v>2.4045E-3</v>
      </c>
      <c r="E2552" s="106" t="str">
        <f>TdC!G2554</f>
        <v>dolartoday</v>
      </c>
    </row>
    <row r="2553" spans="1:5" x14ac:dyDescent="0.15">
      <c r="A2553" s="107">
        <f>TdC!C2555</f>
        <v>42072</v>
      </c>
      <c r="B2553" s="106">
        <f>TdC!D2555</f>
        <v>2015</v>
      </c>
      <c r="C2553" s="106">
        <f>TdC!E2555</f>
        <v>3</v>
      </c>
      <c r="D2553" s="106">
        <f>TdC!F2555</f>
        <v>2.4304000000000001E-3</v>
      </c>
      <c r="E2553" s="106" t="str">
        <f>TdC!G2555</f>
        <v>dolartoday</v>
      </c>
    </row>
    <row r="2554" spans="1:5" x14ac:dyDescent="0.15">
      <c r="A2554" s="107">
        <f>TdC!C2556</f>
        <v>42073</v>
      </c>
      <c r="B2554" s="106">
        <f>TdC!D2556</f>
        <v>2015</v>
      </c>
      <c r="C2554" s="106">
        <f>TdC!E2556</f>
        <v>3</v>
      </c>
      <c r="D2554" s="106">
        <f>TdC!F2556</f>
        <v>2.4545000000000001E-3</v>
      </c>
      <c r="E2554" s="106" t="str">
        <f>TdC!G2556</f>
        <v>dolartoday</v>
      </c>
    </row>
    <row r="2555" spans="1:5" x14ac:dyDescent="0.15">
      <c r="A2555" s="107">
        <f>TdC!C2557</f>
        <v>42074</v>
      </c>
      <c r="B2555" s="106">
        <f>TdC!D2557</f>
        <v>2015</v>
      </c>
      <c r="C2555" s="106">
        <f>TdC!E2557</f>
        <v>3</v>
      </c>
      <c r="D2555" s="106">
        <f>TdC!F2557</f>
        <v>2.7650000000000001E-3</v>
      </c>
      <c r="E2555" s="106" t="str">
        <f>TdC!G2557</f>
        <v>dolartoday</v>
      </c>
    </row>
    <row r="2556" spans="1:5" x14ac:dyDescent="0.15">
      <c r="A2556" s="107">
        <f>TdC!C2558</f>
        <v>42075</v>
      </c>
      <c r="B2556" s="106">
        <f>TdC!D2558</f>
        <v>2015</v>
      </c>
      <c r="C2556" s="106">
        <f>TdC!E2558</f>
        <v>3</v>
      </c>
      <c r="D2556" s="106">
        <f>TdC!F2558</f>
        <v>2.7399999999999998E-3</v>
      </c>
      <c r="E2556" s="106" t="str">
        <f>TdC!G2558</f>
        <v>dolartoday</v>
      </c>
    </row>
    <row r="2557" spans="1:5" x14ac:dyDescent="0.15">
      <c r="A2557" s="107">
        <f>TdC!C2559</f>
        <v>42076</v>
      </c>
      <c r="B2557" s="106">
        <f>TdC!D2559</f>
        <v>2015</v>
      </c>
      <c r="C2557" s="106">
        <f>TdC!E2559</f>
        <v>3</v>
      </c>
      <c r="D2557" s="106">
        <f>TdC!F2559</f>
        <v>2.4946E-3</v>
      </c>
      <c r="E2557" s="106" t="str">
        <f>TdC!G2559</f>
        <v>dolartoday</v>
      </c>
    </row>
    <row r="2558" spans="1:5" x14ac:dyDescent="0.15">
      <c r="A2558" s="107">
        <f>TdC!C2560</f>
        <v>42077</v>
      </c>
      <c r="B2558" s="106">
        <f>TdC!D2560</f>
        <v>2015</v>
      </c>
      <c r="C2558" s="106">
        <f>TdC!E2560</f>
        <v>3</v>
      </c>
      <c r="D2558" s="106">
        <f>TdC!F2560</f>
        <v>2.4946E-3</v>
      </c>
      <c r="E2558" s="106" t="str">
        <f>TdC!G2560</f>
        <v>dolartoday</v>
      </c>
    </row>
    <row r="2559" spans="1:5" x14ac:dyDescent="0.15">
      <c r="A2559" s="107">
        <f>TdC!C2561</f>
        <v>42078</v>
      </c>
      <c r="B2559" s="106">
        <f>TdC!D2561</f>
        <v>2015</v>
      </c>
      <c r="C2559" s="106">
        <f>TdC!E2561</f>
        <v>3</v>
      </c>
      <c r="D2559" s="106">
        <f>TdC!F2561</f>
        <v>2.4946E-3</v>
      </c>
      <c r="E2559" s="106" t="str">
        <f>TdC!G2561</f>
        <v>dolartoday</v>
      </c>
    </row>
    <row r="2560" spans="1:5" x14ac:dyDescent="0.15">
      <c r="A2560" s="107">
        <f>TdC!C2562</f>
        <v>42079</v>
      </c>
      <c r="B2560" s="106">
        <f>TdC!D2562</f>
        <v>2015</v>
      </c>
      <c r="C2560" s="106">
        <f>TdC!E2562</f>
        <v>3</v>
      </c>
      <c r="D2560" s="106">
        <f>TdC!F2562</f>
        <v>2.6743000000000001E-3</v>
      </c>
      <c r="E2560" s="106" t="str">
        <f>TdC!G2562</f>
        <v>dolartoday</v>
      </c>
    </row>
    <row r="2561" spans="1:5" x14ac:dyDescent="0.15">
      <c r="A2561" s="107">
        <f>TdC!C2563</f>
        <v>42080</v>
      </c>
      <c r="B2561" s="106">
        <f>TdC!D2563</f>
        <v>2015</v>
      </c>
      <c r="C2561" s="106">
        <f>TdC!E2563</f>
        <v>3</v>
      </c>
      <c r="D2561" s="106">
        <f>TdC!F2563</f>
        <v>2.6771E-3</v>
      </c>
      <c r="E2561" s="106" t="str">
        <f>TdC!G2563</f>
        <v>dolartoday</v>
      </c>
    </row>
    <row r="2562" spans="1:5" x14ac:dyDescent="0.15">
      <c r="A2562" s="107">
        <f>TdC!C2564</f>
        <v>42081</v>
      </c>
      <c r="B2562" s="106">
        <f>TdC!D2564</f>
        <v>2015</v>
      </c>
      <c r="C2562" s="106">
        <f>TdC!E2564</f>
        <v>3</v>
      </c>
      <c r="D2562" s="106">
        <f>TdC!F2564</f>
        <v>2.6018999999999999E-3</v>
      </c>
      <c r="E2562" s="106" t="str">
        <f>TdC!G2564</f>
        <v>dolartoday</v>
      </c>
    </row>
    <row r="2563" spans="1:5" x14ac:dyDescent="0.15">
      <c r="A2563" s="107">
        <f>TdC!C2565</f>
        <v>42082</v>
      </c>
      <c r="B2563" s="106">
        <f>TdC!D2565</f>
        <v>2015</v>
      </c>
      <c r="C2563" s="106">
        <f>TdC!E2565</f>
        <v>3</v>
      </c>
      <c r="D2563" s="106">
        <f>TdC!F2565</f>
        <v>2.5644999999999999E-3</v>
      </c>
      <c r="E2563" s="106" t="str">
        <f>TdC!G2565</f>
        <v>dolartoday</v>
      </c>
    </row>
    <row r="2564" spans="1:5" x14ac:dyDescent="0.15">
      <c r="A2564" s="107">
        <f>TdC!C2566</f>
        <v>42083</v>
      </c>
      <c r="B2564" s="106">
        <f>TdC!D2566</f>
        <v>2015</v>
      </c>
      <c r="C2564" s="106">
        <f>TdC!E2566</f>
        <v>3</v>
      </c>
      <c r="D2564" s="106">
        <f>TdC!F2566</f>
        <v>2.5393E-3</v>
      </c>
      <c r="E2564" s="106" t="str">
        <f>TdC!G2566</f>
        <v>dolartoday</v>
      </c>
    </row>
    <row r="2565" spans="1:5" x14ac:dyDescent="0.15">
      <c r="A2565" s="107">
        <f>TdC!C2567</f>
        <v>42084</v>
      </c>
      <c r="B2565" s="106">
        <f>TdC!D2567</f>
        <v>2015</v>
      </c>
      <c r="C2565" s="106">
        <f>TdC!E2567</f>
        <v>3</v>
      </c>
      <c r="D2565" s="106">
        <f>TdC!F2567</f>
        <v>2.5393E-3</v>
      </c>
      <c r="E2565" s="106" t="str">
        <f>TdC!G2567</f>
        <v>dolartoday</v>
      </c>
    </row>
    <row r="2566" spans="1:5" x14ac:dyDescent="0.15">
      <c r="A2566" s="107">
        <f>TdC!C2568</f>
        <v>42085</v>
      </c>
      <c r="B2566" s="106">
        <f>TdC!D2568</f>
        <v>2015</v>
      </c>
      <c r="C2566" s="106">
        <f>TdC!E2568</f>
        <v>3</v>
      </c>
      <c r="D2566" s="106">
        <f>TdC!F2568</f>
        <v>2.5393E-3</v>
      </c>
      <c r="E2566" s="106" t="str">
        <f>TdC!G2568</f>
        <v>dolartoday</v>
      </c>
    </row>
    <row r="2567" spans="1:5" x14ac:dyDescent="0.15">
      <c r="A2567" s="107">
        <f>TdC!C2569</f>
        <v>42086</v>
      </c>
      <c r="B2567" s="106">
        <f>TdC!D2569</f>
        <v>2015</v>
      </c>
      <c r="C2567" s="106">
        <f>TdC!E2569</f>
        <v>3</v>
      </c>
      <c r="D2567" s="106">
        <f>TdC!F2569</f>
        <v>2.5393E-3</v>
      </c>
      <c r="E2567" s="106" t="str">
        <f>TdC!G2569</f>
        <v>dolartoday</v>
      </c>
    </row>
    <row r="2568" spans="1:5" x14ac:dyDescent="0.15">
      <c r="A2568" s="107">
        <f>TdC!C2570</f>
        <v>42087</v>
      </c>
      <c r="B2568" s="106">
        <f>TdC!D2570</f>
        <v>2015</v>
      </c>
      <c r="C2568" s="106">
        <f>TdC!E2570</f>
        <v>3</v>
      </c>
      <c r="D2568" s="106">
        <f>TdC!F2570</f>
        <v>2.4794000000000001E-3</v>
      </c>
      <c r="E2568" s="106" t="str">
        <f>TdC!G2570</f>
        <v>dolartoday</v>
      </c>
    </row>
    <row r="2569" spans="1:5" x14ac:dyDescent="0.15">
      <c r="A2569" s="107">
        <f>TdC!C2571</f>
        <v>42088</v>
      </c>
      <c r="B2569" s="106">
        <f>TdC!D2571</f>
        <v>2015</v>
      </c>
      <c r="C2569" s="106">
        <f>TdC!E2571</f>
        <v>3</v>
      </c>
      <c r="D2569" s="106">
        <f>TdC!F2571</f>
        <v>2.4648000000000001E-3</v>
      </c>
      <c r="E2569" s="106" t="str">
        <f>TdC!G2571</f>
        <v>dolartoday</v>
      </c>
    </row>
    <row r="2570" spans="1:5" x14ac:dyDescent="0.15">
      <c r="A2570" s="107">
        <f>TdC!C2572</f>
        <v>42089</v>
      </c>
      <c r="B2570" s="106">
        <f>TdC!D2572</f>
        <v>2015</v>
      </c>
      <c r="C2570" s="106">
        <f>TdC!E2572</f>
        <v>3</v>
      </c>
      <c r="D2570" s="106">
        <f>TdC!F2572</f>
        <v>2.4796000000000002E-3</v>
      </c>
      <c r="E2570" s="106" t="str">
        <f>TdC!G2572</f>
        <v>dolartoday</v>
      </c>
    </row>
    <row r="2571" spans="1:5" x14ac:dyDescent="0.15">
      <c r="A2571" s="107">
        <f>TdC!C2573</f>
        <v>42090</v>
      </c>
      <c r="B2571" s="106">
        <f>TdC!D2573</f>
        <v>2015</v>
      </c>
      <c r="C2571" s="106">
        <f>TdC!E2573</f>
        <v>3</v>
      </c>
      <c r="D2571" s="106">
        <f>TdC!F2573</f>
        <v>2.4851999999999999E-3</v>
      </c>
      <c r="E2571" s="106" t="str">
        <f>TdC!G2573</f>
        <v>dolartoday</v>
      </c>
    </row>
    <row r="2572" spans="1:5" x14ac:dyDescent="0.15">
      <c r="A2572" s="107">
        <f>TdC!C2574</f>
        <v>42091</v>
      </c>
      <c r="B2572" s="106">
        <f>TdC!D2574</f>
        <v>2015</v>
      </c>
      <c r="C2572" s="106">
        <f>TdC!E2574</f>
        <v>3</v>
      </c>
      <c r="D2572" s="106">
        <f>TdC!F2574</f>
        <v>2.4851999999999999E-3</v>
      </c>
      <c r="E2572" s="106" t="str">
        <f>TdC!G2574</f>
        <v>dolartoday</v>
      </c>
    </row>
    <row r="2573" spans="1:5" x14ac:dyDescent="0.15">
      <c r="A2573" s="107">
        <f>TdC!C2575</f>
        <v>42092</v>
      </c>
      <c r="B2573" s="106">
        <f>TdC!D2575</f>
        <v>2015</v>
      </c>
      <c r="C2573" s="106">
        <f>TdC!E2575</f>
        <v>3</v>
      </c>
      <c r="D2573" s="106">
        <f>TdC!F2575</f>
        <v>2.4851999999999999E-3</v>
      </c>
      <c r="E2573" s="106" t="str">
        <f>TdC!G2575</f>
        <v>dolartoday</v>
      </c>
    </row>
    <row r="2574" spans="1:5" x14ac:dyDescent="0.15">
      <c r="A2574" s="107">
        <f>TdC!C2576</f>
        <v>42093</v>
      </c>
      <c r="B2574" s="106">
        <f>TdC!D2576</f>
        <v>2015</v>
      </c>
      <c r="C2574" s="106">
        <f>TdC!E2576</f>
        <v>3</v>
      </c>
      <c r="D2574" s="106">
        <f>TdC!F2576</f>
        <v>2.5037000000000002E-3</v>
      </c>
      <c r="E2574" s="106" t="str">
        <f>TdC!G2576</f>
        <v>dolartoday</v>
      </c>
    </row>
    <row r="2575" spans="1:5" x14ac:dyDescent="0.15">
      <c r="A2575" s="107">
        <f>TdC!C2577</f>
        <v>42094</v>
      </c>
      <c r="B2575" s="106">
        <f>TdC!D2577</f>
        <v>2015</v>
      </c>
      <c r="C2575" s="106">
        <f>TdC!E2577</f>
        <v>3</v>
      </c>
      <c r="D2575" s="106">
        <f>TdC!F2577</f>
        <v>2.5259000000000002E-3</v>
      </c>
      <c r="E2575" s="106" t="str">
        <f>TdC!G2577</f>
        <v>dolartoday</v>
      </c>
    </row>
    <row r="2576" spans="1:5" x14ac:dyDescent="0.15">
      <c r="A2576" s="107">
        <f>TdC!C2578</f>
        <v>42095</v>
      </c>
      <c r="B2576" s="106">
        <f>TdC!D2578</f>
        <v>2015</v>
      </c>
      <c r="C2576" s="106">
        <f>TdC!E2578</f>
        <v>4</v>
      </c>
      <c r="D2576" s="106">
        <f>TdC!F2578</f>
        <v>2.4591000000000001E-3</v>
      </c>
      <c r="E2576" s="106" t="str">
        <f>TdC!G2578</f>
        <v>dolartoday</v>
      </c>
    </row>
    <row r="2577" spans="1:5" x14ac:dyDescent="0.15">
      <c r="A2577" s="107">
        <f>TdC!C2579</f>
        <v>42096</v>
      </c>
      <c r="B2577" s="106">
        <f>TdC!D2579</f>
        <v>2015</v>
      </c>
      <c r="C2577" s="106">
        <f>TdC!E2579</f>
        <v>4</v>
      </c>
      <c r="D2577" s="106">
        <f>TdC!F2579</f>
        <v>2.4591000000000001E-3</v>
      </c>
      <c r="E2577" s="106" t="str">
        <f>TdC!G2579</f>
        <v>dolartoday</v>
      </c>
    </row>
    <row r="2578" spans="1:5" x14ac:dyDescent="0.15">
      <c r="A2578" s="107">
        <f>TdC!C2580</f>
        <v>42097</v>
      </c>
      <c r="B2578" s="106">
        <f>TdC!D2580</f>
        <v>2015</v>
      </c>
      <c r="C2578" s="106">
        <f>TdC!E2580</f>
        <v>4</v>
      </c>
      <c r="D2578" s="106">
        <f>TdC!F2580</f>
        <v>2.4591000000000001E-3</v>
      </c>
      <c r="E2578" s="106" t="str">
        <f>TdC!G2580</f>
        <v>dolartoday</v>
      </c>
    </row>
    <row r="2579" spans="1:5" x14ac:dyDescent="0.15">
      <c r="A2579" s="107">
        <f>TdC!C2581</f>
        <v>42098</v>
      </c>
      <c r="B2579" s="106">
        <f>TdC!D2581</f>
        <v>2015</v>
      </c>
      <c r="C2579" s="106">
        <f>TdC!E2581</f>
        <v>4</v>
      </c>
      <c r="D2579" s="106">
        <f>TdC!F2581</f>
        <v>2.4591000000000001E-3</v>
      </c>
      <c r="E2579" s="106" t="str">
        <f>TdC!G2581</f>
        <v>dolartoday</v>
      </c>
    </row>
    <row r="2580" spans="1:5" x14ac:dyDescent="0.15">
      <c r="A2580" s="107">
        <f>TdC!C2582</f>
        <v>42099</v>
      </c>
      <c r="B2580" s="106">
        <f>TdC!D2582</f>
        <v>2015</v>
      </c>
      <c r="C2580" s="106">
        <f>TdC!E2582</f>
        <v>4</v>
      </c>
      <c r="D2580" s="106">
        <f>TdC!F2582</f>
        <v>2.4591000000000001E-3</v>
      </c>
      <c r="E2580" s="106" t="str">
        <f>TdC!G2582</f>
        <v>dolartoday</v>
      </c>
    </row>
    <row r="2581" spans="1:5" x14ac:dyDescent="0.15">
      <c r="A2581" s="107">
        <f>TdC!C2583</f>
        <v>42100</v>
      </c>
      <c r="B2581" s="106">
        <f>TdC!D2583</f>
        <v>2015</v>
      </c>
      <c r="C2581" s="106">
        <f>TdC!E2583</f>
        <v>4</v>
      </c>
      <c r="D2581" s="106">
        <f>TdC!F2583</f>
        <v>2.4518999999999999E-3</v>
      </c>
      <c r="E2581" s="106" t="str">
        <f>TdC!G2583</f>
        <v>dolartoday</v>
      </c>
    </row>
    <row r="2582" spans="1:5" x14ac:dyDescent="0.15">
      <c r="A2582" s="107">
        <f>TdC!C2584</f>
        <v>42101</v>
      </c>
      <c r="B2582" s="106">
        <f>TdC!D2584</f>
        <v>2015</v>
      </c>
      <c r="C2582" s="106">
        <f>TdC!E2584</f>
        <v>4</v>
      </c>
      <c r="D2582" s="106">
        <f>TdC!F2584</f>
        <v>2.4934000000000002E-3</v>
      </c>
      <c r="E2582" s="106" t="str">
        <f>TdC!G2584</f>
        <v>dolartoday</v>
      </c>
    </row>
    <row r="2583" spans="1:5" x14ac:dyDescent="0.15">
      <c r="A2583" s="107">
        <f>TdC!C2585</f>
        <v>42102</v>
      </c>
      <c r="B2583" s="106">
        <f>TdC!D2585</f>
        <v>2015</v>
      </c>
      <c r="C2583" s="106">
        <f>TdC!E2585</f>
        <v>4</v>
      </c>
      <c r="D2583" s="106">
        <f>TdC!F2585</f>
        <v>2.5144E-3</v>
      </c>
      <c r="E2583" s="106" t="str">
        <f>TdC!G2585</f>
        <v>dolartoday</v>
      </c>
    </row>
    <row r="2584" spans="1:5" x14ac:dyDescent="0.15">
      <c r="A2584" s="107">
        <f>TdC!C2586</f>
        <v>42103</v>
      </c>
      <c r="B2584" s="106">
        <f>TdC!D2586</f>
        <v>2015</v>
      </c>
      <c r="C2584" s="106">
        <f>TdC!E2586</f>
        <v>4</v>
      </c>
      <c r="D2584" s="106">
        <f>TdC!F2586</f>
        <v>2.5183000000000002E-3</v>
      </c>
      <c r="E2584" s="106" t="str">
        <f>TdC!G2586</f>
        <v>dolartoday</v>
      </c>
    </row>
    <row r="2585" spans="1:5" x14ac:dyDescent="0.15">
      <c r="A2585" s="107">
        <f>TdC!C2587</f>
        <v>42104</v>
      </c>
      <c r="B2585" s="106">
        <f>TdC!D2587</f>
        <v>2015</v>
      </c>
      <c r="C2585" s="106">
        <f>TdC!E2587</f>
        <v>4</v>
      </c>
      <c r="D2585" s="106">
        <f>TdC!F2587</f>
        <v>2.5892000000000003E-3</v>
      </c>
      <c r="E2585" s="106" t="str">
        <f>TdC!G2587</f>
        <v>dolartoday</v>
      </c>
    </row>
    <row r="2586" spans="1:5" x14ac:dyDescent="0.15">
      <c r="A2586" s="107">
        <f>TdC!C2588</f>
        <v>42105</v>
      </c>
      <c r="B2586" s="106">
        <f>TdC!D2588</f>
        <v>2015</v>
      </c>
      <c r="C2586" s="106">
        <f>TdC!E2588</f>
        <v>4</v>
      </c>
      <c r="D2586" s="106">
        <f>TdC!F2588</f>
        <v>2.5892000000000003E-3</v>
      </c>
      <c r="E2586" s="106" t="str">
        <f>TdC!G2588</f>
        <v>dolartoday</v>
      </c>
    </row>
    <row r="2587" spans="1:5" x14ac:dyDescent="0.15">
      <c r="A2587" s="107">
        <f>TdC!C2589</f>
        <v>42106</v>
      </c>
      <c r="B2587" s="106">
        <f>TdC!D2589</f>
        <v>2015</v>
      </c>
      <c r="C2587" s="106">
        <f>TdC!E2589</f>
        <v>4</v>
      </c>
      <c r="D2587" s="106">
        <f>TdC!F2589</f>
        <v>2.5892000000000003E-3</v>
      </c>
      <c r="E2587" s="106" t="str">
        <f>TdC!G2589</f>
        <v>dolartoday</v>
      </c>
    </row>
    <row r="2588" spans="1:5" x14ac:dyDescent="0.15">
      <c r="A2588" s="107">
        <f>TdC!C2590</f>
        <v>42107</v>
      </c>
      <c r="B2588" s="106">
        <f>TdC!D2590</f>
        <v>2015</v>
      </c>
      <c r="C2588" s="106">
        <f>TdC!E2590</f>
        <v>4</v>
      </c>
      <c r="D2588" s="106">
        <f>TdC!F2590</f>
        <v>2.6639999999999997E-3</v>
      </c>
      <c r="E2588" s="106" t="str">
        <f>TdC!G2590</f>
        <v>dolartoday</v>
      </c>
    </row>
    <row r="2589" spans="1:5" x14ac:dyDescent="0.15">
      <c r="A2589" s="107">
        <f>TdC!C2591</f>
        <v>42108</v>
      </c>
      <c r="B2589" s="106">
        <f>TdC!D2591</f>
        <v>2015</v>
      </c>
      <c r="C2589" s="106">
        <f>TdC!E2591</f>
        <v>4</v>
      </c>
      <c r="D2589" s="106">
        <f>TdC!F2591</f>
        <v>2.7607999999999999E-3</v>
      </c>
      <c r="E2589" s="106" t="str">
        <f>TdC!G2591</f>
        <v>dolartoday</v>
      </c>
    </row>
    <row r="2590" spans="1:5" x14ac:dyDescent="0.15">
      <c r="A2590" s="107">
        <f>TdC!C2592</f>
        <v>42109</v>
      </c>
      <c r="B2590" s="106">
        <f>TdC!D2592</f>
        <v>2015</v>
      </c>
      <c r="C2590" s="106">
        <f>TdC!E2592</f>
        <v>4</v>
      </c>
      <c r="D2590" s="106">
        <f>TdC!F2592</f>
        <v>2.8010999999999999E-3</v>
      </c>
      <c r="E2590" s="106" t="str">
        <f>TdC!G2592</f>
        <v>dolartoday</v>
      </c>
    </row>
    <row r="2591" spans="1:5" x14ac:dyDescent="0.15">
      <c r="A2591" s="107">
        <f>TdC!C2593</f>
        <v>42110</v>
      </c>
      <c r="B2591" s="106">
        <f>TdC!D2593</f>
        <v>2015</v>
      </c>
      <c r="C2591" s="106">
        <f>TdC!E2593</f>
        <v>4</v>
      </c>
      <c r="D2591" s="106">
        <f>TdC!F2593</f>
        <v>2.7557999999999997E-3</v>
      </c>
      <c r="E2591" s="106" t="str">
        <f>TdC!G2593</f>
        <v>dolartoday</v>
      </c>
    </row>
    <row r="2592" spans="1:5" x14ac:dyDescent="0.15">
      <c r="A2592" s="107">
        <f>TdC!C2594</f>
        <v>42111</v>
      </c>
      <c r="B2592" s="106">
        <f>TdC!D2594</f>
        <v>2015</v>
      </c>
      <c r="C2592" s="106">
        <f>TdC!E2594</f>
        <v>4</v>
      </c>
      <c r="D2592" s="106">
        <f>TdC!F2594</f>
        <v>2.7568000000000002E-3</v>
      </c>
      <c r="E2592" s="106" t="str">
        <f>TdC!G2594</f>
        <v>dolartoday</v>
      </c>
    </row>
    <row r="2593" spans="1:5" x14ac:dyDescent="0.15">
      <c r="A2593" s="107">
        <f>TdC!C2595</f>
        <v>42112</v>
      </c>
      <c r="B2593" s="106">
        <f>TdC!D2595</f>
        <v>2015</v>
      </c>
      <c r="C2593" s="106">
        <f>TdC!E2595</f>
        <v>4</v>
      </c>
      <c r="D2593" s="106">
        <f>TdC!F2595</f>
        <v>2.7568000000000002E-3</v>
      </c>
      <c r="E2593" s="106" t="str">
        <f>TdC!G2595</f>
        <v>dolartoday</v>
      </c>
    </row>
    <row r="2594" spans="1:5" x14ac:dyDescent="0.15">
      <c r="A2594" s="107">
        <f>TdC!C2596</f>
        <v>42113</v>
      </c>
      <c r="B2594" s="106">
        <f>TdC!D2596</f>
        <v>2015</v>
      </c>
      <c r="C2594" s="106">
        <f>TdC!E2596</f>
        <v>4</v>
      </c>
      <c r="D2594" s="106">
        <f>TdC!F2596</f>
        <v>2.7568000000000002E-3</v>
      </c>
      <c r="E2594" s="106" t="str">
        <f>TdC!G2596</f>
        <v>dolartoday</v>
      </c>
    </row>
    <row r="2595" spans="1:5" x14ac:dyDescent="0.15">
      <c r="A2595" s="107">
        <f>TdC!C2597</f>
        <v>42114</v>
      </c>
      <c r="B2595" s="106">
        <f>TdC!D2597</f>
        <v>2015</v>
      </c>
      <c r="C2595" s="106">
        <f>TdC!E2597</f>
        <v>4</v>
      </c>
      <c r="D2595" s="106">
        <f>TdC!F2597</f>
        <v>2.7483999999999998E-3</v>
      </c>
      <c r="E2595" s="106" t="str">
        <f>TdC!G2597</f>
        <v>dolartoday</v>
      </c>
    </row>
    <row r="2596" spans="1:5" x14ac:dyDescent="0.15">
      <c r="A2596" s="107">
        <f>TdC!C2598</f>
        <v>42115</v>
      </c>
      <c r="B2596" s="106">
        <f>TdC!D2598</f>
        <v>2015</v>
      </c>
      <c r="C2596" s="106">
        <f>TdC!E2598</f>
        <v>4</v>
      </c>
      <c r="D2596" s="106">
        <f>TdC!F2598</f>
        <v>2.7000000000000001E-3</v>
      </c>
      <c r="E2596" s="106" t="str">
        <f>TdC!G2598</f>
        <v>dolartoday</v>
      </c>
    </row>
    <row r="2597" spans="1:5" x14ac:dyDescent="0.15">
      <c r="A2597" s="107">
        <f>TdC!C2599</f>
        <v>42116</v>
      </c>
      <c r="B2597" s="106">
        <f>TdC!D2599</f>
        <v>2015</v>
      </c>
      <c r="C2597" s="106">
        <f>TdC!E2599</f>
        <v>4</v>
      </c>
      <c r="D2597" s="106">
        <f>TdC!F2599</f>
        <v>2.7207999999999998E-3</v>
      </c>
      <c r="E2597" s="106" t="str">
        <f>TdC!G2599</f>
        <v>dolartoday</v>
      </c>
    </row>
    <row r="2598" spans="1:5" x14ac:dyDescent="0.15">
      <c r="A2598" s="107">
        <f>TdC!C2600</f>
        <v>42117</v>
      </c>
      <c r="B2598" s="106">
        <f>TdC!D2600</f>
        <v>2015</v>
      </c>
      <c r="C2598" s="106">
        <f>TdC!E2600</f>
        <v>4</v>
      </c>
      <c r="D2598" s="106">
        <f>TdC!F2600</f>
        <v>2.7568000000000002E-3</v>
      </c>
      <c r="E2598" s="106" t="str">
        <f>TdC!G2600</f>
        <v>dolartoday</v>
      </c>
    </row>
    <row r="2599" spans="1:5" x14ac:dyDescent="0.15">
      <c r="A2599" s="107">
        <f>TdC!C2601</f>
        <v>42118</v>
      </c>
      <c r="B2599" s="106">
        <f>TdC!D2601</f>
        <v>2015</v>
      </c>
      <c r="C2599" s="106">
        <f>TdC!E2601</f>
        <v>4</v>
      </c>
      <c r="D2599" s="106">
        <f>TdC!F2601</f>
        <v>2.7785000000000002E-3</v>
      </c>
      <c r="E2599" s="106" t="str">
        <f>TdC!G2601</f>
        <v>dolartoday</v>
      </c>
    </row>
    <row r="2600" spans="1:5" x14ac:dyDescent="0.15">
      <c r="A2600" s="107">
        <f>TdC!C2602</f>
        <v>42119</v>
      </c>
      <c r="B2600" s="106">
        <f>TdC!D2602</f>
        <v>2015</v>
      </c>
      <c r="C2600" s="106">
        <f>TdC!E2602</f>
        <v>4</v>
      </c>
      <c r="D2600" s="106">
        <f>TdC!F2602</f>
        <v>2.7785000000000002E-3</v>
      </c>
      <c r="E2600" s="106" t="str">
        <f>TdC!G2602</f>
        <v>dolartoday</v>
      </c>
    </row>
    <row r="2601" spans="1:5" x14ac:dyDescent="0.15">
      <c r="A2601" s="107">
        <f>TdC!C2603</f>
        <v>42120</v>
      </c>
      <c r="B2601" s="106">
        <f>TdC!D2603</f>
        <v>2015</v>
      </c>
      <c r="C2601" s="106">
        <f>TdC!E2603</f>
        <v>4</v>
      </c>
      <c r="D2601" s="106">
        <f>TdC!F2603</f>
        <v>2.7785000000000002E-3</v>
      </c>
      <c r="E2601" s="106" t="str">
        <f>TdC!G2603</f>
        <v>dolartoday</v>
      </c>
    </row>
    <row r="2602" spans="1:5" x14ac:dyDescent="0.15">
      <c r="A2602" s="107">
        <f>TdC!C2604</f>
        <v>42121</v>
      </c>
      <c r="B2602" s="106">
        <f>TdC!D2604</f>
        <v>2015</v>
      </c>
      <c r="C2602" s="106">
        <f>TdC!E2604</f>
        <v>4</v>
      </c>
      <c r="D2602" s="106">
        <f>TdC!F2604</f>
        <v>2.8222000000000004E-3</v>
      </c>
      <c r="E2602" s="106" t="str">
        <f>TdC!G2604</f>
        <v>dolartoday</v>
      </c>
    </row>
    <row r="2603" spans="1:5" x14ac:dyDescent="0.15">
      <c r="A2603" s="107">
        <f>TdC!C2605</f>
        <v>42122</v>
      </c>
      <c r="B2603" s="106">
        <f>TdC!D2605</f>
        <v>2015</v>
      </c>
      <c r="C2603" s="106">
        <f>TdC!E2605</f>
        <v>4</v>
      </c>
      <c r="D2603" s="106">
        <f>TdC!F2605</f>
        <v>2.8557000000000001E-3</v>
      </c>
      <c r="E2603" s="106" t="str">
        <f>TdC!G2605</f>
        <v>dolartoday</v>
      </c>
    </row>
    <row r="2604" spans="1:5" x14ac:dyDescent="0.15">
      <c r="A2604" s="107">
        <f>TdC!C2606</f>
        <v>42123</v>
      </c>
      <c r="B2604" s="106">
        <f>TdC!D2606</f>
        <v>2015</v>
      </c>
      <c r="C2604" s="106">
        <f>TdC!E2606</f>
        <v>4</v>
      </c>
      <c r="D2604" s="106">
        <f>TdC!F2606</f>
        <v>2.8816000000000002E-3</v>
      </c>
      <c r="E2604" s="106" t="str">
        <f>TdC!G2606</f>
        <v>dolartoday</v>
      </c>
    </row>
    <row r="2605" spans="1:5" x14ac:dyDescent="0.15">
      <c r="A2605" s="107">
        <f>TdC!C2607</f>
        <v>42124</v>
      </c>
      <c r="B2605" s="106">
        <f>TdC!D2607</f>
        <v>2015</v>
      </c>
      <c r="C2605" s="106">
        <f>TdC!E2607</f>
        <v>4</v>
      </c>
      <c r="D2605" s="106">
        <f>TdC!F2607</f>
        <v>2.7922000000000003E-3</v>
      </c>
      <c r="E2605" s="106" t="str">
        <f>TdC!G2607</f>
        <v>dolartoday</v>
      </c>
    </row>
    <row r="2606" spans="1:5" x14ac:dyDescent="0.15">
      <c r="A2606" s="107">
        <f>TdC!C2608</f>
        <v>42125</v>
      </c>
      <c r="B2606" s="106">
        <f>TdC!D2608</f>
        <v>2015</v>
      </c>
      <c r="C2606" s="106">
        <f>TdC!E2608</f>
        <v>5</v>
      </c>
      <c r="D2606" s="106">
        <f>TdC!F2608</f>
        <v>2.7922000000000003E-3</v>
      </c>
      <c r="E2606" s="106" t="str">
        <f>TdC!G2608</f>
        <v>dolartoday</v>
      </c>
    </row>
    <row r="2607" spans="1:5" x14ac:dyDescent="0.15">
      <c r="A2607" s="107">
        <f>TdC!C2609</f>
        <v>42126</v>
      </c>
      <c r="B2607" s="106">
        <f>TdC!D2609</f>
        <v>2015</v>
      </c>
      <c r="C2607" s="106">
        <f>TdC!E2609</f>
        <v>5</v>
      </c>
      <c r="D2607" s="106">
        <f>TdC!F2609</f>
        <v>2.7922000000000003E-3</v>
      </c>
      <c r="E2607" s="106" t="str">
        <f>TdC!G2609</f>
        <v>dolartoday</v>
      </c>
    </row>
    <row r="2608" spans="1:5" x14ac:dyDescent="0.15">
      <c r="A2608" s="107">
        <f>TdC!C2610</f>
        <v>42127</v>
      </c>
      <c r="B2608" s="106">
        <f>TdC!D2610</f>
        <v>2015</v>
      </c>
      <c r="C2608" s="106">
        <f>TdC!E2610</f>
        <v>5</v>
      </c>
      <c r="D2608" s="106">
        <f>TdC!F2610</f>
        <v>2.7922000000000003E-3</v>
      </c>
      <c r="E2608" s="106" t="str">
        <f>TdC!G2610</f>
        <v>dolartoday</v>
      </c>
    </row>
    <row r="2609" spans="1:5" x14ac:dyDescent="0.15">
      <c r="A2609" s="107">
        <f>TdC!C2611</f>
        <v>42128</v>
      </c>
      <c r="B2609" s="106">
        <f>TdC!D2611</f>
        <v>2015</v>
      </c>
      <c r="C2609" s="106">
        <f>TdC!E2611</f>
        <v>5</v>
      </c>
      <c r="D2609" s="106">
        <f>TdC!F2611</f>
        <v>2.8726999999999997E-3</v>
      </c>
      <c r="E2609" s="106" t="str">
        <f>TdC!G2611</f>
        <v>dolartoday</v>
      </c>
    </row>
    <row r="2610" spans="1:5" x14ac:dyDescent="0.15">
      <c r="A2610" s="107">
        <f>TdC!C2612</f>
        <v>42129</v>
      </c>
      <c r="B2610" s="106">
        <f>TdC!D2612</f>
        <v>2015</v>
      </c>
      <c r="C2610" s="106">
        <f>TdC!E2612</f>
        <v>5</v>
      </c>
      <c r="D2610" s="106">
        <f>TdC!F2612</f>
        <v>2.7843999999999998E-3</v>
      </c>
      <c r="E2610" s="106" t="str">
        <f>TdC!G2612</f>
        <v>dolartoday</v>
      </c>
    </row>
    <row r="2611" spans="1:5" x14ac:dyDescent="0.15">
      <c r="A2611" s="107">
        <f>TdC!C2613</f>
        <v>42130</v>
      </c>
      <c r="B2611" s="106">
        <f>TdC!D2613</f>
        <v>2015</v>
      </c>
      <c r="C2611" s="106">
        <f>TdC!E2613</f>
        <v>5</v>
      </c>
      <c r="D2611" s="106">
        <f>TdC!F2613</f>
        <v>2.7556E-3</v>
      </c>
      <c r="E2611" s="106" t="str">
        <f>TdC!G2613</f>
        <v>dolartoday</v>
      </c>
    </row>
    <row r="2612" spans="1:5" x14ac:dyDescent="0.15">
      <c r="A2612" s="107">
        <f>TdC!C2614</f>
        <v>42131</v>
      </c>
      <c r="B2612" s="106">
        <f>TdC!D2614</f>
        <v>2015</v>
      </c>
      <c r="C2612" s="106">
        <f>TdC!E2614</f>
        <v>5</v>
      </c>
      <c r="D2612" s="106">
        <f>TdC!F2614</f>
        <v>2.8586000000000002E-3</v>
      </c>
      <c r="E2612" s="106" t="str">
        <f>TdC!G2614</f>
        <v>dolartoday</v>
      </c>
    </row>
    <row r="2613" spans="1:5" x14ac:dyDescent="0.15">
      <c r="A2613" s="107">
        <f>TdC!C2615</f>
        <v>42132</v>
      </c>
      <c r="B2613" s="106">
        <f>TdC!D2615</f>
        <v>2015</v>
      </c>
      <c r="C2613" s="106">
        <f>TdC!E2615</f>
        <v>5</v>
      </c>
      <c r="D2613" s="106">
        <f>TdC!F2615</f>
        <v>2.8813999999999997E-3</v>
      </c>
      <c r="E2613" s="106" t="str">
        <f>TdC!G2615</f>
        <v>dolartoday</v>
      </c>
    </row>
    <row r="2614" spans="1:5" x14ac:dyDescent="0.15">
      <c r="A2614" s="107">
        <f>TdC!C2616</f>
        <v>42133</v>
      </c>
      <c r="B2614" s="106">
        <f>TdC!D2616</f>
        <v>2015</v>
      </c>
      <c r="C2614" s="106">
        <f>TdC!E2616</f>
        <v>5</v>
      </c>
      <c r="D2614" s="106">
        <f>TdC!F2616</f>
        <v>2.8813999999999997E-3</v>
      </c>
      <c r="E2614" s="106" t="str">
        <f>TdC!G2616</f>
        <v>dolartoday</v>
      </c>
    </row>
    <row r="2615" spans="1:5" x14ac:dyDescent="0.15">
      <c r="A2615" s="107">
        <f>TdC!C2617</f>
        <v>42134</v>
      </c>
      <c r="B2615" s="106">
        <f>TdC!D2617</f>
        <v>2015</v>
      </c>
      <c r="C2615" s="106">
        <f>TdC!E2617</f>
        <v>5</v>
      </c>
      <c r="D2615" s="106">
        <f>TdC!F2617</f>
        <v>2.8813999999999997E-3</v>
      </c>
      <c r="E2615" s="106" t="str">
        <f>TdC!G2617</f>
        <v>dolartoday</v>
      </c>
    </row>
    <row r="2616" spans="1:5" x14ac:dyDescent="0.15">
      <c r="A2616" s="107">
        <f>TdC!C2618</f>
        <v>42135</v>
      </c>
      <c r="B2616" s="106">
        <f>TdC!D2618</f>
        <v>2015</v>
      </c>
      <c r="C2616" s="106">
        <f>TdC!E2618</f>
        <v>5</v>
      </c>
      <c r="D2616" s="106">
        <f>TdC!F2618</f>
        <v>2.8736E-3</v>
      </c>
      <c r="E2616" s="106" t="str">
        <f>TdC!G2618</f>
        <v>dolartoday</v>
      </c>
    </row>
    <row r="2617" spans="1:5" x14ac:dyDescent="0.15">
      <c r="A2617" s="107">
        <f>TdC!C2619</f>
        <v>42136</v>
      </c>
      <c r="B2617" s="106">
        <f>TdC!D2619</f>
        <v>2015</v>
      </c>
      <c r="C2617" s="106">
        <f>TdC!E2619</f>
        <v>5</v>
      </c>
      <c r="D2617" s="106">
        <f>TdC!F2619</f>
        <v>2.8805000000000002E-3</v>
      </c>
      <c r="E2617" s="106" t="str">
        <f>TdC!G2619</f>
        <v>dolartoday</v>
      </c>
    </row>
    <row r="2618" spans="1:5" x14ac:dyDescent="0.15">
      <c r="A2618" s="107">
        <f>TdC!C2620</f>
        <v>42137</v>
      </c>
      <c r="B2618" s="106">
        <f>TdC!D2620</f>
        <v>2015</v>
      </c>
      <c r="C2618" s="106">
        <f>TdC!E2620</f>
        <v>5</v>
      </c>
      <c r="D2618" s="106">
        <f>TdC!F2620</f>
        <v>3.0072000000000002E-3</v>
      </c>
      <c r="E2618" s="106" t="str">
        <f>TdC!G2620</f>
        <v>dolartoday</v>
      </c>
    </row>
    <row r="2619" spans="1:5" x14ac:dyDescent="0.15">
      <c r="A2619" s="107">
        <f>TdC!C2621</f>
        <v>42138</v>
      </c>
      <c r="B2619" s="106">
        <f>TdC!D2621</f>
        <v>2015</v>
      </c>
      <c r="C2619" s="106">
        <f>TdC!E2621</f>
        <v>5</v>
      </c>
      <c r="D2619" s="106">
        <f>TdC!F2621</f>
        <v>3.0585E-3</v>
      </c>
      <c r="E2619" s="106" t="str">
        <f>TdC!G2621</f>
        <v>dolartoday</v>
      </c>
    </row>
    <row r="2620" spans="1:5" x14ac:dyDescent="0.15">
      <c r="A2620" s="107">
        <f>TdC!C2622</f>
        <v>42139</v>
      </c>
      <c r="B2620" s="106">
        <f>TdC!D2622</f>
        <v>2015</v>
      </c>
      <c r="C2620" s="106">
        <f>TdC!E2622</f>
        <v>5</v>
      </c>
      <c r="D2620" s="106">
        <f>TdC!F2622</f>
        <v>3.1711999999999999E-3</v>
      </c>
      <c r="E2620" s="106" t="str">
        <f>TdC!G2622</f>
        <v>dolartoday</v>
      </c>
    </row>
    <row r="2621" spans="1:5" x14ac:dyDescent="0.15">
      <c r="A2621" s="107">
        <f>TdC!C2623</f>
        <v>42140</v>
      </c>
      <c r="B2621" s="106">
        <f>TdC!D2623</f>
        <v>2015</v>
      </c>
      <c r="C2621" s="106">
        <f>TdC!E2623</f>
        <v>5</v>
      </c>
      <c r="D2621" s="106">
        <f>TdC!F2623</f>
        <v>3.1711999999999999E-3</v>
      </c>
      <c r="E2621" s="106" t="str">
        <f>TdC!G2623</f>
        <v>dolartoday</v>
      </c>
    </row>
    <row r="2622" spans="1:5" x14ac:dyDescent="0.15">
      <c r="A2622" s="107">
        <f>TdC!C2624</f>
        <v>42141</v>
      </c>
      <c r="B2622" s="106">
        <f>TdC!D2624</f>
        <v>2015</v>
      </c>
      <c r="C2622" s="106">
        <f>TdC!E2624</f>
        <v>5</v>
      </c>
      <c r="D2622" s="106">
        <f>TdC!F2624</f>
        <v>3.1711999999999999E-3</v>
      </c>
      <c r="E2622" s="106" t="str">
        <f>TdC!G2624</f>
        <v>dolartoday</v>
      </c>
    </row>
    <row r="2623" spans="1:5" x14ac:dyDescent="0.15">
      <c r="A2623" s="107">
        <f>TdC!C2625</f>
        <v>42142</v>
      </c>
      <c r="B2623" s="106">
        <f>TdC!D2625</f>
        <v>2015</v>
      </c>
      <c r="C2623" s="106">
        <f>TdC!E2625</f>
        <v>5</v>
      </c>
      <c r="D2623" s="106">
        <f>TdC!F2625</f>
        <v>3.1711999999999999E-3</v>
      </c>
      <c r="E2623" s="106" t="str">
        <f>TdC!G2625</f>
        <v>dolartoday</v>
      </c>
    </row>
    <row r="2624" spans="1:5" x14ac:dyDescent="0.15">
      <c r="A2624" s="107">
        <f>TdC!C2626</f>
        <v>42143</v>
      </c>
      <c r="B2624" s="106">
        <f>TdC!D2626</f>
        <v>2015</v>
      </c>
      <c r="C2624" s="106">
        <f>TdC!E2626</f>
        <v>5</v>
      </c>
      <c r="D2624" s="106">
        <f>TdC!F2626</f>
        <v>3.3752999999999999E-3</v>
      </c>
      <c r="E2624" s="106" t="str">
        <f>TdC!G2626</f>
        <v>dolartoday</v>
      </c>
    </row>
    <row r="2625" spans="1:5" x14ac:dyDescent="0.15">
      <c r="A2625" s="107">
        <f>TdC!C2627</f>
        <v>42144</v>
      </c>
      <c r="B2625" s="106">
        <f>TdC!D2627</f>
        <v>2015</v>
      </c>
      <c r="C2625" s="106">
        <f>TdC!E2627</f>
        <v>5</v>
      </c>
      <c r="D2625" s="106">
        <f>TdC!F2627</f>
        <v>3.5039999999999997E-3</v>
      </c>
      <c r="E2625" s="106" t="str">
        <f>TdC!G2627</f>
        <v>dolartoday</v>
      </c>
    </row>
    <row r="2626" spans="1:5" x14ac:dyDescent="0.15">
      <c r="A2626" s="107">
        <f>TdC!C2628</f>
        <v>42145</v>
      </c>
      <c r="B2626" s="106">
        <f>TdC!D2628</f>
        <v>2015</v>
      </c>
      <c r="C2626" s="106">
        <f>TdC!E2628</f>
        <v>5</v>
      </c>
      <c r="D2626" s="106">
        <f>TdC!F2628</f>
        <v>4.0200000000000001E-3</v>
      </c>
      <c r="E2626" s="106" t="str">
        <f>TdC!G2628</f>
        <v>dolartoday</v>
      </c>
    </row>
    <row r="2627" spans="1:5" x14ac:dyDescent="0.15">
      <c r="A2627" s="107">
        <f>TdC!C2629</f>
        <v>42146</v>
      </c>
      <c r="B2627" s="106">
        <f>TdC!D2629</f>
        <v>2015</v>
      </c>
      <c r="C2627" s="106">
        <f>TdC!E2629</f>
        <v>5</v>
      </c>
      <c r="D2627" s="106">
        <f>TdC!F2629</f>
        <v>4.2338999999999996E-3</v>
      </c>
      <c r="E2627" s="106" t="str">
        <f>TdC!G2629</f>
        <v>dolartoday</v>
      </c>
    </row>
    <row r="2628" spans="1:5" x14ac:dyDescent="0.15">
      <c r="A2628" s="107">
        <f>TdC!C2630</f>
        <v>42147</v>
      </c>
      <c r="B2628" s="106">
        <f>TdC!D2630</f>
        <v>2015</v>
      </c>
      <c r="C2628" s="106">
        <f>TdC!E2630</f>
        <v>5</v>
      </c>
      <c r="D2628" s="106">
        <f>TdC!F2630</f>
        <v>4.2253999999999998E-3</v>
      </c>
      <c r="E2628" s="106" t="str">
        <f>TdC!G2630</f>
        <v>dolartoday</v>
      </c>
    </row>
    <row r="2629" spans="1:5" x14ac:dyDescent="0.15">
      <c r="A2629" s="107">
        <f>TdC!C2631</f>
        <v>42148</v>
      </c>
      <c r="B2629" s="106">
        <f>TdC!D2631</f>
        <v>2015</v>
      </c>
      <c r="C2629" s="106">
        <f>TdC!E2631</f>
        <v>5</v>
      </c>
      <c r="D2629" s="106">
        <f>TdC!F2631</f>
        <v>4.2253999999999998E-3</v>
      </c>
      <c r="E2629" s="106" t="str">
        <f>TdC!G2631</f>
        <v>dolartoday</v>
      </c>
    </row>
    <row r="2630" spans="1:5" x14ac:dyDescent="0.15">
      <c r="A2630" s="107">
        <f>TdC!C2632</f>
        <v>42149</v>
      </c>
      <c r="B2630" s="106">
        <f>TdC!D2632</f>
        <v>2015</v>
      </c>
      <c r="C2630" s="106">
        <f>TdC!E2632</f>
        <v>5</v>
      </c>
      <c r="D2630" s="106">
        <f>TdC!F2632</f>
        <v>3.9706000000000003E-3</v>
      </c>
      <c r="E2630" s="106" t="str">
        <f>TdC!G2632</f>
        <v>dolartoday</v>
      </c>
    </row>
    <row r="2631" spans="1:5" x14ac:dyDescent="0.15">
      <c r="A2631" s="107">
        <f>TdC!C2633</f>
        <v>42150</v>
      </c>
      <c r="B2631" s="106">
        <f>TdC!D2633</f>
        <v>2015</v>
      </c>
      <c r="C2631" s="106">
        <f>TdC!E2633</f>
        <v>5</v>
      </c>
      <c r="D2631" s="106">
        <f>TdC!F2633</f>
        <v>3.4312000000000001E-3</v>
      </c>
      <c r="E2631" s="106" t="str">
        <f>TdC!G2633</f>
        <v>dolartoday</v>
      </c>
    </row>
    <row r="2632" spans="1:5" x14ac:dyDescent="0.15">
      <c r="A2632" s="107">
        <f>TdC!C2634</f>
        <v>42151</v>
      </c>
      <c r="B2632" s="106">
        <f>TdC!D2634</f>
        <v>2015</v>
      </c>
      <c r="C2632" s="106">
        <f>TdC!E2634</f>
        <v>5</v>
      </c>
      <c r="D2632" s="106">
        <f>TdC!F2634</f>
        <v>3.6680000000000003E-3</v>
      </c>
      <c r="E2632" s="106" t="str">
        <f>TdC!G2634</f>
        <v>dolartoday</v>
      </c>
    </row>
    <row r="2633" spans="1:5" x14ac:dyDescent="0.15">
      <c r="A2633" s="107">
        <f>TdC!C2635</f>
        <v>42152</v>
      </c>
      <c r="B2633" s="106">
        <f>TdC!D2635</f>
        <v>2015</v>
      </c>
      <c r="C2633" s="106">
        <f>TdC!E2635</f>
        <v>5</v>
      </c>
      <c r="D2633" s="106">
        <f>TdC!F2635</f>
        <v>4.2354000000000003E-3</v>
      </c>
      <c r="E2633" s="106" t="str">
        <f>TdC!G2635</f>
        <v>dolartoday</v>
      </c>
    </row>
    <row r="2634" spans="1:5" x14ac:dyDescent="0.15">
      <c r="A2634" s="107">
        <f>TdC!C2636</f>
        <v>42153</v>
      </c>
      <c r="B2634" s="106">
        <f>TdC!D2636</f>
        <v>2015</v>
      </c>
      <c r="C2634" s="106">
        <f>TdC!E2636</f>
        <v>5</v>
      </c>
      <c r="D2634" s="106">
        <f>TdC!F2636</f>
        <v>4.0235000000000002E-3</v>
      </c>
      <c r="E2634" s="106" t="str">
        <f>TdC!G2636</f>
        <v>dolartoday</v>
      </c>
    </row>
    <row r="2635" spans="1:5" x14ac:dyDescent="0.15">
      <c r="A2635" s="107">
        <f>TdC!C2637</f>
        <v>42154</v>
      </c>
      <c r="B2635" s="106">
        <f>TdC!D2637</f>
        <v>2015</v>
      </c>
      <c r="C2635" s="106">
        <f>TdC!E2637</f>
        <v>5</v>
      </c>
      <c r="D2635" s="106">
        <f>TdC!F2637</f>
        <v>4.0235000000000002E-3</v>
      </c>
      <c r="E2635" s="106" t="str">
        <f>TdC!G2637</f>
        <v>dolartoday</v>
      </c>
    </row>
    <row r="2636" spans="1:5" x14ac:dyDescent="0.15">
      <c r="A2636" s="107">
        <f>TdC!C2638</f>
        <v>42155</v>
      </c>
      <c r="B2636" s="106">
        <f>TdC!D2638</f>
        <v>2015</v>
      </c>
      <c r="C2636" s="106">
        <f>TdC!E2638</f>
        <v>5</v>
      </c>
      <c r="D2636" s="106">
        <f>TdC!F2638</f>
        <v>4.0235000000000002E-3</v>
      </c>
      <c r="E2636" s="106" t="str">
        <f>TdC!G2638</f>
        <v>dolartoday</v>
      </c>
    </row>
    <row r="2637" spans="1:5" x14ac:dyDescent="0.15">
      <c r="A2637" s="107">
        <f>TdC!C2639</f>
        <v>42156</v>
      </c>
      <c r="B2637" s="106">
        <f>TdC!D2639</f>
        <v>2015</v>
      </c>
      <c r="C2637" s="106">
        <f>TdC!E2639</f>
        <v>6</v>
      </c>
      <c r="D2637" s="106">
        <f>TdC!F2639</f>
        <v>4.1089999999999998E-3</v>
      </c>
      <c r="E2637" s="106" t="str">
        <f>TdC!G2639</f>
        <v>dolartoday</v>
      </c>
    </row>
    <row r="2638" spans="1:5" x14ac:dyDescent="0.15">
      <c r="A2638" s="107">
        <f>TdC!C2640</f>
        <v>42157</v>
      </c>
      <c r="B2638" s="106">
        <f>TdC!D2640</f>
        <v>2015</v>
      </c>
      <c r="C2638" s="106">
        <f>TdC!E2640</f>
        <v>6</v>
      </c>
      <c r="D2638" s="106">
        <f>TdC!F2640</f>
        <v>4.1925E-3</v>
      </c>
      <c r="E2638" s="106" t="str">
        <f>TdC!G2640</f>
        <v>dolartoday</v>
      </c>
    </row>
    <row r="2639" spans="1:5" x14ac:dyDescent="0.15">
      <c r="A2639" s="107">
        <f>TdC!C2641</f>
        <v>42158</v>
      </c>
      <c r="B2639" s="106">
        <f>TdC!D2641</f>
        <v>2015</v>
      </c>
      <c r="C2639" s="106">
        <f>TdC!E2641</f>
        <v>6</v>
      </c>
      <c r="D2639" s="106">
        <f>TdC!F2641</f>
        <v>4.2224000000000003E-3</v>
      </c>
      <c r="E2639" s="106" t="str">
        <f>TdC!G2641</f>
        <v>dolartoday</v>
      </c>
    </row>
    <row r="2640" spans="1:5" x14ac:dyDescent="0.15">
      <c r="A2640" s="107">
        <f>TdC!C2642</f>
        <v>42159</v>
      </c>
      <c r="B2640" s="106">
        <f>TdC!D2642</f>
        <v>2015</v>
      </c>
      <c r="C2640" s="106">
        <f>TdC!E2642</f>
        <v>6</v>
      </c>
      <c r="D2640" s="106">
        <f>TdC!F2642</f>
        <v>4.3800000000000002E-3</v>
      </c>
      <c r="E2640" s="106" t="str">
        <f>TdC!G2642</f>
        <v>dolartoday</v>
      </c>
    </row>
    <row r="2641" spans="1:5" x14ac:dyDescent="0.15">
      <c r="A2641" s="107">
        <f>TdC!C2643</f>
        <v>42160</v>
      </c>
      <c r="B2641" s="106">
        <f>TdC!D2643</f>
        <v>2015</v>
      </c>
      <c r="C2641" s="106">
        <f>TdC!E2643</f>
        <v>6</v>
      </c>
      <c r="D2641" s="106">
        <f>TdC!F2643</f>
        <v>4.2441000000000006E-3</v>
      </c>
      <c r="E2641" s="106" t="str">
        <f>TdC!G2643</f>
        <v>dolartoday</v>
      </c>
    </row>
    <row r="2642" spans="1:5" x14ac:dyDescent="0.15">
      <c r="A2642" s="107">
        <f>TdC!C2644</f>
        <v>42161</v>
      </c>
      <c r="B2642" s="106">
        <f>TdC!D2644</f>
        <v>2015</v>
      </c>
      <c r="C2642" s="106">
        <f>TdC!E2644</f>
        <v>6</v>
      </c>
      <c r="D2642" s="106">
        <f>TdC!F2644</f>
        <v>4.2441000000000006E-3</v>
      </c>
      <c r="E2642" s="106" t="str">
        <f>TdC!G2644</f>
        <v>dolartoday</v>
      </c>
    </row>
    <row r="2643" spans="1:5" x14ac:dyDescent="0.15">
      <c r="A2643" s="107">
        <f>TdC!C2645</f>
        <v>42162</v>
      </c>
      <c r="B2643" s="106">
        <f>TdC!D2645</f>
        <v>2015</v>
      </c>
      <c r="C2643" s="106">
        <f>TdC!E2645</f>
        <v>6</v>
      </c>
      <c r="D2643" s="106">
        <f>TdC!F2645</f>
        <v>4.2441000000000006E-3</v>
      </c>
      <c r="E2643" s="106" t="str">
        <f>TdC!G2645</f>
        <v>dolartoday</v>
      </c>
    </row>
    <row r="2644" spans="1:5" x14ac:dyDescent="0.15">
      <c r="A2644" s="107">
        <f>TdC!C2646</f>
        <v>42163</v>
      </c>
      <c r="B2644" s="106">
        <f>TdC!D2646</f>
        <v>2015</v>
      </c>
      <c r="C2644" s="106">
        <f>TdC!E2646</f>
        <v>6</v>
      </c>
      <c r="D2644" s="106">
        <f>TdC!F2646</f>
        <v>4.1825999999999999E-3</v>
      </c>
      <c r="E2644" s="106" t="str">
        <f>TdC!G2646</f>
        <v>dolartoday</v>
      </c>
    </row>
    <row r="2645" spans="1:5" x14ac:dyDescent="0.15">
      <c r="A2645" s="107">
        <f>TdC!C2647</f>
        <v>42164</v>
      </c>
      <c r="B2645" s="106">
        <f>TdC!D2647</f>
        <v>2015</v>
      </c>
      <c r="C2645" s="106">
        <f>TdC!E2647</f>
        <v>6</v>
      </c>
      <c r="D2645" s="106">
        <f>TdC!F2647</f>
        <v>4.1558999999999997E-3</v>
      </c>
      <c r="E2645" s="106" t="str">
        <f>TdC!G2647</f>
        <v>dolartoday</v>
      </c>
    </row>
    <row r="2646" spans="1:5" x14ac:dyDescent="0.15">
      <c r="A2646" s="107">
        <f>TdC!C2648</f>
        <v>42165</v>
      </c>
      <c r="B2646" s="106">
        <f>TdC!D2648</f>
        <v>2015</v>
      </c>
      <c r="C2646" s="106">
        <f>TdC!E2648</f>
        <v>6</v>
      </c>
      <c r="D2646" s="106">
        <f>TdC!F2648</f>
        <v>4.1418000000000002E-3</v>
      </c>
      <c r="E2646" s="106" t="str">
        <f>TdC!G2648</f>
        <v>dolartoday</v>
      </c>
    </row>
    <row r="2647" spans="1:5" x14ac:dyDescent="0.15">
      <c r="A2647" s="107">
        <f>TdC!C2649</f>
        <v>42166</v>
      </c>
      <c r="B2647" s="106">
        <f>TdC!D2649</f>
        <v>2015</v>
      </c>
      <c r="C2647" s="106">
        <f>TdC!E2649</f>
        <v>6</v>
      </c>
      <c r="D2647" s="106">
        <f>TdC!F2649</f>
        <v>4.1672000000000002E-3</v>
      </c>
      <c r="E2647" s="106" t="str">
        <f>TdC!G2649</f>
        <v>dolartoday</v>
      </c>
    </row>
    <row r="2648" spans="1:5" x14ac:dyDescent="0.15">
      <c r="A2648" s="107">
        <f>TdC!C2650</f>
        <v>42167</v>
      </c>
      <c r="B2648" s="106">
        <f>TdC!D2650</f>
        <v>2015</v>
      </c>
      <c r="C2648" s="106">
        <f>TdC!E2650</f>
        <v>6</v>
      </c>
      <c r="D2648" s="106">
        <f>TdC!F2650</f>
        <v>4.1627000000000001E-3</v>
      </c>
      <c r="E2648" s="106" t="str">
        <f>TdC!G2650</f>
        <v>dolartoday</v>
      </c>
    </row>
    <row r="2649" spans="1:5" x14ac:dyDescent="0.15">
      <c r="A2649" s="107">
        <f>TdC!C2651</f>
        <v>42168</v>
      </c>
      <c r="B2649" s="106">
        <f>TdC!D2651</f>
        <v>2015</v>
      </c>
      <c r="C2649" s="106">
        <f>TdC!E2651</f>
        <v>6</v>
      </c>
      <c r="D2649" s="106">
        <f>TdC!F2651</f>
        <v>4.1627000000000001E-3</v>
      </c>
      <c r="E2649" s="106" t="str">
        <f>TdC!G2651</f>
        <v>dolartoday</v>
      </c>
    </row>
    <row r="2650" spans="1:5" x14ac:dyDescent="0.15">
      <c r="A2650" s="107">
        <f>TdC!C2652</f>
        <v>42169</v>
      </c>
      <c r="B2650" s="106">
        <f>TdC!D2652</f>
        <v>2015</v>
      </c>
      <c r="C2650" s="106">
        <f>TdC!E2652</f>
        <v>6</v>
      </c>
      <c r="D2650" s="106">
        <f>TdC!F2652</f>
        <v>4.1627000000000001E-3</v>
      </c>
      <c r="E2650" s="106" t="str">
        <f>TdC!G2652</f>
        <v>dolartoday</v>
      </c>
    </row>
    <row r="2651" spans="1:5" x14ac:dyDescent="0.15">
      <c r="A2651" s="107">
        <f>TdC!C2653</f>
        <v>42170</v>
      </c>
      <c r="B2651" s="106">
        <f>TdC!D2653</f>
        <v>2015</v>
      </c>
      <c r="C2651" s="106">
        <f>TdC!E2653</f>
        <v>6</v>
      </c>
      <c r="D2651" s="106">
        <f>TdC!F2653</f>
        <v>4.1627000000000001E-3</v>
      </c>
      <c r="E2651" s="106" t="str">
        <f>TdC!G2653</f>
        <v>dolartoday</v>
      </c>
    </row>
    <row r="2652" spans="1:5" x14ac:dyDescent="0.15">
      <c r="A2652" s="107">
        <f>TdC!C2654</f>
        <v>42171</v>
      </c>
      <c r="B2652" s="106">
        <f>TdC!D2654</f>
        <v>2015</v>
      </c>
      <c r="C2652" s="106">
        <f>TdC!E2654</f>
        <v>6</v>
      </c>
      <c r="D2652" s="106">
        <f>TdC!F2654</f>
        <v>4.2830999999999998E-3</v>
      </c>
      <c r="E2652" s="106" t="str">
        <f>TdC!G2654</f>
        <v>dolartoday</v>
      </c>
    </row>
    <row r="2653" spans="1:5" x14ac:dyDescent="0.15">
      <c r="A2653" s="107">
        <f>TdC!C2655</f>
        <v>42172</v>
      </c>
      <c r="B2653" s="106">
        <f>TdC!D2655</f>
        <v>2015</v>
      </c>
      <c r="C2653" s="106">
        <f>TdC!E2655</f>
        <v>6</v>
      </c>
      <c r="D2653" s="106">
        <f>TdC!F2655</f>
        <v>4.3154000000000005E-3</v>
      </c>
      <c r="E2653" s="106" t="str">
        <f>TdC!G2655</f>
        <v>dolartoday</v>
      </c>
    </row>
    <row r="2654" spans="1:5" x14ac:dyDescent="0.15">
      <c r="A2654" s="107">
        <f>TdC!C2656</f>
        <v>42173</v>
      </c>
      <c r="B2654" s="106">
        <f>TdC!D2656</f>
        <v>2015</v>
      </c>
      <c r="C2654" s="106">
        <f>TdC!E2656</f>
        <v>6</v>
      </c>
      <c r="D2654" s="106">
        <f>TdC!F2656</f>
        <v>4.4143000000000003E-3</v>
      </c>
      <c r="E2654" s="106" t="str">
        <f>TdC!G2656</f>
        <v>dolartoday</v>
      </c>
    </row>
    <row r="2655" spans="1:5" x14ac:dyDescent="0.15">
      <c r="A2655" s="107">
        <f>TdC!C2657</f>
        <v>42174</v>
      </c>
      <c r="B2655" s="106">
        <f>TdC!D2657</f>
        <v>2015</v>
      </c>
      <c r="C2655" s="106">
        <f>TdC!E2657</f>
        <v>6</v>
      </c>
      <c r="D2655" s="106">
        <f>TdC!F2657</f>
        <v>4.5950999999999995E-3</v>
      </c>
      <c r="E2655" s="106" t="str">
        <f>TdC!G2657</f>
        <v>dolartoday</v>
      </c>
    </row>
    <row r="2656" spans="1:5" x14ac:dyDescent="0.15">
      <c r="A2656" s="107">
        <f>TdC!C2658</f>
        <v>42175</v>
      </c>
      <c r="B2656" s="106">
        <f>TdC!D2658</f>
        <v>2015</v>
      </c>
      <c r="C2656" s="106">
        <f>TdC!E2658</f>
        <v>6</v>
      </c>
      <c r="D2656" s="106">
        <f>TdC!F2658</f>
        <v>4.5950999999999995E-3</v>
      </c>
      <c r="E2656" s="106" t="str">
        <f>TdC!G2658</f>
        <v>dolartoday</v>
      </c>
    </row>
    <row r="2657" spans="1:5" x14ac:dyDescent="0.15">
      <c r="A2657" s="107">
        <f>TdC!C2659</f>
        <v>42176</v>
      </c>
      <c r="B2657" s="106">
        <f>TdC!D2659</f>
        <v>2015</v>
      </c>
      <c r="C2657" s="106">
        <f>TdC!E2659</f>
        <v>6</v>
      </c>
      <c r="D2657" s="106">
        <f>TdC!F2659</f>
        <v>4.5950999999999995E-3</v>
      </c>
      <c r="E2657" s="106" t="str">
        <f>TdC!G2659</f>
        <v>dolartoday</v>
      </c>
    </row>
    <row r="2658" spans="1:5" x14ac:dyDescent="0.15">
      <c r="A2658" s="107">
        <f>TdC!C2660</f>
        <v>42177</v>
      </c>
      <c r="B2658" s="106">
        <f>TdC!D2660</f>
        <v>2015</v>
      </c>
      <c r="C2658" s="106">
        <f>TdC!E2660</f>
        <v>6</v>
      </c>
      <c r="D2658" s="106">
        <f>TdC!F2660</f>
        <v>4.6516999999999999E-3</v>
      </c>
      <c r="E2658" s="106" t="str">
        <f>TdC!G2660</f>
        <v>dolartoday</v>
      </c>
    </row>
    <row r="2659" spans="1:5" x14ac:dyDescent="0.15">
      <c r="A2659" s="107">
        <f>TdC!C2661</f>
        <v>42178</v>
      </c>
      <c r="B2659" s="106">
        <f>TdC!D2661</f>
        <v>2015</v>
      </c>
      <c r="C2659" s="106">
        <f>TdC!E2661</f>
        <v>6</v>
      </c>
      <c r="D2659" s="106">
        <f>TdC!F2661</f>
        <v>4.6750000000000003E-3</v>
      </c>
      <c r="E2659" s="106" t="str">
        <f>TdC!G2661</f>
        <v>dolartoday</v>
      </c>
    </row>
    <row r="2660" spans="1:5" x14ac:dyDescent="0.15">
      <c r="A2660" s="107">
        <f>TdC!C2662</f>
        <v>42179</v>
      </c>
      <c r="B2660" s="106">
        <f>TdC!D2662</f>
        <v>2015</v>
      </c>
      <c r="C2660" s="106">
        <f>TdC!E2662</f>
        <v>6</v>
      </c>
      <c r="D2660" s="106">
        <f>TdC!F2662</f>
        <v>4.705E-3</v>
      </c>
      <c r="E2660" s="106" t="str">
        <f>TdC!G2662</f>
        <v>dolartoday</v>
      </c>
    </row>
    <row r="2661" spans="1:5" x14ac:dyDescent="0.15">
      <c r="A2661" s="107">
        <f>TdC!C2663</f>
        <v>42180</v>
      </c>
      <c r="B2661" s="106">
        <f>TdC!D2663</f>
        <v>2015</v>
      </c>
      <c r="C2661" s="106">
        <f>TdC!E2663</f>
        <v>6</v>
      </c>
      <c r="D2661" s="106">
        <f>TdC!F2663</f>
        <v>4.7644000000000002E-3</v>
      </c>
      <c r="E2661" s="106" t="str">
        <f>TdC!G2663</f>
        <v>dolartoday</v>
      </c>
    </row>
    <row r="2662" spans="1:5" x14ac:dyDescent="0.15">
      <c r="A2662" s="107">
        <f>TdC!C2664</f>
        <v>42181</v>
      </c>
      <c r="B2662" s="106">
        <f>TdC!D2664</f>
        <v>2015</v>
      </c>
      <c r="C2662" s="106">
        <f>TdC!E2664</f>
        <v>6</v>
      </c>
      <c r="D2662" s="106">
        <f>TdC!F2664</f>
        <v>4.8186000000000001E-3</v>
      </c>
      <c r="E2662" s="106" t="str">
        <f>TdC!G2664</f>
        <v>dolartoday</v>
      </c>
    </row>
    <row r="2663" spans="1:5" x14ac:dyDescent="0.15">
      <c r="A2663" s="107">
        <f>TdC!C2665</f>
        <v>42182</v>
      </c>
      <c r="B2663" s="106">
        <f>TdC!D2665</f>
        <v>2015</v>
      </c>
      <c r="C2663" s="106">
        <f>TdC!E2665</f>
        <v>6</v>
      </c>
      <c r="D2663" s="106">
        <f>TdC!F2665</f>
        <v>4.8186000000000001E-3</v>
      </c>
      <c r="E2663" s="106" t="str">
        <f>TdC!G2665</f>
        <v>dolartoday</v>
      </c>
    </row>
    <row r="2664" spans="1:5" x14ac:dyDescent="0.15">
      <c r="A2664" s="107">
        <f>TdC!C2666</f>
        <v>42183</v>
      </c>
      <c r="B2664" s="106">
        <f>TdC!D2666</f>
        <v>2015</v>
      </c>
      <c r="C2664" s="106">
        <f>TdC!E2666</f>
        <v>6</v>
      </c>
      <c r="D2664" s="106">
        <f>TdC!F2666</f>
        <v>4.8186000000000001E-3</v>
      </c>
      <c r="E2664" s="106" t="str">
        <f>TdC!G2666</f>
        <v>dolartoday</v>
      </c>
    </row>
    <row r="2665" spans="1:5" x14ac:dyDescent="0.15">
      <c r="A2665" s="107">
        <f>TdC!C2667</f>
        <v>42184</v>
      </c>
      <c r="B2665" s="106">
        <f>TdC!D2667</f>
        <v>2015</v>
      </c>
      <c r="C2665" s="106">
        <f>TdC!E2667</f>
        <v>6</v>
      </c>
      <c r="D2665" s="106">
        <f>TdC!F2667</f>
        <v>4.8186000000000001E-3</v>
      </c>
      <c r="E2665" s="106" t="str">
        <f>TdC!G2667</f>
        <v>dolartoday</v>
      </c>
    </row>
    <row r="2666" spans="1:5" x14ac:dyDescent="0.15">
      <c r="A2666" s="107">
        <f>TdC!C2668</f>
        <v>42185</v>
      </c>
      <c r="B2666" s="106">
        <f>TdC!D2668</f>
        <v>2015</v>
      </c>
      <c r="C2666" s="106">
        <f>TdC!E2668</f>
        <v>6</v>
      </c>
      <c r="D2666" s="106">
        <f>TdC!F2668</f>
        <v>4.8441000000000005E-3</v>
      </c>
      <c r="E2666" s="106" t="str">
        <f>TdC!G2668</f>
        <v>dolartoday</v>
      </c>
    </row>
    <row r="2667" spans="1:5" x14ac:dyDescent="0.15">
      <c r="A2667" s="107">
        <f>TdC!C2669</f>
        <v>42186</v>
      </c>
      <c r="B2667" s="106">
        <f>TdC!D2669</f>
        <v>2015</v>
      </c>
      <c r="C2667" s="106">
        <f>TdC!E2669</f>
        <v>7</v>
      </c>
      <c r="D2667" s="106">
        <f>TdC!F2669</f>
        <v>4.8966000000000001E-3</v>
      </c>
      <c r="E2667" s="106" t="str">
        <f>TdC!G2669</f>
        <v>dolartoday</v>
      </c>
    </row>
    <row r="2668" spans="1:5" x14ac:dyDescent="0.15">
      <c r="A2668" s="107">
        <f>TdC!C2670</f>
        <v>42187</v>
      </c>
      <c r="B2668" s="106">
        <f>TdC!D2670</f>
        <v>2015</v>
      </c>
      <c r="C2668" s="106">
        <f>TdC!E2670</f>
        <v>7</v>
      </c>
      <c r="D2668" s="106">
        <f>TdC!F2670</f>
        <v>4.8915E-3</v>
      </c>
      <c r="E2668" s="106" t="str">
        <f>TdC!G2670</f>
        <v>dolartoday</v>
      </c>
    </row>
    <row r="2669" spans="1:5" x14ac:dyDescent="0.15">
      <c r="A2669" s="107">
        <f>TdC!C2671</f>
        <v>42188</v>
      </c>
      <c r="B2669" s="106">
        <f>TdC!D2671</f>
        <v>2015</v>
      </c>
      <c r="C2669" s="106">
        <f>TdC!E2671</f>
        <v>7</v>
      </c>
      <c r="D2669" s="106">
        <f>TdC!F2671</f>
        <v>5.0120999999999994E-3</v>
      </c>
      <c r="E2669" s="106" t="str">
        <f>TdC!G2671</f>
        <v>dolartoday</v>
      </c>
    </row>
    <row r="2670" spans="1:5" x14ac:dyDescent="0.15">
      <c r="A2670" s="107">
        <f>TdC!C2672</f>
        <v>42189</v>
      </c>
      <c r="B2670" s="106">
        <f>TdC!D2672</f>
        <v>2015</v>
      </c>
      <c r="C2670" s="106">
        <f>TdC!E2672</f>
        <v>7</v>
      </c>
      <c r="D2670" s="106">
        <f>TdC!F2672</f>
        <v>5.0120999999999994E-3</v>
      </c>
      <c r="E2670" s="106" t="str">
        <f>TdC!G2672</f>
        <v>dolartoday</v>
      </c>
    </row>
    <row r="2671" spans="1:5" x14ac:dyDescent="0.15">
      <c r="A2671" s="107">
        <f>TdC!C2673</f>
        <v>42190</v>
      </c>
      <c r="B2671" s="106">
        <f>TdC!D2673</f>
        <v>2015</v>
      </c>
      <c r="C2671" s="106">
        <f>TdC!E2673</f>
        <v>7</v>
      </c>
      <c r="D2671" s="106">
        <f>TdC!F2673</f>
        <v>5.0120999999999994E-3</v>
      </c>
      <c r="E2671" s="106" t="str">
        <f>TdC!G2673</f>
        <v>dolartoday</v>
      </c>
    </row>
    <row r="2672" spans="1:5" x14ac:dyDescent="0.15">
      <c r="A2672" s="107">
        <f>TdC!C2674</f>
        <v>42191</v>
      </c>
      <c r="B2672" s="106">
        <f>TdC!D2674</f>
        <v>2015</v>
      </c>
      <c r="C2672" s="106">
        <f>TdC!E2674</f>
        <v>7</v>
      </c>
      <c r="D2672" s="106">
        <f>TdC!F2674</f>
        <v>5.2338999999999997E-3</v>
      </c>
      <c r="E2672" s="106" t="str">
        <f>TdC!G2674</f>
        <v>dolartoday</v>
      </c>
    </row>
    <row r="2673" spans="1:5" x14ac:dyDescent="0.15">
      <c r="A2673" s="107">
        <f>TdC!C2675</f>
        <v>42192</v>
      </c>
      <c r="B2673" s="106">
        <f>TdC!D2675</f>
        <v>2015</v>
      </c>
      <c r="C2673" s="106">
        <f>TdC!E2675</f>
        <v>7</v>
      </c>
      <c r="D2673" s="106">
        <f>TdC!F2675</f>
        <v>5.4796000000000003E-3</v>
      </c>
      <c r="E2673" s="106" t="str">
        <f>TdC!G2675</f>
        <v>dolartoday</v>
      </c>
    </row>
    <row r="2674" spans="1:5" x14ac:dyDescent="0.15">
      <c r="A2674" s="107">
        <f>TdC!C2676</f>
        <v>42193</v>
      </c>
      <c r="B2674" s="106">
        <f>TdC!D2676</f>
        <v>2015</v>
      </c>
      <c r="C2674" s="106">
        <f>TdC!E2676</f>
        <v>7</v>
      </c>
      <c r="D2674" s="106">
        <f>TdC!F2676</f>
        <v>5.6904E-3</v>
      </c>
      <c r="E2674" s="106" t="str">
        <f>TdC!G2676</f>
        <v>dolartoday</v>
      </c>
    </row>
    <row r="2675" spans="1:5" x14ac:dyDescent="0.15">
      <c r="A2675" s="107">
        <f>TdC!C2677</f>
        <v>42194</v>
      </c>
      <c r="B2675" s="106">
        <f>TdC!D2677</f>
        <v>2015</v>
      </c>
      <c r="C2675" s="106">
        <f>TdC!E2677</f>
        <v>7</v>
      </c>
      <c r="D2675" s="106">
        <f>TdC!F2677</f>
        <v>6.1187999999999998E-3</v>
      </c>
      <c r="E2675" s="106" t="str">
        <f>TdC!G2677</f>
        <v>dolartoday</v>
      </c>
    </row>
    <row r="2676" spans="1:5" x14ac:dyDescent="0.15">
      <c r="A2676" s="107">
        <f>TdC!C2678</f>
        <v>42195</v>
      </c>
      <c r="B2676" s="106">
        <f>TdC!D2678</f>
        <v>2015</v>
      </c>
      <c r="C2676" s="106">
        <f>TdC!E2678</f>
        <v>7</v>
      </c>
      <c r="D2676" s="106">
        <f>TdC!F2678</f>
        <v>6.1124999999999999E-3</v>
      </c>
      <c r="E2676" s="106" t="str">
        <f>TdC!G2678</f>
        <v>dolartoday</v>
      </c>
    </row>
    <row r="2677" spans="1:5" x14ac:dyDescent="0.15">
      <c r="A2677" s="107">
        <f>TdC!C2679</f>
        <v>42196</v>
      </c>
      <c r="B2677" s="106">
        <f>TdC!D2679</f>
        <v>2015</v>
      </c>
      <c r="C2677" s="106">
        <f>TdC!E2679</f>
        <v>7</v>
      </c>
      <c r="D2677" s="106">
        <f>TdC!F2679</f>
        <v>6.1124999999999999E-3</v>
      </c>
      <c r="E2677" s="106" t="str">
        <f>TdC!G2679</f>
        <v>dolartoday</v>
      </c>
    </row>
    <row r="2678" spans="1:5" x14ac:dyDescent="0.15">
      <c r="A2678" s="107">
        <f>TdC!C2680</f>
        <v>42197</v>
      </c>
      <c r="B2678" s="106">
        <f>TdC!D2680</f>
        <v>2015</v>
      </c>
      <c r="C2678" s="106">
        <f>TdC!E2680</f>
        <v>7</v>
      </c>
      <c r="D2678" s="106">
        <f>TdC!F2680</f>
        <v>6.1124999999999999E-3</v>
      </c>
      <c r="E2678" s="106" t="str">
        <f>TdC!G2680</f>
        <v>dolartoday</v>
      </c>
    </row>
    <row r="2679" spans="1:5" x14ac:dyDescent="0.15">
      <c r="A2679" s="107">
        <f>TdC!C2681</f>
        <v>42198</v>
      </c>
      <c r="B2679" s="106">
        <f>TdC!D2681</f>
        <v>2015</v>
      </c>
      <c r="C2679" s="106">
        <f>TdC!E2681</f>
        <v>7</v>
      </c>
      <c r="D2679" s="106">
        <f>TdC!F2681</f>
        <v>6.3021000000000006E-3</v>
      </c>
      <c r="E2679" s="106" t="str">
        <f>TdC!G2681</f>
        <v>dolartoday</v>
      </c>
    </row>
    <row r="2680" spans="1:5" x14ac:dyDescent="0.15">
      <c r="A2680" s="107">
        <f>TdC!C2682</f>
        <v>42199</v>
      </c>
      <c r="B2680" s="106">
        <f>TdC!D2682</f>
        <v>2015</v>
      </c>
      <c r="C2680" s="106">
        <f>TdC!E2682</f>
        <v>7</v>
      </c>
      <c r="D2680" s="106">
        <f>TdC!F2682</f>
        <v>6.2914999999999993E-3</v>
      </c>
      <c r="E2680" s="106" t="str">
        <f>TdC!G2682</f>
        <v>dolartoday</v>
      </c>
    </row>
    <row r="2681" spans="1:5" x14ac:dyDescent="0.15">
      <c r="A2681" s="107">
        <f>TdC!C2683</f>
        <v>42200</v>
      </c>
      <c r="B2681" s="106">
        <f>TdC!D2683</f>
        <v>2015</v>
      </c>
      <c r="C2681" s="106">
        <f>TdC!E2683</f>
        <v>7</v>
      </c>
      <c r="D2681" s="106">
        <f>TdC!F2683</f>
        <v>6.2166999999999995E-3</v>
      </c>
      <c r="E2681" s="106" t="str">
        <f>TdC!G2683</f>
        <v>dolartoday</v>
      </c>
    </row>
    <row r="2682" spans="1:5" x14ac:dyDescent="0.15">
      <c r="A2682" s="107">
        <f>TdC!C2684</f>
        <v>42201</v>
      </c>
      <c r="B2682" s="106">
        <f>TdC!D2684</f>
        <v>2015</v>
      </c>
      <c r="C2682" s="106">
        <f>TdC!E2684</f>
        <v>7</v>
      </c>
      <c r="D2682" s="106">
        <f>TdC!F2684</f>
        <v>6.2478999999999998E-3</v>
      </c>
      <c r="E2682" s="106" t="str">
        <f>TdC!G2684</f>
        <v>dolartoday</v>
      </c>
    </row>
    <row r="2683" spans="1:5" x14ac:dyDescent="0.15">
      <c r="A2683" s="107">
        <f>TdC!C2685</f>
        <v>42202</v>
      </c>
      <c r="B2683" s="106">
        <f>TdC!D2685</f>
        <v>2015</v>
      </c>
      <c r="C2683" s="106">
        <f>TdC!E2685</f>
        <v>7</v>
      </c>
      <c r="D2683" s="106">
        <f>TdC!F2685</f>
        <v>6.3061999999999997E-3</v>
      </c>
      <c r="E2683" s="106" t="str">
        <f>TdC!G2685</f>
        <v>dolartoday</v>
      </c>
    </row>
    <row r="2684" spans="1:5" x14ac:dyDescent="0.15">
      <c r="A2684" s="107">
        <f>TdC!C2686</f>
        <v>42203</v>
      </c>
      <c r="B2684" s="106">
        <f>TdC!D2686</f>
        <v>2015</v>
      </c>
      <c r="C2684" s="106">
        <f>TdC!E2686</f>
        <v>7</v>
      </c>
      <c r="D2684" s="106">
        <f>TdC!F2686</f>
        <v>6.3061999999999997E-3</v>
      </c>
      <c r="E2684" s="106" t="str">
        <f>TdC!G2686</f>
        <v>dolartoday</v>
      </c>
    </row>
    <row r="2685" spans="1:5" x14ac:dyDescent="0.15">
      <c r="A2685" s="107">
        <f>TdC!C2687</f>
        <v>42204</v>
      </c>
      <c r="B2685" s="106">
        <f>TdC!D2687</f>
        <v>2015</v>
      </c>
      <c r="C2685" s="106">
        <f>TdC!E2687</f>
        <v>7</v>
      </c>
      <c r="D2685" s="106">
        <f>TdC!F2687</f>
        <v>6.3061999999999997E-3</v>
      </c>
      <c r="E2685" s="106" t="str">
        <f>TdC!G2687</f>
        <v>dolartoday</v>
      </c>
    </row>
    <row r="2686" spans="1:5" x14ac:dyDescent="0.15">
      <c r="A2686" s="107">
        <f>TdC!C2688</f>
        <v>42205</v>
      </c>
      <c r="B2686" s="106">
        <f>TdC!D2688</f>
        <v>2015</v>
      </c>
      <c r="C2686" s="106">
        <f>TdC!E2688</f>
        <v>7</v>
      </c>
      <c r="D2686" s="106">
        <f>TdC!F2688</f>
        <v>6.3061999999999997E-3</v>
      </c>
      <c r="E2686" s="106" t="str">
        <f>TdC!G2688</f>
        <v>dolartoday</v>
      </c>
    </row>
    <row r="2687" spans="1:5" x14ac:dyDescent="0.15">
      <c r="A2687" s="107">
        <f>TdC!C2689</f>
        <v>42206</v>
      </c>
      <c r="B2687" s="106">
        <f>TdC!D2689</f>
        <v>2015</v>
      </c>
      <c r="C2687" s="106">
        <f>TdC!E2689</f>
        <v>7</v>
      </c>
      <c r="D2687" s="106">
        <f>TdC!F2689</f>
        <v>6.3353999999999997E-3</v>
      </c>
      <c r="E2687" s="106" t="str">
        <f>TdC!G2689</f>
        <v>dolartoday</v>
      </c>
    </row>
    <row r="2688" spans="1:5" x14ac:dyDescent="0.15">
      <c r="A2688" s="107">
        <f>TdC!C2690</f>
        <v>42207</v>
      </c>
      <c r="B2688" s="106">
        <f>TdC!D2690</f>
        <v>2015</v>
      </c>
      <c r="C2688" s="106">
        <f>TdC!E2690</f>
        <v>7</v>
      </c>
      <c r="D2688" s="106">
        <f>TdC!F2690</f>
        <v>6.4611E-3</v>
      </c>
      <c r="E2688" s="106" t="str">
        <f>TdC!G2690</f>
        <v>dolartoday</v>
      </c>
    </row>
    <row r="2689" spans="1:5" x14ac:dyDescent="0.15">
      <c r="A2689" s="107">
        <f>TdC!C2691</f>
        <v>42208</v>
      </c>
      <c r="B2689" s="106">
        <f>TdC!D2691</f>
        <v>2015</v>
      </c>
      <c r="C2689" s="106">
        <f>TdC!E2691</f>
        <v>7</v>
      </c>
      <c r="D2689" s="106">
        <f>TdC!F2691</f>
        <v>6.5011000000000001E-3</v>
      </c>
      <c r="E2689" s="106" t="str">
        <f>TdC!G2691</f>
        <v>dolartoday</v>
      </c>
    </row>
    <row r="2690" spans="1:5" x14ac:dyDescent="0.15">
      <c r="A2690" s="107">
        <f>TdC!C2692</f>
        <v>42209</v>
      </c>
      <c r="B2690" s="106">
        <f>TdC!D2692</f>
        <v>2015</v>
      </c>
      <c r="C2690" s="106">
        <f>TdC!E2692</f>
        <v>7</v>
      </c>
      <c r="D2690" s="106">
        <f>TdC!F2692</f>
        <v>6.8326000000000003E-3</v>
      </c>
      <c r="E2690" s="106" t="str">
        <f>TdC!G2692</f>
        <v>dolartoday</v>
      </c>
    </row>
    <row r="2691" spans="1:5" x14ac:dyDescent="0.15">
      <c r="A2691" s="107">
        <f>TdC!C2693</f>
        <v>42210</v>
      </c>
      <c r="B2691" s="106">
        <f>TdC!D2693</f>
        <v>2015</v>
      </c>
      <c r="C2691" s="106">
        <f>TdC!E2693</f>
        <v>7</v>
      </c>
      <c r="D2691" s="106">
        <f>TdC!F2693</f>
        <v>6.8326000000000003E-3</v>
      </c>
      <c r="E2691" s="106" t="str">
        <f>TdC!G2693</f>
        <v>dolartoday</v>
      </c>
    </row>
    <row r="2692" spans="1:5" x14ac:dyDescent="0.15">
      <c r="A2692" s="107">
        <f>TdC!C2694</f>
        <v>42211</v>
      </c>
      <c r="B2692" s="106">
        <f>TdC!D2694</f>
        <v>2015</v>
      </c>
      <c r="C2692" s="106">
        <f>TdC!E2694</f>
        <v>7</v>
      </c>
      <c r="D2692" s="106">
        <f>TdC!F2694</f>
        <v>6.8326000000000003E-3</v>
      </c>
      <c r="E2692" s="106" t="str">
        <f>TdC!G2694</f>
        <v>dolartoday</v>
      </c>
    </row>
    <row r="2693" spans="1:5" x14ac:dyDescent="0.15">
      <c r="A2693" s="107">
        <f>TdC!C2695</f>
        <v>42212</v>
      </c>
      <c r="B2693" s="106">
        <f>TdC!D2695</f>
        <v>2015</v>
      </c>
      <c r="C2693" s="106">
        <f>TdC!E2695</f>
        <v>7</v>
      </c>
      <c r="D2693" s="106">
        <f>TdC!F2695</f>
        <v>6.8238999999999999E-3</v>
      </c>
      <c r="E2693" s="106" t="str">
        <f>TdC!G2695</f>
        <v>dolartoday</v>
      </c>
    </row>
    <row r="2694" spans="1:5" x14ac:dyDescent="0.15">
      <c r="A2694" s="107">
        <f>TdC!C2696</f>
        <v>42213</v>
      </c>
      <c r="B2694" s="106">
        <f>TdC!D2696</f>
        <v>2015</v>
      </c>
      <c r="C2694" s="106">
        <f>TdC!E2696</f>
        <v>7</v>
      </c>
      <c r="D2694" s="106">
        <f>TdC!F2696</f>
        <v>6.8260999999999999E-3</v>
      </c>
      <c r="E2694" s="106" t="str">
        <f>TdC!G2696</f>
        <v>dolartoday</v>
      </c>
    </row>
    <row r="2695" spans="1:5" x14ac:dyDescent="0.15">
      <c r="A2695" s="107">
        <f>TdC!C2697</f>
        <v>42214</v>
      </c>
      <c r="B2695" s="106">
        <f>TdC!D2697</f>
        <v>2015</v>
      </c>
      <c r="C2695" s="106">
        <f>TdC!E2697</f>
        <v>7</v>
      </c>
      <c r="D2695" s="106">
        <f>TdC!F2697</f>
        <v>6.8260999999999999E-3</v>
      </c>
      <c r="E2695" s="106" t="str">
        <f>TdC!G2697</f>
        <v>dolartoday</v>
      </c>
    </row>
    <row r="2696" spans="1:5" x14ac:dyDescent="0.15">
      <c r="A2696" s="107">
        <f>TdC!C2698</f>
        <v>42215</v>
      </c>
      <c r="B2696" s="106">
        <f>TdC!D2698</f>
        <v>2015</v>
      </c>
      <c r="C2696" s="106">
        <f>TdC!E2698</f>
        <v>7</v>
      </c>
      <c r="D2696" s="106">
        <f>TdC!F2698</f>
        <v>6.7784999999999998E-3</v>
      </c>
      <c r="E2696" s="106" t="str">
        <f>TdC!G2698</f>
        <v>dolartoday</v>
      </c>
    </row>
    <row r="2697" spans="1:5" x14ac:dyDescent="0.15">
      <c r="A2697" s="107">
        <f>TdC!C2699</f>
        <v>42217</v>
      </c>
      <c r="B2697" s="106">
        <f>TdC!D2699</f>
        <v>2015</v>
      </c>
      <c r="C2697" s="106">
        <f>TdC!E2699</f>
        <v>8</v>
      </c>
      <c r="D2697" s="106">
        <f>TdC!F2699</f>
        <v>6.7698999999999997E-3</v>
      </c>
      <c r="E2697" s="106" t="str">
        <f>TdC!G2699</f>
        <v>dolartoday</v>
      </c>
    </row>
    <row r="2698" spans="1:5" x14ac:dyDescent="0.15">
      <c r="A2698" s="107">
        <f>TdC!C2700</f>
        <v>42218</v>
      </c>
      <c r="B2698" s="106">
        <f>TdC!D2700</f>
        <v>2015</v>
      </c>
      <c r="C2698" s="106">
        <f>TdC!E2700</f>
        <v>8</v>
      </c>
      <c r="D2698" s="106">
        <f>TdC!F2700</f>
        <v>6.7698999999999997E-3</v>
      </c>
      <c r="E2698" s="106" t="str">
        <f>TdC!G2700</f>
        <v>dolartoday</v>
      </c>
    </row>
    <row r="2699" spans="1:5" x14ac:dyDescent="0.15">
      <c r="A2699" s="107">
        <f>TdC!C2701</f>
        <v>42219</v>
      </c>
      <c r="B2699" s="106">
        <f>TdC!D2701</f>
        <v>2015</v>
      </c>
      <c r="C2699" s="106">
        <f>TdC!E2701</f>
        <v>8</v>
      </c>
      <c r="D2699" s="106">
        <f>TdC!F2701</f>
        <v>6.8666999999999999E-3</v>
      </c>
      <c r="E2699" s="106" t="str">
        <f>TdC!G2701</f>
        <v>dolartoday</v>
      </c>
    </row>
    <row r="2700" spans="1:5" x14ac:dyDescent="0.15">
      <c r="A2700" s="107">
        <f>TdC!C2702</f>
        <v>42220</v>
      </c>
      <c r="B2700" s="106">
        <f>TdC!D2702</f>
        <v>2015</v>
      </c>
      <c r="C2700" s="106">
        <f>TdC!E2702</f>
        <v>8</v>
      </c>
      <c r="D2700" s="106">
        <f>TdC!F2702</f>
        <v>6.8753E-3</v>
      </c>
      <c r="E2700" s="106" t="str">
        <f>TdC!G2702</f>
        <v>dolartoday</v>
      </c>
    </row>
    <row r="2701" spans="1:5" x14ac:dyDescent="0.15">
      <c r="A2701" s="107">
        <f>TdC!C2703</f>
        <v>42221</v>
      </c>
      <c r="B2701" s="106">
        <f>TdC!D2703</f>
        <v>2015</v>
      </c>
      <c r="C2701" s="106">
        <f>TdC!E2703</f>
        <v>8</v>
      </c>
      <c r="D2701" s="106">
        <f>TdC!F2703</f>
        <v>6.9676999999999994E-3</v>
      </c>
      <c r="E2701" s="106" t="str">
        <f>TdC!G2703</f>
        <v>dolartoday</v>
      </c>
    </row>
    <row r="2702" spans="1:5" x14ac:dyDescent="0.15">
      <c r="A2702" s="107">
        <f>TdC!C2704</f>
        <v>42222</v>
      </c>
      <c r="B2702" s="106">
        <f>TdC!D2704</f>
        <v>2015</v>
      </c>
      <c r="C2702" s="106">
        <f>TdC!E2704</f>
        <v>8</v>
      </c>
      <c r="D2702" s="106">
        <f>TdC!F2704</f>
        <v>6.9148999999999999E-3</v>
      </c>
      <c r="E2702" s="106" t="str">
        <f>TdC!G2704</f>
        <v>dolartoday</v>
      </c>
    </row>
    <row r="2703" spans="1:5" x14ac:dyDescent="0.15">
      <c r="A2703" s="107">
        <f>TdC!C2705</f>
        <v>42223</v>
      </c>
      <c r="B2703" s="106">
        <f>TdC!D2705</f>
        <v>2015</v>
      </c>
      <c r="C2703" s="106">
        <f>TdC!E2705</f>
        <v>8</v>
      </c>
      <c r="D2703" s="106">
        <f>TdC!F2705</f>
        <v>6.9148999999999999E-3</v>
      </c>
      <c r="E2703" s="106" t="str">
        <f>TdC!G2705</f>
        <v>dolartoday</v>
      </c>
    </row>
    <row r="2704" spans="1:5" x14ac:dyDescent="0.15">
      <c r="A2704" s="107">
        <f>TdC!C2706</f>
        <v>42224</v>
      </c>
      <c r="B2704" s="106">
        <f>TdC!D2706</f>
        <v>2015</v>
      </c>
      <c r="C2704" s="106">
        <f>TdC!E2706</f>
        <v>8</v>
      </c>
      <c r="D2704" s="106">
        <f>TdC!F2706</f>
        <v>6.9148999999999999E-3</v>
      </c>
      <c r="E2704" s="106" t="str">
        <f>TdC!G2706</f>
        <v>dolartoday</v>
      </c>
    </row>
    <row r="2705" spans="1:5" x14ac:dyDescent="0.15">
      <c r="A2705" s="107">
        <f>TdC!C2707</f>
        <v>42225</v>
      </c>
      <c r="B2705" s="106">
        <f>TdC!D2707</f>
        <v>2015</v>
      </c>
      <c r="C2705" s="106">
        <f>TdC!E2707</f>
        <v>8</v>
      </c>
      <c r="D2705" s="106">
        <f>TdC!F2707</f>
        <v>6.9148999999999999E-3</v>
      </c>
      <c r="E2705" s="106" t="str">
        <f>TdC!G2707</f>
        <v>dolartoday</v>
      </c>
    </row>
    <row r="2706" spans="1:5" x14ac:dyDescent="0.15">
      <c r="A2706" s="107">
        <f>TdC!C2708</f>
        <v>42226</v>
      </c>
      <c r="B2706" s="106">
        <f>TdC!D2708</f>
        <v>2015</v>
      </c>
      <c r="C2706" s="106">
        <f>TdC!E2708</f>
        <v>8</v>
      </c>
      <c r="D2706" s="106">
        <f>TdC!F2708</f>
        <v>6.8170000000000001E-3</v>
      </c>
      <c r="E2706" s="106" t="str">
        <f>TdC!G2708</f>
        <v>dolartoday</v>
      </c>
    </row>
    <row r="2707" spans="1:5" x14ac:dyDescent="0.15">
      <c r="A2707" s="107">
        <f>TdC!C2709</f>
        <v>42227</v>
      </c>
      <c r="B2707" s="106">
        <f>TdC!D2709</f>
        <v>2015</v>
      </c>
      <c r="C2707" s="106">
        <f>TdC!E2709</f>
        <v>8</v>
      </c>
      <c r="D2707" s="106">
        <f>TdC!F2709</f>
        <v>6.8894000000000004E-3</v>
      </c>
      <c r="E2707" s="106" t="str">
        <f>TdC!G2709</f>
        <v>dolartoday</v>
      </c>
    </row>
    <row r="2708" spans="1:5" x14ac:dyDescent="0.15">
      <c r="A2708" s="107">
        <f>TdC!C2710</f>
        <v>42228</v>
      </c>
      <c r="B2708" s="106">
        <f>TdC!D2710</f>
        <v>2015</v>
      </c>
      <c r="C2708" s="106">
        <f>TdC!E2710</f>
        <v>8</v>
      </c>
      <c r="D2708" s="106">
        <f>TdC!F2710</f>
        <v>6.8745000000000004E-3</v>
      </c>
      <c r="E2708" s="106" t="str">
        <f>TdC!G2710</f>
        <v>dolartoday</v>
      </c>
    </row>
    <row r="2709" spans="1:5" x14ac:dyDescent="0.15">
      <c r="A2709" s="107">
        <f>TdC!C2711</f>
        <v>42229</v>
      </c>
      <c r="B2709" s="106">
        <f>TdC!D2711</f>
        <v>2015</v>
      </c>
      <c r="C2709" s="106">
        <f>TdC!E2711</f>
        <v>8</v>
      </c>
      <c r="D2709" s="106">
        <f>TdC!F2711</f>
        <v>6.8674000000000001E-3</v>
      </c>
      <c r="E2709" s="106" t="str">
        <f>TdC!G2711</f>
        <v>dolartoday</v>
      </c>
    </row>
    <row r="2710" spans="1:5" x14ac:dyDescent="0.15">
      <c r="A2710" s="107">
        <f>TdC!C2712</f>
        <v>42230</v>
      </c>
      <c r="B2710" s="106">
        <f>TdC!D2712</f>
        <v>2015</v>
      </c>
      <c r="C2710" s="106">
        <f>TdC!E2712</f>
        <v>8</v>
      </c>
      <c r="D2710" s="106">
        <f>TdC!F2712</f>
        <v>6.8674000000000001E-3</v>
      </c>
      <c r="E2710" s="106" t="str">
        <f>TdC!G2712</f>
        <v>dolartoday</v>
      </c>
    </row>
    <row r="2711" spans="1:5" x14ac:dyDescent="0.15">
      <c r="A2711" s="107">
        <f>TdC!C2713</f>
        <v>42231</v>
      </c>
      <c r="B2711" s="106">
        <f>TdC!D2713</f>
        <v>2015</v>
      </c>
      <c r="C2711" s="106">
        <f>TdC!E2713</f>
        <v>8</v>
      </c>
      <c r="D2711" s="106">
        <f>TdC!F2713</f>
        <v>6.8674000000000001E-3</v>
      </c>
      <c r="E2711" s="106" t="str">
        <f>TdC!G2713</f>
        <v>dolartoday</v>
      </c>
    </row>
    <row r="2712" spans="1:5" x14ac:dyDescent="0.15">
      <c r="A2712" s="107">
        <f>TdC!C2714</f>
        <v>42233</v>
      </c>
      <c r="B2712" s="106">
        <f>TdC!D2714</f>
        <v>2015</v>
      </c>
      <c r="C2712" s="106">
        <f>TdC!E2714</f>
        <v>8</v>
      </c>
      <c r="D2712" s="106">
        <f>TdC!F2714</f>
        <v>6.7648999999999999E-3</v>
      </c>
      <c r="E2712" s="106" t="str">
        <f>TdC!G2714</f>
        <v>dolartoday</v>
      </c>
    </row>
    <row r="2713" spans="1:5" x14ac:dyDescent="0.15">
      <c r="A2713" s="107">
        <f>TdC!C2715</f>
        <v>42234</v>
      </c>
      <c r="B2713" s="106">
        <f>TdC!D2715</f>
        <v>2015</v>
      </c>
      <c r="C2713" s="106">
        <f>TdC!E2715</f>
        <v>8</v>
      </c>
      <c r="D2713" s="106">
        <f>TdC!F2715</f>
        <v>6.8103E-3</v>
      </c>
      <c r="E2713" s="106" t="str">
        <f>TdC!G2715</f>
        <v>dolartoday</v>
      </c>
    </row>
    <row r="2714" spans="1:5" x14ac:dyDescent="0.15">
      <c r="A2714" s="107">
        <f>TdC!C2716</f>
        <v>42235</v>
      </c>
      <c r="B2714" s="106">
        <f>TdC!D2716</f>
        <v>2015</v>
      </c>
      <c r="C2714" s="106">
        <f>TdC!E2716</f>
        <v>8</v>
      </c>
      <c r="D2714" s="106">
        <f>TdC!F2716</f>
        <v>6.8639E-3</v>
      </c>
      <c r="E2714" s="106" t="str">
        <f>TdC!G2716</f>
        <v>dolartoday</v>
      </c>
    </row>
    <row r="2715" spans="1:5" x14ac:dyDescent="0.15">
      <c r="A2715" s="107">
        <f>TdC!C2717</f>
        <v>42236</v>
      </c>
      <c r="B2715" s="106">
        <f>TdC!D2717</f>
        <v>2015</v>
      </c>
      <c r="C2715" s="106">
        <f>TdC!E2717</f>
        <v>8</v>
      </c>
      <c r="D2715" s="106">
        <f>TdC!F2717</f>
        <v>6.7688000000000002E-3</v>
      </c>
      <c r="E2715" s="106" t="str">
        <f>TdC!G2717</f>
        <v>dolartoday</v>
      </c>
    </row>
    <row r="2716" spans="1:5" x14ac:dyDescent="0.15">
      <c r="A2716" s="107">
        <f>TdC!C2718</f>
        <v>42237</v>
      </c>
      <c r="B2716" s="106">
        <f>TdC!D2718</f>
        <v>2015</v>
      </c>
      <c r="C2716" s="106">
        <f>TdC!E2718</f>
        <v>8</v>
      </c>
      <c r="D2716" s="106">
        <f>TdC!F2718</f>
        <v>7.0099000000000003E-3</v>
      </c>
      <c r="E2716" s="106" t="str">
        <f>TdC!G2718</f>
        <v>dolartoday</v>
      </c>
    </row>
    <row r="2717" spans="1:5" x14ac:dyDescent="0.15">
      <c r="A2717" s="107">
        <f>TdC!C2719</f>
        <v>42238</v>
      </c>
      <c r="B2717" s="106">
        <f>TdC!D2719</f>
        <v>2015</v>
      </c>
      <c r="C2717" s="106">
        <f>TdC!E2719</f>
        <v>8</v>
      </c>
      <c r="D2717" s="106">
        <f>TdC!F2719</f>
        <v>7.0350999999999999E-3</v>
      </c>
      <c r="E2717" s="106" t="str">
        <f>TdC!G2719</f>
        <v>dolartoday</v>
      </c>
    </row>
    <row r="2718" spans="1:5" x14ac:dyDescent="0.15">
      <c r="A2718" s="107">
        <f>TdC!C2720</f>
        <v>42239</v>
      </c>
      <c r="B2718" s="106">
        <f>TdC!D2720</f>
        <v>2015</v>
      </c>
      <c r="C2718" s="106">
        <f>TdC!E2720</f>
        <v>8</v>
      </c>
      <c r="D2718" s="106">
        <f>TdC!F2720</f>
        <v>7.0350999999999999E-3</v>
      </c>
      <c r="E2718" s="106" t="str">
        <f>TdC!G2720</f>
        <v>dolartoday</v>
      </c>
    </row>
    <row r="2719" spans="1:5" x14ac:dyDescent="0.15">
      <c r="A2719" s="107">
        <f>TdC!C2721</f>
        <v>42240</v>
      </c>
      <c r="B2719" s="106">
        <f>TdC!D2721</f>
        <v>2015</v>
      </c>
      <c r="C2719" s="106">
        <f>TdC!E2721</f>
        <v>8</v>
      </c>
      <c r="D2719" s="106">
        <f>TdC!F2721</f>
        <v>7.2763000000000003E-3</v>
      </c>
      <c r="E2719" s="106" t="str">
        <f>TdC!G2721</f>
        <v>dolartoday</v>
      </c>
    </row>
    <row r="2720" spans="1:5" x14ac:dyDescent="0.15">
      <c r="A2720" s="107">
        <f>TdC!C2722</f>
        <v>42241</v>
      </c>
      <c r="B2720" s="106">
        <f>TdC!D2722</f>
        <v>2015</v>
      </c>
      <c r="C2720" s="106">
        <f>TdC!E2722</f>
        <v>8</v>
      </c>
      <c r="D2720" s="106">
        <f>TdC!F2722</f>
        <v>7.2433000000000003E-3</v>
      </c>
      <c r="E2720" s="106" t="str">
        <f>TdC!G2722</f>
        <v>dolartoday</v>
      </c>
    </row>
    <row r="2721" spans="1:5" x14ac:dyDescent="0.15">
      <c r="A2721" s="107">
        <f>TdC!C2723</f>
        <v>42242</v>
      </c>
      <c r="B2721" s="106">
        <f>TdC!D2723</f>
        <v>2015</v>
      </c>
      <c r="C2721" s="106">
        <f>TdC!E2723</f>
        <v>8</v>
      </c>
      <c r="D2721" s="106">
        <f>TdC!F2723</f>
        <v>7.2694000000000005E-3</v>
      </c>
      <c r="E2721" s="106" t="str">
        <f>TdC!G2723</f>
        <v>dolartoday</v>
      </c>
    </row>
    <row r="2722" spans="1:5" x14ac:dyDescent="0.15">
      <c r="A2722" s="107">
        <f>TdC!C2724</f>
        <v>42243</v>
      </c>
      <c r="B2722" s="106">
        <f>TdC!D2724</f>
        <v>2015</v>
      </c>
      <c r="C2722" s="106">
        <f>TdC!E2724</f>
        <v>8</v>
      </c>
      <c r="D2722" s="106">
        <f>TdC!F2724</f>
        <v>7.1735000000000002E-3</v>
      </c>
      <c r="E2722" s="106" t="str">
        <f>TdC!G2724</f>
        <v>dolartoday</v>
      </c>
    </row>
    <row r="2723" spans="1:5" x14ac:dyDescent="0.15">
      <c r="A2723" s="107">
        <f>TdC!C2725</f>
        <v>42244</v>
      </c>
      <c r="B2723" s="106">
        <f>TdC!D2725</f>
        <v>2015</v>
      </c>
      <c r="C2723" s="106">
        <f>TdC!E2725</f>
        <v>8</v>
      </c>
      <c r="D2723" s="106">
        <f>TdC!F2725</f>
        <v>6.9611999999999999E-3</v>
      </c>
      <c r="E2723" s="106" t="str">
        <f>TdC!G2725</f>
        <v>dolartoday</v>
      </c>
    </row>
    <row r="2724" spans="1:5" x14ac:dyDescent="0.15">
      <c r="A2724" s="107">
        <f>TdC!C2726</f>
        <v>42245</v>
      </c>
      <c r="B2724" s="106">
        <f>TdC!D2726</f>
        <v>2015</v>
      </c>
      <c r="C2724" s="106">
        <f>TdC!E2726</f>
        <v>8</v>
      </c>
      <c r="D2724" s="106">
        <f>TdC!F2726</f>
        <v>6.9611999999999999E-3</v>
      </c>
      <c r="E2724" s="106" t="str">
        <f>TdC!G2726</f>
        <v>dolartoday</v>
      </c>
    </row>
    <row r="2725" spans="1:5" x14ac:dyDescent="0.15">
      <c r="A2725" s="107">
        <f>TdC!C2727</f>
        <v>42246</v>
      </c>
      <c r="B2725" s="106">
        <f>TdC!D2727</f>
        <v>2015</v>
      </c>
      <c r="C2725" s="106">
        <f>TdC!E2727</f>
        <v>8</v>
      </c>
      <c r="D2725" s="106">
        <f>TdC!F2727</f>
        <v>6.9611999999999999E-3</v>
      </c>
      <c r="E2725" s="106" t="str">
        <f>TdC!G2727</f>
        <v>dolartoday</v>
      </c>
    </row>
    <row r="2726" spans="1:5" x14ac:dyDescent="0.15">
      <c r="A2726" s="107">
        <f>TdC!C2728</f>
        <v>42247</v>
      </c>
      <c r="B2726" s="106">
        <f>TdC!D2728</f>
        <v>2015</v>
      </c>
      <c r="C2726" s="106">
        <f>TdC!E2728</f>
        <v>8</v>
      </c>
      <c r="D2726" s="106">
        <f>TdC!F2728</f>
        <v>6.9835000000000001E-3</v>
      </c>
      <c r="E2726" s="106" t="str">
        <f>TdC!G2728</f>
        <v>dolartoday</v>
      </c>
    </row>
    <row r="2727" spans="1:5" x14ac:dyDescent="0.15">
      <c r="A2727" s="107">
        <f>TdC!C2729</f>
        <v>42248</v>
      </c>
      <c r="B2727" s="106">
        <f>TdC!D2729</f>
        <v>2015</v>
      </c>
      <c r="C2727" s="106">
        <f>TdC!E2729</f>
        <v>9</v>
      </c>
      <c r="D2727" s="106">
        <f>TdC!F2729</f>
        <v>6.9853999999999992E-3</v>
      </c>
      <c r="E2727" s="106" t="str">
        <f>TdC!G2729</f>
        <v>dolartoday</v>
      </c>
    </row>
    <row r="2728" spans="1:5" x14ac:dyDescent="0.15">
      <c r="A2728" s="107">
        <f>TdC!C2730</f>
        <v>42249</v>
      </c>
      <c r="B2728" s="106">
        <f>TdC!D2730</f>
        <v>2015</v>
      </c>
      <c r="C2728" s="106">
        <f>TdC!E2730</f>
        <v>9</v>
      </c>
      <c r="D2728" s="106">
        <f>TdC!F2730</f>
        <v>7.1162999999999999E-3</v>
      </c>
      <c r="E2728" s="106" t="str">
        <f>TdC!G2730</f>
        <v>dolartoday</v>
      </c>
    </row>
    <row r="2729" spans="1:5" x14ac:dyDescent="0.15">
      <c r="A2729" s="107">
        <f>TdC!C2731</f>
        <v>42250</v>
      </c>
      <c r="B2729" s="106">
        <f>TdC!D2731</f>
        <v>2015</v>
      </c>
      <c r="C2729" s="106">
        <f>TdC!E2731</f>
        <v>9</v>
      </c>
      <c r="D2729" s="106">
        <f>TdC!F2731</f>
        <v>7.0673000000000003E-3</v>
      </c>
      <c r="E2729" s="106" t="str">
        <f>TdC!G2731</f>
        <v>dolartoday</v>
      </c>
    </row>
    <row r="2730" spans="1:5" x14ac:dyDescent="0.15">
      <c r="A2730" s="107">
        <f>TdC!C2732</f>
        <v>42251</v>
      </c>
      <c r="B2730" s="106">
        <f>TdC!D2732</f>
        <v>2015</v>
      </c>
      <c r="C2730" s="106">
        <f>TdC!E2732</f>
        <v>9</v>
      </c>
      <c r="D2730" s="106">
        <f>TdC!F2732</f>
        <v>7.0530999999999996E-3</v>
      </c>
      <c r="E2730" s="106" t="str">
        <f>TdC!G2732</f>
        <v>dolartoday</v>
      </c>
    </row>
    <row r="2731" spans="1:5" x14ac:dyDescent="0.15">
      <c r="A2731" s="107">
        <f>TdC!C2733</f>
        <v>42252</v>
      </c>
      <c r="B2731" s="106">
        <f>TdC!D2733</f>
        <v>2015</v>
      </c>
      <c r="C2731" s="106">
        <f>TdC!E2733</f>
        <v>9</v>
      </c>
      <c r="D2731" s="106">
        <f>TdC!F2733</f>
        <v>7.0530999999999996E-3</v>
      </c>
      <c r="E2731" s="106" t="str">
        <f>TdC!G2733</f>
        <v>dolartoday</v>
      </c>
    </row>
    <row r="2732" spans="1:5" x14ac:dyDescent="0.15">
      <c r="A2732" s="107">
        <f>TdC!C2734</f>
        <v>42253</v>
      </c>
      <c r="B2732" s="106">
        <f>TdC!D2734</f>
        <v>2015</v>
      </c>
      <c r="C2732" s="106">
        <f>TdC!E2734</f>
        <v>9</v>
      </c>
      <c r="D2732" s="106">
        <f>TdC!F2734</f>
        <v>7.0530999999999996E-3</v>
      </c>
      <c r="E2732" s="106" t="str">
        <f>TdC!G2734</f>
        <v>dolartoday</v>
      </c>
    </row>
    <row r="2733" spans="1:5" x14ac:dyDescent="0.15">
      <c r="A2733" s="107">
        <f>TdC!C2735</f>
        <v>42254</v>
      </c>
      <c r="B2733" s="106">
        <f>TdC!D2735</f>
        <v>2015</v>
      </c>
      <c r="C2733" s="106">
        <f>TdC!E2735</f>
        <v>9</v>
      </c>
      <c r="D2733" s="106">
        <f>TdC!F2735</f>
        <v>7.0530999999999996E-3</v>
      </c>
      <c r="E2733" s="106" t="str">
        <f>TdC!G2735</f>
        <v>dolartoday</v>
      </c>
    </row>
    <row r="2734" spans="1:5" x14ac:dyDescent="0.15">
      <c r="A2734" s="107">
        <f>TdC!C2736</f>
        <v>42255</v>
      </c>
      <c r="B2734" s="106">
        <f>TdC!D2736</f>
        <v>2015</v>
      </c>
      <c r="C2734" s="106">
        <f>TdC!E2736</f>
        <v>9</v>
      </c>
      <c r="D2734" s="106">
        <f>TdC!F2736</f>
        <v>7.1082000000000003E-3</v>
      </c>
      <c r="E2734" s="106" t="str">
        <f>TdC!G2736</f>
        <v>dolartoday</v>
      </c>
    </row>
    <row r="2735" spans="1:5" x14ac:dyDescent="0.15">
      <c r="A2735" s="107">
        <f>TdC!C2737</f>
        <v>42256</v>
      </c>
      <c r="B2735" s="106">
        <f>TdC!D2737</f>
        <v>2015</v>
      </c>
      <c r="C2735" s="106">
        <f>TdC!E2737</f>
        <v>9</v>
      </c>
      <c r="D2735" s="106">
        <f>TdC!F2737</f>
        <v>7.0328999999999999E-3</v>
      </c>
      <c r="E2735" s="106" t="str">
        <f>TdC!G2737</f>
        <v>dolartoday</v>
      </c>
    </row>
    <row r="2736" spans="1:5" x14ac:dyDescent="0.15">
      <c r="A2736" s="107">
        <f>TdC!C2738</f>
        <v>42257</v>
      </c>
      <c r="B2736" s="106">
        <f>TdC!D2738</f>
        <v>2015</v>
      </c>
      <c r="C2736" s="106">
        <f>TdC!E2738</f>
        <v>9</v>
      </c>
      <c r="D2736" s="106">
        <f>TdC!F2738</f>
        <v>7.0495000000000002E-3</v>
      </c>
      <c r="E2736" s="106" t="str">
        <f>TdC!G2738</f>
        <v>dolartoday</v>
      </c>
    </row>
    <row r="2737" spans="1:5" x14ac:dyDescent="0.15">
      <c r="A2737" s="107">
        <f>TdC!C2739</f>
        <v>42258</v>
      </c>
      <c r="B2737" s="106">
        <f>TdC!D2739</f>
        <v>2015</v>
      </c>
      <c r="C2737" s="106">
        <f>TdC!E2739</f>
        <v>9</v>
      </c>
      <c r="D2737" s="106">
        <f>TdC!F2739</f>
        <v>7.0650000000000001E-3</v>
      </c>
      <c r="E2737" s="106" t="str">
        <f>TdC!G2739</f>
        <v>dolartoday</v>
      </c>
    </row>
    <row r="2738" spans="1:5" x14ac:dyDescent="0.15">
      <c r="A2738" s="107">
        <f>TdC!C2740</f>
        <v>42259</v>
      </c>
      <c r="B2738" s="106">
        <f>TdC!D2740</f>
        <v>2015</v>
      </c>
      <c r="C2738" s="106">
        <f>TdC!E2740</f>
        <v>9</v>
      </c>
      <c r="D2738" s="106">
        <f>TdC!F2740</f>
        <v>7.0429999999999998E-3</v>
      </c>
      <c r="E2738" s="106" t="str">
        <f>TdC!G2740</f>
        <v>dolartoday</v>
      </c>
    </row>
    <row r="2739" spans="1:5" x14ac:dyDescent="0.15">
      <c r="A2739" s="107">
        <f>TdC!C2741</f>
        <v>42260</v>
      </c>
      <c r="B2739" s="106">
        <f>TdC!D2741</f>
        <v>2015</v>
      </c>
      <c r="C2739" s="106">
        <f>TdC!E2741</f>
        <v>9</v>
      </c>
      <c r="D2739" s="106">
        <f>TdC!F2741</f>
        <v>7.0429999999999998E-3</v>
      </c>
      <c r="E2739" s="106" t="str">
        <f>TdC!G2741</f>
        <v>dolartoday</v>
      </c>
    </row>
    <row r="2740" spans="1:5" x14ac:dyDescent="0.15">
      <c r="A2740" s="107">
        <f>TdC!C2742</f>
        <v>42261</v>
      </c>
      <c r="B2740" s="106">
        <f>TdC!D2742</f>
        <v>2015</v>
      </c>
      <c r="C2740" s="106">
        <f>TdC!E2742</f>
        <v>9</v>
      </c>
      <c r="D2740" s="106">
        <f>TdC!F2742</f>
        <v>7.0029999999999997E-3</v>
      </c>
      <c r="E2740" s="106" t="str">
        <f>TdC!G2742</f>
        <v>dolartoday</v>
      </c>
    </row>
    <row r="2741" spans="1:5" x14ac:dyDescent="0.15">
      <c r="A2741" s="107">
        <f>TdC!C2743</f>
        <v>42262</v>
      </c>
      <c r="B2741" s="106">
        <f>TdC!D2743</f>
        <v>2015</v>
      </c>
      <c r="C2741" s="106">
        <f>TdC!E2743</f>
        <v>9</v>
      </c>
      <c r="D2741" s="106">
        <f>TdC!F2743</f>
        <v>7.0860000000000003E-3</v>
      </c>
      <c r="E2741" s="106" t="str">
        <f>TdC!G2743</f>
        <v>dolartoday</v>
      </c>
    </row>
    <row r="2742" spans="1:5" x14ac:dyDescent="0.15">
      <c r="A2742" s="107">
        <f>TdC!C2744</f>
        <v>42263</v>
      </c>
      <c r="B2742" s="106">
        <f>TdC!D2744</f>
        <v>2015</v>
      </c>
      <c r="C2742" s="106">
        <f>TdC!E2744</f>
        <v>9</v>
      </c>
      <c r="D2742" s="106">
        <f>TdC!F2744</f>
        <v>7.0924999999999998E-3</v>
      </c>
      <c r="E2742" s="106" t="str">
        <f>TdC!G2744</f>
        <v>dolartoday</v>
      </c>
    </row>
    <row r="2743" spans="1:5" x14ac:dyDescent="0.15">
      <c r="A2743" s="107">
        <f>TdC!C2745</f>
        <v>42264</v>
      </c>
      <c r="B2743" s="106">
        <f>TdC!D2745</f>
        <v>2015</v>
      </c>
      <c r="C2743" s="106">
        <f>TdC!E2745</f>
        <v>9</v>
      </c>
      <c r="D2743" s="106">
        <f>TdC!F2745</f>
        <v>7.1055999999999992E-3</v>
      </c>
      <c r="E2743" s="106" t="str">
        <f>TdC!G2745</f>
        <v>dolartoday</v>
      </c>
    </row>
    <row r="2744" spans="1:5" x14ac:dyDescent="0.15">
      <c r="A2744" s="107">
        <f>TdC!C2746</f>
        <v>42265</v>
      </c>
      <c r="B2744" s="106">
        <f>TdC!D2746</f>
        <v>2015</v>
      </c>
      <c r="C2744" s="106">
        <f>TdC!E2746</f>
        <v>9</v>
      </c>
      <c r="D2744" s="106">
        <f>TdC!F2746</f>
        <v>7.1891999999999998E-3</v>
      </c>
      <c r="E2744" s="106" t="str">
        <f>TdC!G2746</f>
        <v>dolartoday</v>
      </c>
    </row>
    <row r="2745" spans="1:5" x14ac:dyDescent="0.15">
      <c r="A2745" s="107">
        <f>TdC!C2747</f>
        <v>42266</v>
      </c>
      <c r="B2745" s="106">
        <f>TdC!D2747</f>
        <v>2015</v>
      </c>
      <c r="C2745" s="106">
        <f>TdC!E2747</f>
        <v>9</v>
      </c>
      <c r="D2745" s="106">
        <f>TdC!F2747</f>
        <v>7.1827000000000002E-3</v>
      </c>
      <c r="E2745" s="106" t="str">
        <f>TdC!G2747</f>
        <v>dolartoday</v>
      </c>
    </row>
    <row r="2746" spans="1:5" x14ac:dyDescent="0.15">
      <c r="A2746" s="107">
        <f>TdC!C2748</f>
        <v>42267</v>
      </c>
      <c r="B2746" s="106">
        <f>TdC!D2748</f>
        <v>2015</v>
      </c>
      <c r="C2746" s="106">
        <f>TdC!E2748</f>
        <v>9</v>
      </c>
      <c r="D2746" s="106">
        <f>TdC!F2748</f>
        <v>7.1827000000000002E-3</v>
      </c>
      <c r="E2746" s="106" t="str">
        <f>TdC!G2748</f>
        <v>dolartoday</v>
      </c>
    </row>
    <row r="2747" spans="1:5" x14ac:dyDescent="0.15">
      <c r="A2747" s="107">
        <f>TdC!C2749</f>
        <v>42268</v>
      </c>
      <c r="B2747" s="106">
        <f>TdC!D2749</f>
        <v>2015</v>
      </c>
      <c r="C2747" s="106">
        <f>TdC!E2749</f>
        <v>9</v>
      </c>
      <c r="D2747" s="106">
        <f>TdC!F2749</f>
        <v>7.3064999999999996E-3</v>
      </c>
      <c r="E2747" s="106" t="str">
        <f>TdC!G2749</f>
        <v>dolartoday</v>
      </c>
    </row>
    <row r="2748" spans="1:5" x14ac:dyDescent="0.15">
      <c r="A2748" s="107">
        <f>TdC!C2750</f>
        <v>42269</v>
      </c>
      <c r="B2748" s="106">
        <f>TdC!D2750</f>
        <v>2015</v>
      </c>
      <c r="C2748" s="106">
        <f>TdC!E2750</f>
        <v>9</v>
      </c>
      <c r="D2748" s="106">
        <f>TdC!F2750</f>
        <v>7.4629999999999991E-3</v>
      </c>
      <c r="E2748" s="106" t="str">
        <f>TdC!G2750</f>
        <v>dolartoday</v>
      </c>
    </row>
    <row r="2749" spans="1:5" x14ac:dyDescent="0.15">
      <c r="A2749" s="107">
        <f>TdC!C2751</f>
        <v>42270</v>
      </c>
      <c r="B2749" s="106">
        <f>TdC!D2751</f>
        <v>2015</v>
      </c>
      <c r="C2749" s="106">
        <f>TdC!E2751</f>
        <v>9</v>
      </c>
      <c r="D2749" s="106">
        <f>TdC!F2751</f>
        <v>7.5457000000000007E-3</v>
      </c>
      <c r="E2749" s="106" t="str">
        <f>TdC!G2751</f>
        <v>dolartoday</v>
      </c>
    </row>
    <row r="2750" spans="1:5" x14ac:dyDescent="0.15">
      <c r="A2750" s="107">
        <f>TdC!C2752</f>
        <v>42271</v>
      </c>
      <c r="B2750" s="106">
        <f>TdC!D2752</f>
        <v>2015</v>
      </c>
      <c r="C2750" s="106">
        <f>TdC!E2752</f>
        <v>9</v>
      </c>
      <c r="D2750" s="106">
        <f>TdC!F2752</f>
        <v>7.6325999999999998E-3</v>
      </c>
      <c r="E2750" s="106" t="str">
        <f>TdC!G2752</f>
        <v>dolartoday</v>
      </c>
    </row>
    <row r="2751" spans="1:5" x14ac:dyDescent="0.15">
      <c r="A2751" s="107">
        <f>TdC!C2753</f>
        <v>42272</v>
      </c>
      <c r="B2751" s="106">
        <f>TdC!D2753</f>
        <v>2015</v>
      </c>
      <c r="C2751" s="106">
        <f>TdC!E2753</f>
        <v>9</v>
      </c>
      <c r="D2751" s="106">
        <f>TdC!F2753</f>
        <v>7.8408999999999996E-3</v>
      </c>
      <c r="E2751" s="106" t="str">
        <f>TdC!G2753</f>
        <v>dolartoday</v>
      </c>
    </row>
    <row r="2752" spans="1:5" x14ac:dyDescent="0.15">
      <c r="A2752" s="107">
        <f>TdC!C2754</f>
        <v>42273</v>
      </c>
      <c r="B2752" s="106">
        <f>TdC!D2754</f>
        <v>2015</v>
      </c>
      <c r="C2752" s="106">
        <f>TdC!E2754</f>
        <v>9</v>
      </c>
      <c r="D2752" s="106">
        <f>TdC!F2754</f>
        <v>7.8408999999999996E-3</v>
      </c>
      <c r="E2752" s="106" t="str">
        <f>TdC!G2754</f>
        <v>dolartoday</v>
      </c>
    </row>
    <row r="2753" spans="1:5" x14ac:dyDescent="0.15">
      <c r="A2753" s="107">
        <f>TdC!C2755</f>
        <v>42274</v>
      </c>
      <c r="B2753" s="106">
        <f>TdC!D2755</f>
        <v>2015</v>
      </c>
      <c r="C2753" s="106">
        <f>TdC!E2755</f>
        <v>9</v>
      </c>
      <c r="D2753" s="106">
        <f>TdC!F2755</f>
        <v>7.8408999999999996E-3</v>
      </c>
      <c r="E2753" s="106" t="str">
        <f>TdC!G2755</f>
        <v>dolartoday</v>
      </c>
    </row>
    <row r="2754" spans="1:5" x14ac:dyDescent="0.15">
      <c r="A2754" s="107">
        <f>TdC!C2756</f>
        <v>42275</v>
      </c>
      <c r="B2754" s="106">
        <f>TdC!D2756</f>
        <v>2015</v>
      </c>
      <c r="C2754" s="106">
        <f>TdC!E2756</f>
        <v>9</v>
      </c>
      <c r="D2754" s="106">
        <f>TdC!F2756</f>
        <v>7.9723999999999993E-3</v>
      </c>
      <c r="E2754" s="106" t="str">
        <f>TdC!G2756</f>
        <v>dolartoday</v>
      </c>
    </row>
    <row r="2755" spans="1:5" x14ac:dyDescent="0.15">
      <c r="A2755" s="107">
        <f>TdC!C2757</f>
        <v>42276</v>
      </c>
      <c r="B2755" s="106">
        <f>TdC!D2757</f>
        <v>2015</v>
      </c>
      <c r="C2755" s="106">
        <f>TdC!E2757</f>
        <v>9</v>
      </c>
      <c r="D2755" s="106">
        <f>TdC!F2757</f>
        <v>8.2258999999999995E-3</v>
      </c>
      <c r="E2755" s="106" t="str">
        <f>TdC!G2757</f>
        <v>dolartoday</v>
      </c>
    </row>
    <row r="2756" spans="1:5" x14ac:dyDescent="0.15">
      <c r="A2756" s="107">
        <f>TdC!C2758</f>
        <v>42277</v>
      </c>
      <c r="B2756" s="106">
        <f>TdC!D2758</f>
        <v>2015</v>
      </c>
      <c r="C2756" s="106">
        <f>TdC!E2758</f>
        <v>9</v>
      </c>
      <c r="D2756" s="106">
        <f>TdC!F2758</f>
        <v>8.2310000000000005E-3</v>
      </c>
      <c r="E2756" s="106" t="str">
        <f>TdC!G2758</f>
        <v>dolartoday</v>
      </c>
    </row>
    <row r="2757" spans="1:5" x14ac:dyDescent="0.15">
      <c r="A2757" s="107">
        <f>TdC!C2759</f>
        <v>42278</v>
      </c>
      <c r="B2757" s="106">
        <f>TdC!D2759</f>
        <v>2015</v>
      </c>
      <c r="C2757" s="106">
        <f>TdC!E2759</f>
        <v>10</v>
      </c>
      <c r="D2757" s="106">
        <f>TdC!F2759</f>
        <v>8.2626999999999996E-3</v>
      </c>
      <c r="E2757" s="106" t="str">
        <f>TdC!G2759</f>
        <v>dolartoday</v>
      </c>
    </row>
    <row r="2758" spans="1:5" x14ac:dyDescent="0.15">
      <c r="A2758" s="107">
        <f>TdC!C2760</f>
        <v>42279</v>
      </c>
      <c r="B2758" s="106">
        <f>TdC!D2760</f>
        <v>2015</v>
      </c>
      <c r="C2758" s="106">
        <f>TdC!E2760</f>
        <v>10</v>
      </c>
      <c r="D2758" s="106">
        <f>TdC!F2760</f>
        <v>8.2901999999999993E-3</v>
      </c>
      <c r="E2758" s="106" t="str">
        <f>TdC!G2760</f>
        <v>dolartoday</v>
      </c>
    </row>
    <row r="2759" spans="1:5" x14ac:dyDescent="0.15">
      <c r="A2759" s="107">
        <f>TdC!C2761</f>
        <v>42280</v>
      </c>
      <c r="B2759" s="106">
        <f>TdC!D2761</f>
        <v>2015</v>
      </c>
      <c r="C2759" s="106">
        <f>TdC!E2761</f>
        <v>10</v>
      </c>
      <c r="D2759" s="106">
        <f>TdC!F2761</f>
        <v>8.2901999999999993E-3</v>
      </c>
      <c r="E2759" s="106" t="str">
        <f>TdC!G2761</f>
        <v>dolartoday</v>
      </c>
    </row>
    <row r="2760" spans="1:5" x14ac:dyDescent="0.15">
      <c r="A2760" s="107">
        <f>TdC!C2762</f>
        <v>42281</v>
      </c>
      <c r="B2760" s="106">
        <f>TdC!D2762</f>
        <v>2015</v>
      </c>
      <c r="C2760" s="106">
        <f>TdC!E2762</f>
        <v>10</v>
      </c>
      <c r="D2760" s="106">
        <f>TdC!F2762</f>
        <v>8.2901999999999993E-3</v>
      </c>
      <c r="E2760" s="106" t="str">
        <f>TdC!G2762</f>
        <v>dolartoday</v>
      </c>
    </row>
    <row r="2761" spans="1:5" x14ac:dyDescent="0.15">
      <c r="A2761" s="107">
        <f>TdC!C2763</f>
        <v>42282</v>
      </c>
      <c r="B2761" s="106">
        <f>TdC!D2763</f>
        <v>2015</v>
      </c>
      <c r="C2761" s="106">
        <f>TdC!E2763</f>
        <v>10</v>
      </c>
      <c r="D2761" s="106">
        <f>TdC!F2763</f>
        <v>7.9214000000000003E-3</v>
      </c>
      <c r="E2761" s="106" t="str">
        <f>TdC!G2763</f>
        <v>dolartoday</v>
      </c>
    </row>
    <row r="2762" spans="1:5" x14ac:dyDescent="0.15">
      <c r="A2762" s="107">
        <f>TdC!C2764</f>
        <v>42283</v>
      </c>
      <c r="B2762" s="106">
        <f>TdC!D2764</f>
        <v>2015</v>
      </c>
      <c r="C2762" s="106">
        <f>TdC!E2764</f>
        <v>10</v>
      </c>
      <c r="D2762" s="106">
        <f>TdC!F2764</f>
        <v>7.6775999999999997E-3</v>
      </c>
      <c r="E2762" s="106" t="str">
        <f>TdC!G2764</f>
        <v>dolartoday</v>
      </c>
    </row>
    <row r="2763" spans="1:5" x14ac:dyDescent="0.15">
      <c r="A2763" s="107">
        <f>TdC!C2765</f>
        <v>42284</v>
      </c>
      <c r="B2763" s="106">
        <f>TdC!D2765</f>
        <v>2015</v>
      </c>
      <c r="C2763" s="106">
        <f>TdC!E2765</f>
        <v>10</v>
      </c>
      <c r="D2763" s="106">
        <f>TdC!F2765</f>
        <v>7.3590999999999995E-3</v>
      </c>
      <c r="E2763" s="106" t="str">
        <f>TdC!G2765</f>
        <v>dolartoday</v>
      </c>
    </row>
    <row r="2764" spans="1:5" x14ac:dyDescent="0.15">
      <c r="A2764" s="107">
        <f>TdC!C2766</f>
        <v>42285</v>
      </c>
      <c r="B2764" s="106">
        <f>TdC!D2766</f>
        <v>2015</v>
      </c>
      <c r="C2764" s="106">
        <f>TdC!E2766</f>
        <v>10</v>
      </c>
      <c r="D2764" s="106">
        <f>TdC!F2766</f>
        <v>7.1844000000000005E-3</v>
      </c>
      <c r="E2764" s="106" t="str">
        <f>TdC!G2766</f>
        <v>dolartoday</v>
      </c>
    </row>
    <row r="2765" spans="1:5" x14ac:dyDescent="0.15">
      <c r="A2765" s="107">
        <f>TdC!C2767</f>
        <v>42286</v>
      </c>
      <c r="B2765" s="106">
        <f>TdC!D2767</f>
        <v>2015</v>
      </c>
      <c r="C2765" s="106">
        <f>TdC!E2767</f>
        <v>10</v>
      </c>
      <c r="D2765" s="106">
        <f>TdC!F2767</f>
        <v>7.1865000000000002E-3</v>
      </c>
      <c r="E2765" s="106" t="str">
        <f>TdC!G2767</f>
        <v>dolartoday</v>
      </c>
    </row>
    <row r="2766" spans="1:5" x14ac:dyDescent="0.15">
      <c r="A2766" s="107">
        <f>TdC!C2768</f>
        <v>42287</v>
      </c>
      <c r="B2766" s="106">
        <f>TdC!D2768</f>
        <v>2015</v>
      </c>
      <c r="C2766" s="106">
        <f>TdC!E2768</f>
        <v>10</v>
      </c>
      <c r="D2766" s="106">
        <f>TdC!F2768</f>
        <v>7.1865000000000002E-3</v>
      </c>
      <c r="E2766" s="106" t="str">
        <f>TdC!G2768</f>
        <v>dolartoday</v>
      </c>
    </row>
    <row r="2767" spans="1:5" x14ac:dyDescent="0.15">
      <c r="A2767" s="107">
        <f>TdC!C2769</f>
        <v>42288</v>
      </c>
      <c r="B2767" s="106">
        <f>TdC!D2769</f>
        <v>2015</v>
      </c>
      <c r="C2767" s="106">
        <f>TdC!E2769</f>
        <v>10</v>
      </c>
      <c r="D2767" s="106">
        <f>TdC!F2769</f>
        <v>7.1865000000000002E-3</v>
      </c>
      <c r="E2767" s="106" t="str">
        <f>TdC!G2769</f>
        <v>dolartoday</v>
      </c>
    </row>
    <row r="2768" spans="1:5" x14ac:dyDescent="0.15">
      <c r="A2768" s="107">
        <f>TdC!C2770</f>
        <v>42289</v>
      </c>
      <c r="B2768" s="106">
        <f>TdC!D2770</f>
        <v>2015</v>
      </c>
      <c r="C2768" s="106">
        <f>TdC!E2770</f>
        <v>10</v>
      </c>
      <c r="D2768" s="106">
        <f>TdC!F2770</f>
        <v>7.1865000000000002E-3</v>
      </c>
      <c r="E2768" s="106" t="str">
        <f>TdC!G2770</f>
        <v>dolartoday</v>
      </c>
    </row>
    <row r="2769" spans="1:5" x14ac:dyDescent="0.15">
      <c r="A2769" s="107">
        <f>TdC!C2771</f>
        <v>42290</v>
      </c>
      <c r="B2769" s="106">
        <f>TdC!D2771</f>
        <v>2015</v>
      </c>
      <c r="C2769" s="106">
        <f>TdC!E2771</f>
        <v>10</v>
      </c>
      <c r="D2769" s="106">
        <f>TdC!F2771</f>
        <v>7.2009999999999999E-3</v>
      </c>
      <c r="E2769" s="106" t="str">
        <f>TdC!G2771</f>
        <v>dolartoday</v>
      </c>
    </row>
    <row r="2770" spans="1:5" x14ac:dyDescent="0.15">
      <c r="A2770" s="107">
        <f>TdC!C2772</f>
        <v>42291</v>
      </c>
      <c r="B2770" s="106">
        <f>TdC!D2772</f>
        <v>2015</v>
      </c>
      <c r="C2770" s="106">
        <f>TdC!E2772</f>
        <v>10</v>
      </c>
      <c r="D2770" s="106">
        <f>TdC!F2772</f>
        <v>7.2889000000000001E-3</v>
      </c>
      <c r="E2770" s="106" t="str">
        <f>TdC!G2772</f>
        <v>dolartoday</v>
      </c>
    </row>
    <row r="2771" spans="1:5" x14ac:dyDescent="0.15">
      <c r="A2771" s="107">
        <f>TdC!C2773</f>
        <v>42292</v>
      </c>
      <c r="B2771" s="106">
        <f>TdC!D2773</f>
        <v>2015</v>
      </c>
      <c r="C2771" s="106">
        <f>TdC!E2773</f>
        <v>10</v>
      </c>
      <c r="D2771" s="106">
        <f>TdC!F2773</f>
        <v>7.2378E-3</v>
      </c>
      <c r="E2771" s="106" t="str">
        <f>TdC!G2773</f>
        <v>dolartoday</v>
      </c>
    </row>
    <row r="2772" spans="1:5" x14ac:dyDescent="0.15">
      <c r="A2772" s="107">
        <f>TdC!C2774</f>
        <v>42293</v>
      </c>
      <c r="B2772" s="106">
        <f>TdC!D2774</f>
        <v>2015</v>
      </c>
      <c r="C2772" s="106">
        <f>TdC!E2774</f>
        <v>10</v>
      </c>
      <c r="D2772" s="106">
        <f>TdC!F2774</f>
        <v>7.9154999999999989E-3</v>
      </c>
      <c r="E2772" s="106" t="str">
        <f>TdC!G2774</f>
        <v>dolartoday</v>
      </c>
    </row>
    <row r="2773" spans="1:5" x14ac:dyDescent="0.15">
      <c r="A2773" s="107">
        <f>TdC!C2775</f>
        <v>42294</v>
      </c>
      <c r="B2773" s="106">
        <f>TdC!D2775</f>
        <v>2015</v>
      </c>
      <c r="C2773" s="106">
        <f>TdC!E2775</f>
        <v>10</v>
      </c>
      <c r="D2773" s="106">
        <f>TdC!F2775</f>
        <v>7.9154999999999989E-3</v>
      </c>
      <c r="E2773" s="106" t="str">
        <f>TdC!G2775</f>
        <v>dolartoday</v>
      </c>
    </row>
    <row r="2774" spans="1:5" x14ac:dyDescent="0.15">
      <c r="A2774" s="107">
        <f>TdC!C2776</f>
        <v>42295</v>
      </c>
      <c r="B2774" s="106">
        <f>TdC!D2776</f>
        <v>2015</v>
      </c>
      <c r="C2774" s="106">
        <f>TdC!E2776</f>
        <v>10</v>
      </c>
      <c r="D2774" s="106">
        <f>TdC!F2776</f>
        <v>7.9154999999999989E-3</v>
      </c>
      <c r="E2774" s="106" t="str">
        <f>TdC!G2776</f>
        <v>dolartoday</v>
      </c>
    </row>
    <row r="2775" spans="1:5" x14ac:dyDescent="0.15">
      <c r="A2775" s="107">
        <f>TdC!C2777</f>
        <v>42296</v>
      </c>
      <c r="B2775" s="106">
        <f>TdC!D2777</f>
        <v>2015</v>
      </c>
      <c r="C2775" s="106">
        <f>TdC!E2777</f>
        <v>10</v>
      </c>
      <c r="D2775" s="106">
        <f>TdC!F2777</f>
        <v>7.8055999999999993E-3</v>
      </c>
      <c r="E2775" s="106" t="str">
        <f>TdC!G2777</f>
        <v>dolartoday</v>
      </c>
    </row>
    <row r="2776" spans="1:5" x14ac:dyDescent="0.15">
      <c r="A2776" s="107">
        <f>TdC!C2778</f>
        <v>42297</v>
      </c>
      <c r="B2776" s="106">
        <f>TdC!D2778</f>
        <v>2015</v>
      </c>
      <c r="C2776" s="106">
        <f>TdC!E2778</f>
        <v>10</v>
      </c>
      <c r="D2776" s="106">
        <f>TdC!F2778</f>
        <v>7.8872999999999999E-3</v>
      </c>
      <c r="E2776" s="106" t="str">
        <f>TdC!G2778</f>
        <v>dolartoday</v>
      </c>
    </row>
    <row r="2777" spans="1:5" x14ac:dyDescent="0.15">
      <c r="A2777" s="107">
        <f>TdC!C2779</f>
        <v>42298</v>
      </c>
      <c r="B2777" s="106">
        <f>TdC!D2779</f>
        <v>2015</v>
      </c>
      <c r="C2777" s="106">
        <f>TdC!E2779</f>
        <v>10</v>
      </c>
      <c r="D2777" s="106">
        <f>TdC!F2779</f>
        <v>8.0870000000000004E-3</v>
      </c>
      <c r="E2777" s="106" t="str">
        <f>TdC!G2779</f>
        <v>dolartoday</v>
      </c>
    </row>
    <row r="2778" spans="1:5" x14ac:dyDescent="0.15">
      <c r="A2778" s="107">
        <f>TdC!C2780</f>
        <v>42299</v>
      </c>
      <c r="B2778" s="106">
        <f>TdC!D2780</f>
        <v>2015</v>
      </c>
      <c r="C2778" s="106">
        <f>TdC!E2780</f>
        <v>10</v>
      </c>
      <c r="D2778" s="106">
        <f>TdC!F2780</f>
        <v>8.2646999999999998E-3</v>
      </c>
      <c r="E2778" s="106" t="str">
        <f>TdC!G2780</f>
        <v>dolartoday</v>
      </c>
    </row>
    <row r="2779" spans="1:5" x14ac:dyDescent="0.15">
      <c r="A2779" s="107">
        <f>TdC!C2781</f>
        <v>42300</v>
      </c>
      <c r="B2779" s="106">
        <f>TdC!D2781</f>
        <v>2015</v>
      </c>
      <c r="C2779" s="106">
        <f>TdC!E2781</f>
        <v>10</v>
      </c>
      <c r="D2779" s="106">
        <f>TdC!F2781</f>
        <v>8.2059999999999998E-3</v>
      </c>
      <c r="E2779" s="106" t="str">
        <f>TdC!G2781</f>
        <v>dolartoday</v>
      </c>
    </row>
    <row r="2780" spans="1:5" x14ac:dyDescent="0.15">
      <c r="A2780" s="107">
        <f>TdC!C2782</f>
        <v>42301</v>
      </c>
      <c r="B2780" s="106">
        <f>TdC!D2782</f>
        <v>2015</v>
      </c>
      <c r="C2780" s="106">
        <f>TdC!E2782</f>
        <v>10</v>
      </c>
      <c r="D2780" s="106">
        <f>TdC!F2782</f>
        <v>8.2059999999999998E-3</v>
      </c>
      <c r="E2780" s="106" t="str">
        <f>TdC!G2782</f>
        <v>dolartoday</v>
      </c>
    </row>
    <row r="2781" spans="1:5" x14ac:dyDescent="0.15">
      <c r="A2781" s="107">
        <f>TdC!C2783</f>
        <v>42302</v>
      </c>
      <c r="B2781" s="106">
        <f>TdC!D2783</f>
        <v>2015</v>
      </c>
      <c r="C2781" s="106">
        <f>TdC!E2783</f>
        <v>10</v>
      </c>
      <c r="D2781" s="106">
        <f>TdC!F2783</f>
        <v>8.2059999999999998E-3</v>
      </c>
      <c r="E2781" s="106" t="str">
        <f>TdC!G2783</f>
        <v>dolartoday</v>
      </c>
    </row>
    <row r="2782" spans="1:5" x14ac:dyDescent="0.15">
      <c r="A2782" s="107">
        <f>TdC!C2784</f>
        <v>42303</v>
      </c>
      <c r="B2782" s="106">
        <f>TdC!D2784</f>
        <v>2015</v>
      </c>
      <c r="C2782" s="106">
        <f>TdC!E2784</f>
        <v>10</v>
      </c>
      <c r="D2782" s="106">
        <f>TdC!F2784</f>
        <v>8.2059000000000003E-3</v>
      </c>
      <c r="E2782" s="106" t="str">
        <f>TdC!G2784</f>
        <v>dolartoday</v>
      </c>
    </row>
    <row r="2783" spans="1:5" x14ac:dyDescent="0.15">
      <c r="A2783" s="107">
        <f>TdC!C2785</f>
        <v>42304</v>
      </c>
      <c r="B2783" s="106">
        <f>TdC!D2785</f>
        <v>2015</v>
      </c>
      <c r="C2783" s="106">
        <f>TdC!E2785</f>
        <v>10</v>
      </c>
      <c r="D2783" s="106">
        <f>TdC!F2785</f>
        <v>8.2059000000000003E-3</v>
      </c>
      <c r="E2783" s="106" t="str">
        <f>TdC!G2785</f>
        <v>dolartoday</v>
      </c>
    </row>
    <row r="2784" spans="1:5" x14ac:dyDescent="0.15">
      <c r="A2784" s="107">
        <f>TdC!C2786</f>
        <v>42305</v>
      </c>
      <c r="B2784" s="106">
        <f>TdC!D2786</f>
        <v>2015</v>
      </c>
      <c r="C2784" s="106">
        <f>TdC!E2786</f>
        <v>10</v>
      </c>
      <c r="D2784" s="106">
        <f>TdC!F2786</f>
        <v>8.1764999999999997E-3</v>
      </c>
      <c r="E2784" s="106" t="str">
        <f>TdC!G2786</f>
        <v>dolartoday</v>
      </c>
    </row>
    <row r="2785" spans="1:5" x14ac:dyDescent="0.15">
      <c r="A2785" s="107">
        <f>TdC!C2787</f>
        <v>42306</v>
      </c>
      <c r="B2785" s="106">
        <f>TdC!D2787</f>
        <v>2015</v>
      </c>
      <c r="C2785" s="106">
        <f>TdC!E2787</f>
        <v>10</v>
      </c>
      <c r="D2785" s="106">
        <f>TdC!F2787</f>
        <v>7.9428999999999993E-3</v>
      </c>
      <c r="E2785" s="106" t="str">
        <f>TdC!G2787</f>
        <v>dolartoday</v>
      </c>
    </row>
    <row r="2786" spans="1:5" x14ac:dyDescent="0.15">
      <c r="A2786" s="107">
        <f>TdC!C2788</f>
        <v>42307</v>
      </c>
      <c r="B2786" s="106">
        <f>TdC!D2788</f>
        <v>2015</v>
      </c>
      <c r="C2786" s="106">
        <f>TdC!E2788</f>
        <v>10</v>
      </c>
      <c r="D2786" s="106">
        <f>TdC!F2788</f>
        <v>7.8592000000000002E-3</v>
      </c>
      <c r="E2786" s="106" t="str">
        <f>TdC!G2788</f>
        <v>dolartoday</v>
      </c>
    </row>
    <row r="2787" spans="1:5" x14ac:dyDescent="0.15">
      <c r="A2787" s="107">
        <f>TdC!C2789</f>
        <v>42308</v>
      </c>
      <c r="B2787" s="106">
        <f>TdC!D2789</f>
        <v>2015</v>
      </c>
      <c r="C2787" s="106">
        <f>TdC!E2789</f>
        <v>10</v>
      </c>
      <c r="D2787" s="106">
        <f>TdC!F2789</f>
        <v>7.8592000000000002E-3</v>
      </c>
      <c r="E2787" s="106" t="str">
        <f>TdC!G2789</f>
        <v>dolartoday</v>
      </c>
    </row>
    <row r="2788" spans="1:5" x14ac:dyDescent="0.15">
      <c r="A2788" s="107">
        <f>TdC!C2790</f>
        <v>42309</v>
      </c>
      <c r="B2788" s="106">
        <f>TdC!D2790</f>
        <v>2015</v>
      </c>
      <c r="C2788" s="106">
        <f>TdC!E2790</f>
        <v>11</v>
      </c>
      <c r="D2788" s="106">
        <f>TdC!F2790</f>
        <v>7.8592000000000002E-3</v>
      </c>
      <c r="E2788" s="106" t="str">
        <f>TdC!G2790</f>
        <v>dolartoday</v>
      </c>
    </row>
    <row r="2789" spans="1:5" x14ac:dyDescent="0.15">
      <c r="A2789" s="107">
        <f>TdC!C2791</f>
        <v>42310</v>
      </c>
      <c r="B2789" s="106">
        <f>TdC!D2791</f>
        <v>2015</v>
      </c>
      <c r="C2789" s="106">
        <f>TdC!E2791</f>
        <v>11</v>
      </c>
      <c r="D2789" s="106">
        <f>TdC!F2791</f>
        <v>7.8592000000000002E-3</v>
      </c>
      <c r="E2789" s="106" t="str">
        <f>TdC!G2791</f>
        <v>dolartoday</v>
      </c>
    </row>
    <row r="2790" spans="1:5" x14ac:dyDescent="0.15">
      <c r="A2790" s="107">
        <f>TdC!C2792</f>
        <v>42311</v>
      </c>
      <c r="B2790" s="106">
        <f>TdC!D2792</f>
        <v>2015</v>
      </c>
      <c r="C2790" s="106">
        <f>TdC!E2792</f>
        <v>11</v>
      </c>
      <c r="D2790" s="106">
        <f>TdC!F2792</f>
        <v>7.9428999999999993E-3</v>
      </c>
      <c r="E2790" s="106" t="str">
        <f>TdC!G2792</f>
        <v>dolartoday</v>
      </c>
    </row>
    <row r="2791" spans="1:5" x14ac:dyDescent="0.15">
      <c r="A2791" s="107">
        <f>TdC!C2793</f>
        <v>42312</v>
      </c>
      <c r="B2791" s="106">
        <f>TdC!D2793</f>
        <v>2015</v>
      </c>
      <c r="C2791" s="106">
        <f>TdC!E2793</f>
        <v>11</v>
      </c>
      <c r="D2791" s="106">
        <f>TdC!F2793</f>
        <v>8.0579999999999992E-3</v>
      </c>
      <c r="E2791" s="106" t="str">
        <f>TdC!G2793</f>
        <v>dolartoday</v>
      </c>
    </row>
    <row r="2792" spans="1:5" x14ac:dyDescent="0.15">
      <c r="A2792" s="107">
        <f>TdC!C2794</f>
        <v>42313</v>
      </c>
      <c r="B2792" s="106">
        <f>TdC!D2794</f>
        <v>2015</v>
      </c>
      <c r="C2792" s="106">
        <f>TdC!E2794</f>
        <v>11</v>
      </c>
      <c r="D2792" s="106">
        <f>TdC!F2794</f>
        <v>8.1471000000000009E-3</v>
      </c>
      <c r="E2792" s="106" t="str">
        <f>TdC!G2794</f>
        <v>dolartoday</v>
      </c>
    </row>
    <row r="2793" spans="1:5" x14ac:dyDescent="0.15">
      <c r="A2793" s="107">
        <f>TdC!C2795</f>
        <v>42314</v>
      </c>
      <c r="B2793" s="106">
        <f>TdC!D2795</f>
        <v>2015</v>
      </c>
      <c r="C2793" s="106">
        <f>TdC!E2795</f>
        <v>11</v>
      </c>
      <c r="D2793" s="106">
        <f>TdC!F2795</f>
        <v>8.2687000000000004E-3</v>
      </c>
      <c r="E2793" s="106" t="str">
        <f>TdC!G2795</f>
        <v>dolartoday</v>
      </c>
    </row>
    <row r="2794" spans="1:5" x14ac:dyDescent="0.15">
      <c r="A2794" s="107">
        <f>TdC!C2796</f>
        <v>42315</v>
      </c>
      <c r="B2794" s="106">
        <f>TdC!D2796</f>
        <v>2015</v>
      </c>
      <c r="C2794" s="106">
        <f>TdC!E2796</f>
        <v>11</v>
      </c>
      <c r="D2794" s="106">
        <f>TdC!F2796</f>
        <v>8.2687000000000004E-3</v>
      </c>
      <c r="E2794" s="106" t="str">
        <f>TdC!G2796</f>
        <v>dolartoday</v>
      </c>
    </row>
    <row r="2795" spans="1:5" x14ac:dyDescent="0.15">
      <c r="A2795" s="107">
        <f>TdC!C2797</f>
        <v>42316</v>
      </c>
      <c r="B2795" s="106">
        <f>TdC!D2797</f>
        <v>2015</v>
      </c>
      <c r="C2795" s="106">
        <f>TdC!E2797</f>
        <v>11</v>
      </c>
      <c r="D2795" s="106">
        <f>TdC!F2797</f>
        <v>8.2687000000000004E-3</v>
      </c>
      <c r="E2795" s="106" t="str">
        <f>TdC!G2797</f>
        <v>dolartoday</v>
      </c>
    </row>
    <row r="2796" spans="1:5" x14ac:dyDescent="0.15">
      <c r="A2796" s="107">
        <f>TdC!C2798</f>
        <v>42317</v>
      </c>
      <c r="B2796" s="106">
        <f>TdC!D2798</f>
        <v>2015</v>
      </c>
      <c r="C2796" s="106">
        <f>TdC!E2798</f>
        <v>11</v>
      </c>
      <c r="D2796" s="106">
        <f>TdC!F2798</f>
        <v>8.4241999999999997E-3</v>
      </c>
      <c r="E2796" s="106" t="str">
        <f>TdC!G2798</f>
        <v>dolartoday</v>
      </c>
    </row>
    <row r="2797" spans="1:5" x14ac:dyDescent="0.15">
      <c r="A2797" s="107">
        <f>TdC!C2799</f>
        <v>42318</v>
      </c>
      <c r="B2797" s="106">
        <f>TdC!D2799</f>
        <v>2015</v>
      </c>
      <c r="C2797" s="106">
        <f>TdC!E2799</f>
        <v>11</v>
      </c>
      <c r="D2797" s="106">
        <f>TdC!F2799</f>
        <v>8.4545000000000002E-3</v>
      </c>
      <c r="E2797" s="106" t="str">
        <f>TdC!G2799</f>
        <v>dolartoday</v>
      </c>
    </row>
    <row r="2798" spans="1:5" x14ac:dyDescent="0.15">
      <c r="A2798" s="107">
        <f>TdC!C2800</f>
        <v>42319</v>
      </c>
      <c r="B2798" s="106">
        <f>TdC!D2800</f>
        <v>2015</v>
      </c>
      <c r="C2798" s="106">
        <f>TdC!E2800</f>
        <v>11</v>
      </c>
      <c r="D2798" s="106">
        <f>TdC!F2800</f>
        <v>8.4848000000000007E-3</v>
      </c>
      <c r="E2798" s="106" t="str">
        <f>TdC!G2800</f>
        <v>dolartoday</v>
      </c>
    </row>
    <row r="2799" spans="1:5" x14ac:dyDescent="0.15">
      <c r="A2799" s="107">
        <f>TdC!C2801</f>
        <v>42320</v>
      </c>
      <c r="B2799" s="106">
        <f>TdC!D2801</f>
        <v>2015</v>
      </c>
      <c r="C2799" s="106">
        <f>TdC!E2801</f>
        <v>11</v>
      </c>
      <c r="D2799" s="106">
        <f>TdC!F2801</f>
        <v>8.4848000000000007E-3</v>
      </c>
      <c r="E2799" s="106" t="str">
        <f>TdC!G2801</f>
        <v>dolartoday</v>
      </c>
    </row>
    <row r="2800" spans="1:5" x14ac:dyDescent="0.15">
      <c r="A2800" s="107">
        <f>TdC!C2802</f>
        <v>42321</v>
      </c>
      <c r="B2800" s="106">
        <f>TdC!D2802</f>
        <v>2015</v>
      </c>
      <c r="C2800" s="106">
        <f>TdC!E2802</f>
        <v>11</v>
      </c>
      <c r="D2800" s="106">
        <f>TdC!F2802</f>
        <v>8.5757999999999997E-3</v>
      </c>
      <c r="E2800" s="106" t="str">
        <f>TdC!G2802</f>
        <v>dolartoday</v>
      </c>
    </row>
    <row r="2801" spans="1:5" x14ac:dyDescent="0.15">
      <c r="A2801" s="107">
        <f>TdC!C2803</f>
        <v>42322</v>
      </c>
      <c r="B2801" s="106">
        <f>TdC!D2803</f>
        <v>2015</v>
      </c>
      <c r="C2801" s="106">
        <f>TdC!E2803</f>
        <v>11</v>
      </c>
      <c r="D2801" s="106">
        <f>TdC!F2803</f>
        <v>8.5757999999999997E-3</v>
      </c>
      <c r="E2801" s="106" t="str">
        <f>TdC!G2803</f>
        <v>dolartoday</v>
      </c>
    </row>
    <row r="2802" spans="1:5" x14ac:dyDescent="0.15">
      <c r="A2802" s="107">
        <f>TdC!C2804</f>
        <v>42323</v>
      </c>
      <c r="B2802" s="106">
        <f>TdC!D2804</f>
        <v>2015</v>
      </c>
      <c r="C2802" s="106">
        <f>TdC!E2804</f>
        <v>11</v>
      </c>
      <c r="D2802" s="106">
        <f>TdC!F2804</f>
        <v>8.5757999999999997E-3</v>
      </c>
      <c r="E2802" s="106" t="str">
        <f>TdC!G2804</f>
        <v>dolartoday</v>
      </c>
    </row>
    <row r="2803" spans="1:5" x14ac:dyDescent="0.15">
      <c r="A2803" s="107">
        <f>TdC!C2805</f>
        <v>42324</v>
      </c>
      <c r="B2803" s="106">
        <f>TdC!D2805</f>
        <v>2015</v>
      </c>
      <c r="C2803" s="106">
        <f>TdC!E2805</f>
        <v>11</v>
      </c>
      <c r="D2803" s="106">
        <f>TdC!F2805</f>
        <v>8.5757999999999997E-3</v>
      </c>
      <c r="E2803" s="106" t="str">
        <f>TdC!G2805</f>
        <v>dolartoday</v>
      </c>
    </row>
    <row r="2804" spans="1:5" x14ac:dyDescent="0.15">
      <c r="A2804" s="107">
        <f>TdC!C2806</f>
        <v>42325</v>
      </c>
      <c r="B2804" s="106">
        <f>TdC!D2806</f>
        <v>2015</v>
      </c>
      <c r="C2804" s="106">
        <f>TdC!E2806</f>
        <v>11</v>
      </c>
      <c r="D2804" s="106">
        <f>TdC!F2806</f>
        <v>8.5757999999999997E-3</v>
      </c>
      <c r="E2804" s="106" t="str">
        <f>TdC!G2806</f>
        <v>dolartoday</v>
      </c>
    </row>
    <row r="2805" spans="1:5" x14ac:dyDescent="0.15">
      <c r="A2805" s="107">
        <f>TdC!C2807</f>
        <v>42327</v>
      </c>
      <c r="B2805" s="106">
        <f>TdC!D2807</f>
        <v>2015</v>
      </c>
      <c r="C2805" s="106">
        <f>TdC!E2807</f>
        <v>11</v>
      </c>
      <c r="D2805" s="106">
        <f>TdC!F2807</f>
        <v>8.7384999999999997E-3</v>
      </c>
      <c r="E2805" s="106" t="str">
        <f>TdC!G2807</f>
        <v>dolartoday</v>
      </c>
    </row>
    <row r="2806" spans="1:5" x14ac:dyDescent="0.15">
      <c r="A2806" s="107">
        <f>TdC!C2808</f>
        <v>42328</v>
      </c>
      <c r="B2806" s="106">
        <f>TdC!D2808</f>
        <v>2015</v>
      </c>
      <c r="C2806" s="106">
        <f>TdC!E2808</f>
        <v>11</v>
      </c>
      <c r="D2806" s="106">
        <f>TdC!F2808</f>
        <v>8.7691999999999996E-3</v>
      </c>
      <c r="E2806" s="106" t="str">
        <f>TdC!G2808</f>
        <v>dolartoday</v>
      </c>
    </row>
    <row r="2807" spans="1:5" x14ac:dyDescent="0.15">
      <c r="A2807" s="107">
        <f>TdC!C2809</f>
        <v>42329</v>
      </c>
      <c r="B2807" s="106">
        <f>TdC!D2809</f>
        <v>2015</v>
      </c>
      <c r="C2807" s="106">
        <f>TdC!E2809</f>
        <v>11</v>
      </c>
      <c r="D2807" s="106">
        <f>TdC!F2809</f>
        <v>8.7691999999999996E-3</v>
      </c>
      <c r="E2807" s="106" t="str">
        <f>TdC!G2809</f>
        <v>dolartoday</v>
      </c>
    </row>
    <row r="2808" spans="1:5" x14ac:dyDescent="0.15">
      <c r="A2808" s="107">
        <f>TdC!C2810</f>
        <v>42330</v>
      </c>
      <c r="B2808" s="106">
        <f>TdC!D2810</f>
        <v>2015</v>
      </c>
      <c r="C2808" s="106">
        <f>TdC!E2810</f>
        <v>11</v>
      </c>
      <c r="D2808" s="106">
        <f>TdC!F2810</f>
        <v>8.7691999999999996E-3</v>
      </c>
      <c r="E2808" s="106" t="str">
        <f>TdC!G2810</f>
        <v>dolartoday</v>
      </c>
    </row>
    <row r="2809" spans="1:5" x14ac:dyDescent="0.15">
      <c r="A2809" s="107">
        <f>TdC!C2811</f>
        <v>42331</v>
      </c>
      <c r="B2809" s="106">
        <f>TdC!D2811</f>
        <v>2015</v>
      </c>
      <c r="C2809" s="106">
        <f>TdC!E2811</f>
        <v>11</v>
      </c>
      <c r="D2809" s="106">
        <f>TdC!F2811</f>
        <v>8.7384999999999997E-3</v>
      </c>
      <c r="E2809" s="106" t="str">
        <f>TdC!G2811</f>
        <v>dolartoday</v>
      </c>
    </row>
    <row r="2810" spans="1:5" x14ac:dyDescent="0.15">
      <c r="A2810" s="107">
        <f>TdC!C2812</f>
        <v>42332</v>
      </c>
      <c r="B2810" s="106">
        <f>TdC!D2812</f>
        <v>2015</v>
      </c>
      <c r="C2810" s="106">
        <f>TdC!E2812</f>
        <v>11</v>
      </c>
      <c r="D2810" s="106">
        <f>TdC!F2812</f>
        <v>8.8749999999999992E-3</v>
      </c>
      <c r="E2810" s="106" t="str">
        <f>TdC!G2812</f>
        <v>dolartoday</v>
      </c>
    </row>
    <row r="2811" spans="1:5" x14ac:dyDescent="0.15">
      <c r="A2811" s="107">
        <f>TdC!C2813</f>
        <v>42333</v>
      </c>
      <c r="B2811" s="106">
        <f>TdC!D2813</f>
        <v>2015</v>
      </c>
      <c r="C2811" s="106">
        <f>TdC!E2813</f>
        <v>11</v>
      </c>
      <c r="D2811" s="106">
        <f>TdC!F2813</f>
        <v>8.8749999999999992E-3</v>
      </c>
      <c r="E2811" s="106" t="str">
        <f>TdC!G2813</f>
        <v>dolartoday</v>
      </c>
    </row>
    <row r="2812" spans="1:5" x14ac:dyDescent="0.15">
      <c r="A2812" s="107">
        <f>TdC!C2814</f>
        <v>42334</v>
      </c>
      <c r="B2812" s="106">
        <f>TdC!D2814</f>
        <v>2015</v>
      </c>
      <c r="C2812" s="106">
        <f>TdC!E2814</f>
        <v>11</v>
      </c>
      <c r="D2812" s="106">
        <f>TdC!F2814</f>
        <v>8.9061999999999995E-3</v>
      </c>
      <c r="E2812" s="106" t="str">
        <f>TdC!G2814</f>
        <v>dolartoday</v>
      </c>
    </row>
    <row r="2813" spans="1:5" x14ac:dyDescent="0.15">
      <c r="A2813" s="107">
        <f>TdC!C2815</f>
        <v>42335</v>
      </c>
      <c r="B2813" s="106">
        <f>TdC!D2815</f>
        <v>2015</v>
      </c>
      <c r="C2813" s="106">
        <f>TdC!E2815</f>
        <v>11</v>
      </c>
      <c r="D2813" s="106">
        <f>TdC!F2815</f>
        <v>8.9061999999999995E-3</v>
      </c>
      <c r="E2813" s="106" t="str">
        <f>TdC!G2815</f>
        <v>dolartoday</v>
      </c>
    </row>
    <row r="2814" spans="1:5" x14ac:dyDescent="0.15">
      <c r="A2814" s="107">
        <f>TdC!C2816</f>
        <v>42336</v>
      </c>
      <c r="B2814" s="106">
        <f>TdC!D2816</f>
        <v>2015</v>
      </c>
      <c r="C2814" s="106">
        <f>TdC!E2816</f>
        <v>11</v>
      </c>
      <c r="D2814" s="106">
        <f>TdC!F2816</f>
        <v>8.9061999999999995E-3</v>
      </c>
      <c r="E2814" s="106" t="str">
        <f>TdC!G2816</f>
        <v>dolartoday</v>
      </c>
    </row>
    <row r="2815" spans="1:5" x14ac:dyDescent="0.15">
      <c r="A2815" s="107">
        <f>TdC!C2817</f>
        <v>42337</v>
      </c>
      <c r="B2815" s="106">
        <f>TdC!D2817</f>
        <v>2015</v>
      </c>
      <c r="C2815" s="106">
        <f>TdC!E2817</f>
        <v>11</v>
      </c>
      <c r="D2815" s="106">
        <f>TdC!F2817</f>
        <v>8.9061999999999995E-3</v>
      </c>
      <c r="E2815" s="106" t="str">
        <f>TdC!G2817</f>
        <v>dolartoday</v>
      </c>
    </row>
    <row r="2816" spans="1:5" x14ac:dyDescent="0.15">
      <c r="A2816" s="107">
        <f>TdC!C2818</f>
        <v>42338</v>
      </c>
      <c r="B2816" s="106">
        <f>TdC!D2818</f>
        <v>2015</v>
      </c>
      <c r="C2816" s="106">
        <f>TdC!E2818</f>
        <v>11</v>
      </c>
      <c r="D2816" s="106">
        <f>TdC!F2818</f>
        <v>8.9374999999999993E-3</v>
      </c>
      <c r="E2816" s="106" t="str">
        <f>TdC!G2818</f>
        <v>dolartoday</v>
      </c>
    </row>
    <row r="2817" spans="1:5" x14ac:dyDescent="0.15">
      <c r="A2817" s="107">
        <f>TdC!C2819</f>
        <v>42339</v>
      </c>
      <c r="B2817" s="106">
        <f>TdC!D2819</f>
        <v>2015</v>
      </c>
      <c r="C2817" s="106">
        <f>TdC!E2819</f>
        <v>12</v>
      </c>
      <c r="D2817" s="106">
        <f>TdC!F2819</f>
        <v>9.1111000000000004E-3</v>
      </c>
      <c r="E2817" s="106" t="str">
        <f>TdC!G2819</f>
        <v>dolartoday</v>
      </c>
    </row>
    <row r="2818" spans="1:5" x14ac:dyDescent="0.15">
      <c r="A2818" s="107">
        <f>TdC!C2820</f>
        <v>42340</v>
      </c>
      <c r="B2818" s="106">
        <f>TdC!D2820</f>
        <v>2015</v>
      </c>
      <c r="C2818" s="106">
        <f>TdC!E2820</f>
        <v>12</v>
      </c>
      <c r="D2818" s="106">
        <f>TdC!F2820</f>
        <v>9.2063000000000006E-3</v>
      </c>
      <c r="E2818" s="106" t="str">
        <f>TdC!G2820</f>
        <v>dolartoday</v>
      </c>
    </row>
    <row r="2819" spans="1:5" x14ac:dyDescent="0.15">
      <c r="A2819" s="107">
        <f>TdC!C2821</f>
        <v>42341</v>
      </c>
      <c r="B2819" s="106">
        <f>TdC!D2821</f>
        <v>2015</v>
      </c>
      <c r="C2819" s="106">
        <f>TdC!E2821</f>
        <v>12</v>
      </c>
      <c r="D2819" s="106">
        <f>TdC!F2821</f>
        <v>9.2063000000000006E-3</v>
      </c>
      <c r="E2819" s="106" t="str">
        <f>TdC!G2821</f>
        <v>dolartoday</v>
      </c>
    </row>
    <row r="2820" spans="1:5" x14ac:dyDescent="0.15">
      <c r="A2820" s="107">
        <f>TdC!C2822</f>
        <v>42342</v>
      </c>
      <c r="B2820" s="106">
        <f>TdC!D2822</f>
        <v>2015</v>
      </c>
      <c r="C2820" s="106">
        <f>TdC!E2822</f>
        <v>12</v>
      </c>
      <c r="D2820" s="106">
        <f>TdC!F2822</f>
        <v>9.2063000000000006E-3</v>
      </c>
      <c r="E2820" s="106" t="str">
        <f>TdC!G2822</f>
        <v>dolartoday</v>
      </c>
    </row>
    <row r="2821" spans="1:5" x14ac:dyDescent="0.15">
      <c r="A2821" s="107">
        <f>TdC!C2823</f>
        <v>42343</v>
      </c>
      <c r="B2821" s="106">
        <f>TdC!D2823</f>
        <v>2015</v>
      </c>
      <c r="C2821" s="106">
        <f>TdC!E2823</f>
        <v>12</v>
      </c>
      <c r="D2821" s="106">
        <f>TdC!F2823</f>
        <v>9.2063000000000006E-3</v>
      </c>
      <c r="E2821" s="106" t="str">
        <f>TdC!G2823</f>
        <v>dolartoday</v>
      </c>
    </row>
    <row r="2822" spans="1:5" x14ac:dyDescent="0.15">
      <c r="A2822" s="107">
        <f>TdC!C2824</f>
        <v>42344</v>
      </c>
      <c r="B2822" s="106">
        <f>TdC!D2824</f>
        <v>2015</v>
      </c>
      <c r="C2822" s="106">
        <f>TdC!E2824</f>
        <v>12</v>
      </c>
      <c r="D2822" s="106">
        <f>TdC!F2824</f>
        <v>9.2063000000000006E-3</v>
      </c>
      <c r="E2822" s="106" t="str">
        <f>TdC!G2824</f>
        <v>dolartoday</v>
      </c>
    </row>
    <row r="2823" spans="1:5" x14ac:dyDescent="0.15">
      <c r="A2823" s="107">
        <f>TdC!C2825</f>
        <v>42345</v>
      </c>
      <c r="B2823" s="106">
        <f>TdC!D2825</f>
        <v>2015</v>
      </c>
      <c r="C2823" s="106">
        <f>TdC!E2825</f>
        <v>12</v>
      </c>
      <c r="D2823" s="106">
        <f>TdC!F2825</f>
        <v>9.0624999999999994E-3</v>
      </c>
      <c r="E2823" s="106" t="str">
        <f>TdC!G2825</f>
        <v>dolartoday</v>
      </c>
    </row>
    <row r="2824" spans="1:5" x14ac:dyDescent="0.15">
      <c r="A2824" s="107">
        <f>TdC!C2826</f>
        <v>42346</v>
      </c>
      <c r="B2824" s="106">
        <f>TdC!D2826</f>
        <v>2015</v>
      </c>
      <c r="C2824" s="106">
        <f>TdC!E2826</f>
        <v>12</v>
      </c>
      <c r="D2824" s="106">
        <f>TdC!F2826</f>
        <v>9.0937999999999991E-3</v>
      </c>
      <c r="E2824" s="106" t="str">
        <f>TdC!G2826</f>
        <v>dolartoday</v>
      </c>
    </row>
    <row r="2825" spans="1:5" x14ac:dyDescent="0.15">
      <c r="A2825" s="107">
        <f>TdC!C2827</f>
        <v>42347</v>
      </c>
      <c r="B2825" s="106">
        <f>TdC!D2827</f>
        <v>2015</v>
      </c>
      <c r="C2825" s="106">
        <f>TdC!E2827</f>
        <v>12</v>
      </c>
      <c r="D2825" s="106">
        <f>TdC!F2827</f>
        <v>8.863600000000001E-3</v>
      </c>
      <c r="E2825" s="106" t="str">
        <f>TdC!G2827</f>
        <v>dolartoday</v>
      </c>
    </row>
    <row r="2826" spans="1:5" x14ac:dyDescent="0.15">
      <c r="A2826" s="107">
        <f>TdC!C2828</f>
        <v>42348</v>
      </c>
      <c r="B2826" s="106">
        <f>TdC!D2828</f>
        <v>2015</v>
      </c>
      <c r="C2826" s="106">
        <f>TdC!E2828</f>
        <v>12</v>
      </c>
      <c r="D2826" s="106">
        <f>TdC!F2828</f>
        <v>8.5713999999999999E-3</v>
      </c>
      <c r="E2826" s="106" t="str">
        <f>TdC!G2828</f>
        <v>dolartoday</v>
      </c>
    </row>
    <row r="2827" spans="1:5" x14ac:dyDescent="0.15">
      <c r="A2827" s="107">
        <f>TdC!C2829</f>
        <v>42349</v>
      </c>
      <c r="B2827" s="106">
        <f>TdC!D2829</f>
        <v>2015</v>
      </c>
      <c r="C2827" s="106">
        <f>TdC!E2829</f>
        <v>12</v>
      </c>
      <c r="D2827" s="106">
        <f>TdC!F2829</f>
        <v>8.5713999999999999E-3</v>
      </c>
      <c r="E2827" s="106" t="str">
        <f>TdC!G2829</f>
        <v>dolartoday</v>
      </c>
    </row>
    <row r="2828" spans="1:5" x14ac:dyDescent="0.15">
      <c r="A2828" s="107">
        <f>TdC!C2830</f>
        <v>42350</v>
      </c>
      <c r="B2828" s="106">
        <f>TdC!D2830</f>
        <v>2015</v>
      </c>
      <c r="C2828" s="106">
        <f>TdC!E2830</f>
        <v>12</v>
      </c>
      <c r="D2828" s="106">
        <f>TdC!F2830</f>
        <v>8.5713999999999999E-3</v>
      </c>
      <c r="E2828" s="106" t="str">
        <f>TdC!G2830</f>
        <v>dolartoday</v>
      </c>
    </row>
    <row r="2829" spans="1:5" x14ac:dyDescent="0.15">
      <c r="A2829" s="107">
        <f>TdC!C2831</f>
        <v>42351</v>
      </c>
      <c r="B2829" s="106">
        <f>TdC!D2831</f>
        <v>2015</v>
      </c>
      <c r="C2829" s="106">
        <f>TdC!E2831</f>
        <v>12</v>
      </c>
      <c r="D2829" s="106">
        <f>TdC!F2831</f>
        <v>8.5713999999999999E-3</v>
      </c>
      <c r="E2829" s="106" t="str">
        <f>TdC!G2831</f>
        <v>dolartoday</v>
      </c>
    </row>
    <row r="2830" spans="1:5" x14ac:dyDescent="0.15">
      <c r="A2830" s="107">
        <f>TdC!C2832</f>
        <v>42352</v>
      </c>
      <c r="B2830" s="106">
        <f>TdC!D2832</f>
        <v>2015</v>
      </c>
      <c r="C2830" s="106">
        <f>TdC!E2832</f>
        <v>12</v>
      </c>
      <c r="D2830" s="106">
        <f>TdC!F2832</f>
        <v>8.6E-3</v>
      </c>
      <c r="E2830" s="106" t="str">
        <f>TdC!G2832</f>
        <v>dolartoday</v>
      </c>
    </row>
    <row r="2831" spans="1:5" x14ac:dyDescent="0.15">
      <c r="A2831" s="107">
        <f>TdC!C2833</f>
        <v>42353</v>
      </c>
      <c r="B2831" s="106">
        <f>TdC!D2833</f>
        <v>2015</v>
      </c>
      <c r="C2831" s="106">
        <f>TdC!E2833</f>
        <v>12</v>
      </c>
      <c r="D2831" s="106">
        <f>TdC!F2833</f>
        <v>8.7825999999999998E-3</v>
      </c>
      <c r="E2831" s="106" t="str">
        <f>TdC!G2833</f>
        <v>dolartoday</v>
      </c>
    </row>
    <row r="2832" spans="1:5" x14ac:dyDescent="0.15">
      <c r="A2832" s="107">
        <f>TdC!C2834</f>
        <v>42354</v>
      </c>
      <c r="B2832" s="106">
        <f>TdC!D2834</f>
        <v>2015</v>
      </c>
      <c r="C2832" s="106">
        <f>TdC!E2834</f>
        <v>12</v>
      </c>
      <c r="D2832" s="106">
        <f>TdC!F2834</f>
        <v>8.7825999999999998E-3</v>
      </c>
      <c r="E2832" s="106" t="str">
        <f>TdC!G2834</f>
        <v>dolartoday</v>
      </c>
    </row>
    <row r="2833" spans="1:5" x14ac:dyDescent="0.15">
      <c r="A2833" s="107">
        <f>TdC!C2835</f>
        <v>42355</v>
      </c>
      <c r="B2833" s="106">
        <f>TdC!D2835</f>
        <v>2015</v>
      </c>
      <c r="C2833" s="106">
        <f>TdC!E2835</f>
        <v>12</v>
      </c>
      <c r="D2833" s="106">
        <f>TdC!F2835</f>
        <v>8.6571000000000009E-3</v>
      </c>
      <c r="E2833" s="106" t="str">
        <f>TdC!G2835</f>
        <v>dolartoday</v>
      </c>
    </row>
    <row r="2834" spans="1:5" x14ac:dyDescent="0.15">
      <c r="A2834" s="107">
        <f>TdC!C2836</f>
        <v>42356</v>
      </c>
      <c r="B2834" s="106">
        <f>TdC!D2836</f>
        <v>2015</v>
      </c>
      <c r="C2834" s="106">
        <f>TdC!E2836</f>
        <v>12</v>
      </c>
      <c r="D2834" s="106">
        <f>TdC!F2836</f>
        <v>8.6571000000000009E-3</v>
      </c>
      <c r="E2834" s="106" t="str">
        <f>TdC!G2836</f>
        <v>dolartoday</v>
      </c>
    </row>
    <row r="2835" spans="1:5" x14ac:dyDescent="0.15">
      <c r="A2835" s="107">
        <f>TdC!C2837</f>
        <v>42357</v>
      </c>
      <c r="B2835" s="106">
        <f>TdC!D2837</f>
        <v>2015</v>
      </c>
      <c r="C2835" s="106">
        <f>TdC!E2837</f>
        <v>12</v>
      </c>
      <c r="D2835" s="106">
        <f>TdC!F2837</f>
        <v>8.6571000000000009E-3</v>
      </c>
      <c r="E2835" s="106" t="str">
        <f>TdC!G2837</f>
        <v>dolartoday</v>
      </c>
    </row>
    <row r="2836" spans="1:5" x14ac:dyDescent="0.15">
      <c r="A2836" s="107">
        <f>TdC!C2838</f>
        <v>42358</v>
      </c>
      <c r="B2836" s="106">
        <f>TdC!D2838</f>
        <v>2015</v>
      </c>
      <c r="C2836" s="106">
        <f>TdC!E2838</f>
        <v>12</v>
      </c>
      <c r="D2836" s="106">
        <f>TdC!F2838</f>
        <v>8.6571000000000009E-3</v>
      </c>
      <c r="E2836" s="106" t="str">
        <f>TdC!G2838</f>
        <v>dolartoday</v>
      </c>
    </row>
    <row r="2837" spans="1:5" x14ac:dyDescent="0.15">
      <c r="A2837" s="107">
        <f>TdC!C2839</f>
        <v>42359</v>
      </c>
      <c r="B2837" s="106">
        <f>TdC!D2839</f>
        <v>2015</v>
      </c>
      <c r="C2837" s="106">
        <f>TdC!E2839</f>
        <v>12</v>
      </c>
      <c r="D2837" s="106">
        <f>TdC!F2839</f>
        <v>8.4166999999999992E-3</v>
      </c>
      <c r="E2837" s="106" t="str">
        <f>TdC!G2839</f>
        <v>dolartoday</v>
      </c>
    </row>
    <row r="2838" spans="1:5" x14ac:dyDescent="0.15">
      <c r="A2838" s="107">
        <f>TdC!C2840</f>
        <v>42360</v>
      </c>
      <c r="B2838" s="106">
        <f>TdC!D2840</f>
        <v>2015</v>
      </c>
      <c r="C2838" s="106">
        <f>TdC!E2840</f>
        <v>12</v>
      </c>
      <c r="D2838" s="106">
        <f>TdC!F2840</f>
        <v>8.4166999999999992E-3</v>
      </c>
      <c r="E2838" s="106" t="str">
        <f>TdC!G2840</f>
        <v>dolartoday</v>
      </c>
    </row>
    <row r="2839" spans="1:5" x14ac:dyDescent="0.15">
      <c r="A2839" s="107">
        <f>TdC!C2841</f>
        <v>42361</v>
      </c>
      <c r="B2839" s="106">
        <f>TdC!D2841</f>
        <v>2015</v>
      </c>
      <c r="C2839" s="106">
        <f>TdC!E2841</f>
        <v>12</v>
      </c>
      <c r="D2839" s="106">
        <f>TdC!F2841</f>
        <v>8.4166999999999992E-3</v>
      </c>
      <c r="E2839" s="106" t="str">
        <f>TdC!G2841</f>
        <v>dolartoday</v>
      </c>
    </row>
    <row r="2840" spans="1:5" x14ac:dyDescent="0.15">
      <c r="A2840" s="107">
        <f>TdC!C2842</f>
        <v>42362</v>
      </c>
      <c r="B2840" s="106">
        <f>TdC!D2842</f>
        <v>2015</v>
      </c>
      <c r="C2840" s="106">
        <f>TdC!E2842</f>
        <v>12</v>
      </c>
      <c r="D2840" s="106">
        <f>TdC!F2842</f>
        <v>8.4166999999999992E-3</v>
      </c>
      <c r="E2840" s="106" t="str">
        <f>TdC!G2842</f>
        <v>dolartoday</v>
      </c>
    </row>
    <row r="2841" spans="1:5" x14ac:dyDescent="0.15">
      <c r="A2841" s="107">
        <f>TdC!C2843</f>
        <v>42363</v>
      </c>
      <c r="B2841" s="106">
        <f>TdC!D2843</f>
        <v>2015</v>
      </c>
      <c r="C2841" s="106">
        <f>TdC!E2843</f>
        <v>12</v>
      </c>
      <c r="D2841" s="106">
        <f>TdC!F2843</f>
        <v>8.4166999999999992E-3</v>
      </c>
      <c r="E2841" s="106" t="str">
        <f>TdC!G2843</f>
        <v>dolartoday</v>
      </c>
    </row>
    <row r="2842" spans="1:5" x14ac:dyDescent="0.15">
      <c r="A2842" s="107">
        <f>TdC!C2844</f>
        <v>42364</v>
      </c>
      <c r="B2842" s="106">
        <f>TdC!D2844</f>
        <v>2015</v>
      </c>
      <c r="C2842" s="106">
        <f>TdC!E2844</f>
        <v>12</v>
      </c>
      <c r="D2842" s="106">
        <f>TdC!F2844</f>
        <v>8.4166999999999992E-3</v>
      </c>
      <c r="E2842" s="106" t="str">
        <f>TdC!G2844</f>
        <v>dolartoday</v>
      </c>
    </row>
    <row r="2843" spans="1:5" x14ac:dyDescent="0.15">
      <c r="A2843" s="107">
        <f>TdC!C2845</f>
        <v>42365</v>
      </c>
      <c r="B2843" s="106">
        <f>TdC!D2845</f>
        <v>2015</v>
      </c>
      <c r="C2843" s="106">
        <f>TdC!E2845</f>
        <v>12</v>
      </c>
      <c r="D2843" s="106">
        <f>TdC!F2845</f>
        <v>8.4166999999999992E-3</v>
      </c>
      <c r="E2843" s="106" t="str">
        <f>TdC!G2845</f>
        <v>dolartoday</v>
      </c>
    </row>
    <row r="2844" spans="1:5" x14ac:dyDescent="0.15">
      <c r="A2844" s="107">
        <f>TdC!C2846</f>
        <v>42366</v>
      </c>
      <c r="B2844" s="106">
        <f>TdC!D2846</f>
        <v>2015</v>
      </c>
      <c r="C2844" s="106">
        <f>TdC!E2846</f>
        <v>12</v>
      </c>
      <c r="D2844" s="106">
        <f>TdC!F2846</f>
        <v>8.3610999999999998E-3</v>
      </c>
      <c r="E2844" s="106" t="str">
        <f>TdC!G2846</f>
        <v>dolartoday</v>
      </c>
    </row>
    <row r="2845" spans="1:5" x14ac:dyDescent="0.15">
      <c r="A2845" s="107">
        <f>TdC!C2847</f>
        <v>42367</v>
      </c>
      <c r="B2845" s="106">
        <f>TdC!D2847</f>
        <v>2015</v>
      </c>
      <c r="C2845" s="106">
        <f>TdC!E2847</f>
        <v>12</v>
      </c>
      <c r="D2845" s="106">
        <f>TdC!F2847</f>
        <v>8.3333000000000001E-3</v>
      </c>
      <c r="E2845" s="106" t="str">
        <f>TdC!G2847</f>
        <v>dolartoday</v>
      </c>
    </row>
    <row r="2846" spans="1:5" x14ac:dyDescent="0.15">
      <c r="A2846" s="107">
        <f>TdC!C2848</f>
        <v>42368</v>
      </c>
      <c r="B2846" s="106">
        <f>TdC!D2848</f>
        <v>2015</v>
      </c>
      <c r="C2846" s="106">
        <f>TdC!E2848</f>
        <v>12</v>
      </c>
      <c r="D2846" s="106">
        <f>TdC!F2848</f>
        <v>8.3333000000000001E-3</v>
      </c>
      <c r="E2846" s="106" t="str">
        <f>TdC!G2848</f>
        <v>dolartoday</v>
      </c>
    </row>
    <row r="2847" spans="1:5" x14ac:dyDescent="0.15">
      <c r="A2847" s="107">
        <f>TdC!C2849</f>
        <v>42369</v>
      </c>
      <c r="B2847" s="106">
        <f>TdC!D2849</f>
        <v>2015</v>
      </c>
      <c r="C2847" s="106">
        <f>TdC!E2849</f>
        <v>12</v>
      </c>
      <c r="D2847" s="106">
        <f>TdC!F2849</f>
        <v>8.3333000000000001E-3</v>
      </c>
      <c r="E2847" s="106" t="str">
        <f>TdC!G2849</f>
        <v>dolartoday</v>
      </c>
    </row>
    <row r="2848" spans="1:5" x14ac:dyDescent="0.15">
      <c r="A2848" s="107">
        <f>TdC!C2850</f>
        <v>42370</v>
      </c>
      <c r="B2848" s="106">
        <f>TdC!D2850</f>
        <v>2016</v>
      </c>
      <c r="C2848" s="106">
        <f>TdC!E2850</f>
        <v>1</v>
      </c>
      <c r="D2848" s="106">
        <f>TdC!F2850</f>
        <v>8.3333000000000001E-3</v>
      </c>
      <c r="E2848" s="106" t="str">
        <f>TdC!G2850</f>
        <v>dolartoday</v>
      </c>
    </row>
    <row r="2849" spans="1:5" x14ac:dyDescent="0.15">
      <c r="A2849" s="107">
        <f>TdC!C2851</f>
        <v>42371</v>
      </c>
      <c r="B2849" s="106">
        <f>TdC!D2851</f>
        <v>2016</v>
      </c>
      <c r="C2849" s="106">
        <f>TdC!E2851</f>
        <v>1</v>
      </c>
      <c r="D2849" s="106">
        <f>TdC!F2851</f>
        <v>8.3333000000000001E-3</v>
      </c>
      <c r="E2849" s="106" t="str">
        <f>TdC!G2851</f>
        <v>dolartoday</v>
      </c>
    </row>
    <row r="2850" spans="1:5" x14ac:dyDescent="0.15">
      <c r="A2850" s="107">
        <f>TdC!C2852</f>
        <v>42372</v>
      </c>
      <c r="B2850" s="106">
        <f>TdC!D2852</f>
        <v>2016</v>
      </c>
      <c r="C2850" s="106">
        <f>TdC!E2852</f>
        <v>1</v>
      </c>
      <c r="D2850" s="106">
        <f>TdC!F2852</f>
        <v>8.3333000000000001E-3</v>
      </c>
      <c r="E2850" s="106" t="str">
        <f>TdC!G2852</f>
        <v>dolartoday</v>
      </c>
    </row>
    <row r="2851" spans="1:5" x14ac:dyDescent="0.15">
      <c r="A2851" s="107">
        <f>TdC!C2853</f>
        <v>42373</v>
      </c>
      <c r="B2851" s="106">
        <f>TdC!D2853</f>
        <v>2016</v>
      </c>
      <c r="C2851" s="106">
        <f>TdC!E2853</f>
        <v>1</v>
      </c>
      <c r="D2851" s="106">
        <f>TdC!F2853</f>
        <v>8.4507000000000002E-3</v>
      </c>
      <c r="E2851" s="106" t="str">
        <f>TdC!G2853</f>
        <v>dolartoday</v>
      </c>
    </row>
    <row r="2852" spans="1:5" x14ac:dyDescent="0.15">
      <c r="A2852" s="107">
        <f>TdC!C2854</f>
        <v>42374</v>
      </c>
      <c r="B2852" s="106">
        <f>TdC!D2854</f>
        <v>2016</v>
      </c>
      <c r="C2852" s="106">
        <f>TdC!E2854</f>
        <v>1</v>
      </c>
      <c r="D2852" s="106">
        <f>TdC!F2854</f>
        <v>8.4507000000000002E-3</v>
      </c>
      <c r="E2852" s="106" t="str">
        <f>TdC!G2854</f>
        <v>dolartoday</v>
      </c>
    </row>
    <row r="2853" spans="1:5" x14ac:dyDescent="0.15">
      <c r="A2853" s="107">
        <f>TdC!C2855</f>
        <v>42375</v>
      </c>
      <c r="B2853" s="106">
        <f>TdC!D2855</f>
        <v>2016</v>
      </c>
      <c r="C2853" s="106">
        <f>TdC!E2855</f>
        <v>1</v>
      </c>
      <c r="D2853" s="106">
        <f>TdC!F2855</f>
        <v>8.3888999999999995E-3</v>
      </c>
      <c r="E2853" s="106" t="str">
        <f>TdC!G2855</f>
        <v>dolartoday</v>
      </c>
    </row>
    <row r="2854" spans="1:5" x14ac:dyDescent="0.15">
      <c r="A2854" s="107">
        <f>TdC!C2856</f>
        <v>42376</v>
      </c>
      <c r="B2854" s="106">
        <f>TdC!D2856</f>
        <v>2016</v>
      </c>
      <c r="C2854" s="106">
        <f>TdC!E2856</f>
        <v>1</v>
      </c>
      <c r="D2854" s="106">
        <f>TdC!F2856</f>
        <v>8.3888999999999995E-3</v>
      </c>
      <c r="E2854" s="106" t="str">
        <f>TdC!G2856</f>
        <v>dolartoday</v>
      </c>
    </row>
    <row r="2855" spans="1:5" x14ac:dyDescent="0.15">
      <c r="A2855" s="107">
        <f>TdC!C2857</f>
        <v>42377</v>
      </c>
      <c r="B2855" s="106">
        <f>TdC!D2857</f>
        <v>2016</v>
      </c>
      <c r="C2855" s="106">
        <f>TdC!E2857</f>
        <v>1</v>
      </c>
      <c r="D2855" s="106">
        <f>TdC!F2857</f>
        <v>8.3888999999999995E-3</v>
      </c>
      <c r="E2855" s="106" t="str">
        <f>TdC!G2857</f>
        <v>dolartoday</v>
      </c>
    </row>
    <row r="2856" spans="1:5" x14ac:dyDescent="0.15">
      <c r="A2856" s="107">
        <f>TdC!C2858</f>
        <v>42378</v>
      </c>
      <c r="B2856" s="106">
        <f>TdC!D2858</f>
        <v>2016</v>
      </c>
      <c r="C2856" s="106">
        <f>TdC!E2858</f>
        <v>1</v>
      </c>
      <c r="D2856" s="106">
        <f>TdC!F2858</f>
        <v>8.3888999999999995E-3</v>
      </c>
      <c r="E2856" s="106" t="str">
        <f>TdC!G2858</f>
        <v>dolartoday</v>
      </c>
    </row>
    <row r="2857" spans="1:5" x14ac:dyDescent="0.15">
      <c r="A2857" s="107">
        <f>TdC!C2859</f>
        <v>42379</v>
      </c>
      <c r="B2857" s="106">
        <f>TdC!D2859</f>
        <v>2016</v>
      </c>
      <c r="C2857" s="106">
        <f>TdC!E2859</f>
        <v>1</v>
      </c>
      <c r="D2857" s="106">
        <f>TdC!F2859</f>
        <v>8.3888999999999995E-3</v>
      </c>
      <c r="E2857" s="106" t="str">
        <f>TdC!G2859</f>
        <v>dolartoday</v>
      </c>
    </row>
    <row r="2858" spans="1:5" x14ac:dyDescent="0.15">
      <c r="A2858" s="107">
        <f>TdC!C2860</f>
        <v>42380</v>
      </c>
      <c r="B2858" s="106">
        <f>TdC!D2860</f>
        <v>2016</v>
      </c>
      <c r="C2858" s="106">
        <f>TdC!E2860</f>
        <v>1</v>
      </c>
      <c r="D2858" s="106">
        <f>TdC!F2860</f>
        <v>8.3888999999999995E-3</v>
      </c>
      <c r="E2858" s="106" t="str">
        <f>TdC!G2860</f>
        <v>dolartoday</v>
      </c>
    </row>
    <row r="2859" spans="1:5" x14ac:dyDescent="0.15">
      <c r="A2859" s="107">
        <f>TdC!C2861</f>
        <v>42381</v>
      </c>
      <c r="B2859" s="106">
        <f>TdC!D2861</f>
        <v>2016</v>
      </c>
      <c r="C2859" s="106">
        <f>TdC!E2861</f>
        <v>1</v>
      </c>
      <c r="D2859" s="106">
        <f>TdC!F2861</f>
        <v>8.5915000000000002E-3</v>
      </c>
      <c r="E2859" s="106" t="str">
        <f>TdC!G2861</f>
        <v>dolartoday</v>
      </c>
    </row>
    <row r="2860" spans="1:5" x14ac:dyDescent="0.15">
      <c r="A2860" s="107">
        <f>TdC!C2862</f>
        <v>42382</v>
      </c>
      <c r="B2860" s="106">
        <f>TdC!D2862</f>
        <v>2016</v>
      </c>
      <c r="C2860" s="106">
        <f>TdC!E2862</f>
        <v>1</v>
      </c>
      <c r="D2860" s="106">
        <f>TdC!F2862</f>
        <v>8.6571000000000009E-3</v>
      </c>
      <c r="E2860" s="106" t="str">
        <f>TdC!G2862</f>
        <v>dolartoday</v>
      </c>
    </row>
    <row r="2861" spans="1:5" x14ac:dyDescent="0.15">
      <c r="A2861" s="107">
        <f>TdC!C2863</f>
        <v>42383</v>
      </c>
      <c r="B2861" s="106">
        <f>TdC!D2863</f>
        <v>2016</v>
      </c>
      <c r="C2861" s="106">
        <f>TdC!E2863</f>
        <v>1</v>
      </c>
      <c r="D2861" s="106">
        <f>TdC!F2863</f>
        <v>8.6571000000000009E-3</v>
      </c>
      <c r="E2861" s="106" t="str">
        <f>TdC!G2863</f>
        <v>dolartoday</v>
      </c>
    </row>
    <row r="2862" spans="1:5" x14ac:dyDescent="0.15">
      <c r="A2862" s="107">
        <f>TdC!C2864</f>
        <v>42384</v>
      </c>
      <c r="B2862" s="106">
        <f>TdC!D2864</f>
        <v>2016</v>
      </c>
      <c r="C2862" s="106">
        <f>TdC!E2864</f>
        <v>1</v>
      </c>
      <c r="D2862" s="106">
        <f>TdC!F2864</f>
        <v>8.6571000000000009E-3</v>
      </c>
      <c r="E2862" s="106" t="str">
        <f>TdC!G2864</f>
        <v>dolartoday</v>
      </c>
    </row>
    <row r="2863" spans="1:5" x14ac:dyDescent="0.15">
      <c r="A2863" s="107">
        <f>TdC!C2865</f>
        <v>42385</v>
      </c>
      <c r="B2863" s="106">
        <f>TdC!D2865</f>
        <v>2016</v>
      </c>
      <c r="C2863" s="106">
        <f>TdC!E2865</f>
        <v>1</v>
      </c>
      <c r="D2863" s="106">
        <f>TdC!F2865</f>
        <v>8.6571000000000009E-3</v>
      </c>
      <c r="E2863" s="106" t="str">
        <f>TdC!G2865</f>
        <v>dolartoday</v>
      </c>
    </row>
    <row r="2864" spans="1:5" x14ac:dyDescent="0.15">
      <c r="A2864" s="107">
        <f>TdC!C2866</f>
        <v>42386</v>
      </c>
      <c r="B2864" s="106">
        <f>TdC!D2866</f>
        <v>2016</v>
      </c>
      <c r="C2864" s="106">
        <f>TdC!E2866</f>
        <v>1</v>
      </c>
      <c r="D2864" s="106">
        <f>TdC!F2866</f>
        <v>8.6571000000000009E-3</v>
      </c>
      <c r="E2864" s="106" t="str">
        <f>TdC!G2866</f>
        <v>dolartoday</v>
      </c>
    </row>
    <row r="2865" spans="1:5" x14ac:dyDescent="0.15">
      <c r="A2865" s="107">
        <f>TdC!C2867</f>
        <v>42387</v>
      </c>
      <c r="B2865" s="106">
        <f>TdC!D2867</f>
        <v>2016</v>
      </c>
      <c r="C2865" s="106">
        <f>TdC!E2867</f>
        <v>1</v>
      </c>
      <c r="D2865" s="106">
        <f>TdC!F2867</f>
        <v>8.7825999999999998E-3</v>
      </c>
      <c r="E2865" s="106" t="str">
        <f>TdC!G2867</f>
        <v>dolartoday</v>
      </c>
    </row>
    <row r="2866" spans="1:5" x14ac:dyDescent="0.15">
      <c r="A2866" s="107">
        <f>TdC!C2868</f>
        <v>42388</v>
      </c>
      <c r="B2866" s="106">
        <f>TdC!D2868</f>
        <v>2016</v>
      </c>
      <c r="C2866" s="106">
        <f>TdC!E2868</f>
        <v>1</v>
      </c>
      <c r="D2866" s="106">
        <f>TdC!F2868</f>
        <v>8.9705999999999987E-3</v>
      </c>
      <c r="E2866" s="106" t="str">
        <f>TdC!G2868</f>
        <v>dolartoday</v>
      </c>
    </row>
    <row r="2867" spans="1:5" x14ac:dyDescent="0.15">
      <c r="A2867" s="107">
        <f>TdC!C2869</f>
        <v>42389</v>
      </c>
      <c r="B2867" s="106">
        <f>TdC!D2869</f>
        <v>2016</v>
      </c>
      <c r="C2867" s="106">
        <f>TdC!E2869</f>
        <v>1</v>
      </c>
      <c r="D2867" s="106">
        <f>TdC!F2869</f>
        <v>9.1342999999999997E-3</v>
      </c>
      <c r="E2867" s="106" t="str">
        <f>TdC!G2869</f>
        <v>dolartoday</v>
      </c>
    </row>
    <row r="2868" spans="1:5" x14ac:dyDescent="0.15">
      <c r="A2868" s="107">
        <f>TdC!C2870</f>
        <v>42390</v>
      </c>
      <c r="B2868" s="106">
        <f>TdC!D2870</f>
        <v>2016</v>
      </c>
      <c r="C2868" s="106">
        <f>TdC!E2870</f>
        <v>1</v>
      </c>
      <c r="D2868" s="106">
        <f>TdC!F2870</f>
        <v>9.2727E-3</v>
      </c>
      <c r="E2868" s="106" t="str">
        <f>TdC!G2870</f>
        <v>dolartoday</v>
      </c>
    </row>
    <row r="2869" spans="1:5" x14ac:dyDescent="0.15">
      <c r="A2869" s="107">
        <f>TdC!C2871</f>
        <v>42391</v>
      </c>
      <c r="B2869" s="106">
        <f>TdC!D2871</f>
        <v>2016</v>
      </c>
      <c r="C2869" s="106">
        <f>TdC!E2871</f>
        <v>1</v>
      </c>
      <c r="D2869" s="106">
        <f>TdC!F2871</f>
        <v>9.4153999999999991E-3</v>
      </c>
      <c r="E2869" s="106" t="str">
        <f>TdC!G2871</f>
        <v>dolartoday</v>
      </c>
    </row>
    <row r="2870" spans="1:5" x14ac:dyDescent="0.15">
      <c r="A2870" s="107">
        <f>TdC!C2872</f>
        <v>42392</v>
      </c>
      <c r="B2870" s="106">
        <f>TdC!D2872</f>
        <v>2016</v>
      </c>
      <c r="C2870" s="106">
        <f>TdC!E2872</f>
        <v>1</v>
      </c>
      <c r="D2870" s="106">
        <f>TdC!F2872</f>
        <v>9.4153999999999991E-3</v>
      </c>
      <c r="E2870" s="106" t="str">
        <f>TdC!G2872</f>
        <v>dolartoday</v>
      </c>
    </row>
    <row r="2871" spans="1:5" x14ac:dyDescent="0.15">
      <c r="A2871" s="107">
        <f>TdC!C2873</f>
        <v>42393</v>
      </c>
      <c r="B2871" s="106">
        <f>TdC!D2873</f>
        <v>2016</v>
      </c>
      <c r="C2871" s="106">
        <f>TdC!E2873</f>
        <v>1</v>
      </c>
      <c r="D2871" s="106">
        <f>TdC!F2873</f>
        <v>9.4153999999999991E-3</v>
      </c>
      <c r="E2871" s="106" t="str">
        <f>TdC!G2873</f>
        <v>dolartoday</v>
      </c>
    </row>
    <row r="2872" spans="1:5" x14ac:dyDescent="0.15">
      <c r="A2872" s="107">
        <f>TdC!C2874</f>
        <v>42394</v>
      </c>
      <c r="B2872" s="106">
        <f>TdC!D2874</f>
        <v>2016</v>
      </c>
      <c r="C2872" s="106">
        <f>TdC!E2874</f>
        <v>1</v>
      </c>
      <c r="D2872" s="106">
        <f>TdC!F2874</f>
        <v>9.5937999999999996E-3</v>
      </c>
      <c r="E2872" s="106" t="str">
        <f>TdC!G2874</f>
        <v>dolartoday</v>
      </c>
    </row>
    <row r="2873" spans="1:5" x14ac:dyDescent="0.15">
      <c r="A2873" s="107">
        <f>TdC!C2875</f>
        <v>42395</v>
      </c>
      <c r="B2873" s="106">
        <f>TdC!D2875</f>
        <v>2016</v>
      </c>
      <c r="C2873" s="106">
        <f>TdC!E2875</f>
        <v>1</v>
      </c>
      <c r="D2873" s="106">
        <f>TdC!F2875</f>
        <v>9.6562000000000002E-3</v>
      </c>
      <c r="E2873" s="106" t="str">
        <f>TdC!G2875</f>
        <v>dolartoday</v>
      </c>
    </row>
    <row r="2874" spans="1:5" x14ac:dyDescent="0.15">
      <c r="A2874" s="107">
        <f>TdC!C2876</f>
        <v>42396</v>
      </c>
      <c r="B2874" s="106">
        <f>TdC!D2876</f>
        <v>2016</v>
      </c>
      <c r="C2874" s="106">
        <f>TdC!E2876</f>
        <v>1</v>
      </c>
      <c r="D2874" s="106">
        <f>TdC!F2876</f>
        <v>9.6562000000000002E-3</v>
      </c>
      <c r="E2874" s="106" t="str">
        <f>TdC!G2876</f>
        <v>dolartoday</v>
      </c>
    </row>
    <row r="2875" spans="1:5" x14ac:dyDescent="0.15">
      <c r="A2875" s="107">
        <f>TdC!C2877</f>
        <v>42397</v>
      </c>
      <c r="B2875" s="106">
        <f>TdC!D2877</f>
        <v>2016</v>
      </c>
      <c r="C2875" s="106">
        <f>TdC!E2877</f>
        <v>1</v>
      </c>
      <c r="D2875" s="106">
        <f>TdC!F2877</f>
        <v>9.6874999999999999E-3</v>
      </c>
      <c r="E2875" s="106" t="str">
        <f>TdC!G2877</f>
        <v>dolartoday</v>
      </c>
    </row>
    <row r="2876" spans="1:5" x14ac:dyDescent="0.15">
      <c r="A2876" s="107">
        <f>TdC!C2878</f>
        <v>42398</v>
      </c>
      <c r="B2876" s="106">
        <f>TdC!D2878</f>
        <v>2016</v>
      </c>
      <c r="C2876" s="106">
        <f>TdC!E2878</f>
        <v>1</v>
      </c>
      <c r="D2876" s="106">
        <f>TdC!F2878</f>
        <v>9.8413000000000007E-3</v>
      </c>
      <c r="E2876" s="106" t="str">
        <f>TdC!G2878</f>
        <v>dolartoday</v>
      </c>
    </row>
    <row r="2877" spans="1:5" x14ac:dyDescent="0.15">
      <c r="A2877" s="107">
        <f>TdC!C2879</f>
        <v>42399</v>
      </c>
      <c r="B2877" s="106">
        <f>TdC!D2879</f>
        <v>2016</v>
      </c>
      <c r="C2877" s="106">
        <f>TdC!E2879</f>
        <v>1</v>
      </c>
      <c r="D2877" s="106">
        <f>TdC!F2879</f>
        <v>9.8413000000000007E-3</v>
      </c>
      <c r="E2877" s="106" t="str">
        <f>TdC!G2879</f>
        <v>dolartoday</v>
      </c>
    </row>
    <row r="2878" spans="1:5" x14ac:dyDescent="0.15">
      <c r="A2878" s="107">
        <f>TdC!C2880</f>
        <v>42400</v>
      </c>
      <c r="B2878" s="106">
        <f>TdC!D2880</f>
        <v>2016</v>
      </c>
      <c r="C2878" s="106">
        <f>TdC!E2880</f>
        <v>1</v>
      </c>
      <c r="D2878" s="106">
        <f>TdC!F2880</f>
        <v>9.8413000000000007E-3</v>
      </c>
      <c r="E2878" s="106" t="str">
        <f>TdC!G2880</f>
        <v>dolartoday</v>
      </c>
    </row>
    <row r="2879" spans="1:5" x14ac:dyDescent="0.15">
      <c r="A2879" s="107">
        <f>TdC!C2881</f>
        <v>42401</v>
      </c>
      <c r="B2879" s="106">
        <f>TdC!D2881</f>
        <v>2016</v>
      </c>
      <c r="C2879" s="106">
        <f>TdC!E2881</f>
        <v>2</v>
      </c>
      <c r="D2879" s="106">
        <f>TdC!F2881</f>
        <v>9.8413000000000007E-3</v>
      </c>
      <c r="E2879" s="106" t="str">
        <f>TdC!G2881</f>
        <v>dolartoday</v>
      </c>
    </row>
    <row r="2880" spans="1:5" x14ac:dyDescent="0.15">
      <c r="A2880" s="107">
        <f>TdC!C2882</f>
        <v>42402</v>
      </c>
      <c r="B2880" s="106">
        <f>TdC!D2882</f>
        <v>2016</v>
      </c>
      <c r="C2880" s="106">
        <f>TdC!E2882</f>
        <v>2</v>
      </c>
      <c r="D2880" s="106">
        <f>TdC!F2882</f>
        <v>9.9676999999999995E-3</v>
      </c>
      <c r="E2880" s="106" t="str">
        <f>TdC!G2882</f>
        <v>dolartoday</v>
      </c>
    </row>
    <row r="2881" spans="1:5" x14ac:dyDescent="0.15">
      <c r="A2881" s="107">
        <f>TdC!C2883</f>
        <v>42403</v>
      </c>
      <c r="B2881" s="106">
        <f>TdC!D2883</f>
        <v>2016</v>
      </c>
      <c r="C2881" s="106">
        <f>TdC!E2883</f>
        <v>2</v>
      </c>
      <c r="D2881" s="106">
        <f>TdC!F2883</f>
        <v>1.0032300000000001E-2</v>
      </c>
      <c r="E2881" s="106" t="str">
        <f>TdC!G2883</f>
        <v>dolartoday</v>
      </c>
    </row>
    <row r="2882" spans="1:5" x14ac:dyDescent="0.15">
      <c r="A2882" s="107">
        <f>TdC!C2884</f>
        <v>42404</v>
      </c>
      <c r="B2882" s="106">
        <f>TdC!D2884</f>
        <v>2016</v>
      </c>
      <c r="C2882" s="106">
        <f>TdC!E2884</f>
        <v>2</v>
      </c>
      <c r="D2882" s="106">
        <f>TdC!F2884</f>
        <v>1.01639E-2</v>
      </c>
      <c r="E2882" s="106" t="str">
        <f>TdC!G2884</f>
        <v>dolartoday</v>
      </c>
    </row>
    <row r="2883" spans="1:5" x14ac:dyDescent="0.15">
      <c r="A2883" s="107">
        <f>TdC!C2885</f>
        <v>42405</v>
      </c>
      <c r="B2883" s="106">
        <f>TdC!D2885</f>
        <v>2016</v>
      </c>
      <c r="C2883" s="106">
        <f>TdC!E2885</f>
        <v>2</v>
      </c>
      <c r="D2883" s="106">
        <f>TdC!F2885</f>
        <v>1.01639E-2</v>
      </c>
      <c r="E2883" s="106" t="str">
        <f>TdC!G2885</f>
        <v>dolartoday</v>
      </c>
    </row>
    <row r="2884" spans="1:5" x14ac:dyDescent="0.15">
      <c r="A2884" s="107">
        <f>TdC!C2886</f>
        <v>42406</v>
      </c>
      <c r="B2884" s="106">
        <f>TdC!D2886</f>
        <v>2016</v>
      </c>
      <c r="C2884" s="106">
        <f>TdC!E2886</f>
        <v>2</v>
      </c>
      <c r="D2884" s="106">
        <f>TdC!F2886</f>
        <v>1.01639E-2</v>
      </c>
      <c r="E2884" s="106" t="str">
        <f>TdC!G2886</f>
        <v>dolartoday</v>
      </c>
    </row>
    <row r="2885" spans="1:5" x14ac:dyDescent="0.15">
      <c r="A2885" s="107">
        <f>TdC!C2887</f>
        <v>42407</v>
      </c>
      <c r="B2885" s="106">
        <f>TdC!D2887</f>
        <v>2016</v>
      </c>
      <c r="C2885" s="106">
        <f>TdC!E2887</f>
        <v>2</v>
      </c>
      <c r="D2885" s="106">
        <f>TdC!F2887</f>
        <v>1.01639E-2</v>
      </c>
      <c r="E2885" s="106" t="str">
        <f>TdC!G2887</f>
        <v>dolartoday</v>
      </c>
    </row>
    <row r="2886" spans="1:5" x14ac:dyDescent="0.15">
      <c r="A2886" s="107">
        <f>TdC!C2888</f>
        <v>42408</v>
      </c>
      <c r="B2886" s="106">
        <f>TdC!D2888</f>
        <v>2016</v>
      </c>
      <c r="C2886" s="106">
        <f>TdC!E2888</f>
        <v>2</v>
      </c>
      <c r="D2886" s="106">
        <f>TdC!F2888</f>
        <v>1.01639E-2</v>
      </c>
      <c r="E2886" s="106" t="str">
        <f>TdC!G2888</f>
        <v>dolartoday</v>
      </c>
    </row>
    <row r="2887" spans="1:5" x14ac:dyDescent="0.15">
      <c r="A2887" s="107">
        <f>TdC!C2889</f>
        <v>42409</v>
      </c>
      <c r="B2887" s="106">
        <f>TdC!D2889</f>
        <v>2016</v>
      </c>
      <c r="C2887" s="106">
        <f>TdC!E2889</f>
        <v>2</v>
      </c>
      <c r="D2887" s="106">
        <f>TdC!F2889</f>
        <v>1.01639E-2</v>
      </c>
      <c r="E2887" s="106" t="str">
        <f>TdC!G2889</f>
        <v>dolartoday</v>
      </c>
    </row>
    <row r="2888" spans="1:5" x14ac:dyDescent="0.15">
      <c r="A2888" s="107">
        <f>TdC!C2890</f>
        <v>42410</v>
      </c>
      <c r="B2888" s="106">
        <f>TdC!D2890</f>
        <v>2016</v>
      </c>
      <c r="C2888" s="106">
        <f>TdC!E2890</f>
        <v>2</v>
      </c>
      <c r="D2888" s="106">
        <f>TdC!F2890</f>
        <v>1.02623E-2</v>
      </c>
      <c r="E2888" s="106" t="str">
        <f>TdC!G2890</f>
        <v>dolartoday</v>
      </c>
    </row>
    <row r="2889" spans="1:5" x14ac:dyDescent="0.15">
      <c r="A2889" s="107">
        <f>TdC!C2891</f>
        <v>42411</v>
      </c>
      <c r="B2889" s="106">
        <f>TdC!D2891</f>
        <v>2016</v>
      </c>
      <c r="C2889" s="106">
        <f>TdC!E2891</f>
        <v>2</v>
      </c>
      <c r="D2889" s="106">
        <f>TdC!F2891</f>
        <v>1.02623E-2</v>
      </c>
      <c r="E2889" s="106" t="str">
        <f>TdC!G2891</f>
        <v>dolartoday</v>
      </c>
    </row>
    <row r="2890" spans="1:5" x14ac:dyDescent="0.15">
      <c r="A2890" s="107">
        <f>TdC!C2892</f>
        <v>42412</v>
      </c>
      <c r="B2890" s="106">
        <f>TdC!D2892</f>
        <v>2016</v>
      </c>
      <c r="C2890" s="106">
        <f>TdC!E2892</f>
        <v>2</v>
      </c>
      <c r="D2890" s="106">
        <f>TdC!F2892</f>
        <v>1.02623E-2</v>
      </c>
      <c r="E2890" s="106" t="str">
        <f>TdC!G2892</f>
        <v>dolartoday</v>
      </c>
    </row>
    <row r="2891" spans="1:5" x14ac:dyDescent="0.15">
      <c r="A2891" s="107">
        <f>TdC!C2893</f>
        <v>42413</v>
      </c>
      <c r="B2891" s="106">
        <f>TdC!D2893</f>
        <v>2016</v>
      </c>
      <c r="C2891" s="106">
        <f>TdC!E2893</f>
        <v>2</v>
      </c>
      <c r="D2891" s="106">
        <f>TdC!F2893</f>
        <v>1.02623E-2</v>
      </c>
      <c r="E2891" s="106" t="str">
        <f>TdC!G2893</f>
        <v>dolartoday</v>
      </c>
    </row>
    <row r="2892" spans="1:5" x14ac:dyDescent="0.15">
      <c r="A2892" s="107">
        <f>TdC!C2894</f>
        <v>42414</v>
      </c>
      <c r="B2892" s="106">
        <f>TdC!D2894</f>
        <v>2016</v>
      </c>
      <c r="C2892" s="106">
        <f>TdC!E2894</f>
        <v>2</v>
      </c>
      <c r="D2892" s="106">
        <f>TdC!F2894</f>
        <v>1.02623E-2</v>
      </c>
      <c r="E2892" s="106" t="str">
        <f>TdC!G2894</f>
        <v>dolartoday</v>
      </c>
    </row>
    <row r="2893" spans="1:5" x14ac:dyDescent="0.15">
      <c r="A2893" s="107">
        <f>TdC!C2895</f>
        <v>42415</v>
      </c>
      <c r="B2893" s="106">
        <f>TdC!D2895</f>
        <v>2016</v>
      </c>
      <c r="C2893" s="106">
        <f>TdC!E2895</f>
        <v>2</v>
      </c>
      <c r="D2893" s="106">
        <f>TdC!F2895</f>
        <v>1.02903E-2</v>
      </c>
      <c r="E2893" s="106" t="str">
        <f>TdC!G2895</f>
        <v>dolartoday</v>
      </c>
    </row>
    <row r="2894" spans="1:5" x14ac:dyDescent="0.15">
      <c r="A2894" s="107">
        <f>TdC!C2896</f>
        <v>42416</v>
      </c>
      <c r="B2894" s="106">
        <f>TdC!D2896</f>
        <v>2016</v>
      </c>
      <c r="C2894" s="106">
        <f>TdC!E2896</f>
        <v>2</v>
      </c>
      <c r="D2894" s="106">
        <f>TdC!F2896</f>
        <v>1.02903E-2</v>
      </c>
      <c r="E2894" s="106" t="str">
        <f>TdC!G2896</f>
        <v>dolartoday</v>
      </c>
    </row>
    <row r="2895" spans="1:5" x14ac:dyDescent="0.15">
      <c r="A2895" s="107">
        <f>TdC!C2897</f>
        <v>42417</v>
      </c>
      <c r="B2895" s="106">
        <f>TdC!D2897</f>
        <v>2016</v>
      </c>
      <c r="C2895" s="106">
        <f>TdC!E2897</f>
        <v>2</v>
      </c>
      <c r="D2895" s="106">
        <f>TdC!F2897</f>
        <v>1.0459000000000001E-2</v>
      </c>
      <c r="E2895" s="106" t="str">
        <f>TdC!G2897</f>
        <v>dolartoday</v>
      </c>
    </row>
    <row r="2896" spans="1:5" x14ac:dyDescent="0.15">
      <c r="A2896" s="107">
        <f>TdC!C2898</f>
        <v>42418</v>
      </c>
      <c r="B2896" s="106">
        <f>TdC!D2898</f>
        <v>2016</v>
      </c>
      <c r="C2896" s="106">
        <f>TdC!E2898</f>
        <v>2</v>
      </c>
      <c r="D2896" s="106">
        <f>TdC!F2898</f>
        <v>1.0459000000000001E-2</v>
      </c>
      <c r="E2896" s="106" t="str">
        <f>TdC!G2898</f>
        <v>dolartoday</v>
      </c>
    </row>
    <row r="2897" spans="1:5" x14ac:dyDescent="0.15">
      <c r="A2897" s="107">
        <f>TdC!C2899</f>
        <v>42419</v>
      </c>
      <c r="B2897" s="106">
        <f>TdC!D2899</f>
        <v>2016</v>
      </c>
      <c r="C2897" s="106">
        <f>TdC!E2899</f>
        <v>2</v>
      </c>
      <c r="D2897" s="106">
        <f>TdC!F2899</f>
        <v>1.0459000000000001E-2</v>
      </c>
      <c r="E2897" s="106" t="str">
        <f>TdC!G2899</f>
        <v>dolartoday</v>
      </c>
    </row>
    <row r="2898" spans="1:5" x14ac:dyDescent="0.15">
      <c r="A2898" s="107">
        <f>TdC!C2900</f>
        <v>42420</v>
      </c>
      <c r="B2898" s="106">
        <f>TdC!D2900</f>
        <v>2016</v>
      </c>
      <c r="C2898" s="106">
        <f>TdC!E2900</f>
        <v>2</v>
      </c>
      <c r="D2898" s="106">
        <f>TdC!F2900</f>
        <v>1.0459000000000001E-2</v>
      </c>
      <c r="E2898" s="106" t="str">
        <f>TdC!G2900</f>
        <v>dolartoday</v>
      </c>
    </row>
    <row r="2899" spans="1:5" x14ac:dyDescent="0.15">
      <c r="A2899" s="107">
        <f>TdC!C2901</f>
        <v>42421</v>
      </c>
      <c r="B2899" s="106">
        <f>TdC!D2901</f>
        <v>2016</v>
      </c>
      <c r="C2899" s="106">
        <f>TdC!E2901</f>
        <v>2</v>
      </c>
      <c r="D2899" s="106">
        <f>TdC!F2901</f>
        <v>1.0459000000000001E-2</v>
      </c>
      <c r="E2899" s="106" t="str">
        <f>TdC!G2901</f>
        <v>dolartoday</v>
      </c>
    </row>
    <row r="2900" spans="1:5" x14ac:dyDescent="0.15">
      <c r="A2900" s="107">
        <f>TdC!C2902</f>
        <v>42422</v>
      </c>
      <c r="B2900" s="106">
        <f>TdC!D2902</f>
        <v>2016</v>
      </c>
      <c r="C2900" s="106">
        <f>TdC!E2902</f>
        <v>2</v>
      </c>
      <c r="D2900" s="106">
        <f>TdC!F2902</f>
        <v>1.06E-2</v>
      </c>
      <c r="E2900" s="106" t="str">
        <f>TdC!G2902</f>
        <v>dolartoday</v>
      </c>
    </row>
    <row r="2901" spans="1:5" x14ac:dyDescent="0.15">
      <c r="A2901" s="107">
        <f>TdC!C2903</f>
        <v>42423</v>
      </c>
      <c r="B2901" s="106">
        <f>TdC!D2903</f>
        <v>2016</v>
      </c>
      <c r="C2901" s="106">
        <f>TdC!E2903</f>
        <v>2</v>
      </c>
      <c r="D2901" s="106">
        <f>TdC!F2903</f>
        <v>1.06E-2</v>
      </c>
      <c r="E2901" s="106" t="str">
        <f>TdC!G2903</f>
        <v>dolartoday</v>
      </c>
    </row>
    <row r="2902" spans="1:5" x14ac:dyDescent="0.15">
      <c r="A2902" s="107">
        <f>TdC!C2904</f>
        <v>42424</v>
      </c>
      <c r="B2902" s="106">
        <f>TdC!D2904</f>
        <v>2016</v>
      </c>
      <c r="C2902" s="106">
        <f>TdC!E2904</f>
        <v>2</v>
      </c>
      <c r="D2902" s="106">
        <f>TdC!F2904</f>
        <v>1.07119E-2</v>
      </c>
      <c r="E2902" s="106" t="str">
        <f>TdC!G2904</f>
        <v>dolartoday</v>
      </c>
    </row>
    <row r="2903" spans="1:5" x14ac:dyDescent="0.15">
      <c r="A2903" s="107">
        <f>TdC!C2905</f>
        <v>42425</v>
      </c>
      <c r="B2903" s="106">
        <f>TdC!D2905</f>
        <v>2016</v>
      </c>
      <c r="C2903" s="106">
        <f>TdC!E2905</f>
        <v>2</v>
      </c>
      <c r="D2903" s="106">
        <f>TdC!F2905</f>
        <v>1.0896600000000001E-2</v>
      </c>
      <c r="E2903" s="106" t="str">
        <f>TdC!G2905</f>
        <v>dolartoday</v>
      </c>
    </row>
    <row r="2904" spans="1:5" x14ac:dyDescent="0.15">
      <c r="A2904" s="107">
        <f>TdC!C2906</f>
        <v>42426</v>
      </c>
      <c r="B2904" s="106">
        <f>TdC!D2906</f>
        <v>2016</v>
      </c>
      <c r="C2904" s="106">
        <f>TdC!E2906</f>
        <v>2</v>
      </c>
      <c r="D2904" s="106">
        <f>TdC!F2906</f>
        <v>1.0896600000000001E-2</v>
      </c>
      <c r="E2904" s="106" t="str">
        <f>TdC!G2906</f>
        <v>dolartoday</v>
      </c>
    </row>
    <row r="2905" spans="1:5" x14ac:dyDescent="0.15">
      <c r="A2905" s="107">
        <f>TdC!C2907</f>
        <v>42427</v>
      </c>
      <c r="B2905" s="106">
        <f>TdC!D2907</f>
        <v>2016</v>
      </c>
      <c r="C2905" s="106">
        <f>TdC!E2907</f>
        <v>2</v>
      </c>
      <c r="D2905" s="106">
        <f>TdC!F2907</f>
        <v>1.0896600000000001E-2</v>
      </c>
      <c r="E2905" s="106" t="str">
        <f>TdC!G2907</f>
        <v>dolartoday</v>
      </c>
    </row>
    <row r="2906" spans="1:5" x14ac:dyDescent="0.15">
      <c r="A2906" s="107">
        <f>TdC!C2908</f>
        <v>42428</v>
      </c>
      <c r="B2906" s="106">
        <f>TdC!D2908</f>
        <v>2016</v>
      </c>
      <c r="C2906" s="106">
        <f>TdC!E2908</f>
        <v>2</v>
      </c>
      <c r="D2906" s="106">
        <f>TdC!F2908</f>
        <v>1.0896600000000001E-2</v>
      </c>
      <c r="E2906" s="106" t="str">
        <f>TdC!G2908</f>
        <v>dolartoday</v>
      </c>
    </row>
    <row r="2907" spans="1:5" x14ac:dyDescent="0.15">
      <c r="A2907" s="107">
        <f>TdC!C2909</f>
        <v>42429</v>
      </c>
      <c r="B2907" s="106">
        <f>TdC!D2909</f>
        <v>2016</v>
      </c>
      <c r="C2907" s="106">
        <f>TdC!E2909</f>
        <v>2</v>
      </c>
      <c r="D2907" s="106">
        <f>TdC!F2909</f>
        <v>1.0896600000000001E-2</v>
      </c>
      <c r="E2907" s="106" t="str">
        <f>TdC!G2909</f>
        <v>dolartoday</v>
      </c>
    </row>
    <row r="2908" spans="1:5" x14ac:dyDescent="0.15">
      <c r="A2908" s="107">
        <f>TdC!C2910</f>
        <v>42430</v>
      </c>
      <c r="B2908" s="106">
        <f>TdC!D2910</f>
        <v>2016</v>
      </c>
      <c r="C2908" s="106">
        <f>TdC!E2910</f>
        <v>3</v>
      </c>
      <c r="D2908" s="106">
        <f>TdC!F2910</f>
        <v>1.0931E-2</v>
      </c>
      <c r="E2908" s="106" t="str">
        <f>TdC!G2910</f>
        <v>dolartoday</v>
      </c>
    </row>
    <row r="2909" spans="1:5" x14ac:dyDescent="0.15">
      <c r="A2909" s="107">
        <f>TdC!C2911</f>
        <v>42431</v>
      </c>
      <c r="B2909" s="106">
        <f>TdC!D2911</f>
        <v>2016</v>
      </c>
      <c r="C2909" s="106">
        <f>TdC!E2911</f>
        <v>3</v>
      </c>
      <c r="D2909" s="106">
        <f>TdC!F2911</f>
        <v>1.0931E-2</v>
      </c>
      <c r="E2909" s="106" t="str">
        <f>TdC!G2911</f>
        <v>dolartoday</v>
      </c>
    </row>
    <row r="2910" spans="1:5" x14ac:dyDescent="0.15">
      <c r="A2910" s="107">
        <f>TdC!C2912</f>
        <v>42432</v>
      </c>
      <c r="B2910" s="106">
        <f>TdC!D2912</f>
        <v>2016</v>
      </c>
      <c r="C2910" s="106">
        <f>TdC!E2912</f>
        <v>3</v>
      </c>
      <c r="D2910" s="106">
        <f>TdC!F2912</f>
        <v>1.0931E-2</v>
      </c>
      <c r="E2910" s="106" t="str">
        <f>TdC!G2912</f>
        <v>dolartoday</v>
      </c>
    </row>
    <row r="2911" spans="1:5" x14ac:dyDescent="0.15">
      <c r="A2911" s="107">
        <f>TdC!C2913</f>
        <v>42433</v>
      </c>
      <c r="B2911" s="106">
        <f>TdC!D2913</f>
        <v>2016</v>
      </c>
      <c r="C2911" s="106">
        <f>TdC!E2913</f>
        <v>3</v>
      </c>
      <c r="D2911" s="106">
        <f>TdC!F2913</f>
        <v>1.1052599999999999E-2</v>
      </c>
      <c r="E2911" s="106" t="str">
        <f>TdC!G2913</f>
        <v>dolartoday</v>
      </c>
    </row>
    <row r="2912" spans="1:5" x14ac:dyDescent="0.15">
      <c r="A2912" s="107">
        <f>TdC!C2914</f>
        <v>42434</v>
      </c>
      <c r="B2912" s="106">
        <f>TdC!D2914</f>
        <v>2016</v>
      </c>
      <c r="C2912" s="106">
        <f>TdC!E2914</f>
        <v>3</v>
      </c>
      <c r="D2912" s="106">
        <f>TdC!F2914</f>
        <v>1.1052599999999999E-2</v>
      </c>
      <c r="E2912" s="106" t="str">
        <f>TdC!G2914</f>
        <v>dolartoday</v>
      </c>
    </row>
    <row r="2913" spans="1:5" x14ac:dyDescent="0.15">
      <c r="A2913" s="107">
        <f>TdC!C2915</f>
        <v>42435</v>
      </c>
      <c r="B2913" s="106">
        <f>TdC!D2915</f>
        <v>2016</v>
      </c>
      <c r="C2913" s="106">
        <f>TdC!E2915</f>
        <v>3</v>
      </c>
      <c r="D2913" s="106">
        <f>TdC!F2915</f>
        <v>1.1052599999999999E-2</v>
      </c>
      <c r="E2913" s="106" t="str">
        <f>TdC!G2915</f>
        <v>dolartoday</v>
      </c>
    </row>
    <row r="2914" spans="1:5" x14ac:dyDescent="0.15">
      <c r="A2914" s="107">
        <f>TdC!C2916</f>
        <v>42436</v>
      </c>
      <c r="B2914" s="106">
        <f>TdC!D2916</f>
        <v>2016</v>
      </c>
      <c r="C2914" s="106">
        <f>TdC!E2916</f>
        <v>3</v>
      </c>
      <c r="D2914" s="106">
        <f>TdC!F2916</f>
        <v>1.125E-2</v>
      </c>
      <c r="E2914" s="106" t="str">
        <f>TdC!G2916</f>
        <v>dolartoday</v>
      </c>
    </row>
    <row r="2915" spans="1:5" x14ac:dyDescent="0.15">
      <c r="A2915" s="107">
        <f>TdC!C2917</f>
        <v>42437</v>
      </c>
      <c r="B2915" s="106">
        <f>TdC!D2917</f>
        <v>2016</v>
      </c>
      <c r="C2915" s="106">
        <f>TdC!E2917</f>
        <v>3</v>
      </c>
      <c r="D2915" s="106">
        <f>TdC!F2917</f>
        <v>1.1454500000000001E-2</v>
      </c>
      <c r="E2915" s="106" t="str">
        <f>TdC!G2917</f>
        <v>dolartoday</v>
      </c>
    </row>
    <row r="2916" spans="1:5" x14ac:dyDescent="0.15">
      <c r="A2916" s="107">
        <f>TdC!C2918</f>
        <v>42438</v>
      </c>
      <c r="B2916" s="106">
        <f>TdC!D2918</f>
        <v>2016</v>
      </c>
      <c r="C2916" s="106">
        <f>TdC!E2918</f>
        <v>3</v>
      </c>
      <c r="D2916" s="106">
        <f>TdC!F2918</f>
        <v>1.1849100000000001E-2</v>
      </c>
      <c r="E2916" s="106" t="str">
        <f>TdC!G2918</f>
        <v>dolartoday</v>
      </c>
    </row>
    <row r="2917" spans="1:5" x14ac:dyDescent="0.15">
      <c r="A2917" s="107">
        <f>TdC!C2919</f>
        <v>42439</v>
      </c>
      <c r="B2917" s="106">
        <f>TdC!D2919</f>
        <v>2016</v>
      </c>
      <c r="C2917" s="106">
        <f>TdC!E2919</f>
        <v>3</v>
      </c>
      <c r="D2917" s="106">
        <f>TdC!F2919</f>
        <v>1.21154E-2</v>
      </c>
      <c r="E2917" s="106" t="str">
        <f>TdC!G2919</f>
        <v>dolartoday</v>
      </c>
    </row>
    <row r="2918" spans="1:5" x14ac:dyDescent="0.15">
      <c r="A2918" s="107">
        <f>TdC!C2920</f>
        <v>42440</v>
      </c>
      <c r="B2918" s="106">
        <f>TdC!D2920</f>
        <v>2016</v>
      </c>
      <c r="C2918" s="106">
        <f>TdC!E2920</f>
        <v>3</v>
      </c>
      <c r="D2918" s="106">
        <f>TdC!F2920</f>
        <v>1.21154E-2</v>
      </c>
      <c r="E2918" s="106" t="str">
        <f>TdC!G2920</f>
        <v>dolartoday</v>
      </c>
    </row>
    <row r="2919" spans="1:5" x14ac:dyDescent="0.15">
      <c r="A2919" s="107">
        <f>TdC!C2921</f>
        <v>42441</v>
      </c>
      <c r="B2919" s="106">
        <f>TdC!D2921</f>
        <v>2016</v>
      </c>
      <c r="C2919" s="106">
        <f>TdC!E2921</f>
        <v>3</v>
      </c>
      <c r="D2919" s="106">
        <f>TdC!F2921</f>
        <v>1.21154E-2</v>
      </c>
      <c r="E2919" s="106" t="str">
        <f>TdC!G2921</f>
        <v>dolartoday</v>
      </c>
    </row>
    <row r="2920" spans="1:5" x14ac:dyDescent="0.15">
      <c r="A2920" s="107">
        <f>TdC!C2922</f>
        <v>42442</v>
      </c>
      <c r="B2920" s="106">
        <f>TdC!D2922</f>
        <v>2016</v>
      </c>
      <c r="C2920" s="106">
        <f>TdC!E2922</f>
        <v>3</v>
      </c>
      <c r="D2920" s="106">
        <f>TdC!F2922</f>
        <v>1.21154E-2</v>
      </c>
      <c r="E2920" s="106" t="str">
        <f>TdC!G2922</f>
        <v>dolartoday</v>
      </c>
    </row>
    <row r="2921" spans="1:5" x14ac:dyDescent="0.15">
      <c r="A2921" s="107">
        <f>TdC!C2923</f>
        <v>42443</v>
      </c>
      <c r="B2921" s="106">
        <f>TdC!D2923</f>
        <v>2016</v>
      </c>
      <c r="C2921" s="106">
        <f>TdC!E2923</f>
        <v>3</v>
      </c>
      <c r="D2921" s="106">
        <f>TdC!F2923</f>
        <v>1.21154E-2</v>
      </c>
      <c r="E2921" s="106" t="str">
        <f>TdC!G2923</f>
        <v>dolartoday</v>
      </c>
    </row>
    <row r="2922" spans="1:5" x14ac:dyDescent="0.15">
      <c r="A2922" s="107">
        <f>TdC!C2924</f>
        <v>42444</v>
      </c>
      <c r="B2922" s="106">
        <f>TdC!D2924</f>
        <v>2016</v>
      </c>
      <c r="C2922" s="106">
        <f>TdC!E2924</f>
        <v>3</v>
      </c>
      <c r="D2922" s="106">
        <f>TdC!F2924</f>
        <v>1.21154E-2</v>
      </c>
      <c r="E2922" s="106" t="str">
        <f>TdC!G2924</f>
        <v>dolartoday</v>
      </c>
    </row>
    <row r="2923" spans="1:5" x14ac:dyDescent="0.15">
      <c r="A2923" s="107">
        <f>TdC!C2925</f>
        <v>42445</v>
      </c>
      <c r="B2923" s="106">
        <f>TdC!D2925</f>
        <v>2016</v>
      </c>
      <c r="C2923" s="106">
        <f>TdC!E2925</f>
        <v>3</v>
      </c>
      <c r="D2923" s="106">
        <f>TdC!F2925</f>
        <v>1.21154E-2</v>
      </c>
      <c r="E2923" s="106" t="str">
        <f>TdC!G2925</f>
        <v>dolartoday</v>
      </c>
    </row>
    <row r="2924" spans="1:5" x14ac:dyDescent="0.15">
      <c r="A2924" s="107">
        <f>TdC!C2926</f>
        <v>42446</v>
      </c>
      <c r="B2924" s="106">
        <f>TdC!D2926</f>
        <v>2016</v>
      </c>
      <c r="C2924" s="106">
        <f>TdC!E2926</f>
        <v>3</v>
      </c>
      <c r="D2924" s="106">
        <f>TdC!F2926</f>
        <v>1.21154E-2</v>
      </c>
      <c r="E2924" s="106" t="str">
        <f>TdC!G2926</f>
        <v>dolartoday</v>
      </c>
    </row>
    <row r="2925" spans="1:5" x14ac:dyDescent="0.15">
      <c r="A2925" s="107">
        <f>TdC!C2927</f>
        <v>42447</v>
      </c>
      <c r="B2925" s="106">
        <f>TdC!D2927</f>
        <v>2016</v>
      </c>
      <c r="C2925" s="106">
        <f>TdC!E2927</f>
        <v>3</v>
      </c>
      <c r="D2925" s="106">
        <f>TdC!F2927</f>
        <v>1.21154E-2</v>
      </c>
      <c r="E2925" s="106" t="str">
        <f>TdC!G2927</f>
        <v>dolartoday</v>
      </c>
    </row>
    <row r="2926" spans="1:5" x14ac:dyDescent="0.15">
      <c r="A2926" s="107">
        <f>TdC!C2928</f>
        <v>42448</v>
      </c>
      <c r="B2926" s="106">
        <f>TdC!D2928</f>
        <v>2016</v>
      </c>
      <c r="C2926" s="106">
        <f>TdC!E2928</f>
        <v>3</v>
      </c>
      <c r="D2926" s="106">
        <f>TdC!F2928</f>
        <v>1.21154E-2</v>
      </c>
      <c r="E2926" s="106" t="str">
        <f>TdC!G2928</f>
        <v>dolartoday</v>
      </c>
    </row>
    <row r="2927" spans="1:5" x14ac:dyDescent="0.15">
      <c r="A2927" s="107">
        <f>TdC!C2929</f>
        <v>42449</v>
      </c>
      <c r="B2927" s="106">
        <f>TdC!D2929</f>
        <v>2016</v>
      </c>
      <c r="C2927" s="106">
        <f>TdC!E2929</f>
        <v>3</v>
      </c>
      <c r="D2927" s="106">
        <f>TdC!F2929</f>
        <v>1.21154E-2</v>
      </c>
      <c r="E2927" s="106" t="str">
        <f>TdC!G2929</f>
        <v>dolartoday</v>
      </c>
    </row>
    <row r="2928" spans="1:5" x14ac:dyDescent="0.15">
      <c r="A2928" s="107">
        <f>TdC!C2930</f>
        <v>42450</v>
      </c>
      <c r="B2928" s="106">
        <f>TdC!D2930</f>
        <v>2016</v>
      </c>
      <c r="C2928" s="106">
        <f>TdC!E2930</f>
        <v>3</v>
      </c>
      <c r="D2928" s="106">
        <f>TdC!F2930</f>
        <v>1.21154E-2</v>
      </c>
      <c r="E2928" s="106" t="str">
        <f>TdC!G2930</f>
        <v>dolartoday</v>
      </c>
    </row>
    <row r="2929" spans="1:5" x14ac:dyDescent="0.15">
      <c r="A2929" s="107">
        <f>TdC!C2931</f>
        <v>42451</v>
      </c>
      <c r="B2929" s="106">
        <f>TdC!D2931</f>
        <v>2016</v>
      </c>
      <c r="C2929" s="106">
        <f>TdC!E2931</f>
        <v>3</v>
      </c>
      <c r="D2929" s="106">
        <f>TdC!F2931</f>
        <v>1.21154E-2</v>
      </c>
      <c r="E2929" s="106" t="str">
        <f>TdC!G2931</f>
        <v>dolartoday</v>
      </c>
    </row>
    <row r="2930" spans="1:5" x14ac:dyDescent="0.15">
      <c r="A2930" s="107">
        <f>TdC!C2932</f>
        <v>42452</v>
      </c>
      <c r="B2930" s="106">
        <f>TdC!D2932</f>
        <v>2016</v>
      </c>
      <c r="C2930" s="106">
        <f>TdC!E2932</f>
        <v>3</v>
      </c>
      <c r="D2930" s="106">
        <f>TdC!F2932</f>
        <v>1.1711500000000001E-2</v>
      </c>
      <c r="E2930" s="106" t="str">
        <f>TdC!G2932</f>
        <v>dolartoday</v>
      </c>
    </row>
    <row r="2931" spans="1:5" x14ac:dyDescent="0.15">
      <c r="A2931" s="107">
        <f>TdC!C2933</f>
        <v>42453</v>
      </c>
      <c r="B2931" s="106">
        <f>TdC!D2933</f>
        <v>2016</v>
      </c>
      <c r="C2931" s="106">
        <f>TdC!E2933</f>
        <v>3</v>
      </c>
      <c r="D2931" s="106">
        <f>TdC!F2933</f>
        <v>1.1711500000000001E-2</v>
      </c>
      <c r="E2931" s="106" t="str">
        <f>TdC!G2933</f>
        <v>dolartoday</v>
      </c>
    </row>
    <row r="2932" spans="1:5" x14ac:dyDescent="0.15">
      <c r="A2932" s="107">
        <f>TdC!C2934</f>
        <v>42454</v>
      </c>
      <c r="B2932" s="106">
        <f>TdC!D2934</f>
        <v>2016</v>
      </c>
      <c r="C2932" s="106">
        <f>TdC!E2934</f>
        <v>3</v>
      </c>
      <c r="D2932" s="106">
        <f>TdC!F2934</f>
        <v>1.1711500000000001E-2</v>
      </c>
      <c r="E2932" s="106" t="str">
        <f>TdC!G2934</f>
        <v>dolartoday</v>
      </c>
    </row>
    <row r="2933" spans="1:5" x14ac:dyDescent="0.15">
      <c r="A2933" s="107">
        <f>TdC!C2935</f>
        <v>42455</v>
      </c>
      <c r="B2933" s="106">
        <f>TdC!D2935</f>
        <v>2016</v>
      </c>
      <c r="C2933" s="106">
        <f>TdC!E2935</f>
        <v>3</v>
      </c>
      <c r="D2933" s="106">
        <f>TdC!F2935</f>
        <v>1.1711500000000001E-2</v>
      </c>
      <c r="E2933" s="106" t="str">
        <f>TdC!G2935</f>
        <v>dolartoday</v>
      </c>
    </row>
    <row r="2934" spans="1:5" x14ac:dyDescent="0.15">
      <c r="A2934" s="107">
        <f>TdC!C2936</f>
        <v>42456</v>
      </c>
      <c r="B2934" s="106">
        <f>TdC!D2936</f>
        <v>2016</v>
      </c>
      <c r="C2934" s="106">
        <f>TdC!E2936</f>
        <v>3</v>
      </c>
      <c r="D2934" s="106">
        <f>TdC!F2936</f>
        <v>1.1711500000000001E-2</v>
      </c>
      <c r="E2934" s="106" t="str">
        <f>TdC!G2936</f>
        <v>dolartoday</v>
      </c>
    </row>
    <row r="2935" spans="1:5" x14ac:dyDescent="0.15">
      <c r="A2935" s="107">
        <f>TdC!C2937</f>
        <v>42457</v>
      </c>
      <c r="B2935" s="106">
        <f>TdC!D2937</f>
        <v>2016</v>
      </c>
      <c r="C2935" s="106">
        <f>TdC!E2937</f>
        <v>3</v>
      </c>
      <c r="D2935" s="106">
        <f>TdC!F2937</f>
        <v>1.1711500000000001E-2</v>
      </c>
      <c r="E2935" s="106" t="str">
        <f>TdC!G2937</f>
        <v>dolartoday</v>
      </c>
    </row>
    <row r="2936" spans="1:5" x14ac:dyDescent="0.15">
      <c r="A2936" s="107">
        <f>TdC!C2938</f>
        <v>42458</v>
      </c>
      <c r="B2936" s="106">
        <f>TdC!D2938</f>
        <v>2016</v>
      </c>
      <c r="C2936" s="106">
        <f>TdC!E2938</f>
        <v>3</v>
      </c>
      <c r="D2936" s="106">
        <f>TdC!F2938</f>
        <v>1.1711500000000001E-2</v>
      </c>
      <c r="E2936" s="106" t="str">
        <f>TdC!G2938</f>
        <v>dolartoday</v>
      </c>
    </row>
    <row r="2937" spans="1:5" x14ac:dyDescent="0.15">
      <c r="A2937" s="107">
        <f>TdC!C2939</f>
        <v>42459</v>
      </c>
      <c r="B2937" s="106">
        <f>TdC!D2939</f>
        <v>2016</v>
      </c>
      <c r="C2937" s="106">
        <f>TdC!E2939</f>
        <v>3</v>
      </c>
      <c r="D2937" s="106">
        <f>TdC!F2939</f>
        <v>1.15E-2</v>
      </c>
      <c r="E2937" s="106" t="str">
        <f>TdC!G2939</f>
        <v>dolartoday</v>
      </c>
    </row>
    <row r="2938" spans="1:5" x14ac:dyDescent="0.15">
      <c r="A2938" s="107">
        <f>TdC!C2940</f>
        <v>42460</v>
      </c>
      <c r="B2938" s="106">
        <f>TdC!D2940</f>
        <v>2016</v>
      </c>
      <c r="C2938" s="106">
        <f>TdC!E2940</f>
        <v>3</v>
      </c>
      <c r="D2938" s="106">
        <f>TdC!F2940</f>
        <v>1.17255E-2</v>
      </c>
      <c r="E2938" s="106" t="str">
        <f>TdC!G2940</f>
        <v>dolartoday</v>
      </c>
    </row>
    <row r="2939" spans="1:5" x14ac:dyDescent="0.15">
      <c r="A2939" s="107">
        <f>TdC!C2941</f>
        <v>42461</v>
      </c>
      <c r="B2939" s="106">
        <f>TdC!D2941</f>
        <v>2016</v>
      </c>
      <c r="C2939" s="106">
        <f>TdC!E2941</f>
        <v>4</v>
      </c>
      <c r="D2939" s="106">
        <f>TdC!F2941</f>
        <v>1.17255E-2</v>
      </c>
      <c r="E2939" s="106" t="str">
        <f>TdC!G2941</f>
        <v>dolartoday</v>
      </c>
    </row>
    <row r="2940" spans="1:5" x14ac:dyDescent="0.15">
      <c r="A2940" s="107">
        <f>TdC!C2942</f>
        <v>42462</v>
      </c>
      <c r="B2940" s="106">
        <f>TdC!D2942</f>
        <v>2016</v>
      </c>
      <c r="C2940" s="106">
        <f>TdC!E2942</f>
        <v>4</v>
      </c>
      <c r="D2940" s="106">
        <f>TdC!F2942</f>
        <v>1.17255E-2</v>
      </c>
      <c r="E2940" s="106" t="str">
        <f>TdC!G2942</f>
        <v>dolartoday</v>
      </c>
    </row>
    <row r="2941" spans="1:5" x14ac:dyDescent="0.15">
      <c r="A2941" s="107">
        <f>TdC!C2943</f>
        <v>42463</v>
      </c>
      <c r="B2941" s="106">
        <f>TdC!D2943</f>
        <v>2016</v>
      </c>
      <c r="C2941" s="106">
        <f>TdC!E2943</f>
        <v>4</v>
      </c>
      <c r="D2941" s="106">
        <f>TdC!F2943</f>
        <v>1.17255E-2</v>
      </c>
      <c r="E2941" s="106" t="str">
        <f>TdC!G2943</f>
        <v>dolartoday</v>
      </c>
    </row>
    <row r="2942" spans="1:5" x14ac:dyDescent="0.15">
      <c r="A2942" s="107">
        <f>TdC!C2944</f>
        <v>42464</v>
      </c>
      <c r="B2942" s="106">
        <f>TdC!D2944</f>
        <v>2016</v>
      </c>
      <c r="C2942" s="106">
        <f>TdC!E2944</f>
        <v>4</v>
      </c>
      <c r="D2942" s="106">
        <f>TdC!F2944</f>
        <v>1.12549E-2</v>
      </c>
      <c r="E2942" s="106" t="str">
        <f>TdC!G2944</f>
        <v>dolartoday</v>
      </c>
    </row>
    <row r="2943" spans="1:5" x14ac:dyDescent="0.15">
      <c r="A2943" s="107">
        <f>TdC!C2945</f>
        <v>42465</v>
      </c>
      <c r="B2943" s="106">
        <f>TdC!D2945</f>
        <v>2016</v>
      </c>
      <c r="C2943" s="106">
        <f>TdC!E2945</f>
        <v>4</v>
      </c>
      <c r="D2943" s="106">
        <f>TdC!F2945</f>
        <v>1.1647100000000001E-2</v>
      </c>
      <c r="E2943" s="106" t="str">
        <f>TdC!G2945</f>
        <v>dolartoday</v>
      </c>
    </row>
    <row r="2944" spans="1:5" x14ac:dyDescent="0.15">
      <c r="A2944" s="107">
        <f>TdC!C2946</f>
        <v>42466</v>
      </c>
      <c r="B2944" s="106">
        <f>TdC!D2946</f>
        <v>2016</v>
      </c>
      <c r="C2944" s="106">
        <f>TdC!E2946</f>
        <v>4</v>
      </c>
      <c r="D2944" s="106">
        <f>TdC!F2946</f>
        <v>1.14231E-2</v>
      </c>
      <c r="E2944" s="106" t="str">
        <f>TdC!G2946</f>
        <v>dolartoday</v>
      </c>
    </row>
    <row r="2945" spans="1:5" x14ac:dyDescent="0.15">
      <c r="A2945" s="107">
        <f>TdC!C2947</f>
        <v>42467</v>
      </c>
      <c r="B2945" s="106">
        <f>TdC!D2947</f>
        <v>2016</v>
      </c>
      <c r="C2945" s="106">
        <f>TdC!E2947</f>
        <v>4</v>
      </c>
      <c r="D2945" s="106">
        <f>TdC!F2947</f>
        <v>1.14231E-2</v>
      </c>
      <c r="E2945" s="106" t="str">
        <f>TdC!G2947</f>
        <v>dolartoday</v>
      </c>
    </row>
    <row r="2946" spans="1:5" x14ac:dyDescent="0.15">
      <c r="A2946" s="107">
        <f>TdC!C2948</f>
        <v>42468</v>
      </c>
      <c r="B2946" s="106">
        <f>TdC!D2948</f>
        <v>2016</v>
      </c>
      <c r="C2946" s="106">
        <f>TdC!E2948</f>
        <v>4</v>
      </c>
      <c r="D2946" s="106">
        <f>TdC!F2948</f>
        <v>1.14231E-2</v>
      </c>
      <c r="E2946" s="106" t="str">
        <f>TdC!G2948</f>
        <v>dolartoday</v>
      </c>
    </row>
    <row r="2947" spans="1:5" x14ac:dyDescent="0.15">
      <c r="A2947" s="107">
        <f>TdC!C2949</f>
        <v>42469</v>
      </c>
      <c r="B2947" s="106">
        <f>TdC!D2949</f>
        <v>2016</v>
      </c>
      <c r="C2947" s="106">
        <f>TdC!E2949</f>
        <v>4</v>
      </c>
      <c r="D2947" s="106">
        <f>TdC!F2949</f>
        <v>1.14231E-2</v>
      </c>
      <c r="E2947" s="106" t="str">
        <f>TdC!G2949</f>
        <v>dolartoday</v>
      </c>
    </row>
    <row r="2948" spans="1:5" x14ac:dyDescent="0.15">
      <c r="A2948" s="107">
        <f>TdC!C2950</f>
        <v>42470</v>
      </c>
      <c r="B2948" s="106">
        <f>TdC!D2950</f>
        <v>2016</v>
      </c>
      <c r="C2948" s="106">
        <f>TdC!E2950</f>
        <v>4</v>
      </c>
      <c r="D2948" s="106">
        <f>TdC!F2950</f>
        <v>1.14231E-2</v>
      </c>
      <c r="E2948" s="106" t="str">
        <f>TdC!G2950</f>
        <v>dolartoday</v>
      </c>
    </row>
    <row r="2949" spans="1:5" x14ac:dyDescent="0.15">
      <c r="A2949" s="107">
        <f>TdC!C2951</f>
        <v>42471</v>
      </c>
      <c r="B2949" s="106">
        <f>TdC!D2951</f>
        <v>2016</v>
      </c>
      <c r="C2949" s="106">
        <f>TdC!E2951</f>
        <v>4</v>
      </c>
      <c r="D2949" s="106">
        <f>TdC!F2951</f>
        <v>1.14231E-2</v>
      </c>
      <c r="E2949" s="106" t="str">
        <f>TdC!G2951</f>
        <v>dolartoday</v>
      </c>
    </row>
    <row r="2950" spans="1:5" x14ac:dyDescent="0.15">
      <c r="A2950" s="107">
        <f>TdC!C2952</f>
        <v>42472</v>
      </c>
      <c r="B2950" s="106">
        <f>TdC!D2952</f>
        <v>2016</v>
      </c>
      <c r="C2950" s="106">
        <f>TdC!E2952</f>
        <v>4</v>
      </c>
      <c r="D2950" s="106">
        <f>TdC!F2952</f>
        <v>1.13846E-2</v>
      </c>
      <c r="E2950" s="106" t="str">
        <f>TdC!G2952</f>
        <v>dolartoday</v>
      </c>
    </row>
    <row r="2951" spans="1:5" x14ac:dyDescent="0.15">
      <c r="A2951" s="107">
        <f>TdC!C2953</f>
        <v>42473</v>
      </c>
      <c r="B2951" s="106">
        <f>TdC!D2953</f>
        <v>2016</v>
      </c>
      <c r="C2951" s="106">
        <f>TdC!E2953</f>
        <v>4</v>
      </c>
      <c r="D2951" s="106">
        <f>TdC!F2953</f>
        <v>1.13846E-2</v>
      </c>
      <c r="E2951" s="106" t="str">
        <f>TdC!G2953</f>
        <v>dolartoday</v>
      </c>
    </row>
    <row r="2952" spans="1:5" x14ac:dyDescent="0.15">
      <c r="A2952" s="107">
        <f>TdC!C2954</f>
        <v>42474</v>
      </c>
      <c r="B2952" s="106">
        <f>TdC!D2954</f>
        <v>2016</v>
      </c>
      <c r="C2952" s="106">
        <f>TdC!E2954</f>
        <v>4</v>
      </c>
      <c r="D2952" s="106">
        <f>TdC!F2954</f>
        <v>1.1346199999999999E-2</v>
      </c>
      <c r="E2952" s="106" t="str">
        <f>TdC!G2954</f>
        <v>dolartoday</v>
      </c>
    </row>
    <row r="2953" spans="1:5" x14ac:dyDescent="0.15">
      <c r="A2953" s="107">
        <f>TdC!C2955</f>
        <v>42475</v>
      </c>
      <c r="B2953" s="106">
        <f>TdC!D2955</f>
        <v>2016</v>
      </c>
      <c r="C2953" s="106">
        <f>TdC!E2955</f>
        <v>4</v>
      </c>
      <c r="D2953" s="106">
        <f>TdC!F2955</f>
        <v>1.1346199999999999E-2</v>
      </c>
      <c r="E2953" s="106" t="str">
        <f>TdC!G2955</f>
        <v>dolartoday</v>
      </c>
    </row>
    <row r="2954" spans="1:5" x14ac:dyDescent="0.15">
      <c r="A2954" s="107">
        <f>TdC!C2956</f>
        <v>42476</v>
      </c>
      <c r="B2954" s="106">
        <f>TdC!D2956</f>
        <v>2016</v>
      </c>
      <c r="C2954" s="106">
        <f>TdC!E2956</f>
        <v>4</v>
      </c>
      <c r="D2954" s="106">
        <f>TdC!F2956</f>
        <v>1.1346199999999999E-2</v>
      </c>
      <c r="E2954" s="106" t="str">
        <f>TdC!G2956</f>
        <v>dolartoday</v>
      </c>
    </row>
    <row r="2955" spans="1:5" x14ac:dyDescent="0.15">
      <c r="A2955" s="107">
        <f>TdC!C2957</f>
        <v>42477</v>
      </c>
      <c r="B2955" s="106">
        <f>TdC!D2957</f>
        <v>2016</v>
      </c>
      <c r="C2955" s="106">
        <f>TdC!E2957</f>
        <v>4</v>
      </c>
      <c r="D2955" s="106">
        <f>TdC!F2957</f>
        <v>1.1346199999999999E-2</v>
      </c>
      <c r="E2955" s="106" t="str">
        <f>TdC!G2957</f>
        <v>dolartoday</v>
      </c>
    </row>
    <row r="2956" spans="1:5" x14ac:dyDescent="0.15">
      <c r="A2956" s="107">
        <f>TdC!C2958</f>
        <v>42478</v>
      </c>
      <c r="B2956" s="106">
        <f>TdC!D2958</f>
        <v>2016</v>
      </c>
      <c r="C2956" s="106">
        <f>TdC!E2958</f>
        <v>4</v>
      </c>
      <c r="D2956" s="106">
        <f>TdC!F2958</f>
        <v>1.1365399999999999E-2</v>
      </c>
      <c r="E2956" s="106" t="str">
        <f>TdC!G2958</f>
        <v>dolartoday</v>
      </c>
    </row>
    <row r="2957" spans="1:5" x14ac:dyDescent="0.15">
      <c r="A2957" s="107">
        <f>TdC!C2959</f>
        <v>42479</v>
      </c>
      <c r="B2957" s="106">
        <f>TdC!D2959</f>
        <v>2016</v>
      </c>
      <c r="C2957" s="106">
        <f>TdC!E2959</f>
        <v>4</v>
      </c>
      <c r="D2957" s="106">
        <f>TdC!F2959</f>
        <v>1.1365399999999999E-2</v>
      </c>
      <c r="E2957" s="106" t="str">
        <f>TdC!G2959</f>
        <v>dolartoday</v>
      </c>
    </row>
    <row r="2958" spans="1:5" x14ac:dyDescent="0.15">
      <c r="A2958" s="107">
        <f>TdC!C2960</f>
        <v>42480</v>
      </c>
      <c r="B2958" s="106">
        <f>TdC!D2960</f>
        <v>2016</v>
      </c>
      <c r="C2958" s="106">
        <f>TdC!E2960</f>
        <v>4</v>
      </c>
      <c r="D2958" s="106">
        <f>TdC!F2960</f>
        <v>1.1115399999999999E-2</v>
      </c>
      <c r="E2958" s="106" t="str">
        <f>TdC!G2960</f>
        <v>dolartoday</v>
      </c>
    </row>
    <row r="2959" spans="1:5" x14ac:dyDescent="0.15">
      <c r="A2959" s="107">
        <f>TdC!C2961</f>
        <v>42481</v>
      </c>
      <c r="B2959" s="106">
        <f>TdC!D2961</f>
        <v>2016</v>
      </c>
      <c r="C2959" s="106">
        <f>TdC!E2961</f>
        <v>4</v>
      </c>
      <c r="D2959" s="106">
        <f>TdC!F2961</f>
        <v>1.1115399999999999E-2</v>
      </c>
      <c r="E2959" s="106" t="str">
        <f>TdC!G2961</f>
        <v>dolartoday</v>
      </c>
    </row>
    <row r="2960" spans="1:5" x14ac:dyDescent="0.15">
      <c r="A2960" s="107">
        <f>TdC!C2962</f>
        <v>42482</v>
      </c>
      <c r="B2960" s="106">
        <f>TdC!D2962</f>
        <v>2016</v>
      </c>
      <c r="C2960" s="106">
        <f>TdC!E2962</f>
        <v>4</v>
      </c>
      <c r="D2960" s="106">
        <f>TdC!F2962</f>
        <v>1.1115399999999999E-2</v>
      </c>
      <c r="E2960" s="106" t="str">
        <f>TdC!G2962</f>
        <v>dolartoday</v>
      </c>
    </row>
    <row r="2961" spans="1:5" x14ac:dyDescent="0.15">
      <c r="A2961" s="107">
        <f>TdC!C2963</f>
        <v>42483</v>
      </c>
      <c r="B2961" s="106">
        <f>TdC!D2963</f>
        <v>2016</v>
      </c>
      <c r="C2961" s="106">
        <f>TdC!E2963</f>
        <v>4</v>
      </c>
      <c r="D2961" s="106">
        <f>TdC!F2963</f>
        <v>1.1153800000000002E-2</v>
      </c>
      <c r="E2961" s="106" t="str">
        <f>TdC!G2963</f>
        <v>dolartoday</v>
      </c>
    </row>
    <row r="2962" spans="1:5" x14ac:dyDescent="0.15">
      <c r="A2962" s="107">
        <f>TdC!C2964</f>
        <v>42484</v>
      </c>
      <c r="B2962" s="106">
        <f>TdC!D2964</f>
        <v>2016</v>
      </c>
      <c r="C2962" s="106">
        <f>TdC!E2964</f>
        <v>4</v>
      </c>
      <c r="D2962" s="106">
        <f>TdC!F2964</f>
        <v>1.1153800000000002E-2</v>
      </c>
      <c r="E2962" s="106" t="str">
        <f>TdC!G2964</f>
        <v>dolartoday</v>
      </c>
    </row>
    <row r="2963" spans="1:5" x14ac:dyDescent="0.15">
      <c r="A2963" s="107">
        <f>TdC!C2965</f>
        <v>42485</v>
      </c>
      <c r="B2963" s="106">
        <f>TdC!D2965</f>
        <v>2016</v>
      </c>
      <c r="C2963" s="106">
        <f>TdC!E2965</f>
        <v>4</v>
      </c>
      <c r="D2963" s="106">
        <f>TdC!F2965</f>
        <v>1.12692E-2</v>
      </c>
      <c r="E2963" s="106" t="str">
        <f>TdC!G2965</f>
        <v>dolartoday</v>
      </c>
    </row>
    <row r="2964" spans="1:5" x14ac:dyDescent="0.15">
      <c r="A2964" s="107">
        <f>TdC!C2966</f>
        <v>42486</v>
      </c>
      <c r="B2964" s="106">
        <f>TdC!D2966</f>
        <v>2016</v>
      </c>
      <c r="C2964" s="106">
        <f>TdC!E2966</f>
        <v>4</v>
      </c>
      <c r="D2964" s="106">
        <f>TdC!F2966</f>
        <v>1.12692E-2</v>
      </c>
      <c r="E2964" s="106" t="str">
        <f>TdC!G2966</f>
        <v>dolartoday</v>
      </c>
    </row>
    <row r="2965" spans="1:5" x14ac:dyDescent="0.15">
      <c r="A2965" s="107">
        <f>TdC!C2967</f>
        <v>42487</v>
      </c>
      <c r="B2965" s="106">
        <f>TdC!D2967</f>
        <v>2016</v>
      </c>
      <c r="C2965" s="106">
        <f>TdC!E2967</f>
        <v>4</v>
      </c>
      <c r="D2965" s="106">
        <f>TdC!F2967</f>
        <v>1.12692E-2</v>
      </c>
      <c r="E2965" s="106" t="str">
        <f>TdC!G2967</f>
        <v>dolartoday</v>
      </c>
    </row>
    <row r="2966" spans="1:5" x14ac:dyDescent="0.15">
      <c r="A2966" s="107">
        <f>TdC!C2968</f>
        <v>42488</v>
      </c>
      <c r="B2966" s="106">
        <f>TdC!D2968</f>
        <v>2016</v>
      </c>
      <c r="C2966" s="106">
        <f>TdC!E2968</f>
        <v>4</v>
      </c>
      <c r="D2966" s="106">
        <f>TdC!F2968</f>
        <v>1.1153800000000002E-2</v>
      </c>
      <c r="E2966" s="106" t="str">
        <f>TdC!G2968</f>
        <v>dolartoday</v>
      </c>
    </row>
    <row r="2967" spans="1:5" x14ac:dyDescent="0.15">
      <c r="A2967" s="107">
        <f>TdC!C2969</f>
        <v>42489</v>
      </c>
      <c r="B2967" s="106">
        <f>TdC!D2969</f>
        <v>2016</v>
      </c>
      <c r="C2967" s="106">
        <f>TdC!E2969</f>
        <v>4</v>
      </c>
      <c r="D2967" s="106">
        <f>TdC!F2969</f>
        <v>1.1153800000000002E-2</v>
      </c>
      <c r="E2967" s="106" t="str">
        <f>TdC!G2969</f>
        <v>dolartoday</v>
      </c>
    </row>
    <row r="2968" spans="1:5" x14ac:dyDescent="0.15">
      <c r="A2968" s="107">
        <f>TdC!C2970</f>
        <v>42490</v>
      </c>
      <c r="B2968" s="106">
        <f>TdC!D2970</f>
        <v>2016</v>
      </c>
      <c r="C2968" s="106">
        <f>TdC!E2970</f>
        <v>4</v>
      </c>
      <c r="D2968" s="106">
        <f>TdC!F2970</f>
        <v>1.1153800000000002E-2</v>
      </c>
      <c r="E2968" s="106" t="str">
        <f>TdC!G2970</f>
        <v>dolartoday</v>
      </c>
    </row>
    <row r="2969" spans="1:5" x14ac:dyDescent="0.15">
      <c r="A2969" s="107">
        <f>TdC!C2971</f>
        <v>42491</v>
      </c>
      <c r="B2969" s="106">
        <f>TdC!D2971</f>
        <v>2016</v>
      </c>
      <c r="C2969" s="106">
        <f>TdC!E2971</f>
        <v>5</v>
      </c>
      <c r="D2969" s="106">
        <f>TdC!F2971</f>
        <v>1.1153800000000002E-2</v>
      </c>
      <c r="E2969" s="106" t="str">
        <f>TdC!G2971</f>
        <v>dolartoday</v>
      </c>
    </row>
    <row r="2970" spans="1:5" x14ac:dyDescent="0.15">
      <c r="A2970" s="107">
        <f>TdC!C2972</f>
        <v>42492</v>
      </c>
      <c r="B2970" s="106">
        <f>TdC!D2972</f>
        <v>2016</v>
      </c>
      <c r="C2970" s="106">
        <f>TdC!E2972</f>
        <v>5</v>
      </c>
      <c r="D2970" s="106">
        <f>TdC!F2972</f>
        <v>1.1153800000000002E-2</v>
      </c>
      <c r="E2970" s="106" t="str">
        <f>TdC!G2972</f>
        <v>dolartoday</v>
      </c>
    </row>
    <row r="2971" spans="1:5" x14ac:dyDescent="0.15">
      <c r="A2971" s="107">
        <f>TdC!C2973</f>
        <v>42493</v>
      </c>
      <c r="B2971" s="106">
        <f>TdC!D2973</f>
        <v>2016</v>
      </c>
      <c r="C2971" s="106">
        <f>TdC!E2973</f>
        <v>5</v>
      </c>
      <c r="D2971" s="106">
        <f>TdC!F2973</f>
        <v>1.0961500000000001E-2</v>
      </c>
      <c r="E2971" s="106" t="str">
        <f>TdC!G2973</f>
        <v>dolartoday</v>
      </c>
    </row>
    <row r="2972" spans="1:5" x14ac:dyDescent="0.15">
      <c r="A2972" s="107">
        <f>TdC!C2974</f>
        <v>42494</v>
      </c>
      <c r="B2972" s="106">
        <f>TdC!D2974</f>
        <v>2016</v>
      </c>
      <c r="C2972" s="106">
        <f>TdC!E2974</f>
        <v>5</v>
      </c>
      <c r="D2972" s="106">
        <f>TdC!F2974</f>
        <v>1.0961500000000001E-2</v>
      </c>
      <c r="E2972" s="106" t="str">
        <f>TdC!G2974</f>
        <v>dolartoday</v>
      </c>
    </row>
    <row r="2973" spans="1:5" x14ac:dyDescent="0.15">
      <c r="A2973" s="107">
        <f>TdC!C2975</f>
        <v>42495</v>
      </c>
      <c r="B2973" s="106">
        <f>TdC!D2975</f>
        <v>2016</v>
      </c>
      <c r="C2973" s="106">
        <f>TdC!E2975</f>
        <v>5</v>
      </c>
      <c r="D2973" s="106">
        <f>TdC!F2975</f>
        <v>1.0961500000000001E-2</v>
      </c>
      <c r="E2973" s="106" t="str">
        <f>TdC!G2975</f>
        <v>dolartoday</v>
      </c>
    </row>
    <row r="2974" spans="1:5" x14ac:dyDescent="0.15">
      <c r="A2974" s="107">
        <f>TdC!C2976</f>
        <v>42496</v>
      </c>
      <c r="B2974" s="106">
        <f>TdC!D2976</f>
        <v>2016</v>
      </c>
      <c r="C2974" s="106">
        <f>TdC!E2976</f>
        <v>5</v>
      </c>
      <c r="D2974" s="106">
        <f>TdC!F2976</f>
        <v>1.1096199999999999E-2</v>
      </c>
      <c r="E2974" s="106" t="str">
        <f>TdC!G2976</f>
        <v>dolartoday</v>
      </c>
    </row>
    <row r="2975" spans="1:5" x14ac:dyDescent="0.15">
      <c r="A2975" s="107">
        <f>TdC!C2977</f>
        <v>42497</v>
      </c>
      <c r="B2975" s="106">
        <f>TdC!D2977</f>
        <v>2016</v>
      </c>
      <c r="C2975" s="106">
        <f>TdC!E2977</f>
        <v>5</v>
      </c>
      <c r="D2975" s="106">
        <f>TdC!F2977</f>
        <v>1.1096199999999999E-2</v>
      </c>
      <c r="E2975" s="106" t="str">
        <f>TdC!G2977</f>
        <v>dolartoday</v>
      </c>
    </row>
    <row r="2976" spans="1:5" x14ac:dyDescent="0.15">
      <c r="A2976" s="107">
        <f>TdC!C2978</f>
        <v>42498</v>
      </c>
      <c r="B2976" s="106">
        <f>TdC!D2978</f>
        <v>2016</v>
      </c>
      <c r="C2976" s="106">
        <f>TdC!E2978</f>
        <v>5</v>
      </c>
      <c r="D2976" s="106">
        <f>TdC!F2978</f>
        <v>1.1096199999999999E-2</v>
      </c>
      <c r="E2976" s="106" t="str">
        <f>TdC!G2978</f>
        <v>dolartoday</v>
      </c>
    </row>
    <row r="2977" spans="1:5" x14ac:dyDescent="0.15">
      <c r="A2977" s="107">
        <f>TdC!C2979</f>
        <v>42499</v>
      </c>
      <c r="B2977" s="106">
        <f>TdC!D2979</f>
        <v>2016</v>
      </c>
      <c r="C2977" s="106">
        <f>TdC!E2979</f>
        <v>5</v>
      </c>
      <c r="D2977" s="106">
        <f>TdC!F2979</f>
        <v>1.1096199999999999E-2</v>
      </c>
      <c r="E2977" s="106" t="str">
        <f>TdC!G2979</f>
        <v>dolartoday</v>
      </c>
    </row>
    <row r="2978" spans="1:5" x14ac:dyDescent="0.15">
      <c r="A2978" s="107">
        <f>TdC!C2980</f>
        <v>42500</v>
      </c>
      <c r="B2978" s="106">
        <f>TdC!D2980</f>
        <v>2016</v>
      </c>
      <c r="C2978" s="106">
        <f>TdC!E2980</f>
        <v>5</v>
      </c>
      <c r="D2978" s="106">
        <f>TdC!F2980</f>
        <v>1.11346E-2</v>
      </c>
      <c r="E2978" s="106" t="str">
        <f>TdC!G2980</f>
        <v>dolartoday</v>
      </c>
    </row>
    <row r="2979" spans="1:5" x14ac:dyDescent="0.15">
      <c r="A2979" s="107">
        <f>TdC!C2981</f>
        <v>42501</v>
      </c>
      <c r="B2979" s="106">
        <f>TdC!D2981</f>
        <v>2016</v>
      </c>
      <c r="C2979" s="106">
        <f>TdC!E2981</f>
        <v>5</v>
      </c>
      <c r="D2979" s="106">
        <f>TdC!F2981</f>
        <v>1.0905699999999999E-2</v>
      </c>
      <c r="E2979" s="106" t="str">
        <f>TdC!G2981</f>
        <v>dolartoday</v>
      </c>
    </row>
    <row r="2980" spans="1:5" x14ac:dyDescent="0.15">
      <c r="A2980" s="107">
        <f>TdC!C2982</f>
        <v>42502</v>
      </c>
      <c r="B2980" s="106">
        <f>TdC!D2982</f>
        <v>2016</v>
      </c>
      <c r="C2980" s="106">
        <f>TdC!E2982</f>
        <v>5</v>
      </c>
      <c r="D2980" s="106">
        <f>TdC!F2982</f>
        <v>1.0905699999999999E-2</v>
      </c>
      <c r="E2980" s="106" t="str">
        <f>TdC!G2982</f>
        <v>dolartoday</v>
      </c>
    </row>
    <row r="2981" spans="1:5" x14ac:dyDescent="0.15">
      <c r="A2981" s="107">
        <f>TdC!C2983</f>
        <v>42503</v>
      </c>
      <c r="B2981" s="106">
        <f>TdC!D2983</f>
        <v>2016</v>
      </c>
      <c r="C2981" s="106">
        <f>TdC!E2983</f>
        <v>5</v>
      </c>
      <c r="D2981" s="106">
        <f>TdC!F2983</f>
        <v>1.0961500000000001E-2</v>
      </c>
      <c r="E2981" s="106" t="str">
        <f>TdC!G2983</f>
        <v>dolartoday</v>
      </c>
    </row>
    <row r="2982" spans="1:5" x14ac:dyDescent="0.15">
      <c r="A2982" s="107">
        <f>TdC!C2984</f>
        <v>42504</v>
      </c>
      <c r="B2982" s="106">
        <f>TdC!D2984</f>
        <v>2016</v>
      </c>
      <c r="C2982" s="106">
        <f>TdC!E2984</f>
        <v>5</v>
      </c>
      <c r="D2982" s="106">
        <f>TdC!F2984</f>
        <v>1.0961500000000001E-2</v>
      </c>
      <c r="E2982" s="106" t="str">
        <f>TdC!G2984</f>
        <v>dolartoday</v>
      </c>
    </row>
    <row r="2983" spans="1:5" x14ac:dyDescent="0.15">
      <c r="A2983" s="107">
        <f>TdC!C2985</f>
        <v>42505</v>
      </c>
      <c r="B2983" s="106">
        <f>TdC!D2985</f>
        <v>2016</v>
      </c>
      <c r="C2983" s="106">
        <f>TdC!E2985</f>
        <v>5</v>
      </c>
      <c r="D2983" s="106">
        <f>TdC!F2985</f>
        <v>1.0961500000000001E-2</v>
      </c>
      <c r="E2983" s="106" t="str">
        <f>TdC!G2985</f>
        <v>dolartoday</v>
      </c>
    </row>
    <row r="2984" spans="1:5" x14ac:dyDescent="0.15">
      <c r="A2984" s="107">
        <f>TdC!C2986</f>
        <v>42506</v>
      </c>
      <c r="B2984" s="106">
        <f>TdC!D2986</f>
        <v>2016</v>
      </c>
      <c r="C2984" s="106">
        <f>TdC!E2986</f>
        <v>5</v>
      </c>
      <c r="D2984" s="106">
        <f>TdC!F2986</f>
        <v>1.0961500000000001E-2</v>
      </c>
      <c r="E2984" s="106" t="str">
        <f>TdC!G2986</f>
        <v>dolartoday</v>
      </c>
    </row>
    <row r="2985" spans="1:5" x14ac:dyDescent="0.15">
      <c r="A2985" s="107">
        <f>TdC!C2987</f>
        <v>42507</v>
      </c>
      <c r="B2985" s="106">
        <f>TdC!D2987</f>
        <v>2016</v>
      </c>
      <c r="C2985" s="106">
        <f>TdC!E2987</f>
        <v>5</v>
      </c>
      <c r="D2985" s="106">
        <f>TdC!F2987</f>
        <v>1.0754700000000001E-2</v>
      </c>
      <c r="E2985" s="106" t="str">
        <f>TdC!G2987</f>
        <v>dolartoday</v>
      </c>
    </row>
    <row r="2986" spans="1:5" x14ac:dyDescent="0.15">
      <c r="A2986" s="107">
        <f>TdC!C2988</f>
        <v>42508</v>
      </c>
      <c r="B2986" s="106">
        <f>TdC!D2988</f>
        <v>2016</v>
      </c>
      <c r="C2986" s="106">
        <f>TdC!E2988</f>
        <v>5</v>
      </c>
      <c r="D2986" s="106">
        <f>TdC!F2988</f>
        <v>1.0754700000000001E-2</v>
      </c>
      <c r="E2986" s="106" t="str">
        <f>TdC!G2988</f>
        <v>dolartoday</v>
      </c>
    </row>
    <row r="2987" spans="1:5" x14ac:dyDescent="0.15">
      <c r="A2987" s="107">
        <f>TdC!C2989</f>
        <v>42509</v>
      </c>
      <c r="B2987" s="106">
        <f>TdC!D2989</f>
        <v>2016</v>
      </c>
      <c r="C2987" s="106">
        <f>TdC!E2989</f>
        <v>5</v>
      </c>
      <c r="D2987" s="106">
        <f>TdC!F2989</f>
        <v>1.0981099999999999E-2</v>
      </c>
      <c r="E2987" s="106" t="str">
        <f>TdC!G2989</f>
        <v>dolartoday</v>
      </c>
    </row>
    <row r="2988" spans="1:5" x14ac:dyDescent="0.15">
      <c r="A2988" s="107">
        <f>TdC!C2990</f>
        <v>42510</v>
      </c>
      <c r="B2988" s="106">
        <f>TdC!D2990</f>
        <v>2016</v>
      </c>
      <c r="C2988" s="106">
        <f>TdC!E2990</f>
        <v>5</v>
      </c>
      <c r="D2988" s="106">
        <f>TdC!F2990</f>
        <v>1.05091E-2</v>
      </c>
      <c r="E2988" s="106" t="str">
        <f>TdC!G2990</f>
        <v>dolartoday</v>
      </c>
    </row>
    <row r="2989" spans="1:5" x14ac:dyDescent="0.15">
      <c r="A2989" s="107">
        <f>TdC!C2991</f>
        <v>42511</v>
      </c>
      <c r="B2989" s="106">
        <f>TdC!D2991</f>
        <v>2016</v>
      </c>
      <c r="C2989" s="106">
        <f>TdC!E2991</f>
        <v>5</v>
      </c>
      <c r="D2989" s="106">
        <f>TdC!F2991</f>
        <v>1.05091E-2</v>
      </c>
      <c r="E2989" s="106" t="str">
        <f>TdC!G2991</f>
        <v>dolartoday</v>
      </c>
    </row>
    <row r="2990" spans="1:5" x14ac:dyDescent="0.15">
      <c r="A2990" s="107">
        <f>TdC!C2992</f>
        <v>42512</v>
      </c>
      <c r="B2990" s="106">
        <f>TdC!D2992</f>
        <v>2016</v>
      </c>
      <c r="C2990" s="106">
        <f>TdC!E2992</f>
        <v>5</v>
      </c>
      <c r="D2990" s="106">
        <f>TdC!F2992</f>
        <v>1.05091E-2</v>
      </c>
      <c r="E2990" s="106" t="str">
        <f>TdC!G2992</f>
        <v>dolartoday</v>
      </c>
    </row>
    <row r="2991" spans="1:5" x14ac:dyDescent="0.15">
      <c r="A2991" s="107">
        <f>TdC!C2993</f>
        <v>42513</v>
      </c>
      <c r="B2991" s="106">
        <f>TdC!D2993</f>
        <v>2016</v>
      </c>
      <c r="C2991" s="106">
        <f>TdC!E2993</f>
        <v>5</v>
      </c>
      <c r="D2991" s="106">
        <f>TdC!F2993</f>
        <v>1.05091E-2</v>
      </c>
      <c r="E2991" s="106" t="str">
        <f>TdC!G2993</f>
        <v>dolartoday</v>
      </c>
    </row>
    <row r="2992" spans="1:5" x14ac:dyDescent="0.15">
      <c r="A2992" s="107">
        <f>TdC!C2994</f>
        <v>42514</v>
      </c>
      <c r="B2992" s="106">
        <f>TdC!D2994</f>
        <v>2016</v>
      </c>
      <c r="C2992" s="106">
        <f>TdC!E2994</f>
        <v>5</v>
      </c>
      <c r="D2992" s="106">
        <f>TdC!F2994</f>
        <v>1.03269E-2</v>
      </c>
      <c r="E2992" s="106" t="str">
        <f>TdC!G2994</f>
        <v>dolartoday</v>
      </c>
    </row>
    <row r="2993" spans="1:5" x14ac:dyDescent="0.15">
      <c r="A2993" s="107">
        <f>TdC!C2995</f>
        <v>42515</v>
      </c>
      <c r="B2993" s="106">
        <f>TdC!D2995</f>
        <v>2016</v>
      </c>
      <c r="C2993" s="106">
        <f>TdC!E2995</f>
        <v>5</v>
      </c>
      <c r="D2993" s="106">
        <f>TdC!F2995</f>
        <v>1.03269E-2</v>
      </c>
      <c r="E2993" s="106" t="str">
        <f>TdC!G2995</f>
        <v>dolartoday</v>
      </c>
    </row>
    <row r="2994" spans="1:5" x14ac:dyDescent="0.15">
      <c r="A2994" s="107">
        <f>TdC!C2996</f>
        <v>42516</v>
      </c>
      <c r="B2994" s="106">
        <f>TdC!D2996</f>
        <v>2016</v>
      </c>
      <c r="C2994" s="106">
        <f>TdC!E2996</f>
        <v>5</v>
      </c>
      <c r="D2994" s="106">
        <f>TdC!F2996</f>
        <v>1.0140399999999999E-2</v>
      </c>
      <c r="E2994" s="106" t="str">
        <f>TdC!G2996</f>
        <v>dolartoday</v>
      </c>
    </row>
    <row r="2995" spans="1:5" x14ac:dyDescent="0.15">
      <c r="A2995" s="107">
        <f>TdC!C2997</f>
        <v>42517</v>
      </c>
      <c r="B2995" s="106">
        <f>TdC!D2997</f>
        <v>2016</v>
      </c>
      <c r="C2995" s="106">
        <f>TdC!E2997</f>
        <v>5</v>
      </c>
      <c r="D2995" s="106">
        <f>TdC!F2997</f>
        <v>9.9986999999999993E-3</v>
      </c>
      <c r="E2995" s="106" t="str">
        <f>TdC!G2997</f>
        <v>dolartoday</v>
      </c>
    </row>
    <row r="2996" spans="1:5" x14ac:dyDescent="0.15">
      <c r="A2996" s="107">
        <f>TdC!C2998</f>
        <v>42518</v>
      </c>
      <c r="B2996" s="106">
        <f>TdC!D2998</f>
        <v>2016</v>
      </c>
      <c r="C2996" s="106">
        <f>TdC!E2998</f>
        <v>5</v>
      </c>
      <c r="D2996" s="106">
        <f>TdC!F2998</f>
        <v>9.9986999999999993E-3</v>
      </c>
      <c r="E2996" s="106" t="str">
        <f>TdC!G2998</f>
        <v>dolartoday</v>
      </c>
    </row>
    <row r="2997" spans="1:5" x14ac:dyDescent="0.15">
      <c r="A2997" s="107">
        <f>TdC!C2999</f>
        <v>42519</v>
      </c>
      <c r="B2997" s="106">
        <f>TdC!D2999</f>
        <v>2016</v>
      </c>
      <c r="C2997" s="106">
        <f>TdC!E2999</f>
        <v>5</v>
      </c>
      <c r="D2997" s="106">
        <f>TdC!F2999</f>
        <v>9.9986999999999993E-3</v>
      </c>
      <c r="E2997" s="106" t="str">
        <f>TdC!G2999</f>
        <v>dolartoday</v>
      </c>
    </row>
    <row r="2998" spans="1:5" x14ac:dyDescent="0.15">
      <c r="A2998" s="107">
        <f>TdC!C3000</f>
        <v>42520</v>
      </c>
      <c r="B2998" s="106">
        <f>TdC!D3000</f>
        <v>2016</v>
      </c>
      <c r="C2998" s="106">
        <f>TdC!E3000</f>
        <v>5</v>
      </c>
      <c r="D2998" s="106">
        <f>TdC!F3000</f>
        <v>9.9986999999999993E-3</v>
      </c>
      <c r="E2998" s="106" t="str">
        <f>TdC!G3000</f>
        <v>dolartoday</v>
      </c>
    </row>
    <row r="2999" spans="1:5" x14ac:dyDescent="0.15">
      <c r="A2999" s="107">
        <f>TdC!C3001</f>
        <v>42521</v>
      </c>
      <c r="B2999" s="106">
        <f>TdC!D3001</f>
        <v>2016</v>
      </c>
      <c r="C2999" s="106">
        <f>TdC!E3001</f>
        <v>5</v>
      </c>
      <c r="D2999" s="106">
        <f>TdC!F3001</f>
        <v>1.0175399999999999E-2</v>
      </c>
      <c r="E2999" s="106" t="str">
        <f>TdC!G3001</f>
        <v>dolartoday</v>
      </c>
    </row>
    <row r="3000" spans="1:5" x14ac:dyDescent="0.15">
      <c r="A3000" s="107">
        <f>TdC!C3002</f>
        <v>42522</v>
      </c>
      <c r="B3000" s="106">
        <f>TdC!D3002</f>
        <v>2016</v>
      </c>
      <c r="C3000" s="106">
        <f>TdC!E3002</f>
        <v>6</v>
      </c>
      <c r="D3000" s="106">
        <f>TdC!F3002</f>
        <v>9.9655000000000004E-3</v>
      </c>
      <c r="E3000" s="106" t="str">
        <f>TdC!G3002</f>
        <v>dolartoday</v>
      </c>
    </row>
    <row r="3001" spans="1:5" x14ac:dyDescent="0.15">
      <c r="A3001" s="107">
        <f>TdC!C3003</f>
        <v>42523</v>
      </c>
      <c r="B3001" s="106">
        <f>TdC!D3003</f>
        <v>2016</v>
      </c>
      <c r="C3001" s="106">
        <f>TdC!E3003</f>
        <v>6</v>
      </c>
      <c r="D3001" s="106">
        <f>TdC!F3003</f>
        <v>9.9655000000000004E-3</v>
      </c>
      <c r="E3001" s="106" t="str">
        <f>TdC!G3003</f>
        <v>dolartoday</v>
      </c>
    </row>
    <row r="3002" spans="1:5" x14ac:dyDescent="0.15">
      <c r="A3002" s="107">
        <f>TdC!C3004</f>
        <v>42524</v>
      </c>
      <c r="B3002" s="106">
        <f>TdC!D3004</f>
        <v>2016</v>
      </c>
      <c r="C3002" s="106">
        <f>TdC!E3004</f>
        <v>6</v>
      </c>
      <c r="D3002" s="106">
        <f>TdC!F3004</f>
        <v>9.9655000000000004E-3</v>
      </c>
      <c r="E3002" s="106" t="str">
        <f>TdC!G3004</f>
        <v>dolartoday</v>
      </c>
    </row>
    <row r="3003" spans="1:5" x14ac:dyDescent="0.15">
      <c r="A3003" s="107">
        <f>TdC!C3005</f>
        <v>42527</v>
      </c>
      <c r="B3003" s="106">
        <f>TdC!D3005</f>
        <v>2016</v>
      </c>
      <c r="C3003" s="106">
        <f>TdC!E3005</f>
        <v>6</v>
      </c>
      <c r="D3003" s="106">
        <f>TdC!F3005</f>
        <v>9.9655000000000004E-3</v>
      </c>
      <c r="E3003" s="106" t="str">
        <f>TdC!G3005</f>
        <v>dolartoday</v>
      </c>
    </row>
    <row r="3004" spans="1:5" x14ac:dyDescent="0.15">
      <c r="A3004" s="107">
        <f>TdC!C3006</f>
        <v>42528</v>
      </c>
      <c r="B3004" s="106">
        <f>TdC!D3006</f>
        <v>2016</v>
      </c>
      <c r="C3004" s="106">
        <f>TdC!E3006</f>
        <v>6</v>
      </c>
      <c r="D3004" s="106">
        <f>TdC!F3006</f>
        <v>9.9828E-3</v>
      </c>
      <c r="E3004" s="106" t="str">
        <f>TdC!G3006</f>
        <v>dolartoday</v>
      </c>
    </row>
    <row r="3005" spans="1:5" x14ac:dyDescent="0.15">
      <c r="A3005" s="107">
        <f>TdC!C3007</f>
        <v>42530</v>
      </c>
      <c r="B3005" s="106">
        <f>TdC!D3007</f>
        <v>2016</v>
      </c>
      <c r="C3005" s="106">
        <f>TdC!E3007</f>
        <v>6</v>
      </c>
      <c r="D3005" s="106">
        <f>TdC!F3007</f>
        <v>9.9655000000000004E-3</v>
      </c>
      <c r="E3005" s="106" t="str">
        <f>TdC!G3007</f>
        <v>dolartoday</v>
      </c>
    </row>
    <row r="3006" spans="1:5" x14ac:dyDescent="0.15">
      <c r="A3006" s="107">
        <f>TdC!C3008</f>
        <v>42532</v>
      </c>
      <c r="B3006" s="106">
        <f>TdC!D3008</f>
        <v>2016</v>
      </c>
      <c r="C3006" s="106">
        <f>TdC!E3008</f>
        <v>6</v>
      </c>
      <c r="D3006" s="106">
        <f>TdC!F3008</f>
        <v>1.05556E-2</v>
      </c>
      <c r="E3006" s="106" t="str">
        <f>TdC!G3008</f>
        <v>dolartoday</v>
      </c>
    </row>
    <row r="3007" spans="1:5" x14ac:dyDescent="0.15">
      <c r="A3007" s="107">
        <f>TdC!C3009</f>
        <v>42535</v>
      </c>
      <c r="B3007" s="106">
        <f>TdC!D3009</f>
        <v>2016</v>
      </c>
      <c r="C3007" s="106">
        <f>TdC!E3009</f>
        <v>6</v>
      </c>
      <c r="D3007" s="106">
        <f>TdC!F3009</f>
        <v>1.05556E-2</v>
      </c>
      <c r="E3007" s="106" t="str">
        <f>TdC!G3009</f>
        <v>dolartoday</v>
      </c>
    </row>
    <row r="3008" spans="1:5" x14ac:dyDescent="0.15">
      <c r="A3008" s="107">
        <f>TdC!C3010</f>
        <v>42536</v>
      </c>
      <c r="B3008" s="106">
        <f>TdC!D3010</f>
        <v>2016</v>
      </c>
      <c r="C3008" s="106">
        <f>TdC!E3010</f>
        <v>6</v>
      </c>
      <c r="D3008" s="106">
        <f>TdC!F3010</f>
        <v>1.05556E-2</v>
      </c>
      <c r="E3008" s="106" t="str">
        <f>TdC!G3010</f>
        <v>dolartoday</v>
      </c>
    </row>
    <row r="3009" spans="1:5" x14ac:dyDescent="0.15">
      <c r="A3009" s="107">
        <f>TdC!C3011</f>
        <v>42537</v>
      </c>
      <c r="B3009" s="106">
        <f>TdC!D3011</f>
        <v>2016</v>
      </c>
      <c r="C3009" s="106">
        <f>TdC!E3011</f>
        <v>6</v>
      </c>
      <c r="D3009" s="106">
        <f>TdC!F3011</f>
        <v>1.0943399999999999E-2</v>
      </c>
      <c r="E3009" s="106" t="str">
        <f>TdC!G3011</f>
        <v>dolartoday</v>
      </c>
    </row>
    <row r="3010" spans="1:5" x14ac:dyDescent="0.15">
      <c r="A3010" s="107">
        <f>TdC!C3012</f>
        <v>42538</v>
      </c>
      <c r="B3010" s="106">
        <f>TdC!D3012</f>
        <v>2016</v>
      </c>
      <c r="C3010" s="106">
        <f>TdC!E3012</f>
        <v>6</v>
      </c>
      <c r="D3010" s="106">
        <f>TdC!F3012</f>
        <v>1.0943399999999999E-2</v>
      </c>
      <c r="E3010" s="106" t="str">
        <f>TdC!G3012</f>
        <v>dolartoday</v>
      </c>
    </row>
    <row r="3011" spans="1:5" x14ac:dyDescent="0.15">
      <c r="A3011" s="107">
        <f>TdC!C3013</f>
        <v>42539</v>
      </c>
      <c r="B3011" s="106">
        <f>TdC!D3013</f>
        <v>2016</v>
      </c>
      <c r="C3011" s="106">
        <f>TdC!E3013</f>
        <v>6</v>
      </c>
      <c r="D3011" s="106">
        <f>TdC!F3013</f>
        <v>1.0943399999999999E-2</v>
      </c>
      <c r="E3011" s="106" t="str">
        <f>TdC!G3013</f>
        <v>dolartoday</v>
      </c>
    </row>
    <row r="3012" spans="1:5" x14ac:dyDescent="0.15">
      <c r="A3012" s="107">
        <f>TdC!C3014</f>
        <v>42540</v>
      </c>
      <c r="B3012" s="106">
        <f>TdC!D3014</f>
        <v>2016</v>
      </c>
      <c r="C3012" s="106">
        <f>TdC!E3014</f>
        <v>6</v>
      </c>
      <c r="D3012" s="106">
        <f>TdC!F3014</f>
        <v>1.0943399999999999E-2</v>
      </c>
      <c r="E3012" s="106" t="str">
        <f>TdC!G3014</f>
        <v>dolartoday</v>
      </c>
    </row>
    <row r="3013" spans="1:5" x14ac:dyDescent="0.15">
      <c r="A3013" s="107">
        <f>TdC!C3015</f>
        <v>42541</v>
      </c>
      <c r="B3013" s="106">
        <f>TdC!D3015</f>
        <v>2016</v>
      </c>
      <c r="C3013" s="106">
        <f>TdC!E3015</f>
        <v>6</v>
      </c>
      <c r="D3013" s="106">
        <f>TdC!F3015</f>
        <v>1.0943399999999999E-2</v>
      </c>
      <c r="E3013" s="106" t="str">
        <f>TdC!G3015</f>
        <v>dolartoday</v>
      </c>
    </row>
    <row r="3014" spans="1:5" x14ac:dyDescent="0.15">
      <c r="A3014" s="107">
        <f>TdC!C3016</f>
        <v>42542</v>
      </c>
      <c r="B3014" s="106">
        <f>TdC!D3016</f>
        <v>2016</v>
      </c>
      <c r="C3014" s="106">
        <f>TdC!E3016</f>
        <v>6</v>
      </c>
      <c r="D3014" s="106">
        <f>TdC!F3016</f>
        <v>1.0796300000000002E-2</v>
      </c>
      <c r="E3014" s="106" t="str">
        <f>TdC!G3016</f>
        <v>dolartoday</v>
      </c>
    </row>
    <row r="3015" spans="1:5" x14ac:dyDescent="0.15">
      <c r="A3015" s="107">
        <f>TdC!C3017</f>
        <v>42543</v>
      </c>
      <c r="B3015" s="106">
        <f>TdC!D3017</f>
        <v>2016</v>
      </c>
      <c r="C3015" s="106">
        <f>TdC!E3017</f>
        <v>6</v>
      </c>
      <c r="D3015" s="106">
        <f>TdC!F3017</f>
        <v>1.0796300000000002E-2</v>
      </c>
      <c r="E3015" s="106" t="str">
        <f>TdC!G3017</f>
        <v>dolartoday</v>
      </c>
    </row>
    <row r="3016" spans="1:5" x14ac:dyDescent="0.15">
      <c r="A3016" s="107">
        <f>TdC!C3018</f>
        <v>42544</v>
      </c>
      <c r="B3016" s="106">
        <f>TdC!D3018</f>
        <v>2016</v>
      </c>
      <c r="C3016" s="106">
        <f>TdC!E3018</f>
        <v>6</v>
      </c>
      <c r="D3016" s="106">
        <f>TdC!F3018</f>
        <v>1.0654500000000001E-2</v>
      </c>
      <c r="E3016" s="106" t="str">
        <f>TdC!G3018</f>
        <v>dolartoday</v>
      </c>
    </row>
    <row r="3017" spans="1:5" x14ac:dyDescent="0.15">
      <c r="A3017" s="107">
        <f>TdC!C3019</f>
        <v>42545</v>
      </c>
      <c r="B3017" s="106">
        <f>TdC!D3019</f>
        <v>2016</v>
      </c>
      <c r="C3017" s="106">
        <f>TdC!E3019</f>
        <v>6</v>
      </c>
      <c r="D3017" s="106">
        <f>TdC!F3019</f>
        <v>1.04364E-2</v>
      </c>
      <c r="E3017" s="106" t="str">
        <f>TdC!G3019</f>
        <v>dolartoday</v>
      </c>
    </row>
    <row r="3018" spans="1:5" x14ac:dyDescent="0.15">
      <c r="A3018" s="107">
        <f>TdC!C3020</f>
        <v>42546</v>
      </c>
      <c r="B3018" s="106">
        <f>TdC!D3020</f>
        <v>2016</v>
      </c>
      <c r="C3018" s="106">
        <f>TdC!E3020</f>
        <v>6</v>
      </c>
      <c r="D3018" s="106">
        <f>TdC!F3020</f>
        <v>1.04364E-2</v>
      </c>
      <c r="E3018" s="106" t="str">
        <f>TdC!G3020</f>
        <v>dolartoday</v>
      </c>
    </row>
    <row r="3019" spans="1:5" x14ac:dyDescent="0.15">
      <c r="A3019" s="107">
        <f>TdC!C3021</f>
        <v>42547</v>
      </c>
      <c r="B3019" s="106">
        <f>TdC!D3021</f>
        <v>2016</v>
      </c>
      <c r="C3019" s="106">
        <f>TdC!E3021</f>
        <v>6</v>
      </c>
      <c r="D3019" s="106">
        <f>TdC!F3021</f>
        <v>1.04364E-2</v>
      </c>
      <c r="E3019" s="106" t="str">
        <f>TdC!G3021</f>
        <v>dolartoday</v>
      </c>
    </row>
    <row r="3020" spans="1:5" x14ac:dyDescent="0.15">
      <c r="A3020" s="107">
        <f>TdC!C3022</f>
        <v>42548</v>
      </c>
      <c r="B3020" s="106">
        <f>TdC!D3022</f>
        <v>2016</v>
      </c>
      <c r="C3020" s="106">
        <f>TdC!E3022</f>
        <v>6</v>
      </c>
      <c r="D3020" s="106">
        <f>TdC!F3022</f>
        <v>1.04727E-2</v>
      </c>
      <c r="E3020" s="106" t="str">
        <f>TdC!G3022</f>
        <v>dolartoday</v>
      </c>
    </row>
    <row r="3021" spans="1:5" x14ac:dyDescent="0.15">
      <c r="A3021" s="107">
        <f>TdC!C3023</f>
        <v>42549</v>
      </c>
      <c r="B3021" s="106">
        <f>TdC!D3023</f>
        <v>2016</v>
      </c>
      <c r="C3021" s="106">
        <f>TdC!E3023</f>
        <v>6</v>
      </c>
      <c r="D3021" s="106">
        <f>TdC!F3023</f>
        <v>1.04727E-2</v>
      </c>
      <c r="E3021" s="106" t="str">
        <f>TdC!G3023</f>
        <v>dolartoday</v>
      </c>
    </row>
    <row r="3022" spans="1:5" x14ac:dyDescent="0.15">
      <c r="A3022" s="107">
        <f>TdC!C3024</f>
        <v>42551</v>
      </c>
      <c r="B3022" s="106">
        <f>TdC!D3024</f>
        <v>2016</v>
      </c>
      <c r="C3022" s="106">
        <f>TdC!E3024</f>
        <v>6</v>
      </c>
      <c r="D3022" s="106">
        <f>TdC!F3024</f>
        <v>1.04364E-2</v>
      </c>
      <c r="E3022" s="106" t="str">
        <f>TdC!G3024</f>
        <v>dolartoday</v>
      </c>
    </row>
    <row r="3023" spans="1:5" x14ac:dyDescent="0.15">
      <c r="A3023" s="107">
        <f>TdC!C3025</f>
        <v>42552</v>
      </c>
      <c r="B3023" s="106">
        <f>TdC!D3025</f>
        <v>2016</v>
      </c>
      <c r="C3023" s="106">
        <f>TdC!E3025</f>
        <v>7</v>
      </c>
      <c r="D3023" s="106">
        <f>TdC!F3025</f>
        <v>1.04E-2</v>
      </c>
      <c r="E3023" s="106" t="str">
        <f>TdC!G3025</f>
        <v>dolartoday</v>
      </c>
    </row>
    <row r="3024" spans="1:5" x14ac:dyDescent="0.15">
      <c r="A3024" s="107">
        <f>TdC!C3026</f>
        <v>42553</v>
      </c>
      <c r="B3024" s="106">
        <f>TdC!D3026</f>
        <v>2016</v>
      </c>
      <c r="C3024" s="106">
        <f>TdC!E3026</f>
        <v>7</v>
      </c>
      <c r="D3024" s="106">
        <f>TdC!F3026</f>
        <v>1.04E-2</v>
      </c>
      <c r="E3024" s="106" t="str">
        <f>TdC!G3026</f>
        <v>dolartoday</v>
      </c>
    </row>
    <row r="3025" spans="1:5" x14ac:dyDescent="0.15">
      <c r="A3025" s="107">
        <f>TdC!C3027</f>
        <v>42554</v>
      </c>
      <c r="B3025" s="106">
        <f>TdC!D3027</f>
        <v>2016</v>
      </c>
      <c r="C3025" s="106">
        <f>TdC!E3027</f>
        <v>7</v>
      </c>
      <c r="D3025" s="106">
        <f>TdC!F3027</f>
        <v>1.04E-2</v>
      </c>
      <c r="E3025" s="106" t="str">
        <f>TdC!G3027</f>
        <v>dolartoday</v>
      </c>
    </row>
    <row r="3026" spans="1:5" x14ac:dyDescent="0.15">
      <c r="A3026" s="107">
        <f>TdC!C3028</f>
        <v>42555</v>
      </c>
      <c r="B3026" s="106">
        <f>TdC!D3028</f>
        <v>2016</v>
      </c>
      <c r="C3026" s="106">
        <f>TdC!E3028</f>
        <v>7</v>
      </c>
      <c r="D3026" s="106">
        <f>TdC!F3028</f>
        <v>1.03778E-2</v>
      </c>
      <c r="E3026" s="106" t="str">
        <f>TdC!G3028</f>
        <v>dolartoday</v>
      </c>
    </row>
    <row r="3027" spans="1:5" x14ac:dyDescent="0.15">
      <c r="A3027" s="107">
        <f>TdC!C3029</f>
        <v>42556</v>
      </c>
      <c r="B3027" s="106">
        <f>TdC!D3029</f>
        <v>2016</v>
      </c>
      <c r="C3027" s="106">
        <f>TdC!E3029</f>
        <v>7</v>
      </c>
      <c r="D3027" s="106">
        <f>TdC!F3029</f>
        <v>1.0353699999999999E-2</v>
      </c>
      <c r="E3027" s="106" t="str">
        <f>TdC!G3029</f>
        <v>dolartoday</v>
      </c>
    </row>
    <row r="3028" spans="1:5" x14ac:dyDescent="0.15">
      <c r="A3028" s="107">
        <f>TdC!C3030</f>
        <v>42557</v>
      </c>
      <c r="B3028" s="106">
        <f>TdC!D3030</f>
        <v>2016</v>
      </c>
      <c r="C3028" s="106">
        <f>TdC!E3030</f>
        <v>7</v>
      </c>
      <c r="D3028" s="106">
        <f>TdC!F3030</f>
        <v>1.0368699999999998E-2</v>
      </c>
      <c r="E3028" s="106" t="str">
        <f>TdC!G3030</f>
        <v>dolartoday</v>
      </c>
    </row>
    <row r="3029" spans="1:5" x14ac:dyDescent="0.15">
      <c r="A3029" s="107">
        <f>TdC!C3031</f>
        <v>42558</v>
      </c>
      <c r="B3029" s="106">
        <f>TdC!D3031</f>
        <v>2016</v>
      </c>
      <c r="C3029" s="106">
        <f>TdC!E3031</f>
        <v>7</v>
      </c>
      <c r="D3029" s="106">
        <f>TdC!F3031</f>
        <v>1.0335599999999999E-2</v>
      </c>
      <c r="E3029" s="106" t="str">
        <f>TdC!G3031</f>
        <v>dolartoday</v>
      </c>
    </row>
    <row r="3030" spans="1:5" x14ac:dyDescent="0.15">
      <c r="A3030" s="107">
        <f>TdC!C3032</f>
        <v>42559</v>
      </c>
      <c r="B3030" s="106">
        <f>TdC!D3032</f>
        <v>2016</v>
      </c>
      <c r="C3030" s="106">
        <f>TdC!E3032</f>
        <v>7</v>
      </c>
      <c r="D3030" s="106">
        <f>TdC!F3032</f>
        <v>1.03085E-2</v>
      </c>
      <c r="E3030" s="106" t="str">
        <f>TdC!G3032</f>
        <v>dolartoday</v>
      </c>
    </row>
    <row r="3031" spans="1:5" x14ac:dyDescent="0.15">
      <c r="A3031" s="107">
        <f>TdC!C3033</f>
        <v>42560</v>
      </c>
      <c r="B3031" s="106">
        <f>TdC!D3033</f>
        <v>2016</v>
      </c>
      <c r="C3031" s="106">
        <f>TdC!E3033</f>
        <v>7</v>
      </c>
      <c r="D3031" s="106">
        <f>TdC!F3033</f>
        <v>1.03085E-2</v>
      </c>
      <c r="E3031" s="106" t="str">
        <f>TdC!G3033</f>
        <v>dolartoday</v>
      </c>
    </row>
    <row r="3032" spans="1:5" x14ac:dyDescent="0.15">
      <c r="A3032" s="107">
        <f>TdC!C3034</f>
        <v>42561</v>
      </c>
      <c r="B3032" s="106">
        <f>TdC!D3034</f>
        <v>2016</v>
      </c>
      <c r="C3032" s="106">
        <f>TdC!E3034</f>
        <v>7</v>
      </c>
      <c r="D3032" s="106">
        <f>TdC!F3034</f>
        <v>1.03085E-2</v>
      </c>
      <c r="E3032" s="106" t="str">
        <f>TdC!G3034</f>
        <v>dolartoday</v>
      </c>
    </row>
    <row r="3033" spans="1:5" x14ac:dyDescent="0.15">
      <c r="A3033" s="107">
        <f>TdC!C3035</f>
        <v>42562</v>
      </c>
      <c r="B3033" s="106">
        <f>TdC!D3035</f>
        <v>2016</v>
      </c>
      <c r="C3033" s="106">
        <f>TdC!E3035</f>
        <v>7</v>
      </c>
      <c r="D3033" s="106">
        <f>TdC!F3035</f>
        <v>1.0215700000000001E-2</v>
      </c>
      <c r="E3033" s="106" t="str">
        <f>TdC!G3035</f>
        <v>dolartoday</v>
      </c>
    </row>
    <row r="3034" spans="1:5" x14ac:dyDescent="0.15">
      <c r="A3034" s="107">
        <f>TdC!C3036</f>
        <v>42563</v>
      </c>
      <c r="B3034" s="106">
        <f>TdC!D3036</f>
        <v>2016</v>
      </c>
      <c r="C3034" s="106">
        <f>TdC!E3036</f>
        <v>7</v>
      </c>
      <c r="D3034" s="106">
        <f>TdC!F3036</f>
        <v>1.01674E-2</v>
      </c>
      <c r="E3034" s="106" t="str">
        <f>TdC!G3036</f>
        <v>dolartoday</v>
      </c>
    </row>
    <row r="3035" spans="1:5" x14ac:dyDescent="0.15">
      <c r="A3035" s="107">
        <f>TdC!C3037</f>
        <v>42564</v>
      </c>
      <c r="B3035" s="106">
        <f>TdC!D3037</f>
        <v>2016</v>
      </c>
      <c r="C3035" s="106">
        <f>TdC!E3037</f>
        <v>7</v>
      </c>
      <c r="D3035" s="106">
        <f>TdC!F3037</f>
        <v>1.0150299999999999E-2</v>
      </c>
      <c r="E3035" s="106" t="str">
        <f>TdC!G3037</f>
        <v>dolartoday</v>
      </c>
    </row>
    <row r="3036" spans="1:5" x14ac:dyDescent="0.15">
      <c r="A3036" s="107">
        <f>TdC!C3038</f>
        <v>42565</v>
      </c>
      <c r="B3036" s="106">
        <f>TdC!D3038</f>
        <v>2016</v>
      </c>
      <c r="C3036" s="106">
        <f>TdC!E3038</f>
        <v>7</v>
      </c>
      <c r="D3036" s="106">
        <f>TdC!F3038</f>
        <v>1.01435E-2</v>
      </c>
      <c r="E3036" s="106" t="str">
        <f>TdC!G3038</f>
        <v>dolartoday</v>
      </c>
    </row>
    <row r="3037" spans="1:5" x14ac:dyDescent="0.15">
      <c r="A3037" s="107">
        <f>TdC!C3039</f>
        <v>42566</v>
      </c>
      <c r="B3037" s="106">
        <f>TdC!D3039</f>
        <v>2016</v>
      </c>
      <c r="C3037" s="106">
        <f>TdC!E3039</f>
        <v>7</v>
      </c>
      <c r="D3037" s="106">
        <f>TdC!F3039</f>
        <v>1.0106499999999999E-2</v>
      </c>
      <c r="E3037" s="106" t="str">
        <f>TdC!G3039</f>
        <v>dolartoday</v>
      </c>
    </row>
    <row r="3038" spans="1:5" x14ac:dyDescent="0.15">
      <c r="A3038" s="107">
        <f>TdC!C3040</f>
        <v>42567</v>
      </c>
      <c r="B3038" s="106">
        <f>TdC!D3040</f>
        <v>2016</v>
      </c>
      <c r="C3038" s="106">
        <f>TdC!E3040</f>
        <v>7</v>
      </c>
      <c r="D3038" s="106">
        <f>TdC!F3040</f>
        <v>1.0106499999999999E-2</v>
      </c>
      <c r="E3038" s="106" t="str">
        <f>TdC!G3040</f>
        <v>dolartoday</v>
      </c>
    </row>
    <row r="3039" spans="1:5" x14ac:dyDescent="0.15">
      <c r="A3039" s="107">
        <f>TdC!C3041</f>
        <v>42568</v>
      </c>
      <c r="B3039" s="106">
        <f>TdC!D3041</f>
        <v>2016</v>
      </c>
      <c r="C3039" s="106">
        <f>TdC!E3041</f>
        <v>7</v>
      </c>
      <c r="D3039" s="106">
        <f>TdC!F3041</f>
        <v>1.0106499999999999E-2</v>
      </c>
      <c r="E3039" s="106" t="str">
        <f>TdC!G3041</f>
        <v>dolartoday</v>
      </c>
    </row>
    <row r="3040" spans="1:5" x14ac:dyDescent="0.15">
      <c r="A3040" s="107">
        <f>TdC!C3042</f>
        <v>42569</v>
      </c>
      <c r="B3040" s="106">
        <f>TdC!D3042</f>
        <v>2016</v>
      </c>
      <c r="C3040" s="106">
        <f>TdC!E3042</f>
        <v>7</v>
      </c>
      <c r="D3040" s="106">
        <f>TdC!F3042</f>
        <v>1.00724E-2</v>
      </c>
      <c r="E3040" s="106" t="str">
        <f>TdC!G3042</f>
        <v>dolartoday</v>
      </c>
    </row>
    <row r="3041" spans="1:5" x14ac:dyDescent="0.15">
      <c r="A3041" s="107">
        <f>TdC!C3043</f>
        <v>42570</v>
      </c>
      <c r="B3041" s="106">
        <f>TdC!D3043</f>
        <v>2016</v>
      </c>
      <c r="C3041" s="106">
        <f>TdC!E3043</f>
        <v>7</v>
      </c>
      <c r="D3041" s="106">
        <f>TdC!F3043</f>
        <v>1.00967E-2</v>
      </c>
      <c r="E3041" s="106" t="str">
        <f>TdC!G3043</f>
        <v>dolartoday</v>
      </c>
    </row>
    <row r="3042" spans="1:5" x14ac:dyDescent="0.15">
      <c r="A3042" s="107">
        <f>TdC!C3044</f>
        <v>42571</v>
      </c>
      <c r="B3042" s="106">
        <f>TdC!D3044</f>
        <v>2016</v>
      </c>
      <c r="C3042" s="106">
        <f>TdC!E3044</f>
        <v>7</v>
      </c>
      <c r="D3042" s="106">
        <f>TdC!F3044</f>
        <v>1.00587E-2</v>
      </c>
      <c r="E3042" s="106" t="str">
        <f>TdC!G3044</f>
        <v>dolartoday</v>
      </c>
    </row>
    <row r="3043" spans="1:5" x14ac:dyDescent="0.15">
      <c r="A3043" s="107">
        <f>TdC!C3045</f>
        <v>42572</v>
      </c>
      <c r="B3043" s="106">
        <f>TdC!D3045</f>
        <v>2016</v>
      </c>
      <c r="C3043" s="106">
        <f>TdC!E3045</f>
        <v>7</v>
      </c>
      <c r="D3043" s="106">
        <f>TdC!F3045</f>
        <v>1.00634E-2</v>
      </c>
      <c r="E3043" s="106" t="str">
        <f>TdC!G3045</f>
        <v>dolartoday</v>
      </c>
    </row>
    <row r="3044" spans="1:5" x14ac:dyDescent="0.15">
      <c r="A3044" s="107">
        <f>TdC!C3046</f>
        <v>42573</v>
      </c>
      <c r="B3044" s="106">
        <f>TdC!D3046</f>
        <v>2016</v>
      </c>
      <c r="C3044" s="106">
        <f>TdC!E3046</f>
        <v>7</v>
      </c>
      <c r="D3044" s="106">
        <f>TdC!F3046</f>
        <v>1.00763E-2</v>
      </c>
      <c r="E3044" s="106" t="str">
        <f>TdC!G3046</f>
        <v>dolartoday</v>
      </c>
    </row>
    <row r="3045" spans="1:5" x14ac:dyDescent="0.15">
      <c r="A3045" s="107">
        <f>TdC!C3047</f>
        <v>42574</v>
      </c>
      <c r="B3045" s="106">
        <f>TdC!D3047</f>
        <v>2016</v>
      </c>
      <c r="C3045" s="106">
        <f>TdC!E3047</f>
        <v>7</v>
      </c>
      <c r="D3045" s="106">
        <f>TdC!F3047</f>
        <v>1.00763E-2</v>
      </c>
      <c r="E3045" s="106" t="str">
        <f>TdC!G3047</f>
        <v>dolartoday</v>
      </c>
    </row>
    <row r="3046" spans="1:5" x14ac:dyDescent="0.15">
      <c r="A3046" s="107">
        <f>TdC!C3048</f>
        <v>42575</v>
      </c>
      <c r="B3046" s="106">
        <f>TdC!D3048</f>
        <v>2016</v>
      </c>
      <c r="C3046" s="106">
        <f>TdC!E3048</f>
        <v>7</v>
      </c>
      <c r="D3046" s="106">
        <f>TdC!F3048</f>
        <v>1.00763E-2</v>
      </c>
      <c r="E3046" s="106" t="str">
        <f>TdC!G3048</f>
        <v>dolartoday</v>
      </c>
    </row>
    <row r="3047" spans="1:5" x14ac:dyDescent="0.15">
      <c r="A3047" s="107">
        <f>TdC!C3049</f>
        <v>42576</v>
      </c>
      <c r="B3047" s="106">
        <f>TdC!D3049</f>
        <v>2016</v>
      </c>
      <c r="C3047" s="106">
        <f>TdC!E3049</f>
        <v>7</v>
      </c>
      <c r="D3047" s="106">
        <f>TdC!F3049</f>
        <v>1.0108200000000001E-2</v>
      </c>
      <c r="E3047" s="106" t="str">
        <f>TdC!G3049</f>
        <v>dolartoday</v>
      </c>
    </row>
    <row r="3048" spans="1:5" x14ac:dyDescent="0.15">
      <c r="A3048" s="107">
        <f>TdC!C3050</f>
        <v>42577</v>
      </c>
      <c r="B3048" s="106">
        <f>TdC!D3050</f>
        <v>2016</v>
      </c>
      <c r="C3048" s="106">
        <f>TdC!E3050</f>
        <v>7</v>
      </c>
      <c r="D3048" s="106">
        <f>TdC!F3050</f>
        <v>1.0108200000000001E-2</v>
      </c>
      <c r="E3048" s="106" t="str">
        <f>TdC!G3050</f>
        <v>dolartoday</v>
      </c>
    </row>
    <row r="3049" spans="1:5" x14ac:dyDescent="0.15">
      <c r="A3049" s="107">
        <f>TdC!C3051</f>
        <v>42578</v>
      </c>
      <c r="B3049" s="106">
        <f>TdC!D3051</f>
        <v>2016</v>
      </c>
      <c r="C3049" s="106">
        <f>TdC!E3051</f>
        <v>7</v>
      </c>
      <c r="D3049" s="106">
        <f>TdC!F3051</f>
        <v>1.0108200000000001E-2</v>
      </c>
      <c r="E3049" s="106" t="str">
        <f>TdC!G3051</f>
        <v>dolartoday</v>
      </c>
    </row>
    <row r="3050" spans="1:5" x14ac:dyDescent="0.15">
      <c r="A3050" s="107">
        <f>TdC!C3052</f>
        <v>42579</v>
      </c>
      <c r="B3050" s="106">
        <f>TdC!D3052</f>
        <v>2016</v>
      </c>
      <c r="C3050" s="106">
        <f>TdC!E3052</f>
        <v>7</v>
      </c>
      <c r="D3050" s="106">
        <f>TdC!F3052</f>
        <v>1.00832E-2</v>
      </c>
      <c r="E3050" s="106" t="str">
        <f>TdC!G3052</f>
        <v>dolartoday</v>
      </c>
    </row>
    <row r="3051" spans="1:5" x14ac:dyDescent="0.15">
      <c r="A3051" s="107">
        <f>TdC!C3053</f>
        <v>42580</v>
      </c>
      <c r="B3051" s="106">
        <f>TdC!D3053</f>
        <v>2016</v>
      </c>
      <c r="C3051" s="106">
        <f>TdC!E3053</f>
        <v>7</v>
      </c>
      <c r="D3051" s="106">
        <f>TdC!F3053</f>
        <v>1.0057399999999999E-2</v>
      </c>
      <c r="E3051" s="106" t="str">
        <f>TdC!G3053</f>
        <v>dolartoday</v>
      </c>
    </row>
    <row r="3052" spans="1:5" x14ac:dyDescent="0.15">
      <c r="A3052" s="107">
        <f>TdC!C3054</f>
        <v>42581</v>
      </c>
      <c r="B3052" s="106">
        <f>TdC!D3054</f>
        <v>2016</v>
      </c>
      <c r="C3052" s="106">
        <f>TdC!E3054</f>
        <v>7</v>
      </c>
      <c r="D3052" s="106">
        <f>TdC!F3054</f>
        <v>1.0057399999999999E-2</v>
      </c>
      <c r="E3052" s="106" t="str">
        <f>TdC!G3054</f>
        <v>dolartoday</v>
      </c>
    </row>
    <row r="3053" spans="1:5" x14ac:dyDescent="0.15">
      <c r="A3053" s="107">
        <f>TdC!C3055</f>
        <v>42582</v>
      </c>
      <c r="B3053" s="106">
        <f>TdC!D3055</f>
        <v>2016</v>
      </c>
      <c r="C3053" s="106">
        <f>TdC!E3055</f>
        <v>7</v>
      </c>
      <c r="D3053" s="106">
        <f>TdC!F3055</f>
        <v>1.0057399999999999E-2</v>
      </c>
      <c r="E3053" s="106" t="str">
        <f>TdC!G3055</f>
        <v>dolartoday</v>
      </c>
    </row>
    <row r="3054" spans="1:5" x14ac:dyDescent="0.15">
      <c r="A3054" s="107">
        <f>TdC!C3056</f>
        <v>42583</v>
      </c>
      <c r="B3054" s="106">
        <f>TdC!D3056</f>
        <v>2016</v>
      </c>
      <c r="C3054" s="106">
        <f>TdC!E3056</f>
        <v>8</v>
      </c>
      <c r="D3054" s="106">
        <f>TdC!F3056</f>
        <v>1.00363E-2</v>
      </c>
      <c r="E3054" s="106" t="str">
        <f>TdC!G3056</f>
        <v>dolartoday</v>
      </c>
    </row>
    <row r="3055" spans="1:5" x14ac:dyDescent="0.15">
      <c r="A3055" s="107">
        <f>TdC!C3057</f>
        <v>42584</v>
      </c>
      <c r="B3055" s="106">
        <f>TdC!D3057</f>
        <v>2016</v>
      </c>
      <c r="C3055" s="106">
        <f>TdC!E3057</f>
        <v>8</v>
      </c>
      <c r="D3055" s="106">
        <f>TdC!F3057</f>
        <v>1.00185E-2</v>
      </c>
      <c r="E3055" s="106" t="str">
        <f>TdC!G3057</f>
        <v>dolartoday</v>
      </c>
    </row>
    <row r="3056" spans="1:5" x14ac:dyDescent="0.15">
      <c r="A3056" s="107">
        <f>TdC!C3058</f>
        <v>42585</v>
      </c>
      <c r="B3056" s="106">
        <f>TdC!D3058</f>
        <v>2016</v>
      </c>
      <c r="C3056" s="106">
        <f>TdC!E3058</f>
        <v>8</v>
      </c>
      <c r="D3056" s="106">
        <f>TdC!F3058</f>
        <v>9.9965000000000002E-3</v>
      </c>
      <c r="E3056" s="106" t="str">
        <f>TdC!G3058</f>
        <v>dolartoday</v>
      </c>
    </row>
    <row r="3057" spans="1:5" x14ac:dyDescent="0.15">
      <c r="A3057" s="107">
        <f>TdC!C3059</f>
        <v>42586</v>
      </c>
      <c r="B3057" s="106">
        <f>TdC!D3059</f>
        <v>2016</v>
      </c>
      <c r="C3057" s="106">
        <f>TdC!E3059</f>
        <v>8</v>
      </c>
      <c r="D3057" s="106">
        <f>TdC!F3059</f>
        <v>1.0032599999999999E-2</v>
      </c>
      <c r="E3057" s="106" t="str">
        <f>TdC!G3059</f>
        <v>dolartoday</v>
      </c>
    </row>
    <row r="3058" spans="1:5" x14ac:dyDescent="0.15">
      <c r="A3058" s="107">
        <f>TdC!C3060</f>
        <v>42587</v>
      </c>
      <c r="B3058" s="106">
        <f>TdC!D3060</f>
        <v>2016</v>
      </c>
      <c r="C3058" s="106">
        <f>TdC!E3060</f>
        <v>8</v>
      </c>
      <c r="D3058" s="106">
        <f>TdC!F3060</f>
        <v>1.0032599999999999E-2</v>
      </c>
      <c r="E3058" s="106" t="str">
        <f>TdC!G3060</f>
        <v>dolartoday</v>
      </c>
    </row>
    <row r="3059" spans="1:5" x14ac:dyDescent="0.15">
      <c r="A3059" s="107">
        <f>TdC!C3061</f>
        <v>42588</v>
      </c>
      <c r="B3059" s="106">
        <f>TdC!D3061</f>
        <v>2016</v>
      </c>
      <c r="C3059" s="106">
        <f>TdC!E3061</f>
        <v>8</v>
      </c>
      <c r="D3059" s="106">
        <f>TdC!F3061</f>
        <v>1.0032599999999999E-2</v>
      </c>
      <c r="E3059" s="106" t="str">
        <f>TdC!G3061</f>
        <v>dolartoday</v>
      </c>
    </row>
    <row r="3060" spans="1:5" x14ac:dyDescent="0.15">
      <c r="A3060" s="107">
        <f>TdC!C3062</f>
        <v>42589</v>
      </c>
      <c r="B3060" s="106">
        <f>TdC!D3062</f>
        <v>2016</v>
      </c>
      <c r="C3060" s="106">
        <f>TdC!E3062</f>
        <v>8</v>
      </c>
      <c r="D3060" s="106">
        <f>TdC!F3062</f>
        <v>1.0032599999999999E-2</v>
      </c>
      <c r="E3060" s="106" t="str">
        <f>TdC!G3062</f>
        <v>dolartoday</v>
      </c>
    </row>
    <row r="3061" spans="1:5" x14ac:dyDescent="0.15">
      <c r="A3061" s="107">
        <f>TdC!C3063</f>
        <v>42590</v>
      </c>
      <c r="B3061" s="106">
        <f>TdC!D3063</f>
        <v>2016</v>
      </c>
      <c r="C3061" s="106">
        <f>TdC!E3063</f>
        <v>8</v>
      </c>
      <c r="D3061" s="106">
        <f>TdC!F3063</f>
        <v>1.00635E-2</v>
      </c>
      <c r="E3061" s="106" t="str">
        <f>TdC!G3063</f>
        <v>dolartoday</v>
      </c>
    </row>
    <row r="3062" spans="1:5" x14ac:dyDescent="0.15">
      <c r="A3062" s="107">
        <f>TdC!C3064</f>
        <v>42591</v>
      </c>
      <c r="B3062" s="106">
        <f>TdC!D3064</f>
        <v>2016</v>
      </c>
      <c r="C3062" s="106">
        <f>TdC!E3064</f>
        <v>8</v>
      </c>
      <c r="D3062" s="106">
        <f>TdC!F3064</f>
        <v>1.0085199999999999E-2</v>
      </c>
      <c r="E3062" s="106" t="str">
        <f>TdC!G3064</f>
        <v>dolartoday</v>
      </c>
    </row>
    <row r="3063" spans="1:5" x14ac:dyDescent="0.15">
      <c r="A3063" s="107">
        <f>TdC!C3065</f>
        <v>42592</v>
      </c>
      <c r="B3063" s="106">
        <f>TdC!D3065</f>
        <v>2016</v>
      </c>
      <c r="C3063" s="106">
        <f>TdC!E3065</f>
        <v>8</v>
      </c>
      <c r="D3063" s="106">
        <f>TdC!F3065</f>
        <v>1.0085199999999999E-2</v>
      </c>
      <c r="E3063" s="106" t="str">
        <f>TdC!G3065</f>
        <v>dolartoday</v>
      </c>
    </row>
    <row r="3064" spans="1:5" x14ac:dyDescent="0.15">
      <c r="A3064" s="107">
        <f>TdC!C3066</f>
        <v>42593</v>
      </c>
      <c r="B3064" s="106">
        <f>TdC!D3066</f>
        <v>2016</v>
      </c>
      <c r="C3064" s="106">
        <f>TdC!E3066</f>
        <v>8</v>
      </c>
      <c r="D3064" s="106">
        <f>TdC!F3066</f>
        <v>1.0093599999999999E-2</v>
      </c>
      <c r="E3064" s="106" t="str">
        <f>TdC!G3066</f>
        <v>dolartoday</v>
      </c>
    </row>
    <row r="3065" spans="1:5" x14ac:dyDescent="0.15">
      <c r="A3065" s="107">
        <f>TdC!C3067</f>
        <v>42594</v>
      </c>
      <c r="B3065" s="106">
        <f>TdC!D3067</f>
        <v>2016</v>
      </c>
      <c r="C3065" s="106">
        <f>TdC!E3067</f>
        <v>8</v>
      </c>
      <c r="D3065" s="106">
        <f>TdC!F3067</f>
        <v>1.01195E-2</v>
      </c>
      <c r="E3065" s="106" t="str">
        <f>TdC!G3067</f>
        <v>dolartoday</v>
      </c>
    </row>
    <row r="3066" spans="1:5" x14ac:dyDescent="0.15">
      <c r="A3066" s="107">
        <f>TdC!C3068</f>
        <v>42595</v>
      </c>
      <c r="B3066" s="106">
        <f>TdC!D3068</f>
        <v>2016</v>
      </c>
      <c r="C3066" s="106">
        <f>TdC!E3068</f>
        <v>8</v>
      </c>
      <c r="D3066" s="106">
        <f>TdC!F3068</f>
        <v>1.01195E-2</v>
      </c>
      <c r="E3066" s="106" t="str">
        <f>TdC!G3068</f>
        <v>dolartoday</v>
      </c>
    </row>
    <row r="3067" spans="1:5" x14ac:dyDescent="0.15">
      <c r="A3067" s="107">
        <f>TdC!C3069</f>
        <v>42596</v>
      </c>
      <c r="B3067" s="106">
        <f>TdC!D3069</f>
        <v>2016</v>
      </c>
      <c r="C3067" s="106">
        <f>TdC!E3069</f>
        <v>8</v>
      </c>
      <c r="D3067" s="106">
        <f>TdC!F3069</f>
        <v>1.01195E-2</v>
      </c>
      <c r="E3067" s="106" t="str">
        <f>TdC!G3069</f>
        <v>dolartoday</v>
      </c>
    </row>
    <row r="3068" spans="1:5" x14ac:dyDescent="0.15">
      <c r="A3068" s="107">
        <f>TdC!C3070</f>
        <v>42597</v>
      </c>
      <c r="B3068" s="106">
        <f>TdC!D3070</f>
        <v>2016</v>
      </c>
      <c r="C3068" s="106">
        <f>TdC!E3070</f>
        <v>8</v>
      </c>
      <c r="D3068" s="106">
        <f>TdC!F3070</f>
        <v>1.01195E-2</v>
      </c>
      <c r="E3068" s="106" t="str">
        <f>TdC!G3070</f>
        <v>dolartoday</v>
      </c>
    </row>
    <row r="3069" spans="1:5" x14ac:dyDescent="0.15">
      <c r="A3069" s="107">
        <f>TdC!C3071</f>
        <v>42598</v>
      </c>
      <c r="B3069" s="106">
        <f>TdC!D3071</f>
        <v>2016</v>
      </c>
      <c r="C3069" s="106">
        <f>TdC!E3071</f>
        <v>8</v>
      </c>
      <c r="D3069" s="106">
        <f>TdC!F3071</f>
        <v>1.00763E-2</v>
      </c>
      <c r="E3069" s="106" t="str">
        <f>TdC!G3071</f>
        <v>dolartoday</v>
      </c>
    </row>
    <row r="3070" spans="1:5" x14ac:dyDescent="0.15">
      <c r="A3070" s="107">
        <f>TdC!C3072</f>
        <v>42599</v>
      </c>
      <c r="B3070" s="106">
        <f>TdC!D3072</f>
        <v>2016</v>
      </c>
      <c r="C3070" s="106">
        <f>TdC!E3072</f>
        <v>8</v>
      </c>
      <c r="D3070" s="106">
        <f>TdC!F3072</f>
        <v>1.00914E-2</v>
      </c>
      <c r="E3070" s="106" t="str">
        <f>TdC!G3072</f>
        <v>dolartoday</v>
      </c>
    </row>
    <row r="3071" spans="1:5" x14ac:dyDescent="0.15">
      <c r="A3071" s="107">
        <f>TdC!C3073</f>
        <v>42600</v>
      </c>
      <c r="B3071" s="106">
        <f>TdC!D3073</f>
        <v>2016</v>
      </c>
      <c r="C3071" s="106">
        <f>TdC!E3073</f>
        <v>8</v>
      </c>
      <c r="D3071" s="106">
        <f>TdC!F3073</f>
        <v>1.0108799999999999E-2</v>
      </c>
      <c r="E3071" s="106" t="str">
        <f>TdC!G3073</f>
        <v>dolartoday</v>
      </c>
    </row>
    <row r="3072" spans="1:5" x14ac:dyDescent="0.15">
      <c r="A3072" s="107">
        <f>TdC!C3074</f>
        <v>42601</v>
      </c>
      <c r="B3072" s="106">
        <f>TdC!D3074</f>
        <v>2016</v>
      </c>
      <c r="C3072" s="106">
        <f>TdC!E3074</f>
        <v>8</v>
      </c>
      <c r="D3072" s="106">
        <f>TdC!F3074</f>
        <v>1.00839E-2</v>
      </c>
      <c r="E3072" s="106" t="str">
        <f>TdC!G3074</f>
        <v>dolartoday</v>
      </c>
    </row>
    <row r="3073" spans="1:5" x14ac:dyDescent="0.15">
      <c r="A3073" s="107">
        <f>TdC!C3075</f>
        <v>42602</v>
      </c>
      <c r="B3073" s="106">
        <f>TdC!D3075</f>
        <v>2016</v>
      </c>
      <c r="C3073" s="106">
        <f>TdC!E3075</f>
        <v>8</v>
      </c>
      <c r="D3073" s="106">
        <f>TdC!F3075</f>
        <v>1.00839E-2</v>
      </c>
      <c r="E3073" s="106" t="str">
        <f>TdC!G3075</f>
        <v>dolartoday</v>
      </c>
    </row>
    <row r="3074" spans="1:5" x14ac:dyDescent="0.15">
      <c r="A3074" s="107">
        <f>TdC!C3076</f>
        <v>42603</v>
      </c>
      <c r="B3074" s="106">
        <f>TdC!D3076</f>
        <v>2016</v>
      </c>
      <c r="C3074" s="106">
        <f>TdC!E3076</f>
        <v>8</v>
      </c>
      <c r="D3074" s="106">
        <f>TdC!F3076</f>
        <v>1.00839E-2</v>
      </c>
      <c r="E3074" s="106" t="str">
        <f>TdC!G3076</f>
        <v>dolartoday</v>
      </c>
    </row>
    <row r="3075" spans="1:5" x14ac:dyDescent="0.15">
      <c r="A3075" s="107">
        <f>TdC!C3077</f>
        <v>42604</v>
      </c>
      <c r="B3075" s="106">
        <f>TdC!D3077</f>
        <v>2016</v>
      </c>
      <c r="C3075" s="106">
        <f>TdC!E3077</f>
        <v>8</v>
      </c>
      <c r="D3075" s="106">
        <f>TdC!F3077</f>
        <v>1.01187E-2</v>
      </c>
      <c r="E3075" s="106" t="str">
        <f>TdC!G3077</f>
        <v>dolartoday</v>
      </c>
    </row>
    <row r="3076" spans="1:5" x14ac:dyDescent="0.15">
      <c r="A3076" s="107">
        <f>TdC!C3078</f>
        <v>42605</v>
      </c>
      <c r="B3076" s="106">
        <f>TdC!D3078</f>
        <v>2016</v>
      </c>
      <c r="C3076" s="106">
        <f>TdC!E3078</f>
        <v>8</v>
      </c>
      <c r="D3076" s="106">
        <f>TdC!F3078</f>
        <v>1.01549E-2</v>
      </c>
      <c r="E3076" s="106" t="str">
        <f>TdC!G3078</f>
        <v>dolartoday</v>
      </c>
    </row>
    <row r="3077" spans="1:5" x14ac:dyDescent="0.15">
      <c r="A3077" s="107">
        <f>TdC!C3079</f>
        <v>42606</v>
      </c>
      <c r="B3077" s="106">
        <f>TdC!D3079</f>
        <v>2016</v>
      </c>
      <c r="C3077" s="106">
        <f>TdC!E3079</f>
        <v>8</v>
      </c>
      <c r="D3077" s="106">
        <f>TdC!F3079</f>
        <v>1.01873E-2</v>
      </c>
      <c r="E3077" s="106" t="str">
        <f>TdC!G3079</f>
        <v>dolartoday</v>
      </c>
    </row>
    <row r="3078" spans="1:5" x14ac:dyDescent="0.15">
      <c r="A3078" s="107">
        <f>TdC!C3080</f>
        <v>42607</v>
      </c>
      <c r="B3078" s="106">
        <f>TdC!D3080</f>
        <v>2016</v>
      </c>
      <c r="C3078" s="106">
        <f>TdC!E3080</f>
        <v>8</v>
      </c>
      <c r="D3078" s="106">
        <f>TdC!F3080</f>
        <v>1.01639E-2</v>
      </c>
      <c r="E3078" s="106" t="str">
        <f>TdC!G3080</f>
        <v>dolartoday</v>
      </c>
    </row>
    <row r="3079" spans="1:5" x14ac:dyDescent="0.15">
      <c r="A3079" s="107">
        <f>TdC!C3081</f>
        <v>42608</v>
      </c>
      <c r="B3079" s="106">
        <f>TdC!D3081</f>
        <v>2016</v>
      </c>
      <c r="C3079" s="106">
        <f>TdC!E3081</f>
        <v>8</v>
      </c>
      <c r="D3079" s="106">
        <f>TdC!F3081</f>
        <v>1.0218700000000001E-2</v>
      </c>
      <c r="E3079" s="106" t="str">
        <f>TdC!G3081</f>
        <v>dolartoday</v>
      </c>
    </row>
    <row r="3080" spans="1:5" x14ac:dyDescent="0.15">
      <c r="A3080" s="107">
        <f>TdC!C3082</f>
        <v>42609</v>
      </c>
      <c r="B3080" s="106">
        <f>TdC!D3082</f>
        <v>2016</v>
      </c>
      <c r="C3080" s="106">
        <f>TdC!E3082</f>
        <v>8</v>
      </c>
      <c r="D3080" s="106">
        <f>TdC!F3082</f>
        <v>1.0218700000000001E-2</v>
      </c>
      <c r="E3080" s="106" t="str">
        <f>TdC!G3082</f>
        <v>dolartoday</v>
      </c>
    </row>
    <row r="3081" spans="1:5" x14ac:dyDescent="0.15">
      <c r="A3081" s="107">
        <f>TdC!C3083</f>
        <v>42610</v>
      </c>
      <c r="B3081" s="106">
        <f>TdC!D3083</f>
        <v>2016</v>
      </c>
      <c r="C3081" s="106">
        <f>TdC!E3083</f>
        <v>8</v>
      </c>
      <c r="D3081" s="106">
        <f>TdC!F3083</f>
        <v>1.0218700000000001E-2</v>
      </c>
      <c r="E3081" s="106" t="str">
        <f>TdC!G3083</f>
        <v>dolartoday</v>
      </c>
    </row>
    <row r="3082" spans="1:5" x14ac:dyDescent="0.15">
      <c r="A3082" s="107">
        <f>TdC!C3084</f>
        <v>42611</v>
      </c>
      <c r="B3082" s="106">
        <f>TdC!D3084</f>
        <v>2016</v>
      </c>
      <c r="C3082" s="106">
        <f>TdC!E3084</f>
        <v>8</v>
      </c>
      <c r="D3082" s="106">
        <f>TdC!F3084</f>
        <v>1.0206100000000001E-2</v>
      </c>
      <c r="E3082" s="106" t="str">
        <f>TdC!G3084</f>
        <v>dolartoday</v>
      </c>
    </row>
    <row r="3083" spans="1:5" x14ac:dyDescent="0.15">
      <c r="A3083" s="107">
        <f>TdC!C3085</f>
        <v>42612</v>
      </c>
      <c r="B3083" s="106">
        <f>TdC!D3085</f>
        <v>2016</v>
      </c>
      <c r="C3083" s="106">
        <f>TdC!E3085</f>
        <v>8</v>
      </c>
      <c r="D3083" s="106">
        <f>TdC!F3085</f>
        <v>1.0259600000000001E-2</v>
      </c>
      <c r="E3083" s="106" t="str">
        <f>TdC!G3085</f>
        <v>dolartoday</v>
      </c>
    </row>
    <row r="3084" spans="1:5" x14ac:dyDescent="0.15">
      <c r="A3084" s="107">
        <f>TdC!C3086</f>
        <v>42613</v>
      </c>
      <c r="B3084" s="106">
        <f>TdC!D3086</f>
        <v>2016</v>
      </c>
      <c r="C3084" s="106">
        <f>TdC!E3086</f>
        <v>8</v>
      </c>
      <c r="D3084" s="106">
        <f>TdC!F3086</f>
        <v>1.0288499999999999E-2</v>
      </c>
      <c r="E3084" s="106" t="str">
        <f>TdC!G3086</f>
        <v>dolartoday</v>
      </c>
    </row>
    <row r="3085" spans="1:5" x14ac:dyDescent="0.15">
      <c r="A3085" s="107">
        <f>TdC!C3087</f>
        <v>42614</v>
      </c>
      <c r="B3085" s="106">
        <f>TdC!D3087</f>
        <v>2016</v>
      </c>
      <c r="C3085" s="106">
        <f>TdC!E3087</f>
        <v>9</v>
      </c>
      <c r="D3085" s="106">
        <f>TdC!F3087</f>
        <v>1.0229800000000001E-2</v>
      </c>
      <c r="E3085" s="106" t="str">
        <f>TdC!G3087</f>
        <v>dolartoday</v>
      </c>
    </row>
    <row r="3086" spans="1:5" x14ac:dyDescent="0.15">
      <c r="A3086" s="107">
        <f>TdC!C3088</f>
        <v>42615</v>
      </c>
      <c r="B3086" s="106">
        <f>TdC!D3088</f>
        <v>2016</v>
      </c>
      <c r="C3086" s="106">
        <f>TdC!E3088</f>
        <v>9</v>
      </c>
      <c r="D3086" s="106">
        <f>TdC!F3088</f>
        <v>1.0208400000000001E-2</v>
      </c>
      <c r="E3086" s="106" t="str">
        <f>TdC!G3088</f>
        <v>dolartoday</v>
      </c>
    </row>
    <row r="3087" spans="1:5" x14ac:dyDescent="0.15">
      <c r="A3087" s="107">
        <f>TdC!C3089</f>
        <v>42616</v>
      </c>
      <c r="B3087" s="106">
        <f>TdC!D3089</f>
        <v>2016</v>
      </c>
      <c r="C3087" s="106">
        <f>TdC!E3089</f>
        <v>9</v>
      </c>
      <c r="D3087" s="106">
        <f>TdC!F3089</f>
        <v>1.0208400000000001E-2</v>
      </c>
      <c r="E3087" s="106" t="str">
        <f>TdC!G3089</f>
        <v>dolartoday</v>
      </c>
    </row>
    <row r="3088" spans="1:5" x14ac:dyDescent="0.15">
      <c r="A3088" s="107">
        <f>TdC!C3090</f>
        <v>42617</v>
      </c>
      <c r="B3088" s="106">
        <f>TdC!D3090</f>
        <v>2016</v>
      </c>
      <c r="C3088" s="106">
        <f>TdC!E3090</f>
        <v>9</v>
      </c>
      <c r="D3088" s="106">
        <f>TdC!F3090</f>
        <v>1.0208400000000001E-2</v>
      </c>
      <c r="E3088" s="106" t="str">
        <f>TdC!G3090</f>
        <v>dolartoday</v>
      </c>
    </row>
    <row r="3089" spans="1:5" x14ac:dyDescent="0.15">
      <c r="A3089" s="107">
        <f>TdC!C3091</f>
        <v>42618</v>
      </c>
      <c r="B3089" s="106">
        <f>TdC!D3091</f>
        <v>2016</v>
      </c>
      <c r="C3089" s="106">
        <f>TdC!E3091</f>
        <v>9</v>
      </c>
      <c r="D3089" s="106">
        <f>TdC!F3091</f>
        <v>1.01878E-2</v>
      </c>
      <c r="E3089" s="106" t="str">
        <f>TdC!G3091</f>
        <v>dolartoday</v>
      </c>
    </row>
    <row r="3090" spans="1:5" x14ac:dyDescent="0.15">
      <c r="A3090" s="107">
        <f>TdC!C3092</f>
        <v>42619</v>
      </c>
      <c r="B3090" s="106">
        <f>TdC!D3092</f>
        <v>2016</v>
      </c>
      <c r="C3090" s="106">
        <f>TdC!E3092</f>
        <v>9</v>
      </c>
      <c r="D3090" s="106">
        <f>TdC!F3092</f>
        <v>1.02174E-2</v>
      </c>
      <c r="E3090" s="106" t="str">
        <f>TdC!G3092</f>
        <v>dolartoday</v>
      </c>
    </row>
    <row r="3091" spans="1:5" x14ac:dyDescent="0.15">
      <c r="A3091" s="107">
        <f>TdC!C3093</f>
        <v>42620</v>
      </c>
      <c r="B3091" s="106">
        <f>TdC!D3093</f>
        <v>2016</v>
      </c>
      <c r="C3091" s="106">
        <f>TdC!E3093</f>
        <v>9</v>
      </c>
      <c r="D3091" s="106">
        <f>TdC!F3093</f>
        <v>1.0249300000000001E-2</v>
      </c>
      <c r="E3091" s="106" t="str">
        <f>TdC!G3093</f>
        <v>dolartoday</v>
      </c>
    </row>
    <row r="3092" spans="1:5" x14ac:dyDescent="0.15">
      <c r="A3092" s="107">
        <f>TdC!C3094</f>
        <v>42621</v>
      </c>
      <c r="B3092" s="106">
        <f>TdC!D3094</f>
        <v>2016</v>
      </c>
      <c r="C3092" s="106">
        <f>TdC!E3094</f>
        <v>9</v>
      </c>
      <c r="D3092" s="106">
        <f>TdC!F3094</f>
        <v>1.02284E-2</v>
      </c>
      <c r="E3092" s="106" t="str">
        <f>TdC!G3094</f>
        <v>dolartoday</v>
      </c>
    </row>
    <row r="3093" spans="1:5" x14ac:dyDescent="0.15">
      <c r="A3093" s="107">
        <f>TdC!C3095</f>
        <v>42622</v>
      </c>
      <c r="B3093" s="106">
        <f>TdC!D3095</f>
        <v>2016</v>
      </c>
      <c r="C3093" s="106">
        <f>TdC!E3095</f>
        <v>9</v>
      </c>
      <c r="D3093" s="106">
        <f>TdC!F3095</f>
        <v>1.0253900000000002E-2</v>
      </c>
      <c r="E3093" s="106" t="str">
        <f>TdC!G3095</f>
        <v>dolartoday</v>
      </c>
    </row>
    <row r="3094" spans="1:5" x14ac:dyDescent="0.15">
      <c r="A3094" s="107">
        <f>TdC!C3096</f>
        <v>42623</v>
      </c>
      <c r="B3094" s="106">
        <f>TdC!D3096</f>
        <v>2016</v>
      </c>
      <c r="C3094" s="106">
        <f>TdC!E3096</f>
        <v>9</v>
      </c>
      <c r="D3094" s="106">
        <f>TdC!F3096</f>
        <v>1.0253900000000002E-2</v>
      </c>
      <c r="E3094" s="106" t="str">
        <f>TdC!G3096</f>
        <v>dolartoday</v>
      </c>
    </row>
    <row r="3095" spans="1:5" x14ac:dyDescent="0.15">
      <c r="A3095" s="107">
        <f>TdC!C3097</f>
        <v>42624</v>
      </c>
      <c r="B3095" s="106">
        <f>TdC!D3097</f>
        <v>2016</v>
      </c>
      <c r="C3095" s="106">
        <f>TdC!E3097</f>
        <v>9</v>
      </c>
      <c r="D3095" s="106">
        <f>TdC!F3097</f>
        <v>1.0253900000000002E-2</v>
      </c>
      <c r="E3095" s="106" t="str">
        <f>TdC!G3097</f>
        <v>dolartoday</v>
      </c>
    </row>
    <row r="3096" spans="1:5" x14ac:dyDescent="0.15">
      <c r="A3096" s="107">
        <f>TdC!C3098</f>
        <v>42625</v>
      </c>
      <c r="B3096" s="106">
        <f>TdC!D3098</f>
        <v>2016</v>
      </c>
      <c r="C3096" s="106">
        <f>TdC!E3098</f>
        <v>9</v>
      </c>
      <c r="D3096" s="106">
        <f>TdC!F3098</f>
        <v>1.0248900000000002E-2</v>
      </c>
      <c r="E3096" s="106" t="str">
        <f>TdC!G3098</f>
        <v>dolartoday</v>
      </c>
    </row>
    <row r="3097" spans="1:5" x14ac:dyDescent="0.15">
      <c r="A3097" s="107">
        <f>TdC!C3099</f>
        <v>42626</v>
      </c>
      <c r="B3097" s="106">
        <f>TdC!D3099</f>
        <v>2016</v>
      </c>
      <c r="C3097" s="106">
        <f>TdC!E3099</f>
        <v>9</v>
      </c>
      <c r="D3097" s="106">
        <f>TdC!F3099</f>
        <v>1.02287E-2</v>
      </c>
      <c r="E3097" s="106" t="str">
        <f>TdC!G3099</f>
        <v>dolartoday</v>
      </c>
    </row>
    <row r="3098" spans="1:5" x14ac:dyDescent="0.15">
      <c r="A3098" s="107">
        <f>TdC!C3100</f>
        <v>42627</v>
      </c>
      <c r="B3098" s="106">
        <f>TdC!D3100</f>
        <v>2016</v>
      </c>
      <c r="C3098" s="106">
        <f>TdC!E3100</f>
        <v>9</v>
      </c>
      <c r="D3098" s="106">
        <f>TdC!F3100</f>
        <v>1.0256300000000001E-2</v>
      </c>
      <c r="E3098" s="106" t="str">
        <f>TdC!G3100</f>
        <v>dolartoday</v>
      </c>
    </row>
    <row r="3099" spans="1:5" x14ac:dyDescent="0.15">
      <c r="A3099" s="107">
        <f>TdC!C3101</f>
        <v>42628</v>
      </c>
      <c r="B3099" s="106">
        <f>TdC!D3101</f>
        <v>2016</v>
      </c>
      <c r="C3099" s="106">
        <f>TdC!E3101</f>
        <v>9</v>
      </c>
      <c r="D3099" s="106">
        <f>TdC!F3101</f>
        <v>1.02484E-2</v>
      </c>
      <c r="E3099" s="106" t="str">
        <f>TdC!G3101</f>
        <v>dolartoday</v>
      </c>
    </row>
    <row r="3100" spans="1:5" x14ac:dyDescent="0.15">
      <c r="A3100" s="107">
        <f>TdC!C3102</f>
        <v>42629</v>
      </c>
      <c r="B3100" s="106">
        <f>TdC!D3102</f>
        <v>2016</v>
      </c>
      <c r="C3100" s="106">
        <f>TdC!E3102</f>
        <v>9</v>
      </c>
      <c r="D3100" s="106">
        <f>TdC!F3102</f>
        <v>1.0261300000000001E-2</v>
      </c>
      <c r="E3100" s="106" t="str">
        <f>TdC!G3102</f>
        <v>dolartoday</v>
      </c>
    </row>
    <row r="3101" spans="1:5" x14ac:dyDescent="0.15">
      <c r="A3101" s="107">
        <f>TdC!C3103</f>
        <v>42630</v>
      </c>
      <c r="B3101" s="106">
        <f>TdC!D3103</f>
        <v>2016</v>
      </c>
      <c r="C3101" s="106">
        <f>TdC!E3103</f>
        <v>9</v>
      </c>
      <c r="D3101" s="106">
        <f>TdC!F3103</f>
        <v>1.0261300000000001E-2</v>
      </c>
      <c r="E3101" s="106" t="str">
        <f>TdC!G3103</f>
        <v>dolartoday</v>
      </c>
    </row>
    <row r="3102" spans="1:5" x14ac:dyDescent="0.15">
      <c r="A3102" s="107">
        <f>TdC!C3104</f>
        <v>42631</v>
      </c>
      <c r="B3102" s="106">
        <f>TdC!D3104</f>
        <v>2016</v>
      </c>
      <c r="C3102" s="106">
        <f>TdC!E3104</f>
        <v>9</v>
      </c>
      <c r="D3102" s="106">
        <f>TdC!F3104</f>
        <v>1.0261300000000001E-2</v>
      </c>
      <c r="E3102" s="106" t="str">
        <f>TdC!G3104</f>
        <v>dolartoday</v>
      </c>
    </row>
    <row r="3103" spans="1:5" x14ac:dyDescent="0.15">
      <c r="A3103" s="107">
        <f>TdC!C3105</f>
        <v>42632</v>
      </c>
      <c r="B3103" s="106">
        <f>TdC!D3105</f>
        <v>2016</v>
      </c>
      <c r="C3103" s="106">
        <f>TdC!E3105</f>
        <v>9</v>
      </c>
      <c r="D3103" s="106">
        <f>TdC!F3105</f>
        <v>1.01263E-2</v>
      </c>
      <c r="E3103" s="106" t="str">
        <f>TdC!G3105</f>
        <v>dolartoday</v>
      </c>
    </row>
    <row r="3104" spans="1:5" x14ac:dyDescent="0.15">
      <c r="A3104" s="107">
        <f>TdC!C3106</f>
        <v>42633</v>
      </c>
      <c r="B3104" s="106">
        <f>TdC!D3106</f>
        <v>2016</v>
      </c>
      <c r="C3104" s="106">
        <f>TdC!E3106</f>
        <v>9</v>
      </c>
      <c r="D3104" s="106">
        <f>TdC!F3106</f>
        <v>1.01029E-2</v>
      </c>
      <c r="E3104" s="106" t="str">
        <f>TdC!G3106</f>
        <v>dolartoday</v>
      </c>
    </row>
    <row r="3105" spans="1:5" x14ac:dyDescent="0.15">
      <c r="A3105" s="107">
        <f>TdC!C3107</f>
        <v>42634</v>
      </c>
      <c r="B3105" s="106">
        <f>TdC!D3107</f>
        <v>2016</v>
      </c>
      <c r="C3105" s="106">
        <f>TdC!E3107</f>
        <v>9</v>
      </c>
      <c r="D3105" s="106">
        <f>TdC!F3107</f>
        <v>1.00816E-2</v>
      </c>
      <c r="E3105" s="106" t="str">
        <f>TdC!G3107</f>
        <v>dolartoday</v>
      </c>
    </row>
    <row r="3106" spans="1:5" x14ac:dyDescent="0.15">
      <c r="A3106" s="107">
        <f>TdC!C3108</f>
        <v>42635</v>
      </c>
      <c r="B3106" s="106">
        <f>TdC!D3108</f>
        <v>2016</v>
      </c>
      <c r="C3106" s="106">
        <f>TdC!E3108</f>
        <v>9</v>
      </c>
      <c r="D3106" s="106">
        <f>TdC!F3108</f>
        <v>1.0102100000000001E-2</v>
      </c>
      <c r="E3106" s="106" t="str">
        <f>TdC!G3108</f>
        <v>dolartoday</v>
      </c>
    </row>
    <row r="3107" spans="1:5" x14ac:dyDescent="0.15">
      <c r="A3107" s="107">
        <f>TdC!C3109</f>
        <v>42636</v>
      </c>
      <c r="B3107" s="106">
        <f>TdC!D3109</f>
        <v>2016</v>
      </c>
      <c r="C3107" s="106">
        <f>TdC!E3109</f>
        <v>9</v>
      </c>
      <c r="D3107" s="106">
        <f>TdC!F3109</f>
        <v>1.0173400000000001E-2</v>
      </c>
      <c r="E3107" s="106" t="str">
        <f>TdC!G3109</f>
        <v>dolartoday</v>
      </c>
    </row>
    <row r="3108" spans="1:5" x14ac:dyDescent="0.15">
      <c r="A3108" s="107">
        <f>TdC!C3110</f>
        <v>42637</v>
      </c>
      <c r="B3108" s="106">
        <f>TdC!D3110</f>
        <v>2016</v>
      </c>
      <c r="C3108" s="106">
        <f>TdC!E3110</f>
        <v>9</v>
      </c>
      <c r="D3108" s="106">
        <f>TdC!F3110</f>
        <v>1.0173400000000001E-2</v>
      </c>
      <c r="E3108" s="106" t="str">
        <f>TdC!G3110</f>
        <v>dolartoday</v>
      </c>
    </row>
    <row r="3109" spans="1:5" x14ac:dyDescent="0.15">
      <c r="A3109" s="107">
        <f>TdC!C3111</f>
        <v>42638</v>
      </c>
      <c r="B3109" s="106">
        <f>TdC!D3111</f>
        <v>2016</v>
      </c>
      <c r="C3109" s="106">
        <f>TdC!E3111</f>
        <v>9</v>
      </c>
      <c r="D3109" s="106">
        <f>TdC!F3111</f>
        <v>1.0173400000000001E-2</v>
      </c>
      <c r="E3109" s="106" t="str">
        <f>TdC!G3111</f>
        <v>dolartoday</v>
      </c>
    </row>
    <row r="3110" spans="1:5" x14ac:dyDescent="0.15">
      <c r="A3110" s="107">
        <f>TdC!C3112</f>
        <v>42639</v>
      </c>
      <c r="B3110" s="106">
        <f>TdC!D3112</f>
        <v>2016</v>
      </c>
      <c r="C3110" s="106">
        <f>TdC!E3112</f>
        <v>9</v>
      </c>
      <c r="D3110" s="106">
        <f>TdC!F3112</f>
        <v>1.03572E-2</v>
      </c>
      <c r="E3110" s="106" t="str">
        <f>TdC!G3112</f>
        <v>dolartoday</v>
      </c>
    </row>
    <row r="3111" spans="1:5" x14ac:dyDescent="0.15">
      <c r="A3111" s="107">
        <f>TdC!C3113</f>
        <v>42640</v>
      </c>
      <c r="B3111" s="106">
        <f>TdC!D3113</f>
        <v>2016</v>
      </c>
      <c r="C3111" s="106">
        <f>TdC!E3113</f>
        <v>9</v>
      </c>
      <c r="D3111" s="106">
        <f>TdC!F3113</f>
        <v>1.05276E-2</v>
      </c>
      <c r="E3111" s="106" t="str">
        <f>TdC!G3113</f>
        <v>dolartoday</v>
      </c>
    </row>
    <row r="3112" spans="1:5" x14ac:dyDescent="0.15">
      <c r="A3112" s="107">
        <f>TdC!C3114</f>
        <v>42641</v>
      </c>
      <c r="B3112" s="106">
        <f>TdC!D3114</f>
        <v>2016</v>
      </c>
      <c r="C3112" s="106">
        <f>TdC!E3114</f>
        <v>9</v>
      </c>
      <c r="D3112" s="106">
        <f>TdC!F3114</f>
        <v>1.06179E-2</v>
      </c>
      <c r="E3112" s="106" t="str">
        <f>TdC!G3114</f>
        <v>dolartoday</v>
      </c>
    </row>
    <row r="3113" spans="1:5" x14ac:dyDescent="0.15">
      <c r="A3113" s="107">
        <f>TdC!C3115</f>
        <v>42642</v>
      </c>
      <c r="B3113" s="106">
        <f>TdC!D3115</f>
        <v>2016</v>
      </c>
      <c r="C3113" s="106">
        <f>TdC!E3115</f>
        <v>9</v>
      </c>
      <c r="D3113" s="106">
        <f>TdC!F3115</f>
        <v>1.0708499999999999E-2</v>
      </c>
      <c r="E3113" s="106" t="str">
        <f>TdC!G3115</f>
        <v>dolartoday</v>
      </c>
    </row>
    <row r="3114" spans="1:5" x14ac:dyDescent="0.15">
      <c r="A3114" s="107">
        <f>TdC!C3116</f>
        <v>42643</v>
      </c>
      <c r="B3114" s="106">
        <f>TdC!D3116</f>
        <v>2016</v>
      </c>
      <c r="C3114" s="106">
        <f>TdC!E3116</f>
        <v>9</v>
      </c>
      <c r="D3114" s="106">
        <f>TdC!F3116</f>
        <v>1.0783399999999999E-2</v>
      </c>
      <c r="E3114" s="106" t="str">
        <f>TdC!G3116</f>
        <v>dolartoday</v>
      </c>
    </row>
    <row r="3115" spans="1:5" x14ac:dyDescent="0.15">
      <c r="A3115" s="107">
        <f>TdC!C3117</f>
        <v>42644</v>
      </c>
      <c r="B3115" s="106">
        <f>TdC!D3117</f>
        <v>2016</v>
      </c>
      <c r="C3115" s="106">
        <f>TdC!E3117</f>
        <v>10</v>
      </c>
      <c r="D3115" s="106">
        <f>TdC!F3117</f>
        <v>1.0783399999999999E-2</v>
      </c>
      <c r="E3115" s="106" t="str">
        <f>TdC!G3117</f>
        <v>dolartoday</v>
      </c>
    </row>
    <row r="3116" spans="1:5" x14ac:dyDescent="0.15">
      <c r="A3116" s="107">
        <f>TdC!C3118</f>
        <v>42645</v>
      </c>
      <c r="B3116" s="106">
        <f>TdC!D3118</f>
        <v>2016</v>
      </c>
      <c r="C3116" s="106">
        <f>TdC!E3118</f>
        <v>10</v>
      </c>
      <c r="D3116" s="106">
        <f>TdC!F3118</f>
        <v>1.0783399999999999E-2</v>
      </c>
      <c r="E3116" s="106" t="str">
        <f>TdC!G3118</f>
        <v>dolartoday</v>
      </c>
    </row>
    <row r="3117" spans="1:5" x14ac:dyDescent="0.15">
      <c r="A3117" s="107">
        <f>TdC!C3119</f>
        <v>42646</v>
      </c>
      <c r="B3117" s="106">
        <f>TdC!D3119</f>
        <v>2016</v>
      </c>
      <c r="C3117" s="106">
        <f>TdC!E3119</f>
        <v>10</v>
      </c>
      <c r="D3117" s="106">
        <f>TdC!F3119</f>
        <v>1.0846300000000001E-2</v>
      </c>
      <c r="E3117" s="106" t="str">
        <f>TdC!G3119</f>
        <v>dolartoday</v>
      </c>
    </row>
    <row r="3118" spans="1:5" x14ac:dyDescent="0.15">
      <c r="A3118" s="107">
        <f>TdC!C3120</f>
        <v>42647</v>
      </c>
      <c r="B3118" s="106">
        <f>TdC!D3120</f>
        <v>2016</v>
      </c>
      <c r="C3118" s="106">
        <f>TdC!E3120</f>
        <v>10</v>
      </c>
      <c r="D3118" s="106">
        <f>TdC!F3120</f>
        <v>1.0846300000000001E-2</v>
      </c>
      <c r="E3118" s="106" t="str">
        <f>TdC!G3120</f>
        <v>dolartoday</v>
      </c>
    </row>
    <row r="3119" spans="1:5" x14ac:dyDescent="0.15">
      <c r="A3119" s="107">
        <f>TdC!C3121</f>
        <v>42648</v>
      </c>
      <c r="B3119" s="106">
        <f>TdC!D3121</f>
        <v>2016</v>
      </c>
      <c r="C3119" s="106">
        <f>TdC!E3121</f>
        <v>10</v>
      </c>
      <c r="D3119" s="106">
        <f>TdC!F3121</f>
        <v>1.08278E-2</v>
      </c>
      <c r="E3119" s="106" t="str">
        <f>TdC!G3121</f>
        <v>dolartoday</v>
      </c>
    </row>
    <row r="3120" spans="1:5" x14ac:dyDescent="0.15">
      <c r="A3120" s="107">
        <f>TdC!C3122</f>
        <v>42649</v>
      </c>
      <c r="B3120" s="106">
        <f>TdC!D3122</f>
        <v>2016</v>
      </c>
      <c r="C3120" s="106">
        <f>TdC!E3122</f>
        <v>10</v>
      </c>
      <c r="D3120" s="106">
        <f>TdC!F3122</f>
        <v>1.0876199999999999E-2</v>
      </c>
      <c r="E3120" s="106" t="str">
        <f>TdC!G3122</f>
        <v>dolartoday</v>
      </c>
    </row>
    <row r="3121" spans="1:5" x14ac:dyDescent="0.15">
      <c r="A3121" s="107">
        <f>TdC!C3123</f>
        <v>42650</v>
      </c>
      <c r="B3121" s="106">
        <f>TdC!D3123</f>
        <v>2016</v>
      </c>
      <c r="C3121" s="106">
        <f>TdC!E3123</f>
        <v>10</v>
      </c>
      <c r="D3121" s="106">
        <f>TdC!F3123</f>
        <v>1.0927300000000001E-2</v>
      </c>
      <c r="E3121" s="106" t="str">
        <f>TdC!G3123</f>
        <v>dolartoday</v>
      </c>
    </row>
    <row r="3122" spans="1:5" x14ac:dyDescent="0.15">
      <c r="A3122" s="107">
        <f>TdC!C3124</f>
        <v>42651</v>
      </c>
      <c r="B3122" s="106">
        <f>TdC!D3124</f>
        <v>2016</v>
      </c>
      <c r="C3122" s="106">
        <f>TdC!E3124</f>
        <v>10</v>
      </c>
      <c r="D3122" s="106">
        <f>TdC!F3124</f>
        <v>1.0927300000000001E-2</v>
      </c>
      <c r="E3122" s="106" t="str">
        <f>TdC!G3124</f>
        <v>dolartoday</v>
      </c>
    </row>
    <row r="3123" spans="1:5" x14ac:dyDescent="0.15">
      <c r="A3123" s="107">
        <f>TdC!C3125</f>
        <v>42652</v>
      </c>
      <c r="B3123" s="106">
        <f>TdC!D3125</f>
        <v>2016</v>
      </c>
      <c r="C3123" s="106">
        <f>TdC!E3125</f>
        <v>10</v>
      </c>
      <c r="D3123" s="106">
        <f>TdC!F3125</f>
        <v>1.0927300000000001E-2</v>
      </c>
      <c r="E3123" s="106" t="str">
        <f>TdC!G3125</f>
        <v>dolartoday</v>
      </c>
    </row>
    <row r="3124" spans="1:5" x14ac:dyDescent="0.15">
      <c r="A3124" s="107">
        <f>TdC!C3126</f>
        <v>42653</v>
      </c>
      <c r="B3124" s="106">
        <f>TdC!D3126</f>
        <v>2016</v>
      </c>
      <c r="C3124" s="106">
        <f>TdC!E3126</f>
        <v>10</v>
      </c>
      <c r="D3124" s="106">
        <f>TdC!F3126</f>
        <v>1.10376E-2</v>
      </c>
      <c r="E3124" s="106" t="str">
        <f>TdC!G3126</f>
        <v>dolartoday</v>
      </c>
    </row>
    <row r="3125" spans="1:5" x14ac:dyDescent="0.15">
      <c r="A3125" s="107">
        <f>TdC!C3127</f>
        <v>42654</v>
      </c>
      <c r="B3125" s="106">
        <f>TdC!D3127</f>
        <v>2016</v>
      </c>
      <c r="C3125" s="106">
        <f>TdC!E3127</f>
        <v>10</v>
      </c>
      <c r="D3125" s="106">
        <f>TdC!F3127</f>
        <v>1.1186900000000001E-2</v>
      </c>
      <c r="E3125" s="106" t="str">
        <f>TdC!G3127</f>
        <v>dolartoday</v>
      </c>
    </row>
    <row r="3126" spans="1:5" x14ac:dyDescent="0.15">
      <c r="A3126" s="107">
        <f>TdC!C3128</f>
        <v>42655</v>
      </c>
      <c r="B3126" s="106">
        <f>TdC!D3128</f>
        <v>2016</v>
      </c>
      <c r="C3126" s="106">
        <f>TdC!E3128</f>
        <v>10</v>
      </c>
      <c r="D3126" s="106">
        <f>TdC!F3128</f>
        <v>1.1349300000000001E-2</v>
      </c>
      <c r="E3126" s="106" t="str">
        <f>TdC!G3128</f>
        <v>dolartoday</v>
      </c>
    </row>
    <row r="3127" spans="1:5" x14ac:dyDescent="0.15">
      <c r="A3127" s="107">
        <f>TdC!C3129</f>
        <v>42656</v>
      </c>
      <c r="B3127" s="106">
        <f>TdC!D3129</f>
        <v>2016</v>
      </c>
      <c r="C3127" s="106">
        <f>TdC!E3129</f>
        <v>10</v>
      </c>
      <c r="D3127" s="106">
        <f>TdC!F3129</f>
        <v>1.14628E-2</v>
      </c>
      <c r="E3127" s="106" t="str">
        <f>TdC!G3129</f>
        <v>dolartoday</v>
      </c>
    </row>
    <row r="3128" spans="1:5" x14ac:dyDescent="0.15">
      <c r="A3128" s="107">
        <f>TdC!C3130</f>
        <v>42657</v>
      </c>
      <c r="B3128" s="106">
        <f>TdC!D3130</f>
        <v>2016</v>
      </c>
      <c r="C3128" s="106">
        <f>TdC!E3130</f>
        <v>10</v>
      </c>
      <c r="D3128" s="106">
        <f>TdC!F3130</f>
        <v>1.16749E-2</v>
      </c>
      <c r="E3128" s="106" t="str">
        <f>TdC!G3130</f>
        <v>dolartoday</v>
      </c>
    </row>
    <row r="3129" spans="1:5" x14ac:dyDescent="0.15">
      <c r="A3129" s="107">
        <f>TdC!C3131</f>
        <v>42658</v>
      </c>
      <c r="B3129" s="106">
        <f>TdC!D3131</f>
        <v>2016</v>
      </c>
      <c r="C3129" s="106">
        <f>TdC!E3131</f>
        <v>10</v>
      </c>
      <c r="D3129" s="106">
        <f>TdC!F3131</f>
        <v>1.16749E-2</v>
      </c>
      <c r="E3129" s="106" t="str">
        <f>TdC!G3131</f>
        <v>dolartoday</v>
      </c>
    </row>
    <row r="3130" spans="1:5" x14ac:dyDescent="0.15">
      <c r="A3130" s="107">
        <f>TdC!C3132</f>
        <v>42659</v>
      </c>
      <c r="B3130" s="106">
        <f>TdC!D3132</f>
        <v>2016</v>
      </c>
      <c r="C3130" s="106">
        <f>TdC!E3132</f>
        <v>10</v>
      </c>
      <c r="D3130" s="106">
        <f>TdC!F3132</f>
        <v>1.16749E-2</v>
      </c>
      <c r="E3130" s="106" t="str">
        <f>TdC!G3132</f>
        <v>dolartoday</v>
      </c>
    </row>
    <row r="3131" spans="1:5" x14ac:dyDescent="0.15">
      <c r="A3131" s="107">
        <f>TdC!C3133</f>
        <v>42660</v>
      </c>
      <c r="B3131" s="106">
        <f>TdC!D3133</f>
        <v>2016</v>
      </c>
      <c r="C3131" s="106">
        <f>TdC!E3133</f>
        <v>10</v>
      </c>
      <c r="D3131" s="106">
        <f>TdC!F3133</f>
        <v>1.17851E-2</v>
      </c>
      <c r="E3131" s="106" t="str">
        <f>TdC!G3133</f>
        <v>dolartoday</v>
      </c>
    </row>
    <row r="3132" spans="1:5" x14ac:dyDescent="0.15">
      <c r="A3132" s="107">
        <f>TdC!C3134</f>
        <v>42661</v>
      </c>
      <c r="B3132" s="106">
        <f>TdC!D3134</f>
        <v>2016</v>
      </c>
      <c r="C3132" s="106">
        <f>TdC!E3134</f>
        <v>10</v>
      </c>
      <c r="D3132" s="106">
        <f>TdC!F3134</f>
        <v>1.1893399999999998E-2</v>
      </c>
      <c r="E3132" s="106" t="str">
        <f>TdC!G3134</f>
        <v>dolartoday</v>
      </c>
    </row>
    <row r="3133" spans="1:5" x14ac:dyDescent="0.15">
      <c r="A3133" s="107">
        <f>TdC!C3135</f>
        <v>42662</v>
      </c>
      <c r="B3133" s="106">
        <f>TdC!D3135</f>
        <v>2016</v>
      </c>
      <c r="C3133" s="106">
        <f>TdC!E3135</f>
        <v>10</v>
      </c>
      <c r="D3133" s="106">
        <f>TdC!F3135</f>
        <v>1.19778E-2</v>
      </c>
      <c r="E3133" s="106" t="str">
        <f>TdC!G3135</f>
        <v>dolartoday</v>
      </c>
    </row>
    <row r="3134" spans="1:5" x14ac:dyDescent="0.15">
      <c r="A3134" s="107">
        <f>TdC!C3136</f>
        <v>42663</v>
      </c>
      <c r="B3134" s="106">
        <f>TdC!D3136</f>
        <v>2016</v>
      </c>
      <c r="C3134" s="106">
        <f>TdC!E3136</f>
        <v>10</v>
      </c>
      <c r="D3134" s="106">
        <f>TdC!F3136</f>
        <v>1.2047799999999999E-2</v>
      </c>
      <c r="E3134" s="106" t="str">
        <f>TdC!G3136</f>
        <v>dolartoday</v>
      </c>
    </row>
    <row r="3135" spans="1:5" x14ac:dyDescent="0.15">
      <c r="A3135" s="107">
        <f>TdC!C3137</f>
        <v>42664</v>
      </c>
      <c r="B3135" s="106">
        <f>TdC!D3137</f>
        <v>2016</v>
      </c>
      <c r="C3135" s="106">
        <f>TdC!E3137</f>
        <v>10</v>
      </c>
      <c r="D3135" s="106">
        <f>TdC!F3137</f>
        <v>1.2098099999999999E-2</v>
      </c>
      <c r="E3135" s="106" t="str">
        <f>TdC!G3137</f>
        <v>dolartoday</v>
      </c>
    </row>
    <row r="3136" spans="1:5" x14ac:dyDescent="0.15">
      <c r="A3136" s="107">
        <f>TdC!C3138</f>
        <v>42665</v>
      </c>
      <c r="B3136" s="106">
        <f>TdC!D3138</f>
        <v>2016</v>
      </c>
      <c r="C3136" s="106">
        <f>TdC!E3138</f>
        <v>10</v>
      </c>
      <c r="D3136" s="106">
        <f>TdC!F3138</f>
        <v>1.2098099999999999E-2</v>
      </c>
      <c r="E3136" s="106" t="str">
        <f>TdC!G3138</f>
        <v>dolartoday</v>
      </c>
    </row>
    <row r="3137" spans="1:5" x14ac:dyDescent="0.15">
      <c r="A3137" s="107">
        <f>TdC!C3139</f>
        <v>42666</v>
      </c>
      <c r="B3137" s="106">
        <f>TdC!D3139</f>
        <v>2016</v>
      </c>
      <c r="C3137" s="106">
        <f>TdC!E3139</f>
        <v>10</v>
      </c>
      <c r="D3137" s="106">
        <f>TdC!F3139</f>
        <v>1.2098099999999999E-2</v>
      </c>
      <c r="E3137" s="106" t="str">
        <f>TdC!G3139</f>
        <v>dolartoday</v>
      </c>
    </row>
    <row r="3138" spans="1:5" x14ac:dyDescent="0.15">
      <c r="A3138" s="107">
        <f>TdC!C3140</f>
        <v>42667</v>
      </c>
      <c r="B3138" s="106">
        <f>TdC!D3140</f>
        <v>2016</v>
      </c>
      <c r="C3138" s="106">
        <f>TdC!E3140</f>
        <v>10</v>
      </c>
      <c r="D3138" s="106">
        <f>TdC!F3140</f>
        <v>1.2218699999999999E-2</v>
      </c>
      <c r="E3138" s="106" t="str">
        <f>TdC!G3140</f>
        <v>dolartoday</v>
      </c>
    </row>
    <row r="3139" spans="1:5" x14ac:dyDescent="0.15">
      <c r="A3139" s="107">
        <f>TdC!C3141</f>
        <v>42668</v>
      </c>
      <c r="B3139" s="106">
        <f>TdC!D3141</f>
        <v>2016</v>
      </c>
      <c r="C3139" s="106">
        <f>TdC!E3141</f>
        <v>10</v>
      </c>
      <c r="D3139" s="106">
        <f>TdC!F3141</f>
        <v>1.26231E-2</v>
      </c>
      <c r="E3139" s="106" t="str">
        <f>TdC!G3141</f>
        <v>dolartoday</v>
      </c>
    </row>
    <row r="3140" spans="1:5" x14ac:dyDescent="0.15">
      <c r="A3140" s="107">
        <f>TdC!C3142</f>
        <v>42669</v>
      </c>
      <c r="B3140" s="106">
        <f>TdC!D3142</f>
        <v>2016</v>
      </c>
      <c r="C3140" s="106">
        <f>TdC!E3142</f>
        <v>10</v>
      </c>
      <c r="D3140" s="106">
        <f>TdC!F3142</f>
        <v>1.3270799999999999E-2</v>
      </c>
      <c r="E3140" s="106" t="str">
        <f>TdC!G3142</f>
        <v>dolartoday</v>
      </c>
    </row>
    <row r="3141" spans="1:5" x14ac:dyDescent="0.15">
      <c r="A3141" s="107">
        <f>TdC!C3143</f>
        <v>42670</v>
      </c>
      <c r="B3141" s="106">
        <f>TdC!D3143</f>
        <v>2016</v>
      </c>
      <c r="C3141" s="106">
        <f>TdC!E3143</f>
        <v>10</v>
      </c>
      <c r="D3141" s="106">
        <f>TdC!F3143</f>
        <v>1.38552E-2</v>
      </c>
      <c r="E3141" s="106" t="str">
        <f>TdC!G3143</f>
        <v>dolartoday</v>
      </c>
    </row>
    <row r="3142" spans="1:5" x14ac:dyDescent="0.15">
      <c r="A3142" s="107">
        <f>TdC!C3144</f>
        <v>42671</v>
      </c>
      <c r="B3142" s="106">
        <f>TdC!D3144</f>
        <v>2016</v>
      </c>
      <c r="C3142" s="106">
        <f>TdC!E3144</f>
        <v>10</v>
      </c>
      <c r="D3142" s="106">
        <f>TdC!F3144</f>
        <v>1.4172300000000001E-2</v>
      </c>
      <c r="E3142" s="106" t="str">
        <f>TdC!G3144</f>
        <v>dolartoday</v>
      </c>
    </row>
    <row r="3143" spans="1:5" x14ac:dyDescent="0.15">
      <c r="A3143" s="107">
        <f>TdC!C3145</f>
        <v>42672</v>
      </c>
      <c r="B3143" s="106">
        <f>TdC!D3145</f>
        <v>2016</v>
      </c>
      <c r="C3143" s="106">
        <f>TdC!E3145</f>
        <v>10</v>
      </c>
      <c r="D3143" s="106">
        <f>TdC!F3145</f>
        <v>1.4172300000000001E-2</v>
      </c>
      <c r="E3143" s="106" t="str">
        <f>TdC!G3145</f>
        <v>dolartoday</v>
      </c>
    </row>
    <row r="3144" spans="1:5" x14ac:dyDescent="0.15">
      <c r="A3144" s="107">
        <f>TdC!C3146</f>
        <v>42673</v>
      </c>
      <c r="B3144" s="106">
        <f>TdC!D3146</f>
        <v>2016</v>
      </c>
      <c r="C3144" s="106">
        <f>TdC!E3146</f>
        <v>10</v>
      </c>
      <c r="D3144" s="106">
        <f>TdC!F3146</f>
        <v>1.4172300000000001E-2</v>
      </c>
      <c r="E3144" s="106" t="str">
        <f>TdC!G3146</f>
        <v>dolartoday</v>
      </c>
    </row>
    <row r="3145" spans="1:5" x14ac:dyDescent="0.15">
      <c r="A3145" s="107">
        <f>TdC!C3147</f>
        <v>42674</v>
      </c>
      <c r="B3145" s="106">
        <f>TdC!D3147</f>
        <v>2016</v>
      </c>
      <c r="C3145" s="106">
        <f>TdC!E3147</f>
        <v>10</v>
      </c>
      <c r="D3145" s="106">
        <f>TdC!F3147</f>
        <v>1.5011700000000001E-2</v>
      </c>
      <c r="E3145" s="106" t="str">
        <f>TdC!G3147</f>
        <v>dolartoday</v>
      </c>
    </row>
    <row r="3146" spans="1:5" x14ac:dyDescent="0.15">
      <c r="A3146" s="107">
        <f>TdC!C3148</f>
        <v>42675</v>
      </c>
      <c r="B3146" s="106">
        <f>TdC!D3148</f>
        <v>2016</v>
      </c>
      <c r="C3146" s="106">
        <f>TdC!E3148</f>
        <v>11</v>
      </c>
      <c r="D3146" s="106">
        <f>TdC!F3148</f>
        <v>1.56735E-2</v>
      </c>
      <c r="E3146" s="106" t="str">
        <f>TdC!G3148</f>
        <v>dolartoday</v>
      </c>
    </row>
    <row r="3147" spans="1:5" x14ac:dyDescent="0.15">
      <c r="A3147" s="107">
        <f>TdC!C3149</f>
        <v>42676</v>
      </c>
      <c r="B3147" s="106">
        <f>TdC!D3149</f>
        <v>2016</v>
      </c>
      <c r="C3147" s="106">
        <f>TdC!E3149</f>
        <v>11</v>
      </c>
      <c r="D3147" s="106">
        <f>TdC!F3149</f>
        <v>1.6048199999999999E-2</v>
      </c>
      <c r="E3147" s="106" t="str">
        <f>TdC!G3149</f>
        <v>dolartoday</v>
      </c>
    </row>
    <row r="3148" spans="1:5" x14ac:dyDescent="0.15">
      <c r="A3148" s="107">
        <f>TdC!C3150</f>
        <v>42677</v>
      </c>
      <c r="B3148" s="106">
        <f>TdC!D3150</f>
        <v>2016</v>
      </c>
      <c r="C3148" s="106">
        <f>TdC!E3150</f>
        <v>11</v>
      </c>
      <c r="D3148" s="106">
        <f>TdC!F3150</f>
        <v>1.6821199999999998E-2</v>
      </c>
      <c r="E3148" s="106" t="str">
        <f>TdC!G3150</f>
        <v>dolartoday</v>
      </c>
    </row>
    <row r="3149" spans="1:5" x14ac:dyDescent="0.15">
      <c r="A3149" s="107">
        <f>TdC!C3151</f>
        <v>42678</v>
      </c>
      <c r="B3149" s="106">
        <f>TdC!D3151</f>
        <v>2016</v>
      </c>
      <c r="C3149" s="106">
        <f>TdC!E3151</f>
        <v>11</v>
      </c>
      <c r="D3149" s="106">
        <f>TdC!F3151</f>
        <v>1.7582299999999999E-2</v>
      </c>
      <c r="E3149" s="106" t="str">
        <f>TdC!G3151</f>
        <v>dolartoday</v>
      </c>
    </row>
    <row r="3150" spans="1:5" x14ac:dyDescent="0.15">
      <c r="A3150" s="107">
        <f>TdC!C3152</f>
        <v>42679</v>
      </c>
      <c r="B3150" s="106">
        <f>TdC!D3152</f>
        <v>2016</v>
      </c>
      <c r="C3150" s="106">
        <f>TdC!E3152</f>
        <v>11</v>
      </c>
      <c r="D3150" s="106">
        <f>TdC!F3152</f>
        <v>1.7582299999999999E-2</v>
      </c>
      <c r="E3150" s="106" t="str">
        <f>TdC!G3152</f>
        <v>dolartoday</v>
      </c>
    </row>
    <row r="3151" spans="1:5" x14ac:dyDescent="0.15">
      <c r="A3151" s="107">
        <f>TdC!C3153</f>
        <v>42680</v>
      </c>
      <c r="B3151" s="106">
        <f>TdC!D3153</f>
        <v>2016</v>
      </c>
      <c r="C3151" s="106">
        <f>TdC!E3153</f>
        <v>11</v>
      </c>
      <c r="D3151" s="106">
        <f>TdC!F3153</f>
        <v>1.7582299999999999E-2</v>
      </c>
      <c r="E3151" s="106" t="str">
        <f>TdC!G3153</f>
        <v>dolartoday</v>
      </c>
    </row>
    <row r="3152" spans="1:5" x14ac:dyDescent="0.15">
      <c r="A3152" s="107">
        <f>TdC!C3154</f>
        <v>42681</v>
      </c>
      <c r="B3152" s="106">
        <f>TdC!D3154</f>
        <v>2016</v>
      </c>
      <c r="C3152" s="106">
        <f>TdC!E3154</f>
        <v>11</v>
      </c>
      <c r="D3152" s="106">
        <f>TdC!F3154</f>
        <v>1.7569100000000001E-2</v>
      </c>
      <c r="E3152" s="106" t="str">
        <f>TdC!G3154</f>
        <v>dolartoday</v>
      </c>
    </row>
    <row r="3153" spans="1:5" x14ac:dyDescent="0.15">
      <c r="A3153" s="107">
        <f>TdC!C3155</f>
        <v>42682</v>
      </c>
      <c r="B3153" s="106">
        <f>TdC!D3155</f>
        <v>2016</v>
      </c>
      <c r="C3153" s="106">
        <f>TdC!E3155</f>
        <v>11</v>
      </c>
      <c r="D3153" s="106">
        <f>TdC!F3155</f>
        <v>1.8216099999999999E-2</v>
      </c>
      <c r="E3153" s="106" t="str">
        <f>TdC!G3155</f>
        <v>dolartoday</v>
      </c>
    </row>
    <row r="3154" spans="1:5" x14ac:dyDescent="0.15">
      <c r="A3154" s="107">
        <f>TdC!C3156</f>
        <v>42683</v>
      </c>
      <c r="B3154" s="106">
        <f>TdC!D3156</f>
        <v>2016</v>
      </c>
      <c r="C3154" s="106">
        <f>TdC!E3156</f>
        <v>11</v>
      </c>
      <c r="D3154" s="106">
        <f>TdC!F3156</f>
        <v>1.84402E-2</v>
      </c>
      <c r="E3154" s="106" t="str">
        <f>TdC!G3156</f>
        <v>dolartoday</v>
      </c>
    </row>
    <row r="3155" spans="1:5" x14ac:dyDescent="0.15">
      <c r="A3155" s="107">
        <f>TdC!C3157</f>
        <v>42684</v>
      </c>
      <c r="B3155" s="106">
        <f>TdC!D3157</f>
        <v>2016</v>
      </c>
      <c r="C3155" s="106">
        <f>TdC!E3157</f>
        <v>11</v>
      </c>
      <c r="D3155" s="106">
        <f>TdC!F3157</f>
        <v>1.8832499999999999E-2</v>
      </c>
      <c r="E3155" s="106" t="str">
        <f>TdC!G3157</f>
        <v>dolartoday</v>
      </c>
    </row>
    <row r="3156" spans="1:5" x14ac:dyDescent="0.15">
      <c r="A3156" s="107">
        <f>TdC!C3158</f>
        <v>42685</v>
      </c>
      <c r="B3156" s="106">
        <f>TdC!D3158</f>
        <v>2016</v>
      </c>
      <c r="C3156" s="106">
        <f>TdC!E3158</f>
        <v>11</v>
      </c>
      <c r="D3156" s="106">
        <f>TdC!F3158</f>
        <v>1.9059800000000002E-2</v>
      </c>
      <c r="E3156" s="106" t="str">
        <f>TdC!G3158</f>
        <v>dolartoday</v>
      </c>
    </row>
    <row r="3157" spans="1:5" x14ac:dyDescent="0.15">
      <c r="A3157" s="107">
        <f>TdC!C3159</f>
        <v>42686</v>
      </c>
      <c r="B3157" s="106">
        <f>TdC!D3159</f>
        <v>2016</v>
      </c>
      <c r="C3157" s="106">
        <f>TdC!E3159</f>
        <v>11</v>
      </c>
      <c r="D3157" s="106">
        <f>TdC!F3159</f>
        <v>1.9059800000000002E-2</v>
      </c>
      <c r="E3157" s="106" t="str">
        <f>TdC!G3159</f>
        <v>dolartoday</v>
      </c>
    </row>
    <row r="3158" spans="1:5" x14ac:dyDescent="0.15">
      <c r="A3158" s="107">
        <f>TdC!C3160</f>
        <v>42687</v>
      </c>
      <c r="B3158" s="106">
        <f>TdC!D3160</f>
        <v>2016</v>
      </c>
      <c r="C3158" s="106">
        <f>TdC!E3160</f>
        <v>11</v>
      </c>
      <c r="D3158" s="106">
        <f>TdC!F3160</f>
        <v>1.9059800000000002E-2</v>
      </c>
      <c r="E3158" s="106" t="str">
        <f>TdC!G3160</f>
        <v>dolartoday</v>
      </c>
    </row>
    <row r="3159" spans="1:5" x14ac:dyDescent="0.15">
      <c r="A3159" s="107">
        <f>TdC!C3161</f>
        <v>42688</v>
      </c>
      <c r="B3159" s="106">
        <f>TdC!D3161</f>
        <v>2016</v>
      </c>
      <c r="C3159" s="106">
        <f>TdC!E3161</f>
        <v>11</v>
      </c>
      <c r="D3159" s="106">
        <f>TdC!F3161</f>
        <v>1.9059800000000002E-2</v>
      </c>
      <c r="E3159" s="106" t="str">
        <f>TdC!G3161</f>
        <v>dolartoday</v>
      </c>
    </row>
    <row r="3160" spans="1:5" x14ac:dyDescent="0.15">
      <c r="A3160" s="107">
        <f>TdC!C3162</f>
        <v>42689</v>
      </c>
      <c r="B3160" s="106">
        <f>TdC!D3162</f>
        <v>2016</v>
      </c>
      <c r="C3160" s="106">
        <f>TdC!E3162</f>
        <v>11</v>
      </c>
      <c r="D3160" s="106">
        <f>TdC!F3162</f>
        <v>1.9110200000000001E-2</v>
      </c>
      <c r="E3160" s="106" t="str">
        <f>TdC!G3162</f>
        <v>dolartoday</v>
      </c>
    </row>
    <row r="3161" spans="1:5" x14ac:dyDescent="0.15">
      <c r="A3161" s="107">
        <f>TdC!C3163</f>
        <v>42690</v>
      </c>
      <c r="B3161" s="106">
        <f>TdC!D3163</f>
        <v>2016</v>
      </c>
      <c r="C3161" s="106">
        <f>TdC!E3163</f>
        <v>11</v>
      </c>
      <c r="D3161" s="106">
        <f>TdC!F3163</f>
        <v>1.9228699999999998E-2</v>
      </c>
      <c r="E3161" s="106" t="str">
        <f>TdC!G3163</f>
        <v>dolartoday</v>
      </c>
    </row>
    <row r="3162" spans="1:5" x14ac:dyDescent="0.15">
      <c r="A3162" s="107">
        <f>TdC!C3164</f>
        <v>42691</v>
      </c>
      <c r="B3162" s="106">
        <f>TdC!D3164</f>
        <v>2016</v>
      </c>
      <c r="C3162" s="106">
        <f>TdC!E3164</f>
        <v>11</v>
      </c>
      <c r="D3162" s="106">
        <f>TdC!F3164</f>
        <v>1.95211E-2</v>
      </c>
      <c r="E3162" s="106" t="str">
        <f>TdC!G3164</f>
        <v>dolartoday</v>
      </c>
    </row>
    <row r="3163" spans="1:5" x14ac:dyDescent="0.15">
      <c r="A3163" s="107">
        <f>TdC!C3165</f>
        <v>42692</v>
      </c>
      <c r="B3163" s="106">
        <f>TdC!D3165</f>
        <v>2016</v>
      </c>
      <c r="C3163" s="106">
        <f>TdC!E3165</f>
        <v>11</v>
      </c>
      <c r="D3163" s="106">
        <f>TdC!F3165</f>
        <v>1.9676900000000001E-2</v>
      </c>
      <c r="E3163" s="106" t="str">
        <f>TdC!G3165</f>
        <v>dolartoday</v>
      </c>
    </row>
    <row r="3164" spans="1:5" x14ac:dyDescent="0.15">
      <c r="A3164" s="107">
        <f>TdC!C3166</f>
        <v>42693</v>
      </c>
      <c r="B3164" s="106">
        <f>TdC!D3166</f>
        <v>2016</v>
      </c>
      <c r="C3164" s="106">
        <f>TdC!E3166</f>
        <v>11</v>
      </c>
      <c r="D3164" s="106">
        <f>TdC!F3166</f>
        <v>1.9676900000000001E-2</v>
      </c>
      <c r="E3164" s="106" t="str">
        <f>TdC!G3166</f>
        <v>dolartoday</v>
      </c>
    </row>
    <row r="3165" spans="1:5" x14ac:dyDescent="0.15">
      <c r="A3165" s="107">
        <f>TdC!C3167</f>
        <v>42694</v>
      </c>
      <c r="B3165" s="106">
        <f>TdC!D3167</f>
        <v>2016</v>
      </c>
      <c r="C3165" s="106">
        <f>TdC!E3167</f>
        <v>11</v>
      </c>
      <c r="D3165" s="106">
        <f>TdC!F3167</f>
        <v>1.9676900000000001E-2</v>
      </c>
      <c r="E3165" s="106" t="str">
        <f>TdC!G3167</f>
        <v>dolartoday</v>
      </c>
    </row>
    <row r="3166" spans="1:5" x14ac:dyDescent="0.15">
      <c r="A3166" s="107">
        <f>TdC!C3168</f>
        <v>42695</v>
      </c>
      <c r="B3166" s="106">
        <f>TdC!D3168</f>
        <v>2016</v>
      </c>
      <c r="C3166" s="106">
        <f>TdC!E3168</f>
        <v>11</v>
      </c>
      <c r="D3166" s="106">
        <f>TdC!F3168</f>
        <v>2.1926500000000002E-2</v>
      </c>
      <c r="E3166" s="106" t="str">
        <f>TdC!G3168</f>
        <v>dolartoday</v>
      </c>
    </row>
    <row r="3167" spans="1:5" x14ac:dyDescent="0.15">
      <c r="A3167" s="107">
        <f>TdC!C3169</f>
        <v>42696</v>
      </c>
      <c r="B3167" s="106">
        <f>TdC!D3169</f>
        <v>2016</v>
      </c>
      <c r="C3167" s="106">
        <f>TdC!E3169</f>
        <v>11</v>
      </c>
      <c r="D3167" s="106">
        <f>TdC!F3169</f>
        <v>2.3017199999999998E-2</v>
      </c>
      <c r="E3167" s="106" t="str">
        <f>TdC!G3169</f>
        <v>dolartoday</v>
      </c>
    </row>
    <row r="3168" spans="1:5" x14ac:dyDescent="0.15">
      <c r="A3168" s="107">
        <f>TdC!C3170</f>
        <v>42697</v>
      </c>
      <c r="B3168" s="106">
        <f>TdC!D3170</f>
        <v>2016</v>
      </c>
      <c r="C3168" s="106">
        <f>TdC!E3170</f>
        <v>11</v>
      </c>
      <c r="D3168" s="106">
        <f>TdC!F3170</f>
        <v>2.4742300000000002E-2</v>
      </c>
      <c r="E3168" s="106" t="str">
        <f>TdC!G3170</f>
        <v>dolartoday</v>
      </c>
    </row>
    <row r="3169" spans="1:5" x14ac:dyDescent="0.15">
      <c r="A3169" s="107">
        <f>TdC!C3171</f>
        <v>42698</v>
      </c>
      <c r="B3169" s="106">
        <f>TdC!D3171</f>
        <v>2016</v>
      </c>
      <c r="C3169" s="106">
        <f>TdC!E3171</f>
        <v>11</v>
      </c>
      <c r="D3169" s="106">
        <f>TdC!F3171</f>
        <v>2.7528899999999999E-2</v>
      </c>
      <c r="E3169" s="106" t="str">
        <f>TdC!G3171</f>
        <v>dolartoday</v>
      </c>
    </row>
    <row r="3170" spans="1:5" x14ac:dyDescent="0.15">
      <c r="A3170" s="107">
        <f>TdC!C3172</f>
        <v>42699</v>
      </c>
      <c r="B3170" s="106">
        <f>TdC!D3172</f>
        <v>2016</v>
      </c>
      <c r="C3170" s="106">
        <f>TdC!E3172</f>
        <v>11</v>
      </c>
      <c r="D3170" s="106">
        <f>TdC!F3172</f>
        <v>2.9716199999999998E-2</v>
      </c>
      <c r="E3170" s="106" t="str">
        <f>TdC!G3172</f>
        <v>dolartoday</v>
      </c>
    </row>
    <row r="3171" spans="1:5" x14ac:dyDescent="0.15">
      <c r="A3171" s="107">
        <f>TdC!C3173</f>
        <v>42700</v>
      </c>
      <c r="B3171" s="106">
        <f>TdC!D3173</f>
        <v>2016</v>
      </c>
      <c r="C3171" s="106">
        <f>TdC!E3173</f>
        <v>11</v>
      </c>
      <c r="D3171" s="106">
        <f>TdC!F3173</f>
        <v>2.9716199999999998E-2</v>
      </c>
      <c r="E3171" s="106" t="str">
        <f>TdC!G3173</f>
        <v>dolartoday</v>
      </c>
    </row>
    <row r="3172" spans="1:5" x14ac:dyDescent="0.15">
      <c r="A3172" s="107">
        <f>TdC!C3174</f>
        <v>42701</v>
      </c>
      <c r="B3172" s="106">
        <f>TdC!D3174</f>
        <v>2016</v>
      </c>
      <c r="C3172" s="106">
        <f>TdC!E3174</f>
        <v>11</v>
      </c>
      <c r="D3172" s="106">
        <f>TdC!F3174</f>
        <v>2.9716199999999998E-2</v>
      </c>
      <c r="E3172" s="106" t="str">
        <f>TdC!G3174</f>
        <v>dolartoday</v>
      </c>
    </row>
    <row r="3173" spans="1:5" x14ac:dyDescent="0.15">
      <c r="A3173" s="107">
        <f>TdC!C3175</f>
        <v>42702</v>
      </c>
      <c r="B3173" s="106">
        <f>TdC!D3175</f>
        <v>2016</v>
      </c>
      <c r="C3173" s="106">
        <f>TdC!E3175</f>
        <v>11</v>
      </c>
      <c r="D3173" s="106">
        <f>TdC!F3175</f>
        <v>3.6875100000000001E-2</v>
      </c>
      <c r="E3173" s="106" t="str">
        <f>TdC!G3175</f>
        <v>dolartoday</v>
      </c>
    </row>
    <row r="3174" spans="1:5" x14ac:dyDescent="0.15">
      <c r="A3174" s="107">
        <f>TdC!C3176</f>
        <v>42703</v>
      </c>
      <c r="B3174" s="106">
        <f>TdC!D3176</f>
        <v>2016</v>
      </c>
      <c r="C3174" s="106">
        <f>TdC!E3176</f>
        <v>11</v>
      </c>
      <c r="D3174" s="106">
        <f>TdC!F3176</f>
        <v>3.9864799999999999E-2</v>
      </c>
      <c r="E3174" s="106" t="str">
        <f>TdC!G3176</f>
        <v>dolartoday</v>
      </c>
    </row>
    <row r="3175" spans="1:5" x14ac:dyDescent="0.15">
      <c r="A3175" s="107">
        <f>TdC!C3177</f>
        <v>42704</v>
      </c>
      <c r="B3175" s="106">
        <f>TdC!D3177</f>
        <v>2016</v>
      </c>
      <c r="C3175" s="106">
        <f>TdC!E3177</f>
        <v>11</v>
      </c>
      <c r="D3175" s="106">
        <f>TdC!F3177</f>
        <v>4.5384599999999997E-2</v>
      </c>
      <c r="E3175" s="106" t="str">
        <f>TdC!G3177</f>
        <v>dolartoday</v>
      </c>
    </row>
    <row r="3176" spans="1:5" x14ac:dyDescent="0.15">
      <c r="A3176" s="107">
        <f>TdC!C3178</f>
        <v>42705</v>
      </c>
      <c r="B3176" s="106">
        <f>TdC!D3178</f>
        <v>2016</v>
      </c>
      <c r="C3176" s="106">
        <f>TdC!E3178</f>
        <v>12</v>
      </c>
      <c r="D3176" s="106">
        <f>TdC!F3178</f>
        <v>4.5877299999999996E-2</v>
      </c>
      <c r="E3176" s="106" t="str">
        <f>TdC!G3178</f>
        <v>dolartoday</v>
      </c>
    </row>
    <row r="3177" spans="1:5" x14ac:dyDescent="0.15">
      <c r="A3177" s="107">
        <f>TdC!C3179</f>
        <v>42706</v>
      </c>
      <c r="B3177" s="106">
        <f>TdC!D3179</f>
        <v>2016</v>
      </c>
      <c r="C3177" s="106">
        <f>TdC!E3179</f>
        <v>12</v>
      </c>
      <c r="D3177" s="106">
        <f>TdC!F3179</f>
        <v>4.4025500000000002E-2</v>
      </c>
      <c r="E3177" s="106" t="str">
        <f>TdC!G3179</f>
        <v>dolartoday</v>
      </c>
    </row>
    <row r="3178" spans="1:5" x14ac:dyDescent="0.15">
      <c r="A3178" s="107">
        <f>TdC!C3180</f>
        <v>42707</v>
      </c>
      <c r="B3178" s="106">
        <f>TdC!D3180</f>
        <v>2016</v>
      </c>
      <c r="C3178" s="106">
        <f>TdC!E3180</f>
        <v>12</v>
      </c>
      <c r="D3178" s="106">
        <f>TdC!F3180</f>
        <v>4.4025500000000002E-2</v>
      </c>
      <c r="E3178" s="106" t="str">
        <f>TdC!G3180</f>
        <v>dolartoday</v>
      </c>
    </row>
    <row r="3179" spans="1:5" x14ac:dyDescent="0.15">
      <c r="A3179" s="107">
        <f>TdC!C3181</f>
        <v>42708</v>
      </c>
      <c r="B3179" s="106">
        <f>TdC!D3181</f>
        <v>2016</v>
      </c>
      <c r="C3179" s="106">
        <f>TdC!E3181</f>
        <v>12</v>
      </c>
      <c r="D3179" s="106">
        <f>TdC!F3181</f>
        <v>4.4025500000000002E-2</v>
      </c>
      <c r="E3179" s="106" t="str">
        <f>TdC!G3181</f>
        <v>dolartoday</v>
      </c>
    </row>
    <row r="3180" spans="1:5" x14ac:dyDescent="0.15">
      <c r="A3180" s="107">
        <f>TdC!C3182</f>
        <v>42709</v>
      </c>
      <c r="B3180" s="106">
        <f>TdC!D3182</f>
        <v>2016</v>
      </c>
      <c r="C3180" s="106">
        <f>TdC!E3182</f>
        <v>12</v>
      </c>
      <c r="D3180" s="106">
        <f>TdC!F3182</f>
        <v>4.1388900000000006E-2</v>
      </c>
      <c r="E3180" s="106" t="str">
        <f>TdC!G3182</f>
        <v>dolartoday</v>
      </c>
    </row>
    <row r="3181" spans="1:5" x14ac:dyDescent="0.15">
      <c r="A3181" s="107">
        <f>TdC!C3183</f>
        <v>42710</v>
      </c>
      <c r="B3181" s="106">
        <f>TdC!D3183</f>
        <v>2016</v>
      </c>
      <c r="C3181" s="106">
        <f>TdC!E3183</f>
        <v>12</v>
      </c>
      <c r="D3181" s="106">
        <f>TdC!F3183</f>
        <v>4.2428599999999997E-2</v>
      </c>
      <c r="E3181" s="106" t="str">
        <f>TdC!G3183</f>
        <v>dolartoday</v>
      </c>
    </row>
    <row r="3182" spans="1:5" x14ac:dyDescent="0.15">
      <c r="A3182" s="107">
        <f>TdC!C3184</f>
        <v>42711</v>
      </c>
      <c r="B3182" s="106">
        <f>TdC!D3184</f>
        <v>2016</v>
      </c>
      <c r="C3182" s="106">
        <f>TdC!E3184</f>
        <v>12</v>
      </c>
      <c r="D3182" s="106">
        <f>TdC!F3184</f>
        <v>4.2613500000000006E-2</v>
      </c>
      <c r="E3182" s="106" t="str">
        <f>TdC!G3184</f>
        <v>dolartoday</v>
      </c>
    </row>
    <row r="3183" spans="1:5" x14ac:dyDescent="0.15">
      <c r="A3183" s="107">
        <f>TdC!C3185</f>
        <v>42712</v>
      </c>
      <c r="B3183" s="106">
        <f>TdC!D3185</f>
        <v>2016</v>
      </c>
      <c r="C3183" s="106">
        <f>TdC!E3185</f>
        <v>12</v>
      </c>
      <c r="D3183" s="106">
        <f>TdC!F3185</f>
        <v>4.2656199999999998E-2</v>
      </c>
      <c r="E3183" s="106" t="str">
        <f>TdC!G3185</f>
        <v>dolartoday</v>
      </c>
    </row>
    <row r="3184" spans="1:5" x14ac:dyDescent="0.15">
      <c r="A3184" s="107">
        <f>TdC!C3186</f>
        <v>42713</v>
      </c>
      <c r="B3184" s="106">
        <f>TdC!D3186</f>
        <v>2016</v>
      </c>
      <c r="C3184" s="106">
        <f>TdC!E3186</f>
        <v>12</v>
      </c>
      <c r="D3184" s="106">
        <f>TdC!F3186</f>
        <v>4.2541099999999998E-2</v>
      </c>
      <c r="E3184" s="106" t="str">
        <f>TdC!G3186</f>
        <v>dolartoday</v>
      </c>
    </row>
    <row r="3185" spans="1:5" x14ac:dyDescent="0.15">
      <c r="A3185" s="107">
        <f>TdC!C3187</f>
        <v>42714</v>
      </c>
      <c r="B3185" s="106">
        <f>TdC!D3187</f>
        <v>2016</v>
      </c>
      <c r="C3185" s="106">
        <f>TdC!E3187</f>
        <v>12</v>
      </c>
      <c r="D3185" s="106">
        <f>TdC!F3187</f>
        <v>4.2541099999999998E-2</v>
      </c>
      <c r="E3185" s="106" t="str">
        <f>TdC!G3187</f>
        <v>dolartoday</v>
      </c>
    </row>
    <row r="3186" spans="1:5" x14ac:dyDescent="0.15">
      <c r="A3186" s="107">
        <f>TdC!C3188</f>
        <v>42715</v>
      </c>
      <c r="B3186" s="106">
        <f>TdC!D3188</f>
        <v>2016</v>
      </c>
      <c r="C3186" s="106">
        <f>TdC!E3188</f>
        <v>12</v>
      </c>
      <c r="D3186" s="106">
        <f>TdC!F3188</f>
        <v>4.2541099999999998E-2</v>
      </c>
      <c r="E3186" s="106" t="str">
        <f>TdC!G3188</f>
        <v>dolartoday</v>
      </c>
    </row>
    <row r="3187" spans="1:5" x14ac:dyDescent="0.15">
      <c r="A3187" s="107">
        <f>TdC!C3189</f>
        <v>42716</v>
      </c>
      <c r="B3187" s="106">
        <f>TdC!D3189</f>
        <v>2016</v>
      </c>
      <c r="C3187" s="106">
        <f>TdC!E3189</f>
        <v>12</v>
      </c>
      <c r="D3187" s="106">
        <f>TdC!F3189</f>
        <v>3.9805100000000003E-2</v>
      </c>
      <c r="E3187" s="106" t="str">
        <f>TdC!G3189</f>
        <v>dolartoday</v>
      </c>
    </row>
    <row r="3188" spans="1:5" x14ac:dyDescent="0.15">
      <c r="A3188" s="107">
        <f>TdC!C3190</f>
        <v>42717</v>
      </c>
      <c r="B3188" s="106">
        <f>TdC!D3190</f>
        <v>2016</v>
      </c>
      <c r="C3188" s="106">
        <f>TdC!E3190</f>
        <v>12</v>
      </c>
      <c r="D3188" s="106">
        <f>TdC!F3190</f>
        <v>3.57074E-2</v>
      </c>
      <c r="E3188" s="106" t="str">
        <f>TdC!G3190</f>
        <v>dolartoday</v>
      </c>
    </row>
    <row r="3189" spans="1:5" x14ac:dyDescent="0.15">
      <c r="A3189" s="107">
        <f>TdC!C3191</f>
        <v>42718</v>
      </c>
      <c r="B3189" s="106">
        <f>TdC!D3191</f>
        <v>2016</v>
      </c>
      <c r="C3189" s="106">
        <f>TdC!E3191</f>
        <v>12</v>
      </c>
      <c r="D3189" s="106">
        <f>TdC!F3191</f>
        <v>3.1051100000000002E-2</v>
      </c>
      <c r="E3189" s="106" t="str">
        <f>TdC!G3191</f>
        <v>dolartoday</v>
      </c>
    </row>
    <row r="3190" spans="1:5" x14ac:dyDescent="0.15">
      <c r="A3190" s="107">
        <f>TdC!C3192</f>
        <v>42719</v>
      </c>
      <c r="B3190" s="106">
        <f>TdC!D3192</f>
        <v>2016</v>
      </c>
      <c r="C3190" s="106">
        <f>TdC!E3192</f>
        <v>12</v>
      </c>
      <c r="D3190" s="106">
        <f>TdC!F3192</f>
        <v>2.4805199999999999E-2</v>
      </c>
      <c r="E3190" s="106" t="str">
        <f>TdC!G3192</f>
        <v>dolartoday</v>
      </c>
    </row>
    <row r="3191" spans="1:5" x14ac:dyDescent="0.15">
      <c r="A3191" s="107">
        <f>TdC!C3193</f>
        <v>42720</v>
      </c>
      <c r="B3191" s="106">
        <f>TdC!D3193</f>
        <v>2016</v>
      </c>
      <c r="C3191" s="106">
        <f>TdC!E3193</f>
        <v>12</v>
      </c>
      <c r="D3191" s="106">
        <f>TdC!F3193</f>
        <v>2.50411E-2</v>
      </c>
      <c r="E3191" s="106" t="str">
        <f>TdC!G3193</f>
        <v>dolartoday</v>
      </c>
    </row>
    <row r="3192" spans="1:5" x14ac:dyDescent="0.15">
      <c r="A3192" s="107">
        <f>TdC!C3194</f>
        <v>42721</v>
      </c>
      <c r="B3192" s="106">
        <f>TdC!D3194</f>
        <v>2016</v>
      </c>
      <c r="C3192" s="106">
        <f>TdC!E3194</f>
        <v>12</v>
      </c>
      <c r="D3192" s="106">
        <f>TdC!F3194</f>
        <v>2.50709E-2</v>
      </c>
      <c r="E3192" s="106" t="str">
        <f>TdC!G3194</f>
        <v>dolartoday</v>
      </c>
    </row>
    <row r="3193" spans="1:5" x14ac:dyDescent="0.15">
      <c r="A3193" s="107">
        <f>TdC!C3195</f>
        <v>42722</v>
      </c>
      <c r="B3193" s="106">
        <f>TdC!D3195</f>
        <v>2016</v>
      </c>
      <c r="C3193" s="106">
        <f>TdC!E3195</f>
        <v>12</v>
      </c>
      <c r="D3193" s="106">
        <f>TdC!F3195</f>
        <v>2.50709E-2</v>
      </c>
      <c r="E3193" s="106" t="str">
        <f>TdC!G3195</f>
        <v>dolartoday</v>
      </c>
    </row>
    <row r="3194" spans="1:5" x14ac:dyDescent="0.15">
      <c r="A3194" s="107">
        <f>TdC!C3196</f>
        <v>42723</v>
      </c>
      <c r="B3194" s="106">
        <f>TdC!D3196</f>
        <v>2016</v>
      </c>
      <c r="C3194" s="106">
        <f>TdC!E3196</f>
        <v>12</v>
      </c>
      <c r="D3194" s="106">
        <f>TdC!F3196</f>
        <v>2.65075E-2</v>
      </c>
      <c r="E3194" s="106" t="str">
        <f>TdC!G3196</f>
        <v>dolartoday</v>
      </c>
    </row>
    <row r="3195" spans="1:5" x14ac:dyDescent="0.15">
      <c r="A3195" s="107">
        <f>TdC!C3197</f>
        <v>42724</v>
      </c>
      <c r="B3195" s="106">
        <f>TdC!D3197</f>
        <v>2016</v>
      </c>
      <c r="C3195" s="106">
        <f>TdC!E3197</f>
        <v>12</v>
      </c>
      <c r="D3195" s="106">
        <f>TdC!F3197</f>
        <v>2.7183699999999998E-2</v>
      </c>
      <c r="E3195" s="106" t="str">
        <f>TdC!G3197</f>
        <v>dolartoday</v>
      </c>
    </row>
    <row r="3196" spans="1:5" x14ac:dyDescent="0.15">
      <c r="A3196" s="107">
        <f>TdC!C3198</f>
        <v>42725</v>
      </c>
      <c r="B3196" s="106">
        <f>TdC!D3198</f>
        <v>2016</v>
      </c>
      <c r="C3196" s="106">
        <f>TdC!E3198</f>
        <v>12</v>
      </c>
      <c r="D3196" s="106">
        <f>TdC!F3198</f>
        <v>2.7512199999999997E-2</v>
      </c>
      <c r="E3196" s="106" t="str">
        <f>TdC!G3198</f>
        <v>dolartoday</v>
      </c>
    </row>
    <row r="3197" spans="1:5" x14ac:dyDescent="0.15">
      <c r="A3197" s="107">
        <f>TdC!C3199</f>
        <v>42726</v>
      </c>
      <c r="B3197" s="106">
        <f>TdC!D3199</f>
        <v>2016</v>
      </c>
      <c r="C3197" s="106">
        <f>TdC!E3199</f>
        <v>12</v>
      </c>
      <c r="D3197" s="106">
        <f>TdC!F3199</f>
        <v>2.7557199999999997E-2</v>
      </c>
      <c r="E3197" s="106" t="str">
        <f>TdC!G3199</f>
        <v>dolartoday</v>
      </c>
    </row>
    <row r="3198" spans="1:5" x14ac:dyDescent="0.15">
      <c r="A3198" s="107">
        <f>TdC!C3200</f>
        <v>42727</v>
      </c>
      <c r="B3198" s="106">
        <f>TdC!D3200</f>
        <v>2016</v>
      </c>
      <c r="C3198" s="106">
        <f>TdC!E3200</f>
        <v>12</v>
      </c>
      <c r="D3198" s="106">
        <f>TdC!F3200</f>
        <v>2.80247E-2</v>
      </c>
      <c r="E3198" s="106" t="str">
        <f>TdC!G3200</f>
        <v>dolartoday</v>
      </c>
    </row>
    <row r="3199" spans="1:5" x14ac:dyDescent="0.15">
      <c r="A3199" s="107">
        <f>TdC!C3201</f>
        <v>42728</v>
      </c>
      <c r="B3199" s="106">
        <f>TdC!D3201</f>
        <v>2016</v>
      </c>
      <c r="C3199" s="106">
        <f>TdC!E3201</f>
        <v>12</v>
      </c>
      <c r="D3199" s="106">
        <f>TdC!F3201</f>
        <v>2.80247E-2</v>
      </c>
      <c r="E3199" s="106" t="str">
        <f>TdC!G3201</f>
        <v>dolartoday</v>
      </c>
    </row>
    <row r="3200" spans="1:5" x14ac:dyDescent="0.15">
      <c r="A3200" s="107">
        <f>TdC!C3202</f>
        <v>42729</v>
      </c>
      <c r="B3200" s="106">
        <f>TdC!D3202</f>
        <v>2016</v>
      </c>
      <c r="C3200" s="106">
        <f>TdC!E3202</f>
        <v>12</v>
      </c>
      <c r="D3200" s="106">
        <f>TdC!F3202</f>
        <v>2.80247E-2</v>
      </c>
      <c r="E3200" s="106" t="str">
        <f>TdC!G3202</f>
        <v>dolartoday</v>
      </c>
    </row>
    <row r="3201" spans="1:5" x14ac:dyDescent="0.15">
      <c r="A3201" s="107">
        <f>TdC!C3203</f>
        <v>42730</v>
      </c>
      <c r="B3201" s="106">
        <f>TdC!D3203</f>
        <v>2016</v>
      </c>
      <c r="C3201" s="106">
        <f>TdC!E3203</f>
        <v>12</v>
      </c>
      <c r="D3201" s="106">
        <f>TdC!F3203</f>
        <v>2.85107E-2</v>
      </c>
      <c r="E3201" s="106" t="str">
        <f>TdC!G3203</f>
        <v>dolartoday</v>
      </c>
    </row>
    <row r="3202" spans="1:5" x14ac:dyDescent="0.15">
      <c r="A3202" s="107">
        <f>TdC!C3204</f>
        <v>42731</v>
      </c>
      <c r="B3202" s="106">
        <f>TdC!D3204</f>
        <v>2016</v>
      </c>
      <c r="C3202" s="106">
        <f>TdC!E3204</f>
        <v>12</v>
      </c>
      <c r="D3202" s="106">
        <f>TdC!F3204</f>
        <v>2.9235399999999998E-2</v>
      </c>
      <c r="E3202" s="106" t="str">
        <f>TdC!G3204</f>
        <v>dolartoday</v>
      </c>
    </row>
    <row r="3203" spans="1:5" x14ac:dyDescent="0.15">
      <c r="A3203" s="107">
        <f>TdC!C3205</f>
        <v>42732</v>
      </c>
      <c r="B3203" s="106">
        <f>TdC!D3205</f>
        <v>2016</v>
      </c>
      <c r="C3203" s="106">
        <f>TdC!E3205</f>
        <v>12</v>
      </c>
      <c r="D3203" s="106">
        <f>TdC!F3205</f>
        <v>2.87543E-2</v>
      </c>
      <c r="E3203" s="106" t="str">
        <f>TdC!G3205</f>
        <v>dolartoday</v>
      </c>
    </row>
    <row r="3204" spans="1:5" x14ac:dyDescent="0.15">
      <c r="A3204" s="107">
        <f>TdC!C3206</f>
        <v>42733</v>
      </c>
      <c r="B3204" s="106">
        <f>TdC!D3206</f>
        <v>2016</v>
      </c>
      <c r="C3204" s="106">
        <f>TdC!E3206</f>
        <v>12</v>
      </c>
      <c r="D3204" s="106">
        <f>TdC!F3206</f>
        <v>3.1077299999999999E-2</v>
      </c>
      <c r="E3204" s="106" t="str">
        <f>TdC!G3206</f>
        <v>dolartoday</v>
      </c>
    </row>
    <row r="3205" spans="1:5" x14ac:dyDescent="0.15">
      <c r="A3205" s="107">
        <f>TdC!C3207</f>
        <v>42734</v>
      </c>
      <c r="B3205" s="106">
        <f>TdC!D3207</f>
        <v>2016</v>
      </c>
      <c r="C3205" s="106">
        <f>TdC!E3207</f>
        <v>12</v>
      </c>
      <c r="D3205" s="106">
        <f>TdC!F3207</f>
        <v>3.16472E-2</v>
      </c>
      <c r="E3205" s="106" t="str">
        <f>TdC!G3207</f>
        <v>dolartoday</v>
      </c>
    </row>
    <row r="3206" spans="1:5" x14ac:dyDescent="0.15">
      <c r="A3206" s="107">
        <f>TdC!C3208</f>
        <v>42735</v>
      </c>
      <c r="B3206" s="106">
        <f>TdC!D3208</f>
        <v>2016</v>
      </c>
      <c r="C3206" s="106">
        <f>TdC!E3208</f>
        <v>12</v>
      </c>
      <c r="D3206" s="106">
        <f>TdC!F3208</f>
        <v>3.16472E-2</v>
      </c>
      <c r="E3206" s="106" t="str">
        <f>TdC!G3208</f>
        <v>dolartoday</v>
      </c>
    </row>
    <row r="3207" spans="1:5" x14ac:dyDescent="0.15">
      <c r="A3207" s="107">
        <f>TdC!C3209</f>
        <v>42736</v>
      </c>
      <c r="B3207" s="106">
        <f>TdC!D3209</f>
        <v>2017</v>
      </c>
      <c r="C3207" s="106">
        <f>TdC!E3209</f>
        <v>1</v>
      </c>
      <c r="D3207" s="106">
        <f>TdC!F3209</f>
        <v>3.16472E-2</v>
      </c>
      <c r="E3207" s="106" t="str">
        <f>TdC!G3209</f>
        <v>dolartoday</v>
      </c>
    </row>
    <row r="3208" spans="1:5" x14ac:dyDescent="0.15">
      <c r="A3208" s="107">
        <f>TdC!C3210</f>
        <v>42737</v>
      </c>
      <c r="B3208" s="106">
        <f>TdC!D3210</f>
        <v>2017</v>
      </c>
      <c r="C3208" s="106">
        <f>TdC!E3210</f>
        <v>1</v>
      </c>
      <c r="D3208" s="106">
        <f>TdC!F3210</f>
        <v>3.2075399999999997E-2</v>
      </c>
      <c r="E3208" s="106" t="str">
        <f>TdC!G3210</f>
        <v>dolartoday</v>
      </c>
    </row>
    <row r="3209" spans="1:5" x14ac:dyDescent="0.15">
      <c r="A3209" s="107">
        <f>TdC!C3211</f>
        <v>42738</v>
      </c>
      <c r="B3209" s="106">
        <f>TdC!D3211</f>
        <v>2017</v>
      </c>
      <c r="C3209" s="106">
        <f>TdC!E3211</f>
        <v>1</v>
      </c>
      <c r="D3209" s="106">
        <f>TdC!F3211</f>
        <v>3.2097800000000003E-2</v>
      </c>
      <c r="E3209" s="106" t="str">
        <f>TdC!G3211</f>
        <v>dolartoday</v>
      </c>
    </row>
    <row r="3210" spans="1:5" x14ac:dyDescent="0.15">
      <c r="A3210" s="107">
        <f>TdC!C3212</f>
        <v>42739</v>
      </c>
      <c r="B3210" s="106">
        <f>TdC!D3212</f>
        <v>2017</v>
      </c>
      <c r="C3210" s="106">
        <f>TdC!E3212</f>
        <v>1</v>
      </c>
      <c r="D3210" s="106">
        <f>TdC!F3212</f>
        <v>3.1907499999999998E-2</v>
      </c>
      <c r="E3210" s="106" t="str">
        <f>TdC!G3212</f>
        <v>dolartoday</v>
      </c>
    </row>
    <row r="3211" spans="1:5" x14ac:dyDescent="0.15">
      <c r="A3211" s="107">
        <f>TdC!C3213</f>
        <v>42740</v>
      </c>
      <c r="B3211" s="106">
        <f>TdC!D3213</f>
        <v>2017</v>
      </c>
      <c r="C3211" s="106">
        <f>TdC!E3213</f>
        <v>1</v>
      </c>
      <c r="D3211" s="106">
        <f>TdC!F3213</f>
        <v>3.2502199999999995E-2</v>
      </c>
      <c r="E3211" s="106" t="str">
        <f>TdC!G3213</f>
        <v>dolartoday</v>
      </c>
    </row>
    <row r="3212" spans="1:5" x14ac:dyDescent="0.15">
      <c r="A3212" s="107">
        <f>TdC!C3214</f>
        <v>42741</v>
      </c>
      <c r="B3212" s="106">
        <f>TdC!D3214</f>
        <v>2017</v>
      </c>
      <c r="C3212" s="106">
        <f>TdC!E3214</f>
        <v>1</v>
      </c>
      <c r="D3212" s="106">
        <f>TdC!F3214</f>
        <v>3.3483600000000002E-2</v>
      </c>
      <c r="E3212" s="106" t="str">
        <f>TdC!G3214</f>
        <v>dolartoday</v>
      </c>
    </row>
    <row r="3213" spans="1:5" x14ac:dyDescent="0.15">
      <c r="A3213" s="107">
        <f>TdC!C3215</f>
        <v>42742</v>
      </c>
      <c r="B3213" s="106">
        <f>TdC!D3215</f>
        <v>2017</v>
      </c>
      <c r="C3213" s="106">
        <f>TdC!E3215</f>
        <v>1</v>
      </c>
      <c r="D3213" s="106">
        <f>TdC!F3215</f>
        <v>3.3483600000000002E-2</v>
      </c>
      <c r="E3213" s="106" t="str">
        <f>TdC!G3215</f>
        <v>dolartoday</v>
      </c>
    </row>
    <row r="3214" spans="1:5" x14ac:dyDescent="0.15">
      <c r="A3214" s="107">
        <f>TdC!C3216</f>
        <v>42743</v>
      </c>
      <c r="B3214" s="106">
        <f>TdC!D3216</f>
        <v>2017</v>
      </c>
      <c r="C3214" s="106">
        <f>TdC!E3216</f>
        <v>1</v>
      </c>
      <c r="D3214" s="106">
        <f>TdC!F3216</f>
        <v>3.3483600000000002E-2</v>
      </c>
      <c r="E3214" s="106" t="str">
        <f>TdC!G3216</f>
        <v>dolartoday</v>
      </c>
    </row>
    <row r="3215" spans="1:5" x14ac:dyDescent="0.15">
      <c r="A3215" s="107">
        <f>TdC!C3217</f>
        <v>42744</v>
      </c>
      <c r="B3215" s="106">
        <f>TdC!D3217</f>
        <v>2017</v>
      </c>
      <c r="C3215" s="106">
        <f>TdC!E3217</f>
        <v>1</v>
      </c>
      <c r="D3215" s="106">
        <f>TdC!F3217</f>
        <v>3.35523E-2</v>
      </c>
      <c r="E3215" s="106" t="str">
        <f>TdC!G3217</f>
        <v>dolartoday</v>
      </c>
    </row>
    <row r="3216" spans="1:5" x14ac:dyDescent="0.15">
      <c r="A3216" s="107">
        <f>TdC!C3218</f>
        <v>42745</v>
      </c>
      <c r="B3216" s="106">
        <f>TdC!D3218</f>
        <v>2017</v>
      </c>
      <c r="C3216" s="106">
        <f>TdC!E3218</f>
        <v>1</v>
      </c>
      <c r="D3216" s="106">
        <f>TdC!F3218</f>
        <v>3.35173E-2</v>
      </c>
      <c r="E3216" s="106" t="str">
        <f>TdC!G3218</f>
        <v>dolartoday</v>
      </c>
    </row>
    <row r="3217" spans="1:5" x14ac:dyDescent="0.15">
      <c r="A3217" s="107">
        <f>TdC!C3219</f>
        <v>42746</v>
      </c>
      <c r="B3217" s="106">
        <f>TdC!D3219</f>
        <v>2017</v>
      </c>
      <c r="C3217" s="106">
        <f>TdC!E3219</f>
        <v>1</v>
      </c>
      <c r="D3217" s="106">
        <f>TdC!F3219</f>
        <v>3.3531100000000001E-2</v>
      </c>
      <c r="E3217" s="106" t="str">
        <f>TdC!G3219</f>
        <v>dolartoday</v>
      </c>
    </row>
    <row r="3218" spans="1:5" x14ac:dyDescent="0.15">
      <c r="A3218" s="107">
        <f>TdC!C3220</f>
        <v>42747</v>
      </c>
      <c r="B3218" s="106">
        <f>TdC!D3220</f>
        <v>2017</v>
      </c>
      <c r="C3218" s="106">
        <f>TdC!E3220</f>
        <v>1</v>
      </c>
      <c r="D3218" s="106">
        <f>TdC!F3220</f>
        <v>3.40144E-2</v>
      </c>
      <c r="E3218" s="106" t="str">
        <f>TdC!G3220</f>
        <v>dolartoday</v>
      </c>
    </row>
    <row r="3219" spans="1:5" x14ac:dyDescent="0.15">
      <c r="A3219" s="107">
        <f>TdC!C3221</f>
        <v>42748</v>
      </c>
      <c r="B3219" s="106">
        <f>TdC!D3221</f>
        <v>2017</v>
      </c>
      <c r="C3219" s="106">
        <f>TdC!E3221</f>
        <v>1</v>
      </c>
      <c r="D3219" s="106">
        <f>TdC!F3221</f>
        <v>3.5105400000000002E-2</v>
      </c>
      <c r="E3219" s="106" t="str">
        <f>TdC!G3221</f>
        <v>dolartoday</v>
      </c>
    </row>
    <row r="3220" spans="1:5" x14ac:dyDescent="0.15">
      <c r="A3220" s="107">
        <f>TdC!C3222</f>
        <v>42749</v>
      </c>
      <c r="B3220" s="106">
        <f>TdC!D3222</f>
        <v>2017</v>
      </c>
      <c r="C3220" s="106">
        <f>TdC!E3222</f>
        <v>1</v>
      </c>
      <c r="D3220" s="106">
        <f>TdC!F3222</f>
        <v>3.5105400000000002E-2</v>
      </c>
      <c r="E3220" s="106" t="str">
        <f>TdC!G3222</f>
        <v>dolartoday</v>
      </c>
    </row>
    <row r="3221" spans="1:5" x14ac:dyDescent="0.15">
      <c r="A3221" s="107">
        <f>TdC!C3223</f>
        <v>42750</v>
      </c>
      <c r="B3221" s="106">
        <f>TdC!D3223</f>
        <v>2017</v>
      </c>
      <c r="C3221" s="106">
        <f>TdC!E3223</f>
        <v>1</v>
      </c>
      <c r="D3221" s="106">
        <f>TdC!F3223</f>
        <v>3.5105400000000002E-2</v>
      </c>
      <c r="E3221" s="106" t="str">
        <f>TdC!G3223</f>
        <v>dolartoday</v>
      </c>
    </row>
    <row r="3222" spans="1:5" x14ac:dyDescent="0.15">
      <c r="A3222" s="107">
        <f>TdC!C3224</f>
        <v>42751</v>
      </c>
      <c r="B3222" s="106">
        <f>TdC!D3224</f>
        <v>2017</v>
      </c>
      <c r="C3222" s="106">
        <f>TdC!E3224</f>
        <v>1</v>
      </c>
      <c r="D3222" s="106">
        <f>TdC!F3224</f>
        <v>3.6070499999999998E-2</v>
      </c>
      <c r="E3222" s="106" t="str">
        <f>TdC!G3224</f>
        <v>dolartoday</v>
      </c>
    </row>
    <row r="3223" spans="1:5" x14ac:dyDescent="0.15">
      <c r="A3223" s="107">
        <f>TdC!C3225</f>
        <v>42752</v>
      </c>
      <c r="B3223" s="106">
        <f>TdC!D3225</f>
        <v>2017</v>
      </c>
      <c r="C3223" s="106">
        <f>TdC!E3225</f>
        <v>1</v>
      </c>
      <c r="D3223" s="106">
        <f>TdC!F3225</f>
        <v>3.7234099999999999E-2</v>
      </c>
      <c r="E3223" s="106" t="str">
        <f>TdC!G3225</f>
        <v>dolartoday</v>
      </c>
    </row>
    <row r="3224" spans="1:5" x14ac:dyDescent="0.15">
      <c r="A3224" s="107">
        <f>TdC!C3226</f>
        <v>42753</v>
      </c>
      <c r="B3224" s="106">
        <f>TdC!D3226</f>
        <v>2017</v>
      </c>
      <c r="C3224" s="106">
        <f>TdC!E3226</f>
        <v>1</v>
      </c>
      <c r="D3224" s="106">
        <f>TdC!F3226</f>
        <v>3.7552200000000001E-2</v>
      </c>
      <c r="E3224" s="106" t="str">
        <f>TdC!G3226</f>
        <v>dolartoday</v>
      </c>
    </row>
    <row r="3225" spans="1:5" x14ac:dyDescent="0.15">
      <c r="A3225" s="107">
        <f>TdC!C3227</f>
        <v>42754</v>
      </c>
      <c r="B3225" s="106">
        <f>TdC!D3227</f>
        <v>2017</v>
      </c>
      <c r="C3225" s="106">
        <f>TdC!E3227</f>
        <v>1</v>
      </c>
      <c r="D3225" s="106">
        <f>TdC!F3227</f>
        <v>3.75162E-2</v>
      </c>
      <c r="E3225" s="106" t="str">
        <f>TdC!G3227</f>
        <v>dolartoday</v>
      </c>
    </row>
    <row r="3226" spans="1:5" x14ac:dyDescent="0.15">
      <c r="A3226" s="107">
        <f>TdC!C3228</f>
        <v>42755</v>
      </c>
      <c r="B3226" s="106">
        <f>TdC!D3228</f>
        <v>2017</v>
      </c>
      <c r="C3226" s="106">
        <f>TdC!E3228</f>
        <v>1</v>
      </c>
      <c r="D3226" s="106">
        <f>TdC!F3228</f>
        <v>3.7530100000000004E-2</v>
      </c>
      <c r="E3226" s="106" t="str">
        <f>TdC!G3228</f>
        <v>dolartoday</v>
      </c>
    </row>
    <row r="3227" spans="1:5" x14ac:dyDescent="0.15">
      <c r="A3227" s="107">
        <f>TdC!C3229</f>
        <v>42756</v>
      </c>
      <c r="B3227" s="106">
        <f>TdC!D3229</f>
        <v>2017</v>
      </c>
      <c r="C3227" s="106">
        <f>TdC!E3229</f>
        <v>1</v>
      </c>
      <c r="D3227" s="106">
        <f>TdC!F3229</f>
        <v>3.7530100000000004E-2</v>
      </c>
      <c r="E3227" s="106" t="str">
        <f>TdC!G3229</f>
        <v>dolartoday</v>
      </c>
    </row>
    <row r="3228" spans="1:5" x14ac:dyDescent="0.15">
      <c r="A3228" s="107">
        <f>TdC!C3230</f>
        <v>42757</v>
      </c>
      <c r="B3228" s="106">
        <f>TdC!D3230</f>
        <v>2017</v>
      </c>
      <c r="C3228" s="106">
        <f>TdC!E3230</f>
        <v>1</v>
      </c>
      <c r="D3228" s="106">
        <f>TdC!F3230</f>
        <v>3.7530100000000004E-2</v>
      </c>
      <c r="E3228" s="106" t="str">
        <f>TdC!G3230</f>
        <v>dolartoday</v>
      </c>
    </row>
    <row r="3229" spans="1:5" x14ac:dyDescent="0.15">
      <c r="A3229" s="107">
        <f>TdC!C3231</f>
        <v>42758</v>
      </c>
      <c r="B3229" s="106">
        <f>TdC!D3231</f>
        <v>2017</v>
      </c>
      <c r="C3229" s="106">
        <f>TdC!E3231</f>
        <v>1</v>
      </c>
      <c r="D3229" s="106">
        <f>TdC!F3231</f>
        <v>3.7511099999999999E-2</v>
      </c>
      <c r="E3229" s="106" t="str">
        <f>TdC!G3231</f>
        <v>dolartoday</v>
      </c>
    </row>
    <row r="3230" spans="1:5" x14ac:dyDescent="0.15">
      <c r="A3230" s="107">
        <f>TdC!C3232</f>
        <v>42759</v>
      </c>
      <c r="B3230" s="106">
        <f>TdC!D3232</f>
        <v>2017</v>
      </c>
      <c r="C3230" s="106">
        <f>TdC!E3232</f>
        <v>1</v>
      </c>
      <c r="D3230" s="106">
        <f>TdC!F3232</f>
        <v>3.68051E-2</v>
      </c>
      <c r="E3230" s="106" t="str">
        <f>TdC!G3232</f>
        <v>dolartoday</v>
      </c>
    </row>
    <row r="3231" spans="1:5" x14ac:dyDescent="0.15">
      <c r="A3231" s="107">
        <f>TdC!C3233</f>
        <v>42760</v>
      </c>
      <c r="B3231" s="106">
        <f>TdC!D3233</f>
        <v>2017</v>
      </c>
      <c r="C3231" s="106">
        <f>TdC!E3233</f>
        <v>1</v>
      </c>
      <c r="D3231" s="106">
        <f>TdC!F3233</f>
        <v>3.6843099999999997E-2</v>
      </c>
      <c r="E3231" s="106" t="str">
        <f>TdC!G3233</f>
        <v>dolartoday</v>
      </c>
    </row>
    <row r="3232" spans="1:5" x14ac:dyDescent="0.15">
      <c r="A3232" s="107">
        <f>TdC!C3234</f>
        <v>42761</v>
      </c>
      <c r="B3232" s="106">
        <f>TdC!D3234</f>
        <v>2017</v>
      </c>
      <c r="C3232" s="106">
        <f>TdC!E3234</f>
        <v>1</v>
      </c>
      <c r="D3232" s="106">
        <f>TdC!F3234</f>
        <v>3.6520700000000003E-2</v>
      </c>
      <c r="E3232" s="106" t="str">
        <f>TdC!G3234</f>
        <v>dolartoday</v>
      </c>
    </row>
    <row r="3233" spans="1:5" x14ac:dyDescent="0.15">
      <c r="A3233" s="107">
        <f>TdC!C3235</f>
        <v>42762</v>
      </c>
      <c r="B3233" s="106">
        <f>TdC!D3235</f>
        <v>2017</v>
      </c>
      <c r="C3233" s="106">
        <f>TdC!E3235</f>
        <v>1</v>
      </c>
      <c r="D3233" s="106">
        <f>TdC!F3235</f>
        <v>3.6500199999999997E-2</v>
      </c>
      <c r="E3233" s="106" t="str">
        <f>TdC!G3235</f>
        <v>dolartoday</v>
      </c>
    </row>
    <row r="3234" spans="1:5" x14ac:dyDescent="0.15">
      <c r="A3234" s="107">
        <f>TdC!C3236</f>
        <v>42763</v>
      </c>
      <c r="B3234" s="106">
        <f>TdC!D3236</f>
        <v>2017</v>
      </c>
      <c r="C3234" s="106">
        <f>TdC!E3236</f>
        <v>1</v>
      </c>
      <c r="D3234" s="106">
        <f>TdC!F3236</f>
        <v>3.6500199999999997E-2</v>
      </c>
      <c r="E3234" s="106" t="str">
        <f>TdC!G3236</f>
        <v>dolartoday</v>
      </c>
    </row>
    <row r="3235" spans="1:5" x14ac:dyDescent="0.15">
      <c r="A3235" s="107">
        <f>TdC!C3237</f>
        <v>42764</v>
      </c>
      <c r="B3235" s="106">
        <f>TdC!D3237</f>
        <v>2017</v>
      </c>
      <c r="C3235" s="106">
        <f>TdC!E3237</f>
        <v>1</v>
      </c>
      <c r="D3235" s="106">
        <f>TdC!F3237</f>
        <v>3.6500199999999997E-2</v>
      </c>
      <c r="E3235" s="106" t="str">
        <f>TdC!G3237</f>
        <v>dolartoday</v>
      </c>
    </row>
    <row r="3236" spans="1:5" x14ac:dyDescent="0.15">
      <c r="A3236" s="107">
        <f>TdC!C3238</f>
        <v>42765</v>
      </c>
      <c r="B3236" s="106">
        <f>TdC!D3238</f>
        <v>2017</v>
      </c>
      <c r="C3236" s="106">
        <f>TdC!E3238</f>
        <v>1</v>
      </c>
      <c r="D3236" s="106">
        <f>TdC!F3238</f>
        <v>3.5413600000000003E-2</v>
      </c>
      <c r="E3236" s="106" t="str">
        <f>TdC!G3238</f>
        <v>dolartoday</v>
      </c>
    </row>
    <row r="3237" spans="1:5" x14ac:dyDescent="0.15">
      <c r="A3237" s="107">
        <f>TdC!C3239</f>
        <v>42766</v>
      </c>
      <c r="B3237" s="106">
        <f>TdC!D3239</f>
        <v>2017</v>
      </c>
      <c r="C3237" s="106">
        <f>TdC!E3239</f>
        <v>1</v>
      </c>
      <c r="D3237" s="106">
        <f>TdC!F3239</f>
        <v>3.5450100000000005E-2</v>
      </c>
      <c r="E3237" s="106" t="str">
        <f>TdC!G3239</f>
        <v>dolartoday</v>
      </c>
    </row>
    <row r="3238" spans="1:5" x14ac:dyDescent="0.15">
      <c r="A3238" s="107">
        <f>TdC!C3240</f>
        <v>42767</v>
      </c>
      <c r="B3238" s="106">
        <f>TdC!D3240</f>
        <v>2017</v>
      </c>
      <c r="C3238" s="106">
        <f>TdC!E3240</f>
        <v>2</v>
      </c>
      <c r="D3238" s="106">
        <f>TdC!F3240</f>
        <v>3.5516199999999998E-2</v>
      </c>
      <c r="E3238" s="106" t="str">
        <f>TdC!G3240</f>
        <v>dolartoday</v>
      </c>
    </row>
    <row r="3239" spans="1:5" x14ac:dyDescent="0.15">
      <c r="A3239" s="107">
        <f>TdC!C3241</f>
        <v>42768</v>
      </c>
      <c r="B3239" s="106">
        <f>TdC!D3241</f>
        <v>2017</v>
      </c>
      <c r="C3239" s="106">
        <f>TdC!E3241</f>
        <v>2</v>
      </c>
      <c r="D3239" s="106">
        <f>TdC!F3241</f>
        <v>3.3225500000000005E-2</v>
      </c>
      <c r="E3239" s="106" t="str">
        <f>TdC!G3241</f>
        <v>dolartoday</v>
      </c>
    </row>
    <row r="3240" spans="1:5" x14ac:dyDescent="0.15">
      <c r="A3240" s="107">
        <f>TdC!C3242</f>
        <v>42769</v>
      </c>
      <c r="B3240" s="106">
        <f>TdC!D3242</f>
        <v>2017</v>
      </c>
      <c r="C3240" s="106">
        <f>TdC!E3242</f>
        <v>2</v>
      </c>
      <c r="D3240" s="106">
        <f>TdC!F3242</f>
        <v>3.3230200000000001E-2</v>
      </c>
      <c r="E3240" s="106" t="str">
        <f>TdC!G3242</f>
        <v>dolartoday</v>
      </c>
    </row>
    <row r="3241" spans="1:5" x14ac:dyDescent="0.15">
      <c r="A3241" s="107">
        <f>TdC!C3243</f>
        <v>42770</v>
      </c>
      <c r="B3241" s="106">
        <f>TdC!D3243</f>
        <v>2017</v>
      </c>
      <c r="C3241" s="106">
        <f>TdC!E3243</f>
        <v>2</v>
      </c>
      <c r="D3241" s="106">
        <f>TdC!F3243</f>
        <v>3.3230200000000001E-2</v>
      </c>
      <c r="E3241" s="106" t="str">
        <f>TdC!G3243</f>
        <v>dolartoday</v>
      </c>
    </row>
    <row r="3242" spans="1:5" x14ac:dyDescent="0.15">
      <c r="A3242" s="107">
        <f>TdC!C3244</f>
        <v>42771</v>
      </c>
      <c r="B3242" s="106">
        <f>TdC!D3244</f>
        <v>2017</v>
      </c>
      <c r="C3242" s="106">
        <f>TdC!E3244</f>
        <v>2</v>
      </c>
      <c r="D3242" s="106">
        <f>TdC!F3244</f>
        <v>3.3230200000000001E-2</v>
      </c>
      <c r="E3242" s="106" t="str">
        <f>TdC!G3244</f>
        <v>dolartoday</v>
      </c>
    </row>
    <row r="3243" spans="1:5" x14ac:dyDescent="0.15">
      <c r="A3243" s="107">
        <f>TdC!C3245</f>
        <v>42772</v>
      </c>
      <c r="B3243" s="106">
        <f>TdC!D3245</f>
        <v>2017</v>
      </c>
      <c r="C3243" s="106">
        <f>TdC!E3245</f>
        <v>2</v>
      </c>
      <c r="D3243" s="106">
        <f>TdC!F3245</f>
        <v>3.3764000000000002E-2</v>
      </c>
      <c r="E3243" s="106" t="str">
        <f>TdC!G3245</f>
        <v>dolartoday</v>
      </c>
    </row>
    <row r="3244" spans="1:5" x14ac:dyDescent="0.15">
      <c r="A3244" s="107">
        <f>TdC!C3246</f>
        <v>42773</v>
      </c>
      <c r="B3244" s="106">
        <f>TdC!D3246</f>
        <v>2017</v>
      </c>
      <c r="C3244" s="106">
        <f>TdC!E3246</f>
        <v>2</v>
      </c>
      <c r="D3244" s="106">
        <f>TdC!F3246</f>
        <v>3.4516199999999997E-2</v>
      </c>
      <c r="E3244" s="106" t="str">
        <f>TdC!G3246</f>
        <v>dolartoday</v>
      </c>
    </row>
    <row r="3245" spans="1:5" x14ac:dyDescent="0.15">
      <c r="A3245" s="107">
        <f>TdC!C3247</f>
        <v>42774</v>
      </c>
      <c r="B3245" s="106">
        <f>TdC!D3247</f>
        <v>2017</v>
      </c>
      <c r="C3245" s="106">
        <f>TdC!E3247</f>
        <v>2</v>
      </c>
      <c r="D3245" s="106">
        <f>TdC!F3247</f>
        <v>3.5817700000000001E-2</v>
      </c>
      <c r="E3245" s="106" t="str">
        <f>TdC!G3247</f>
        <v>dolartoday</v>
      </c>
    </row>
    <row r="3246" spans="1:5" x14ac:dyDescent="0.15">
      <c r="A3246" s="107">
        <f>TdC!C3248</f>
        <v>42775</v>
      </c>
      <c r="B3246" s="106">
        <f>TdC!D3248</f>
        <v>2017</v>
      </c>
      <c r="C3246" s="106">
        <f>TdC!E3248</f>
        <v>2</v>
      </c>
      <c r="D3246" s="106">
        <f>TdC!F3248</f>
        <v>3.6402900000000002E-2</v>
      </c>
      <c r="E3246" s="106" t="str">
        <f>TdC!G3248</f>
        <v>dolartoday</v>
      </c>
    </row>
    <row r="3247" spans="1:5" x14ac:dyDescent="0.15">
      <c r="A3247" s="107">
        <f>TdC!C3249</f>
        <v>42776</v>
      </c>
      <c r="B3247" s="106">
        <f>TdC!D3249</f>
        <v>2017</v>
      </c>
      <c r="C3247" s="106">
        <f>TdC!E3249</f>
        <v>2</v>
      </c>
      <c r="D3247" s="106">
        <f>TdC!F3249</f>
        <v>3.7201199999999997E-2</v>
      </c>
      <c r="E3247" s="106" t="str">
        <f>TdC!G3249</f>
        <v>dolartoday</v>
      </c>
    </row>
    <row r="3248" spans="1:5" x14ac:dyDescent="0.15">
      <c r="A3248" s="107">
        <f>TdC!C3250</f>
        <v>42777</v>
      </c>
      <c r="B3248" s="106">
        <f>TdC!D3250</f>
        <v>2017</v>
      </c>
      <c r="C3248" s="106">
        <f>TdC!E3250</f>
        <v>2</v>
      </c>
      <c r="D3248" s="106">
        <f>TdC!F3250</f>
        <v>3.7201199999999997E-2</v>
      </c>
      <c r="E3248" s="106" t="str">
        <f>TdC!G3250</f>
        <v>dolartoday</v>
      </c>
    </row>
    <row r="3249" spans="1:5" x14ac:dyDescent="0.15">
      <c r="A3249" s="107">
        <f>TdC!C3251</f>
        <v>42778</v>
      </c>
      <c r="B3249" s="106">
        <f>TdC!D3251</f>
        <v>2017</v>
      </c>
      <c r="C3249" s="106">
        <f>TdC!E3251</f>
        <v>2</v>
      </c>
      <c r="D3249" s="106">
        <f>TdC!F3251</f>
        <v>3.7201199999999997E-2</v>
      </c>
      <c r="E3249" s="106" t="str">
        <f>TdC!G3251</f>
        <v>dolartoday</v>
      </c>
    </row>
    <row r="3250" spans="1:5" x14ac:dyDescent="0.15">
      <c r="A3250" s="107">
        <f>TdC!C3252</f>
        <v>42779</v>
      </c>
      <c r="B3250" s="106">
        <f>TdC!D3252</f>
        <v>2017</v>
      </c>
      <c r="C3250" s="106">
        <f>TdC!E3252</f>
        <v>2</v>
      </c>
      <c r="D3250" s="106">
        <f>TdC!F3252</f>
        <v>3.8208300000000001E-2</v>
      </c>
      <c r="E3250" s="106" t="str">
        <f>TdC!G3252</f>
        <v>dolartoday</v>
      </c>
    </row>
    <row r="3251" spans="1:5" x14ac:dyDescent="0.15">
      <c r="A3251" s="107">
        <f>TdC!C3253</f>
        <v>42780</v>
      </c>
      <c r="B3251" s="106">
        <f>TdC!D3253</f>
        <v>2017</v>
      </c>
      <c r="C3251" s="106">
        <f>TdC!E3253</f>
        <v>2</v>
      </c>
      <c r="D3251" s="106">
        <f>TdC!F3253</f>
        <v>3.91074E-2</v>
      </c>
      <c r="E3251" s="106" t="str">
        <f>TdC!G3253</f>
        <v>dolartoday</v>
      </c>
    </row>
    <row r="3252" spans="1:5" x14ac:dyDescent="0.15">
      <c r="A3252" s="107">
        <f>TdC!C3254</f>
        <v>42781</v>
      </c>
      <c r="B3252" s="106">
        <f>TdC!D3254</f>
        <v>2017</v>
      </c>
      <c r="C3252" s="106">
        <f>TdC!E3254</f>
        <v>2</v>
      </c>
      <c r="D3252" s="106">
        <f>TdC!F3254</f>
        <v>4.1051499999999998E-2</v>
      </c>
      <c r="E3252" s="106" t="str">
        <f>TdC!G3254</f>
        <v>dolartoday</v>
      </c>
    </row>
    <row r="3253" spans="1:5" x14ac:dyDescent="0.15">
      <c r="A3253" s="107">
        <f>TdC!C3255</f>
        <v>42782</v>
      </c>
      <c r="B3253" s="106">
        <f>TdC!D3255</f>
        <v>2017</v>
      </c>
      <c r="C3253" s="106">
        <f>TdC!E3255</f>
        <v>2</v>
      </c>
      <c r="D3253" s="106">
        <f>TdC!F3255</f>
        <v>4.1908900000000006E-2</v>
      </c>
      <c r="E3253" s="106" t="str">
        <f>TdC!G3255</f>
        <v>dolartoday</v>
      </c>
    </row>
    <row r="3254" spans="1:5" x14ac:dyDescent="0.15">
      <c r="A3254" s="107">
        <f>TdC!C3256</f>
        <v>42783</v>
      </c>
      <c r="B3254" s="106">
        <f>TdC!D3256</f>
        <v>2017</v>
      </c>
      <c r="C3254" s="106">
        <f>TdC!E3256</f>
        <v>2</v>
      </c>
      <c r="D3254" s="106">
        <f>TdC!F3256</f>
        <v>4.2299399999999994E-2</v>
      </c>
      <c r="E3254" s="106" t="str">
        <f>TdC!G3256</f>
        <v>dolartoday</v>
      </c>
    </row>
    <row r="3255" spans="1:5" x14ac:dyDescent="0.15">
      <c r="A3255" s="107">
        <f>TdC!C3257</f>
        <v>42784</v>
      </c>
      <c r="B3255" s="106">
        <f>TdC!D3257</f>
        <v>2017</v>
      </c>
      <c r="C3255" s="106">
        <f>TdC!E3257</f>
        <v>2</v>
      </c>
      <c r="D3255" s="106">
        <f>TdC!F3257</f>
        <v>4.2299399999999994E-2</v>
      </c>
      <c r="E3255" s="106" t="str">
        <f>TdC!G3257</f>
        <v>dolartoday</v>
      </c>
    </row>
    <row r="3256" spans="1:5" x14ac:dyDescent="0.15">
      <c r="A3256" s="107">
        <f>TdC!C3258</f>
        <v>42785</v>
      </c>
      <c r="B3256" s="106">
        <f>TdC!D3258</f>
        <v>2017</v>
      </c>
      <c r="C3256" s="106">
        <f>TdC!E3258</f>
        <v>2</v>
      </c>
      <c r="D3256" s="106">
        <f>TdC!F3258</f>
        <v>4.2299399999999994E-2</v>
      </c>
      <c r="E3256" s="106" t="str">
        <f>TdC!G3258</f>
        <v>dolartoday</v>
      </c>
    </row>
    <row r="3257" spans="1:5" x14ac:dyDescent="0.15">
      <c r="A3257" s="107">
        <f>TdC!C3259</f>
        <v>42786</v>
      </c>
      <c r="B3257" s="106">
        <f>TdC!D3259</f>
        <v>2017</v>
      </c>
      <c r="C3257" s="106">
        <f>TdC!E3259</f>
        <v>2</v>
      </c>
      <c r="D3257" s="106">
        <f>TdC!F3259</f>
        <v>4.2766400000000003E-2</v>
      </c>
      <c r="E3257" s="106" t="str">
        <f>TdC!G3259</f>
        <v>dolartoday</v>
      </c>
    </row>
    <row r="3258" spans="1:5" x14ac:dyDescent="0.15">
      <c r="A3258" s="107">
        <f>TdC!C3260</f>
        <v>42787</v>
      </c>
      <c r="B3258" s="106">
        <f>TdC!D3260</f>
        <v>2017</v>
      </c>
      <c r="C3258" s="106">
        <f>TdC!E3260</f>
        <v>2</v>
      </c>
      <c r="D3258" s="106">
        <f>TdC!F3260</f>
        <v>4.2851800000000002E-2</v>
      </c>
      <c r="E3258" s="106" t="str">
        <f>TdC!G3260</f>
        <v>dolartoday</v>
      </c>
    </row>
    <row r="3259" spans="1:5" x14ac:dyDescent="0.15">
      <c r="A3259" s="107">
        <f>TdC!C3261</f>
        <v>42788</v>
      </c>
      <c r="B3259" s="106">
        <f>TdC!D3261</f>
        <v>2017</v>
      </c>
      <c r="C3259" s="106">
        <f>TdC!E3261</f>
        <v>2</v>
      </c>
      <c r="D3259" s="106">
        <f>TdC!F3261</f>
        <v>4.3251000000000005E-2</v>
      </c>
      <c r="E3259" s="106" t="str">
        <f>TdC!G3261</f>
        <v>dolartoday</v>
      </c>
    </row>
    <row r="3260" spans="1:5" x14ac:dyDescent="0.15">
      <c r="A3260" s="107">
        <f>TdC!C3262</f>
        <v>42789</v>
      </c>
      <c r="B3260" s="106">
        <f>TdC!D3262</f>
        <v>2017</v>
      </c>
      <c r="C3260" s="106">
        <f>TdC!E3262</f>
        <v>2</v>
      </c>
      <c r="D3260" s="106">
        <f>TdC!F3262</f>
        <v>4.3278199999999996E-2</v>
      </c>
      <c r="E3260" s="106" t="str">
        <f>TdC!G3262</f>
        <v>dolartoday</v>
      </c>
    </row>
    <row r="3261" spans="1:5" x14ac:dyDescent="0.15">
      <c r="A3261" s="107">
        <f>TdC!C3263</f>
        <v>42790</v>
      </c>
      <c r="B3261" s="106">
        <f>TdC!D3263</f>
        <v>2017</v>
      </c>
      <c r="C3261" s="106">
        <f>TdC!E3263</f>
        <v>2</v>
      </c>
      <c r="D3261" s="106">
        <f>TdC!F3263</f>
        <v>4.3291099999999999E-2</v>
      </c>
      <c r="E3261" s="106" t="str">
        <f>TdC!G3263</f>
        <v>dolartoday</v>
      </c>
    </row>
    <row r="3262" spans="1:5" x14ac:dyDescent="0.15">
      <c r="A3262" s="107">
        <f>TdC!C3264</f>
        <v>42791</v>
      </c>
      <c r="B3262" s="106">
        <f>TdC!D3264</f>
        <v>2017</v>
      </c>
      <c r="C3262" s="106">
        <f>TdC!E3264</f>
        <v>2</v>
      </c>
      <c r="D3262" s="106">
        <f>TdC!F3264</f>
        <v>4.3291099999999999E-2</v>
      </c>
      <c r="E3262" s="106" t="str">
        <f>TdC!G3264</f>
        <v>dolartoday</v>
      </c>
    </row>
    <row r="3263" spans="1:5" x14ac:dyDescent="0.15">
      <c r="A3263" s="107">
        <f>TdC!C3265</f>
        <v>42792</v>
      </c>
      <c r="B3263" s="106">
        <f>TdC!D3265</f>
        <v>2017</v>
      </c>
      <c r="C3263" s="106">
        <f>TdC!E3265</f>
        <v>2</v>
      </c>
      <c r="D3263" s="106">
        <f>TdC!F3265</f>
        <v>4.3291099999999999E-2</v>
      </c>
      <c r="E3263" s="106" t="str">
        <f>TdC!G3265</f>
        <v>dolartoday</v>
      </c>
    </row>
    <row r="3264" spans="1:5" x14ac:dyDescent="0.15">
      <c r="A3264" s="107">
        <f>TdC!C3266</f>
        <v>42793</v>
      </c>
      <c r="B3264" s="106">
        <f>TdC!D3266</f>
        <v>2017</v>
      </c>
      <c r="C3264" s="106">
        <f>TdC!E3266</f>
        <v>2</v>
      </c>
      <c r="D3264" s="106">
        <f>TdC!F3266</f>
        <v>4.3291099999999999E-2</v>
      </c>
      <c r="E3264" s="106" t="str">
        <f>TdC!G3266</f>
        <v>dolartoday</v>
      </c>
    </row>
    <row r="3265" spans="1:5" x14ac:dyDescent="0.15">
      <c r="A3265" s="107">
        <f>TdC!C3267</f>
        <v>42794</v>
      </c>
      <c r="B3265" s="106">
        <f>TdC!D3267</f>
        <v>2017</v>
      </c>
      <c r="C3265" s="106">
        <f>TdC!E3267</f>
        <v>2</v>
      </c>
      <c r="D3265" s="106">
        <f>TdC!F3267</f>
        <v>4.3291099999999999E-2</v>
      </c>
      <c r="E3265" s="106" t="str">
        <f>TdC!G3267</f>
        <v>dolartoday</v>
      </c>
    </row>
    <row r="3266" spans="1:5" x14ac:dyDescent="0.15">
      <c r="A3266" s="107">
        <f>TdC!C3268</f>
        <v>42795</v>
      </c>
      <c r="B3266" s="106">
        <f>TdC!D3268</f>
        <v>2017</v>
      </c>
      <c r="C3266" s="106">
        <f>TdC!E3268</f>
        <v>3</v>
      </c>
      <c r="D3266" s="106">
        <f>TdC!F3268</f>
        <v>4.3344099999999997E-2</v>
      </c>
      <c r="E3266" s="106" t="str">
        <f>TdC!G3268</f>
        <v>dolartoday</v>
      </c>
    </row>
    <row r="3267" spans="1:5" x14ac:dyDescent="0.15">
      <c r="A3267" s="107">
        <f>TdC!C3269</f>
        <v>42796</v>
      </c>
      <c r="B3267" s="106">
        <f>TdC!D3269</f>
        <v>2017</v>
      </c>
      <c r="C3267" s="106">
        <f>TdC!E3269</f>
        <v>3</v>
      </c>
      <c r="D3267" s="106">
        <f>TdC!F3269</f>
        <v>4.3397700000000004E-2</v>
      </c>
      <c r="E3267" s="106" t="str">
        <f>TdC!G3269</f>
        <v>dolartoday</v>
      </c>
    </row>
    <row r="3268" spans="1:5" x14ac:dyDescent="0.15">
      <c r="A3268" s="107">
        <f>TdC!C3270</f>
        <v>42797</v>
      </c>
      <c r="B3268" s="106">
        <f>TdC!D3270</f>
        <v>2017</v>
      </c>
      <c r="C3268" s="106">
        <f>TdC!E3270</f>
        <v>3</v>
      </c>
      <c r="D3268" s="106">
        <f>TdC!F3270</f>
        <v>4.1587700000000005E-2</v>
      </c>
      <c r="E3268" s="106" t="str">
        <f>TdC!G3270</f>
        <v>dolartoday</v>
      </c>
    </row>
    <row r="3269" spans="1:5" x14ac:dyDescent="0.15">
      <c r="A3269" s="107">
        <f>TdC!C3271</f>
        <v>42798</v>
      </c>
      <c r="B3269" s="106">
        <f>TdC!D3271</f>
        <v>2017</v>
      </c>
      <c r="C3269" s="106">
        <f>TdC!E3271</f>
        <v>3</v>
      </c>
      <c r="D3269" s="106">
        <f>TdC!F3271</f>
        <v>4.1587700000000005E-2</v>
      </c>
      <c r="E3269" s="106" t="str">
        <f>TdC!G3271</f>
        <v>dolartoday</v>
      </c>
    </row>
    <row r="3270" spans="1:5" x14ac:dyDescent="0.15">
      <c r="A3270" s="107">
        <f>TdC!C3272</f>
        <v>42799</v>
      </c>
      <c r="B3270" s="106">
        <f>TdC!D3272</f>
        <v>2017</v>
      </c>
      <c r="C3270" s="106">
        <f>TdC!E3272</f>
        <v>3</v>
      </c>
      <c r="D3270" s="106">
        <f>TdC!F3272</f>
        <v>4.1587700000000005E-2</v>
      </c>
      <c r="E3270" s="106" t="str">
        <f>TdC!G3272</f>
        <v>dolartoday</v>
      </c>
    </row>
    <row r="3271" spans="1:5" x14ac:dyDescent="0.15">
      <c r="A3271" s="107">
        <f>TdC!C3273</f>
        <v>42800</v>
      </c>
      <c r="B3271" s="106">
        <f>TdC!D3273</f>
        <v>2017</v>
      </c>
      <c r="C3271" s="106">
        <f>TdC!E3273</f>
        <v>3</v>
      </c>
      <c r="D3271" s="106">
        <f>TdC!F3273</f>
        <v>3.96286E-2</v>
      </c>
      <c r="E3271" s="106" t="str">
        <f>TdC!G3273</f>
        <v>dolartoday</v>
      </c>
    </row>
    <row r="3272" spans="1:5" x14ac:dyDescent="0.15">
      <c r="A3272" s="107">
        <f>TdC!C3274</f>
        <v>42801</v>
      </c>
      <c r="B3272" s="106">
        <f>TdC!D3274</f>
        <v>2017</v>
      </c>
      <c r="C3272" s="106">
        <f>TdC!E3274</f>
        <v>3</v>
      </c>
      <c r="D3272" s="106">
        <f>TdC!F3274</f>
        <v>3.87978E-2</v>
      </c>
      <c r="E3272" s="106" t="str">
        <f>TdC!G3274</f>
        <v>dolartoday</v>
      </c>
    </row>
    <row r="3273" spans="1:5" x14ac:dyDescent="0.15">
      <c r="A3273" s="107">
        <f>TdC!C3275</f>
        <v>42802</v>
      </c>
      <c r="B3273" s="106">
        <f>TdC!D3275</f>
        <v>2017</v>
      </c>
      <c r="C3273" s="106">
        <f>TdC!E3275</f>
        <v>3</v>
      </c>
      <c r="D3273" s="106">
        <f>TdC!F3275</f>
        <v>3.6902799999999999E-2</v>
      </c>
      <c r="E3273" s="106" t="str">
        <f>TdC!G3275</f>
        <v>dolartoday</v>
      </c>
    </row>
    <row r="3274" spans="1:5" x14ac:dyDescent="0.15">
      <c r="A3274" s="107">
        <f>TdC!C3276</f>
        <v>42803</v>
      </c>
      <c r="B3274" s="106">
        <f>TdC!D3276</f>
        <v>2017</v>
      </c>
      <c r="C3274" s="106">
        <f>TdC!E3276</f>
        <v>3</v>
      </c>
      <c r="D3274" s="106">
        <f>TdC!F3276</f>
        <v>3.4308699999999998E-2</v>
      </c>
      <c r="E3274" s="106" t="str">
        <f>TdC!G3276</f>
        <v>dolartoday</v>
      </c>
    </row>
    <row r="3275" spans="1:5" x14ac:dyDescent="0.15">
      <c r="A3275" s="107">
        <f>TdC!C3277</f>
        <v>42804</v>
      </c>
      <c r="B3275" s="106">
        <f>TdC!D3277</f>
        <v>2017</v>
      </c>
      <c r="C3275" s="106">
        <f>TdC!E3277</f>
        <v>3</v>
      </c>
      <c r="D3275" s="106">
        <f>TdC!F3277</f>
        <v>3.2091300000000003E-2</v>
      </c>
      <c r="E3275" s="106" t="str">
        <f>TdC!G3277</f>
        <v>dolartoday</v>
      </c>
    </row>
    <row r="3276" spans="1:5" x14ac:dyDescent="0.15">
      <c r="A3276" s="107">
        <f>TdC!C3278</f>
        <v>42805</v>
      </c>
      <c r="B3276" s="106">
        <f>TdC!D3278</f>
        <v>2017</v>
      </c>
      <c r="C3276" s="106">
        <f>TdC!E3278</f>
        <v>3</v>
      </c>
      <c r="D3276" s="106">
        <f>TdC!F3278</f>
        <v>3.2091300000000003E-2</v>
      </c>
      <c r="E3276" s="106" t="str">
        <f>TdC!G3278</f>
        <v>dolartoday</v>
      </c>
    </row>
    <row r="3277" spans="1:5" x14ac:dyDescent="0.15">
      <c r="A3277" s="107">
        <f>TdC!C3279</f>
        <v>42806</v>
      </c>
      <c r="B3277" s="106">
        <f>TdC!D3279</f>
        <v>2017</v>
      </c>
      <c r="C3277" s="106">
        <f>TdC!E3279</f>
        <v>3</v>
      </c>
      <c r="D3277" s="106">
        <f>TdC!F3279</f>
        <v>3.1E-2</v>
      </c>
      <c r="E3277" s="106" t="str">
        <f>TdC!G3279</f>
        <v>dolartoday</v>
      </c>
    </row>
    <row r="3278" spans="1:5" x14ac:dyDescent="0.15">
      <c r="A3278" s="107">
        <f>TdC!C3280</f>
        <v>42807</v>
      </c>
      <c r="B3278" s="106">
        <f>TdC!D3280</f>
        <v>2017</v>
      </c>
      <c r="C3278" s="106">
        <f>TdC!E3280</f>
        <v>3</v>
      </c>
      <c r="D3278" s="106">
        <f>TdC!F3280</f>
        <v>2.93E-2</v>
      </c>
      <c r="E3278" s="106" t="str">
        <f>TdC!G3280</f>
        <v>dolartoday</v>
      </c>
    </row>
    <row r="3279" spans="1:5" x14ac:dyDescent="0.15">
      <c r="A3279" s="107">
        <f>TdC!C3281</f>
        <v>42808</v>
      </c>
      <c r="B3279" s="106">
        <f>TdC!D3281</f>
        <v>2017</v>
      </c>
      <c r="C3279" s="106">
        <f>TdC!E3281</f>
        <v>3</v>
      </c>
      <c r="D3279" s="106">
        <f>TdC!F3281</f>
        <v>2.8046100000000001E-2</v>
      </c>
      <c r="E3279" s="106" t="str">
        <f>TdC!G3281</f>
        <v>dolartoday</v>
      </c>
    </row>
    <row r="3280" spans="1:5" x14ac:dyDescent="0.15">
      <c r="A3280" s="107">
        <f>TdC!C3282</f>
        <v>42809</v>
      </c>
      <c r="B3280" s="106">
        <f>TdC!D3282</f>
        <v>2017</v>
      </c>
      <c r="C3280" s="106">
        <f>TdC!E3282</f>
        <v>3</v>
      </c>
      <c r="D3280" s="106">
        <f>TdC!F3282</f>
        <v>2.7708400000000001E-2</v>
      </c>
      <c r="E3280" s="106" t="str">
        <f>TdC!G3282</f>
        <v>dolartoday</v>
      </c>
    </row>
    <row r="3281" spans="1:5" x14ac:dyDescent="0.15">
      <c r="A3281" s="107">
        <f>TdC!C3283</f>
        <v>42810</v>
      </c>
      <c r="B3281" s="106">
        <f>TdC!D3283</f>
        <v>2017</v>
      </c>
      <c r="C3281" s="106">
        <f>TdC!E3283</f>
        <v>3</v>
      </c>
      <c r="D3281" s="106">
        <f>TdC!F3283</f>
        <v>2.77769E-2</v>
      </c>
      <c r="E3281" s="106" t="str">
        <f>TdC!G3283</f>
        <v>dolartoday</v>
      </c>
    </row>
    <row r="3282" spans="1:5" x14ac:dyDescent="0.15">
      <c r="A3282" s="107">
        <f>TdC!C3284</f>
        <v>42811</v>
      </c>
      <c r="B3282" s="106">
        <f>TdC!D3284</f>
        <v>2017</v>
      </c>
      <c r="C3282" s="106">
        <f>TdC!E3284</f>
        <v>3</v>
      </c>
      <c r="D3282" s="106">
        <f>TdC!F3284</f>
        <v>2.7726199999999999E-2</v>
      </c>
      <c r="E3282" s="106" t="str">
        <f>TdC!G3284</f>
        <v>dolartoday</v>
      </c>
    </row>
    <row r="3283" spans="1:5" x14ac:dyDescent="0.15">
      <c r="A3283" s="107">
        <f>TdC!C3285</f>
        <v>42812</v>
      </c>
      <c r="B3283" s="106">
        <f>TdC!D3285</f>
        <v>2017</v>
      </c>
      <c r="C3283" s="106">
        <f>TdC!E3285</f>
        <v>3</v>
      </c>
      <c r="D3283" s="106">
        <f>TdC!F3285</f>
        <v>2.7726199999999999E-2</v>
      </c>
      <c r="E3283" s="106" t="str">
        <f>TdC!G3285</f>
        <v>dolartoday</v>
      </c>
    </row>
    <row r="3284" spans="1:5" x14ac:dyDescent="0.15">
      <c r="A3284" s="107">
        <f>TdC!C3286</f>
        <v>42813</v>
      </c>
      <c r="B3284" s="106">
        <f>TdC!D3286</f>
        <v>2017</v>
      </c>
      <c r="C3284" s="106">
        <f>TdC!E3286</f>
        <v>3</v>
      </c>
      <c r="D3284" s="106">
        <f>TdC!F3286</f>
        <v>2.7726199999999999E-2</v>
      </c>
      <c r="E3284" s="106" t="str">
        <f>TdC!G3286</f>
        <v>dolartoday</v>
      </c>
    </row>
    <row r="3285" spans="1:5" x14ac:dyDescent="0.15">
      <c r="A3285" s="107">
        <f>TdC!C3287</f>
        <v>42814</v>
      </c>
      <c r="B3285" s="106">
        <f>TdC!D3287</f>
        <v>2017</v>
      </c>
      <c r="C3285" s="106">
        <f>TdC!E3287</f>
        <v>3</v>
      </c>
      <c r="D3285" s="106">
        <f>TdC!F3287</f>
        <v>2.80754E-2</v>
      </c>
      <c r="E3285" s="106" t="str">
        <f>TdC!G3287</f>
        <v>dolartoday</v>
      </c>
    </row>
    <row r="3286" spans="1:5" x14ac:dyDescent="0.15">
      <c r="A3286" s="107">
        <f>TdC!C3288</f>
        <v>42815</v>
      </c>
      <c r="B3286" s="106">
        <f>TdC!D3288</f>
        <v>2017</v>
      </c>
      <c r="C3286" s="106">
        <f>TdC!E3288</f>
        <v>3</v>
      </c>
      <c r="D3286" s="106">
        <f>TdC!F3288</f>
        <v>2.80311E-2</v>
      </c>
      <c r="E3286" s="106" t="str">
        <f>TdC!G3288</f>
        <v>dolartoday</v>
      </c>
    </row>
    <row r="3287" spans="1:5" x14ac:dyDescent="0.15">
      <c r="A3287" s="107">
        <f>TdC!C3289</f>
        <v>42816</v>
      </c>
      <c r="B3287" s="106">
        <f>TdC!D3289</f>
        <v>2017</v>
      </c>
      <c r="C3287" s="106">
        <f>TdC!E3289</f>
        <v>3</v>
      </c>
      <c r="D3287" s="106">
        <f>TdC!F3289</f>
        <v>2.9057600000000003E-2</v>
      </c>
      <c r="E3287" s="106" t="str">
        <f>TdC!G3289</f>
        <v>dolartoday</v>
      </c>
    </row>
    <row r="3288" spans="1:5" x14ac:dyDescent="0.15">
      <c r="A3288" s="107">
        <f>TdC!C3290</f>
        <v>42817</v>
      </c>
      <c r="B3288" s="106">
        <f>TdC!D3290</f>
        <v>2017</v>
      </c>
      <c r="C3288" s="106">
        <f>TdC!E3290</f>
        <v>3</v>
      </c>
      <c r="D3288" s="106">
        <f>TdC!F3290</f>
        <v>3.0140199999999999E-2</v>
      </c>
      <c r="E3288" s="106" t="str">
        <f>TdC!G3290</f>
        <v>dolartoday</v>
      </c>
    </row>
    <row r="3289" spans="1:5" x14ac:dyDescent="0.15">
      <c r="A3289" s="107">
        <f>TdC!C3291</f>
        <v>42818</v>
      </c>
      <c r="B3289" s="106">
        <f>TdC!D3291</f>
        <v>2017</v>
      </c>
      <c r="C3289" s="106">
        <f>TdC!E3291</f>
        <v>3</v>
      </c>
      <c r="D3289" s="106">
        <f>TdC!F3291</f>
        <v>3.0098099999999999E-2</v>
      </c>
      <c r="E3289" s="106" t="str">
        <f>TdC!G3291</f>
        <v>dolartoday</v>
      </c>
    </row>
    <row r="3290" spans="1:5" x14ac:dyDescent="0.15">
      <c r="A3290" s="107">
        <f>TdC!C3292</f>
        <v>42819</v>
      </c>
      <c r="B3290" s="106">
        <f>TdC!D3292</f>
        <v>2017</v>
      </c>
      <c r="C3290" s="106">
        <f>TdC!E3292</f>
        <v>3</v>
      </c>
      <c r="D3290" s="106">
        <f>TdC!F3292</f>
        <v>3.0098099999999999E-2</v>
      </c>
      <c r="E3290" s="106" t="str">
        <f>TdC!G3292</f>
        <v>dolartoday</v>
      </c>
    </row>
    <row r="3291" spans="1:5" x14ac:dyDescent="0.15">
      <c r="A3291" s="107">
        <f>TdC!C3293</f>
        <v>42820</v>
      </c>
      <c r="B3291" s="106">
        <f>TdC!D3293</f>
        <v>2017</v>
      </c>
      <c r="C3291" s="106">
        <f>TdC!E3293</f>
        <v>3</v>
      </c>
      <c r="D3291" s="106">
        <f>TdC!F3293</f>
        <v>3.0098099999999999E-2</v>
      </c>
      <c r="E3291" s="106" t="str">
        <f>TdC!G3293</f>
        <v>dolartoday</v>
      </c>
    </row>
    <row r="3292" spans="1:5" x14ac:dyDescent="0.15">
      <c r="A3292" s="107">
        <f>TdC!C3294</f>
        <v>42821</v>
      </c>
      <c r="B3292" s="106">
        <f>TdC!D3294</f>
        <v>2017</v>
      </c>
      <c r="C3292" s="106">
        <f>TdC!E3294</f>
        <v>3</v>
      </c>
      <c r="D3292" s="106">
        <f>TdC!F3294</f>
        <v>3.0631799999999997E-2</v>
      </c>
      <c r="E3292" s="106" t="str">
        <f>TdC!G3294</f>
        <v>dolartoday</v>
      </c>
    </row>
    <row r="3293" spans="1:5" x14ac:dyDescent="0.15">
      <c r="A3293" s="107">
        <f>TdC!C3295</f>
        <v>42822</v>
      </c>
      <c r="B3293" s="106">
        <f>TdC!D3295</f>
        <v>2017</v>
      </c>
      <c r="C3293" s="106">
        <f>TdC!E3295</f>
        <v>3</v>
      </c>
      <c r="D3293" s="106">
        <f>TdC!F3295</f>
        <v>3.0983200000000002E-2</v>
      </c>
      <c r="E3293" s="106" t="str">
        <f>TdC!G3295</f>
        <v>dolartoday</v>
      </c>
    </row>
    <row r="3294" spans="1:5" x14ac:dyDescent="0.15">
      <c r="A3294" s="107">
        <f>TdC!C3296</f>
        <v>42823</v>
      </c>
      <c r="B3294" s="106">
        <f>TdC!D3296</f>
        <v>2017</v>
      </c>
      <c r="C3294" s="106">
        <f>TdC!E3296</f>
        <v>3</v>
      </c>
      <c r="D3294" s="106">
        <f>TdC!F3296</f>
        <v>3.2036200000000001E-2</v>
      </c>
      <c r="E3294" s="106" t="str">
        <f>TdC!G3296</f>
        <v>dolartoday</v>
      </c>
    </row>
    <row r="3295" spans="1:5" x14ac:dyDescent="0.15">
      <c r="A3295" s="107">
        <f>TdC!C3297</f>
        <v>42824</v>
      </c>
      <c r="B3295" s="106">
        <f>TdC!D3297</f>
        <v>2017</v>
      </c>
      <c r="C3295" s="106">
        <f>TdC!E3297</f>
        <v>3</v>
      </c>
      <c r="D3295" s="106">
        <f>TdC!F3297</f>
        <v>3.4517399999999997E-2</v>
      </c>
      <c r="E3295" s="106" t="str">
        <f>TdC!G3297</f>
        <v>dolartoday</v>
      </c>
    </row>
    <row r="3296" spans="1:5" x14ac:dyDescent="0.15">
      <c r="A3296" s="107">
        <f>TdC!C3298</f>
        <v>42825</v>
      </c>
      <c r="B3296" s="106">
        <f>TdC!D3298</f>
        <v>2017</v>
      </c>
      <c r="C3296" s="106">
        <f>TdC!E3298</f>
        <v>3</v>
      </c>
      <c r="D3296" s="106">
        <f>TdC!F3298</f>
        <v>3.79081E-2</v>
      </c>
      <c r="E3296" s="106" t="str">
        <f>TdC!G3298</f>
        <v>dolartoday</v>
      </c>
    </row>
    <row r="3297" spans="1:5" x14ac:dyDescent="0.15">
      <c r="A3297" s="107">
        <f>TdC!C3299</f>
        <v>42826</v>
      </c>
      <c r="B3297" s="106">
        <f>TdC!D3299</f>
        <v>2017</v>
      </c>
      <c r="C3297" s="106">
        <f>TdC!E3299</f>
        <v>4</v>
      </c>
      <c r="D3297" s="106">
        <f>TdC!F3299</f>
        <v>3.79081E-2</v>
      </c>
      <c r="E3297" s="106" t="str">
        <f>TdC!G3299</f>
        <v>dolartoday</v>
      </c>
    </row>
    <row r="3298" spans="1:5" x14ac:dyDescent="0.15">
      <c r="A3298" s="107">
        <f>TdC!C3300</f>
        <v>42827</v>
      </c>
      <c r="B3298" s="106">
        <f>TdC!D3300</f>
        <v>2017</v>
      </c>
      <c r="C3298" s="106">
        <f>TdC!E3300</f>
        <v>4</v>
      </c>
      <c r="D3298" s="106">
        <f>TdC!F3300</f>
        <v>3.79081E-2</v>
      </c>
      <c r="E3298" s="106" t="str">
        <f>TdC!G3300</f>
        <v>dolartoday</v>
      </c>
    </row>
    <row r="3299" spans="1:5" x14ac:dyDescent="0.15">
      <c r="A3299" s="107">
        <f>TdC!C3301</f>
        <v>42828</v>
      </c>
      <c r="B3299" s="106">
        <f>TdC!D3301</f>
        <v>2017</v>
      </c>
      <c r="C3299" s="106">
        <f>TdC!E3301</f>
        <v>4</v>
      </c>
      <c r="D3299" s="106">
        <f>TdC!F3301</f>
        <v>3.7096299999999999E-2</v>
      </c>
      <c r="E3299" s="106" t="str">
        <f>TdC!G3301</f>
        <v>dolartoday</v>
      </c>
    </row>
    <row r="3300" spans="1:5" x14ac:dyDescent="0.15">
      <c r="A3300" s="107">
        <f>TdC!C3302</f>
        <v>42829</v>
      </c>
      <c r="B3300" s="106">
        <f>TdC!D3302</f>
        <v>2017</v>
      </c>
      <c r="C3300" s="106">
        <f>TdC!E3302</f>
        <v>4</v>
      </c>
      <c r="D3300" s="106">
        <f>TdC!F3302</f>
        <v>4.0975600000000001E-2</v>
      </c>
      <c r="E3300" s="106" t="str">
        <f>TdC!G3302</f>
        <v>dolartoday</v>
      </c>
    </row>
    <row r="3301" spans="1:5" x14ac:dyDescent="0.15">
      <c r="A3301" s="107">
        <f>TdC!C3303</f>
        <v>42830</v>
      </c>
      <c r="B3301" s="106">
        <f>TdC!D3303</f>
        <v>2017</v>
      </c>
      <c r="C3301" s="106">
        <f>TdC!E3303</f>
        <v>4</v>
      </c>
      <c r="D3301" s="106">
        <f>TdC!F3303</f>
        <v>4.2016199999999997E-2</v>
      </c>
      <c r="E3301" s="106" t="str">
        <f>TdC!G3303</f>
        <v>dolartoday</v>
      </c>
    </row>
    <row r="3302" spans="1:5" x14ac:dyDescent="0.15">
      <c r="A3302" s="107">
        <f>TdC!C3304</f>
        <v>42831</v>
      </c>
      <c r="B3302" s="106">
        <f>TdC!D3304</f>
        <v>2017</v>
      </c>
      <c r="C3302" s="106">
        <f>TdC!E3304</f>
        <v>4</v>
      </c>
      <c r="D3302" s="106">
        <f>TdC!F3304</f>
        <v>4.3047299999999997E-2</v>
      </c>
      <c r="E3302" s="106" t="str">
        <f>TdC!G3304</f>
        <v>dolartoday</v>
      </c>
    </row>
    <row r="3303" spans="1:5" x14ac:dyDescent="0.15">
      <c r="A3303" s="107">
        <f>TdC!C3305</f>
        <v>42832</v>
      </c>
      <c r="B3303" s="106">
        <f>TdC!D3305</f>
        <v>2017</v>
      </c>
      <c r="C3303" s="106">
        <f>TdC!E3305</f>
        <v>4</v>
      </c>
      <c r="D3303" s="106">
        <f>TdC!F3305</f>
        <v>4.4075099999999999E-2</v>
      </c>
      <c r="E3303" s="106" t="str">
        <f>TdC!G3305</f>
        <v>dolartoday</v>
      </c>
    </row>
    <row r="3304" spans="1:5" x14ac:dyDescent="0.15">
      <c r="A3304" s="107">
        <f>TdC!C3306</f>
        <v>42833</v>
      </c>
      <c r="B3304" s="106">
        <f>TdC!D3306</f>
        <v>2017</v>
      </c>
      <c r="C3304" s="106">
        <f>TdC!E3306</f>
        <v>4</v>
      </c>
      <c r="D3304" s="106">
        <f>TdC!F3306</f>
        <v>4.4075099999999999E-2</v>
      </c>
      <c r="E3304" s="106" t="str">
        <f>TdC!G3306</f>
        <v>dolartoday</v>
      </c>
    </row>
    <row r="3305" spans="1:5" x14ac:dyDescent="0.15">
      <c r="A3305" s="107">
        <f>TdC!C3307</f>
        <v>42834</v>
      </c>
      <c r="B3305" s="106">
        <f>TdC!D3307</f>
        <v>2017</v>
      </c>
      <c r="C3305" s="106">
        <f>TdC!E3307</f>
        <v>4</v>
      </c>
      <c r="D3305" s="106">
        <f>TdC!F3307</f>
        <v>4.4075099999999999E-2</v>
      </c>
      <c r="E3305" s="106" t="str">
        <f>TdC!G3307</f>
        <v>dolartoday</v>
      </c>
    </row>
    <row r="3306" spans="1:5" x14ac:dyDescent="0.15">
      <c r="A3306" s="107">
        <f>TdC!C3308</f>
        <v>42835</v>
      </c>
      <c r="B3306" s="106">
        <f>TdC!D3308</f>
        <v>2017</v>
      </c>
      <c r="C3306" s="106">
        <f>TdC!E3308</f>
        <v>4</v>
      </c>
      <c r="D3306" s="106">
        <f>TdC!F3308</f>
        <v>4.4112200000000004E-2</v>
      </c>
      <c r="E3306" s="106" t="str">
        <f>TdC!G3308</f>
        <v>dolartoday</v>
      </c>
    </row>
    <row r="3307" spans="1:5" x14ac:dyDescent="0.15">
      <c r="A3307" s="107">
        <f>TdC!C3309</f>
        <v>42836</v>
      </c>
      <c r="B3307" s="106">
        <f>TdC!D3309</f>
        <v>2017</v>
      </c>
      <c r="C3307" s="106">
        <f>TdC!E3309</f>
        <v>4</v>
      </c>
      <c r="D3307" s="106">
        <f>TdC!F3309</f>
        <v>4.4118199999999996E-2</v>
      </c>
      <c r="E3307" s="106" t="str">
        <f>TdC!G3309</f>
        <v>dolartoday</v>
      </c>
    </row>
    <row r="3308" spans="1:5" x14ac:dyDescent="0.15">
      <c r="A3308" s="107">
        <f>TdC!C3310</f>
        <v>42837</v>
      </c>
      <c r="B3308" s="106">
        <f>TdC!D3310</f>
        <v>2017</v>
      </c>
      <c r="C3308" s="106">
        <f>TdC!E3310</f>
        <v>4</v>
      </c>
      <c r="D3308" s="106">
        <f>TdC!F3310</f>
        <v>4.4120100000000002E-2</v>
      </c>
      <c r="E3308" s="106" t="str">
        <f>TdC!G3310</f>
        <v>dolartoday</v>
      </c>
    </row>
    <row r="3309" spans="1:5" x14ac:dyDescent="0.15">
      <c r="A3309" s="107">
        <f>TdC!C3311</f>
        <v>42838</v>
      </c>
      <c r="B3309" s="106">
        <f>TdC!D3311</f>
        <v>2017</v>
      </c>
      <c r="C3309" s="106">
        <f>TdC!E3311</f>
        <v>4</v>
      </c>
      <c r="D3309" s="106">
        <f>TdC!F3311</f>
        <v>4.4120100000000002E-2</v>
      </c>
      <c r="E3309" s="106" t="str">
        <f>TdC!G3311</f>
        <v>dolartoday</v>
      </c>
    </row>
    <row r="3310" spans="1:5" x14ac:dyDescent="0.15">
      <c r="A3310" s="107">
        <f>TdC!C3312</f>
        <v>42839</v>
      </c>
      <c r="B3310" s="106">
        <f>TdC!D3312</f>
        <v>2017</v>
      </c>
      <c r="C3310" s="106">
        <f>TdC!E3312</f>
        <v>4</v>
      </c>
      <c r="D3310" s="106">
        <f>TdC!F3312</f>
        <v>4.4120100000000002E-2</v>
      </c>
      <c r="E3310" s="106" t="str">
        <f>TdC!G3312</f>
        <v>dolartoday</v>
      </c>
    </row>
    <row r="3311" spans="1:5" x14ac:dyDescent="0.15">
      <c r="A3311" s="107">
        <f>TdC!C3313</f>
        <v>42840</v>
      </c>
      <c r="B3311" s="106">
        <f>TdC!D3313</f>
        <v>2017</v>
      </c>
      <c r="C3311" s="106">
        <f>TdC!E3313</f>
        <v>4</v>
      </c>
      <c r="D3311" s="106">
        <f>TdC!F3313</f>
        <v>4.4120100000000002E-2</v>
      </c>
      <c r="E3311" s="106" t="str">
        <f>TdC!G3313</f>
        <v>dolartoday</v>
      </c>
    </row>
    <row r="3312" spans="1:5" x14ac:dyDescent="0.15">
      <c r="A3312" s="107">
        <f>TdC!C3314</f>
        <v>42841</v>
      </c>
      <c r="B3312" s="106">
        <f>TdC!D3314</f>
        <v>2017</v>
      </c>
      <c r="C3312" s="106">
        <f>TdC!E3314</f>
        <v>4</v>
      </c>
      <c r="D3312" s="106">
        <f>TdC!F3314</f>
        <v>4.4120100000000002E-2</v>
      </c>
      <c r="E3312" s="106" t="str">
        <f>TdC!G3314</f>
        <v>dolartoday</v>
      </c>
    </row>
    <row r="3313" spans="1:5" x14ac:dyDescent="0.15">
      <c r="A3313" s="107">
        <f>TdC!C3315</f>
        <v>42842</v>
      </c>
      <c r="B3313" s="106">
        <f>TdC!D3315</f>
        <v>2017</v>
      </c>
      <c r="C3313" s="106">
        <f>TdC!E3315</f>
        <v>4</v>
      </c>
      <c r="D3313" s="106">
        <f>TdC!F3315</f>
        <v>4.4128500000000001E-2</v>
      </c>
      <c r="E3313" s="106" t="str">
        <f>TdC!G3315</f>
        <v>dolartoday</v>
      </c>
    </row>
    <row r="3314" spans="1:5" x14ac:dyDescent="0.15">
      <c r="A3314" s="107">
        <f>TdC!C3316</f>
        <v>42843</v>
      </c>
      <c r="B3314" s="106">
        <f>TdC!D3316</f>
        <v>2017</v>
      </c>
      <c r="C3314" s="106">
        <f>TdC!E3316</f>
        <v>4</v>
      </c>
      <c r="D3314" s="106">
        <f>TdC!F3316</f>
        <v>4.50763E-2</v>
      </c>
      <c r="E3314" s="106" t="str">
        <f>TdC!G3316</f>
        <v>dolartoday</v>
      </c>
    </row>
    <row r="3315" spans="1:5" x14ac:dyDescent="0.15">
      <c r="A3315" s="107">
        <f>TdC!C3317</f>
        <v>42844</v>
      </c>
      <c r="B3315" s="106">
        <f>TdC!D3317</f>
        <v>2017</v>
      </c>
      <c r="C3315" s="106">
        <f>TdC!E3317</f>
        <v>4</v>
      </c>
      <c r="D3315" s="106">
        <f>TdC!F3317</f>
        <v>4.60157E-2</v>
      </c>
      <c r="E3315" s="106" t="str">
        <f>TdC!G3317</f>
        <v>dolartoday</v>
      </c>
    </row>
    <row r="3316" spans="1:5" x14ac:dyDescent="0.15">
      <c r="A3316" s="107">
        <f>TdC!C3318</f>
        <v>42845</v>
      </c>
      <c r="B3316" s="106">
        <f>TdC!D3318</f>
        <v>2017</v>
      </c>
      <c r="C3316" s="106">
        <f>TdC!E3318</f>
        <v>4</v>
      </c>
      <c r="D3316" s="106">
        <f>TdC!F3318</f>
        <v>4.7087700000000003E-2</v>
      </c>
      <c r="E3316" s="106" t="str">
        <f>TdC!G3318</f>
        <v>dolartoday</v>
      </c>
    </row>
    <row r="3317" spans="1:5" x14ac:dyDescent="0.15">
      <c r="A3317" s="107">
        <f>TdC!C3319</f>
        <v>42846</v>
      </c>
      <c r="B3317" s="106">
        <f>TdC!D3319</f>
        <v>2017</v>
      </c>
      <c r="C3317" s="106">
        <f>TdC!E3319</f>
        <v>4</v>
      </c>
      <c r="D3317" s="106">
        <f>TdC!F3319</f>
        <v>4.7117299999999994E-2</v>
      </c>
      <c r="E3317" s="106" t="str">
        <f>TdC!G3319</f>
        <v>dolartoday</v>
      </c>
    </row>
    <row r="3318" spans="1:5" x14ac:dyDescent="0.15">
      <c r="A3318" s="107">
        <f>TdC!C3320</f>
        <v>42847</v>
      </c>
      <c r="B3318" s="106">
        <f>TdC!D3320</f>
        <v>2017</v>
      </c>
      <c r="C3318" s="106">
        <f>TdC!E3320</f>
        <v>4</v>
      </c>
      <c r="D3318" s="106">
        <f>TdC!F3320</f>
        <v>4.7117299999999994E-2</v>
      </c>
      <c r="E3318" s="106" t="str">
        <f>TdC!G3320</f>
        <v>dolartoday</v>
      </c>
    </row>
    <row r="3319" spans="1:5" x14ac:dyDescent="0.15">
      <c r="A3319" s="107">
        <f>TdC!C3321</f>
        <v>42848</v>
      </c>
      <c r="B3319" s="106">
        <f>TdC!D3321</f>
        <v>2017</v>
      </c>
      <c r="C3319" s="106">
        <f>TdC!E3321</f>
        <v>4</v>
      </c>
      <c r="D3319" s="106">
        <f>TdC!F3321</f>
        <v>4.7117299999999994E-2</v>
      </c>
      <c r="E3319" s="106" t="str">
        <f>TdC!G3321</f>
        <v>dolartoday</v>
      </c>
    </row>
    <row r="3320" spans="1:5" x14ac:dyDescent="0.15">
      <c r="A3320" s="107">
        <f>TdC!C3322</f>
        <v>42849</v>
      </c>
      <c r="B3320" s="106">
        <f>TdC!D3322</f>
        <v>2017</v>
      </c>
      <c r="C3320" s="106">
        <f>TdC!E3322</f>
        <v>4</v>
      </c>
      <c r="D3320" s="106">
        <f>TdC!F3322</f>
        <v>4.9087299999999993E-2</v>
      </c>
      <c r="E3320" s="106" t="str">
        <f>TdC!G3322</f>
        <v>dolartoday</v>
      </c>
    </row>
    <row r="3321" spans="1:5" x14ac:dyDescent="0.15">
      <c r="A3321" s="107">
        <f>TdC!C3323</f>
        <v>42850</v>
      </c>
      <c r="B3321" s="106">
        <f>TdC!D3323</f>
        <v>2017</v>
      </c>
      <c r="C3321" s="106">
        <f>TdC!E3323</f>
        <v>4</v>
      </c>
      <c r="D3321" s="106">
        <f>TdC!F3323</f>
        <v>4.8716200000000001E-2</v>
      </c>
      <c r="E3321" s="106" t="str">
        <f>TdC!G3323</f>
        <v>dolartoday</v>
      </c>
    </row>
    <row r="3322" spans="1:5" x14ac:dyDescent="0.15">
      <c r="A3322" s="107">
        <f>TdC!C3324</f>
        <v>42851</v>
      </c>
      <c r="B3322" s="106">
        <f>TdC!D3324</f>
        <v>2017</v>
      </c>
      <c r="C3322" s="106">
        <f>TdC!E3324</f>
        <v>4</v>
      </c>
      <c r="D3322" s="106">
        <f>TdC!F3324</f>
        <v>4.5123299999999998E-2</v>
      </c>
      <c r="E3322" s="106" t="str">
        <f>TdC!G3324</f>
        <v>dolartoday</v>
      </c>
    </row>
    <row r="3323" spans="1:5" x14ac:dyDescent="0.15">
      <c r="A3323" s="107">
        <f>TdC!C3325</f>
        <v>42852</v>
      </c>
      <c r="B3323" s="106">
        <f>TdC!D3325</f>
        <v>2017</v>
      </c>
      <c r="C3323" s="106">
        <f>TdC!E3325</f>
        <v>4</v>
      </c>
      <c r="D3323" s="106">
        <f>TdC!F3325</f>
        <v>4.2807200000000004E-2</v>
      </c>
      <c r="E3323" s="106" t="str">
        <f>TdC!G3325</f>
        <v>dolartoday</v>
      </c>
    </row>
    <row r="3324" spans="1:5" x14ac:dyDescent="0.15">
      <c r="A3324" s="107">
        <f>TdC!C3326</f>
        <v>42853</v>
      </c>
      <c r="B3324" s="106">
        <f>TdC!D3326</f>
        <v>2017</v>
      </c>
      <c r="C3324" s="106">
        <f>TdC!E3326</f>
        <v>4</v>
      </c>
      <c r="D3324" s="106">
        <f>TdC!F3326</f>
        <v>4.28317E-2</v>
      </c>
      <c r="E3324" s="106" t="str">
        <f>TdC!G3326</f>
        <v>dolartoday</v>
      </c>
    </row>
    <row r="3325" spans="1:5" x14ac:dyDescent="0.15">
      <c r="A3325" s="107">
        <f>TdC!C3327</f>
        <v>42854</v>
      </c>
      <c r="B3325" s="106">
        <f>TdC!D3327</f>
        <v>2017</v>
      </c>
      <c r="C3325" s="106">
        <f>TdC!E3327</f>
        <v>4</v>
      </c>
      <c r="D3325" s="106">
        <f>TdC!F3327</f>
        <v>4.28317E-2</v>
      </c>
      <c r="E3325" s="106" t="str">
        <f>TdC!G3327</f>
        <v>dolartoday</v>
      </c>
    </row>
    <row r="3326" spans="1:5" x14ac:dyDescent="0.15">
      <c r="A3326" s="107">
        <f>TdC!C3328</f>
        <v>42855</v>
      </c>
      <c r="B3326" s="106">
        <f>TdC!D3328</f>
        <v>2017</v>
      </c>
      <c r="C3326" s="106">
        <f>TdC!E3328</f>
        <v>4</v>
      </c>
      <c r="D3326" s="106">
        <f>TdC!F3328</f>
        <v>4.28317E-2</v>
      </c>
      <c r="E3326" s="106" t="str">
        <f>TdC!G3328</f>
        <v>dolartoday</v>
      </c>
    </row>
    <row r="3327" spans="1:5" x14ac:dyDescent="0.15">
      <c r="A3327" s="107">
        <f>TdC!C3329</f>
        <v>42856</v>
      </c>
      <c r="B3327" s="106">
        <f>TdC!D3329</f>
        <v>2017</v>
      </c>
      <c r="C3327" s="106">
        <f>TdC!E3329</f>
        <v>5</v>
      </c>
      <c r="D3327" s="106">
        <f>TdC!F3329</f>
        <v>4.28317E-2</v>
      </c>
      <c r="E3327" s="106" t="str">
        <f>TdC!G3329</f>
        <v>dolartoday</v>
      </c>
    </row>
    <row r="3328" spans="1:5" x14ac:dyDescent="0.15">
      <c r="A3328" s="107">
        <f>TdC!C3330</f>
        <v>42857</v>
      </c>
      <c r="B3328" s="106">
        <f>TdC!D3330</f>
        <v>2017</v>
      </c>
      <c r="C3328" s="106">
        <f>TdC!E3330</f>
        <v>5</v>
      </c>
      <c r="D3328" s="106">
        <f>TdC!F3330</f>
        <v>4.6087500000000003E-2</v>
      </c>
      <c r="E3328" s="106" t="str">
        <f>TdC!G3330</f>
        <v>dolartoday</v>
      </c>
    </row>
    <row r="3329" spans="1:5" x14ac:dyDescent="0.15">
      <c r="A3329" s="107">
        <f>TdC!C3331</f>
        <v>42858</v>
      </c>
      <c r="B3329" s="106">
        <f>TdC!D3331</f>
        <v>2017</v>
      </c>
      <c r="C3329" s="106">
        <f>TdC!E3331</f>
        <v>5</v>
      </c>
      <c r="D3329" s="106">
        <f>TdC!F3331</f>
        <v>4.9076300000000003E-2</v>
      </c>
      <c r="E3329" s="106" t="str">
        <f>TdC!G3331</f>
        <v>dolartoday</v>
      </c>
    </row>
    <row r="3330" spans="1:5" x14ac:dyDescent="0.15">
      <c r="A3330" s="107">
        <f>TdC!C3332</f>
        <v>42859</v>
      </c>
      <c r="B3330" s="106">
        <f>TdC!D3332</f>
        <v>2017</v>
      </c>
      <c r="C3330" s="106">
        <f>TdC!E3332</f>
        <v>5</v>
      </c>
      <c r="D3330" s="106">
        <f>TdC!F3332</f>
        <v>4.9890699999999996E-2</v>
      </c>
      <c r="E3330" s="106" t="str">
        <f>TdC!G3332</f>
        <v>dolartoday</v>
      </c>
    </row>
    <row r="3331" spans="1:5" x14ac:dyDescent="0.15">
      <c r="A3331" s="107">
        <f>TdC!C3333</f>
        <v>42860</v>
      </c>
      <c r="B3331" s="106">
        <f>TdC!D3333</f>
        <v>2017</v>
      </c>
      <c r="C3331" s="106">
        <f>TdC!E3333</f>
        <v>5</v>
      </c>
      <c r="D3331" s="106">
        <f>TdC!F3333</f>
        <v>5.1057100000000001E-2</v>
      </c>
      <c r="E3331" s="106" t="str">
        <f>TdC!G3333</f>
        <v>dolartoday</v>
      </c>
    </row>
    <row r="3332" spans="1:5" x14ac:dyDescent="0.15">
      <c r="A3332" s="107">
        <f>TdC!C3334</f>
        <v>42861</v>
      </c>
      <c r="B3332" s="106">
        <f>TdC!D3334</f>
        <v>2017</v>
      </c>
      <c r="C3332" s="106">
        <f>TdC!E3334</f>
        <v>5</v>
      </c>
      <c r="D3332" s="106">
        <f>TdC!F3334</f>
        <v>5.1057100000000001E-2</v>
      </c>
      <c r="E3332" s="106" t="str">
        <f>TdC!G3334</f>
        <v>dolartoday</v>
      </c>
    </row>
    <row r="3333" spans="1:5" x14ac:dyDescent="0.15">
      <c r="A3333" s="107">
        <f>TdC!C3335</f>
        <v>42862</v>
      </c>
      <c r="B3333" s="106">
        <f>TdC!D3335</f>
        <v>2017</v>
      </c>
      <c r="C3333" s="106">
        <f>TdC!E3335</f>
        <v>5</v>
      </c>
      <c r="D3333" s="106">
        <f>TdC!F3335</f>
        <v>5.1057100000000001E-2</v>
      </c>
      <c r="E3333" s="106" t="str">
        <f>TdC!G3335</f>
        <v>dolartoday</v>
      </c>
    </row>
    <row r="3334" spans="1:5" x14ac:dyDescent="0.15">
      <c r="A3334" s="107">
        <f>TdC!C3336</f>
        <v>42863</v>
      </c>
      <c r="B3334" s="106">
        <f>TdC!D3336</f>
        <v>2017</v>
      </c>
      <c r="C3334" s="106">
        <f>TdC!E3336</f>
        <v>5</v>
      </c>
      <c r="D3334" s="106">
        <f>TdC!F3336</f>
        <v>5.1138700000000002E-2</v>
      </c>
      <c r="E3334" s="106" t="str">
        <f>TdC!G3336</f>
        <v>dolartoday</v>
      </c>
    </row>
    <row r="3335" spans="1:5" x14ac:dyDescent="0.15">
      <c r="A3335" s="107">
        <f>TdC!C3337</f>
        <v>42864</v>
      </c>
      <c r="B3335" s="106">
        <f>TdC!D3337</f>
        <v>2017</v>
      </c>
      <c r="C3335" s="106">
        <f>TdC!E3337</f>
        <v>5</v>
      </c>
      <c r="D3335" s="106">
        <f>TdC!F3337</f>
        <v>5.1171099999999997E-2</v>
      </c>
      <c r="E3335" s="106" t="str">
        <f>TdC!G3337</f>
        <v>dolartoday</v>
      </c>
    </row>
    <row r="3336" spans="1:5" x14ac:dyDescent="0.15">
      <c r="A3336" s="107">
        <f>TdC!C3338</f>
        <v>42865</v>
      </c>
      <c r="B3336" s="106">
        <f>TdC!D3338</f>
        <v>2017</v>
      </c>
      <c r="C3336" s="106">
        <f>TdC!E3338</f>
        <v>5</v>
      </c>
      <c r="D3336" s="106">
        <f>TdC!F3338</f>
        <v>5.1180900000000001E-2</v>
      </c>
      <c r="E3336" s="106" t="str">
        <f>TdC!G3338</f>
        <v>dolartoday</v>
      </c>
    </row>
    <row r="3337" spans="1:5" x14ac:dyDescent="0.15">
      <c r="A3337" s="107">
        <f>TdC!C3339</f>
        <v>42866</v>
      </c>
      <c r="B3337" s="106">
        <f>TdC!D3339</f>
        <v>2017</v>
      </c>
      <c r="C3337" s="106">
        <f>TdC!E3339</f>
        <v>5</v>
      </c>
      <c r="D3337" s="106">
        <f>TdC!F3339</f>
        <v>5.2018700000000001E-2</v>
      </c>
      <c r="E3337" s="106" t="str">
        <f>TdC!G3339</f>
        <v>dolartoday</v>
      </c>
    </row>
    <row r="3338" spans="1:5" x14ac:dyDescent="0.15">
      <c r="A3338" s="107">
        <f>TdC!C3340</f>
        <v>42867</v>
      </c>
      <c r="B3338" s="106">
        <f>TdC!D3340</f>
        <v>2017</v>
      </c>
      <c r="C3338" s="106">
        <f>TdC!E3340</f>
        <v>5</v>
      </c>
      <c r="D3338" s="106">
        <f>TdC!F3340</f>
        <v>5.38311E-2</v>
      </c>
      <c r="E3338" s="106" t="str">
        <f>TdC!G3340</f>
        <v>dolartoday</v>
      </c>
    </row>
    <row r="3339" spans="1:5" x14ac:dyDescent="0.15">
      <c r="A3339" s="107">
        <f>TdC!C3341</f>
        <v>42868</v>
      </c>
      <c r="B3339" s="106">
        <f>TdC!D3341</f>
        <v>2017</v>
      </c>
      <c r="C3339" s="106">
        <f>TdC!E3341</f>
        <v>5</v>
      </c>
      <c r="D3339" s="106">
        <f>TdC!F3341</f>
        <v>5.38311E-2</v>
      </c>
      <c r="E3339" s="106" t="str">
        <f>TdC!G3341</f>
        <v>dolartoday</v>
      </c>
    </row>
    <row r="3340" spans="1:5" x14ac:dyDescent="0.15">
      <c r="A3340" s="107">
        <f>TdC!C3342</f>
        <v>42869</v>
      </c>
      <c r="B3340" s="106">
        <f>TdC!D3342</f>
        <v>2017</v>
      </c>
      <c r="C3340" s="106">
        <f>TdC!E3342</f>
        <v>5</v>
      </c>
      <c r="D3340" s="106">
        <f>TdC!F3342</f>
        <v>5.38311E-2</v>
      </c>
      <c r="E3340" s="106" t="str">
        <f>TdC!G3342</f>
        <v>dolartoday</v>
      </c>
    </row>
    <row r="3341" spans="1:5" x14ac:dyDescent="0.15">
      <c r="A3341" s="107">
        <f>TdC!C3343</f>
        <v>42870</v>
      </c>
      <c r="B3341" s="106">
        <f>TdC!D3343</f>
        <v>2017</v>
      </c>
      <c r="C3341" s="106">
        <f>TdC!E3343</f>
        <v>5</v>
      </c>
      <c r="D3341" s="106">
        <f>TdC!F3343</f>
        <v>5.4117299999999993E-2</v>
      </c>
      <c r="E3341" s="106" t="str">
        <f>TdC!G3343</f>
        <v>dolartoday</v>
      </c>
    </row>
    <row r="3342" spans="1:5" x14ac:dyDescent="0.15">
      <c r="A3342" s="107">
        <f>TdC!C3344</f>
        <v>42871</v>
      </c>
      <c r="B3342" s="106">
        <f>TdC!D3344</f>
        <v>2017</v>
      </c>
      <c r="C3342" s="106">
        <f>TdC!E3344</f>
        <v>5</v>
      </c>
      <c r="D3342" s="106">
        <f>TdC!F3344</f>
        <v>5.5078299999999997E-2</v>
      </c>
      <c r="E3342" s="106" t="str">
        <f>TdC!G3344</f>
        <v>dolartoday</v>
      </c>
    </row>
    <row r="3343" spans="1:5" x14ac:dyDescent="0.15">
      <c r="A3343" s="107">
        <f>TdC!C3345</f>
        <v>42872</v>
      </c>
      <c r="B3343" s="106">
        <f>TdC!D3345</f>
        <v>2017</v>
      </c>
      <c r="C3343" s="106">
        <f>TdC!E3345</f>
        <v>5</v>
      </c>
      <c r="D3343" s="106">
        <f>TdC!F3345</f>
        <v>5.7115300000000001E-2</v>
      </c>
      <c r="E3343" s="106" t="str">
        <f>TdC!G3345</f>
        <v>dolartoday</v>
      </c>
    </row>
    <row r="3344" spans="1:5" x14ac:dyDescent="0.15">
      <c r="A3344" s="107">
        <f>TdC!C3346</f>
        <v>42873</v>
      </c>
      <c r="B3344" s="106">
        <f>TdC!D3346</f>
        <v>2017</v>
      </c>
      <c r="C3344" s="106">
        <f>TdC!E3346</f>
        <v>5</v>
      </c>
      <c r="D3344" s="106">
        <f>TdC!F3346</f>
        <v>5.8015500000000005E-2</v>
      </c>
      <c r="E3344" s="106" t="str">
        <f>TdC!G3346</f>
        <v>dolartoday</v>
      </c>
    </row>
    <row r="3345" spans="1:5" x14ac:dyDescent="0.15">
      <c r="A3345" s="107">
        <f>TdC!C3347</f>
        <v>42874</v>
      </c>
      <c r="B3345" s="106">
        <f>TdC!D3347</f>
        <v>2017</v>
      </c>
      <c r="C3345" s="106">
        <f>TdC!E3347</f>
        <v>5</v>
      </c>
      <c r="D3345" s="106">
        <f>TdC!F3347</f>
        <v>5.8075799999999997E-2</v>
      </c>
      <c r="E3345" s="106" t="str">
        <f>TdC!G3347</f>
        <v>dolartoday</v>
      </c>
    </row>
    <row r="3346" spans="1:5" x14ac:dyDescent="0.15">
      <c r="A3346" s="107">
        <f>TdC!C3348</f>
        <v>42875</v>
      </c>
      <c r="B3346" s="106">
        <f>TdC!D3348</f>
        <v>2017</v>
      </c>
      <c r="C3346" s="106">
        <f>TdC!E3348</f>
        <v>5</v>
      </c>
      <c r="D3346" s="106">
        <f>TdC!F3348</f>
        <v>5.8075799999999997E-2</v>
      </c>
      <c r="E3346" s="106" t="str">
        <f>TdC!G3348</f>
        <v>dolartoday</v>
      </c>
    </row>
    <row r="3347" spans="1:5" x14ac:dyDescent="0.15">
      <c r="A3347" s="107">
        <f>TdC!C3349</f>
        <v>42876</v>
      </c>
      <c r="B3347" s="106">
        <f>TdC!D3349</f>
        <v>2017</v>
      </c>
      <c r="C3347" s="106">
        <f>TdC!E3349</f>
        <v>5</v>
      </c>
      <c r="D3347" s="106">
        <f>TdC!F3349</f>
        <v>5.8075799999999997E-2</v>
      </c>
      <c r="E3347" s="106" t="str">
        <f>TdC!G3349</f>
        <v>dolartoday</v>
      </c>
    </row>
    <row r="3348" spans="1:5" x14ac:dyDescent="0.15">
      <c r="A3348" s="107">
        <f>TdC!C3350</f>
        <v>42877</v>
      </c>
      <c r="B3348" s="106">
        <f>TdC!D3350</f>
        <v>2017</v>
      </c>
      <c r="C3348" s="106">
        <f>TdC!E3350</f>
        <v>5</v>
      </c>
      <c r="D3348" s="106">
        <f>TdC!F3350</f>
        <v>5.85163E-2</v>
      </c>
      <c r="E3348" s="106" t="str">
        <f>TdC!G3350</f>
        <v>dolartoday</v>
      </c>
    </row>
    <row r="3349" spans="1:5" x14ac:dyDescent="0.15">
      <c r="A3349" s="107">
        <f>TdC!C3351</f>
        <v>42878</v>
      </c>
      <c r="B3349" s="106">
        <f>TdC!D3351</f>
        <v>2017</v>
      </c>
      <c r="C3349" s="106">
        <f>TdC!E3351</f>
        <v>5</v>
      </c>
      <c r="D3349" s="106">
        <f>TdC!F3351</f>
        <v>5.8907299999999996E-2</v>
      </c>
      <c r="E3349" s="106" t="str">
        <f>TdC!G3351</f>
        <v>dolartoday</v>
      </c>
    </row>
    <row r="3350" spans="1:5" x14ac:dyDescent="0.15">
      <c r="A3350" s="107">
        <f>TdC!C3352</f>
        <v>42879</v>
      </c>
      <c r="B3350" s="106">
        <f>TdC!D3352</f>
        <v>2017</v>
      </c>
      <c r="C3350" s="106">
        <f>TdC!E3352</f>
        <v>5</v>
      </c>
      <c r="D3350" s="106">
        <f>TdC!F3352</f>
        <v>5.9078699999999998E-2</v>
      </c>
      <c r="E3350" s="106" t="str">
        <f>TdC!G3352</f>
        <v>dolartoday</v>
      </c>
    </row>
    <row r="3351" spans="1:5" x14ac:dyDescent="0.15">
      <c r="A3351" s="107">
        <f>TdC!C3353</f>
        <v>42880</v>
      </c>
      <c r="B3351" s="106">
        <f>TdC!D3353</f>
        <v>2017</v>
      </c>
      <c r="C3351" s="106">
        <f>TdC!E3353</f>
        <v>5</v>
      </c>
      <c r="D3351" s="106">
        <f>TdC!F3353</f>
        <v>5.98075E-2</v>
      </c>
      <c r="E3351" s="106" t="str">
        <f>TdC!G3353</f>
        <v>dolartoday</v>
      </c>
    </row>
    <row r="3352" spans="1:5" x14ac:dyDescent="0.15">
      <c r="A3352" s="107">
        <f>TdC!C3354</f>
        <v>42881</v>
      </c>
      <c r="B3352" s="106">
        <f>TdC!D3354</f>
        <v>2017</v>
      </c>
      <c r="C3352" s="106">
        <f>TdC!E3354</f>
        <v>5</v>
      </c>
      <c r="D3352" s="106">
        <f>TdC!F3354</f>
        <v>6.0798699999999997E-2</v>
      </c>
      <c r="E3352" s="106" t="str">
        <f>TdC!G3354</f>
        <v>dolartoday</v>
      </c>
    </row>
    <row r="3353" spans="1:5" x14ac:dyDescent="0.15">
      <c r="A3353" s="107">
        <f>TdC!C3355</f>
        <v>42882</v>
      </c>
      <c r="B3353" s="106">
        <f>TdC!D3355</f>
        <v>2017</v>
      </c>
      <c r="C3353" s="106">
        <f>TdC!E3355</f>
        <v>5</v>
      </c>
      <c r="D3353" s="106">
        <f>TdC!F3355</f>
        <v>6.0798699999999997E-2</v>
      </c>
      <c r="E3353" s="106" t="str">
        <f>TdC!G3355</f>
        <v>dolartoday</v>
      </c>
    </row>
    <row r="3354" spans="1:5" x14ac:dyDescent="0.15">
      <c r="A3354" s="107">
        <f>TdC!C3356</f>
        <v>42883</v>
      </c>
      <c r="B3354" s="106">
        <f>TdC!D3356</f>
        <v>2017</v>
      </c>
      <c r="C3354" s="106">
        <f>TdC!E3356</f>
        <v>5</v>
      </c>
      <c r="D3354" s="106">
        <f>TdC!F3356</f>
        <v>6.0798699999999997E-2</v>
      </c>
      <c r="E3354" s="106" t="str">
        <f>TdC!G3356</f>
        <v>dolartoday</v>
      </c>
    </row>
    <row r="3355" spans="1:5" x14ac:dyDescent="0.15">
      <c r="A3355" s="107">
        <f>TdC!C3357</f>
        <v>42884</v>
      </c>
      <c r="B3355" s="106">
        <f>TdC!D3357</f>
        <v>2017</v>
      </c>
      <c r="C3355" s="106">
        <f>TdC!E3357</f>
        <v>5</v>
      </c>
      <c r="D3355" s="106">
        <f>TdC!F3357</f>
        <v>6.0798699999999997E-2</v>
      </c>
      <c r="E3355" s="106" t="str">
        <f>TdC!G3357</f>
        <v>dolartoday</v>
      </c>
    </row>
    <row r="3356" spans="1:5" x14ac:dyDescent="0.15">
      <c r="A3356" s="107">
        <f>TdC!C3358</f>
        <v>42885</v>
      </c>
      <c r="B3356" s="106">
        <f>TdC!D3358</f>
        <v>2017</v>
      </c>
      <c r="C3356" s="106">
        <f>TdC!E3358</f>
        <v>5</v>
      </c>
      <c r="D3356" s="106">
        <f>TdC!F3358</f>
        <v>6.0816700000000001E-2</v>
      </c>
      <c r="E3356" s="106" t="str">
        <f>TdC!G3358</f>
        <v>dolartoday</v>
      </c>
    </row>
    <row r="3357" spans="1:5" x14ac:dyDescent="0.15">
      <c r="A3357" s="107">
        <f>TdC!C3359</f>
        <v>42886</v>
      </c>
      <c r="B3357" s="106">
        <f>TdC!D3359</f>
        <v>2017</v>
      </c>
      <c r="C3357" s="106">
        <f>TdC!E3359</f>
        <v>5</v>
      </c>
      <c r="D3357" s="106">
        <f>TdC!F3359</f>
        <v>6.1089700000000004E-2</v>
      </c>
      <c r="E3357" s="106" t="str">
        <f>TdC!G3359</f>
        <v>dolartoday</v>
      </c>
    </row>
    <row r="3358" spans="1:5" x14ac:dyDescent="0.15">
      <c r="A3358" s="107">
        <f>TdC!C3360</f>
        <v>42887</v>
      </c>
      <c r="B3358" s="106">
        <f>TdC!D3360</f>
        <v>2017</v>
      </c>
      <c r="C3358" s="106">
        <f>TdC!E3360</f>
        <v>6</v>
      </c>
      <c r="D3358" s="106">
        <f>TdC!F3360</f>
        <v>6.1128800000000004E-2</v>
      </c>
      <c r="E3358" s="106" t="str">
        <f>TdC!G3360</f>
        <v>dolartoday</v>
      </c>
    </row>
    <row r="3359" spans="1:5" x14ac:dyDescent="0.15">
      <c r="A3359" s="107">
        <f>TdC!C3361</f>
        <v>42888</v>
      </c>
      <c r="B3359" s="106">
        <f>TdC!D3361</f>
        <v>2017</v>
      </c>
      <c r="C3359" s="106">
        <f>TdC!E3361</f>
        <v>6</v>
      </c>
      <c r="D3359" s="106">
        <f>TdC!F3361</f>
        <v>6.2059799999999998E-2</v>
      </c>
      <c r="E3359" s="106" t="str">
        <f>TdC!G3361</f>
        <v>dolartoday</v>
      </c>
    </row>
    <row r="3360" spans="1:5" x14ac:dyDescent="0.15">
      <c r="A3360" s="107">
        <f>TdC!C3362</f>
        <v>42889</v>
      </c>
      <c r="B3360" s="106">
        <f>TdC!D3362</f>
        <v>2017</v>
      </c>
      <c r="C3360" s="106">
        <f>TdC!E3362</f>
        <v>6</v>
      </c>
      <c r="D3360" s="106">
        <f>TdC!F3362</f>
        <v>6.2059799999999998E-2</v>
      </c>
      <c r="E3360" s="106" t="str">
        <f>TdC!G3362</f>
        <v>dolartoday</v>
      </c>
    </row>
    <row r="3361" spans="1:5" x14ac:dyDescent="0.15">
      <c r="A3361" s="107">
        <f>TdC!C3363</f>
        <v>42890</v>
      </c>
      <c r="B3361" s="106">
        <f>TdC!D3363</f>
        <v>2017</v>
      </c>
      <c r="C3361" s="106">
        <f>TdC!E3363</f>
        <v>6</v>
      </c>
      <c r="D3361" s="106">
        <f>TdC!F3363</f>
        <v>6.2059799999999998E-2</v>
      </c>
      <c r="E3361" s="106" t="str">
        <f>TdC!G3363</f>
        <v>dolartoday</v>
      </c>
    </row>
    <row r="3362" spans="1:5" x14ac:dyDescent="0.15">
      <c r="A3362" s="107">
        <f>TdC!C3364</f>
        <v>42891</v>
      </c>
      <c r="B3362" s="106">
        <f>TdC!D3364</f>
        <v>2017</v>
      </c>
      <c r="C3362" s="106">
        <f>TdC!E3364</f>
        <v>6</v>
      </c>
      <c r="D3362" s="106">
        <f>TdC!F3364</f>
        <v>6.3086199999999995E-2</v>
      </c>
      <c r="E3362" s="106" t="str">
        <f>TdC!G3364</f>
        <v>dolartoday</v>
      </c>
    </row>
    <row r="3363" spans="1:5" x14ac:dyDescent="0.15">
      <c r="A3363" s="107">
        <f>TdC!C3365</f>
        <v>42892</v>
      </c>
      <c r="B3363" s="106">
        <f>TdC!D3365</f>
        <v>2017</v>
      </c>
      <c r="C3363" s="106">
        <f>TdC!E3365</f>
        <v>6</v>
      </c>
      <c r="D3363" s="106">
        <f>TdC!F3365</f>
        <v>6.4806299999999997E-2</v>
      </c>
      <c r="E3363" s="106" t="str">
        <f>TdC!G3365</f>
        <v>dolartoday</v>
      </c>
    </row>
    <row r="3364" spans="1:5" x14ac:dyDescent="0.15">
      <c r="A3364" s="107">
        <f>TdC!C3366</f>
        <v>42893</v>
      </c>
      <c r="B3364" s="106">
        <f>TdC!D3366</f>
        <v>2017</v>
      </c>
      <c r="C3364" s="106">
        <f>TdC!E3366</f>
        <v>6</v>
      </c>
      <c r="D3364" s="106">
        <f>TdC!F3366</f>
        <v>6.5409300000000004E-2</v>
      </c>
      <c r="E3364" s="106" t="str">
        <f>TdC!G3366</f>
        <v>dolartoday</v>
      </c>
    </row>
    <row r="3365" spans="1:5" x14ac:dyDescent="0.15">
      <c r="A3365" s="107">
        <f>TdC!C3367</f>
        <v>42894</v>
      </c>
      <c r="B3365" s="106">
        <f>TdC!D3367</f>
        <v>2017</v>
      </c>
      <c r="C3365" s="106">
        <f>TdC!E3367</f>
        <v>6</v>
      </c>
      <c r="D3365" s="106">
        <f>TdC!F3367</f>
        <v>6.7809300000000003E-2</v>
      </c>
      <c r="E3365" s="106" t="str">
        <f>TdC!G3367</f>
        <v>dolartoday</v>
      </c>
    </row>
    <row r="3366" spans="1:5" x14ac:dyDescent="0.15">
      <c r="A3366" s="107">
        <f>TdC!C3368</f>
        <v>42895</v>
      </c>
      <c r="B3366" s="106">
        <f>TdC!D3368</f>
        <v>2017</v>
      </c>
      <c r="C3366" s="106">
        <f>TdC!E3368</f>
        <v>6</v>
      </c>
      <c r="D3366" s="106">
        <f>TdC!F3368</f>
        <v>7.1078599999999992E-2</v>
      </c>
      <c r="E3366" s="106" t="str">
        <f>TdC!G3368</f>
        <v>dolartoday</v>
      </c>
    </row>
    <row r="3367" spans="1:5" x14ac:dyDescent="0.15">
      <c r="A3367" s="107">
        <f>TdC!C3369</f>
        <v>42896</v>
      </c>
      <c r="B3367" s="106">
        <f>TdC!D3369</f>
        <v>2017</v>
      </c>
      <c r="C3367" s="106">
        <f>TdC!E3369</f>
        <v>6</v>
      </c>
      <c r="D3367" s="106">
        <f>TdC!F3369</f>
        <v>7.1078599999999992E-2</v>
      </c>
      <c r="E3367" s="106" t="str">
        <f>TdC!G3369</f>
        <v>dolartoday</v>
      </c>
    </row>
    <row r="3368" spans="1:5" x14ac:dyDescent="0.15">
      <c r="A3368" s="107">
        <f>TdC!C3370</f>
        <v>42897</v>
      </c>
      <c r="B3368" s="106">
        <f>TdC!D3370</f>
        <v>2017</v>
      </c>
      <c r="C3368" s="106">
        <f>TdC!E3370</f>
        <v>6</v>
      </c>
      <c r="D3368" s="106">
        <f>TdC!F3370</f>
        <v>7.1078599999999992E-2</v>
      </c>
      <c r="E3368" s="106" t="str">
        <f>TdC!G3370</f>
        <v>dolartoday</v>
      </c>
    </row>
    <row r="3369" spans="1:5" x14ac:dyDescent="0.15">
      <c r="A3369" s="107">
        <f>TdC!C3371</f>
        <v>42898</v>
      </c>
      <c r="B3369" s="106">
        <f>TdC!D3371</f>
        <v>2017</v>
      </c>
      <c r="C3369" s="106">
        <f>TdC!E3371</f>
        <v>6</v>
      </c>
      <c r="D3369" s="106">
        <f>TdC!F3371</f>
        <v>7.2970699999999999E-2</v>
      </c>
      <c r="E3369" s="106" t="str">
        <f>TdC!G3371</f>
        <v>dolartoday</v>
      </c>
    </row>
    <row r="3370" spans="1:5" x14ac:dyDescent="0.15">
      <c r="A3370" s="107">
        <f>TdC!C3372</f>
        <v>42899</v>
      </c>
      <c r="B3370" s="106">
        <f>TdC!D3372</f>
        <v>2017</v>
      </c>
      <c r="C3370" s="106">
        <f>TdC!E3372</f>
        <v>6</v>
      </c>
      <c r="D3370" s="106">
        <f>TdC!F3372</f>
        <v>7.4999999999999997E-2</v>
      </c>
      <c r="E3370" s="106" t="str">
        <f>TdC!G3372</f>
        <v>dolartoday</v>
      </c>
    </row>
    <row r="3371" spans="1:5" x14ac:dyDescent="0.15">
      <c r="A3371" s="107">
        <f>TdC!C3373</f>
        <v>42900</v>
      </c>
      <c r="B3371" s="106">
        <f>TdC!D3373</f>
        <v>2017</v>
      </c>
      <c r="C3371" s="106">
        <f>TdC!E3373</f>
        <v>6</v>
      </c>
      <c r="D3371" s="106">
        <f>TdC!F3373</f>
        <v>7.7111399999999997E-2</v>
      </c>
      <c r="E3371" s="106" t="str">
        <f>TdC!G3373</f>
        <v>dolartoday</v>
      </c>
    </row>
    <row r="3372" spans="1:5" x14ac:dyDescent="0.15">
      <c r="A3372" s="107">
        <f>TdC!C3374</f>
        <v>42901</v>
      </c>
      <c r="B3372" s="106">
        <f>TdC!D3374</f>
        <v>2017</v>
      </c>
      <c r="C3372" s="106">
        <f>TdC!E3374</f>
        <v>6</v>
      </c>
      <c r="D3372" s="106">
        <f>TdC!F3374</f>
        <v>8.1000000000000003E-2</v>
      </c>
      <c r="E3372" s="106" t="str">
        <f>TdC!G3374</f>
        <v>dolartoday</v>
      </c>
    </row>
    <row r="3373" spans="1:5" x14ac:dyDescent="0.15">
      <c r="A3373" s="107">
        <f>TdC!C3375</f>
        <v>42902</v>
      </c>
      <c r="B3373" s="106">
        <f>TdC!D3375</f>
        <v>2017</v>
      </c>
      <c r="C3373" s="106">
        <f>TdC!E3375</f>
        <v>6</v>
      </c>
      <c r="D3373" s="106">
        <f>TdC!F3375</f>
        <v>8.2875300000000013E-2</v>
      </c>
      <c r="E3373" s="106" t="str">
        <f>TdC!G3375</f>
        <v>dolartoday</v>
      </c>
    </row>
    <row r="3374" spans="1:5" x14ac:dyDescent="0.15">
      <c r="A3374" s="107">
        <f>TdC!C3376</f>
        <v>42903</v>
      </c>
      <c r="B3374" s="106">
        <f>TdC!D3376</f>
        <v>2017</v>
      </c>
      <c r="C3374" s="106">
        <f>TdC!E3376</f>
        <v>6</v>
      </c>
      <c r="D3374" s="106">
        <f>TdC!F3376</f>
        <v>8.2875300000000013E-2</v>
      </c>
      <c r="E3374" s="106" t="str">
        <f>TdC!G3376</f>
        <v>dolartoday</v>
      </c>
    </row>
    <row r="3375" spans="1:5" x14ac:dyDescent="0.15">
      <c r="A3375" s="107">
        <f>TdC!C3377</f>
        <v>42904</v>
      </c>
      <c r="B3375" s="106">
        <f>TdC!D3377</f>
        <v>2017</v>
      </c>
      <c r="C3375" s="106">
        <f>TdC!E3377</f>
        <v>6</v>
      </c>
      <c r="D3375" s="106">
        <f>TdC!F3377</f>
        <v>8.2875300000000013E-2</v>
      </c>
      <c r="E3375" s="106" t="str">
        <f>TdC!G3377</f>
        <v>dolartoday</v>
      </c>
    </row>
    <row r="3376" spans="1:5" x14ac:dyDescent="0.15">
      <c r="A3376" s="107">
        <f>TdC!C3378</f>
        <v>42905</v>
      </c>
      <c r="B3376" s="106">
        <f>TdC!D3378</f>
        <v>2017</v>
      </c>
      <c r="C3376" s="106">
        <f>TdC!E3378</f>
        <v>6</v>
      </c>
      <c r="D3376" s="106">
        <f>TdC!F3378</f>
        <v>8.2914699999999994E-2</v>
      </c>
      <c r="E3376" s="106" t="str">
        <f>TdC!G3378</f>
        <v>dolartoday</v>
      </c>
    </row>
    <row r="3377" spans="1:5" x14ac:dyDescent="0.15">
      <c r="A3377" s="107">
        <f>TdC!C3379</f>
        <v>42906</v>
      </c>
      <c r="B3377" s="106">
        <f>TdC!D3379</f>
        <v>2017</v>
      </c>
      <c r="C3377" s="106">
        <f>TdC!E3379</f>
        <v>6</v>
      </c>
      <c r="D3377" s="106">
        <f>TdC!F3379</f>
        <v>8.2928399999999999E-2</v>
      </c>
      <c r="E3377" s="106" t="str">
        <f>TdC!G3379</f>
        <v>dolartoday</v>
      </c>
    </row>
    <row r="3378" spans="1:5" x14ac:dyDescent="0.15">
      <c r="A3378" s="107">
        <f>TdC!C3380</f>
        <v>42907</v>
      </c>
      <c r="B3378" s="106">
        <f>TdC!D3380</f>
        <v>2017</v>
      </c>
      <c r="C3378" s="106">
        <f>TdC!E3380</f>
        <v>6</v>
      </c>
      <c r="D3378" s="106">
        <f>TdC!F3380</f>
        <v>8.2938899999999996E-2</v>
      </c>
      <c r="E3378" s="106" t="str">
        <f>TdC!G3380</f>
        <v>dolartoday</v>
      </c>
    </row>
    <row r="3379" spans="1:5" x14ac:dyDescent="0.15">
      <c r="A3379" s="107">
        <f>TdC!C3381</f>
        <v>42908</v>
      </c>
      <c r="B3379" s="106">
        <f>TdC!D3381</f>
        <v>2017</v>
      </c>
      <c r="C3379" s="106">
        <f>TdC!E3381</f>
        <v>6</v>
      </c>
      <c r="D3379" s="106">
        <f>TdC!F3381</f>
        <v>8.3017099999999996E-2</v>
      </c>
      <c r="E3379" s="106" t="str">
        <f>TdC!G3381</f>
        <v>dolartoday</v>
      </c>
    </row>
    <row r="3380" spans="1:5" x14ac:dyDescent="0.15">
      <c r="A3380" s="107">
        <f>TdC!C3382</f>
        <v>42909</v>
      </c>
      <c r="B3380" s="106">
        <f>TdC!D3382</f>
        <v>2017</v>
      </c>
      <c r="C3380" s="106">
        <f>TdC!E3382</f>
        <v>6</v>
      </c>
      <c r="D3380" s="106">
        <f>TdC!F3382</f>
        <v>8.3017099999999996E-2</v>
      </c>
      <c r="E3380" s="106" t="str">
        <f>TdC!G3382</f>
        <v>dolartoday</v>
      </c>
    </row>
    <row r="3381" spans="1:5" x14ac:dyDescent="0.15">
      <c r="A3381" s="107">
        <f>TdC!C3383</f>
        <v>42910</v>
      </c>
      <c r="B3381" s="106">
        <f>TdC!D3383</f>
        <v>2017</v>
      </c>
      <c r="C3381" s="106">
        <f>TdC!E3383</f>
        <v>6</v>
      </c>
      <c r="D3381" s="106">
        <f>TdC!F3383</f>
        <v>8.3017099999999996E-2</v>
      </c>
      <c r="E3381" s="106" t="str">
        <f>TdC!G3383</f>
        <v>dolartoday</v>
      </c>
    </row>
    <row r="3382" spans="1:5" x14ac:dyDescent="0.15">
      <c r="A3382" s="107">
        <f>TdC!C3384</f>
        <v>42911</v>
      </c>
      <c r="B3382" s="106">
        <f>TdC!D3384</f>
        <v>2017</v>
      </c>
      <c r="C3382" s="106">
        <f>TdC!E3384</f>
        <v>6</v>
      </c>
      <c r="D3382" s="106">
        <f>TdC!F3384</f>
        <v>8.3017099999999996E-2</v>
      </c>
      <c r="E3382" s="106" t="str">
        <f>TdC!G3384</f>
        <v>dolartoday</v>
      </c>
    </row>
    <row r="3383" spans="1:5" x14ac:dyDescent="0.15">
      <c r="A3383" s="107">
        <f>TdC!C3385</f>
        <v>42912</v>
      </c>
      <c r="B3383" s="106">
        <f>TdC!D3385</f>
        <v>2017</v>
      </c>
      <c r="C3383" s="106">
        <f>TdC!E3385</f>
        <v>6</v>
      </c>
      <c r="D3383" s="106">
        <f>TdC!F3385</f>
        <v>8.2841700000000004E-2</v>
      </c>
      <c r="E3383" s="106" t="str">
        <f>TdC!G3385</f>
        <v>dolartoday</v>
      </c>
    </row>
    <row r="3384" spans="1:5" x14ac:dyDescent="0.15">
      <c r="A3384" s="107">
        <f>TdC!C3386</f>
        <v>42913</v>
      </c>
      <c r="B3384" s="106">
        <f>TdC!D3386</f>
        <v>2017</v>
      </c>
      <c r="C3384" s="106">
        <f>TdC!E3386</f>
        <v>6</v>
      </c>
      <c r="D3384" s="106">
        <f>TdC!F3386</f>
        <v>7.9806699999999994E-2</v>
      </c>
      <c r="E3384" s="106" t="str">
        <f>TdC!G3386</f>
        <v>dolartoday</v>
      </c>
    </row>
    <row r="3385" spans="1:5" x14ac:dyDescent="0.15">
      <c r="A3385" s="107">
        <f>TdC!C3387</f>
        <v>42914</v>
      </c>
      <c r="B3385" s="106">
        <f>TdC!D3387</f>
        <v>2017</v>
      </c>
      <c r="C3385" s="106">
        <f>TdC!E3387</f>
        <v>6</v>
      </c>
      <c r="D3385" s="106">
        <f>TdC!F3387</f>
        <v>7.9840700000000001E-2</v>
      </c>
      <c r="E3385" s="106" t="str">
        <f>TdC!G3387</f>
        <v>dolartoday</v>
      </c>
    </row>
    <row r="3386" spans="1:5" x14ac:dyDescent="0.15">
      <c r="A3386" s="107">
        <f>TdC!C3388</f>
        <v>42915</v>
      </c>
      <c r="B3386" s="106">
        <f>TdC!D3388</f>
        <v>2017</v>
      </c>
      <c r="C3386" s="106">
        <f>TdC!E3388</f>
        <v>6</v>
      </c>
      <c r="D3386" s="106">
        <f>TdC!F3388</f>
        <v>7.8730499999999995E-2</v>
      </c>
      <c r="E3386" s="106" t="str">
        <f>TdC!G3388</f>
        <v>dolartoday</v>
      </c>
    </row>
    <row r="3387" spans="1:5" x14ac:dyDescent="0.15">
      <c r="A3387" s="107">
        <f>TdC!C3389</f>
        <v>42916</v>
      </c>
      <c r="B3387" s="106">
        <f>TdC!D3389</f>
        <v>2017</v>
      </c>
      <c r="C3387" s="106">
        <f>TdC!E3389</f>
        <v>6</v>
      </c>
      <c r="D3387" s="106">
        <f>TdC!F3389</f>
        <v>7.7809500000000004E-2</v>
      </c>
      <c r="E3387" s="106" t="str">
        <f>TdC!G3389</f>
        <v>dolartoday</v>
      </c>
    </row>
    <row r="3388" spans="1:5" x14ac:dyDescent="0.15">
      <c r="A3388" s="107">
        <f>TdC!C3390</f>
        <v>42917</v>
      </c>
      <c r="B3388" s="106">
        <f>TdC!D3390</f>
        <v>2017</v>
      </c>
      <c r="C3388" s="106">
        <f>TdC!E3390</f>
        <v>7</v>
      </c>
      <c r="D3388" s="106">
        <f>TdC!F3390</f>
        <v>7.7809500000000004E-2</v>
      </c>
      <c r="E3388" s="106" t="str">
        <f>TdC!G3390</f>
        <v>dolartoday</v>
      </c>
    </row>
    <row r="3389" spans="1:5" x14ac:dyDescent="0.15">
      <c r="A3389" s="107">
        <f>TdC!C3391</f>
        <v>42918</v>
      </c>
      <c r="B3389" s="106">
        <f>TdC!D3391</f>
        <v>2017</v>
      </c>
      <c r="C3389" s="106">
        <f>TdC!E3391</f>
        <v>7</v>
      </c>
      <c r="D3389" s="106">
        <f>TdC!F3391</f>
        <v>7.7809500000000004E-2</v>
      </c>
      <c r="E3389" s="106" t="str">
        <f>TdC!G3391</f>
        <v>dolartoday</v>
      </c>
    </row>
    <row r="3390" spans="1:5" x14ac:dyDescent="0.15">
      <c r="A3390" s="107">
        <f>TdC!C3392</f>
        <v>42919</v>
      </c>
      <c r="B3390" s="106">
        <f>TdC!D3392</f>
        <v>2017</v>
      </c>
      <c r="C3390" s="106">
        <f>TdC!E3392</f>
        <v>7</v>
      </c>
      <c r="D3390" s="106">
        <f>TdC!F3392</f>
        <v>7.7809500000000004E-2</v>
      </c>
      <c r="E3390" s="106" t="str">
        <f>TdC!G3392</f>
        <v>dolartoday</v>
      </c>
    </row>
    <row r="3391" spans="1:5" x14ac:dyDescent="0.15">
      <c r="A3391" s="107">
        <f>TdC!C3393</f>
        <v>42920</v>
      </c>
      <c r="B3391" s="106">
        <f>TdC!D3393</f>
        <v>2017</v>
      </c>
      <c r="C3391" s="106">
        <f>TdC!E3393</f>
        <v>7</v>
      </c>
      <c r="D3391" s="106">
        <f>TdC!F3393</f>
        <v>7.6906299999999997E-2</v>
      </c>
      <c r="E3391" s="106" t="str">
        <f>TdC!G3393</f>
        <v>dolartoday</v>
      </c>
    </row>
    <row r="3392" spans="1:5" x14ac:dyDescent="0.15">
      <c r="A3392" s="107">
        <f>TdC!C3394</f>
        <v>42921</v>
      </c>
      <c r="B3392" s="106">
        <f>TdC!D3394</f>
        <v>2017</v>
      </c>
      <c r="C3392" s="106">
        <f>TdC!E3394</f>
        <v>7</v>
      </c>
      <c r="D3392" s="106">
        <f>TdC!F3394</f>
        <v>7.6789300000000005E-2</v>
      </c>
      <c r="E3392" s="106" t="str">
        <f>TdC!G3394</f>
        <v>dolartoday</v>
      </c>
    </row>
    <row r="3393" spans="1:5" x14ac:dyDescent="0.15">
      <c r="A3393" s="107">
        <f>TdC!C3395</f>
        <v>42922</v>
      </c>
      <c r="B3393" s="106">
        <f>TdC!D3395</f>
        <v>2017</v>
      </c>
      <c r="C3393" s="106">
        <f>TdC!E3395</f>
        <v>7</v>
      </c>
      <c r="D3393" s="106">
        <f>TdC!F3395</f>
        <v>7.6740900000000001E-2</v>
      </c>
      <c r="E3393" s="106" t="str">
        <f>TdC!G3395</f>
        <v>dolartoday</v>
      </c>
    </row>
    <row r="3394" spans="1:5" x14ac:dyDescent="0.15">
      <c r="A3394" s="107">
        <f>TdC!C3396</f>
        <v>42923</v>
      </c>
      <c r="B3394" s="106">
        <f>TdC!D3396</f>
        <v>2017</v>
      </c>
      <c r="C3394" s="106">
        <f>TdC!E3396</f>
        <v>7</v>
      </c>
      <c r="D3394" s="106">
        <f>TdC!F3396</f>
        <v>7.6728100000000007E-2</v>
      </c>
      <c r="E3394" s="106" t="str">
        <f>TdC!G3396</f>
        <v>dolartoday</v>
      </c>
    </row>
    <row r="3395" spans="1:5" x14ac:dyDescent="0.15">
      <c r="A3395" s="107">
        <f>TdC!C3397</f>
        <v>42924</v>
      </c>
      <c r="B3395" s="106">
        <f>TdC!D3397</f>
        <v>2017</v>
      </c>
      <c r="C3395" s="106">
        <f>TdC!E3397</f>
        <v>7</v>
      </c>
      <c r="D3395" s="106">
        <f>TdC!F3397</f>
        <v>7.6728100000000007E-2</v>
      </c>
      <c r="E3395" s="106" t="str">
        <f>TdC!G3397</f>
        <v>dolartoday</v>
      </c>
    </row>
    <row r="3396" spans="1:5" x14ac:dyDescent="0.15">
      <c r="A3396" s="107">
        <f>TdC!C3398</f>
        <v>42925</v>
      </c>
      <c r="B3396" s="106">
        <f>TdC!D3398</f>
        <v>2017</v>
      </c>
      <c r="C3396" s="106">
        <f>TdC!E3398</f>
        <v>7</v>
      </c>
      <c r="D3396" s="106">
        <f>TdC!F3398</f>
        <v>7.6728100000000007E-2</v>
      </c>
      <c r="E3396" s="106" t="str">
        <f>TdC!G3398</f>
        <v>dolartoday</v>
      </c>
    </row>
    <row r="3397" spans="1:5" x14ac:dyDescent="0.15">
      <c r="A3397" s="107">
        <f>TdC!C3399</f>
        <v>42926</v>
      </c>
      <c r="B3397" s="106">
        <f>TdC!D3399</f>
        <v>2017</v>
      </c>
      <c r="C3397" s="106">
        <f>TdC!E3399</f>
        <v>7</v>
      </c>
      <c r="D3397" s="106">
        <f>TdC!F3399</f>
        <v>7.6719700000000002E-2</v>
      </c>
      <c r="E3397" s="106" t="str">
        <f>TdC!G3399</f>
        <v>dolartoday</v>
      </c>
    </row>
    <row r="3398" spans="1:5" x14ac:dyDescent="0.15">
      <c r="A3398" s="107">
        <f>TdC!C3400</f>
        <v>42927</v>
      </c>
      <c r="B3398" s="106">
        <f>TdC!D3400</f>
        <v>2017</v>
      </c>
      <c r="C3398" s="106">
        <f>TdC!E3400</f>
        <v>7</v>
      </c>
      <c r="D3398" s="106">
        <f>TdC!F3400</f>
        <v>7.9605499999999996E-2</v>
      </c>
      <c r="E3398" s="106" t="str">
        <f>TdC!G3400</f>
        <v>dolartoday</v>
      </c>
    </row>
    <row r="3399" spans="1:5" x14ac:dyDescent="0.15">
      <c r="A3399" s="107">
        <f>TdC!C3401</f>
        <v>42928</v>
      </c>
      <c r="B3399" s="106">
        <f>TdC!D3401</f>
        <v>2017</v>
      </c>
      <c r="C3399" s="106">
        <f>TdC!E3401</f>
        <v>7</v>
      </c>
      <c r="D3399" s="106">
        <f>TdC!F3401</f>
        <v>8.1099900000000003E-2</v>
      </c>
      <c r="E3399" s="106" t="str">
        <f>TdC!G3401</f>
        <v>dolartoday</v>
      </c>
    </row>
    <row r="3400" spans="1:5" x14ac:dyDescent="0.15">
      <c r="A3400" s="107">
        <f>TdC!C3402</f>
        <v>42929</v>
      </c>
      <c r="B3400" s="106">
        <f>TdC!D3402</f>
        <v>2017</v>
      </c>
      <c r="C3400" s="106">
        <f>TdC!E3402</f>
        <v>7</v>
      </c>
      <c r="D3400" s="106">
        <f>TdC!F3402</f>
        <v>8.4608700000000009E-2</v>
      </c>
      <c r="E3400" s="106" t="str">
        <f>TdC!G3402</f>
        <v>dolartoday</v>
      </c>
    </row>
    <row r="3401" spans="1:5" x14ac:dyDescent="0.15">
      <c r="A3401" s="107">
        <f>TdC!C3403</f>
        <v>42930</v>
      </c>
      <c r="B3401" s="106">
        <f>TdC!D3403</f>
        <v>2017</v>
      </c>
      <c r="C3401" s="106">
        <f>TdC!E3403</f>
        <v>7</v>
      </c>
      <c r="D3401" s="106">
        <f>TdC!F3403</f>
        <v>8.4939699999999993E-2</v>
      </c>
      <c r="E3401" s="106" t="str">
        <f>TdC!G3403</f>
        <v>dolartoday</v>
      </c>
    </row>
    <row r="3402" spans="1:5" x14ac:dyDescent="0.15">
      <c r="A3402" s="107">
        <f>TdC!C3404</f>
        <v>42931</v>
      </c>
      <c r="B3402" s="106">
        <f>TdC!D3404</f>
        <v>2017</v>
      </c>
      <c r="C3402" s="106">
        <f>TdC!E3404</f>
        <v>7</v>
      </c>
      <c r="D3402" s="106">
        <f>TdC!F3404</f>
        <v>8.4939699999999993E-2</v>
      </c>
      <c r="E3402" s="106" t="str">
        <f>TdC!G3404</f>
        <v>dolartoday</v>
      </c>
    </row>
    <row r="3403" spans="1:5" x14ac:dyDescent="0.15">
      <c r="A3403" s="107">
        <f>TdC!C3405</f>
        <v>42932</v>
      </c>
      <c r="B3403" s="106">
        <f>TdC!D3405</f>
        <v>2017</v>
      </c>
      <c r="C3403" s="106">
        <f>TdC!E3405</f>
        <v>7</v>
      </c>
      <c r="D3403" s="106">
        <f>TdC!F3405</f>
        <v>8.4939699999999993E-2</v>
      </c>
      <c r="E3403" s="106" t="str">
        <f>TdC!G3405</f>
        <v>dolartoday</v>
      </c>
    </row>
    <row r="3404" spans="1:5" x14ac:dyDescent="0.15">
      <c r="A3404" s="107">
        <f>TdC!C3406</f>
        <v>42933</v>
      </c>
      <c r="B3404" s="106">
        <f>TdC!D3406</f>
        <v>2017</v>
      </c>
      <c r="C3404" s="106">
        <f>TdC!E3406</f>
        <v>7</v>
      </c>
      <c r="D3404" s="106">
        <f>TdC!F3406</f>
        <v>8.4810700000000003E-2</v>
      </c>
      <c r="E3404" s="106" t="str">
        <f>TdC!G3406</f>
        <v>dolartoday</v>
      </c>
    </row>
    <row r="3405" spans="1:5" x14ac:dyDescent="0.15">
      <c r="A3405" s="107">
        <f>TdC!C3407</f>
        <v>42934</v>
      </c>
      <c r="B3405" s="106">
        <f>TdC!D3407</f>
        <v>2017</v>
      </c>
      <c r="C3405" s="106">
        <f>TdC!E3407</f>
        <v>7</v>
      </c>
      <c r="D3405" s="106">
        <f>TdC!F3407</f>
        <v>8.4707400000000002E-2</v>
      </c>
      <c r="E3405" s="106" t="str">
        <f>TdC!G3407</f>
        <v>dolartoday</v>
      </c>
    </row>
    <row r="3406" spans="1:5" x14ac:dyDescent="0.15">
      <c r="A3406" s="107">
        <f>TdC!C3408</f>
        <v>42935</v>
      </c>
      <c r="B3406" s="106">
        <f>TdC!D3408</f>
        <v>2017</v>
      </c>
      <c r="C3406" s="106">
        <f>TdC!E3408</f>
        <v>7</v>
      </c>
      <c r="D3406" s="106">
        <f>TdC!F3408</f>
        <v>8.4698700000000002E-2</v>
      </c>
      <c r="E3406" s="106" t="str">
        <f>TdC!G3408</f>
        <v>dolartoday</v>
      </c>
    </row>
    <row r="3407" spans="1:5" x14ac:dyDescent="0.15">
      <c r="A3407" s="107">
        <f>TdC!C3409</f>
        <v>42936</v>
      </c>
      <c r="B3407" s="106">
        <f>TdC!D3409</f>
        <v>2017</v>
      </c>
      <c r="C3407" s="106">
        <f>TdC!E3409</f>
        <v>7</v>
      </c>
      <c r="D3407" s="106">
        <f>TdC!F3409</f>
        <v>8.4698700000000002E-2</v>
      </c>
      <c r="E3407" s="106" t="str">
        <f>TdC!G3409</f>
        <v>dolartoday</v>
      </c>
    </row>
    <row r="3408" spans="1:5" x14ac:dyDescent="0.15">
      <c r="A3408" s="107">
        <f>TdC!C3410</f>
        <v>42937</v>
      </c>
      <c r="B3408" s="106">
        <f>TdC!D3410</f>
        <v>2017</v>
      </c>
      <c r="C3408" s="106">
        <f>TdC!E3410</f>
        <v>7</v>
      </c>
      <c r="D3408" s="106">
        <f>TdC!F3410</f>
        <v>8.7908399999999998E-2</v>
      </c>
      <c r="E3408" s="106" t="str">
        <f>TdC!G3410</f>
        <v>dolartoday</v>
      </c>
    </row>
    <row r="3409" spans="1:5" x14ac:dyDescent="0.15">
      <c r="A3409" s="107">
        <f>TdC!C3411</f>
        <v>42938</v>
      </c>
      <c r="B3409" s="106">
        <f>TdC!D3411</f>
        <v>2017</v>
      </c>
      <c r="C3409" s="106">
        <f>TdC!E3411</f>
        <v>7</v>
      </c>
      <c r="D3409" s="106">
        <f>TdC!F3411</f>
        <v>8.7908399999999998E-2</v>
      </c>
      <c r="E3409" s="106" t="str">
        <f>TdC!G3411</f>
        <v>dolartoday</v>
      </c>
    </row>
    <row r="3410" spans="1:5" x14ac:dyDescent="0.15">
      <c r="A3410" s="107">
        <f>TdC!C3412</f>
        <v>42939</v>
      </c>
      <c r="B3410" s="106">
        <f>TdC!D3412</f>
        <v>2017</v>
      </c>
      <c r="C3410" s="106">
        <f>TdC!E3412</f>
        <v>7</v>
      </c>
      <c r="D3410" s="106">
        <f>TdC!F3412</f>
        <v>8.7908399999999998E-2</v>
      </c>
      <c r="E3410" s="106" t="str">
        <f>TdC!G3412</f>
        <v>dolartoday</v>
      </c>
    </row>
    <row r="3411" spans="1:5" x14ac:dyDescent="0.15">
      <c r="A3411" s="107">
        <f>TdC!C3413</f>
        <v>42940</v>
      </c>
      <c r="B3411" s="106">
        <f>TdC!D3413</f>
        <v>2017</v>
      </c>
      <c r="C3411" s="106">
        <f>TdC!E3413</f>
        <v>7</v>
      </c>
      <c r="D3411" s="106">
        <f>TdC!F3413</f>
        <v>8.8205199999999997E-2</v>
      </c>
      <c r="E3411" s="106" t="str">
        <f>TdC!G3413</f>
        <v>dolartoday</v>
      </c>
    </row>
    <row r="3412" spans="1:5" x14ac:dyDescent="0.15">
      <c r="A3412" s="107">
        <f>TdC!C3414</f>
        <v>42941</v>
      </c>
      <c r="B3412" s="106">
        <f>TdC!D3414</f>
        <v>2017</v>
      </c>
      <c r="C3412" s="106">
        <f>TdC!E3414</f>
        <v>7</v>
      </c>
      <c r="D3412" s="106">
        <f>TdC!F3414</f>
        <v>8.9175100000000007E-2</v>
      </c>
      <c r="E3412" s="106" t="str">
        <f>TdC!G3414</f>
        <v>dolartoday</v>
      </c>
    </row>
    <row r="3413" spans="1:5" x14ac:dyDescent="0.15">
      <c r="A3413" s="107">
        <f>TdC!C3415</f>
        <v>42942</v>
      </c>
      <c r="B3413" s="106">
        <f>TdC!D3415</f>
        <v>2017</v>
      </c>
      <c r="C3413" s="106">
        <f>TdC!E3415</f>
        <v>7</v>
      </c>
      <c r="D3413" s="106">
        <f>TdC!F3415</f>
        <v>9.3909500000000007E-2</v>
      </c>
      <c r="E3413" s="106" t="str">
        <f>TdC!G3415</f>
        <v>dolartoday</v>
      </c>
    </row>
    <row r="3414" spans="1:5" x14ac:dyDescent="0.15">
      <c r="A3414" s="107">
        <f>TdC!C3416</f>
        <v>42943</v>
      </c>
      <c r="B3414" s="106">
        <f>TdC!D3416</f>
        <v>2017</v>
      </c>
      <c r="C3414" s="106">
        <f>TdC!E3416</f>
        <v>7</v>
      </c>
      <c r="D3414" s="106">
        <f>TdC!F3416</f>
        <v>9.7877900000000004E-2</v>
      </c>
      <c r="E3414" s="106" t="str">
        <f>TdC!G3416</f>
        <v>dolartoday</v>
      </c>
    </row>
    <row r="3415" spans="1:5" x14ac:dyDescent="0.15">
      <c r="A3415" s="107">
        <f>TdC!C3417</f>
        <v>42944</v>
      </c>
      <c r="B3415" s="106">
        <f>TdC!D3417</f>
        <v>2017</v>
      </c>
      <c r="C3415" s="106">
        <f>TdC!E3417</f>
        <v>7</v>
      </c>
      <c r="D3415" s="106">
        <f>TdC!F3417</f>
        <v>0.10389790000000002</v>
      </c>
      <c r="E3415" s="106" t="str">
        <f>TdC!G3417</f>
        <v>dolartoday</v>
      </c>
    </row>
    <row r="3416" spans="1:5" x14ac:dyDescent="0.15">
      <c r="A3416" s="107">
        <f>TdC!C3418</f>
        <v>42945</v>
      </c>
      <c r="B3416" s="106">
        <f>TdC!D3418</f>
        <v>2017</v>
      </c>
      <c r="C3416" s="106">
        <f>TdC!E3418</f>
        <v>7</v>
      </c>
      <c r="D3416" s="106">
        <f>TdC!F3418</f>
        <v>0.10389790000000002</v>
      </c>
      <c r="E3416" s="106" t="str">
        <f>TdC!G3418</f>
        <v>dolartoday</v>
      </c>
    </row>
    <row r="3417" spans="1:5" x14ac:dyDescent="0.15">
      <c r="A3417" s="107">
        <f>TdC!C3419</f>
        <v>42946</v>
      </c>
      <c r="B3417" s="106">
        <f>TdC!D3419</f>
        <v>2017</v>
      </c>
      <c r="C3417" s="106">
        <f>TdC!E3419</f>
        <v>7</v>
      </c>
      <c r="D3417" s="106">
        <f>TdC!F3419</f>
        <v>0.10389790000000002</v>
      </c>
      <c r="E3417" s="106" t="str">
        <f>TdC!G3419</f>
        <v>dolartoday</v>
      </c>
    </row>
    <row r="3418" spans="1:5" x14ac:dyDescent="0.15">
      <c r="A3418" s="107">
        <f>TdC!C3420</f>
        <v>42947</v>
      </c>
      <c r="B3418" s="106">
        <f>TdC!D3420</f>
        <v>2017</v>
      </c>
      <c r="C3418" s="106">
        <f>TdC!E3420</f>
        <v>7</v>
      </c>
      <c r="D3418" s="106">
        <f>TdC!F3420</f>
        <v>0.1118595</v>
      </c>
      <c r="E3418" s="106" t="str">
        <f>TdC!G3420</f>
        <v>dolartoday</v>
      </c>
    </row>
    <row r="3419" spans="1:5" x14ac:dyDescent="0.15">
      <c r="A3419" s="107">
        <f>TdC!C3421</f>
        <v>42948</v>
      </c>
      <c r="B3419" s="106">
        <f>TdC!D3421</f>
        <v>2017</v>
      </c>
      <c r="C3419" s="106">
        <f>TdC!E3421</f>
        <v>8</v>
      </c>
      <c r="D3419" s="106">
        <f>TdC!F3421</f>
        <v>0.1219774</v>
      </c>
      <c r="E3419" s="106" t="str">
        <f>TdC!G3421</f>
        <v>dolartoday</v>
      </c>
    </row>
    <row r="3420" spans="1:5" x14ac:dyDescent="0.15">
      <c r="A3420" s="107">
        <f>TdC!C3422</f>
        <v>42949</v>
      </c>
      <c r="B3420" s="106">
        <f>TdC!D3422</f>
        <v>2017</v>
      </c>
      <c r="C3420" s="106">
        <f>TdC!E3422</f>
        <v>8</v>
      </c>
      <c r="D3420" s="106">
        <f>TdC!F3422</f>
        <v>0.14760889999999999</v>
      </c>
      <c r="E3420" s="106" t="str">
        <f>TdC!G3422</f>
        <v>dolartoday</v>
      </c>
    </row>
    <row r="3421" spans="1:5" x14ac:dyDescent="0.15">
      <c r="A3421" s="107">
        <f>TdC!C3423</f>
        <v>42950</v>
      </c>
      <c r="B3421" s="106">
        <f>TdC!D3423</f>
        <v>2017</v>
      </c>
      <c r="C3421" s="106">
        <f>TdC!E3423</f>
        <v>8</v>
      </c>
      <c r="D3421" s="106">
        <f>TdC!F3423</f>
        <v>0.17980950000000001</v>
      </c>
      <c r="E3421" s="106" t="str">
        <f>TdC!G3423</f>
        <v>dolartoday</v>
      </c>
    </row>
    <row r="3422" spans="1:5" x14ac:dyDescent="0.15">
      <c r="A3422" s="107">
        <f>TdC!C3424</f>
        <v>42951</v>
      </c>
      <c r="B3422" s="106">
        <f>TdC!D3424</f>
        <v>2017</v>
      </c>
      <c r="C3422" s="106">
        <f>TdC!E3424</f>
        <v>8</v>
      </c>
      <c r="D3422" s="106">
        <f>TdC!F3424</f>
        <v>0.18982930000000001</v>
      </c>
      <c r="E3422" s="106" t="str">
        <f>TdC!G3424</f>
        <v>dolartoday</v>
      </c>
    </row>
    <row r="3423" spans="1:5" x14ac:dyDescent="0.15">
      <c r="A3423" s="107">
        <f>TdC!C3425</f>
        <v>42952</v>
      </c>
      <c r="B3423" s="106">
        <f>TdC!D3425</f>
        <v>2017</v>
      </c>
      <c r="C3423" s="106">
        <f>TdC!E3425</f>
        <v>8</v>
      </c>
      <c r="D3423" s="106">
        <f>TdC!F3425</f>
        <v>0.18982930000000001</v>
      </c>
      <c r="E3423" s="106" t="str">
        <f>TdC!G3425</f>
        <v>dolartoday</v>
      </c>
    </row>
    <row r="3424" spans="1:5" x14ac:dyDescent="0.15">
      <c r="A3424" s="107">
        <f>TdC!C3426</f>
        <v>42953</v>
      </c>
      <c r="B3424" s="106">
        <f>TdC!D3426</f>
        <v>2017</v>
      </c>
      <c r="C3424" s="106">
        <f>TdC!E3426</f>
        <v>8</v>
      </c>
      <c r="D3424" s="106">
        <f>TdC!F3426</f>
        <v>0.18982930000000001</v>
      </c>
      <c r="E3424" s="106" t="str">
        <f>TdC!G3426</f>
        <v>dolartoday</v>
      </c>
    </row>
    <row r="3425" spans="1:5" x14ac:dyDescent="0.15">
      <c r="A3425" s="107">
        <f>TdC!C3427</f>
        <v>42954</v>
      </c>
      <c r="B3425" s="106">
        <f>TdC!D3427</f>
        <v>2017</v>
      </c>
      <c r="C3425" s="106">
        <f>TdC!E3427</f>
        <v>8</v>
      </c>
      <c r="D3425" s="106">
        <f>TdC!F3427</f>
        <v>0.1648017</v>
      </c>
      <c r="E3425" s="106" t="str">
        <f>TdC!G3427</f>
        <v>dolartoday</v>
      </c>
    </row>
    <row r="3426" spans="1:5" x14ac:dyDescent="0.15">
      <c r="A3426" s="107">
        <f>TdC!C3428</f>
        <v>42955</v>
      </c>
      <c r="B3426" s="106">
        <f>TdC!D3428</f>
        <v>2017</v>
      </c>
      <c r="C3426" s="106">
        <f>TdC!E3428</f>
        <v>8</v>
      </c>
      <c r="D3426" s="106">
        <f>TdC!F3428</f>
        <v>0.1307701</v>
      </c>
      <c r="E3426" s="106" t="str">
        <f>TdC!G3428</f>
        <v>dolartoday</v>
      </c>
    </row>
    <row r="3427" spans="1:5" x14ac:dyDescent="0.15">
      <c r="A3427" s="107">
        <f>TdC!C3429</f>
        <v>42956</v>
      </c>
      <c r="B3427" s="106">
        <f>TdC!D3429</f>
        <v>2017</v>
      </c>
      <c r="C3427" s="106">
        <f>TdC!E3429</f>
        <v>8</v>
      </c>
      <c r="D3427" s="106">
        <f>TdC!F3429</f>
        <v>0.1038755</v>
      </c>
      <c r="E3427" s="106" t="str">
        <f>TdC!G3429</f>
        <v>dolartoday</v>
      </c>
    </row>
    <row r="3428" spans="1:5" x14ac:dyDescent="0.15">
      <c r="A3428" s="107">
        <f>TdC!C3430</f>
        <v>42957</v>
      </c>
      <c r="B3428" s="106">
        <f>TdC!D3430</f>
        <v>2017</v>
      </c>
      <c r="C3428" s="106">
        <f>TdC!E3430</f>
        <v>8</v>
      </c>
      <c r="D3428" s="106">
        <f>TdC!F3430</f>
        <v>0.1098797</v>
      </c>
      <c r="E3428" s="106" t="str">
        <f>TdC!G3430</f>
        <v>dolartoday</v>
      </c>
    </row>
    <row r="3429" spans="1:5" x14ac:dyDescent="0.15">
      <c r="A3429" s="107">
        <f>TdC!C3431</f>
        <v>42958</v>
      </c>
      <c r="B3429" s="106">
        <f>TdC!D3431</f>
        <v>2017</v>
      </c>
      <c r="C3429" s="106">
        <f>TdC!E3431</f>
        <v>8</v>
      </c>
      <c r="D3429" s="106">
        <f>TdC!F3431</f>
        <v>0.1216368</v>
      </c>
      <c r="E3429" s="106" t="str">
        <f>TdC!G3431</f>
        <v>dolartoday</v>
      </c>
    </row>
    <row r="3430" spans="1:5" x14ac:dyDescent="0.15">
      <c r="A3430" s="107">
        <f>TdC!C3432</f>
        <v>42959</v>
      </c>
      <c r="B3430" s="106">
        <f>TdC!D3432</f>
        <v>2017</v>
      </c>
      <c r="C3430" s="106">
        <f>TdC!E3432</f>
        <v>8</v>
      </c>
      <c r="D3430" s="106">
        <f>TdC!F3432</f>
        <v>0.1216368</v>
      </c>
      <c r="E3430" s="106" t="str">
        <f>TdC!G3432</f>
        <v>dolartoday</v>
      </c>
    </row>
    <row r="3431" spans="1:5" x14ac:dyDescent="0.15">
      <c r="A3431" s="107">
        <f>TdC!C3433</f>
        <v>42960</v>
      </c>
      <c r="B3431" s="106">
        <f>TdC!D3433</f>
        <v>2017</v>
      </c>
      <c r="C3431" s="106">
        <f>TdC!E3433</f>
        <v>8</v>
      </c>
      <c r="D3431" s="106">
        <f>TdC!F3433</f>
        <v>0.1216368</v>
      </c>
      <c r="E3431" s="106" t="str">
        <f>TdC!G3433</f>
        <v>dolartoday</v>
      </c>
    </row>
    <row r="3432" spans="1:5" x14ac:dyDescent="0.15">
      <c r="A3432" s="107">
        <f>TdC!C3434</f>
        <v>42961</v>
      </c>
      <c r="B3432" s="106">
        <f>TdC!D3434</f>
        <v>2017</v>
      </c>
      <c r="C3432" s="106">
        <f>TdC!E3434</f>
        <v>8</v>
      </c>
      <c r="D3432" s="106">
        <f>TdC!F3434</f>
        <v>0.12894749999999999</v>
      </c>
      <c r="E3432" s="106" t="str">
        <f>TdC!G3434</f>
        <v>dolartoday</v>
      </c>
    </row>
    <row r="3433" spans="1:5" x14ac:dyDescent="0.15">
      <c r="A3433" s="107">
        <f>TdC!C3435</f>
        <v>42962</v>
      </c>
      <c r="B3433" s="106">
        <f>TdC!D3435</f>
        <v>2017</v>
      </c>
      <c r="C3433" s="106">
        <f>TdC!E3435</f>
        <v>8</v>
      </c>
      <c r="D3433" s="106">
        <f>TdC!F3435</f>
        <v>0.14158469999999998</v>
      </c>
      <c r="E3433" s="106" t="str">
        <f>TdC!G3435</f>
        <v>dolartoday</v>
      </c>
    </row>
    <row r="3434" spans="1:5" x14ac:dyDescent="0.15">
      <c r="A3434" s="107">
        <f>TdC!C3436</f>
        <v>42963</v>
      </c>
      <c r="B3434" s="106">
        <f>TdC!D3436</f>
        <v>2017</v>
      </c>
      <c r="C3434" s="106">
        <f>TdC!E3436</f>
        <v>8</v>
      </c>
      <c r="D3434" s="106">
        <f>TdC!F3436</f>
        <v>0.1544507</v>
      </c>
      <c r="E3434" s="106" t="str">
        <f>TdC!G3436</f>
        <v>dolartoday</v>
      </c>
    </row>
    <row r="3435" spans="1:5" x14ac:dyDescent="0.15">
      <c r="A3435" s="107">
        <f>TdC!C3437</f>
        <v>42964</v>
      </c>
      <c r="B3435" s="106">
        <f>TdC!D3437</f>
        <v>2017</v>
      </c>
      <c r="C3435" s="106">
        <f>TdC!E3437</f>
        <v>8</v>
      </c>
      <c r="D3435" s="106">
        <f>TdC!F3437</f>
        <v>0.15501809999999999</v>
      </c>
      <c r="E3435" s="106" t="str">
        <f>TdC!G3437</f>
        <v>dolartoday</v>
      </c>
    </row>
    <row r="3436" spans="1:5" x14ac:dyDescent="0.15">
      <c r="A3436" s="107">
        <f>TdC!C3438</f>
        <v>42965</v>
      </c>
      <c r="B3436" s="106">
        <f>TdC!D3438</f>
        <v>2017</v>
      </c>
      <c r="C3436" s="106">
        <f>TdC!E3438</f>
        <v>8</v>
      </c>
      <c r="D3436" s="106">
        <f>TdC!F3438</f>
        <v>0.1625674</v>
      </c>
      <c r="E3436" s="106" t="str">
        <f>TdC!G3438</f>
        <v>dolartoday</v>
      </c>
    </row>
    <row r="3437" spans="1:5" x14ac:dyDescent="0.15">
      <c r="A3437" s="107">
        <f>TdC!C3439</f>
        <v>42966</v>
      </c>
      <c r="B3437" s="106">
        <f>TdC!D3439</f>
        <v>2017</v>
      </c>
      <c r="C3437" s="106">
        <f>TdC!E3439</f>
        <v>8</v>
      </c>
      <c r="D3437" s="106">
        <f>TdC!F3439</f>
        <v>0.1625674</v>
      </c>
      <c r="E3437" s="106" t="str">
        <f>TdC!G3439</f>
        <v>dolartoday</v>
      </c>
    </row>
    <row r="3438" spans="1:5" x14ac:dyDescent="0.15">
      <c r="A3438" s="107">
        <f>TdC!C3440</f>
        <v>42967</v>
      </c>
      <c r="B3438" s="106">
        <f>TdC!D3440</f>
        <v>2017</v>
      </c>
      <c r="C3438" s="106">
        <f>TdC!E3440</f>
        <v>8</v>
      </c>
      <c r="D3438" s="106">
        <f>TdC!F3440</f>
        <v>0.1625674</v>
      </c>
      <c r="E3438" s="106" t="str">
        <f>TdC!G3440</f>
        <v>dolartoday</v>
      </c>
    </row>
    <row r="3439" spans="1:5" x14ac:dyDescent="0.15">
      <c r="A3439" s="107">
        <f>TdC!C3441</f>
        <v>42968</v>
      </c>
      <c r="B3439" s="106">
        <f>TdC!D3441</f>
        <v>2017</v>
      </c>
      <c r="C3439" s="106">
        <f>TdC!E3441</f>
        <v>8</v>
      </c>
      <c r="D3439" s="106">
        <f>TdC!F3441</f>
        <v>0.16280049999999999</v>
      </c>
      <c r="E3439" s="106" t="str">
        <f>TdC!G3441</f>
        <v>dolartoday</v>
      </c>
    </row>
    <row r="3440" spans="1:5" x14ac:dyDescent="0.15">
      <c r="A3440" s="107">
        <f>TdC!C3442</f>
        <v>42969</v>
      </c>
      <c r="B3440" s="106">
        <f>TdC!D3442</f>
        <v>2017</v>
      </c>
      <c r="C3440" s="106">
        <f>TdC!E3442</f>
        <v>8</v>
      </c>
      <c r="D3440" s="106">
        <f>TdC!F3442</f>
        <v>0.16840749999999999</v>
      </c>
      <c r="E3440" s="106" t="str">
        <f>TdC!G3442</f>
        <v>dolartoday</v>
      </c>
    </row>
    <row r="3441" spans="1:5" x14ac:dyDescent="0.15">
      <c r="A3441" s="107">
        <f>TdC!C3443</f>
        <v>42970</v>
      </c>
      <c r="B3441" s="106">
        <f>TdC!D3443</f>
        <v>2017</v>
      </c>
      <c r="C3441" s="106">
        <f>TdC!E3443</f>
        <v>8</v>
      </c>
      <c r="D3441" s="106">
        <f>TdC!F3443</f>
        <v>0.16845070000000001</v>
      </c>
      <c r="E3441" s="106" t="str">
        <f>TdC!G3443</f>
        <v>dolartoday</v>
      </c>
    </row>
    <row r="3442" spans="1:5" x14ac:dyDescent="0.15">
      <c r="A3442" s="107">
        <f>TdC!C3444</f>
        <v>42971</v>
      </c>
      <c r="B3442" s="106">
        <f>TdC!D3444</f>
        <v>2017</v>
      </c>
      <c r="C3442" s="106">
        <f>TdC!E3444</f>
        <v>8</v>
      </c>
      <c r="D3442" s="106">
        <f>TdC!F3444</f>
        <v>0.16850470000000001</v>
      </c>
      <c r="E3442" s="106" t="str">
        <f>TdC!G3444</f>
        <v>dolartoday</v>
      </c>
    </row>
    <row r="3443" spans="1:5" x14ac:dyDescent="0.15">
      <c r="A3443" s="107">
        <f>TdC!C3445</f>
        <v>42972</v>
      </c>
      <c r="B3443" s="106">
        <f>TdC!D3445</f>
        <v>2017</v>
      </c>
      <c r="C3443" s="106">
        <f>TdC!E3445</f>
        <v>8</v>
      </c>
      <c r="D3443" s="106">
        <f>TdC!F3445</f>
        <v>0.16857520000000001</v>
      </c>
      <c r="E3443" s="106" t="str">
        <f>TdC!G3445</f>
        <v>dolartoday</v>
      </c>
    </row>
    <row r="3444" spans="1:5" x14ac:dyDescent="0.15">
      <c r="A3444" s="107">
        <f>TdC!C3446</f>
        <v>42973</v>
      </c>
      <c r="B3444" s="106">
        <f>TdC!D3446</f>
        <v>2017</v>
      </c>
      <c r="C3444" s="106">
        <f>TdC!E3446</f>
        <v>8</v>
      </c>
      <c r="D3444" s="106">
        <f>TdC!F3446</f>
        <v>0.16857520000000001</v>
      </c>
      <c r="E3444" s="106" t="str">
        <f>TdC!G3446</f>
        <v>dolartoday</v>
      </c>
    </row>
    <row r="3445" spans="1:5" x14ac:dyDescent="0.15">
      <c r="A3445" s="107">
        <f>TdC!C3447</f>
        <v>42974</v>
      </c>
      <c r="B3445" s="106">
        <f>TdC!D3447</f>
        <v>2017</v>
      </c>
      <c r="C3445" s="106">
        <f>TdC!E3447</f>
        <v>8</v>
      </c>
      <c r="D3445" s="106">
        <f>TdC!F3447</f>
        <v>0.16857520000000001</v>
      </c>
      <c r="E3445" s="106" t="str">
        <f>TdC!G3447</f>
        <v>dolartoday</v>
      </c>
    </row>
    <row r="3446" spans="1:5" x14ac:dyDescent="0.15">
      <c r="A3446" s="107">
        <f>TdC!C3448</f>
        <v>42975</v>
      </c>
      <c r="B3446" s="106">
        <f>TdC!D3448</f>
        <v>2017</v>
      </c>
      <c r="C3446" s="106">
        <f>TdC!E3448</f>
        <v>8</v>
      </c>
      <c r="D3446" s="106">
        <f>TdC!F3448</f>
        <v>0.1689195</v>
      </c>
      <c r="E3446" s="106" t="str">
        <f>TdC!G3448</f>
        <v>dolartoday</v>
      </c>
    </row>
    <row r="3447" spans="1:5" x14ac:dyDescent="0.15">
      <c r="A3447" s="107">
        <f>TdC!C3449</f>
        <v>42976</v>
      </c>
      <c r="B3447" s="106">
        <f>TdC!D3449</f>
        <v>2017</v>
      </c>
      <c r="C3447" s="106">
        <f>TdC!E3449</f>
        <v>8</v>
      </c>
      <c r="D3447" s="106">
        <f>TdC!F3449</f>
        <v>0.17562560000000002</v>
      </c>
      <c r="E3447" s="106" t="str">
        <f>TdC!G3449</f>
        <v>dolartoday</v>
      </c>
    </row>
    <row r="3448" spans="1:5" x14ac:dyDescent="0.15">
      <c r="A3448" s="107">
        <f>TdC!C3450</f>
        <v>42977</v>
      </c>
      <c r="B3448" s="106">
        <f>TdC!D3450</f>
        <v>2017</v>
      </c>
      <c r="C3448" s="106">
        <f>TdC!E3450</f>
        <v>8</v>
      </c>
      <c r="D3448" s="106">
        <f>TdC!F3450</f>
        <v>0.17662729999999999</v>
      </c>
      <c r="E3448" s="106" t="str">
        <f>TdC!G3450</f>
        <v>dolartoday</v>
      </c>
    </row>
    <row r="3449" spans="1:5" x14ac:dyDescent="0.15">
      <c r="A3449" s="107">
        <f>TdC!C3451</f>
        <v>42978</v>
      </c>
      <c r="B3449" s="106">
        <f>TdC!D3451</f>
        <v>2017</v>
      </c>
      <c r="C3449" s="106">
        <f>TdC!E3451</f>
        <v>8</v>
      </c>
      <c r="D3449" s="106">
        <f>TdC!F3451</f>
        <v>0.17730849999999998</v>
      </c>
      <c r="E3449" s="106" t="str">
        <f>TdC!G3451</f>
        <v>dolartoday</v>
      </c>
    </row>
    <row r="3450" spans="1:5" x14ac:dyDescent="0.15">
      <c r="A3450" s="107">
        <f>TdC!C3452</f>
        <v>42979</v>
      </c>
      <c r="B3450" s="106">
        <f>TdC!D3452</f>
        <v>2017</v>
      </c>
      <c r="C3450" s="106">
        <f>TdC!E3452</f>
        <v>9</v>
      </c>
      <c r="D3450" s="106">
        <f>TdC!F3452</f>
        <v>0.1847097</v>
      </c>
      <c r="E3450" s="106" t="str">
        <f>TdC!G3452</f>
        <v>dolartoday</v>
      </c>
    </row>
    <row r="3451" spans="1:5" x14ac:dyDescent="0.15">
      <c r="A3451" s="107">
        <f>TdC!C3453</f>
        <v>42980</v>
      </c>
      <c r="B3451" s="106">
        <f>TdC!D3453</f>
        <v>2017</v>
      </c>
      <c r="C3451" s="106">
        <f>TdC!E3453</f>
        <v>9</v>
      </c>
      <c r="D3451" s="106">
        <f>TdC!F3453</f>
        <v>0.1847097</v>
      </c>
      <c r="E3451" s="106" t="str">
        <f>TdC!G3453</f>
        <v>dolartoday</v>
      </c>
    </row>
    <row r="3452" spans="1:5" x14ac:dyDescent="0.15">
      <c r="A3452" s="107">
        <f>TdC!C3454</f>
        <v>42981</v>
      </c>
      <c r="B3452" s="106">
        <f>TdC!D3454</f>
        <v>2017</v>
      </c>
      <c r="C3452" s="106">
        <f>TdC!E3454</f>
        <v>9</v>
      </c>
      <c r="D3452" s="106">
        <f>TdC!F3454</f>
        <v>0.1847097</v>
      </c>
      <c r="E3452" s="106" t="str">
        <f>TdC!G3454</f>
        <v>dolartoday</v>
      </c>
    </row>
    <row r="3453" spans="1:5" x14ac:dyDescent="0.15">
      <c r="A3453" s="107">
        <f>TdC!C3455</f>
        <v>42982</v>
      </c>
      <c r="B3453" s="106">
        <f>TdC!D3455</f>
        <v>2017</v>
      </c>
      <c r="C3453" s="106">
        <f>TdC!E3455</f>
        <v>9</v>
      </c>
      <c r="D3453" s="106">
        <f>TdC!F3455</f>
        <v>0.19105450000000002</v>
      </c>
      <c r="E3453" s="106" t="str">
        <f>TdC!G3455</f>
        <v>dolartoday</v>
      </c>
    </row>
    <row r="3454" spans="1:5" x14ac:dyDescent="0.15">
      <c r="A3454" s="107">
        <f>TdC!C3456</f>
        <v>42983</v>
      </c>
      <c r="B3454" s="106">
        <f>TdC!D3456</f>
        <v>2017</v>
      </c>
      <c r="C3454" s="106">
        <f>TdC!E3456</f>
        <v>9</v>
      </c>
      <c r="D3454" s="106">
        <f>TdC!F3456</f>
        <v>0.19490970000000002</v>
      </c>
      <c r="E3454" s="106" t="str">
        <f>TdC!G3456</f>
        <v>dolartoday</v>
      </c>
    </row>
    <row r="3455" spans="1:5" x14ac:dyDescent="0.15">
      <c r="A3455" s="107">
        <f>TdC!C3457</f>
        <v>42984</v>
      </c>
      <c r="B3455" s="106">
        <f>TdC!D3457</f>
        <v>2017</v>
      </c>
      <c r="C3455" s="106">
        <f>TdC!E3457</f>
        <v>9</v>
      </c>
      <c r="D3455" s="106">
        <f>TdC!F3457</f>
        <v>0.19870849999999998</v>
      </c>
      <c r="E3455" s="106" t="str">
        <f>TdC!G3457</f>
        <v>dolartoday</v>
      </c>
    </row>
    <row r="3456" spans="1:5" x14ac:dyDescent="0.15">
      <c r="A3456" s="107">
        <f>TdC!C3458</f>
        <v>42985</v>
      </c>
      <c r="B3456" s="106">
        <f>TdC!D3458</f>
        <v>2017</v>
      </c>
      <c r="C3456" s="106">
        <f>TdC!E3458</f>
        <v>9</v>
      </c>
      <c r="D3456" s="106">
        <f>TdC!F3458</f>
        <v>0.20192950000000001</v>
      </c>
      <c r="E3456" s="106" t="str">
        <f>TdC!G3458</f>
        <v>dolartoday</v>
      </c>
    </row>
    <row r="3457" spans="1:5" x14ac:dyDescent="0.15">
      <c r="A3457" s="107">
        <f>TdC!C3459</f>
        <v>42986</v>
      </c>
      <c r="B3457" s="106">
        <f>TdC!D3459</f>
        <v>2017</v>
      </c>
      <c r="C3457" s="106">
        <f>TdC!E3459</f>
        <v>9</v>
      </c>
      <c r="D3457" s="106">
        <f>TdC!F3459</f>
        <v>0.21105950000000001</v>
      </c>
      <c r="E3457" s="106" t="str">
        <f>TdC!G3459</f>
        <v>dolartoday</v>
      </c>
    </row>
    <row r="3458" spans="1:5" x14ac:dyDescent="0.15">
      <c r="A3458" s="107">
        <f>TdC!C3460</f>
        <v>42987</v>
      </c>
      <c r="B3458" s="106">
        <f>TdC!D3460</f>
        <v>2017</v>
      </c>
      <c r="C3458" s="106">
        <f>TdC!E3460</f>
        <v>9</v>
      </c>
      <c r="D3458" s="106">
        <f>TdC!F3460</f>
        <v>0.21105950000000001</v>
      </c>
      <c r="E3458" s="106" t="str">
        <f>TdC!G3460</f>
        <v>dolartoday</v>
      </c>
    </row>
    <row r="3459" spans="1:5" x14ac:dyDescent="0.15">
      <c r="A3459" s="107">
        <f>TdC!C3461</f>
        <v>42988</v>
      </c>
      <c r="B3459" s="106">
        <f>TdC!D3461</f>
        <v>2017</v>
      </c>
      <c r="C3459" s="106">
        <f>TdC!E3461</f>
        <v>9</v>
      </c>
      <c r="D3459" s="106">
        <f>TdC!F3461</f>
        <v>0.21105950000000001</v>
      </c>
      <c r="E3459" s="106" t="str">
        <f>TdC!G3461</f>
        <v>dolartoday</v>
      </c>
    </row>
    <row r="3460" spans="1:5" x14ac:dyDescent="0.15">
      <c r="A3460" s="107">
        <f>TdC!C3462</f>
        <v>42989</v>
      </c>
      <c r="B3460" s="106">
        <f>TdC!D3462</f>
        <v>2017</v>
      </c>
      <c r="C3460" s="106">
        <f>TdC!E3462</f>
        <v>9</v>
      </c>
      <c r="D3460" s="106">
        <f>TdC!F3462</f>
        <v>0.21105950000000001</v>
      </c>
      <c r="E3460" s="106" t="str">
        <f>TdC!G3462</f>
        <v>dolartoday</v>
      </c>
    </row>
    <row r="3461" spans="1:5" x14ac:dyDescent="0.15">
      <c r="A3461" s="107">
        <f>TdC!C3463</f>
        <v>42990</v>
      </c>
      <c r="B3461" s="106">
        <f>TdC!D3463</f>
        <v>2017</v>
      </c>
      <c r="C3461" s="106">
        <f>TdC!E3463</f>
        <v>9</v>
      </c>
      <c r="D3461" s="106">
        <f>TdC!F3463</f>
        <v>0.21790950000000001</v>
      </c>
      <c r="E3461" s="106" t="str">
        <f>TdC!G3463</f>
        <v>dolartoday</v>
      </c>
    </row>
    <row r="3462" spans="1:5" x14ac:dyDescent="0.15">
      <c r="A3462" s="107">
        <f>TdC!C3464</f>
        <v>42991</v>
      </c>
      <c r="B3462" s="106">
        <f>TdC!D3464</f>
        <v>2017</v>
      </c>
      <c r="C3462" s="106">
        <f>TdC!E3464</f>
        <v>9</v>
      </c>
      <c r="D3462" s="106">
        <f>TdC!F3464</f>
        <v>0.22430650000000002</v>
      </c>
      <c r="E3462" s="106" t="str">
        <f>TdC!G3464</f>
        <v>dolartoday</v>
      </c>
    </row>
    <row r="3463" spans="1:5" x14ac:dyDescent="0.15">
      <c r="A3463" s="107">
        <f>TdC!C3465</f>
        <v>42992</v>
      </c>
      <c r="B3463" s="106">
        <f>TdC!D3465</f>
        <v>2017</v>
      </c>
      <c r="C3463" s="106">
        <f>TdC!E3465</f>
        <v>9</v>
      </c>
      <c r="D3463" s="106">
        <f>TdC!F3465</f>
        <v>0.22824595000000003</v>
      </c>
      <c r="E3463" s="106" t="str">
        <f>TdC!G3465</f>
        <v>dolartoday</v>
      </c>
    </row>
    <row r="3464" spans="1:5" x14ac:dyDescent="0.15">
      <c r="A3464" s="107">
        <f>TdC!C3466</f>
        <v>42993</v>
      </c>
      <c r="B3464" s="106">
        <f>TdC!D3466</f>
        <v>2017</v>
      </c>
      <c r="C3464" s="106">
        <f>TdC!E3466</f>
        <v>9</v>
      </c>
      <c r="D3464" s="106">
        <f>TdC!F3466</f>
        <v>0.23218540000000001</v>
      </c>
      <c r="E3464" s="106" t="str">
        <f>TdC!G3466</f>
        <v>dolartoday</v>
      </c>
    </row>
    <row r="3465" spans="1:5" x14ac:dyDescent="0.15">
      <c r="A3465" s="107">
        <f>TdC!C3467</f>
        <v>42994</v>
      </c>
      <c r="B3465" s="106">
        <f>TdC!D3467</f>
        <v>2017</v>
      </c>
      <c r="C3465" s="106">
        <f>TdC!E3467</f>
        <v>9</v>
      </c>
      <c r="D3465" s="106">
        <f>TdC!F3467</f>
        <v>0.2374463</v>
      </c>
      <c r="E3465" s="106" t="str">
        <f>TdC!G3467</f>
        <v>dolartoday</v>
      </c>
    </row>
    <row r="3466" spans="1:5" x14ac:dyDescent="0.15">
      <c r="A3466" s="107">
        <f>TdC!C3468</f>
        <v>42995</v>
      </c>
      <c r="B3466" s="106">
        <f>TdC!D3468</f>
        <v>2017</v>
      </c>
      <c r="C3466" s="106">
        <f>TdC!E3468</f>
        <v>9</v>
      </c>
      <c r="D3466" s="106">
        <f>TdC!F3468</f>
        <v>0.2374463</v>
      </c>
      <c r="E3466" s="106" t="str">
        <f>TdC!G3468</f>
        <v>dolartoday</v>
      </c>
    </row>
    <row r="3467" spans="1:5" x14ac:dyDescent="0.15">
      <c r="A3467" s="107">
        <f>TdC!C3469</f>
        <v>42996</v>
      </c>
      <c r="B3467" s="106">
        <f>TdC!D3469</f>
        <v>2017</v>
      </c>
      <c r="C3467" s="106">
        <f>TdC!E3469</f>
        <v>9</v>
      </c>
      <c r="D3467" s="106">
        <f>TdC!F3469</f>
        <v>0.24431560000000002</v>
      </c>
      <c r="E3467" s="106" t="str">
        <f>TdC!G3469</f>
        <v>dolartoday</v>
      </c>
    </row>
    <row r="3468" spans="1:5" x14ac:dyDescent="0.15">
      <c r="A3468" s="107">
        <f>TdC!C3470</f>
        <v>42997</v>
      </c>
      <c r="B3468" s="106">
        <f>TdC!D3470</f>
        <v>2017</v>
      </c>
      <c r="C3468" s="106">
        <f>TdC!E3470</f>
        <v>9</v>
      </c>
      <c r="D3468" s="106">
        <f>TdC!F3470</f>
        <v>0.25237019999999999</v>
      </c>
      <c r="E3468" s="106" t="str">
        <f>TdC!G3470</f>
        <v>dolartoday</v>
      </c>
    </row>
    <row r="3469" spans="1:5" x14ac:dyDescent="0.15">
      <c r="A3469" s="107">
        <f>TdC!C3471</f>
        <v>42998</v>
      </c>
      <c r="B3469" s="106">
        <f>TdC!D3471</f>
        <v>2017</v>
      </c>
      <c r="C3469" s="106">
        <f>TdC!E3471</f>
        <v>9</v>
      </c>
      <c r="D3469" s="106">
        <f>TdC!F3471</f>
        <v>0.23786679999999999</v>
      </c>
      <c r="E3469" s="106" t="str">
        <f>TdC!G3471</f>
        <v>dolartoday</v>
      </c>
    </row>
    <row r="3470" spans="1:5" x14ac:dyDescent="0.15">
      <c r="A3470" s="107">
        <f>TdC!C3472</f>
        <v>42999</v>
      </c>
      <c r="B3470" s="106">
        <f>TdC!D3472</f>
        <v>2017</v>
      </c>
      <c r="C3470" s="106">
        <f>TdC!E3472</f>
        <v>9</v>
      </c>
      <c r="D3470" s="106">
        <f>TdC!F3472</f>
        <v>0.22938229999999998</v>
      </c>
      <c r="E3470" s="106" t="str">
        <f>TdC!G3472</f>
        <v>dolartoday</v>
      </c>
    </row>
    <row r="3471" spans="1:5" x14ac:dyDescent="0.15">
      <c r="A3471" s="107">
        <f>TdC!C3473</f>
        <v>43000</v>
      </c>
      <c r="B3471" s="106">
        <f>TdC!D3473</f>
        <v>2017</v>
      </c>
      <c r="C3471" s="106">
        <f>TdC!E3473</f>
        <v>9</v>
      </c>
      <c r="D3471" s="106">
        <f>TdC!F3473</f>
        <v>0.22337220000000002</v>
      </c>
      <c r="E3471" s="106" t="str">
        <f>TdC!G3473</f>
        <v>dolartoday</v>
      </c>
    </row>
    <row r="3472" spans="1:5" x14ac:dyDescent="0.15">
      <c r="A3472" s="107">
        <f>TdC!C3474</f>
        <v>43001</v>
      </c>
      <c r="B3472" s="106">
        <f>TdC!D3474</f>
        <v>2017</v>
      </c>
      <c r="C3472" s="106">
        <f>TdC!E3474</f>
        <v>9</v>
      </c>
      <c r="D3472" s="106">
        <f>TdC!F3474</f>
        <v>0.22337220000000002</v>
      </c>
      <c r="E3472" s="106" t="str">
        <f>TdC!G3474</f>
        <v>dolartoday</v>
      </c>
    </row>
    <row r="3473" spans="1:5" x14ac:dyDescent="0.15">
      <c r="A3473" s="107">
        <f>TdC!C3475</f>
        <v>43002</v>
      </c>
      <c r="B3473" s="106">
        <f>TdC!D3475</f>
        <v>2017</v>
      </c>
      <c r="C3473" s="106">
        <f>TdC!E3475</f>
        <v>9</v>
      </c>
      <c r="D3473" s="106">
        <f>TdC!F3475</f>
        <v>0.22337220000000002</v>
      </c>
      <c r="E3473" s="106" t="str">
        <f>TdC!G3475</f>
        <v>dolartoday</v>
      </c>
    </row>
    <row r="3474" spans="1:5" x14ac:dyDescent="0.15">
      <c r="A3474" s="107">
        <f>TdC!C3476</f>
        <v>43003</v>
      </c>
      <c r="B3474" s="106">
        <f>TdC!D3476</f>
        <v>2017</v>
      </c>
      <c r="C3474" s="106">
        <f>TdC!E3476</f>
        <v>9</v>
      </c>
      <c r="D3474" s="106">
        <f>TdC!F3476</f>
        <v>0.23781340000000001</v>
      </c>
      <c r="E3474" s="106" t="str">
        <f>TdC!G3476</f>
        <v>dolartoday</v>
      </c>
    </row>
    <row r="3475" spans="1:5" x14ac:dyDescent="0.15">
      <c r="A3475" s="107">
        <f>TdC!C3477</f>
        <v>43004</v>
      </c>
      <c r="B3475" s="106">
        <f>TdC!D3477</f>
        <v>2017</v>
      </c>
      <c r="C3475" s="106">
        <f>TdC!E3477</f>
        <v>9</v>
      </c>
      <c r="D3475" s="106">
        <f>TdC!F3477</f>
        <v>0.2512856</v>
      </c>
      <c r="E3475" s="106" t="str">
        <f>TdC!G3477</f>
        <v>dolartoday</v>
      </c>
    </row>
    <row r="3476" spans="1:5" x14ac:dyDescent="0.15">
      <c r="A3476" s="107">
        <f>TdC!C3478</f>
        <v>43005</v>
      </c>
      <c r="B3476" s="106">
        <f>TdC!D3478</f>
        <v>2017</v>
      </c>
      <c r="C3476" s="106">
        <f>TdC!E3478</f>
        <v>9</v>
      </c>
      <c r="D3476" s="106">
        <f>TdC!F3478</f>
        <v>0.27051639999999999</v>
      </c>
      <c r="E3476" s="106" t="str">
        <f>TdC!G3478</f>
        <v>dolartoday</v>
      </c>
    </row>
    <row r="3477" spans="1:5" x14ac:dyDescent="0.15">
      <c r="A3477" s="107">
        <f>TdC!C3479</f>
        <v>43006</v>
      </c>
      <c r="B3477" s="106">
        <f>TdC!D3479</f>
        <v>2017</v>
      </c>
      <c r="C3477" s="106">
        <f>TdC!E3479</f>
        <v>9</v>
      </c>
      <c r="D3477" s="106">
        <f>TdC!F3479</f>
        <v>0.2843407</v>
      </c>
      <c r="E3477" s="106" t="str">
        <f>TdC!G3479</f>
        <v>dolartoday</v>
      </c>
    </row>
    <row r="3478" spans="1:5" x14ac:dyDescent="0.15">
      <c r="A3478" s="107">
        <f>TdC!C3480</f>
        <v>43007</v>
      </c>
      <c r="B3478" s="106">
        <f>TdC!D3480</f>
        <v>2017</v>
      </c>
      <c r="C3478" s="106">
        <f>TdC!E3480</f>
        <v>9</v>
      </c>
      <c r="D3478" s="106">
        <f>TdC!F3480</f>
        <v>0.29146110000000003</v>
      </c>
      <c r="E3478" s="106" t="str">
        <f>TdC!G3480</f>
        <v>dolartoday</v>
      </c>
    </row>
    <row r="3479" spans="1:5" x14ac:dyDescent="0.15">
      <c r="A3479" s="107">
        <f>TdC!C3481</f>
        <v>43008</v>
      </c>
      <c r="B3479" s="106">
        <f>TdC!D3481</f>
        <v>2017</v>
      </c>
      <c r="C3479" s="106">
        <f>TdC!E3481</f>
        <v>9</v>
      </c>
      <c r="D3479" s="106">
        <f>TdC!F3481</f>
        <v>0.29146110000000003</v>
      </c>
      <c r="E3479" s="106" t="str">
        <f>TdC!G3481</f>
        <v>dolartoday</v>
      </c>
    </row>
    <row r="3480" spans="1:5" x14ac:dyDescent="0.15">
      <c r="A3480" s="107">
        <f>TdC!C3482</f>
        <v>43009</v>
      </c>
      <c r="B3480" s="106">
        <f>TdC!D3482</f>
        <v>2017</v>
      </c>
      <c r="C3480" s="106">
        <f>TdC!E3482</f>
        <v>10</v>
      </c>
      <c r="D3480" s="106">
        <f>TdC!F3482</f>
        <v>0.29146110000000003</v>
      </c>
      <c r="E3480" s="106" t="str">
        <f>TdC!G3482</f>
        <v>dolartoday</v>
      </c>
    </row>
    <row r="3481" spans="1:5" x14ac:dyDescent="0.15">
      <c r="A3481" s="107">
        <f>TdC!C3483</f>
        <v>43010</v>
      </c>
      <c r="B3481" s="106">
        <f>TdC!D3483</f>
        <v>2017</v>
      </c>
      <c r="C3481" s="106">
        <f>TdC!E3483</f>
        <v>10</v>
      </c>
      <c r="D3481" s="106">
        <f>TdC!F3483</f>
        <v>0.29168139999999998</v>
      </c>
      <c r="E3481" s="106" t="str">
        <f>TdC!G3483</f>
        <v>dolartoday</v>
      </c>
    </row>
    <row r="3482" spans="1:5" x14ac:dyDescent="0.15">
      <c r="A3482" s="107">
        <f>TdC!C3484</f>
        <v>43011</v>
      </c>
      <c r="B3482" s="106">
        <f>TdC!D3484</f>
        <v>2017</v>
      </c>
      <c r="C3482" s="106">
        <f>TdC!E3484</f>
        <v>10</v>
      </c>
      <c r="D3482" s="106">
        <f>TdC!F3484</f>
        <v>0.2917091</v>
      </c>
      <c r="E3482" s="106" t="str">
        <f>TdC!G3484</f>
        <v>dolartoday</v>
      </c>
    </row>
    <row r="3483" spans="1:5" x14ac:dyDescent="0.15">
      <c r="A3483" s="107">
        <f>TdC!C3485</f>
        <v>43012</v>
      </c>
      <c r="B3483" s="106">
        <f>TdC!D3485</f>
        <v>2017</v>
      </c>
      <c r="C3483" s="106">
        <f>TdC!E3485</f>
        <v>10</v>
      </c>
      <c r="D3483" s="106">
        <f>TdC!F3485</f>
        <v>0.2938769</v>
      </c>
      <c r="E3483" s="106" t="str">
        <f>TdC!G3485</f>
        <v>dolartoday</v>
      </c>
    </row>
    <row r="3484" spans="1:5" x14ac:dyDescent="0.15">
      <c r="A3484" s="107">
        <f>TdC!C3486</f>
        <v>43013</v>
      </c>
      <c r="B3484" s="106">
        <f>TdC!D3486</f>
        <v>2017</v>
      </c>
      <c r="C3484" s="106">
        <f>TdC!E3486</f>
        <v>10</v>
      </c>
      <c r="D3484" s="106">
        <f>TdC!F3486</f>
        <v>0.27651150000000002</v>
      </c>
      <c r="E3484" s="106" t="str">
        <f>TdC!G3486</f>
        <v>dolartoday</v>
      </c>
    </row>
    <row r="3485" spans="1:5" x14ac:dyDescent="0.15">
      <c r="A3485" s="107">
        <f>TdC!C3487</f>
        <v>43014</v>
      </c>
      <c r="B3485" s="106">
        <f>TdC!D3487</f>
        <v>2017</v>
      </c>
      <c r="C3485" s="106">
        <f>TdC!E3487</f>
        <v>10</v>
      </c>
      <c r="D3485" s="106">
        <f>TdC!F3487</f>
        <v>0.26749279999999998</v>
      </c>
      <c r="E3485" s="106" t="str">
        <f>TdC!G3487</f>
        <v>dolartoday</v>
      </c>
    </row>
    <row r="3486" spans="1:5" x14ac:dyDescent="0.15">
      <c r="A3486" s="107">
        <f>TdC!C3488</f>
        <v>43015</v>
      </c>
      <c r="B3486" s="106">
        <f>TdC!D3488</f>
        <v>2017</v>
      </c>
      <c r="C3486" s="106">
        <f>TdC!E3488</f>
        <v>10</v>
      </c>
      <c r="D3486" s="106">
        <f>TdC!F3488</f>
        <v>0.26749279999999998</v>
      </c>
      <c r="E3486" s="106" t="str">
        <f>TdC!G3488</f>
        <v>dolartoday</v>
      </c>
    </row>
    <row r="3487" spans="1:5" x14ac:dyDescent="0.15">
      <c r="A3487" s="107">
        <f>TdC!C3489</f>
        <v>43016</v>
      </c>
      <c r="B3487" s="106">
        <f>TdC!D3489</f>
        <v>2017</v>
      </c>
      <c r="C3487" s="106">
        <f>TdC!E3489</f>
        <v>10</v>
      </c>
      <c r="D3487" s="106">
        <f>TdC!F3489</f>
        <v>0.26749279999999998</v>
      </c>
      <c r="E3487" s="106" t="str">
        <f>TdC!G3489</f>
        <v>dolartoday</v>
      </c>
    </row>
    <row r="3488" spans="1:5" x14ac:dyDescent="0.15">
      <c r="A3488" s="107">
        <f>TdC!C3490</f>
        <v>43017</v>
      </c>
      <c r="B3488" s="106">
        <f>TdC!D3490</f>
        <v>2017</v>
      </c>
      <c r="C3488" s="106">
        <f>TdC!E3490</f>
        <v>10</v>
      </c>
      <c r="D3488" s="106">
        <f>TdC!F3490</f>
        <v>0.26645679999999999</v>
      </c>
      <c r="E3488" s="106" t="str">
        <f>TdC!G3490</f>
        <v>dolartoday</v>
      </c>
    </row>
    <row r="3489" spans="1:5" x14ac:dyDescent="0.15">
      <c r="A3489" s="107">
        <f>TdC!C3491</f>
        <v>43018</v>
      </c>
      <c r="B3489" s="106">
        <f>TdC!D3491</f>
        <v>2017</v>
      </c>
      <c r="C3489" s="106">
        <f>TdC!E3491</f>
        <v>10</v>
      </c>
      <c r="D3489" s="106">
        <f>TdC!F3491</f>
        <v>0.26808310000000002</v>
      </c>
      <c r="E3489" s="106" t="str">
        <f>TdC!G3491</f>
        <v>dolartoday</v>
      </c>
    </row>
    <row r="3490" spans="1:5" x14ac:dyDescent="0.15">
      <c r="A3490" s="107">
        <f>TdC!C3492</f>
        <v>43019</v>
      </c>
      <c r="B3490" s="106">
        <f>TdC!D3492</f>
        <v>2017</v>
      </c>
      <c r="C3490" s="106">
        <f>TdC!E3492</f>
        <v>10</v>
      </c>
      <c r="D3490" s="106">
        <f>TdC!F3492</f>
        <v>0.27212400000000003</v>
      </c>
      <c r="E3490" s="106" t="str">
        <f>TdC!G3492</f>
        <v>dolartoday</v>
      </c>
    </row>
    <row r="3491" spans="1:5" x14ac:dyDescent="0.15">
      <c r="A3491" s="107">
        <f>TdC!C3493</f>
        <v>43020</v>
      </c>
      <c r="B3491" s="106">
        <f>TdC!D3493</f>
        <v>2017</v>
      </c>
      <c r="C3491" s="106">
        <f>TdC!E3493</f>
        <v>10</v>
      </c>
      <c r="D3491" s="106">
        <f>TdC!F3493</f>
        <v>0.29173290000000002</v>
      </c>
      <c r="E3491" s="106" t="str">
        <f>TdC!G3493</f>
        <v>dolartoday</v>
      </c>
    </row>
    <row r="3492" spans="1:5" x14ac:dyDescent="0.15">
      <c r="A3492" s="107">
        <f>TdC!C3494</f>
        <v>43021</v>
      </c>
      <c r="B3492" s="106">
        <f>TdC!D3494</f>
        <v>2017</v>
      </c>
      <c r="C3492" s="106">
        <f>TdC!E3494</f>
        <v>10</v>
      </c>
      <c r="D3492" s="106">
        <f>TdC!F3494</f>
        <v>0.31109300000000001</v>
      </c>
      <c r="E3492" s="106" t="str">
        <f>TdC!G3494</f>
        <v>dolartoday</v>
      </c>
    </row>
    <row r="3493" spans="1:5" x14ac:dyDescent="0.15">
      <c r="A3493" s="107">
        <f>TdC!C3495</f>
        <v>43022</v>
      </c>
      <c r="B3493" s="106">
        <f>TdC!D3495</f>
        <v>2017</v>
      </c>
      <c r="C3493" s="106">
        <f>TdC!E3495</f>
        <v>10</v>
      </c>
      <c r="D3493" s="106">
        <f>TdC!F3495</f>
        <v>0.31109300000000001</v>
      </c>
      <c r="E3493" s="106" t="str">
        <f>TdC!G3495</f>
        <v>dolartoday</v>
      </c>
    </row>
    <row r="3494" spans="1:5" x14ac:dyDescent="0.15">
      <c r="A3494" s="107">
        <f>TdC!C3496</f>
        <v>43023</v>
      </c>
      <c r="B3494" s="106">
        <f>TdC!D3496</f>
        <v>2017</v>
      </c>
      <c r="C3494" s="106">
        <f>TdC!E3496</f>
        <v>10</v>
      </c>
      <c r="D3494" s="106">
        <f>TdC!F3496</f>
        <v>0.31109300000000001</v>
      </c>
      <c r="E3494" s="106" t="str">
        <f>TdC!G3496</f>
        <v>dolartoday</v>
      </c>
    </row>
    <row r="3495" spans="1:5" x14ac:dyDescent="0.15">
      <c r="A3495" s="107">
        <f>TdC!C3497</f>
        <v>43024</v>
      </c>
      <c r="B3495" s="106">
        <f>TdC!D3497</f>
        <v>2017</v>
      </c>
      <c r="C3495" s="106">
        <f>TdC!E3497</f>
        <v>10</v>
      </c>
      <c r="D3495" s="106">
        <f>TdC!F3497</f>
        <v>0.32123779999999996</v>
      </c>
      <c r="E3495" s="106" t="str">
        <f>TdC!G3497</f>
        <v>dolartoday</v>
      </c>
    </row>
    <row r="3496" spans="1:5" x14ac:dyDescent="0.15">
      <c r="A3496" s="107">
        <f>TdC!C3498</f>
        <v>43025</v>
      </c>
      <c r="B3496" s="106">
        <f>TdC!D3498</f>
        <v>2017</v>
      </c>
      <c r="C3496" s="106">
        <f>TdC!E3498</f>
        <v>10</v>
      </c>
      <c r="D3496" s="106">
        <f>TdC!F3498</f>
        <v>0.33348410000000006</v>
      </c>
      <c r="E3496" s="106" t="str">
        <f>TdC!G3498</f>
        <v>dolartoday</v>
      </c>
    </row>
    <row r="3497" spans="1:5" x14ac:dyDescent="0.15">
      <c r="A3497" s="107">
        <f>TdC!C3499</f>
        <v>43026</v>
      </c>
      <c r="B3497" s="106">
        <f>TdC!D3499</f>
        <v>2017</v>
      </c>
      <c r="C3497" s="106">
        <f>TdC!E3499</f>
        <v>10</v>
      </c>
      <c r="D3497" s="106">
        <f>TdC!F3499</f>
        <v>0.34101730000000002</v>
      </c>
      <c r="E3497" s="106" t="str">
        <f>TdC!G3499</f>
        <v>dolartoday</v>
      </c>
    </row>
    <row r="3498" spans="1:5" x14ac:dyDescent="0.15">
      <c r="A3498" s="107">
        <f>TdC!C3500</f>
        <v>43027</v>
      </c>
      <c r="B3498" s="106">
        <f>TdC!D3500</f>
        <v>2017</v>
      </c>
      <c r="C3498" s="106">
        <f>TdC!E3500</f>
        <v>10</v>
      </c>
      <c r="D3498" s="106">
        <f>TdC!F3500</f>
        <v>0.36</v>
      </c>
      <c r="E3498" s="106" t="str">
        <f>TdC!G3500</f>
        <v>dolartoday</v>
      </c>
    </row>
    <row r="3499" spans="1:5" x14ac:dyDescent="0.15">
      <c r="A3499" s="107">
        <f>TdC!C3501</f>
        <v>43028</v>
      </c>
      <c r="B3499" s="106">
        <f>TdC!D3501</f>
        <v>2017</v>
      </c>
      <c r="C3499" s="106">
        <f>TdC!E3501</f>
        <v>10</v>
      </c>
      <c r="D3499" s="106">
        <f>TdC!F3501</f>
        <v>0.3808743</v>
      </c>
      <c r="E3499" s="106" t="str">
        <f>TdC!G3501</f>
        <v>dolartoday</v>
      </c>
    </row>
    <row r="3500" spans="1:5" x14ac:dyDescent="0.15">
      <c r="A3500" s="107">
        <f>TdC!C3502</f>
        <v>43029</v>
      </c>
      <c r="B3500" s="106">
        <f>TdC!D3502</f>
        <v>2017</v>
      </c>
      <c r="C3500" s="106">
        <f>TdC!E3502</f>
        <v>10</v>
      </c>
      <c r="D3500" s="106">
        <f>TdC!F3502</f>
        <v>0.40027199999999996</v>
      </c>
      <c r="E3500" s="106" t="str">
        <f>TdC!G3502</f>
        <v>dolartoday</v>
      </c>
    </row>
    <row r="3501" spans="1:5" x14ac:dyDescent="0.15">
      <c r="A3501" s="107">
        <f>TdC!C3503</f>
        <v>43030</v>
      </c>
      <c r="B3501" s="106">
        <f>TdC!D3503</f>
        <v>2017</v>
      </c>
      <c r="C3501" s="106">
        <f>TdC!E3503</f>
        <v>10</v>
      </c>
      <c r="D3501" s="106">
        <f>TdC!F3503</f>
        <v>0.3808743</v>
      </c>
      <c r="E3501" s="106" t="str">
        <f>TdC!G3503</f>
        <v>dolartoday</v>
      </c>
    </row>
    <row r="3502" spans="1:5" x14ac:dyDescent="0.15">
      <c r="A3502" s="107">
        <f>TdC!C3504</f>
        <v>43031</v>
      </c>
      <c r="B3502" s="106">
        <f>TdC!D3504</f>
        <v>2017</v>
      </c>
      <c r="C3502" s="106">
        <f>TdC!E3504</f>
        <v>10</v>
      </c>
      <c r="D3502" s="106">
        <f>TdC!F3504</f>
        <v>0.40072989999999997</v>
      </c>
      <c r="E3502" s="106" t="str">
        <f>TdC!G3504</f>
        <v>dolartoday</v>
      </c>
    </row>
    <row r="3503" spans="1:5" x14ac:dyDescent="0.15">
      <c r="A3503" s="107">
        <f>TdC!C3505</f>
        <v>43032</v>
      </c>
      <c r="B3503" s="106">
        <f>TdC!D3505</f>
        <v>2017</v>
      </c>
      <c r="C3503" s="106">
        <f>TdC!E3505</f>
        <v>10</v>
      </c>
      <c r="D3503" s="106">
        <f>TdC!F3505</f>
        <v>0.42715910000000001</v>
      </c>
      <c r="E3503" s="106" t="str">
        <f>TdC!G3505</f>
        <v>dolartoday</v>
      </c>
    </row>
    <row r="3504" spans="1:5" x14ac:dyDescent="0.15">
      <c r="A3504" s="107">
        <f>TdC!C3506</f>
        <v>43033</v>
      </c>
      <c r="B3504" s="106">
        <f>TdC!D3506</f>
        <v>2017</v>
      </c>
      <c r="C3504" s="106">
        <f>TdC!E3506</f>
        <v>10</v>
      </c>
      <c r="D3504" s="106">
        <f>TdC!F3506</f>
        <v>0.42144019999999999</v>
      </c>
      <c r="E3504" s="106" t="str">
        <f>TdC!G3506</f>
        <v>dolartoday</v>
      </c>
    </row>
    <row r="3505" spans="1:5" x14ac:dyDescent="0.15">
      <c r="A3505" s="107">
        <f>TdC!C3507</f>
        <v>43034</v>
      </c>
      <c r="B3505" s="106">
        <f>TdC!D3507</f>
        <v>2017</v>
      </c>
      <c r="C3505" s="106">
        <f>TdC!E3507</f>
        <v>10</v>
      </c>
      <c r="D3505" s="106">
        <f>TdC!F3507</f>
        <v>0.40323490000000001</v>
      </c>
      <c r="E3505" s="106" t="str">
        <f>TdC!G3507</f>
        <v>dolartoday</v>
      </c>
    </row>
    <row r="3506" spans="1:5" x14ac:dyDescent="0.15">
      <c r="A3506" s="107">
        <f>TdC!C3508</f>
        <v>43035</v>
      </c>
      <c r="B3506" s="106">
        <f>TdC!D3508</f>
        <v>2017</v>
      </c>
      <c r="C3506" s="106">
        <f>TdC!E3508</f>
        <v>10</v>
      </c>
      <c r="D3506" s="106">
        <f>TdC!F3508</f>
        <v>0.41152809999999995</v>
      </c>
      <c r="E3506" s="106" t="str">
        <f>TdC!G3508</f>
        <v>dolartoday</v>
      </c>
    </row>
    <row r="3507" spans="1:5" x14ac:dyDescent="0.15">
      <c r="A3507" s="107">
        <f>TdC!C3509</f>
        <v>43036</v>
      </c>
      <c r="B3507" s="106">
        <f>TdC!D3509</f>
        <v>2017</v>
      </c>
      <c r="C3507" s="106">
        <f>TdC!E3509</f>
        <v>10</v>
      </c>
      <c r="D3507" s="106">
        <f>TdC!F3509</f>
        <v>0.41152809999999995</v>
      </c>
      <c r="E3507" s="106" t="str">
        <f>TdC!G3509</f>
        <v>dolartoday</v>
      </c>
    </row>
    <row r="3508" spans="1:5" x14ac:dyDescent="0.15">
      <c r="A3508" s="107">
        <f>TdC!C3510</f>
        <v>43037</v>
      </c>
      <c r="B3508" s="106">
        <f>TdC!D3510</f>
        <v>2017</v>
      </c>
      <c r="C3508" s="106">
        <f>TdC!E3510</f>
        <v>10</v>
      </c>
      <c r="D3508" s="106">
        <f>TdC!F3510</f>
        <v>0.41152809999999995</v>
      </c>
      <c r="E3508" s="106" t="str">
        <f>TdC!G3510</f>
        <v>dolartoday</v>
      </c>
    </row>
    <row r="3509" spans="1:5" x14ac:dyDescent="0.15">
      <c r="A3509" s="107">
        <f>TdC!C3511</f>
        <v>43038</v>
      </c>
      <c r="B3509" s="106">
        <f>TdC!D3511</f>
        <v>2017</v>
      </c>
      <c r="C3509" s="106">
        <f>TdC!E3511</f>
        <v>10</v>
      </c>
      <c r="D3509" s="106">
        <f>TdC!F3511</f>
        <v>0.41243870000000005</v>
      </c>
      <c r="E3509" s="106" t="str">
        <f>TdC!G3511</f>
        <v>dolartoday</v>
      </c>
    </row>
    <row r="3510" spans="1:5" x14ac:dyDescent="0.15">
      <c r="A3510" s="107">
        <f>TdC!C3512</f>
        <v>43039</v>
      </c>
      <c r="B3510" s="106">
        <f>TdC!D3512</f>
        <v>2017</v>
      </c>
      <c r="C3510" s="106">
        <f>TdC!E3512</f>
        <v>10</v>
      </c>
      <c r="D3510" s="106">
        <f>TdC!F3512</f>
        <v>0.4119487</v>
      </c>
      <c r="E3510" s="106" t="str">
        <f>TdC!G3512</f>
        <v>dolartoday</v>
      </c>
    </row>
    <row r="3511" spans="1:5" x14ac:dyDescent="0.15">
      <c r="A3511" s="107">
        <f>TdC!C3513</f>
        <v>43040</v>
      </c>
      <c r="B3511" s="106">
        <f>TdC!D3513</f>
        <v>2017</v>
      </c>
      <c r="C3511" s="106">
        <f>TdC!E3513</f>
        <v>11</v>
      </c>
      <c r="D3511" s="106">
        <f>TdC!F3513</f>
        <v>0.41290280000000001</v>
      </c>
      <c r="E3511" s="106" t="str">
        <f>TdC!G3513</f>
        <v>dolartoday</v>
      </c>
    </row>
    <row r="3512" spans="1:5" x14ac:dyDescent="0.15">
      <c r="A3512" s="107">
        <f>TdC!C3514</f>
        <v>43041</v>
      </c>
      <c r="B3512" s="106">
        <f>TdC!D3514</f>
        <v>2017</v>
      </c>
      <c r="C3512" s="106">
        <f>TdC!E3514</f>
        <v>11</v>
      </c>
      <c r="D3512" s="106">
        <f>TdC!F3514</f>
        <v>0.42293569999999997</v>
      </c>
      <c r="E3512" s="106" t="str">
        <f>TdC!G3514</f>
        <v>dolartoday</v>
      </c>
    </row>
    <row r="3513" spans="1:5" x14ac:dyDescent="0.15">
      <c r="A3513" s="107">
        <f>TdC!C3515</f>
        <v>43042</v>
      </c>
      <c r="B3513" s="106">
        <f>TdC!D3515</f>
        <v>2017</v>
      </c>
      <c r="C3513" s="106">
        <f>TdC!E3515</f>
        <v>11</v>
      </c>
      <c r="D3513" s="106">
        <f>TdC!F3515</f>
        <v>0.44347760000000003</v>
      </c>
      <c r="E3513" s="106" t="str">
        <f>TdC!G3515</f>
        <v>dolartoday</v>
      </c>
    </row>
    <row r="3514" spans="1:5" x14ac:dyDescent="0.15">
      <c r="A3514" s="107">
        <f>TdC!C3516</f>
        <v>43043</v>
      </c>
      <c r="B3514" s="106">
        <f>TdC!D3516</f>
        <v>2017</v>
      </c>
      <c r="C3514" s="106">
        <f>TdC!E3516</f>
        <v>11</v>
      </c>
      <c r="D3514" s="106">
        <f>TdC!F3516</f>
        <v>0.44347760000000003</v>
      </c>
      <c r="E3514" s="106" t="str">
        <f>TdC!G3516</f>
        <v>dolartoday</v>
      </c>
    </row>
    <row r="3515" spans="1:5" x14ac:dyDescent="0.15">
      <c r="A3515" s="107">
        <f>TdC!C3517</f>
        <v>43044</v>
      </c>
      <c r="B3515" s="106">
        <f>TdC!D3517</f>
        <v>2017</v>
      </c>
      <c r="C3515" s="106">
        <f>TdC!E3517</f>
        <v>11</v>
      </c>
      <c r="D3515" s="106">
        <f>TdC!F3517</f>
        <v>0.44347760000000003</v>
      </c>
      <c r="E3515" s="106" t="str">
        <f>TdC!G3517</f>
        <v>dolartoday</v>
      </c>
    </row>
    <row r="3516" spans="1:5" x14ac:dyDescent="0.15">
      <c r="A3516" s="107">
        <f>TdC!C3518</f>
        <v>43045</v>
      </c>
      <c r="B3516" s="106">
        <f>TdC!D3518</f>
        <v>2017</v>
      </c>
      <c r="C3516" s="106">
        <f>TdC!E3518</f>
        <v>11</v>
      </c>
      <c r="D3516" s="106">
        <f>TdC!F3518</f>
        <v>0.46238669999999998</v>
      </c>
      <c r="E3516" s="106" t="str">
        <f>TdC!G3518</f>
        <v>dolartoday</v>
      </c>
    </row>
    <row r="3517" spans="1:5" x14ac:dyDescent="0.15">
      <c r="A3517" s="107">
        <f>TdC!C3519</f>
        <v>43046</v>
      </c>
      <c r="B3517" s="106">
        <f>TdC!D3519</f>
        <v>2017</v>
      </c>
      <c r="C3517" s="106">
        <f>TdC!E3519</f>
        <v>11</v>
      </c>
      <c r="D3517" s="106">
        <f>TdC!F3519</f>
        <v>0.48532110000000001</v>
      </c>
      <c r="E3517" s="106" t="str">
        <f>TdC!G3519</f>
        <v>dolartoday</v>
      </c>
    </row>
    <row r="3518" spans="1:5" x14ac:dyDescent="0.15">
      <c r="A3518" s="107">
        <f>TdC!C3520</f>
        <v>43047</v>
      </c>
      <c r="B3518" s="106">
        <f>TdC!D3520</f>
        <v>2017</v>
      </c>
      <c r="C3518" s="106">
        <f>TdC!E3520</f>
        <v>11</v>
      </c>
      <c r="D3518" s="106">
        <f>TdC!F3520</f>
        <v>0.49706499999999998</v>
      </c>
      <c r="E3518" s="106" t="str">
        <f>TdC!G3520</f>
        <v>dolartoday</v>
      </c>
    </row>
    <row r="3519" spans="1:5" x14ac:dyDescent="0.15">
      <c r="A3519" s="107">
        <f>TdC!C3521</f>
        <v>43048</v>
      </c>
      <c r="B3519" s="106">
        <f>TdC!D3521</f>
        <v>2017</v>
      </c>
      <c r="C3519" s="106">
        <f>TdC!E3521</f>
        <v>11</v>
      </c>
      <c r="D3519" s="106">
        <f>TdC!F3521</f>
        <v>0.49830980000000002</v>
      </c>
      <c r="E3519" s="106" t="str">
        <f>TdC!G3521</f>
        <v>dolartoday</v>
      </c>
    </row>
    <row r="3520" spans="1:5" x14ac:dyDescent="0.15">
      <c r="A3520" s="107">
        <f>TdC!C3522</f>
        <v>43049</v>
      </c>
      <c r="B3520" s="106">
        <f>TdC!D3522</f>
        <v>2017</v>
      </c>
      <c r="C3520" s="106">
        <f>TdC!E3522</f>
        <v>11</v>
      </c>
      <c r="D3520" s="106">
        <f>TdC!F3522</f>
        <v>0.52128739999999996</v>
      </c>
      <c r="E3520" s="106" t="str">
        <f>TdC!G3522</f>
        <v>dolartoday</v>
      </c>
    </row>
    <row r="3521" spans="1:5" x14ac:dyDescent="0.15">
      <c r="A3521" s="107">
        <f>TdC!C3523</f>
        <v>43050</v>
      </c>
      <c r="B3521" s="106">
        <f>TdC!D3523</f>
        <v>2017</v>
      </c>
      <c r="C3521" s="106">
        <f>TdC!E3523</f>
        <v>11</v>
      </c>
      <c r="D3521" s="106">
        <f>TdC!F3523</f>
        <v>0.52128739999999996</v>
      </c>
      <c r="E3521" s="106" t="str">
        <f>TdC!G3523</f>
        <v>dolartoday</v>
      </c>
    </row>
    <row r="3522" spans="1:5" x14ac:dyDescent="0.15">
      <c r="A3522" s="107">
        <f>TdC!C3524</f>
        <v>43051</v>
      </c>
      <c r="B3522" s="106">
        <f>TdC!D3524</f>
        <v>2017</v>
      </c>
      <c r="C3522" s="106">
        <f>TdC!E3524</f>
        <v>11</v>
      </c>
      <c r="D3522" s="106">
        <f>TdC!F3524</f>
        <v>0.52128739999999996</v>
      </c>
      <c r="E3522" s="106" t="str">
        <f>TdC!G3524</f>
        <v>dolartoday</v>
      </c>
    </row>
    <row r="3523" spans="1:5" x14ac:dyDescent="0.15">
      <c r="A3523" s="107">
        <f>TdC!C3525</f>
        <v>43052</v>
      </c>
      <c r="B3523" s="106">
        <f>TdC!D3525</f>
        <v>2017</v>
      </c>
      <c r="C3523" s="106">
        <f>TdC!E3525</f>
        <v>11</v>
      </c>
      <c r="D3523" s="106">
        <f>TdC!F3525</f>
        <v>0.55216670000000001</v>
      </c>
      <c r="E3523" s="106" t="str">
        <f>TdC!G3525</f>
        <v>dolartoday</v>
      </c>
    </row>
    <row r="3524" spans="1:5" x14ac:dyDescent="0.15">
      <c r="A3524" s="107">
        <f>TdC!C3526</f>
        <v>43053</v>
      </c>
      <c r="B3524" s="106">
        <f>TdC!D3526</f>
        <v>2017</v>
      </c>
      <c r="C3524" s="106">
        <f>TdC!E3526</f>
        <v>11</v>
      </c>
      <c r="D3524" s="106">
        <f>TdC!F3526</f>
        <v>0.57378870000000004</v>
      </c>
      <c r="E3524" s="106" t="str">
        <f>TdC!G3526</f>
        <v>dolartoday</v>
      </c>
    </row>
    <row r="3525" spans="1:5" x14ac:dyDescent="0.15">
      <c r="A3525" s="107">
        <f>TdC!C3527</f>
        <v>43054</v>
      </c>
      <c r="B3525" s="106">
        <f>TdC!D3527</f>
        <v>2017</v>
      </c>
      <c r="C3525" s="106">
        <f>TdC!E3527</f>
        <v>11</v>
      </c>
      <c r="D3525" s="106">
        <f>TdC!F3527</f>
        <v>0.60942070000000004</v>
      </c>
      <c r="E3525" s="106" t="str">
        <f>TdC!G3527</f>
        <v>dolartoday</v>
      </c>
    </row>
    <row r="3526" spans="1:5" x14ac:dyDescent="0.15">
      <c r="A3526" s="107">
        <f>TdC!C3528</f>
        <v>43055</v>
      </c>
      <c r="B3526" s="106">
        <f>TdC!D3528</f>
        <v>2017</v>
      </c>
      <c r="C3526" s="106">
        <f>TdC!E3528</f>
        <v>11</v>
      </c>
      <c r="D3526" s="106">
        <f>TdC!F3528</f>
        <v>0.65962690000000002</v>
      </c>
      <c r="E3526" s="106" t="str">
        <f>TdC!G3528</f>
        <v>dolartoday</v>
      </c>
    </row>
    <row r="3527" spans="1:5" x14ac:dyDescent="0.15">
      <c r="A3527" s="107">
        <f>TdC!C3529</f>
        <v>43056</v>
      </c>
      <c r="B3527" s="106">
        <f>TdC!D3529</f>
        <v>2017</v>
      </c>
      <c r="C3527" s="106">
        <f>TdC!E3529</f>
        <v>11</v>
      </c>
      <c r="D3527" s="106">
        <f>TdC!F3529</f>
        <v>0.73218749999999999</v>
      </c>
      <c r="E3527" s="106" t="str">
        <f>TdC!G3529</f>
        <v>dolartoday</v>
      </c>
    </row>
    <row r="3528" spans="1:5" x14ac:dyDescent="0.15">
      <c r="A3528" s="107">
        <f>TdC!C3530</f>
        <v>43057</v>
      </c>
      <c r="B3528" s="106">
        <f>TdC!D3530</f>
        <v>2017</v>
      </c>
      <c r="C3528" s="106">
        <f>TdC!E3530</f>
        <v>11</v>
      </c>
      <c r="D3528" s="106">
        <f>TdC!F3530</f>
        <v>0.73218749999999999</v>
      </c>
      <c r="E3528" s="106" t="str">
        <f>TdC!G3530</f>
        <v>dolartoday</v>
      </c>
    </row>
    <row r="3529" spans="1:5" x14ac:dyDescent="0.15">
      <c r="A3529" s="107">
        <f>TdC!C3531</f>
        <v>43058</v>
      </c>
      <c r="B3529" s="106">
        <f>TdC!D3531</f>
        <v>2017</v>
      </c>
      <c r="C3529" s="106">
        <f>TdC!E3531</f>
        <v>11</v>
      </c>
      <c r="D3529" s="106">
        <f>TdC!F3531</f>
        <v>0.81271270000000007</v>
      </c>
      <c r="E3529" s="106" t="str">
        <f>TdC!G3531</f>
        <v>dolartoday</v>
      </c>
    </row>
    <row r="3530" spans="1:5" x14ac:dyDescent="0.15">
      <c r="A3530" s="107">
        <f>TdC!C3532</f>
        <v>43059</v>
      </c>
      <c r="B3530" s="106">
        <f>TdC!D3532</f>
        <v>2017</v>
      </c>
      <c r="C3530" s="106">
        <f>TdC!E3532</f>
        <v>11</v>
      </c>
      <c r="D3530" s="106">
        <f>TdC!F3532</f>
        <v>0.81271270000000007</v>
      </c>
      <c r="E3530" s="106" t="str">
        <f>TdC!G3532</f>
        <v>dolartoday</v>
      </c>
    </row>
    <row r="3531" spans="1:5" x14ac:dyDescent="0.15">
      <c r="A3531" s="107">
        <f>TdC!C3533</f>
        <v>43060</v>
      </c>
      <c r="B3531" s="106">
        <f>TdC!D3533</f>
        <v>2017</v>
      </c>
      <c r="C3531" s="106">
        <f>TdC!E3533</f>
        <v>11</v>
      </c>
      <c r="D3531" s="106">
        <f>TdC!F3533</f>
        <v>0.84372179999999997</v>
      </c>
      <c r="E3531" s="106" t="str">
        <f>TdC!G3533</f>
        <v>dolartoday</v>
      </c>
    </row>
    <row r="3532" spans="1:5" x14ac:dyDescent="0.15">
      <c r="A3532" s="107">
        <f>TdC!C3534</f>
        <v>43061</v>
      </c>
      <c r="B3532" s="106">
        <f>TdC!D3534</f>
        <v>2017</v>
      </c>
      <c r="C3532" s="106">
        <f>TdC!E3534</f>
        <v>11</v>
      </c>
      <c r="D3532" s="106">
        <f>TdC!F3534</f>
        <v>0.82363570000000008</v>
      </c>
      <c r="E3532" s="106" t="str">
        <f>TdC!G3534</f>
        <v>dolartoday</v>
      </c>
    </row>
    <row r="3533" spans="1:5" x14ac:dyDescent="0.15">
      <c r="A3533" s="107">
        <f>TdC!C3535</f>
        <v>43062</v>
      </c>
      <c r="B3533" s="106">
        <f>TdC!D3535</f>
        <v>2017</v>
      </c>
      <c r="C3533" s="106">
        <f>TdC!E3535</f>
        <v>11</v>
      </c>
      <c r="D3533" s="106">
        <f>TdC!F3535</f>
        <v>0.81759979999999999</v>
      </c>
      <c r="E3533" s="106" t="str">
        <f>TdC!G3535</f>
        <v>dolartoday</v>
      </c>
    </row>
    <row r="3534" spans="1:5" x14ac:dyDescent="0.15">
      <c r="A3534" s="107">
        <f>TdC!C3536</f>
        <v>43063</v>
      </c>
      <c r="B3534" s="106">
        <f>TdC!D3536</f>
        <v>2017</v>
      </c>
      <c r="C3534" s="106">
        <f>TdC!E3536</f>
        <v>11</v>
      </c>
      <c r="D3534" s="106">
        <f>TdC!F3536</f>
        <v>0.82185750000000002</v>
      </c>
      <c r="E3534" s="106" t="str">
        <f>TdC!G3536</f>
        <v>dolartoday</v>
      </c>
    </row>
    <row r="3535" spans="1:5" x14ac:dyDescent="0.15">
      <c r="A3535" s="107">
        <f>TdC!C3537</f>
        <v>43064</v>
      </c>
      <c r="B3535" s="106">
        <f>TdC!D3537</f>
        <v>2017</v>
      </c>
      <c r="C3535" s="106">
        <f>TdC!E3537</f>
        <v>11</v>
      </c>
      <c r="D3535" s="106">
        <f>TdC!F3537</f>
        <v>0.82185750000000002</v>
      </c>
      <c r="E3535" s="106" t="str">
        <f>TdC!G3537</f>
        <v>dolartoday</v>
      </c>
    </row>
    <row r="3536" spans="1:5" x14ac:dyDescent="0.15">
      <c r="A3536" s="107">
        <f>TdC!C3538</f>
        <v>43065</v>
      </c>
      <c r="B3536" s="106">
        <f>TdC!D3538</f>
        <v>2017</v>
      </c>
      <c r="C3536" s="106">
        <f>TdC!E3538</f>
        <v>11</v>
      </c>
      <c r="D3536" s="106">
        <f>TdC!F3538</f>
        <v>0.82185750000000002</v>
      </c>
      <c r="E3536" s="106" t="str">
        <f>TdC!G3538</f>
        <v>dolartoday</v>
      </c>
    </row>
    <row r="3537" spans="1:5" x14ac:dyDescent="0.15">
      <c r="A3537" s="107">
        <f>TdC!C3539</f>
        <v>43066</v>
      </c>
      <c r="B3537" s="106">
        <f>TdC!D3539</f>
        <v>2017</v>
      </c>
      <c r="C3537" s="106">
        <f>TdC!E3539</f>
        <v>11</v>
      </c>
      <c r="D3537" s="106">
        <f>TdC!F3539</f>
        <v>0.84457360000000004</v>
      </c>
      <c r="E3537" s="106" t="str">
        <f>TdC!G3539</f>
        <v>dolartoday</v>
      </c>
    </row>
    <row r="3538" spans="1:5" x14ac:dyDescent="0.15">
      <c r="A3538" s="107">
        <f>TdC!C3540</f>
        <v>43067</v>
      </c>
      <c r="B3538" s="106">
        <f>TdC!D3540</f>
        <v>2017</v>
      </c>
      <c r="C3538" s="106">
        <f>TdC!E3540</f>
        <v>11</v>
      </c>
      <c r="D3538" s="106">
        <f>TdC!F3540</f>
        <v>0.96794460000000004</v>
      </c>
      <c r="E3538" s="106" t="str">
        <f>TdC!G3540</f>
        <v>dolartoday</v>
      </c>
    </row>
    <row r="3539" spans="1:5" x14ac:dyDescent="0.15">
      <c r="A3539" s="107">
        <f>TdC!C3541</f>
        <v>43068</v>
      </c>
      <c r="B3539" s="106">
        <f>TdC!D3541</f>
        <v>2017</v>
      </c>
      <c r="C3539" s="106">
        <f>TdC!E3541</f>
        <v>11</v>
      </c>
      <c r="D3539" s="106">
        <f>TdC!F3541</f>
        <v>0.96794460000000004</v>
      </c>
      <c r="E3539" s="106" t="str">
        <f>TdC!G3541</f>
        <v>dolartoday</v>
      </c>
    </row>
    <row r="3540" spans="1:5" x14ac:dyDescent="0.15">
      <c r="A3540" s="107">
        <f>TdC!C3542</f>
        <v>43069</v>
      </c>
      <c r="B3540" s="106">
        <f>TdC!D3542</f>
        <v>2017</v>
      </c>
      <c r="C3540" s="106">
        <f>TdC!E3542</f>
        <v>11</v>
      </c>
      <c r="D3540" s="106">
        <f>TdC!F3542</f>
        <v>0.97192710000000004</v>
      </c>
      <c r="E3540" s="106" t="str">
        <f>TdC!G3542</f>
        <v>dolartoday</v>
      </c>
    </row>
    <row r="3541" spans="1:5" x14ac:dyDescent="0.15">
      <c r="A3541" s="107">
        <f>TdC!C3543</f>
        <v>43070</v>
      </c>
      <c r="B3541" s="106">
        <f>TdC!D3543</f>
        <v>2017</v>
      </c>
      <c r="C3541" s="106">
        <f>TdC!E3543</f>
        <v>12</v>
      </c>
      <c r="D3541" s="106">
        <f>TdC!F3543</f>
        <v>1.0302427000000001</v>
      </c>
      <c r="E3541" s="106" t="str">
        <f>TdC!G3543</f>
        <v>dolartoday</v>
      </c>
    </row>
    <row r="3542" spans="1:5" x14ac:dyDescent="0.15">
      <c r="A3542" s="107">
        <f>TdC!C3544</f>
        <v>43071</v>
      </c>
      <c r="B3542" s="106">
        <f>TdC!D3544</f>
        <v>2017</v>
      </c>
      <c r="C3542" s="106">
        <f>TdC!E3544</f>
        <v>12</v>
      </c>
      <c r="D3542" s="106">
        <f>TdC!F3544</f>
        <v>1.0302427000000001</v>
      </c>
      <c r="E3542" s="106" t="str">
        <f>TdC!G3544</f>
        <v>dolartoday</v>
      </c>
    </row>
    <row r="3543" spans="1:5" x14ac:dyDescent="0.15">
      <c r="A3543" s="107">
        <f>TdC!C3545</f>
        <v>43072</v>
      </c>
      <c r="B3543" s="106">
        <f>TdC!D3545</f>
        <v>2017</v>
      </c>
      <c r="C3543" s="106">
        <f>TdC!E3545</f>
        <v>12</v>
      </c>
      <c r="D3543" s="106">
        <f>TdC!F3545</f>
        <v>1.0302427000000001</v>
      </c>
      <c r="E3543" s="106" t="str">
        <f>TdC!G3545</f>
        <v>dolartoday</v>
      </c>
    </row>
    <row r="3544" spans="1:5" x14ac:dyDescent="0.15">
      <c r="A3544" s="107">
        <f>TdC!C3546</f>
        <v>43073</v>
      </c>
      <c r="B3544" s="106">
        <f>TdC!D3546</f>
        <v>2017</v>
      </c>
      <c r="C3544" s="106">
        <f>TdC!E3546</f>
        <v>12</v>
      </c>
      <c r="D3544" s="106">
        <f>TdC!F3546</f>
        <v>1.0827952999999999</v>
      </c>
      <c r="E3544" s="106" t="str">
        <f>TdC!G3546</f>
        <v>dolartoday</v>
      </c>
    </row>
    <row r="3545" spans="1:5" x14ac:dyDescent="0.15">
      <c r="A3545" s="107">
        <f>TdC!C3547</f>
        <v>43074</v>
      </c>
      <c r="B3545" s="106">
        <f>TdC!D3547</f>
        <v>2017</v>
      </c>
      <c r="C3545" s="106">
        <f>TdC!E3547</f>
        <v>12</v>
      </c>
      <c r="D3545" s="106">
        <f>TdC!F3547</f>
        <v>1.0319042</v>
      </c>
      <c r="E3545" s="106" t="str">
        <f>TdC!G3547</f>
        <v>dolartoday</v>
      </c>
    </row>
    <row r="3546" spans="1:5" x14ac:dyDescent="0.15">
      <c r="A3546" s="107">
        <f>TdC!C3548</f>
        <v>43075</v>
      </c>
      <c r="B3546" s="106">
        <f>TdC!D3548</f>
        <v>2017</v>
      </c>
      <c r="C3546" s="106">
        <f>TdC!E3548</f>
        <v>12</v>
      </c>
      <c r="D3546" s="106">
        <f>TdC!F3548</f>
        <v>0.9860989</v>
      </c>
      <c r="E3546" s="106" t="str">
        <f>TdC!G3548</f>
        <v>dolartoday</v>
      </c>
    </row>
    <row r="3547" spans="1:5" x14ac:dyDescent="0.15">
      <c r="A3547" s="107">
        <f>TdC!C3549</f>
        <v>43076</v>
      </c>
      <c r="B3547" s="106">
        <f>TdC!D3549</f>
        <v>2017</v>
      </c>
      <c r="C3547" s="106">
        <f>TdC!E3549</f>
        <v>12</v>
      </c>
      <c r="D3547" s="106">
        <f>TdC!F3549</f>
        <v>0.95440469999999999</v>
      </c>
      <c r="E3547" s="106" t="str">
        <f>TdC!G3549</f>
        <v>dolartoday</v>
      </c>
    </row>
    <row r="3548" spans="1:5" x14ac:dyDescent="0.15">
      <c r="A3548" s="107">
        <f>TdC!C3550</f>
        <v>43077</v>
      </c>
      <c r="B3548" s="106">
        <f>TdC!D3550</f>
        <v>2017</v>
      </c>
      <c r="C3548" s="106">
        <f>TdC!E3550</f>
        <v>12</v>
      </c>
      <c r="D3548" s="106">
        <f>TdC!F3550</f>
        <v>0.92778110000000003</v>
      </c>
      <c r="E3548" s="106" t="str">
        <f>TdC!G3550</f>
        <v>dolartoday</v>
      </c>
    </row>
    <row r="3549" spans="1:5" x14ac:dyDescent="0.15">
      <c r="A3549" s="107">
        <f>TdC!C3551</f>
        <v>43078</v>
      </c>
      <c r="B3549" s="106">
        <f>TdC!D3551</f>
        <v>2017</v>
      </c>
      <c r="C3549" s="106">
        <f>TdC!E3551</f>
        <v>12</v>
      </c>
      <c r="D3549" s="106">
        <f>TdC!F3551</f>
        <v>0.92778110000000003</v>
      </c>
      <c r="E3549" s="106" t="str">
        <f>TdC!G3551</f>
        <v>dolartoday</v>
      </c>
    </row>
    <row r="3550" spans="1:5" x14ac:dyDescent="0.15">
      <c r="A3550" s="107">
        <f>TdC!C3552</f>
        <v>43079</v>
      </c>
      <c r="B3550" s="106">
        <f>TdC!D3552</f>
        <v>2017</v>
      </c>
      <c r="C3550" s="106">
        <f>TdC!E3552</f>
        <v>12</v>
      </c>
      <c r="D3550" s="106">
        <f>TdC!F3552</f>
        <v>0.92778110000000003</v>
      </c>
      <c r="E3550" s="106" t="str">
        <f>TdC!G3552</f>
        <v>dolartoday</v>
      </c>
    </row>
    <row r="3551" spans="1:5" x14ac:dyDescent="0.15">
      <c r="A3551" s="107">
        <f>TdC!C3553</f>
        <v>43080</v>
      </c>
      <c r="B3551" s="106">
        <f>TdC!D3553</f>
        <v>2017</v>
      </c>
      <c r="C3551" s="106">
        <f>TdC!E3553</f>
        <v>12</v>
      </c>
      <c r="D3551" s="106">
        <f>TdC!F3553</f>
        <v>0.92778110000000003</v>
      </c>
      <c r="E3551" s="106" t="str">
        <f>TdC!G3553</f>
        <v>dolartoday</v>
      </c>
    </row>
    <row r="3552" spans="1:5" x14ac:dyDescent="0.15">
      <c r="A3552" s="107">
        <f>TdC!C3554</f>
        <v>43081</v>
      </c>
      <c r="B3552" s="106">
        <f>TdC!D3554</f>
        <v>2017</v>
      </c>
      <c r="C3552" s="106">
        <f>TdC!E3554</f>
        <v>12</v>
      </c>
      <c r="D3552" s="106">
        <f>TdC!F3554</f>
        <v>0.9639645</v>
      </c>
      <c r="E3552" s="106" t="str">
        <f>TdC!G3554</f>
        <v>dolartoday</v>
      </c>
    </row>
    <row r="3553" spans="1:5" x14ac:dyDescent="0.15">
      <c r="A3553" s="107">
        <f>TdC!C3555</f>
        <v>43082</v>
      </c>
      <c r="B3553" s="106">
        <f>TdC!D3555</f>
        <v>2017</v>
      </c>
      <c r="C3553" s="106">
        <f>TdC!E3555</f>
        <v>12</v>
      </c>
      <c r="D3553" s="106">
        <f>TdC!F3555</f>
        <v>1.0227663</v>
      </c>
      <c r="E3553" s="106" t="str">
        <f>TdC!G3555</f>
        <v>dolartoday</v>
      </c>
    </row>
    <row r="3554" spans="1:5" x14ac:dyDescent="0.15">
      <c r="A3554" s="107">
        <f>TdC!C3556</f>
        <v>43083</v>
      </c>
      <c r="B3554" s="106">
        <f>TdC!D3556</f>
        <v>2017</v>
      </c>
      <c r="C3554" s="106">
        <f>TdC!E3556</f>
        <v>12</v>
      </c>
      <c r="D3554" s="106">
        <f>TdC!F3556</f>
        <v>1.0355508</v>
      </c>
      <c r="E3554" s="106" t="str">
        <f>TdC!G3556</f>
        <v>dolartoday</v>
      </c>
    </row>
    <row r="3555" spans="1:5" x14ac:dyDescent="0.15">
      <c r="A3555" s="107">
        <f>TdC!C3557</f>
        <v>43084</v>
      </c>
      <c r="B3555" s="106">
        <f>TdC!D3557</f>
        <v>2017</v>
      </c>
      <c r="C3555" s="106">
        <f>TdC!E3557</f>
        <v>12</v>
      </c>
      <c r="D3555" s="106">
        <f>TdC!F3557</f>
        <v>1.0819844000000001</v>
      </c>
      <c r="E3555" s="106" t="str">
        <f>TdC!G3557</f>
        <v>dolartoday</v>
      </c>
    </row>
    <row r="3556" spans="1:5" x14ac:dyDescent="0.15">
      <c r="A3556" s="107">
        <f>TdC!C3558</f>
        <v>43085</v>
      </c>
      <c r="B3556" s="106">
        <f>TdC!D3558</f>
        <v>2017</v>
      </c>
      <c r="C3556" s="106">
        <f>TdC!E3558</f>
        <v>12</v>
      </c>
      <c r="D3556" s="106">
        <f>TdC!F3558</f>
        <v>1.0819844000000001</v>
      </c>
      <c r="E3556" s="106" t="str">
        <f>TdC!G3558</f>
        <v>dolartoday</v>
      </c>
    </row>
    <row r="3557" spans="1:5" x14ac:dyDescent="0.15">
      <c r="A3557" s="107">
        <f>TdC!C3559</f>
        <v>43086</v>
      </c>
      <c r="B3557" s="106">
        <f>TdC!D3559</f>
        <v>2017</v>
      </c>
      <c r="C3557" s="106">
        <f>TdC!E3559</f>
        <v>12</v>
      </c>
      <c r="D3557" s="106">
        <f>TdC!F3559</f>
        <v>1.0819844000000001</v>
      </c>
      <c r="E3557" s="106" t="str">
        <f>TdC!G3559</f>
        <v>dolartoday</v>
      </c>
    </row>
    <row r="3558" spans="1:5" x14ac:dyDescent="0.15">
      <c r="A3558" s="107">
        <f>TdC!C3560</f>
        <v>43087</v>
      </c>
      <c r="B3558" s="106">
        <f>TdC!D3560</f>
        <v>2017</v>
      </c>
      <c r="C3558" s="106">
        <f>TdC!E3560</f>
        <v>12</v>
      </c>
      <c r="D3558" s="106">
        <f>TdC!F3560</f>
        <v>1.1573461999999999</v>
      </c>
      <c r="E3558" s="106" t="str">
        <f>TdC!G3560</f>
        <v>dolartoday</v>
      </c>
    </row>
    <row r="3559" spans="1:5" x14ac:dyDescent="0.15">
      <c r="A3559" s="107">
        <f>TdC!C3561</f>
        <v>43088</v>
      </c>
      <c r="B3559" s="106">
        <f>TdC!D3561</f>
        <v>2017</v>
      </c>
      <c r="C3559" s="106">
        <f>TdC!E3561</f>
        <v>12</v>
      </c>
      <c r="D3559" s="106">
        <f>TdC!F3561</f>
        <v>1.2419013000000001</v>
      </c>
      <c r="E3559" s="106" t="str">
        <f>TdC!G3561</f>
        <v>dolartoday</v>
      </c>
    </row>
    <row r="3560" spans="1:5" x14ac:dyDescent="0.15">
      <c r="A3560" s="107">
        <f>TdC!C3562</f>
        <v>43089</v>
      </c>
      <c r="B3560" s="106">
        <f>TdC!D3562</f>
        <v>2017</v>
      </c>
      <c r="C3560" s="106">
        <f>TdC!E3562</f>
        <v>12</v>
      </c>
      <c r="D3560" s="106">
        <f>TdC!F3562</f>
        <v>1.2120572000000001</v>
      </c>
      <c r="E3560" s="106" t="str">
        <f>TdC!G3562</f>
        <v>dolartoday</v>
      </c>
    </row>
    <row r="3561" spans="1:5" x14ac:dyDescent="0.15">
      <c r="A3561" s="107">
        <f>TdC!C3563</f>
        <v>43090</v>
      </c>
      <c r="B3561" s="106">
        <f>TdC!D3563</f>
        <v>2017</v>
      </c>
      <c r="C3561" s="106">
        <f>TdC!E3563</f>
        <v>12</v>
      </c>
      <c r="D3561" s="106">
        <f>TdC!F3563</f>
        <v>1.1526519</v>
      </c>
      <c r="E3561" s="106" t="str">
        <f>TdC!G3563</f>
        <v>dolartoday</v>
      </c>
    </row>
    <row r="3562" spans="1:5" x14ac:dyDescent="0.15">
      <c r="A3562" s="107">
        <f>TdC!C3564</f>
        <v>43091</v>
      </c>
      <c r="B3562" s="106">
        <f>TdC!D3564</f>
        <v>2017</v>
      </c>
      <c r="C3562" s="106">
        <f>TdC!E3564</f>
        <v>12</v>
      </c>
      <c r="D3562" s="106">
        <f>TdC!F3564</f>
        <v>1.1226829</v>
      </c>
      <c r="E3562" s="106" t="str">
        <f>TdC!G3564</f>
        <v>dolartoday</v>
      </c>
    </row>
    <row r="3563" spans="1:5" x14ac:dyDescent="0.15">
      <c r="A3563" s="107">
        <f>TdC!C3565</f>
        <v>43092</v>
      </c>
      <c r="B3563" s="106">
        <f>TdC!D3565</f>
        <v>2017</v>
      </c>
      <c r="C3563" s="106">
        <f>TdC!E3565</f>
        <v>12</v>
      </c>
      <c r="D3563" s="106">
        <f>TdC!F3565</f>
        <v>1.1226829</v>
      </c>
      <c r="E3563" s="106" t="str">
        <f>TdC!G3565</f>
        <v>dolartoday</v>
      </c>
    </row>
    <row r="3564" spans="1:5" x14ac:dyDescent="0.15">
      <c r="A3564" s="107">
        <f>TdC!C3566</f>
        <v>43093</v>
      </c>
      <c r="B3564" s="106">
        <f>TdC!D3566</f>
        <v>2017</v>
      </c>
      <c r="C3564" s="106">
        <f>TdC!E3566</f>
        <v>12</v>
      </c>
      <c r="D3564" s="106">
        <f>TdC!F3566</f>
        <v>1.1226829</v>
      </c>
      <c r="E3564" s="106" t="str">
        <f>TdC!G3566</f>
        <v>dolartoday</v>
      </c>
    </row>
    <row r="3565" spans="1:5" x14ac:dyDescent="0.15">
      <c r="A3565" s="107">
        <f>TdC!C3567</f>
        <v>43094</v>
      </c>
      <c r="B3565" s="106">
        <f>TdC!D3567</f>
        <v>2017</v>
      </c>
      <c r="C3565" s="106">
        <f>TdC!E3567</f>
        <v>12</v>
      </c>
      <c r="D3565" s="106">
        <f>TdC!F3567</f>
        <v>1.1226829</v>
      </c>
      <c r="E3565" s="106" t="str">
        <f>TdC!G3567</f>
        <v>dolartoday</v>
      </c>
    </row>
    <row r="3566" spans="1:5" x14ac:dyDescent="0.15">
      <c r="A3566" s="107">
        <f>TdC!C3568</f>
        <v>43095</v>
      </c>
      <c r="B3566" s="106">
        <f>TdC!D3568</f>
        <v>2017</v>
      </c>
      <c r="C3566" s="106">
        <f>TdC!E3568</f>
        <v>12</v>
      </c>
      <c r="D3566" s="106">
        <f>TdC!F3568</f>
        <v>1.1213787</v>
      </c>
      <c r="E3566" s="106" t="str">
        <f>TdC!G3568</f>
        <v>dolartoday</v>
      </c>
    </row>
    <row r="3567" spans="1:5" x14ac:dyDescent="0.15">
      <c r="A3567" s="107">
        <f>TdC!C3569</f>
        <v>43096</v>
      </c>
      <c r="B3567" s="106">
        <f>TdC!D3569</f>
        <v>2017</v>
      </c>
      <c r="C3567" s="106">
        <f>TdC!E3569</f>
        <v>12</v>
      </c>
      <c r="D3567" s="106">
        <f>TdC!F3569</f>
        <v>1.0692496</v>
      </c>
      <c r="E3567" s="106" t="str">
        <f>TdC!G3569</f>
        <v>dolartoday</v>
      </c>
    </row>
    <row r="3568" spans="1:5" x14ac:dyDescent="0.15">
      <c r="A3568" s="107">
        <f>TdC!C3570</f>
        <v>43097</v>
      </c>
      <c r="B3568" s="106">
        <f>TdC!D3570</f>
        <v>2017</v>
      </c>
      <c r="C3568" s="106">
        <f>TdC!E3570</f>
        <v>12</v>
      </c>
      <c r="D3568" s="106">
        <f>TdC!F3570</f>
        <v>1.0712811</v>
      </c>
      <c r="E3568" s="106" t="str">
        <f>TdC!G3570</f>
        <v>dolartoday</v>
      </c>
    </row>
    <row r="3569" spans="1:5" x14ac:dyDescent="0.15">
      <c r="A3569" s="107">
        <f>TdC!C3571</f>
        <v>43098</v>
      </c>
      <c r="B3569" s="106">
        <f>TdC!D3571</f>
        <v>2017</v>
      </c>
      <c r="C3569" s="106">
        <f>TdC!E3571</f>
        <v>12</v>
      </c>
      <c r="D3569" s="106">
        <f>TdC!F3571</f>
        <v>1.1141322999999999</v>
      </c>
      <c r="E3569" s="106" t="str">
        <f>TdC!G3571</f>
        <v>dolartoday</v>
      </c>
    </row>
    <row r="3570" spans="1:5" x14ac:dyDescent="0.15">
      <c r="A3570" s="107">
        <f>TdC!C3572</f>
        <v>43099</v>
      </c>
      <c r="B3570" s="106">
        <f>TdC!D3572</f>
        <v>2017</v>
      </c>
      <c r="C3570" s="106">
        <f>TdC!E3572</f>
        <v>12</v>
      </c>
      <c r="D3570" s="106">
        <f>TdC!F3572</f>
        <v>1.1141322999999999</v>
      </c>
      <c r="E3570" s="106" t="str">
        <f>TdC!G3572</f>
        <v>dolartoday</v>
      </c>
    </row>
    <row r="3571" spans="1:5" x14ac:dyDescent="0.15">
      <c r="A3571" s="107">
        <f>TdC!C3573</f>
        <v>43100</v>
      </c>
      <c r="B3571" s="106">
        <f>TdC!D3573</f>
        <v>2017</v>
      </c>
      <c r="C3571" s="106">
        <f>TdC!E3573</f>
        <v>12</v>
      </c>
      <c r="D3571" s="106">
        <f>TdC!F3573</f>
        <v>1.1141322999999999</v>
      </c>
      <c r="E3571" s="106" t="str">
        <f>TdC!G3573</f>
        <v>dolartoday</v>
      </c>
    </row>
    <row r="3572" spans="1:5" x14ac:dyDescent="0.15">
      <c r="A3572" s="107">
        <f>TdC!C3574</f>
        <v>43101</v>
      </c>
      <c r="B3572" s="106">
        <f>TdC!D3574</f>
        <v>2018</v>
      </c>
      <c r="C3572" s="106">
        <f>TdC!E3574</f>
        <v>1</v>
      </c>
      <c r="D3572" s="106">
        <f>TdC!F3574</f>
        <v>1.1141322999999999</v>
      </c>
      <c r="E3572" s="106" t="str">
        <f>TdC!G3574</f>
        <v>dolartoday</v>
      </c>
    </row>
    <row r="3573" spans="1:5" x14ac:dyDescent="0.15">
      <c r="A3573" s="107">
        <f>TdC!C3575</f>
        <v>43102</v>
      </c>
      <c r="B3573" s="106">
        <f>TdC!D3575</f>
        <v>2018</v>
      </c>
      <c r="C3573" s="106">
        <f>TdC!E3575</f>
        <v>1</v>
      </c>
      <c r="D3573" s="106">
        <f>TdC!F3575</f>
        <v>1.1131706082924435</v>
      </c>
      <c r="E3573" s="106" t="str">
        <f>TdC!G3575</f>
        <v>localbitcoins</v>
      </c>
    </row>
    <row r="3574" spans="1:5" x14ac:dyDescent="0.15">
      <c r="A3574" s="107">
        <f>TdC!C3576</f>
        <v>43103</v>
      </c>
      <c r="B3574" s="106">
        <f>TdC!D3576</f>
        <v>2018</v>
      </c>
      <c r="C3574" s="106">
        <f>TdC!E3576</f>
        <v>1</v>
      </c>
      <c r="D3574" s="106">
        <f>TdC!F3576</f>
        <v>1.1565184831535729</v>
      </c>
      <c r="E3574" s="106" t="str">
        <f>TdC!G3576</f>
        <v>localbitcoins</v>
      </c>
    </row>
    <row r="3575" spans="1:5" x14ac:dyDescent="0.15">
      <c r="A3575" s="107">
        <f>TdC!C3577</f>
        <v>43104</v>
      </c>
      <c r="B3575" s="106">
        <f>TdC!D3577</f>
        <v>2018</v>
      </c>
      <c r="C3575" s="106">
        <f>TdC!E3577</f>
        <v>1</v>
      </c>
      <c r="D3575" s="106">
        <f>TdC!F3577</f>
        <v>1.2538721799277746</v>
      </c>
      <c r="E3575" s="106" t="str">
        <f>TdC!G3577</f>
        <v>localbitcoins</v>
      </c>
    </row>
    <row r="3576" spans="1:5" x14ac:dyDescent="0.15">
      <c r="A3576" s="107">
        <f>TdC!C3578</f>
        <v>43105</v>
      </c>
      <c r="B3576" s="106">
        <f>TdC!D3578</f>
        <v>2018</v>
      </c>
      <c r="C3576" s="106">
        <f>TdC!E3578</f>
        <v>1</v>
      </c>
      <c r="D3576" s="106">
        <f>TdC!F3578</f>
        <v>1.4116947932482597</v>
      </c>
      <c r="E3576" s="106" t="str">
        <f>TdC!G3578</f>
        <v>localbitcoins</v>
      </c>
    </row>
    <row r="3577" spans="1:5" x14ac:dyDescent="0.15">
      <c r="A3577" s="107">
        <f>TdC!C3579</f>
        <v>43106</v>
      </c>
      <c r="B3577" s="106">
        <f>TdC!D3579</f>
        <v>2018</v>
      </c>
      <c r="C3577" s="106">
        <f>TdC!E3579</f>
        <v>1</v>
      </c>
      <c r="D3577" s="106">
        <f>TdC!F3579</f>
        <v>1.5141983821270983</v>
      </c>
      <c r="E3577" s="106" t="str">
        <f>TdC!G3579</f>
        <v>localbitcoins</v>
      </c>
    </row>
    <row r="3578" spans="1:5" x14ac:dyDescent="0.15">
      <c r="A3578" s="107">
        <f>TdC!C3580</f>
        <v>43107</v>
      </c>
      <c r="B3578" s="106">
        <f>TdC!D3580</f>
        <v>2018</v>
      </c>
      <c r="C3578" s="106">
        <f>TdC!E3580</f>
        <v>1</v>
      </c>
      <c r="D3578" s="106">
        <f>TdC!F3580</f>
        <v>1.3477822077853727</v>
      </c>
      <c r="E3578" s="106" t="str">
        <f>TdC!G3580</f>
        <v>localbitcoins</v>
      </c>
    </row>
    <row r="3579" spans="1:5" x14ac:dyDescent="0.15">
      <c r="A3579" s="107">
        <f>TdC!C3581</f>
        <v>43108</v>
      </c>
      <c r="B3579" s="106">
        <f>TdC!D3581</f>
        <v>2018</v>
      </c>
      <c r="C3579" s="106">
        <f>TdC!E3581</f>
        <v>1</v>
      </c>
      <c r="D3579" s="106">
        <f>TdC!F3581</f>
        <v>1.3719648419257504</v>
      </c>
      <c r="E3579" s="106" t="str">
        <f>TdC!G3581</f>
        <v>localbitcoins</v>
      </c>
    </row>
    <row r="3580" spans="1:5" x14ac:dyDescent="0.15">
      <c r="A3580" s="107">
        <f>TdC!C3582</f>
        <v>43109</v>
      </c>
      <c r="B3580" s="106">
        <f>TdC!D3582</f>
        <v>2018</v>
      </c>
      <c r="C3580" s="106">
        <f>TdC!E3582</f>
        <v>1</v>
      </c>
      <c r="D3580" s="106">
        <f>TdC!F3582</f>
        <v>1.4244298163951465</v>
      </c>
      <c r="E3580" s="106" t="str">
        <f>TdC!G3582</f>
        <v>localbitcoins</v>
      </c>
    </row>
    <row r="3581" spans="1:5" x14ac:dyDescent="0.15">
      <c r="A3581" s="107">
        <f>TdC!C3583</f>
        <v>43110</v>
      </c>
      <c r="B3581" s="106">
        <f>TdC!D3583</f>
        <v>2018</v>
      </c>
      <c r="C3581" s="106">
        <f>TdC!E3583</f>
        <v>1</v>
      </c>
      <c r="D3581" s="106">
        <f>TdC!F3583</f>
        <v>1.5279941590038386</v>
      </c>
      <c r="E3581" s="106" t="str">
        <f>TdC!G3583</f>
        <v>localbitcoins</v>
      </c>
    </row>
    <row r="3582" spans="1:5" x14ac:dyDescent="0.15">
      <c r="A3582" s="107">
        <f>TdC!C3584</f>
        <v>43111</v>
      </c>
      <c r="B3582" s="106">
        <f>TdC!D3584</f>
        <v>2018</v>
      </c>
      <c r="C3582" s="106">
        <f>TdC!E3584</f>
        <v>1</v>
      </c>
      <c r="D3582" s="106">
        <f>TdC!F3584</f>
        <v>1.6228081501881764</v>
      </c>
      <c r="E3582" s="106" t="str">
        <f>TdC!G3584</f>
        <v>localbitcoins</v>
      </c>
    </row>
    <row r="3583" spans="1:5" x14ac:dyDescent="0.15">
      <c r="A3583" s="107">
        <f>TdC!C3585</f>
        <v>43112</v>
      </c>
      <c r="B3583" s="106">
        <f>TdC!D3585</f>
        <v>2018</v>
      </c>
      <c r="C3583" s="106">
        <f>TdC!E3585</f>
        <v>1</v>
      </c>
      <c r="D3583" s="106">
        <f>TdC!F3585</f>
        <v>1.8317470521841159</v>
      </c>
      <c r="E3583" s="106" t="str">
        <f>TdC!G3585</f>
        <v>localbitcoins</v>
      </c>
    </row>
    <row r="3584" spans="1:5" x14ac:dyDescent="0.15">
      <c r="A3584" s="107">
        <f>TdC!C3586</f>
        <v>43113</v>
      </c>
      <c r="B3584" s="106">
        <f>TdC!D3586</f>
        <v>2018</v>
      </c>
      <c r="C3584" s="106">
        <f>TdC!E3586</f>
        <v>1</v>
      </c>
      <c r="D3584" s="106">
        <f>TdC!F3586</f>
        <v>1.7154295088111493</v>
      </c>
      <c r="E3584" s="106" t="str">
        <f>TdC!G3586</f>
        <v>localbitcoins</v>
      </c>
    </row>
    <row r="3585" spans="1:5" x14ac:dyDescent="0.15">
      <c r="A3585" s="107">
        <f>TdC!C3587</f>
        <v>43114</v>
      </c>
      <c r="B3585" s="106">
        <f>TdC!D3587</f>
        <v>2018</v>
      </c>
      <c r="C3585" s="106">
        <f>TdC!E3587</f>
        <v>1</v>
      </c>
      <c r="D3585" s="106">
        <f>TdC!F3587</f>
        <v>1.6458937361953068</v>
      </c>
      <c r="E3585" s="106" t="str">
        <f>TdC!G3587</f>
        <v>localbitcoins</v>
      </c>
    </row>
    <row r="3586" spans="1:5" x14ac:dyDescent="0.15">
      <c r="A3586" s="107">
        <f>TdC!C3588</f>
        <v>43115</v>
      </c>
      <c r="B3586" s="106">
        <f>TdC!D3588</f>
        <v>2018</v>
      </c>
      <c r="C3586" s="106">
        <f>TdC!E3588</f>
        <v>1</v>
      </c>
      <c r="D3586" s="106">
        <f>TdC!F3588</f>
        <v>1.6250316628703487</v>
      </c>
      <c r="E3586" s="106" t="str">
        <f>TdC!G3588</f>
        <v>localbitcoins</v>
      </c>
    </row>
    <row r="3587" spans="1:5" x14ac:dyDescent="0.15">
      <c r="A3587" s="107">
        <f>TdC!C3589</f>
        <v>43116</v>
      </c>
      <c r="B3587" s="106">
        <f>TdC!D3589</f>
        <v>2018</v>
      </c>
      <c r="C3587" s="106">
        <f>TdC!E3589</f>
        <v>1</v>
      </c>
      <c r="D3587" s="106">
        <f>TdC!F3589</f>
        <v>1.7018644381677852</v>
      </c>
      <c r="E3587" s="106" t="str">
        <f>TdC!G3589</f>
        <v>localbitcoins</v>
      </c>
    </row>
    <row r="3588" spans="1:5" x14ac:dyDescent="0.15">
      <c r="A3588" s="107">
        <f>TdC!C3590</f>
        <v>43117</v>
      </c>
      <c r="B3588" s="106">
        <f>TdC!D3590</f>
        <v>2018</v>
      </c>
      <c r="C3588" s="106">
        <f>TdC!E3590</f>
        <v>1</v>
      </c>
      <c r="D3588" s="106">
        <f>TdC!F3590</f>
        <v>1.7866230814040343</v>
      </c>
      <c r="E3588" s="106" t="str">
        <f>TdC!G3590</f>
        <v>localbitcoins</v>
      </c>
    </row>
    <row r="3589" spans="1:5" x14ac:dyDescent="0.15">
      <c r="A3589" s="107">
        <f>TdC!C3591</f>
        <v>43118</v>
      </c>
      <c r="B3589" s="106">
        <f>TdC!D3591</f>
        <v>2018</v>
      </c>
      <c r="C3589" s="106">
        <f>TdC!E3591</f>
        <v>1</v>
      </c>
      <c r="D3589" s="106">
        <f>TdC!F3591</f>
        <v>1.9751150600867842</v>
      </c>
      <c r="E3589" s="106" t="str">
        <f>TdC!G3591</f>
        <v>localbitcoins</v>
      </c>
    </row>
    <row r="3590" spans="1:5" x14ac:dyDescent="0.15">
      <c r="A3590" s="107">
        <f>TdC!C3592</f>
        <v>43119</v>
      </c>
      <c r="B3590" s="106">
        <f>TdC!D3592</f>
        <v>2018</v>
      </c>
      <c r="C3590" s="106">
        <f>TdC!E3592</f>
        <v>1</v>
      </c>
      <c r="D3590" s="106">
        <f>TdC!F3592</f>
        <v>1.981737166954527</v>
      </c>
      <c r="E3590" s="106" t="str">
        <f>TdC!G3592</f>
        <v>localbitcoins</v>
      </c>
    </row>
    <row r="3591" spans="1:5" x14ac:dyDescent="0.15">
      <c r="A3591" s="107">
        <f>TdC!C3593</f>
        <v>43120</v>
      </c>
      <c r="B3591" s="106">
        <f>TdC!D3593</f>
        <v>2018</v>
      </c>
      <c r="C3591" s="106">
        <f>TdC!E3593</f>
        <v>1</v>
      </c>
      <c r="D3591" s="106">
        <f>TdC!F3593</f>
        <v>2.3162116472207868</v>
      </c>
      <c r="E3591" s="106" t="str">
        <f>TdC!G3593</f>
        <v>localbitcoins</v>
      </c>
    </row>
    <row r="3592" spans="1:5" x14ac:dyDescent="0.15">
      <c r="A3592" s="107">
        <f>TdC!C3594</f>
        <v>43121</v>
      </c>
      <c r="B3592" s="106">
        <f>TdC!D3594</f>
        <v>2018</v>
      </c>
      <c r="C3592" s="106">
        <f>TdC!E3594</f>
        <v>1</v>
      </c>
      <c r="D3592" s="106">
        <f>TdC!F3594</f>
        <v>1.8755459361988862</v>
      </c>
      <c r="E3592" s="106" t="str">
        <f>TdC!G3594</f>
        <v>localbitcoins</v>
      </c>
    </row>
    <row r="3593" spans="1:5" x14ac:dyDescent="0.15">
      <c r="A3593" s="107">
        <f>TdC!C3595</f>
        <v>43122</v>
      </c>
      <c r="B3593" s="106">
        <f>TdC!D3595</f>
        <v>2018</v>
      </c>
      <c r="C3593" s="106">
        <f>TdC!E3595</f>
        <v>1</v>
      </c>
      <c r="D3593" s="106">
        <f>TdC!F3595</f>
        <v>2.0184657344777883</v>
      </c>
      <c r="E3593" s="106" t="str">
        <f>TdC!G3595</f>
        <v>localbitcoins</v>
      </c>
    </row>
    <row r="3594" spans="1:5" x14ac:dyDescent="0.15">
      <c r="A3594" s="107">
        <f>TdC!C3596</f>
        <v>43123</v>
      </c>
      <c r="B3594" s="106">
        <f>TdC!D3596</f>
        <v>2018</v>
      </c>
      <c r="C3594" s="106">
        <f>TdC!E3596</f>
        <v>1</v>
      </c>
      <c r="D3594" s="106">
        <f>TdC!F3596</f>
        <v>2.2068413513194494</v>
      </c>
      <c r="E3594" s="106" t="str">
        <f>TdC!G3596</f>
        <v>localbitcoins</v>
      </c>
    </row>
    <row r="3595" spans="1:5" x14ac:dyDescent="0.15">
      <c r="A3595" s="107">
        <f>TdC!C3597</f>
        <v>43124</v>
      </c>
      <c r="B3595" s="106">
        <f>TdC!D3597</f>
        <v>2018</v>
      </c>
      <c r="C3595" s="106">
        <f>TdC!E3597</f>
        <v>1</v>
      </c>
      <c r="D3595" s="106">
        <f>TdC!F3597</f>
        <v>2.4881474286600413</v>
      </c>
      <c r="E3595" s="106" t="str">
        <f>TdC!G3597</f>
        <v>localbitcoins</v>
      </c>
    </row>
    <row r="3596" spans="1:5" x14ac:dyDescent="0.15">
      <c r="A3596" s="107">
        <f>TdC!C3598</f>
        <v>43125</v>
      </c>
      <c r="B3596" s="106">
        <f>TdC!D3598</f>
        <v>2018</v>
      </c>
      <c r="C3596" s="106">
        <f>TdC!E3598</f>
        <v>1</v>
      </c>
      <c r="D3596" s="106">
        <f>TdC!F3598</f>
        <v>2.5746260922785233</v>
      </c>
      <c r="E3596" s="106" t="str">
        <f>TdC!G3598</f>
        <v>localbitcoins</v>
      </c>
    </row>
    <row r="3597" spans="1:5" x14ac:dyDescent="0.15">
      <c r="A3597" s="107">
        <f>TdC!C3599</f>
        <v>43126</v>
      </c>
      <c r="B3597" s="106">
        <f>TdC!D3599</f>
        <v>2018</v>
      </c>
      <c r="C3597" s="106">
        <f>TdC!E3599</f>
        <v>1</v>
      </c>
      <c r="D3597" s="106">
        <f>TdC!F3599</f>
        <v>2.4712904008919003</v>
      </c>
      <c r="E3597" s="106" t="str">
        <f>TdC!G3599</f>
        <v>localbitcoins</v>
      </c>
    </row>
    <row r="3598" spans="1:5" x14ac:dyDescent="0.15">
      <c r="A3598" s="107">
        <f>TdC!C3600</f>
        <v>43127</v>
      </c>
      <c r="B3598" s="106">
        <f>TdC!D3600</f>
        <v>2018</v>
      </c>
      <c r="C3598" s="106">
        <f>TdC!E3600</f>
        <v>1</v>
      </c>
      <c r="D3598" s="106">
        <f>TdC!F3600</f>
        <v>2.4498093269866223</v>
      </c>
      <c r="E3598" s="106" t="str">
        <f>TdC!G3600</f>
        <v>localbitcoins</v>
      </c>
    </row>
    <row r="3599" spans="1:5" x14ac:dyDescent="0.15">
      <c r="A3599" s="107">
        <f>TdC!C3601</f>
        <v>43128</v>
      </c>
      <c r="B3599" s="106">
        <f>TdC!D3601</f>
        <v>2018</v>
      </c>
      <c r="C3599" s="106">
        <f>TdC!E3601</f>
        <v>1</v>
      </c>
      <c r="D3599" s="106">
        <f>TdC!F3601</f>
        <v>2.2253845606521723</v>
      </c>
      <c r="E3599" s="106" t="str">
        <f>TdC!G3601</f>
        <v>localbitcoins</v>
      </c>
    </row>
    <row r="3600" spans="1:5" x14ac:dyDescent="0.15">
      <c r="A3600" s="107">
        <f>TdC!C3602</f>
        <v>43129</v>
      </c>
      <c r="B3600" s="106">
        <f>TdC!D3602</f>
        <v>2018</v>
      </c>
      <c r="C3600" s="106">
        <f>TdC!E3602</f>
        <v>1</v>
      </c>
      <c r="D3600" s="106">
        <f>TdC!F3602</f>
        <v>2.2337285707464125</v>
      </c>
      <c r="E3600" s="106" t="str">
        <f>TdC!G3602</f>
        <v>localbitcoins</v>
      </c>
    </row>
    <row r="3601" spans="1:5" x14ac:dyDescent="0.15">
      <c r="A3601" s="107">
        <f>TdC!C3603</f>
        <v>43130</v>
      </c>
      <c r="B3601" s="106">
        <f>TdC!D3603</f>
        <v>2018</v>
      </c>
      <c r="C3601" s="106">
        <f>TdC!E3603</f>
        <v>1</v>
      </c>
      <c r="D3601" s="106">
        <f>TdC!F3603</f>
        <v>2.0880909545082682</v>
      </c>
      <c r="E3601" s="106" t="str">
        <f>TdC!G3603</f>
        <v>localbitcoins</v>
      </c>
    </row>
    <row r="3602" spans="1:5" x14ac:dyDescent="0.15">
      <c r="A3602" s="107">
        <f>TdC!C3604</f>
        <v>43131</v>
      </c>
      <c r="B3602" s="106">
        <f>TdC!D3604</f>
        <v>2018</v>
      </c>
      <c r="C3602" s="106">
        <f>TdC!E3604</f>
        <v>1</v>
      </c>
      <c r="D3602" s="106">
        <f>TdC!F3604</f>
        <v>2.0775294918518199</v>
      </c>
      <c r="E3602" s="106" t="str">
        <f>TdC!G3604</f>
        <v>localbitcoins</v>
      </c>
    </row>
    <row r="3603" spans="1:5" x14ac:dyDescent="0.15">
      <c r="A3603" s="107">
        <f>TdC!C3605</f>
        <v>43132</v>
      </c>
      <c r="B3603" s="106">
        <f>TdC!D3605</f>
        <v>2018</v>
      </c>
      <c r="C3603" s="106">
        <f>TdC!E3605</f>
        <v>2</v>
      </c>
      <c r="D3603" s="106">
        <f>TdC!F3605</f>
        <v>2.0449982692797808</v>
      </c>
      <c r="E3603" s="106" t="str">
        <f>TdC!G3605</f>
        <v>localbitcoins</v>
      </c>
    </row>
    <row r="3604" spans="1:5" x14ac:dyDescent="0.15">
      <c r="A3604" s="107">
        <f>TdC!C3606</f>
        <v>43133</v>
      </c>
      <c r="B3604" s="106">
        <f>TdC!D3606</f>
        <v>2018</v>
      </c>
      <c r="C3604" s="106">
        <f>TdC!E3606</f>
        <v>2</v>
      </c>
      <c r="D3604" s="106">
        <f>TdC!F3606</f>
        <v>2.0008678866974696</v>
      </c>
      <c r="E3604" s="106" t="str">
        <f>TdC!G3606</f>
        <v>localbitcoins</v>
      </c>
    </row>
    <row r="3605" spans="1:5" x14ac:dyDescent="0.15">
      <c r="A3605" s="107">
        <f>TdC!C3607</f>
        <v>43134</v>
      </c>
      <c r="B3605" s="106">
        <f>TdC!D3607</f>
        <v>2018</v>
      </c>
      <c r="C3605" s="106">
        <f>TdC!E3607</f>
        <v>2</v>
      </c>
      <c r="D3605" s="106">
        <f>TdC!F3607</f>
        <v>2.0451492447687882</v>
      </c>
      <c r="E3605" s="106" t="str">
        <f>TdC!G3607</f>
        <v>localbitcoins</v>
      </c>
    </row>
    <row r="3606" spans="1:5" x14ac:dyDescent="0.15">
      <c r="A3606" s="107">
        <f>TdC!C3608</f>
        <v>43135</v>
      </c>
      <c r="B3606" s="106">
        <f>TdC!D3608</f>
        <v>2018</v>
      </c>
      <c r="C3606" s="106">
        <f>TdC!E3608</f>
        <v>2</v>
      </c>
      <c r="D3606" s="106">
        <f>TdC!F3608</f>
        <v>1.8860342427233909</v>
      </c>
      <c r="E3606" s="106" t="str">
        <f>TdC!G3608</f>
        <v>localbitcoins</v>
      </c>
    </row>
    <row r="3607" spans="1:5" x14ac:dyDescent="0.15">
      <c r="A3607" s="107">
        <f>TdC!C3609</f>
        <v>43136</v>
      </c>
      <c r="B3607" s="106">
        <f>TdC!D3609</f>
        <v>2018</v>
      </c>
      <c r="C3607" s="106">
        <f>TdC!E3609</f>
        <v>2</v>
      </c>
      <c r="D3607" s="106">
        <f>TdC!F3609</f>
        <v>2.0416002277278795</v>
      </c>
      <c r="E3607" s="106" t="str">
        <f>TdC!G3609</f>
        <v>localbitcoins</v>
      </c>
    </row>
    <row r="3608" spans="1:5" x14ac:dyDescent="0.15">
      <c r="A3608" s="107">
        <f>TdC!C3610</f>
        <v>43137</v>
      </c>
      <c r="B3608" s="106">
        <f>TdC!D3610</f>
        <v>2018</v>
      </c>
      <c r="C3608" s="106">
        <f>TdC!E3610</f>
        <v>2</v>
      </c>
      <c r="D3608" s="106">
        <f>TdC!F3610</f>
        <v>2.4844840354998632</v>
      </c>
      <c r="E3608" s="106" t="str">
        <f>TdC!G3610</f>
        <v>localbitcoins</v>
      </c>
    </row>
    <row r="3609" spans="1:5" x14ac:dyDescent="0.15">
      <c r="A3609" s="107">
        <f>TdC!C3611</f>
        <v>43138</v>
      </c>
      <c r="B3609" s="106">
        <f>TdC!D3611</f>
        <v>2018</v>
      </c>
      <c r="C3609" s="106">
        <f>TdC!E3611</f>
        <v>2</v>
      </c>
      <c r="D3609" s="106">
        <f>TdC!F3611</f>
        <v>2.2338953132401134</v>
      </c>
      <c r="E3609" s="106" t="str">
        <f>TdC!G3611</f>
        <v>localbitcoins</v>
      </c>
    </row>
    <row r="3610" spans="1:5" x14ac:dyDescent="0.15">
      <c r="A3610" s="107">
        <f>TdC!C3612</f>
        <v>43140</v>
      </c>
      <c r="B3610" s="106">
        <f>TdC!D3612</f>
        <v>2018</v>
      </c>
      <c r="C3610" s="106">
        <f>TdC!E3612</f>
        <v>2</v>
      </c>
      <c r="D3610" s="106">
        <f>TdC!F3612</f>
        <v>2.169097871116775</v>
      </c>
      <c r="E3610" s="106" t="str">
        <f>TdC!G3612</f>
        <v>localbitcoins</v>
      </c>
    </row>
    <row r="3611" spans="1:5" x14ac:dyDescent="0.15">
      <c r="A3611" s="107">
        <f>TdC!C3613</f>
        <v>43141</v>
      </c>
      <c r="B3611" s="106">
        <f>TdC!D3613</f>
        <v>2018</v>
      </c>
      <c r="C3611" s="106">
        <f>TdC!E3613</f>
        <v>2</v>
      </c>
      <c r="D3611" s="106">
        <f>TdC!F3613</f>
        <v>2.1757949168820634</v>
      </c>
      <c r="E3611" s="106" t="str">
        <f>TdC!G3613</f>
        <v>localbitcoins</v>
      </c>
    </row>
    <row r="3612" spans="1:5" x14ac:dyDescent="0.15">
      <c r="A3612" s="107">
        <f>TdC!C3614</f>
        <v>43142</v>
      </c>
      <c r="B3612" s="106">
        <f>TdC!D3614</f>
        <v>2018</v>
      </c>
      <c r="C3612" s="106">
        <f>TdC!E3614</f>
        <v>2</v>
      </c>
      <c r="D3612" s="106">
        <f>TdC!F3614</f>
        <v>2.1205549229846765</v>
      </c>
      <c r="E3612" s="106" t="str">
        <f>TdC!G3614</f>
        <v>localbitcoins</v>
      </c>
    </row>
    <row r="3613" spans="1:5" x14ac:dyDescent="0.15">
      <c r="A3613" s="107">
        <f>TdC!C3615</f>
        <v>43144</v>
      </c>
      <c r="B3613" s="106">
        <f>TdC!D3615</f>
        <v>2018</v>
      </c>
      <c r="C3613" s="106">
        <f>TdC!E3615</f>
        <v>2</v>
      </c>
      <c r="D3613" s="106">
        <f>TdC!F3615</f>
        <v>2.1364655148766887</v>
      </c>
      <c r="E3613" s="106" t="str">
        <f>TdC!G3615</f>
        <v>localbitcoins</v>
      </c>
    </row>
    <row r="3614" spans="1:5" x14ac:dyDescent="0.15">
      <c r="A3614" s="107">
        <f>TdC!C3616</f>
        <v>43145</v>
      </c>
      <c r="B3614" s="106">
        <f>TdC!D3616</f>
        <v>2018</v>
      </c>
      <c r="C3614" s="106">
        <f>TdC!E3616</f>
        <v>2</v>
      </c>
      <c r="D3614" s="106">
        <f>TdC!F3616</f>
        <v>2.1177753727994189</v>
      </c>
      <c r="E3614" s="106" t="str">
        <f>TdC!G3616</f>
        <v>localbitcoins</v>
      </c>
    </row>
    <row r="3615" spans="1:5" x14ac:dyDescent="0.15">
      <c r="A3615" s="107">
        <f>TdC!C3617</f>
        <v>43146</v>
      </c>
      <c r="B3615" s="106">
        <f>TdC!D3617</f>
        <v>2018</v>
      </c>
      <c r="C3615" s="106">
        <f>TdC!E3617</f>
        <v>2</v>
      </c>
      <c r="D3615" s="106">
        <f>TdC!F3617</f>
        <v>2.1177753727994189</v>
      </c>
      <c r="E3615" s="106" t="str">
        <f>TdC!G3617</f>
        <v>localbitcoins</v>
      </c>
    </row>
    <row r="3616" spans="1:5" x14ac:dyDescent="0.15">
      <c r="A3616" s="107">
        <f>TdC!C3618</f>
        <v>43147</v>
      </c>
      <c r="B3616" s="106">
        <f>TdC!D3618</f>
        <v>2018</v>
      </c>
      <c r="C3616" s="106">
        <f>TdC!E3618</f>
        <v>2</v>
      </c>
      <c r="D3616" s="106">
        <f>TdC!F3618</f>
        <v>2.0161566093634242</v>
      </c>
      <c r="E3616" s="106" t="str">
        <f>TdC!G3618</f>
        <v>localbitcoins</v>
      </c>
    </row>
    <row r="3617" spans="1:5" x14ac:dyDescent="0.15">
      <c r="A3617" s="107">
        <f>TdC!C3619</f>
        <v>43148</v>
      </c>
      <c r="B3617" s="106">
        <f>TdC!D3619</f>
        <v>2018</v>
      </c>
      <c r="C3617" s="106">
        <f>TdC!E3619</f>
        <v>2</v>
      </c>
      <c r="D3617" s="106">
        <f>TdC!F3619</f>
        <v>2.2055703049971811</v>
      </c>
      <c r="E3617" s="106" t="str">
        <f>TdC!G3619</f>
        <v>localbitcoins</v>
      </c>
    </row>
    <row r="3618" spans="1:5" x14ac:dyDescent="0.15">
      <c r="A3618" s="107">
        <f>TdC!C3620</f>
        <v>43149</v>
      </c>
      <c r="B3618" s="106">
        <f>TdC!D3620</f>
        <v>2018</v>
      </c>
      <c r="C3618" s="106">
        <f>TdC!E3620</f>
        <v>2</v>
      </c>
      <c r="D3618" s="106">
        <f>TdC!F3620</f>
        <v>2.1427857533688766</v>
      </c>
      <c r="E3618" s="106" t="str">
        <f>TdC!G3620</f>
        <v>localbitcoins</v>
      </c>
    </row>
    <row r="3619" spans="1:5" x14ac:dyDescent="0.15">
      <c r="A3619" s="107">
        <f>TdC!C3621</f>
        <v>43150</v>
      </c>
      <c r="B3619" s="106">
        <f>TdC!D3621</f>
        <v>2018</v>
      </c>
      <c r="C3619" s="106">
        <f>TdC!E3621</f>
        <v>2</v>
      </c>
      <c r="D3619" s="106">
        <f>TdC!F3621</f>
        <v>2.1213560574693378</v>
      </c>
      <c r="E3619" s="106" t="str">
        <f>TdC!G3621</f>
        <v>localbitcoins</v>
      </c>
    </row>
    <row r="3620" spans="1:5" x14ac:dyDescent="0.15">
      <c r="A3620" s="107">
        <f>TdC!C3622</f>
        <v>43151</v>
      </c>
      <c r="B3620" s="106">
        <f>TdC!D3622</f>
        <v>2018</v>
      </c>
      <c r="C3620" s="106">
        <f>TdC!E3622</f>
        <v>2</v>
      </c>
      <c r="D3620" s="106">
        <f>TdC!F3622</f>
        <v>2.1716624014442307</v>
      </c>
      <c r="E3620" s="106" t="str">
        <f>TdC!G3622</f>
        <v>localbitcoins</v>
      </c>
    </row>
    <row r="3621" spans="1:5" x14ac:dyDescent="0.15">
      <c r="A3621" s="107">
        <f>TdC!C3623</f>
        <v>43152</v>
      </c>
      <c r="B3621" s="106">
        <f>TdC!D3623</f>
        <v>2018</v>
      </c>
      <c r="C3621" s="106">
        <f>TdC!E3623</f>
        <v>2</v>
      </c>
      <c r="D3621" s="106">
        <f>TdC!F3623</f>
        <v>2.2429019014713671</v>
      </c>
      <c r="E3621" s="106" t="str">
        <f>TdC!G3623</f>
        <v>localbitcoins</v>
      </c>
    </row>
    <row r="3622" spans="1:5" x14ac:dyDescent="0.15">
      <c r="A3622" s="107">
        <f>TdC!C3624</f>
        <v>43153</v>
      </c>
      <c r="B3622" s="106">
        <f>TdC!D3624</f>
        <v>2018</v>
      </c>
      <c r="C3622" s="106">
        <f>TdC!E3624</f>
        <v>2</v>
      </c>
      <c r="D3622" s="106">
        <f>TdC!F3624</f>
        <v>2.1502633777032201</v>
      </c>
      <c r="E3622" s="106" t="str">
        <f>TdC!G3624</f>
        <v>localbitcoins</v>
      </c>
    </row>
    <row r="3623" spans="1:5" x14ac:dyDescent="0.15">
      <c r="A3623" s="107">
        <f>TdC!C3625</f>
        <v>43154</v>
      </c>
      <c r="B3623" s="106">
        <f>TdC!D3625</f>
        <v>2018</v>
      </c>
      <c r="C3623" s="106">
        <f>TdC!E3625</f>
        <v>2</v>
      </c>
      <c r="D3623" s="106">
        <f>TdC!F3625</f>
        <v>2.0972898503392314</v>
      </c>
      <c r="E3623" s="106" t="str">
        <f>TdC!G3625</f>
        <v>localbitcoins</v>
      </c>
    </row>
    <row r="3624" spans="1:5" x14ac:dyDescent="0.15">
      <c r="A3624" s="107">
        <f>TdC!C3626</f>
        <v>43155</v>
      </c>
      <c r="B3624" s="106">
        <f>TdC!D3626</f>
        <v>2018</v>
      </c>
      <c r="C3624" s="106">
        <f>TdC!E3626</f>
        <v>2</v>
      </c>
      <c r="D3624" s="106">
        <f>TdC!F3626</f>
        <v>2.1058090333227737</v>
      </c>
      <c r="E3624" s="106" t="str">
        <f>TdC!G3626</f>
        <v>localbitcoins</v>
      </c>
    </row>
    <row r="3625" spans="1:5" x14ac:dyDescent="0.15">
      <c r="A3625" s="107">
        <f>TdC!C3627</f>
        <v>43156</v>
      </c>
      <c r="B3625" s="106">
        <f>TdC!D3627</f>
        <v>2018</v>
      </c>
      <c r="C3625" s="106">
        <f>TdC!E3627</f>
        <v>2</v>
      </c>
      <c r="D3625" s="106">
        <f>TdC!F3627</f>
        <v>1.9718061838277354</v>
      </c>
      <c r="E3625" s="106" t="str">
        <f>TdC!G3627</f>
        <v>localbitcoins</v>
      </c>
    </row>
    <row r="3626" spans="1:5" x14ac:dyDescent="0.15">
      <c r="A3626" s="107">
        <f>TdC!C3628</f>
        <v>43157</v>
      </c>
      <c r="B3626" s="106">
        <f>TdC!D3628</f>
        <v>2018</v>
      </c>
      <c r="C3626" s="106">
        <f>TdC!E3628</f>
        <v>2</v>
      </c>
      <c r="D3626" s="106">
        <f>TdC!F3628</f>
        <v>2.1908819449859682</v>
      </c>
      <c r="E3626" s="106" t="str">
        <f>TdC!G3628</f>
        <v>localbitcoins</v>
      </c>
    </row>
    <row r="3627" spans="1:5" x14ac:dyDescent="0.15">
      <c r="A3627" s="107">
        <f>TdC!C3629</f>
        <v>43158</v>
      </c>
      <c r="B3627" s="106">
        <f>TdC!D3629</f>
        <v>2018</v>
      </c>
      <c r="C3627" s="106">
        <f>TdC!E3629</f>
        <v>2</v>
      </c>
      <c r="D3627" s="106">
        <f>TdC!F3629</f>
        <v>2.1561154471258375</v>
      </c>
      <c r="E3627" s="106" t="str">
        <f>TdC!G3629</f>
        <v>localbitcoins</v>
      </c>
    </row>
    <row r="3628" spans="1:5" x14ac:dyDescent="0.15">
      <c r="A3628" s="107">
        <f>TdC!C3630</f>
        <v>43159</v>
      </c>
      <c r="B3628" s="106">
        <f>TdC!D3630</f>
        <v>2018</v>
      </c>
      <c r="C3628" s="106">
        <f>TdC!E3630</f>
        <v>2</v>
      </c>
      <c r="D3628" s="106">
        <f>TdC!F3630</f>
        <v>2.2019006370871321</v>
      </c>
      <c r="E3628" s="106" t="str">
        <f>TdC!G3630</f>
        <v>localbitcoins</v>
      </c>
    </row>
    <row r="3629" spans="1:5" x14ac:dyDescent="0.15">
      <c r="A3629" s="107">
        <f>TdC!C3631</f>
        <v>43160</v>
      </c>
      <c r="B3629" s="106">
        <f>TdC!D3631</f>
        <v>2018</v>
      </c>
      <c r="C3629" s="106">
        <f>TdC!E3631</f>
        <v>3</v>
      </c>
      <c r="D3629" s="106">
        <f>TdC!F3631</f>
        <v>2.1230319382941736</v>
      </c>
      <c r="E3629" s="106" t="str">
        <f>TdC!G3631</f>
        <v>localbitcoins</v>
      </c>
    </row>
    <row r="3630" spans="1:5" x14ac:dyDescent="0.15">
      <c r="A3630" s="107">
        <f>TdC!C3632</f>
        <v>43161</v>
      </c>
      <c r="B3630" s="106">
        <f>TdC!D3632</f>
        <v>2018</v>
      </c>
      <c r="C3630" s="106">
        <f>TdC!E3632</f>
        <v>3</v>
      </c>
      <c r="D3630" s="106">
        <f>TdC!F3632</f>
        <v>2.1577412315699696</v>
      </c>
      <c r="E3630" s="106" t="str">
        <f>TdC!G3632</f>
        <v>localbitcoins</v>
      </c>
    </row>
    <row r="3631" spans="1:5" x14ac:dyDescent="0.15">
      <c r="A3631" s="107">
        <f>TdC!C3633</f>
        <v>43162</v>
      </c>
      <c r="B3631" s="106">
        <f>TdC!D3633</f>
        <v>2018</v>
      </c>
      <c r="C3631" s="106">
        <f>TdC!E3633</f>
        <v>3</v>
      </c>
      <c r="D3631" s="106">
        <f>TdC!F3633</f>
        <v>2.1445588240995472</v>
      </c>
      <c r="E3631" s="106" t="str">
        <f>TdC!G3633</f>
        <v>localbitcoins</v>
      </c>
    </row>
    <row r="3632" spans="1:5" x14ac:dyDescent="0.15">
      <c r="A3632" s="107">
        <f>TdC!C3634</f>
        <v>43163</v>
      </c>
      <c r="B3632" s="106">
        <f>TdC!D3634</f>
        <v>2018</v>
      </c>
      <c r="C3632" s="106">
        <f>TdC!E3634</f>
        <v>3</v>
      </c>
      <c r="D3632" s="106">
        <f>TdC!F3634</f>
        <v>2.1186216149641748</v>
      </c>
      <c r="E3632" s="106" t="str">
        <f>TdC!G3634</f>
        <v>localbitcoins</v>
      </c>
    </row>
    <row r="3633" spans="1:5" x14ac:dyDescent="0.15">
      <c r="A3633" s="107">
        <f>TdC!C3635</f>
        <v>43164</v>
      </c>
      <c r="B3633" s="106">
        <f>TdC!D3635</f>
        <v>2018</v>
      </c>
      <c r="C3633" s="106">
        <f>TdC!E3635</f>
        <v>3</v>
      </c>
      <c r="D3633" s="106">
        <f>TdC!F3635</f>
        <v>2.2851220742156837</v>
      </c>
      <c r="E3633" s="106" t="str">
        <f>TdC!G3635</f>
        <v>localbitcoins</v>
      </c>
    </row>
    <row r="3634" spans="1:5" x14ac:dyDescent="0.15">
      <c r="A3634" s="107">
        <f>TdC!C3636</f>
        <v>43165</v>
      </c>
      <c r="B3634" s="106">
        <f>TdC!D3636</f>
        <v>2018</v>
      </c>
      <c r="C3634" s="106">
        <f>TdC!E3636</f>
        <v>3</v>
      </c>
      <c r="D3634" s="106">
        <f>TdC!F3636</f>
        <v>2.2295333888397901</v>
      </c>
      <c r="E3634" s="106" t="str">
        <f>TdC!G3636</f>
        <v>localbitcoins</v>
      </c>
    </row>
    <row r="3635" spans="1:5" x14ac:dyDescent="0.15">
      <c r="A3635" s="107">
        <f>TdC!C3637</f>
        <v>43166</v>
      </c>
      <c r="B3635" s="106">
        <f>TdC!D3637</f>
        <v>2018</v>
      </c>
      <c r="C3635" s="106">
        <f>TdC!E3637</f>
        <v>3</v>
      </c>
      <c r="D3635" s="106">
        <f>TdC!F3637</f>
        <v>2.1461264441930585</v>
      </c>
      <c r="E3635" s="106" t="str">
        <f>TdC!G3637</f>
        <v>localbitcoins</v>
      </c>
    </row>
    <row r="3636" spans="1:5" x14ac:dyDescent="0.15">
      <c r="A3636" s="107">
        <f>TdC!C3638</f>
        <v>43167</v>
      </c>
      <c r="B3636" s="106">
        <f>TdC!D3638</f>
        <v>2018</v>
      </c>
      <c r="C3636" s="106">
        <f>TdC!E3638</f>
        <v>3</v>
      </c>
      <c r="D3636" s="106">
        <f>TdC!F3638</f>
        <v>2.2175416680001887</v>
      </c>
      <c r="E3636" s="106" t="str">
        <f>TdC!G3638</f>
        <v>localbitcoins</v>
      </c>
    </row>
    <row r="3637" spans="1:5" x14ac:dyDescent="0.15">
      <c r="A3637" s="107">
        <f>TdC!C3639</f>
        <v>43168</v>
      </c>
      <c r="B3637" s="106">
        <f>TdC!D3639</f>
        <v>2018</v>
      </c>
      <c r="C3637" s="106">
        <f>TdC!E3639</f>
        <v>3</v>
      </c>
      <c r="D3637" s="106">
        <f>TdC!F3639</f>
        <v>2.1898816667771603</v>
      </c>
      <c r="E3637" s="106" t="str">
        <f>TdC!G3639</f>
        <v>localbitcoins</v>
      </c>
    </row>
    <row r="3638" spans="1:5" x14ac:dyDescent="0.15">
      <c r="A3638" s="107">
        <f>TdC!C3640</f>
        <v>43169</v>
      </c>
      <c r="B3638" s="106">
        <f>TdC!D3640</f>
        <v>2018</v>
      </c>
      <c r="C3638" s="106">
        <f>TdC!E3640</f>
        <v>3</v>
      </c>
      <c r="D3638" s="106">
        <f>TdC!F3640</f>
        <v>2.3165547621818972</v>
      </c>
      <c r="E3638" s="106" t="str">
        <f>TdC!G3640</f>
        <v>localbitcoins</v>
      </c>
    </row>
    <row r="3639" spans="1:5" x14ac:dyDescent="0.15">
      <c r="A3639" s="107">
        <f>TdC!C3641</f>
        <v>43170</v>
      </c>
      <c r="B3639" s="106">
        <f>TdC!D3641</f>
        <v>2018</v>
      </c>
      <c r="C3639" s="106">
        <f>TdC!E3641</f>
        <v>3</v>
      </c>
      <c r="D3639" s="106">
        <f>TdC!F3641</f>
        <v>2.1243625605752725</v>
      </c>
      <c r="E3639" s="106" t="str">
        <f>TdC!G3641</f>
        <v>localbitcoins</v>
      </c>
    </row>
    <row r="3640" spans="1:5" x14ac:dyDescent="0.15">
      <c r="A3640" s="107">
        <f>TdC!C3642</f>
        <v>43171</v>
      </c>
      <c r="B3640" s="106">
        <f>TdC!D3642</f>
        <v>2018</v>
      </c>
      <c r="C3640" s="106">
        <f>TdC!E3642</f>
        <v>3</v>
      </c>
      <c r="D3640" s="106">
        <f>TdC!F3642</f>
        <v>2.2725398474208385</v>
      </c>
      <c r="E3640" s="106" t="str">
        <f>TdC!G3642</f>
        <v>localbitcoins</v>
      </c>
    </row>
    <row r="3641" spans="1:5" x14ac:dyDescent="0.15">
      <c r="A3641" s="107">
        <f>TdC!C3643</f>
        <v>43173</v>
      </c>
      <c r="B3641" s="106">
        <f>TdC!D3643</f>
        <v>2018</v>
      </c>
      <c r="C3641" s="106">
        <f>TdC!E3643</f>
        <v>3</v>
      </c>
      <c r="D3641" s="106">
        <f>TdC!F3643</f>
        <v>2.46908191841688</v>
      </c>
      <c r="E3641" s="106" t="str">
        <f>TdC!G3643</f>
        <v>localbitcoins</v>
      </c>
    </row>
    <row r="3642" spans="1:5" x14ac:dyDescent="0.15">
      <c r="A3642" s="107">
        <f>TdC!C3644</f>
        <v>43174</v>
      </c>
      <c r="B3642" s="106">
        <f>TdC!D3644</f>
        <v>2018</v>
      </c>
      <c r="C3642" s="106">
        <f>TdC!E3644</f>
        <v>3</v>
      </c>
      <c r="D3642" s="106">
        <f>TdC!F3644</f>
        <v>2.4288043270979158</v>
      </c>
      <c r="E3642" s="106" t="str">
        <f>TdC!G3644</f>
        <v>localbitcoins</v>
      </c>
    </row>
    <row r="3643" spans="1:5" x14ac:dyDescent="0.15">
      <c r="A3643" s="107">
        <f>TdC!C3645</f>
        <v>43175</v>
      </c>
      <c r="B3643" s="106">
        <f>TdC!D3645</f>
        <v>2018</v>
      </c>
      <c r="C3643" s="106">
        <f>TdC!E3645</f>
        <v>3</v>
      </c>
      <c r="D3643" s="106">
        <f>TdC!F3645</f>
        <v>2.4548766497973595</v>
      </c>
      <c r="E3643" s="106" t="str">
        <f>TdC!G3645</f>
        <v>localbitcoins</v>
      </c>
    </row>
    <row r="3644" spans="1:5" x14ac:dyDescent="0.15">
      <c r="A3644" s="107">
        <f>TdC!C3646</f>
        <v>43176</v>
      </c>
      <c r="B3644" s="106">
        <f>TdC!D3646</f>
        <v>2018</v>
      </c>
      <c r="C3644" s="106">
        <f>TdC!E3646</f>
        <v>3</v>
      </c>
      <c r="D3644" s="106">
        <f>TdC!F3646</f>
        <v>2.4754788002730193</v>
      </c>
      <c r="E3644" s="106" t="str">
        <f>TdC!G3646</f>
        <v>localbitcoins</v>
      </c>
    </row>
    <row r="3645" spans="1:5" x14ac:dyDescent="0.15">
      <c r="A3645" s="107">
        <f>TdC!C3647</f>
        <v>43177</v>
      </c>
      <c r="B3645" s="106">
        <f>TdC!D3647</f>
        <v>2018</v>
      </c>
      <c r="C3645" s="106">
        <f>TdC!E3647</f>
        <v>3</v>
      </c>
      <c r="D3645" s="106">
        <f>TdC!F3647</f>
        <v>2.4145201638188887</v>
      </c>
      <c r="E3645" s="106" t="str">
        <f>TdC!G3647</f>
        <v>localbitcoins</v>
      </c>
    </row>
    <row r="3646" spans="1:5" x14ac:dyDescent="0.15">
      <c r="A3646" s="107">
        <f>TdC!C3648</f>
        <v>43178</v>
      </c>
      <c r="B3646" s="106">
        <f>TdC!D3648</f>
        <v>2018</v>
      </c>
      <c r="C3646" s="106">
        <f>TdC!E3648</f>
        <v>3</v>
      </c>
      <c r="D3646" s="106">
        <f>TdC!F3648</f>
        <v>2.5418405560360764</v>
      </c>
      <c r="E3646" s="106" t="str">
        <f>TdC!G3648</f>
        <v>localbitcoins</v>
      </c>
    </row>
    <row r="3647" spans="1:5" x14ac:dyDescent="0.15">
      <c r="A3647" s="107">
        <f>TdC!C3649</f>
        <v>43179</v>
      </c>
      <c r="B3647" s="106">
        <f>TdC!D3649</f>
        <v>2018</v>
      </c>
      <c r="C3647" s="106">
        <f>TdC!E3649</f>
        <v>3</v>
      </c>
      <c r="D3647" s="106">
        <f>TdC!F3649</f>
        <v>2.5458732428122786</v>
      </c>
      <c r="E3647" s="106" t="str">
        <f>TdC!G3649</f>
        <v>localbitcoins</v>
      </c>
    </row>
    <row r="3648" spans="1:5" x14ac:dyDescent="0.15">
      <c r="A3648" s="107">
        <f>TdC!C3650</f>
        <v>43180</v>
      </c>
      <c r="B3648" s="106">
        <f>TdC!D3650</f>
        <v>2018</v>
      </c>
      <c r="C3648" s="106">
        <f>TdC!E3650</f>
        <v>3</v>
      </c>
      <c r="D3648" s="106">
        <f>TdC!F3650</f>
        <v>2.6619586002370319</v>
      </c>
      <c r="E3648" s="106" t="str">
        <f>TdC!G3650</f>
        <v>localbitcoins</v>
      </c>
    </row>
    <row r="3649" spans="1:5" x14ac:dyDescent="0.15">
      <c r="A3649" s="107">
        <f>TdC!C3651</f>
        <v>43181</v>
      </c>
      <c r="B3649" s="106">
        <f>TdC!D3651</f>
        <v>2018</v>
      </c>
      <c r="C3649" s="106">
        <f>TdC!E3651</f>
        <v>3</v>
      </c>
      <c r="D3649" s="106">
        <f>TdC!F3651</f>
        <v>2.76999795146933</v>
      </c>
      <c r="E3649" s="106" t="str">
        <f>TdC!G3651</f>
        <v>localbitcoins</v>
      </c>
    </row>
    <row r="3650" spans="1:5" x14ac:dyDescent="0.15">
      <c r="A3650" s="107">
        <f>TdC!C3652</f>
        <v>43182</v>
      </c>
      <c r="B3650" s="106">
        <f>TdC!D3652</f>
        <v>2018</v>
      </c>
      <c r="C3650" s="106">
        <f>TdC!E3652</f>
        <v>3</v>
      </c>
      <c r="D3650" s="106">
        <f>TdC!F3652</f>
        <v>2.9819220852117407</v>
      </c>
      <c r="E3650" s="106" t="str">
        <f>TdC!G3652</f>
        <v>localbitcoins</v>
      </c>
    </row>
    <row r="3651" spans="1:5" x14ac:dyDescent="0.15">
      <c r="A3651" s="107">
        <f>TdC!C3653</f>
        <v>43183</v>
      </c>
      <c r="B3651" s="106">
        <f>TdC!D3653</f>
        <v>2018</v>
      </c>
      <c r="C3651" s="106">
        <f>TdC!E3653</f>
        <v>3</v>
      </c>
      <c r="D3651" s="106">
        <f>TdC!F3653</f>
        <v>3.0669419047036981</v>
      </c>
      <c r="E3651" s="106" t="str">
        <f>TdC!G3653</f>
        <v>localbitcoins</v>
      </c>
    </row>
    <row r="3652" spans="1:5" x14ac:dyDescent="0.15">
      <c r="A3652" s="107">
        <f>TdC!C3654</f>
        <v>43184</v>
      </c>
      <c r="B3652" s="106">
        <f>TdC!D3654</f>
        <v>2018</v>
      </c>
      <c r="C3652" s="106">
        <f>TdC!E3654</f>
        <v>3</v>
      </c>
      <c r="D3652" s="106">
        <f>TdC!F3654</f>
        <v>2.93153373230929</v>
      </c>
      <c r="E3652" s="106" t="str">
        <f>TdC!G3654</f>
        <v>localbitcoins</v>
      </c>
    </row>
    <row r="3653" spans="1:5" x14ac:dyDescent="0.15">
      <c r="A3653" s="107">
        <f>TdC!C3655</f>
        <v>43185</v>
      </c>
      <c r="B3653" s="106">
        <f>TdC!D3655</f>
        <v>2018</v>
      </c>
      <c r="C3653" s="106">
        <f>TdC!E3655</f>
        <v>3</v>
      </c>
      <c r="D3653" s="106">
        <f>TdC!F3655</f>
        <v>3.0090479700039969</v>
      </c>
      <c r="E3653" s="106" t="str">
        <f>TdC!G3655</f>
        <v>localbitcoins</v>
      </c>
    </row>
    <row r="3654" spans="1:5" x14ac:dyDescent="0.15">
      <c r="A3654" s="107">
        <f>TdC!C3656</f>
        <v>43186</v>
      </c>
      <c r="B3654" s="106">
        <f>TdC!D3656</f>
        <v>2018</v>
      </c>
      <c r="C3654" s="106">
        <f>TdC!E3656</f>
        <v>3</v>
      </c>
      <c r="D3654" s="106">
        <f>TdC!F3656</f>
        <v>3.0235808229264607</v>
      </c>
      <c r="E3654" s="106" t="str">
        <f>TdC!G3656</f>
        <v>localbitcoins</v>
      </c>
    </row>
    <row r="3655" spans="1:5" x14ac:dyDescent="0.15">
      <c r="A3655" s="107">
        <f>TdC!C3657</f>
        <v>43187</v>
      </c>
      <c r="B3655" s="106">
        <f>TdC!D3657</f>
        <v>2018</v>
      </c>
      <c r="C3655" s="106">
        <f>TdC!E3657</f>
        <v>3</v>
      </c>
      <c r="D3655" s="106">
        <f>TdC!F3657</f>
        <v>3.1526781302158762</v>
      </c>
      <c r="E3655" s="106" t="str">
        <f>TdC!G3657</f>
        <v>localbitcoins</v>
      </c>
    </row>
    <row r="3656" spans="1:5" x14ac:dyDescent="0.15">
      <c r="A3656" s="107">
        <f>TdC!C3658</f>
        <v>43188</v>
      </c>
      <c r="B3656" s="106">
        <f>TdC!D3658</f>
        <v>2018</v>
      </c>
      <c r="C3656" s="106">
        <f>TdC!E3658</f>
        <v>3</v>
      </c>
      <c r="D3656" s="106">
        <f>TdC!F3658</f>
        <v>3.1356754492114578</v>
      </c>
      <c r="E3656" s="106" t="str">
        <f>TdC!G3658</f>
        <v>localbitcoins</v>
      </c>
    </row>
    <row r="3657" spans="1:5" x14ac:dyDescent="0.15">
      <c r="A3657" s="107">
        <f>TdC!C3659</f>
        <v>43189</v>
      </c>
      <c r="B3657" s="106">
        <f>TdC!D3659</f>
        <v>2018</v>
      </c>
      <c r="C3657" s="106">
        <f>TdC!E3659</f>
        <v>3</v>
      </c>
      <c r="D3657" s="106">
        <f>TdC!F3659</f>
        <v>3.0905820886809408</v>
      </c>
      <c r="E3657" s="106" t="str">
        <f>TdC!G3659</f>
        <v>localbitcoins</v>
      </c>
    </row>
    <row r="3658" spans="1:5" x14ac:dyDescent="0.15">
      <c r="A3658" s="107">
        <f>TdC!C3660</f>
        <v>43190</v>
      </c>
      <c r="B3658" s="106">
        <f>TdC!D3660</f>
        <v>2018</v>
      </c>
      <c r="C3658" s="106">
        <f>TdC!E3660</f>
        <v>3</v>
      </c>
      <c r="D3658" s="106">
        <f>TdC!F3660</f>
        <v>2.9529789474303345</v>
      </c>
      <c r="E3658" s="106" t="str">
        <f>TdC!G3660</f>
        <v>localbitcoins</v>
      </c>
    </row>
    <row r="3659" spans="1:5" x14ac:dyDescent="0.15">
      <c r="A3659" s="107">
        <f>TdC!C3661</f>
        <v>43191</v>
      </c>
      <c r="B3659" s="106">
        <f>TdC!D3661</f>
        <v>2018</v>
      </c>
      <c r="C3659" s="106">
        <f>TdC!E3661</f>
        <v>4</v>
      </c>
      <c r="D3659" s="106">
        <f>TdC!F3661</f>
        <v>2.8755741646526953</v>
      </c>
      <c r="E3659" s="106" t="str">
        <f>TdC!G3661</f>
        <v>localbitcoins</v>
      </c>
    </row>
    <row r="3660" spans="1:5" x14ac:dyDescent="0.15">
      <c r="A3660" s="107">
        <f>TdC!C3662</f>
        <v>43192</v>
      </c>
      <c r="B3660" s="106">
        <f>TdC!D3662</f>
        <v>2018</v>
      </c>
      <c r="C3660" s="106">
        <f>TdC!E3662</f>
        <v>4</v>
      </c>
      <c r="D3660" s="106">
        <f>TdC!F3662</f>
        <v>3.1358069098232475</v>
      </c>
      <c r="E3660" s="106" t="str">
        <f>TdC!G3662</f>
        <v>localbitcoins</v>
      </c>
    </row>
    <row r="3661" spans="1:5" x14ac:dyDescent="0.15">
      <c r="A3661" s="107">
        <f>TdC!C3663</f>
        <v>43193</v>
      </c>
      <c r="B3661" s="106">
        <f>TdC!D3663</f>
        <v>2018</v>
      </c>
      <c r="C3661" s="106">
        <f>TdC!E3663</f>
        <v>4</v>
      </c>
      <c r="D3661" s="106">
        <f>TdC!F3663</f>
        <v>3.2423209331342009</v>
      </c>
      <c r="E3661" s="106" t="str">
        <f>TdC!G3663</f>
        <v>localbitcoins</v>
      </c>
    </row>
    <row r="3662" spans="1:5" x14ac:dyDescent="0.15">
      <c r="A3662" s="107">
        <f>TdC!C3664</f>
        <v>43194</v>
      </c>
      <c r="B3662" s="106">
        <f>TdC!D3664</f>
        <v>2018</v>
      </c>
      <c r="C3662" s="106">
        <f>TdC!E3664</f>
        <v>4</v>
      </c>
      <c r="D3662" s="106">
        <f>TdC!F3664</f>
        <v>3.3734687345133332</v>
      </c>
      <c r="E3662" s="106" t="str">
        <f>TdC!G3664</f>
        <v>localbitcoins</v>
      </c>
    </row>
    <row r="3663" spans="1:5" x14ac:dyDescent="0.15">
      <c r="A3663" s="107">
        <f>TdC!C3665</f>
        <v>43195</v>
      </c>
      <c r="B3663" s="106">
        <f>TdC!D3665</f>
        <v>2018</v>
      </c>
      <c r="C3663" s="106">
        <f>TdC!E3665</f>
        <v>4</v>
      </c>
      <c r="D3663" s="106">
        <f>TdC!F3665</f>
        <v>3.6130845724522596</v>
      </c>
      <c r="E3663" s="106" t="str">
        <f>TdC!G3665</f>
        <v>localbitcoins</v>
      </c>
    </row>
    <row r="3664" spans="1:5" x14ac:dyDescent="0.15">
      <c r="A3664" s="107">
        <f>TdC!C3666</f>
        <v>43196</v>
      </c>
      <c r="B3664" s="106">
        <f>TdC!D3666</f>
        <v>2018</v>
      </c>
      <c r="C3664" s="106">
        <f>TdC!E3666</f>
        <v>4</v>
      </c>
      <c r="D3664" s="106">
        <f>TdC!F3666</f>
        <v>3.9156169786723369</v>
      </c>
      <c r="E3664" s="106" t="str">
        <f>TdC!G3666</f>
        <v>localbitcoins</v>
      </c>
    </row>
    <row r="3665" spans="1:5" x14ac:dyDescent="0.15">
      <c r="A3665" s="107">
        <f>TdC!C3667</f>
        <v>43197</v>
      </c>
      <c r="B3665" s="106">
        <f>TdC!D3667</f>
        <v>2018</v>
      </c>
      <c r="C3665" s="106">
        <f>TdC!E3667</f>
        <v>4</v>
      </c>
      <c r="D3665" s="106">
        <f>TdC!F3667</f>
        <v>3.9534576720871653</v>
      </c>
      <c r="E3665" s="106" t="str">
        <f>TdC!G3667</f>
        <v>localbitcoins</v>
      </c>
    </row>
    <row r="3666" spans="1:5" x14ac:dyDescent="0.15">
      <c r="A3666" s="107">
        <f>TdC!C3668</f>
        <v>43198</v>
      </c>
      <c r="B3666" s="106">
        <f>TdC!D3668</f>
        <v>2018</v>
      </c>
      <c r="C3666" s="106">
        <f>TdC!E3668</f>
        <v>4</v>
      </c>
      <c r="D3666" s="106">
        <f>TdC!F3668</f>
        <v>3.8264964267284687</v>
      </c>
      <c r="E3666" s="106" t="str">
        <f>TdC!G3668</f>
        <v>localbitcoins</v>
      </c>
    </row>
    <row r="3667" spans="1:5" x14ac:dyDescent="0.15">
      <c r="A3667" s="107">
        <f>TdC!C3669</f>
        <v>43199</v>
      </c>
      <c r="B3667" s="106">
        <f>TdC!D3669</f>
        <v>2018</v>
      </c>
      <c r="C3667" s="106">
        <f>TdC!E3669</f>
        <v>4</v>
      </c>
      <c r="D3667" s="106">
        <f>TdC!F3669</f>
        <v>4.3526562902759895</v>
      </c>
      <c r="E3667" s="106" t="str">
        <f>TdC!G3669</f>
        <v>localbitcoins</v>
      </c>
    </row>
    <row r="3668" spans="1:5" x14ac:dyDescent="0.15">
      <c r="A3668" s="107">
        <f>TdC!C3670</f>
        <v>43200</v>
      </c>
      <c r="B3668" s="106">
        <f>TdC!D3670</f>
        <v>2018</v>
      </c>
      <c r="C3668" s="106">
        <f>TdC!E3670</f>
        <v>4</v>
      </c>
      <c r="D3668" s="106">
        <f>TdC!F3670</f>
        <v>4.7665612839979614</v>
      </c>
      <c r="E3668" s="106" t="str">
        <f>TdC!G3670</f>
        <v>localbitcoins</v>
      </c>
    </row>
    <row r="3669" spans="1:5" x14ac:dyDescent="0.15">
      <c r="A3669" s="107">
        <f>TdC!C3671</f>
        <v>43201</v>
      </c>
      <c r="B3669" s="106">
        <f>TdC!D3671</f>
        <v>2018</v>
      </c>
      <c r="C3669" s="106">
        <f>TdC!E3671</f>
        <v>4</v>
      </c>
      <c r="D3669" s="106">
        <f>TdC!F3671</f>
        <v>5.7016577849830608</v>
      </c>
      <c r="E3669" s="106" t="str">
        <f>TdC!G3671</f>
        <v>localbitcoins</v>
      </c>
    </row>
    <row r="3670" spans="1:5" x14ac:dyDescent="0.15">
      <c r="A3670" s="107">
        <f>TdC!C3672</f>
        <v>43202</v>
      </c>
      <c r="B3670" s="106">
        <f>TdC!D3672</f>
        <v>2018</v>
      </c>
      <c r="C3670" s="106">
        <f>TdC!E3672</f>
        <v>4</v>
      </c>
      <c r="D3670" s="106">
        <f>TdC!F3672</f>
        <v>6.0409877012925399</v>
      </c>
      <c r="E3670" s="106" t="str">
        <f>TdC!G3672</f>
        <v>localbitcoins</v>
      </c>
    </row>
    <row r="3671" spans="1:5" x14ac:dyDescent="0.15">
      <c r="A3671" s="107">
        <f>TdC!C3673</f>
        <v>43203</v>
      </c>
      <c r="B3671" s="106">
        <f>TdC!D3673</f>
        <v>2018</v>
      </c>
      <c r="C3671" s="106">
        <f>TdC!E3673</f>
        <v>4</v>
      </c>
      <c r="D3671" s="106">
        <f>TdC!F3673</f>
        <v>6.6290497327882143</v>
      </c>
      <c r="E3671" s="106" t="str">
        <f>TdC!G3673</f>
        <v>localbitcoins</v>
      </c>
    </row>
    <row r="3672" spans="1:5" x14ac:dyDescent="0.15">
      <c r="A3672" s="107">
        <f>TdC!C3674</f>
        <v>43204</v>
      </c>
      <c r="B3672" s="106">
        <f>TdC!D3674</f>
        <v>2018</v>
      </c>
      <c r="C3672" s="106">
        <f>TdC!E3674</f>
        <v>4</v>
      </c>
      <c r="D3672" s="106">
        <f>TdC!F3674</f>
        <v>6.8742363372447048</v>
      </c>
      <c r="E3672" s="106" t="str">
        <f>TdC!G3674</f>
        <v>localbitcoins</v>
      </c>
    </row>
    <row r="3673" spans="1:5" x14ac:dyDescent="0.15">
      <c r="A3673" s="107">
        <f>TdC!C3675</f>
        <v>43205</v>
      </c>
      <c r="B3673" s="106">
        <f>TdC!D3675</f>
        <v>2018</v>
      </c>
      <c r="C3673" s="106">
        <f>TdC!E3675</f>
        <v>4</v>
      </c>
      <c r="D3673" s="106">
        <f>TdC!F3675</f>
        <v>6.4465905170038154</v>
      </c>
      <c r="E3673" s="106" t="str">
        <f>TdC!G3675</f>
        <v>localbitcoins</v>
      </c>
    </row>
    <row r="3674" spans="1:5" x14ac:dyDescent="0.15">
      <c r="A3674" s="107">
        <f>TdC!C3676</f>
        <v>43206</v>
      </c>
      <c r="B3674" s="106">
        <f>TdC!D3676</f>
        <v>2018</v>
      </c>
      <c r="C3674" s="106">
        <f>TdC!E3676</f>
        <v>4</v>
      </c>
      <c r="D3674" s="106">
        <f>TdC!F3676</f>
        <v>6.9344703439058488</v>
      </c>
      <c r="E3674" s="106" t="str">
        <f>TdC!G3676</f>
        <v>localbitcoins</v>
      </c>
    </row>
    <row r="3675" spans="1:5" x14ac:dyDescent="0.15">
      <c r="A3675" s="107">
        <f>TdC!C3677</f>
        <v>43207</v>
      </c>
      <c r="B3675" s="106">
        <f>TdC!D3677</f>
        <v>2018</v>
      </c>
      <c r="C3675" s="106">
        <f>TdC!E3677</f>
        <v>4</v>
      </c>
      <c r="D3675" s="106">
        <f>TdC!F3677</f>
        <v>7.6664294681622334</v>
      </c>
      <c r="E3675" s="106" t="str">
        <f>TdC!G3677</f>
        <v>localbitcoins</v>
      </c>
    </row>
    <row r="3676" spans="1:5" x14ac:dyDescent="0.15">
      <c r="A3676" s="107">
        <f>TdC!C3678</f>
        <v>43208</v>
      </c>
      <c r="B3676" s="106">
        <f>TdC!D3678</f>
        <v>2018</v>
      </c>
      <c r="C3676" s="106">
        <f>TdC!E3678</f>
        <v>4</v>
      </c>
      <c r="D3676" s="106">
        <f>TdC!F3678</f>
        <v>8.0944346142023669</v>
      </c>
      <c r="E3676" s="106" t="str">
        <f>TdC!G3678</f>
        <v>localbitcoins</v>
      </c>
    </row>
    <row r="3677" spans="1:5" x14ac:dyDescent="0.15">
      <c r="A3677" s="107">
        <f>TdC!C3679</f>
        <v>43209</v>
      </c>
      <c r="B3677" s="106">
        <f>TdC!D3679</f>
        <v>2018</v>
      </c>
      <c r="C3677" s="106">
        <f>TdC!E3679</f>
        <v>4</v>
      </c>
      <c r="D3677" s="106">
        <f>TdC!F3679</f>
        <v>7.4224910107474491</v>
      </c>
      <c r="E3677" s="106" t="str">
        <f>TdC!G3679</f>
        <v>localbitcoins</v>
      </c>
    </row>
    <row r="3678" spans="1:5" x14ac:dyDescent="0.15">
      <c r="A3678" s="107">
        <f>TdC!C3680</f>
        <v>43210</v>
      </c>
      <c r="B3678" s="106">
        <f>TdC!D3680</f>
        <v>2018</v>
      </c>
      <c r="C3678" s="106">
        <f>TdC!E3680</f>
        <v>4</v>
      </c>
      <c r="D3678" s="106">
        <f>TdC!F3680</f>
        <v>6.9720376114299976</v>
      </c>
      <c r="E3678" s="106" t="str">
        <f>TdC!G3680</f>
        <v>localbitcoins</v>
      </c>
    </row>
    <row r="3679" spans="1:5" x14ac:dyDescent="0.15">
      <c r="A3679" s="107">
        <f>TdC!C3681</f>
        <v>43211</v>
      </c>
      <c r="B3679" s="106">
        <f>TdC!D3681</f>
        <v>2018</v>
      </c>
      <c r="C3679" s="106">
        <f>TdC!E3681</f>
        <v>4</v>
      </c>
      <c r="D3679" s="106">
        <f>TdC!F3681</f>
        <v>7.3969061549606652</v>
      </c>
      <c r="E3679" s="106" t="str">
        <f>TdC!G3681</f>
        <v>localbitcoins</v>
      </c>
    </row>
    <row r="3680" spans="1:5" x14ac:dyDescent="0.15">
      <c r="A3680" s="107">
        <f>TdC!C3682</f>
        <v>43213</v>
      </c>
      <c r="B3680" s="106">
        <f>TdC!D3682</f>
        <v>2018</v>
      </c>
      <c r="C3680" s="106">
        <f>TdC!E3682</f>
        <v>4</v>
      </c>
      <c r="D3680" s="106">
        <f>TdC!F3682</f>
        <v>7.0191304530250056</v>
      </c>
      <c r="E3680" s="106" t="str">
        <f>TdC!G3682</f>
        <v>localbitcoins</v>
      </c>
    </row>
    <row r="3681" spans="1:5" x14ac:dyDescent="0.15">
      <c r="A3681" s="107">
        <f>TdC!C3683</f>
        <v>43214</v>
      </c>
      <c r="B3681" s="106">
        <f>TdC!D3683</f>
        <v>2018</v>
      </c>
      <c r="C3681" s="106">
        <f>TdC!E3683</f>
        <v>4</v>
      </c>
      <c r="D3681" s="106">
        <f>TdC!F3683</f>
        <v>7.5810151935358556</v>
      </c>
      <c r="E3681" s="106" t="str">
        <f>TdC!G3683</f>
        <v>localbitcoins</v>
      </c>
    </row>
    <row r="3682" spans="1:5" x14ac:dyDescent="0.15">
      <c r="A3682" s="107">
        <f>TdC!C3684</f>
        <v>43215</v>
      </c>
      <c r="B3682" s="106">
        <f>TdC!D3684</f>
        <v>2018</v>
      </c>
      <c r="C3682" s="106">
        <f>TdC!E3684</f>
        <v>4</v>
      </c>
      <c r="D3682" s="106">
        <f>TdC!F3684</f>
        <v>7.6944116097059556</v>
      </c>
      <c r="E3682" s="106" t="str">
        <f>TdC!G3684</f>
        <v>localbitcoins</v>
      </c>
    </row>
    <row r="3683" spans="1:5" x14ac:dyDescent="0.15">
      <c r="A3683" s="107">
        <f>TdC!C3685</f>
        <v>43216</v>
      </c>
      <c r="B3683" s="106">
        <f>TdC!D3685</f>
        <v>2018</v>
      </c>
      <c r="C3683" s="106">
        <f>TdC!E3685</f>
        <v>4</v>
      </c>
      <c r="D3683" s="106">
        <f>TdC!F3685</f>
        <v>7.6664111811655564</v>
      </c>
      <c r="E3683" s="106" t="str">
        <f>TdC!G3685</f>
        <v>localbitcoins</v>
      </c>
    </row>
    <row r="3684" spans="1:5" x14ac:dyDescent="0.15">
      <c r="A3684" s="107">
        <f>TdC!C3686</f>
        <v>43217</v>
      </c>
      <c r="B3684" s="106">
        <f>TdC!D3686</f>
        <v>2018</v>
      </c>
      <c r="C3684" s="106">
        <f>TdC!E3686</f>
        <v>4</v>
      </c>
      <c r="D3684" s="106">
        <f>TdC!F3686</f>
        <v>7.8901029698877618</v>
      </c>
      <c r="E3684" s="106" t="str">
        <f>TdC!G3686</f>
        <v>localbitcoins</v>
      </c>
    </row>
    <row r="3685" spans="1:5" x14ac:dyDescent="0.15">
      <c r="A3685" s="107">
        <f>TdC!C3687</f>
        <v>43218</v>
      </c>
      <c r="B3685" s="106">
        <f>TdC!D3687</f>
        <v>2018</v>
      </c>
      <c r="C3685" s="106">
        <f>TdC!E3687</f>
        <v>4</v>
      </c>
      <c r="D3685" s="106">
        <f>TdC!F3687</f>
        <v>7.5580715918194574</v>
      </c>
      <c r="E3685" s="106" t="str">
        <f>TdC!G3687</f>
        <v>localbitcoins</v>
      </c>
    </row>
    <row r="3686" spans="1:5" x14ac:dyDescent="0.15">
      <c r="A3686" s="107">
        <f>TdC!C3688</f>
        <v>43219</v>
      </c>
      <c r="B3686" s="106">
        <f>TdC!D3688</f>
        <v>2018</v>
      </c>
      <c r="C3686" s="106">
        <f>TdC!E3688</f>
        <v>4</v>
      </c>
      <c r="D3686" s="106">
        <f>TdC!F3688</f>
        <v>7.4294473961250214</v>
      </c>
      <c r="E3686" s="106" t="str">
        <f>TdC!G3688</f>
        <v>localbitcoins</v>
      </c>
    </row>
    <row r="3687" spans="1:5" x14ac:dyDescent="0.15">
      <c r="A3687" s="107">
        <f>TdC!C3689</f>
        <v>43220</v>
      </c>
      <c r="B3687" s="106">
        <f>TdC!D3689</f>
        <v>2018</v>
      </c>
      <c r="C3687" s="106">
        <f>TdC!E3689</f>
        <v>4</v>
      </c>
      <c r="D3687" s="106">
        <f>TdC!F3689</f>
        <v>7.6896183749002684</v>
      </c>
      <c r="E3687" s="106" t="str">
        <f>TdC!G3689</f>
        <v>localbitcoins</v>
      </c>
    </row>
    <row r="3688" spans="1:5" x14ac:dyDescent="0.15">
      <c r="A3688" s="107">
        <f>TdC!C3690</f>
        <v>43221</v>
      </c>
      <c r="B3688" s="106">
        <f>TdC!D3690</f>
        <v>2018</v>
      </c>
      <c r="C3688" s="106">
        <f>TdC!E3690</f>
        <v>5</v>
      </c>
      <c r="D3688" s="106">
        <f>TdC!F3690</f>
        <v>7.5860088262328551</v>
      </c>
      <c r="E3688" s="106" t="str">
        <f>TdC!G3690</f>
        <v>localbitcoins</v>
      </c>
    </row>
    <row r="3689" spans="1:5" x14ac:dyDescent="0.15">
      <c r="A3689" s="107">
        <f>TdC!C3691</f>
        <v>43222</v>
      </c>
      <c r="B3689" s="106">
        <f>TdC!D3691</f>
        <v>2018</v>
      </c>
      <c r="C3689" s="106">
        <f>TdC!E3691</f>
        <v>5</v>
      </c>
      <c r="D3689" s="106">
        <f>TdC!F3691</f>
        <v>7.5952105585531182</v>
      </c>
      <c r="E3689" s="106" t="str">
        <f>TdC!G3691</f>
        <v>localbitcoins</v>
      </c>
    </row>
    <row r="3690" spans="1:5" x14ac:dyDescent="0.15">
      <c r="A3690" s="107">
        <f>TdC!C3692</f>
        <v>43223</v>
      </c>
      <c r="B3690" s="106">
        <f>TdC!D3692</f>
        <v>2018</v>
      </c>
      <c r="C3690" s="106">
        <f>TdC!E3692</f>
        <v>5</v>
      </c>
      <c r="D3690" s="106">
        <f>TdC!F3692</f>
        <v>7.6763500844291004</v>
      </c>
      <c r="E3690" s="106" t="str">
        <f>TdC!G3692</f>
        <v>localbitcoins</v>
      </c>
    </row>
    <row r="3691" spans="1:5" x14ac:dyDescent="0.15">
      <c r="A3691" s="107">
        <f>TdC!C3693</f>
        <v>43224</v>
      </c>
      <c r="B3691" s="106">
        <f>TdC!D3693</f>
        <v>2018</v>
      </c>
      <c r="C3691" s="106">
        <f>TdC!E3693</f>
        <v>5</v>
      </c>
      <c r="D3691" s="106">
        <f>TdC!F3693</f>
        <v>8.3263306702979776</v>
      </c>
      <c r="E3691" s="106" t="str">
        <f>TdC!G3693</f>
        <v>localbitcoins</v>
      </c>
    </row>
    <row r="3692" spans="1:5" x14ac:dyDescent="0.15">
      <c r="A3692" s="107">
        <f>TdC!C3694</f>
        <v>43225</v>
      </c>
      <c r="B3692" s="106">
        <f>TdC!D3694</f>
        <v>2018</v>
      </c>
      <c r="C3692" s="106">
        <f>TdC!E3694</f>
        <v>5</v>
      </c>
      <c r="D3692" s="106">
        <f>TdC!F3694</f>
        <v>7.8388950385294498</v>
      </c>
      <c r="E3692" s="106" t="str">
        <f>TdC!G3694</f>
        <v>localbitcoins</v>
      </c>
    </row>
    <row r="3693" spans="1:5" x14ac:dyDescent="0.15">
      <c r="A3693" s="107">
        <f>TdC!C3695</f>
        <v>43226</v>
      </c>
      <c r="B3693" s="106">
        <f>TdC!D3695</f>
        <v>2018</v>
      </c>
      <c r="C3693" s="106">
        <f>TdC!E3695</f>
        <v>5</v>
      </c>
      <c r="D3693" s="106">
        <f>TdC!F3695</f>
        <v>7.432963074415583</v>
      </c>
      <c r="E3693" s="106" t="str">
        <f>TdC!G3695</f>
        <v>localbitcoins</v>
      </c>
    </row>
    <row r="3694" spans="1:5" x14ac:dyDescent="0.15">
      <c r="A3694" s="107">
        <f>TdC!C3696</f>
        <v>43227</v>
      </c>
      <c r="B3694" s="106">
        <f>TdC!D3696</f>
        <v>2018</v>
      </c>
      <c r="C3694" s="106">
        <f>TdC!E3696</f>
        <v>5</v>
      </c>
      <c r="D3694" s="106">
        <f>TdC!F3696</f>
        <v>7.858578636602858</v>
      </c>
      <c r="E3694" s="106" t="str">
        <f>TdC!G3696</f>
        <v>localbitcoins</v>
      </c>
    </row>
    <row r="3695" spans="1:5" x14ac:dyDescent="0.15">
      <c r="A3695" s="107">
        <f>TdC!C3697</f>
        <v>43228</v>
      </c>
      <c r="B3695" s="106">
        <f>TdC!D3697</f>
        <v>2018</v>
      </c>
      <c r="C3695" s="106">
        <f>TdC!E3697</f>
        <v>5</v>
      </c>
      <c r="D3695" s="106">
        <f>TdC!F3697</f>
        <v>7.919313983169574</v>
      </c>
      <c r="E3695" s="106" t="str">
        <f>TdC!G3697</f>
        <v>localbitcoins</v>
      </c>
    </row>
    <row r="3696" spans="1:5" x14ac:dyDescent="0.15">
      <c r="A3696" s="107">
        <f>TdC!C3698</f>
        <v>43229</v>
      </c>
      <c r="B3696" s="106">
        <f>TdC!D3698</f>
        <v>2018</v>
      </c>
      <c r="C3696" s="106">
        <f>TdC!E3698</f>
        <v>5</v>
      </c>
      <c r="D3696" s="106">
        <f>TdC!F3698</f>
        <v>8.1402671485183085</v>
      </c>
      <c r="E3696" s="106" t="str">
        <f>TdC!G3698</f>
        <v>localbitcoins</v>
      </c>
    </row>
    <row r="3697" spans="1:5" x14ac:dyDescent="0.15">
      <c r="A3697" s="107">
        <f>TdC!C3699</f>
        <v>43230</v>
      </c>
      <c r="B3697" s="106">
        <f>TdC!D3699</f>
        <v>2018</v>
      </c>
      <c r="C3697" s="106">
        <f>TdC!E3699</f>
        <v>5</v>
      </c>
      <c r="D3697" s="106">
        <f>TdC!F3699</f>
        <v>8.4132820011188247</v>
      </c>
      <c r="E3697" s="106" t="str">
        <f>TdC!G3699</f>
        <v>localbitcoins</v>
      </c>
    </row>
    <row r="3698" spans="1:5" x14ac:dyDescent="0.15">
      <c r="A3698" s="107">
        <f>TdC!C3700</f>
        <v>43231</v>
      </c>
      <c r="B3698" s="106">
        <f>TdC!D3700</f>
        <v>2018</v>
      </c>
      <c r="C3698" s="106">
        <f>TdC!E3700</f>
        <v>5</v>
      </c>
      <c r="D3698" s="106">
        <f>TdC!F3700</f>
        <v>8.3790129302632224</v>
      </c>
      <c r="E3698" s="106" t="str">
        <f>TdC!G3700</f>
        <v>localbitcoins</v>
      </c>
    </row>
    <row r="3699" spans="1:5" x14ac:dyDescent="0.15">
      <c r="A3699" s="107">
        <f>TdC!C3701</f>
        <v>43232</v>
      </c>
      <c r="B3699" s="106">
        <f>TdC!D3701</f>
        <v>2018</v>
      </c>
      <c r="C3699" s="106">
        <f>TdC!E3701</f>
        <v>5</v>
      </c>
      <c r="D3699" s="106">
        <f>TdC!F3701</f>
        <v>8.2421310878207983</v>
      </c>
      <c r="E3699" s="106" t="str">
        <f>TdC!G3701</f>
        <v>localbitcoins</v>
      </c>
    </row>
    <row r="3700" spans="1:5" x14ac:dyDescent="0.15">
      <c r="A3700" s="107">
        <f>TdC!C3702</f>
        <v>43233</v>
      </c>
      <c r="B3700" s="106">
        <f>TdC!D3702</f>
        <v>2018</v>
      </c>
      <c r="C3700" s="106">
        <f>TdC!E3702</f>
        <v>5</v>
      </c>
      <c r="D3700" s="106">
        <f>TdC!F3702</f>
        <v>7.8686160101818956</v>
      </c>
      <c r="E3700" s="106" t="str">
        <f>TdC!G3702</f>
        <v>localbitcoins</v>
      </c>
    </row>
    <row r="3701" spans="1:5" x14ac:dyDescent="0.15">
      <c r="A3701" s="107">
        <f>TdC!C3703</f>
        <v>43234</v>
      </c>
      <c r="B3701" s="106">
        <f>TdC!D3703</f>
        <v>2018</v>
      </c>
      <c r="C3701" s="106">
        <f>TdC!E3703</f>
        <v>5</v>
      </c>
      <c r="D3701" s="106">
        <f>TdC!F3703</f>
        <v>8.589638041589037</v>
      </c>
      <c r="E3701" s="106" t="str">
        <f>TdC!G3703</f>
        <v>localbitcoins</v>
      </c>
    </row>
    <row r="3702" spans="1:5" x14ac:dyDescent="0.15">
      <c r="A3702" s="107">
        <f>TdC!C3704</f>
        <v>43235</v>
      </c>
      <c r="B3702" s="106">
        <f>TdC!D3704</f>
        <v>2018</v>
      </c>
      <c r="C3702" s="106">
        <f>TdC!E3704</f>
        <v>5</v>
      </c>
      <c r="D3702" s="106">
        <f>TdC!F3704</f>
        <v>8.845233236542537</v>
      </c>
      <c r="E3702" s="106" t="str">
        <f>TdC!G3704</f>
        <v>localbitcoins</v>
      </c>
    </row>
    <row r="3703" spans="1:5" x14ac:dyDescent="0.15">
      <c r="A3703" s="107">
        <f>TdC!C3705</f>
        <v>43236</v>
      </c>
      <c r="B3703" s="106">
        <f>TdC!D3705</f>
        <v>2018</v>
      </c>
      <c r="C3703" s="106">
        <f>TdC!E3705</f>
        <v>5</v>
      </c>
      <c r="D3703" s="106">
        <f>TdC!F3705</f>
        <v>9.01780176360678</v>
      </c>
      <c r="E3703" s="106" t="str">
        <f>TdC!G3705</f>
        <v>localbitcoins</v>
      </c>
    </row>
    <row r="3704" spans="1:5" x14ac:dyDescent="0.15">
      <c r="A3704" s="107">
        <f>TdC!C3706</f>
        <v>43237</v>
      </c>
      <c r="B3704" s="106">
        <f>TdC!D3706</f>
        <v>2018</v>
      </c>
      <c r="C3704" s="106">
        <f>TdC!E3706</f>
        <v>5</v>
      </c>
      <c r="D3704" s="106">
        <f>TdC!F3706</f>
        <v>9.4284634556662912</v>
      </c>
      <c r="E3704" s="106" t="str">
        <f>TdC!G3706</f>
        <v>localbitcoins</v>
      </c>
    </row>
    <row r="3705" spans="1:5" x14ac:dyDescent="0.15">
      <c r="A3705" s="107">
        <f>TdC!C3707</f>
        <v>43238</v>
      </c>
      <c r="B3705" s="106">
        <f>TdC!D3707</f>
        <v>2018</v>
      </c>
      <c r="C3705" s="106">
        <f>TdC!E3707</f>
        <v>5</v>
      </c>
      <c r="D3705" s="106">
        <f>TdC!F3707</f>
        <v>9.8478743833242817</v>
      </c>
      <c r="E3705" s="106" t="str">
        <f>TdC!G3707</f>
        <v>localbitcoins</v>
      </c>
    </row>
    <row r="3706" spans="1:5" x14ac:dyDescent="0.15">
      <c r="A3706" s="107">
        <f>TdC!C3708</f>
        <v>43238</v>
      </c>
      <c r="B3706" s="106">
        <f>TdC!D3708</f>
        <v>2018</v>
      </c>
      <c r="C3706" s="106">
        <f>TdC!E3708</f>
        <v>5</v>
      </c>
      <c r="D3706" s="106">
        <f>TdC!F3708</f>
        <v>9.8478743833242817</v>
      </c>
      <c r="E3706" s="106" t="str">
        <f>TdC!G3708</f>
        <v>localbitcoins</v>
      </c>
    </row>
    <row r="3707" spans="1:5" x14ac:dyDescent="0.15">
      <c r="A3707" s="107">
        <f>TdC!C3709</f>
        <v>43239</v>
      </c>
      <c r="B3707" s="106">
        <f>TdC!D3709</f>
        <v>2018</v>
      </c>
      <c r="C3707" s="106">
        <f>TdC!E3709</f>
        <v>5</v>
      </c>
      <c r="D3707" s="106">
        <f>TdC!F3709</f>
        <v>10.017484026395234</v>
      </c>
      <c r="E3707" s="106" t="str">
        <f>TdC!G3709</f>
        <v>localbitcoins</v>
      </c>
    </row>
    <row r="3708" spans="1:5" x14ac:dyDescent="0.15">
      <c r="A3708" s="107">
        <f>TdC!C3710</f>
        <v>43241</v>
      </c>
      <c r="B3708" s="106">
        <f>TdC!D3710</f>
        <v>2018</v>
      </c>
      <c r="C3708" s="106">
        <f>TdC!E3710</f>
        <v>5</v>
      </c>
      <c r="D3708" s="106">
        <f>TdC!F3710</f>
        <v>10.674500065624082</v>
      </c>
      <c r="E3708" s="106" t="str">
        <f>TdC!G3710</f>
        <v>localbitcoins</v>
      </c>
    </row>
    <row r="3709" spans="1:5" x14ac:dyDescent="0.15">
      <c r="A3709" s="107">
        <f>TdC!C3711</f>
        <v>43242</v>
      </c>
      <c r="B3709" s="106">
        <f>TdC!D3711</f>
        <v>2018</v>
      </c>
      <c r="C3709" s="106">
        <f>TdC!E3711</f>
        <v>5</v>
      </c>
      <c r="D3709" s="106">
        <f>TdC!F3711</f>
        <v>11.014639768181057</v>
      </c>
      <c r="E3709" s="106" t="str">
        <f>TdC!G3711</f>
        <v>localbitcoins</v>
      </c>
    </row>
    <row r="3710" spans="1:5" x14ac:dyDescent="0.15">
      <c r="A3710" s="107">
        <f>TdC!C3712</f>
        <v>43243</v>
      </c>
      <c r="B3710" s="106">
        <f>TdC!D3712</f>
        <v>2018</v>
      </c>
      <c r="C3710" s="106">
        <f>TdC!E3712</f>
        <v>5</v>
      </c>
      <c r="D3710" s="106">
        <f>TdC!F3712</f>
        <v>12.0916636302403</v>
      </c>
      <c r="E3710" s="106" t="str">
        <f>TdC!G3712</f>
        <v>localbitcoins</v>
      </c>
    </row>
    <row r="3711" spans="1:5" x14ac:dyDescent="0.15">
      <c r="A3711" s="107">
        <f>TdC!C3713</f>
        <v>43244</v>
      </c>
      <c r="B3711" s="106">
        <f>TdC!D3713</f>
        <v>2018</v>
      </c>
      <c r="C3711" s="106">
        <f>TdC!E3713</f>
        <v>5</v>
      </c>
      <c r="D3711" s="106">
        <f>TdC!F3713</f>
        <v>12.85392130300376</v>
      </c>
      <c r="E3711" s="106" t="str">
        <f>TdC!G3713</f>
        <v>localbitcoins</v>
      </c>
    </row>
    <row r="3712" spans="1:5" x14ac:dyDescent="0.15">
      <c r="A3712" s="107">
        <f>TdC!C3714</f>
        <v>43245</v>
      </c>
      <c r="B3712" s="106">
        <f>TdC!D3714</f>
        <v>2018</v>
      </c>
      <c r="C3712" s="106">
        <f>TdC!E3714</f>
        <v>5</v>
      </c>
      <c r="D3712" s="106">
        <f>TdC!F3714</f>
        <v>14.037784468678815</v>
      </c>
      <c r="E3712" s="106" t="str">
        <f>TdC!G3714</f>
        <v>localbitcoins</v>
      </c>
    </row>
    <row r="3713" spans="1:5" x14ac:dyDescent="0.15">
      <c r="A3713" s="107">
        <f>TdC!C3715</f>
        <v>43246</v>
      </c>
      <c r="B3713" s="106">
        <f>TdC!D3715</f>
        <v>2018</v>
      </c>
      <c r="C3713" s="106">
        <f>TdC!E3715</f>
        <v>5</v>
      </c>
      <c r="D3713" s="106">
        <f>TdC!F3715</f>
        <v>13.582730423499436</v>
      </c>
      <c r="E3713" s="106" t="str">
        <f>TdC!G3715</f>
        <v>localbitcoins</v>
      </c>
    </row>
    <row r="3714" spans="1:5" x14ac:dyDescent="0.15">
      <c r="A3714" s="107">
        <f>TdC!C3716</f>
        <v>43247</v>
      </c>
      <c r="B3714" s="106">
        <f>TdC!D3716</f>
        <v>2018</v>
      </c>
      <c r="C3714" s="106">
        <f>TdC!E3716</f>
        <v>5</v>
      </c>
      <c r="D3714" s="106">
        <f>TdC!F3716</f>
        <v>13.163099859414229</v>
      </c>
      <c r="E3714" s="106" t="str">
        <f>TdC!G3716</f>
        <v>localbitcoins</v>
      </c>
    </row>
    <row r="3715" spans="1:5" x14ac:dyDescent="0.15">
      <c r="A3715" s="107">
        <f>TdC!C3717</f>
        <v>43248</v>
      </c>
      <c r="B3715" s="106">
        <f>TdC!D3717</f>
        <v>2018</v>
      </c>
      <c r="C3715" s="106">
        <f>TdC!E3717</f>
        <v>5</v>
      </c>
      <c r="D3715" s="106">
        <f>TdC!F3717</f>
        <v>14.239573919216888</v>
      </c>
      <c r="E3715" s="106" t="str">
        <f>TdC!G3717</f>
        <v>localbitcoins</v>
      </c>
    </row>
    <row r="3716" spans="1:5" x14ac:dyDescent="0.15">
      <c r="A3716" s="107">
        <f>TdC!C3718</f>
        <v>43249</v>
      </c>
      <c r="B3716" s="106">
        <f>TdC!D3718</f>
        <v>2018</v>
      </c>
      <c r="C3716" s="106">
        <f>TdC!E3718</f>
        <v>5</v>
      </c>
      <c r="D3716" s="106">
        <f>TdC!F3718</f>
        <v>15.215994568857631</v>
      </c>
      <c r="E3716" s="106" t="str">
        <f>TdC!G3718</f>
        <v>localbitcoins</v>
      </c>
    </row>
    <row r="3717" spans="1:5" x14ac:dyDescent="0.15">
      <c r="A3717" s="107">
        <f>TdC!C3719</f>
        <v>43250</v>
      </c>
      <c r="B3717" s="106">
        <f>TdC!D3719</f>
        <v>2018</v>
      </c>
      <c r="C3717" s="106">
        <f>TdC!E3719</f>
        <v>5</v>
      </c>
      <c r="D3717" s="106">
        <f>TdC!F3719</f>
        <v>17.026220245123696</v>
      </c>
      <c r="E3717" s="106" t="str">
        <f>TdC!G3719</f>
        <v>localbitcoins</v>
      </c>
    </row>
    <row r="3718" spans="1:5" x14ac:dyDescent="0.15">
      <c r="A3718" s="107">
        <f>TdC!C3720</f>
        <v>43251</v>
      </c>
      <c r="B3718" s="106">
        <f>TdC!D3720</f>
        <v>2018</v>
      </c>
      <c r="C3718" s="106">
        <f>TdC!E3720</f>
        <v>5</v>
      </c>
      <c r="D3718" s="106">
        <f>TdC!F3720</f>
        <v>18.127572349942444</v>
      </c>
      <c r="E3718" s="106" t="str">
        <f>TdC!G3720</f>
        <v>localbitcoins</v>
      </c>
    </row>
    <row r="3719" spans="1:5" x14ac:dyDescent="0.15">
      <c r="A3719" s="107">
        <f>TdC!C3721</f>
        <v>43252</v>
      </c>
      <c r="B3719" s="106">
        <f>TdC!D3721</f>
        <v>2018</v>
      </c>
      <c r="C3719" s="106">
        <f>TdC!E3721</f>
        <v>6</v>
      </c>
      <c r="D3719" s="106">
        <f>TdC!F3721</f>
        <v>17.435544190998225</v>
      </c>
      <c r="E3719" s="106" t="str">
        <f>TdC!G3721</f>
        <v>localbitcoins</v>
      </c>
    </row>
    <row r="3720" spans="1:5" x14ac:dyDescent="0.15">
      <c r="A3720" s="107">
        <f>TdC!C3722</f>
        <v>43253</v>
      </c>
      <c r="B3720" s="106">
        <f>TdC!D3722</f>
        <v>2018</v>
      </c>
      <c r="C3720" s="106">
        <f>TdC!E3722</f>
        <v>6</v>
      </c>
      <c r="D3720" s="106">
        <f>TdC!F3722</f>
        <v>18.59741523701026</v>
      </c>
      <c r="E3720" s="106" t="str">
        <f>TdC!G3722</f>
        <v>localbitcoins</v>
      </c>
    </row>
    <row r="3721" spans="1:5" x14ac:dyDescent="0.15">
      <c r="A3721" s="107">
        <f>TdC!C3723</f>
        <v>43254</v>
      </c>
      <c r="B3721" s="106">
        <f>TdC!D3723</f>
        <v>2018</v>
      </c>
      <c r="C3721" s="106">
        <f>TdC!E3723</f>
        <v>6</v>
      </c>
      <c r="D3721" s="106">
        <f>TdC!F3723</f>
        <v>19.221697477865273</v>
      </c>
      <c r="E3721" s="106" t="str">
        <f>TdC!G3723</f>
        <v>localbitcoins</v>
      </c>
    </row>
    <row r="3722" spans="1:5" x14ac:dyDescent="0.15">
      <c r="A3722" s="107">
        <f>TdC!C3724</f>
        <v>43255</v>
      </c>
      <c r="B3722" s="106">
        <f>TdC!D3724</f>
        <v>2018</v>
      </c>
      <c r="C3722" s="106">
        <f>TdC!E3724</f>
        <v>6</v>
      </c>
      <c r="D3722" s="106">
        <f>TdC!F3724</f>
        <v>18.740713408892855</v>
      </c>
      <c r="E3722" s="106" t="str">
        <f>TdC!G3724</f>
        <v>localbitcoins</v>
      </c>
    </row>
    <row r="3723" spans="1:5" x14ac:dyDescent="0.15">
      <c r="A3723" s="107">
        <f>TdC!C3725</f>
        <v>43256</v>
      </c>
      <c r="B3723" s="106">
        <f>TdC!D3725</f>
        <v>2018</v>
      </c>
      <c r="C3723" s="106">
        <f>TdC!E3725</f>
        <v>6</v>
      </c>
      <c r="D3723" s="106">
        <f>TdC!F3725</f>
        <v>18.987329366632</v>
      </c>
      <c r="E3723" s="106" t="str">
        <f>TdC!G3725</f>
        <v>localbitcoins</v>
      </c>
    </row>
    <row r="3724" spans="1:5" x14ac:dyDescent="0.15">
      <c r="A3724" s="107">
        <f>TdC!C3726</f>
        <v>43257</v>
      </c>
      <c r="B3724" s="106">
        <f>TdC!D3726</f>
        <v>2018</v>
      </c>
      <c r="C3724" s="106">
        <f>TdC!E3726</f>
        <v>6</v>
      </c>
      <c r="D3724" s="106">
        <f>TdC!F3726</f>
        <v>18.645613664461479</v>
      </c>
      <c r="E3724" s="106" t="str">
        <f>TdC!G3726</f>
        <v>localbitcoins</v>
      </c>
    </row>
    <row r="3725" spans="1:5" x14ac:dyDescent="0.15">
      <c r="A3725" s="107">
        <f>TdC!C3727</f>
        <v>43258</v>
      </c>
      <c r="B3725" s="106">
        <f>TdC!D3727</f>
        <v>2018</v>
      </c>
      <c r="C3725" s="106">
        <f>TdC!E3727</f>
        <v>6</v>
      </c>
      <c r="D3725" s="106">
        <f>TdC!F3727</f>
        <v>19.863605687175255</v>
      </c>
      <c r="E3725" s="106" t="str">
        <f>TdC!G3727</f>
        <v>localbitcoins</v>
      </c>
    </row>
    <row r="3726" spans="1:5" x14ac:dyDescent="0.15">
      <c r="A3726" s="107">
        <f>TdC!C3728</f>
        <v>43259</v>
      </c>
      <c r="B3726" s="106">
        <f>TdC!D3728</f>
        <v>2018</v>
      </c>
      <c r="C3726" s="106">
        <f>TdC!E3728</f>
        <v>6</v>
      </c>
      <c r="D3726" s="106">
        <f>TdC!F3728</f>
        <v>21.846201888969826</v>
      </c>
      <c r="E3726" s="106" t="str">
        <f>TdC!G3728</f>
        <v>localbitcoins</v>
      </c>
    </row>
    <row r="3727" spans="1:5" x14ac:dyDescent="0.15">
      <c r="A3727" s="107">
        <f>TdC!C3729</f>
        <v>43260</v>
      </c>
      <c r="B3727" s="106">
        <f>TdC!D3729</f>
        <v>2018</v>
      </c>
      <c r="C3727" s="106">
        <f>TdC!E3729</f>
        <v>6</v>
      </c>
      <c r="D3727" s="106">
        <f>TdC!F3729</f>
        <v>20.762222550989442</v>
      </c>
      <c r="E3727" s="106" t="str">
        <f>TdC!G3729</f>
        <v>localbitcoins</v>
      </c>
    </row>
    <row r="3728" spans="1:5" x14ac:dyDescent="0.15">
      <c r="A3728" s="107">
        <f>TdC!C3730</f>
        <v>43261</v>
      </c>
      <c r="B3728" s="106">
        <f>TdC!D3730</f>
        <v>2018</v>
      </c>
      <c r="C3728" s="106">
        <f>TdC!E3730</f>
        <v>6</v>
      </c>
      <c r="D3728" s="106">
        <f>TdC!F3730</f>
        <v>20.592281615038043</v>
      </c>
      <c r="E3728" s="106" t="str">
        <f>TdC!G3730</f>
        <v>localbitcoins</v>
      </c>
    </row>
    <row r="3729" spans="1:5" x14ac:dyDescent="0.15">
      <c r="A3729" s="107">
        <f>TdC!C3731</f>
        <v>43262</v>
      </c>
      <c r="B3729" s="106">
        <f>TdC!D3731</f>
        <v>2018</v>
      </c>
      <c r="C3729" s="106">
        <f>TdC!E3731</f>
        <v>6</v>
      </c>
      <c r="D3729" s="106">
        <f>TdC!F3731</f>
        <v>21.406290790450392</v>
      </c>
      <c r="E3729" s="106" t="str">
        <f>TdC!G3731</f>
        <v>localbitcoins</v>
      </c>
    </row>
    <row r="3730" spans="1:5" x14ac:dyDescent="0.15">
      <c r="A3730" s="107">
        <f>TdC!C3732</f>
        <v>43263</v>
      </c>
      <c r="B3730" s="106">
        <f>TdC!D3732</f>
        <v>2018</v>
      </c>
      <c r="C3730" s="106">
        <f>TdC!E3732</f>
        <v>6</v>
      </c>
      <c r="D3730" s="106">
        <f>TdC!F3732</f>
        <v>22.080440215219497</v>
      </c>
      <c r="E3730" s="106" t="str">
        <f>TdC!G3732</f>
        <v>localbitcoins</v>
      </c>
    </row>
    <row r="3731" spans="1:5" x14ac:dyDescent="0.15">
      <c r="A3731" s="107">
        <f>TdC!C3733</f>
        <v>43264</v>
      </c>
      <c r="B3731" s="106">
        <f>TdC!D3733</f>
        <v>2018</v>
      </c>
      <c r="C3731" s="106">
        <f>TdC!E3733</f>
        <v>6</v>
      </c>
      <c r="D3731" s="106">
        <f>TdC!F3733</f>
        <v>22.750851720545665</v>
      </c>
      <c r="E3731" s="106" t="str">
        <f>TdC!G3733</f>
        <v>localbitcoins</v>
      </c>
    </row>
    <row r="3732" spans="1:5" x14ac:dyDescent="0.15">
      <c r="A3732" s="107">
        <f>TdC!C3734</f>
        <v>43265</v>
      </c>
      <c r="B3732" s="106">
        <f>TdC!D3734</f>
        <v>2018</v>
      </c>
      <c r="C3732" s="106">
        <f>TdC!E3734</f>
        <v>6</v>
      </c>
      <c r="D3732" s="106">
        <f>TdC!F3734</f>
        <v>23.115295090636611</v>
      </c>
      <c r="E3732" s="106" t="str">
        <f>TdC!G3734</f>
        <v>localbitcoins</v>
      </c>
    </row>
    <row r="3733" spans="1:5" x14ac:dyDescent="0.15">
      <c r="A3733" s="107">
        <f>TdC!C3735</f>
        <v>43266</v>
      </c>
      <c r="B3733" s="106">
        <f>TdC!D3735</f>
        <v>2018</v>
      </c>
      <c r="C3733" s="106">
        <f>TdC!E3735</f>
        <v>6</v>
      </c>
      <c r="D3733" s="106">
        <f>TdC!F3735</f>
        <v>24.034546066662418</v>
      </c>
      <c r="E3733" s="106" t="str">
        <f>TdC!G3735</f>
        <v>localbitcoins</v>
      </c>
    </row>
    <row r="3734" spans="1:5" x14ac:dyDescent="0.15">
      <c r="A3734" s="107">
        <f>TdC!C3736</f>
        <v>43267</v>
      </c>
      <c r="B3734" s="106">
        <f>TdC!D3736</f>
        <v>2018</v>
      </c>
      <c r="C3734" s="106">
        <f>TdC!E3736</f>
        <v>6</v>
      </c>
      <c r="D3734" s="106">
        <f>TdC!F3736</f>
        <v>22.613362958780613</v>
      </c>
      <c r="E3734" s="106" t="str">
        <f>TdC!G3736</f>
        <v>localbitcoins</v>
      </c>
    </row>
    <row r="3735" spans="1:5" x14ac:dyDescent="0.15">
      <c r="A3735" s="107">
        <f>TdC!C3737</f>
        <v>43268</v>
      </c>
      <c r="B3735" s="106">
        <f>TdC!D3737</f>
        <v>2018</v>
      </c>
      <c r="C3735" s="106">
        <f>TdC!E3737</f>
        <v>6</v>
      </c>
      <c r="D3735" s="106">
        <f>TdC!F3737</f>
        <v>21.97504672272802</v>
      </c>
      <c r="E3735" s="106" t="str">
        <f>TdC!G3737</f>
        <v>localbitcoins</v>
      </c>
    </row>
    <row r="3736" spans="1:5" x14ac:dyDescent="0.15">
      <c r="A3736" s="107">
        <f>TdC!C3738</f>
        <v>43269</v>
      </c>
      <c r="B3736" s="106">
        <f>TdC!D3738</f>
        <v>2018</v>
      </c>
      <c r="C3736" s="106">
        <f>TdC!E3738</f>
        <v>6</v>
      </c>
      <c r="D3736" s="106">
        <f>TdC!F3738</f>
        <v>23.727489363698215</v>
      </c>
      <c r="E3736" s="106" t="str">
        <f>TdC!G3738</f>
        <v>localbitcoins</v>
      </c>
    </row>
    <row r="3737" spans="1:5" x14ac:dyDescent="0.15">
      <c r="A3737" s="107">
        <f>TdC!C3739</f>
        <v>43270</v>
      </c>
      <c r="B3737" s="106">
        <f>TdC!D3739</f>
        <v>2018</v>
      </c>
      <c r="C3737" s="106">
        <f>TdC!E3739</f>
        <v>6</v>
      </c>
      <c r="D3737" s="106">
        <f>TdC!F3739</f>
        <v>24.527076983676356</v>
      </c>
      <c r="E3737" s="106" t="str">
        <f>TdC!G3739</f>
        <v>localbitcoins</v>
      </c>
    </row>
    <row r="3738" spans="1:5" x14ac:dyDescent="0.15">
      <c r="A3738" s="107">
        <f>TdC!C3740</f>
        <v>43271</v>
      </c>
      <c r="B3738" s="106">
        <f>TdC!D3740</f>
        <v>2018</v>
      </c>
      <c r="C3738" s="106">
        <f>TdC!E3740</f>
        <v>6</v>
      </c>
      <c r="D3738" s="106">
        <f>TdC!F3740</f>
        <v>25.911573305717074</v>
      </c>
      <c r="E3738" s="106" t="str">
        <f>TdC!G3740</f>
        <v>localbitcoins</v>
      </c>
    </row>
    <row r="3739" spans="1:5" x14ac:dyDescent="0.15">
      <c r="A3739" s="107">
        <f>TdC!C3741</f>
        <v>43272</v>
      </c>
      <c r="B3739" s="106">
        <f>TdC!D3741</f>
        <v>2018</v>
      </c>
      <c r="C3739" s="106">
        <f>TdC!E3741</f>
        <v>6</v>
      </c>
      <c r="D3739" s="106">
        <f>TdC!F3741</f>
        <v>27.941605395737909</v>
      </c>
      <c r="E3739" s="106" t="str">
        <f>TdC!G3741</f>
        <v>localbitcoins</v>
      </c>
    </row>
    <row r="3740" spans="1:5" x14ac:dyDescent="0.15">
      <c r="A3740" s="107">
        <f>TdC!C3742</f>
        <v>43273</v>
      </c>
      <c r="B3740" s="106">
        <f>TdC!D3742</f>
        <v>2018</v>
      </c>
      <c r="C3740" s="106">
        <f>TdC!E3742</f>
        <v>6</v>
      </c>
      <c r="D3740" s="106">
        <f>TdC!F3742</f>
        <v>27.57233668933657</v>
      </c>
      <c r="E3740" s="106" t="str">
        <f>TdC!G3742</f>
        <v>localbitcoins</v>
      </c>
    </row>
    <row r="3741" spans="1:5" x14ac:dyDescent="0.15">
      <c r="A3741" s="107">
        <f>TdC!C3743</f>
        <v>43274</v>
      </c>
      <c r="B3741" s="106">
        <f>TdC!D3743</f>
        <v>2018</v>
      </c>
      <c r="C3741" s="106">
        <f>TdC!E3743</f>
        <v>6</v>
      </c>
      <c r="D3741" s="106">
        <f>TdC!F3743</f>
        <v>27.224244832941011</v>
      </c>
      <c r="E3741" s="106" t="str">
        <f>TdC!G3743</f>
        <v>localbitcoins</v>
      </c>
    </row>
    <row r="3742" spans="1:5" x14ac:dyDescent="0.15">
      <c r="A3742" s="107">
        <f>TdC!C3744</f>
        <v>43275</v>
      </c>
      <c r="B3742" s="106">
        <f>TdC!D3744</f>
        <v>2018</v>
      </c>
      <c r="C3742" s="106">
        <f>TdC!E3744</f>
        <v>6</v>
      </c>
      <c r="D3742" s="106">
        <f>TdC!F3744</f>
        <v>26.674624256731967</v>
      </c>
      <c r="E3742" s="106" t="str">
        <f>TdC!G3744</f>
        <v>localbitcoins</v>
      </c>
    </row>
    <row r="3743" spans="1:5" x14ac:dyDescent="0.15">
      <c r="A3743" s="107">
        <f>TdC!C3745</f>
        <v>43276</v>
      </c>
      <c r="B3743" s="106">
        <f>TdC!D3745</f>
        <v>2018</v>
      </c>
      <c r="C3743" s="106">
        <f>TdC!E3745</f>
        <v>6</v>
      </c>
      <c r="D3743" s="106">
        <f>TdC!F3745</f>
        <v>28.207402308409222</v>
      </c>
      <c r="E3743" s="106" t="str">
        <f>TdC!G3745</f>
        <v>localbitcoins</v>
      </c>
    </row>
    <row r="3744" spans="1:5" x14ac:dyDescent="0.15">
      <c r="A3744" s="107">
        <f>TdC!C3746</f>
        <v>43277</v>
      </c>
      <c r="B3744" s="106">
        <f>TdC!D3746</f>
        <v>2018</v>
      </c>
      <c r="C3744" s="106">
        <f>TdC!E3746</f>
        <v>6</v>
      </c>
      <c r="D3744" s="106">
        <f>TdC!F3746</f>
        <v>33.002482499999999</v>
      </c>
      <c r="E3744" s="106" t="str">
        <f>TdC!G3746</f>
        <v>dolartoday</v>
      </c>
    </row>
    <row r="3745" spans="1:5" x14ac:dyDescent="0.15">
      <c r="A3745" s="107">
        <f>TdC!C3747</f>
        <v>43278</v>
      </c>
      <c r="B3745" s="106">
        <f>TdC!D3747</f>
        <v>2018</v>
      </c>
      <c r="C3745" s="106">
        <f>TdC!E3747</f>
        <v>6</v>
      </c>
      <c r="D3745" s="106">
        <f>TdC!F3747</f>
        <v>34.0218633</v>
      </c>
      <c r="E3745" s="106" t="str">
        <f>TdC!G3747</f>
        <v>dolartoday</v>
      </c>
    </row>
    <row r="3746" spans="1:5" x14ac:dyDescent="0.15">
      <c r="A3746" s="107">
        <f>TdC!C3748</f>
        <v>43279</v>
      </c>
      <c r="B3746" s="106">
        <f>TdC!D3748</f>
        <v>2018</v>
      </c>
      <c r="C3746" s="106">
        <f>TdC!E3748</f>
        <v>6</v>
      </c>
      <c r="D3746" s="106">
        <f>TdC!F3748</f>
        <v>34.086714100000002</v>
      </c>
      <c r="E3746" s="106" t="str">
        <f>TdC!G3748</f>
        <v>dolartoday</v>
      </c>
    </row>
    <row r="3747" spans="1:5" x14ac:dyDescent="0.15">
      <c r="A3747" s="107">
        <f>TdC!C3749</f>
        <v>43280</v>
      </c>
      <c r="B3747" s="106">
        <f>TdC!D3749</f>
        <v>2018</v>
      </c>
      <c r="C3747" s="106">
        <f>TdC!E3749</f>
        <v>6</v>
      </c>
      <c r="D3747" s="106">
        <f>TdC!F3749</f>
        <v>34.057510299999997</v>
      </c>
      <c r="E3747" s="106" t="str">
        <f>TdC!G3749</f>
        <v>dolartoday</v>
      </c>
    </row>
    <row r="3748" spans="1:5" x14ac:dyDescent="0.15">
      <c r="A3748" s="107">
        <f>TdC!C3750</f>
        <v>43281</v>
      </c>
      <c r="B3748" s="106">
        <f>TdC!D3750</f>
        <v>2018</v>
      </c>
      <c r="C3748" s="106">
        <f>TdC!E3750</f>
        <v>6</v>
      </c>
      <c r="D3748" s="106">
        <f>TdC!F3750</f>
        <v>34.057510299999997</v>
      </c>
      <c r="E3748" s="106" t="str">
        <f>TdC!G3750</f>
        <v>dolartoday</v>
      </c>
    </row>
    <row r="3749" spans="1:5" x14ac:dyDescent="0.15">
      <c r="A3749" s="107">
        <f>TdC!C3751</f>
        <v>43282</v>
      </c>
      <c r="B3749" s="106">
        <f>TdC!D3751</f>
        <v>2018</v>
      </c>
      <c r="C3749" s="106">
        <f>TdC!E3751</f>
        <v>7</v>
      </c>
      <c r="D3749" s="106">
        <f>TdC!F3751</f>
        <v>34.057510299999997</v>
      </c>
      <c r="E3749" s="106" t="str">
        <f>TdC!G3751</f>
        <v>dolartoday</v>
      </c>
    </row>
    <row r="3750" spans="1:5" x14ac:dyDescent="0.15">
      <c r="A3750" s="107">
        <f>TdC!C3752</f>
        <v>43283</v>
      </c>
      <c r="B3750" s="106">
        <f>TdC!D3752</f>
        <v>2018</v>
      </c>
      <c r="C3750" s="106">
        <f>TdC!E3752</f>
        <v>7</v>
      </c>
      <c r="D3750" s="106">
        <f>TdC!F3752</f>
        <v>34.106252000000005</v>
      </c>
      <c r="E3750" s="106" t="str">
        <f>TdC!G3752</f>
        <v>dolartoday</v>
      </c>
    </row>
    <row r="3751" spans="1:5" x14ac:dyDescent="0.15">
      <c r="A3751" s="107">
        <f>TdC!C3753</f>
        <v>43284</v>
      </c>
      <c r="B3751" s="106">
        <f>TdC!D3753</f>
        <v>2018</v>
      </c>
      <c r="C3751" s="106">
        <f>TdC!E3753</f>
        <v>7</v>
      </c>
      <c r="D3751" s="106">
        <f>TdC!F3753</f>
        <v>34.0852261</v>
      </c>
      <c r="E3751" s="106" t="str">
        <f>TdC!G3753</f>
        <v>dolartoday</v>
      </c>
    </row>
    <row r="3752" spans="1:5" x14ac:dyDescent="0.15">
      <c r="A3752" s="107">
        <f>TdC!C3754</f>
        <v>43285</v>
      </c>
      <c r="B3752" s="106">
        <f>TdC!D3754</f>
        <v>2018</v>
      </c>
      <c r="C3752" s="106">
        <f>TdC!E3754</f>
        <v>7</v>
      </c>
      <c r="D3752" s="106">
        <f>TdC!F3754</f>
        <v>35.002658199999999</v>
      </c>
      <c r="E3752" s="106" t="str">
        <f>TdC!G3754</f>
        <v>dolartoday</v>
      </c>
    </row>
    <row r="3753" spans="1:5" x14ac:dyDescent="0.15">
      <c r="A3753" s="107">
        <f>TdC!C3755</f>
        <v>43286</v>
      </c>
      <c r="B3753" s="106">
        <f>TdC!D3755</f>
        <v>2018</v>
      </c>
      <c r="C3753" s="106">
        <f>TdC!E3755</f>
        <v>7</v>
      </c>
      <c r="D3753" s="106">
        <f>TdC!F3755</f>
        <v>35.002658199999999</v>
      </c>
      <c r="E3753" s="106" t="str">
        <f>TdC!G3755</f>
        <v>dolartoday</v>
      </c>
    </row>
    <row r="3754" spans="1:5" x14ac:dyDescent="0.15">
      <c r="A3754" s="107">
        <f>TdC!C3756</f>
        <v>43287</v>
      </c>
      <c r="B3754" s="106">
        <f>TdC!D3756</f>
        <v>2018</v>
      </c>
      <c r="C3754" s="106">
        <f>TdC!E3756</f>
        <v>7</v>
      </c>
      <c r="D3754" s="106">
        <f>TdC!F3756</f>
        <v>34.985217499999997</v>
      </c>
      <c r="E3754" s="106" t="str">
        <f>TdC!G3756</f>
        <v>dolartoday</v>
      </c>
    </row>
    <row r="3755" spans="1:5" x14ac:dyDescent="0.15">
      <c r="A3755" s="107">
        <f>TdC!C3757</f>
        <v>43288</v>
      </c>
      <c r="B3755" s="106">
        <f>TdC!D3757</f>
        <v>2018</v>
      </c>
      <c r="C3755" s="106">
        <f>TdC!E3757</f>
        <v>7</v>
      </c>
      <c r="D3755" s="106">
        <f>TdC!F3757</f>
        <v>34.985217499999997</v>
      </c>
      <c r="E3755" s="106" t="str">
        <f>TdC!G3757</f>
        <v>dolartoday</v>
      </c>
    </row>
    <row r="3756" spans="1:5" x14ac:dyDescent="0.15">
      <c r="A3756" s="107">
        <f>TdC!C3758</f>
        <v>43289</v>
      </c>
      <c r="B3756" s="106">
        <f>TdC!D3758</f>
        <v>2018</v>
      </c>
      <c r="C3756" s="106">
        <f>TdC!E3758</f>
        <v>7</v>
      </c>
      <c r="D3756" s="106">
        <f>TdC!F3758</f>
        <v>34.985217499999997</v>
      </c>
      <c r="E3756" s="106" t="str">
        <f>TdC!G3758</f>
        <v>dolartoday</v>
      </c>
    </row>
    <row r="3757" spans="1:5" x14ac:dyDescent="0.15">
      <c r="A3757" s="107">
        <f>TdC!C3759</f>
        <v>43290</v>
      </c>
      <c r="B3757" s="106">
        <f>TdC!D3759</f>
        <v>2018</v>
      </c>
      <c r="C3757" s="106">
        <f>TdC!E3759</f>
        <v>7</v>
      </c>
      <c r="D3757" s="106">
        <f>TdC!F3759</f>
        <v>34.952104500000004</v>
      </c>
      <c r="E3757" s="106" t="str">
        <f>TdC!G3759</f>
        <v>dolartoday</v>
      </c>
    </row>
    <row r="3758" spans="1:5" x14ac:dyDescent="0.15">
      <c r="A3758" s="107">
        <f>TdC!C3760</f>
        <v>43291</v>
      </c>
      <c r="B3758" s="106">
        <f>TdC!D3760</f>
        <v>2018</v>
      </c>
      <c r="C3758" s="106">
        <f>TdC!E3760</f>
        <v>7</v>
      </c>
      <c r="D3758" s="106">
        <f>TdC!F3760</f>
        <v>34.928151100000001</v>
      </c>
      <c r="E3758" s="106" t="str">
        <f>TdC!G3760</f>
        <v>dolartoday</v>
      </c>
    </row>
    <row r="3759" spans="1:5" x14ac:dyDescent="0.15">
      <c r="A3759" s="107">
        <f>TdC!C3761</f>
        <v>43292</v>
      </c>
      <c r="B3759" s="106">
        <f>TdC!D3761</f>
        <v>2018</v>
      </c>
      <c r="C3759" s="106">
        <f>TdC!E3761</f>
        <v>7</v>
      </c>
      <c r="D3759" s="106">
        <f>TdC!F3761</f>
        <v>34.102691400000005</v>
      </c>
      <c r="E3759" s="106" t="str">
        <f>TdC!G3761</f>
        <v>dolartoday</v>
      </c>
    </row>
    <row r="3760" spans="1:5" x14ac:dyDescent="0.15">
      <c r="A3760" s="107">
        <f>TdC!C3762</f>
        <v>43293</v>
      </c>
      <c r="B3760" s="106">
        <f>TdC!D3762</f>
        <v>2018</v>
      </c>
      <c r="C3760" s="106">
        <f>TdC!E3762</f>
        <v>7</v>
      </c>
      <c r="D3760" s="106">
        <f>TdC!F3762</f>
        <v>34.116852000000002</v>
      </c>
      <c r="E3760" s="106" t="str">
        <f>TdC!G3762</f>
        <v>dolartoday</v>
      </c>
    </row>
    <row r="3761" spans="1:5" x14ac:dyDescent="0.15">
      <c r="A3761" s="107">
        <f>TdC!C3763</f>
        <v>43294</v>
      </c>
      <c r="B3761" s="106">
        <f>TdC!D3763</f>
        <v>2018</v>
      </c>
      <c r="C3761" s="106">
        <f>TdC!E3763</f>
        <v>7</v>
      </c>
      <c r="D3761" s="106">
        <f>TdC!F3763</f>
        <v>34.156889</v>
      </c>
      <c r="E3761" s="106" t="str">
        <f>TdC!G3763</f>
        <v>dolartoday</v>
      </c>
    </row>
    <row r="3762" spans="1:5" x14ac:dyDescent="0.15">
      <c r="A3762" s="107">
        <f>TdC!C3764</f>
        <v>43295</v>
      </c>
      <c r="B3762" s="106">
        <f>TdC!D3764</f>
        <v>2018</v>
      </c>
      <c r="C3762" s="106">
        <f>TdC!E3764</f>
        <v>7</v>
      </c>
      <c r="D3762" s="106">
        <f>TdC!F3764</f>
        <v>34.156889</v>
      </c>
      <c r="E3762" s="106" t="str">
        <f>TdC!G3764</f>
        <v>dolartoday</v>
      </c>
    </row>
    <row r="3763" spans="1:5" x14ac:dyDescent="0.15">
      <c r="A3763" s="107">
        <f>TdC!C3765</f>
        <v>43296</v>
      </c>
      <c r="B3763" s="106">
        <f>TdC!D3765</f>
        <v>2018</v>
      </c>
      <c r="C3763" s="106">
        <f>TdC!E3765</f>
        <v>7</v>
      </c>
      <c r="D3763" s="106">
        <f>TdC!F3765</f>
        <v>34.156889</v>
      </c>
      <c r="E3763" s="106" t="str">
        <f>TdC!G3765</f>
        <v>dolartoday</v>
      </c>
    </row>
    <row r="3764" spans="1:5" x14ac:dyDescent="0.15">
      <c r="A3764" s="107">
        <f>TdC!C3766</f>
        <v>43297</v>
      </c>
      <c r="B3764" s="106">
        <f>TdC!D3766</f>
        <v>2018</v>
      </c>
      <c r="C3764" s="106">
        <f>TdC!E3766</f>
        <v>7</v>
      </c>
      <c r="D3764" s="106">
        <f>TdC!F3766</f>
        <v>34.186052000000004</v>
      </c>
      <c r="E3764" s="106" t="str">
        <f>TdC!G3766</f>
        <v>dolartoday</v>
      </c>
    </row>
    <row r="3765" spans="1:5" x14ac:dyDescent="0.15">
      <c r="A3765" s="107">
        <f>TdC!C3767</f>
        <v>43298</v>
      </c>
      <c r="B3765" s="106">
        <f>TdC!D3767</f>
        <v>2018</v>
      </c>
      <c r="C3765" s="106">
        <f>TdC!E3767</f>
        <v>7</v>
      </c>
      <c r="D3765" s="106">
        <f>TdC!F3767</f>
        <v>36.705514100000002</v>
      </c>
      <c r="E3765" s="106" t="str">
        <f>TdC!G3767</f>
        <v>dolartoday</v>
      </c>
    </row>
    <row r="3766" spans="1:5" x14ac:dyDescent="0.15">
      <c r="A3766" s="107">
        <f>TdC!C3768</f>
        <v>43299</v>
      </c>
      <c r="B3766" s="106">
        <f>TdC!D3768</f>
        <v>2018</v>
      </c>
      <c r="C3766" s="106">
        <f>TdC!E3768</f>
        <v>7</v>
      </c>
      <c r="D3766" s="106">
        <f>TdC!F3768</f>
        <v>37.212153000000001</v>
      </c>
      <c r="E3766" s="106" t="str">
        <f>TdC!G3768</f>
        <v>dolartoday</v>
      </c>
    </row>
    <row r="3767" spans="1:5" x14ac:dyDescent="0.15">
      <c r="A3767" s="107">
        <f>TdC!C3769</f>
        <v>43300</v>
      </c>
      <c r="B3767" s="106">
        <f>TdC!D3769</f>
        <v>2018</v>
      </c>
      <c r="C3767" s="106">
        <f>TdC!E3769</f>
        <v>7</v>
      </c>
      <c r="D3767" s="106">
        <f>TdC!F3769</f>
        <v>37.221049999999998</v>
      </c>
      <c r="E3767" s="106" t="str">
        <f>TdC!G3769</f>
        <v>dolartoday</v>
      </c>
    </row>
    <row r="3768" spans="1:5" x14ac:dyDescent="0.15">
      <c r="A3768" s="107">
        <f>TdC!C3770</f>
        <v>43301</v>
      </c>
      <c r="B3768" s="106">
        <f>TdC!D3770</f>
        <v>2018</v>
      </c>
      <c r="C3768" s="106">
        <f>TdC!E3770</f>
        <v>7</v>
      </c>
      <c r="D3768" s="106">
        <f>TdC!F3770</f>
        <v>36.198332000000001</v>
      </c>
      <c r="E3768" s="106" t="str">
        <f>TdC!G3770</f>
        <v>dolartoday</v>
      </c>
    </row>
    <row r="3769" spans="1:5" x14ac:dyDescent="0.15">
      <c r="A3769" s="107">
        <f>TdC!C3771</f>
        <v>43302</v>
      </c>
      <c r="B3769" s="106">
        <f>TdC!D3771</f>
        <v>2018</v>
      </c>
      <c r="C3769" s="106">
        <f>TdC!E3771</f>
        <v>7</v>
      </c>
      <c r="D3769" s="106">
        <f>TdC!F3771</f>
        <v>36.198332000000001</v>
      </c>
      <c r="E3769" s="106" t="str">
        <f>TdC!G3771</f>
        <v>dolartoday</v>
      </c>
    </row>
    <row r="3770" spans="1:5" x14ac:dyDescent="0.15">
      <c r="A3770" s="107">
        <f>TdC!C3772</f>
        <v>43303</v>
      </c>
      <c r="B3770" s="106">
        <f>TdC!D3772</f>
        <v>2018</v>
      </c>
      <c r="C3770" s="106">
        <f>TdC!E3772</f>
        <v>7</v>
      </c>
      <c r="D3770" s="106">
        <f>TdC!F3772</f>
        <v>36.198332000000001</v>
      </c>
      <c r="E3770" s="106" t="str">
        <f>TdC!G3772</f>
        <v>dolartoday</v>
      </c>
    </row>
    <row r="3771" spans="1:5" x14ac:dyDescent="0.15">
      <c r="A3771" s="107">
        <f>TdC!C3773</f>
        <v>43304</v>
      </c>
      <c r="B3771" s="106">
        <f>TdC!D3773</f>
        <v>2018</v>
      </c>
      <c r="C3771" s="106">
        <f>TdC!E3773</f>
        <v>7</v>
      </c>
      <c r="D3771" s="106">
        <f>TdC!F3773</f>
        <v>35.255730200000002</v>
      </c>
      <c r="E3771" s="106" t="str">
        <f>TdC!G3773</f>
        <v>dolartoday</v>
      </c>
    </row>
    <row r="3772" spans="1:5" x14ac:dyDescent="0.15">
      <c r="A3772" s="107">
        <f>TdC!C3774</f>
        <v>43305</v>
      </c>
      <c r="B3772" s="106">
        <f>TdC!D3774</f>
        <v>2018</v>
      </c>
      <c r="C3772" s="106">
        <f>TdC!E3774</f>
        <v>7</v>
      </c>
      <c r="D3772" s="106">
        <f>TdC!F3774</f>
        <v>35.255730200000002</v>
      </c>
      <c r="E3772" s="106" t="str">
        <f>TdC!G3774</f>
        <v>dolartoday</v>
      </c>
    </row>
    <row r="3773" spans="1:5" x14ac:dyDescent="0.15">
      <c r="A3773" s="107">
        <f>TdC!C3775</f>
        <v>43306</v>
      </c>
      <c r="B3773" s="106">
        <f>TdC!D3775</f>
        <v>2018</v>
      </c>
      <c r="C3773" s="106">
        <f>TdC!E3775</f>
        <v>7</v>
      </c>
      <c r="D3773" s="106">
        <f>TdC!F3775</f>
        <v>35.270600999999999</v>
      </c>
      <c r="E3773" s="106" t="str">
        <f>TdC!G3775</f>
        <v>dolartoday</v>
      </c>
    </row>
    <row r="3774" spans="1:5" x14ac:dyDescent="0.15">
      <c r="A3774" s="107">
        <f>TdC!C3776</f>
        <v>43307</v>
      </c>
      <c r="B3774" s="106">
        <f>TdC!D3776</f>
        <v>2018</v>
      </c>
      <c r="C3774" s="106">
        <f>TdC!E3776</f>
        <v>7</v>
      </c>
      <c r="D3774" s="106">
        <f>TdC!F3776</f>
        <v>35.256808499999998</v>
      </c>
      <c r="E3774" s="106" t="str">
        <f>TdC!G3776</f>
        <v>dolartoday</v>
      </c>
    </row>
    <row r="3775" spans="1:5" x14ac:dyDescent="0.15">
      <c r="A3775" s="107">
        <f>TdC!C3777</f>
        <v>43308</v>
      </c>
      <c r="B3775" s="106">
        <f>TdC!D3777</f>
        <v>2018</v>
      </c>
      <c r="C3775" s="106">
        <f>TdC!E3777</f>
        <v>7</v>
      </c>
      <c r="D3775" s="106">
        <f>TdC!F3777</f>
        <v>35.243301500000001</v>
      </c>
      <c r="E3775" s="106" t="str">
        <f>TdC!G3777</f>
        <v>dolartoday</v>
      </c>
    </row>
    <row r="3776" spans="1:5" x14ac:dyDescent="0.15">
      <c r="A3776" s="107">
        <f>TdC!C3778</f>
        <v>43309</v>
      </c>
      <c r="B3776" s="106">
        <f>TdC!D3778</f>
        <v>2018</v>
      </c>
      <c r="C3776" s="106">
        <f>TdC!E3778</f>
        <v>7</v>
      </c>
      <c r="D3776" s="106">
        <f>TdC!F3778</f>
        <v>35.243301500000001</v>
      </c>
      <c r="E3776" s="106" t="str">
        <f>TdC!G3778</f>
        <v>dolartoday</v>
      </c>
    </row>
    <row r="3777" spans="1:5" x14ac:dyDescent="0.15">
      <c r="A3777" s="107">
        <f>TdC!C3779</f>
        <v>43310</v>
      </c>
      <c r="B3777" s="106">
        <f>TdC!D3779</f>
        <v>2018</v>
      </c>
      <c r="C3777" s="106">
        <f>TdC!E3779</f>
        <v>7</v>
      </c>
      <c r="D3777" s="106">
        <f>TdC!F3779</f>
        <v>35.243301500000001</v>
      </c>
      <c r="E3777" s="106" t="str">
        <f>TdC!G3779</f>
        <v>dolartoday</v>
      </c>
    </row>
    <row r="3778" spans="1:5" x14ac:dyDescent="0.15">
      <c r="A3778" s="107">
        <f>TdC!C3780</f>
        <v>43311</v>
      </c>
      <c r="B3778" s="106">
        <f>TdC!D3780</f>
        <v>2018</v>
      </c>
      <c r="C3778" s="106">
        <f>TdC!E3780</f>
        <v>7</v>
      </c>
      <c r="D3778" s="106">
        <f>TdC!F3780</f>
        <v>35.272307099999999</v>
      </c>
      <c r="E3778" s="106" t="str">
        <f>TdC!G3780</f>
        <v>dolartoday</v>
      </c>
    </row>
    <row r="3779" spans="1:5" x14ac:dyDescent="0.15">
      <c r="A3779" s="107">
        <f>TdC!C3781</f>
        <v>43312</v>
      </c>
      <c r="B3779" s="106">
        <f>TdC!D3781</f>
        <v>2018</v>
      </c>
      <c r="C3779" s="106">
        <f>TdC!E3781</f>
        <v>7</v>
      </c>
      <c r="D3779" s="106">
        <f>TdC!F3781</f>
        <v>35.856742000000004</v>
      </c>
      <c r="E3779" s="106" t="str">
        <f>TdC!G3781</f>
        <v>dolartoday</v>
      </c>
    </row>
    <row r="3780" spans="1:5" x14ac:dyDescent="0.15">
      <c r="A3780" s="107">
        <f>TdC!C3782</f>
        <v>43313</v>
      </c>
      <c r="B3780" s="106">
        <f>TdC!D3782</f>
        <v>2018</v>
      </c>
      <c r="C3780" s="106">
        <f>TdC!E3782</f>
        <v>8</v>
      </c>
      <c r="D3780" s="106">
        <f>TdC!F3782</f>
        <v>36.024121100000002</v>
      </c>
      <c r="E3780" s="106" t="str">
        <f>TdC!G3782</f>
        <v>dolartoday</v>
      </c>
    </row>
    <row r="3781" spans="1:5" x14ac:dyDescent="0.15">
      <c r="A3781" s="107">
        <f>TdC!C3783</f>
        <v>43314</v>
      </c>
      <c r="B3781" s="106">
        <f>TdC!D3783</f>
        <v>2018</v>
      </c>
      <c r="C3781" s="106">
        <f>TdC!E3783</f>
        <v>8</v>
      </c>
      <c r="D3781" s="106">
        <f>TdC!F3783</f>
        <v>36.295433100000004</v>
      </c>
      <c r="E3781" s="106" t="str">
        <f>TdC!G3783</f>
        <v>dolartoday</v>
      </c>
    </row>
    <row r="3782" spans="1:5" x14ac:dyDescent="0.15">
      <c r="A3782" s="107">
        <f>TdC!C3784</f>
        <v>43315</v>
      </c>
      <c r="B3782" s="106">
        <f>TdC!D3784</f>
        <v>2018</v>
      </c>
      <c r="C3782" s="106">
        <f>TdC!E3784</f>
        <v>8</v>
      </c>
      <c r="D3782" s="106">
        <f>TdC!F3784</f>
        <v>36.512667100000002</v>
      </c>
      <c r="E3782" s="106" t="str">
        <f>TdC!G3784</f>
        <v>dolartoday</v>
      </c>
    </row>
    <row r="3783" spans="1:5" x14ac:dyDescent="0.15">
      <c r="A3783" s="107">
        <f>TdC!C3785</f>
        <v>43316</v>
      </c>
      <c r="B3783" s="106">
        <f>TdC!D3785</f>
        <v>2018</v>
      </c>
      <c r="C3783" s="106">
        <f>TdC!E3785</f>
        <v>8</v>
      </c>
      <c r="D3783" s="106">
        <f>TdC!F3785</f>
        <v>36.512667100000002</v>
      </c>
      <c r="E3783" s="106" t="str">
        <f>TdC!G3785</f>
        <v>dolartoday</v>
      </c>
    </row>
    <row r="3784" spans="1:5" x14ac:dyDescent="0.15">
      <c r="A3784" s="107">
        <f>TdC!C3786</f>
        <v>43317</v>
      </c>
      <c r="B3784" s="106">
        <f>TdC!D3786</f>
        <v>2018</v>
      </c>
      <c r="C3784" s="106">
        <f>TdC!E3786</f>
        <v>8</v>
      </c>
      <c r="D3784" s="106">
        <f>TdC!F3786</f>
        <v>36.512667100000002</v>
      </c>
      <c r="E3784" s="106" t="str">
        <f>TdC!G3786</f>
        <v>dolartoday</v>
      </c>
    </row>
    <row r="3785" spans="1:5" x14ac:dyDescent="0.15">
      <c r="A3785" s="107">
        <f>TdC!C3787</f>
        <v>43318</v>
      </c>
      <c r="B3785" s="106">
        <f>TdC!D3787</f>
        <v>2018</v>
      </c>
      <c r="C3785" s="106">
        <f>TdC!E3787</f>
        <v>8</v>
      </c>
      <c r="D3785" s="106">
        <f>TdC!F3787</f>
        <v>36.721059099999998</v>
      </c>
      <c r="E3785" s="106" t="str">
        <f>TdC!G3787</f>
        <v>dolartoday</v>
      </c>
    </row>
    <row r="3786" spans="1:5" x14ac:dyDescent="0.15">
      <c r="A3786" s="107">
        <f>TdC!C3788</f>
        <v>43319</v>
      </c>
      <c r="B3786" s="106">
        <f>TdC!D3788</f>
        <v>2018</v>
      </c>
      <c r="C3786" s="106">
        <f>TdC!E3788</f>
        <v>8</v>
      </c>
      <c r="D3786" s="106">
        <f>TdC!F3788</f>
        <v>36.783416500000001</v>
      </c>
      <c r="E3786" s="106" t="str">
        <f>TdC!G3788</f>
        <v>dolartoday</v>
      </c>
    </row>
    <row r="3787" spans="1:5" x14ac:dyDescent="0.15">
      <c r="A3787" s="107">
        <f>TdC!C3789</f>
        <v>43320</v>
      </c>
      <c r="B3787" s="106">
        <f>TdC!D3789</f>
        <v>2018</v>
      </c>
      <c r="C3787" s="106">
        <f>TdC!E3789</f>
        <v>8</v>
      </c>
      <c r="D3787" s="106">
        <f>TdC!F3789</f>
        <v>38.112842499999999</v>
      </c>
      <c r="E3787" s="106" t="str">
        <f>TdC!G3789</f>
        <v>dolartoday</v>
      </c>
    </row>
    <row r="3788" spans="1:5" x14ac:dyDescent="0.15">
      <c r="A3788" s="107">
        <f>TdC!C3790</f>
        <v>43321</v>
      </c>
      <c r="B3788" s="106">
        <f>TdC!D3790</f>
        <v>2018</v>
      </c>
      <c r="C3788" s="106">
        <f>TdC!E3790</f>
        <v>8</v>
      </c>
      <c r="D3788" s="106">
        <f>TdC!F3790</f>
        <v>39.058126200000004</v>
      </c>
      <c r="E3788" s="106" t="str">
        <f>TdC!G3790</f>
        <v>dolartoday</v>
      </c>
    </row>
    <row r="3789" spans="1:5" x14ac:dyDescent="0.15">
      <c r="A3789" s="107">
        <f>TdC!C3791</f>
        <v>43322</v>
      </c>
      <c r="B3789" s="106">
        <f>TdC!D3791</f>
        <v>2018</v>
      </c>
      <c r="C3789" s="106">
        <f>TdC!E3791</f>
        <v>8</v>
      </c>
      <c r="D3789" s="106">
        <f>TdC!F3791</f>
        <v>41.0127351</v>
      </c>
      <c r="E3789" s="106" t="str">
        <f>TdC!G3791</f>
        <v>dolartoday</v>
      </c>
    </row>
    <row r="3790" spans="1:5" x14ac:dyDescent="0.15">
      <c r="A3790" s="107">
        <f>TdC!C3792</f>
        <v>43323</v>
      </c>
      <c r="B3790" s="106">
        <f>TdC!D3792</f>
        <v>2018</v>
      </c>
      <c r="C3790" s="106">
        <f>TdC!E3792</f>
        <v>8</v>
      </c>
      <c r="D3790" s="106">
        <f>TdC!F3792</f>
        <v>41.0127351</v>
      </c>
      <c r="E3790" s="106" t="str">
        <f>TdC!G3792</f>
        <v>dolartoday</v>
      </c>
    </row>
    <row r="3791" spans="1:5" x14ac:dyDescent="0.15">
      <c r="A3791" s="107">
        <f>TdC!C3793</f>
        <v>43324</v>
      </c>
      <c r="B3791" s="106">
        <f>TdC!D3793</f>
        <v>2018</v>
      </c>
      <c r="C3791" s="106">
        <f>TdC!E3793</f>
        <v>8</v>
      </c>
      <c r="D3791" s="106">
        <f>TdC!F3793</f>
        <v>41.0127351</v>
      </c>
      <c r="E3791" s="106" t="str">
        <f>TdC!G3793</f>
        <v>dolartoday</v>
      </c>
    </row>
    <row r="3792" spans="1:5" x14ac:dyDescent="0.15">
      <c r="A3792" s="107">
        <f>TdC!C3794</f>
        <v>43325</v>
      </c>
      <c r="B3792" s="106">
        <f>TdC!D3794</f>
        <v>2018</v>
      </c>
      <c r="C3792" s="106">
        <f>TdC!E3794</f>
        <v>8</v>
      </c>
      <c r="D3792" s="106">
        <f>TdC!F3794</f>
        <v>42.051842000000001</v>
      </c>
      <c r="E3792" s="106" t="str">
        <f>TdC!G3794</f>
        <v>dolartoday</v>
      </c>
    </row>
    <row r="3793" spans="1:5" x14ac:dyDescent="0.15">
      <c r="A3793" s="107">
        <f>TdC!C3795</f>
        <v>43326</v>
      </c>
      <c r="B3793" s="106">
        <f>TdC!D3795</f>
        <v>2018</v>
      </c>
      <c r="C3793" s="106">
        <f>TdC!E3795</f>
        <v>8</v>
      </c>
      <c r="D3793" s="106">
        <f>TdC!F3795</f>
        <v>43.156889100000001</v>
      </c>
      <c r="E3793" s="106" t="str">
        <f>TdC!G3795</f>
        <v>dolartoday</v>
      </c>
    </row>
    <row r="3794" spans="1:5" x14ac:dyDescent="0.15">
      <c r="A3794" s="107">
        <f>TdC!C3796</f>
        <v>43327</v>
      </c>
      <c r="B3794" s="106">
        <f>TdC!D3796</f>
        <v>2018</v>
      </c>
      <c r="C3794" s="106">
        <f>TdC!E3796</f>
        <v>8</v>
      </c>
      <c r="D3794" s="106">
        <f>TdC!F3796</f>
        <v>47.259400999999997</v>
      </c>
      <c r="E3794" s="106" t="str">
        <f>TdC!G3796</f>
        <v>dolartoday</v>
      </c>
    </row>
    <row r="3795" spans="1:5" x14ac:dyDescent="0.15">
      <c r="A3795" s="107">
        <f>TdC!C3797</f>
        <v>43328</v>
      </c>
      <c r="B3795" s="106">
        <f>TdC!D3797</f>
        <v>2018</v>
      </c>
      <c r="C3795" s="106">
        <f>TdC!E3797</f>
        <v>8</v>
      </c>
      <c r="D3795" s="106">
        <f>TdC!F3797</f>
        <v>54.095112499999999</v>
      </c>
      <c r="E3795" s="106" t="str">
        <f>TdC!G3797</f>
        <v>dolartoday</v>
      </c>
    </row>
    <row r="3796" spans="1:5" x14ac:dyDescent="0.15">
      <c r="A3796" s="107">
        <f>TdC!C3798</f>
        <v>43329</v>
      </c>
      <c r="B3796" s="106">
        <f>TdC!D3798</f>
        <v>2018</v>
      </c>
      <c r="C3796" s="106">
        <f>TdC!E3798</f>
        <v>8</v>
      </c>
      <c r="D3796" s="106">
        <f>TdC!F3798</f>
        <v>59.214862300000007</v>
      </c>
      <c r="E3796" s="106" t="str">
        <f>TdC!G3798</f>
        <v>dolartoday</v>
      </c>
    </row>
    <row r="3797" spans="1:5" x14ac:dyDescent="0.15">
      <c r="A3797" s="107">
        <f>TdC!C3799</f>
        <v>43330</v>
      </c>
      <c r="B3797" s="106">
        <f>TdC!D3799</f>
        <v>2018</v>
      </c>
      <c r="C3797" s="106">
        <f>TdC!E3799</f>
        <v>8</v>
      </c>
      <c r="D3797" s="106">
        <f>TdC!F3799</f>
        <v>59.214862300000007</v>
      </c>
      <c r="E3797" s="106" t="str">
        <f>TdC!G3799</f>
        <v>dolartoday</v>
      </c>
    </row>
    <row r="3798" spans="1:5" x14ac:dyDescent="0.15">
      <c r="A3798" s="107">
        <f>TdC!C3800</f>
        <v>43331</v>
      </c>
      <c r="B3798" s="106">
        <f>TdC!D3800</f>
        <v>2018</v>
      </c>
      <c r="C3798" s="106">
        <f>TdC!E3800</f>
        <v>8</v>
      </c>
      <c r="D3798" s="106">
        <f>TdC!F3800</f>
        <v>59.21</v>
      </c>
      <c r="E3798" s="106" t="str">
        <f>TdC!G3800</f>
        <v>dolartoday</v>
      </c>
    </row>
    <row r="3799" spans="1:5" x14ac:dyDescent="0.15">
      <c r="A3799" s="107">
        <f>TdC!C3801</f>
        <v>43332</v>
      </c>
      <c r="B3799" s="106">
        <f>TdC!D3801</f>
        <v>2018</v>
      </c>
      <c r="C3799" s="106">
        <f>TdC!E3801</f>
        <v>8</v>
      </c>
      <c r="D3799" s="106">
        <f>TdC!F3801</f>
        <v>59.21</v>
      </c>
      <c r="E3799" s="106" t="str">
        <f>TdC!G3801</f>
        <v>dolartoday</v>
      </c>
    </row>
    <row r="3800" spans="1:5" x14ac:dyDescent="0.15">
      <c r="A3800" s="107">
        <f>TdC!C3802</f>
        <v>43333</v>
      </c>
      <c r="B3800" s="106">
        <f>TdC!D3802</f>
        <v>2018</v>
      </c>
      <c r="C3800" s="106">
        <f>TdC!E3802</f>
        <v>8</v>
      </c>
      <c r="D3800" s="106">
        <f>TdC!F3802</f>
        <v>65.180000000000007</v>
      </c>
      <c r="E3800" s="106" t="str">
        <f>TdC!G3802</f>
        <v>dolartoday</v>
      </c>
    </row>
    <row r="3801" spans="1:5" x14ac:dyDescent="0.15">
      <c r="A3801" s="107">
        <f>TdC!C3803</f>
        <v>43334</v>
      </c>
      <c r="B3801" s="106">
        <f>TdC!D3803</f>
        <v>2018</v>
      </c>
      <c r="C3801" s="106">
        <f>TdC!E3803</f>
        <v>8</v>
      </c>
      <c r="D3801" s="106">
        <f>TdC!F3803</f>
        <v>71.209999999999994</v>
      </c>
      <c r="E3801" s="106" t="str">
        <f>TdC!G3803</f>
        <v>dolartoday</v>
      </c>
    </row>
    <row r="3802" spans="1:5" x14ac:dyDescent="0.15">
      <c r="A3802" s="107">
        <f>TdC!C3804</f>
        <v>43335</v>
      </c>
      <c r="B3802" s="106">
        <f>TdC!D3804</f>
        <v>2018</v>
      </c>
      <c r="C3802" s="106">
        <f>TdC!E3804</f>
        <v>8</v>
      </c>
      <c r="D3802" s="106">
        <f>TdC!F3804</f>
        <v>75.319999999999993</v>
      </c>
      <c r="E3802" s="106" t="str">
        <f>TdC!G3804</f>
        <v>dolartoday</v>
      </c>
    </row>
    <row r="3803" spans="1:5" x14ac:dyDescent="0.15">
      <c r="A3803" s="107">
        <f>TdC!C3805</f>
        <v>43336</v>
      </c>
      <c r="B3803" s="106">
        <f>TdC!D3805</f>
        <v>2018</v>
      </c>
      <c r="C3803" s="106">
        <f>TdC!E3805</f>
        <v>8</v>
      </c>
      <c r="D3803" s="106">
        <f>TdC!F3805</f>
        <v>83.47</v>
      </c>
      <c r="E3803" s="106" t="str">
        <f>TdC!G3805</f>
        <v>dolartoday</v>
      </c>
    </row>
    <row r="3804" spans="1:5" x14ac:dyDescent="0.15">
      <c r="A3804" s="107">
        <f>TdC!C3806</f>
        <v>43337</v>
      </c>
      <c r="B3804" s="106">
        <f>TdC!D3806</f>
        <v>2018</v>
      </c>
      <c r="C3804" s="106">
        <f>TdC!E3806</f>
        <v>8</v>
      </c>
      <c r="D3804" s="106">
        <f>TdC!F3806</f>
        <v>83.47</v>
      </c>
      <c r="E3804" s="106" t="str">
        <f>TdC!G3806</f>
        <v>dolartoday</v>
      </c>
    </row>
    <row r="3805" spans="1:5" x14ac:dyDescent="0.15">
      <c r="A3805" s="107">
        <f>TdC!C3807</f>
        <v>43338</v>
      </c>
      <c r="B3805" s="106">
        <f>TdC!D3807</f>
        <v>2018</v>
      </c>
      <c r="C3805" s="106">
        <f>TdC!E3807</f>
        <v>8</v>
      </c>
      <c r="D3805" s="106">
        <f>TdC!F3807</f>
        <v>83.47</v>
      </c>
      <c r="E3805" s="106" t="str">
        <f>TdC!G3807</f>
        <v>dolartoday</v>
      </c>
    </row>
    <row r="3806" spans="1:5" x14ac:dyDescent="0.15">
      <c r="A3806" s="107">
        <f>TdC!C3808</f>
        <v>43339</v>
      </c>
      <c r="B3806" s="106">
        <f>TdC!D3808</f>
        <v>2018</v>
      </c>
      <c r="C3806" s="106">
        <f>TdC!E3808</f>
        <v>8</v>
      </c>
      <c r="D3806" s="106">
        <f>TdC!F3808</f>
        <v>84.31</v>
      </c>
      <c r="E3806" s="106" t="str">
        <f>TdC!G3808</f>
        <v>dolartoday</v>
      </c>
    </row>
    <row r="3807" spans="1:5" x14ac:dyDescent="0.15">
      <c r="A3807" s="107">
        <f>TdC!C3809</f>
        <v>43340</v>
      </c>
      <c r="B3807" s="106">
        <f>TdC!D3809</f>
        <v>2018</v>
      </c>
      <c r="C3807" s="106">
        <f>TdC!E3809</f>
        <v>8</v>
      </c>
      <c r="D3807" s="106">
        <f>TdC!F3809</f>
        <v>86.18</v>
      </c>
      <c r="E3807" s="106" t="str">
        <f>TdC!G3809</f>
        <v>dolartoday</v>
      </c>
    </row>
    <row r="3808" spans="1:5" x14ac:dyDescent="0.15">
      <c r="A3808" s="107">
        <f>TdC!C3810</f>
        <v>43341</v>
      </c>
      <c r="B3808" s="106">
        <f>TdC!D3810</f>
        <v>2018</v>
      </c>
      <c r="C3808" s="106">
        <f>TdC!E3810</f>
        <v>8</v>
      </c>
      <c r="D3808" s="106">
        <f>TdC!F3810</f>
        <v>87.35</v>
      </c>
      <c r="E3808" s="106" t="str">
        <f>TdC!G3810</f>
        <v>dolartoday</v>
      </c>
    </row>
    <row r="3809" spans="1:5" x14ac:dyDescent="0.15">
      <c r="A3809" s="107">
        <f>TdC!C3811</f>
        <v>43342</v>
      </c>
      <c r="B3809" s="106">
        <f>TdC!D3811</f>
        <v>2018</v>
      </c>
      <c r="C3809" s="106">
        <f>TdC!E3811</f>
        <v>8</v>
      </c>
      <c r="D3809" s="106">
        <f>TdC!F3811</f>
        <v>86.47</v>
      </c>
      <c r="E3809" s="106" t="str">
        <f>TdC!G3811</f>
        <v>dolartoday</v>
      </c>
    </row>
    <row r="3810" spans="1:5" x14ac:dyDescent="0.15">
      <c r="A3810" s="107">
        <f>TdC!C3812</f>
        <v>43343</v>
      </c>
      <c r="B3810" s="106">
        <f>TdC!D3812</f>
        <v>2018</v>
      </c>
      <c r="C3810" s="106">
        <f>TdC!E3812</f>
        <v>8</v>
      </c>
      <c r="D3810" s="106">
        <f>TdC!F3812</f>
        <v>87.22</v>
      </c>
      <c r="E3810" s="106" t="str">
        <f>TdC!G3812</f>
        <v>dolartoday</v>
      </c>
    </row>
    <row r="3811" spans="1:5" x14ac:dyDescent="0.15">
      <c r="A3811" s="107">
        <f>TdC!C3813</f>
        <v>43344</v>
      </c>
      <c r="B3811" s="106">
        <f>TdC!D3813</f>
        <v>2018</v>
      </c>
      <c r="C3811" s="106">
        <f>TdC!E3813</f>
        <v>9</v>
      </c>
      <c r="D3811" s="106">
        <f>TdC!F3813</f>
        <v>87.22</v>
      </c>
      <c r="E3811" s="106" t="str">
        <f>TdC!G3813</f>
        <v>dolartoday</v>
      </c>
    </row>
    <row r="3812" spans="1:5" x14ac:dyDescent="0.15">
      <c r="A3812" s="107">
        <f>TdC!C3814</f>
        <v>43345</v>
      </c>
      <c r="B3812" s="106">
        <f>TdC!D3814</f>
        <v>2018</v>
      </c>
      <c r="C3812" s="106">
        <f>TdC!E3814</f>
        <v>9</v>
      </c>
      <c r="D3812" s="106">
        <f>TdC!F3814</f>
        <v>87.22</v>
      </c>
      <c r="E3812" s="106" t="str">
        <f>TdC!G3814</f>
        <v>dolartoday</v>
      </c>
    </row>
    <row r="3813" spans="1:5" x14ac:dyDescent="0.15">
      <c r="A3813" s="107">
        <f>TdC!C3815</f>
        <v>43346</v>
      </c>
      <c r="B3813" s="106">
        <f>TdC!D3815</f>
        <v>2018</v>
      </c>
      <c r="C3813" s="106">
        <f>TdC!E3815</f>
        <v>9</v>
      </c>
      <c r="D3813" s="106">
        <f>TdC!F3815</f>
        <v>87.68</v>
      </c>
      <c r="E3813" s="106" t="str">
        <f>TdC!G3815</f>
        <v>dolartoday</v>
      </c>
    </row>
    <row r="3814" spans="1:5" x14ac:dyDescent="0.15">
      <c r="A3814" s="107">
        <f>TdC!C3816</f>
        <v>43347</v>
      </c>
      <c r="B3814" s="106">
        <f>TdC!D3816</f>
        <v>2018</v>
      </c>
      <c r="C3814" s="106">
        <f>TdC!E3816</f>
        <v>9</v>
      </c>
      <c r="D3814" s="106">
        <f>TdC!F3816</f>
        <v>88.09</v>
      </c>
      <c r="E3814" s="106" t="str">
        <f>TdC!G3816</f>
        <v>dolartoday</v>
      </c>
    </row>
    <row r="3815" spans="1:5" x14ac:dyDescent="0.15">
      <c r="A3815" s="107">
        <f>TdC!C3817</f>
        <v>43348</v>
      </c>
      <c r="B3815" s="106">
        <f>TdC!D3817</f>
        <v>2018</v>
      </c>
      <c r="C3815" s="106">
        <f>TdC!E3817</f>
        <v>9</v>
      </c>
      <c r="D3815" s="106">
        <f>TdC!F3817</f>
        <v>90.23</v>
      </c>
      <c r="E3815" s="106" t="str">
        <f>TdC!G3817</f>
        <v>dolartoday</v>
      </c>
    </row>
    <row r="3816" spans="1:5" x14ac:dyDescent="0.15">
      <c r="A3816" s="107">
        <f>TdC!C3818</f>
        <v>43349</v>
      </c>
      <c r="B3816" s="106">
        <f>TdC!D3818</f>
        <v>2018</v>
      </c>
      <c r="C3816" s="106">
        <f>TdC!E3818</f>
        <v>9</v>
      </c>
      <c r="D3816" s="106">
        <f>TdC!F3818</f>
        <v>90.51</v>
      </c>
      <c r="E3816" s="106" t="str">
        <f>TdC!G3818</f>
        <v>dolartoday</v>
      </c>
    </row>
    <row r="3817" spans="1:5" x14ac:dyDescent="0.15">
      <c r="A3817" s="107">
        <f>TdC!C3819</f>
        <v>43350</v>
      </c>
      <c r="B3817" s="106">
        <f>TdC!D3819</f>
        <v>2018</v>
      </c>
      <c r="C3817" s="106">
        <f>TdC!E3819</f>
        <v>9</v>
      </c>
      <c r="D3817" s="106">
        <f>TdC!F3819</f>
        <v>91.64</v>
      </c>
      <c r="E3817" s="106" t="str">
        <f>TdC!G3819</f>
        <v>dolartoday</v>
      </c>
    </row>
    <row r="3818" spans="1:5" x14ac:dyDescent="0.15">
      <c r="A3818" s="107">
        <f>TdC!C3820</f>
        <v>43351</v>
      </c>
      <c r="B3818" s="106">
        <f>TdC!D3820</f>
        <v>2018</v>
      </c>
      <c r="C3818" s="106">
        <f>TdC!E3820</f>
        <v>9</v>
      </c>
      <c r="D3818" s="106">
        <f>TdC!F3820</f>
        <v>91.64</v>
      </c>
      <c r="E3818" s="106" t="str">
        <f>TdC!G3820</f>
        <v>dolartoday</v>
      </c>
    </row>
    <row r="3819" spans="1:5" x14ac:dyDescent="0.15">
      <c r="A3819" s="107">
        <f>TdC!C3821</f>
        <v>43352</v>
      </c>
      <c r="B3819" s="106">
        <f>TdC!D3821</f>
        <v>2018</v>
      </c>
      <c r="C3819" s="106">
        <f>TdC!E3821</f>
        <v>9</v>
      </c>
      <c r="D3819" s="106">
        <f>TdC!F3821</f>
        <v>91.64</v>
      </c>
      <c r="E3819" s="106" t="str">
        <f>TdC!G3821</f>
        <v>dolartoday</v>
      </c>
    </row>
    <row r="3820" spans="1:5" x14ac:dyDescent="0.15">
      <c r="A3820" s="107">
        <f>TdC!C3822</f>
        <v>43353</v>
      </c>
      <c r="B3820" s="106">
        <f>TdC!D3822</f>
        <v>2018</v>
      </c>
      <c r="C3820" s="106">
        <f>TdC!E3822</f>
        <v>9</v>
      </c>
      <c r="D3820" s="106">
        <f>TdC!F3822</f>
        <v>91.64</v>
      </c>
      <c r="E3820" s="106" t="str">
        <f>TdC!G3822</f>
        <v>dolartoday</v>
      </c>
    </row>
    <row r="3821" spans="1:5" x14ac:dyDescent="0.15">
      <c r="A3821" s="107">
        <f>TdC!C3823</f>
        <v>43354</v>
      </c>
      <c r="B3821" s="106">
        <f>TdC!D3823</f>
        <v>2018</v>
      </c>
      <c r="C3821" s="106">
        <f>TdC!E3823</f>
        <v>9</v>
      </c>
      <c r="D3821" s="106">
        <f>TdC!F3823</f>
        <v>92.37</v>
      </c>
      <c r="E3821" s="106" t="str">
        <f>TdC!G3823</f>
        <v>dolartoday</v>
      </c>
    </row>
    <row r="3822" spans="1:5" x14ac:dyDescent="0.15">
      <c r="A3822" s="107">
        <f>TdC!C3824</f>
        <v>43355</v>
      </c>
      <c r="B3822" s="106">
        <f>TdC!D3824</f>
        <v>2018</v>
      </c>
      <c r="C3822" s="106">
        <f>TdC!E3824</f>
        <v>9</v>
      </c>
      <c r="D3822" s="106">
        <f>TdC!F3824</f>
        <v>93.11</v>
      </c>
      <c r="E3822" s="106" t="str">
        <f>TdC!G3824</f>
        <v>dolartoday</v>
      </c>
    </row>
    <row r="3823" spans="1:5" x14ac:dyDescent="0.15">
      <c r="A3823" s="107">
        <f>TdC!C3825</f>
        <v>43356</v>
      </c>
      <c r="B3823" s="106">
        <f>TdC!D3825</f>
        <v>2018</v>
      </c>
      <c r="C3823" s="106">
        <f>TdC!E3825</f>
        <v>9</v>
      </c>
      <c r="D3823" s="106">
        <f>TdC!F3825</f>
        <v>93.21</v>
      </c>
      <c r="E3823" s="106" t="str">
        <f>TdC!G3825</f>
        <v>dolartoday</v>
      </c>
    </row>
    <row r="3824" spans="1:5" x14ac:dyDescent="0.15">
      <c r="A3824" s="107">
        <f>TdC!C3826</f>
        <v>43357</v>
      </c>
      <c r="B3824" s="106">
        <f>TdC!D3826</f>
        <v>2018</v>
      </c>
      <c r="C3824" s="106">
        <f>TdC!E3826</f>
        <v>9</v>
      </c>
      <c r="D3824" s="106">
        <f>TdC!F3826</f>
        <v>92.89</v>
      </c>
      <c r="E3824" s="106" t="str">
        <f>TdC!G3826</f>
        <v>dolartoday</v>
      </c>
    </row>
    <row r="3825" spans="1:5" x14ac:dyDescent="0.15">
      <c r="A3825" s="107">
        <f>TdC!C3827</f>
        <v>43358</v>
      </c>
      <c r="B3825" s="106">
        <f>TdC!D3827</f>
        <v>2018</v>
      </c>
      <c r="C3825" s="106">
        <f>TdC!E3827</f>
        <v>9</v>
      </c>
      <c r="D3825" s="106">
        <f>TdC!F3827</f>
        <v>92.89</v>
      </c>
      <c r="E3825" s="106" t="str">
        <f>TdC!G3827</f>
        <v>dolartoday</v>
      </c>
    </row>
    <row r="3826" spans="1:5" x14ac:dyDescent="0.15">
      <c r="A3826" s="107">
        <f>TdC!C3828</f>
        <v>43359</v>
      </c>
      <c r="B3826" s="106">
        <f>TdC!D3828</f>
        <v>2018</v>
      </c>
      <c r="C3826" s="106">
        <f>TdC!E3828</f>
        <v>9</v>
      </c>
      <c r="D3826" s="106">
        <f>TdC!F3828</f>
        <v>92.89</v>
      </c>
      <c r="E3826" s="106" t="str">
        <f>TdC!G3828</f>
        <v>dolartoday</v>
      </c>
    </row>
    <row r="3827" spans="1:5" x14ac:dyDescent="0.15">
      <c r="A3827" s="107">
        <f>TdC!C3829</f>
        <v>43360</v>
      </c>
      <c r="B3827" s="106">
        <f>TdC!D3829</f>
        <v>2018</v>
      </c>
      <c r="C3827" s="106">
        <f>TdC!E3829</f>
        <v>9</v>
      </c>
      <c r="D3827" s="106">
        <f>TdC!F3829</f>
        <v>92.11</v>
      </c>
      <c r="E3827" s="106" t="str">
        <f>TdC!G3829</f>
        <v>dolartoday</v>
      </c>
    </row>
    <row r="3828" spans="1:5" x14ac:dyDescent="0.15">
      <c r="A3828" s="107">
        <f>TdC!C3830</f>
        <v>43361</v>
      </c>
      <c r="B3828" s="106">
        <f>TdC!D3830</f>
        <v>2018</v>
      </c>
      <c r="C3828" s="106">
        <f>TdC!E3830</f>
        <v>9</v>
      </c>
      <c r="D3828" s="106">
        <f>TdC!F3830</f>
        <v>92.33</v>
      </c>
      <c r="E3828" s="106" t="str">
        <f>TdC!G3830</f>
        <v>dolartoday</v>
      </c>
    </row>
    <row r="3829" spans="1:5" x14ac:dyDescent="0.15">
      <c r="A3829" s="107">
        <f>TdC!C3831</f>
        <v>43362</v>
      </c>
      <c r="B3829" s="106">
        <f>TdC!D3831</f>
        <v>2018</v>
      </c>
      <c r="C3829" s="106">
        <f>TdC!E3831</f>
        <v>9</v>
      </c>
      <c r="D3829" s="106">
        <f>TdC!F3831</f>
        <v>92.07</v>
      </c>
      <c r="E3829" s="106" t="str">
        <f>TdC!G3831</f>
        <v>dolartoday</v>
      </c>
    </row>
    <row r="3830" spans="1:5" x14ac:dyDescent="0.15">
      <c r="A3830" s="107">
        <f>TdC!C3832</f>
        <v>43363</v>
      </c>
      <c r="B3830" s="106">
        <f>TdC!D3832</f>
        <v>2018</v>
      </c>
      <c r="C3830" s="106">
        <f>TdC!E3832</f>
        <v>9</v>
      </c>
      <c r="D3830" s="106">
        <f>TdC!F3832</f>
        <v>92.66</v>
      </c>
      <c r="E3830" s="106" t="str">
        <f>TdC!G3832</f>
        <v>dolartoday</v>
      </c>
    </row>
    <row r="3831" spans="1:5" x14ac:dyDescent="0.15">
      <c r="A3831" s="107">
        <f>TdC!C3833</f>
        <v>43364</v>
      </c>
      <c r="B3831" s="106">
        <f>TdC!D3833</f>
        <v>2018</v>
      </c>
      <c r="C3831" s="106">
        <f>TdC!E3833</f>
        <v>9</v>
      </c>
      <c r="D3831" s="106">
        <f>TdC!F3833</f>
        <v>93.08</v>
      </c>
      <c r="E3831" s="106" t="str">
        <f>TdC!G3833</f>
        <v>dolartoday</v>
      </c>
    </row>
    <row r="3832" spans="1:5" x14ac:dyDescent="0.15">
      <c r="A3832" s="107">
        <f>TdC!C3834</f>
        <v>43365</v>
      </c>
      <c r="B3832" s="106">
        <f>TdC!D3834</f>
        <v>2018</v>
      </c>
      <c r="C3832" s="106">
        <f>TdC!E3834</f>
        <v>9</v>
      </c>
      <c r="D3832" s="106">
        <f>TdC!F3834</f>
        <v>93.08</v>
      </c>
      <c r="E3832" s="106" t="str">
        <f>TdC!G3834</f>
        <v>dolartoday</v>
      </c>
    </row>
    <row r="3833" spans="1:5" x14ac:dyDescent="0.15">
      <c r="A3833" s="107">
        <f>TdC!C3835</f>
        <v>43366</v>
      </c>
      <c r="B3833" s="106">
        <f>TdC!D3835</f>
        <v>2018</v>
      </c>
      <c r="C3833" s="106">
        <f>TdC!E3835</f>
        <v>9</v>
      </c>
      <c r="D3833" s="106">
        <f>TdC!F3835</f>
        <v>93.08</v>
      </c>
      <c r="E3833" s="106" t="str">
        <f>TdC!G3835</f>
        <v>dolartoday</v>
      </c>
    </row>
    <row r="3834" spans="1:5" x14ac:dyDescent="0.15">
      <c r="A3834" s="107">
        <f>TdC!C3836</f>
        <v>43367</v>
      </c>
      <c r="B3834" s="106">
        <f>TdC!D3836</f>
        <v>2018</v>
      </c>
      <c r="C3834" s="106">
        <f>TdC!E3836</f>
        <v>9</v>
      </c>
      <c r="D3834" s="106">
        <f>TdC!F3836</f>
        <v>96.45</v>
      </c>
      <c r="E3834" s="106" t="str">
        <f>TdC!G3836</f>
        <v>dolartoday</v>
      </c>
    </row>
    <row r="3835" spans="1:5" x14ac:dyDescent="0.15">
      <c r="A3835" s="107">
        <f>TdC!C3837</f>
        <v>43368</v>
      </c>
      <c r="B3835" s="106">
        <f>TdC!D3837</f>
        <v>2018</v>
      </c>
      <c r="C3835" s="106">
        <f>TdC!E3837</f>
        <v>9</v>
      </c>
      <c r="D3835" s="106">
        <f>TdC!F3837</f>
        <v>96.3</v>
      </c>
      <c r="E3835" s="106" t="str">
        <f>TdC!G3837</f>
        <v>dolartoday</v>
      </c>
    </row>
    <row r="3836" spans="1:5" x14ac:dyDescent="0.15">
      <c r="A3836" s="107">
        <f>TdC!C3838</f>
        <v>43369</v>
      </c>
      <c r="B3836" s="106">
        <f>TdC!D3838</f>
        <v>2018</v>
      </c>
      <c r="C3836" s="106">
        <f>TdC!E3838</f>
        <v>9</v>
      </c>
      <c r="D3836" s="106">
        <f>TdC!F3838</f>
        <v>97.08</v>
      </c>
      <c r="E3836" s="106" t="str">
        <f>TdC!G3838</f>
        <v>dolartoday</v>
      </c>
    </row>
    <row r="3837" spans="1:5" x14ac:dyDescent="0.15">
      <c r="A3837" s="107">
        <f>TdC!C3839</f>
        <v>43370</v>
      </c>
      <c r="B3837" s="106">
        <f>TdC!D3839</f>
        <v>2018</v>
      </c>
      <c r="C3837" s="106">
        <f>TdC!E3839</f>
        <v>9</v>
      </c>
      <c r="D3837" s="106">
        <f>TdC!F3839</f>
        <v>97.51</v>
      </c>
      <c r="E3837" s="106" t="str">
        <f>TdC!G3839</f>
        <v>dolartoday</v>
      </c>
    </row>
    <row r="3838" spans="1:5" x14ac:dyDescent="0.15">
      <c r="A3838" s="107">
        <f>TdC!C3840</f>
        <v>43371</v>
      </c>
      <c r="B3838" s="106">
        <f>TdC!D3840</f>
        <v>2018</v>
      </c>
      <c r="C3838" s="106">
        <f>TdC!E3840</f>
        <v>9</v>
      </c>
      <c r="D3838" s="106">
        <f>TdC!F3840</f>
        <v>98.06</v>
      </c>
      <c r="E3838" s="106" t="str">
        <f>TdC!G3840</f>
        <v>dolartoday</v>
      </c>
    </row>
    <row r="3839" spans="1:5" x14ac:dyDescent="0.15">
      <c r="A3839" s="107">
        <f>TdC!C3841</f>
        <v>43372</v>
      </c>
      <c r="B3839" s="106">
        <f>TdC!D3841</f>
        <v>2018</v>
      </c>
      <c r="C3839" s="106">
        <f>TdC!E3841</f>
        <v>9</v>
      </c>
      <c r="D3839" s="106">
        <f>TdC!F3841</f>
        <v>98.06</v>
      </c>
      <c r="E3839" s="106" t="str">
        <f>TdC!G3841</f>
        <v>dolartoday</v>
      </c>
    </row>
    <row r="3840" spans="1:5" x14ac:dyDescent="0.15">
      <c r="A3840" s="107">
        <f>TdC!C3842</f>
        <v>43373</v>
      </c>
      <c r="B3840" s="106">
        <f>TdC!D3842</f>
        <v>2018</v>
      </c>
      <c r="C3840" s="106">
        <f>TdC!E3842</f>
        <v>9</v>
      </c>
      <c r="D3840" s="106">
        <f>TdC!F3842</f>
        <v>98.06</v>
      </c>
      <c r="E3840" s="106" t="str">
        <f>TdC!G3842</f>
        <v>dolartoday</v>
      </c>
    </row>
    <row r="3841" spans="1:5" x14ac:dyDescent="0.15">
      <c r="A3841" s="107">
        <f>TdC!C3843</f>
        <v>43374</v>
      </c>
      <c r="B3841" s="106">
        <f>TdC!D3843</f>
        <v>2018</v>
      </c>
      <c r="C3841" s="106">
        <f>TdC!E3843</f>
        <v>10</v>
      </c>
      <c r="D3841" s="106">
        <f>TdC!F3843</f>
        <v>98.56</v>
      </c>
      <c r="E3841" s="106" t="str">
        <f>TdC!G3843</f>
        <v>dolartoday</v>
      </c>
    </row>
    <row r="3842" spans="1:5" x14ac:dyDescent="0.15">
      <c r="A3842" s="107">
        <f>TdC!C3844</f>
        <v>43375</v>
      </c>
      <c r="B3842" s="106">
        <f>TdC!D3844</f>
        <v>2018</v>
      </c>
      <c r="C3842" s="106">
        <f>TdC!E3844</f>
        <v>10</v>
      </c>
      <c r="D3842" s="106">
        <f>TdC!F3844</f>
        <v>99.12</v>
      </c>
      <c r="E3842" s="106" t="str">
        <f>TdC!G3844</f>
        <v>dolartoday</v>
      </c>
    </row>
    <row r="3843" spans="1:5" x14ac:dyDescent="0.15">
      <c r="A3843" s="107">
        <f>TdC!C3845</f>
        <v>43376</v>
      </c>
      <c r="B3843" s="106">
        <f>TdC!D3845</f>
        <v>2018</v>
      </c>
      <c r="C3843" s="106">
        <f>TdC!E3845</f>
        <v>10</v>
      </c>
      <c r="D3843" s="106">
        <f>TdC!F3845</f>
        <v>101.34</v>
      </c>
      <c r="E3843" s="106" t="str">
        <f>TdC!G3845</f>
        <v>dolartoday</v>
      </c>
    </row>
    <row r="3844" spans="1:5" x14ac:dyDescent="0.15">
      <c r="A3844" s="107">
        <f>TdC!C3846</f>
        <v>43377</v>
      </c>
      <c r="B3844" s="106">
        <f>TdC!D3846</f>
        <v>2018</v>
      </c>
      <c r="C3844" s="106">
        <f>TdC!E3846</f>
        <v>10</v>
      </c>
      <c r="D3844" s="106">
        <f>TdC!F3846</f>
        <v>101.5</v>
      </c>
      <c r="E3844" s="106" t="str">
        <f>TdC!G3846</f>
        <v>dolartoday</v>
      </c>
    </row>
    <row r="3845" spans="1:5" x14ac:dyDescent="0.15">
      <c r="A3845" s="107">
        <f>TdC!C3847</f>
        <v>43378</v>
      </c>
      <c r="B3845" s="106">
        <f>TdC!D3847</f>
        <v>2018</v>
      </c>
      <c r="C3845" s="106">
        <f>TdC!E3847</f>
        <v>10</v>
      </c>
      <c r="D3845" s="106">
        <f>TdC!F3847</f>
        <v>102.97</v>
      </c>
      <c r="E3845" s="106" t="str">
        <f>TdC!G3847</f>
        <v>dolartoday</v>
      </c>
    </row>
    <row r="3846" spans="1:5" x14ac:dyDescent="0.15">
      <c r="A3846" s="107">
        <f>TdC!C3848</f>
        <v>43379</v>
      </c>
      <c r="B3846" s="106">
        <f>TdC!D3848</f>
        <v>2018</v>
      </c>
      <c r="C3846" s="106">
        <f>TdC!E3848</f>
        <v>10</v>
      </c>
      <c r="D3846" s="106">
        <f>TdC!F3848</f>
        <v>102.97</v>
      </c>
      <c r="E3846" s="106" t="str">
        <f>TdC!G3848</f>
        <v>dolartoday</v>
      </c>
    </row>
    <row r="3847" spans="1:5" x14ac:dyDescent="0.15">
      <c r="A3847" s="107">
        <f>TdC!C3849</f>
        <v>43380</v>
      </c>
      <c r="B3847" s="106">
        <f>TdC!D3849</f>
        <v>2018</v>
      </c>
      <c r="C3847" s="106">
        <f>TdC!E3849</f>
        <v>10</v>
      </c>
      <c r="D3847" s="106">
        <f>TdC!F3849</f>
        <v>102.97</v>
      </c>
      <c r="E3847" s="106" t="str">
        <f>TdC!G3849</f>
        <v>dolartoday</v>
      </c>
    </row>
    <row r="3848" spans="1:5" x14ac:dyDescent="0.15">
      <c r="A3848" s="107">
        <f>TdC!C3850</f>
        <v>43381</v>
      </c>
      <c r="B3848" s="106">
        <f>TdC!D3850</f>
        <v>2018</v>
      </c>
      <c r="C3848" s="106">
        <f>TdC!E3850</f>
        <v>10</v>
      </c>
      <c r="D3848" s="106">
        <f>TdC!F3850</f>
        <v>103.5</v>
      </c>
      <c r="E3848" s="106" t="str">
        <f>TdC!G3850</f>
        <v>dolartoday</v>
      </c>
    </row>
    <row r="3849" spans="1:5" x14ac:dyDescent="0.15">
      <c r="A3849" s="107">
        <f>TdC!C3851</f>
        <v>43382</v>
      </c>
      <c r="B3849" s="106">
        <f>TdC!D3851</f>
        <v>2018</v>
      </c>
      <c r="C3849" s="106">
        <f>TdC!E3851</f>
        <v>10</v>
      </c>
      <c r="D3849" s="106">
        <f>TdC!F3851</f>
        <v>105.44</v>
      </c>
      <c r="E3849" s="106" t="str">
        <f>TdC!G3851</f>
        <v>dolartoday</v>
      </c>
    </row>
    <row r="3850" spans="1:5" x14ac:dyDescent="0.15">
      <c r="A3850" s="107">
        <f>TdC!C3852</f>
        <v>43383</v>
      </c>
      <c r="B3850" s="106">
        <f>TdC!D3852</f>
        <v>2018</v>
      </c>
      <c r="C3850" s="106">
        <f>TdC!E3852</f>
        <v>10</v>
      </c>
      <c r="D3850" s="106">
        <f>TdC!F3852</f>
        <v>110.31</v>
      </c>
      <c r="E3850" s="106" t="str">
        <f>TdC!G3852</f>
        <v>dolartoday</v>
      </c>
    </row>
    <row r="3851" spans="1:5" x14ac:dyDescent="0.15">
      <c r="A3851" s="107">
        <f>TdC!C3853</f>
        <v>43384</v>
      </c>
      <c r="B3851" s="106">
        <f>TdC!D3853</f>
        <v>2018</v>
      </c>
      <c r="C3851" s="106">
        <f>TdC!E3853</f>
        <v>10</v>
      </c>
      <c r="D3851" s="106">
        <f>TdC!F3853</f>
        <v>115.29</v>
      </c>
      <c r="E3851" s="106" t="str">
        <f>TdC!G3853</f>
        <v>dolartoday</v>
      </c>
    </row>
    <row r="3852" spans="1:5" x14ac:dyDescent="0.15">
      <c r="A3852" s="107">
        <f>TdC!C3854</f>
        <v>43385</v>
      </c>
      <c r="B3852" s="106">
        <f>TdC!D3854</f>
        <v>2018</v>
      </c>
      <c r="C3852" s="106">
        <f>TdC!E3854</f>
        <v>10</v>
      </c>
      <c r="D3852" s="106">
        <f>TdC!F3854</f>
        <v>115.29</v>
      </c>
      <c r="E3852" s="106" t="str">
        <f>TdC!G3854</f>
        <v>dolartoday</v>
      </c>
    </row>
    <row r="3853" spans="1:5" x14ac:dyDescent="0.15">
      <c r="A3853" s="107">
        <f>TdC!C3855</f>
        <v>43386</v>
      </c>
      <c r="B3853" s="106">
        <f>TdC!D3855</f>
        <v>2018</v>
      </c>
      <c r="C3853" s="106">
        <f>TdC!E3855</f>
        <v>10</v>
      </c>
      <c r="D3853" s="106">
        <f>TdC!F3855</f>
        <v>115.29</v>
      </c>
      <c r="E3853" s="106" t="str">
        <f>TdC!G3855</f>
        <v>dolartoday</v>
      </c>
    </row>
    <row r="3854" spans="1:5" x14ac:dyDescent="0.15">
      <c r="A3854" s="107">
        <f>TdC!C3856</f>
        <v>43387</v>
      </c>
      <c r="B3854" s="106">
        <f>TdC!D3856</f>
        <v>2018</v>
      </c>
      <c r="C3854" s="106">
        <f>TdC!E3856</f>
        <v>10</v>
      </c>
      <c r="D3854" s="106">
        <f>TdC!F3856</f>
        <v>115.29</v>
      </c>
      <c r="E3854" s="106" t="str">
        <f>TdC!G3856</f>
        <v>dolartoday</v>
      </c>
    </row>
    <row r="3855" spans="1:5" x14ac:dyDescent="0.15">
      <c r="A3855" s="107">
        <f>TdC!C3857</f>
        <v>43388</v>
      </c>
      <c r="B3855" s="106">
        <f>TdC!D3857</f>
        <v>2018</v>
      </c>
      <c r="C3855" s="106">
        <f>TdC!E3857</f>
        <v>10</v>
      </c>
      <c r="D3855" s="106">
        <f>TdC!F3857</f>
        <v>125.08</v>
      </c>
      <c r="E3855" s="106" t="str">
        <f>TdC!G3857</f>
        <v>dolartoday</v>
      </c>
    </row>
    <row r="3856" spans="1:5" x14ac:dyDescent="0.15">
      <c r="A3856" s="107">
        <f>TdC!C3858</f>
        <v>43389</v>
      </c>
      <c r="B3856" s="106">
        <f>TdC!D3858</f>
        <v>2018</v>
      </c>
      <c r="C3856" s="106">
        <f>TdC!E3858</f>
        <v>10</v>
      </c>
      <c r="D3856" s="106">
        <f>TdC!F3858</f>
        <v>136.05000000000001</v>
      </c>
      <c r="E3856" s="106" t="str">
        <f>TdC!G3858</f>
        <v>dolartoday</v>
      </c>
    </row>
    <row r="3857" spans="1:5" x14ac:dyDescent="0.15">
      <c r="A3857" s="107">
        <f>TdC!C3859</f>
        <v>43390</v>
      </c>
      <c r="B3857" s="106">
        <f>TdC!D3859</f>
        <v>2018</v>
      </c>
      <c r="C3857" s="106">
        <f>TdC!E3859</f>
        <v>10</v>
      </c>
      <c r="D3857" s="106">
        <f>TdC!F3859</f>
        <v>147.83000000000001</v>
      </c>
      <c r="E3857" s="106" t="str">
        <f>TdC!G3859</f>
        <v>dolartoday</v>
      </c>
    </row>
    <row r="3858" spans="1:5" x14ac:dyDescent="0.15">
      <c r="A3858" s="107">
        <f>TdC!C3860</f>
        <v>43391</v>
      </c>
      <c r="B3858" s="106">
        <f>TdC!D3860</f>
        <v>2018</v>
      </c>
      <c r="C3858" s="106">
        <f>TdC!E3860</f>
        <v>10</v>
      </c>
      <c r="D3858" s="106">
        <f>TdC!F3860</f>
        <v>156.43</v>
      </c>
      <c r="E3858" s="106" t="str">
        <f>TdC!G3860</f>
        <v>dolartoday</v>
      </c>
    </row>
    <row r="3859" spans="1:5" x14ac:dyDescent="0.15">
      <c r="A3859" s="107">
        <f>TdC!C3861</f>
        <v>43392</v>
      </c>
      <c r="B3859" s="106">
        <f>TdC!D3861</f>
        <v>2018</v>
      </c>
      <c r="C3859" s="106">
        <f>TdC!E3861</f>
        <v>10</v>
      </c>
      <c r="D3859" s="106">
        <f>TdC!F3861</f>
        <v>167.36</v>
      </c>
      <c r="E3859" s="106" t="str">
        <f>TdC!G3861</f>
        <v>dolartoday</v>
      </c>
    </row>
    <row r="3860" spans="1:5" x14ac:dyDescent="0.15">
      <c r="A3860" s="107">
        <f>TdC!C3862</f>
        <v>43393</v>
      </c>
      <c r="B3860" s="106">
        <f>TdC!D3862</f>
        <v>2018</v>
      </c>
      <c r="C3860" s="106">
        <f>TdC!E3862</f>
        <v>10</v>
      </c>
      <c r="D3860" s="106">
        <f>TdC!F3862</f>
        <v>167.36</v>
      </c>
      <c r="E3860" s="106" t="str">
        <f>TdC!G3862</f>
        <v>dolartoday</v>
      </c>
    </row>
    <row r="3861" spans="1:5" x14ac:dyDescent="0.15">
      <c r="A3861" s="107">
        <f>TdC!C3863</f>
        <v>43394</v>
      </c>
      <c r="B3861" s="106">
        <f>TdC!D3863</f>
        <v>2018</v>
      </c>
      <c r="C3861" s="106">
        <f>TdC!E3863</f>
        <v>10</v>
      </c>
      <c r="D3861" s="106">
        <f>TdC!F3863</f>
        <v>167.36</v>
      </c>
      <c r="E3861" s="106" t="str">
        <f>TdC!G3863</f>
        <v>dolartoday</v>
      </c>
    </row>
    <row r="3862" spans="1:5" x14ac:dyDescent="0.15">
      <c r="A3862" s="107">
        <f>TdC!C3864</f>
        <v>43395</v>
      </c>
      <c r="B3862" s="106">
        <f>TdC!D3864</f>
        <v>2018</v>
      </c>
      <c r="C3862" s="106">
        <f>TdC!E3864</f>
        <v>10</v>
      </c>
      <c r="D3862" s="106">
        <f>TdC!F3864</f>
        <v>171.34</v>
      </c>
      <c r="E3862" s="106" t="str">
        <f>TdC!G3864</f>
        <v>dolartoday</v>
      </c>
    </row>
    <row r="3863" spans="1:5" x14ac:dyDescent="0.15">
      <c r="A3863" s="107">
        <f>TdC!C3865</f>
        <v>43396</v>
      </c>
      <c r="B3863" s="106">
        <f>TdC!D3865</f>
        <v>2018</v>
      </c>
      <c r="C3863" s="106">
        <f>TdC!E3865</f>
        <v>10</v>
      </c>
      <c r="D3863" s="106">
        <f>TdC!F3865</f>
        <v>175.44</v>
      </c>
      <c r="E3863" s="106" t="str">
        <f>TdC!G3865</f>
        <v>dolartoday</v>
      </c>
    </row>
    <row r="3864" spans="1:5" x14ac:dyDescent="0.15">
      <c r="A3864" s="107">
        <f>TdC!C3866</f>
        <v>43397</v>
      </c>
      <c r="B3864" s="106">
        <f>TdC!D3866</f>
        <v>2018</v>
      </c>
      <c r="C3864" s="106">
        <f>TdC!E3866</f>
        <v>10</v>
      </c>
      <c r="D3864" s="106">
        <f>TdC!F3866</f>
        <v>191.07</v>
      </c>
      <c r="E3864" s="106" t="str">
        <f>TdC!G3866</f>
        <v>dolartoday</v>
      </c>
    </row>
    <row r="3865" spans="1:5" x14ac:dyDescent="0.15">
      <c r="A3865" s="107">
        <f>TdC!C3867</f>
        <v>43398</v>
      </c>
      <c r="B3865" s="106">
        <f>TdC!D3867</f>
        <v>2018</v>
      </c>
      <c r="C3865" s="106">
        <f>TdC!E3867</f>
        <v>10</v>
      </c>
      <c r="D3865" s="106">
        <f>TdC!F3867</f>
        <v>201.15</v>
      </c>
      <c r="E3865" s="106" t="str">
        <f>TdC!G3867</f>
        <v>dolartoday</v>
      </c>
    </row>
    <row r="3866" spans="1:5" x14ac:dyDescent="0.15">
      <c r="A3866" s="107">
        <f>TdC!C3868</f>
        <v>43399</v>
      </c>
      <c r="B3866" s="106">
        <f>TdC!D3868</f>
        <v>2018</v>
      </c>
      <c r="C3866" s="106">
        <f>TdC!E3868</f>
        <v>10</v>
      </c>
      <c r="D3866" s="106">
        <f>TdC!F3868</f>
        <v>212.31</v>
      </c>
      <c r="E3866" s="106" t="str">
        <f>TdC!G3868</f>
        <v>dolartoday</v>
      </c>
    </row>
    <row r="3867" spans="1:5" x14ac:dyDescent="0.15">
      <c r="A3867" s="107">
        <f>TdC!C3869</f>
        <v>43400</v>
      </c>
      <c r="B3867" s="106">
        <f>TdC!D3869</f>
        <v>2018</v>
      </c>
      <c r="C3867" s="106">
        <f>TdC!E3869</f>
        <v>10</v>
      </c>
      <c r="D3867" s="106">
        <f>TdC!F3869</f>
        <v>212.31</v>
      </c>
      <c r="E3867" s="106" t="str">
        <f>TdC!G3869</f>
        <v>dolartoday</v>
      </c>
    </row>
    <row r="3868" spans="1:5" x14ac:dyDescent="0.15">
      <c r="A3868" s="107">
        <f>TdC!C3870</f>
        <v>43401</v>
      </c>
      <c r="B3868" s="106">
        <f>TdC!D3870</f>
        <v>2018</v>
      </c>
      <c r="C3868" s="106">
        <f>TdC!E3870</f>
        <v>10</v>
      </c>
      <c r="D3868" s="106">
        <f>TdC!F3870</f>
        <v>212.31</v>
      </c>
      <c r="E3868" s="106" t="str">
        <f>TdC!G3870</f>
        <v>dolartoday</v>
      </c>
    </row>
    <row r="3869" spans="1:5" x14ac:dyDescent="0.15">
      <c r="A3869" s="107">
        <f>TdC!C3871</f>
        <v>43402</v>
      </c>
      <c r="B3869" s="106">
        <f>TdC!D3871</f>
        <v>2018</v>
      </c>
      <c r="C3869" s="106">
        <f>TdC!E3871</f>
        <v>10</v>
      </c>
      <c r="D3869" s="106">
        <f>TdC!F3871</f>
        <v>230.05</v>
      </c>
      <c r="E3869" s="106" t="str">
        <f>TdC!G3871</f>
        <v>dolartoday</v>
      </c>
    </row>
    <row r="3870" spans="1:5" x14ac:dyDescent="0.15">
      <c r="A3870" s="107">
        <f>TdC!C3872</f>
        <v>43403</v>
      </c>
      <c r="B3870" s="106">
        <f>TdC!D3872</f>
        <v>2018</v>
      </c>
      <c r="C3870" s="106">
        <f>TdC!E3872</f>
        <v>10</v>
      </c>
      <c r="D3870" s="106">
        <f>TdC!F3872</f>
        <v>240.28</v>
      </c>
      <c r="E3870" s="106" t="str">
        <f>TdC!G3872</f>
        <v>dolartoday</v>
      </c>
    </row>
    <row r="3871" spans="1:5" x14ac:dyDescent="0.15">
      <c r="A3871" s="107">
        <f>TdC!C3873</f>
        <v>43404</v>
      </c>
      <c r="B3871" s="106">
        <f>TdC!D3873</f>
        <v>2018</v>
      </c>
      <c r="C3871" s="106">
        <f>TdC!E3873</f>
        <v>10</v>
      </c>
      <c r="D3871" s="106">
        <f>TdC!F3873</f>
        <v>238.79</v>
      </c>
      <c r="E3871" s="106" t="str">
        <f>TdC!G3873</f>
        <v>dolartoday</v>
      </c>
    </row>
    <row r="3872" spans="1:5" x14ac:dyDescent="0.15">
      <c r="A3872" s="107">
        <f>TdC!C3874</f>
        <v>43405</v>
      </c>
      <c r="B3872" s="106">
        <f>TdC!D3874</f>
        <v>2018</v>
      </c>
      <c r="C3872" s="106">
        <f>TdC!E3874</f>
        <v>11</v>
      </c>
      <c r="D3872" s="106">
        <f>TdC!F3874</f>
        <v>235.68</v>
      </c>
      <c r="E3872" s="106" t="str">
        <f>TdC!G3874</f>
        <v>dolartoday</v>
      </c>
    </row>
    <row r="3873" spans="1:5" x14ac:dyDescent="0.15">
      <c r="A3873" s="107">
        <f>TdC!C3875</f>
        <v>43406</v>
      </c>
      <c r="B3873" s="106">
        <f>TdC!D3875</f>
        <v>2018</v>
      </c>
      <c r="C3873" s="106">
        <f>TdC!E3875</f>
        <v>11</v>
      </c>
      <c r="D3873" s="106">
        <f>TdC!F3875</f>
        <v>236.4</v>
      </c>
      <c r="E3873" s="106" t="str">
        <f>TdC!G3875</f>
        <v>dolartoday</v>
      </c>
    </row>
    <row r="3874" spans="1:5" x14ac:dyDescent="0.15">
      <c r="A3874" s="107">
        <f>TdC!C3876</f>
        <v>43407</v>
      </c>
      <c r="B3874" s="106">
        <f>TdC!D3876</f>
        <v>2018</v>
      </c>
      <c r="C3874" s="106">
        <f>TdC!E3876</f>
        <v>11</v>
      </c>
      <c r="D3874" s="106">
        <f>TdC!F3876</f>
        <v>236.4</v>
      </c>
      <c r="E3874" s="106" t="str">
        <f>TdC!G3876</f>
        <v>dolartoday</v>
      </c>
    </row>
    <row r="3875" spans="1:5" x14ac:dyDescent="0.15">
      <c r="A3875" s="107">
        <f>TdC!C3877</f>
        <v>43408</v>
      </c>
      <c r="B3875" s="106">
        <f>TdC!D3877</f>
        <v>2018</v>
      </c>
      <c r="C3875" s="106">
        <f>TdC!E3877</f>
        <v>11</v>
      </c>
      <c r="D3875" s="106">
        <f>TdC!F3877</f>
        <v>236.4</v>
      </c>
      <c r="E3875" s="106" t="str">
        <f>TdC!G3877</f>
        <v>dolartoday</v>
      </c>
    </row>
    <row r="3876" spans="1:5" x14ac:dyDescent="0.15">
      <c r="A3876" s="107">
        <f>TdC!C3878</f>
        <v>43409</v>
      </c>
      <c r="B3876" s="106">
        <f>TdC!D3878</f>
        <v>2018</v>
      </c>
      <c r="C3876" s="106">
        <f>TdC!E3878</f>
        <v>11</v>
      </c>
      <c r="D3876" s="106">
        <f>TdC!F3878</f>
        <v>236.4</v>
      </c>
      <c r="E3876" s="106" t="str">
        <f>TdC!G3878</f>
        <v>dolartoday</v>
      </c>
    </row>
    <row r="3877" spans="1:5" x14ac:dyDescent="0.15">
      <c r="A3877" s="107">
        <f>TdC!C3879</f>
        <v>43410</v>
      </c>
      <c r="B3877" s="106">
        <f>TdC!D3879</f>
        <v>2018</v>
      </c>
      <c r="C3877" s="106">
        <f>TdC!E3879</f>
        <v>11</v>
      </c>
      <c r="D3877" s="106">
        <f>TdC!F3879</f>
        <v>239.81</v>
      </c>
      <c r="E3877" s="106" t="str">
        <f>TdC!G3879</f>
        <v>dolartoday</v>
      </c>
    </row>
    <row r="3878" spans="1:5" x14ac:dyDescent="0.15">
      <c r="A3878" s="107">
        <f>TdC!C3880</f>
        <v>43411</v>
      </c>
      <c r="B3878" s="106">
        <f>TdC!D3880</f>
        <v>2018</v>
      </c>
      <c r="C3878" s="106">
        <f>TdC!E3880</f>
        <v>11</v>
      </c>
      <c r="D3878" s="106">
        <f>TdC!F3880</f>
        <v>242.15</v>
      </c>
      <c r="E3878" s="106" t="str">
        <f>TdC!G3880</f>
        <v>dolartoday</v>
      </c>
    </row>
    <row r="3879" spans="1:5" x14ac:dyDescent="0.15">
      <c r="A3879" s="107">
        <f>TdC!C3881</f>
        <v>43412</v>
      </c>
      <c r="B3879" s="106">
        <f>TdC!D3881</f>
        <v>2018</v>
      </c>
      <c r="C3879" s="106">
        <f>TdC!E3881</f>
        <v>11</v>
      </c>
      <c r="D3879" s="106">
        <f>TdC!F3881</f>
        <v>243.65</v>
      </c>
      <c r="E3879" s="106" t="str">
        <f>TdC!G3881</f>
        <v>dolartoday</v>
      </c>
    </row>
    <row r="3880" spans="1:5" x14ac:dyDescent="0.15">
      <c r="A3880" s="107">
        <f>TdC!C3882</f>
        <v>43413</v>
      </c>
      <c r="B3880" s="106">
        <f>TdC!D3882</f>
        <v>2018</v>
      </c>
      <c r="C3880" s="106">
        <f>TdC!E3882</f>
        <v>11</v>
      </c>
      <c r="D3880" s="106">
        <f>TdC!F3882</f>
        <v>250.74</v>
      </c>
      <c r="E3880" s="106" t="str">
        <f>TdC!G3882</f>
        <v>dolartoday</v>
      </c>
    </row>
    <row r="3881" spans="1:5" x14ac:dyDescent="0.15">
      <c r="A3881" s="107">
        <f>TdC!C3883</f>
        <v>43414</v>
      </c>
      <c r="B3881" s="106">
        <f>TdC!D3883</f>
        <v>2018</v>
      </c>
      <c r="C3881" s="106">
        <f>TdC!E3883</f>
        <v>11</v>
      </c>
      <c r="D3881" s="106">
        <f>TdC!F3883</f>
        <v>250.74</v>
      </c>
      <c r="E3881" s="106" t="str">
        <f>TdC!G3883</f>
        <v>dolartoday</v>
      </c>
    </row>
    <row r="3882" spans="1:5" x14ac:dyDescent="0.15">
      <c r="A3882" s="107">
        <f>TdC!C3884</f>
        <v>43415</v>
      </c>
      <c r="B3882" s="106">
        <f>TdC!D3884</f>
        <v>2018</v>
      </c>
      <c r="C3882" s="106">
        <f>TdC!E3884</f>
        <v>11</v>
      </c>
      <c r="D3882" s="106">
        <f>TdC!F3884</f>
        <v>250.74</v>
      </c>
      <c r="E3882" s="106" t="str">
        <f>TdC!G3884</f>
        <v>dolartoday</v>
      </c>
    </row>
    <row r="3883" spans="1:5" x14ac:dyDescent="0.15">
      <c r="A3883" s="107">
        <f>TdC!C3885</f>
        <v>43416</v>
      </c>
      <c r="B3883" s="106">
        <f>TdC!D3885</f>
        <v>2018</v>
      </c>
      <c r="C3883" s="106">
        <f>TdC!E3885</f>
        <v>11</v>
      </c>
      <c r="D3883" s="106">
        <f>TdC!F3885</f>
        <v>255.24</v>
      </c>
      <c r="E3883" s="106" t="str">
        <f>TdC!G3885</f>
        <v>dolartoday</v>
      </c>
    </row>
    <row r="3884" spans="1:5" x14ac:dyDescent="0.15">
      <c r="A3884" s="107">
        <f>TdC!C3886</f>
        <v>43417</v>
      </c>
      <c r="B3884" s="106">
        <f>TdC!D3886</f>
        <v>2018</v>
      </c>
      <c r="C3884" s="106">
        <f>TdC!E3886</f>
        <v>11</v>
      </c>
      <c r="D3884" s="106">
        <f>TdC!F3886</f>
        <v>255.71</v>
      </c>
      <c r="E3884" s="106" t="str">
        <f>TdC!G3886</f>
        <v>dolartoday</v>
      </c>
    </row>
    <row r="3885" spans="1:5" x14ac:dyDescent="0.15">
      <c r="A3885" s="107">
        <f>TdC!C3887</f>
        <v>43418</v>
      </c>
      <c r="B3885" s="106">
        <f>TdC!D3887</f>
        <v>2018</v>
      </c>
      <c r="C3885" s="106">
        <f>TdC!E3887</f>
        <v>11</v>
      </c>
      <c r="D3885" s="106">
        <f>TdC!F3887</f>
        <v>260.08999999999997</v>
      </c>
      <c r="E3885" s="106" t="str">
        <f>TdC!G3887</f>
        <v>dolartoday</v>
      </c>
    </row>
    <row r="3886" spans="1:5" x14ac:dyDescent="0.15">
      <c r="A3886" s="107">
        <f>TdC!C3888</f>
        <v>43419</v>
      </c>
      <c r="B3886" s="106">
        <f>TdC!D3888</f>
        <v>2018</v>
      </c>
      <c r="C3886" s="106">
        <f>TdC!E3888</f>
        <v>11</v>
      </c>
      <c r="D3886" s="106">
        <f>TdC!F3888</f>
        <v>263.35000000000002</v>
      </c>
      <c r="E3886" s="106" t="str">
        <f>TdC!G3888</f>
        <v>dolartoday</v>
      </c>
    </row>
    <row r="3887" spans="1:5" x14ac:dyDescent="0.15">
      <c r="A3887" s="107">
        <f>TdC!C3889</f>
        <v>43420</v>
      </c>
      <c r="B3887" s="106">
        <f>TdC!D3889</f>
        <v>2018</v>
      </c>
      <c r="C3887" s="106">
        <f>TdC!E3889</f>
        <v>11</v>
      </c>
      <c r="D3887" s="106">
        <f>TdC!F3889</f>
        <v>270.41000000000003</v>
      </c>
      <c r="E3887" s="106" t="str">
        <f>TdC!G3889</f>
        <v>dolartoday</v>
      </c>
    </row>
    <row r="3888" spans="1:5" x14ac:dyDescent="0.15">
      <c r="A3888" s="107">
        <f>TdC!C3890</f>
        <v>43421</v>
      </c>
      <c r="B3888" s="106">
        <f>TdC!D3890</f>
        <v>2018</v>
      </c>
      <c r="C3888" s="106">
        <f>TdC!E3890</f>
        <v>11</v>
      </c>
      <c r="D3888" s="106">
        <f>TdC!F3890</f>
        <v>270.41000000000003</v>
      </c>
      <c r="E3888" s="106" t="str">
        <f>TdC!G3890</f>
        <v>dolartoday</v>
      </c>
    </row>
    <row r="3889" spans="1:5" x14ac:dyDescent="0.15">
      <c r="A3889" s="107">
        <f>TdC!C3891</f>
        <v>43422</v>
      </c>
      <c r="B3889" s="106">
        <f>TdC!D3891</f>
        <v>2018</v>
      </c>
      <c r="C3889" s="106">
        <f>TdC!E3891</f>
        <v>11</v>
      </c>
      <c r="D3889" s="106">
        <f>TdC!F3891</f>
        <v>270.41000000000003</v>
      </c>
      <c r="E3889" s="106" t="str">
        <f>TdC!G3891</f>
        <v>dolartoday</v>
      </c>
    </row>
    <row r="3890" spans="1:5" x14ac:dyDescent="0.15">
      <c r="A3890" s="107">
        <f>TdC!C3892</f>
        <v>43423</v>
      </c>
      <c r="B3890" s="106">
        <f>TdC!D3892</f>
        <v>2018</v>
      </c>
      <c r="C3890" s="106">
        <f>TdC!E3892</f>
        <v>11</v>
      </c>
      <c r="D3890" s="106">
        <f>TdC!F3892</f>
        <v>280.33</v>
      </c>
      <c r="E3890" s="106" t="str">
        <f>TdC!G3892</f>
        <v>dolartoday</v>
      </c>
    </row>
    <row r="3891" spans="1:5" x14ac:dyDescent="0.15">
      <c r="A3891" s="107">
        <f>TdC!C3893</f>
        <v>43424</v>
      </c>
      <c r="B3891" s="106">
        <f>TdC!D3893</f>
        <v>2018</v>
      </c>
      <c r="C3891" s="106">
        <f>TdC!E3893</f>
        <v>11</v>
      </c>
      <c r="D3891" s="106">
        <f>TdC!F3893</f>
        <v>290.70999999999998</v>
      </c>
      <c r="E3891" s="106" t="str">
        <f>TdC!G3893</f>
        <v>dolartoday</v>
      </c>
    </row>
    <row r="3892" spans="1:5" x14ac:dyDescent="0.15">
      <c r="A3892" s="107">
        <f>TdC!C3894</f>
        <v>43425</v>
      </c>
      <c r="B3892" s="106">
        <f>TdC!D3894</f>
        <v>2018</v>
      </c>
      <c r="C3892" s="106">
        <f>TdC!E3894</f>
        <v>11</v>
      </c>
      <c r="D3892" s="106">
        <f>TdC!F3894</f>
        <v>311.29000000000002</v>
      </c>
      <c r="E3892" s="106" t="str">
        <f>TdC!G3894</f>
        <v>dolartoday</v>
      </c>
    </row>
    <row r="3893" spans="1:5" x14ac:dyDescent="0.15">
      <c r="A3893" s="107">
        <f>TdC!C3895</f>
        <v>43426</v>
      </c>
      <c r="B3893" s="106">
        <f>TdC!D3895</f>
        <v>2018</v>
      </c>
      <c r="C3893" s="106">
        <f>TdC!E3895</f>
        <v>11</v>
      </c>
      <c r="D3893" s="106">
        <f>TdC!F3895</f>
        <v>318.04000000000002</v>
      </c>
      <c r="E3893" s="106" t="str">
        <f>TdC!G3895</f>
        <v>dolartoday</v>
      </c>
    </row>
    <row r="3894" spans="1:5" x14ac:dyDescent="0.15">
      <c r="A3894" s="107">
        <f>TdC!C3896</f>
        <v>43427</v>
      </c>
      <c r="B3894" s="106">
        <f>TdC!D3896</f>
        <v>2018</v>
      </c>
      <c r="C3894" s="106">
        <f>TdC!E3896</f>
        <v>11</v>
      </c>
      <c r="D3894" s="106">
        <f>TdC!F3896</f>
        <v>326.17</v>
      </c>
      <c r="E3894" s="106" t="str">
        <f>TdC!G3896</f>
        <v>dolartoday</v>
      </c>
    </row>
    <row r="3895" spans="1:5" x14ac:dyDescent="0.15">
      <c r="A3895" s="107">
        <f>TdC!C3897</f>
        <v>43428</v>
      </c>
      <c r="B3895" s="106">
        <f>TdC!D3897</f>
        <v>2018</v>
      </c>
      <c r="C3895" s="106">
        <f>TdC!E3897</f>
        <v>11</v>
      </c>
      <c r="D3895" s="106">
        <f>TdC!F3897</f>
        <v>326.17</v>
      </c>
      <c r="E3895" s="106" t="str">
        <f>TdC!G3897</f>
        <v>dolartoday</v>
      </c>
    </row>
    <row r="3896" spans="1:5" x14ac:dyDescent="0.15">
      <c r="A3896" s="107">
        <f>TdC!C3898</f>
        <v>43429</v>
      </c>
      <c r="B3896" s="106">
        <f>TdC!D3898</f>
        <v>2018</v>
      </c>
      <c r="C3896" s="106">
        <f>TdC!E3898</f>
        <v>11</v>
      </c>
      <c r="D3896" s="106">
        <f>TdC!F3898</f>
        <v>326.17</v>
      </c>
      <c r="E3896" s="106" t="str">
        <f>TdC!G3898</f>
        <v>dolartoday</v>
      </c>
    </row>
    <row r="3897" spans="1:5" x14ac:dyDescent="0.15">
      <c r="A3897" s="107">
        <f>TdC!C3899</f>
        <v>43430</v>
      </c>
      <c r="B3897" s="106">
        <f>TdC!D3899</f>
        <v>2018</v>
      </c>
      <c r="C3897" s="106">
        <f>TdC!E3899</f>
        <v>11</v>
      </c>
      <c r="D3897" s="106">
        <f>TdC!F3899</f>
        <v>333.24</v>
      </c>
      <c r="E3897" s="106" t="str">
        <f>TdC!G3899</f>
        <v>dolartoday</v>
      </c>
    </row>
    <row r="3898" spans="1:5" x14ac:dyDescent="0.15">
      <c r="A3898" s="107">
        <f>TdC!C3900</f>
        <v>43431</v>
      </c>
      <c r="B3898" s="106">
        <f>TdC!D3900</f>
        <v>2018</v>
      </c>
      <c r="C3898" s="106">
        <f>TdC!E3900</f>
        <v>11</v>
      </c>
      <c r="D3898" s="106">
        <f>TdC!F3900</f>
        <v>357.42</v>
      </c>
      <c r="E3898" s="106" t="str">
        <f>TdC!G3900</f>
        <v>dolartoday</v>
      </c>
    </row>
    <row r="3899" spans="1:5" x14ac:dyDescent="0.15">
      <c r="A3899" s="107">
        <f>TdC!C3901</f>
        <v>43432</v>
      </c>
      <c r="B3899" s="106">
        <f>TdC!D3901</f>
        <v>2018</v>
      </c>
      <c r="C3899" s="106">
        <f>TdC!E3901</f>
        <v>11</v>
      </c>
      <c r="D3899" s="106">
        <f>TdC!F3901</f>
        <v>376.21</v>
      </c>
      <c r="E3899" s="106" t="str">
        <f>TdC!G3901</f>
        <v>dolartoday</v>
      </c>
    </row>
    <row r="3900" spans="1:5" x14ac:dyDescent="0.15">
      <c r="A3900" s="107">
        <f>TdC!C3902</f>
        <v>43433</v>
      </c>
      <c r="B3900" s="106">
        <f>TdC!D3902</f>
        <v>2018</v>
      </c>
      <c r="C3900" s="106">
        <f>TdC!E3902</f>
        <v>11</v>
      </c>
      <c r="D3900" s="106">
        <f>TdC!F3902</f>
        <v>398.36</v>
      </c>
      <c r="E3900" s="106" t="str">
        <f>TdC!G3902</f>
        <v>dolartoday</v>
      </c>
    </row>
    <row r="3901" spans="1:5" x14ac:dyDescent="0.15">
      <c r="A3901" s="107">
        <f>TdC!C3903</f>
        <v>43434</v>
      </c>
      <c r="B3901" s="106">
        <f>TdC!D3903</f>
        <v>2018</v>
      </c>
      <c r="C3901" s="106">
        <f>TdC!E3903</f>
        <v>11</v>
      </c>
      <c r="D3901" s="106">
        <f>TdC!F3903</f>
        <v>406.15</v>
      </c>
      <c r="E3901" s="106" t="str">
        <f>TdC!G3903</f>
        <v>dolartoday</v>
      </c>
    </row>
    <row r="3902" spans="1:5" x14ac:dyDescent="0.15">
      <c r="A3902" s="107">
        <f>TdC!C3904</f>
        <v>43435</v>
      </c>
      <c r="B3902" s="106">
        <f>TdC!D3904</f>
        <v>2018</v>
      </c>
      <c r="C3902" s="106">
        <f>TdC!E3904</f>
        <v>12</v>
      </c>
      <c r="D3902" s="106">
        <f>TdC!F3904</f>
        <v>406.15</v>
      </c>
      <c r="E3902" s="106" t="str">
        <f>TdC!G3904</f>
        <v>dolartoday</v>
      </c>
    </row>
    <row r="3903" spans="1:5" x14ac:dyDescent="0.15">
      <c r="A3903" s="107">
        <f>TdC!C3905</f>
        <v>43436</v>
      </c>
      <c r="B3903" s="106">
        <f>TdC!D3905</f>
        <v>2018</v>
      </c>
      <c r="C3903" s="106">
        <f>TdC!E3905</f>
        <v>12</v>
      </c>
      <c r="D3903" s="106">
        <f>TdC!F3905</f>
        <v>406.15</v>
      </c>
      <c r="E3903" s="106" t="str">
        <f>TdC!G3905</f>
        <v>dolartoday</v>
      </c>
    </row>
    <row r="3904" spans="1:5" x14ac:dyDescent="0.15">
      <c r="A3904" s="107">
        <f>TdC!C3906</f>
        <v>43437</v>
      </c>
      <c r="B3904" s="106">
        <f>TdC!D3906</f>
        <v>2018</v>
      </c>
      <c r="C3904" s="106">
        <f>TdC!E3906</f>
        <v>12</v>
      </c>
      <c r="D3904" s="106">
        <f>TdC!F3906</f>
        <v>423.54</v>
      </c>
      <c r="E3904" s="106" t="str">
        <f>TdC!G3906</f>
        <v>dolartoday</v>
      </c>
    </row>
    <row r="3905" spans="1:5" x14ac:dyDescent="0.15">
      <c r="A3905" s="107">
        <f>TdC!C3907</f>
        <v>43438</v>
      </c>
      <c r="B3905" s="106">
        <f>TdC!D3907</f>
        <v>2018</v>
      </c>
      <c r="C3905" s="106">
        <f>TdC!E3907</f>
        <v>12</v>
      </c>
      <c r="D3905" s="106">
        <f>TdC!F3907</f>
        <v>466.19</v>
      </c>
      <c r="E3905" s="106" t="str">
        <f>TdC!G3907</f>
        <v>dolartoday</v>
      </c>
    </row>
    <row r="3906" spans="1:5" x14ac:dyDescent="0.15">
      <c r="A3906" s="107">
        <f>TdC!C3908</f>
        <v>43439</v>
      </c>
      <c r="B3906" s="106">
        <f>TdC!D3908</f>
        <v>2018</v>
      </c>
      <c r="C3906" s="106">
        <f>TdC!E3908</f>
        <v>12</v>
      </c>
      <c r="D3906" s="106">
        <f>TdC!F3908</f>
        <v>498.64</v>
      </c>
      <c r="E3906" s="106" t="str">
        <f>TdC!G3908</f>
        <v>dolartoday</v>
      </c>
    </row>
    <row r="3907" spans="1:5" x14ac:dyDescent="0.15">
      <c r="A3907" s="107">
        <f>TdC!C3909</f>
        <v>43440</v>
      </c>
      <c r="B3907" s="106">
        <f>TdC!D3909</f>
        <v>2018</v>
      </c>
      <c r="C3907" s="106">
        <f>TdC!E3909</f>
        <v>12</v>
      </c>
      <c r="D3907" s="106">
        <f>TdC!F3909</f>
        <v>527.15</v>
      </c>
      <c r="E3907" s="106" t="str">
        <f>TdC!G3909</f>
        <v>dolartoday</v>
      </c>
    </row>
    <row r="3908" spans="1:5" x14ac:dyDescent="0.15">
      <c r="A3908" s="107">
        <f>TdC!C3910</f>
        <v>43441</v>
      </c>
      <c r="B3908" s="106">
        <f>TdC!D3910</f>
        <v>2018</v>
      </c>
      <c r="C3908" s="106">
        <f>TdC!E3910</f>
        <v>12</v>
      </c>
      <c r="D3908" s="106">
        <f>TdC!F3910</f>
        <v>530.74</v>
      </c>
      <c r="E3908" s="106" t="str">
        <f>TdC!G3910</f>
        <v>dolartoday</v>
      </c>
    </row>
    <row r="3909" spans="1:5" x14ac:dyDescent="0.15">
      <c r="A3909" s="107">
        <f>TdC!C3911</f>
        <v>43442</v>
      </c>
      <c r="B3909" s="106">
        <f>TdC!D3911</f>
        <v>2018</v>
      </c>
      <c r="C3909" s="106">
        <f>TdC!E3911</f>
        <v>12</v>
      </c>
      <c r="D3909" s="106">
        <f>TdC!F3911</f>
        <v>530.74</v>
      </c>
      <c r="E3909" s="106" t="str">
        <f>TdC!G3911</f>
        <v>dolartoday</v>
      </c>
    </row>
    <row r="3910" spans="1:5" x14ac:dyDescent="0.15">
      <c r="A3910" s="107">
        <f>TdC!C3912</f>
        <v>43443</v>
      </c>
      <c r="B3910" s="106">
        <f>TdC!D3912</f>
        <v>2018</v>
      </c>
      <c r="C3910" s="106">
        <f>TdC!E3912</f>
        <v>12</v>
      </c>
      <c r="D3910" s="106">
        <f>TdC!F3912</f>
        <v>530.74</v>
      </c>
      <c r="E3910" s="106" t="str">
        <f>TdC!G3912</f>
        <v>dolartoday</v>
      </c>
    </row>
    <row r="3911" spans="1:5" x14ac:dyDescent="0.15">
      <c r="A3911" s="107">
        <f>TdC!C3913</f>
        <v>43444</v>
      </c>
      <c r="B3911" s="106">
        <f>TdC!D3913</f>
        <v>2018</v>
      </c>
      <c r="C3911" s="106">
        <f>TdC!E3913</f>
        <v>12</v>
      </c>
      <c r="D3911" s="106">
        <f>TdC!F3913</f>
        <v>550.29</v>
      </c>
      <c r="E3911" s="106" t="str">
        <f>TdC!G3913</f>
        <v>dolartoday</v>
      </c>
    </row>
    <row r="3912" spans="1:5" x14ac:dyDescent="0.15">
      <c r="A3912" s="107">
        <f>TdC!C3914</f>
        <v>43445</v>
      </c>
      <c r="B3912" s="106">
        <f>TdC!D3914</f>
        <v>2018</v>
      </c>
      <c r="C3912" s="106">
        <f>TdC!E3914</f>
        <v>12</v>
      </c>
      <c r="D3912" s="106">
        <f>TdC!F3914</f>
        <v>570.61</v>
      </c>
      <c r="E3912" s="106" t="str">
        <f>TdC!G3914</f>
        <v>dolartoday</v>
      </c>
    </row>
    <row r="3913" spans="1:5" x14ac:dyDescent="0.15">
      <c r="A3913" s="107">
        <f>TdC!C3915</f>
        <v>43446</v>
      </c>
      <c r="B3913" s="106">
        <f>TdC!D3915</f>
        <v>2018</v>
      </c>
      <c r="C3913" s="106">
        <f>TdC!E3915</f>
        <v>12</v>
      </c>
      <c r="D3913" s="106">
        <f>TdC!F3915</f>
        <v>583.23</v>
      </c>
      <c r="E3913" s="106" t="str">
        <f>TdC!G3915</f>
        <v>dolartoday</v>
      </c>
    </row>
    <row r="3914" spans="1:5" x14ac:dyDescent="0.15">
      <c r="A3914" s="107">
        <f>TdC!C3916</f>
        <v>43447</v>
      </c>
      <c r="B3914" s="106">
        <f>TdC!D3916</f>
        <v>2018</v>
      </c>
      <c r="C3914" s="106">
        <f>TdC!E3916</f>
        <v>12</v>
      </c>
      <c r="D3914" s="106">
        <f>TdC!F3916</f>
        <v>601.09</v>
      </c>
      <c r="E3914" s="106" t="str">
        <f>TdC!G3916</f>
        <v>dolartoday</v>
      </c>
    </row>
    <row r="3915" spans="1:5" x14ac:dyDescent="0.15">
      <c r="A3915" s="107">
        <f>TdC!C3917</f>
        <v>43448</v>
      </c>
      <c r="B3915" s="106">
        <f>TdC!D3917</f>
        <v>2018</v>
      </c>
      <c r="C3915" s="106">
        <f>TdC!E3917</f>
        <v>12</v>
      </c>
      <c r="D3915" s="106">
        <f>TdC!F3917</f>
        <v>647.29</v>
      </c>
      <c r="E3915" s="106" t="str">
        <f>TdC!G3917</f>
        <v>dolartoday</v>
      </c>
    </row>
    <row r="3916" spans="1:5" x14ac:dyDescent="0.15">
      <c r="A3916" s="107">
        <f>TdC!C3918</f>
        <v>43449</v>
      </c>
      <c r="B3916" s="106">
        <f>TdC!D3918</f>
        <v>2018</v>
      </c>
      <c r="C3916" s="106">
        <f>TdC!E3918</f>
        <v>12</v>
      </c>
      <c r="D3916" s="106">
        <f>TdC!F3918</f>
        <v>647.29</v>
      </c>
      <c r="E3916" s="106" t="str">
        <f>TdC!G3918</f>
        <v>dolartoday</v>
      </c>
    </row>
    <row r="3917" spans="1:5" x14ac:dyDescent="0.15">
      <c r="A3917" s="107">
        <f>TdC!C3919</f>
        <v>43450</v>
      </c>
      <c r="B3917" s="106">
        <f>TdC!D3919</f>
        <v>2018</v>
      </c>
      <c r="C3917" s="106">
        <f>TdC!E3919</f>
        <v>12</v>
      </c>
      <c r="D3917" s="106">
        <f>TdC!F3919</f>
        <v>647.29</v>
      </c>
      <c r="E3917" s="106" t="str">
        <f>TdC!G3919</f>
        <v>dolartoday</v>
      </c>
    </row>
    <row r="3918" spans="1:5" x14ac:dyDescent="0.15">
      <c r="A3918" s="107">
        <f>TdC!C3920</f>
        <v>43451</v>
      </c>
      <c r="B3918" s="106">
        <f>TdC!D3920</f>
        <v>2018</v>
      </c>
      <c r="C3918" s="106">
        <f>TdC!E3920</f>
        <v>12</v>
      </c>
      <c r="D3918" s="106">
        <f>TdC!F3920</f>
        <v>675.24</v>
      </c>
      <c r="E3918" s="106" t="str">
        <f>TdC!G3920</f>
        <v>dolartoday</v>
      </c>
    </row>
    <row r="3919" spans="1:5" x14ac:dyDescent="0.15">
      <c r="A3919" s="107">
        <f>TdC!C3921</f>
        <v>43452</v>
      </c>
      <c r="B3919" s="106">
        <f>TdC!D3921</f>
        <v>2018</v>
      </c>
      <c r="C3919" s="106">
        <f>TdC!E3921</f>
        <v>12</v>
      </c>
      <c r="D3919" s="106">
        <f>TdC!F3921</f>
        <v>678.35</v>
      </c>
      <c r="E3919" s="106" t="str">
        <f>TdC!G3921</f>
        <v>dolartoday</v>
      </c>
    </row>
    <row r="3920" spans="1:5" x14ac:dyDescent="0.15">
      <c r="A3920" s="107">
        <f>TdC!C3922</f>
        <v>43453</v>
      </c>
      <c r="B3920" s="106">
        <f>TdC!D3922</f>
        <v>2018</v>
      </c>
      <c r="C3920" s="106">
        <f>TdC!E3922</f>
        <v>12</v>
      </c>
      <c r="D3920" s="106">
        <f>TdC!F3922</f>
        <v>683.44</v>
      </c>
      <c r="E3920" s="106" t="str">
        <f>TdC!G3922</f>
        <v>dolartoday</v>
      </c>
    </row>
    <row r="3921" spans="1:5" x14ac:dyDescent="0.15">
      <c r="A3921" s="107">
        <f>TdC!C3923</f>
        <v>43454</v>
      </c>
      <c r="B3921" s="106">
        <f>TdC!D3923</f>
        <v>2018</v>
      </c>
      <c r="C3921" s="106">
        <f>TdC!E3923</f>
        <v>12</v>
      </c>
      <c r="D3921" s="106">
        <f>TdC!F3923</f>
        <v>685.19</v>
      </c>
      <c r="E3921" s="106" t="str">
        <f>TdC!G3923</f>
        <v>dolartoday</v>
      </c>
    </row>
    <row r="3922" spans="1:5" x14ac:dyDescent="0.15">
      <c r="A3922" s="107">
        <f>TdC!C3924</f>
        <v>43455</v>
      </c>
      <c r="B3922" s="106">
        <f>TdC!D3924</f>
        <v>2018</v>
      </c>
      <c r="C3922" s="106">
        <f>TdC!E3924</f>
        <v>12</v>
      </c>
      <c r="D3922" s="106">
        <f>TdC!F3924</f>
        <v>686.73</v>
      </c>
      <c r="E3922" s="106" t="str">
        <f>TdC!G3924</f>
        <v>dolartoday</v>
      </c>
    </row>
    <row r="3923" spans="1:5" x14ac:dyDescent="0.15">
      <c r="A3923" s="107">
        <f>TdC!C3925</f>
        <v>43456</v>
      </c>
      <c r="B3923" s="106">
        <f>TdC!D3925</f>
        <v>2018</v>
      </c>
      <c r="C3923" s="106">
        <f>TdC!E3925</f>
        <v>12</v>
      </c>
      <c r="D3923" s="106">
        <f>TdC!F3925</f>
        <v>686.73</v>
      </c>
      <c r="E3923" s="106" t="str">
        <f>TdC!G3925</f>
        <v>dolartoday</v>
      </c>
    </row>
    <row r="3924" spans="1:5" x14ac:dyDescent="0.15">
      <c r="A3924" s="107">
        <f>TdC!C3926</f>
        <v>43457</v>
      </c>
      <c r="B3924" s="106">
        <f>TdC!D3926</f>
        <v>2018</v>
      </c>
      <c r="C3924" s="106">
        <f>TdC!E3926</f>
        <v>12</v>
      </c>
      <c r="D3924" s="106">
        <f>TdC!F3926</f>
        <v>686.73</v>
      </c>
      <c r="E3924" s="106" t="str">
        <f>TdC!G3926</f>
        <v>dolartoday</v>
      </c>
    </row>
    <row r="3925" spans="1:5" x14ac:dyDescent="0.15">
      <c r="A3925" s="107">
        <f>TdC!C3927</f>
        <v>43458</v>
      </c>
      <c r="B3925" s="106">
        <f>TdC!D3927</f>
        <v>2018</v>
      </c>
      <c r="C3925" s="106">
        <f>TdC!E3927</f>
        <v>12</v>
      </c>
      <c r="D3925" s="106">
        <f>TdC!F3927</f>
        <v>686.73</v>
      </c>
      <c r="E3925" s="106" t="str">
        <f>TdC!G3927</f>
        <v>dolartoday</v>
      </c>
    </row>
    <row r="3926" spans="1:5" x14ac:dyDescent="0.15">
      <c r="A3926" s="107">
        <f>TdC!C3928</f>
        <v>43459</v>
      </c>
      <c r="B3926" s="106">
        <f>TdC!D3928</f>
        <v>2018</v>
      </c>
      <c r="C3926" s="106">
        <f>TdC!E3928</f>
        <v>12</v>
      </c>
      <c r="D3926" s="106">
        <f>TdC!F3928</f>
        <v>686.73</v>
      </c>
      <c r="E3926" s="106" t="str">
        <f>TdC!G3928</f>
        <v>dolartoday</v>
      </c>
    </row>
    <row r="3927" spans="1:5" x14ac:dyDescent="0.15">
      <c r="A3927" s="107">
        <f>TdC!C3929</f>
        <v>43460</v>
      </c>
      <c r="B3927" s="106">
        <f>TdC!D3929</f>
        <v>2018</v>
      </c>
      <c r="C3927" s="106">
        <f>TdC!E3929</f>
        <v>12</v>
      </c>
      <c r="D3927" s="106">
        <f>TdC!F3929</f>
        <v>686.73</v>
      </c>
      <c r="E3927" s="106" t="str">
        <f>TdC!G3929</f>
        <v>dolartoday</v>
      </c>
    </row>
    <row r="3928" spans="1:5" x14ac:dyDescent="0.15">
      <c r="A3928" s="107">
        <f>TdC!C3930</f>
        <v>43461</v>
      </c>
      <c r="B3928" s="106">
        <f>TdC!D3930</f>
        <v>2018</v>
      </c>
      <c r="C3928" s="106">
        <f>TdC!E3930</f>
        <v>12</v>
      </c>
      <c r="D3928" s="106">
        <f>TdC!F3930</f>
        <v>710.54</v>
      </c>
      <c r="E3928" s="106" t="str">
        <f>TdC!G3930</f>
        <v>dolartoday</v>
      </c>
    </row>
    <row r="3929" spans="1:5" x14ac:dyDescent="0.15">
      <c r="A3929" s="107">
        <f>TdC!C3931</f>
        <v>43462</v>
      </c>
      <c r="B3929" s="106">
        <f>TdC!D3931</f>
        <v>2018</v>
      </c>
      <c r="C3929" s="106">
        <f>TdC!E3931</f>
        <v>12</v>
      </c>
      <c r="D3929" s="106">
        <f>TdC!F3931</f>
        <v>730.29</v>
      </c>
      <c r="E3929" s="106" t="str">
        <f>TdC!G3931</f>
        <v>dolartoday</v>
      </c>
    </row>
    <row r="3930" spans="1:5" x14ac:dyDescent="0.15">
      <c r="A3930" s="107">
        <f>TdC!C3932</f>
        <v>43463</v>
      </c>
      <c r="B3930" s="106">
        <f>TdC!D3932</f>
        <v>2018</v>
      </c>
      <c r="C3930" s="106">
        <f>TdC!E3932</f>
        <v>12</v>
      </c>
      <c r="D3930" s="106">
        <f>TdC!F3932</f>
        <v>730.29</v>
      </c>
      <c r="E3930" s="106" t="str">
        <f>TdC!G3932</f>
        <v>dolartoday</v>
      </c>
    </row>
    <row r="3931" spans="1:5" x14ac:dyDescent="0.15">
      <c r="A3931" s="107">
        <f>TdC!C3933</f>
        <v>43464</v>
      </c>
      <c r="B3931" s="106">
        <f>TdC!D3933</f>
        <v>2018</v>
      </c>
      <c r="C3931" s="106">
        <f>TdC!E3933</f>
        <v>12</v>
      </c>
      <c r="D3931" s="106">
        <f>TdC!F3933</f>
        <v>730.29</v>
      </c>
      <c r="E3931" s="106" t="str">
        <f>TdC!G3933</f>
        <v>dolartoday</v>
      </c>
    </row>
    <row r="3932" spans="1:5" x14ac:dyDescent="0.15">
      <c r="A3932" s="107">
        <f>TdC!C3934</f>
        <v>43465</v>
      </c>
      <c r="B3932" s="106">
        <f>TdC!D3934</f>
        <v>2018</v>
      </c>
      <c r="C3932" s="106">
        <f>TdC!E3934</f>
        <v>12</v>
      </c>
      <c r="D3932" s="106">
        <f>TdC!F3934</f>
        <v>730.29</v>
      </c>
      <c r="E3932" s="106" t="str">
        <f>TdC!G3934</f>
        <v>dolartoday</v>
      </c>
    </row>
    <row r="3933" spans="1:5" x14ac:dyDescent="0.15">
      <c r="A3933" s="107">
        <f>TdC!C3935</f>
        <v>43466</v>
      </c>
      <c r="B3933" s="106">
        <f>TdC!D3935</f>
        <v>2019</v>
      </c>
      <c r="C3933" s="106">
        <f>TdC!E3935</f>
        <v>1</v>
      </c>
      <c r="D3933" s="106">
        <f>TdC!F3935</f>
        <v>730.29</v>
      </c>
      <c r="E3933" s="106" t="str">
        <f>TdC!G3935</f>
        <v>dolartoday</v>
      </c>
    </row>
    <row r="3934" spans="1:5" x14ac:dyDescent="0.15">
      <c r="A3934" s="107">
        <f>TdC!C3936</f>
        <v>43467</v>
      </c>
      <c r="B3934" s="106">
        <f>TdC!D3936</f>
        <v>2019</v>
      </c>
      <c r="C3934" s="106">
        <f>TdC!E3936</f>
        <v>1</v>
      </c>
      <c r="D3934" s="106">
        <f>TdC!F3936</f>
        <v>781.28</v>
      </c>
      <c r="E3934" s="106" t="str">
        <f>TdC!G3936</f>
        <v>dolartoday</v>
      </c>
    </row>
    <row r="3935" spans="1:5" x14ac:dyDescent="0.15">
      <c r="A3935" s="107">
        <f>TdC!C3937</f>
        <v>43468</v>
      </c>
      <c r="B3935" s="106">
        <f>TdC!D3937</f>
        <v>2019</v>
      </c>
      <c r="C3935" s="106">
        <f>TdC!E3937</f>
        <v>1</v>
      </c>
      <c r="D3935" s="106">
        <f>TdC!F3937</f>
        <v>810.96</v>
      </c>
      <c r="E3935" s="106" t="str">
        <f>TdC!G3937</f>
        <v>dolartoday</v>
      </c>
    </row>
    <row r="3936" spans="1:5" x14ac:dyDescent="0.15">
      <c r="A3936" s="107">
        <f>TdC!C3938</f>
        <v>43469</v>
      </c>
      <c r="B3936" s="106">
        <f>TdC!D3938</f>
        <v>2019</v>
      </c>
      <c r="C3936" s="106">
        <f>TdC!E3938</f>
        <v>1</v>
      </c>
      <c r="D3936" s="106">
        <f>TdC!F3938</f>
        <v>841.24</v>
      </c>
      <c r="E3936" s="106" t="str">
        <f>TdC!G3938</f>
        <v>dolartoday</v>
      </c>
    </row>
    <row r="3937" spans="1:5" x14ac:dyDescent="0.15">
      <c r="A3937" s="107">
        <f>TdC!C3939</f>
        <v>43470</v>
      </c>
      <c r="B3937" s="106">
        <f>TdC!D3939</f>
        <v>2019</v>
      </c>
      <c r="C3937" s="106">
        <f>TdC!E3939</f>
        <v>1</v>
      </c>
      <c r="D3937" s="106">
        <f>TdC!F3939</f>
        <v>841.24</v>
      </c>
      <c r="E3937" s="106" t="str">
        <f>TdC!G3939</f>
        <v>dolartoday</v>
      </c>
    </row>
    <row r="3938" spans="1:5" x14ac:dyDescent="0.15">
      <c r="A3938" s="107">
        <f>TdC!C3940</f>
        <v>43471</v>
      </c>
      <c r="B3938" s="106">
        <f>TdC!D3940</f>
        <v>2019</v>
      </c>
      <c r="C3938" s="106">
        <f>TdC!E3940</f>
        <v>1</v>
      </c>
      <c r="D3938" s="106">
        <f>TdC!F3940</f>
        <v>841.24</v>
      </c>
      <c r="E3938" s="106" t="str">
        <f>TdC!G3940</f>
        <v>dolartoday</v>
      </c>
    </row>
    <row r="3939" spans="1:5" x14ac:dyDescent="0.15">
      <c r="A3939" s="107">
        <f>TdC!C3941</f>
        <v>43472</v>
      </c>
      <c r="B3939" s="106">
        <f>TdC!D3941</f>
        <v>2019</v>
      </c>
      <c r="C3939" s="106">
        <f>TdC!E3941</f>
        <v>1</v>
      </c>
      <c r="D3939" s="106">
        <f>TdC!F3941</f>
        <v>910.68</v>
      </c>
      <c r="E3939" s="106" t="str">
        <f>TdC!G3941</f>
        <v>dolartoday</v>
      </c>
    </row>
    <row r="3940" spans="1:5" x14ac:dyDescent="0.15">
      <c r="A3940" s="107">
        <f>TdC!C3942</f>
        <v>43473</v>
      </c>
      <c r="B3940" s="106">
        <f>TdC!D3942</f>
        <v>2019</v>
      </c>
      <c r="C3940" s="106">
        <f>TdC!E3942</f>
        <v>1</v>
      </c>
      <c r="D3940" s="106">
        <f>TdC!F3942</f>
        <v>981.35</v>
      </c>
      <c r="E3940" s="106" t="str">
        <f>TdC!G3942</f>
        <v>dolartoday</v>
      </c>
    </row>
    <row r="3941" spans="1:5" x14ac:dyDescent="0.15">
      <c r="A3941" s="107">
        <f>TdC!C3943</f>
        <v>43474</v>
      </c>
      <c r="B3941" s="106">
        <f>TdC!D3943</f>
        <v>2019</v>
      </c>
      <c r="C3941" s="106">
        <f>TdC!E3943</f>
        <v>1</v>
      </c>
      <c r="D3941" s="106">
        <f>TdC!F3943</f>
        <v>1120.17</v>
      </c>
      <c r="E3941" s="106" t="str">
        <f>TdC!G3943</f>
        <v>dolartoday</v>
      </c>
    </row>
    <row r="3942" spans="1:5" x14ac:dyDescent="0.15">
      <c r="A3942" s="107">
        <f>TdC!C3944</f>
        <v>43475</v>
      </c>
      <c r="B3942" s="106">
        <f>TdC!D3944</f>
        <v>2019</v>
      </c>
      <c r="C3942" s="106">
        <f>TdC!E3944</f>
        <v>1</v>
      </c>
      <c r="D3942" s="106">
        <f>TdC!F3944</f>
        <v>1890.12</v>
      </c>
      <c r="E3942" s="106" t="str">
        <f>TdC!G3944</f>
        <v>dolartoday</v>
      </c>
    </row>
    <row r="3943" spans="1:5" x14ac:dyDescent="0.15">
      <c r="A3943" s="107">
        <f>TdC!C3945</f>
        <v>43476</v>
      </c>
      <c r="B3943" s="106">
        <f>TdC!D3945</f>
        <v>2019</v>
      </c>
      <c r="C3943" s="106">
        <f>TdC!E3945</f>
        <v>1</v>
      </c>
      <c r="D3943" s="106">
        <f>TdC!F3945</f>
        <v>2189.4699999999998</v>
      </c>
      <c r="E3943" s="106" t="str">
        <f>TdC!G3945</f>
        <v>dolartoday</v>
      </c>
    </row>
    <row r="3944" spans="1:5" x14ac:dyDescent="0.15">
      <c r="A3944" s="107">
        <f>TdC!C3946</f>
        <v>43477</v>
      </c>
      <c r="B3944" s="106">
        <f>TdC!D3946</f>
        <v>2019</v>
      </c>
      <c r="C3944" s="106">
        <f>TdC!E3946</f>
        <v>1</v>
      </c>
      <c r="D3944" s="106">
        <f>TdC!F3946</f>
        <v>2189.4699999999998</v>
      </c>
      <c r="E3944" s="106" t="str">
        <f>TdC!G3946</f>
        <v>dolartoday</v>
      </c>
    </row>
    <row r="3945" spans="1:5" x14ac:dyDescent="0.15">
      <c r="A3945" s="107">
        <f>TdC!C3947</f>
        <v>43478</v>
      </c>
      <c r="B3945" s="106">
        <f>TdC!D3947</f>
        <v>2019</v>
      </c>
      <c r="C3945" s="106">
        <f>TdC!E3947</f>
        <v>1</v>
      </c>
      <c r="D3945" s="106">
        <f>TdC!F3947</f>
        <v>2189.4699999999998</v>
      </c>
      <c r="E3945" s="106" t="str">
        <f>TdC!G3947</f>
        <v>dolartoday</v>
      </c>
    </row>
    <row r="3946" spans="1:5" x14ac:dyDescent="0.15">
      <c r="A3946" s="107">
        <f>TdC!C3948</f>
        <v>43479</v>
      </c>
      <c r="B3946" s="106">
        <f>TdC!D3948</f>
        <v>2019</v>
      </c>
      <c r="C3946" s="106">
        <f>TdC!E3948</f>
        <v>1</v>
      </c>
      <c r="D3946" s="106">
        <f>TdC!F3948</f>
        <v>2970.47</v>
      </c>
      <c r="E3946" s="106" t="str">
        <f>TdC!G3948</f>
        <v>dolartoday</v>
      </c>
    </row>
    <row r="3947" spans="1:5" x14ac:dyDescent="0.15">
      <c r="A3947" s="107">
        <f>TdC!C3949</f>
        <v>43480</v>
      </c>
      <c r="B3947" s="106">
        <f>TdC!D3949</f>
        <v>2019</v>
      </c>
      <c r="C3947" s="106">
        <f>TdC!E3949</f>
        <v>1</v>
      </c>
      <c r="D3947" s="106">
        <f>TdC!F3949</f>
        <v>3100.18</v>
      </c>
      <c r="E3947" s="106" t="str">
        <f>TdC!G3949</f>
        <v>dolartoday</v>
      </c>
    </row>
    <row r="3948" spans="1:5" x14ac:dyDescent="0.15">
      <c r="A3948" s="107">
        <f>TdC!C3950</f>
        <v>43481</v>
      </c>
      <c r="B3948" s="106">
        <f>TdC!D3950</f>
        <v>2019</v>
      </c>
      <c r="C3948" s="106">
        <f>TdC!E3950</f>
        <v>1</v>
      </c>
      <c r="D3948" s="106">
        <f>TdC!F3950</f>
        <v>3155.68</v>
      </c>
      <c r="E3948" s="106" t="str">
        <f>TdC!G3950</f>
        <v>dolartoday</v>
      </c>
    </row>
    <row r="3949" spans="1:5" x14ac:dyDescent="0.15">
      <c r="A3949" s="107">
        <f>TdC!C3951</f>
        <v>43482</v>
      </c>
      <c r="B3949" s="106">
        <f>TdC!D3951</f>
        <v>2019</v>
      </c>
      <c r="C3949" s="106">
        <f>TdC!E3951</f>
        <v>1</v>
      </c>
      <c r="D3949" s="106">
        <f>TdC!F3951</f>
        <v>2951.98</v>
      </c>
      <c r="E3949" s="106" t="str">
        <f>TdC!G3951</f>
        <v>dolartoday</v>
      </c>
    </row>
    <row r="3950" spans="1:5" x14ac:dyDescent="0.15">
      <c r="A3950" s="107">
        <f>TdC!C3952</f>
        <v>43483</v>
      </c>
      <c r="B3950" s="106">
        <f>TdC!D3952</f>
        <v>2019</v>
      </c>
      <c r="C3950" s="106">
        <f>TdC!E3952</f>
        <v>1</v>
      </c>
      <c r="D3950" s="106">
        <f>TdC!F3952</f>
        <v>2902.87</v>
      </c>
      <c r="E3950" s="106" t="str">
        <f>TdC!G3952</f>
        <v>dolartoday</v>
      </c>
    </row>
    <row r="3951" spans="1:5" x14ac:dyDescent="0.15">
      <c r="A3951" s="107">
        <f>TdC!C3953</f>
        <v>43484</v>
      </c>
      <c r="B3951" s="106">
        <f>TdC!D3953</f>
        <v>2019</v>
      </c>
      <c r="C3951" s="106">
        <f>TdC!E3953</f>
        <v>1</v>
      </c>
      <c r="D3951" s="106">
        <f>TdC!F3953</f>
        <v>2902.87</v>
      </c>
      <c r="E3951" s="106" t="str">
        <f>TdC!G3953</f>
        <v>dolartoday</v>
      </c>
    </row>
    <row r="3952" spans="1:5" x14ac:dyDescent="0.15">
      <c r="A3952" s="107">
        <f>TdC!C3954</f>
        <v>43485</v>
      </c>
      <c r="B3952" s="106">
        <f>TdC!D3954</f>
        <v>2019</v>
      </c>
      <c r="C3952" s="106">
        <f>TdC!E3954</f>
        <v>1</v>
      </c>
      <c r="D3952" s="106">
        <f>TdC!F3954</f>
        <v>2902.87</v>
      </c>
      <c r="E3952" s="106" t="str">
        <f>TdC!G3954</f>
        <v>dolartoday</v>
      </c>
    </row>
    <row r="3953" spans="1:5" x14ac:dyDescent="0.15">
      <c r="A3953" s="107">
        <f>TdC!C3955</f>
        <v>43486</v>
      </c>
      <c r="B3953" s="106">
        <f>TdC!D3955</f>
        <v>2019</v>
      </c>
      <c r="C3953" s="106">
        <f>TdC!E3955</f>
        <v>1</v>
      </c>
      <c r="D3953" s="106">
        <f>TdC!F3955</f>
        <v>2548.14</v>
      </c>
      <c r="E3953" s="106" t="str">
        <f>TdC!G3955</f>
        <v>dolartoday</v>
      </c>
    </row>
    <row r="3954" spans="1:5" x14ac:dyDescent="0.15">
      <c r="A3954" s="107">
        <f>TdC!C3956</f>
        <v>43487</v>
      </c>
      <c r="B3954" s="106">
        <f>TdC!D3956</f>
        <v>2019</v>
      </c>
      <c r="C3954" s="106">
        <f>TdC!E3956</f>
        <v>1</v>
      </c>
      <c r="D3954" s="106">
        <f>TdC!F3956</f>
        <v>2431.52</v>
      </c>
      <c r="E3954" s="106" t="str">
        <f>TdC!G3956</f>
        <v>dolartoday</v>
      </c>
    </row>
    <row r="3955" spans="1:5" x14ac:dyDescent="0.15">
      <c r="A3955" s="107">
        <f>TdC!C3957</f>
        <v>43488</v>
      </c>
      <c r="B3955" s="106">
        <f>TdC!D3957</f>
        <v>2019</v>
      </c>
      <c r="C3955" s="106">
        <f>TdC!E3957</f>
        <v>1</v>
      </c>
      <c r="D3955" s="106">
        <f>TdC!F3957</f>
        <v>2380.61</v>
      </c>
      <c r="E3955" s="106" t="str">
        <f>TdC!G3957</f>
        <v>dolartoday</v>
      </c>
    </row>
    <row r="3956" spans="1:5" x14ac:dyDescent="0.15">
      <c r="A3956" s="107">
        <f>TdC!C3958</f>
        <v>43489</v>
      </c>
      <c r="B3956" s="106">
        <f>TdC!D3958</f>
        <v>2019</v>
      </c>
      <c r="C3956" s="106">
        <f>TdC!E3958</f>
        <v>1</v>
      </c>
      <c r="D3956" s="106">
        <f>TdC!F3958</f>
        <v>2415.77</v>
      </c>
      <c r="E3956" s="106" t="str">
        <f>TdC!G3958</f>
        <v>dolartoday</v>
      </c>
    </row>
    <row r="3957" spans="1:5" x14ac:dyDescent="0.15">
      <c r="A3957" s="107">
        <f>TdC!C3959</f>
        <v>43490</v>
      </c>
      <c r="B3957" s="106">
        <f>TdC!D3959</f>
        <v>2019</v>
      </c>
      <c r="C3957" s="106">
        <f>TdC!E3959</f>
        <v>1</v>
      </c>
      <c r="D3957" s="106">
        <f>TdC!F3959</f>
        <v>2560.86</v>
      </c>
      <c r="E3957" s="106" t="str">
        <f>TdC!G3959</f>
        <v>dolartoday</v>
      </c>
    </row>
    <row r="3958" spans="1:5" x14ac:dyDescent="0.15">
      <c r="A3958" s="107">
        <f>TdC!C3960</f>
        <v>43491</v>
      </c>
      <c r="B3958" s="106">
        <f>TdC!D3960</f>
        <v>2019</v>
      </c>
      <c r="C3958" s="106">
        <f>TdC!E3960</f>
        <v>1</v>
      </c>
      <c r="D3958" s="106">
        <f>TdC!F3960</f>
        <v>2560.86</v>
      </c>
      <c r="E3958" s="106" t="str">
        <f>TdC!G3960</f>
        <v>dolartoday</v>
      </c>
    </row>
    <row r="3959" spans="1:5" x14ac:dyDescent="0.15">
      <c r="A3959" s="107">
        <f>TdC!C3961</f>
        <v>43492</v>
      </c>
      <c r="B3959" s="106">
        <f>TdC!D3961</f>
        <v>2019</v>
      </c>
      <c r="C3959" s="106">
        <f>TdC!E3961</f>
        <v>1</v>
      </c>
      <c r="D3959" s="106">
        <f>TdC!F3961</f>
        <v>2560.86</v>
      </c>
      <c r="E3959" s="106" t="str">
        <f>TdC!G3961</f>
        <v>dolartoday</v>
      </c>
    </row>
    <row r="3960" spans="1:5" x14ac:dyDescent="0.15">
      <c r="A3960" s="107">
        <f>TdC!C3962</f>
        <v>43493</v>
      </c>
      <c r="B3960" s="106">
        <f>TdC!D3962</f>
        <v>2019</v>
      </c>
      <c r="C3960" s="106">
        <f>TdC!E3962</f>
        <v>1</v>
      </c>
      <c r="D3960" s="106">
        <f>TdC!F3962</f>
        <v>3188.62</v>
      </c>
      <c r="E3960" s="106" t="str">
        <f>TdC!G3962</f>
        <v>dolartoday</v>
      </c>
    </row>
    <row r="3961" spans="1:5" x14ac:dyDescent="0.15">
      <c r="A3961" s="107">
        <f>TdC!C3963</f>
        <v>43494</v>
      </c>
      <c r="B3961" s="106">
        <f>TdC!D3963</f>
        <v>2019</v>
      </c>
      <c r="C3961" s="106">
        <f>TdC!E3963</f>
        <v>1</v>
      </c>
      <c r="D3961" s="106">
        <f>TdC!F3963</f>
        <v>3196.12</v>
      </c>
      <c r="E3961" s="106" t="str">
        <f>TdC!G3963</f>
        <v>dolartoday</v>
      </c>
    </row>
    <row r="3962" spans="1:5" x14ac:dyDescent="0.15">
      <c r="A3962" s="107">
        <f>TdC!C3964</f>
        <v>43495</v>
      </c>
      <c r="B3962" s="106">
        <f>TdC!D3964</f>
        <v>2019</v>
      </c>
      <c r="C3962" s="106">
        <f>TdC!E3964</f>
        <v>1</v>
      </c>
      <c r="D3962" s="106">
        <f>TdC!F3964</f>
        <v>2915.88</v>
      </c>
      <c r="E3962" s="106" t="str">
        <f>TdC!G3964</f>
        <v>dolartoday</v>
      </c>
    </row>
    <row r="3963" spans="1:5" x14ac:dyDescent="0.15">
      <c r="A3963" s="107">
        <f>TdC!C3965</f>
        <v>43496</v>
      </c>
      <c r="B3963" s="106">
        <f>TdC!D3965</f>
        <v>2019</v>
      </c>
      <c r="C3963" s="106">
        <f>TdC!E3965</f>
        <v>1</v>
      </c>
      <c r="D3963" s="106">
        <f>TdC!F3965</f>
        <v>2715.41</v>
      </c>
      <c r="E3963" s="106" t="str">
        <f>TdC!G3965</f>
        <v>dolartoday</v>
      </c>
    </row>
    <row r="3964" spans="1:5" x14ac:dyDescent="0.15">
      <c r="A3964" s="107">
        <f>TdC!C3966</f>
        <v>43497</v>
      </c>
      <c r="B3964" s="106">
        <f>TdC!D3966</f>
        <v>2019</v>
      </c>
      <c r="C3964" s="106">
        <f>TdC!E3966</f>
        <v>2</v>
      </c>
      <c r="D3964" s="106">
        <f>TdC!F3966</f>
        <v>2580.25</v>
      </c>
      <c r="E3964" s="106" t="str">
        <f>TdC!G3966</f>
        <v>dolartoday</v>
      </c>
    </row>
    <row r="3965" spans="1:5" x14ac:dyDescent="0.15">
      <c r="A3965" s="107">
        <f>TdC!C3967</f>
        <v>43498</v>
      </c>
      <c r="B3965" s="106">
        <f>TdC!D3967</f>
        <v>2019</v>
      </c>
      <c r="C3965" s="106">
        <f>TdC!E3967</f>
        <v>2</v>
      </c>
      <c r="D3965" s="106">
        <f>TdC!F3967</f>
        <v>2580.25</v>
      </c>
      <c r="E3965" s="106" t="str">
        <f>TdC!G3967</f>
        <v>dolartoday</v>
      </c>
    </row>
    <row r="3966" spans="1:5" x14ac:dyDescent="0.15">
      <c r="A3966" s="107">
        <f>TdC!C3968</f>
        <v>43499</v>
      </c>
      <c r="B3966" s="106">
        <f>TdC!D3968</f>
        <v>2019</v>
      </c>
      <c r="C3966" s="106">
        <f>TdC!E3968</f>
        <v>2</v>
      </c>
      <c r="D3966" s="106">
        <f>TdC!F3968</f>
        <v>2580.25</v>
      </c>
      <c r="E3966" s="106" t="str">
        <f>TdC!G3968</f>
        <v>dolartoday</v>
      </c>
    </row>
    <row r="3967" spans="1:5" x14ac:dyDescent="0.15">
      <c r="A3967" s="107">
        <f>TdC!C3969</f>
        <v>43500</v>
      </c>
      <c r="B3967" s="106">
        <f>TdC!D3969</f>
        <v>2019</v>
      </c>
      <c r="C3967" s="106">
        <f>TdC!E3969</f>
        <v>2</v>
      </c>
      <c r="D3967" s="106">
        <f>TdC!F3969</f>
        <v>2430.7800000000002</v>
      </c>
      <c r="E3967" s="106" t="str">
        <f>TdC!G3969</f>
        <v>dolartoday</v>
      </c>
    </row>
    <row r="3968" spans="1:5" x14ac:dyDescent="0.15">
      <c r="A3968" s="107">
        <f>TdC!C3970</f>
        <v>43501</v>
      </c>
      <c r="B3968" s="106">
        <f>TdC!D3970</f>
        <v>2019</v>
      </c>
      <c r="C3968" s="106">
        <f>TdC!E3970</f>
        <v>2</v>
      </c>
      <c r="D3968" s="106">
        <f>TdC!F3970</f>
        <v>2486.25</v>
      </c>
      <c r="E3968" s="106" t="str">
        <f>TdC!G3970</f>
        <v>dolartoday</v>
      </c>
    </row>
    <row r="3969" spans="1:5" x14ac:dyDescent="0.15">
      <c r="A3969" s="107">
        <f>TdC!C3971</f>
        <v>43502</v>
      </c>
      <c r="B3969" s="106">
        <f>TdC!D3971</f>
        <v>2019</v>
      </c>
      <c r="C3969" s="106">
        <f>TdC!E3971</f>
        <v>2</v>
      </c>
      <c r="D3969" s="106">
        <f>TdC!F3971</f>
        <v>2605.0100000000002</v>
      </c>
      <c r="E3969" s="106" t="str">
        <f>TdC!G3971</f>
        <v>dolartoday</v>
      </c>
    </row>
    <row r="3970" spans="1:5" x14ac:dyDescent="0.15">
      <c r="A3970" s="107">
        <f>TdC!C3972</f>
        <v>43503</v>
      </c>
      <c r="B3970" s="106">
        <f>TdC!D3972</f>
        <v>2019</v>
      </c>
      <c r="C3970" s="106">
        <f>TdC!E3972</f>
        <v>2</v>
      </c>
      <c r="D3970" s="106">
        <f>TdC!F3972</f>
        <v>2808.33</v>
      </c>
      <c r="E3970" s="106" t="str">
        <f>TdC!G3972</f>
        <v>dolartoday</v>
      </c>
    </row>
    <row r="3971" spans="1:5" x14ac:dyDescent="0.15">
      <c r="A3971" s="107">
        <f>TdC!C3973</f>
        <v>43504</v>
      </c>
      <c r="B3971" s="106">
        <f>TdC!D3973</f>
        <v>2019</v>
      </c>
      <c r="C3971" s="106">
        <f>TdC!E3973</f>
        <v>2</v>
      </c>
      <c r="D3971" s="106">
        <f>TdC!F3973</f>
        <v>3120.46</v>
      </c>
      <c r="E3971" s="106" t="str">
        <f>TdC!G3973</f>
        <v>dolartoday</v>
      </c>
    </row>
    <row r="3972" spans="1:5" x14ac:dyDescent="0.15">
      <c r="A3972" s="107">
        <f>TdC!C3974</f>
        <v>43505</v>
      </c>
      <c r="B3972" s="106">
        <f>TdC!D3974</f>
        <v>2019</v>
      </c>
      <c r="C3972" s="106">
        <f>TdC!E3974</f>
        <v>2</v>
      </c>
      <c r="D3972" s="106">
        <f>TdC!F3974</f>
        <v>3120.46</v>
      </c>
      <c r="E3972" s="106" t="str">
        <f>TdC!G3974</f>
        <v>dolartoday</v>
      </c>
    </row>
    <row r="3973" spans="1:5" x14ac:dyDescent="0.15">
      <c r="A3973" s="107">
        <f>TdC!C3975</f>
        <v>43506</v>
      </c>
      <c r="B3973" s="106">
        <f>TdC!D3975</f>
        <v>2019</v>
      </c>
      <c r="C3973" s="106">
        <f>TdC!E3975</f>
        <v>2</v>
      </c>
      <c r="D3973" s="106">
        <f>TdC!F3975</f>
        <v>3120.46</v>
      </c>
      <c r="E3973" s="106" t="str">
        <f>TdC!G3975</f>
        <v>dolartoday</v>
      </c>
    </row>
    <row r="3974" spans="1:5" x14ac:dyDescent="0.15">
      <c r="A3974" s="107">
        <f>TdC!C3976</f>
        <v>43507</v>
      </c>
      <c r="B3974" s="106">
        <f>TdC!D3976</f>
        <v>2019</v>
      </c>
      <c r="C3974" s="106">
        <f>TdC!E3976</f>
        <v>2</v>
      </c>
      <c r="D3974" s="106">
        <f>TdC!F3976</f>
        <v>3275.24</v>
      </c>
      <c r="E3974" s="106" t="str">
        <f>TdC!G3976</f>
        <v>dolartoday</v>
      </c>
    </row>
    <row r="3975" spans="1:5" x14ac:dyDescent="0.15">
      <c r="A3975" s="107">
        <f>TdC!C3977</f>
        <v>43508</v>
      </c>
      <c r="B3975" s="106">
        <f>TdC!D3977</f>
        <v>2019</v>
      </c>
      <c r="C3975" s="106">
        <f>TdC!E3977</f>
        <v>2</v>
      </c>
      <c r="D3975" s="106">
        <f>TdC!F3977</f>
        <v>3270.6</v>
      </c>
      <c r="E3975" s="106" t="str">
        <f>TdC!G3977</f>
        <v>dolartoday</v>
      </c>
    </row>
    <row r="3976" spans="1:5" x14ac:dyDescent="0.15">
      <c r="A3976" s="107">
        <f>TdC!C3978</f>
        <v>43509</v>
      </c>
      <c r="B3976" s="106">
        <f>TdC!D3978</f>
        <v>2019</v>
      </c>
      <c r="C3976" s="106">
        <f>TdC!E3978</f>
        <v>2</v>
      </c>
      <c r="D3976" s="106">
        <f>TdC!F3978</f>
        <v>3253.47</v>
      </c>
      <c r="E3976" s="106" t="str">
        <f>TdC!G3978</f>
        <v>dolartoday</v>
      </c>
    </row>
    <row r="3977" spans="1:5" x14ac:dyDescent="0.15">
      <c r="A3977" s="107">
        <f>TdC!C3979</f>
        <v>43510</v>
      </c>
      <c r="B3977" s="106">
        <f>TdC!D3979</f>
        <v>2019</v>
      </c>
      <c r="C3977" s="106">
        <f>TdC!E3979</f>
        <v>2</v>
      </c>
      <c r="D3977" s="106">
        <f>TdC!F3979</f>
        <v>3195.15</v>
      </c>
      <c r="E3977" s="106" t="str">
        <f>TdC!G3979</f>
        <v>dolartoday</v>
      </c>
    </row>
    <row r="3978" spans="1:5" x14ac:dyDescent="0.15">
      <c r="A3978" s="107">
        <f>TdC!C3980</f>
        <v>43511</v>
      </c>
      <c r="B3978" s="106">
        <f>TdC!D3980</f>
        <v>2019</v>
      </c>
      <c r="C3978" s="106">
        <f>TdC!E3980</f>
        <v>2</v>
      </c>
      <c r="D3978" s="106">
        <f>TdC!F3980</f>
        <v>3010.47</v>
      </c>
      <c r="E3978" s="106" t="str">
        <f>TdC!G3980</f>
        <v>dolartoday</v>
      </c>
    </row>
    <row r="3979" spans="1:5" x14ac:dyDescent="0.15">
      <c r="A3979" s="107">
        <f>TdC!C3981</f>
        <v>43512</v>
      </c>
      <c r="B3979" s="106">
        <f>TdC!D3981</f>
        <v>2019</v>
      </c>
      <c r="C3979" s="106">
        <f>TdC!E3981</f>
        <v>2</v>
      </c>
      <c r="D3979" s="106">
        <f>TdC!F3981</f>
        <v>3010.47</v>
      </c>
      <c r="E3979" s="106" t="str">
        <f>TdC!G3981</f>
        <v>dolartoday</v>
      </c>
    </row>
    <row r="3980" spans="1:5" x14ac:dyDescent="0.15">
      <c r="A3980" s="107">
        <f>TdC!C3982</f>
        <v>43513</v>
      </c>
      <c r="B3980" s="106">
        <f>TdC!D3982</f>
        <v>2019</v>
      </c>
      <c r="C3980" s="106">
        <f>TdC!E3982</f>
        <v>2</v>
      </c>
      <c r="D3980" s="106">
        <f>TdC!F3982</f>
        <v>3010.47</v>
      </c>
      <c r="E3980" s="106" t="str">
        <f>TdC!G3982</f>
        <v>dolartoday</v>
      </c>
    </row>
    <row r="3981" spans="1:5" x14ac:dyDescent="0.15">
      <c r="A3981" s="107">
        <f>TdC!C3983</f>
        <v>43514</v>
      </c>
      <c r="B3981" s="106">
        <f>TdC!D3983</f>
        <v>2019</v>
      </c>
      <c r="C3981" s="106">
        <f>TdC!E3983</f>
        <v>2</v>
      </c>
      <c r="D3981" s="106">
        <f>TdC!F3983</f>
        <v>3015.58</v>
      </c>
      <c r="E3981" s="106" t="str">
        <f>TdC!G3983</f>
        <v>dolartoday</v>
      </c>
    </row>
    <row r="3982" spans="1:5" x14ac:dyDescent="0.15">
      <c r="A3982" s="107">
        <f>TdC!C3984</f>
        <v>43515</v>
      </c>
      <c r="B3982" s="106">
        <f>TdC!D3984</f>
        <v>2019</v>
      </c>
      <c r="C3982" s="106">
        <f>TdC!E3984</f>
        <v>2</v>
      </c>
      <c r="D3982" s="106">
        <f>TdC!F3984</f>
        <v>3180.42</v>
      </c>
      <c r="E3982" s="106" t="str">
        <f>TdC!G3984</f>
        <v>dolartoday</v>
      </c>
    </row>
    <row r="3983" spans="1:5" x14ac:dyDescent="0.15">
      <c r="A3983" s="107">
        <f>TdC!C3985</f>
        <v>43516</v>
      </c>
      <c r="B3983" s="106">
        <f>TdC!D3985</f>
        <v>2019</v>
      </c>
      <c r="C3983" s="106">
        <f>TdC!E3985</f>
        <v>2</v>
      </c>
      <c r="D3983" s="106">
        <f>TdC!F3985</f>
        <v>3320.74</v>
      </c>
      <c r="E3983" s="106" t="str">
        <f>TdC!G3985</f>
        <v>dolartoday</v>
      </c>
    </row>
    <row r="3984" spans="1:5" x14ac:dyDescent="0.15">
      <c r="A3984" s="107">
        <f>TdC!C3986</f>
        <v>43517</v>
      </c>
      <c r="B3984" s="106">
        <f>TdC!D3986</f>
        <v>2019</v>
      </c>
      <c r="C3984" s="106">
        <f>TdC!E3986</f>
        <v>2</v>
      </c>
      <c r="D3984" s="106">
        <f>TdC!F3986</f>
        <v>3350.24</v>
      </c>
      <c r="E3984" s="106" t="str">
        <f>TdC!G3986</f>
        <v>dolartoday</v>
      </c>
    </row>
    <row r="3985" spans="1:5" x14ac:dyDescent="0.15">
      <c r="A3985" s="107">
        <f>TdC!C3987</f>
        <v>43518</v>
      </c>
      <c r="B3985" s="106">
        <f>TdC!D3987</f>
        <v>2019</v>
      </c>
      <c r="C3985" s="106">
        <f>TdC!E3987</f>
        <v>2</v>
      </c>
      <c r="D3985" s="106">
        <f>TdC!F3987</f>
        <v>3593.78</v>
      </c>
      <c r="E3985" s="106" t="str">
        <f>TdC!G3987</f>
        <v>dolartoday</v>
      </c>
    </row>
    <row r="3986" spans="1:5" x14ac:dyDescent="0.15">
      <c r="A3986" s="107">
        <f>TdC!C3988</f>
        <v>43519</v>
      </c>
      <c r="B3986" s="106">
        <f>TdC!D3988</f>
        <v>2019</v>
      </c>
      <c r="C3986" s="106">
        <f>TdC!E3988</f>
        <v>2</v>
      </c>
      <c r="D3986" s="106">
        <f>TdC!F3988</f>
        <v>3593.78</v>
      </c>
      <c r="E3986" s="106" t="str">
        <f>TdC!G3988</f>
        <v>dolartoday</v>
      </c>
    </row>
    <row r="3987" spans="1:5" x14ac:dyDescent="0.15">
      <c r="A3987" s="107">
        <f>TdC!C3989</f>
        <v>43520</v>
      </c>
      <c r="B3987" s="106">
        <f>TdC!D3989</f>
        <v>2019</v>
      </c>
      <c r="C3987" s="106">
        <f>TdC!E3989</f>
        <v>2</v>
      </c>
      <c r="D3987" s="106">
        <f>TdC!F3989</f>
        <v>3593.78</v>
      </c>
      <c r="E3987" s="106" t="str">
        <f>TdC!G3989</f>
        <v>dolartoday</v>
      </c>
    </row>
    <row r="3988" spans="1:5" x14ac:dyDescent="0.15">
      <c r="A3988" s="107">
        <f>TdC!C3990</f>
        <v>43521</v>
      </c>
      <c r="B3988" s="106">
        <f>TdC!D3990</f>
        <v>2019</v>
      </c>
      <c r="C3988" s="106">
        <f>TdC!E3990</f>
        <v>2</v>
      </c>
      <c r="D3988" s="106">
        <f>TdC!F3990</f>
        <v>3643.78</v>
      </c>
      <c r="E3988" s="106" t="str">
        <f>TdC!G3990</f>
        <v>dolartoday</v>
      </c>
    </row>
    <row r="3989" spans="1:5" x14ac:dyDescent="0.15">
      <c r="A3989" s="107">
        <f>TdC!C3991</f>
        <v>43522</v>
      </c>
      <c r="B3989" s="106">
        <f>TdC!D3991</f>
        <v>2019</v>
      </c>
      <c r="C3989" s="106">
        <f>TdC!E3991</f>
        <v>2</v>
      </c>
      <c r="D3989" s="106">
        <f>TdC!F3991</f>
        <v>3720.11</v>
      </c>
      <c r="E3989" s="106" t="str">
        <f>TdC!G3991</f>
        <v>dolartoday</v>
      </c>
    </row>
    <row r="3990" spans="1:5" x14ac:dyDescent="0.15">
      <c r="A3990" s="107">
        <f>TdC!C3992</f>
        <v>43523</v>
      </c>
      <c r="B3990" s="106">
        <f>TdC!D3992</f>
        <v>2019</v>
      </c>
      <c r="C3990" s="106">
        <f>TdC!E3992</f>
        <v>2</v>
      </c>
      <c r="D3990" s="106">
        <f>TdC!F3992</f>
        <v>3723.14</v>
      </c>
      <c r="E3990" s="106" t="str">
        <f>TdC!G3992</f>
        <v>dolartoday</v>
      </c>
    </row>
    <row r="3991" spans="1:5" x14ac:dyDescent="0.15">
      <c r="A3991" s="107">
        <f>TdC!C3993</f>
        <v>43524</v>
      </c>
      <c r="B3991" s="106">
        <f>TdC!D3993</f>
        <v>2019</v>
      </c>
      <c r="C3991" s="106">
        <f>TdC!E3993</f>
        <v>2</v>
      </c>
      <c r="D3991" s="106">
        <f>TdC!F3993</f>
        <v>3701.12</v>
      </c>
      <c r="E3991" s="106" t="str">
        <f>TdC!G3993</f>
        <v>dolartoday</v>
      </c>
    </row>
    <row r="3992" spans="1:5" x14ac:dyDescent="0.15">
      <c r="A3992" s="107">
        <f>TdC!C3994</f>
        <v>43525</v>
      </c>
      <c r="B3992" s="106">
        <f>TdC!D3994</f>
        <v>2019</v>
      </c>
      <c r="C3992" s="106">
        <f>TdC!E3994</f>
        <v>3</v>
      </c>
      <c r="D3992" s="106">
        <f>TdC!F3994</f>
        <v>3715.41</v>
      </c>
      <c r="E3992" s="106" t="str">
        <f>TdC!G3994</f>
        <v>dolartoday</v>
      </c>
    </row>
    <row r="3993" spans="1:5" x14ac:dyDescent="0.15">
      <c r="A3993" s="107">
        <f>TdC!C3995</f>
        <v>43526</v>
      </c>
      <c r="B3993" s="106">
        <f>TdC!D3995</f>
        <v>2019</v>
      </c>
      <c r="C3993" s="106">
        <f>TdC!E3995</f>
        <v>3</v>
      </c>
      <c r="D3993" s="106">
        <f>TdC!F3995</f>
        <v>3715.41</v>
      </c>
      <c r="E3993" s="106" t="str">
        <f>TdC!G3995</f>
        <v>dolartoday</v>
      </c>
    </row>
    <row r="3994" spans="1:5" x14ac:dyDescent="0.15">
      <c r="A3994" s="107">
        <f>TdC!C3996</f>
        <v>43527</v>
      </c>
      <c r="B3994" s="106">
        <f>TdC!D3996</f>
        <v>2019</v>
      </c>
      <c r="C3994" s="106">
        <f>TdC!E3996</f>
        <v>3</v>
      </c>
      <c r="D3994" s="106">
        <f>TdC!F3996</f>
        <v>3715.41</v>
      </c>
      <c r="E3994" s="106" t="str">
        <f>TdC!G3996</f>
        <v>dolartoday</v>
      </c>
    </row>
    <row r="3995" spans="1:5" x14ac:dyDescent="0.15">
      <c r="A3995" s="107">
        <f>TdC!C3997</f>
        <v>43528</v>
      </c>
      <c r="B3995" s="106">
        <f>TdC!D3997</f>
        <v>2019</v>
      </c>
      <c r="C3995" s="106">
        <f>TdC!E3997</f>
        <v>3</v>
      </c>
      <c r="D3995" s="106">
        <f>TdC!F3997</f>
        <v>3715.41</v>
      </c>
      <c r="E3995" s="106" t="str">
        <f>TdC!G3997</f>
        <v>dolartoday</v>
      </c>
    </row>
    <row r="3996" spans="1:5" x14ac:dyDescent="0.15">
      <c r="A3996" s="107">
        <f>TdC!C3998</f>
        <v>43529</v>
      </c>
      <c r="B3996" s="106">
        <f>TdC!D3998</f>
        <v>2019</v>
      </c>
      <c r="C3996" s="106">
        <f>TdC!E3998</f>
        <v>3</v>
      </c>
      <c r="D3996" s="106">
        <f>TdC!F3998</f>
        <v>3715.41</v>
      </c>
      <c r="E3996" s="106" t="str">
        <f>TdC!G3998</f>
        <v>dolartoday</v>
      </c>
    </row>
    <row r="3997" spans="1:5" x14ac:dyDescent="0.15">
      <c r="A3997" s="107">
        <f>TdC!C3999</f>
        <v>43530</v>
      </c>
      <c r="B3997" s="106">
        <f>TdC!D3999</f>
        <v>2019</v>
      </c>
      <c r="C3997" s="106">
        <f>TdC!E3999</f>
        <v>3</v>
      </c>
      <c r="D3997" s="106">
        <f>TdC!F3999</f>
        <v>3705.98</v>
      </c>
      <c r="E3997" s="106" t="str">
        <f>TdC!G3999</f>
        <v>dolartoday</v>
      </c>
    </row>
    <row r="3998" spans="1:5" x14ac:dyDescent="0.15">
      <c r="A3998" s="107">
        <f>TdC!C4000</f>
        <v>43531</v>
      </c>
      <c r="B3998" s="106">
        <f>TdC!D4000</f>
        <v>2019</v>
      </c>
      <c r="C3998" s="106">
        <f>TdC!E4000</f>
        <v>3</v>
      </c>
      <c r="D3998" s="106">
        <f>TdC!F4000</f>
        <v>3673.74</v>
      </c>
      <c r="E3998" s="106" t="str">
        <f>TdC!G4000</f>
        <v>dolartoday</v>
      </c>
    </row>
    <row r="3999" spans="1:5" x14ac:dyDescent="0.15">
      <c r="A3999" s="107">
        <f>TdC!C4001</f>
        <v>43532</v>
      </c>
      <c r="B3999" s="106">
        <f>TdC!D4001</f>
        <v>2019</v>
      </c>
      <c r="C3999" s="106">
        <f>TdC!E4001</f>
        <v>3</v>
      </c>
      <c r="D3999" s="106">
        <f>TdC!F4001</f>
        <v>3603.44</v>
      </c>
      <c r="E3999" s="106" t="str">
        <f>TdC!G4001</f>
        <v>dolartoday</v>
      </c>
    </row>
    <row r="4000" spans="1:5" x14ac:dyDescent="0.15">
      <c r="A4000" s="107">
        <f>TdC!C4002</f>
        <v>43533</v>
      </c>
      <c r="B4000" s="106">
        <f>TdC!D4002</f>
        <v>2019</v>
      </c>
      <c r="C4000" s="106">
        <f>TdC!E4002</f>
        <v>3</v>
      </c>
      <c r="D4000" s="106">
        <f>TdC!F4002</f>
        <v>3603.44</v>
      </c>
      <c r="E4000" s="106" t="str">
        <f>TdC!G4002</f>
        <v>dolartoday</v>
      </c>
    </row>
    <row r="4001" spans="1:5" x14ac:dyDescent="0.15">
      <c r="A4001" s="107">
        <f>TdC!C4003</f>
        <v>43534</v>
      </c>
      <c r="B4001" s="106">
        <f>TdC!D4003</f>
        <v>2019</v>
      </c>
      <c r="C4001" s="106">
        <f>TdC!E4003</f>
        <v>3</v>
      </c>
      <c r="D4001" s="106">
        <f>TdC!F4003</f>
        <v>3603.44</v>
      </c>
      <c r="E4001" s="106" t="str">
        <f>TdC!G4003</f>
        <v>dolartoday</v>
      </c>
    </row>
    <row r="4002" spans="1:5" x14ac:dyDescent="0.15">
      <c r="A4002" s="107">
        <f>TdC!C4004</f>
        <v>43535</v>
      </c>
      <c r="B4002" s="106">
        <f>TdC!D4004</f>
        <v>2019</v>
      </c>
      <c r="C4002" s="106">
        <f>TdC!E4004</f>
        <v>3</v>
      </c>
      <c r="D4002" s="106">
        <f>TdC!F4004</f>
        <v>3600.84</v>
      </c>
      <c r="E4002" s="106" t="str">
        <f>TdC!G4004</f>
        <v>dolartoday</v>
      </c>
    </row>
    <row r="4003" spans="1:5" x14ac:dyDescent="0.15">
      <c r="A4003" s="107">
        <f>TdC!C4005</f>
        <v>43536</v>
      </c>
      <c r="B4003" s="106">
        <f>TdC!D4005</f>
        <v>2019</v>
      </c>
      <c r="C4003" s="106">
        <f>TdC!E4005</f>
        <v>3</v>
      </c>
      <c r="D4003" s="106">
        <f>TdC!F4005</f>
        <v>3540.33</v>
      </c>
      <c r="E4003" s="106" t="str">
        <f>TdC!G4005</f>
        <v>dolartoday</v>
      </c>
    </row>
    <row r="4004" spans="1:5" x14ac:dyDescent="0.15">
      <c r="A4004" s="107">
        <f>TdC!C4006</f>
        <v>43537</v>
      </c>
      <c r="B4004" s="106">
        <f>TdC!D4006</f>
        <v>2019</v>
      </c>
      <c r="C4004" s="106">
        <f>TdC!E4006</f>
        <v>3</v>
      </c>
      <c r="D4004" s="106">
        <f>TdC!F4006</f>
        <v>3478.14</v>
      </c>
      <c r="E4004" s="106" t="str">
        <f>TdC!G4006</f>
        <v>dolartoday</v>
      </c>
    </row>
    <row r="4005" spans="1:5" x14ac:dyDescent="0.15">
      <c r="A4005" s="107">
        <f>TdC!C4007</f>
        <v>43538</v>
      </c>
      <c r="B4005" s="106">
        <f>TdC!D4007</f>
        <v>2019</v>
      </c>
      <c r="C4005" s="106">
        <f>TdC!E4007</f>
        <v>3</v>
      </c>
      <c r="D4005" s="106">
        <f>TdC!F4007</f>
        <v>3420.88</v>
      </c>
      <c r="E4005" s="106" t="str">
        <f>TdC!G4007</f>
        <v>dolartoday</v>
      </c>
    </row>
    <row r="4006" spans="1:5" x14ac:dyDescent="0.15">
      <c r="A4006" s="107">
        <f>TdC!C4008</f>
        <v>43539</v>
      </c>
      <c r="B4006" s="106">
        <f>TdC!D4008</f>
        <v>2019</v>
      </c>
      <c r="C4006" s="106">
        <f>TdC!E4008</f>
        <v>3</v>
      </c>
      <c r="D4006" s="106">
        <f>TdC!F4008</f>
        <v>3490.39</v>
      </c>
      <c r="E4006" s="106" t="str">
        <f>TdC!G4008</f>
        <v>dolartoday</v>
      </c>
    </row>
    <row r="4007" spans="1:5" x14ac:dyDescent="0.15">
      <c r="A4007" s="107">
        <f>TdC!C4009</f>
        <v>43540</v>
      </c>
      <c r="B4007" s="106">
        <f>TdC!D4009</f>
        <v>2019</v>
      </c>
      <c r="C4007" s="106">
        <f>TdC!E4009</f>
        <v>3</v>
      </c>
      <c r="D4007" s="106">
        <f>TdC!F4009</f>
        <v>3490.39</v>
      </c>
      <c r="E4007" s="106" t="str">
        <f>TdC!G4009</f>
        <v>dolartoday</v>
      </c>
    </row>
    <row r="4008" spans="1:5" x14ac:dyDescent="0.15">
      <c r="A4008" s="107">
        <f>TdC!C4010</f>
        <v>43541</v>
      </c>
      <c r="B4008" s="106">
        <f>TdC!D4010</f>
        <v>2019</v>
      </c>
      <c r="C4008" s="106">
        <f>TdC!E4010</f>
        <v>3</v>
      </c>
      <c r="D4008" s="106">
        <f>TdC!F4010</f>
        <v>3490.39</v>
      </c>
      <c r="E4008" s="106" t="str">
        <f>TdC!G4010</f>
        <v>dolartoday</v>
      </c>
    </row>
    <row r="4009" spans="1:5" x14ac:dyDescent="0.15">
      <c r="A4009" s="107">
        <f>TdC!C4011</f>
        <v>43542</v>
      </c>
      <c r="B4009" s="106">
        <f>TdC!D4011</f>
        <v>2019</v>
      </c>
      <c r="C4009" s="106">
        <f>TdC!E4011</f>
        <v>3</v>
      </c>
      <c r="D4009" s="106">
        <f>TdC!F4011</f>
        <v>3410.47</v>
      </c>
      <c r="E4009" s="106" t="str">
        <f>TdC!G4011</f>
        <v>dolartoday</v>
      </c>
    </row>
    <row r="4010" spans="1:5" x14ac:dyDescent="0.15">
      <c r="A4010" s="107">
        <f>TdC!C4012</f>
        <v>43543</v>
      </c>
      <c r="B4010" s="106">
        <f>TdC!D4012</f>
        <v>2019</v>
      </c>
      <c r="C4010" s="106">
        <f>TdC!E4012</f>
        <v>3</v>
      </c>
      <c r="D4010" s="106">
        <f>TdC!F4012</f>
        <v>3410.47</v>
      </c>
      <c r="E4010" s="106" t="str">
        <f>TdC!G4012</f>
        <v>dolartoday</v>
      </c>
    </row>
    <row r="4011" spans="1:5" x14ac:dyDescent="0.15">
      <c r="A4011" s="107">
        <f>TdC!C4013</f>
        <v>43544</v>
      </c>
      <c r="B4011" s="106">
        <f>TdC!D4013</f>
        <v>2019</v>
      </c>
      <c r="C4011" s="106">
        <f>TdC!E4013</f>
        <v>3</v>
      </c>
      <c r="D4011" s="106">
        <f>TdC!F4013</f>
        <v>3444.14</v>
      </c>
      <c r="E4011" s="106" t="str">
        <f>TdC!G4013</f>
        <v>dolartoday</v>
      </c>
    </row>
    <row r="4012" spans="1:5" x14ac:dyDescent="0.15">
      <c r="A4012" s="107">
        <f>TdC!C4014</f>
        <v>43545</v>
      </c>
      <c r="B4012" s="106">
        <f>TdC!D4014</f>
        <v>2019</v>
      </c>
      <c r="C4012" s="106">
        <f>TdC!E4014</f>
        <v>3</v>
      </c>
      <c r="D4012" s="106">
        <f>TdC!F4014</f>
        <v>3427.24</v>
      </c>
      <c r="E4012" s="106" t="str">
        <f>TdC!G4014</f>
        <v>dolartoday</v>
      </c>
    </row>
    <row r="4013" spans="1:5" x14ac:dyDescent="0.15">
      <c r="A4013" s="107">
        <f>TdC!C4015</f>
        <v>43546</v>
      </c>
      <c r="B4013" s="106">
        <f>TdC!D4015</f>
        <v>2019</v>
      </c>
      <c r="C4013" s="106">
        <f>TdC!E4015</f>
        <v>3</v>
      </c>
      <c r="D4013" s="106">
        <f>TdC!F4015</f>
        <v>3464.89</v>
      </c>
      <c r="E4013" s="106" t="str">
        <f>TdC!G4015</f>
        <v>dolartoday</v>
      </c>
    </row>
    <row r="4014" spans="1:5" x14ac:dyDescent="0.15">
      <c r="A4014" s="107">
        <f>TdC!C4016</f>
        <v>43547</v>
      </c>
      <c r="B4014" s="106">
        <f>TdC!D4016</f>
        <v>2019</v>
      </c>
      <c r="C4014" s="106">
        <f>TdC!E4016</f>
        <v>3</v>
      </c>
      <c r="D4014" s="106">
        <f>TdC!F4016</f>
        <v>3464.89</v>
      </c>
      <c r="E4014" s="106" t="str">
        <f>TdC!G4016</f>
        <v>dolartoday</v>
      </c>
    </row>
    <row r="4015" spans="1:5" x14ac:dyDescent="0.15">
      <c r="A4015" s="107">
        <f>TdC!C4017</f>
        <v>43548</v>
      </c>
      <c r="B4015" s="106">
        <f>TdC!D4017</f>
        <v>2019</v>
      </c>
      <c r="C4015" s="106">
        <f>TdC!E4017</f>
        <v>3</v>
      </c>
      <c r="D4015" s="106">
        <f>TdC!F4017</f>
        <v>3464.89</v>
      </c>
      <c r="E4015" s="106" t="str">
        <f>TdC!G4017</f>
        <v>dolartoday</v>
      </c>
    </row>
    <row r="4016" spans="1:5" x14ac:dyDescent="0.15">
      <c r="A4016" s="107">
        <f>TdC!C4018</f>
        <v>43549</v>
      </c>
      <c r="B4016" s="106">
        <f>TdC!D4018</f>
        <v>2019</v>
      </c>
      <c r="C4016" s="106">
        <f>TdC!E4018</f>
        <v>3</v>
      </c>
      <c r="D4016" s="106">
        <f>TdC!F4018</f>
        <v>3501.36</v>
      </c>
      <c r="E4016" s="106" t="str">
        <f>TdC!G4018</f>
        <v>dolartoday</v>
      </c>
    </row>
    <row r="4017" spans="1:5" x14ac:dyDescent="0.15">
      <c r="A4017" s="107">
        <f>TdC!C4019</f>
        <v>43550</v>
      </c>
      <c r="B4017" s="106">
        <f>TdC!D4019</f>
        <v>2019</v>
      </c>
      <c r="C4017" s="106">
        <f>TdC!E4019</f>
        <v>3</v>
      </c>
      <c r="D4017" s="106">
        <f>TdC!F4019</f>
        <v>3570.21</v>
      </c>
      <c r="E4017" s="106" t="str">
        <f>TdC!G4019</f>
        <v>dolartoday</v>
      </c>
    </row>
    <row r="4018" spans="1:5" x14ac:dyDescent="0.15">
      <c r="A4018" s="107">
        <f>TdC!C4020</f>
        <v>43551</v>
      </c>
      <c r="B4018" s="106">
        <f>TdC!D4020</f>
        <v>2019</v>
      </c>
      <c r="C4018" s="106">
        <f>TdC!E4020</f>
        <v>3</v>
      </c>
      <c r="D4018" s="106">
        <f>TdC!F4020</f>
        <v>3608.85</v>
      </c>
      <c r="E4018" s="106" t="str">
        <f>TdC!G4020</f>
        <v>dolartoday</v>
      </c>
    </row>
    <row r="4019" spans="1:5" x14ac:dyDescent="0.15">
      <c r="A4019" s="107">
        <f>TdC!C4021</f>
        <v>43552</v>
      </c>
      <c r="B4019" s="106">
        <f>TdC!D4021</f>
        <v>2019</v>
      </c>
      <c r="C4019" s="106">
        <f>TdC!E4021</f>
        <v>3</v>
      </c>
      <c r="D4019" s="106">
        <f>TdC!F4021</f>
        <v>3630.59</v>
      </c>
      <c r="E4019" s="106" t="str">
        <f>TdC!G4021</f>
        <v>dolartoday</v>
      </c>
    </row>
    <row r="4020" spans="1:5" x14ac:dyDescent="0.15">
      <c r="A4020" s="107">
        <f>TdC!C4022</f>
        <v>43553</v>
      </c>
      <c r="B4020" s="106">
        <f>TdC!D4022</f>
        <v>2019</v>
      </c>
      <c r="C4020" s="106">
        <f>TdC!E4022</f>
        <v>3</v>
      </c>
      <c r="D4020" s="106">
        <f>TdC!F4022</f>
        <v>3678.14</v>
      </c>
      <c r="E4020" s="106" t="str">
        <f>TdC!G4022</f>
        <v>dolartoday</v>
      </c>
    </row>
    <row r="4021" spans="1:5" x14ac:dyDescent="0.15">
      <c r="A4021" s="107">
        <f>TdC!C4023</f>
        <v>43554</v>
      </c>
      <c r="B4021" s="106">
        <f>TdC!D4023</f>
        <v>2019</v>
      </c>
      <c r="C4021" s="106">
        <f>TdC!E4023</f>
        <v>3</v>
      </c>
      <c r="D4021" s="106">
        <f>TdC!F4023</f>
        <v>3678.14</v>
      </c>
      <c r="E4021" s="106" t="str">
        <f>TdC!G4023</f>
        <v>dolartoday</v>
      </c>
    </row>
    <row r="4022" spans="1:5" x14ac:dyDescent="0.15">
      <c r="A4022" s="107">
        <f>TdC!C4024</f>
        <v>43555</v>
      </c>
      <c r="B4022" s="106">
        <f>TdC!D4024</f>
        <v>2019</v>
      </c>
      <c r="C4022" s="106">
        <f>TdC!E4024</f>
        <v>3</v>
      </c>
      <c r="D4022" s="106">
        <f>TdC!F4024</f>
        <v>3678.14</v>
      </c>
      <c r="E4022" s="106" t="str">
        <f>TdC!G4024</f>
        <v>dolartoday</v>
      </c>
    </row>
    <row r="4023" spans="1:5" x14ac:dyDescent="0.15">
      <c r="A4023" s="107">
        <f>TdC!C4025</f>
        <v>43556</v>
      </c>
      <c r="B4023" s="106">
        <f>TdC!D4025</f>
        <v>2019</v>
      </c>
      <c r="C4023" s="106">
        <f>TdC!E4025</f>
        <v>4</v>
      </c>
      <c r="D4023" s="106">
        <f>TdC!F4025</f>
        <v>3714.87</v>
      </c>
      <c r="E4023" s="106" t="str">
        <f>TdC!G4025</f>
        <v>dolartoday</v>
      </c>
    </row>
    <row r="4024" spans="1:5" x14ac:dyDescent="0.15">
      <c r="A4024" s="107">
        <f>TdC!C4026</f>
        <v>43557</v>
      </c>
      <c r="B4024" s="106">
        <f>TdC!D4026</f>
        <v>2019</v>
      </c>
      <c r="C4024" s="106">
        <f>TdC!E4026</f>
        <v>4</v>
      </c>
      <c r="D4024" s="106">
        <f>TdC!F4026</f>
        <v>3705.51</v>
      </c>
      <c r="E4024" s="106" t="str">
        <f>TdC!G4026</f>
        <v>dolartoday</v>
      </c>
    </row>
    <row r="4025" spans="1:5" x14ac:dyDescent="0.15">
      <c r="A4025" s="107">
        <f>TdC!C4027</f>
        <v>43558</v>
      </c>
      <c r="B4025" s="106">
        <f>TdC!D4027</f>
        <v>2019</v>
      </c>
      <c r="C4025" s="106">
        <f>TdC!E4027</f>
        <v>4</v>
      </c>
      <c r="D4025" s="106">
        <f>TdC!F4027</f>
        <v>3690.66</v>
      </c>
      <c r="E4025" s="106" t="str">
        <f>TdC!G4027</f>
        <v>dolartoday</v>
      </c>
    </row>
    <row r="4026" spans="1:5" x14ac:dyDescent="0.15">
      <c r="A4026" s="107">
        <f>TdC!C4028</f>
        <v>43559</v>
      </c>
      <c r="B4026" s="106">
        <f>TdC!D4028</f>
        <v>2019</v>
      </c>
      <c r="C4026" s="106">
        <f>TdC!E4028</f>
        <v>4</v>
      </c>
      <c r="D4026" s="106">
        <f>TdC!F4028</f>
        <v>3720.8</v>
      </c>
      <c r="E4026" s="106" t="str">
        <f>TdC!G4028</f>
        <v>dolartoday</v>
      </c>
    </row>
    <row r="4027" spans="1:5" x14ac:dyDescent="0.15">
      <c r="A4027" s="107">
        <f>TdC!C4029</f>
        <v>43560</v>
      </c>
      <c r="B4027" s="106">
        <f>TdC!D4029</f>
        <v>2019</v>
      </c>
      <c r="C4027" s="106">
        <f>TdC!E4029</f>
        <v>4</v>
      </c>
      <c r="D4027" s="106">
        <f>TdC!F4029</f>
        <v>3789.66</v>
      </c>
      <c r="E4027" s="106" t="str">
        <f>TdC!G4029</f>
        <v>dolartoday</v>
      </c>
    </row>
    <row r="4028" spans="1:5" x14ac:dyDescent="0.15">
      <c r="A4028" s="107">
        <f>TdC!C4030</f>
        <v>43561</v>
      </c>
      <c r="B4028" s="106">
        <f>TdC!D4030</f>
        <v>2019</v>
      </c>
      <c r="C4028" s="106">
        <f>TdC!E4030</f>
        <v>4</v>
      </c>
      <c r="D4028" s="106">
        <f>TdC!F4030</f>
        <v>3789.66</v>
      </c>
      <c r="E4028" s="106" t="str">
        <f>TdC!G4030</f>
        <v>dolartoday</v>
      </c>
    </row>
    <row r="4029" spans="1:5" x14ac:dyDescent="0.15">
      <c r="A4029" s="107">
        <f>TdC!C4031</f>
        <v>43562</v>
      </c>
      <c r="B4029" s="106">
        <f>TdC!D4031</f>
        <v>2019</v>
      </c>
      <c r="C4029" s="106">
        <f>TdC!E4031</f>
        <v>4</v>
      </c>
      <c r="D4029" s="106">
        <f>TdC!F4031</f>
        <v>3789.66</v>
      </c>
      <c r="E4029" s="106" t="str">
        <f>TdC!G4031</f>
        <v>dolartoday</v>
      </c>
    </row>
    <row r="4030" spans="1:5" x14ac:dyDescent="0.15">
      <c r="A4030" s="107">
        <f>TdC!C4032</f>
        <v>43563</v>
      </c>
      <c r="B4030" s="106">
        <f>TdC!D4032</f>
        <v>2019</v>
      </c>
      <c r="C4030" s="106">
        <f>TdC!E4032</f>
        <v>4</v>
      </c>
      <c r="D4030" s="106">
        <f>TdC!F4032</f>
        <v>3799.14</v>
      </c>
      <c r="E4030" s="106" t="str">
        <f>TdC!G4032</f>
        <v>dolartoday</v>
      </c>
    </row>
    <row r="4031" spans="1:5" x14ac:dyDescent="0.15">
      <c r="A4031" s="107">
        <f>TdC!C4033</f>
        <v>43564</v>
      </c>
      <c r="B4031" s="106">
        <f>TdC!D4033</f>
        <v>2019</v>
      </c>
      <c r="C4031" s="106">
        <f>TdC!E4033</f>
        <v>4</v>
      </c>
      <c r="D4031" s="106">
        <f>TdC!F4033</f>
        <v>3809.11</v>
      </c>
      <c r="E4031" s="106" t="str">
        <f>TdC!G4033</f>
        <v>dolartoday</v>
      </c>
    </row>
    <row r="4032" spans="1:5" x14ac:dyDescent="0.15">
      <c r="A4032" s="107">
        <f>TdC!C4034</f>
        <v>43565</v>
      </c>
      <c r="B4032" s="106">
        <f>TdC!D4034</f>
        <v>2019</v>
      </c>
      <c r="C4032" s="106">
        <f>TdC!E4034</f>
        <v>4</v>
      </c>
      <c r="D4032" s="106">
        <f>TdC!F4034</f>
        <v>4009.47</v>
      </c>
      <c r="E4032" s="106" t="str">
        <f>TdC!G4034</f>
        <v>dolartoday</v>
      </c>
    </row>
    <row r="4033" spans="1:5" x14ac:dyDescent="0.15">
      <c r="A4033" s="107">
        <f>TdC!C4035</f>
        <v>43566</v>
      </c>
      <c r="B4033" s="106">
        <f>TdC!D4035</f>
        <v>2019</v>
      </c>
      <c r="C4033" s="106">
        <f>TdC!E4035</f>
        <v>4</v>
      </c>
      <c r="D4033" s="106">
        <f>TdC!F4035</f>
        <v>4020.37</v>
      </c>
      <c r="E4033" s="106" t="str">
        <f>TdC!G4035</f>
        <v>dolartoday</v>
      </c>
    </row>
    <row r="4034" spans="1:5" x14ac:dyDescent="0.15">
      <c r="A4034" s="107">
        <f>TdC!C4036</f>
        <v>43567</v>
      </c>
      <c r="B4034" s="106">
        <f>TdC!D4036</f>
        <v>2019</v>
      </c>
      <c r="C4034" s="106">
        <f>TdC!E4036</f>
        <v>4</v>
      </c>
      <c r="D4034" s="106">
        <f>TdC!F4036</f>
        <v>4508.0600000000004</v>
      </c>
      <c r="E4034" s="106" t="str">
        <f>TdC!G4036</f>
        <v>dolartoday</v>
      </c>
    </row>
    <row r="4035" spans="1:5" x14ac:dyDescent="0.15">
      <c r="A4035" s="107">
        <f>TdC!C4037</f>
        <v>43568</v>
      </c>
      <c r="B4035" s="106">
        <f>TdC!D4037</f>
        <v>2019</v>
      </c>
      <c r="C4035" s="106">
        <f>TdC!E4037</f>
        <v>4</v>
      </c>
      <c r="D4035" s="106">
        <f>TdC!F4037</f>
        <v>4508.0600000000004</v>
      </c>
      <c r="E4035" s="106" t="str">
        <f>TdC!G4037</f>
        <v>dolartoday</v>
      </c>
    </row>
    <row r="4036" spans="1:5" x14ac:dyDescent="0.15">
      <c r="A4036" s="107">
        <f>TdC!C4038</f>
        <v>43569</v>
      </c>
      <c r="B4036" s="106">
        <f>TdC!D4038</f>
        <v>2019</v>
      </c>
      <c r="C4036" s="106">
        <f>TdC!E4038</f>
        <v>4</v>
      </c>
      <c r="D4036" s="106">
        <f>TdC!F4038</f>
        <v>4508.0600000000004</v>
      </c>
      <c r="E4036" s="106" t="str">
        <f>TdC!G4038</f>
        <v>dolartoday</v>
      </c>
    </row>
    <row r="4037" spans="1:5" x14ac:dyDescent="0.15">
      <c r="A4037" s="107">
        <f>TdC!C4039</f>
        <v>43570</v>
      </c>
      <c r="B4037" s="106">
        <f>TdC!D4039</f>
        <v>2019</v>
      </c>
      <c r="C4037" s="106">
        <f>TdC!E4039</f>
        <v>4</v>
      </c>
      <c r="D4037" s="106">
        <f>TdC!F4039</f>
        <v>4783.1499999999996</v>
      </c>
      <c r="E4037" s="106" t="str">
        <f>TdC!G4039</f>
        <v>dolartoday</v>
      </c>
    </row>
    <row r="4038" spans="1:5" x14ac:dyDescent="0.15">
      <c r="A4038" s="107">
        <f>TdC!C4040</f>
        <v>43571</v>
      </c>
      <c r="B4038" s="106">
        <f>TdC!D4040</f>
        <v>2019</v>
      </c>
      <c r="C4038" s="106">
        <f>TdC!E4040</f>
        <v>4</v>
      </c>
      <c r="D4038" s="106">
        <f>TdC!F4040</f>
        <v>4982.71</v>
      </c>
      <c r="E4038" s="106" t="str">
        <f>TdC!G4040</f>
        <v>dolartoday</v>
      </c>
    </row>
    <row r="4039" spans="1:5" x14ac:dyDescent="0.15">
      <c r="A4039" s="107">
        <f>TdC!C4041</f>
        <v>43572</v>
      </c>
      <c r="B4039" s="106">
        <f>TdC!D4041</f>
        <v>2019</v>
      </c>
      <c r="C4039" s="106">
        <f>TdC!E4041</f>
        <v>4</v>
      </c>
      <c r="D4039" s="106">
        <f>TdC!F4041</f>
        <v>4982.71</v>
      </c>
      <c r="E4039" s="106" t="str">
        <f>TdC!G4041</f>
        <v>dolartoday</v>
      </c>
    </row>
    <row r="4040" spans="1:5" x14ac:dyDescent="0.15">
      <c r="A4040" s="107">
        <f>TdC!C4042</f>
        <v>43573</v>
      </c>
      <c r="B4040" s="106">
        <f>TdC!D4042</f>
        <v>2019</v>
      </c>
      <c r="C4040" s="106">
        <f>TdC!E4042</f>
        <v>4</v>
      </c>
      <c r="D4040" s="106">
        <f>TdC!F4042</f>
        <v>4982.71</v>
      </c>
      <c r="E4040" s="106" t="str">
        <f>TdC!G4042</f>
        <v>dolartoday</v>
      </c>
    </row>
    <row r="4041" spans="1:5" x14ac:dyDescent="0.15">
      <c r="A4041" s="107">
        <f>TdC!C4043</f>
        <v>43574</v>
      </c>
      <c r="B4041" s="106">
        <f>TdC!D4043</f>
        <v>2019</v>
      </c>
      <c r="C4041" s="106">
        <f>TdC!E4043</f>
        <v>4</v>
      </c>
      <c r="D4041" s="106">
        <f>TdC!F4043</f>
        <v>4982.71</v>
      </c>
      <c r="E4041" s="106" t="str">
        <f>TdC!G4043</f>
        <v>dolartoday</v>
      </c>
    </row>
    <row r="4042" spans="1:5" x14ac:dyDescent="0.15">
      <c r="A4042" s="107">
        <f>TdC!C4044</f>
        <v>43575</v>
      </c>
      <c r="B4042" s="106">
        <f>TdC!D4044</f>
        <v>2019</v>
      </c>
      <c r="C4042" s="106">
        <f>TdC!E4044</f>
        <v>4</v>
      </c>
      <c r="D4042" s="106">
        <f>TdC!F4044</f>
        <v>4982.71</v>
      </c>
      <c r="E4042" s="106" t="str">
        <f>TdC!G4044</f>
        <v>dolartoday</v>
      </c>
    </row>
    <row r="4043" spans="1:5" x14ac:dyDescent="0.15">
      <c r="A4043" s="107">
        <f>TdC!C4045</f>
        <v>43576</v>
      </c>
      <c r="B4043" s="106">
        <f>TdC!D4045</f>
        <v>2019</v>
      </c>
      <c r="C4043" s="106">
        <f>TdC!E4045</f>
        <v>4</v>
      </c>
      <c r="D4043" s="106">
        <f>TdC!F4045</f>
        <v>4982.71</v>
      </c>
      <c r="E4043" s="106" t="str">
        <f>TdC!G4045</f>
        <v>dolartoday</v>
      </c>
    </row>
    <row r="4044" spans="1:5" x14ac:dyDescent="0.15">
      <c r="A4044" s="107">
        <f>TdC!C4046</f>
        <v>43577</v>
      </c>
      <c r="B4044" s="106">
        <f>TdC!D4046</f>
        <v>2019</v>
      </c>
      <c r="C4044" s="106">
        <f>TdC!E4046</f>
        <v>4</v>
      </c>
      <c r="D4044" s="106">
        <f>TdC!F4046</f>
        <v>5014.72</v>
      </c>
      <c r="E4044" s="106" t="str">
        <f>TdC!G4046</f>
        <v>dolartoday</v>
      </c>
    </row>
    <row r="4045" spans="1:5" x14ac:dyDescent="0.15">
      <c r="A4045" s="107">
        <f>TdC!C4047</f>
        <v>43578</v>
      </c>
      <c r="B4045" s="106">
        <f>TdC!D4047</f>
        <v>2019</v>
      </c>
      <c r="C4045" s="106">
        <f>TdC!E4047</f>
        <v>4</v>
      </c>
      <c r="D4045" s="106">
        <f>TdC!F4047</f>
        <v>5286.41</v>
      </c>
      <c r="E4045" s="106" t="str">
        <f>TdC!G4047</f>
        <v>dolartoday</v>
      </c>
    </row>
    <row r="4046" spans="1:5" x14ac:dyDescent="0.15">
      <c r="A4046" s="107">
        <f>TdC!C4048</f>
        <v>43579</v>
      </c>
      <c r="B4046" s="106">
        <f>TdC!D4048</f>
        <v>2019</v>
      </c>
      <c r="C4046" s="106">
        <f>TdC!E4048</f>
        <v>4</v>
      </c>
      <c r="D4046" s="106">
        <f>TdC!F4048</f>
        <v>5269.68</v>
      </c>
      <c r="E4046" s="106" t="str">
        <f>TdC!G4048</f>
        <v>dolartoday</v>
      </c>
    </row>
    <row r="4047" spans="1:5" x14ac:dyDescent="0.15">
      <c r="A4047" s="107">
        <f>TdC!C4049</f>
        <v>43580</v>
      </c>
      <c r="B4047" s="106">
        <f>TdC!D4049</f>
        <v>2019</v>
      </c>
      <c r="C4047" s="106">
        <f>TdC!E4049</f>
        <v>4</v>
      </c>
      <c r="D4047" s="106">
        <f>TdC!F4049</f>
        <v>5389.22</v>
      </c>
      <c r="E4047" s="106" t="str">
        <f>TdC!G4049</f>
        <v>dolartoday</v>
      </c>
    </row>
    <row r="4048" spans="1:5" x14ac:dyDescent="0.15">
      <c r="A4048" s="107">
        <f>TdC!C4050</f>
        <v>43581</v>
      </c>
      <c r="B4048" s="106">
        <f>TdC!D4050</f>
        <v>2019</v>
      </c>
      <c r="C4048" s="106">
        <f>TdC!E4050</f>
        <v>4</v>
      </c>
      <c r="D4048" s="106">
        <f>TdC!F4050</f>
        <v>5627.63</v>
      </c>
      <c r="E4048" s="106" t="str">
        <f>TdC!G4050</f>
        <v>dolartoday</v>
      </c>
    </row>
    <row r="4049" spans="1:5" x14ac:dyDescent="0.15">
      <c r="A4049" s="107">
        <f>TdC!C4051</f>
        <v>43582</v>
      </c>
      <c r="B4049" s="106">
        <f>TdC!D4051</f>
        <v>2019</v>
      </c>
      <c r="C4049" s="106">
        <f>TdC!E4051</f>
        <v>4</v>
      </c>
      <c r="D4049" s="106">
        <f>TdC!F4051</f>
        <v>5627.63</v>
      </c>
      <c r="E4049" s="106" t="str">
        <f>TdC!G4051</f>
        <v>dolartoday</v>
      </c>
    </row>
    <row r="4050" spans="1:5" x14ac:dyDescent="0.15">
      <c r="A4050" s="107">
        <f>TdC!C4052</f>
        <v>43583</v>
      </c>
      <c r="B4050" s="106">
        <f>TdC!D4052</f>
        <v>2019</v>
      </c>
      <c r="C4050" s="106">
        <f>TdC!E4052</f>
        <v>4</v>
      </c>
      <c r="D4050" s="106">
        <f>TdC!F4052</f>
        <v>5627.63</v>
      </c>
      <c r="E4050" s="106" t="str">
        <f>TdC!G4052</f>
        <v>dolartoday</v>
      </c>
    </row>
    <row r="4051" spans="1:5" x14ac:dyDescent="0.15">
      <c r="A4051" s="107">
        <f>TdC!C4053</f>
        <v>43584</v>
      </c>
      <c r="B4051" s="106">
        <f>TdC!D4053</f>
        <v>2019</v>
      </c>
      <c r="C4051" s="106">
        <f>TdC!E4053</f>
        <v>4</v>
      </c>
      <c r="D4051" s="106">
        <f>TdC!F4053</f>
        <v>5813.74</v>
      </c>
      <c r="E4051" s="106" t="str">
        <f>TdC!G4053</f>
        <v>dolartoday</v>
      </c>
    </row>
    <row r="4052" spans="1:5" x14ac:dyDescent="0.15">
      <c r="A4052" s="107">
        <f>TdC!C4054</f>
        <v>43585</v>
      </c>
      <c r="B4052" s="106">
        <f>TdC!D4054</f>
        <v>2019</v>
      </c>
      <c r="C4052" s="106">
        <f>TdC!E4054</f>
        <v>4</v>
      </c>
      <c r="D4052" s="106">
        <f>TdC!F4054</f>
        <v>6124.24</v>
      </c>
      <c r="E4052" s="106" t="str">
        <f>TdC!G4054</f>
        <v>dolartoday</v>
      </c>
    </row>
    <row r="4053" spans="1:5" x14ac:dyDescent="0.15">
      <c r="A4053" s="107">
        <f>TdC!C4055</f>
        <v>43586</v>
      </c>
      <c r="B4053" s="106">
        <f>TdC!D4055</f>
        <v>2019</v>
      </c>
      <c r="C4053" s="106">
        <f>TdC!E4055</f>
        <v>5</v>
      </c>
      <c r="D4053" s="106">
        <f>TdC!F4055</f>
        <v>6124.24</v>
      </c>
      <c r="E4053" s="106" t="str">
        <f>TdC!G4055</f>
        <v>dolartoday</v>
      </c>
    </row>
    <row r="4054" spans="1:5" x14ac:dyDescent="0.15">
      <c r="A4054" s="107">
        <f>TdC!C4056</f>
        <v>43587</v>
      </c>
      <c r="B4054" s="106">
        <f>TdC!D4056</f>
        <v>2019</v>
      </c>
      <c r="C4054" s="106">
        <f>TdC!E4056</f>
        <v>5</v>
      </c>
      <c r="D4054" s="106">
        <f>TdC!F4056</f>
        <v>6138.22</v>
      </c>
      <c r="E4054" s="106" t="str">
        <f>TdC!G4056</f>
        <v>dolartoday</v>
      </c>
    </row>
    <row r="4055" spans="1:5" x14ac:dyDescent="0.15">
      <c r="A4055" s="107">
        <f>TdC!C4057</f>
        <v>43588</v>
      </c>
      <c r="B4055" s="106">
        <f>TdC!D4057</f>
        <v>2019</v>
      </c>
      <c r="C4055" s="106">
        <f>TdC!E4057</f>
        <v>5</v>
      </c>
      <c r="D4055" s="106">
        <f>TdC!F4057</f>
        <v>6113.34</v>
      </c>
      <c r="E4055" s="106" t="str">
        <f>TdC!G4057</f>
        <v>dolartoday</v>
      </c>
    </row>
    <row r="4056" spans="1:5" x14ac:dyDescent="0.15">
      <c r="A4056" s="107">
        <f>TdC!C4058</f>
        <v>43589</v>
      </c>
      <c r="B4056" s="106">
        <f>TdC!D4058</f>
        <v>2019</v>
      </c>
      <c r="C4056" s="106">
        <f>TdC!E4058</f>
        <v>5</v>
      </c>
      <c r="D4056" s="106">
        <f>TdC!F4058</f>
        <v>6113.34</v>
      </c>
      <c r="E4056" s="106" t="str">
        <f>TdC!G4058</f>
        <v>dolartoday</v>
      </c>
    </row>
    <row r="4057" spans="1:5" x14ac:dyDescent="0.15">
      <c r="A4057" s="107">
        <f>TdC!C4059</f>
        <v>43590</v>
      </c>
      <c r="B4057" s="106">
        <f>TdC!D4059</f>
        <v>2019</v>
      </c>
      <c r="C4057" s="106">
        <f>TdC!E4059</f>
        <v>5</v>
      </c>
      <c r="D4057" s="106">
        <f>TdC!F4059</f>
        <v>6113.34</v>
      </c>
      <c r="E4057" s="106" t="str">
        <f>TdC!G4059</f>
        <v>dolartoday</v>
      </c>
    </row>
    <row r="4058" spans="1:5" x14ac:dyDescent="0.15">
      <c r="A4058" s="107">
        <f>TdC!C4060</f>
        <v>43591</v>
      </c>
      <c r="B4058" s="106">
        <f>TdC!D4060</f>
        <v>2019</v>
      </c>
      <c r="C4058" s="106">
        <f>TdC!E4060</f>
        <v>5</v>
      </c>
      <c r="D4058" s="106">
        <f>TdC!F4060</f>
        <v>6011.61</v>
      </c>
      <c r="E4058" s="106" t="str">
        <f>TdC!G4060</f>
        <v>dolartoday</v>
      </c>
    </row>
    <row r="4059" spans="1:5" x14ac:dyDescent="0.15">
      <c r="A4059" s="107">
        <f>TdC!C4061</f>
        <v>43592</v>
      </c>
      <c r="B4059" s="106">
        <f>TdC!D4061</f>
        <v>2019</v>
      </c>
      <c r="C4059" s="106">
        <f>TdC!E4061</f>
        <v>5</v>
      </c>
      <c r="D4059" s="106">
        <f>TdC!F4061</f>
        <v>6009.44</v>
      </c>
      <c r="E4059" s="106" t="str">
        <f>TdC!G4061</f>
        <v>dolartoday</v>
      </c>
    </row>
    <row r="4060" spans="1:5" x14ac:dyDescent="0.15">
      <c r="A4060" s="107">
        <f>TdC!C4062</f>
        <v>43593</v>
      </c>
      <c r="B4060" s="106">
        <f>TdC!D4062</f>
        <v>2019</v>
      </c>
      <c r="C4060" s="106">
        <f>TdC!E4062</f>
        <v>5</v>
      </c>
      <c r="D4060" s="106">
        <f>TdC!F4062</f>
        <v>5886.15</v>
      </c>
      <c r="E4060" s="106" t="str">
        <f>TdC!G4062</f>
        <v>dolartoday</v>
      </c>
    </row>
    <row r="4061" spans="1:5" x14ac:dyDescent="0.15">
      <c r="A4061" s="107">
        <f>TdC!C4063</f>
        <v>43594</v>
      </c>
      <c r="B4061" s="106">
        <f>TdC!D4063</f>
        <v>2019</v>
      </c>
      <c r="C4061" s="106">
        <f>TdC!E4063</f>
        <v>5</v>
      </c>
      <c r="D4061" s="106">
        <f>TdC!F4063</f>
        <v>5820.21</v>
      </c>
      <c r="E4061" s="106" t="str">
        <f>TdC!G4063</f>
        <v>dolartoday</v>
      </c>
    </row>
    <row r="4062" spans="1:5" x14ac:dyDescent="0.15">
      <c r="A4062" s="107">
        <f>TdC!C4064</f>
        <v>43595</v>
      </c>
      <c r="B4062" s="106">
        <f>TdC!D4064</f>
        <v>2019</v>
      </c>
      <c r="C4062" s="106">
        <f>TdC!E4064</f>
        <v>5</v>
      </c>
      <c r="D4062" s="106">
        <f>TdC!F4064</f>
        <v>5790.21</v>
      </c>
      <c r="E4062" s="106" t="str">
        <f>TdC!G4064</f>
        <v>dolartoday</v>
      </c>
    </row>
    <row r="4063" spans="1:5" x14ac:dyDescent="0.15">
      <c r="A4063" s="107">
        <f>TdC!C4065</f>
        <v>43596</v>
      </c>
      <c r="B4063" s="106">
        <f>TdC!D4065</f>
        <v>2019</v>
      </c>
      <c r="C4063" s="106">
        <f>TdC!E4065</f>
        <v>5</v>
      </c>
      <c r="D4063" s="106">
        <f>TdC!F4065</f>
        <v>5790.21</v>
      </c>
      <c r="E4063" s="106" t="str">
        <f>TdC!G4065</f>
        <v>dolartoday</v>
      </c>
    </row>
    <row r="4064" spans="1:5" x14ac:dyDescent="0.15">
      <c r="A4064" s="107">
        <f>TdC!C4066</f>
        <v>43597</v>
      </c>
      <c r="B4064" s="106">
        <f>TdC!D4066</f>
        <v>2019</v>
      </c>
      <c r="C4064" s="106">
        <f>TdC!E4066</f>
        <v>5</v>
      </c>
      <c r="D4064" s="106">
        <f>TdC!F4066</f>
        <v>5790.21</v>
      </c>
      <c r="E4064" s="106" t="str">
        <f>TdC!G4066</f>
        <v>dolartoday</v>
      </c>
    </row>
    <row r="4065" spans="1:5" x14ac:dyDescent="0.15">
      <c r="A4065" s="107">
        <f>TdC!C4067</f>
        <v>43598</v>
      </c>
      <c r="B4065" s="106">
        <f>TdC!D4067</f>
        <v>2019</v>
      </c>
      <c r="C4065" s="106">
        <f>TdC!E4067</f>
        <v>5</v>
      </c>
      <c r="D4065" s="106">
        <f>TdC!F4067</f>
        <v>5698.53</v>
      </c>
      <c r="E4065" s="106" t="str">
        <f>TdC!G4067</f>
        <v>dolartoday</v>
      </c>
    </row>
    <row r="4066" spans="1:5" x14ac:dyDescent="0.15">
      <c r="A4066" s="107">
        <f>TdC!C4068</f>
        <v>43599</v>
      </c>
      <c r="B4066" s="106">
        <f>TdC!D4068</f>
        <v>2019</v>
      </c>
      <c r="C4066" s="106">
        <f>TdC!E4068</f>
        <v>5</v>
      </c>
      <c r="D4066" s="106">
        <f>TdC!F4068</f>
        <v>5602.74</v>
      </c>
      <c r="E4066" s="106" t="str">
        <f>TdC!G4068</f>
        <v>dolartoday</v>
      </c>
    </row>
    <row r="4067" spans="1:5" x14ac:dyDescent="0.15">
      <c r="A4067" s="107">
        <f>TdC!C4069</f>
        <v>43600</v>
      </c>
      <c r="B4067" s="106">
        <f>TdC!D4069</f>
        <v>2019</v>
      </c>
      <c r="C4067" s="106">
        <f>TdC!E4069</f>
        <v>5</v>
      </c>
      <c r="D4067" s="106">
        <f>TdC!F4069</f>
        <v>5652.97</v>
      </c>
      <c r="E4067" s="106" t="str">
        <f>TdC!G4069</f>
        <v>dolartoday</v>
      </c>
    </row>
    <row r="4068" spans="1:5" x14ac:dyDescent="0.15">
      <c r="A4068" s="107">
        <f>TdC!C4070</f>
        <v>43601</v>
      </c>
      <c r="B4068" s="106">
        <f>TdC!D4070</f>
        <v>2019</v>
      </c>
      <c r="C4068" s="106">
        <f>TdC!E4070</f>
        <v>5</v>
      </c>
      <c r="D4068" s="106">
        <f>TdC!F4070</f>
        <v>5692.45</v>
      </c>
      <c r="E4068" s="106" t="str">
        <f>TdC!G4070</f>
        <v>dolartoday</v>
      </c>
    </row>
    <row r="4069" spans="1:5" x14ac:dyDescent="0.15">
      <c r="A4069" s="107">
        <f>TdC!C4071</f>
        <v>43602</v>
      </c>
      <c r="B4069" s="106">
        <f>TdC!D4071</f>
        <v>2019</v>
      </c>
      <c r="C4069" s="106">
        <f>TdC!E4071</f>
        <v>5</v>
      </c>
      <c r="D4069" s="106">
        <f>TdC!F4071</f>
        <v>5705.94</v>
      </c>
      <c r="E4069" s="106" t="str">
        <f>TdC!G4071</f>
        <v>dolartoday</v>
      </c>
    </row>
    <row r="4070" spans="1:5" x14ac:dyDescent="0.15">
      <c r="A4070" s="107">
        <f>TdC!C4072</f>
        <v>43603</v>
      </c>
      <c r="B4070" s="106">
        <f>TdC!D4072</f>
        <v>2019</v>
      </c>
      <c r="C4070" s="106">
        <f>TdC!E4072</f>
        <v>5</v>
      </c>
      <c r="D4070" s="106">
        <f>TdC!F4072</f>
        <v>5705.94</v>
      </c>
      <c r="E4070" s="106" t="str">
        <f>TdC!G4072</f>
        <v>dolartoday</v>
      </c>
    </row>
    <row r="4071" spans="1:5" x14ac:dyDescent="0.15">
      <c r="A4071" s="107">
        <f>TdC!C4073</f>
        <v>43604</v>
      </c>
      <c r="B4071" s="106">
        <f>TdC!D4073</f>
        <v>2019</v>
      </c>
      <c r="C4071" s="106">
        <f>TdC!E4073</f>
        <v>5</v>
      </c>
      <c r="D4071" s="106">
        <f>TdC!F4073</f>
        <v>5705.94</v>
      </c>
      <c r="E4071" s="106" t="str">
        <f>TdC!G4073</f>
        <v>dolartoday</v>
      </c>
    </row>
    <row r="4072" spans="1:5" x14ac:dyDescent="0.15">
      <c r="A4072" s="107">
        <f>TdC!C4074</f>
        <v>43605</v>
      </c>
      <c r="B4072" s="106">
        <f>TdC!D4074</f>
        <v>2019</v>
      </c>
      <c r="C4072" s="106">
        <f>TdC!E4074</f>
        <v>5</v>
      </c>
      <c r="D4072" s="106">
        <f>TdC!F4074</f>
        <v>5794.14</v>
      </c>
      <c r="E4072" s="106" t="str">
        <f>TdC!G4074</f>
        <v>dolartoday</v>
      </c>
    </row>
    <row r="4073" spans="1:5" x14ac:dyDescent="0.15">
      <c r="A4073" s="107">
        <f>TdC!C4075</f>
        <v>43606</v>
      </c>
      <c r="B4073" s="106">
        <f>TdC!D4075</f>
        <v>2019</v>
      </c>
      <c r="C4073" s="106">
        <f>TdC!E4075</f>
        <v>5</v>
      </c>
      <c r="D4073" s="106">
        <f>TdC!F4075</f>
        <v>5777.33</v>
      </c>
      <c r="E4073" s="106" t="str">
        <f>TdC!G4075</f>
        <v>dolartoday</v>
      </c>
    </row>
    <row r="4074" spans="1:5" x14ac:dyDescent="0.15">
      <c r="A4074" s="107">
        <f>TdC!C4076</f>
        <v>43607</v>
      </c>
      <c r="B4074" s="106">
        <f>TdC!D4076</f>
        <v>2019</v>
      </c>
      <c r="C4074" s="106">
        <f>TdC!E4076</f>
        <v>5</v>
      </c>
      <c r="D4074" s="106">
        <f>TdC!F4076</f>
        <v>5803.43</v>
      </c>
      <c r="E4074" s="106" t="str">
        <f>TdC!G4076</f>
        <v>dolartoday</v>
      </c>
    </row>
    <row r="4075" spans="1:5" x14ac:dyDescent="0.15">
      <c r="A4075" s="107">
        <f>TdC!C4077</f>
        <v>43608</v>
      </c>
      <c r="B4075" s="106">
        <f>TdC!D4077</f>
        <v>2019</v>
      </c>
      <c r="C4075" s="106">
        <f>TdC!E4077</f>
        <v>5</v>
      </c>
      <c r="D4075" s="106">
        <f>TdC!F4077</f>
        <v>5885.22</v>
      </c>
      <c r="E4075" s="106" t="str">
        <f>TdC!G4077</f>
        <v>dolartoday</v>
      </c>
    </row>
    <row r="4076" spans="1:5" x14ac:dyDescent="0.15">
      <c r="A4076" s="107">
        <f>TdC!C4078</f>
        <v>43609</v>
      </c>
      <c r="B4076" s="106">
        <f>TdC!D4078</f>
        <v>2019</v>
      </c>
      <c r="C4076" s="106">
        <f>TdC!E4078</f>
        <v>5</v>
      </c>
      <c r="D4076" s="106">
        <f>TdC!F4078</f>
        <v>5918.43</v>
      </c>
      <c r="E4076" s="106" t="str">
        <f>TdC!G4078</f>
        <v>dolartoday</v>
      </c>
    </row>
    <row r="4077" spans="1:5" x14ac:dyDescent="0.15">
      <c r="A4077" s="107">
        <f>TdC!C4079</f>
        <v>43610</v>
      </c>
      <c r="B4077" s="106">
        <f>TdC!D4079</f>
        <v>2019</v>
      </c>
      <c r="C4077" s="106">
        <f>TdC!E4079</f>
        <v>5</v>
      </c>
      <c r="D4077" s="106">
        <f>TdC!F4079</f>
        <v>5918.43</v>
      </c>
      <c r="E4077" s="106" t="str">
        <f>TdC!G4079</f>
        <v>dolartoday</v>
      </c>
    </row>
    <row r="4078" spans="1:5" x14ac:dyDescent="0.15">
      <c r="A4078" s="107">
        <f>TdC!C4080</f>
        <v>43611</v>
      </c>
      <c r="B4078" s="106">
        <f>TdC!D4080</f>
        <v>2019</v>
      </c>
      <c r="C4078" s="106">
        <f>TdC!E4080</f>
        <v>5</v>
      </c>
      <c r="D4078" s="106">
        <f>TdC!F4080</f>
        <v>5918.43</v>
      </c>
      <c r="E4078" s="106" t="str">
        <f>TdC!G4080</f>
        <v>dolartoday</v>
      </c>
    </row>
    <row r="4079" spans="1:5" x14ac:dyDescent="0.15">
      <c r="A4079" s="107">
        <f>TdC!C4081</f>
        <v>43612</v>
      </c>
      <c r="B4079" s="106">
        <f>TdC!D4081</f>
        <v>2019</v>
      </c>
      <c r="C4079" s="106">
        <f>TdC!E4081</f>
        <v>5</v>
      </c>
      <c r="D4079" s="106">
        <f>TdC!F4081</f>
        <v>5948.63</v>
      </c>
      <c r="E4079" s="106" t="str">
        <f>TdC!G4081</f>
        <v>dolartoday</v>
      </c>
    </row>
    <row r="4080" spans="1:5" x14ac:dyDescent="0.15">
      <c r="A4080" s="107">
        <f>TdC!C4082</f>
        <v>43613</v>
      </c>
      <c r="B4080" s="106">
        <f>TdC!D4082</f>
        <v>2019</v>
      </c>
      <c r="C4080" s="106">
        <f>TdC!E4082</f>
        <v>5</v>
      </c>
      <c r="D4080" s="106">
        <f>TdC!F4082</f>
        <v>6196.51</v>
      </c>
      <c r="E4080" s="106" t="str">
        <f>TdC!G4082</f>
        <v>dolartoday</v>
      </c>
    </row>
    <row r="4081" spans="1:5" x14ac:dyDescent="0.15">
      <c r="A4081" s="107">
        <f>TdC!C4083</f>
        <v>43614</v>
      </c>
      <c r="B4081" s="106">
        <f>TdC!D4083</f>
        <v>2019</v>
      </c>
      <c r="C4081" s="106">
        <f>TdC!E4083</f>
        <v>5</v>
      </c>
      <c r="D4081" s="106">
        <f>TdC!F4083</f>
        <v>6203.11</v>
      </c>
      <c r="E4081" s="106" t="str">
        <f>TdC!G4083</f>
        <v>dolartoday</v>
      </c>
    </row>
    <row r="4082" spans="1:5" x14ac:dyDescent="0.15">
      <c r="A4082" s="107">
        <f>TdC!C4084</f>
        <v>43615</v>
      </c>
      <c r="B4082" s="106">
        <f>TdC!D4084</f>
        <v>2019</v>
      </c>
      <c r="C4082" s="106">
        <f>TdC!E4084</f>
        <v>5</v>
      </c>
      <c r="D4082" s="106">
        <f>TdC!F4084</f>
        <v>6272.33</v>
      </c>
      <c r="E4082" s="106" t="str">
        <f>TdC!G4084</f>
        <v>dolartoday</v>
      </c>
    </row>
    <row r="4083" spans="1:5" x14ac:dyDescent="0.15">
      <c r="A4083" s="107">
        <f>TdC!C4085</f>
        <v>43616</v>
      </c>
      <c r="B4083" s="106">
        <f>TdC!D4085</f>
        <v>2019</v>
      </c>
      <c r="C4083" s="106">
        <f>TdC!E4085</f>
        <v>5</v>
      </c>
      <c r="D4083" s="106">
        <f>TdC!F4085</f>
        <v>6347.31</v>
      </c>
      <c r="E4083" s="106" t="str">
        <f>TdC!G4085</f>
        <v>dolartoday</v>
      </c>
    </row>
    <row r="4084" spans="1:5" x14ac:dyDescent="0.15">
      <c r="A4084" s="107">
        <f>TdC!C4086</f>
        <v>43617</v>
      </c>
      <c r="B4084" s="106">
        <f>TdC!D4086</f>
        <v>2019</v>
      </c>
      <c r="C4084" s="106">
        <f>TdC!E4086</f>
        <v>6</v>
      </c>
      <c r="D4084" s="106">
        <f>TdC!F4086</f>
        <v>6347.31</v>
      </c>
      <c r="E4084" s="106" t="str">
        <f>TdC!G4086</f>
        <v>dolartoday</v>
      </c>
    </row>
    <row r="4085" spans="1:5" x14ac:dyDescent="0.15">
      <c r="A4085" s="107">
        <f>TdC!C4087</f>
        <v>43618</v>
      </c>
      <c r="B4085" s="106">
        <f>TdC!D4087</f>
        <v>2019</v>
      </c>
      <c r="C4085" s="106">
        <f>TdC!E4087</f>
        <v>6</v>
      </c>
      <c r="D4085" s="106">
        <f>TdC!F4087</f>
        <v>6347.31</v>
      </c>
      <c r="E4085" s="106" t="str">
        <f>TdC!G4087</f>
        <v>dolartoday</v>
      </c>
    </row>
    <row r="4086" spans="1:5" x14ac:dyDescent="0.15">
      <c r="A4086" s="107">
        <f>TdC!C4088</f>
        <v>43619</v>
      </c>
      <c r="B4086" s="106">
        <f>TdC!D4088</f>
        <v>2019</v>
      </c>
      <c r="C4086" s="106">
        <f>TdC!E4088</f>
        <v>6</v>
      </c>
      <c r="D4086" s="106">
        <f>TdC!F4088</f>
        <v>6393.12</v>
      </c>
      <c r="E4086" s="106" t="str">
        <f>TdC!G4088</f>
        <v>dolartoday</v>
      </c>
    </row>
    <row r="4087" spans="1:5" x14ac:dyDescent="0.15">
      <c r="A4087" s="107">
        <f>TdC!C4089</f>
        <v>43620</v>
      </c>
      <c r="B4087" s="106">
        <f>TdC!D4089</f>
        <v>2019</v>
      </c>
      <c r="C4087" s="106">
        <f>TdC!E4089</f>
        <v>6</v>
      </c>
      <c r="D4087" s="106">
        <f>TdC!F4089</f>
        <v>6421.02</v>
      </c>
      <c r="E4087" s="106" t="str">
        <f>TdC!G4089</f>
        <v>dolartoday</v>
      </c>
    </row>
    <row r="4088" spans="1:5" x14ac:dyDescent="0.15">
      <c r="A4088" s="107">
        <f>TdC!C4090</f>
        <v>43621</v>
      </c>
      <c r="B4088" s="106">
        <f>TdC!D4090</f>
        <v>2019</v>
      </c>
      <c r="C4088" s="106">
        <f>TdC!E4090</f>
        <v>6</v>
      </c>
      <c r="D4088" s="106">
        <f>TdC!F4090</f>
        <v>6383.11</v>
      </c>
      <c r="E4088" s="106" t="str">
        <f>TdC!G4090</f>
        <v>dolartoday</v>
      </c>
    </row>
    <row r="4089" spans="1:5" x14ac:dyDescent="0.15">
      <c r="A4089" s="107">
        <f>TdC!C4091</f>
        <v>43622</v>
      </c>
      <c r="B4089" s="106">
        <f>TdC!D4091</f>
        <v>2019</v>
      </c>
      <c r="C4089" s="106">
        <f>TdC!E4091</f>
        <v>6</v>
      </c>
      <c r="D4089" s="106">
        <f>TdC!F4091</f>
        <v>6346.65</v>
      </c>
      <c r="E4089" s="106" t="str">
        <f>TdC!G4091</f>
        <v>dolartoday</v>
      </c>
    </row>
    <row r="4090" spans="1:5" x14ac:dyDescent="0.15">
      <c r="A4090" s="107">
        <f>TdC!C4092</f>
        <v>43623</v>
      </c>
      <c r="B4090" s="106">
        <f>TdC!D4092</f>
        <v>2019</v>
      </c>
      <c r="C4090" s="106">
        <f>TdC!E4092</f>
        <v>6</v>
      </c>
      <c r="D4090" s="106">
        <f>TdC!F4092</f>
        <v>6300.98</v>
      </c>
      <c r="E4090" s="106" t="str">
        <f>TdC!G4092</f>
        <v>dolartoday</v>
      </c>
    </row>
    <row r="4091" spans="1:5" x14ac:dyDescent="0.15">
      <c r="A4091" s="107">
        <f>TdC!C4093</f>
        <v>43624</v>
      </c>
      <c r="B4091" s="106">
        <f>TdC!D4093</f>
        <v>2019</v>
      </c>
      <c r="C4091" s="106">
        <f>TdC!E4093</f>
        <v>6</v>
      </c>
      <c r="D4091" s="106">
        <f>TdC!F4093</f>
        <v>6300.98</v>
      </c>
      <c r="E4091" s="106" t="str">
        <f>TdC!G4093</f>
        <v>dolartoday</v>
      </c>
    </row>
    <row r="4092" spans="1:5" x14ac:dyDescent="0.15">
      <c r="A4092" s="107">
        <f>TdC!C4094</f>
        <v>43625</v>
      </c>
      <c r="B4092" s="106">
        <f>TdC!D4094</f>
        <v>2019</v>
      </c>
      <c r="C4092" s="106">
        <f>TdC!E4094</f>
        <v>6</v>
      </c>
      <c r="D4092" s="106">
        <f>TdC!F4094</f>
        <v>6300.98</v>
      </c>
      <c r="E4092" s="106" t="str">
        <f>TdC!G4094</f>
        <v>dolartoday</v>
      </c>
    </row>
    <row r="4093" spans="1:5" x14ac:dyDescent="0.15">
      <c r="A4093" s="107">
        <f>TdC!C4095</f>
        <v>43626</v>
      </c>
      <c r="B4093" s="106">
        <f>TdC!D4095</f>
        <v>2019</v>
      </c>
      <c r="C4093" s="106">
        <f>TdC!E4095</f>
        <v>6</v>
      </c>
      <c r="D4093" s="106">
        <f>TdC!F4095</f>
        <v>6348.24</v>
      </c>
      <c r="E4093" s="106" t="str">
        <f>TdC!G4095</f>
        <v>dolartoday</v>
      </c>
    </row>
    <row r="4094" spans="1:5" x14ac:dyDescent="0.15">
      <c r="A4094" s="107">
        <f>TdC!C4096</f>
        <v>43627</v>
      </c>
      <c r="B4094" s="106">
        <f>TdC!D4096</f>
        <v>2019</v>
      </c>
      <c r="C4094" s="106">
        <f>TdC!E4096</f>
        <v>6</v>
      </c>
      <c r="D4094" s="106">
        <f>TdC!F4096</f>
        <v>6406.73</v>
      </c>
      <c r="E4094" s="106" t="str">
        <f>TdC!G4096</f>
        <v>dolartoday</v>
      </c>
    </row>
    <row r="4095" spans="1:5" x14ac:dyDescent="0.15">
      <c r="A4095" s="107">
        <f>TdC!C4097</f>
        <v>43628</v>
      </c>
      <c r="B4095" s="106">
        <f>TdC!D4097</f>
        <v>2019</v>
      </c>
      <c r="C4095" s="106">
        <f>TdC!E4097</f>
        <v>6</v>
      </c>
      <c r="D4095" s="106">
        <f>TdC!F4097</f>
        <v>6474.44</v>
      </c>
      <c r="E4095" s="106" t="str">
        <f>TdC!G4097</f>
        <v>dolartoday</v>
      </c>
    </row>
    <row r="4096" spans="1:5" x14ac:dyDescent="0.15">
      <c r="A4096" s="107">
        <f>TdC!C4098</f>
        <v>43629</v>
      </c>
      <c r="B4096" s="106">
        <f>TdC!D4098</f>
        <v>2019</v>
      </c>
      <c r="C4096" s="106">
        <f>TdC!E4098</f>
        <v>6</v>
      </c>
      <c r="D4096" s="106">
        <f>TdC!F4098</f>
        <v>6572.21</v>
      </c>
      <c r="E4096" s="106" t="str">
        <f>TdC!G4098</f>
        <v>dolartoday</v>
      </c>
    </row>
    <row r="4097" spans="1:5" x14ac:dyDescent="0.15">
      <c r="A4097" s="107">
        <f>TdC!C4099</f>
        <v>43630</v>
      </c>
      <c r="B4097" s="106">
        <f>TdC!D4099</f>
        <v>2019</v>
      </c>
      <c r="C4097" s="106">
        <f>TdC!E4099</f>
        <v>6</v>
      </c>
      <c r="D4097" s="106">
        <f>TdC!F4099</f>
        <v>6802.83</v>
      </c>
      <c r="E4097" s="106" t="str">
        <f>TdC!G4099</f>
        <v>dolartoday</v>
      </c>
    </row>
    <row r="4098" spans="1:5" x14ac:dyDescent="0.15">
      <c r="A4098" s="107">
        <f>TdC!C4100</f>
        <v>43631</v>
      </c>
      <c r="B4098" s="106">
        <f>TdC!D4100</f>
        <v>2019</v>
      </c>
      <c r="C4098" s="106">
        <f>TdC!E4100</f>
        <v>6</v>
      </c>
      <c r="D4098" s="106">
        <f>TdC!F4100</f>
        <v>6802.83</v>
      </c>
      <c r="E4098" s="106" t="str">
        <f>TdC!G4100</f>
        <v>dolartoday</v>
      </c>
    </row>
    <row r="4099" spans="1:5" x14ac:dyDescent="0.15">
      <c r="A4099" s="107">
        <f>TdC!C4101</f>
        <v>43632</v>
      </c>
      <c r="B4099" s="106">
        <f>TdC!D4101</f>
        <v>2019</v>
      </c>
      <c r="C4099" s="106">
        <f>TdC!E4101</f>
        <v>6</v>
      </c>
      <c r="D4099" s="106">
        <f>TdC!F4101</f>
        <v>6802.83</v>
      </c>
      <c r="E4099" s="106" t="str">
        <f>TdC!G4101</f>
        <v>dolartoday</v>
      </c>
    </row>
    <row r="4100" spans="1:5" x14ac:dyDescent="0.15">
      <c r="A4100" s="107">
        <f>TdC!C4102</f>
        <v>43633</v>
      </c>
      <c r="B4100" s="106">
        <f>TdC!D4102</f>
        <v>2019</v>
      </c>
      <c r="C4100" s="106">
        <f>TdC!E4102</f>
        <v>6</v>
      </c>
      <c r="D4100" s="106">
        <f>TdC!F4102</f>
        <v>6918.32</v>
      </c>
      <c r="E4100" s="106" t="str">
        <f>TdC!G4102</f>
        <v>dolartoday</v>
      </c>
    </row>
    <row r="4101" spans="1:5" x14ac:dyDescent="0.15">
      <c r="A4101" s="107">
        <f>TdC!C4103</f>
        <v>43634</v>
      </c>
      <c r="B4101" s="106">
        <f>TdC!D4103</f>
        <v>2019</v>
      </c>
      <c r="C4101" s="106">
        <f>TdC!E4103</f>
        <v>6</v>
      </c>
      <c r="D4101" s="106">
        <f>TdC!F4103</f>
        <v>7007.15</v>
      </c>
      <c r="E4101" s="106" t="str">
        <f>TdC!G4103</f>
        <v>dolartoday</v>
      </c>
    </row>
    <row r="4102" spans="1:5" x14ac:dyDescent="0.15">
      <c r="A4102" s="107">
        <f>TdC!C4104</f>
        <v>43635</v>
      </c>
      <c r="B4102" s="106">
        <f>TdC!D4104</f>
        <v>2019</v>
      </c>
      <c r="C4102" s="106">
        <f>TdC!E4104</f>
        <v>6</v>
      </c>
      <c r="D4102" s="106">
        <f>TdC!F4104</f>
        <v>7173.39</v>
      </c>
      <c r="E4102" s="106" t="str">
        <f>TdC!G4104</f>
        <v>dolartoday</v>
      </c>
    </row>
    <row r="4103" spans="1:5" x14ac:dyDescent="0.15">
      <c r="A4103" s="107">
        <f>TdC!C4105</f>
        <v>43636</v>
      </c>
      <c r="B4103" s="106">
        <f>TdC!D4105</f>
        <v>2019</v>
      </c>
      <c r="C4103" s="106">
        <f>TdC!E4105</f>
        <v>6</v>
      </c>
      <c r="D4103" s="106">
        <f>TdC!F4105</f>
        <v>7175.44</v>
      </c>
      <c r="E4103" s="106" t="str">
        <f>TdC!G4105</f>
        <v>dolartoday</v>
      </c>
    </row>
    <row r="4104" spans="1:5" x14ac:dyDescent="0.15">
      <c r="A4104" s="107">
        <f>TdC!C4106</f>
        <v>43637</v>
      </c>
      <c r="B4104" s="106">
        <f>TdC!D4106</f>
        <v>2019</v>
      </c>
      <c r="C4104" s="106">
        <f>TdC!E4106</f>
        <v>6</v>
      </c>
      <c r="D4104" s="106">
        <f>TdC!F4106</f>
        <v>7321.54</v>
      </c>
      <c r="E4104" s="106" t="str">
        <f>TdC!G4106</f>
        <v>dolartoday</v>
      </c>
    </row>
    <row r="4105" spans="1:5" x14ac:dyDescent="0.15">
      <c r="A4105" s="107">
        <f>TdC!C4107</f>
        <v>43638</v>
      </c>
      <c r="B4105" s="106">
        <f>TdC!D4107</f>
        <v>2019</v>
      </c>
      <c r="C4105" s="106">
        <f>TdC!E4107</f>
        <v>6</v>
      </c>
      <c r="D4105" s="106">
        <f>TdC!F4107</f>
        <v>7321.54</v>
      </c>
      <c r="E4105" s="106" t="str">
        <f>TdC!G4107</f>
        <v>dolartoday</v>
      </c>
    </row>
    <row r="4106" spans="1:5" x14ac:dyDescent="0.15">
      <c r="A4106" s="107">
        <f>TdC!C4108</f>
        <v>43639</v>
      </c>
      <c r="B4106" s="106">
        <f>TdC!D4108</f>
        <v>2019</v>
      </c>
      <c r="C4106" s="106">
        <f>TdC!E4108</f>
        <v>6</v>
      </c>
      <c r="D4106" s="106">
        <f>TdC!F4108</f>
        <v>7321.54</v>
      </c>
      <c r="E4106" s="106" t="str">
        <f>TdC!G4108</f>
        <v>dolartoday</v>
      </c>
    </row>
    <row r="4107" spans="1:5" x14ac:dyDescent="0.15">
      <c r="A4107" s="107">
        <f>TdC!C4109</f>
        <v>43640</v>
      </c>
      <c r="B4107" s="106">
        <f>TdC!D4109</f>
        <v>2019</v>
      </c>
      <c r="C4107" s="106">
        <f>TdC!E4109</f>
        <v>6</v>
      </c>
      <c r="D4107" s="106">
        <f>TdC!F4109</f>
        <v>7321.54</v>
      </c>
      <c r="E4107" s="106" t="str">
        <f>TdC!G4109</f>
        <v>dolartoday</v>
      </c>
    </row>
    <row r="4108" spans="1:5" x14ac:dyDescent="0.15">
      <c r="A4108" s="107">
        <f>TdC!C4110</f>
        <v>43641</v>
      </c>
      <c r="B4108" s="106">
        <f>TdC!D4110</f>
        <v>2019</v>
      </c>
      <c r="C4108" s="106">
        <f>TdC!E4110</f>
        <v>6</v>
      </c>
      <c r="D4108" s="106">
        <f>TdC!F4110</f>
        <v>7402.11</v>
      </c>
      <c r="E4108" s="106" t="str">
        <f>TdC!G4110</f>
        <v>dolartoday</v>
      </c>
    </row>
    <row r="4109" spans="1:5" x14ac:dyDescent="0.15">
      <c r="A4109" s="107">
        <f>TdC!C4111</f>
        <v>43642</v>
      </c>
      <c r="B4109" s="106">
        <f>TdC!D4111</f>
        <v>2019</v>
      </c>
      <c r="C4109" s="106">
        <f>TdC!E4111</f>
        <v>6</v>
      </c>
      <c r="D4109" s="106">
        <f>TdC!F4111</f>
        <v>7640.61</v>
      </c>
      <c r="E4109" s="106" t="str">
        <f>TdC!G4111</f>
        <v>dolartoday</v>
      </c>
    </row>
    <row r="4110" spans="1:5" x14ac:dyDescent="0.15">
      <c r="A4110" s="107">
        <f>TdC!C4112</f>
        <v>43643</v>
      </c>
      <c r="B4110" s="106">
        <f>TdC!D4112</f>
        <v>2019</v>
      </c>
      <c r="C4110" s="106">
        <f>TdC!E4112</f>
        <v>6</v>
      </c>
      <c r="D4110" s="106">
        <f>TdC!F4112</f>
        <v>7682.64</v>
      </c>
      <c r="E4110" s="106" t="str">
        <f>TdC!G4112</f>
        <v>dolartoday</v>
      </c>
    </row>
    <row r="4111" spans="1:5" x14ac:dyDescent="0.15">
      <c r="A4111" s="107">
        <f>TdC!C4113</f>
        <v>43644</v>
      </c>
      <c r="B4111" s="106">
        <f>TdC!D4113</f>
        <v>2019</v>
      </c>
      <c r="C4111" s="106">
        <f>TdC!E4113</f>
        <v>6</v>
      </c>
      <c r="D4111" s="106">
        <f>TdC!F4113</f>
        <v>7879.54</v>
      </c>
      <c r="E4111" s="106" t="str">
        <f>TdC!G4113</f>
        <v>dolartoday</v>
      </c>
    </row>
    <row r="4112" spans="1:5" x14ac:dyDescent="0.15">
      <c r="A4112" s="107">
        <f>TdC!C4114</f>
        <v>43645</v>
      </c>
      <c r="B4112" s="106">
        <f>TdC!D4114</f>
        <v>2019</v>
      </c>
      <c r="C4112" s="106">
        <f>TdC!E4114</f>
        <v>6</v>
      </c>
      <c r="D4112" s="106">
        <f>TdC!F4114</f>
        <v>7879.54</v>
      </c>
      <c r="E4112" s="106" t="str">
        <f>TdC!G4114</f>
        <v>dolartoday</v>
      </c>
    </row>
    <row r="4113" spans="1:5" x14ac:dyDescent="0.15">
      <c r="A4113" s="107">
        <f>TdC!C4115</f>
        <v>43646</v>
      </c>
      <c r="B4113" s="106">
        <f>TdC!D4115</f>
        <v>2019</v>
      </c>
      <c r="C4113" s="106">
        <f>TdC!E4115</f>
        <v>6</v>
      </c>
      <c r="D4113" s="106">
        <f>TdC!F4115</f>
        <v>7879.54</v>
      </c>
      <c r="E4113" s="106" t="str">
        <f>TdC!G4115</f>
        <v>dolartoday</v>
      </c>
    </row>
    <row r="4114" spans="1:5" x14ac:dyDescent="0.15">
      <c r="A4114" s="107">
        <f>TdC!C4116</f>
        <v>43647</v>
      </c>
      <c r="B4114" s="106">
        <f>TdC!D4116</f>
        <v>2019</v>
      </c>
      <c r="C4114" s="106">
        <f>TdC!E4116</f>
        <v>7</v>
      </c>
      <c r="D4114" s="106">
        <f>TdC!F4116</f>
        <v>7846.31</v>
      </c>
      <c r="E4114" s="106" t="str">
        <f>TdC!G4116</f>
        <v>dolartoday</v>
      </c>
    </row>
    <row r="4115" spans="1:5" x14ac:dyDescent="0.15">
      <c r="A4115" s="107">
        <f>TdC!C4117</f>
        <v>43648</v>
      </c>
      <c r="B4115" s="106">
        <f>TdC!D4117</f>
        <v>2019</v>
      </c>
      <c r="C4115" s="106">
        <f>TdC!E4117</f>
        <v>7</v>
      </c>
      <c r="D4115" s="106">
        <f>TdC!F4117</f>
        <v>7903.34</v>
      </c>
      <c r="E4115" s="106" t="str">
        <f>TdC!G4117</f>
        <v>dolartoday</v>
      </c>
    </row>
    <row r="4116" spans="1:5" x14ac:dyDescent="0.15">
      <c r="A4116" s="107">
        <f>TdC!C4118</f>
        <v>43649</v>
      </c>
      <c r="B4116" s="106">
        <f>TdC!D4118</f>
        <v>2019</v>
      </c>
      <c r="C4116" s="106">
        <f>TdC!E4118</f>
        <v>7</v>
      </c>
      <c r="D4116" s="106">
        <f>TdC!F4118</f>
        <v>7889.32</v>
      </c>
      <c r="E4116" s="106" t="str">
        <f>TdC!G4118</f>
        <v>dolartoday</v>
      </c>
    </row>
    <row r="4117" spans="1:5" x14ac:dyDescent="0.15">
      <c r="A4117" s="107">
        <f>TdC!C4119</f>
        <v>43650</v>
      </c>
      <c r="B4117" s="106">
        <f>TdC!D4119</f>
        <v>2019</v>
      </c>
      <c r="C4117" s="106">
        <f>TdC!E4119</f>
        <v>7</v>
      </c>
      <c r="D4117" s="106">
        <f>TdC!F4119</f>
        <v>7821.44</v>
      </c>
      <c r="E4117" s="106" t="str">
        <f>TdC!G4119</f>
        <v>dolartoday</v>
      </c>
    </row>
    <row r="4118" spans="1:5" x14ac:dyDescent="0.15">
      <c r="A4118" s="107">
        <f>TdC!C4120</f>
        <v>43651</v>
      </c>
      <c r="B4118" s="106">
        <f>TdC!D4120</f>
        <v>2019</v>
      </c>
      <c r="C4118" s="106">
        <f>TdC!E4120</f>
        <v>7</v>
      </c>
      <c r="D4118" s="106">
        <f>TdC!F4120</f>
        <v>7821.44</v>
      </c>
      <c r="E4118" s="106" t="str">
        <f>TdC!G4120</f>
        <v>dolartoday</v>
      </c>
    </row>
    <row r="4119" spans="1:5" x14ac:dyDescent="0.15">
      <c r="A4119" s="107">
        <f>TdC!C4121</f>
        <v>43652</v>
      </c>
      <c r="B4119" s="106">
        <f>TdC!D4121</f>
        <v>2019</v>
      </c>
      <c r="C4119" s="106">
        <f>TdC!E4121</f>
        <v>7</v>
      </c>
      <c r="D4119" s="106">
        <f>TdC!F4121</f>
        <v>7821.44</v>
      </c>
      <c r="E4119" s="106" t="str">
        <f>TdC!G4121</f>
        <v>dolartoday</v>
      </c>
    </row>
    <row r="4120" spans="1:5" x14ac:dyDescent="0.15">
      <c r="A4120" s="107">
        <f>TdC!C4122</f>
        <v>43653</v>
      </c>
      <c r="B4120" s="106">
        <f>TdC!D4122</f>
        <v>2019</v>
      </c>
      <c r="C4120" s="106">
        <f>TdC!E4122</f>
        <v>7</v>
      </c>
      <c r="D4120" s="106">
        <f>TdC!F4122</f>
        <v>7821.44</v>
      </c>
      <c r="E4120" s="106" t="str">
        <f>TdC!G4122</f>
        <v>dolartoday</v>
      </c>
    </row>
    <row r="4121" spans="1:5" x14ac:dyDescent="0.15">
      <c r="A4121" s="107">
        <f>TdC!C4123</f>
        <v>43654</v>
      </c>
      <c r="B4121" s="106">
        <f>TdC!D4123</f>
        <v>2019</v>
      </c>
      <c r="C4121" s="106">
        <f>TdC!E4123</f>
        <v>7</v>
      </c>
      <c r="D4121" s="106">
        <f>TdC!F4123</f>
        <v>7887.02</v>
      </c>
      <c r="E4121" s="106" t="str">
        <f>TdC!G4123</f>
        <v>dolartoday</v>
      </c>
    </row>
    <row r="4122" spans="1:5" x14ac:dyDescent="0.15">
      <c r="A4122" s="107">
        <f>TdC!C4124</f>
        <v>43655</v>
      </c>
      <c r="B4122" s="106">
        <f>TdC!D4124</f>
        <v>2019</v>
      </c>
      <c r="C4122" s="106">
        <f>TdC!E4124</f>
        <v>7</v>
      </c>
      <c r="D4122" s="106">
        <f>TdC!F4124</f>
        <v>7794.91</v>
      </c>
      <c r="E4122" s="106" t="str">
        <f>TdC!G4124</f>
        <v>dolartoday</v>
      </c>
    </row>
    <row r="4123" spans="1:5" x14ac:dyDescent="0.15">
      <c r="A4123" s="107">
        <f>TdC!C4125</f>
        <v>43656</v>
      </c>
      <c r="B4123" s="106">
        <f>TdC!D4125</f>
        <v>2019</v>
      </c>
      <c r="C4123" s="106">
        <f>TdC!E4125</f>
        <v>7</v>
      </c>
      <c r="D4123" s="106">
        <f>TdC!F4125</f>
        <v>7794.91</v>
      </c>
      <c r="E4123" s="106" t="str">
        <f>TdC!G4125</f>
        <v>dolartoday</v>
      </c>
    </row>
    <row r="4124" spans="1:5" x14ac:dyDescent="0.15">
      <c r="A4124" s="107">
        <f>TdC!C4126</f>
        <v>43657</v>
      </c>
      <c r="B4124" s="106">
        <f>TdC!D4126</f>
        <v>2019</v>
      </c>
      <c r="C4124" s="106">
        <f>TdC!E4126</f>
        <v>7</v>
      </c>
      <c r="D4124" s="106">
        <f>TdC!F4126</f>
        <v>7870.29</v>
      </c>
      <c r="E4124" s="106" t="str">
        <f>TdC!G4126</f>
        <v>dolartoday</v>
      </c>
    </row>
    <row r="4125" spans="1:5" x14ac:dyDescent="0.15">
      <c r="A4125" s="107">
        <f>TdC!C4127</f>
        <v>43658</v>
      </c>
      <c r="B4125" s="106">
        <f>TdC!D4127</f>
        <v>2019</v>
      </c>
      <c r="C4125" s="106">
        <f>TdC!E4127</f>
        <v>7</v>
      </c>
      <c r="D4125" s="106">
        <f>TdC!F4127</f>
        <v>8012.71</v>
      </c>
      <c r="E4125" s="106" t="str">
        <f>TdC!G4127</f>
        <v>dolartoday</v>
      </c>
    </row>
    <row r="4126" spans="1:5" x14ac:dyDescent="0.15">
      <c r="A4126" s="107">
        <f>TdC!C4128</f>
        <v>43659</v>
      </c>
      <c r="B4126" s="106">
        <f>TdC!D4128</f>
        <v>2019</v>
      </c>
      <c r="C4126" s="106">
        <f>TdC!E4128</f>
        <v>7</v>
      </c>
      <c r="D4126" s="106">
        <f>TdC!F4128</f>
        <v>8012.71</v>
      </c>
      <c r="E4126" s="106" t="str">
        <f>TdC!G4128</f>
        <v>dolartoday</v>
      </c>
    </row>
    <row r="4127" spans="1:5" x14ac:dyDescent="0.15">
      <c r="A4127" s="107">
        <f>TdC!C4129</f>
        <v>43660</v>
      </c>
      <c r="B4127" s="106">
        <f>TdC!D4129</f>
        <v>2019</v>
      </c>
      <c r="C4127" s="106">
        <f>TdC!E4129</f>
        <v>7</v>
      </c>
      <c r="D4127" s="106">
        <f>TdC!F4129</f>
        <v>8012.71</v>
      </c>
      <c r="E4127" s="106" t="str">
        <f>TdC!G4129</f>
        <v>dolartoday</v>
      </c>
    </row>
    <row r="4128" spans="1:5" x14ac:dyDescent="0.15">
      <c r="A4128" s="107">
        <f>TdC!C4130</f>
        <v>43661</v>
      </c>
      <c r="B4128" s="106">
        <f>TdC!D4130</f>
        <v>2019</v>
      </c>
      <c r="C4128" s="106">
        <f>TdC!E4130</f>
        <v>7</v>
      </c>
      <c r="D4128" s="106">
        <f>TdC!F4130</f>
        <v>8165.44</v>
      </c>
      <c r="E4128" s="106" t="str">
        <f>TdC!G4130</f>
        <v>dolartoday</v>
      </c>
    </row>
    <row r="4129" spans="1:5" x14ac:dyDescent="0.15">
      <c r="A4129" s="107">
        <f>TdC!C4131</f>
        <v>43662</v>
      </c>
      <c r="B4129" s="106">
        <f>TdC!D4131</f>
        <v>2019</v>
      </c>
      <c r="C4129" s="106">
        <f>TdC!E4131</f>
        <v>7</v>
      </c>
      <c r="D4129" s="106">
        <f>TdC!F4131</f>
        <v>9076.2199999999993</v>
      </c>
      <c r="E4129" s="106" t="str">
        <f>TdC!G4131</f>
        <v>dolartoday</v>
      </c>
    </row>
    <row r="4130" spans="1:5" x14ac:dyDescent="0.15">
      <c r="A4130" s="107">
        <f>TdC!C4132</f>
        <v>43663</v>
      </c>
      <c r="B4130" s="106">
        <f>TdC!D4132</f>
        <v>2019</v>
      </c>
      <c r="C4130" s="106">
        <f>TdC!E4132</f>
        <v>7</v>
      </c>
      <c r="D4130" s="106">
        <f>TdC!F4132</f>
        <v>9523.0300000000007</v>
      </c>
      <c r="E4130" s="106" t="str">
        <f>TdC!G4132</f>
        <v>dolartoday</v>
      </c>
    </row>
    <row r="4131" spans="1:5" x14ac:dyDescent="0.15">
      <c r="A4131" s="107">
        <f>TdC!C4133</f>
        <v>43664</v>
      </c>
      <c r="B4131" s="106">
        <f>TdC!D4133</f>
        <v>2019</v>
      </c>
      <c r="C4131" s="106">
        <f>TdC!E4133</f>
        <v>7</v>
      </c>
      <c r="D4131" s="106">
        <f>TdC!F4133</f>
        <v>9941.1</v>
      </c>
      <c r="E4131" s="106" t="str">
        <f>TdC!G4133</f>
        <v>dolartoday</v>
      </c>
    </row>
    <row r="4132" spans="1:5" x14ac:dyDescent="0.15">
      <c r="A4132" s="107">
        <f>TdC!C4134</f>
        <v>43665</v>
      </c>
      <c r="B4132" s="106">
        <f>TdC!D4134</f>
        <v>2019</v>
      </c>
      <c r="C4132" s="106">
        <f>TdC!E4134</f>
        <v>7</v>
      </c>
      <c r="D4132" s="106">
        <f>TdC!F4134</f>
        <v>10606.33</v>
      </c>
      <c r="E4132" s="106" t="str">
        <f>TdC!G4134</f>
        <v>dolartoday</v>
      </c>
    </row>
    <row r="4133" spans="1:5" x14ac:dyDescent="0.15">
      <c r="A4133" s="107">
        <f>TdC!C4135</f>
        <v>43666</v>
      </c>
      <c r="B4133" s="106">
        <f>TdC!D4135</f>
        <v>2019</v>
      </c>
      <c r="C4133" s="106">
        <f>TdC!E4135</f>
        <v>7</v>
      </c>
      <c r="D4133" s="106">
        <f>TdC!F4135</f>
        <v>10606.33</v>
      </c>
      <c r="E4133" s="106" t="str">
        <f>TdC!G4135</f>
        <v>dolartoday</v>
      </c>
    </row>
    <row r="4134" spans="1:5" x14ac:dyDescent="0.15">
      <c r="A4134" s="107">
        <f>TdC!C4136</f>
        <v>43667</v>
      </c>
      <c r="B4134" s="106">
        <f>TdC!D4136</f>
        <v>2019</v>
      </c>
      <c r="C4134" s="106">
        <f>TdC!E4136</f>
        <v>7</v>
      </c>
      <c r="D4134" s="106">
        <f>TdC!F4136</f>
        <v>10606.33</v>
      </c>
      <c r="E4134" s="106" t="str">
        <f>TdC!G4136</f>
        <v>dolartoday</v>
      </c>
    </row>
    <row r="4135" spans="1:5" x14ac:dyDescent="0.15">
      <c r="A4135" s="107">
        <f>TdC!C4137</f>
        <v>43668</v>
      </c>
      <c r="B4135" s="106">
        <f>TdC!D4137</f>
        <v>2019</v>
      </c>
      <c r="C4135" s="106">
        <f>TdC!E4137</f>
        <v>7</v>
      </c>
      <c r="D4135" s="106">
        <f>TdC!F4137</f>
        <v>10979.33</v>
      </c>
      <c r="E4135" s="106" t="str">
        <f>TdC!G4137</f>
        <v>dolartoday</v>
      </c>
    </row>
    <row r="4136" spans="1:5" x14ac:dyDescent="0.15">
      <c r="A4136" s="107">
        <f>TdC!C4138</f>
        <v>43669</v>
      </c>
      <c r="B4136" s="106">
        <f>TdC!D4138</f>
        <v>2019</v>
      </c>
      <c r="C4136" s="106">
        <f>TdC!E4138</f>
        <v>7</v>
      </c>
      <c r="D4136" s="106">
        <f>TdC!F4138</f>
        <v>11275.12</v>
      </c>
      <c r="E4136" s="106" t="str">
        <f>TdC!G4138</f>
        <v>dolartoday</v>
      </c>
    </row>
    <row r="4137" spans="1:5" x14ac:dyDescent="0.15">
      <c r="A4137" s="107">
        <f>TdC!C4139</f>
        <v>43670</v>
      </c>
      <c r="B4137" s="106">
        <f>TdC!D4139</f>
        <v>2019</v>
      </c>
      <c r="C4137" s="106">
        <f>TdC!E4139</f>
        <v>7</v>
      </c>
      <c r="D4137" s="106">
        <f>TdC!F4139</f>
        <v>11275.12</v>
      </c>
      <c r="E4137" s="106" t="str">
        <f>TdC!G4139</f>
        <v>dolartoday</v>
      </c>
    </row>
    <row r="4138" spans="1:5" x14ac:dyDescent="0.15">
      <c r="A4138" s="107">
        <f>TdC!C4140</f>
        <v>43671</v>
      </c>
      <c r="B4138" s="106">
        <f>TdC!D4140</f>
        <v>2019</v>
      </c>
      <c r="C4138" s="106">
        <f>TdC!E4140</f>
        <v>7</v>
      </c>
      <c r="D4138" s="106">
        <f>TdC!F4140</f>
        <v>11185.04</v>
      </c>
      <c r="E4138" s="106" t="str">
        <f>TdC!G4140</f>
        <v>dolartoday</v>
      </c>
    </row>
    <row r="4139" spans="1:5" x14ac:dyDescent="0.15">
      <c r="A4139" s="107">
        <f>TdC!C4141</f>
        <v>43672</v>
      </c>
      <c r="B4139" s="106">
        <f>TdC!D4141</f>
        <v>2019</v>
      </c>
      <c r="C4139" s="106">
        <f>TdC!E4141</f>
        <v>7</v>
      </c>
      <c r="D4139" s="106">
        <f>TdC!F4141</f>
        <v>11866.45</v>
      </c>
      <c r="E4139" s="106" t="str">
        <f>TdC!G4141</f>
        <v>dolartoday</v>
      </c>
    </row>
    <row r="4140" spans="1:5" x14ac:dyDescent="0.15">
      <c r="A4140" s="107">
        <f>TdC!C4142</f>
        <v>43673</v>
      </c>
      <c r="B4140" s="106">
        <f>TdC!D4142</f>
        <v>2019</v>
      </c>
      <c r="C4140" s="106">
        <f>TdC!E4142</f>
        <v>7</v>
      </c>
      <c r="D4140" s="106">
        <f>TdC!F4142</f>
        <v>11866.45</v>
      </c>
      <c r="E4140" s="106" t="str">
        <f>TdC!G4142</f>
        <v>dolartoday</v>
      </c>
    </row>
    <row r="4141" spans="1:5" x14ac:dyDescent="0.15">
      <c r="A4141" s="107">
        <f>TdC!C4143</f>
        <v>43674</v>
      </c>
      <c r="B4141" s="106">
        <f>TdC!D4143</f>
        <v>2019</v>
      </c>
      <c r="C4141" s="106">
        <f>TdC!E4143</f>
        <v>7</v>
      </c>
      <c r="D4141" s="106">
        <f>TdC!F4143</f>
        <v>11866.45</v>
      </c>
      <c r="E4141" s="106" t="str">
        <f>TdC!G4143</f>
        <v>dolartoday</v>
      </c>
    </row>
    <row r="4142" spans="1:5" x14ac:dyDescent="0.15">
      <c r="A4142" s="107">
        <f>TdC!C4144</f>
        <v>43675</v>
      </c>
      <c r="B4142" s="106">
        <f>TdC!D4144</f>
        <v>2019</v>
      </c>
      <c r="C4142" s="106">
        <f>TdC!E4144</f>
        <v>7</v>
      </c>
      <c r="D4142" s="106">
        <f>TdC!F4144</f>
        <v>11953.29</v>
      </c>
      <c r="E4142" s="106" t="str">
        <f>TdC!G4144</f>
        <v>dolartoday</v>
      </c>
    </row>
    <row r="4143" spans="1:5" x14ac:dyDescent="0.15">
      <c r="A4143" s="107">
        <f>TdC!C4145</f>
        <v>43676</v>
      </c>
      <c r="B4143" s="106">
        <f>TdC!D4145</f>
        <v>2019</v>
      </c>
      <c r="C4143" s="106">
        <f>TdC!E4145</f>
        <v>7</v>
      </c>
      <c r="D4143" s="106">
        <f>TdC!F4145</f>
        <v>12231.03</v>
      </c>
      <c r="E4143" s="106" t="str">
        <f>TdC!G4145</f>
        <v>dolartoday</v>
      </c>
    </row>
    <row r="4144" spans="1:5" x14ac:dyDescent="0.15">
      <c r="A4144" s="107">
        <f>TdC!C4146</f>
        <v>43677</v>
      </c>
      <c r="B4144" s="106">
        <f>TdC!D4146</f>
        <v>2019</v>
      </c>
      <c r="C4144" s="106">
        <f>TdC!E4146</f>
        <v>7</v>
      </c>
      <c r="D4144" s="106">
        <f>TdC!F4146</f>
        <v>12609.74</v>
      </c>
      <c r="E4144" s="106" t="str">
        <f>TdC!G4146</f>
        <v>dolartoday</v>
      </c>
    </row>
    <row r="4145" spans="1:5" x14ac:dyDescent="0.15">
      <c r="A4145" s="107">
        <f>TdC!C4147</f>
        <v>43678</v>
      </c>
      <c r="B4145" s="106">
        <f>TdC!D4147</f>
        <v>2019</v>
      </c>
      <c r="C4145" s="106">
        <f>TdC!E4147</f>
        <v>8</v>
      </c>
      <c r="D4145" s="106">
        <f>TdC!F4147</f>
        <v>13016.84</v>
      </c>
      <c r="E4145" s="106" t="str">
        <f>TdC!G4147</f>
        <v>dolartoday</v>
      </c>
    </row>
    <row r="4146" spans="1:5" x14ac:dyDescent="0.15">
      <c r="A4146" s="107">
        <f>TdC!C4148</f>
        <v>43679</v>
      </c>
      <c r="B4146" s="106">
        <f>TdC!D4148</f>
        <v>2019</v>
      </c>
      <c r="C4146" s="106">
        <f>TdC!E4148</f>
        <v>8</v>
      </c>
      <c r="D4146" s="106">
        <f>TdC!F4148</f>
        <v>13107.55</v>
      </c>
      <c r="E4146" s="106" t="str">
        <f>TdC!G4148</f>
        <v>dolartoday</v>
      </c>
    </row>
    <row r="4147" spans="1:5" x14ac:dyDescent="0.15">
      <c r="A4147" s="107">
        <f>TdC!C4149</f>
        <v>43680</v>
      </c>
      <c r="B4147" s="106">
        <f>TdC!D4149</f>
        <v>2019</v>
      </c>
      <c r="C4147" s="106">
        <f>TdC!E4149</f>
        <v>8</v>
      </c>
      <c r="D4147" s="106">
        <f>TdC!F4149</f>
        <v>13107.55</v>
      </c>
      <c r="E4147" s="106" t="str">
        <f>TdC!G4149</f>
        <v>dolartoday</v>
      </c>
    </row>
    <row r="4148" spans="1:5" x14ac:dyDescent="0.15">
      <c r="A4148" s="107">
        <f>TdC!C4150</f>
        <v>43681</v>
      </c>
      <c r="B4148" s="106">
        <f>TdC!D4150</f>
        <v>2019</v>
      </c>
      <c r="C4148" s="106">
        <f>TdC!E4150</f>
        <v>8</v>
      </c>
      <c r="D4148" s="106">
        <f>TdC!F4150</f>
        <v>13107.55</v>
      </c>
      <c r="E4148" s="106" t="str">
        <f>TdC!G4150</f>
        <v>dolartoday</v>
      </c>
    </row>
    <row r="4149" spans="1:5" x14ac:dyDescent="0.15">
      <c r="A4149" s="107">
        <f>TdC!C4151</f>
        <v>43682</v>
      </c>
      <c r="B4149" s="106">
        <f>TdC!D4151</f>
        <v>2019</v>
      </c>
      <c r="C4149" s="106">
        <f>TdC!E4151</f>
        <v>8</v>
      </c>
      <c r="D4149" s="106">
        <f>TdC!F4151</f>
        <v>13139.32</v>
      </c>
      <c r="E4149" s="106" t="str">
        <f>TdC!G4151</f>
        <v>dolartoday</v>
      </c>
    </row>
    <row r="4150" spans="1:5" x14ac:dyDescent="0.15">
      <c r="A4150" s="107">
        <f>TdC!C4152</f>
        <v>43683</v>
      </c>
      <c r="B4150" s="106">
        <f>TdC!D4152</f>
        <v>2019</v>
      </c>
      <c r="C4150" s="106">
        <f>TdC!E4152</f>
        <v>8</v>
      </c>
      <c r="D4150" s="106">
        <f>TdC!F4152</f>
        <v>13221.1</v>
      </c>
      <c r="E4150" s="106" t="str">
        <f>TdC!G4152</f>
        <v>dolartoday</v>
      </c>
    </row>
    <row r="4151" spans="1:5" x14ac:dyDescent="0.15">
      <c r="A4151" s="107">
        <f>TdC!C4153</f>
        <v>43684</v>
      </c>
      <c r="B4151" s="106">
        <f>TdC!D4153</f>
        <v>2019</v>
      </c>
      <c r="C4151" s="106">
        <f>TdC!E4153</f>
        <v>8</v>
      </c>
      <c r="D4151" s="106">
        <f>TdC!F4153</f>
        <v>13305.31</v>
      </c>
      <c r="E4151" s="106" t="str">
        <f>TdC!G4153</f>
        <v>dolartoday</v>
      </c>
    </row>
    <row r="4152" spans="1:5" x14ac:dyDescent="0.15">
      <c r="A4152" s="107">
        <f>TdC!C4154</f>
        <v>43685</v>
      </c>
      <c r="B4152" s="106">
        <f>TdC!D4154</f>
        <v>2019</v>
      </c>
      <c r="C4152" s="106">
        <f>TdC!E4154</f>
        <v>8</v>
      </c>
      <c r="D4152" s="106">
        <f>TdC!F4154</f>
        <v>13680.81</v>
      </c>
      <c r="E4152" s="106" t="str">
        <f>TdC!G4154</f>
        <v>dolartoday</v>
      </c>
    </row>
    <row r="4153" spans="1:5" x14ac:dyDescent="0.15">
      <c r="A4153" s="107">
        <f>TdC!C4155</f>
        <v>43686</v>
      </c>
      <c r="B4153" s="106">
        <f>TdC!D4155</f>
        <v>2019</v>
      </c>
      <c r="C4153" s="106">
        <f>TdC!E4155</f>
        <v>8</v>
      </c>
      <c r="D4153" s="106">
        <f>TdC!F4155</f>
        <v>13807.52</v>
      </c>
      <c r="E4153" s="106" t="str">
        <f>TdC!G4155</f>
        <v>dolartoday</v>
      </c>
    </row>
    <row r="4154" spans="1:5" x14ac:dyDescent="0.15">
      <c r="A4154" s="107">
        <f>TdC!C4156</f>
        <v>43687</v>
      </c>
      <c r="B4154" s="106">
        <f>TdC!D4156</f>
        <v>2019</v>
      </c>
      <c r="C4154" s="106">
        <f>TdC!E4156</f>
        <v>8</v>
      </c>
      <c r="D4154" s="106">
        <f>TdC!F4156</f>
        <v>13807.52</v>
      </c>
      <c r="E4154" s="106" t="str">
        <f>TdC!G4156</f>
        <v>dolartoday</v>
      </c>
    </row>
    <row r="4155" spans="1:5" x14ac:dyDescent="0.15">
      <c r="A4155" s="107">
        <f>TdC!C4157</f>
        <v>43688</v>
      </c>
      <c r="B4155" s="106">
        <f>TdC!D4157</f>
        <v>2019</v>
      </c>
      <c r="C4155" s="106">
        <f>TdC!E4157</f>
        <v>8</v>
      </c>
      <c r="D4155" s="106">
        <f>TdC!F4157</f>
        <v>13807.52</v>
      </c>
      <c r="E4155" s="106" t="str">
        <f>TdC!G4157</f>
        <v>dolartoday</v>
      </c>
    </row>
    <row r="4156" spans="1:5" x14ac:dyDescent="0.15">
      <c r="A4156" s="107">
        <f>TdC!C4158</f>
        <v>43689</v>
      </c>
      <c r="B4156" s="106">
        <f>TdC!D4158</f>
        <v>2019</v>
      </c>
      <c r="C4156" s="106">
        <f>TdC!E4158</f>
        <v>8</v>
      </c>
      <c r="D4156" s="106">
        <f>TdC!F4158</f>
        <v>14058.12</v>
      </c>
      <c r="E4156" s="106" t="str">
        <f>TdC!G4158</f>
        <v>dolartoday</v>
      </c>
    </row>
    <row r="4157" spans="1:5" x14ac:dyDescent="0.15">
      <c r="A4157" s="107">
        <f>TdC!C4159</f>
        <v>43690</v>
      </c>
      <c r="B4157" s="106">
        <f>TdC!D4159</f>
        <v>2019</v>
      </c>
      <c r="C4157" s="106">
        <f>TdC!E4159</f>
        <v>8</v>
      </c>
      <c r="D4157" s="106">
        <f>TdC!F4159</f>
        <v>14159.22</v>
      </c>
      <c r="E4157" s="106" t="str">
        <f>TdC!G4159</f>
        <v>dolartoday</v>
      </c>
    </row>
    <row r="4158" spans="1:5" x14ac:dyDescent="0.15">
      <c r="A4158" s="107">
        <f>TdC!C4160</f>
        <v>43691</v>
      </c>
      <c r="B4158" s="106">
        <f>TdC!D4160</f>
        <v>2019</v>
      </c>
      <c r="C4158" s="106">
        <f>TdC!E4160</f>
        <v>8</v>
      </c>
      <c r="D4158" s="106">
        <f>TdC!F4160</f>
        <v>14379.22</v>
      </c>
      <c r="E4158" s="106" t="str">
        <f>TdC!G4160</f>
        <v>dolartoday</v>
      </c>
    </row>
    <row r="4159" spans="1:5" x14ac:dyDescent="0.15">
      <c r="A4159" s="107">
        <f>TdC!C4161</f>
        <v>43692</v>
      </c>
      <c r="B4159" s="106">
        <f>TdC!D4161</f>
        <v>2019</v>
      </c>
      <c r="C4159" s="106">
        <f>TdC!E4161</f>
        <v>8</v>
      </c>
      <c r="D4159" s="106">
        <f>TdC!F4161</f>
        <v>14392.21</v>
      </c>
      <c r="E4159" s="106" t="str">
        <f>TdC!G4161</f>
        <v>dolartoday</v>
      </c>
    </row>
    <row r="4160" spans="1:5" x14ac:dyDescent="0.15">
      <c r="A4160" s="107">
        <f>TdC!C4162</f>
        <v>43693</v>
      </c>
      <c r="B4160" s="106">
        <f>TdC!D4162</f>
        <v>2019</v>
      </c>
      <c r="C4160" s="106">
        <f>TdC!E4162</f>
        <v>8</v>
      </c>
      <c r="D4160" s="106">
        <f>TdC!F4162</f>
        <v>14502.32</v>
      </c>
      <c r="E4160" s="106" t="str">
        <f>TdC!G4162</f>
        <v>dolartoday</v>
      </c>
    </row>
    <row r="4161" spans="1:5" x14ac:dyDescent="0.15">
      <c r="A4161" s="107">
        <f>TdC!C4163</f>
        <v>43694</v>
      </c>
      <c r="B4161" s="106">
        <f>TdC!D4163</f>
        <v>2019</v>
      </c>
      <c r="C4161" s="106">
        <f>TdC!E4163</f>
        <v>8</v>
      </c>
      <c r="D4161" s="106">
        <f>TdC!F4163</f>
        <v>14502.32</v>
      </c>
      <c r="E4161" s="106" t="str">
        <f>TdC!G4163</f>
        <v>dolartoday</v>
      </c>
    </row>
    <row r="4162" spans="1:5" x14ac:dyDescent="0.15">
      <c r="A4162" s="107">
        <f>TdC!C4164</f>
        <v>43695</v>
      </c>
      <c r="B4162" s="106">
        <f>TdC!D4164</f>
        <v>2019</v>
      </c>
      <c r="C4162" s="106">
        <f>TdC!E4164</f>
        <v>8</v>
      </c>
      <c r="D4162" s="106">
        <f>TdC!F4164</f>
        <v>14502.32</v>
      </c>
      <c r="E4162" s="106" t="str">
        <f>TdC!G4164</f>
        <v>dolartoday</v>
      </c>
    </row>
    <row r="4163" spans="1:5" x14ac:dyDescent="0.15">
      <c r="A4163" s="107">
        <f>TdC!C4165</f>
        <v>43696</v>
      </c>
      <c r="B4163" s="106">
        <f>TdC!D4165</f>
        <v>2019</v>
      </c>
      <c r="C4163" s="106">
        <f>TdC!E4165</f>
        <v>8</v>
      </c>
      <c r="D4163" s="106">
        <f>TdC!F4165</f>
        <v>15033.49</v>
      </c>
      <c r="E4163" s="106" t="str">
        <f>TdC!G4165</f>
        <v>dolartoday</v>
      </c>
    </row>
    <row r="4164" spans="1:5" x14ac:dyDescent="0.15">
      <c r="A4164" s="107">
        <f>TdC!C4166</f>
        <v>43697</v>
      </c>
      <c r="B4164" s="106">
        <f>TdC!D4166</f>
        <v>2019</v>
      </c>
      <c r="C4164" s="106">
        <f>TdC!E4166</f>
        <v>8</v>
      </c>
      <c r="D4164" s="106">
        <f>TdC!F4166</f>
        <v>15121.33</v>
      </c>
      <c r="E4164" s="106" t="str">
        <f>TdC!G4166</f>
        <v>dolartoday</v>
      </c>
    </row>
    <row r="4165" spans="1:5" x14ac:dyDescent="0.15">
      <c r="A4165" s="107">
        <f>TdC!C4167</f>
        <v>43698</v>
      </c>
      <c r="B4165" s="106">
        <f>TdC!D4167</f>
        <v>2019</v>
      </c>
      <c r="C4165" s="106">
        <f>TdC!E4167</f>
        <v>8</v>
      </c>
      <c r="D4165" s="106">
        <f>TdC!F4167</f>
        <v>16104.12</v>
      </c>
      <c r="E4165" s="106" t="str">
        <f>TdC!G4167</f>
        <v>dolartoday</v>
      </c>
    </row>
    <row r="4166" spans="1:5" x14ac:dyDescent="0.15">
      <c r="A4166" s="107">
        <f>TdC!C4168</f>
        <v>43699</v>
      </c>
      <c r="B4166" s="106">
        <f>TdC!D4168</f>
        <v>2019</v>
      </c>
      <c r="C4166" s="106">
        <f>TdC!E4168</f>
        <v>8</v>
      </c>
      <c r="D4166" s="106">
        <f>TdC!F4168</f>
        <v>16247.12</v>
      </c>
      <c r="E4166" s="106" t="str">
        <f>TdC!G4168</f>
        <v>dolartoday</v>
      </c>
    </row>
    <row r="4167" spans="1:5" x14ac:dyDescent="0.15">
      <c r="A4167" s="107">
        <f>TdC!C4169</f>
        <v>43700</v>
      </c>
      <c r="B4167" s="106">
        <f>TdC!D4169</f>
        <v>2019</v>
      </c>
      <c r="C4167" s="106">
        <f>TdC!E4169</f>
        <v>8</v>
      </c>
      <c r="D4167" s="106">
        <f>TdC!F4169</f>
        <v>16485.54</v>
      </c>
      <c r="E4167" s="106" t="str">
        <f>TdC!G4169</f>
        <v>dolartoday</v>
      </c>
    </row>
    <row r="4168" spans="1:5" x14ac:dyDescent="0.15">
      <c r="A4168" s="107">
        <f>TdC!C4170</f>
        <v>43701</v>
      </c>
      <c r="B4168" s="106">
        <f>TdC!D4170</f>
        <v>2019</v>
      </c>
      <c r="C4168" s="106">
        <f>TdC!E4170</f>
        <v>8</v>
      </c>
      <c r="D4168" s="106">
        <f>TdC!F4170</f>
        <v>16485.54</v>
      </c>
      <c r="E4168" s="106" t="str">
        <f>TdC!G4170</f>
        <v>dolartoday</v>
      </c>
    </row>
    <row r="4169" spans="1:5" x14ac:dyDescent="0.15">
      <c r="A4169" s="107">
        <f>TdC!C4171</f>
        <v>43702</v>
      </c>
      <c r="B4169" s="106">
        <f>TdC!D4171</f>
        <v>2019</v>
      </c>
      <c r="C4169" s="106">
        <f>TdC!E4171</f>
        <v>8</v>
      </c>
      <c r="D4169" s="106">
        <f>TdC!F4171</f>
        <v>16485.54</v>
      </c>
      <c r="E4169" s="106" t="str">
        <f>TdC!G4171</f>
        <v>dolartoday</v>
      </c>
    </row>
    <row r="4170" spans="1:5" x14ac:dyDescent="0.15">
      <c r="A4170" s="107">
        <f>TdC!C4172</f>
        <v>43703</v>
      </c>
      <c r="B4170" s="106">
        <f>TdC!D4172</f>
        <v>2019</v>
      </c>
      <c r="C4170" s="106">
        <f>TdC!E4172</f>
        <v>8</v>
      </c>
      <c r="D4170" s="106">
        <f>TdC!F4172</f>
        <v>16762.11</v>
      </c>
      <c r="E4170" s="106" t="str">
        <f>TdC!G4172</f>
        <v>dolartoday</v>
      </c>
    </row>
    <row r="4171" spans="1:5" x14ac:dyDescent="0.15">
      <c r="A4171" s="107">
        <f>TdC!C4173</f>
        <v>43704</v>
      </c>
      <c r="B4171" s="106">
        <f>TdC!D4173</f>
        <v>2019</v>
      </c>
      <c r="C4171" s="106">
        <f>TdC!E4173</f>
        <v>8</v>
      </c>
      <c r="D4171" s="106">
        <f>TdC!F4173</f>
        <v>18860.310000000001</v>
      </c>
      <c r="E4171" s="106" t="str">
        <f>TdC!G4173</f>
        <v>dolartoday</v>
      </c>
    </row>
    <row r="4172" spans="1:5" x14ac:dyDescent="0.15">
      <c r="A4172" s="107">
        <f>TdC!C4174</f>
        <v>43705</v>
      </c>
      <c r="B4172" s="106">
        <f>TdC!D4174</f>
        <v>2019</v>
      </c>
      <c r="C4172" s="106">
        <f>TdC!E4174</f>
        <v>8</v>
      </c>
      <c r="D4172" s="106">
        <f>TdC!F4174</f>
        <v>20635.41</v>
      </c>
      <c r="E4172" s="106" t="str">
        <f>TdC!G4174</f>
        <v>dolartoday</v>
      </c>
    </row>
    <row r="4173" spans="1:5" x14ac:dyDescent="0.15">
      <c r="A4173" s="107">
        <f>TdC!C4175</f>
        <v>43706</v>
      </c>
      <c r="B4173" s="106">
        <f>TdC!D4175</f>
        <v>2019</v>
      </c>
      <c r="C4173" s="106">
        <f>TdC!E4175</f>
        <v>8</v>
      </c>
      <c r="D4173" s="106">
        <f>TdC!F4175</f>
        <v>23204.77</v>
      </c>
      <c r="E4173" s="106" t="str">
        <f>TdC!G4175</f>
        <v>dolartoday</v>
      </c>
    </row>
    <row r="4174" spans="1:5" x14ac:dyDescent="0.15">
      <c r="A4174" s="107">
        <f>TdC!C4176</f>
        <v>43707</v>
      </c>
      <c r="B4174" s="106">
        <f>TdC!D4176</f>
        <v>2019</v>
      </c>
      <c r="C4174" s="106">
        <f>TdC!E4176</f>
        <v>8</v>
      </c>
      <c r="D4174" s="106">
        <f>TdC!F4176</f>
        <v>25950.42</v>
      </c>
      <c r="E4174" s="106" t="str">
        <f>TdC!G4176</f>
        <v>dolartoday</v>
      </c>
    </row>
    <row r="4175" spans="1:5" x14ac:dyDescent="0.15">
      <c r="A4175" s="107">
        <f>TdC!C4177</f>
        <v>43708</v>
      </c>
      <c r="B4175" s="106">
        <f>TdC!D4177</f>
        <v>2019</v>
      </c>
      <c r="C4175" s="106">
        <f>TdC!E4177</f>
        <v>8</v>
      </c>
      <c r="D4175" s="106">
        <f>TdC!F4177</f>
        <v>25950.42</v>
      </c>
      <c r="E4175" s="106" t="str">
        <f>TdC!G4177</f>
        <v>dolartoday</v>
      </c>
    </row>
    <row r="4176" spans="1:5" x14ac:dyDescent="0.15">
      <c r="A4176" s="107">
        <f>TdC!C4178</f>
        <v>43709</v>
      </c>
      <c r="B4176" s="106">
        <f>TdC!D4178</f>
        <v>2019</v>
      </c>
      <c r="C4176" s="106">
        <f>TdC!E4178</f>
        <v>9</v>
      </c>
      <c r="D4176" s="106">
        <f>TdC!F4178</f>
        <v>25950.42</v>
      </c>
      <c r="E4176" s="106" t="str">
        <f>TdC!G4178</f>
        <v>dolartoday</v>
      </c>
    </row>
    <row r="4177" spans="1:5" x14ac:dyDescent="0.15">
      <c r="A4177" s="107">
        <f>TdC!C4179</f>
        <v>43710</v>
      </c>
      <c r="B4177" s="106">
        <f>TdC!D4179</f>
        <v>2019</v>
      </c>
      <c r="C4177" s="106">
        <f>TdC!E4179</f>
        <v>9</v>
      </c>
      <c r="D4177" s="106">
        <f>TdC!F4179</f>
        <v>26012.82</v>
      </c>
      <c r="E4177" s="106" t="str">
        <f>TdC!G4179</f>
        <v>dolartoday</v>
      </c>
    </row>
    <row r="4178" spans="1:5" x14ac:dyDescent="0.15">
      <c r="A4178" s="107">
        <f>TdC!C4180</f>
        <v>43711</v>
      </c>
      <c r="B4178" s="106">
        <f>TdC!D4180</f>
        <v>2019</v>
      </c>
      <c r="C4178" s="106">
        <f>TdC!E4180</f>
        <v>9</v>
      </c>
      <c r="D4178" s="106">
        <f>TdC!F4180</f>
        <v>26003.72</v>
      </c>
      <c r="E4178" s="106" t="str">
        <f>TdC!G4180</f>
        <v>dolartoday</v>
      </c>
    </row>
    <row r="4179" spans="1:5" x14ac:dyDescent="0.15">
      <c r="A4179" s="107">
        <f>TdC!C4181</f>
        <v>43712</v>
      </c>
      <c r="B4179" s="106">
        <f>TdC!D4181</f>
        <v>2019</v>
      </c>
      <c r="C4179" s="106">
        <f>TdC!E4181</f>
        <v>9</v>
      </c>
      <c r="D4179" s="106">
        <f>TdC!F4181</f>
        <v>21100.41</v>
      </c>
      <c r="E4179" s="106" t="str">
        <f>TdC!G4181</f>
        <v>dolartoday</v>
      </c>
    </row>
    <row r="4180" spans="1:5" x14ac:dyDescent="0.15">
      <c r="A4180" s="107">
        <f>TdC!C4182</f>
        <v>43713</v>
      </c>
      <c r="B4180" s="106">
        <f>TdC!D4182</f>
        <v>2019</v>
      </c>
      <c r="C4180" s="106">
        <f>TdC!E4182</f>
        <v>9</v>
      </c>
      <c r="D4180" s="106">
        <f>TdC!F4182</f>
        <v>20963.11</v>
      </c>
      <c r="E4180" s="106" t="str">
        <f>TdC!G4182</f>
        <v>dolartoday</v>
      </c>
    </row>
    <row r="4181" spans="1:5" x14ac:dyDescent="0.15">
      <c r="A4181" s="107">
        <f>TdC!C4183</f>
        <v>43714</v>
      </c>
      <c r="B4181" s="106">
        <f>TdC!D4183</f>
        <v>2019</v>
      </c>
      <c r="C4181" s="106">
        <f>TdC!E4183</f>
        <v>9</v>
      </c>
      <c r="D4181" s="106">
        <f>TdC!F4183</f>
        <v>21051.03</v>
      </c>
      <c r="E4181" s="106" t="str">
        <f>TdC!G4183</f>
        <v>dolartoday</v>
      </c>
    </row>
    <row r="4182" spans="1:5" x14ac:dyDescent="0.15">
      <c r="A4182" s="107">
        <f>TdC!C4184</f>
        <v>43715</v>
      </c>
      <c r="B4182" s="106">
        <f>TdC!D4184</f>
        <v>2019</v>
      </c>
      <c r="C4182" s="106">
        <f>TdC!E4184</f>
        <v>9</v>
      </c>
      <c r="D4182" s="106">
        <f>TdC!F4184</f>
        <v>21051.03</v>
      </c>
      <c r="E4182" s="106" t="str">
        <f>TdC!G4184</f>
        <v>dolartoday</v>
      </c>
    </row>
    <row r="4183" spans="1:5" x14ac:dyDescent="0.15">
      <c r="A4183" s="107">
        <f>TdC!C4185</f>
        <v>43716</v>
      </c>
      <c r="B4183" s="106">
        <f>TdC!D4185</f>
        <v>2019</v>
      </c>
      <c r="C4183" s="106">
        <f>TdC!E4185</f>
        <v>9</v>
      </c>
      <c r="D4183" s="106">
        <f>TdC!F4185</f>
        <v>21051.03</v>
      </c>
      <c r="E4183" s="106" t="str">
        <f>TdC!G4185</f>
        <v>dolartoday</v>
      </c>
    </row>
    <row r="4184" spans="1:5" x14ac:dyDescent="0.15">
      <c r="A4184" s="107">
        <f>TdC!C4186</f>
        <v>43717</v>
      </c>
      <c r="B4184" s="106">
        <f>TdC!D4186</f>
        <v>2019</v>
      </c>
      <c r="C4184" s="106">
        <f>TdC!E4186</f>
        <v>9</v>
      </c>
      <c r="D4184" s="106">
        <f>TdC!F4186</f>
        <v>21150.02</v>
      </c>
      <c r="E4184" s="106" t="str">
        <f>TdC!G4186</f>
        <v>dolartoday</v>
      </c>
    </row>
    <row r="4185" spans="1:5" x14ac:dyDescent="0.15">
      <c r="A4185" s="107">
        <f>TdC!C4187</f>
        <v>43718</v>
      </c>
      <c r="B4185" s="106">
        <f>TdC!D4187</f>
        <v>2019</v>
      </c>
      <c r="C4185" s="106">
        <f>TdC!E4187</f>
        <v>9</v>
      </c>
      <c r="D4185" s="106">
        <f>TdC!F4187</f>
        <v>22036.01</v>
      </c>
      <c r="E4185" s="106" t="str">
        <f>TdC!G4187</f>
        <v>dolartoday</v>
      </c>
    </row>
    <row r="4186" spans="1:5" x14ac:dyDescent="0.15">
      <c r="A4186" s="107">
        <f>TdC!C4188</f>
        <v>43719</v>
      </c>
      <c r="B4186" s="106">
        <f>TdC!D4188</f>
        <v>2019</v>
      </c>
      <c r="C4186" s="106">
        <f>TdC!E4188</f>
        <v>9</v>
      </c>
      <c r="D4186" s="106">
        <f>TdC!F4188</f>
        <v>22101.21</v>
      </c>
      <c r="E4186" s="106" t="str">
        <f>TdC!G4188</f>
        <v>dolartoday</v>
      </c>
    </row>
    <row r="4187" spans="1:5" x14ac:dyDescent="0.15">
      <c r="A4187" s="107">
        <f>TdC!C4189</f>
        <v>43720</v>
      </c>
      <c r="B4187" s="106">
        <f>TdC!D4189</f>
        <v>2019</v>
      </c>
      <c r="C4187" s="106">
        <f>TdC!E4189</f>
        <v>9</v>
      </c>
      <c r="D4187" s="106">
        <f>TdC!F4189</f>
        <v>22150.02</v>
      </c>
      <c r="E4187" s="106" t="str">
        <f>TdC!G4189</f>
        <v>dolartoday</v>
      </c>
    </row>
    <row r="4188" spans="1:5" x14ac:dyDescent="0.15">
      <c r="A4188" s="107">
        <f>TdC!C4190</f>
        <v>43721</v>
      </c>
      <c r="B4188" s="106">
        <f>TdC!D4190</f>
        <v>2019</v>
      </c>
      <c r="C4188" s="106">
        <f>TdC!E4190</f>
        <v>9</v>
      </c>
      <c r="D4188" s="106">
        <f>TdC!F4190</f>
        <v>21990.33</v>
      </c>
      <c r="E4188" s="106" t="str">
        <f>TdC!G4190</f>
        <v>dolartoday</v>
      </c>
    </row>
    <row r="4189" spans="1:5" x14ac:dyDescent="0.15">
      <c r="A4189" s="107">
        <f>TdC!C4191</f>
        <v>43722</v>
      </c>
      <c r="B4189" s="106">
        <f>TdC!D4191</f>
        <v>2019</v>
      </c>
      <c r="C4189" s="106">
        <f>TdC!E4191</f>
        <v>9</v>
      </c>
      <c r="D4189" s="106">
        <f>TdC!F4191</f>
        <v>21990.33</v>
      </c>
      <c r="E4189" s="106" t="str">
        <f>TdC!G4191</f>
        <v>dolartoday</v>
      </c>
    </row>
    <row r="4190" spans="1:5" x14ac:dyDescent="0.15">
      <c r="A4190" s="107">
        <f>TdC!C4192</f>
        <v>43723</v>
      </c>
      <c r="B4190" s="106">
        <f>TdC!D4192</f>
        <v>2019</v>
      </c>
      <c r="C4190" s="106">
        <f>TdC!E4192</f>
        <v>9</v>
      </c>
      <c r="D4190" s="106">
        <f>TdC!F4192</f>
        <v>21990.33</v>
      </c>
      <c r="E4190" s="106" t="str">
        <f>TdC!G4192</f>
        <v>dolartoday</v>
      </c>
    </row>
    <row r="4191" spans="1:5" x14ac:dyDescent="0.15">
      <c r="A4191" s="107">
        <f>TdC!C4193</f>
        <v>43724</v>
      </c>
      <c r="B4191" s="106">
        <f>TdC!D4193</f>
        <v>2019</v>
      </c>
      <c r="C4191" s="106">
        <f>TdC!E4193</f>
        <v>9</v>
      </c>
      <c r="D4191" s="106">
        <f>TdC!F4193</f>
        <v>21840.31</v>
      </c>
      <c r="E4191" s="106" t="str">
        <f>TdC!G4193</f>
        <v>dolartoday</v>
      </c>
    </row>
    <row r="4192" spans="1:5" x14ac:dyDescent="0.15">
      <c r="A4192" s="107">
        <f>TdC!C4194</f>
        <v>43725</v>
      </c>
      <c r="B4192" s="106">
        <f>TdC!D4194</f>
        <v>2019</v>
      </c>
      <c r="C4192" s="106">
        <f>TdC!E4194</f>
        <v>9</v>
      </c>
      <c r="D4192" s="106">
        <f>TdC!F4194</f>
        <v>21630.12</v>
      </c>
      <c r="E4192" s="106" t="str">
        <f>TdC!G4194</f>
        <v>dolartoday</v>
      </c>
    </row>
    <row r="4193" spans="1:5" x14ac:dyDescent="0.15">
      <c r="A4193" s="107">
        <f>TdC!C4195</f>
        <v>43726</v>
      </c>
      <c r="B4193" s="106">
        <f>TdC!D4195</f>
        <v>2019</v>
      </c>
      <c r="C4193" s="106">
        <f>TdC!E4195</f>
        <v>9</v>
      </c>
      <c r="D4193" s="106">
        <f>TdC!F4195</f>
        <v>21238.02</v>
      </c>
      <c r="E4193" s="106" t="str">
        <f>TdC!G4195</f>
        <v>dolartoday</v>
      </c>
    </row>
    <row r="4194" spans="1:5" x14ac:dyDescent="0.15">
      <c r="A4194" s="107">
        <f>TdC!C4196</f>
        <v>43727</v>
      </c>
      <c r="B4194" s="106">
        <f>TdC!D4196</f>
        <v>2019</v>
      </c>
      <c r="C4194" s="106">
        <f>TdC!E4196</f>
        <v>9</v>
      </c>
      <c r="D4194" s="106">
        <f>TdC!F4196</f>
        <v>20031.03</v>
      </c>
      <c r="E4194" s="106" t="str">
        <f>TdC!G4196</f>
        <v>dolartoday</v>
      </c>
    </row>
    <row r="4195" spans="1:5" x14ac:dyDescent="0.15">
      <c r="A4195" s="107">
        <f>TdC!C4197</f>
        <v>43728</v>
      </c>
      <c r="B4195" s="106">
        <f>TdC!D4197</f>
        <v>2019</v>
      </c>
      <c r="C4195" s="106">
        <f>TdC!E4197</f>
        <v>9</v>
      </c>
      <c r="D4195" s="106">
        <f>TdC!F4197</f>
        <v>20014.73</v>
      </c>
      <c r="E4195" s="106" t="str">
        <f>TdC!G4197</f>
        <v>dolartoday</v>
      </c>
    </row>
    <row r="4196" spans="1:5" x14ac:dyDescent="0.15">
      <c r="A4196" s="107">
        <f>TdC!C4198</f>
        <v>43729</v>
      </c>
      <c r="B4196" s="106">
        <f>TdC!D4198</f>
        <v>2019</v>
      </c>
      <c r="C4196" s="106">
        <f>TdC!E4198</f>
        <v>9</v>
      </c>
      <c r="D4196" s="106">
        <f>TdC!F4198</f>
        <v>20014.73</v>
      </c>
      <c r="E4196" s="106" t="str">
        <f>TdC!G4198</f>
        <v>dolartoday</v>
      </c>
    </row>
    <row r="4197" spans="1:5" x14ac:dyDescent="0.15">
      <c r="A4197" s="107">
        <f>TdC!C4199</f>
        <v>43730</v>
      </c>
      <c r="B4197" s="106">
        <f>TdC!D4199</f>
        <v>2019</v>
      </c>
      <c r="C4197" s="106">
        <f>TdC!E4199</f>
        <v>9</v>
      </c>
      <c r="D4197" s="106">
        <f>TdC!F4199</f>
        <v>20014.73</v>
      </c>
      <c r="E4197" s="106" t="str">
        <f>TdC!G4199</f>
        <v>dolartoday</v>
      </c>
    </row>
    <row r="4198" spans="1:5" x14ac:dyDescent="0.15">
      <c r="A4198" s="107">
        <f>TdC!C4200</f>
        <v>43731</v>
      </c>
      <c r="B4198" s="106">
        <f>TdC!D4200</f>
        <v>2019</v>
      </c>
      <c r="C4198" s="106">
        <f>TdC!E4200</f>
        <v>9</v>
      </c>
      <c r="D4198" s="106">
        <f>TdC!F4200</f>
        <v>20184.82</v>
      </c>
      <c r="E4198" s="106" t="str">
        <f>TdC!G4200</f>
        <v>dolartoday</v>
      </c>
    </row>
    <row r="4199" spans="1:5" x14ac:dyDescent="0.15">
      <c r="A4199" s="107">
        <f>TdC!C4201</f>
        <v>43732</v>
      </c>
      <c r="B4199" s="106">
        <f>TdC!D4201</f>
        <v>2019</v>
      </c>
      <c r="C4199" s="106">
        <f>TdC!E4201</f>
        <v>9</v>
      </c>
      <c r="D4199" s="106">
        <f>TdC!F4201</f>
        <v>20700.12</v>
      </c>
      <c r="E4199" s="106" t="str">
        <f>TdC!G4201</f>
        <v>dolartoday</v>
      </c>
    </row>
    <row r="4200" spans="1:5" x14ac:dyDescent="0.15">
      <c r="A4200" s="107">
        <f>TdC!C4202</f>
        <v>43733</v>
      </c>
      <c r="B4200" s="106">
        <f>TdC!D4202</f>
        <v>2019</v>
      </c>
      <c r="C4200" s="106">
        <f>TdC!E4202</f>
        <v>9</v>
      </c>
      <c r="D4200" s="106">
        <f>TdC!F4202</f>
        <v>21453.42</v>
      </c>
      <c r="E4200" s="106" t="str">
        <f>TdC!G4202</f>
        <v>dolartoday</v>
      </c>
    </row>
    <row r="4201" spans="1:5" x14ac:dyDescent="0.15">
      <c r="A4201" s="107">
        <f>TdC!C4203</f>
        <v>43734</v>
      </c>
      <c r="B4201" s="106">
        <f>TdC!D4203</f>
        <v>2019</v>
      </c>
      <c r="C4201" s="106">
        <f>TdC!E4203</f>
        <v>9</v>
      </c>
      <c r="D4201" s="106">
        <f>TdC!F4203</f>
        <v>21396.02</v>
      </c>
      <c r="E4201" s="106" t="str">
        <f>TdC!G4203</f>
        <v>dolartoday</v>
      </c>
    </row>
    <row r="4202" spans="1:5" x14ac:dyDescent="0.15">
      <c r="A4202" s="107">
        <f>TdC!C4204</f>
        <v>43735</v>
      </c>
      <c r="B4202" s="106">
        <f>TdC!D4204</f>
        <v>2019</v>
      </c>
      <c r="C4202" s="106">
        <f>TdC!E4204</f>
        <v>9</v>
      </c>
      <c r="D4202" s="106">
        <f>TdC!F4204</f>
        <v>21402.71</v>
      </c>
      <c r="E4202" s="106" t="str">
        <f>TdC!G4204</f>
        <v>dolartoday</v>
      </c>
    </row>
    <row r="4203" spans="1:5" x14ac:dyDescent="0.15">
      <c r="A4203" s="107">
        <f>TdC!C4205</f>
        <v>43736</v>
      </c>
      <c r="B4203" s="106">
        <f>TdC!D4205</f>
        <v>2019</v>
      </c>
      <c r="C4203" s="106">
        <f>TdC!E4205</f>
        <v>9</v>
      </c>
      <c r="D4203" s="106">
        <f>TdC!F4205</f>
        <v>21402.71</v>
      </c>
      <c r="E4203" s="106" t="str">
        <f>TdC!G4205</f>
        <v>dolartoday</v>
      </c>
    </row>
    <row r="4204" spans="1:5" x14ac:dyDescent="0.15">
      <c r="A4204" s="107">
        <f>TdC!C4206</f>
        <v>43737</v>
      </c>
      <c r="B4204" s="106">
        <f>TdC!D4206</f>
        <v>2019</v>
      </c>
      <c r="C4204" s="106">
        <f>TdC!E4206</f>
        <v>9</v>
      </c>
      <c r="D4204" s="106">
        <f>TdC!F4206</f>
        <v>21402.71</v>
      </c>
      <c r="E4204" s="106" t="str">
        <f>TdC!G4206</f>
        <v>dolartoday</v>
      </c>
    </row>
    <row r="4205" spans="1:5" x14ac:dyDescent="0.15">
      <c r="A4205" s="107">
        <f>TdC!C4207</f>
        <v>43738</v>
      </c>
      <c r="B4205" s="106">
        <f>TdC!D4207</f>
        <v>2019</v>
      </c>
      <c r="C4205" s="106">
        <f>TdC!E4207</f>
        <v>9</v>
      </c>
      <c r="D4205" s="106">
        <f>TdC!F4207</f>
        <v>21299.21</v>
      </c>
      <c r="E4205" s="106" t="str">
        <f>TdC!G4207</f>
        <v>dolartoday</v>
      </c>
    </row>
    <row r="4206" spans="1:5" x14ac:dyDescent="0.15">
      <c r="A4206" s="107">
        <f>TdC!C4208</f>
        <v>43739</v>
      </c>
      <c r="B4206" s="106">
        <f>TdC!D4208</f>
        <v>2019</v>
      </c>
      <c r="C4206" s="106">
        <f>TdC!E4208</f>
        <v>10</v>
      </c>
      <c r="D4206" s="106">
        <f>TdC!F4208</f>
        <v>20995.42</v>
      </c>
      <c r="E4206" s="106" t="str">
        <f>TdC!G4208</f>
        <v>dolartoday</v>
      </c>
    </row>
    <row r="4207" spans="1:5" x14ac:dyDescent="0.15">
      <c r="A4207" s="107">
        <f>TdC!C4209</f>
        <v>43740</v>
      </c>
      <c r="B4207" s="106">
        <f>TdC!D4209</f>
        <v>2019</v>
      </c>
      <c r="C4207" s="106">
        <f>TdC!E4209</f>
        <v>10</v>
      </c>
      <c r="D4207" s="106">
        <f>TdC!F4209</f>
        <v>20503.63</v>
      </c>
      <c r="E4207" s="106" t="str">
        <f>TdC!G4209</f>
        <v>dolartoday</v>
      </c>
    </row>
    <row r="4208" spans="1:5" x14ac:dyDescent="0.15">
      <c r="A4208" s="107">
        <f>TdC!C4210</f>
        <v>43741</v>
      </c>
      <c r="B4208" s="106">
        <f>TdC!D4210</f>
        <v>2019</v>
      </c>
      <c r="C4208" s="106">
        <f>TdC!E4210</f>
        <v>10</v>
      </c>
      <c r="D4208" s="106">
        <f>TdC!F4210</f>
        <v>20503.63</v>
      </c>
      <c r="E4208" s="106" t="str">
        <f>TdC!G4210</f>
        <v>dolartoday</v>
      </c>
    </row>
    <row r="4209" spans="1:5" x14ac:dyDescent="0.15">
      <c r="A4209" s="107">
        <f>TdC!C4211</f>
        <v>43742</v>
      </c>
      <c r="B4209" s="106">
        <f>TdC!D4211</f>
        <v>2019</v>
      </c>
      <c r="C4209" s="106">
        <f>TdC!E4211</f>
        <v>10</v>
      </c>
      <c r="D4209" s="106">
        <f>TdC!F4211</f>
        <v>20361.43</v>
      </c>
      <c r="E4209" s="106" t="str">
        <f>TdC!G4211</f>
        <v>dolartoday</v>
      </c>
    </row>
    <row r="4210" spans="1:5" x14ac:dyDescent="0.15">
      <c r="A4210" s="107">
        <f>TdC!C4212</f>
        <v>43743</v>
      </c>
      <c r="B4210" s="106">
        <f>TdC!D4212</f>
        <v>2019</v>
      </c>
      <c r="C4210" s="106">
        <f>TdC!E4212</f>
        <v>10</v>
      </c>
      <c r="D4210" s="106">
        <f>TdC!F4212</f>
        <v>20361.43</v>
      </c>
      <c r="E4210" s="106" t="str">
        <f>TdC!G4212</f>
        <v>dolartoday</v>
      </c>
    </row>
    <row r="4211" spans="1:5" x14ac:dyDescent="0.15">
      <c r="A4211" s="107">
        <f>TdC!C4213</f>
        <v>43744</v>
      </c>
      <c r="B4211" s="106">
        <f>TdC!D4213</f>
        <v>2019</v>
      </c>
      <c r="C4211" s="106">
        <f>TdC!E4213</f>
        <v>10</v>
      </c>
      <c r="D4211" s="106">
        <f>TdC!F4213</f>
        <v>20361.43</v>
      </c>
      <c r="E4211" s="106" t="str">
        <f>TdC!G4213</f>
        <v>dolartoday</v>
      </c>
    </row>
    <row r="4212" spans="1:5" x14ac:dyDescent="0.15">
      <c r="A4212" s="107">
        <f>TdC!C4214</f>
        <v>43745</v>
      </c>
      <c r="B4212" s="106">
        <f>TdC!D4214</f>
        <v>2019</v>
      </c>
      <c r="C4212" s="106">
        <f>TdC!E4214</f>
        <v>10</v>
      </c>
      <c r="D4212" s="106">
        <f>TdC!F4214</f>
        <v>20390.169999999998</v>
      </c>
      <c r="E4212" s="106" t="str">
        <f>TdC!G4214</f>
        <v>dolartoday</v>
      </c>
    </row>
    <row r="4213" spans="1:5" x14ac:dyDescent="0.15">
      <c r="A4213" s="107">
        <f>TdC!C4215</f>
        <v>43746</v>
      </c>
      <c r="B4213" s="106">
        <f>TdC!D4215</f>
        <v>2019</v>
      </c>
      <c r="C4213" s="106">
        <f>TdC!E4215</f>
        <v>10</v>
      </c>
      <c r="D4213" s="106">
        <f>TdC!F4215</f>
        <v>20182.54</v>
      </c>
      <c r="E4213" s="106" t="str">
        <f>TdC!G4215</f>
        <v>dolartoday</v>
      </c>
    </row>
    <row r="4214" spans="1:5" x14ac:dyDescent="0.15">
      <c r="A4214" s="107">
        <f>TdC!C4216</f>
        <v>43747</v>
      </c>
      <c r="B4214" s="106">
        <f>TdC!D4216</f>
        <v>2019</v>
      </c>
      <c r="C4214" s="106">
        <f>TdC!E4216</f>
        <v>10</v>
      </c>
      <c r="D4214" s="106">
        <f>TdC!F4216</f>
        <v>20015.740000000002</v>
      </c>
      <c r="E4214" s="106" t="str">
        <f>TdC!G4216</f>
        <v>dolartoday</v>
      </c>
    </row>
    <row r="4215" spans="1:5" x14ac:dyDescent="0.15">
      <c r="A4215" s="107">
        <f>TdC!C4217</f>
        <v>43748</v>
      </c>
      <c r="B4215" s="106">
        <f>TdC!D4217</f>
        <v>2019</v>
      </c>
      <c r="C4215" s="106">
        <f>TdC!E4217</f>
        <v>10</v>
      </c>
      <c r="D4215" s="106">
        <f>TdC!F4217</f>
        <v>19861.060000000001</v>
      </c>
      <c r="E4215" s="106" t="str">
        <f>TdC!G4217</f>
        <v>dolartoday</v>
      </c>
    </row>
    <row r="4216" spans="1:5" x14ac:dyDescent="0.15">
      <c r="A4216" s="107">
        <f>TdC!C4218</f>
        <v>43749</v>
      </c>
      <c r="B4216" s="106">
        <f>TdC!D4218</f>
        <v>2019</v>
      </c>
      <c r="C4216" s="106">
        <f>TdC!E4218</f>
        <v>10</v>
      </c>
      <c r="D4216" s="106">
        <f>TdC!F4218</f>
        <v>19932.04</v>
      </c>
      <c r="E4216" s="106" t="str">
        <f>TdC!G4218</f>
        <v>dolartoday</v>
      </c>
    </row>
    <row r="4217" spans="1:5" x14ac:dyDescent="0.15">
      <c r="A4217" s="107">
        <f>TdC!C4219</f>
        <v>43750</v>
      </c>
      <c r="B4217" s="106">
        <f>TdC!D4219</f>
        <v>2019</v>
      </c>
      <c r="C4217" s="106">
        <f>TdC!E4219</f>
        <v>10</v>
      </c>
      <c r="D4217" s="106">
        <f>TdC!F4219</f>
        <v>19932.04</v>
      </c>
      <c r="E4217" s="106" t="str">
        <f>TdC!G4219</f>
        <v>dolartoday</v>
      </c>
    </row>
    <row r="4218" spans="1:5" x14ac:dyDescent="0.15">
      <c r="A4218" s="107">
        <f>TdC!C4220</f>
        <v>43751</v>
      </c>
      <c r="B4218" s="106">
        <f>TdC!D4220</f>
        <v>2019</v>
      </c>
      <c r="C4218" s="106">
        <f>TdC!E4220</f>
        <v>10</v>
      </c>
      <c r="D4218" s="106">
        <f>TdC!F4220</f>
        <v>19932.04</v>
      </c>
      <c r="E4218" s="106" t="str">
        <f>TdC!G4220</f>
        <v>dolartoday</v>
      </c>
    </row>
    <row r="4219" spans="1:5" x14ac:dyDescent="0.15">
      <c r="A4219" s="107">
        <f>TdC!C4221</f>
        <v>43752</v>
      </c>
      <c r="B4219" s="106">
        <f>TdC!D4221</f>
        <v>2019</v>
      </c>
      <c r="C4219" s="106">
        <f>TdC!E4221</f>
        <v>10</v>
      </c>
      <c r="D4219" s="106">
        <f>TdC!F4221</f>
        <v>19635.41</v>
      </c>
      <c r="E4219" s="106" t="str">
        <f>TdC!G4221</f>
        <v>dolartoday</v>
      </c>
    </row>
    <row r="4220" spans="1:5" x14ac:dyDescent="0.15">
      <c r="A4220" s="107">
        <f>TdC!C4222</f>
        <v>43753</v>
      </c>
      <c r="B4220" s="106">
        <f>TdC!D4222</f>
        <v>2019</v>
      </c>
      <c r="C4220" s="106">
        <f>TdC!E4222</f>
        <v>10</v>
      </c>
      <c r="D4220" s="106">
        <f>TdC!F4222</f>
        <v>19502.21</v>
      </c>
      <c r="E4220" s="106" t="str">
        <f>TdC!G4222</f>
        <v>dolartoday</v>
      </c>
    </row>
    <row r="4221" spans="1:5" x14ac:dyDescent="0.15">
      <c r="A4221" s="107">
        <f>TdC!C4223</f>
        <v>43754</v>
      </c>
      <c r="B4221" s="106">
        <f>TdC!D4223</f>
        <v>2019</v>
      </c>
      <c r="C4221" s="106">
        <f>TdC!E4223</f>
        <v>10</v>
      </c>
      <c r="D4221" s="106">
        <f>TdC!F4223</f>
        <v>19199.060000000001</v>
      </c>
      <c r="E4221" s="106" t="str">
        <f>TdC!G4223</f>
        <v>dolartoday</v>
      </c>
    </row>
    <row r="4222" spans="1:5" x14ac:dyDescent="0.15">
      <c r="A4222" s="107">
        <f>TdC!C4224</f>
        <v>43755</v>
      </c>
      <c r="B4222" s="106">
        <f>TdC!D4224</f>
        <v>2019</v>
      </c>
      <c r="C4222" s="106">
        <f>TdC!E4224</f>
        <v>10</v>
      </c>
      <c r="D4222" s="106">
        <f>TdC!F4224</f>
        <v>19199.060000000001</v>
      </c>
      <c r="E4222" s="106" t="str">
        <f>TdC!G4224</f>
        <v>dolartoday</v>
      </c>
    </row>
    <row r="4223" spans="1:5" x14ac:dyDescent="0.15">
      <c r="A4223" s="107">
        <f>TdC!C4225</f>
        <v>43756</v>
      </c>
      <c r="B4223" s="106">
        <f>TdC!D4225</f>
        <v>2019</v>
      </c>
      <c r="C4223" s="106">
        <f>TdC!E4225</f>
        <v>10</v>
      </c>
      <c r="D4223" s="106">
        <f>TdC!F4225</f>
        <v>19032.490000000002</v>
      </c>
      <c r="E4223" s="106" t="str">
        <f>TdC!G4225</f>
        <v>dolartoday</v>
      </c>
    </row>
    <row r="4224" spans="1:5" x14ac:dyDescent="0.15">
      <c r="A4224" s="107">
        <f>TdC!C4226</f>
        <v>43757</v>
      </c>
      <c r="B4224" s="106">
        <f>TdC!D4226</f>
        <v>2019</v>
      </c>
      <c r="C4224" s="106">
        <f>TdC!E4226</f>
        <v>10</v>
      </c>
      <c r="D4224" s="106">
        <f>TdC!F4226</f>
        <v>19032.490000000002</v>
      </c>
      <c r="E4224" s="106" t="str">
        <f>TdC!G4226</f>
        <v>dolartoday</v>
      </c>
    </row>
    <row r="4225" spans="1:5" x14ac:dyDescent="0.15">
      <c r="A4225" s="107">
        <f>TdC!C4227</f>
        <v>43758</v>
      </c>
      <c r="B4225" s="106">
        <f>TdC!D4227</f>
        <v>2019</v>
      </c>
      <c r="C4225" s="106">
        <f>TdC!E4227</f>
        <v>10</v>
      </c>
      <c r="D4225" s="106">
        <f>TdC!F4227</f>
        <v>19032.490000000002</v>
      </c>
      <c r="E4225" s="106" t="str">
        <f>TdC!G4227</f>
        <v>dolartoday</v>
      </c>
    </row>
    <row r="4226" spans="1:5" x14ac:dyDescent="0.15">
      <c r="A4226" s="107">
        <f>TdC!C4228</f>
        <v>43759</v>
      </c>
      <c r="B4226" s="106">
        <f>TdC!D4228</f>
        <v>2019</v>
      </c>
      <c r="C4226" s="106">
        <f>TdC!E4228</f>
        <v>10</v>
      </c>
      <c r="D4226" s="106">
        <f>TdC!F4228</f>
        <v>18704.02</v>
      </c>
      <c r="E4226" s="106" t="str">
        <f>TdC!G4228</f>
        <v>dolartoday</v>
      </c>
    </row>
    <row r="4227" spans="1:5" x14ac:dyDescent="0.15">
      <c r="A4227" s="107">
        <f>TdC!C4229</f>
        <v>43760</v>
      </c>
      <c r="B4227" s="106">
        <f>TdC!D4229</f>
        <v>2019</v>
      </c>
      <c r="C4227" s="106">
        <f>TdC!E4229</f>
        <v>10</v>
      </c>
      <c r="D4227" s="106">
        <f>TdC!F4229</f>
        <v>18502.64</v>
      </c>
      <c r="E4227" s="106" t="str">
        <f>TdC!G4229</f>
        <v>dolartoday</v>
      </c>
    </row>
    <row r="4228" spans="1:5" x14ac:dyDescent="0.15">
      <c r="A4228" s="107">
        <f>TdC!C4230</f>
        <v>43761</v>
      </c>
      <c r="B4228" s="106">
        <f>TdC!D4230</f>
        <v>2019</v>
      </c>
      <c r="C4228" s="106">
        <f>TdC!E4230</f>
        <v>10</v>
      </c>
      <c r="D4228" s="106">
        <f>TdC!F4230</f>
        <v>18830.2</v>
      </c>
      <c r="E4228" s="106" t="str">
        <f>TdC!G4230</f>
        <v>dolartoday</v>
      </c>
    </row>
    <row r="4229" spans="1:5" x14ac:dyDescent="0.15">
      <c r="A4229" s="107">
        <f>TdC!C4231</f>
        <v>43762</v>
      </c>
      <c r="B4229" s="106">
        <f>TdC!D4231</f>
        <v>2019</v>
      </c>
      <c r="C4229" s="106">
        <f>TdC!E4231</f>
        <v>10</v>
      </c>
      <c r="D4229" s="106">
        <f>TdC!F4231</f>
        <v>20043.330000000002</v>
      </c>
      <c r="E4229" s="106" t="str">
        <f>TdC!G4231</f>
        <v>dolartoday</v>
      </c>
    </row>
    <row r="4230" spans="1:5" x14ac:dyDescent="0.15">
      <c r="A4230" s="107">
        <f>TdC!C4232</f>
        <v>43763</v>
      </c>
      <c r="B4230" s="106">
        <f>TdC!D4232</f>
        <v>2019</v>
      </c>
      <c r="C4230" s="106">
        <f>TdC!E4232</f>
        <v>10</v>
      </c>
      <c r="D4230" s="106">
        <f>TdC!F4232</f>
        <v>21907.81</v>
      </c>
      <c r="E4230" s="106" t="str">
        <f>TdC!G4232</f>
        <v>dolartoday</v>
      </c>
    </row>
    <row r="4231" spans="1:5" x14ac:dyDescent="0.15">
      <c r="A4231" s="107">
        <f>TdC!C4233</f>
        <v>43764</v>
      </c>
      <c r="B4231" s="106">
        <f>TdC!D4233</f>
        <v>2019</v>
      </c>
      <c r="C4231" s="106">
        <f>TdC!E4233</f>
        <v>10</v>
      </c>
      <c r="D4231" s="106">
        <f>TdC!F4233</f>
        <v>21907.81</v>
      </c>
      <c r="E4231" s="106" t="str">
        <f>TdC!G4233</f>
        <v>dolartoday</v>
      </c>
    </row>
    <row r="4232" spans="1:5" x14ac:dyDescent="0.15">
      <c r="A4232" s="107">
        <f>TdC!C4234</f>
        <v>43765</v>
      </c>
      <c r="B4232" s="106">
        <f>TdC!D4234</f>
        <v>2019</v>
      </c>
      <c r="C4232" s="106">
        <f>TdC!E4234</f>
        <v>10</v>
      </c>
      <c r="D4232" s="106">
        <f>TdC!F4234</f>
        <v>21907.81</v>
      </c>
      <c r="E4232" s="106" t="str">
        <f>TdC!G4234</f>
        <v>dolartoday</v>
      </c>
    </row>
    <row r="4233" spans="1:5" x14ac:dyDescent="0.15">
      <c r="A4233" s="107">
        <f>TdC!C4235</f>
        <v>43766</v>
      </c>
      <c r="B4233" s="106">
        <f>TdC!D4235</f>
        <v>2019</v>
      </c>
      <c r="C4233" s="106">
        <f>TdC!E4235</f>
        <v>10</v>
      </c>
      <c r="D4233" s="106">
        <f>TdC!F4235</f>
        <v>25369.279999999999</v>
      </c>
      <c r="E4233" s="106" t="str">
        <f>TdC!G4235</f>
        <v>dolartoday</v>
      </c>
    </row>
    <row r="4234" spans="1:5" x14ac:dyDescent="0.15">
      <c r="A4234" s="107">
        <f>TdC!C4236</f>
        <v>43767</v>
      </c>
      <c r="B4234" s="106">
        <f>TdC!D4236</f>
        <v>2019</v>
      </c>
      <c r="C4234" s="106">
        <f>TdC!E4236</f>
        <v>10</v>
      </c>
      <c r="D4234" s="106">
        <f>TdC!F4236</f>
        <v>25903.37</v>
      </c>
      <c r="E4234" s="106" t="str">
        <f>TdC!G4236</f>
        <v>dolartoday</v>
      </c>
    </row>
    <row r="4235" spans="1:5" x14ac:dyDescent="0.15">
      <c r="A4235" s="107">
        <f>TdC!C4237</f>
        <v>43768</v>
      </c>
      <c r="B4235" s="106">
        <f>TdC!D4237</f>
        <v>2019</v>
      </c>
      <c r="C4235" s="106">
        <f>TdC!E4237</f>
        <v>10</v>
      </c>
      <c r="D4235" s="106">
        <f>TdC!F4237</f>
        <v>26388.02</v>
      </c>
      <c r="E4235" s="106" t="str">
        <f>TdC!G4237</f>
        <v>dolartoday</v>
      </c>
    </row>
    <row r="4236" spans="1:5" x14ac:dyDescent="0.15">
      <c r="A4236" s="107">
        <f>TdC!C4238</f>
        <v>43769</v>
      </c>
      <c r="B4236" s="106">
        <f>TdC!D4238</f>
        <v>2019</v>
      </c>
      <c r="C4236" s="106">
        <f>TdC!E4238</f>
        <v>10</v>
      </c>
      <c r="D4236" s="106">
        <f>TdC!F4238</f>
        <v>24754.32</v>
      </c>
      <c r="E4236" s="106" t="str">
        <f>TdC!G4238</f>
        <v>dolartoday</v>
      </c>
    </row>
    <row r="4237" spans="1:5" x14ac:dyDescent="0.15">
      <c r="A4237" s="107">
        <f>TdC!C4239</f>
        <v>43770</v>
      </c>
      <c r="B4237" s="106">
        <f>TdC!D4239</f>
        <v>2019</v>
      </c>
      <c r="C4237" s="106">
        <f>TdC!E4239</f>
        <v>11</v>
      </c>
      <c r="D4237" s="106">
        <f>TdC!F4239</f>
        <v>21003.72</v>
      </c>
      <c r="E4237" s="106" t="str">
        <f>TdC!G4239</f>
        <v>dolartoday</v>
      </c>
    </row>
    <row r="4238" spans="1:5" x14ac:dyDescent="0.15">
      <c r="A4238" s="107">
        <f>TdC!C4240</f>
        <v>43771</v>
      </c>
      <c r="B4238" s="106">
        <f>TdC!D4240</f>
        <v>2019</v>
      </c>
      <c r="C4238" s="106">
        <f>TdC!E4240</f>
        <v>11</v>
      </c>
      <c r="D4238" s="106">
        <f>TdC!F4240</f>
        <v>21003.72</v>
      </c>
      <c r="E4238" s="106" t="str">
        <f>TdC!G4240</f>
        <v>dolartoday</v>
      </c>
    </row>
    <row r="4239" spans="1:5" x14ac:dyDescent="0.15">
      <c r="A4239" s="107">
        <f>TdC!C4241</f>
        <v>43772</v>
      </c>
      <c r="B4239" s="106">
        <f>TdC!D4241</f>
        <v>2019</v>
      </c>
      <c r="C4239" s="106">
        <f>TdC!E4241</f>
        <v>11</v>
      </c>
      <c r="D4239" s="106">
        <f>TdC!F4241</f>
        <v>21003.72</v>
      </c>
      <c r="E4239" s="106" t="str">
        <f>TdC!G4241</f>
        <v>dolartoday</v>
      </c>
    </row>
    <row r="4240" spans="1:5" x14ac:dyDescent="0.15">
      <c r="A4240" s="107">
        <f>TdC!C4242</f>
        <v>43773</v>
      </c>
      <c r="B4240" s="106">
        <f>TdC!D4242</f>
        <v>2019</v>
      </c>
      <c r="C4240" s="106">
        <f>TdC!E4242</f>
        <v>11</v>
      </c>
      <c r="D4240" s="106">
        <f>TdC!F4242</f>
        <v>23819.27</v>
      </c>
      <c r="E4240" s="106" t="str">
        <f>TdC!G4242</f>
        <v>dolartoday</v>
      </c>
    </row>
    <row r="4241" spans="1:5" x14ac:dyDescent="0.15">
      <c r="A4241" s="107">
        <f>TdC!C4243</f>
        <v>43774</v>
      </c>
      <c r="B4241" s="106">
        <f>TdC!D4243</f>
        <v>2019</v>
      </c>
      <c r="C4241" s="106">
        <f>TdC!E4243</f>
        <v>11</v>
      </c>
      <c r="D4241" s="106">
        <f>TdC!F4243</f>
        <v>24094.03</v>
      </c>
      <c r="E4241" s="106" t="str">
        <f>TdC!G4243</f>
        <v>dolartoday</v>
      </c>
    </row>
    <row r="4242" spans="1:5" x14ac:dyDescent="0.15">
      <c r="A4242" s="107">
        <f>TdC!C4244</f>
        <v>43775</v>
      </c>
      <c r="B4242" s="106">
        <f>TdC!D4244</f>
        <v>2019</v>
      </c>
      <c r="C4242" s="106">
        <f>TdC!E4244</f>
        <v>11</v>
      </c>
      <c r="D4242" s="106">
        <f>TdC!F4244</f>
        <v>23963.02</v>
      </c>
      <c r="E4242" s="106" t="str">
        <f>TdC!G4244</f>
        <v>dolartoday</v>
      </c>
    </row>
    <row r="4243" spans="1:5" x14ac:dyDescent="0.15">
      <c r="A4243" s="107">
        <f>TdC!C4245</f>
        <v>43776</v>
      </c>
      <c r="B4243" s="106">
        <f>TdC!D4245</f>
        <v>2019</v>
      </c>
      <c r="C4243" s="106">
        <f>TdC!E4245</f>
        <v>11</v>
      </c>
      <c r="D4243" s="106">
        <f>TdC!F4245</f>
        <v>25752.535</v>
      </c>
      <c r="E4243" s="106" t="str">
        <f>TdC!G4245</f>
        <v>dolartoday</v>
      </c>
    </row>
    <row r="4244" spans="1:5" x14ac:dyDescent="0.15">
      <c r="A4244" s="107">
        <f>TdC!C4246</f>
        <v>43777</v>
      </c>
      <c r="B4244" s="106">
        <f>TdC!D4246</f>
        <v>2019</v>
      </c>
      <c r="C4244" s="106">
        <f>TdC!E4246</f>
        <v>11</v>
      </c>
      <c r="D4244" s="106">
        <f>TdC!F4246</f>
        <v>27542.05</v>
      </c>
      <c r="E4244" s="106" t="str">
        <f>TdC!G4246</f>
        <v>dolartoday</v>
      </c>
    </row>
    <row r="4245" spans="1:5" x14ac:dyDescent="0.15">
      <c r="A4245" s="107">
        <f>TdC!C4247</f>
        <v>43778</v>
      </c>
      <c r="B4245" s="106">
        <f>TdC!D4247</f>
        <v>2019</v>
      </c>
      <c r="C4245" s="106">
        <f>TdC!E4247</f>
        <v>11</v>
      </c>
      <c r="D4245" s="106">
        <f>TdC!F4247</f>
        <v>27542.05</v>
      </c>
      <c r="E4245" s="106" t="str">
        <f>TdC!G4247</f>
        <v>dolartoday</v>
      </c>
    </row>
    <row r="4246" spans="1:5" x14ac:dyDescent="0.15">
      <c r="A4246" s="107">
        <f>TdC!C4248</f>
        <v>43779</v>
      </c>
      <c r="B4246" s="106">
        <f>TdC!D4248</f>
        <v>2019</v>
      </c>
      <c r="C4246" s="106">
        <f>TdC!E4248</f>
        <v>11</v>
      </c>
      <c r="D4246" s="106">
        <f>TdC!F4248</f>
        <v>28906.74</v>
      </c>
      <c r="E4246" s="106" t="str">
        <f>TdC!G4248</f>
        <v>dolartoday</v>
      </c>
    </row>
    <row r="4247" spans="1:5" x14ac:dyDescent="0.15">
      <c r="A4247" s="107">
        <f>TdC!C4249</f>
        <v>43780</v>
      </c>
      <c r="B4247" s="106">
        <f>TdC!D4249</f>
        <v>2019</v>
      </c>
      <c r="C4247" s="106">
        <f>TdC!E4249</f>
        <v>11</v>
      </c>
      <c r="D4247" s="106">
        <f>TdC!F4249</f>
        <v>29032.22</v>
      </c>
      <c r="E4247" s="106" t="str">
        <f>TdC!G4249</f>
        <v>dolartoday</v>
      </c>
    </row>
    <row r="4248" spans="1:5" x14ac:dyDescent="0.15">
      <c r="A4248" s="107">
        <f>TdC!C4250</f>
        <v>43781</v>
      </c>
      <c r="B4248" s="106">
        <f>TdC!D4250</f>
        <v>2019</v>
      </c>
      <c r="C4248" s="106">
        <f>TdC!E4250</f>
        <v>11</v>
      </c>
      <c r="D4248" s="106">
        <f>TdC!F4250</f>
        <v>31863.919999999998</v>
      </c>
      <c r="E4248" s="106" t="str">
        <f>TdC!G4250</f>
        <v>dolartoday</v>
      </c>
    </row>
    <row r="4249" spans="1:5" x14ac:dyDescent="0.15">
      <c r="A4249" s="107">
        <f>TdC!C4251</f>
        <v>43782</v>
      </c>
      <c r="B4249" s="106">
        <f>TdC!D4251</f>
        <v>2019</v>
      </c>
      <c r="C4249" s="106">
        <f>TdC!E4251</f>
        <v>11</v>
      </c>
      <c r="D4249" s="106">
        <f>TdC!F4251</f>
        <v>31603.73</v>
      </c>
      <c r="E4249" s="106" t="str">
        <f>TdC!G4251</f>
        <v>dolartoday</v>
      </c>
    </row>
    <row r="4250" spans="1:5" x14ac:dyDescent="0.15">
      <c r="A4250" s="107">
        <f>TdC!C4252</f>
        <v>43783</v>
      </c>
      <c r="B4250" s="106">
        <f>TdC!D4252</f>
        <v>2019</v>
      </c>
      <c r="C4250" s="106">
        <f>TdC!E4252</f>
        <v>11</v>
      </c>
      <c r="D4250" s="106">
        <f>TdC!F4252</f>
        <v>29839.43</v>
      </c>
      <c r="E4250" s="106" t="str">
        <f>TdC!G4252</f>
        <v>dolartoday</v>
      </c>
    </row>
    <row r="4251" spans="1:5" x14ac:dyDescent="0.15">
      <c r="A4251" s="107">
        <f>TdC!C4253</f>
        <v>43784</v>
      </c>
      <c r="B4251" s="106">
        <f>TdC!D4253</f>
        <v>2019</v>
      </c>
      <c r="C4251" s="106">
        <f>TdC!E4253</f>
        <v>11</v>
      </c>
      <c r="D4251" s="106">
        <f>TdC!F4253</f>
        <v>29839.43</v>
      </c>
      <c r="E4251" s="106" t="str">
        <f>TdC!G4253</f>
        <v>dolartoday</v>
      </c>
    </row>
    <row r="4252" spans="1:5" x14ac:dyDescent="0.15">
      <c r="A4252" s="107">
        <f>TdC!C4254</f>
        <v>43785</v>
      </c>
      <c r="B4252" s="106">
        <f>TdC!D4254</f>
        <v>2019</v>
      </c>
      <c r="C4252" s="106">
        <f>TdC!E4254</f>
        <v>11</v>
      </c>
      <c r="D4252" s="106">
        <f>TdC!F4254</f>
        <v>29839.43</v>
      </c>
      <c r="E4252" s="106" t="str">
        <f>TdC!G4254</f>
        <v>dolartoday</v>
      </c>
    </row>
    <row r="4253" spans="1:5" x14ac:dyDescent="0.15">
      <c r="A4253" s="107">
        <f>TdC!C4255</f>
        <v>43786</v>
      </c>
      <c r="B4253" s="106">
        <f>TdC!D4255</f>
        <v>2019</v>
      </c>
      <c r="C4253" s="106">
        <f>TdC!E4255</f>
        <v>11</v>
      </c>
      <c r="D4253" s="106">
        <f>TdC!F4255</f>
        <v>29794.31</v>
      </c>
      <c r="E4253" s="106" t="str">
        <f>TdC!G4255</f>
        <v>dolartoday</v>
      </c>
    </row>
    <row r="4254" spans="1:5" x14ac:dyDescent="0.15">
      <c r="A4254" s="107">
        <f>TdC!C4256</f>
        <v>43787</v>
      </c>
      <c r="B4254" s="106">
        <f>TdC!D4256</f>
        <v>2019</v>
      </c>
      <c r="C4254" s="106">
        <f>TdC!E4256</f>
        <v>11</v>
      </c>
      <c r="D4254" s="106">
        <f>TdC!F4256</f>
        <v>31811.93</v>
      </c>
      <c r="E4254" s="106" t="str">
        <f>TdC!G4256</f>
        <v>dolartoday</v>
      </c>
    </row>
    <row r="4255" spans="1:5" x14ac:dyDescent="0.15">
      <c r="A4255" s="107">
        <f>TdC!C4257</f>
        <v>43788</v>
      </c>
      <c r="B4255" s="106">
        <f>TdC!D4257</f>
        <v>2019</v>
      </c>
      <c r="C4255" s="106">
        <f>TdC!E4257</f>
        <v>11</v>
      </c>
      <c r="D4255" s="106">
        <f>TdC!F4257</f>
        <v>33075.980000000003</v>
      </c>
      <c r="E4255" s="106" t="str">
        <f>TdC!G4257</f>
        <v>dolartoday</v>
      </c>
    </row>
    <row r="4256" spans="1:5" x14ac:dyDescent="0.15">
      <c r="A4256" s="107">
        <f>TdC!C4258</f>
        <v>43789</v>
      </c>
      <c r="B4256" s="106">
        <f>TdC!D4258</f>
        <v>2019</v>
      </c>
      <c r="C4256" s="106">
        <f>TdC!E4258</f>
        <v>11</v>
      </c>
      <c r="D4256" s="106">
        <f>TdC!F4258</f>
        <v>33592.83</v>
      </c>
      <c r="E4256" s="106" t="str">
        <f>TdC!G4258</f>
        <v>dolartoday</v>
      </c>
    </row>
    <row r="4257" spans="1:5" x14ac:dyDescent="0.15">
      <c r="A4257" s="107">
        <f>TdC!C4259</f>
        <v>43790</v>
      </c>
      <c r="B4257" s="106">
        <f>TdC!D4259</f>
        <v>2019</v>
      </c>
      <c r="C4257" s="106">
        <f>TdC!E4259</f>
        <v>11</v>
      </c>
      <c r="D4257" s="106">
        <f>TdC!F4259</f>
        <v>33752.92</v>
      </c>
      <c r="E4257" s="106" t="str">
        <f>TdC!G4259</f>
        <v>dolartoday</v>
      </c>
    </row>
    <row r="4258" spans="1:5" x14ac:dyDescent="0.15">
      <c r="A4258" s="107">
        <f>TdC!C4260</f>
        <v>43791</v>
      </c>
      <c r="B4258" s="106">
        <f>TdC!D4260</f>
        <v>2019</v>
      </c>
      <c r="C4258" s="106">
        <f>TdC!E4260</f>
        <v>11</v>
      </c>
      <c r="D4258" s="106">
        <f>TdC!F4260</f>
        <v>33752.92</v>
      </c>
      <c r="E4258" s="106" t="str">
        <f>TdC!G4260</f>
        <v>dolartoday</v>
      </c>
    </row>
    <row r="4259" spans="1:5" x14ac:dyDescent="0.15">
      <c r="A4259" s="107">
        <f>TdC!C4261</f>
        <v>43792</v>
      </c>
      <c r="B4259" s="106">
        <f>TdC!D4261</f>
        <v>2019</v>
      </c>
      <c r="C4259" s="106">
        <f>TdC!E4261</f>
        <v>11</v>
      </c>
      <c r="D4259" s="106">
        <f>TdC!F4261</f>
        <v>33752.92</v>
      </c>
      <c r="E4259" s="106" t="str">
        <f>TdC!G4261</f>
        <v>dolartoday</v>
      </c>
    </row>
    <row r="4260" spans="1:5" x14ac:dyDescent="0.15">
      <c r="A4260" s="107">
        <f>TdC!C4262</f>
        <v>43793</v>
      </c>
      <c r="B4260" s="106">
        <f>TdC!D4262</f>
        <v>2019</v>
      </c>
      <c r="C4260" s="106">
        <f>TdC!E4262</f>
        <v>11</v>
      </c>
      <c r="D4260" s="106">
        <f>TdC!F4262</f>
        <v>36419.019999999997</v>
      </c>
      <c r="E4260" s="106" t="str">
        <f>TdC!G4262</f>
        <v>dolartoday</v>
      </c>
    </row>
    <row r="4261" spans="1:5" x14ac:dyDescent="0.15">
      <c r="A4261" s="107">
        <f>TdC!C4263</f>
        <v>43794</v>
      </c>
      <c r="B4261" s="106">
        <f>TdC!D4263</f>
        <v>2019</v>
      </c>
      <c r="C4261" s="106">
        <f>TdC!E4263</f>
        <v>11</v>
      </c>
      <c r="D4261" s="106">
        <f>TdC!F4263</f>
        <v>38041.019999999997</v>
      </c>
      <c r="E4261" s="106" t="str">
        <f>TdC!G4263</f>
        <v>dolartoday</v>
      </c>
    </row>
    <row r="4262" spans="1:5" x14ac:dyDescent="0.15">
      <c r="A4262" s="107">
        <f>TdC!C4264</f>
        <v>43795</v>
      </c>
      <c r="B4262" s="106">
        <f>TdC!D4264</f>
        <v>2019</v>
      </c>
      <c r="C4262" s="106">
        <f>TdC!E4264</f>
        <v>11</v>
      </c>
      <c r="D4262" s="106">
        <f>TdC!F4264</f>
        <v>40012.04</v>
      </c>
      <c r="E4262" s="106" t="str">
        <f>TdC!G4264</f>
        <v>dolartoday</v>
      </c>
    </row>
    <row r="4263" spans="1:5" x14ac:dyDescent="0.15">
      <c r="A4263" s="107">
        <f>TdC!C4265</f>
        <v>43796</v>
      </c>
      <c r="B4263" s="106">
        <f>TdC!D4265</f>
        <v>2019</v>
      </c>
      <c r="C4263" s="106">
        <f>TdC!E4265</f>
        <v>11</v>
      </c>
      <c r="D4263" s="106">
        <f>TdC!F4265</f>
        <v>41721.03</v>
      </c>
      <c r="E4263" s="106" t="str">
        <f>TdC!G4265</f>
        <v>dolartoday</v>
      </c>
    </row>
    <row r="4264" spans="1:5" x14ac:dyDescent="0.15">
      <c r="A4264" s="107">
        <f>TdC!C4266</f>
        <v>43797</v>
      </c>
      <c r="B4264" s="106">
        <f>TdC!D4266</f>
        <v>2019</v>
      </c>
      <c r="C4264" s="106">
        <f>TdC!E4266</f>
        <v>11</v>
      </c>
      <c r="D4264" s="106">
        <f>TdC!F4266</f>
        <v>41594</v>
      </c>
      <c r="E4264" s="106" t="str">
        <f>TdC!G4266</f>
        <v>dolartoday</v>
      </c>
    </row>
    <row r="4265" spans="1:5" x14ac:dyDescent="0.15">
      <c r="A4265" s="107">
        <f>TdC!C4267</f>
        <v>43798</v>
      </c>
      <c r="B4265" s="106">
        <f>TdC!D4267</f>
        <v>2019</v>
      </c>
      <c r="C4265" s="106">
        <f>TdC!E4267</f>
        <v>11</v>
      </c>
      <c r="D4265" s="106">
        <f>TdC!F4267</f>
        <v>41594</v>
      </c>
      <c r="E4265" s="106" t="str">
        <f>TdC!G4267</f>
        <v>dolartoday</v>
      </c>
    </row>
    <row r="4266" spans="1:5" x14ac:dyDescent="0.15">
      <c r="A4266" s="107">
        <f>TdC!C4268</f>
        <v>43799</v>
      </c>
      <c r="B4266" s="106">
        <f>TdC!D4268</f>
        <v>2019</v>
      </c>
      <c r="C4266" s="106">
        <f>TdC!E4268</f>
        <v>11</v>
      </c>
      <c r="D4266" s="106">
        <f>TdC!F4268</f>
        <v>41594</v>
      </c>
      <c r="E4266" s="106" t="str">
        <f>TdC!G4268</f>
        <v>dolartoday</v>
      </c>
    </row>
    <row r="4267" spans="1:5" x14ac:dyDescent="0.15">
      <c r="A4267" s="107">
        <f>TdC!C4269</f>
        <v>43800</v>
      </c>
      <c r="B4267" s="106">
        <f>TdC!D4269</f>
        <v>2019</v>
      </c>
      <c r="C4267" s="106">
        <f>TdC!E4269</f>
        <v>12</v>
      </c>
      <c r="D4267" s="106">
        <f>TdC!F4269</f>
        <v>39840.410000000003</v>
      </c>
      <c r="E4267" s="106" t="str">
        <f>TdC!G4269</f>
        <v>dolartoday</v>
      </c>
    </row>
    <row r="4268" spans="1:5" x14ac:dyDescent="0.15">
      <c r="A4268" s="107">
        <f>TdC!C4270</f>
        <v>43801</v>
      </c>
      <c r="B4268" s="106">
        <f>TdC!D4270</f>
        <v>2019</v>
      </c>
      <c r="C4268" s="106">
        <f>TdC!E4270</f>
        <v>12</v>
      </c>
      <c r="D4268" s="106">
        <f>TdC!F4270</f>
        <v>40018.629999999997</v>
      </c>
      <c r="E4268" s="106" t="str">
        <f>TdC!G4270</f>
        <v>dolartoday</v>
      </c>
    </row>
    <row r="4269" spans="1:5" x14ac:dyDescent="0.15">
      <c r="A4269" s="107">
        <f>TdC!C4271</f>
        <v>43802</v>
      </c>
      <c r="B4269" s="106">
        <f>TdC!D4271</f>
        <v>2019</v>
      </c>
      <c r="C4269" s="106">
        <f>TdC!E4271</f>
        <v>12</v>
      </c>
      <c r="D4269" s="106">
        <f>TdC!F4271</f>
        <v>43032.92</v>
      </c>
      <c r="E4269" s="106" t="str">
        <f>TdC!G4271</f>
        <v>dolartoday</v>
      </c>
    </row>
    <row r="4270" spans="1:5" x14ac:dyDescent="0.15">
      <c r="A4270" s="107">
        <f>TdC!C4272</f>
        <v>43803</v>
      </c>
      <c r="B4270" s="106">
        <f>TdC!D4272</f>
        <v>2019</v>
      </c>
      <c r="C4270" s="106">
        <f>TdC!E4272</f>
        <v>12</v>
      </c>
      <c r="D4270" s="106">
        <f>TdC!F4272</f>
        <v>44521.02</v>
      </c>
      <c r="E4270" s="106" t="str">
        <f>TdC!G4272</f>
        <v>dolartoday</v>
      </c>
    </row>
    <row r="4271" spans="1:5" x14ac:dyDescent="0.15">
      <c r="A4271" s="107">
        <f>TdC!C4273</f>
        <v>43804</v>
      </c>
      <c r="B4271" s="106">
        <f>TdC!D4273</f>
        <v>2019</v>
      </c>
      <c r="C4271" s="106">
        <f>TdC!E4273</f>
        <v>12</v>
      </c>
      <c r="D4271" s="106">
        <f>TdC!F4273</f>
        <v>44187.42</v>
      </c>
      <c r="E4271" s="106" t="str">
        <f>TdC!G4273</f>
        <v>dolartoday</v>
      </c>
    </row>
    <row r="4272" spans="1:5" x14ac:dyDescent="0.15">
      <c r="A4272" s="107">
        <f>TdC!C4274</f>
        <v>43805</v>
      </c>
      <c r="B4272" s="106">
        <f>TdC!D4274</f>
        <v>2019</v>
      </c>
      <c r="C4272" s="106">
        <f>TdC!E4274</f>
        <v>12</v>
      </c>
      <c r="D4272" s="106">
        <f>TdC!F4274</f>
        <v>44187.42</v>
      </c>
      <c r="E4272" s="106" t="str">
        <f>TdC!G4274</f>
        <v>dolartoday</v>
      </c>
    </row>
    <row r="4273" spans="1:5" x14ac:dyDescent="0.15">
      <c r="A4273" s="107">
        <f>TdC!C4275</f>
        <v>43806</v>
      </c>
      <c r="B4273" s="106">
        <f>TdC!D4275</f>
        <v>2019</v>
      </c>
      <c r="C4273" s="106">
        <f>TdC!E4275</f>
        <v>12</v>
      </c>
      <c r="D4273" s="106">
        <f>TdC!F4275</f>
        <v>44187.42</v>
      </c>
      <c r="E4273" s="106" t="str">
        <f>TdC!G4275</f>
        <v>dolartoday</v>
      </c>
    </row>
    <row r="4274" spans="1:5" x14ac:dyDescent="0.15">
      <c r="A4274" s="107">
        <f>TdC!C4276</f>
        <v>43807</v>
      </c>
      <c r="B4274" s="106">
        <f>TdC!D4276</f>
        <v>2019</v>
      </c>
      <c r="C4274" s="106">
        <f>TdC!E4276</f>
        <v>12</v>
      </c>
      <c r="D4274" s="106">
        <f>TdC!F4276</f>
        <v>44772.87</v>
      </c>
      <c r="E4274" s="106" t="str">
        <f>TdC!G4276</f>
        <v>dolartoday</v>
      </c>
    </row>
    <row r="4275" spans="1:5" x14ac:dyDescent="0.15">
      <c r="A4275" s="107">
        <f>TdC!C4277</f>
        <v>43808</v>
      </c>
      <c r="B4275" s="106">
        <f>TdC!D4277</f>
        <v>2019</v>
      </c>
      <c r="C4275" s="106">
        <f>TdC!E4277</f>
        <v>12</v>
      </c>
      <c r="D4275" s="106">
        <f>TdC!F4277</f>
        <v>46850.32</v>
      </c>
      <c r="E4275" s="106" t="str">
        <f>TdC!G4277</f>
        <v>dolartoday</v>
      </c>
    </row>
    <row r="4276" spans="1:5" x14ac:dyDescent="0.15">
      <c r="A4276" s="107">
        <f>TdC!C4278</f>
        <v>43809</v>
      </c>
      <c r="B4276" s="106">
        <f>TdC!D4278</f>
        <v>2019</v>
      </c>
      <c r="C4276" s="106">
        <f>TdC!E4278</f>
        <v>12</v>
      </c>
      <c r="D4276" s="106">
        <f>TdC!F4278</f>
        <v>47109.04</v>
      </c>
      <c r="E4276" s="106" t="str">
        <f>TdC!G4278</f>
        <v>dolartoday</v>
      </c>
    </row>
    <row r="4277" spans="1:5" x14ac:dyDescent="0.15">
      <c r="A4277" s="107">
        <f>TdC!C4279</f>
        <v>43810</v>
      </c>
      <c r="B4277" s="106">
        <f>TdC!D4279</f>
        <v>2019</v>
      </c>
      <c r="C4277" s="106">
        <f>TdC!E4279</f>
        <v>12</v>
      </c>
      <c r="D4277" s="106">
        <f>TdC!F4279</f>
        <v>46838.19</v>
      </c>
      <c r="E4277" s="106" t="str">
        <f>TdC!G4279</f>
        <v>dolartoday</v>
      </c>
    </row>
    <row r="4278" spans="1:5" x14ac:dyDescent="0.15">
      <c r="A4278" s="107">
        <f>TdC!C4280</f>
        <v>43811</v>
      </c>
      <c r="B4278" s="106">
        <f>TdC!D4280</f>
        <v>2019</v>
      </c>
      <c r="C4278" s="106">
        <f>TdC!E4280</f>
        <v>12</v>
      </c>
      <c r="D4278" s="106">
        <f>TdC!F4280</f>
        <v>47104.12</v>
      </c>
      <c r="E4278" s="106" t="str">
        <f>TdC!G4280</f>
        <v>dolartoday</v>
      </c>
    </row>
    <row r="4279" spans="1:5" x14ac:dyDescent="0.15">
      <c r="A4279" s="107">
        <f>TdC!C4281</f>
        <v>43812</v>
      </c>
      <c r="B4279" s="106">
        <f>TdC!D4281</f>
        <v>2019</v>
      </c>
      <c r="C4279" s="106">
        <f>TdC!E4281</f>
        <v>12</v>
      </c>
      <c r="D4279" s="106">
        <f>TdC!F4281</f>
        <v>47104.12</v>
      </c>
      <c r="E4279" s="106" t="str">
        <f>TdC!G4281</f>
        <v>dolartoday</v>
      </c>
    </row>
    <row r="4280" spans="1:5" x14ac:dyDescent="0.15">
      <c r="A4280" s="107">
        <f>TdC!C4282</f>
        <v>43813</v>
      </c>
      <c r="B4280" s="106">
        <f>TdC!D4282</f>
        <v>2019</v>
      </c>
      <c r="C4280" s="106">
        <f>TdC!E4282</f>
        <v>12</v>
      </c>
      <c r="D4280" s="106">
        <f>TdC!F4282</f>
        <v>47104.12</v>
      </c>
      <c r="E4280" s="106" t="str">
        <f>TdC!G4282</f>
        <v>dolartoday</v>
      </c>
    </row>
    <row r="4281" spans="1:5" x14ac:dyDescent="0.15">
      <c r="A4281" s="107">
        <f>TdC!C4283</f>
        <v>43814</v>
      </c>
      <c r="B4281" s="106">
        <f>TdC!D4283</f>
        <v>2019</v>
      </c>
      <c r="C4281" s="106">
        <f>TdC!E4283</f>
        <v>12</v>
      </c>
      <c r="D4281" s="106">
        <f>TdC!F4283</f>
        <v>48011.01</v>
      </c>
      <c r="E4281" s="106" t="str">
        <f>TdC!G4283</f>
        <v>dolartoday</v>
      </c>
    </row>
    <row r="4282" spans="1:5" x14ac:dyDescent="0.15">
      <c r="A4282" s="107">
        <f>TdC!C4284</f>
        <v>43815</v>
      </c>
      <c r="B4282" s="106">
        <f>TdC!D4284</f>
        <v>2019</v>
      </c>
      <c r="C4282" s="106">
        <f>TdC!E4284</f>
        <v>12</v>
      </c>
      <c r="D4282" s="106">
        <f>TdC!F4284</f>
        <v>47740.23</v>
      </c>
      <c r="E4282" s="106" t="str">
        <f>TdC!G4284</f>
        <v>dolartoday</v>
      </c>
    </row>
    <row r="4283" spans="1:5" x14ac:dyDescent="0.15">
      <c r="A4283" s="107">
        <f>TdC!C4285</f>
        <v>43816</v>
      </c>
      <c r="B4283" s="106">
        <f>TdC!D4285</f>
        <v>2019</v>
      </c>
      <c r="C4283" s="106">
        <f>TdC!E4285</f>
        <v>12</v>
      </c>
      <c r="D4283" s="106">
        <f>TdC!F4285</f>
        <v>48519.43</v>
      </c>
      <c r="E4283" s="106" t="str">
        <f>TdC!G4285</f>
        <v>dolartoday</v>
      </c>
    </row>
    <row r="4284" spans="1:5" x14ac:dyDescent="0.15">
      <c r="A4284" s="107">
        <f>TdC!C4286</f>
        <v>43817</v>
      </c>
      <c r="B4284" s="106">
        <f>TdC!D4286</f>
        <v>2019</v>
      </c>
      <c r="C4284" s="106">
        <f>TdC!E4286</f>
        <v>12</v>
      </c>
      <c r="D4284" s="106">
        <f>TdC!F4286</f>
        <v>47325.02</v>
      </c>
      <c r="E4284" s="106" t="str">
        <f>TdC!G4286</f>
        <v>dolartoday</v>
      </c>
    </row>
    <row r="4285" spans="1:5" x14ac:dyDescent="0.15">
      <c r="A4285" s="107">
        <f>TdC!C4287</f>
        <v>43818</v>
      </c>
      <c r="B4285" s="106">
        <f>TdC!D4287</f>
        <v>2019</v>
      </c>
      <c r="C4285" s="106">
        <f>TdC!E4287</f>
        <v>12</v>
      </c>
      <c r="D4285" s="106">
        <f>TdC!F4287</f>
        <v>47602.03</v>
      </c>
      <c r="E4285" s="106" t="str">
        <f>TdC!G4287</f>
        <v>dolartoday</v>
      </c>
    </row>
    <row r="4286" spans="1:5" x14ac:dyDescent="0.15">
      <c r="A4286" s="107">
        <f>TdC!C4288</f>
        <v>43819</v>
      </c>
      <c r="B4286" s="106">
        <f>TdC!D4288</f>
        <v>2019</v>
      </c>
      <c r="C4286" s="106">
        <f>TdC!E4288</f>
        <v>12</v>
      </c>
      <c r="D4286" s="106">
        <f>TdC!F4288</f>
        <v>47602.03</v>
      </c>
      <c r="E4286" s="106" t="str">
        <f>TdC!G4288</f>
        <v>dolartoday</v>
      </c>
    </row>
    <row r="4287" spans="1:5" x14ac:dyDescent="0.15">
      <c r="A4287" s="107">
        <f>TdC!C4289</f>
        <v>43820</v>
      </c>
      <c r="B4287" s="106">
        <f>TdC!D4289</f>
        <v>2019</v>
      </c>
      <c r="C4287" s="106">
        <f>TdC!E4289</f>
        <v>12</v>
      </c>
      <c r="D4287" s="106">
        <f>TdC!F4289</f>
        <v>47602.03</v>
      </c>
      <c r="E4287" s="106" t="str">
        <f>TdC!G4289</f>
        <v>dolartoday</v>
      </c>
    </row>
    <row r="4288" spans="1:5" x14ac:dyDescent="0.15">
      <c r="A4288" s="107">
        <f>TdC!C4290</f>
        <v>43821</v>
      </c>
      <c r="B4288" s="106">
        <f>TdC!D4290</f>
        <v>2019</v>
      </c>
      <c r="C4288" s="106">
        <f>TdC!E4290</f>
        <v>12</v>
      </c>
      <c r="D4288" s="106">
        <f>TdC!F4290</f>
        <v>46112.49</v>
      </c>
      <c r="E4288" s="106" t="str">
        <f>TdC!G4290</f>
        <v>dolartoday</v>
      </c>
    </row>
    <row r="4289" spans="1:5" x14ac:dyDescent="0.15">
      <c r="A4289" s="107">
        <f>TdC!C4291</f>
        <v>43822</v>
      </c>
      <c r="B4289" s="106">
        <f>TdC!D4291</f>
        <v>2019</v>
      </c>
      <c r="C4289" s="106">
        <f>TdC!E4291</f>
        <v>12</v>
      </c>
      <c r="D4289" s="106">
        <f>TdC!F4291</f>
        <v>46112.49</v>
      </c>
      <c r="E4289" s="106" t="str">
        <f>TdC!G4291</f>
        <v>dolartoday</v>
      </c>
    </row>
    <row r="4290" spans="1:5" x14ac:dyDescent="0.15">
      <c r="A4290" s="107">
        <f>TdC!C4292</f>
        <v>43823</v>
      </c>
      <c r="B4290" s="106">
        <f>TdC!D4292</f>
        <v>2019</v>
      </c>
      <c r="C4290" s="106">
        <f>TdC!E4292</f>
        <v>12</v>
      </c>
      <c r="D4290" s="106">
        <f>TdC!F4292</f>
        <v>46112.49</v>
      </c>
      <c r="E4290" s="106" t="str">
        <f>TdC!G4292</f>
        <v>dolartoday</v>
      </c>
    </row>
    <row r="4291" spans="1:5" x14ac:dyDescent="0.15">
      <c r="A4291" s="107">
        <f>TdC!C4293</f>
        <v>43824</v>
      </c>
      <c r="B4291" s="106">
        <f>TdC!D4293</f>
        <v>2019</v>
      </c>
      <c r="C4291" s="106">
        <f>TdC!E4293</f>
        <v>12</v>
      </c>
      <c r="D4291" s="106">
        <f>TdC!F4293</f>
        <v>45592.27</v>
      </c>
      <c r="E4291" s="106" t="str">
        <f>TdC!G4293</f>
        <v>dolartoday</v>
      </c>
    </row>
    <row r="4292" spans="1:5" x14ac:dyDescent="0.15">
      <c r="A4292" s="107">
        <f>TdC!C4294</f>
        <v>43825</v>
      </c>
      <c r="B4292" s="106">
        <f>TdC!D4294</f>
        <v>2019</v>
      </c>
      <c r="C4292" s="106">
        <f>TdC!E4294</f>
        <v>12</v>
      </c>
      <c r="D4292" s="106">
        <f>TdC!F4294</f>
        <v>47502.03</v>
      </c>
      <c r="E4292" s="106" t="str">
        <f>TdC!G4294</f>
        <v>dolartoday</v>
      </c>
    </row>
    <row r="4293" spans="1:5" x14ac:dyDescent="0.15">
      <c r="A4293" s="107">
        <f>TdC!C4295</f>
        <v>43826</v>
      </c>
      <c r="B4293" s="106">
        <f>TdC!D4295</f>
        <v>2019</v>
      </c>
      <c r="C4293" s="106">
        <f>TdC!E4295</f>
        <v>12</v>
      </c>
      <c r="D4293" s="106">
        <f>TdC!F4295</f>
        <v>47502.03</v>
      </c>
      <c r="E4293" s="106" t="str">
        <f>TdC!G4295</f>
        <v>dolartoday</v>
      </c>
    </row>
    <row r="4294" spans="1:5" x14ac:dyDescent="0.15">
      <c r="A4294" s="107">
        <f>TdC!C4296</f>
        <v>43827</v>
      </c>
      <c r="B4294" s="106">
        <f>TdC!D4296</f>
        <v>2019</v>
      </c>
      <c r="C4294" s="106">
        <f>TdC!E4296</f>
        <v>12</v>
      </c>
      <c r="D4294" s="106">
        <f>TdC!F4296</f>
        <v>47502.03</v>
      </c>
      <c r="E4294" s="106" t="str">
        <f>TdC!G4296</f>
        <v>dolartoday</v>
      </c>
    </row>
    <row r="4295" spans="1:5" x14ac:dyDescent="0.15">
      <c r="A4295" s="107">
        <f>TdC!C4297</f>
        <v>43828</v>
      </c>
      <c r="B4295" s="106">
        <f>TdC!D4297</f>
        <v>2019</v>
      </c>
      <c r="C4295" s="106">
        <f>TdC!E4297</f>
        <v>12</v>
      </c>
      <c r="D4295" s="106">
        <f>TdC!F4297</f>
        <v>51832.53</v>
      </c>
      <c r="E4295" s="106" t="str">
        <f>TdC!G4297</f>
        <v>dolartoday</v>
      </c>
    </row>
    <row r="4296" spans="1:5" x14ac:dyDescent="0.15">
      <c r="A4296" s="107">
        <f>TdC!C4298</f>
        <v>43829</v>
      </c>
      <c r="B4296" s="106">
        <f>TdC!D4298</f>
        <v>2019</v>
      </c>
      <c r="C4296" s="106">
        <f>TdC!E4298</f>
        <v>12</v>
      </c>
      <c r="D4296" s="106">
        <f>TdC!F4298</f>
        <v>54702.82</v>
      </c>
      <c r="E4296" s="106" t="str">
        <f>TdC!G4298</f>
        <v>dolartoday</v>
      </c>
    </row>
    <row r="4297" spans="1:5" x14ac:dyDescent="0.15">
      <c r="A4297" s="107">
        <f>TdC!C4299</f>
        <v>43830</v>
      </c>
      <c r="B4297" s="106">
        <f>TdC!D4299</f>
        <v>2019</v>
      </c>
      <c r="C4297" s="106">
        <f>TdC!E4299</f>
        <v>12</v>
      </c>
      <c r="D4297" s="106">
        <f>TdC!F4299</f>
        <v>54702.82</v>
      </c>
      <c r="E4297" s="106" t="str">
        <f>TdC!G4299</f>
        <v>dolartoday</v>
      </c>
    </row>
    <row r="4298" spans="1:5" x14ac:dyDescent="0.15">
      <c r="A4298" s="107">
        <f>TdC!C4300</f>
        <v>43831</v>
      </c>
      <c r="B4298" s="106">
        <f>TdC!D4300</f>
        <v>2020</v>
      </c>
      <c r="C4298" s="106">
        <f>TdC!E4300</f>
        <v>1</v>
      </c>
      <c r="D4298" s="106">
        <f>TdC!F4300</f>
        <v>57301.94</v>
      </c>
      <c r="E4298" s="106" t="str">
        <f>TdC!G4300</f>
        <v>dolartoday</v>
      </c>
    </row>
    <row r="4299" spans="1:5" x14ac:dyDescent="0.15">
      <c r="A4299" s="107">
        <f>TdC!C4301</f>
        <v>43832</v>
      </c>
      <c r="B4299" s="106">
        <f>TdC!D4301</f>
        <v>2020</v>
      </c>
      <c r="C4299" s="106">
        <f>TdC!E4301</f>
        <v>1</v>
      </c>
      <c r="D4299" s="106">
        <f>TdC!F4301</f>
        <v>67482.17</v>
      </c>
      <c r="E4299" s="106" t="str">
        <f>TdC!G4301</f>
        <v>dolartoday</v>
      </c>
    </row>
    <row r="4300" spans="1:5" x14ac:dyDescent="0.15">
      <c r="A4300" s="107">
        <f>TdC!C4302</f>
        <v>43833</v>
      </c>
      <c r="B4300" s="106">
        <f>TdC!D4302</f>
        <v>2020</v>
      </c>
      <c r="C4300" s="106">
        <f>TdC!E4302</f>
        <v>1</v>
      </c>
      <c r="D4300" s="106">
        <f>TdC!F4302</f>
        <v>76493.09</v>
      </c>
      <c r="E4300" s="106" t="str">
        <f>TdC!G4302</f>
        <v>dolartoday</v>
      </c>
    </row>
    <row r="4301" spans="1:5" x14ac:dyDescent="0.15">
      <c r="A4301" s="107">
        <f>TdC!C4303</f>
        <v>43834</v>
      </c>
      <c r="B4301" s="106">
        <f>TdC!D4303</f>
        <v>2020</v>
      </c>
      <c r="C4301" s="106">
        <f>TdC!E4303</f>
        <v>1</v>
      </c>
      <c r="D4301" s="106">
        <f>TdC!F4303</f>
        <v>76493.09</v>
      </c>
      <c r="E4301" s="106" t="str">
        <f>TdC!G4303</f>
        <v>dolartoday</v>
      </c>
    </row>
    <row r="4302" spans="1:5" x14ac:dyDescent="0.15">
      <c r="A4302" s="107">
        <f>TdC!C4304</f>
        <v>43835</v>
      </c>
      <c r="B4302" s="106">
        <f>TdC!D4304</f>
        <v>2020</v>
      </c>
      <c r="C4302" s="106">
        <f>TdC!E4304</f>
        <v>1</v>
      </c>
      <c r="D4302" s="106">
        <f>TdC!F4304</f>
        <v>78291.039999999994</v>
      </c>
      <c r="E4302" s="106" t="str">
        <f>TdC!G4304</f>
        <v>dolartoday</v>
      </c>
    </row>
    <row r="4303" spans="1:5" x14ac:dyDescent="0.15">
      <c r="A4303" s="107">
        <f>TdC!C4305</f>
        <v>43836</v>
      </c>
      <c r="B4303" s="106">
        <f>TdC!D4305</f>
        <v>2020</v>
      </c>
      <c r="C4303" s="106">
        <f>TdC!E4305</f>
        <v>1</v>
      </c>
      <c r="D4303" s="106">
        <f>TdC!F4305</f>
        <v>75902.34</v>
      </c>
      <c r="E4303" s="106" t="str">
        <f>TdC!G4305</f>
        <v>dolartoday</v>
      </c>
    </row>
    <row r="4304" spans="1:5" x14ac:dyDescent="0.15">
      <c r="A4304" s="107">
        <f>TdC!C4306</f>
        <v>43837</v>
      </c>
      <c r="B4304" s="106">
        <f>TdC!D4306</f>
        <v>2020</v>
      </c>
      <c r="C4304" s="106">
        <f>TdC!E4306</f>
        <v>1</v>
      </c>
      <c r="D4304" s="106">
        <f>TdC!F4306</f>
        <v>69852.14</v>
      </c>
      <c r="E4304" s="106" t="str">
        <f>TdC!G4306</f>
        <v>dolartoday</v>
      </c>
    </row>
    <row r="4305" spans="1:5" x14ac:dyDescent="0.15">
      <c r="A4305" s="107">
        <f>TdC!C4307</f>
        <v>43838</v>
      </c>
      <c r="B4305" s="106">
        <f>TdC!D4307</f>
        <v>2020</v>
      </c>
      <c r="C4305" s="106">
        <f>TdC!E4307</f>
        <v>1</v>
      </c>
      <c r="D4305" s="106">
        <f>TdC!F4307</f>
        <v>62210.93</v>
      </c>
      <c r="E4305" s="106" t="str">
        <f>TdC!G4307</f>
        <v>dolartoday</v>
      </c>
    </row>
    <row r="4306" spans="1:5" x14ac:dyDescent="0.15">
      <c r="A4306" s="107">
        <f>TdC!C4308</f>
        <v>43839</v>
      </c>
      <c r="B4306" s="106">
        <f>TdC!D4308</f>
        <v>2020</v>
      </c>
      <c r="C4306" s="106">
        <f>TdC!E4308</f>
        <v>1</v>
      </c>
      <c r="D4306" s="106">
        <f>TdC!F4308</f>
        <v>74842.720000000001</v>
      </c>
      <c r="E4306" s="106" t="str">
        <f>TdC!G4308</f>
        <v>dolartoday</v>
      </c>
    </row>
    <row r="4307" spans="1:5" x14ac:dyDescent="0.15">
      <c r="A4307" s="107">
        <f>TdC!C4309</f>
        <v>43840</v>
      </c>
      <c r="B4307" s="106">
        <f>TdC!D4309</f>
        <v>2020</v>
      </c>
      <c r="C4307" s="106">
        <f>TdC!E4309</f>
        <v>1</v>
      </c>
      <c r="D4307" s="106">
        <f>TdC!F4309</f>
        <v>82583.009999999995</v>
      </c>
      <c r="E4307" s="106" t="str">
        <f>TdC!G4309</f>
        <v>dolartoday</v>
      </c>
    </row>
    <row r="4308" spans="1:5" x14ac:dyDescent="0.15">
      <c r="A4308" s="107">
        <f>TdC!C4310</f>
        <v>43841</v>
      </c>
      <c r="B4308" s="106">
        <f>TdC!D4310</f>
        <v>2020</v>
      </c>
      <c r="C4308" s="106">
        <f>TdC!E4310</f>
        <v>1</v>
      </c>
      <c r="D4308" s="106">
        <f>TdC!F4310</f>
        <v>82583.009999999995</v>
      </c>
      <c r="E4308" s="106" t="str">
        <f>TdC!G4310</f>
        <v>dolartoday</v>
      </c>
    </row>
    <row r="4309" spans="1:5" x14ac:dyDescent="0.15">
      <c r="A4309" s="107">
        <f>TdC!C4311</f>
        <v>43842</v>
      </c>
      <c r="B4309" s="106">
        <f>TdC!D4311</f>
        <v>2020</v>
      </c>
      <c r="C4309" s="106">
        <f>TdC!E4311</f>
        <v>1</v>
      </c>
      <c r="D4309" s="106">
        <f>TdC!F4311</f>
        <v>83273.94</v>
      </c>
      <c r="E4309" s="106" t="str">
        <f>TdC!G4311</f>
        <v>dolartoday</v>
      </c>
    </row>
    <row r="4310" spans="1:5" x14ac:dyDescent="0.15">
      <c r="A4310" s="107">
        <f>TdC!C4312</f>
        <v>43843</v>
      </c>
      <c r="B4310" s="106">
        <f>TdC!D4312</f>
        <v>2020</v>
      </c>
      <c r="C4310" s="106">
        <f>TdC!E4312</f>
        <v>1</v>
      </c>
      <c r="D4310" s="106">
        <f>TdC!F4312</f>
        <v>80721.919999999998</v>
      </c>
      <c r="E4310" s="106" t="str">
        <f>TdC!G4312</f>
        <v>dolartoday</v>
      </c>
    </row>
    <row r="4311" spans="1:5" x14ac:dyDescent="0.15">
      <c r="A4311" s="107">
        <f>TdC!C4313</f>
        <v>43844</v>
      </c>
      <c r="B4311" s="106">
        <f>TdC!D4313</f>
        <v>2020</v>
      </c>
      <c r="C4311" s="106">
        <f>TdC!E4313</f>
        <v>1</v>
      </c>
      <c r="D4311" s="106">
        <f>TdC!F4313</f>
        <v>72103.929999999993</v>
      </c>
      <c r="E4311" s="106" t="str">
        <f>TdC!G4313</f>
        <v>dolartoday</v>
      </c>
    </row>
    <row r="4312" spans="1:5" x14ac:dyDescent="0.15">
      <c r="A4312" s="107">
        <f>TdC!C4314</f>
        <v>43845</v>
      </c>
      <c r="B4312" s="106">
        <f>TdC!D4314</f>
        <v>2020</v>
      </c>
      <c r="C4312" s="106">
        <f>TdC!E4314</f>
        <v>1</v>
      </c>
      <c r="D4312" s="106">
        <f>TdC!F4314</f>
        <v>78753.070000000007</v>
      </c>
      <c r="E4312" s="106" t="str">
        <f>TdC!G4314</f>
        <v>dolartoday</v>
      </c>
    </row>
    <row r="4313" spans="1:5" x14ac:dyDescent="0.15">
      <c r="A4313" s="107">
        <f>TdC!C4315</f>
        <v>43846</v>
      </c>
      <c r="B4313" s="106">
        <f>TdC!D4315</f>
        <v>2020</v>
      </c>
      <c r="C4313" s="106">
        <f>TdC!E4315</f>
        <v>1</v>
      </c>
      <c r="D4313" s="106">
        <f>TdC!F4315</f>
        <v>76890.759999999995</v>
      </c>
      <c r="E4313" s="106" t="str">
        <f>TdC!G4315</f>
        <v>dolartoday</v>
      </c>
    </row>
    <row r="4314" spans="1:5" x14ac:dyDescent="0.15">
      <c r="A4314" s="107">
        <f>TdC!C4316</f>
        <v>43847</v>
      </c>
      <c r="B4314" s="106">
        <f>TdC!D4316</f>
        <v>2020</v>
      </c>
      <c r="C4314" s="106">
        <f>TdC!E4316</f>
        <v>1</v>
      </c>
      <c r="D4314" s="106">
        <f>TdC!F4316</f>
        <v>76890.759999999995</v>
      </c>
      <c r="E4314" s="106" t="str">
        <f>TdC!G4316</f>
        <v>dolartoday</v>
      </c>
    </row>
    <row r="4315" spans="1:5" x14ac:dyDescent="0.15">
      <c r="A4315" s="107">
        <f>TdC!C4317</f>
        <v>43848</v>
      </c>
      <c r="B4315" s="106">
        <f>TdC!D4317</f>
        <v>2020</v>
      </c>
      <c r="C4315" s="106">
        <f>TdC!E4317</f>
        <v>1</v>
      </c>
      <c r="D4315" s="106">
        <f>TdC!F4317</f>
        <v>76890.759999999995</v>
      </c>
      <c r="E4315" s="106" t="str">
        <f>TdC!G4317</f>
        <v>dolartoday</v>
      </c>
    </row>
    <row r="4316" spans="1:5" x14ac:dyDescent="0.15">
      <c r="A4316" s="107">
        <f>TdC!C4318</f>
        <v>43849</v>
      </c>
      <c r="B4316" s="106">
        <f>TdC!D4318</f>
        <v>2020</v>
      </c>
      <c r="C4316" s="106">
        <f>TdC!E4318</f>
        <v>1</v>
      </c>
      <c r="D4316" s="106">
        <f>TdC!F4318</f>
        <v>78421.039999999994</v>
      </c>
      <c r="E4316" s="106" t="str">
        <f>TdC!G4318</f>
        <v>dolartoday</v>
      </c>
    </row>
    <row r="4317" spans="1:5" x14ac:dyDescent="0.15">
      <c r="A4317" s="107">
        <f>TdC!C4319</f>
        <v>43850</v>
      </c>
      <c r="B4317" s="106">
        <f>TdC!D4319</f>
        <v>2020</v>
      </c>
      <c r="C4317" s="106">
        <f>TdC!E4319</f>
        <v>1</v>
      </c>
      <c r="D4317" s="106">
        <f>TdC!F4319</f>
        <v>75863.11</v>
      </c>
      <c r="E4317" s="106" t="str">
        <f>TdC!G4319</f>
        <v>dolartoday</v>
      </c>
    </row>
    <row r="4318" spans="1:5" x14ac:dyDescent="0.15">
      <c r="A4318" s="107">
        <f>TdC!C4320</f>
        <v>43851</v>
      </c>
      <c r="B4318" s="106">
        <f>TdC!D4320</f>
        <v>2020</v>
      </c>
      <c r="C4318" s="106">
        <f>TdC!E4320</f>
        <v>1</v>
      </c>
      <c r="D4318" s="106">
        <f>TdC!F4320</f>
        <v>75922.679999999993</v>
      </c>
      <c r="E4318" s="106" t="str">
        <f>TdC!G4320</f>
        <v>dolartoday</v>
      </c>
    </row>
    <row r="4319" spans="1:5" x14ac:dyDescent="0.15">
      <c r="A4319" s="107">
        <f>TdC!C4321</f>
        <v>43852</v>
      </c>
      <c r="B4319" s="106">
        <f>TdC!D4321</f>
        <v>2020</v>
      </c>
      <c r="C4319" s="106">
        <f>TdC!E4321</f>
        <v>1</v>
      </c>
      <c r="D4319" s="106">
        <f>TdC!F4321</f>
        <v>76332.039999999994</v>
      </c>
      <c r="E4319" s="106" t="str">
        <f>TdC!G4321</f>
        <v>dolartoday</v>
      </c>
    </row>
    <row r="4320" spans="1:5" x14ac:dyDescent="0.15">
      <c r="A4320" s="107">
        <f>TdC!C4322</f>
        <v>43853</v>
      </c>
      <c r="B4320" s="106">
        <f>TdC!D4322</f>
        <v>2020</v>
      </c>
      <c r="C4320" s="106">
        <f>TdC!E4322</f>
        <v>1</v>
      </c>
      <c r="D4320" s="106">
        <f>TdC!F4322</f>
        <v>77102.61</v>
      </c>
      <c r="E4320" s="106" t="str">
        <f>TdC!G4322</f>
        <v>dolartoday</v>
      </c>
    </row>
    <row r="4321" spans="1:5" x14ac:dyDescent="0.15">
      <c r="A4321" s="107">
        <f>TdC!C4323</f>
        <v>43854</v>
      </c>
      <c r="B4321" s="106">
        <f>TdC!D4323</f>
        <v>2020</v>
      </c>
      <c r="C4321" s="106">
        <f>TdC!E4323</f>
        <v>1</v>
      </c>
      <c r="D4321" s="106">
        <f>TdC!F4323</f>
        <v>77102.61</v>
      </c>
      <c r="E4321" s="106" t="str">
        <f>TdC!G4323</f>
        <v>dolartoday</v>
      </c>
    </row>
    <row r="4322" spans="1:5" x14ac:dyDescent="0.15">
      <c r="A4322" s="107">
        <f>TdC!C4324</f>
        <v>43855</v>
      </c>
      <c r="B4322" s="106">
        <f>TdC!D4324</f>
        <v>2020</v>
      </c>
      <c r="C4322" s="106">
        <f>TdC!E4324</f>
        <v>1</v>
      </c>
      <c r="D4322" s="106">
        <f>TdC!F4324</f>
        <v>77102.61</v>
      </c>
      <c r="E4322" s="106" t="str">
        <f>TdC!G4324</f>
        <v>dolartoday</v>
      </c>
    </row>
    <row r="4323" spans="1:5" x14ac:dyDescent="0.15">
      <c r="A4323" s="107">
        <f>TdC!C4325</f>
        <v>43856</v>
      </c>
      <c r="B4323" s="106">
        <f>TdC!D4325</f>
        <v>2020</v>
      </c>
      <c r="C4323" s="106">
        <f>TdC!E4325</f>
        <v>1</v>
      </c>
      <c r="D4323" s="106">
        <f>TdC!F4325</f>
        <v>76518.91</v>
      </c>
      <c r="E4323" s="106" t="str">
        <f>TdC!G4325</f>
        <v>dolartoday</v>
      </c>
    </row>
    <row r="4324" spans="1:5" x14ac:dyDescent="0.15">
      <c r="A4324" s="107">
        <f>TdC!C4326</f>
        <v>43857</v>
      </c>
      <c r="B4324" s="106">
        <f>TdC!D4326</f>
        <v>2020</v>
      </c>
      <c r="C4324" s="106">
        <f>TdC!E4326</f>
        <v>1</v>
      </c>
      <c r="D4324" s="106">
        <f>TdC!F4326</f>
        <v>75912.210000000006</v>
      </c>
      <c r="E4324" s="106" t="str">
        <f>TdC!G4326</f>
        <v>dolartoday</v>
      </c>
    </row>
    <row r="4325" spans="1:5" x14ac:dyDescent="0.15">
      <c r="A4325" s="107">
        <f>TdC!C4327</f>
        <v>43858</v>
      </c>
      <c r="B4325" s="106">
        <f>TdC!D4327</f>
        <v>2020</v>
      </c>
      <c r="C4325" s="106">
        <f>TdC!E4327</f>
        <v>1</v>
      </c>
      <c r="D4325" s="106">
        <f>TdC!F4327</f>
        <v>74860.81</v>
      </c>
      <c r="E4325" s="106" t="str">
        <f>TdC!G4327</f>
        <v>dolartoday</v>
      </c>
    </row>
    <row r="4326" spans="1:5" x14ac:dyDescent="0.15">
      <c r="A4326" s="107">
        <f>TdC!C4328</f>
        <v>43859</v>
      </c>
      <c r="B4326" s="106">
        <f>TdC!D4328</f>
        <v>2020</v>
      </c>
      <c r="C4326" s="106">
        <f>TdC!E4328</f>
        <v>1</v>
      </c>
      <c r="D4326" s="106">
        <f>TdC!F4328</f>
        <v>74281.490000000005</v>
      </c>
      <c r="E4326" s="106" t="str">
        <f>TdC!G4328</f>
        <v>dolartoday</v>
      </c>
    </row>
    <row r="4327" spans="1:5" x14ac:dyDescent="0.15">
      <c r="A4327" s="107">
        <f>TdC!C4329</f>
        <v>43860</v>
      </c>
      <c r="B4327" s="106">
        <f>TdC!D4329</f>
        <v>2020</v>
      </c>
      <c r="C4327" s="106">
        <f>TdC!E4329</f>
        <v>1</v>
      </c>
      <c r="D4327" s="106">
        <f>TdC!F4329</f>
        <v>75015.740000000005</v>
      </c>
      <c r="E4327" s="106" t="str">
        <f>TdC!G4329</f>
        <v>dolartoday</v>
      </c>
    </row>
    <row r="4328" spans="1:5" x14ac:dyDescent="0.15">
      <c r="A4328" s="107">
        <f>TdC!C4330</f>
        <v>43861</v>
      </c>
      <c r="B4328" s="106">
        <f>TdC!D4330</f>
        <v>2020</v>
      </c>
      <c r="C4328" s="106">
        <f>TdC!E4330</f>
        <v>1</v>
      </c>
      <c r="D4328" s="106">
        <f>TdC!F4330</f>
        <v>75015.740000000005</v>
      </c>
      <c r="E4328" s="106" t="str">
        <f>TdC!G4330</f>
        <v>dolartoday</v>
      </c>
    </row>
    <row r="4329" spans="1:5" x14ac:dyDescent="0.15">
      <c r="A4329" s="107">
        <f>TdC!C4331</f>
        <v>43862</v>
      </c>
      <c r="B4329" s="106">
        <f>TdC!D4331</f>
        <v>2020</v>
      </c>
      <c r="C4329" s="106">
        <f>TdC!E4331</f>
        <v>2</v>
      </c>
      <c r="D4329" s="106">
        <f>TdC!F4331</f>
        <v>75015.740000000005</v>
      </c>
      <c r="E4329" s="106" t="str">
        <f>TdC!G4331</f>
        <v>dolartoday</v>
      </c>
    </row>
    <row r="4330" spans="1:5" x14ac:dyDescent="0.15">
      <c r="A4330" s="107">
        <f>TdC!C4332</f>
        <v>43863</v>
      </c>
      <c r="B4330" s="106">
        <f>TdC!D4332</f>
        <v>2020</v>
      </c>
      <c r="C4330" s="106">
        <f>TdC!E4332</f>
        <v>2</v>
      </c>
      <c r="D4330" s="106">
        <f>TdC!F4332</f>
        <v>75103.83</v>
      </c>
      <c r="E4330" s="106" t="str">
        <f>TdC!G4332</f>
        <v>dolartoday</v>
      </c>
    </row>
    <row r="4331" spans="1:5" x14ac:dyDescent="0.15">
      <c r="A4331" s="107">
        <f>TdC!C4333</f>
        <v>43864</v>
      </c>
      <c r="B4331" s="106">
        <f>TdC!D4333</f>
        <v>2020</v>
      </c>
      <c r="C4331" s="106">
        <f>TdC!E4333</f>
        <v>2</v>
      </c>
      <c r="D4331" s="106">
        <f>TdC!F4333</f>
        <v>75420.02</v>
      </c>
      <c r="E4331" s="106" t="str">
        <f>TdC!G4333</f>
        <v>dolartoday</v>
      </c>
    </row>
    <row r="4332" spans="1:5" x14ac:dyDescent="0.15">
      <c r="A4332" s="107">
        <f>TdC!C4334</f>
        <v>43865</v>
      </c>
      <c r="B4332" s="106">
        <f>TdC!D4334</f>
        <v>2020</v>
      </c>
      <c r="C4332" s="106">
        <f>TdC!E4334</f>
        <v>2</v>
      </c>
      <c r="D4332" s="106">
        <f>TdC!F4334</f>
        <v>74793.320000000007</v>
      </c>
      <c r="E4332" s="106" t="str">
        <f>TdC!G4334</f>
        <v>dolartoday</v>
      </c>
    </row>
    <row r="4333" spans="1:5" x14ac:dyDescent="0.15">
      <c r="A4333" s="107">
        <f>TdC!C4335</f>
        <v>43866</v>
      </c>
      <c r="B4333" s="106">
        <f>TdC!D4335</f>
        <v>2020</v>
      </c>
      <c r="C4333" s="106">
        <f>TdC!E4335</f>
        <v>2</v>
      </c>
      <c r="D4333" s="106">
        <f>TdC!F4335</f>
        <v>75002.2</v>
      </c>
      <c r="E4333" s="106" t="str">
        <f>TdC!G4335</f>
        <v>dolartoday</v>
      </c>
    </row>
    <row r="4334" spans="1:5" x14ac:dyDescent="0.15">
      <c r="A4334" s="107">
        <f>TdC!C4336</f>
        <v>43867</v>
      </c>
      <c r="B4334" s="106">
        <f>TdC!D4336</f>
        <v>2020</v>
      </c>
      <c r="C4334" s="106">
        <f>TdC!E4336</f>
        <v>2</v>
      </c>
      <c r="D4334" s="106">
        <f>TdC!F4336</f>
        <v>75111.72</v>
      </c>
      <c r="E4334" s="106" t="str">
        <f>TdC!G4336</f>
        <v>dolartoday</v>
      </c>
    </row>
    <row r="4335" spans="1:5" x14ac:dyDescent="0.15">
      <c r="A4335" s="107">
        <f>TdC!C4337</f>
        <v>43868</v>
      </c>
      <c r="B4335" s="106">
        <f>TdC!D4337</f>
        <v>2020</v>
      </c>
      <c r="C4335" s="106">
        <f>TdC!E4337</f>
        <v>2</v>
      </c>
      <c r="D4335" s="106">
        <f>TdC!F4337</f>
        <v>75111.72</v>
      </c>
      <c r="E4335" s="106" t="str">
        <f>TdC!G4337</f>
        <v>dolartoday</v>
      </c>
    </row>
    <row r="4336" spans="1:5" x14ac:dyDescent="0.15">
      <c r="A4336" s="107">
        <f>TdC!C4338</f>
        <v>43869</v>
      </c>
      <c r="B4336" s="106">
        <f>TdC!D4338</f>
        <v>2020</v>
      </c>
      <c r="C4336" s="106">
        <f>TdC!E4338</f>
        <v>2</v>
      </c>
      <c r="D4336" s="106">
        <f>TdC!F4338</f>
        <v>75111.72</v>
      </c>
      <c r="E4336" s="106" t="str">
        <f>TdC!G4338</f>
        <v>dolartoday</v>
      </c>
    </row>
    <row r="4337" spans="1:5" x14ac:dyDescent="0.15">
      <c r="A4337" s="107">
        <f>TdC!C4339</f>
        <v>43870</v>
      </c>
      <c r="B4337" s="106">
        <f>TdC!D4339</f>
        <v>2020</v>
      </c>
      <c r="C4337" s="106">
        <f>TdC!E4339</f>
        <v>2</v>
      </c>
      <c r="D4337" s="106">
        <f>TdC!F4339</f>
        <v>75311.429999999993</v>
      </c>
      <c r="E4337" s="106" t="str">
        <f>TdC!G4339</f>
        <v>dolartoday</v>
      </c>
    </row>
    <row r="4338" spans="1:5" x14ac:dyDescent="0.15">
      <c r="A4338" s="107">
        <f>TdC!C4340</f>
        <v>43871</v>
      </c>
      <c r="B4338" s="106">
        <f>TdC!D4340</f>
        <v>2020</v>
      </c>
      <c r="C4338" s="106">
        <f>TdC!E4340</f>
        <v>2</v>
      </c>
      <c r="D4338" s="106">
        <f>TdC!F4340</f>
        <v>75182.92</v>
      </c>
      <c r="E4338" s="106" t="str">
        <f>TdC!G4340</f>
        <v>dolartoday</v>
      </c>
    </row>
    <row r="4339" spans="1:5" x14ac:dyDescent="0.15">
      <c r="A4339" s="107">
        <f>TdC!C4341</f>
        <v>43872</v>
      </c>
      <c r="B4339" s="106">
        <f>TdC!D4341</f>
        <v>2020</v>
      </c>
      <c r="C4339" s="106">
        <f>TdC!E4341</f>
        <v>2</v>
      </c>
      <c r="D4339" s="106">
        <f>TdC!F4341</f>
        <v>74992.02</v>
      </c>
      <c r="E4339" s="106" t="str">
        <f>TdC!G4341</f>
        <v>dolartoday</v>
      </c>
    </row>
    <row r="4340" spans="1:5" x14ac:dyDescent="0.15">
      <c r="A4340" s="107">
        <f>TdC!C4342</f>
        <v>43873</v>
      </c>
      <c r="B4340" s="106">
        <f>TdC!D4342</f>
        <v>2020</v>
      </c>
      <c r="C4340" s="106">
        <f>TdC!E4342</f>
        <v>2</v>
      </c>
      <c r="D4340" s="106">
        <f>TdC!F4342</f>
        <v>75053.81</v>
      </c>
      <c r="E4340" s="106" t="str">
        <f>TdC!G4342</f>
        <v>dolartoday</v>
      </c>
    </row>
    <row r="4341" spans="1:5" x14ac:dyDescent="0.15">
      <c r="A4341" s="107">
        <f>TdC!C4343</f>
        <v>43874</v>
      </c>
      <c r="B4341" s="106">
        <f>TdC!D4343</f>
        <v>2020</v>
      </c>
      <c r="C4341" s="106">
        <f>TdC!E4343</f>
        <v>2</v>
      </c>
      <c r="D4341" s="106">
        <f>TdC!F4343</f>
        <v>75272.11</v>
      </c>
      <c r="E4341" s="106" t="str">
        <f>TdC!G4343</f>
        <v>dolartoday</v>
      </c>
    </row>
    <row r="4342" spans="1:5" x14ac:dyDescent="0.15">
      <c r="A4342" s="107">
        <f>TdC!C4344</f>
        <v>43875</v>
      </c>
      <c r="B4342" s="106">
        <f>TdC!D4344</f>
        <v>2020</v>
      </c>
      <c r="C4342" s="106">
        <f>TdC!E4344</f>
        <v>2</v>
      </c>
      <c r="D4342" s="106">
        <f>TdC!F4344</f>
        <v>75272.11</v>
      </c>
      <c r="E4342" s="106" t="str">
        <f>TdC!G4344</f>
        <v>dolartoday</v>
      </c>
    </row>
    <row r="4343" spans="1:5" x14ac:dyDescent="0.15">
      <c r="A4343" s="107">
        <f>TdC!C4345</f>
        <v>43876</v>
      </c>
      <c r="B4343" s="106">
        <f>TdC!D4345</f>
        <v>2020</v>
      </c>
      <c r="C4343" s="106">
        <f>TdC!E4345</f>
        <v>2</v>
      </c>
      <c r="D4343" s="106">
        <f>TdC!F4345</f>
        <v>75272.11</v>
      </c>
      <c r="E4343" s="106" t="str">
        <f>TdC!G4345</f>
        <v>dolartoday</v>
      </c>
    </row>
    <row r="4344" spans="1:5" x14ac:dyDescent="0.15">
      <c r="A4344" s="107">
        <f>TdC!C4346</f>
        <v>43877</v>
      </c>
      <c r="B4344" s="106">
        <f>TdC!D4346</f>
        <v>2020</v>
      </c>
      <c r="C4344" s="106">
        <f>TdC!E4346</f>
        <v>2</v>
      </c>
      <c r="D4344" s="106">
        <f>TdC!F4346</f>
        <v>75272.11</v>
      </c>
      <c r="E4344" s="106" t="str">
        <f>TdC!G4346</f>
        <v>dolartoday</v>
      </c>
    </row>
    <row r="4345" spans="1:5" x14ac:dyDescent="0.15">
      <c r="A4345" s="107">
        <f>TdC!C4347</f>
        <v>43878</v>
      </c>
      <c r="B4345" s="106">
        <f>TdC!D4347</f>
        <v>2020</v>
      </c>
      <c r="C4345" s="106">
        <f>TdC!E4347</f>
        <v>2</v>
      </c>
      <c r="D4345" s="106">
        <f>TdC!F4347</f>
        <v>77142.94</v>
      </c>
      <c r="E4345" s="106" t="str">
        <f>TdC!G4347</f>
        <v>dolartoday</v>
      </c>
    </row>
    <row r="4346" spans="1:5" x14ac:dyDescent="0.15">
      <c r="A4346" s="107">
        <f>TdC!C4348</f>
        <v>43879</v>
      </c>
      <c r="B4346" s="106">
        <f>TdC!D4348</f>
        <v>2020</v>
      </c>
      <c r="C4346" s="106">
        <f>TdC!E4348</f>
        <v>2</v>
      </c>
      <c r="D4346" s="106">
        <f>TdC!F4348</f>
        <v>76908.429999999993</v>
      </c>
      <c r="E4346" s="106" t="str">
        <f>TdC!G4348</f>
        <v>dolartoday</v>
      </c>
    </row>
    <row r="4347" spans="1:5" x14ac:dyDescent="0.15">
      <c r="A4347" s="107">
        <f>TdC!C4349</f>
        <v>43880</v>
      </c>
      <c r="B4347" s="106">
        <f>TdC!D4349</f>
        <v>2020</v>
      </c>
      <c r="C4347" s="106">
        <f>TdC!E4349</f>
        <v>2</v>
      </c>
      <c r="D4347" s="106">
        <f>TdC!F4349</f>
        <v>76928.77</v>
      </c>
      <c r="E4347" s="106" t="str">
        <f>TdC!G4349</f>
        <v>dolartoday</v>
      </c>
    </row>
    <row r="4348" spans="1:5" x14ac:dyDescent="0.15">
      <c r="A4348" s="107">
        <f>TdC!C4350</f>
        <v>43881</v>
      </c>
      <c r="B4348" s="106">
        <f>TdC!D4350</f>
        <v>2020</v>
      </c>
      <c r="C4348" s="106">
        <f>TdC!E4350</f>
        <v>2</v>
      </c>
      <c r="D4348" s="106">
        <f>TdC!F4350</f>
        <v>76371.88</v>
      </c>
      <c r="E4348" s="106" t="str">
        <f>TdC!G4350</f>
        <v>dolartoday</v>
      </c>
    </row>
    <row r="4349" spans="1:5" x14ac:dyDescent="0.15">
      <c r="A4349" s="107">
        <f>TdC!C4351</f>
        <v>43882</v>
      </c>
      <c r="B4349" s="106">
        <f>TdC!D4351</f>
        <v>2020</v>
      </c>
      <c r="C4349" s="106">
        <f>TdC!E4351</f>
        <v>2</v>
      </c>
      <c r="D4349" s="106">
        <f>TdC!F4351</f>
        <v>76371.88</v>
      </c>
      <c r="E4349" s="106" t="str">
        <f>TdC!G4351</f>
        <v>dolartoday</v>
      </c>
    </row>
    <row r="4350" spans="1:5" x14ac:dyDescent="0.15">
      <c r="A4350" s="107">
        <f>TdC!C4352</f>
        <v>43883</v>
      </c>
      <c r="B4350" s="106">
        <f>TdC!D4352</f>
        <v>2020</v>
      </c>
      <c r="C4350" s="106">
        <f>TdC!E4352</f>
        <v>2</v>
      </c>
      <c r="D4350" s="106">
        <f>TdC!F4352</f>
        <v>76371.88</v>
      </c>
      <c r="E4350" s="106" t="str">
        <f>TdC!G4352</f>
        <v>dolartoday</v>
      </c>
    </row>
    <row r="4351" spans="1:5" x14ac:dyDescent="0.15">
      <c r="A4351" s="107">
        <f>TdC!C4353</f>
        <v>43884</v>
      </c>
      <c r="B4351" s="106">
        <f>TdC!D4353</f>
        <v>2020</v>
      </c>
      <c r="C4351" s="106">
        <f>TdC!E4353</f>
        <v>2</v>
      </c>
      <c r="D4351" s="106">
        <f>TdC!F4353</f>
        <v>76371.88</v>
      </c>
      <c r="E4351" s="106" t="str">
        <f>TdC!G4353</f>
        <v>dolartoday</v>
      </c>
    </row>
    <row r="4352" spans="1:5" x14ac:dyDescent="0.15">
      <c r="A4352" s="107">
        <f>TdC!C4354</f>
        <v>43885</v>
      </c>
      <c r="B4352" s="106">
        <f>TdC!D4354</f>
        <v>2020</v>
      </c>
      <c r="C4352" s="106">
        <f>TdC!E4354</f>
        <v>2</v>
      </c>
      <c r="D4352" s="106">
        <f>TdC!F4354</f>
        <v>76371.88</v>
      </c>
      <c r="E4352" s="106" t="str">
        <f>TdC!G4354</f>
        <v>dolartoday</v>
      </c>
    </row>
    <row r="4353" spans="1:5" x14ac:dyDescent="0.15">
      <c r="A4353" s="107">
        <f>TdC!C4355</f>
        <v>43886</v>
      </c>
      <c r="B4353" s="106">
        <f>TdC!D4355</f>
        <v>2020</v>
      </c>
      <c r="C4353" s="106">
        <f>TdC!E4355</f>
        <v>2</v>
      </c>
      <c r="D4353" s="106">
        <f>TdC!F4355</f>
        <v>76502.570000000007</v>
      </c>
      <c r="E4353" s="106" t="str">
        <f>TdC!G4355</f>
        <v>dolartoday</v>
      </c>
    </row>
    <row r="4354" spans="1:5" x14ac:dyDescent="0.15">
      <c r="A4354" s="107">
        <f>TdC!C4356</f>
        <v>43887</v>
      </c>
      <c r="B4354" s="106">
        <f>TdC!D4356</f>
        <v>2020</v>
      </c>
      <c r="C4354" s="106">
        <f>TdC!E4356</f>
        <v>2</v>
      </c>
      <c r="D4354" s="106">
        <f>TdC!F4356</f>
        <v>76318.11</v>
      </c>
      <c r="E4354" s="106" t="str">
        <f>TdC!G4356</f>
        <v>dolartoday</v>
      </c>
    </row>
    <row r="4355" spans="1:5" x14ac:dyDescent="0.15">
      <c r="A4355" s="107">
        <f>TdC!C4357</f>
        <v>43888</v>
      </c>
      <c r="B4355" s="106">
        <f>TdC!D4357</f>
        <v>2020</v>
      </c>
      <c r="C4355" s="106">
        <f>TdC!E4357</f>
        <v>2</v>
      </c>
      <c r="D4355" s="106">
        <f>TdC!F4357</f>
        <v>76472.33</v>
      </c>
      <c r="E4355" s="106" t="str">
        <f>TdC!G4357</f>
        <v>dolartoday</v>
      </c>
    </row>
    <row r="4356" spans="1:5" x14ac:dyDescent="0.15">
      <c r="A4356" s="107">
        <f>TdC!C4358</f>
        <v>43889</v>
      </c>
      <c r="B4356" s="106">
        <f>TdC!D4358</f>
        <v>2020</v>
      </c>
      <c r="C4356" s="106">
        <f>TdC!E4358</f>
        <v>2</v>
      </c>
      <c r="D4356" s="106">
        <f>TdC!F4358</f>
        <v>76472.33</v>
      </c>
      <c r="E4356" s="106" t="str">
        <f>TdC!G4358</f>
        <v>dolartoday</v>
      </c>
    </row>
    <row r="4357" spans="1:5" x14ac:dyDescent="0.15">
      <c r="A4357" s="107">
        <f>TdC!C4359</f>
        <v>43890</v>
      </c>
      <c r="B4357" s="106">
        <f>TdC!D4359</f>
        <v>2020</v>
      </c>
      <c r="C4357" s="106">
        <f>TdC!E4359</f>
        <v>2</v>
      </c>
      <c r="D4357" s="106">
        <f>TdC!F4359</f>
        <v>76472.33</v>
      </c>
      <c r="E4357" s="106" t="str">
        <f>TdC!G4359</f>
        <v>dolartoday</v>
      </c>
    </row>
    <row r="4358" spans="1:5" x14ac:dyDescent="0.15">
      <c r="A4358" s="107">
        <f>TdC!C4360</f>
        <v>43891</v>
      </c>
      <c r="B4358" s="106">
        <f>TdC!D4360</f>
        <v>2020</v>
      </c>
      <c r="C4358" s="106">
        <f>TdC!E4360</f>
        <v>3</v>
      </c>
      <c r="D4358" s="106">
        <f>TdC!F4360</f>
        <v>76102.009999999995</v>
      </c>
      <c r="E4358" s="106" t="str">
        <f>TdC!G4360</f>
        <v>dolartoday</v>
      </c>
    </row>
    <row r="4359" spans="1:5" x14ac:dyDescent="0.15">
      <c r="A4359" s="107">
        <f>TdC!C4361</f>
        <v>43892</v>
      </c>
      <c r="B4359" s="106">
        <f>TdC!D4361</f>
        <v>2020</v>
      </c>
      <c r="C4359" s="106">
        <f>TdC!E4361</f>
        <v>3</v>
      </c>
      <c r="D4359" s="106">
        <f>TdC!F4361</f>
        <v>75492.289999999994</v>
      </c>
      <c r="E4359" s="106" t="str">
        <f>TdC!G4361</f>
        <v>dolartoday</v>
      </c>
    </row>
    <row r="4360" spans="1:5" x14ac:dyDescent="0.15">
      <c r="A4360" s="107">
        <f>TdC!C4362</f>
        <v>43893</v>
      </c>
      <c r="B4360" s="106">
        <f>TdC!D4362</f>
        <v>2020</v>
      </c>
      <c r="C4360" s="106">
        <f>TdC!E4362</f>
        <v>3</v>
      </c>
      <c r="D4360" s="106">
        <f>TdC!F4362</f>
        <v>75730.740000000005</v>
      </c>
      <c r="E4360" s="106" t="str">
        <f>TdC!G4362</f>
        <v>dolartoday</v>
      </c>
    </row>
    <row r="4361" spans="1:5" x14ac:dyDescent="0.15">
      <c r="A4361" s="107">
        <f>TdC!C4363</f>
        <v>43894</v>
      </c>
      <c r="B4361" s="106">
        <f>TdC!D4363</f>
        <v>2020</v>
      </c>
      <c r="C4361" s="106">
        <f>TdC!E4363</f>
        <v>3</v>
      </c>
      <c r="D4361" s="106">
        <f>TdC!F4363</f>
        <v>75201.820000000007</v>
      </c>
      <c r="E4361" s="106" t="str">
        <f>TdC!G4363</f>
        <v>dolartoday</v>
      </c>
    </row>
    <row r="4362" spans="1:5" x14ac:dyDescent="0.15">
      <c r="A4362" s="107">
        <f>TdC!C4364</f>
        <v>43895</v>
      </c>
      <c r="B4362" s="106">
        <f>TdC!D4364</f>
        <v>2020</v>
      </c>
      <c r="C4362" s="106">
        <f>TdC!E4364</f>
        <v>3</v>
      </c>
      <c r="D4362" s="106">
        <f>TdC!F4364</f>
        <v>75008.41</v>
      </c>
      <c r="E4362" s="106" t="str">
        <f>TdC!G4364</f>
        <v>dolartoday</v>
      </c>
    </row>
    <row r="4363" spans="1:5" x14ac:dyDescent="0.15">
      <c r="A4363" s="107">
        <f>TdC!C4365</f>
        <v>43896</v>
      </c>
      <c r="B4363" s="106">
        <f>TdC!D4365</f>
        <v>2020</v>
      </c>
      <c r="C4363" s="106">
        <f>TdC!E4365</f>
        <v>3</v>
      </c>
      <c r="D4363" s="106">
        <f>TdC!F4365</f>
        <v>75008.41</v>
      </c>
      <c r="E4363" s="106" t="str">
        <f>TdC!G4365</f>
        <v>dolartoday</v>
      </c>
    </row>
    <row r="4364" spans="1:5" x14ac:dyDescent="0.15">
      <c r="A4364" s="107">
        <f>TdC!C4366</f>
        <v>43897</v>
      </c>
      <c r="B4364" s="106">
        <f>TdC!D4366</f>
        <v>2020</v>
      </c>
      <c r="C4364" s="106">
        <f>TdC!E4366</f>
        <v>3</v>
      </c>
      <c r="D4364" s="106">
        <f>TdC!F4366</f>
        <v>75008.41</v>
      </c>
      <c r="E4364" s="106" t="str">
        <f>TdC!G4366</f>
        <v>dolartoday</v>
      </c>
    </row>
    <row r="4365" spans="1:5" x14ac:dyDescent="0.15">
      <c r="A4365" s="107">
        <f>TdC!C4367</f>
        <v>43898</v>
      </c>
      <c r="B4365" s="106">
        <f>TdC!D4367</f>
        <v>2020</v>
      </c>
      <c r="C4365" s="106">
        <f>TdC!E4367</f>
        <v>3</v>
      </c>
      <c r="D4365" s="106">
        <f>TdC!F4367</f>
        <v>76232.75</v>
      </c>
      <c r="E4365" s="106" t="str">
        <f>TdC!G4367</f>
        <v>dolartoday</v>
      </c>
    </row>
    <row r="4366" spans="1:5" x14ac:dyDescent="0.15">
      <c r="A4366" s="107">
        <f>TdC!C4368</f>
        <v>43899</v>
      </c>
      <c r="B4366" s="106">
        <f>TdC!D4368</f>
        <v>2020</v>
      </c>
      <c r="C4366" s="106">
        <f>TdC!E4368</f>
        <v>3</v>
      </c>
      <c r="D4366" s="106">
        <f>TdC!F4368</f>
        <v>76103.62</v>
      </c>
      <c r="E4366" s="106" t="str">
        <f>TdC!G4368</f>
        <v>dolartoday</v>
      </c>
    </row>
    <row r="4367" spans="1:5" x14ac:dyDescent="0.15">
      <c r="A4367" s="107">
        <f>TdC!C4369</f>
        <v>43900</v>
      </c>
      <c r="B4367" s="106">
        <f>TdC!D4369</f>
        <v>2020</v>
      </c>
      <c r="C4367" s="106">
        <f>TdC!E4369</f>
        <v>3</v>
      </c>
      <c r="D4367" s="106">
        <f>TdC!F4369</f>
        <v>76403.820000000007</v>
      </c>
      <c r="E4367" s="106" t="str">
        <f>TdC!G4369</f>
        <v>dolartoday</v>
      </c>
    </row>
    <row r="4368" spans="1:5" x14ac:dyDescent="0.15">
      <c r="A4368" s="107">
        <f>TdC!C4370</f>
        <v>43901</v>
      </c>
      <c r="B4368" s="106">
        <f>TdC!D4370</f>
        <v>2020</v>
      </c>
      <c r="C4368" s="106">
        <f>TdC!E4370</f>
        <v>3</v>
      </c>
      <c r="D4368" s="106">
        <f>TdC!F4370</f>
        <v>82340.22</v>
      </c>
      <c r="E4368" s="106" t="str">
        <f>TdC!G4370</f>
        <v>dolartoday</v>
      </c>
    </row>
    <row r="4369" spans="1:5" x14ac:dyDescent="0.15">
      <c r="A4369" s="107">
        <f>TdC!C4371</f>
        <v>43902</v>
      </c>
      <c r="B4369" s="106">
        <f>TdC!D4371</f>
        <v>2020</v>
      </c>
      <c r="C4369" s="106">
        <f>TdC!E4371</f>
        <v>3</v>
      </c>
      <c r="D4369" s="106">
        <f>TdC!F4371</f>
        <v>80023.179999999993</v>
      </c>
      <c r="E4369" s="106" t="str">
        <f>TdC!G4371</f>
        <v>dolartoday</v>
      </c>
    </row>
    <row r="4370" spans="1:5" x14ac:dyDescent="0.15">
      <c r="A4370" s="107">
        <f>TdC!C4372</f>
        <v>43903</v>
      </c>
      <c r="B4370" s="106">
        <f>TdC!D4372</f>
        <v>2020</v>
      </c>
      <c r="C4370" s="106">
        <f>TdC!E4372</f>
        <v>3</v>
      </c>
      <c r="D4370" s="106">
        <f>TdC!F4372</f>
        <v>80023.179999999993</v>
      </c>
      <c r="E4370" s="106" t="str">
        <f>TdC!G4372</f>
        <v>dolartoday</v>
      </c>
    </row>
    <row r="4371" spans="1:5" x14ac:dyDescent="0.15">
      <c r="A4371" s="107">
        <f>TdC!C4373</f>
        <v>43904</v>
      </c>
      <c r="B4371" s="106">
        <f>TdC!D4373</f>
        <v>2020</v>
      </c>
      <c r="C4371" s="106">
        <f>TdC!E4373</f>
        <v>3</v>
      </c>
      <c r="D4371" s="106">
        <f>TdC!F4373</f>
        <v>80023.179999999993</v>
      </c>
      <c r="E4371" s="106" t="str">
        <f>TdC!G4373</f>
        <v>dolartoday</v>
      </c>
    </row>
    <row r="4372" spans="1:5" x14ac:dyDescent="0.15">
      <c r="A4372" s="107">
        <f>TdC!C4374</f>
        <v>43905</v>
      </c>
      <c r="B4372" s="106">
        <f>TdC!D4374</f>
        <v>2020</v>
      </c>
      <c r="C4372" s="106">
        <f>TdC!E4374</f>
        <v>3</v>
      </c>
      <c r="D4372" s="106">
        <f>TdC!F4374</f>
        <v>80023.179999999993</v>
      </c>
      <c r="E4372" s="106" t="str">
        <f>TdC!G4374</f>
        <v>dolartoday</v>
      </c>
    </row>
    <row r="4373" spans="1:5" x14ac:dyDescent="0.15">
      <c r="A4373" s="107">
        <f>TdC!C4375</f>
        <v>43906</v>
      </c>
      <c r="B4373" s="106">
        <f>TdC!D4375</f>
        <v>2020</v>
      </c>
      <c r="C4373" s="106">
        <f>TdC!E4375</f>
        <v>3</v>
      </c>
      <c r="D4373" s="106">
        <f>TdC!F4375</f>
        <v>76713.38</v>
      </c>
      <c r="E4373" s="106" t="str">
        <f>TdC!G4375</f>
        <v>dolartoday</v>
      </c>
    </row>
    <row r="4374" spans="1:5" x14ac:dyDescent="0.15">
      <c r="A4374" s="107">
        <f>TdC!C4376</f>
        <v>43907</v>
      </c>
      <c r="B4374" s="106">
        <f>TdC!D4376</f>
        <v>2020</v>
      </c>
      <c r="C4374" s="106">
        <f>TdC!E4376</f>
        <v>3</v>
      </c>
      <c r="D4374" s="106">
        <f>TdC!F4376</f>
        <v>75724.820000000007</v>
      </c>
      <c r="E4374" s="106" t="str">
        <f>TdC!G4376</f>
        <v>dolartoday</v>
      </c>
    </row>
    <row r="4375" spans="1:5" x14ac:dyDescent="0.15">
      <c r="A4375" s="107">
        <f>TdC!C4377</f>
        <v>43908</v>
      </c>
      <c r="B4375" s="106">
        <f>TdC!D4377</f>
        <v>2020</v>
      </c>
      <c r="C4375" s="106">
        <f>TdC!E4377</f>
        <v>3</v>
      </c>
      <c r="D4375" s="106">
        <f>TdC!F4377</f>
        <v>72731.72</v>
      </c>
      <c r="E4375" s="106" t="str">
        <f>TdC!G4377</f>
        <v>dolartoday</v>
      </c>
    </row>
    <row r="4376" spans="1:5" x14ac:dyDescent="0.15">
      <c r="A4376" s="107">
        <f>TdC!C4378</f>
        <v>43909</v>
      </c>
      <c r="B4376" s="106">
        <f>TdC!D4378</f>
        <v>2020</v>
      </c>
      <c r="C4376" s="106">
        <f>TdC!E4378</f>
        <v>3</v>
      </c>
      <c r="D4376" s="106">
        <f>TdC!F4378</f>
        <v>71842.92</v>
      </c>
      <c r="E4376" s="106" t="str">
        <f>TdC!G4378</f>
        <v>dolartoday</v>
      </c>
    </row>
    <row r="4377" spans="1:5" x14ac:dyDescent="0.15">
      <c r="A4377" s="107">
        <f>TdC!C4379</f>
        <v>43910</v>
      </c>
      <c r="B4377" s="106">
        <f>TdC!D4379</f>
        <v>2020</v>
      </c>
      <c r="C4377" s="106">
        <f>TdC!E4379</f>
        <v>3</v>
      </c>
      <c r="D4377" s="106">
        <f>TdC!F4379</f>
        <v>72931.649999999994</v>
      </c>
      <c r="E4377" s="106" t="str">
        <f>TdC!G4379</f>
        <v>dolartoday</v>
      </c>
    </row>
    <row r="4378" spans="1:5" x14ac:dyDescent="0.15">
      <c r="A4378" s="107">
        <f>TdC!C4380</f>
        <v>43911</v>
      </c>
      <c r="B4378" s="106">
        <f>TdC!D4380</f>
        <v>2020</v>
      </c>
      <c r="C4378" s="106">
        <f>TdC!E4380</f>
        <v>3</v>
      </c>
      <c r="D4378" s="106">
        <f>TdC!F4380</f>
        <v>72931.649999999994</v>
      </c>
      <c r="E4378" s="106" t="str">
        <f>TdC!G4380</f>
        <v>dolartoday</v>
      </c>
    </row>
    <row r="4379" spans="1:5" x14ac:dyDescent="0.15">
      <c r="A4379" s="107">
        <f>TdC!C4381</f>
        <v>43912</v>
      </c>
      <c r="B4379" s="106">
        <f>TdC!D4381</f>
        <v>2020</v>
      </c>
      <c r="C4379" s="106">
        <f>TdC!E4381</f>
        <v>3</v>
      </c>
      <c r="D4379" s="106">
        <f>TdC!F4381</f>
        <v>75184.820000000007</v>
      </c>
      <c r="E4379" s="106" t="str">
        <f>TdC!G4381</f>
        <v>dolartoday</v>
      </c>
    </row>
    <row r="4380" spans="1:5" x14ac:dyDescent="0.15">
      <c r="A4380" s="107">
        <f>TdC!C4382</f>
        <v>43913</v>
      </c>
      <c r="B4380" s="106">
        <f>TdC!D4382</f>
        <v>2020</v>
      </c>
      <c r="C4380" s="106">
        <f>TdC!E4382</f>
        <v>3</v>
      </c>
      <c r="D4380" s="106">
        <f>TdC!F4382</f>
        <v>75184.820000000007</v>
      </c>
      <c r="E4380" s="106" t="str">
        <f>TdC!G4382</f>
        <v>dolartoday</v>
      </c>
    </row>
    <row r="4381" spans="1:5" x14ac:dyDescent="0.15">
      <c r="A4381" s="107">
        <f>TdC!C4383</f>
        <v>43914</v>
      </c>
      <c r="B4381" s="106">
        <f>TdC!D4383</f>
        <v>2020</v>
      </c>
      <c r="C4381" s="106">
        <f>TdC!E4383</f>
        <v>3</v>
      </c>
      <c r="D4381" s="106">
        <f>TdC!F4383</f>
        <v>75184.820000000007</v>
      </c>
      <c r="E4381" s="106" t="str">
        <f>TdC!G4383</f>
        <v>dolartoday</v>
      </c>
    </row>
    <row r="4382" spans="1:5" x14ac:dyDescent="0.15">
      <c r="A4382" s="107">
        <f>TdC!C4384</f>
        <v>43915</v>
      </c>
      <c r="B4382" s="106">
        <f>TdC!D4384</f>
        <v>2020</v>
      </c>
      <c r="C4382" s="106">
        <f>TdC!E4384</f>
        <v>3</v>
      </c>
      <c r="D4382" s="106">
        <f>TdC!F4384</f>
        <v>75184.820000000007</v>
      </c>
      <c r="E4382" s="106" t="str">
        <f>TdC!G4384</f>
        <v>dolartoday</v>
      </c>
    </row>
    <row r="4383" spans="1:5" x14ac:dyDescent="0.15">
      <c r="A4383" s="107">
        <f>TdC!C4385</f>
        <v>43916</v>
      </c>
      <c r="B4383" s="106">
        <f>TdC!D4385</f>
        <v>2020</v>
      </c>
      <c r="C4383" s="106">
        <f>TdC!E4385</f>
        <v>3</v>
      </c>
      <c r="D4383" s="106">
        <f>TdC!F4385</f>
        <v>84723.01</v>
      </c>
      <c r="E4383" s="106" t="str">
        <f>TdC!G4385</f>
        <v>dolartoday</v>
      </c>
    </row>
    <row r="4384" spans="1:5" x14ac:dyDescent="0.15">
      <c r="A4384" s="107">
        <f>TdC!C4386</f>
        <v>43917</v>
      </c>
      <c r="B4384" s="106">
        <f>TdC!D4386</f>
        <v>2020</v>
      </c>
      <c r="C4384" s="106">
        <f>TdC!E4386</f>
        <v>3</v>
      </c>
      <c r="D4384" s="106">
        <f>TdC!F4386</f>
        <v>84723.01</v>
      </c>
      <c r="E4384" s="106" t="str">
        <f>TdC!G4386</f>
        <v>dolartoday</v>
      </c>
    </row>
    <row r="4385" spans="1:5" x14ac:dyDescent="0.15">
      <c r="A4385" s="107">
        <f>TdC!C4387</f>
        <v>43918</v>
      </c>
      <c r="B4385" s="106">
        <f>TdC!D4387</f>
        <v>2020</v>
      </c>
      <c r="C4385" s="106">
        <f>TdC!E4387</f>
        <v>3</v>
      </c>
      <c r="D4385" s="106">
        <f>TdC!F4387</f>
        <v>84723.01</v>
      </c>
      <c r="E4385" s="106" t="str">
        <f>TdC!G4387</f>
        <v>dolartoday</v>
      </c>
    </row>
    <row r="4386" spans="1:5" x14ac:dyDescent="0.15">
      <c r="A4386" s="107">
        <f>TdC!C4388</f>
        <v>43919</v>
      </c>
      <c r="B4386" s="106">
        <f>TdC!D4388</f>
        <v>2020</v>
      </c>
      <c r="C4386" s="106">
        <f>TdC!E4388</f>
        <v>3</v>
      </c>
      <c r="D4386" s="106">
        <f>TdC!F4388</f>
        <v>84581.04</v>
      </c>
      <c r="E4386" s="106" t="str">
        <f>TdC!G4388</f>
        <v>dolartoday</v>
      </c>
    </row>
    <row r="4387" spans="1:5" x14ac:dyDescent="0.15">
      <c r="A4387" s="107">
        <f>TdC!C4389</f>
        <v>43920</v>
      </c>
      <c r="B4387" s="106">
        <f>TdC!D4389</f>
        <v>2020</v>
      </c>
      <c r="C4387" s="106">
        <f>TdC!E4389</f>
        <v>3</v>
      </c>
      <c r="D4387" s="106">
        <f>TdC!F4389</f>
        <v>87076.65</v>
      </c>
      <c r="E4387" s="106" t="str">
        <f>TdC!G4389</f>
        <v>dolartoday</v>
      </c>
    </row>
    <row r="4388" spans="1:5" x14ac:dyDescent="0.15">
      <c r="A4388" s="107">
        <f>TdC!C4390</f>
        <v>43921</v>
      </c>
      <c r="B4388" s="106">
        <f>TdC!D4390</f>
        <v>2020</v>
      </c>
      <c r="C4388" s="106">
        <f>TdC!E4390</f>
        <v>3</v>
      </c>
      <c r="D4388" s="106">
        <f>TdC!F4390</f>
        <v>87396.82</v>
      </c>
      <c r="E4388" s="106" t="str">
        <f>TdC!G4390</f>
        <v>dolartoday</v>
      </c>
    </row>
    <row r="4389" spans="1:5" x14ac:dyDescent="0.15">
      <c r="A4389" s="107">
        <f>TdC!C4391</f>
        <v>43922</v>
      </c>
      <c r="B4389" s="106">
        <f>TdC!D4391</f>
        <v>2020</v>
      </c>
      <c r="C4389" s="106">
        <f>TdC!E4391</f>
        <v>4</v>
      </c>
      <c r="D4389" s="106">
        <f>TdC!F4391</f>
        <v>89168.7</v>
      </c>
      <c r="E4389" s="106" t="str">
        <f>TdC!G4391</f>
        <v>dolartoday</v>
      </c>
    </row>
    <row r="4390" spans="1:5" x14ac:dyDescent="0.15">
      <c r="A4390" s="107">
        <f>TdC!C4392</f>
        <v>43923</v>
      </c>
      <c r="B4390" s="106">
        <f>TdC!D4392</f>
        <v>2020</v>
      </c>
      <c r="C4390" s="106">
        <f>TdC!E4392</f>
        <v>4</v>
      </c>
      <c r="D4390" s="106">
        <f>TdC!F4392</f>
        <v>94120.28</v>
      </c>
      <c r="E4390" s="106" t="str">
        <f>TdC!G4392</f>
        <v>dolartoday</v>
      </c>
    </row>
    <row r="4391" spans="1:5" x14ac:dyDescent="0.15">
      <c r="A4391" s="107">
        <f>TdC!C4393</f>
        <v>43924</v>
      </c>
      <c r="B4391" s="106">
        <f>TdC!D4393</f>
        <v>2020</v>
      </c>
      <c r="C4391" s="106">
        <f>TdC!E4393</f>
        <v>4</v>
      </c>
      <c r="D4391" s="106">
        <f>TdC!F4393</f>
        <v>94120.28</v>
      </c>
      <c r="E4391" s="106" t="str">
        <f>TdC!G4393</f>
        <v>dolartoday</v>
      </c>
    </row>
    <row r="4392" spans="1:5" x14ac:dyDescent="0.15">
      <c r="A4392" s="107">
        <f>TdC!C4394</f>
        <v>43925</v>
      </c>
      <c r="B4392" s="106">
        <f>TdC!D4394</f>
        <v>2020</v>
      </c>
      <c r="C4392" s="106">
        <f>TdC!E4394</f>
        <v>4</v>
      </c>
      <c r="D4392" s="106">
        <f>TdC!F4394</f>
        <v>94120.28</v>
      </c>
      <c r="E4392" s="106" t="str">
        <f>TdC!G4394</f>
        <v>dolartoday</v>
      </c>
    </row>
    <row r="4393" spans="1:5" x14ac:dyDescent="0.15">
      <c r="A4393" s="107">
        <f>TdC!C4395</f>
        <v>43926</v>
      </c>
      <c r="B4393" s="106">
        <f>TdC!D4395</f>
        <v>2020</v>
      </c>
      <c r="C4393" s="106">
        <f>TdC!E4395</f>
        <v>4</v>
      </c>
      <c r="D4393" s="106">
        <f>TdC!F4395</f>
        <v>99043.72</v>
      </c>
      <c r="E4393" s="106" t="str">
        <f>TdC!G4395</f>
        <v>dolartoday</v>
      </c>
    </row>
    <row r="4394" spans="1:5" x14ac:dyDescent="0.15">
      <c r="A4394" s="107">
        <f>TdC!C4396</f>
        <v>43927</v>
      </c>
      <c r="B4394" s="106">
        <f>TdC!D4396</f>
        <v>2020</v>
      </c>
      <c r="C4394" s="106">
        <f>TdC!E4396</f>
        <v>4</v>
      </c>
      <c r="D4394" s="106">
        <f>TdC!F4396</f>
        <v>105729.27</v>
      </c>
      <c r="E4394" s="106" t="str">
        <f>TdC!G4396</f>
        <v>dolartoday</v>
      </c>
    </row>
    <row r="4395" spans="1:5" x14ac:dyDescent="0.15">
      <c r="A4395" s="107">
        <f>TdC!C4397</f>
        <v>43928</v>
      </c>
      <c r="B4395" s="106">
        <f>TdC!D4397</f>
        <v>2020</v>
      </c>
      <c r="C4395" s="106">
        <f>TdC!E4397</f>
        <v>4</v>
      </c>
      <c r="D4395" s="106">
        <f>TdC!F4397</f>
        <v>117395.02</v>
      </c>
      <c r="E4395" s="106" t="str">
        <f>TdC!G4397</f>
        <v>dolartoday</v>
      </c>
    </row>
    <row r="4396" spans="1:5" x14ac:dyDescent="0.15">
      <c r="A4396" s="107">
        <f>TdC!C4398</f>
        <v>43929</v>
      </c>
      <c r="B4396" s="106">
        <f>TdC!D4398</f>
        <v>2020</v>
      </c>
      <c r="C4396" s="106">
        <f>TdC!E4398</f>
        <v>4</v>
      </c>
      <c r="D4396" s="106">
        <f>TdC!F4398</f>
        <v>117395.02</v>
      </c>
      <c r="E4396" s="106" t="str">
        <f>TdC!G4398</f>
        <v>dolartoday</v>
      </c>
    </row>
    <row r="4397" spans="1:5" x14ac:dyDescent="0.15">
      <c r="A4397" s="107">
        <f>TdC!C4399</f>
        <v>43930</v>
      </c>
      <c r="B4397" s="106">
        <f>TdC!D4399</f>
        <v>2020</v>
      </c>
      <c r="C4397" s="106">
        <f>TdC!E4399</f>
        <v>4</v>
      </c>
      <c r="D4397" s="106">
        <f>TdC!F4399</f>
        <v>117395.02</v>
      </c>
      <c r="E4397" s="106" t="str">
        <f>TdC!G4399</f>
        <v>dolartoday</v>
      </c>
    </row>
    <row r="4398" spans="1:5" x14ac:dyDescent="0.15">
      <c r="A4398" s="107">
        <f>TdC!C4400</f>
        <v>43931</v>
      </c>
      <c r="B4398" s="106">
        <f>TdC!D4400</f>
        <v>2020</v>
      </c>
      <c r="C4398" s="106">
        <f>TdC!E4400</f>
        <v>4</v>
      </c>
      <c r="D4398" s="106">
        <f>TdC!F4400</f>
        <v>117395.02</v>
      </c>
      <c r="E4398" s="106" t="str">
        <f>TdC!G4400</f>
        <v>dolartoday</v>
      </c>
    </row>
    <row r="4399" spans="1:5" x14ac:dyDescent="0.15">
      <c r="A4399" s="107">
        <f>TdC!C4401</f>
        <v>43932</v>
      </c>
      <c r="B4399" s="106">
        <f>TdC!D4401</f>
        <v>2020</v>
      </c>
      <c r="C4399" s="106">
        <f>TdC!E4401</f>
        <v>4</v>
      </c>
      <c r="D4399" s="106">
        <f>TdC!F4401</f>
        <v>117395.02</v>
      </c>
      <c r="E4399" s="106" t="str">
        <f>TdC!G4401</f>
        <v>dolartoday</v>
      </c>
    </row>
    <row r="4400" spans="1:5" x14ac:dyDescent="0.15">
      <c r="A4400" s="107">
        <f>TdC!C4402</f>
        <v>43933</v>
      </c>
      <c r="B4400" s="106">
        <f>TdC!D4402</f>
        <v>2020</v>
      </c>
      <c r="C4400" s="106">
        <f>TdC!E4402</f>
        <v>4</v>
      </c>
      <c r="D4400" s="106">
        <f>TdC!F4402</f>
        <v>135833.42000000001</v>
      </c>
      <c r="E4400" s="106" t="str">
        <f>TdC!G4402</f>
        <v>dolartoday</v>
      </c>
    </row>
    <row r="4401" spans="1:5" x14ac:dyDescent="0.15">
      <c r="A4401" s="107">
        <f>TdC!C4403</f>
        <v>43934</v>
      </c>
      <c r="B4401" s="106">
        <f>TdC!D4403</f>
        <v>2020</v>
      </c>
      <c r="C4401" s="106">
        <f>TdC!E4403</f>
        <v>4</v>
      </c>
      <c r="D4401" s="106">
        <f>TdC!F4403</f>
        <v>136008.75</v>
      </c>
      <c r="E4401" s="106" t="str">
        <f>TdC!G4403</f>
        <v>dolartoday</v>
      </c>
    </row>
    <row r="4402" spans="1:5" x14ac:dyDescent="0.15">
      <c r="A4402" s="107">
        <f>TdC!C4404</f>
        <v>43935</v>
      </c>
      <c r="B4402" s="106">
        <f>TdC!D4404</f>
        <v>2020</v>
      </c>
      <c r="C4402" s="106">
        <f>TdC!E4404</f>
        <v>4</v>
      </c>
      <c r="D4402" s="106">
        <f>TdC!F4404</f>
        <v>138053.53</v>
      </c>
      <c r="E4402" s="106" t="str">
        <f>TdC!G4404</f>
        <v>dolartoday</v>
      </c>
    </row>
    <row r="4403" spans="1:5" x14ac:dyDescent="0.15">
      <c r="A4403" s="107">
        <f>TdC!C4405</f>
        <v>43936</v>
      </c>
      <c r="B4403" s="106">
        <f>TdC!D4405</f>
        <v>2020</v>
      </c>
      <c r="C4403" s="106">
        <f>TdC!E4405</f>
        <v>4</v>
      </c>
      <c r="D4403" s="106">
        <f>TdC!F4405</f>
        <v>134804.72</v>
      </c>
      <c r="E4403" s="106" t="str">
        <f>TdC!G4405</f>
        <v>dolartoday</v>
      </c>
    </row>
    <row r="4404" spans="1:5" x14ac:dyDescent="0.15">
      <c r="A4404" s="107">
        <f>TdC!C4406</f>
        <v>43937</v>
      </c>
      <c r="B4404" s="106">
        <f>TdC!D4406</f>
        <v>2020</v>
      </c>
      <c r="C4404" s="106">
        <f>TdC!E4406</f>
        <v>4</v>
      </c>
      <c r="D4404" s="106">
        <f>TdC!F4406</f>
        <v>130032.62</v>
      </c>
      <c r="E4404" s="106" t="str">
        <f>TdC!G4406</f>
        <v>dolartoday</v>
      </c>
    </row>
    <row r="4405" spans="1:5" x14ac:dyDescent="0.15">
      <c r="A4405" s="107">
        <f>TdC!C4407</f>
        <v>43938</v>
      </c>
      <c r="B4405" s="106">
        <f>TdC!D4407</f>
        <v>2020</v>
      </c>
      <c r="C4405" s="106">
        <f>TdC!E4407</f>
        <v>4</v>
      </c>
      <c r="D4405" s="106">
        <f>TdC!F4407</f>
        <v>130032.62</v>
      </c>
      <c r="E4405" s="106" t="str">
        <f>TdC!G4407</f>
        <v>dolartoday</v>
      </c>
    </row>
    <row r="4406" spans="1:5" x14ac:dyDescent="0.15">
      <c r="A4406" s="107">
        <f>TdC!C4408</f>
        <v>43939</v>
      </c>
      <c r="B4406" s="106">
        <f>TdC!D4408</f>
        <v>2020</v>
      </c>
      <c r="C4406" s="106">
        <f>TdC!E4408</f>
        <v>4</v>
      </c>
      <c r="D4406" s="106">
        <f>TdC!F4408</f>
        <v>130032.62</v>
      </c>
      <c r="E4406" s="106" t="str">
        <f>TdC!G4408</f>
        <v>dolartoday</v>
      </c>
    </row>
    <row r="4407" spans="1:5" x14ac:dyDescent="0.15">
      <c r="A4407" s="107">
        <f>TdC!C4409</f>
        <v>43940</v>
      </c>
      <c r="B4407" s="106">
        <f>TdC!D4409</f>
        <v>2020</v>
      </c>
      <c r="C4407" s="106">
        <f>TdC!E4409</f>
        <v>4</v>
      </c>
      <c r="D4407" s="106">
        <f>TdC!F4409</f>
        <v>140102.32</v>
      </c>
      <c r="E4407" s="106" t="str">
        <f>TdC!G4409</f>
        <v>dolartoday</v>
      </c>
    </row>
    <row r="4408" spans="1:5" x14ac:dyDescent="0.15">
      <c r="A4408" s="107">
        <f>TdC!C4410</f>
        <v>43941</v>
      </c>
      <c r="B4408" s="106">
        <f>TdC!D4410</f>
        <v>2020</v>
      </c>
      <c r="C4408" s="106">
        <f>TdC!E4410</f>
        <v>4</v>
      </c>
      <c r="D4408" s="106">
        <f>TdC!F4410</f>
        <v>153119.32</v>
      </c>
      <c r="E4408" s="106" t="str">
        <f>TdC!G4410</f>
        <v>dolartoday</v>
      </c>
    </row>
    <row r="4409" spans="1:5" x14ac:dyDescent="0.15">
      <c r="A4409" s="107">
        <f>TdC!C4411</f>
        <v>43942</v>
      </c>
      <c r="B4409" s="106">
        <f>TdC!D4411</f>
        <v>2020</v>
      </c>
      <c r="C4409" s="106">
        <f>TdC!E4411</f>
        <v>4</v>
      </c>
      <c r="D4409" s="106">
        <f>TdC!F4411</f>
        <v>175523.12</v>
      </c>
      <c r="E4409" s="106" t="str">
        <f>TdC!G4411</f>
        <v>dolartoday</v>
      </c>
    </row>
    <row r="4410" spans="1:5" x14ac:dyDescent="0.15">
      <c r="A4410" s="107">
        <f>TdC!C4412</f>
        <v>43943</v>
      </c>
      <c r="B4410" s="106">
        <f>TdC!D4412</f>
        <v>2020</v>
      </c>
      <c r="C4410" s="106">
        <f>TdC!E4412</f>
        <v>4</v>
      </c>
      <c r="D4410" s="106">
        <f>TdC!F4412</f>
        <v>200058.83</v>
      </c>
      <c r="E4410" s="106" t="str">
        <f>TdC!G4412</f>
        <v>dolartoday</v>
      </c>
    </row>
    <row r="4411" spans="1:5" x14ac:dyDescent="0.15">
      <c r="A4411" s="107">
        <f>TdC!C4413</f>
        <v>43944</v>
      </c>
      <c r="B4411" s="106">
        <f>TdC!D4413</f>
        <v>2020</v>
      </c>
      <c r="C4411" s="106">
        <f>TdC!E4413</f>
        <v>4</v>
      </c>
      <c r="D4411" s="106">
        <f>TdC!F4413</f>
        <v>195823.41</v>
      </c>
      <c r="E4411" s="106" t="str">
        <f>TdC!G4413</f>
        <v>dolartoday</v>
      </c>
    </row>
    <row r="4412" spans="1:5" x14ac:dyDescent="0.15">
      <c r="A4412" s="107">
        <f>TdC!C4414</f>
        <v>43945</v>
      </c>
      <c r="B4412" s="106">
        <f>TdC!D4414</f>
        <v>2020</v>
      </c>
      <c r="C4412" s="106">
        <f>TdC!E4414</f>
        <v>4</v>
      </c>
      <c r="D4412" s="106">
        <f>TdC!F4414</f>
        <v>195823.41</v>
      </c>
      <c r="E4412" s="106" t="str">
        <f>TdC!G4414</f>
        <v>dolartoday</v>
      </c>
    </row>
    <row r="4413" spans="1:5" x14ac:dyDescent="0.15">
      <c r="A4413" s="107">
        <f>TdC!C4415</f>
        <v>43946</v>
      </c>
      <c r="B4413" s="106">
        <f>TdC!D4415</f>
        <v>2020</v>
      </c>
      <c r="C4413" s="106">
        <f>TdC!E4415</f>
        <v>4</v>
      </c>
      <c r="D4413" s="106">
        <f>TdC!F4415</f>
        <v>195823.41</v>
      </c>
      <c r="E4413" s="106" t="str">
        <f>TdC!G4415</f>
        <v>dolartoday</v>
      </c>
    </row>
    <row r="4414" spans="1:5" x14ac:dyDescent="0.15">
      <c r="A4414" s="107">
        <f>TdC!C4416</f>
        <v>43947</v>
      </c>
      <c r="B4414" s="106">
        <f>TdC!D4416</f>
        <v>2020</v>
      </c>
      <c r="C4414" s="106">
        <f>TdC!E4416</f>
        <v>4</v>
      </c>
      <c r="D4414" s="106">
        <f>TdC!F4416</f>
        <v>197242.02</v>
      </c>
      <c r="E4414" s="106" t="str">
        <f>TdC!G4416</f>
        <v>dolartoday</v>
      </c>
    </row>
    <row r="4415" spans="1:5" x14ac:dyDescent="0.15">
      <c r="A4415" s="107">
        <f>TdC!C4417</f>
        <v>43948</v>
      </c>
      <c r="B4415" s="106">
        <f>TdC!D4417</f>
        <v>2020</v>
      </c>
      <c r="C4415" s="106">
        <f>TdC!E4417</f>
        <v>4</v>
      </c>
      <c r="D4415" s="106">
        <f>TdC!F4417</f>
        <v>193042.81</v>
      </c>
      <c r="E4415" s="106" t="str">
        <f>TdC!G4417</f>
        <v>dolartoday</v>
      </c>
    </row>
    <row r="4416" spans="1:5" x14ac:dyDescent="0.15">
      <c r="A4416" s="107">
        <f>TdC!C4418</f>
        <v>43949</v>
      </c>
      <c r="B4416" s="106">
        <f>TdC!D4418</f>
        <v>2020</v>
      </c>
      <c r="C4416" s="106">
        <f>TdC!E4418</f>
        <v>4</v>
      </c>
      <c r="D4416" s="106">
        <f>TdC!F4418</f>
        <v>185004.12</v>
      </c>
      <c r="E4416" s="106" t="str">
        <f>TdC!G4418</f>
        <v>dolartoday</v>
      </c>
    </row>
    <row r="4417" spans="1:5" x14ac:dyDescent="0.15">
      <c r="A4417" s="107">
        <f>TdC!C4419</f>
        <v>43950</v>
      </c>
      <c r="B4417" s="106">
        <f>TdC!D4419</f>
        <v>2020</v>
      </c>
      <c r="C4417" s="106">
        <f>TdC!E4419</f>
        <v>4</v>
      </c>
      <c r="D4417" s="106">
        <f>TdC!F4419</f>
        <v>180286.55</v>
      </c>
      <c r="E4417" s="106" t="str">
        <f>TdC!G4419</f>
        <v>dolartoday</v>
      </c>
    </row>
    <row r="4418" spans="1:5" x14ac:dyDescent="0.15">
      <c r="A4418" s="107">
        <f>TdC!C4420</f>
        <v>43951</v>
      </c>
      <c r="B4418" s="106">
        <f>TdC!D4420</f>
        <v>2020</v>
      </c>
      <c r="C4418" s="106">
        <f>TdC!E4420</f>
        <v>4</v>
      </c>
      <c r="D4418" s="106">
        <f>TdC!F4420</f>
        <v>177691.94</v>
      </c>
      <c r="E4418" s="106" t="str">
        <f>TdC!G4420</f>
        <v>dolartoday</v>
      </c>
    </row>
    <row r="4419" spans="1:5" x14ac:dyDescent="0.15">
      <c r="A4419" s="107">
        <f>TdC!C4421</f>
        <v>43952</v>
      </c>
      <c r="B4419" s="106">
        <f>TdC!D4421</f>
        <v>2020</v>
      </c>
      <c r="C4419" s="106">
        <f>TdC!E4421</f>
        <v>5</v>
      </c>
      <c r="D4419" s="106">
        <f>TdC!F4421</f>
        <v>177691.94</v>
      </c>
      <c r="E4419" s="106" t="str">
        <f>TdC!G4421</f>
        <v>dolartoday</v>
      </c>
    </row>
    <row r="4420" spans="1:5" x14ac:dyDescent="0.15">
      <c r="A4420" s="107">
        <f>TdC!C4422</f>
        <v>43953</v>
      </c>
      <c r="B4420" s="106">
        <f>TdC!D4422</f>
        <v>2020</v>
      </c>
      <c r="C4420" s="106">
        <f>TdC!E4422</f>
        <v>5</v>
      </c>
      <c r="D4420" s="106">
        <f>TdC!F4422</f>
        <v>177691.94</v>
      </c>
      <c r="E4420" s="106" t="str">
        <f>TdC!G4422</f>
        <v>dolartoday</v>
      </c>
    </row>
    <row r="4421" spans="1:5" x14ac:dyDescent="0.15">
      <c r="A4421" s="107">
        <f>TdC!C4423</f>
        <v>43954</v>
      </c>
      <c r="B4421" s="106">
        <f>TdC!D4423</f>
        <v>2020</v>
      </c>
      <c r="C4421" s="106">
        <f>TdC!E4423</f>
        <v>5</v>
      </c>
      <c r="D4421" s="106">
        <f>TdC!F4423</f>
        <v>180022.62</v>
      </c>
      <c r="E4421" s="106" t="str">
        <f>TdC!G4423</f>
        <v>dolartoday</v>
      </c>
    </row>
    <row r="4422" spans="1:5" x14ac:dyDescent="0.15">
      <c r="A4422" s="107">
        <f>TdC!C4424</f>
        <v>43955</v>
      </c>
      <c r="B4422" s="106">
        <f>TdC!D4424</f>
        <v>2020</v>
      </c>
      <c r="C4422" s="106">
        <f>TdC!E4424</f>
        <v>5</v>
      </c>
      <c r="D4422" s="106">
        <f>TdC!F4424</f>
        <v>179021.82</v>
      </c>
      <c r="E4422" s="106" t="str">
        <f>TdC!G4424</f>
        <v>dolartoday</v>
      </c>
    </row>
    <row r="4423" spans="1:5" x14ac:dyDescent="0.15">
      <c r="A4423" s="107">
        <f>TdC!C4425</f>
        <v>43956</v>
      </c>
      <c r="B4423" s="106">
        <f>TdC!D4425</f>
        <v>2020</v>
      </c>
      <c r="C4423" s="106">
        <f>TdC!E4425</f>
        <v>5</v>
      </c>
      <c r="D4423" s="106">
        <f>TdC!F4425</f>
        <v>175501.44</v>
      </c>
      <c r="E4423" s="106" t="str">
        <f>TdC!G4425</f>
        <v>dolartoday</v>
      </c>
    </row>
    <row r="4424" spans="1:5" x14ac:dyDescent="0.15">
      <c r="A4424" s="107">
        <f>TdC!C4426</f>
        <v>43957</v>
      </c>
      <c r="B4424" s="106">
        <f>TdC!D4426</f>
        <v>2020</v>
      </c>
      <c r="C4424" s="106">
        <f>TdC!E4426</f>
        <v>5</v>
      </c>
      <c r="D4424" s="106">
        <f>TdC!F4426</f>
        <v>178502.21</v>
      </c>
      <c r="E4424" s="106" t="str">
        <f>TdC!G4426</f>
        <v>dolartoday</v>
      </c>
    </row>
    <row r="4425" spans="1:5" x14ac:dyDescent="0.15">
      <c r="A4425" s="107">
        <f>TdC!C4427</f>
        <v>43958</v>
      </c>
      <c r="B4425" s="106">
        <f>TdC!D4427</f>
        <v>2020</v>
      </c>
      <c r="C4425" s="106">
        <f>TdC!E4427</f>
        <v>5</v>
      </c>
      <c r="D4425" s="106">
        <f>TdC!F4427</f>
        <v>182042.31</v>
      </c>
      <c r="E4425" s="106" t="str">
        <f>TdC!G4427</f>
        <v>dolartoday</v>
      </c>
    </row>
    <row r="4426" spans="1:5" x14ac:dyDescent="0.15">
      <c r="A4426" s="107">
        <f>TdC!C4428</f>
        <v>43959</v>
      </c>
      <c r="B4426" s="106">
        <f>TdC!D4428</f>
        <v>2020</v>
      </c>
      <c r="C4426" s="106">
        <f>TdC!E4428</f>
        <v>5</v>
      </c>
      <c r="D4426" s="106">
        <f>TdC!F4428</f>
        <v>182042.31</v>
      </c>
      <c r="E4426" s="106" t="str">
        <f>TdC!G4428</f>
        <v>dolartoday</v>
      </c>
    </row>
    <row r="4427" spans="1:5" x14ac:dyDescent="0.15">
      <c r="A4427" s="107">
        <f>TdC!C4429</f>
        <v>43960</v>
      </c>
      <c r="B4427" s="106">
        <f>TdC!D4429</f>
        <v>2020</v>
      </c>
      <c r="C4427" s="106">
        <f>TdC!E4429</f>
        <v>5</v>
      </c>
      <c r="D4427" s="106">
        <f>TdC!F4429</f>
        <v>182042.31</v>
      </c>
      <c r="E4427" s="106" t="str">
        <f>TdC!G4429</f>
        <v>dolartoday</v>
      </c>
    </row>
    <row r="4428" spans="1:5" x14ac:dyDescent="0.15">
      <c r="A4428" s="107">
        <f>TdC!C4430</f>
        <v>43961</v>
      </c>
      <c r="B4428" s="106">
        <f>TdC!D4430</f>
        <v>2020</v>
      </c>
      <c r="C4428" s="106">
        <f>TdC!E4430</f>
        <v>5</v>
      </c>
      <c r="D4428" s="106">
        <f>TdC!F4430</f>
        <v>185201.74</v>
      </c>
      <c r="E4428" s="106" t="str">
        <f>TdC!G4430</f>
        <v>dolartoday</v>
      </c>
    </row>
    <row r="4429" spans="1:5" x14ac:dyDescent="0.15">
      <c r="A4429" s="107">
        <f>TdC!C4431</f>
        <v>43962</v>
      </c>
      <c r="B4429" s="106">
        <f>TdC!D4431</f>
        <v>2020</v>
      </c>
      <c r="C4429" s="106">
        <f>TdC!E4431</f>
        <v>5</v>
      </c>
      <c r="D4429" s="106">
        <f>TdC!F4431</f>
        <v>182499.03</v>
      </c>
      <c r="E4429" s="106" t="str">
        <f>TdC!G4431</f>
        <v>dolartoday</v>
      </c>
    </row>
    <row r="4430" spans="1:5" x14ac:dyDescent="0.15">
      <c r="A4430" s="107">
        <f>TdC!C4432</f>
        <v>43963</v>
      </c>
      <c r="B4430" s="106">
        <f>TdC!D4432</f>
        <v>2020</v>
      </c>
      <c r="C4430" s="106">
        <f>TdC!E4432</f>
        <v>5</v>
      </c>
      <c r="D4430" s="106">
        <f>TdC!F4432</f>
        <v>186027.48</v>
      </c>
      <c r="E4430" s="106" t="str">
        <f>TdC!G4432</f>
        <v>dolartoday</v>
      </c>
    </row>
    <row r="4431" spans="1:5" x14ac:dyDescent="0.15">
      <c r="A4431" s="107">
        <f>TdC!C4433</f>
        <v>43964</v>
      </c>
      <c r="B4431" s="106">
        <f>TdC!D4433</f>
        <v>2020</v>
      </c>
      <c r="C4431" s="106">
        <f>TdC!E4433</f>
        <v>5</v>
      </c>
      <c r="D4431" s="106">
        <f>TdC!F4433</f>
        <v>187704.89</v>
      </c>
      <c r="E4431" s="106" t="str">
        <f>TdC!G4433</f>
        <v>dolartoday</v>
      </c>
    </row>
    <row r="4432" spans="1:5" x14ac:dyDescent="0.15">
      <c r="A4432" s="107">
        <f>TdC!C4434</f>
        <v>43965</v>
      </c>
      <c r="B4432" s="106">
        <f>TdC!D4434</f>
        <v>2020</v>
      </c>
      <c r="C4432" s="106">
        <f>TdC!E4434</f>
        <v>5</v>
      </c>
      <c r="D4432" s="106">
        <f>TdC!F4434</f>
        <v>188021.12</v>
      </c>
      <c r="E4432" s="106" t="str">
        <f>TdC!G4434</f>
        <v>dolartoday</v>
      </c>
    </row>
    <row r="4433" spans="1:5" x14ac:dyDescent="0.15">
      <c r="A4433" s="107">
        <f>TdC!C4435</f>
        <v>43966</v>
      </c>
      <c r="B4433" s="106">
        <f>TdC!D4435</f>
        <v>2020</v>
      </c>
      <c r="C4433" s="106">
        <f>TdC!E4435</f>
        <v>5</v>
      </c>
      <c r="D4433" s="106">
        <f>TdC!F4435</f>
        <v>188021.12</v>
      </c>
      <c r="E4433" s="106" t="str">
        <f>TdC!G4435</f>
        <v>dolartoday</v>
      </c>
    </row>
    <row r="4434" spans="1:5" x14ac:dyDescent="0.15">
      <c r="A4434" s="107">
        <f>TdC!C4436</f>
        <v>43967</v>
      </c>
      <c r="B4434" s="106">
        <f>TdC!D4436</f>
        <v>2020</v>
      </c>
      <c r="C4434" s="106">
        <f>TdC!E4436</f>
        <v>5</v>
      </c>
      <c r="D4434" s="106">
        <f>TdC!F4436</f>
        <v>188021.12</v>
      </c>
      <c r="E4434" s="106" t="str">
        <f>TdC!G4436</f>
        <v>dolartoday</v>
      </c>
    </row>
    <row r="4435" spans="1:5" x14ac:dyDescent="0.15">
      <c r="A4435" s="107">
        <f>TdC!C4437</f>
        <v>43968</v>
      </c>
      <c r="B4435" s="106">
        <f>TdC!D4437</f>
        <v>2020</v>
      </c>
      <c r="C4435" s="106">
        <f>TdC!E4437</f>
        <v>5</v>
      </c>
      <c r="D4435" s="106">
        <f>TdC!F4437</f>
        <v>187241.82</v>
      </c>
      <c r="E4435" s="106" t="str">
        <f>TdC!G4437</f>
        <v>dolartoday</v>
      </c>
    </row>
    <row r="4436" spans="1:5" x14ac:dyDescent="0.15">
      <c r="A4436" s="107">
        <f>TdC!C4438</f>
        <v>43969</v>
      </c>
      <c r="B4436" s="106">
        <f>TdC!D4438</f>
        <v>2020</v>
      </c>
      <c r="C4436" s="106">
        <f>TdC!E4438</f>
        <v>5</v>
      </c>
      <c r="D4436" s="106">
        <f>TdC!F4438</f>
        <v>188031.86</v>
      </c>
      <c r="E4436" s="106" t="str">
        <f>TdC!G4438</f>
        <v>dolartoday</v>
      </c>
    </row>
    <row r="4437" spans="1:5" x14ac:dyDescent="0.15">
      <c r="A4437" s="107">
        <f>TdC!C4439</f>
        <v>43970</v>
      </c>
      <c r="B4437" s="106">
        <f>TdC!D4439</f>
        <v>2020</v>
      </c>
      <c r="C4437" s="106">
        <f>TdC!E4439</f>
        <v>5</v>
      </c>
      <c r="D4437" s="106">
        <f>TdC!F4439</f>
        <v>188794.82</v>
      </c>
      <c r="E4437" s="106" t="str">
        <f>TdC!G4439</f>
        <v>dolartoday</v>
      </c>
    </row>
    <row r="4438" spans="1:5" x14ac:dyDescent="0.15">
      <c r="A4438" s="107">
        <f>TdC!C4440</f>
        <v>43971</v>
      </c>
      <c r="B4438" s="106">
        <f>TdC!D4440</f>
        <v>2020</v>
      </c>
      <c r="C4438" s="106">
        <f>TdC!E4440</f>
        <v>5</v>
      </c>
      <c r="D4438" s="106">
        <f>TdC!F4440</f>
        <v>188794.82</v>
      </c>
      <c r="E4438" s="106" t="str">
        <f>TdC!G4440</f>
        <v>dolartoday</v>
      </c>
    </row>
    <row r="4439" spans="1:5" x14ac:dyDescent="0.15">
      <c r="A4439" s="107">
        <f>TdC!C4441</f>
        <v>43972</v>
      </c>
      <c r="B4439" s="106">
        <f>TdC!D4441</f>
        <v>2020</v>
      </c>
      <c r="C4439" s="106">
        <f>TdC!E4441</f>
        <v>5</v>
      </c>
      <c r="D4439" s="106">
        <f>TdC!F4441</f>
        <v>205043.61</v>
      </c>
      <c r="E4439" s="106" t="str">
        <f>TdC!G4441</f>
        <v>dolartoday</v>
      </c>
    </row>
    <row r="4440" spans="1:5" x14ac:dyDescent="0.15">
      <c r="A4440" s="107">
        <f>TdC!C4442</f>
        <v>43973</v>
      </c>
      <c r="B4440" s="106">
        <f>TdC!D4442</f>
        <v>2020</v>
      </c>
      <c r="C4440" s="106">
        <f>TdC!E4442</f>
        <v>5</v>
      </c>
      <c r="D4440" s="106">
        <f>TdC!F4442</f>
        <v>205043.61</v>
      </c>
      <c r="E4440" s="106" t="str">
        <f>TdC!G4442</f>
        <v>dolartoday</v>
      </c>
    </row>
    <row r="4441" spans="1:5" x14ac:dyDescent="0.15">
      <c r="A4441" s="107">
        <f>TdC!C4443</f>
        <v>43974</v>
      </c>
      <c r="B4441" s="106">
        <f>TdC!D4443</f>
        <v>2020</v>
      </c>
      <c r="C4441" s="106">
        <f>TdC!E4443</f>
        <v>5</v>
      </c>
      <c r="D4441" s="106">
        <f>TdC!F4443</f>
        <v>205043.61</v>
      </c>
      <c r="E4441" s="106" t="str">
        <f>TdC!G4443</f>
        <v>dolartoday</v>
      </c>
    </row>
    <row r="4442" spans="1:5" x14ac:dyDescent="0.15">
      <c r="A4442" s="107">
        <f>TdC!C4444</f>
        <v>43975</v>
      </c>
      <c r="B4442" s="106">
        <f>TdC!D4444</f>
        <v>2020</v>
      </c>
      <c r="C4442" s="106">
        <f>TdC!E4444</f>
        <v>5</v>
      </c>
      <c r="D4442" s="106">
        <f>TdC!F4444</f>
        <v>206396.53</v>
      </c>
      <c r="E4442" s="106" t="str">
        <f>TdC!G4444</f>
        <v>dolartoday</v>
      </c>
    </row>
    <row r="4443" spans="1:5" x14ac:dyDescent="0.15">
      <c r="A4443" s="107">
        <f>TdC!C4445</f>
        <v>43976</v>
      </c>
      <c r="B4443" s="106">
        <f>TdC!D4445</f>
        <v>2020</v>
      </c>
      <c r="C4443" s="106">
        <f>TdC!E4445</f>
        <v>5</v>
      </c>
      <c r="D4443" s="106">
        <f>TdC!F4445</f>
        <v>202043.94</v>
      </c>
      <c r="E4443" s="106" t="str">
        <f>TdC!G4445</f>
        <v>dolartoday</v>
      </c>
    </row>
    <row r="4444" spans="1:5" x14ac:dyDescent="0.15">
      <c r="A4444" s="107">
        <f>TdC!C4446</f>
        <v>43977</v>
      </c>
      <c r="B4444" s="106">
        <f>TdC!D4446</f>
        <v>2020</v>
      </c>
      <c r="C4444" s="106">
        <f>TdC!E4446</f>
        <v>5</v>
      </c>
      <c r="D4444" s="106">
        <f>TdC!F4446</f>
        <v>196711.05</v>
      </c>
      <c r="E4444" s="106" t="str">
        <f>TdC!G4446</f>
        <v>dolartoday</v>
      </c>
    </row>
    <row r="4445" spans="1:5" x14ac:dyDescent="0.15">
      <c r="A4445" s="107">
        <f>TdC!C4447</f>
        <v>43978</v>
      </c>
      <c r="B4445" s="106">
        <f>TdC!D4447</f>
        <v>2020</v>
      </c>
      <c r="C4445" s="106">
        <f>TdC!E4447</f>
        <v>5</v>
      </c>
      <c r="D4445" s="106">
        <f>TdC!F4447</f>
        <v>195812.32</v>
      </c>
      <c r="E4445" s="106" t="str">
        <f>TdC!G4447</f>
        <v>dolartoday</v>
      </c>
    </row>
    <row r="4446" spans="1:5" x14ac:dyDescent="0.15">
      <c r="A4446" s="107">
        <f>TdC!C4448</f>
        <v>43979</v>
      </c>
      <c r="B4446" s="106">
        <f>TdC!D4448</f>
        <v>2020</v>
      </c>
      <c r="C4446" s="106">
        <f>TdC!E4448</f>
        <v>5</v>
      </c>
      <c r="D4446" s="106">
        <f>TdC!F4448</f>
        <v>195802.81</v>
      </c>
      <c r="E4446" s="106" t="str">
        <f>TdC!G4448</f>
        <v>dolartoday</v>
      </c>
    </row>
    <row r="4447" spans="1:5" x14ac:dyDescent="0.15">
      <c r="A4447" s="107">
        <f>TdC!C4449</f>
        <v>43980</v>
      </c>
      <c r="B4447" s="106">
        <f>TdC!D4449</f>
        <v>2020</v>
      </c>
      <c r="C4447" s="106">
        <f>TdC!E4449</f>
        <v>5</v>
      </c>
      <c r="D4447" s="106">
        <f>TdC!F4449</f>
        <v>195802.81</v>
      </c>
      <c r="E4447" s="106" t="str">
        <f>TdC!G4449</f>
        <v>dolartoday</v>
      </c>
    </row>
    <row r="4448" spans="1:5" x14ac:dyDescent="0.15">
      <c r="A4448" s="107">
        <f>TdC!C4450</f>
        <v>43981</v>
      </c>
      <c r="B4448" s="106">
        <f>TdC!D4450</f>
        <v>2020</v>
      </c>
      <c r="C4448" s="106">
        <f>TdC!E4450</f>
        <v>5</v>
      </c>
      <c r="D4448" s="106">
        <f>TdC!F4450</f>
        <v>195802.81</v>
      </c>
      <c r="E4448" s="106" t="str">
        <f>TdC!G4450</f>
        <v>dolartoday</v>
      </c>
    </row>
    <row r="4449" spans="1:5" x14ac:dyDescent="0.15">
      <c r="A4449" s="107">
        <f>TdC!C4451</f>
        <v>43982</v>
      </c>
      <c r="B4449" s="106">
        <f>TdC!D4451</f>
        <v>2020</v>
      </c>
      <c r="C4449" s="106">
        <f>TdC!E4451</f>
        <v>5</v>
      </c>
      <c r="D4449" s="106">
        <f>TdC!F4451</f>
        <v>196922.02</v>
      </c>
      <c r="E4449" s="106" t="str">
        <f>TdC!G4451</f>
        <v>dolartoday</v>
      </c>
    </row>
    <row r="4450" spans="1:5" x14ac:dyDescent="0.15">
      <c r="A4450" s="107">
        <f>TdC!C4452</f>
        <v>43983</v>
      </c>
      <c r="B4450" s="106">
        <f>TdC!D4452</f>
        <v>2020</v>
      </c>
      <c r="C4450" s="106">
        <f>TdC!E4452</f>
        <v>6</v>
      </c>
      <c r="D4450" s="106">
        <f>TdC!F4452</f>
        <v>196032.78</v>
      </c>
      <c r="E4450" s="106" t="str">
        <f>TdC!G4452</f>
        <v>dolartoday</v>
      </c>
    </row>
    <row r="4451" spans="1:5" x14ac:dyDescent="0.15">
      <c r="A4451" s="107">
        <f>TdC!C4453</f>
        <v>43984</v>
      </c>
      <c r="B4451" s="106">
        <f>TdC!D4453</f>
        <v>2020</v>
      </c>
      <c r="C4451" s="106">
        <f>TdC!E4453</f>
        <v>6</v>
      </c>
      <c r="D4451" s="106">
        <f>TdC!F4453</f>
        <v>195844.93</v>
      </c>
      <c r="E4451" s="106" t="str">
        <f>TdC!G4453</f>
        <v>dolartoday</v>
      </c>
    </row>
    <row r="4452" spans="1:5" x14ac:dyDescent="0.15">
      <c r="A4452" s="107">
        <f>TdC!C4454</f>
        <v>43985</v>
      </c>
      <c r="B4452" s="106">
        <f>TdC!D4454</f>
        <v>2020</v>
      </c>
      <c r="C4452" s="106">
        <f>TdC!E4454</f>
        <v>6</v>
      </c>
      <c r="D4452" s="106">
        <f>TdC!F4454</f>
        <v>195405.03</v>
      </c>
      <c r="E4452" s="106" t="str">
        <f>TdC!G4454</f>
        <v>dolartoday</v>
      </c>
    </row>
    <row r="4453" spans="1:5" x14ac:dyDescent="0.15">
      <c r="A4453" s="107">
        <f>TdC!C4455</f>
        <v>43986</v>
      </c>
      <c r="B4453" s="106">
        <f>TdC!D4455</f>
        <v>2020</v>
      </c>
      <c r="C4453" s="106">
        <f>TdC!E4455</f>
        <v>6</v>
      </c>
      <c r="D4453" s="106">
        <f>TdC!F4455</f>
        <v>195003.91</v>
      </c>
      <c r="E4453" s="106" t="str">
        <f>TdC!G4455</f>
        <v>dolartoday</v>
      </c>
    </row>
    <row r="4454" spans="1:5" x14ac:dyDescent="0.15">
      <c r="A4454" s="107">
        <f>TdC!C4456</f>
        <v>43987</v>
      </c>
      <c r="B4454" s="106">
        <f>TdC!D4456</f>
        <v>2020</v>
      </c>
      <c r="C4454" s="106">
        <f>TdC!E4456</f>
        <v>6</v>
      </c>
      <c r="D4454" s="106">
        <f>TdC!F4456</f>
        <v>195003.91</v>
      </c>
      <c r="E4454" s="106" t="str">
        <f>TdC!G4456</f>
        <v>dolartoday</v>
      </c>
    </row>
    <row r="4455" spans="1:5" x14ac:dyDescent="0.15">
      <c r="A4455" s="107">
        <f>TdC!C4457</f>
        <v>43988</v>
      </c>
      <c r="B4455" s="106">
        <f>TdC!D4457</f>
        <v>2020</v>
      </c>
      <c r="C4455" s="106">
        <f>TdC!E4457</f>
        <v>6</v>
      </c>
      <c r="D4455" s="106">
        <f>TdC!F4457</f>
        <v>195003.91</v>
      </c>
      <c r="E4455" s="106" t="str">
        <f>TdC!G4457</f>
        <v>dolartoday</v>
      </c>
    </row>
    <row r="4456" spans="1:5" x14ac:dyDescent="0.15">
      <c r="A4456" s="107">
        <f>TdC!C4458</f>
        <v>43989</v>
      </c>
      <c r="B4456" s="106">
        <f>TdC!D4458</f>
        <v>2020</v>
      </c>
      <c r="C4456" s="106">
        <f>TdC!E4458</f>
        <v>6</v>
      </c>
      <c r="D4456" s="106">
        <f>TdC!F4458</f>
        <v>196410.29</v>
      </c>
      <c r="E4456" s="106" t="str">
        <f>TdC!G4458</f>
        <v>dolartoday</v>
      </c>
    </row>
    <row r="4457" spans="1:5" x14ac:dyDescent="0.15">
      <c r="A4457" s="107">
        <f>TdC!C4459</f>
        <v>43990</v>
      </c>
      <c r="B4457" s="106">
        <f>TdC!D4459</f>
        <v>2020</v>
      </c>
      <c r="C4457" s="106">
        <f>TdC!E4459</f>
        <v>6</v>
      </c>
      <c r="D4457" s="106">
        <f>TdC!F4459</f>
        <v>198401.62</v>
      </c>
      <c r="E4457" s="106" t="str">
        <f>TdC!G4459</f>
        <v>dolartoday</v>
      </c>
    </row>
    <row r="4458" spans="1:5" x14ac:dyDescent="0.15">
      <c r="A4458" s="107">
        <f>TdC!C4460</f>
        <v>43991</v>
      </c>
      <c r="B4458" s="106">
        <f>TdC!D4460</f>
        <v>2020</v>
      </c>
      <c r="C4458" s="106">
        <f>TdC!E4460</f>
        <v>6</v>
      </c>
      <c r="D4458" s="106">
        <f>TdC!F4460</f>
        <v>260513.11</v>
      </c>
      <c r="E4458" s="106" t="str">
        <f>TdC!G4460</f>
        <v>dolartoday</v>
      </c>
    </row>
    <row r="4459" spans="1:5" x14ac:dyDescent="0.15">
      <c r="A4459" s="107">
        <f>TdC!C4461</f>
        <v>43992</v>
      </c>
      <c r="B4459" s="106">
        <f>TdC!D4461</f>
        <v>2020</v>
      </c>
      <c r="C4459" s="106">
        <f>TdC!E4461</f>
        <v>6</v>
      </c>
      <c r="D4459" s="106">
        <f>TdC!F4461</f>
        <v>210032.63</v>
      </c>
      <c r="E4459" s="106" t="str">
        <f>TdC!G4461</f>
        <v>dolartoday</v>
      </c>
    </row>
    <row r="4460" spans="1:5" x14ac:dyDescent="0.15">
      <c r="A4460" s="107">
        <f>TdC!C4462</f>
        <v>43993</v>
      </c>
      <c r="B4460" s="106">
        <f>TdC!D4462</f>
        <v>2020</v>
      </c>
      <c r="C4460" s="106">
        <f>TdC!E4462</f>
        <v>6</v>
      </c>
      <c r="D4460" s="106">
        <f>TdC!F4462</f>
        <v>208612.29</v>
      </c>
      <c r="E4460" s="106" t="str">
        <f>TdC!G4462</f>
        <v>dolartoday</v>
      </c>
    </row>
    <row r="4461" spans="1:5" x14ac:dyDescent="0.15">
      <c r="A4461" s="107">
        <f>TdC!C4463</f>
        <v>43994</v>
      </c>
      <c r="B4461" s="106">
        <f>TdC!D4463</f>
        <v>2020</v>
      </c>
      <c r="C4461" s="106">
        <f>TdC!E4463</f>
        <v>6</v>
      </c>
      <c r="D4461" s="106">
        <f>TdC!F4463</f>
        <v>208612.29</v>
      </c>
      <c r="E4461" s="106" t="str">
        <f>TdC!G4463</f>
        <v>dolartoday</v>
      </c>
    </row>
    <row r="4462" spans="1:5" x14ac:dyDescent="0.15">
      <c r="A4462" s="107">
        <f>TdC!C4464</f>
        <v>43995</v>
      </c>
      <c r="B4462" s="106">
        <f>TdC!D4464</f>
        <v>2020</v>
      </c>
      <c r="C4462" s="106">
        <f>TdC!E4464</f>
        <v>6</v>
      </c>
      <c r="D4462" s="106">
        <f>TdC!F4464</f>
        <v>208612.29</v>
      </c>
      <c r="E4462" s="106" t="str">
        <f>TdC!G4464</f>
        <v>dolartoday</v>
      </c>
    </row>
    <row r="4463" spans="1:5" x14ac:dyDescent="0.15">
      <c r="A4463" s="107">
        <f>TdC!C4465</f>
        <v>43996</v>
      </c>
      <c r="B4463" s="106">
        <f>TdC!D4465</f>
        <v>2020</v>
      </c>
      <c r="C4463" s="106">
        <f>TdC!E4465</f>
        <v>6</v>
      </c>
      <c r="D4463" s="106">
        <f>TdC!F4465</f>
        <v>206813.81</v>
      </c>
      <c r="E4463" s="106" t="str">
        <f>TdC!G4465</f>
        <v>dolartoday</v>
      </c>
    </row>
    <row r="4464" spans="1:5" x14ac:dyDescent="0.15">
      <c r="A4464" s="107">
        <f>TdC!C4466</f>
        <v>43997</v>
      </c>
      <c r="B4464" s="106">
        <f>TdC!D4466</f>
        <v>2020</v>
      </c>
      <c r="C4464" s="106">
        <f>TdC!E4466</f>
        <v>6</v>
      </c>
      <c r="D4464" s="106">
        <f>TdC!F4466</f>
        <v>205310.03</v>
      </c>
      <c r="E4464" s="106" t="str">
        <f>TdC!G4466</f>
        <v>dolartoday</v>
      </c>
    </row>
    <row r="4465" spans="1:5" x14ac:dyDescent="0.15">
      <c r="A4465" s="107">
        <f>TdC!C4467</f>
        <v>43998</v>
      </c>
      <c r="B4465" s="106">
        <f>TdC!D4467</f>
        <v>2020</v>
      </c>
      <c r="C4465" s="106">
        <f>TdC!E4467</f>
        <v>6</v>
      </c>
      <c r="D4465" s="106">
        <f>TdC!F4467</f>
        <v>205712.82</v>
      </c>
      <c r="E4465" s="106" t="str">
        <f>TdC!G4467</f>
        <v>dolartoday</v>
      </c>
    </row>
    <row r="4466" spans="1:5" x14ac:dyDescent="0.15">
      <c r="A4466" s="107">
        <f>TdC!C4468</f>
        <v>43999</v>
      </c>
      <c r="B4466" s="106">
        <f>TdC!D4468</f>
        <v>2020</v>
      </c>
      <c r="C4466" s="106">
        <f>TdC!E4468</f>
        <v>6</v>
      </c>
      <c r="D4466" s="106">
        <f>TdC!F4468</f>
        <v>205018.91</v>
      </c>
      <c r="E4466" s="106" t="str">
        <f>TdC!G4468</f>
        <v>dolartoday</v>
      </c>
    </row>
    <row r="4467" spans="1:5" x14ac:dyDescent="0.15">
      <c r="A4467" s="107">
        <f>TdC!C4469</f>
        <v>44000</v>
      </c>
      <c r="B4467" s="106">
        <f>TdC!D4469</f>
        <v>2020</v>
      </c>
      <c r="C4467" s="106">
        <f>TdC!E4469</f>
        <v>6</v>
      </c>
      <c r="D4467" s="106">
        <f>TdC!F4469</f>
        <v>205110.83</v>
      </c>
      <c r="E4467" s="106" t="str">
        <f>TdC!G4469</f>
        <v>dolartoday</v>
      </c>
    </row>
    <row r="4468" spans="1:5" x14ac:dyDescent="0.15">
      <c r="A4468" s="107">
        <f>TdC!C4470</f>
        <v>44001</v>
      </c>
      <c r="B4468" s="106">
        <f>TdC!D4470</f>
        <v>2020</v>
      </c>
      <c r="C4468" s="106">
        <f>TdC!E4470</f>
        <v>6</v>
      </c>
      <c r="D4468" s="106">
        <f>TdC!F4470</f>
        <v>205110.83</v>
      </c>
      <c r="E4468" s="106" t="str">
        <f>TdC!G4470</f>
        <v>dolartoday</v>
      </c>
    </row>
    <row r="4469" spans="1:5" x14ac:dyDescent="0.15">
      <c r="A4469" s="107">
        <f>TdC!C4471</f>
        <v>44002</v>
      </c>
      <c r="B4469" s="106">
        <f>TdC!D4471</f>
        <v>2020</v>
      </c>
      <c r="C4469" s="106">
        <f>TdC!E4471</f>
        <v>6</v>
      </c>
      <c r="D4469" s="106">
        <f>TdC!F4471</f>
        <v>205110.83</v>
      </c>
      <c r="E4469" s="106" t="str">
        <f>TdC!G4471</f>
        <v>dolartoday</v>
      </c>
    </row>
    <row r="4470" spans="1:5" x14ac:dyDescent="0.15">
      <c r="A4470" s="107">
        <f>TdC!C4472</f>
        <v>44003</v>
      </c>
      <c r="B4470" s="106">
        <f>TdC!D4472</f>
        <v>2020</v>
      </c>
      <c r="C4470" s="106">
        <f>TdC!E4472</f>
        <v>6</v>
      </c>
      <c r="D4470" s="106">
        <f>TdC!F4472</f>
        <v>205729.18</v>
      </c>
      <c r="E4470" s="106" t="str">
        <f>TdC!G4472</f>
        <v>dolartoday</v>
      </c>
    </row>
    <row r="4471" spans="1:5" x14ac:dyDescent="0.15">
      <c r="A4471" s="107">
        <f>TdC!C4473</f>
        <v>44004</v>
      </c>
      <c r="B4471" s="106">
        <f>TdC!D4473</f>
        <v>2020</v>
      </c>
      <c r="C4471" s="106">
        <f>TdC!E4473</f>
        <v>6</v>
      </c>
      <c r="D4471" s="106">
        <f>TdC!F4473</f>
        <v>203013.22</v>
      </c>
      <c r="E4471" s="106" t="str">
        <f>TdC!G4473</f>
        <v>dolartoday</v>
      </c>
    </row>
    <row r="4472" spans="1:5" x14ac:dyDescent="0.15">
      <c r="A4472" s="107">
        <f>TdC!C4474</f>
        <v>44005</v>
      </c>
      <c r="B4472" s="106">
        <f>TdC!D4474</f>
        <v>2020</v>
      </c>
      <c r="C4472" s="106">
        <f>TdC!E4474</f>
        <v>6</v>
      </c>
      <c r="D4472" s="106">
        <f>TdC!F4474</f>
        <v>207012.32</v>
      </c>
      <c r="E4472" s="106" t="str">
        <f>TdC!G4474</f>
        <v>dolartoday</v>
      </c>
    </row>
    <row r="4473" spans="1:5" x14ac:dyDescent="0.15">
      <c r="A4473" s="107">
        <f>TdC!C4475</f>
        <v>44006</v>
      </c>
      <c r="B4473" s="106">
        <f>TdC!D4475</f>
        <v>2020</v>
      </c>
      <c r="C4473" s="106">
        <f>TdC!E4475</f>
        <v>6</v>
      </c>
      <c r="D4473" s="106">
        <f>TdC!F4475</f>
        <v>207012.32</v>
      </c>
      <c r="E4473" s="106" t="str">
        <f>TdC!G4475</f>
        <v>dolartoday</v>
      </c>
    </row>
    <row r="4474" spans="1:5" x14ac:dyDescent="0.15">
      <c r="A4474" s="107">
        <f>TdC!C4476</f>
        <v>44007</v>
      </c>
      <c r="B4474" s="106">
        <f>TdC!D4476</f>
        <v>2020</v>
      </c>
      <c r="C4474" s="106">
        <f>TdC!E4476</f>
        <v>6</v>
      </c>
      <c r="D4474" s="106">
        <f>TdC!F4476</f>
        <v>210123.53</v>
      </c>
      <c r="E4474" s="106" t="str">
        <f>TdC!G4476</f>
        <v>dolartoday</v>
      </c>
    </row>
    <row r="4475" spans="1:5" x14ac:dyDescent="0.15">
      <c r="A4475" s="107">
        <f>TdC!C4477</f>
        <v>44008</v>
      </c>
      <c r="B4475" s="106">
        <f>TdC!D4477</f>
        <v>2020</v>
      </c>
      <c r="C4475" s="106">
        <f>TdC!E4477</f>
        <v>6</v>
      </c>
      <c r="D4475" s="106">
        <f>TdC!F4477</f>
        <v>210123.53</v>
      </c>
      <c r="E4475" s="106" t="str">
        <f>TdC!G4477</f>
        <v>dolartoday</v>
      </c>
    </row>
    <row r="4476" spans="1:5" x14ac:dyDescent="0.15">
      <c r="A4476" s="107">
        <f>TdC!C4478</f>
        <v>44009</v>
      </c>
      <c r="B4476" s="106">
        <f>TdC!D4478</f>
        <v>2020</v>
      </c>
      <c r="C4476" s="106">
        <f>TdC!E4478</f>
        <v>6</v>
      </c>
      <c r="D4476" s="106">
        <f>TdC!F4478</f>
        <v>210123.53</v>
      </c>
      <c r="E4476" s="106" t="str">
        <f>TdC!G4478</f>
        <v>dolartoday</v>
      </c>
    </row>
    <row r="4477" spans="1:5" x14ac:dyDescent="0.15">
      <c r="A4477" s="107">
        <f>TdC!C4479</f>
        <v>44010</v>
      </c>
      <c r="B4477" s="106">
        <f>TdC!D4479</f>
        <v>2020</v>
      </c>
      <c r="C4477" s="106">
        <f>TdC!E4479</f>
        <v>6</v>
      </c>
      <c r="D4477" s="106">
        <f>TdC!F4479</f>
        <v>214202.06</v>
      </c>
      <c r="E4477" s="106" t="str">
        <f>TdC!G4479</f>
        <v>dolartoday</v>
      </c>
    </row>
    <row r="4478" spans="1:5" x14ac:dyDescent="0.15">
      <c r="A4478" s="107">
        <f>TdC!C4480</f>
        <v>44011</v>
      </c>
      <c r="B4478" s="106">
        <f>TdC!D4480</f>
        <v>2020</v>
      </c>
      <c r="C4478" s="106">
        <f>TdC!E4480</f>
        <v>6</v>
      </c>
      <c r="D4478" s="106">
        <f>TdC!F4480</f>
        <v>212371.73</v>
      </c>
      <c r="E4478" s="106" t="str">
        <f>TdC!G4480</f>
        <v>dolartoday</v>
      </c>
    </row>
    <row r="4479" spans="1:5" x14ac:dyDescent="0.15">
      <c r="A4479" s="107">
        <f>TdC!C4481</f>
        <v>44012</v>
      </c>
      <c r="B4479" s="106">
        <f>TdC!D4481</f>
        <v>2020</v>
      </c>
      <c r="C4479" s="106">
        <f>TdC!E4481</f>
        <v>6</v>
      </c>
      <c r="D4479" s="106">
        <f>TdC!F4481</f>
        <v>207129.01</v>
      </c>
      <c r="E4479" s="106" t="str">
        <f>TdC!G4481</f>
        <v>dolartoday</v>
      </c>
    </row>
    <row r="4480" spans="1:5" x14ac:dyDescent="0.15">
      <c r="A4480" s="107">
        <f>TdC!C4482</f>
        <v>44013</v>
      </c>
      <c r="B4480" s="106">
        <f>TdC!D4482</f>
        <v>2020</v>
      </c>
      <c r="C4480" s="106">
        <f>TdC!E4482</f>
        <v>7</v>
      </c>
      <c r="D4480" s="106">
        <f>TdC!F4482</f>
        <v>205230.73</v>
      </c>
      <c r="E4480" s="106" t="str">
        <f>TdC!G4482</f>
        <v>dolartoday</v>
      </c>
    </row>
    <row r="4481" spans="1:5" x14ac:dyDescent="0.15">
      <c r="A4481" s="107">
        <f>TdC!C4483</f>
        <v>44014</v>
      </c>
      <c r="B4481" s="106">
        <f>TdC!D4483</f>
        <v>2020</v>
      </c>
      <c r="C4481" s="106">
        <f>TdC!E4483</f>
        <v>7</v>
      </c>
      <c r="D4481" s="106">
        <f>TdC!F4483</f>
        <v>210047.11</v>
      </c>
      <c r="E4481" s="106" t="str">
        <f>TdC!G4483</f>
        <v>dolartoday</v>
      </c>
    </row>
    <row r="4482" spans="1:5" x14ac:dyDescent="0.15">
      <c r="A4482" s="107">
        <f>TdC!C4484</f>
        <v>44015</v>
      </c>
      <c r="B4482" s="106">
        <f>TdC!D4484</f>
        <v>2020</v>
      </c>
      <c r="C4482" s="106">
        <f>TdC!E4484</f>
        <v>7</v>
      </c>
      <c r="D4482" s="106">
        <f>TdC!F4484</f>
        <v>210047.11</v>
      </c>
      <c r="E4482" s="106" t="str">
        <f>TdC!G4484</f>
        <v>dolartoday</v>
      </c>
    </row>
    <row r="4483" spans="1:5" x14ac:dyDescent="0.15">
      <c r="A4483" s="107">
        <f>TdC!C4485</f>
        <v>44016</v>
      </c>
      <c r="B4483" s="106">
        <f>TdC!D4485</f>
        <v>2020</v>
      </c>
      <c r="C4483" s="106">
        <f>TdC!E4485</f>
        <v>7</v>
      </c>
      <c r="D4483" s="106">
        <f>TdC!F4485</f>
        <v>210047.11</v>
      </c>
      <c r="E4483" s="106" t="str">
        <f>TdC!G4485</f>
        <v>dolartoday</v>
      </c>
    </row>
    <row r="4484" spans="1:5" x14ac:dyDescent="0.15">
      <c r="A4484" s="107">
        <f>TdC!C4486</f>
        <v>44017</v>
      </c>
      <c r="B4484" s="106">
        <f>TdC!D4486</f>
        <v>2020</v>
      </c>
      <c r="C4484" s="106">
        <f>TdC!E4486</f>
        <v>7</v>
      </c>
      <c r="D4484" s="106">
        <f>TdC!F4486</f>
        <v>214720.58</v>
      </c>
      <c r="E4484" s="106" t="str">
        <f>TdC!G4486</f>
        <v>dolartoday</v>
      </c>
    </row>
    <row r="4485" spans="1:5" x14ac:dyDescent="0.15">
      <c r="A4485" s="107">
        <f>TdC!C4487</f>
        <v>44018</v>
      </c>
      <c r="B4485" s="106">
        <f>TdC!D4487</f>
        <v>2020</v>
      </c>
      <c r="C4485" s="106">
        <f>TdC!E4487</f>
        <v>7</v>
      </c>
      <c r="D4485" s="106">
        <f>TdC!F4487</f>
        <v>218652.22</v>
      </c>
      <c r="E4485" s="106" t="str">
        <f>TdC!G4487</f>
        <v>dolartoday</v>
      </c>
    </row>
    <row r="4486" spans="1:5" x14ac:dyDescent="0.15">
      <c r="A4486" s="107">
        <f>TdC!C4488</f>
        <v>44019</v>
      </c>
      <c r="B4486" s="106">
        <f>TdC!D4488</f>
        <v>2020</v>
      </c>
      <c r="C4486" s="106">
        <f>TdC!E4488</f>
        <v>7</v>
      </c>
      <c r="D4486" s="106">
        <f>TdC!F4488</f>
        <v>222482.96</v>
      </c>
      <c r="E4486" s="106" t="str">
        <f>TdC!G4488</f>
        <v>dolartoday</v>
      </c>
    </row>
    <row r="4487" spans="1:5" x14ac:dyDescent="0.15">
      <c r="A4487" s="107">
        <f>TdC!C4489</f>
        <v>44020</v>
      </c>
      <c r="B4487" s="106">
        <f>TdC!D4489</f>
        <v>2020</v>
      </c>
      <c r="C4487" s="106">
        <f>TdC!E4489</f>
        <v>7</v>
      </c>
      <c r="D4487" s="106">
        <f>TdC!F4489</f>
        <v>217204.37</v>
      </c>
      <c r="E4487" s="106" t="str">
        <f>TdC!G4489</f>
        <v>dolartoday</v>
      </c>
    </row>
    <row r="4488" spans="1:5" x14ac:dyDescent="0.15">
      <c r="A4488" s="107">
        <f>TdC!C4490</f>
        <v>44021</v>
      </c>
      <c r="B4488" s="106">
        <f>TdC!D4490</f>
        <v>2020</v>
      </c>
      <c r="C4488" s="106">
        <f>TdC!E4490</f>
        <v>7</v>
      </c>
      <c r="D4488" s="106">
        <f>TdC!F4490</f>
        <v>223071.1</v>
      </c>
      <c r="E4488" s="106" t="str">
        <f>TdC!G4490</f>
        <v>dolartoday</v>
      </c>
    </row>
    <row r="4489" spans="1:5" x14ac:dyDescent="0.15">
      <c r="A4489" s="107">
        <f>TdC!C4491</f>
        <v>44022</v>
      </c>
      <c r="B4489" s="106">
        <f>TdC!D4491</f>
        <v>2020</v>
      </c>
      <c r="C4489" s="106">
        <f>TdC!E4491</f>
        <v>7</v>
      </c>
      <c r="D4489" s="106">
        <f>TdC!F4491</f>
        <v>223071.1</v>
      </c>
      <c r="E4489" s="106" t="str">
        <f>TdC!G4491</f>
        <v>dolartoday</v>
      </c>
    </row>
    <row r="4490" spans="1:5" x14ac:dyDescent="0.15">
      <c r="A4490" s="107">
        <f>TdC!C4492</f>
        <v>44023</v>
      </c>
      <c r="B4490" s="106">
        <f>TdC!D4492</f>
        <v>2020</v>
      </c>
      <c r="C4490" s="106">
        <f>TdC!E4492</f>
        <v>7</v>
      </c>
      <c r="D4490" s="106">
        <f>TdC!F4492</f>
        <v>223071.1</v>
      </c>
      <c r="E4490" s="106" t="str">
        <f>TdC!G4492</f>
        <v>dolartoday</v>
      </c>
    </row>
    <row r="4491" spans="1:5" x14ac:dyDescent="0.15">
      <c r="A4491" s="107">
        <f>TdC!C4493</f>
        <v>44024</v>
      </c>
      <c r="B4491" s="106">
        <f>TdC!D4493</f>
        <v>2020</v>
      </c>
      <c r="C4491" s="106">
        <f>TdC!E4493</f>
        <v>7</v>
      </c>
      <c r="D4491" s="106">
        <f>TdC!F4493</f>
        <v>228102.33</v>
      </c>
      <c r="E4491" s="106" t="str">
        <f>TdC!G4493</f>
        <v>dolartoday</v>
      </c>
    </row>
    <row r="4492" spans="1:5" x14ac:dyDescent="0.15">
      <c r="A4492" s="107">
        <f>TdC!C4494</f>
        <v>44025</v>
      </c>
      <c r="B4492" s="106">
        <f>TdC!D4494</f>
        <v>2020</v>
      </c>
      <c r="C4492" s="106">
        <f>TdC!E4494</f>
        <v>7</v>
      </c>
      <c r="D4492" s="106">
        <f>TdC!F4494</f>
        <v>231100.93</v>
      </c>
      <c r="E4492" s="106" t="str">
        <f>TdC!G4494</f>
        <v>dolartoday</v>
      </c>
    </row>
    <row r="4493" spans="1:5" x14ac:dyDescent="0.15">
      <c r="A4493" s="107">
        <f>TdC!C4495</f>
        <v>44026</v>
      </c>
      <c r="B4493" s="106">
        <f>TdC!D4495</f>
        <v>2020</v>
      </c>
      <c r="C4493" s="106">
        <f>TdC!E4495</f>
        <v>7</v>
      </c>
      <c r="D4493" s="106">
        <f>TdC!F4495</f>
        <v>231002.35</v>
      </c>
      <c r="E4493" s="106" t="str">
        <f>TdC!G4495</f>
        <v>dolartoday</v>
      </c>
    </row>
    <row r="4494" spans="1:5" x14ac:dyDescent="0.15">
      <c r="A4494" s="107">
        <f>TdC!C4496</f>
        <v>44027</v>
      </c>
      <c r="B4494" s="106">
        <f>TdC!D4496</f>
        <v>2020</v>
      </c>
      <c r="C4494" s="106">
        <f>TdC!E4496</f>
        <v>7</v>
      </c>
      <c r="D4494" s="106">
        <f>TdC!F4496</f>
        <v>232981.02</v>
      </c>
      <c r="E4494" s="106" t="str">
        <f>TdC!G4496</f>
        <v>dolartoday</v>
      </c>
    </row>
    <row r="4495" spans="1:5" x14ac:dyDescent="0.15">
      <c r="A4495" s="107">
        <f>TdC!C4497</f>
        <v>44028</v>
      </c>
      <c r="B4495" s="106">
        <f>TdC!D4497</f>
        <v>2020</v>
      </c>
      <c r="C4495" s="106">
        <f>TdC!E4497</f>
        <v>7</v>
      </c>
      <c r="D4495" s="106">
        <f>TdC!F4497</f>
        <v>235012.53</v>
      </c>
      <c r="E4495" s="106" t="str">
        <f>TdC!G4497</f>
        <v>dolartoday</v>
      </c>
    </row>
    <row r="4496" spans="1:5" x14ac:dyDescent="0.15">
      <c r="A4496" s="107">
        <f>TdC!C4498</f>
        <v>44029</v>
      </c>
      <c r="B4496" s="106">
        <f>TdC!D4498</f>
        <v>2020</v>
      </c>
      <c r="C4496" s="106">
        <f>TdC!E4498</f>
        <v>7</v>
      </c>
      <c r="D4496" s="106">
        <f>TdC!F4498</f>
        <v>235012.53</v>
      </c>
      <c r="E4496" s="106" t="str">
        <f>TdC!G4498</f>
        <v>dolartoday</v>
      </c>
    </row>
    <row r="4497" spans="1:5" x14ac:dyDescent="0.15">
      <c r="A4497" s="107">
        <f>TdC!C4499</f>
        <v>44030</v>
      </c>
      <c r="B4497" s="106">
        <f>TdC!D4499</f>
        <v>2020</v>
      </c>
      <c r="C4497" s="106">
        <f>TdC!E4499</f>
        <v>7</v>
      </c>
      <c r="D4497" s="106">
        <f>TdC!F4499</f>
        <v>235012.53</v>
      </c>
      <c r="E4497" s="106" t="str">
        <f>TdC!G4499</f>
        <v>dolartoday</v>
      </c>
    </row>
    <row r="4498" spans="1:5" x14ac:dyDescent="0.15">
      <c r="A4498" s="107">
        <f>TdC!C4500</f>
        <v>44031</v>
      </c>
      <c r="B4498" s="106">
        <f>TdC!D4500</f>
        <v>2020</v>
      </c>
      <c r="C4498" s="106">
        <f>TdC!E4500</f>
        <v>7</v>
      </c>
      <c r="D4498" s="106">
        <f>TdC!F4500</f>
        <v>237892.02</v>
      </c>
      <c r="E4498" s="106" t="str">
        <f>TdC!G4500</f>
        <v>dolartoday</v>
      </c>
    </row>
    <row r="4499" spans="1:5" x14ac:dyDescent="0.15">
      <c r="A4499" s="107">
        <f>TdC!C4501</f>
        <v>44032</v>
      </c>
      <c r="B4499" s="106">
        <f>TdC!D4501</f>
        <v>2020</v>
      </c>
      <c r="C4499" s="106">
        <f>TdC!E4501</f>
        <v>7</v>
      </c>
      <c r="D4499" s="106">
        <f>TdC!F4501</f>
        <v>245081.79</v>
      </c>
      <c r="E4499" s="106" t="str">
        <f>TdC!G4501</f>
        <v>dolartoday</v>
      </c>
    </row>
    <row r="4500" spans="1:5" x14ac:dyDescent="0.15">
      <c r="A4500" s="107">
        <f>TdC!C4502</f>
        <v>44033</v>
      </c>
      <c r="B4500" s="106">
        <f>TdC!D4502</f>
        <v>2020</v>
      </c>
      <c r="C4500" s="106">
        <f>TdC!E4502</f>
        <v>7</v>
      </c>
      <c r="D4500" s="106">
        <f>TdC!F4502</f>
        <v>252313.95</v>
      </c>
      <c r="E4500" s="106" t="str">
        <f>TdC!G4502</f>
        <v>dolartoday</v>
      </c>
    </row>
    <row r="4501" spans="1:5" x14ac:dyDescent="0.15">
      <c r="A4501" s="107">
        <f>TdC!C4503</f>
        <v>44034</v>
      </c>
      <c r="B4501" s="106">
        <f>TdC!D4503</f>
        <v>2020</v>
      </c>
      <c r="C4501" s="106">
        <f>TdC!E4503</f>
        <v>7</v>
      </c>
      <c r="D4501" s="106">
        <f>TdC!F4503</f>
        <v>258026.12</v>
      </c>
      <c r="E4501" s="106" t="str">
        <f>TdC!G4503</f>
        <v>dolartoday</v>
      </c>
    </row>
    <row r="4502" spans="1:5" x14ac:dyDescent="0.15">
      <c r="A4502" s="107">
        <f>TdC!C4504</f>
        <v>44035</v>
      </c>
      <c r="B4502" s="106">
        <f>TdC!D4504</f>
        <v>2020</v>
      </c>
      <c r="C4502" s="106">
        <f>TdC!E4504</f>
        <v>7</v>
      </c>
      <c r="D4502" s="106">
        <f>TdC!F4504</f>
        <v>258026.12</v>
      </c>
      <c r="E4502" s="106" t="str">
        <f>TdC!G4504</f>
        <v>dolartoday</v>
      </c>
    </row>
    <row r="4503" spans="1:5" x14ac:dyDescent="0.15">
      <c r="A4503" s="107">
        <f>TdC!C4505</f>
        <v>44036</v>
      </c>
      <c r="B4503" s="106">
        <f>TdC!D4505</f>
        <v>2020</v>
      </c>
      <c r="C4503" s="106">
        <f>TdC!E4505</f>
        <v>7</v>
      </c>
      <c r="D4503" s="106">
        <f>TdC!F4505</f>
        <v>258026.12</v>
      </c>
      <c r="E4503" s="106" t="str">
        <f>TdC!G4505</f>
        <v>dolartoday</v>
      </c>
    </row>
    <row r="4504" spans="1:5" x14ac:dyDescent="0.15">
      <c r="A4504" s="107">
        <f>TdC!C4506</f>
        <v>44037</v>
      </c>
      <c r="B4504" s="106">
        <f>TdC!D4506</f>
        <v>2020</v>
      </c>
      <c r="C4504" s="106">
        <f>TdC!E4506</f>
        <v>7</v>
      </c>
      <c r="D4504" s="106">
        <f>TdC!F4506</f>
        <v>258026.12</v>
      </c>
      <c r="E4504" s="106" t="str">
        <f>TdC!G4506</f>
        <v>dolartoday</v>
      </c>
    </row>
    <row r="4505" spans="1:5" x14ac:dyDescent="0.15">
      <c r="A4505" s="107">
        <f>TdC!C4507</f>
        <v>44038</v>
      </c>
      <c r="B4505" s="106">
        <f>TdC!D4507</f>
        <v>2020</v>
      </c>
      <c r="C4505" s="106">
        <f>TdC!E4507</f>
        <v>7</v>
      </c>
      <c r="D4505" s="106">
        <f>TdC!F4507</f>
        <v>262012.62</v>
      </c>
      <c r="E4505" s="106" t="str">
        <f>TdC!G4507</f>
        <v>dolartoday</v>
      </c>
    </row>
    <row r="4506" spans="1:5" x14ac:dyDescent="0.15">
      <c r="A4506" s="107">
        <f>TdC!C4508</f>
        <v>44039</v>
      </c>
      <c r="B4506" s="106">
        <f>TdC!D4508</f>
        <v>2020</v>
      </c>
      <c r="C4506" s="106">
        <f>TdC!E4508</f>
        <v>7</v>
      </c>
      <c r="D4506" s="106">
        <f>TdC!F4508</f>
        <v>260068.94</v>
      </c>
      <c r="E4506" s="106" t="str">
        <f>TdC!G4508</f>
        <v>dolartoday</v>
      </c>
    </row>
    <row r="4507" spans="1:5" x14ac:dyDescent="0.15">
      <c r="A4507" s="107">
        <f>TdC!C4509</f>
        <v>44040</v>
      </c>
      <c r="B4507" s="106">
        <f>TdC!D4509</f>
        <v>2020</v>
      </c>
      <c r="C4507" s="106">
        <f>TdC!E4509</f>
        <v>7</v>
      </c>
      <c r="D4507" s="106">
        <f>TdC!F4509</f>
        <v>258712.02</v>
      </c>
      <c r="E4507" s="106" t="str">
        <f>TdC!G4509</f>
        <v>dolartoday</v>
      </c>
    </row>
    <row r="4508" spans="1:5" x14ac:dyDescent="0.15">
      <c r="A4508" s="107">
        <f>TdC!C4510</f>
        <v>44041</v>
      </c>
      <c r="B4508" s="106">
        <f>TdC!D4510</f>
        <v>2020</v>
      </c>
      <c r="C4508" s="106">
        <f>TdC!E4510</f>
        <v>7</v>
      </c>
      <c r="D4508" s="106">
        <f>TdC!F4510</f>
        <v>265883.7</v>
      </c>
      <c r="E4508" s="106" t="str">
        <f>TdC!G4510</f>
        <v>dolartoday</v>
      </c>
    </row>
    <row r="4509" spans="1:5" x14ac:dyDescent="0.15">
      <c r="A4509" s="107">
        <f>TdC!C4511</f>
        <v>44042</v>
      </c>
      <c r="B4509" s="106">
        <f>TdC!D4511</f>
        <v>2020</v>
      </c>
      <c r="C4509" s="106">
        <f>TdC!E4511</f>
        <v>7</v>
      </c>
      <c r="D4509" s="106">
        <f>TdC!F4511</f>
        <v>268022.76</v>
      </c>
      <c r="E4509" s="106" t="str">
        <f>TdC!G4511</f>
        <v>dolartoday</v>
      </c>
    </row>
    <row r="4510" spans="1:5" x14ac:dyDescent="0.15">
      <c r="A4510" s="107">
        <f>TdC!C4512</f>
        <v>44043</v>
      </c>
      <c r="B4510" s="106">
        <f>TdC!D4512</f>
        <v>2020</v>
      </c>
      <c r="C4510" s="106">
        <f>TdC!E4512</f>
        <v>7</v>
      </c>
      <c r="D4510" s="106">
        <f>TdC!F4512</f>
        <v>268022.76</v>
      </c>
      <c r="E4510" s="106" t="str">
        <f>TdC!G4512</f>
        <v>dolartoday</v>
      </c>
    </row>
    <row r="4511" spans="1:5" x14ac:dyDescent="0.15">
      <c r="A4511" s="107">
        <f>TdC!C4513</f>
        <v>44044</v>
      </c>
      <c r="B4511" s="106">
        <f>TdC!D4513</f>
        <v>2020</v>
      </c>
      <c r="C4511" s="106">
        <f>TdC!E4513</f>
        <v>8</v>
      </c>
      <c r="D4511" s="106">
        <f>TdC!F4513</f>
        <v>268022.76</v>
      </c>
      <c r="E4511" s="106" t="str">
        <f>TdC!G4513</f>
        <v>dolartoday</v>
      </c>
    </row>
    <row r="4512" spans="1:5" x14ac:dyDescent="0.15">
      <c r="A4512" s="107">
        <f>TdC!C4514</f>
        <v>44045</v>
      </c>
      <c r="B4512" s="106">
        <f>TdC!D4514</f>
        <v>2020</v>
      </c>
      <c r="C4512" s="106">
        <f>TdC!E4514</f>
        <v>8</v>
      </c>
      <c r="D4512" s="106">
        <f>TdC!F4514</f>
        <v>268109.12</v>
      </c>
      <c r="E4512" s="106" t="str">
        <f>TdC!G4514</f>
        <v>dolartoday</v>
      </c>
    </row>
    <row r="4513" spans="1:5" x14ac:dyDescent="0.15">
      <c r="A4513" s="107">
        <f>TdC!C4515</f>
        <v>44046</v>
      </c>
      <c r="B4513" s="106">
        <f>TdC!D4515</f>
        <v>2020</v>
      </c>
      <c r="C4513" s="106">
        <f>TdC!E4515</f>
        <v>8</v>
      </c>
      <c r="D4513" s="106">
        <f>TdC!F4515</f>
        <v>265980.03999999998</v>
      </c>
      <c r="E4513" s="106" t="str">
        <f>TdC!G4515</f>
        <v>dolartoday</v>
      </c>
    </row>
    <row r="4514" spans="1:5" x14ac:dyDescent="0.15">
      <c r="A4514" s="107">
        <f>TdC!C4516</f>
        <v>44047</v>
      </c>
      <c r="B4514" s="106">
        <f>TdC!D4516</f>
        <v>2020</v>
      </c>
      <c r="C4514" s="106">
        <f>TdC!E4516</f>
        <v>8</v>
      </c>
      <c r="D4514" s="106">
        <f>TdC!F4516</f>
        <v>268581.06</v>
      </c>
      <c r="E4514" s="106" t="str">
        <f>TdC!G4516</f>
        <v>dolartoday</v>
      </c>
    </row>
    <row r="4515" spans="1:5" x14ac:dyDescent="0.15">
      <c r="A4515" s="107">
        <f>TdC!C4517</f>
        <v>44048</v>
      </c>
      <c r="B4515" s="106">
        <f>TdC!D4517</f>
        <v>2020</v>
      </c>
      <c r="C4515" s="106">
        <f>TdC!E4517</f>
        <v>8</v>
      </c>
      <c r="D4515" s="106">
        <f>TdC!F4517</f>
        <v>278022.71999999997</v>
      </c>
      <c r="E4515" s="106" t="str">
        <f>TdC!G4517</f>
        <v>dolartoday</v>
      </c>
    </row>
    <row r="4516" spans="1:5" x14ac:dyDescent="0.15">
      <c r="A4516" s="107">
        <f>TdC!C4518</f>
        <v>44049</v>
      </c>
      <c r="B4516" s="106">
        <f>TdC!D4518</f>
        <v>2020</v>
      </c>
      <c r="C4516" s="106">
        <f>TdC!E4518</f>
        <v>8</v>
      </c>
      <c r="D4516" s="106">
        <f>TdC!F4518</f>
        <v>294729.01</v>
      </c>
      <c r="E4516" s="106" t="str">
        <f>TdC!G4518</f>
        <v>dolartoday</v>
      </c>
    </row>
    <row r="4517" spans="1:5" x14ac:dyDescent="0.15">
      <c r="A4517" s="107">
        <f>TdC!C4519</f>
        <v>44050</v>
      </c>
      <c r="B4517" s="106">
        <f>TdC!D4519</f>
        <v>2020</v>
      </c>
      <c r="C4517" s="106">
        <f>TdC!E4519</f>
        <v>8</v>
      </c>
      <c r="D4517" s="106">
        <f>TdC!F4519</f>
        <v>294729.01</v>
      </c>
      <c r="E4517" s="106" t="str">
        <f>TdC!G4519</f>
        <v>dolartoday</v>
      </c>
    </row>
    <row r="4518" spans="1:5" x14ac:dyDescent="0.15">
      <c r="A4518" s="107">
        <f>TdC!C4520</f>
        <v>44051</v>
      </c>
      <c r="B4518" s="106">
        <f>TdC!D4520</f>
        <v>2020</v>
      </c>
      <c r="C4518" s="106">
        <f>TdC!E4520</f>
        <v>8</v>
      </c>
      <c r="D4518" s="106">
        <f>TdC!F4520</f>
        <v>294729.01</v>
      </c>
      <c r="E4518" s="106" t="str">
        <f>TdC!G4520</f>
        <v>dolartoday</v>
      </c>
    </row>
    <row r="4519" spans="1:5" x14ac:dyDescent="0.15">
      <c r="A4519" s="107">
        <f>TdC!C4521</f>
        <v>44052</v>
      </c>
      <c r="B4519" s="106">
        <f>TdC!D4521</f>
        <v>2020</v>
      </c>
      <c r="C4519" s="106">
        <f>TdC!E4521</f>
        <v>8</v>
      </c>
      <c r="D4519" s="106">
        <f>TdC!F4521</f>
        <v>296128.94</v>
      </c>
      <c r="E4519" s="106" t="str">
        <f>TdC!G4521</f>
        <v>dolartoday</v>
      </c>
    </row>
    <row r="4520" spans="1:5" x14ac:dyDescent="0.15">
      <c r="A4520" s="107">
        <f>TdC!C4522</f>
        <v>44053</v>
      </c>
      <c r="B4520" s="106">
        <f>TdC!D4522</f>
        <v>2020</v>
      </c>
      <c r="C4520" s="106">
        <f>TdC!E4522</f>
        <v>8</v>
      </c>
      <c r="D4520" s="106">
        <f>TdC!F4522</f>
        <v>280012.53000000003</v>
      </c>
      <c r="E4520" s="106" t="str">
        <f>TdC!G4522</f>
        <v>dolartoday</v>
      </c>
    </row>
    <row r="4521" spans="1:5" x14ac:dyDescent="0.15">
      <c r="A4521" s="107">
        <f>TdC!C4523</f>
        <v>44054</v>
      </c>
      <c r="B4521" s="106">
        <f>TdC!D4523</f>
        <v>2020</v>
      </c>
      <c r="C4521" s="106">
        <f>TdC!E4523</f>
        <v>8</v>
      </c>
      <c r="D4521" s="106">
        <f>TdC!F4523</f>
        <v>285012.42</v>
      </c>
      <c r="E4521" s="106" t="str">
        <f>TdC!G4523</f>
        <v>dolartoday</v>
      </c>
    </row>
    <row r="4522" spans="1:5" x14ac:dyDescent="0.15">
      <c r="A4522" s="107">
        <f>TdC!C4524</f>
        <v>44055</v>
      </c>
      <c r="B4522" s="106">
        <f>TdC!D4524</f>
        <v>2020</v>
      </c>
      <c r="C4522" s="106">
        <f>TdC!E4524</f>
        <v>8</v>
      </c>
      <c r="D4522" s="106">
        <f>TdC!F4524</f>
        <v>288953.82</v>
      </c>
      <c r="E4522" s="106" t="str">
        <f>TdC!G4524</f>
        <v>dolartoday</v>
      </c>
    </row>
    <row r="4523" spans="1:5" x14ac:dyDescent="0.15">
      <c r="A4523" s="107">
        <f>TdC!C4525</f>
        <v>44056</v>
      </c>
      <c r="B4523" s="106">
        <f>TdC!D4525</f>
        <v>2020</v>
      </c>
      <c r="C4523" s="106">
        <f>TdC!E4525</f>
        <v>8</v>
      </c>
      <c r="D4523" s="106">
        <f>TdC!F4525</f>
        <v>298781.93</v>
      </c>
      <c r="E4523" s="106" t="str">
        <f>TdC!G4525</f>
        <v>dolartoday</v>
      </c>
    </row>
    <row r="4524" spans="1:5" x14ac:dyDescent="0.15">
      <c r="A4524" s="107">
        <f>TdC!C4526</f>
        <v>44057</v>
      </c>
      <c r="B4524" s="106">
        <f>TdC!D4526</f>
        <v>2020</v>
      </c>
      <c r="C4524" s="106">
        <f>TdC!E4526</f>
        <v>8</v>
      </c>
      <c r="D4524" s="106">
        <f>TdC!F4526</f>
        <v>298781.93</v>
      </c>
      <c r="E4524" s="106" t="str">
        <f>TdC!G4526</f>
        <v>dolartoday</v>
      </c>
    </row>
    <row r="4525" spans="1:5" x14ac:dyDescent="0.15">
      <c r="A4525" s="107">
        <f>TdC!C4527</f>
        <v>44058</v>
      </c>
      <c r="B4525" s="106">
        <f>TdC!D4527</f>
        <v>2020</v>
      </c>
      <c r="C4525" s="106">
        <f>TdC!E4527</f>
        <v>8</v>
      </c>
      <c r="D4525" s="106">
        <f>TdC!F4527</f>
        <v>298781.93</v>
      </c>
      <c r="E4525" s="106" t="str">
        <f>TdC!G4527</f>
        <v>dolartoday</v>
      </c>
    </row>
    <row r="4526" spans="1:5" x14ac:dyDescent="0.15">
      <c r="A4526" s="107">
        <f>TdC!C4528</f>
        <v>44059</v>
      </c>
      <c r="B4526" s="106">
        <f>TdC!D4528</f>
        <v>2020</v>
      </c>
      <c r="C4526" s="106">
        <f>TdC!E4528</f>
        <v>8</v>
      </c>
      <c r="D4526" s="106">
        <f>TdC!F4528</f>
        <v>289874.71999999997</v>
      </c>
      <c r="E4526" s="106" t="str">
        <f>TdC!G4528</f>
        <v>dolartoday</v>
      </c>
    </row>
    <row r="4527" spans="1:5" x14ac:dyDescent="0.15">
      <c r="A4527" s="107">
        <f>TdC!C4529</f>
        <v>44060</v>
      </c>
      <c r="B4527" s="106">
        <f>TdC!D4529</f>
        <v>2020</v>
      </c>
      <c r="C4527" s="106">
        <f>TdC!E4529</f>
        <v>8</v>
      </c>
      <c r="D4527" s="106">
        <f>TdC!F4529</f>
        <v>294821.82</v>
      </c>
      <c r="E4527" s="106" t="str">
        <f>TdC!G4529</f>
        <v>dolartoday</v>
      </c>
    </row>
    <row r="4528" spans="1:5" x14ac:dyDescent="0.15">
      <c r="A4528" s="107">
        <f>TdC!C4530</f>
        <v>44061</v>
      </c>
      <c r="B4528" s="106">
        <f>TdC!D4530</f>
        <v>2020</v>
      </c>
      <c r="C4528" s="106">
        <f>TdC!E4530</f>
        <v>8</v>
      </c>
      <c r="D4528" s="106">
        <f>TdC!F4530</f>
        <v>303054.13</v>
      </c>
      <c r="E4528" s="106" t="str">
        <f>TdC!G4530</f>
        <v>dolartoday</v>
      </c>
    </row>
    <row r="4529" spans="1:5" x14ac:dyDescent="0.15">
      <c r="A4529" s="107">
        <f>TdC!C4531</f>
        <v>44062</v>
      </c>
      <c r="B4529" s="106">
        <f>TdC!D4531</f>
        <v>2020</v>
      </c>
      <c r="C4529" s="106">
        <f>TdC!E4531</f>
        <v>8</v>
      </c>
      <c r="D4529" s="106">
        <f>TdC!F4531</f>
        <v>310272.28999999998</v>
      </c>
      <c r="E4529" s="106" t="str">
        <f>TdC!G4531</f>
        <v>dolartoday</v>
      </c>
    </row>
    <row r="4530" spans="1:5" x14ac:dyDescent="0.15">
      <c r="A4530" s="107">
        <f>TdC!C4532</f>
        <v>44063</v>
      </c>
      <c r="B4530" s="106">
        <f>TdC!D4532</f>
        <v>2020</v>
      </c>
      <c r="C4530" s="106">
        <f>TdC!E4532</f>
        <v>8</v>
      </c>
      <c r="D4530" s="106">
        <f>TdC!F4532</f>
        <v>306993.62</v>
      </c>
      <c r="E4530" s="106" t="str">
        <f>TdC!G4532</f>
        <v>dolartoday</v>
      </c>
    </row>
    <row r="4531" spans="1:5" x14ac:dyDescent="0.15">
      <c r="A4531" s="107">
        <f>TdC!C4533</f>
        <v>44064</v>
      </c>
      <c r="B4531" s="106">
        <f>TdC!D4533</f>
        <v>2020</v>
      </c>
      <c r="C4531" s="106">
        <f>TdC!E4533</f>
        <v>8</v>
      </c>
      <c r="D4531" s="106">
        <f>TdC!F4533</f>
        <v>306993.62</v>
      </c>
      <c r="E4531" s="106" t="str">
        <f>TdC!G4533</f>
        <v>dolartoday</v>
      </c>
    </row>
    <row r="4532" spans="1:5" x14ac:dyDescent="0.15">
      <c r="A4532" s="107">
        <f>TdC!C4534</f>
        <v>44065</v>
      </c>
      <c r="B4532" s="106">
        <f>TdC!D4534</f>
        <v>2020</v>
      </c>
      <c r="C4532" s="106">
        <f>TdC!E4534</f>
        <v>8</v>
      </c>
      <c r="D4532" s="106">
        <f>TdC!F4534</f>
        <v>306993.62</v>
      </c>
      <c r="E4532" s="106" t="str">
        <f>TdC!G4534</f>
        <v>dolartoday</v>
      </c>
    </row>
    <row r="4533" spans="1:5" x14ac:dyDescent="0.15">
      <c r="A4533" s="107">
        <f>TdC!C4535</f>
        <v>44066</v>
      </c>
      <c r="B4533" s="106">
        <f>TdC!D4535</f>
        <v>2020</v>
      </c>
      <c r="C4533" s="106">
        <f>TdC!E4535</f>
        <v>8</v>
      </c>
      <c r="D4533" s="106">
        <f>TdC!F4535</f>
        <v>310022.05</v>
      </c>
      <c r="E4533" s="106" t="str">
        <f>TdC!G4535</f>
        <v>dolartoday</v>
      </c>
    </row>
    <row r="4534" spans="1:5" x14ac:dyDescent="0.15">
      <c r="A4534" s="107">
        <f>TdC!C4536</f>
        <v>44067</v>
      </c>
      <c r="B4534" s="106">
        <f>TdC!D4536</f>
        <v>2020</v>
      </c>
      <c r="C4534" s="106">
        <f>TdC!E4536</f>
        <v>8</v>
      </c>
      <c r="D4534" s="106">
        <f>TdC!F4536</f>
        <v>317382.73</v>
      </c>
      <c r="E4534" s="106" t="str">
        <f>TdC!G4536</f>
        <v>dolartoday</v>
      </c>
    </row>
    <row r="4535" spans="1:5" x14ac:dyDescent="0.15">
      <c r="A4535" s="107">
        <f>TdC!C4537</f>
        <v>44068</v>
      </c>
      <c r="B4535" s="106">
        <f>TdC!D4537</f>
        <v>2020</v>
      </c>
      <c r="C4535" s="106">
        <f>TdC!E4537</f>
        <v>8</v>
      </c>
      <c r="D4535" s="106">
        <f>TdC!F4537</f>
        <v>320068.90000000002</v>
      </c>
      <c r="E4535" s="106" t="str">
        <f>TdC!G4537</f>
        <v>dolartoday</v>
      </c>
    </row>
    <row r="4536" spans="1:5" x14ac:dyDescent="0.15">
      <c r="A4536" s="107">
        <f>TdC!C4538</f>
        <v>44069</v>
      </c>
      <c r="B4536" s="106">
        <f>TdC!D4538</f>
        <v>2020</v>
      </c>
      <c r="C4536" s="106">
        <f>TdC!E4538</f>
        <v>8</v>
      </c>
      <c r="D4536" s="106">
        <f>TdC!F4538</f>
        <v>330007.62</v>
      </c>
      <c r="E4536" s="106" t="str">
        <f>TdC!G4538</f>
        <v>dolartoday</v>
      </c>
    </row>
    <row r="4537" spans="1:5" x14ac:dyDescent="0.15">
      <c r="A4537" s="107">
        <f>TdC!C4539</f>
        <v>44070</v>
      </c>
      <c r="B4537" s="106">
        <f>TdC!D4539</f>
        <v>2020</v>
      </c>
      <c r="C4537" s="106">
        <f>TdC!E4539</f>
        <v>8</v>
      </c>
      <c r="D4537" s="106">
        <f>TdC!F4539</f>
        <v>333093.27</v>
      </c>
      <c r="E4537" s="106" t="str">
        <f>TdC!G4539</f>
        <v>dolartoday</v>
      </c>
    </row>
    <row r="4538" spans="1:5" x14ac:dyDescent="0.15">
      <c r="A4538" s="107">
        <f>TdC!C4540</f>
        <v>44071</v>
      </c>
      <c r="B4538" s="106">
        <f>TdC!D4540</f>
        <v>2020</v>
      </c>
      <c r="C4538" s="106">
        <f>TdC!E4540</f>
        <v>8</v>
      </c>
      <c r="D4538" s="106">
        <f>TdC!F4540</f>
        <v>333093.27</v>
      </c>
      <c r="E4538" s="106" t="str">
        <f>TdC!G4540</f>
        <v>dolartoday</v>
      </c>
    </row>
    <row r="4539" spans="1:5" x14ac:dyDescent="0.15">
      <c r="A4539" s="107">
        <f>TdC!C4541</f>
        <v>44072</v>
      </c>
      <c r="B4539" s="106">
        <f>TdC!D4541</f>
        <v>2020</v>
      </c>
      <c r="C4539" s="106">
        <f>TdC!E4541</f>
        <v>8</v>
      </c>
      <c r="D4539" s="106">
        <f>TdC!F4541</f>
        <v>333093.27</v>
      </c>
      <c r="E4539" s="106" t="str">
        <f>TdC!G4541</f>
        <v>dolartoday</v>
      </c>
    </row>
    <row r="4540" spans="1:5" x14ac:dyDescent="0.15">
      <c r="A4540" s="107">
        <f>TdC!C4542</f>
        <v>44073</v>
      </c>
      <c r="B4540" s="106">
        <f>TdC!D4542</f>
        <v>2020</v>
      </c>
      <c r="C4540" s="106">
        <f>TdC!E4542</f>
        <v>8</v>
      </c>
      <c r="D4540" s="106">
        <f>TdC!F4542</f>
        <v>336821.07</v>
      </c>
      <c r="E4540" s="106" t="str">
        <f>TdC!G4542</f>
        <v>dolartoday</v>
      </c>
    </row>
    <row r="4541" spans="1:5" x14ac:dyDescent="0.15">
      <c r="A4541" s="107">
        <f>TdC!C4543</f>
        <v>44074</v>
      </c>
      <c r="B4541" s="106">
        <f>TdC!D4543</f>
        <v>2020</v>
      </c>
      <c r="C4541" s="106">
        <f>TdC!E4543</f>
        <v>8</v>
      </c>
      <c r="D4541" s="106">
        <f>TdC!F4543</f>
        <v>345123.12</v>
      </c>
      <c r="E4541" s="106" t="str">
        <f>TdC!G4543</f>
        <v>dolartoday</v>
      </c>
    </row>
    <row r="4542" spans="1:5" x14ac:dyDescent="0.15">
      <c r="A4542" s="107">
        <f>TdC!C4544</f>
        <v>44075</v>
      </c>
      <c r="B4542" s="106">
        <f>TdC!D4544</f>
        <v>2020</v>
      </c>
      <c r="C4542" s="106">
        <f>TdC!E4544</f>
        <v>9</v>
      </c>
      <c r="D4542" s="106">
        <f>TdC!F4544</f>
        <v>346053.78</v>
      </c>
      <c r="E4542" s="106" t="str">
        <f>TdC!G4544</f>
        <v>dolartoday</v>
      </c>
    </row>
    <row r="4543" spans="1:5" x14ac:dyDescent="0.15">
      <c r="A4543" s="107">
        <f>TdC!C4545</f>
        <v>44076</v>
      </c>
      <c r="B4543" s="106">
        <f>TdC!D4545</f>
        <v>2020</v>
      </c>
      <c r="C4543" s="106">
        <f>TdC!E4545</f>
        <v>9</v>
      </c>
      <c r="D4543" s="106">
        <f>TdC!F4545</f>
        <v>348782.03</v>
      </c>
      <c r="E4543" s="106" t="str">
        <f>TdC!G4545</f>
        <v>dolartoday</v>
      </c>
    </row>
    <row r="4544" spans="1:5" x14ac:dyDescent="0.15">
      <c r="A4544" s="107">
        <f>TdC!C4546</f>
        <v>44077</v>
      </c>
      <c r="B4544" s="106">
        <f>TdC!D4546</f>
        <v>2020</v>
      </c>
      <c r="C4544" s="106">
        <f>TdC!E4546</f>
        <v>9</v>
      </c>
      <c r="D4544" s="106">
        <f>TdC!F4546</f>
        <v>364023.12</v>
      </c>
      <c r="E4544" s="106" t="str">
        <f>TdC!G4546</f>
        <v>dolartoday</v>
      </c>
    </row>
    <row r="4545" spans="1:5" x14ac:dyDescent="0.15">
      <c r="A4545" s="107">
        <f>TdC!C4547</f>
        <v>44078</v>
      </c>
      <c r="B4545" s="106">
        <f>TdC!D4547</f>
        <v>2020</v>
      </c>
      <c r="C4545" s="106">
        <f>TdC!E4547</f>
        <v>9</v>
      </c>
      <c r="D4545" s="106">
        <f>TdC!F4547</f>
        <v>364023.12</v>
      </c>
      <c r="E4545" s="106" t="str">
        <f>TdC!G4547</f>
        <v>dolartoday</v>
      </c>
    </row>
    <row r="4546" spans="1:5" x14ac:dyDescent="0.15">
      <c r="A4546" s="107">
        <f>TdC!C4548</f>
        <v>44079</v>
      </c>
      <c r="B4546" s="106">
        <f>TdC!D4548</f>
        <v>2020</v>
      </c>
      <c r="C4546" s="106">
        <f>TdC!E4548</f>
        <v>9</v>
      </c>
      <c r="D4546" s="106">
        <f>TdC!F4548</f>
        <v>364023.12</v>
      </c>
      <c r="E4546" s="106" t="str">
        <f>TdC!G4548</f>
        <v>dolartoday</v>
      </c>
    </row>
    <row r="4547" spans="1:5" x14ac:dyDescent="0.15">
      <c r="A4547" s="107">
        <f>TdC!C4549</f>
        <v>44080</v>
      </c>
      <c r="B4547" s="106">
        <f>TdC!D4549</f>
        <v>2020</v>
      </c>
      <c r="C4547" s="106">
        <f>TdC!E4549</f>
        <v>9</v>
      </c>
      <c r="D4547" s="106">
        <f>TdC!F4549</f>
        <v>369074.44</v>
      </c>
      <c r="E4547" s="106" t="str">
        <f>TdC!G4549</f>
        <v>dolartoday</v>
      </c>
    </row>
    <row r="4548" spans="1:5" x14ac:dyDescent="0.15">
      <c r="A4548" s="107">
        <f>TdC!C4550</f>
        <v>44081</v>
      </c>
      <c r="B4548" s="106">
        <f>TdC!D4550</f>
        <v>2020</v>
      </c>
      <c r="C4548" s="106">
        <f>TdC!E4550</f>
        <v>9</v>
      </c>
      <c r="D4548" s="106">
        <f>TdC!F4550</f>
        <v>369201.91999999998</v>
      </c>
      <c r="E4548" s="106" t="str">
        <f>TdC!G4550</f>
        <v>dolartoday</v>
      </c>
    </row>
    <row r="4549" spans="1:5" x14ac:dyDescent="0.15">
      <c r="A4549" s="107">
        <f>TdC!C4551</f>
        <v>44082</v>
      </c>
      <c r="B4549" s="106">
        <f>TdC!D4551</f>
        <v>2020</v>
      </c>
      <c r="C4549" s="106">
        <f>TdC!E4551</f>
        <v>9</v>
      </c>
      <c r="D4549" s="106">
        <f>TdC!F4551</f>
        <v>368532.31</v>
      </c>
      <c r="E4549" s="106" t="str">
        <f>TdC!G4551</f>
        <v>dolartoday</v>
      </c>
    </row>
    <row r="4550" spans="1:5" x14ac:dyDescent="0.15">
      <c r="A4550" s="107">
        <f>TdC!C4552</f>
        <v>44083</v>
      </c>
      <c r="B4550" s="106">
        <f>TdC!D4552</f>
        <v>2020</v>
      </c>
      <c r="C4550" s="106">
        <f>TdC!E4552</f>
        <v>9</v>
      </c>
      <c r="D4550" s="106">
        <f>TdC!F4552</f>
        <v>366713.14</v>
      </c>
      <c r="E4550" s="106" t="str">
        <f>TdC!G4552</f>
        <v>dolartoday</v>
      </c>
    </row>
    <row r="4551" spans="1:5" x14ac:dyDescent="0.15">
      <c r="A4551" s="107">
        <f>TdC!C4553</f>
        <v>44084</v>
      </c>
      <c r="B4551" s="106">
        <f>TdC!D4553</f>
        <v>2020</v>
      </c>
      <c r="C4551" s="106">
        <f>TdC!E4553</f>
        <v>9</v>
      </c>
      <c r="D4551" s="106">
        <f>TdC!F4553</f>
        <v>370032.61</v>
      </c>
      <c r="E4551" s="106" t="str">
        <f>TdC!G4553</f>
        <v>dolartoday</v>
      </c>
    </row>
    <row r="4552" spans="1:5" x14ac:dyDescent="0.15">
      <c r="A4552" s="107">
        <f>TdC!C4554</f>
        <v>44085</v>
      </c>
      <c r="B4552" s="106">
        <f>TdC!D4554</f>
        <v>2020</v>
      </c>
      <c r="C4552" s="106">
        <f>TdC!E4554</f>
        <v>9</v>
      </c>
      <c r="D4552" s="106">
        <f>TdC!F4554</f>
        <v>370032.61</v>
      </c>
      <c r="E4552" s="106" t="str">
        <f>TdC!G4554</f>
        <v>dolartoday</v>
      </c>
    </row>
    <row r="4553" spans="1:5" x14ac:dyDescent="0.15">
      <c r="A4553" s="107">
        <f>TdC!C4555</f>
        <v>44086</v>
      </c>
      <c r="B4553" s="106">
        <f>TdC!D4555</f>
        <v>2020</v>
      </c>
      <c r="C4553" s="106">
        <f>TdC!E4555</f>
        <v>9</v>
      </c>
      <c r="D4553" s="106">
        <f>TdC!F4555</f>
        <v>370032.61</v>
      </c>
      <c r="E4553" s="106" t="str">
        <f>TdC!G4555</f>
        <v>dolartoday</v>
      </c>
    </row>
    <row r="4554" spans="1:5" x14ac:dyDescent="0.15">
      <c r="A4554" s="107">
        <f>TdC!C4556</f>
        <v>44087</v>
      </c>
      <c r="B4554" s="106">
        <f>TdC!D4556</f>
        <v>2020</v>
      </c>
      <c r="C4554" s="106">
        <f>TdC!E4556</f>
        <v>9</v>
      </c>
      <c r="D4554" s="106">
        <f>TdC!F4556</f>
        <v>378043.42</v>
      </c>
      <c r="E4554" s="106" t="str">
        <f>TdC!G4556</f>
        <v>dolartoday</v>
      </c>
    </row>
    <row r="4555" spans="1:5" x14ac:dyDescent="0.15">
      <c r="A4555" s="107">
        <f>TdC!C4557</f>
        <v>44088</v>
      </c>
      <c r="B4555" s="106">
        <f>TdC!D4557</f>
        <v>2020</v>
      </c>
      <c r="C4555" s="106">
        <f>TdC!E4557</f>
        <v>9</v>
      </c>
      <c r="D4555" s="106">
        <f>TdC!F4557</f>
        <v>373489.52</v>
      </c>
      <c r="E4555" s="106" t="str">
        <f>TdC!G4557</f>
        <v>dolartoday</v>
      </c>
    </row>
    <row r="4556" spans="1:5" x14ac:dyDescent="0.15">
      <c r="A4556" s="107">
        <f>TdC!C4558</f>
        <v>44089</v>
      </c>
      <c r="B4556" s="106">
        <f>TdC!D4558</f>
        <v>2020</v>
      </c>
      <c r="C4556" s="106">
        <f>TdC!E4558</f>
        <v>9</v>
      </c>
      <c r="D4556" s="106">
        <f>TdC!F4558</f>
        <v>380023.62</v>
      </c>
      <c r="E4556" s="106" t="str">
        <f>TdC!G4558</f>
        <v>dolartoday</v>
      </c>
    </row>
    <row r="4557" spans="1:5" x14ac:dyDescent="0.15">
      <c r="A4557" s="107">
        <f>TdC!C4559</f>
        <v>44090</v>
      </c>
      <c r="B4557" s="106">
        <f>TdC!D4559</f>
        <v>2020</v>
      </c>
      <c r="C4557" s="106">
        <f>TdC!E4559</f>
        <v>9</v>
      </c>
      <c r="D4557" s="106">
        <f>TdC!F4559</f>
        <v>384420.91</v>
      </c>
      <c r="E4557" s="106" t="str">
        <f>TdC!G4559</f>
        <v>dolartoday</v>
      </c>
    </row>
    <row r="4558" spans="1:5" x14ac:dyDescent="0.15">
      <c r="A4558" s="107">
        <f>TdC!C4560</f>
        <v>44091</v>
      </c>
      <c r="B4558" s="106">
        <f>TdC!D4560</f>
        <v>2020</v>
      </c>
      <c r="C4558" s="106">
        <f>TdC!E4560</f>
        <v>9</v>
      </c>
      <c r="D4558" s="106">
        <f>TdC!F4560</f>
        <v>395043.33</v>
      </c>
      <c r="E4558" s="106" t="str">
        <f>TdC!G4560</f>
        <v>dolartoday</v>
      </c>
    </row>
    <row r="4559" spans="1:5" x14ac:dyDescent="0.15">
      <c r="A4559" s="107">
        <f>TdC!C4561</f>
        <v>44092</v>
      </c>
      <c r="B4559" s="106">
        <f>TdC!D4561</f>
        <v>2020</v>
      </c>
      <c r="C4559" s="106">
        <f>TdC!E4561</f>
        <v>9</v>
      </c>
      <c r="D4559" s="106">
        <f>TdC!F4561</f>
        <v>395043.33</v>
      </c>
      <c r="E4559" s="106" t="str">
        <f>TdC!G4561</f>
        <v>dolartoday</v>
      </c>
    </row>
    <row r="4560" spans="1:5" x14ac:dyDescent="0.15">
      <c r="A4560" s="107">
        <f>TdC!C4562</f>
        <v>44093</v>
      </c>
      <c r="B4560" s="106">
        <f>TdC!D4562</f>
        <v>2020</v>
      </c>
      <c r="C4560" s="106">
        <f>TdC!E4562</f>
        <v>9</v>
      </c>
      <c r="D4560" s="106">
        <f>TdC!F4562</f>
        <v>395043.33</v>
      </c>
      <c r="E4560" s="106" t="str">
        <f>TdC!G4562</f>
        <v>dolartoday</v>
      </c>
    </row>
    <row r="4561" spans="1:5" x14ac:dyDescent="0.15">
      <c r="A4561" s="107">
        <f>TdC!C4563</f>
        <v>44094</v>
      </c>
      <c r="B4561" s="106">
        <f>TdC!D4563</f>
        <v>2020</v>
      </c>
      <c r="C4561" s="106">
        <f>TdC!E4563</f>
        <v>9</v>
      </c>
      <c r="D4561" s="106">
        <f>TdC!F4563</f>
        <v>401038.84</v>
      </c>
      <c r="E4561" s="106" t="str">
        <f>TdC!G4563</f>
        <v>dolartoday</v>
      </c>
    </row>
    <row r="4562" spans="1:5" x14ac:dyDescent="0.15">
      <c r="A4562" s="107">
        <f>TdC!C4564</f>
        <v>44095</v>
      </c>
      <c r="B4562" s="106">
        <f>TdC!D4564</f>
        <v>2020</v>
      </c>
      <c r="C4562" s="106">
        <f>TdC!E4564</f>
        <v>9</v>
      </c>
      <c r="D4562" s="106">
        <f>TdC!F4564</f>
        <v>410183.83</v>
      </c>
      <c r="E4562" s="106" t="str">
        <f>TdC!G4564</f>
        <v>dolartoday</v>
      </c>
    </row>
    <row r="4563" spans="1:5" x14ac:dyDescent="0.15">
      <c r="A4563" s="107">
        <f>TdC!C4565</f>
        <v>44096</v>
      </c>
      <c r="B4563" s="106">
        <f>TdC!D4565</f>
        <v>2020</v>
      </c>
      <c r="C4563" s="106">
        <f>TdC!E4565</f>
        <v>9</v>
      </c>
      <c r="D4563" s="106">
        <f>TdC!F4565</f>
        <v>410902.63</v>
      </c>
      <c r="E4563" s="106" t="str">
        <f>TdC!G4565</f>
        <v>dolartoday</v>
      </c>
    </row>
    <row r="4564" spans="1:5" x14ac:dyDescent="0.15">
      <c r="A4564" s="107">
        <f>TdC!C4566</f>
        <v>44097</v>
      </c>
      <c r="B4564" s="106">
        <f>TdC!D4566</f>
        <v>2020</v>
      </c>
      <c r="C4564" s="106">
        <f>TdC!E4566</f>
        <v>9</v>
      </c>
      <c r="D4564" s="106">
        <f>TdC!F4566</f>
        <v>423127.75</v>
      </c>
      <c r="E4564" s="106" t="str">
        <f>TdC!G4566</f>
        <v>dolartoday</v>
      </c>
    </row>
    <row r="4565" spans="1:5" x14ac:dyDescent="0.15">
      <c r="A4565" s="107">
        <f>TdC!C4567</f>
        <v>44098</v>
      </c>
      <c r="B4565" s="106">
        <f>TdC!D4567</f>
        <v>2020</v>
      </c>
      <c r="C4565" s="106">
        <f>TdC!E4567</f>
        <v>9</v>
      </c>
      <c r="D4565" s="106">
        <f>TdC!F4567</f>
        <v>438319.92</v>
      </c>
      <c r="E4565" s="106" t="str">
        <f>TdC!G4567</f>
        <v>dolartoday</v>
      </c>
    </row>
    <row r="4566" spans="1:5" x14ac:dyDescent="0.15">
      <c r="A4566" s="107">
        <f>TdC!C4568</f>
        <v>44099</v>
      </c>
      <c r="B4566" s="106">
        <f>TdC!D4568</f>
        <v>2020</v>
      </c>
      <c r="C4566" s="106">
        <f>TdC!E4568</f>
        <v>9</v>
      </c>
      <c r="D4566" s="106">
        <f>TdC!F4568</f>
        <v>438319.92</v>
      </c>
      <c r="E4566" s="106" t="str">
        <f>TdC!G4568</f>
        <v>dolartoday</v>
      </c>
    </row>
    <row r="4567" spans="1:5" x14ac:dyDescent="0.15">
      <c r="A4567" s="107">
        <f>TdC!C4569</f>
        <v>44100</v>
      </c>
      <c r="B4567" s="106">
        <f>TdC!D4569</f>
        <v>2020</v>
      </c>
      <c r="C4567" s="106">
        <f>TdC!E4569</f>
        <v>9</v>
      </c>
      <c r="D4567" s="106">
        <f>TdC!F4569</f>
        <v>438319.92</v>
      </c>
      <c r="E4567" s="106" t="str">
        <f>TdC!G4569</f>
        <v>dolartoday</v>
      </c>
    </row>
    <row r="4568" spans="1:5" x14ac:dyDescent="0.15">
      <c r="A4568" s="107">
        <f>TdC!C4570</f>
        <v>44101</v>
      </c>
      <c r="B4568" s="106">
        <f>TdC!D4570</f>
        <v>2020</v>
      </c>
      <c r="C4568" s="106">
        <f>TdC!E4570</f>
        <v>9</v>
      </c>
      <c r="D4568" s="106">
        <f>TdC!F4570</f>
        <v>440378.38</v>
      </c>
      <c r="E4568" s="106" t="str">
        <f>TdC!G4570</f>
        <v>dolartoday</v>
      </c>
    </row>
    <row r="4569" spans="1:5" x14ac:dyDescent="0.15">
      <c r="A4569" s="107">
        <f>TdC!C4571</f>
        <v>44102</v>
      </c>
      <c r="B4569" s="106">
        <f>TdC!D4571</f>
        <v>2020</v>
      </c>
      <c r="C4569" s="106">
        <f>TdC!E4571</f>
        <v>9</v>
      </c>
      <c r="D4569" s="106">
        <f>TdC!F4571</f>
        <v>450102.72</v>
      </c>
      <c r="E4569" s="106" t="str">
        <f>TdC!G4571</f>
        <v>dolartoday</v>
      </c>
    </row>
    <row r="4570" spans="1:5" x14ac:dyDescent="0.15">
      <c r="A4570" s="107">
        <f>TdC!C4572</f>
        <v>44103</v>
      </c>
      <c r="B4570" s="106">
        <f>TdC!D4572</f>
        <v>2020</v>
      </c>
      <c r="C4570" s="106">
        <f>TdC!E4572</f>
        <v>9</v>
      </c>
      <c r="D4570" s="106">
        <f>TdC!F4572</f>
        <v>452076.76</v>
      </c>
      <c r="E4570" s="106" t="str">
        <f>TdC!G4572</f>
        <v>dolartoday</v>
      </c>
    </row>
    <row r="4571" spans="1:5" x14ac:dyDescent="0.15">
      <c r="A4571" s="107">
        <f>TdC!C4573</f>
        <v>44104</v>
      </c>
      <c r="B4571" s="106">
        <f>TdC!D4573</f>
        <v>2020</v>
      </c>
      <c r="C4571" s="106">
        <f>TdC!E4573</f>
        <v>9</v>
      </c>
      <c r="D4571" s="106">
        <f>TdC!F4573</f>
        <v>444823.76</v>
      </c>
      <c r="E4571" s="106" t="str">
        <f>TdC!G4573</f>
        <v>dolartoday</v>
      </c>
    </row>
    <row r="4572" spans="1:5" x14ac:dyDescent="0.15">
      <c r="A4572" s="107">
        <f>TdC!C4574</f>
        <v>44105</v>
      </c>
      <c r="B4572" s="106">
        <f>TdC!D4574</f>
        <v>2020</v>
      </c>
      <c r="C4572" s="106">
        <f>TdC!E4574</f>
        <v>10</v>
      </c>
      <c r="D4572" s="106">
        <f>TdC!F4574</f>
        <v>449043.73</v>
      </c>
      <c r="E4572" s="106" t="str">
        <f>TdC!G4574</f>
        <v>dolartoday</v>
      </c>
    </row>
    <row r="4573" spans="1:5" x14ac:dyDescent="0.15">
      <c r="A4573" s="107">
        <f>TdC!C4575</f>
        <v>44106</v>
      </c>
      <c r="B4573" s="106">
        <f>TdC!D4575</f>
        <v>2020</v>
      </c>
      <c r="C4573" s="106">
        <f>TdC!E4575</f>
        <v>10</v>
      </c>
      <c r="D4573" s="106">
        <f>TdC!F4575</f>
        <v>449043.73</v>
      </c>
      <c r="E4573" s="106" t="str">
        <f>TdC!G4575</f>
        <v>dolartoday</v>
      </c>
    </row>
    <row r="4574" spans="1:5" x14ac:dyDescent="0.15">
      <c r="A4574" s="107">
        <f>TdC!C4576</f>
        <v>44107</v>
      </c>
      <c r="B4574" s="106">
        <f>TdC!D4576</f>
        <v>2020</v>
      </c>
      <c r="C4574" s="106">
        <f>TdC!E4576</f>
        <v>10</v>
      </c>
      <c r="D4574" s="106">
        <f>TdC!F4576</f>
        <v>449043.73</v>
      </c>
      <c r="E4574" s="106" t="str">
        <f>TdC!G4576</f>
        <v>dolartoday</v>
      </c>
    </row>
    <row r="4575" spans="1:5" x14ac:dyDescent="0.15">
      <c r="A4575" s="107">
        <f>TdC!C4577</f>
        <v>44108</v>
      </c>
      <c r="B4575" s="106">
        <f>TdC!D4577</f>
        <v>2020</v>
      </c>
      <c r="C4575" s="106">
        <f>TdC!E4577</f>
        <v>10</v>
      </c>
      <c r="D4575" s="106">
        <f>TdC!F4577</f>
        <v>460823.23</v>
      </c>
      <c r="E4575" s="106" t="str">
        <f>TdC!G4577</f>
        <v>dolartoday</v>
      </c>
    </row>
    <row r="4576" spans="1:5" x14ac:dyDescent="0.15">
      <c r="A4576" s="107">
        <f>TdC!C4578</f>
        <v>44109</v>
      </c>
      <c r="B4576" s="106">
        <f>TdC!D4578</f>
        <v>2020</v>
      </c>
      <c r="C4576" s="106">
        <f>TdC!E4578</f>
        <v>10</v>
      </c>
      <c r="D4576" s="106">
        <f>TdC!F4578</f>
        <v>452042.91</v>
      </c>
      <c r="E4576" s="106" t="str">
        <f>TdC!G4578</f>
        <v>dolartoday</v>
      </c>
    </row>
    <row r="4577" spans="1:5" x14ac:dyDescent="0.15">
      <c r="A4577" s="107">
        <f>TdC!C4579</f>
        <v>44110</v>
      </c>
      <c r="B4577" s="106">
        <f>TdC!D4579</f>
        <v>2020</v>
      </c>
      <c r="C4577" s="106">
        <f>TdC!E4579</f>
        <v>10</v>
      </c>
      <c r="D4577" s="106">
        <f>TdC!F4579</f>
        <v>458032.92</v>
      </c>
      <c r="E4577" s="106" t="str">
        <f>TdC!G4579</f>
        <v>dolartoday</v>
      </c>
    </row>
    <row r="4578" spans="1:5" x14ac:dyDescent="0.15">
      <c r="A4578" s="107">
        <f>TdC!C4580</f>
        <v>44111</v>
      </c>
      <c r="B4578" s="106">
        <f>TdC!D4580</f>
        <v>2020</v>
      </c>
      <c r="C4578" s="106">
        <f>TdC!E4580</f>
        <v>10</v>
      </c>
      <c r="D4578" s="106">
        <f>TdC!F4580</f>
        <v>470012.73</v>
      </c>
      <c r="E4578" s="106" t="str">
        <f>TdC!G4580</f>
        <v>dolartoday</v>
      </c>
    </row>
    <row r="4579" spans="1:5" x14ac:dyDescent="0.15">
      <c r="A4579" s="107">
        <f>TdC!C4581</f>
        <v>44112</v>
      </c>
      <c r="B4579" s="106">
        <f>TdC!D4581</f>
        <v>2020</v>
      </c>
      <c r="C4579" s="106">
        <f>TdC!E4581</f>
        <v>10</v>
      </c>
      <c r="D4579" s="106">
        <f>TdC!F4581</f>
        <v>472323.92</v>
      </c>
      <c r="E4579" s="106" t="str">
        <f>TdC!G4581</f>
        <v>dolartoday</v>
      </c>
    </row>
    <row r="4580" spans="1:5" x14ac:dyDescent="0.15">
      <c r="A4580" s="107">
        <f>TdC!C4582</f>
        <v>44113</v>
      </c>
      <c r="B4580" s="106">
        <f>TdC!D4582</f>
        <v>2020</v>
      </c>
      <c r="C4580" s="106">
        <f>TdC!E4582</f>
        <v>10</v>
      </c>
      <c r="D4580" s="106">
        <f>TdC!F4582</f>
        <v>472323.92</v>
      </c>
      <c r="E4580" s="106" t="str">
        <f>TdC!G4582</f>
        <v>dolartoday</v>
      </c>
    </row>
    <row r="4581" spans="1:5" x14ac:dyDescent="0.15">
      <c r="A4581" s="107">
        <f>TdC!C4583</f>
        <v>44114</v>
      </c>
      <c r="B4581" s="106">
        <f>TdC!D4583</f>
        <v>2020</v>
      </c>
      <c r="C4581" s="106">
        <f>TdC!E4583</f>
        <v>10</v>
      </c>
      <c r="D4581" s="106">
        <f>TdC!F4583</f>
        <v>472323.92</v>
      </c>
      <c r="E4581" s="106" t="str">
        <f>TdC!G4583</f>
        <v>dolartoday</v>
      </c>
    </row>
    <row r="4582" spans="1:5" x14ac:dyDescent="0.15">
      <c r="A4582" s="107">
        <f>TdC!C4584</f>
        <v>44115</v>
      </c>
      <c r="B4582" s="106">
        <f>TdC!D4584</f>
        <v>2020</v>
      </c>
      <c r="C4582" s="106">
        <f>TdC!E4584</f>
        <v>10</v>
      </c>
      <c r="D4582" s="106">
        <f>TdC!F4584</f>
        <v>470013.81</v>
      </c>
      <c r="E4582" s="106" t="str">
        <f>TdC!G4584</f>
        <v>dolartoday</v>
      </c>
    </row>
    <row r="4583" spans="1:5" x14ac:dyDescent="0.15">
      <c r="A4583" s="107">
        <f>TdC!C4585</f>
        <v>44116</v>
      </c>
      <c r="B4583" s="106">
        <f>TdC!D4585</f>
        <v>2020</v>
      </c>
      <c r="C4583" s="106">
        <f>TdC!E4585</f>
        <v>10</v>
      </c>
      <c r="D4583" s="106">
        <f>TdC!F4585</f>
        <v>466923.72</v>
      </c>
      <c r="E4583" s="106" t="str">
        <f>TdC!G4585</f>
        <v>dolartoday</v>
      </c>
    </row>
    <row r="4584" spans="1:5" x14ac:dyDescent="0.15">
      <c r="A4584" s="107">
        <f>TdC!C4586</f>
        <v>44117</v>
      </c>
      <c r="B4584" s="106">
        <f>TdC!D4586</f>
        <v>2020</v>
      </c>
      <c r="C4584" s="106">
        <f>TdC!E4586</f>
        <v>10</v>
      </c>
      <c r="D4584" s="106">
        <f>TdC!F4586</f>
        <v>455023.82</v>
      </c>
      <c r="E4584" s="106" t="str">
        <f>TdC!G4586</f>
        <v>dolartoday</v>
      </c>
    </row>
    <row r="4585" spans="1:5" x14ac:dyDescent="0.15">
      <c r="A4585" s="107">
        <f>TdC!C4587</f>
        <v>44118</v>
      </c>
      <c r="B4585" s="106">
        <f>TdC!D4587</f>
        <v>2020</v>
      </c>
      <c r="C4585" s="106">
        <f>TdC!E4587</f>
        <v>10</v>
      </c>
      <c r="D4585" s="106">
        <f>TdC!F4587</f>
        <v>443684.67</v>
      </c>
      <c r="E4585" s="106" t="str">
        <f>TdC!G4587</f>
        <v>dolartoday</v>
      </c>
    </row>
    <row r="4586" spans="1:5" x14ac:dyDescent="0.15">
      <c r="A4586" s="107">
        <f>TdC!C4588</f>
        <v>44119</v>
      </c>
      <c r="B4586" s="106">
        <f>TdC!D4588</f>
        <v>2020</v>
      </c>
      <c r="C4586" s="106">
        <f>TdC!E4588</f>
        <v>10</v>
      </c>
      <c r="D4586" s="106">
        <f>TdC!F4588</f>
        <v>460012.36</v>
      </c>
      <c r="E4586" s="106" t="str">
        <f>TdC!G4588</f>
        <v>dolartoday</v>
      </c>
    </row>
    <row r="4587" spans="1:5" x14ac:dyDescent="0.15">
      <c r="A4587" s="107">
        <f>TdC!C4589</f>
        <v>44120</v>
      </c>
      <c r="B4587" s="106">
        <f>TdC!D4589</f>
        <v>2020</v>
      </c>
      <c r="C4587" s="106">
        <f>TdC!E4589</f>
        <v>10</v>
      </c>
      <c r="D4587" s="106">
        <f>TdC!F4589</f>
        <v>460012.36</v>
      </c>
      <c r="E4587" s="106" t="str">
        <f>TdC!G4589</f>
        <v>dolartoday</v>
      </c>
    </row>
    <row r="4588" spans="1:5" x14ac:dyDescent="0.15">
      <c r="A4588" s="107">
        <f>TdC!C4590</f>
        <v>44121</v>
      </c>
      <c r="B4588" s="106">
        <f>TdC!D4590</f>
        <v>2020</v>
      </c>
      <c r="C4588" s="106">
        <f>TdC!E4590</f>
        <v>10</v>
      </c>
      <c r="D4588" s="106">
        <f>TdC!F4590</f>
        <v>460012.36</v>
      </c>
      <c r="E4588" s="106" t="str">
        <f>TdC!G4590</f>
        <v>dolartoday</v>
      </c>
    </row>
    <row r="4589" spans="1:5" x14ac:dyDescent="0.15">
      <c r="A4589" s="107">
        <f>TdC!C4591</f>
        <v>44122</v>
      </c>
      <c r="B4589" s="106">
        <f>TdC!D4591</f>
        <v>2020</v>
      </c>
      <c r="C4589" s="106">
        <f>TdC!E4591</f>
        <v>10</v>
      </c>
      <c r="D4589" s="106">
        <f>TdC!F4591</f>
        <v>490012.82</v>
      </c>
      <c r="E4589" s="106" t="str">
        <f>TdC!G4591</f>
        <v>dolartoday</v>
      </c>
    </row>
    <row r="4590" spans="1:5" x14ac:dyDescent="0.15">
      <c r="A4590" s="107">
        <f>TdC!C4592</f>
        <v>44123</v>
      </c>
      <c r="B4590" s="106">
        <f>TdC!D4592</f>
        <v>2020</v>
      </c>
      <c r="C4590" s="106">
        <f>TdC!E4592</f>
        <v>10</v>
      </c>
      <c r="D4590" s="106">
        <f>TdC!F4592</f>
        <v>465902.92</v>
      </c>
      <c r="E4590" s="106" t="str">
        <f>TdC!G4592</f>
        <v>dolartoday</v>
      </c>
    </row>
    <row r="4591" spans="1:5" x14ac:dyDescent="0.15">
      <c r="A4591" s="107">
        <f>TdC!C4593</f>
        <v>44124</v>
      </c>
      <c r="B4591" s="106">
        <f>TdC!D4593</f>
        <v>2020</v>
      </c>
      <c r="C4591" s="106">
        <f>TdC!E4593</f>
        <v>10</v>
      </c>
      <c r="D4591" s="106">
        <f>TdC!F4593</f>
        <v>458193.82</v>
      </c>
      <c r="E4591" s="106" t="str">
        <f>TdC!G4593</f>
        <v>dolartoday</v>
      </c>
    </row>
    <row r="4592" spans="1:5" x14ac:dyDescent="0.15">
      <c r="A4592" s="107">
        <f>TdC!C4594</f>
        <v>44125</v>
      </c>
      <c r="B4592" s="106">
        <f>TdC!D4594</f>
        <v>2020</v>
      </c>
      <c r="C4592" s="106">
        <f>TdC!E4594</f>
        <v>10</v>
      </c>
      <c r="D4592" s="106">
        <f>TdC!F4594</f>
        <v>459023.63</v>
      </c>
      <c r="E4592" s="106" t="str">
        <f>TdC!G4594</f>
        <v>dolartoday</v>
      </c>
    </row>
    <row r="4593" spans="1:5" x14ac:dyDescent="0.15">
      <c r="A4593" s="107">
        <f>TdC!C4595</f>
        <v>44126</v>
      </c>
      <c r="B4593" s="106">
        <f>TdC!D4595</f>
        <v>2020</v>
      </c>
      <c r="C4593" s="106">
        <f>TdC!E4595</f>
        <v>10</v>
      </c>
      <c r="D4593" s="106">
        <f>TdC!F4595</f>
        <v>470183.51</v>
      </c>
      <c r="E4593" s="106" t="str">
        <f>TdC!G4595</f>
        <v>dolartoday</v>
      </c>
    </row>
    <row r="4594" spans="1:5" x14ac:dyDescent="0.15">
      <c r="A4594" s="107">
        <f>TdC!C4596</f>
        <v>44127</v>
      </c>
      <c r="B4594" s="106">
        <f>TdC!D4596</f>
        <v>2020</v>
      </c>
      <c r="C4594" s="106">
        <f>TdC!E4596</f>
        <v>10</v>
      </c>
      <c r="D4594" s="106">
        <f>TdC!F4596</f>
        <v>470183.51</v>
      </c>
      <c r="E4594" s="106" t="str">
        <f>TdC!G4596</f>
        <v>dolartoday</v>
      </c>
    </row>
    <row r="4595" spans="1:5" x14ac:dyDescent="0.15">
      <c r="A4595" s="107">
        <f>TdC!C4597</f>
        <v>44128</v>
      </c>
      <c r="B4595" s="106">
        <f>TdC!D4597</f>
        <v>2020</v>
      </c>
      <c r="C4595" s="106">
        <f>TdC!E4597</f>
        <v>10</v>
      </c>
      <c r="D4595" s="106">
        <f>TdC!F4597</f>
        <v>470183.51</v>
      </c>
      <c r="E4595" s="106" t="str">
        <f>TdC!G4597</f>
        <v>dolartoday</v>
      </c>
    </row>
    <row r="4596" spans="1:5" x14ac:dyDescent="0.15">
      <c r="A4596" s="107">
        <f>TdC!C4598</f>
        <v>44129</v>
      </c>
      <c r="B4596" s="106">
        <f>TdC!D4598</f>
        <v>2020</v>
      </c>
      <c r="C4596" s="106">
        <f>TdC!E4598</f>
        <v>10</v>
      </c>
      <c r="D4596" s="106">
        <f>TdC!F4598</f>
        <v>475043.71</v>
      </c>
      <c r="E4596" s="106" t="str">
        <f>TdC!G4598</f>
        <v>dolartoday</v>
      </c>
    </row>
    <row r="4597" spans="1:5" x14ac:dyDescent="0.15">
      <c r="A4597" s="107">
        <f>TdC!C4599</f>
        <v>44130</v>
      </c>
      <c r="B4597" s="106">
        <f>TdC!D4599</f>
        <v>2020</v>
      </c>
      <c r="C4597" s="106">
        <f>TdC!E4599</f>
        <v>10</v>
      </c>
      <c r="D4597" s="106">
        <f>TdC!F4599</f>
        <v>484924.03</v>
      </c>
      <c r="E4597" s="106" t="str">
        <f>TdC!G4599</f>
        <v>dolartoday</v>
      </c>
    </row>
    <row r="4598" spans="1:5" x14ac:dyDescent="0.15">
      <c r="A4598" s="107">
        <f>TdC!C4600</f>
        <v>44131</v>
      </c>
      <c r="B4598" s="106">
        <f>TdC!D4600</f>
        <v>2020</v>
      </c>
      <c r="C4598" s="106">
        <f>TdC!E4600</f>
        <v>10</v>
      </c>
      <c r="D4598" s="106">
        <f>TdC!F4600</f>
        <v>500116.38</v>
      </c>
      <c r="E4598" s="106" t="str">
        <f>TdC!G4600</f>
        <v>dolartoday</v>
      </c>
    </row>
    <row r="4599" spans="1:5" x14ac:dyDescent="0.15">
      <c r="A4599" s="107">
        <f>TdC!C4601</f>
        <v>44132</v>
      </c>
      <c r="B4599" s="106">
        <f>TdC!D4601</f>
        <v>2020</v>
      </c>
      <c r="C4599" s="106">
        <f>TdC!E4601</f>
        <v>10</v>
      </c>
      <c r="D4599" s="106">
        <f>TdC!F4601</f>
        <v>540149.73</v>
      </c>
      <c r="E4599" s="106" t="str">
        <f>TdC!G4601</f>
        <v>dolartoday</v>
      </c>
    </row>
    <row r="4600" spans="1:5" x14ac:dyDescent="0.15">
      <c r="A4600" s="107">
        <f>TdC!C4602</f>
        <v>44133</v>
      </c>
      <c r="B4600" s="106">
        <f>TdC!D4602</f>
        <v>2020</v>
      </c>
      <c r="C4600" s="106">
        <f>TdC!E4602</f>
        <v>10</v>
      </c>
      <c r="D4600" s="106">
        <f>TdC!F4602</f>
        <v>542413.91</v>
      </c>
      <c r="E4600" s="106" t="str">
        <f>TdC!G4602</f>
        <v>dolartoday</v>
      </c>
    </row>
    <row r="4601" spans="1:5" x14ac:dyDescent="0.15">
      <c r="A4601" s="107">
        <f>TdC!C4603</f>
        <v>44134</v>
      </c>
      <c r="B4601" s="106">
        <f>TdC!D4603</f>
        <v>2020</v>
      </c>
      <c r="C4601" s="106">
        <f>TdC!E4603</f>
        <v>10</v>
      </c>
      <c r="D4601" s="106">
        <f>TdC!F4603</f>
        <v>542413.91</v>
      </c>
      <c r="E4601" s="106" t="str">
        <f>TdC!G4603</f>
        <v>dolartoday</v>
      </c>
    </row>
    <row r="4602" spans="1:5" x14ac:dyDescent="0.15">
      <c r="A4602" s="107">
        <f>TdC!C4604</f>
        <v>44135</v>
      </c>
      <c r="B4602" s="106">
        <f>TdC!D4604</f>
        <v>2020</v>
      </c>
      <c r="C4602" s="106">
        <f>TdC!E4604</f>
        <v>10</v>
      </c>
      <c r="D4602" s="106">
        <f>TdC!F4604</f>
        <v>542413.91</v>
      </c>
      <c r="E4602" s="106" t="str">
        <f>TdC!G4604</f>
        <v>dolartoday</v>
      </c>
    </row>
    <row r="4603" spans="1:5" x14ac:dyDescent="0.15">
      <c r="A4603" s="107">
        <f>TdC!C4605</f>
        <v>44136</v>
      </c>
      <c r="B4603" s="106">
        <f>TdC!D4605</f>
        <v>2020</v>
      </c>
      <c r="C4603" s="106">
        <f>TdC!E4605</f>
        <v>11</v>
      </c>
      <c r="D4603" s="106">
        <f>TdC!F4605</f>
        <v>535692.1</v>
      </c>
      <c r="E4603" s="106" t="str">
        <f>TdC!G4605</f>
        <v>dolartoday</v>
      </c>
    </row>
    <row r="4604" spans="1:5" x14ac:dyDescent="0.15">
      <c r="A4604" s="107">
        <f>TdC!C4606</f>
        <v>44137</v>
      </c>
      <c r="B4604" s="106">
        <f>TdC!D4606</f>
        <v>2020</v>
      </c>
      <c r="C4604" s="106">
        <f>TdC!E4606</f>
        <v>11</v>
      </c>
      <c r="D4604" s="106">
        <f>TdC!F4606</f>
        <v>524031.03</v>
      </c>
      <c r="E4604" s="106" t="str">
        <f>TdC!G4606</f>
        <v>dolartoday</v>
      </c>
    </row>
    <row r="4605" spans="1:5" x14ac:dyDescent="0.15">
      <c r="A4605" s="107">
        <f>TdC!C4607</f>
        <v>44138</v>
      </c>
      <c r="B4605" s="106">
        <f>TdC!D4607</f>
        <v>2020</v>
      </c>
      <c r="C4605" s="106">
        <f>TdC!E4607</f>
        <v>11</v>
      </c>
      <c r="D4605" s="106">
        <f>TdC!F4607</f>
        <v>530472.94999999995</v>
      </c>
      <c r="E4605" s="106" t="str">
        <f>TdC!G4607</f>
        <v>dolartoday</v>
      </c>
    </row>
    <row r="4606" spans="1:5" x14ac:dyDescent="0.15">
      <c r="A4606" s="107">
        <f>TdC!C4608</f>
        <v>44139</v>
      </c>
      <c r="B4606" s="106">
        <f>TdC!D4608</f>
        <v>2020</v>
      </c>
      <c r="C4606" s="106">
        <f>TdC!E4608</f>
        <v>11</v>
      </c>
      <c r="D4606" s="106">
        <f>TdC!F4608</f>
        <v>537859.05000000005</v>
      </c>
      <c r="E4606" s="106" t="str">
        <f>TdC!G4608</f>
        <v>dolartoday</v>
      </c>
    </row>
    <row r="4607" spans="1:5" x14ac:dyDescent="0.15">
      <c r="A4607" s="107">
        <f>TdC!C4609</f>
        <v>44140</v>
      </c>
      <c r="B4607" s="106">
        <f>TdC!D4609</f>
        <v>2020</v>
      </c>
      <c r="C4607" s="106">
        <f>TdC!E4609</f>
        <v>11</v>
      </c>
      <c r="D4607" s="106">
        <f>TdC!F4609</f>
        <v>540023.64</v>
      </c>
      <c r="E4607" s="106" t="str">
        <f>TdC!G4609</f>
        <v>dolartoday</v>
      </c>
    </row>
    <row r="4608" spans="1:5" x14ac:dyDescent="0.15">
      <c r="A4608" s="107">
        <f>TdC!C4610</f>
        <v>44141</v>
      </c>
      <c r="B4608" s="106">
        <f>TdC!D4610</f>
        <v>2020</v>
      </c>
      <c r="C4608" s="106">
        <f>TdC!E4610</f>
        <v>11</v>
      </c>
      <c r="D4608" s="106">
        <f>TdC!F4610</f>
        <v>540023.64</v>
      </c>
      <c r="E4608" s="106" t="str">
        <f>TdC!G4610</f>
        <v>dolartoday</v>
      </c>
    </row>
    <row r="4609" spans="1:5" x14ac:dyDescent="0.15">
      <c r="A4609" s="107">
        <f>TdC!C4611</f>
        <v>44142</v>
      </c>
      <c r="B4609" s="106">
        <f>TdC!D4611</f>
        <v>2020</v>
      </c>
      <c r="C4609" s="106">
        <f>TdC!E4611</f>
        <v>11</v>
      </c>
      <c r="D4609" s="106">
        <f>TdC!F4611</f>
        <v>540023.64</v>
      </c>
      <c r="E4609" s="106" t="str">
        <f>TdC!G4611</f>
        <v>dolartoday</v>
      </c>
    </row>
    <row r="4610" spans="1:5" x14ac:dyDescent="0.15">
      <c r="A4610" s="107">
        <f>TdC!C4612</f>
        <v>44143</v>
      </c>
      <c r="B4610" s="106">
        <f>TdC!D4612</f>
        <v>2020</v>
      </c>
      <c r="C4610" s="106">
        <f>TdC!E4612</f>
        <v>11</v>
      </c>
      <c r="D4610" s="106">
        <f>TdC!F4612</f>
        <v>344602.42</v>
      </c>
      <c r="E4610" s="106" t="str">
        <f>TdC!G4612</f>
        <v>dolartoday</v>
      </c>
    </row>
    <row r="4611" spans="1:5" x14ac:dyDescent="0.15">
      <c r="A4611" s="107">
        <f>TdC!C4613</f>
        <v>44144</v>
      </c>
      <c r="B4611" s="106">
        <f>TdC!D4613</f>
        <v>2020</v>
      </c>
      <c r="C4611" s="106">
        <f>TdC!E4613</f>
        <v>11</v>
      </c>
      <c r="D4611" s="106">
        <f>TdC!F4613</f>
        <v>564932.23</v>
      </c>
      <c r="E4611" s="106" t="str">
        <f>TdC!G4613</f>
        <v>dolartoday</v>
      </c>
    </row>
    <row r="4612" spans="1:5" x14ac:dyDescent="0.15">
      <c r="A4612" s="107">
        <f>TdC!C4614</f>
        <v>44145</v>
      </c>
      <c r="B4612" s="106">
        <f>TdC!D4614</f>
        <v>2020</v>
      </c>
      <c r="C4612" s="106">
        <f>TdC!E4614</f>
        <v>11</v>
      </c>
      <c r="D4612" s="106">
        <f>TdC!F4614</f>
        <v>590142.53</v>
      </c>
      <c r="E4612" s="106" t="str">
        <f>TdC!G4614</f>
        <v>dolartoday</v>
      </c>
    </row>
    <row r="4613" spans="1:5" x14ac:dyDescent="0.15">
      <c r="A4613" s="107">
        <f>TdC!C4615</f>
        <v>44146</v>
      </c>
      <c r="B4613" s="106">
        <f>TdC!D4615</f>
        <v>2020</v>
      </c>
      <c r="C4613" s="106">
        <f>TdC!E4615</f>
        <v>11</v>
      </c>
      <c r="D4613" s="106">
        <f>TdC!F4615</f>
        <v>661043.72</v>
      </c>
      <c r="E4613" s="106" t="str">
        <f>TdC!G4615</f>
        <v>dolartoday</v>
      </c>
    </row>
    <row r="4614" spans="1:5" x14ac:dyDescent="0.15">
      <c r="A4614" s="107">
        <f>TdC!C4616</f>
        <v>44147</v>
      </c>
      <c r="B4614" s="106">
        <f>TdC!D4616</f>
        <v>2020</v>
      </c>
      <c r="C4614" s="106">
        <f>TdC!E4616</f>
        <v>11</v>
      </c>
      <c r="D4614" s="106">
        <f>TdC!F4616</f>
        <v>690021.4</v>
      </c>
      <c r="E4614" s="106" t="str">
        <f>TdC!G4616</f>
        <v>dolartoday</v>
      </c>
    </row>
    <row r="4615" spans="1:5" x14ac:dyDescent="0.15">
      <c r="A4615" s="107">
        <f>TdC!C4617</f>
        <v>44148</v>
      </c>
      <c r="B4615" s="106">
        <f>TdC!D4617</f>
        <v>2020</v>
      </c>
      <c r="C4615" s="106">
        <f>TdC!E4617</f>
        <v>11</v>
      </c>
      <c r="D4615" s="106">
        <f>TdC!F4617</f>
        <v>690021.4</v>
      </c>
      <c r="E4615" s="106" t="str">
        <f>TdC!G4617</f>
        <v>dolartoday</v>
      </c>
    </row>
    <row r="4616" spans="1:5" x14ac:dyDescent="0.15">
      <c r="A4616" s="107">
        <f>TdC!C4618</f>
        <v>44149</v>
      </c>
      <c r="B4616" s="106">
        <f>TdC!D4618</f>
        <v>2020</v>
      </c>
      <c r="C4616" s="106">
        <f>TdC!E4618</f>
        <v>11</v>
      </c>
      <c r="D4616" s="106">
        <f>TdC!F4618</f>
        <v>690021.4</v>
      </c>
      <c r="E4616" s="106" t="str">
        <f>TdC!G4618</f>
        <v>dolartoday</v>
      </c>
    </row>
    <row r="4617" spans="1:5" x14ac:dyDescent="0.15">
      <c r="A4617" s="107">
        <f>TdC!C4619</f>
        <v>44150</v>
      </c>
      <c r="B4617" s="106">
        <f>TdC!D4619</f>
        <v>2020</v>
      </c>
      <c r="C4617" s="106">
        <f>TdC!E4619</f>
        <v>11</v>
      </c>
      <c r="D4617" s="106">
        <f>TdC!F4619</f>
        <v>685272.38</v>
      </c>
      <c r="E4617" s="106" t="str">
        <f>TdC!G4619</f>
        <v>dolartoday</v>
      </c>
    </row>
    <row r="4618" spans="1:5" x14ac:dyDescent="0.15">
      <c r="A4618" s="107">
        <f>TdC!C4620</f>
        <v>44151</v>
      </c>
      <c r="B4618" s="106">
        <f>TdC!D4620</f>
        <v>2020</v>
      </c>
      <c r="C4618" s="106">
        <f>TdC!E4620</f>
        <v>11</v>
      </c>
      <c r="D4618" s="106">
        <f>TdC!F4620</f>
        <v>682634.16</v>
      </c>
      <c r="E4618" s="106" t="str">
        <f>TdC!G4620</f>
        <v>dolartoday</v>
      </c>
    </row>
    <row r="4619" spans="1:5" x14ac:dyDescent="0.15">
      <c r="A4619" s="107">
        <f>TdC!C4621</f>
        <v>44152</v>
      </c>
      <c r="B4619" s="106">
        <f>TdC!D4621</f>
        <v>2020</v>
      </c>
      <c r="C4619" s="106">
        <f>TdC!E4621</f>
        <v>11</v>
      </c>
      <c r="D4619" s="106">
        <f>TdC!F4621</f>
        <v>684903.72</v>
      </c>
      <c r="E4619" s="106" t="str">
        <f>TdC!G4621</f>
        <v>dolartoday</v>
      </c>
    </row>
    <row r="4620" spans="1:5" x14ac:dyDescent="0.15">
      <c r="A4620" s="107">
        <f>TdC!C4622</f>
        <v>44153</v>
      </c>
      <c r="B4620" s="106">
        <f>TdC!D4622</f>
        <v>2020</v>
      </c>
      <c r="C4620" s="106">
        <f>TdC!E4622</f>
        <v>11</v>
      </c>
      <c r="D4620" s="106">
        <f>TdC!F4622</f>
        <v>725087.87</v>
      </c>
      <c r="E4620" s="106" t="str">
        <f>TdC!G4622</f>
        <v>dolartoday</v>
      </c>
    </row>
    <row r="4621" spans="1:5" x14ac:dyDescent="0.15">
      <c r="A4621" s="107">
        <f>TdC!C4623</f>
        <v>44154</v>
      </c>
      <c r="B4621" s="106">
        <f>TdC!D4623</f>
        <v>2020</v>
      </c>
      <c r="C4621" s="106">
        <f>TdC!E4623</f>
        <v>11</v>
      </c>
      <c r="D4621" s="106">
        <f>TdC!F4623</f>
        <v>820186.43</v>
      </c>
      <c r="E4621" s="106" t="str">
        <f>TdC!G4623</f>
        <v>dolartoday</v>
      </c>
    </row>
    <row r="4622" spans="1:5" x14ac:dyDescent="0.15">
      <c r="A4622" s="107">
        <f>TdC!C4624</f>
        <v>44155</v>
      </c>
      <c r="B4622" s="106">
        <f>TdC!D4624</f>
        <v>2020</v>
      </c>
      <c r="C4622" s="106">
        <f>TdC!E4624</f>
        <v>11</v>
      </c>
      <c r="D4622" s="106">
        <f>TdC!F4624</f>
        <v>820186.43</v>
      </c>
      <c r="E4622" s="106" t="str">
        <f>TdC!G4624</f>
        <v>dolartoday</v>
      </c>
    </row>
    <row r="4623" spans="1:5" x14ac:dyDescent="0.15">
      <c r="A4623" s="107">
        <f>TdC!C4625</f>
        <v>44156</v>
      </c>
      <c r="B4623" s="106">
        <f>TdC!D4625</f>
        <v>2020</v>
      </c>
      <c r="C4623" s="106">
        <f>TdC!E4625</f>
        <v>11</v>
      </c>
      <c r="D4623" s="106">
        <f>TdC!F4625</f>
        <v>820186.43</v>
      </c>
      <c r="E4623" s="106" t="str">
        <f>TdC!G4625</f>
        <v>dolartoday</v>
      </c>
    </row>
    <row r="4624" spans="1:5" x14ac:dyDescent="0.15">
      <c r="A4624" s="107">
        <f>TdC!C4626</f>
        <v>44157</v>
      </c>
      <c r="B4624" s="106">
        <f>TdC!D4626</f>
        <v>2020</v>
      </c>
      <c r="C4624" s="106">
        <f>TdC!E4626</f>
        <v>11</v>
      </c>
      <c r="D4624" s="106">
        <f>TdC!F4626</f>
        <v>950259.63</v>
      </c>
      <c r="E4624" s="106" t="str">
        <f>TdC!G4626</f>
        <v>dolartoday</v>
      </c>
    </row>
    <row r="4625" spans="1:5" x14ac:dyDescent="0.15">
      <c r="A4625" s="107">
        <f>TdC!C4627</f>
        <v>44158</v>
      </c>
      <c r="B4625" s="106">
        <f>TdC!D4627</f>
        <v>2020</v>
      </c>
      <c r="C4625" s="106">
        <f>TdC!E4627</f>
        <v>11</v>
      </c>
      <c r="D4625" s="106">
        <f>TdC!F4627</f>
        <v>1010242.78</v>
      </c>
      <c r="E4625" s="106" t="str">
        <f>TdC!G4627</f>
        <v>dolartoday</v>
      </c>
    </row>
    <row r="4626" spans="1:5" x14ac:dyDescent="0.15">
      <c r="A4626" s="107">
        <f>TdC!C4628</f>
        <v>44159</v>
      </c>
      <c r="B4626" s="106">
        <f>TdC!D4628</f>
        <v>2020</v>
      </c>
      <c r="C4626" s="106">
        <f>TdC!E4628</f>
        <v>11</v>
      </c>
      <c r="D4626" s="106">
        <f>TdC!F4628</f>
        <v>975013.78</v>
      </c>
      <c r="E4626" s="106" t="str">
        <f>TdC!G4628</f>
        <v>dolartoday</v>
      </c>
    </row>
    <row r="4627" spans="1:5" x14ac:dyDescent="0.15">
      <c r="A4627" s="107">
        <f>TdC!C4629</f>
        <v>44160</v>
      </c>
      <c r="B4627" s="106">
        <f>TdC!D4629</f>
        <v>2020</v>
      </c>
      <c r="C4627" s="106">
        <f>TdC!E4629</f>
        <v>11</v>
      </c>
      <c r="D4627" s="106">
        <f>TdC!F4629</f>
        <v>1030705.11</v>
      </c>
      <c r="E4627" s="106" t="str">
        <f>TdC!G4629</f>
        <v>dolartoday</v>
      </c>
    </row>
    <row r="4628" spans="1:5" x14ac:dyDescent="0.15">
      <c r="A4628" s="107">
        <f>TdC!C4630</f>
        <v>44161</v>
      </c>
      <c r="B4628" s="106">
        <f>TdC!D4630</f>
        <v>2020</v>
      </c>
      <c r="C4628" s="106">
        <f>TdC!E4630</f>
        <v>11</v>
      </c>
      <c r="D4628" s="106">
        <f>TdC!F4630</f>
        <v>1204023.27</v>
      </c>
      <c r="E4628" s="106" t="str">
        <f>TdC!G4630</f>
        <v>dolartoday</v>
      </c>
    </row>
    <row r="4629" spans="1:5" x14ac:dyDescent="0.15">
      <c r="A4629" s="107">
        <f>TdC!C4631</f>
        <v>44162</v>
      </c>
      <c r="B4629" s="106">
        <f>TdC!D4631</f>
        <v>2020</v>
      </c>
      <c r="C4629" s="106">
        <f>TdC!E4631</f>
        <v>11</v>
      </c>
      <c r="D4629" s="106">
        <f>TdC!F4631</f>
        <v>1204023.27</v>
      </c>
      <c r="E4629" s="106" t="str">
        <f>TdC!G4631</f>
        <v>dolartoday</v>
      </c>
    </row>
    <row r="4630" spans="1:5" x14ac:dyDescent="0.15">
      <c r="A4630" s="107">
        <f>TdC!C4632</f>
        <v>44163</v>
      </c>
      <c r="B4630" s="106">
        <f>TdC!D4632</f>
        <v>2020</v>
      </c>
      <c r="C4630" s="106">
        <f>TdC!E4632</f>
        <v>11</v>
      </c>
      <c r="D4630" s="106">
        <f>TdC!F4632</f>
        <v>1204023.27</v>
      </c>
      <c r="E4630" s="106" t="str">
        <f>TdC!G4632</f>
        <v>dolartoday</v>
      </c>
    </row>
    <row r="4631" spans="1:5" x14ac:dyDescent="0.15">
      <c r="A4631" s="107">
        <f>TdC!C4633</f>
        <v>44164</v>
      </c>
      <c r="B4631" s="106">
        <f>TdC!D4633</f>
        <v>2020</v>
      </c>
      <c r="C4631" s="106">
        <f>TdC!E4633</f>
        <v>11</v>
      </c>
      <c r="D4631" s="106">
        <f>TdC!F4633</f>
        <v>1214053.74</v>
      </c>
      <c r="E4631" s="106" t="str">
        <f>TdC!G4633</f>
        <v>dolartoday</v>
      </c>
    </row>
    <row r="4632" spans="1:5" x14ac:dyDescent="0.15">
      <c r="A4632" s="107">
        <f>TdC!C4634</f>
        <v>44165</v>
      </c>
      <c r="B4632" s="106">
        <f>TdC!D4634</f>
        <v>2020</v>
      </c>
      <c r="C4632" s="106">
        <f>TdC!E4634</f>
        <v>11</v>
      </c>
      <c r="D4632" s="106">
        <f>TdC!F4634</f>
        <v>1050374.9099999999</v>
      </c>
      <c r="E4632" s="106" t="str">
        <f>TdC!G4634</f>
        <v>dolartoday</v>
      </c>
    </row>
    <row r="4633" spans="1:5" x14ac:dyDescent="0.15">
      <c r="A4633" s="107">
        <f>TdC!C4635</f>
        <v>44166</v>
      </c>
      <c r="B4633" s="106">
        <f>TdC!D4635</f>
        <v>2020</v>
      </c>
      <c r="C4633" s="106">
        <f>TdC!E4635</f>
        <v>12</v>
      </c>
      <c r="D4633" s="106">
        <f>TdC!F4635</f>
        <v>999630.72</v>
      </c>
      <c r="E4633" s="106" t="str">
        <f>TdC!G4635</f>
        <v>dolartoday</v>
      </c>
    </row>
    <row r="4634" spans="1:5" x14ac:dyDescent="0.15">
      <c r="A4634" s="107">
        <f>TdC!C4636</f>
        <v>44167</v>
      </c>
      <c r="B4634" s="106">
        <f>TdC!D4636</f>
        <v>2020</v>
      </c>
      <c r="C4634" s="106">
        <f>TdC!E4636</f>
        <v>12</v>
      </c>
      <c r="D4634" s="106">
        <f>TdC!F4636</f>
        <v>1025065.82</v>
      </c>
      <c r="E4634" s="106" t="str">
        <f>TdC!G4636</f>
        <v>dolartoday</v>
      </c>
    </row>
    <row r="4635" spans="1:5" x14ac:dyDescent="0.15">
      <c r="A4635" s="107">
        <f>TdC!C4637</f>
        <v>44168</v>
      </c>
      <c r="B4635" s="106">
        <f>TdC!D4637</f>
        <v>2020</v>
      </c>
      <c r="C4635" s="106">
        <f>TdC!E4637</f>
        <v>12</v>
      </c>
      <c r="D4635" s="106">
        <f>TdC!F4637</f>
        <v>1305293.44</v>
      </c>
      <c r="E4635" s="106" t="str">
        <f>TdC!G4637</f>
        <v>dolartoday</v>
      </c>
    </row>
    <row r="4636" spans="1:5" x14ac:dyDescent="0.15">
      <c r="A4636" s="107">
        <f>TdC!C4638</f>
        <v>44169</v>
      </c>
      <c r="B4636" s="106">
        <f>TdC!D4638</f>
        <v>2020</v>
      </c>
      <c r="C4636" s="106">
        <f>TdC!E4638</f>
        <v>12</v>
      </c>
      <c r="D4636" s="106">
        <f>TdC!F4638</f>
        <v>1305293.44</v>
      </c>
      <c r="E4636" s="106" t="str">
        <f>TdC!G4638</f>
        <v>dolartoday</v>
      </c>
    </row>
    <row r="4637" spans="1:5" x14ac:dyDescent="0.15">
      <c r="A4637" s="107">
        <f>TdC!C4639</f>
        <v>44170</v>
      </c>
      <c r="B4637" s="106">
        <f>TdC!D4639</f>
        <v>2020</v>
      </c>
      <c r="C4637" s="106">
        <f>TdC!E4639</f>
        <v>12</v>
      </c>
      <c r="D4637" s="106">
        <f>TdC!F4639</f>
        <v>1305293.44</v>
      </c>
      <c r="E4637" s="106" t="str">
        <f>TdC!G4639</f>
        <v>dolartoday</v>
      </c>
    </row>
    <row r="4638" spans="1:5" x14ac:dyDescent="0.15">
      <c r="A4638" s="107">
        <f>TdC!C4640</f>
        <v>44171</v>
      </c>
      <c r="B4638" s="106">
        <f>TdC!D4640</f>
        <v>2020</v>
      </c>
      <c r="C4638" s="106">
        <f>TdC!E4640</f>
        <v>12</v>
      </c>
      <c r="D4638" s="106">
        <f>TdC!F4640</f>
        <v>1163053.07</v>
      </c>
      <c r="E4638" s="106" t="str">
        <f>TdC!G4640</f>
        <v>dolartoday</v>
      </c>
    </row>
    <row r="4639" spans="1:5" x14ac:dyDescent="0.15">
      <c r="A4639" s="107">
        <f>TdC!C4641</f>
        <v>44172</v>
      </c>
      <c r="B4639" s="106">
        <f>TdC!D4641</f>
        <v>2020</v>
      </c>
      <c r="C4639" s="106">
        <f>TdC!E4641</f>
        <v>12</v>
      </c>
      <c r="D4639" s="106">
        <f>TdC!F4641</f>
        <v>1094023.92</v>
      </c>
      <c r="E4639" s="106" t="str">
        <f>TdC!G4641</f>
        <v>dolartoday</v>
      </c>
    </row>
    <row r="4640" spans="1:5" x14ac:dyDescent="0.15">
      <c r="A4640" s="107">
        <f>TdC!C4642</f>
        <v>44173</v>
      </c>
      <c r="B4640" s="106">
        <f>TdC!D4642</f>
        <v>2020</v>
      </c>
      <c r="C4640" s="106">
        <f>TdC!E4642</f>
        <v>12</v>
      </c>
      <c r="D4640" s="106">
        <f>TdC!F4642</f>
        <v>1100032.3</v>
      </c>
      <c r="E4640" s="106" t="str">
        <f>TdC!G4642</f>
        <v>dolartoday</v>
      </c>
    </row>
    <row r="4641" spans="1:5" x14ac:dyDescent="0.15">
      <c r="A4641" s="107">
        <f>TdC!C4643</f>
        <v>44174</v>
      </c>
      <c r="B4641" s="106">
        <f>TdC!D4643</f>
        <v>2020</v>
      </c>
      <c r="C4641" s="106">
        <f>TdC!E4643</f>
        <v>12</v>
      </c>
      <c r="D4641" s="106">
        <f>TdC!F4643</f>
        <v>1180127.6299999999</v>
      </c>
      <c r="E4641" s="106" t="str">
        <f>TdC!G4643</f>
        <v>dolartoday</v>
      </c>
    </row>
    <row r="4642" spans="1:5" x14ac:dyDescent="0.15">
      <c r="A4642" s="107">
        <f>TdC!C4644</f>
        <v>44175</v>
      </c>
      <c r="B4642" s="106">
        <f>TdC!D4644</f>
        <v>2020</v>
      </c>
      <c r="C4642" s="106">
        <f>TdC!E4644</f>
        <v>12</v>
      </c>
      <c r="D4642" s="106">
        <f>TdC!F4644</f>
        <v>1135074.29</v>
      </c>
      <c r="E4642" s="106" t="str">
        <f>TdC!G4644</f>
        <v>dolartoday</v>
      </c>
    </row>
    <row r="4643" spans="1:5" x14ac:dyDescent="0.15">
      <c r="A4643" s="107">
        <f>TdC!C4645</f>
        <v>44176</v>
      </c>
      <c r="B4643" s="106">
        <f>TdC!D4645</f>
        <v>2020</v>
      </c>
      <c r="C4643" s="106">
        <f>TdC!E4645</f>
        <v>12</v>
      </c>
      <c r="D4643" s="106">
        <f>TdC!F4645</f>
        <v>1135074.29</v>
      </c>
      <c r="E4643" s="106" t="str">
        <f>TdC!G4645</f>
        <v>dolartoday</v>
      </c>
    </row>
    <row r="4644" spans="1:5" x14ac:dyDescent="0.15">
      <c r="A4644" s="107">
        <f>TdC!C4646</f>
        <v>44177</v>
      </c>
      <c r="B4644" s="106">
        <f>TdC!D4646</f>
        <v>2020</v>
      </c>
      <c r="C4644" s="106">
        <f>TdC!E4646</f>
        <v>12</v>
      </c>
      <c r="D4644" s="106">
        <f>TdC!F4646</f>
        <v>1135074.29</v>
      </c>
      <c r="E4644" s="106" t="str">
        <f>TdC!G4646</f>
        <v>dolartoday</v>
      </c>
    </row>
    <row r="4645" spans="1:5" x14ac:dyDescent="0.15">
      <c r="A4645" s="107">
        <f>TdC!C4647</f>
        <v>44178</v>
      </c>
      <c r="B4645" s="106">
        <f>TdC!D4647</f>
        <v>2020</v>
      </c>
      <c r="C4645" s="106">
        <f>TdC!E4647</f>
        <v>12</v>
      </c>
      <c r="D4645" s="106">
        <f>TdC!F4647</f>
        <v>1150272.95</v>
      </c>
      <c r="E4645" s="106" t="str">
        <f>TdC!G4647</f>
        <v>dolartoday</v>
      </c>
    </row>
    <row r="4646" spans="1:5" x14ac:dyDescent="0.15">
      <c r="A4646" s="107">
        <f>TdC!C4648</f>
        <v>44179</v>
      </c>
      <c r="B4646" s="106">
        <f>TdC!D4648</f>
        <v>2020</v>
      </c>
      <c r="C4646" s="106">
        <f>TdC!E4648</f>
        <v>12</v>
      </c>
      <c r="D4646" s="106">
        <f>TdC!F4648</f>
        <v>1226312.32</v>
      </c>
      <c r="E4646" s="106" t="str">
        <f>TdC!G4648</f>
        <v>dolartoday</v>
      </c>
    </row>
    <row r="4647" spans="1:5" x14ac:dyDescent="0.15">
      <c r="A4647" s="107">
        <f>TdC!C4649</f>
        <v>44180</v>
      </c>
      <c r="B4647" s="106">
        <f>TdC!D4649</f>
        <v>2020</v>
      </c>
      <c r="C4647" s="106">
        <f>TdC!E4649</f>
        <v>12</v>
      </c>
      <c r="D4647" s="106">
        <f>TdC!F4649</f>
        <v>1068031.82</v>
      </c>
      <c r="E4647" s="106" t="str">
        <f>TdC!G4649</f>
        <v>dolartoday</v>
      </c>
    </row>
    <row r="4648" spans="1:5" x14ac:dyDescent="0.15">
      <c r="A4648" s="107">
        <f>TdC!C4650</f>
        <v>44181</v>
      </c>
      <c r="B4648" s="106">
        <f>TdC!D4650</f>
        <v>2020</v>
      </c>
      <c r="C4648" s="106">
        <f>TdC!E4650</f>
        <v>12</v>
      </c>
      <c r="D4648" s="106">
        <f>TdC!F4650</f>
        <v>1001858.84</v>
      </c>
      <c r="E4648" s="106" t="str">
        <f>TdC!G4650</f>
        <v>dolartoday</v>
      </c>
    </row>
    <row r="4649" spans="1:5" x14ac:dyDescent="0.15">
      <c r="A4649" s="107">
        <f>TdC!C4651</f>
        <v>44182</v>
      </c>
      <c r="B4649" s="106">
        <f>TdC!D4651</f>
        <v>2020</v>
      </c>
      <c r="C4649" s="106">
        <f>TdC!E4651</f>
        <v>12</v>
      </c>
      <c r="D4649" s="106">
        <f>TdC!F4651</f>
        <v>1050833.77</v>
      </c>
      <c r="E4649" s="106" t="str">
        <f>TdC!G4651</f>
        <v>dolartoday</v>
      </c>
    </row>
    <row r="4650" spans="1:5" x14ac:dyDescent="0.15">
      <c r="A4650" s="107">
        <f>TdC!C4652</f>
        <v>44183</v>
      </c>
      <c r="B4650" s="106">
        <f>TdC!D4652</f>
        <v>2020</v>
      </c>
      <c r="C4650" s="106">
        <f>TdC!E4652</f>
        <v>12</v>
      </c>
      <c r="D4650" s="106">
        <f>TdC!F4652</f>
        <v>1050833.77</v>
      </c>
      <c r="E4650" s="106" t="str">
        <f>TdC!G4652</f>
        <v>dolartoday</v>
      </c>
    </row>
    <row r="4651" spans="1:5" x14ac:dyDescent="0.15">
      <c r="A4651" s="107">
        <f>TdC!C4653</f>
        <v>44184</v>
      </c>
      <c r="B4651" s="106">
        <f>TdC!D4653</f>
        <v>2020</v>
      </c>
      <c r="C4651" s="106">
        <f>TdC!E4653</f>
        <v>12</v>
      </c>
      <c r="D4651" s="106">
        <f>TdC!F4653</f>
        <v>1050833.77</v>
      </c>
      <c r="E4651" s="106" t="str">
        <f>TdC!G4653</f>
        <v>dolartoday</v>
      </c>
    </row>
    <row r="4652" spans="1:5" x14ac:dyDescent="0.15">
      <c r="A4652" s="107">
        <f>TdC!C4654</f>
        <v>44185</v>
      </c>
      <c r="B4652" s="106">
        <f>TdC!D4654</f>
        <v>2020</v>
      </c>
      <c r="C4652" s="106">
        <f>TdC!E4654</f>
        <v>12</v>
      </c>
      <c r="D4652" s="106">
        <f>TdC!F4654</f>
        <v>1120744.03</v>
      </c>
      <c r="E4652" s="106" t="str">
        <f>TdC!G4654</f>
        <v>dolartoday</v>
      </c>
    </row>
    <row r="4653" spans="1:5" x14ac:dyDescent="0.15">
      <c r="A4653" s="107">
        <f>TdC!C4655</f>
        <v>44186</v>
      </c>
      <c r="B4653" s="106">
        <f>TdC!D4655</f>
        <v>2020</v>
      </c>
      <c r="C4653" s="106">
        <f>TdC!E4655</f>
        <v>12</v>
      </c>
      <c r="D4653" s="106">
        <f>TdC!F4655</f>
        <v>1062934.54</v>
      </c>
      <c r="E4653" s="106" t="str">
        <f>TdC!G4655</f>
        <v>dolartoday</v>
      </c>
    </row>
    <row r="4654" spans="1:5" x14ac:dyDescent="0.15">
      <c r="A4654" s="107">
        <f>TdC!C4656</f>
        <v>44187</v>
      </c>
      <c r="B4654" s="106">
        <f>TdC!D4656</f>
        <v>2020</v>
      </c>
      <c r="C4654" s="106">
        <f>TdC!E4656</f>
        <v>12</v>
      </c>
      <c r="D4654" s="106">
        <f>TdC!F4656</f>
        <v>1000143.81</v>
      </c>
      <c r="E4654" s="106" t="str">
        <f>TdC!G4656</f>
        <v>dolartoday</v>
      </c>
    </row>
    <row r="4655" spans="1:5" x14ac:dyDescent="0.15">
      <c r="A4655" s="107">
        <f>TdC!C4657</f>
        <v>44188</v>
      </c>
      <c r="B4655" s="106">
        <f>TdC!D4657</f>
        <v>2020</v>
      </c>
      <c r="C4655" s="106">
        <f>TdC!E4657</f>
        <v>12</v>
      </c>
      <c r="D4655" s="106">
        <f>TdC!F4657</f>
        <v>980329.71</v>
      </c>
      <c r="E4655" s="106" t="str">
        <f>TdC!G4657</f>
        <v>dolartoday</v>
      </c>
    </row>
    <row r="4656" spans="1:5" x14ac:dyDescent="0.15">
      <c r="A4656" s="107">
        <f>TdC!C4658</f>
        <v>44189</v>
      </c>
      <c r="B4656" s="106">
        <f>TdC!D4658</f>
        <v>2020</v>
      </c>
      <c r="C4656" s="106">
        <f>TdC!E4658</f>
        <v>12</v>
      </c>
      <c r="D4656" s="106">
        <f>TdC!F4658</f>
        <v>980329.71</v>
      </c>
      <c r="E4656" s="106" t="str">
        <f>TdC!G4658</f>
        <v>dolartoday</v>
      </c>
    </row>
    <row r="4657" spans="1:5" x14ac:dyDescent="0.15">
      <c r="A4657" s="107">
        <f>TdC!C4659</f>
        <v>44190</v>
      </c>
      <c r="B4657" s="106">
        <f>TdC!D4659</f>
        <v>2020</v>
      </c>
      <c r="C4657" s="106">
        <f>TdC!E4659</f>
        <v>12</v>
      </c>
      <c r="D4657" s="106">
        <f>TdC!F4659</f>
        <v>980329.71</v>
      </c>
      <c r="E4657" s="106" t="str">
        <f>TdC!G4659</f>
        <v>dolartoday</v>
      </c>
    </row>
    <row r="4658" spans="1:5" x14ac:dyDescent="0.15">
      <c r="A4658" s="107">
        <f>TdC!C4660</f>
        <v>44191</v>
      </c>
      <c r="B4658" s="106">
        <f>TdC!D4660</f>
        <v>2020</v>
      </c>
      <c r="C4658" s="106">
        <f>TdC!E4660</f>
        <v>12</v>
      </c>
      <c r="D4658" s="106">
        <f>TdC!F4660</f>
        <v>980329.71</v>
      </c>
      <c r="E4658" s="106" t="str">
        <f>TdC!G4660</f>
        <v>dolartoday</v>
      </c>
    </row>
    <row r="4659" spans="1:5" x14ac:dyDescent="0.15">
      <c r="A4659" s="107">
        <f>TdC!C4661</f>
        <v>44192</v>
      </c>
      <c r="B4659" s="106">
        <f>TdC!D4661</f>
        <v>2020</v>
      </c>
      <c r="C4659" s="106">
        <f>TdC!E4661</f>
        <v>12</v>
      </c>
      <c r="D4659" s="106">
        <f>TdC!F4661</f>
        <v>990813.72</v>
      </c>
      <c r="E4659" s="106" t="str">
        <f>TdC!G4661</f>
        <v>dolartoday</v>
      </c>
    </row>
    <row r="4660" spans="1:5" x14ac:dyDescent="0.15">
      <c r="A4660" s="107">
        <f>TdC!C4662</f>
        <v>44193</v>
      </c>
      <c r="B4660" s="106">
        <f>TdC!D4662</f>
        <v>2020</v>
      </c>
      <c r="C4660" s="106">
        <f>TdC!E4662</f>
        <v>12</v>
      </c>
      <c r="D4660" s="106">
        <f>TdC!F4662</f>
        <v>1204338.52</v>
      </c>
      <c r="E4660" s="106" t="str">
        <f>TdC!G4662</f>
        <v>dolartoday</v>
      </c>
    </row>
    <row r="4661" spans="1:5" x14ac:dyDescent="0.15">
      <c r="A4661" s="107">
        <f>TdC!C4663</f>
        <v>44194</v>
      </c>
      <c r="B4661" s="106">
        <f>TdC!D4663</f>
        <v>2020</v>
      </c>
      <c r="C4661" s="106">
        <f>TdC!E4663</f>
        <v>12</v>
      </c>
      <c r="D4661" s="106">
        <f>TdC!F4663</f>
        <v>1103663.33</v>
      </c>
      <c r="E4661" s="106" t="str">
        <f>TdC!G4663</f>
        <v>dolartoday</v>
      </c>
    </row>
    <row r="4662" spans="1:5" x14ac:dyDescent="0.15">
      <c r="A4662" s="107">
        <f>TdC!C4664</f>
        <v>44195</v>
      </c>
      <c r="B4662" s="106">
        <f>TdC!D4664</f>
        <v>2020</v>
      </c>
      <c r="C4662" s="106">
        <f>TdC!E4664</f>
        <v>12</v>
      </c>
      <c r="D4662" s="106">
        <f>TdC!F4664</f>
        <v>998942.14</v>
      </c>
      <c r="E4662" s="106" t="str">
        <f>TdC!G4664</f>
        <v>dolartoday</v>
      </c>
    </row>
    <row r="4663" spans="1:5" x14ac:dyDescent="0.15">
      <c r="A4663" s="107">
        <f>TdC!C4665</f>
        <v>44196</v>
      </c>
      <c r="B4663" s="106">
        <f>TdC!D4665</f>
        <v>2020</v>
      </c>
      <c r="C4663" s="106">
        <f>TdC!E4665</f>
        <v>12</v>
      </c>
      <c r="D4663" s="106">
        <f>TdC!F4665</f>
        <v>998942.14</v>
      </c>
      <c r="E4663" s="106" t="str">
        <f>TdC!G4665</f>
        <v>dolartoday</v>
      </c>
    </row>
    <row r="4664" spans="1:5" x14ac:dyDescent="0.15">
      <c r="A4664" s="107">
        <f>TdC!C4666</f>
        <v>44197</v>
      </c>
      <c r="B4664" s="106">
        <f>TdC!D4666</f>
        <v>2021</v>
      </c>
      <c r="C4664" s="106">
        <f>TdC!E4666</f>
        <v>1</v>
      </c>
      <c r="D4664" s="106">
        <f>TdC!F4666</f>
        <v>998942.14</v>
      </c>
      <c r="E4664" s="106" t="str">
        <f>TdC!G4666</f>
        <v>dolartoday</v>
      </c>
    </row>
    <row r="4665" spans="1:5" x14ac:dyDescent="0.15">
      <c r="A4665" s="107">
        <f>TdC!C4667</f>
        <v>44198</v>
      </c>
      <c r="B4665" s="106">
        <f>TdC!D4667</f>
        <v>2021</v>
      </c>
      <c r="C4665" s="106">
        <f>TdC!E4667</f>
        <v>1</v>
      </c>
      <c r="D4665" s="106">
        <f>TdC!F4667</f>
        <v>998942.14</v>
      </c>
      <c r="E4665" s="106" t="str">
        <f>TdC!G4667</f>
        <v>dolartoday</v>
      </c>
    </row>
    <row r="4666" spans="1:5" x14ac:dyDescent="0.15">
      <c r="A4666" s="107">
        <f>TdC!C4668</f>
        <v>44199</v>
      </c>
      <c r="B4666" s="106">
        <f>TdC!D4668</f>
        <v>2021</v>
      </c>
      <c r="C4666" s="106">
        <f>TdC!E4668</f>
        <v>1</v>
      </c>
      <c r="D4666" s="106">
        <f>TdC!F4668</f>
        <v>1120102.43</v>
      </c>
      <c r="E4666" s="106" t="str">
        <f>TdC!G4668</f>
        <v>dolartoday</v>
      </c>
    </row>
    <row r="4667" spans="1:5" x14ac:dyDescent="0.15">
      <c r="A4667" s="107">
        <f>TdC!C4669</f>
        <v>44200</v>
      </c>
      <c r="B4667" s="106">
        <f>TdC!D4669</f>
        <v>2021</v>
      </c>
      <c r="C4667" s="106">
        <f>TdC!E4669</f>
        <v>1</v>
      </c>
      <c r="D4667" s="106">
        <f>TdC!F4669</f>
        <v>1230063.75</v>
      </c>
      <c r="E4667" s="106" t="str">
        <f>TdC!G4669</f>
        <v>dolartoday</v>
      </c>
    </row>
    <row r="4668" spans="1:5" x14ac:dyDescent="0.15">
      <c r="A4668" s="107">
        <f>TdC!C4670</f>
        <v>44201</v>
      </c>
      <c r="B4668" s="106">
        <f>TdC!D4670</f>
        <v>2021</v>
      </c>
      <c r="C4668" s="106">
        <f>TdC!E4670</f>
        <v>1</v>
      </c>
      <c r="D4668" s="106">
        <f>TdC!F4670</f>
        <v>1335065.1100000001</v>
      </c>
      <c r="E4668" s="106" t="str">
        <f>TdC!G4670</f>
        <v>dolartoday</v>
      </c>
    </row>
    <row r="4669" spans="1:5" x14ac:dyDescent="0.15">
      <c r="A4669" s="107">
        <f>TdC!C4671</f>
        <v>44202</v>
      </c>
      <c r="B4669" s="106">
        <f>TdC!D4671</f>
        <v>2021</v>
      </c>
      <c r="C4669" s="106">
        <f>TdC!E4671</f>
        <v>1</v>
      </c>
      <c r="D4669" s="106">
        <f>TdC!F4671</f>
        <v>1446012.11</v>
      </c>
      <c r="E4669" s="106" t="str">
        <f>TdC!G4671</f>
        <v>dolartoday</v>
      </c>
    </row>
    <row r="4670" spans="1:5" x14ac:dyDescent="0.15">
      <c r="A4670" s="107">
        <f>TdC!C4672</f>
        <v>44203</v>
      </c>
      <c r="B4670" s="106">
        <f>TdC!D4672</f>
        <v>2021</v>
      </c>
      <c r="C4670" s="106">
        <f>TdC!E4672</f>
        <v>1</v>
      </c>
      <c r="D4670" s="106">
        <f>TdC!F4672</f>
        <v>1615923.17</v>
      </c>
      <c r="E4670" s="106" t="str">
        <f>TdC!G4672</f>
        <v>dolartoday</v>
      </c>
    </row>
    <row r="4671" spans="1:5" x14ac:dyDescent="0.15">
      <c r="A4671" s="107">
        <f>TdC!C4673</f>
        <v>44204</v>
      </c>
      <c r="B4671" s="106">
        <f>TdC!D4673</f>
        <v>2021</v>
      </c>
      <c r="C4671" s="106">
        <f>TdC!E4673</f>
        <v>1</v>
      </c>
      <c r="D4671" s="106">
        <f>TdC!F4673</f>
        <v>1620852.03</v>
      </c>
      <c r="E4671" s="106" t="str">
        <f>TdC!G4673</f>
        <v>dolartoday</v>
      </c>
    </row>
    <row r="4672" spans="1:5" x14ac:dyDescent="0.15">
      <c r="A4672" s="107">
        <f>TdC!C4674</f>
        <v>44205</v>
      </c>
      <c r="B4672" s="106">
        <f>TdC!D4674</f>
        <v>2021</v>
      </c>
      <c r="C4672" s="106">
        <f>TdC!E4674</f>
        <v>1</v>
      </c>
      <c r="D4672" s="106">
        <f>TdC!F4674</f>
        <v>1620852.03</v>
      </c>
      <c r="E4672" s="106" t="str">
        <f>TdC!G4674</f>
        <v>dolartoday</v>
      </c>
    </row>
    <row r="4673" spans="1:5" x14ac:dyDescent="0.15">
      <c r="A4673" s="107">
        <f>TdC!C4675</f>
        <v>44206</v>
      </c>
      <c r="B4673" s="106">
        <f>TdC!D4675</f>
        <v>2021</v>
      </c>
      <c r="C4673" s="106">
        <f>TdC!E4675</f>
        <v>1</v>
      </c>
      <c r="D4673" s="106">
        <f>TdC!F4675</f>
        <v>1621012.12</v>
      </c>
      <c r="E4673" s="106" t="str">
        <f>TdC!G4675</f>
        <v>dolartoday</v>
      </c>
    </row>
    <row r="4674" spans="1:5" x14ac:dyDescent="0.15">
      <c r="A4674" s="107">
        <f>TdC!C4676</f>
        <v>44207</v>
      </c>
      <c r="B4674" s="106">
        <f>TdC!D4676</f>
        <v>2021</v>
      </c>
      <c r="C4674" s="106">
        <f>TdC!E4676</f>
        <v>1</v>
      </c>
      <c r="D4674" s="106">
        <f>TdC!F4676</f>
        <v>1610378.01</v>
      </c>
      <c r="E4674" s="106" t="str">
        <f>TdC!G4676</f>
        <v>dolartoday</v>
      </c>
    </row>
    <row r="4675" spans="1:5" x14ac:dyDescent="0.15">
      <c r="A4675" s="107">
        <f>TdC!C4677</f>
        <v>44208</v>
      </c>
      <c r="B4675" s="106">
        <f>TdC!D4677</f>
        <v>2021</v>
      </c>
      <c r="C4675" s="106">
        <f>TdC!E4677</f>
        <v>1</v>
      </c>
      <c r="D4675" s="106">
        <f>TdC!F4677</f>
        <v>1600401.17</v>
      </c>
      <c r="E4675" s="106" t="str">
        <f>TdC!G4677</f>
        <v>dolartoday</v>
      </c>
    </row>
    <row r="4676" spans="1:5" x14ac:dyDescent="0.15">
      <c r="A4676" s="107">
        <f>TdC!C4678</f>
        <v>44209</v>
      </c>
      <c r="B4676" s="106">
        <f>TdC!D4678</f>
        <v>2021</v>
      </c>
      <c r="C4676" s="106">
        <f>TdC!E4678</f>
        <v>1</v>
      </c>
      <c r="D4676" s="106">
        <f>TdC!F4678</f>
        <v>1602038.88</v>
      </c>
      <c r="E4676" s="106" t="str">
        <f>TdC!G4678</f>
        <v>dolartoday</v>
      </c>
    </row>
    <row r="4677" spans="1:5" x14ac:dyDescent="0.15">
      <c r="A4677" s="107">
        <f>TdC!C4679</f>
        <v>44210</v>
      </c>
      <c r="B4677" s="106">
        <f>TdC!D4679</f>
        <v>2021</v>
      </c>
      <c r="C4677" s="106">
        <f>TdC!E4679</f>
        <v>1</v>
      </c>
      <c r="D4677" s="106">
        <f>TdC!F4679</f>
        <v>1660824.38</v>
      </c>
      <c r="E4677" s="106" t="str">
        <f>TdC!G4679</f>
        <v>dolartoday</v>
      </c>
    </row>
    <row r="4678" spans="1:5" x14ac:dyDescent="0.15">
      <c r="A4678" s="107">
        <f>TdC!C4680</f>
        <v>44211</v>
      </c>
      <c r="B4678" s="106">
        <f>TdC!D4680</f>
        <v>2021</v>
      </c>
      <c r="C4678" s="106">
        <f>TdC!E4680</f>
        <v>1</v>
      </c>
      <c r="D4678" s="106">
        <f>TdC!F4680</f>
        <v>1660824.38</v>
      </c>
      <c r="E4678" s="106" t="str">
        <f>TdC!G4680</f>
        <v>dolartoday</v>
      </c>
    </row>
    <row r="4679" spans="1:5" x14ac:dyDescent="0.15">
      <c r="A4679" s="107">
        <f>TdC!C4681</f>
        <v>44212</v>
      </c>
      <c r="B4679" s="106">
        <f>TdC!D4681</f>
        <v>2021</v>
      </c>
      <c r="C4679" s="106">
        <f>TdC!E4681</f>
        <v>1</v>
      </c>
      <c r="D4679" s="106">
        <f>TdC!F4681</f>
        <v>1663064.87</v>
      </c>
      <c r="E4679" s="106" t="str">
        <f>TdC!G4681</f>
        <v>dolartoday</v>
      </c>
    </row>
    <row r="4680" spans="1:5" x14ac:dyDescent="0.15">
      <c r="A4680" s="107">
        <f>TdC!C4682</f>
        <v>44213</v>
      </c>
      <c r="B4680" s="106">
        <f>TdC!D4682</f>
        <v>2021</v>
      </c>
      <c r="C4680" s="106">
        <f>TdC!E4682</f>
        <v>1</v>
      </c>
      <c r="D4680" s="106">
        <f>TdC!F4682</f>
        <v>1600384.65</v>
      </c>
      <c r="E4680" s="106" t="str">
        <f>TdC!G4682</f>
        <v>dolartoday</v>
      </c>
    </row>
    <row r="4681" spans="1:5" x14ac:dyDescent="0.15">
      <c r="A4681" s="107">
        <f>TdC!C4683</f>
        <v>44214</v>
      </c>
      <c r="B4681" s="106">
        <f>TdC!D4683</f>
        <v>2021</v>
      </c>
      <c r="C4681" s="106">
        <f>TdC!E4683</f>
        <v>1</v>
      </c>
      <c r="D4681" s="106">
        <f>TdC!F4683</f>
        <v>1615012.73</v>
      </c>
      <c r="E4681" s="106" t="str">
        <f>TdC!G4683</f>
        <v>dolartoday</v>
      </c>
    </row>
    <row r="4682" spans="1:5" x14ac:dyDescent="0.15">
      <c r="A4682" s="107">
        <f>TdC!C4684</f>
        <v>44215</v>
      </c>
      <c r="B4682" s="106">
        <f>TdC!D4684</f>
        <v>2021</v>
      </c>
      <c r="C4682" s="106">
        <f>TdC!E4684</f>
        <v>1</v>
      </c>
      <c r="D4682" s="106">
        <f>TdC!F4684</f>
        <v>1702492.12</v>
      </c>
      <c r="E4682" s="106" t="str">
        <f>TdC!G4684</f>
        <v>dolartoday</v>
      </c>
    </row>
    <row r="4683" spans="1:5" x14ac:dyDescent="0.15">
      <c r="A4683" s="107">
        <f>TdC!C4685</f>
        <v>44216</v>
      </c>
      <c r="B4683" s="106">
        <f>TdC!D4685</f>
        <v>2021</v>
      </c>
      <c r="C4683" s="106">
        <f>TdC!E4685</f>
        <v>1</v>
      </c>
      <c r="D4683" s="106">
        <f>TdC!F4685</f>
        <v>1750236.13</v>
      </c>
      <c r="E4683" s="106" t="str">
        <f>TdC!G4685</f>
        <v>dolartoday</v>
      </c>
    </row>
    <row r="4684" spans="1:5" x14ac:dyDescent="0.15">
      <c r="A4684" s="107">
        <f>TdC!C4686</f>
        <v>44217</v>
      </c>
      <c r="B4684" s="106">
        <f>TdC!D4686</f>
        <v>2021</v>
      </c>
      <c r="C4684" s="106">
        <f>TdC!E4686</f>
        <v>1</v>
      </c>
      <c r="D4684" s="106">
        <f>TdC!F4686</f>
        <v>1750236.13</v>
      </c>
      <c r="E4684" s="106" t="str">
        <f>TdC!G4686</f>
        <v>dolartoday</v>
      </c>
    </row>
    <row r="4685" spans="1:5" x14ac:dyDescent="0.15">
      <c r="A4685" s="107">
        <f>TdC!C4687</f>
        <v>44218</v>
      </c>
      <c r="B4685" s="106">
        <f>TdC!D4687</f>
        <v>2021</v>
      </c>
      <c r="C4685" s="106">
        <f>TdC!E4687</f>
        <v>1</v>
      </c>
      <c r="D4685" s="106">
        <f>TdC!F4687</f>
        <v>1750236.13</v>
      </c>
      <c r="E4685" s="106" t="str">
        <f>TdC!G4687</f>
        <v>dolartoday</v>
      </c>
    </row>
    <row r="4686" spans="1:5" x14ac:dyDescent="0.15">
      <c r="A4686" s="107">
        <f>TdC!C4688</f>
        <v>44219</v>
      </c>
      <c r="B4686" s="106">
        <f>TdC!D4688</f>
        <v>2021</v>
      </c>
      <c r="C4686" s="106">
        <f>TdC!E4688</f>
        <v>1</v>
      </c>
      <c r="D4686" s="106">
        <f>TdC!F4688</f>
        <v>1748013.02</v>
      </c>
      <c r="E4686" s="106" t="str">
        <f>TdC!G4688</f>
        <v>dolartoday</v>
      </c>
    </row>
    <row r="4687" spans="1:5" x14ac:dyDescent="0.15">
      <c r="A4687" s="107">
        <f>TdC!C4689</f>
        <v>44220</v>
      </c>
      <c r="B4687" s="106">
        <f>TdC!D4689</f>
        <v>2021</v>
      </c>
      <c r="C4687" s="106">
        <f>TdC!E4689</f>
        <v>1</v>
      </c>
      <c r="D4687" s="106">
        <f>TdC!F4689</f>
        <v>1803130.82</v>
      </c>
      <c r="E4687" s="106" t="str">
        <f>TdC!G4689</f>
        <v>dolartoday</v>
      </c>
    </row>
    <row r="4688" spans="1:5" x14ac:dyDescent="0.15">
      <c r="A4688" s="107">
        <f>TdC!C4690</f>
        <v>44221</v>
      </c>
      <c r="B4688" s="106">
        <f>TdC!D4690</f>
        <v>2021</v>
      </c>
      <c r="C4688" s="106">
        <f>TdC!E4690</f>
        <v>1</v>
      </c>
      <c r="D4688" s="106">
        <f>TdC!F4690</f>
        <v>1850128.02</v>
      </c>
      <c r="E4688" s="106" t="str">
        <f>TdC!G4690</f>
        <v>dolartoday</v>
      </c>
    </row>
    <row r="4689" spans="1:5" x14ac:dyDescent="0.15">
      <c r="A4689" s="107">
        <f>TdC!C4691</f>
        <v>44222</v>
      </c>
      <c r="B4689" s="106">
        <f>TdC!D4691</f>
        <v>2021</v>
      </c>
      <c r="C4689" s="106">
        <f>TdC!E4691</f>
        <v>1</v>
      </c>
      <c r="D4689" s="106">
        <f>TdC!F4691</f>
        <v>1802869.02</v>
      </c>
      <c r="E4689" s="106" t="str">
        <f>TdC!G4691</f>
        <v>dolartoday</v>
      </c>
    </row>
    <row r="4690" spans="1:5" x14ac:dyDescent="0.15">
      <c r="A4690" s="107">
        <f>TdC!C4692</f>
        <v>44223</v>
      </c>
      <c r="B4690" s="106">
        <f>TdC!D4692</f>
        <v>2021</v>
      </c>
      <c r="C4690" s="106">
        <f>TdC!E4692</f>
        <v>1</v>
      </c>
      <c r="D4690" s="106">
        <f>TdC!F4692</f>
        <v>1788641.94</v>
      </c>
      <c r="E4690" s="106" t="str">
        <f>TdC!G4692</f>
        <v>dolartoday</v>
      </c>
    </row>
    <row r="4691" spans="1:5" x14ac:dyDescent="0.15">
      <c r="A4691" s="107">
        <f>TdC!C4693</f>
        <v>44224</v>
      </c>
      <c r="B4691" s="106">
        <f>TdC!D4693</f>
        <v>2021</v>
      </c>
      <c r="C4691" s="106">
        <f>TdC!E4693</f>
        <v>1</v>
      </c>
      <c r="D4691" s="106">
        <f>TdC!F4693</f>
        <v>1788641.94</v>
      </c>
      <c r="E4691" s="106" t="str">
        <f>TdC!G4693</f>
        <v>dolartoday</v>
      </c>
    </row>
    <row r="4692" spans="1:5" x14ac:dyDescent="0.15">
      <c r="A4692" s="107">
        <f>TdC!C4694</f>
        <v>44225</v>
      </c>
      <c r="B4692" s="106">
        <f>TdC!D4694</f>
        <v>2021</v>
      </c>
      <c r="C4692" s="106">
        <f>TdC!E4694</f>
        <v>1</v>
      </c>
      <c r="D4692" s="106">
        <f>TdC!F4694</f>
        <v>1788641.94</v>
      </c>
      <c r="E4692" s="106" t="str">
        <f>TdC!G4694</f>
        <v>dolartoday</v>
      </c>
    </row>
    <row r="4693" spans="1:5" x14ac:dyDescent="0.15">
      <c r="A4693" s="107">
        <f>TdC!C4695</f>
        <v>44226</v>
      </c>
      <c r="B4693" s="106">
        <f>TdC!D4695</f>
        <v>2021</v>
      </c>
      <c r="C4693" s="106">
        <f>TdC!E4695</f>
        <v>1</v>
      </c>
      <c r="D4693" s="106">
        <f>TdC!F4695</f>
        <v>1750022.13</v>
      </c>
      <c r="E4693" s="106" t="str">
        <f>TdC!G4695</f>
        <v>dolartoday</v>
      </c>
    </row>
    <row r="4694" spans="1:5" x14ac:dyDescent="0.15">
      <c r="A4694" s="107">
        <f>TdC!C4696</f>
        <v>44227</v>
      </c>
      <c r="B4694" s="106">
        <f>TdC!D4696</f>
        <v>2021</v>
      </c>
      <c r="C4694" s="106">
        <f>TdC!E4696</f>
        <v>1</v>
      </c>
      <c r="D4694" s="106">
        <f>TdC!F4696</f>
        <v>1728843.54</v>
      </c>
      <c r="E4694" s="106" t="str">
        <f>TdC!G4696</f>
        <v>dolartoday</v>
      </c>
    </row>
    <row r="4695" spans="1:5" x14ac:dyDescent="0.15">
      <c r="A4695" s="107">
        <f>TdC!C4697</f>
        <v>44228</v>
      </c>
      <c r="B4695" s="106">
        <f>TdC!D4697</f>
        <v>2021</v>
      </c>
      <c r="C4695" s="106">
        <f>TdC!E4697</f>
        <v>2</v>
      </c>
      <c r="D4695" s="106">
        <f>TdC!F4697</f>
        <v>1800137.29</v>
      </c>
      <c r="E4695" s="106" t="str">
        <f>TdC!G4697</f>
        <v>dolartoday</v>
      </c>
    </row>
    <row r="4696" spans="1:5" x14ac:dyDescent="0.15">
      <c r="A4696" s="107">
        <f>TdC!C4698</f>
        <v>44229</v>
      </c>
      <c r="B4696" s="106">
        <f>TdC!D4698</f>
        <v>2021</v>
      </c>
      <c r="C4696" s="106">
        <f>TdC!E4698</f>
        <v>2</v>
      </c>
      <c r="D4696" s="106">
        <f>TdC!F4698</f>
        <v>1850015.22</v>
      </c>
      <c r="E4696" s="106" t="str">
        <f>TdC!G4698</f>
        <v>dolartoday</v>
      </c>
    </row>
    <row r="4697" spans="1:5" x14ac:dyDescent="0.15">
      <c r="A4697" s="107">
        <f>TdC!C4699</f>
        <v>44230</v>
      </c>
      <c r="B4697" s="106">
        <f>TdC!D4699</f>
        <v>2021</v>
      </c>
      <c r="C4697" s="106">
        <f>TdC!E4699</f>
        <v>2</v>
      </c>
      <c r="D4697" s="106">
        <f>TdC!F4699</f>
        <v>1847582.91</v>
      </c>
      <c r="E4697" s="106" t="str">
        <f>TdC!G4699</f>
        <v>dolartoday</v>
      </c>
    </row>
    <row r="4698" spans="1:5" x14ac:dyDescent="0.15">
      <c r="A4698" s="107">
        <f>TdC!C4700</f>
        <v>44231</v>
      </c>
      <c r="B4698" s="106">
        <f>TdC!D4700</f>
        <v>2021</v>
      </c>
      <c r="C4698" s="106">
        <f>TdC!E4700</f>
        <v>2</v>
      </c>
      <c r="D4698" s="106">
        <f>TdC!F4700</f>
        <v>1847582.91</v>
      </c>
      <c r="E4698" s="106" t="str">
        <f>TdC!G4700</f>
        <v>dolartoday</v>
      </c>
    </row>
    <row r="4699" spans="1:5" x14ac:dyDescent="0.15">
      <c r="A4699" s="107">
        <f>TdC!C4701</f>
        <v>44232</v>
      </c>
      <c r="B4699" s="106">
        <f>TdC!D4701</f>
        <v>2021</v>
      </c>
      <c r="C4699" s="106">
        <f>TdC!E4701</f>
        <v>2</v>
      </c>
      <c r="D4699" s="106">
        <f>TdC!F4701</f>
        <v>1847582.91</v>
      </c>
      <c r="E4699" s="106" t="str">
        <f>TdC!G4701</f>
        <v>dolartoday</v>
      </c>
    </row>
    <row r="4700" spans="1:5" x14ac:dyDescent="0.15">
      <c r="A4700" s="107">
        <f>TdC!C4702</f>
        <v>44233</v>
      </c>
      <c r="B4700" s="106">
        <f>TdC!D4702</f>
        <v>2021</v>
      </c>
      <c r="C4700" s="106">
        <f>TdC!E4702</f>
        <v>2</v>
      </c>
      <c r="D4700" s="106">
        <f>TdC!F4702</f>
        <v>1850173.02</v>
      </c>
      <c r="E4700" s="106" t="str">
        <f>TdC!G4702</f>
        <v>dolartoday</v>
      </c>
    </row>
    <row r="4701" spans="1:5" x14ac:dyDescent="0.15">
      <c r="A4701" s="107">
        <f>TdC!C4703</f>
        <v>44234</v>
      </c>
      <c r="B4701" s="106">
        <f>TdC!D4703</f>
        <v>2021</v>
      </c>
      <c r="C4701" s="106">
        <f>TdC!E4703</f>
        <v>2</v>
      </c>
      <c r="D4701" s="106">
        <f>TdC!F4703</f>
        <v>1765049.56</v>
      </c>
      <c r="E4701" s="106" t="str">
        <f>TdC!G4703</f>
        <v>dolartoday</v>
      </c>
    </row>
    <row r="4702" spans="1:5" x14ac:dyDescent="0.15">
      <c r="A4702" s="107">
        <f>TdC!C4704</f>
        <v>44235</v>
      </c>
      <c r="B4702" s="106">
        <f>TdC!D4704</f>
        <v>2021</v>
      </c>
      <c r="C4702" s="106">
        <f>TdC!E4704</f>
        <v>2</v>
      </c>
      <c r="D4702" s="106">
        <f>TdC!F4704</f>
        <v>1720033.83</v>
      </c>
      <c r="E4702" s="106" t="str">
        <f>TdC!G4704</f>
        <v>dolartoday</v>
      </c>
    </row>
    <row r="4703" spans="1:5" x14ac:dyDescent="0.15">
      <c r="A4703" s="107">
        <f>TdC!C4705</f>
        <v>44236</v>
      </c>
      <c r="B4703" s="106">
        <f>TdC!D4705</f>
        <v>2021</v>
      </c>
      <c r="C4703" s="106">
        <f>TdC!E4705</f>
        <v>2</v>
      </c>
      <c r="D4703" s="106">
        <f>TdC!F4705</f>
        <v>1760302.91</v>
      </c>
      <c r="E4703" s="106" t="str">
        <f>TdC!G4705</f>
        <v>dolartoday</v>
      </c>
    </row>
    <row r="4704" spans="1:5" x14ac:dyDescent="0.15">
      <c r="A4704" s="107">
        <f>TdC!C4706</f>
        <v>44237</v>
      </c>
      <c r="B4704" s="106">
        <f>TdC!D4706</f>
        <v>2021</v>
      </c>
      <c r="C4704" s="106">
        <f>TdC!E4706</f>
        <v>2</v>
      </c>
      <c r="D4704" s="106">
        <f>TdC!F4706</f>
        <v>1734814.46</v>
      </c>
      <c r="E4704" s="106" t="str">
        <f>TdC!G4706</f>
        <v>dolartoday</v>
      </c>
    </row>
    <row r="4705" spans="1:5" x14ac:dyDescent="0.15">
      <c r="A4705" s="107">
        <f>TdC!C4707</f>
        <v>44238</v>
      </c>
      <c r="B4705" s="106">
        <f>TdC!D4707</f>
        <v>2021</v>
      </c>
      <c r="C4705" s="106">
        <f>TdC!E4707</f>
        <v>2</v>
      </c>
      <c r="D4705" s="106">
        <f>TdC!F4707</f>
        <v>1734814.46</v>
      </c>
      <c r="E4705" s="106" t="str">
        <f>TdC!G4707</f>
        <v>dolartoday</v>
      </c>
    </row>
    <row r="4706" spans="1:5" x14ac:dyDescent="0.15">
      <c r="A4706" s="107">
        <f>TdC!C4708</f>
        <v>44239</v>
      </c>
      <c r="B4706" s="106">
        <f>TdC!D4708</f>
        <v>2021</v>
      </c>
      <c r="C4706" s="106">
        <f>TdC!E4708</f>
        <v>2</v>
      </c>
      <c r="D4706" s="106">
        <f>TdC!F4708</f>
        <v>1734814.46</v>
      </c>
      <c r="E4706" s="106" t="str">
        <f>TdC!G4708</f>
        <v>dolartoday</v>
      </c>
    </row>
    <row r="4707" spans="1:5" x14ac:dyDescent="0.15">
      <c r="A4707" s="107">
        <f>TdC!C4709</f>
        <v>44240</v>
      </c>
      <c r="B4707" s="106">
        <f>TdC!D4709</f>
        <v>2021</v>
      </c>
      <c r="C4707" s="106">
        <f>TdC!E4709</f>
        <v>2</v>
      </c>
      <c r="D4707" s="106">
        <f>TdC!F4709</f>
        <v>1734814.46</v>
      </c>
      <c r="E4707" s="106" t="str">
        <f>TdC!G4709</f>
        <v>dolartoday</v>
      </c>
    </row>
    <row r="4708" spans="1:5" x14ac:dyDescent="0.15">
      <c r="A4708" s="107">
        <f>TdC!C4710</f>
        <v>44241</v>
      </c>
      <c r="B4708" s="106">
        <f>TdC!D4710</f>
        <v>2021</v>
      </c>
      <c r="C4708" s="106">
        <f>TdC!E4710</f>
        <v>2</v>
      </c>
      <c r="D4708" s="106">
        <f>TdC!F4710</f>
        <v>1734814.46</v>
      </c>
      <c r="E4708" s="106" t="str">
        <f>TdC!G4710</f>
        <v>dolartoday</v>
      </c>
    </row>
    <row r="4709" spans="1:5" x14ac:dyDescent="0.15">
      <c r="A4709" s="107">
        <f>TdC!C4711</f>
        <v>44242</v>
      </c>
      <c r="B4709" s="106">
        <f>TdC!D4711</f>
        <v>2021</v>
      </c>
      <c r="C4709" s="106">
        <f>TdC!E4711</f>
        <v>2</v>
      </c>
      <c r="D4709" s="106">
        <f>TdC!F4711</f>
        <v>1729896.03</v>
      </c>
      <c r="E4709" s="106" t="str">
        <f>TdC!G4711</f>
        <v>dolartoday</v>
      </c>
    </row>
    <row r="4710" spans="1:5" x14ac:dyDescent="0.15">
      <c r="A4710" s="107">
        <f>TdC!C4712</f>
        <v>44243</v>
      </c>
      <c r="B4710" s="106">
        <f>TdC!D4712</f>
        <v>2021</v>
      </c>
      <c r="C4710" s="106">
        <f>TdC!E4712</f>
        <v>2</v>
      </c>
      <c r="D4710" s="106">
        <f>TdC!F4712</f>
        <v>1720031.95</v>
      </c>
      <c r="E4710" s="106" t="str">
        <f>TdC!G4712</f>
        <v>dolartoday</v>
      </c>
    </row>
    <row r="4711" spans="1:5" x14ac:dyDescent="0.15">
      <c r="A4711" s="107">
        <f>TdC!C4713</f>
        <v>44244</v>
      </c>
      <c r="B4711" s="106">
        <f>TdC!D4713</f>
        <v>2021</v>
      </c>
      <c r="C4711" s="106">
        <f>TdC!E4713</f>
        <v>2</v>
      </c>
      <c r="D4711" s="106">
        <f>TdC!F4713</f>
        <v>1805035.26</v>
      </c>
      <c r="E4711" s="106" t="str">
        <f>TdC!G4713</f>
        <v>dolartoday</v>
      </c>
    </row>
    <row r="4712" spans="1:5" x14ac:dyDescent="0.15">
      <c r="A4712" s="107">
        <f>TdC!C4714</f>
        <v>44245</v>
      </c>
      <c r="B4712" s="106">
        <f>TdC!D4714</f>
        <v>2021</v>
      </c>
      <c r="C4712" s="106">
        <f>TdC!E4714</f>
        <v>2</v>
      </c>
      <c r="D4712" s="106">
        <f>TdC!F4714</f>
        <v>1805035.26</v>
      </c>
      <c r="E4712" s="106" t="str">
        <f>TdC!G4714</f>
        <v>dolartoday</v>
      </c>
    </row>
    <row r="4713" spans="1:5" x14ac:dyDescent="0.15">
      <c r="A4713" s="107">
        <f>TdC!C4715</f>
        <v>44246</v>
      </c>
      <c r="B4713" s="106">
        <f>TdC!D4715</f>
        <v>2021</v>
      </c>
      <c r="C4713" s="106">
        <f>TdC!E4715</f>
        <v>2</v>
      </c>
      <c r="D4713" s="106">
        <f>TdC!F4715</f>
        <v>1805035.26</v>
      </c>
      <c r="E4713" s="106" t="str">
        <f>TdC!G4715</f>
        <v>dolartoday</v>
      </c>
    </row>
    <row r="4714" spans="1:5" x14ac:dyDescent="0.15">
      <c r="A4714" s="107">
        <f>TdC!C4716</f>
        <v>44247</v>
      </c>
      <c r="B4714" s="106">
        <f>TdC!D4716</f>
        <v>2021</v>
      </c>
      <c r="C4714" s="106">
        <f>TdC!E4716</f>
        <v>2</v>
      </c>
      <c r="D4714" s="106">
        <f>TdC!F4716</f>
        <v>1860103.73</v>
      </c>
      <c r="E4714" s="106" t="str">
        <f>TdC!G4716</f>
        <v>dolartoday</v>
      </c>
    </row>
    <row r="4715" spans="1:5" x14ac:dyDescent="0.15">
      <c r="A4715" s="107">
        <f>TdC!C4717</f>
        <v>44248</v>
      </c>
      <c r="B4715" s="106">
        <f>TdC!D4717</f>
        <v>2021</v>
      </c>
      <c r="C4715" s="106">
        <f>TdC!E4717</f>
        <v>2</v>
      </c>
      <c r="D4715" s="106">
        <f>TdC!F4717</f>
        <v>1900251.91</v>
      </c>
      <c r="E4715" s="106" t="str">
        <f>TdC!G4717</f>
        <v>dolartoday</v>
      </c>
    </row>
    <row r="4716" spans="1:5" x14ac:dyDescent="0.15">
      <c r="A4716" s="107">
        <f>TdC!C4718</f>
        <v>44249</v>
      </c>
      <c r="B4716" s="106">
        <f>TdC!D4718</f>
        <v>2021</v>
      </c>
      <c r="C4716" s="106">
        <f>TdC!E4718</f>
        <v>2</v>
      </c>
      <c r="D4716" s="106">
        <f>TdC!F4718</f>
        <v>1970835.98</v>
      </c>
      <c r="E4716" s="106" t="str">
        <f>TdC!G4718</f>
        <v>dolartoday</v>
      </c>
    </row>
    <row r="4717" spans="1:5" x14ac:dyDescent="0.15">
      <c r="A4717" s="107">
        <f>TdC!C4719</f>
        <v>44250</v>
      </c>
      <c r="B4717" s="106">
        <f>TdC!D4719</f>
        <v>2021</v>
      </c>
      <c r="C4717" s="106">
        <f>TdC!E4719</f>
        <v>2</v>
      </c>
      <c r="D4717" s="106">
        <f>TdC!F4719</f>
        <v>1920076.79</v>
      </c>
      <c r="E4717" s="106" t="str">
        <f>TdC!G4719</f>
        <v>dolartoday</v>
      </c>
    </row>
    <row r="4718" spans="1:5" x14ac:dyDescent="0.15">
      <c r="A4718" s="107">
        <f>TdC!C4720</f>
        <v>44251</v>
      </c>
      <c r="B4718" s="106">
        <f>TdC!D4720</f>
        <v>2021</v>
      </c>
      <c r="C4718" s="106">
        <f>TdC!E4720</f>
        <v>2</v>
      </c>
      <c r="D4718" s="106">
        <f>TdC!F4720</f>
        <v>1899023.81</v>
      </c>
      <c r="E4718" s="106" t="str">
        <f>TdC!G4720</f>
        <v>dolartoday</v>
      </c>
    </row>
    <row r="4719" spans="1:5" x14ac:dyDescent="0.15">
      <c r="A4719" s="107">
        <f>TdC!C4721</f>
        <v>44252</v>
      </c>
      <c r="B4719" s="106">
        <f>TdC!D4721</f>
        <v>2021</v>
      </c>
      <c r="C4719" s="106">
        <f>TdC!E4721</f>
        <v>2</v>
      </c>
      <c r="D4719" s="106">
        <f>TdC!F4721</f>
        <v>1899023.81</v>
      </c>
      <c r="E4719" s="106" t="str">
        <f>TdC!G4721</f>
        <v>dolartoday</v>
      </c>
    </row>
    <row r="4720" spans="1:5" x14ac:dyDescent="0.15">
      <c r="A4720" s="107">
        <f>TdC!C4722</f>
        <v>44253</v>
      </c>
      <c r="B4720" s="106">
        <f>TdC!D4722</f>
        <v>2021</v>
      </c>
      <c r="C4720" s="106">
        <f>TdC!E4722</f>
        <v>2</v>
      </c>
      <c r="D4720" s="106">
        <f>TdC!F4722</f>
        <v>1899023.81</v>
      </c>
      <c r="E4720" s="106" t="str">
        <f>TdC!G4722</f>
        <v>dolartoday</v>
      </c>
    </row>
    <row r="4721" spans="1:5" x14ac:dyDescent="0.15">
      <c r="A4721" s="107">
        <f>TdC!C4723</f>
        <v>44254</v>
      </c>
      <c r="B4721" s="106">
        <f>TdC!D4723</f>
        <v>2021</v>
      </c>
      <c r="C4721" s="106">
        <f>TdC!E4723</f>
        <v>2</v>
      </c>
      <c r="D4721" s="106">
        <f>TdC!F4723</f>
        <v>1873893.89</v>
      </c>
      <c r="E4721" s="106" t="str">
        <f>TdC!G4723</f>
        <v>dolartoday</v>
      </c>
    </row>
    <row r="4722" spans="1:5" x14ac:dyDescent="0.15">
      <c r="A4722" s="107">
        <f>TdC!C4724</f>
        <v>44255</v>
      </c>
      <c r="B4722" s="106">
        <f>TdC!D4724</f>
        <v>2021</v>
      </c>
      <c r="C4722" s="106">
        <f>TdC!E4724</f>
        <v>2</v>
      </c>
      <c r="D4722" s="106">
        <f>TdC!F4724</f>
        <v>1875001.53</v>
      </c>
      <c r="E4722" s="106" t="str">
        <f>TdC!G4724</f>
        <v>dolartoday</v>
      </c>
    </row>
    <row r="4723" spans="1:5" x14ac:dyDescent="0.15">
      <c r="A4723" s="107">
        <f>TdC!C4725</f>
        <v>44256</v>
      </c>
      <c r="B4723" s="106">
        <f>TdC!D4725</f>
        <v>2021</v>
      </c>
      <c r="C4723" s="106">
        <f>TdC!E4725</f>
        <v>3</v>
      </c>
      <c r="D4723" s="106">
        <f>TdC!F4725</f>
        <v>1875001.53</v>
      </c>
      <c r="E4723" s="106" t="str">
        <f>TdC!G4725</f>
        <v>dolartoday</v>
      </c>
    </row>
    <row r="4724" spans="1:5" x14ac:dyDescent="0.15">
      <c r="A4724" s="107">
        <f>TdC!C4726</f>
        <v>44257</v>
      </c>
      <c r="B4724" s="106">
        <f>TdC!D4726</f>
        <v>2021</v>
      </c>
      <c r="C4724" s="106">
        <f>TdC!E4726</f>
        <v>3</v>
      </c>
      <c r="D4724" s="106">
        <f>TdC!F4726</f>
        <v>1897012.81</v>
      </c>
      <c r="E4724" s="106" t="str">
        <f>TdC!G4726</f>
        <v>dolartoday</v>
      </c>
    </row>
    <row r="4725" spans="1:5" x14ac:dyDescent="0.15">
      <c r="A4725" s="107">
        <f>TdC!C4727</f>
        <v>44258</v>
      </c>
      <c r="B4725" s="106">
        <f>TdC!D4727</f>
        <v>2021</v>
      </c>
      <c r="C4725" s="106">
        <f>TdC!E4727</f>
        <v>3</v>
      </c>
      <c r="D4725" s="106">
        <f>TdC!F4727</f>
        <v>1900752.76</v>
      </c>
      <c r="E4725" s="106" t="str">
        <f>TdC!G4727</f>
        <v>dolartoday</v>
      </c>
    </row>
    <row r="4726" spans="1:5" x14ac:dyDescent="0.15">
      <c r="A4726" s="107">
        <f>TdC!C4728</f>
        <v>44259</v>
      </c>
      <c r="B4726" s="106">
        <f>TdC!D4728</f>
        <v>2021</v>
      </c>
      <c r="C4726" s="106">
        <f>TdC!E4728</f>
        <v>3</v>
      </c>
      <c r="D4726" s="106">
        <f>TdC!F4728</f>
        <v>1900752.76</v>
      </c>
      <c r="E4726" s="106" t="str">
        <f>TdC!G4728</f>
        <v>dolartoday</v>
      </c>
    </row>
    <row r="4727" spans="1:5" x14ac:dyDescent="0.15">
      <c r="A4727" s="107">
        <f>TdC!C4729</f>
        <v>44260</v>
      </c>
      <c r="B4727" s="106">
        <f>TdC!D4729</f>
        <v>2021</v>
      </c>
      <c r="C4727" s="106">
        <f>TdC!E4729</f>
        <v>3</v>
      </c>
      <c r="D4727" s="106">
        <f>TdC!F4729</f>
        <v>1900752.76</v>
      </c>
      <c r="E4727" s="106" t="str">
        <f>TdC!G4729</f>
        <v>dolartoday</v>
      </c>
    </row>
    <row r="4728" spans="1:5" x14ac:dyDescent="0.15">
      <c r="A4728" s="107">
        <f>TdC!C4730</f>
        <v>44261</v>
      </c>
      <c r="B4728" s="106">
        <f>TdC!D4730</f>
        <v>2021</v>
      </c>
      <c r="C4728" s="106">
        <f>TdC!E4730</f>
        <v>3</v>
      </c>
      <c r="D4728" s="106">
        <f>TdC!F4730</f>
        <v>1883762.14</v>
      </c>
      <c r="E4728" s="106" t="str">
        <f>TdC!G4730</f>
        <v>dolartoday</v>
      </c>
    </row>
    <row r="4729" spans="1:5" x14ac:dyDescent="0.15">
      <c r="A4729" s="107">
        <f>TdC!C4731</f>
        <v>44262</v>
      </c>
      <c r="B4729" s="106">
        <f>TdC!D4731</f>
        <v>2021</v>
      </c>
      <c r="C4729" s="106">
        <f>TdC!E4731</f>
        <v>3</v>
      </c>
      <c r="D4729" s="106">
        <f>TdC!F4731</f>
        <v>1879124.25</v>
      </c>
      <c r="E4729" s="106" t="str">
        <f>TdC!G4731</f>
        <v>dolartoday</v>
      </c>
    </row>
    <row r="4730" spans="1:5" x14ac:dyDescent="0.15">
      <c r="A4730" s="107">
        <f>TdC!C4732</f>
        <v>44263</v>
      </c>
      <c r="B4730" s="106">
        <f>TdC!D4732</f>
        <v>2021</v>
      </c>
      <c r="C4730" s="106">
        <f>TdC!E4732</f>
        <v>3</v>
      </c>
      <c r="D4730" s="106">
        <f>TdC!F4732</f>
        <v>1894173.81</v>
      </c>
      <c r="E4730" s="106" t="str">
        <f>TdC!G4732</f>
        <v>dolartoday</v>
      </c>
    </row>
    <row r="4731" spans="1:5" x14ac:dyDescent="0.15">
      <c r="A4731" s="107">
        <f>TdC!C4733</f>
        <v>44264</v>
      </c>
      <c r="B4731" s="106">
        <f>TdC!D4733</f>
        <v>2021</v>
      </c>
      <c r="C4731" s="106">
        <f>TdC!E4733</f>
        <v>3</v>
      </c>
      <c r="D4731" s="106">
        <f>TdC!F4733</f>
        <v>1874001.83</v>
      </c>
      <c r="E4731" s="106" t="str">
        <f>TdC!G4733</f>
        <v>dolartoday</v>
      </c>
    </row>
    <row r="4732" spans="1:5" x14ac:dyDescent="0.15">
      <c r="A4732" s="107">
        <f>TdC!C4734</f>
        <v>44265</v>
      </c>
      <c r="B4732" s="106">
        <f>TdC!D4734</f>
        <v>2021</v>
      </c>
      <c r="C4732" s="106">
        <f>TdC!E4734</f>
        <v>3</v>
      </c>
      <c r="D4732" s="106">
        <f>TdC!F4734</f>
        <v>1856291.21</v>
      </c>
      <c r="E4732" s="106" t="str">
        <f>TdC!G4734</f>
        <v>dolartoday</v>
      </c>
    </row>
    <row r="4733" spans="1:5" x14ac:dyDescent="0.15">
      <c r="A4733" s="107">
        <f>TdC!C4735</f>
        <v>44266</v>
      </c>
      <c r="B4733" s="106">
        <f>TdC!D4735</f>
        <v>2021</v>
      </c>
      <c r="C4733" s="106">
        <f>TdC!E4735</f>
        <v>3</v>
      </c>
      <c r="D4733" s="106">
        <f>TdC!F4735</f>
        <v>1856291.21</v>
      </c>
      <c r="E4733" s="106" t="str">
        <f>TdC!G4735</f>
        <v>dolartoday</v>
      </c>
    </row>
    <row r="4734" spans="1:5" x14ac:dyDescent="0.15">
      <c r="A4734" s="107">
        <f>TdC!C4736</f>
        <v>44267</v>
      </c>
      <c r="B4734" s="106">
        <f>TdC!D4736</f>
        <v>2021</v>
      </c>
      <c r="C4734" s="106">
        <f>TdC!E4736</f>
        <v>3</v>
      </c>
      <c r="D4734" s="106">
        <f>TdC!F4736</f>
        <v>1856291.21</v>
      </c>
      <c r="E4734" s="106" t="str">
        <f>TdC!G4736</f>
        <v>dolartoday</v>
      </c>
    </row>
    <row r="4735" spans="1:5" x14ac:dyDescent="0.15">
      <c r="A4735" s="107">
        <f>TdC!C4737</f>
        <v>44268</v>
      </c>
      <c r="B4735" s="106">
        <f>TdC!D4737</f>
        <v>2021</v>
      </c>
      <c r="C4735" s="106">
        <f>TdC!E4737</f>
        <v>3</v>
      </c>
      <c r="D4735" s="106">
        <f>TdC!F4737</f>
        <v>1859041.38</v>
      </c>
      <c r="E4735" s="106" t="str">
        <f>TdC!G4737</f>
        <v>dolartoday</v>
      </c>
    </row>
    <row r="4736" spans="1:5" x14ac:dyDescent="0.15">
      <c r="A4736" s="107">
        <f>TdC!C4738</f>
        <v>44269</v>
      </c>
      <c r="B4736" s="106">
        <f>TdC!D4738</f>
        <v>2021</v>
      </c>
      <c r="C4736" s="106">
        <f>TdC!E4738</f>
        <v>3</v>
      </c>
      <c r="D4736" s="106">
        <f>TdC!F4738</f>
        <v>1856100.87</v>
      </c>
      <c r="E4736" s="106" t="str">
        <f>TdC!G4738</f>
        <v>dolartoday</v>
      </c>
    </row>
    <row r="4737" spans="1:5" x14ac:dyDescent="0.15">
      <c r="A4737" s="107">
        <f>TdC!C4739</f>
        <v>44270</v>
      </c>
      <c r="B4737" s="106">
        <f>TdC!D4739</f>
        <v>2021</v>
      </c>
      <c r="C4737" s="106">
        <f>TdC!E4739</f>
        <v>3</v>
      </c>
      <c r="D4737" s="106">
        <f>TdC!F4739</f>
        <v>1856100.87</v>
      </c>
      <c r="E4737" s="106" t="str">
        <f>TdC!G4739</f>
        <v>dolartoday</v>
      </c>
    </row>
    <row r="4738" spans="1:5" x14ac:dyDescent="0.15">
      <c r="A4738" s="107">
        <f>TdC!C4740</f>
        <v>44271</v>
      </c>
      <c r="B4738" s="106">
        <f>TdC!D4740</f>
        <v>2021</v>
      </c>
      <c r="C4738" s="106">
        <f>TdC!E4740</f>
        <v>3</v>
      </c>
      <c r="D4738" s="106">
        <f>TdC!F4740</f>
        <v>1859853.2</v>
      </c>
      <c r="E4738" s="106" t="str">
        <f>TdC!G4740</f>
        <v>dolartoday</v>
      </c>
    </row>
    <row r="4739" spans="1:5" x14ac:dyDescent="0.15">
      <c r="A4739" s="107">
        <f>TdC!C4741</f>
        <v>44272</v>
      </c>
      <c r="B4739" s="106">
        <f>TdC!D4741</f>
        <v>2021</v>
      </c>
      <c r="C4739" s="106">
        <f>TdC!E4741</f>
        <v>3</v>
      </c>
      <c r="D4739" s="106">
        <f>TdC!F4741</f>
        <v>1832821.62</v>
      </c>
      <c r="E4739" s="106" t="str">
        <f>TdC!G4741</f>
        <v>dolartoday</v>
      </c>
    </row>
    <row r="4740" spans="1:5" x14ac:dyDescent="0.15">
      <c r="A4740" s="107">
        <f>TdC!C4742</f>
        <v>44273</v>
      </c>
      <c r="B4740" s="106">
        <f>TdC!D4742</f>
        <v>2021</v>
      </c>
      <c r="C4740" s="106">
        <f>TdC!E4742</f>
        <v>3</v>
      </c>
      <c r="D4740" s="106">
        <f>TdC!F4742</f>
        <v>1835391.02</v>
      </c>
      <c r="E4740" s="106" t="str">
        <f>TdC!G4742</f>
        <v>dolartoday</v>
      </c>
    </row>
    <row r="4741" spans="1:5" x14ac:dyDescent="0.15">
      <c r="A4741" s="107">
        <f>TdC!C4743</f>
        <v>44274</v>
      </c>
      <c r="B4741" s="106">
        <f>TdC!D4743</f>
        <v>2021</v>
      </c>
      <c r="C4741" s="106">
        <f>TdC!E4743</f>
        <v>3</v>
      </c>
      <c r="D4741" s="106">
        <f>TdC!F4743</f>
        <v>1835391.02</v>
      </c>
      <c r="E4741" s="106" t="str">
        <f>TdC!G4743</f>
        <v>dolartoday</v>
      </c>
    </row>
    <row r="4742" spans="1:5" x14ac:dyDescent="0.15">
      <c r="A4742" s="107">
        <f>TdC!C4744</f>
        <v>44275</v>
      </c>
      <c r="B4742" s="106">
        <f>TdC!D4744</f>
        <v>2021</v>
      </c>
      <c r="C4742" s="106">
        <f>TdC!E4744</f>
        <v>3</v>
      </c>
      <c r="D4742" s="106">
        <f>TdC!F4744</f>
        <v>1835391.02</v>
      </c>
      <c r="E4742" s="106" t="str">
        <f>TdC!G4744</f>
        <v>dolartoday</v>
      </c>
    </row>
    <row r="4743" spans="1:5" x14ac:dyDescent="0.15">
      <c r="A4743" s="107">
        <f>TdC!C4745</f>
        <v>44276</v>
      </c>
      <c r="B4743" s="106">
        <f>TdC!D4745</f>
        <v>2021</v>
      </c>
      <c r="C4743" s="106">
        <f>TdC!E4745</f>
        <v>3</v>
      </c>
      <c r="D4743" s="106">
        <f>TdC!F4745</f>
        <v>1835391.02</v>
      </c>
      <c r="E4743" s="106" t="str">
        <f>TdC!G4745</f>
        <v>dolartoday</v>
      </c>
    </row>
    <row r="4744" spans="1:5" x14ac:dyDescent="0.15">
      <c r="A4744" s="107">
        <f>TdC!C4746</f>
        <v>44277</v>
      </c>
      <c r="B4744" s="106">
        <f>TdC!D4746</f>
        <v>2021</v>
      </c>
      <c r="C4744" s="106">
        <f>TdC!E4746</f>
        <v>3</v>
      </c>
      <c r="D4744" s="106">
        <f>TdC!F4746</f>
        <v>1835391.02</v>
      </c>
      <c r="E4744" s="106" t="str">
        <f>TdC!G4746</f>
        <v>dolartoday</v>
      </c>
    </row>
    <row r="4745" spans="1:5" x14ac:dyDescent="0.15">
      <c r="A4745" s="107">
        <f>TdC!C4747</f>
        <v>44278</v>
      </c>
      <c r="B4745" s="106">
        <f>TdC!D4747</f>
        <v>2021</v>
      </c>
      <c r="C4745" s="106">
        <f>TdC!E4747</f>
        <v>3</v>
      </c>
      <c r="D4745" s="106">
        <f>TdC!F4747</f>
        <v>1835391.02</v>
      </c>
      <c r="E4745" s="106" t="str">
        <f>TdC!G4747</f>
        <v>dolartoday</v>
      </c>
    </row>
    <row r="4746" spans="1:5" x14ac:dyDescent="0.15">
      <c r="A4746" s="107">
        <f>TdC!C4748</f>
        <v>44279</v>
      </c>
      <c r="B4746" s="106">
        <f>TdC!D4748</f>
        <v>2021</v>
      </c>
      <c r="C4746" s="106">
        <f>TdC!E4748</f>
        <v>3</v>
      </c>
      <c r="D4746" s="106">
        <f>TdC!F4748</f>
        <v>1835391.02</v>
      </c>
      <c r="E4746" s="106" t="str">
        <f>TdC!G4748</f>
        <v>dolartoday</v>
      </c>
    </row>
    <row r="4747" spans="1:5" x14ac:dyDescent="0.15">
      <c r="A4747" s="107">
        <f>TdC!C4749</f>
        <v>44280</v>
      </c>
      <c r="B4747" s="106">
        <f>TdC!D4749</f>
        <v>2021</v>
      </c>
      <c r="C4747" s="106">
        <f>TdC!E4749</f>
        <v>3</v>
      </c>
      <c r="D4747" s="106">
        <f>TdC!F4749</f>
        <v>1930237.96</v>
      </c>
      <c r="E4747" s="106" t="str">
        <f>TdC!G4749</f>
        <v>dolartoday</v>
      </c>
    </row>
    <row r="4748" spans="1:5" x14ac:dyDescent="0.15">
      <c r="A4748" s="107">
        <f>TdC!C4750</f>
        <v>44281</v>
      </c>
      <c r="B4748" s="106">
        <f>TdC!D4750</f>
        <v>2021</v>
      </c>
      <c r="C4748" s="106">
        <f>TdC!E4750</f>
        <v>3</v>
      </c>
      <c r="D4748" s="106">
        <f>TdC!F4750</f>
        <v>1930237.96</v>
      </c>
      <c r="E4748" s="106" t="str">
        <f>TdC!G4750</f>
        <v>dolartoday</v>
      </c>
    </row>
    <row r="4749" spans="1:5" x14ac:dyDescent="0.15">
      <c r="A4749" s="107">
        <f>TdC!C4751</f>
        <v>44282</v>
      </c>
      <c r="B4749" s="106">
        <f>TdC!D4751</f>
        <v>2021</v>
      </c>
      <c r="C4749" s="106">
        <f>TdC!E4751</f>
        <v>3</v>
      </c>
      <c r="D4749" s="106">
        <f>TdC!F4751</f>
        <v>1930237.96</v>
      </c>
      <c r="E4749" s="106" t="str">
        <f>TdC!G4751</f>
        <v>dolartoday</v>
      </c>
    </row>
    <row r="4750" spans="1:5" x14ac:dyDescent="0.15">
      <c r="A4750" s="107">
        <f>TdC!C4752</f>
        <v>44283</v>
      </c>
      <c r="B4750" s="106">
        <f>TdC!D4752</f>
        <v>2021</v>
      </c>
      <c r="C4750" s="106">
        <f>TdC!E4752</f>
        <v>3</v>
      </c>
      <c r="D4750" s="106">
        <f>TdC!F4752</f>
        <v>1975045.96</v>
      </c>
      <c r="E4750" s="106" t="str">
        <f>TdC!G4752</f>
        <v>dolartoday</v>
      </c>
    </row>
    <row r="4751" spans="1:5" x14ac:dyDescent="0.15">
      <c r="A4751" s="107">
        <f>TdC!C4753</f>
        <v>44284</v>
      </c>
      <c r="B4751" s="106">
        <f>TdC!D4753</f>
        <v>2021</v>
      </c>
      <c r="C4751" s="106">
        <f>TdC!E4753</f>
        <v>3</v>
      </c>
      <c r="D4751" s="106">
        <f>TdC!F4753</f>
        <v>2000312.73</v>
      </c>
      <c r="E4751" s="106" t="str">
        <f>TdC!G4753</f>
        <v>dolartoday</v>
      </c>
    </row>
    <row r="4752" spans="1:5" x14ac:dyDescent="0.15">
      <c r="A4752" s="107">
        <f>TdC!C4754</f>
        <v>44285</v>
      </c>
      <c r="B4752" s="106">
        <f>TdC!D4754</f>
        <v>2021</v>
      </c>
      <c r="C4752" s="106">
        <f>TdC!E4754</f>
        <v>3</v>
      </c>
      <c r="D4752" s="106">
        <f>TdC!F4754</f>
        <v>2115582.77</v>
      </c>
      <c r="E4752" s="106" t="str">
        <f>TdC!G4754</f>
        <v>dolartoday</v>
      </c>
    </row>
    <row r="4753" spans="1:5" x14ac:dyDescent="0.15">
      <c r="A4753" s="107">
        <f>TdC!C4755</f>
        <v>44286</v>
      </c>
      <c r="B4753" s="106">
        <f>TdC!D4755</f>
        <v>2021</v>
      </c>
      <c r="C4753" s="106">
        <f>TdC!E4755</f>
        <v>3</v>
      </c>
      <c r="D4753" s="106">
        <f>TdC!F4755</f>
        <v>2164720.04</v>
      </c>
      <c r="E4753" s="106" t="str">
        <f>TdC!G4755</f>
        <v>dolartoday</v>
      </c>
    </row>
    <row r="4754" spans="1:5" x14ac:dyDescent="0.15">
      <c r="A4754" s="107">
        <f>TdC!C4756</f>
        <v>44287</v>
      </c>
      <c r="B4754" s="106">
        <f>TdC!D4756</f>
        <v>2021</v>
      </c>
      <c r="C4754" s="106">
        <f>TdC!E4756</f>
        <v>4</v>
      </c>
      <c r="D4754" s="106">
        <f>TdC!F4756</f>
        <v>2230823.9300000002</v>
      </c>
      <c r="E4754" s="106" t="str">
        <f>TdC!G4756</f>
        <v>dolartoday</v>
      </c>
    </row>
    <row r="4755" spans="1:5" x14ac:dyDescent="0.15">
      <c r="A4755" s="107">
        <f>TdC!C4757</f>
        <v>44288</v>
      </c>
      <c r="B4755" s="106">
        <f>TdC!D4757</f>
        <v>2021</v>
      </c>
      <c r="C4755" s="106">
        <f>TdC!E4757</f>
        <v>4</v>
      </c>
      <c r="D4755" s="106">
        <f>TdC!F4757</f>
        <v>2230823.9300000002</v>
      </c>
      <c r="E4755" s="106" t="str">
        <f>TdC!G4757</f>
        <v>dolartoday</v>
      </c>
    </row>
    <row r="4756" spans="1:5" x14ac:dyDescent="0.15">
      <c r="A4756" s="107">
        <f>TdC!C4758</f>
        <v>44289</v>
      </c>
      <c r="B4756" s="106">
        <f>TdC!D4758</f>
        <v>2021</v>
      </c>
      <c r="C4756" s="106">
        <f>TdC!E4758</f>
        <v>4</v>
      </c>
      <c r="D4756" s="106">
        <f>TdC!F4758</f>
        <v>2230823.9300000002</v>
      </c>
      <c r="E4756" s="106" t="str">
        <f>TdC!G4758</f>
        <v>dolartoday</v>
      </c>
    </row>
    <row r="4757" spans="1:5" x14ac:dyDescent="0.15">
      <c r="A4757" s="107">
        <f>TdC!C4759</f>
        <v>44290</v>
      </c>
      <c r="B4757" s="106">
        <f>TdC!D4759</f>
        <v>2021</v>
      </c>
      <c r="C4757" s="106">
        <f>TdC!E4759</f>
        <v>4</v>
      </c>
      <c r="D4757" s="106">
        <f>TdC!F4759</f>
        <v>2175211.94</v>
      </c>
      <c r="E4757" s="106" t="str">
        <f>TdC!G4759</f>
        <v>dolartoday</v>
      </c>
    </row>
    <row r="4758" spans="1:5" x14ac:dyDescent="0.15">
      <c r="A4758" s="107">
        <f>TdC!C4760</f>
        <v>44291</v>
      </c>
      <c r="B4758" s="106">
        <f>TdC!D4760</f>
        <v>2021</v>
      </c>
      <c r="C4758" s="106">
        <f>TdC!E4760</f>
        <v>4</v>
      </c>
      <c r="D4758" s="106">
        <f>TdC!F4760</f>
        <v>2100577.4900000002</v>
      </c>
      <c r="E4758" s="106" t="str">
        <f>TdC!G4760</f>
        <v>dolartoday</v>
      </c>
    </row>
    <row r="4759" spans="1:5" x14ac:dyDescent="0.15">
      <c r="A4759" s="107">
        <f>TdC!C4761</f>
        <v>44292</v>
      </c>
      <c r="B4759" s="106">
        <f>TdC!D4761</f>
        <v>2021</v>
      </c>
      <c r="C4759" s="106">
        <f>TdC!E4761</f>
        <v>4</v>
      </c>
      <c r="D4759" s="106">
        <f>TdC!F4761</f>
        <v>2110863.54</v>
      </c>
      <c r="E4759" s="106" t="str">
        <f>TdC!G4761</f>
        <v>dolartoday</v>
      </c>
    </row>
    <row r="4760" spans="1:5" x14ac:dyDescent="0.15">
      <c r="A4760" s="107">
        <f>TdC!C4762</f>
        <v>44293</v>
      </c>
      <c r="B4760" s="106">
        <f>TdC!D4762</f>
        <v>2021</v>
      </c>
      <c r="C4760" s="106">
        <f>TdC!E4762</f>
        <v>4</v>
      </c>
      <c r="D4760" s="106">
        <f>TdC!F4762</f>
        <v>2208023.52</v>
      </c>
      <c r="E4760" s="106" t="str">
        <f>TdC!G4762</f>
        <v>dolartoday</v>
      </c>
    </row>
    <row r="4761" spans="1:5" x14ac:dyDescent="0.15">
      <c r="A4761" s="107">
        <f>TdC!C4763</f>
        <v>44294</v>
      </c>
      <c r="B4761" s="106">
        <f>TdC!D4763</f>
        <v>2021</v>
      </c>
      <c r="C4761" s="106">
        <f>TdC!E4763</f>
        <v>4</v>
      </c>
      <c r="D4761" s="106">
        <f>TdC!F4763</f>
        <v>2241000.94</v>
      </c>
      <c r="E4761" s="106" t="str">
        <f>TdC!G4763</f>
        <v>dolartoday</v>
      </c>
    </row>
    <row r="4762" spans="1:5" x14ac:dyDescent="0.15">
      <c r="A4762" s="107">
        <f>TdC!C4764</f>
        <v>44295</v>
      </c>
      <c r="B4762" s="106">
        <f>TdC!D4764</f>
        <v>2021</v>
      </c>
      <c r="C4762" s="106">
        <f>TdC!E4764</f>
        <v>4</v>
      </c>
      <c r="D4762" s="106">
        <f>TdC!F4764</f>
        <v>2241000.94</v>
      </c>
      <c r="E4762" s="106" t="str">
        <f>TdC!G4764</f>
        <v>dolartoday</v>
      </c>
    </row>
    <row r="4763" spans="1:5" x14ac:dyDescent="0.15">
      <c r="A4763" s="107">
        <f>TdC!C4765</f>
        <v>44296</v>
      </c>
      <c r="B4763" s="106">
        <f>TdC!D4765</f>
        <v>2021</v>
      </c>
      <c r="C4763" s="106">
        <f>TdC!E4765</f>
        <v>4</v>
      </c>
      <c r="D4763" s="106">
        <f>TdC!F4765</f>
        <v>2241000.94</v>
      </c>
      <c r="E4763" s="106" t="str">
        <f>TdC!G4765</f>
        <v>dolartoday</v>
      </c>
    </row>
    <row r="4764" spans="1:5" x14ac:dyDescent="0.15">
      <c r="A4764" s="107">
        <f>TdC!C4766</f>
        <v>44297</v>
      </c>
      <c r="B4764" s="106">
        <f>TdC!D4766</f>
        <v>2021</v>
      </c>
      <c r="C4764" s="106">
        <f>TdC!E4766</f>
        <v>4</v>
      </c>
      <c r="D4764" s="106">
        <f>TdC!F4766</f>
        <v>2392024.71</v>
      </c>
      <c r="E4764" s="106" t="str">
        <f>TdC!G4766</f>
        <v>dolartoday</v>
      </c>
    </row>
    <row r="4765" spans="1:5" x14ac:dyDescent="0.15">
      <c r="A4765" s="107">
        <f>TdC!C4767</f>
        <v>44298</v>
      </c>
      <c r="B4765" s="106">
        <f>TdC!D4767</f>
        <v>2021</v>
      </c>
      <c r="C4765" s="106">
        <f>TdC!E4767</f>
        <v>4</v>
      </c>
      <c r="D4765" s="106">
        <f>TdC!F4767</f>
        <v>2369032.8199999998</v>
      </c>
      <c r="E4765" s="106" t="str">
        <f>TdC!G4767</f>
        <v>dolartoday</v>
      </c>
    </row>
    <row r="4766" spans="1:5" x14ac:dyDescent="0.15">
      <c r="A4766" s="107">
        <f>TdC!C4768</f>
        <v>44299</v>
      </c>
      <c r="B4766" s="106">
        <f>TdC!D4768</f>
        <v>2021</v>
      </c>
      <c r="C4766" s="106">
        <f>TdC!E4768</f>
        <v>4</v>
      </c>
      <c r="D4766" s="106">
        <f>TdC!F4768</f>
        <v>2370023.73</v>
      </c>
      <c r="E4766" s="106" t="str">
        <f>TdC!G4768</f>
        <v>dolartoday</v>
      </c>
    </row>
    <row r="4767" spans="1:5" x14ac:dyDescent="0.15">
      <c r="A4767" s="107">
        <f>TdC!C4769</f>
        <v>44300</v>
      </c>
      <c r="B4767" s="106">
        <f>TdC!D4769</f>
        <v>2021</v>
      </c>
      <c r="C4767" s="106">
        <f>TdC!E4769</f>
        <v>4</v>
      </c>
      <c r="D4767" s="106">
        <f>TdC!F4769</f>
        <v>2500103.92</v>
      </c>
      <c r="E4767" s="106" t="str">
        <f>TdC!G4769</f>
        <v>dolartoday</v>
      </c>
    </row>
    <row r="4768" spans="1:5" x14ac:dyDescent="0.15">
      <c r="A4768" s="107">
        <f>TdC!C4770</f>
        <v>44301</v>
      </c>
      <c r="B4768" s="106">
        <f>TdC!D4770</f>
        <v>2021</v>
      </c>
      <c r="C4768" s="106">
        <f>TdC!E4770</f>
        <v>4</v>
      </c>
      <c r="D4768" s="106">
        <f>TdC!F4770</f>
        <v>2509032.8199999998</v>
      </c>
      <c r="E4768" s="106" t="str">
        <f>TdC!G4770</f>
        <v>dolartoday</v>
      </c>
    </row>
    <row r="4769" spans="1:5" x14ac:dyDescent="0.15">
      <c r="A4769" s="107">
        <f>TdC!C4771</f>
        <v>44302</v>
      </c>
      <c r="B4769" s="106">
        <f>TdC!D4771</f>
        <v>2021</v>
      </c>
      <c r="C4769" s="106">
        <f>TdC!E4771</f>
        <v>4</v>
      </c>
      <c r="D4769" s="106">
        <f>TdC!F4771</f>
        <v>2509032.8199999998</v>
      </c>
      <c r="E4769" s="106" t="str">
        <f>TdC!G4771</f>
        <v>dolartoday</v>
      </c>
    </row>
    <row r="4770" spans="1:5" x14ac:dyDescent="0.15">
      <c r="A4770" s="107">
        <f>TdC!C4772</f>
        <v>44303</v>
      </c>
      <c r="B4770" s="106">
        <f>TdC!D4772</f>
        <v>2021</v>
      </c>
      <c r="C4770" s="106">
        <f>TdC!E4772</f>
        <v>4</v>
      </c>
      <c r="D4770" s="106">
        <f>TdC!F4772</f>
        <v>2509032.8199999998</v>
      </c>
      <c r="E4770" s="106" t="str">
        <f>TdC!G4772</f>
        <v>dolartoday</v>
      </c>
    </row>
    <row r="4771" spans="1:5" x14ac:dyDescent="0.15">
      <c r="A4771" s="107">
        <f>TdC!C4773</f>
        <v>44304</v>
      </c>
      <c r="B4771" s="106">
        <f>TdC!D4773</f>
        <v>2021</v>
      </c>
      <c r="C4771" s="106">
        <f>TdC!E4773</f>
        <v>4</v>
      </c>
      <c r="D4771" s="106">
        <f>TdC!F4773</f>
        <v>2510539.71</v>
      </c>
      <c r="E4771" s="106" t="str">
        <f>TdC!G4773</f>
        <v>dolartoday</v>
      </c>
    </row>
    <row r="4772" spans="1:5" x14ac:dyDescent="0.15">
      <c r="A4772" s="107">
        <f>TdC!C4774</f>
        <v>44305</v>
      </c>
      <c r="B4772" s="106">
        <f>TdC!D4774</f>
        <v>2021</v>
      </c>
      <c r="C4772" s="106">
        <f>TdC!E4774</f>
        <v>4</v>
      </c>
      <c r="D4772" s="106">
        <f>TdC!F4774</f>
        <v>2523903.63</v>
      </c>
      <c r="E4772" s="106" t="str">
        <f>TdC!G4774</f>
        <v>dolartoday</v>
      </c>
    </row>
    <row r="4773" spans="1:5" x14ac:dyDescent="0.15">
      <c r="A4773" s="107">
        <f>TdC!C4775</f>
        <v>44306</v>
      </c>
      <c r="B4773" s="106">
        <f>TdC!D4775</f>
        <v>2021</v>
      </c>
      <c r="C4773" s="106">
        <f>TdC!E4775</f>
        <v>4</v>
      </c>
      <c r="D4773" s="106">
        <f>TdC!F4775</f>
        <v>2550012.9</v>
      </c>
      <c r="E4773" s="106" t="str">
        <f>TdC!G4775</f>
        <v>dolartoday</v>
      </c>
    </row>
    <row r="4774" spans="1:5" x14ac:dyDescent="0.15">
      <c r="A4774" s="107">
        <f>TdC!C4776</f>
        <v>44307</v>
      </c>
      <c r="B4774" s="106">
        <f>TdC!D4776</f>
        <v>2021</v>
      </c>
      <c r="C4774" s="106">
        <f>TdC!E4776</f>
        <v>4</v>
      </c>
      <c r="D4774" s="106">
        <f>TdC!F4776</f>
        <v>2570100.88</v>
      </c>
      <c r="E4774" s="106" t="str">
        <f>TdC!G4776</f>
        <v>dolartoday</v>
      </c>
    </row>
    <row r="4775" spans="1:5" x14ac:dyDescent="0.15">
      <c r="A4775" s="107">
        <f>TdC!C4777</f>
        <v>44308</v>
      </c>
      <c r="B4775" s="106">
        <f>TdC!D4777</f>
        <v>2021</v>
      </c>
      <c r="C4775" s="106">
        <f>TdC!E4777</f>
        <v>4</v>
      </c>
      <c r="D4775" s="106">
        <f>TdC!F4777</f>
        <v>2720146.73</v>
      </c>
      <c r="E4775" s="106" t="str">
        <f>TdC!G4777</f>
        <v>dolartoday</v>
      </c>
    </row>
    <row r="4776" spans="1:5" x14ac:dyDescent="0.15">
      <c r="A4776" s="107">
        <f>TdC!C4778</f>
        <v>44309</v>
      </c>
      <c r="B4776" s="106">
        <f>TdC!D4778</f>
        <v>2021</v>
      </c>
      <c r="C4776" s="106">
        <f>TdC!E4778</f>
        <v>4</v>
      </c>
      <c r="D4776" s="106">
        <f>TdC!F4778</f>
        <v>2720146.73</v>
      </c>
      <c r="E4776" s="106" t="str">
        <f>TdC!G4778</f>
        <v>dolartoday</v>
      </c>
    </row>
    <row r="4777" spans="1:5" x14ac:dyDescent="0.15">
      <c r="A4777" s="107">
        <f>TdC!C4779</f>
        <v>44310</v>
      </c>
      <c r="B4777" s="106">
        <f>TdC!D4779</f>
        <v>2021</v>
      </c>
      <c r="C4777" s="106">
        <f>TdC!E4779</f>
        <v>4</v>
      </c>
      <c r="D4777" s="106">
        <f>TdC!F4779</f>
        <v>2720146.73</v>
      </c>
      <c r="E4777" s="106" t="str">
        <f>TdC!G4779</f>
        <v>dolartoday</v>
      </c>
    </row>
    <row r="4778" spans="1:5" x14ac:dyDescent="0.15">
      <c r="A4778" s="107">
        <f>TdC!C4780</f>
        <v>44311</v>
      </c>
      <c r="B4778" s="106">
        <f>TdC!D4780</f>
        <v>2021</v>
      </c>
      <c r="C4778" s="106">
        <f>TdC!E4780</f>
        <v>4</v>
      </c>
      <c r="D4778" s="106">
        <f>TdC!F4780</f>
        <v>2760224.75</v>
      </c>
      <c r="E4778" s="106" t="str">
        <f>TdC!G4780</f>
        <v>dolartoday</v>
      </c>
    </row>
    <row r="4779" spans="1:5" x14ac:dyDescent="0.15">
      <c r="A4779" s="107">
        <f>TdC!C4781</f>
        <v>44312</v>
      </c>
      <c r="B4779" s="106">
        <f>TdC!D4781</f>
        <v>2021</v>
      </c>
      <c r="C4779" s="106">
        <f>TdC!E4781</f>
        <v>4</v>
      </c>
      <c r="D4779" s="106">
        <f>TdC!F4781</f>
        <v>2655232.54</v>
      </c>
      <c r="E4779" s="106" t="str">
        <f>TdC!G4781</f>
        <v>dolartoday</v>
      </c>
    </row>
    <row r="4780" spans="1:5" x14ac:dyDescent="0.15">
      <c r="A4780" s="107">
        <f>TdC!C4782</f>
        <v>44313</v>
      </c>
      <c r="B4780" s="106">
        <f>TdC!D4782</f>
        <v>2021</v>
      </c>
      <c r="C4780" s="106">
        <f>TdC!E4782</f>
        <v>4</v>
      </c>
      <c r="D4780" s="106">
        <f>TdC!F4782</f>
        <v>2760083.73</v>
      </c>
      <c r="E4780" s="106" t="str">
        <f>TdC!G4782</f>
        <v>dolartoday</v>
      </c>
    </row>
    <row r="4781" spans="1:5" x14ac:dyDescent="0.15">
      <c r="A4781" s="107">
        <f>TdC!C4783</f>
        <v>44314</v>
      </c>
      <c r="B4781" s="106">
        <f>TdC!D4783</f>
        <v>2021</v>
      </c>
      <c r="C4781" s="106">
        <f>TdC!E4783</f>
        <v>4</v>
      </c>
      <c r="D4781" s="106">
        <f>TdC!F4783</f>
        <v>2850074.64</v>
      </c>
      <c r="E4781" s="106" t="str">
        <f>TdC!G4783</f>
        <v>dolartoday</v>
      </c>
    </row>
    <row r="4782" spans="1:5" x14ac:dyDescent="0.15">
      <c r="A4782" s="107">
        <f>TdC!C4784</f>
        <v>44315</v>
      </c>
      <c r="B4782" s="106">
        <f>TdC!D4784</f>
        <v>2021</v>
      </c>
      <c r="C4782" s="106">
        <f>TdC!E4784</f>
        <v>4</v>
      </c>
      <c r="D4782" s="106">
        <f>TdC!F4784</f>
        <v>2900823.01</v>
      </c>
      <c r="E4782" s="106" t="str">
        <f>TdC!G4784</f>
        <v>dolartoday</v>
      </c>
    </row>
    <row r="4783" spans="1:5" x14ac:dyDescent="0.15">
      <c r="A4783" s="107">
        <f>TdC!C4785</f>
        <v>44316</v>
      </c>
      <c r="B4783" s="106">
        <f>TdC!D4785</f>
        <v>2021</v>
      </c>
      <c r="C4783" s="106">
        <f>TdC!E4785</f>
        <v>4</v>
      </c>
      <c r="D4783" s="106">
        <f>TdC!F4785</f>
        <v>2900823.01</v>
      </c>
      <c r="E4783" s="106" t="str">
        <f>TdC!G4785</f>
        <v>dolartoday</v>
      </c>
    </row>
    <row r="4784" spans="1:5" x14ac:dyDescent="0.15">
      <c r="A4784" s="107">
        <f>TdC!C4786</f>
        <v>44317</v>
      </c>
      <c r="B4784" s="106">
        <f>TdC!D4786</f>
        <v>2021</v>
      </c>
      <c r="C4784" s="106">
        <f>TdC!E4786</f>
        <v>5</v>
      </c>
      <c r="D4784" s="106">
        <f>TdC!F4786</f>
        <v>2900823.01</v>
      </c>
      <c r="E4784" s="106" t="str">
        <f>TdC!G4786</f>
        <v>dolartoday</v>
      </c>
    </row>
    <row r="4785" spans="1:5" x14ac:dyDescent="0.15">
      <c r="A4785" s="107">
        <f>TdC!C4787</f>
        <v>44318</v>
      </c>
      <c r="B4785" s="106">
        <f>TdC!D4787</f>
        <v>2021</v>
      </c>
      <c r="C4785" s="106">
        <f>TdC!E4787</f>
        <v>5</v>
      </c>
      <c r="D4785" s="106">
        <f>TdC!F4787</f>
        <v>2930013.24</v>
      </c>
      <c r="E4785" s="106" t="str">
        <f>TdC!G4787</f>
        <v>dolartoday</v>
      </c>
    </row>
    <row r="4786" spans="1:5" x14ac:dyDescent="0.15">
      <c r="A4786" s="107">
        <f>TdC!C4788</f>
        <v>44319</v>
      </c>
      <c r="B4786" s="106">
        <f>TdC!D4788</f>
        <v>2021</v>
      </c>
      <c r="C4786" s="106">
        <f>TdC!E4788</f>
        <v>5</v>
      </c>
      <c r="D4786" s="106">
        <f>TdC!F4788</f>
        <v>2899538.81</v>
      </c>
      <c r="E4786" s="106" t="str">
        <f>TdC!G4788</f>
        <v>dolartoday</v>
      </c>
    </row>
    <row r="4787" spans="1:5" x14ac:dyDescent="0.15">
      <c r="A4787" s="107">
        <f>TdC!C4789</f>
        <v>44320</v>
      </c>
      <c r="B4787" s="106">
        <f>TdC!D4789</f>
        <v>2021</v>
      </c>
      <c r="C4787" s="106">
        <f>TdC!E4789</f>
        <v>5</v>
      </c>
      <c r="D4787" s="106">
        <f>TdC!F4789</f>
        <v>2980311.68</v>
      </c>
      <c r="E4787" s="106" t="str">
        <f>TdC!G4789</f>
        <v>dolartoday</v>
      </c>
    </row>
    <row r="4788" spans="1:5" x14ac:dyDescent="0.15">
      <c r="A4788" s="107">
        <f>TdC!C4790</f>
        <v>44321</v>
      </c>
      <c r="B4788" s="106">
        <f>TdC!D4790</f>
        <v>2021</v>
      </c>
      <c r="C4788" s="106">
        <f>TdC!E4790</f>
        <v>5</v>
      </c>
      <c r="D4788" s="106">
        <f>TdC!F4790</f>
        <v>2920823.21</v>
      </c>
      <c r="E4788" s="106" t="str">
        <f>TdC!G4790</f>
        <v>dolartoday</v>
      </c>
    </row>
    <row r="4789" spans="1:5" x14ac:dyDescent="0.15">
      <c r="A4789" s="107">
        <f>TdC!C4791</f>
        <v>44322</v>
      </c>
      <c r="B4789" s="106">
        <f>TdC!D4791</f>
        <v>2021</v>
      </c>
      <c r="C4789" s="106">
        <f>TdC!E4791</f>
        <v>5</v>
      </c>
      <c r="D4789" s="106">
        <f>TdC!F4791</f>
        <v>2887384.04</v>
      </c>
      <c r="E4789" s="106" t="str">
        <f>TdC!G4791</f>
        <v>dolartoday</v>
      </c>
    </row>
    <row r="4790" spans="1:5" x14ac:dyDescent="0.15">
      <c r="A4790" s="107">
        <f>TdC!C4792</f>
        <v>44323</v>
      </c>
      <c r="B4790" s="106">
        <f>TdC!D4792</f>
        <v>2021</v>
      </c>
      <c r="C4790" s="106">
        <f>TdC!E4792</f>
        <v>5</v>
      </c>
      <c r="D4790" s="106">
        <f>TdC!F4792</f>
        <v>2887384.04</v>
      </c>
      <c r="E4790" s="106" t="str">
        <f>TdC!G4792</f>
        <v>dolartoday</v>
      </c>
    </row>
    <row r="4791" spans="1:5" x14ac:dyDescent="0.15">
      <c r="A4791" s="107">
        <f>TdC!C4793</f>
        <v>44324</v>
      </c>
      <c r="B4791" s="106">
        <f>TdC!D4793</f>
        <v>2021</v>
      </c>
      <c r="C4791" s="106">
        <f>TdC!E4793</f>
        <v>5</v>
      </c>
      <c r="D4791" s="106">
        <f>TdC!F4793</f>
        <v>2887384.04</v>
      </c>
      <c r="E4791" s="106" t="str">
        <f>TdC!G4793</f>
        <v>dolartoday</v>
      </c>
    </row>
    <row r="4792" spans="1:5" x14ac:dyDescent="0.15">
      <c r="A4792" s="107">
        <f>TdC!C4794</f>
        <v>44325</v>
      </c>
      <c r="B4792" s="106">
        <f>TdC!D4794</f>
        <v>2021</v>
      </c>
      <c r="C4792" s="106">
        <f>TdC!E4794</f>
        <v>5</v>
      </c>
      <c r="D4792" s="106">
        <f>TdC!F4794</f>
        <v>2850102.81</v>
      </c>
      <c r="E4792" s="106" t="str">
        <f>TdC!G4794</f>
        <v>dolartoday</v>
      </c>
    </row>
    <row r="4793" spans="1:5" x14ac:dyDescent="0.15">
      <c r="A4793" s="107">
        <f>TdC!C4795</f>
        <v>44326</v>
      </c>
      <c r="B4793" s="106">
        <f>TdC!D4795</f>
        <v>2021</v>
      </c>
      <c r="C4793" s="106">
        <f>TdC!E4795</f>
        <v>5</v>
      </c>
      <c r="D4793" s="106">
        <f>TdC!F4795</f>
        <v>2804482.66</v>
      </c>
      <c r="E4793" s="106" t="str">
        <f>TdC!G4795</f>
        <v>dolartoday</v>
      </c>
    </row>
    <row r="4794" spans="1:5" x14ac:dyDescent="0.15">
      <c r="A4794" s="107">
        <f>TdC!C4796</f>
        <v>44327</v>
      </c>
      <c r="B4794" s="106">
        <f>TdC!D4796</f>
        <v>2021</v>
      </c>
      <c r="C4794" s="106">
        <f>TdC!E4796</f>
        <v>5</v>
      </c>
      <c r="D4794" s="106">
        <f>TdC!F4796</f>
        <v>2875489.65</v>
      </c>
      <c r="E4794" s="106" t="str">
        <f>TdC!G4796</f>
        <v>dolartoday</v>
      </c>
    </row>
    <row r="4795" spans="1:5" x14ac:dyDescent="0.15">
      <c r="A4795" s="107">
        <f>TdC!C4797</f>
        <v>44328</v>
      </c>
      <c r="B4795" s="106">
        <f>TdC!D4797</f>
        <v>2021</v>
      </c>
      <c r="C4795" s="106">
        <f>TdC!E4797</f>
        <v>5</v>
      </c>
      <c r="D4795" s="106">
        <f>TdC!F4797</f>
        <v>3012481.82</v>
      </c>
      <c r="E4795" s="106" t="str">
        <f>TdC!G4797</f>
        <v>dolartoday</v>
      </c>
    </row>
    <row r="4796" spans="1:5" x14ac:dyDescent="0.15">
      <c r="A4796" s="107">
        <f>TdC!C4798</f>
        <v>44329</v>
      </c>
      <c r="B4796" s="106">
        <f>TdC!D4798</f>
        <v>2021</v>
      </c>
      <c r="C4796" s="106">
        <f>TdC!E4798</f>
        <v>5</v>
      </c>
      <c r="D4796" s="106">
        <f>TdC!F4798</f>
        <v>3010980.42</v>
      </c>
      <c r="E4796" s="106" t="str">
        <f>TdC!G4798</f>
        <v>dolartoday</v>
      </c>
    </row>
    <row r="4797" spans="1:5" x14ac:dyDescent="0.15">
      <c r="A4797" s="107">
        <f>TdC!C4799</f>
        <v>44330</v>
      </c>
      <c r="B4797" s="106">
        <f>TdC!D4799</f>
        <v>2021</v>
      </c>
      <c r="C4797" s="106">
        <f>TdC!E4799</f>
        <v>5</v>
      </c>
      <c r="D4797" s="106">
        <f>TdC!F4799</f>
        <v>3010980.42</v>
      </c>
      <c r="E4797" s="106" t="str">
        <f>TdC!G4799</f>
        <v>dolartoday</v>
      </c>
    </row>
    <row r="4798" spans="1:5" x14ac:dyDescent="0.15">
      <c r="A4798" s="107">
        <f>TdC!C4800</f>
        <v>44331</v>
      </c>
      <c r="B4798" s="106">
        <f>TdC!D4800</f>
        <v>2021</v>
      </c>
      <c r="C4798" s="106">
        <f>TdC!E4800</f>
        <v>5</v>
      </c>
      <c r="D4798" s="106">
        <f>TdC!F4800</f>
        <v>3010980.42</v>
      </c>
      <c r="E4798" s="106" t="str">
        <f>TdC!G4800</f>
        <v>dolartoday</v>
      </c>
    </row>
    <row r="4799" spans="1:5" x14ac:dyDescent="0.15">
      <c r="A4799" s="107">
        <f>TdC!C4801</f>
        <v>44332</v>
      </c>
      <c r="B4799" s="106">
        <f>TdC!D4801</f>
        <v>2021</v>
      </c>
      <c r="C4799" s="106">
        <f>TdC!E4801</f>
        <v>5</v>
      </c>
      <c r="D4799" s="106">
        <f>TdC!F4801</f>
        <v>3007524.73</v>
      </c>
      <c r="E4799" s="106" t="str">
        <f>TdC!G4801</f>
        <v>dolartoday</v>
      </c>
    </row>
    <row r="4800" spans="1:5" x14ac:dyDescent="0.15">
      <c r="A4800" s="107">
        <f>TdC!C4802</f>
        <v>44333</v>
      </c>
      <c r="B4800" s="106">
        <f>TdC!D4802</f>
        <v>2021</v>
      </c>
      <c r="C4800" s="106">
        <f>TdC!E4802</f>
        <v>5</v>
      </c>
      <c r="D4800" s="106">
        <f>TdC!F4802</f>
        <v>2976975.66</v>
      </c>
      <c r="E4800" s="106" t="str">
        <f>TdC!G4802</f>
        <v>dolartoday</v>
      </c>
    </row>
    <row r="4801" spans="1:5" x14ac:dyDescent="0.15">
      <c r="A4801" s="107">
        <f>TdC!C4803</f>
        <v>44334</v>
      </c>
      <c r="B4801" s="106">
        <f>TdC!D4803</f>
        <v>2021</v>
      </c>
      <c r="C4801" s="106">
        <f>TdC!E4803</f>
        <v>5</v>
      </c>
      <c r="D4801" s="106">
        <f>TdC!F4803</f>
        <v>3150271.9</v>
      </c>
      <c r="E4801" s="106" t="str">
        <f>TdC!G4803</f>
        <v>dolartoday</v>
      </c>
    </row>
    <row r="4802" spans="1:5" x14ac:dyDescent="0.15">
      <c r="A4802" s="107">
        <f>TdC!C4804</f>
        <v>44335</v>
      </c>
      <c r="B4802" s="106">
        <f>TdC!D4804</f>
        <v>2021</v>
      </c>
      <c r="C4802" s="106">
        <f>TdC!E4804</f>
        <v>5</v>
      </c>
      <c r="D4802" s="106">
        <f>TdC!F4804</f>
        <v>3103582.42</v>
      </c>
      <c r="E4802" s="106" t="str">
        <f>TdC!G4804</f>
        <v>dolartoday</v>
      </c>
    </row>
    <row r="4803" spans="1:5" x14ac:dyDescent="0.15">
      <c r="A4803" s="107">
        <f>TdC!C4805</f>
        <v>44336</v>
      </c>
      <c r="B4803" s="106">
        <f>TdC!D4805</f>
        <v>2021</v>
      </c>
      <c r="C4803" s="106">
        <f>TdC!E4805</f>
        <v>5</v>
      </c>
      <c r="D4803" s="106">
        <f>TdC!F4805</f>
        <v>3150602.82</v>
      </c>
      <c r="E4803" s="106" t="str">
        <f>TdC!G4805</f>
        <v>dolartoday</v>
      </c>
    </row>
    <row r="4804" spans="1:5" x14ac:dyDescent="0.15">
      <c r="A4804" s="107">
        <f>TdC!C4806</f>
        <v>44337</v>
      </c>
      <c r="B4804" s="106">
        <f>TdC!D4806</f>
        <v>2021</v>
      </c>
      <c r="C4804" s="106">
        <f>TdC!E4806</f>
        <v>5</v>
      </c>
      <c r="D4804" s="106">
        <f>TdC!F4806</f>
        <v>3150602.82</v>
      </c>
      <c r="E4804" s="106" t="str">
        <f>TdC!G4806</f>
        <v>dolartoday</v>
      </c>
    </row>
    <row r="4805" spans="1:5" x14ac:dyDescent="0.15">
      <c r="A4805" s="107">
        <f>TdC!C4807</f>
        <v>44338</v>
      </c>
      <c r="B4805" s="106">
        <f>TdC!D4807</f>
        <v>2021</v>
      </c>
      <c r="C4805" s="106">
        <f>TdC!E4807</f>
        <v>5</v>
      </c>
      <c r="D4805" s="106">
        <f>TdC!F4807</f>
        <v>3150602.82</v>
      </c>
      <c r="E4805" s="106" t="str">
        <f>TdC!G4807</f>
        <v>dolartoday</v>
      </c>
    </row>
    <row r="4806" spans="1:5" x14ac:dyDescent="0.15">
      <c r="A4806" s="107">
        <f>TdC!C4808</f>
        <v>44339</v>
      </c>
      <c r="B4806" s="106">
        <f>TdC!D4808</f>
        <v>2021</v>
      </c>
      <c r="C4806" s="106">
        <f>TdC!E4808</f>
        <v>5</v>
      </c>
      <c r="D4806" s="106">
        <f>TdC!F4808</f>
        <v>3146121.68</v>
      </c>
      <c r="E4806" s="106" t="str">
        <f>TdC!G4808</f>
        <v>dolartoday</v>
      </c>
    </row>
    <row r="4807" spans="1:5" x14ac:dyDescent="0.15">
      <c r="A4807" s="107">
        <f>TdC!C4809</f>
        <v>44340</v>
      </c>
      <c r="B4807" s="106">
        <f>TdC!D4809</f>
        <v>2021</v>
      </c>
      <c r="C4807" s="106">
        <f>TdC!E4809</f>
        <v>5</v>
      </c>
      <c r="D4807" s="106">
        <f>TdC!F4809</f>
        <v>3148023.77</v>
      </c>
      <c r="E4807" s="106" t="str">
        <f>TdC!G4809</f>
        <v>dolartoday</v>
      </c>
    </row>
    <row r="4808" spans="1:5" x14ac:dyDescent="0.15">
      <c r="A4808" s="107">
        <f>TdC!C4810</f>
        <v>44341</v>
      </c>
      <c r="B4808" s="106">
        <f>TdC!D4810</f>
        <v>2021</v>
      </c>
      <c r="C4808" s="106">
        <f>TdC!E4810</f>
        <v>5</v>
      </c>
      <c r="D4808" s="106">
        <f>TdC!F4810</f>
        <v>3080236.05</v>
      </c>
      <c r="E4808" s="106" t="str">
        <f>TdC!G4810</f>
        <v>dolartoday</v>
      </c>
    </row>
    <row r="4809" spans="1:5" x14ac:dyDescent="0.15">
      <c r="A4809" s="107">
        <f>TdC!C4811</f>
        <v>44342</v>
      </c>
      <c r="B4809" s="106">
        <f>TdC!D4811</f>
        <v>2021</v>
      </c>
      <c r="C4809" s="106">
        <f>TdC!E4811</f>
        <v>5</v>
      </c>
      <c r="D4809" s="106">
        <f>TdC!F4811</f>
        <v>3071321.77</v>
      </c>
      <c r="E4809" s="106" t="str">
        <f>TdC!G4811</f>
        <v>dolartoday</v>
      </c>
    </row>
    <row r="4810" spans="1:5" x14ac:dyDescent="0.15">
      <c r="A4810" s="107">
        <f>TdC!C4812</f>
        <v>44343</v>
      </c>
      <c r="B4810" s="106">
        <f>TdC!D4812</f>
        <v>2021</v>
      </c>
      <c r="C4810" s="106">
        <f>TdC!E4812</f>
        <v>5</v>
      </c>
      <c r="D4810" s="106">
        <f>TdC!F4812</f>
        <v>3207042.87</v>
      </c>
      <c r="E4810" s="106" t="str">
        <f>TdC!G4812</f>
        <v>dolartoday</v>
      </c>
    </row>
    <row r="4811" spans="1:5" x14ac:dyDescent="0.15">
      <c r="A4811" s="107">
        <f>TdC!C4813</f>
        <v>44344</v>
      </c>
      <c r="B4811" s="106">
        <f>TdC!D4813</f>
        <v>2021</v>
      </c>
      <c r="C4811" s="106">
        <f>TdC!E4813</f>
        <v>5</v>
      </c>
      <c r="D4811" s="106">
        <f>TdC!F4813</f>
        <v>3207042.87</v>
      </c>
      <c r="E4811" s="106" t="str">
        <f>TdC!G4813</f>
        <v>dolartoday</v>
      </c>
    </row>
    <row r="4812" spans="1:5" x14ac:dyDescent="0.15">
      <c r="A4812" s="107">
        <f>TdC!C4814</f>
        <v>44345</v>
      </c>
      <c r="B4812" s="106">
        <f>TdC!D4814</f>
        <v>2021</v>
      </c>
      <c r="C4812" s="106">
        <f>TdC!E4814</f>
        <v>5</v>
      </c>
      <c r="D4812" s="106">
        <f>TdC!F4814</f>
        <v>3207042.87</v>
      </c>
      <c r="E4812" s="106" t="str">
        <f>TdC!G4814</f>
        <v>dolartoday</v>
      </c>
    </row>
    <row r="4813" spans="1:5" x14ac:dyDescent="0.15">
      <c r="A4813" s="107">
        <f>TdC!C4815</f>
        <v>44346</v>
      </c>
      <c r="B4813" s="106">
        <f>TdC!D4815</f>
        <v>2021</v>
      </c>
      <c r="C4813" s="106">
        <f>TdC!E4815</f>
        <v>5</v>
      </c>
      <c r="D4813" s="106">
        <f>TdC!F4815</f>
        <v>3143738.91</v>
      </c>
      <c r="E4813" s="106" t="str">
        <f>TdC!G4815</f>
        <v>dolartoday</v>
      </c>
    </row>
    <row r="4814" spans="1:5" x14ac:dyDescent="0.15">
      <c r="A4814" s="107">
        <f>TdC!C4816</f>
        <v>44347</v>
      </c>
      <c r="B4814" s="106">
        <f>TdC!D4816</f>
        <v>2021</v>
      </c>
      <c r="C4814" s="106">
        <f>TdC!E4816</f>
        <v>5</v>
      </c>
      <c r="D4814" s="106">
        <f>TdC!F4816</f>
        <v>3120313.06</v>
      </c>
      <c r="E4814" s="106" t="str">
        <f>TdC!G4816</f>
        <v>dolartoday</v>
      </c>
    </row>
    <row r="4815" spans="1:5" x14ac:dyDescent="0.15">
      <c r="A4815" s="107">
        <f>TdC!C4817</f>
        <v>44348</v>
      </c>
      <c r="B4815" s="106">
        <f>TdC!D4817</f>
        <v>2021</v>
      </c>
      <c r="C4815" s="106">
        <f>TdC!E4817</f>
        <v>6</v>
      </c>
      <c r="D4815" s="106">
        <f>TdC!F4817</f>
        <v>3100829.52</v>
      </c>
      <c r="E4815" s="106" t="str">
        <f>TdC!G4817</f>
        <v>dolartoday</v>
      </c>
    </row>
    <row r="4816" spans="1:5" x14ac:dyDescent="0.15">
      <c r="A4816" s="107">
        <f>TdC!C4818</f>
        <v>44349</v>
      </c>
      <c r="B4816" s="106">
        <f>TdC!D4818</f>
        <v>2021</v>
      </c>
      <c r="C4816" s="106">
        <f>TdC!E4818</f>
        <v>6</v>
      </c>
      <c r="D4816" s="106">
        <f>TdC!F4818</f>
        <v>3125043.85</v>
      </c>
      <c r="E4816" s="106" t="str">
        <f>TdC!G4818</f>
        <v>dolartoday</v>
      </c>
    </row>
    <row r="4817" spans="1:5" x14ac:dyDescent="0.15">
      <c r="A4817" s="107">
        <f>TdC!C4819</f>
        <v>44350</v>
      </c>
      <c r="B4817" s="106">
        <f>TdC!D4819</f>
        <v>2021</v>
      </c>
      <c r="C4817" s="106">
        <f>TdC!E4819</f>
        <v>6</v>
      </c>
      <c r="D4817" s="106">
        <f>TdC!F4819</f>
        <v>3129771.64</v>
      </c>
      <c r="E4817" s="106" t="str">
        <f>TdC!G4819</f>
        <v>dolartoday</v>
      </c>
    </row>
    <row r="4818" spans="1:5" x14ac:dyDescent="0.15">
      <c r="A4818" s="107">
        <f>TdC!C4820</f>
        <v>44351</v>
      </c>
      <c r="B4818" s="106">
        <f>TdC!D4820</f>
        <v>2021</v>
      </c>
      <c r="C4818" s="106">
        <f>TdC!E4820</f>
        <v>6</v>
      </c>
      <c r="D4818" s="106">
        <f>TdC!F4820</f>
        <v>3129771.64</v>
      </c>
      <c r="E4818" s="106" t="str">
        <f>TdC!G4820</f>
        <v>dolartoday</v>
      </c>
    </row>
    <row r="4819" spans="1:5" x14ac:dyDescent="0.15">
      <c r="A4819" s="107">
        <f>TdC!C4821</f>
        <v>44352</v>
      </c>
      <c r="B4819" s="106">
        <f>TdC!D4821</f>
        <v>2021</v>
      </c>
      <c r="C4819" s="106">
        <f>TdC!E4821</f>
        <v>6</v>
      </c>
      <c r="D4819" s="106">
        <f>TdC!F4821</f>
        <v>3145829.53</v>
      </c>
      <c r="E4819" s="106" t="str">
        <f>TdC!G4821</f>
        <v>dolartoday</v>
      </c>
    </row>
    <row r="4820" spans="1:5" x14ac:dyDescent="0.15">
      <c r="A4820" s="107">
        <f>TdC!C4822</f>
        <v>44353</v>
      </c>
      <c r="B4820" s="106">
        <f>TdC!D4822</f>
        <v>2021</v>
      </c>
      <c r="C4820" s="106">
        <f>TdC!E4822</f>
        <v>6</v>
      </c>
      <c r="D4820" s="106">
        <f>TdC!F4822</f>
        <v>3150002.57</v>
      </c>
      <c r="E4820" s="106" t="str">
        <f>TdC!G4822</f>
        <v>dolartoday</v>
      </c>
    </row>
    <row r="4821" spans="1:5" x14ac:dyDescent="0.15">
      <c r="A4821" s="107">
        <f>TdC!C4823</f>
        <v>44354</v>
      </c>
      <c r="B4821" s="106">
        <f>TdC!D4823</f>
        <v>2021</v>
      </c>
      <c r="C4821" s="106">
        <f>TdC!E4823</f>
        <v>6</v>
      </c>
      <c r="D4821" s="106">
        <f>TdC!F4823</f>
        <v>3148923.03</v>
      </c>
      <c r="E4821" s="106" t="str">
        <f>TdC!G4823</f>
        <v>dolartoday</v>
      </c>
    </row>
    <row r="4822" spans="1:5" x14ac:dyDescent="0.15">
      <c r="A4822" s="107">
        <f>TdC!C4824</f>
        <v>44355</v>
      </c>
      <c r="B4822" s="106">
        <f>TdC!D4824</f>
        <v>2021</v>
      </c>
      <c r="C4822" s="106">
        <f>TdC!E4824</f>
        <v>6</v>
      </c>
      <c r="D4822" s="106">
        <f>TdC!F4824</f>
        <v>2151829.94</v>
      </c>
      <c r="E4822" s="106" t="str">
        <f>TdC!G4824</f>
        <v>dolartoday</v>
      </c>
    </row>
    <row r="4823" spans="1:5" x14ac:dyDescent="0.15">
      <c r="A4823" s="107">
        <f>TdC!C4825</f>
        <v>44356</v>
      </c>
      <c r="B4823" s="106">
        <f>TdC!D4825</f>
        <v>2021</v>
      </c>
      <c r="C4823" s="106">
        <f>TdC!E4825</f>
        <v>6</v>
      </c>
      <c r="D4823" s="106">
        <f>TdC!F4825</f>
        <v>3121966.67</v>
      </c>
      <c r="E4823" s="106" t="str">
        <f>TdC!G4825</f>
        <v>dolartoday</v>
      </c>
    </row>
    <row r="4824" spans="1:5" x14ac:dyDescent="0.15">
      <c r="A4824" s="107">
        <f>TdC!C4826</f>
        <v>44357</v>
      </c>
      <c r="B4824" s="106">
        <f>TdC!D4826</f>
        <v>2021</v>
      </c>
      <c r="C4824" s="106">
        <f>TdC!E4826</f>
        <v>6</v>
      </c>
      <c r="D4824" s="106">
        <f>TdC!F4826</f>
        <v>3121966.67</v>
      </c>
      <c r="E4824" s="106" t="str">
        <f>TdC!G4826</f>
        <v>dolartoday</v>
      </c>
    </row>
    <row r="4825" spans="1:5" x14ac:dyDescent="0.15">
      <c r="A4825" s="107">
        <f>TdC!C4827</f>
        <v>44358</v>
      </c>
      <c r="B4825" s="106">
        <f>TdC!D4827</f>
        <v>2021</v>
      </c>
      <c r="C4825" s="106">
        <f>TdC!E4827</f>
        <v>6</v>
      </c>
      <c r="D4825" s="106">
        <f>TdC!F4827</f>
        <v>3121966.67</v>
      </c>
      <c r="E4825" s="106" t="str">
        <f>TdC!G4827</f>
        <v>dolartoday</v>
      </c>
    </row>
    <row r="4826" spans="1:5" x14ac:dyDescent="0.15">
      <c r="A4826" s="107">
        <f>TdC!C4828</f>
        <v>44359</v>
      </c>
      <c r="B4826" s="106">
        <f>TdC!D4828</f>
        <v>2021</v>
      </c>
      <c r="C4826" s="106">
        <f>TdC!E4828</f>
        <v>6</v>
      </c>
      <c r="D4826" s="106">
        <f>TdC!F4828</f>
        <v>3100824.12</v>
      </c>
      <c r="E4826" s="106" t="str">
        <f>TdC!G4828</f>
        <v>dolartoday</v>
      </c>
    </row>
    <row r="4827" spans="1:5" x14ac:dyDescent="0.15">
      <c r="A4827" s="107">
        <f>TdC!C4829</f>
        <v>44360</v>
      </c>
      <c r="B4827" s="106">
        <f>TdC!D4829</f>
        <v>2021</v>
      </c>
      <c r="C4827" s="106">
        <f>TdC!E4829</f>
        <v>6</v>
      </c>
      <c r="D4827" s="106">
        <f>TdC!F4829</f>
        <v>3097622.12</v>
      </c>
      <c r="E4827" s="106" t="str">
        <f>TdC!G4829</f>
        <v>dolartoday</v>
      </c>
    </row>
    <row r="4828" spans="1:5" x14ac:dyDescent="0.15">
      <c r="A4828" s="107">
        <f>TdC!C4830</f>
        <v>44361</v>
      </c>
      <c r="B4828" s="106">
        <f>TdC!D4830</f>
        <v>2021</v>
      </c>
      <c r="C4828" s="106">
        <f>TdC!E4830</f>
        <v>6</v>
      </c>
      <c r="D4828" s="106">
        <f>TdC!F4830</f>
        <v>3069103.84</v>
      </c>
      <c r="E4828" s="106" t="str">
        <f>TdC!G4830</f>
        <v>dolartoday</v>
      </c>
    </row>
    <row r="4829" spans="1:5" x14ac:dyDescent="0.15">
      <c r="A4829" s="107">
        <f>TdC!C4831</f>
        <v>44362</v>
      </c>
      <c r="B4829" s="106">
        <f>TdC!D4831</f>
        <v>2021</v>
      </c>
      <c r="C4829" s="106">
        <f>TdC!E4831</f>
        <v>6</v>
      </c>
      <c r="D4829" s="106">
        <f>TdC!F4831</f>
        <v>3120044.2</v>
      </c>
      <c r="E4829" s="106" t="str">
        <f>TdC!G4831</f>
        <v>dolartoday</v>
      </c>
    </row>
    <row r="4830" spans="1:5" x14ac:dyDescent="0.15">
      <c r="A4830" s="107">
        <f>TdC!C4832</f>
        <v>44363</v>
      </c>
      <c r="B4830" s="106">
        <f>TdC!D4832</f>
        <v>2021</v>
      </c>
      <c r="C4830" s="106">
        <f>TdC!E4832</f>
        <v>6</v>
      </c>
      <c r="D4830" s="106">
        <f>TdC!F4832</f>
        <v>3180962.61</v>
      </c>
      <c r="E4830" s="106" t="str">
        <f>TdC!G4832</f>
        <v>dolartoday</v>
      </c>
    </row>
    <row r="4831" spans="1:5" x14ac:dyDescent="0.15">
      <c r="A4831" s="107">
        <f>TdC!C4833</f>
        <v>44364</v>
      </c>
      <c r="B4831" s="106">
        <f>TdC!D4833</f>
        <v>2021</v>
      </c>
      <c r="C4831" s="106">
        <f>TdC!E4833</f>
        <v>6</v>
      </c>
      <c r="D4831" s="106">
        <f>TdC!F4833</f>
        <v>3180962.61</v>
      </c>
      <c r="E4831" s="106" t="str">
        <f>TdC!G4833</f>
        <v>dolartoday</v>
      </c>
    </row>
    <row r="4832" spans="1:5" x14ac:dyDescent="0.15">
      <c r="A4832" s="107">
        <f>TdC!C4834</f>
        <v>44365</v>
      </c>
      <c r="B4832" s="106">
        <f>TdC!D4834</f>
        <v>2021</v>
      </c>
      <c r="C4832" s="106">
        <f>TdC!E4834</f>
        <v>6</v>
      </c>
      <c r="D4832" s="106">
        <f>TdC!F4834</f>
        <v>3180962.61</v>
      </c>
      <c r="E4832" s="106" t="str">
        <f>TdC!G4834</f>
        <v>dolartoday</v>
      </c>
    </row>
    <row r="4833" spans="1:5" x14ac:dyDescent="0.15">
      <c r="A4833" s="107">
        <f>TdC!C4835</f>
        <v>44366</v>
      </c>
      <c r="B4833" s="106">
        <f>TdC!D4835</f>
        <v>2021</v>
      </c>
      <c r="C4833" s="106">
        <f>TdC!E4835</f>
        <v>6</v>
      </c>
      <c r="D4833" s="106">
        <f>TdC!F4835</f>
        <v>3200102.55</v>
      </c>
      <c r="E4833" s="106" t="str">
        <f>TdC!G4835</f>
        <v>dolartoday</v>
      </c>
    </row>
    <row r="4834" spans="1:5" x14ac:dyDescent="0.15">
      <c r="A4834" s="107">
        <f>TdC!C4836</f>
        <v>44367</v>
      </c>
      <c r="B4834" s="106">
        <f>TdC!D4836</f>
        <v>2021</v>
      </c>
      <c r="C4834" s="106">
        <f>TdC!E4836</f>
        <v>6</v>
      </c>
      <c r="D4834" s="106">
        <f>TdC!F4836</f>
        <v>3204461.5</v>
      </c>
      <c r="E4834" s="106" t="str">
        <f>TdC!G4836</f>
        <v>dolartoday</v>
      </c>
    </row>
    <row r="4835" spans="1:5" x14ac:dyDescent="0.15">
      <c r="A4835" s="107">
        <f>TdC!C4837</f>
        <v>44368</v>
      </c>
      <c r="B4835" s="106">
        <f>TdC!D4837</f>
        <v>2021</v>
      </c>
      <c r="C4835" s="106">
        <f>TdC!E4837</f>
        <v>6</v>
      </c>
      <c r="D4835" s="106">
        <f>TdC!F4837</f>
        <v>3180628.91</v>
      </c>
      <c r="E4835" s="106" t="str">
        <f>TdC!G4837</f>
        <v>dolartoday</v>
      </c>
    </row>
    <row r="4836" spans="1:5" x14ac:dyDescent="0.15">
      <c r="A4836" s="107">
        <f>TdC!C4838</f>
        <v>44369</v>
      </c>
      <c r="B4836" s="106">
        <f>TdC!D4838</f>
        <v>2021</v>
      </c>
      <c r="C4836" s="106">
        <f>TdC!E4838</f>
        <v>6</v>
      </c>
      <c r="D4836" s="106">
        <f>TdC!F4838</f>
        <v>3180628.91</v>
      </c>
      <c r="E4836" s="106" t="str">
        <f>TdC!G4838</f>
        <v>dolartoday</v>
      </c>
    </row>
    <row r="4837" spans="1:5" x14ac:dyDescent="0.15">
      <c r="A4837" s="107">
        <f>TdC!C4839</f>
        <v>44370</v>
      </c>
      <c r="B4837" s="106">
        <f>TdC!D4839</f>
        <v>2021</v>
      </c>
      <c r="C4837" s="106">
        <f>TdC!E4839</f>
        <v>6</v>
      </c>
      <c r="D4837" s="106">
        <f>TdC!F4839</f>
        <v>3180628.91</v>
      </c>
      <c r="E4837" s="106" t="str">
        <f>TdC!G4839</f>
        <v>dolartoday</v>
      </c>
    </row>
    <row r="4838" spans="1:5" x14ac:dyDescent="0.15">
      <c r="A4838" s="107">
        <f>TdC!C4840</f>
        <v>44371</v>
      </c>
      <c r="B4838" s="106">
        <f>TdC!D4840</f>
        <v>2021</v>
      </c>
      <c r="C4838" s="106">
        <f>TdC!E4840</f>
        <v>6</v>
      </c>
      <c r="D4838" s="106">
        <f>TdC!F4840</f>
        <v>3200592.8</v>
      </c>
      <c r="E4838" s="106" t="str">
        <f>TdC!G4840</f>
        <v>dolartoday</v>
      </c>
    </row>
    <row r="4839" spans="1:5" x14ac:dyDescent="0.15">
      <c r="A4839" s="107">
        <f>TdC!C4841</f>
        <v>44372</v>
      </c>
      <c r="B4839" s="106">
        <f>TdC!D4841</f>
        <v>2021</v>
      </c>
      <c r="C4839" s="106">
        <f>TdC!E4841</f>
        <v>6</v>
      </c>
      <c r="D4839" s="106">
        <f>TdC!F4841</f>
        <v>3200592.8</v>
      </c>
      <c r="E4839" s="106" t="str">
        <f>TdC!G4841</f>
        <v>dolartoday</v>
      </c>
    </row>
    <row r="4840" spans="1:5" x14ac:dyDescent="0.15">
      <c r="A4840" s="107">
        <f>TdC!C4842</f>
        <v>44373</v>
      </c>
      <c r="B4840" s="106">
        <f>TdC!D4842</f>
        <v>2021</v>
      </c>
      <c r="C4840" s="106">
        <f>TdC!E4842</f>
        <v>6</v>
      </c>
      <c r="D4840" s="106">
        <f>TdC!F4842</f>
        <v>3200592.8</v>
      </c>
      <c r="E4840" s="106" t="str">
        <f>TdC!G4842</f>
        <v>dolartoday</v>
      </c>
    </row>
    <row r="4841" spans="1:5" x14ac:dyDescent="0.15">
      <c r="A4841" s="107">
        <f>TdC!C4843</f>
        <v>44374</v>
      </c>
      <c r="B4841" s="106">
        <f>TdC!D4843</f>
        <v>2021</v>
      </c>
      <c r="C4841" s="106">
        <f>TdC!E4843</f>
        <v>6</v>
      </c>
      <c r="D4841" s="106">
        <f>TdC!F4843</f>
        <v>3273013.54</v>
      </c>
      <c r="E4841" s="106" t="str">
        <f>TdC!G4843</f>
        <v>dolartoday</v>
      </c>
    </row>
    <row r="4842" spans="1:5" x14ac:dyDescent="0.15">
      <c r="A4842" s="107">
        <f>TdC!C4844</f>
        <v>44375</v>
      </c>
      <c r="B4842" s="106">
        <f>TdC!D4844</f>
        <v>2021</v>
      </c>
      <c r="C4842" s="106">
        <f>TdC!E4844</f>
        <v>6</v>
      </c>
      <c r="D4842" s="106">
        <f>TdC!F4844</f>
        <v>3259413.02</v>
      </c>
      <c r="E4842" s="106" t="str">
        <f>TdC!G4844</f>
        <v>dolartoday</v>
      </c>
    </row>
    <row r="4843" spans="1:5" x14ac:dyDescent="0.15">
      <c r="A4843" s="107">
        <f>TdC!C4845</f>
        <v>44376</v>
      </c>
      <c r="B4843" s="106">
        <f>TdC!D4845</f>
        <v>2021</v>
      </c>
      <c r="C4843" s="106">
        <f>TdC!E4845</f>
        <v>6</v>
      </c>
      <c r="D4843" s="106">
        <f>TdC!F4845</f>
        <v>3267940.03</v>
      </c>
      <c r="E4843" s="106" t="str">
        <f>TdC!G4845</f>
        <v>dolartoday</v>
      </c>
    </row>
    <row r="4844" spans="1:5" x14ac:dyDescent="0.15">
      <c r="A4844" s="107">
        <f>TdC!C4846</f>
        <v>44377</v>
      </c>
      <c r="B4844" s="106">
        <f>TdC!D4846</f>
        <v>2021</v>
      </c>
      <c r="C4844" s="106">
        <f>TdC!E4846</f>
        <v>6</v>
      </c>
      <c r="D4844" s="106">
        <f>TdC!F4846</f>
        <v>3290130.05</v>
      </c>
      <c r="E4844" s="106" t="str">
        <f>TdC!G4846</f>
        <v>dolartoday</v>
      </c>
    </row>
    <row r="4845" spans="1:5" x14ac:dyDescent="0.15">
      <c r="A4845" s="107">
        <f>TdC!C4847</f>
        <v>44378</v>
      </c>
      <c r="B4845" s="106">
        <f>TdC!D4847</f>
        <v>2021</v>
      </c>
      <c r="C4845" s="106">
        <f>TdC!E4847</f>
        <v>7</v>
      </c>
      <c r="D4845" s="106">
        <f>TdC!F4847</f>
        <v>3250012.94</v>
      </c>
      <c r="E4845" s="106" t="str">
        <f>TdC!G4847</f>
        <v>dolartoday</v>
      </c>
    </row>
    <row r="4846" spans="1:5" x14ac:dyDescent="0.15">
      <c r="A4846" s="107">
        <f>TdC!C4848</f>
        <v>44379</v>
      </c>
      <c r="B4846" s="106">
        <f>TdC!D4848</f>
        <v>2021</v>
      </c>
      <c r="C4846" s="106">
        <f>TdC!E4848</f>
        <v>7</v>
      </c>
      <c r="D4846" s="106">
        <f>TdC!F4848</f>
        <v>3250012.94</v>
      </c>
      <c r="E4846" s="106" t="str">
        <f>TdC!G4848</f>
        <v>dolartoday</v>
      </c>
    </row>
    <row r="4847" spans="1:5" x14ac:dyDescent="0.15">
      <c r="A4847" s="107">
        <f>TdC!C4849</f>
        <v>44380</v>
      </c>
      <c r="B4847" s="106">
        <f>TdC!D4849</f>
        <v>2021</v>
      </c>
      <c r="C4847" s="106">
        <f>TdC!E4849</f>
        <v>7</v>
      </c>
      <c r="D4847" s="106">
        <f>TdC!F4849</f>
        <v>3250012.94</v>
      </c>
      <c r="E4847" s="106" t="str">
        <f>TdC!G4849</f>
        <v>dolartoday</v>
      </c>
    </row>
    <row r="4848" spans="1:5" x14ac:dyDescent="0.15">
      <c r="A4848" s="107">
        <f>TdC!C4850</f>
        <v>44381</v>
      </c>
      <c r="B4848" s="106">
        <f>TdC!D4850</f>
        <v>2021</v>
      </c>
      <c r="C4848" s="106">
        <f>TdC!E4850</f>
        <v>7</v>
      </c>
      <c r="D4848" s="106">
        <f>TdC!F4850</f>
        <v>3250012.94</v>
      </c>
      <c r="E4848" s="106" t="str">
        <f>TdC!G4850</f>
        <v>dolartoday</v>
      </c>
    </row>
    <row r="4849" spans="1:5" x14ac:dyDescent="0.15">
      <c r="A4849" s="107">
        <f>TdC!C4851</f>
        <v>44382</v>
      </c>
      <c r="B4849" s="106">
        <f>TdC!D4851</f>
        <v>2021</v>
      </c>
      <c r="C4849" s="106">
        <f>TdC!E4851</f>
        <v>7</v>
      </c>
      <c r="D4849" s="106">
        <f>TdC!F4851</f>
        <v>3250012.94</v>
      </c>
      <c r="E4849" s="106" t="str">
        <f>TdC!G4851</f>
        <v>dolartoday</v>
      </c>
    </row>
    <row r="4850" spans="1:5" x14ac:dyDescent="0.15">
      <c r="A4850" s="107">
        <f>TdC!C4852</f>
        <v>44383</v>
      </c>
      <c r="B4850" s="106">
        <f>TdC!D4852</f>
        <v>2021</v>
      </c>
      <c r="C4850" s="106">
        <f>TdC!E4852</f>
        <v>7</v>
      </c>
      <c r="D4850" s="106">
        <f>TdC!F4852</f>
        <v>3251735.81</v>
      </c>
      <c r="E4850" s="106" t="str">
        <f>TdC!G4852</f>
        <v>dolartoday</v>
      </c>
    </row>
    <row r="4851" spans="1:5" x14ac:dyDescent="0.15">
      <c r="A4851" s="107">
        <f>TdC!C4853</f>
        <v>44384</v>
      </c>
      <c r="B4851" s="106">
        <f>TdC!D4853</f>
        <v>2021</v>
      </c>
      <c r="C4851" s="106">
        <f>TdC!E4853</f>
        <v>7</v>
      </c>
      <c r="D4851" s="106">
        <f>TdC!F4853</f>
        <v>3555673.96</v>
      </c>
      <c r="E4851" s="106" t="str">
        <f>TdC!G4853</f>
        <v>dolartoday</v>
      </c>
    </row>
    <row r="4852" spans="1:5" x14ac:dyDescent="0.15">
      <c r="A4852" s="107">
        <f>TdC!C4854</f>
        <v>44385</v>
      </c>
      <c r="B4852" s="106">
        <f>TdC!D4854</f>
        <v>2021</v>
      </c>
      <c r="C4852" s="106">
        <f>TdC!E4854</f>
        <v>7</v>
      </c>
      <c r="D4852" s="106">
        <f>TdC!F4854</f>
        <v>3306628.55</v>
      </c>
      <c r="E4852" s="106" t="str">
        <f>TdC!G4854</f>
        <v>dolartoday</v>
      </c>
    </row>
    <row r="4853" spans="1:5" x14ac:dyDescent="0.15">
      <c r="A4853" s="107">
        <f>TdC!C4855</f>
        <v>44386</v>
      </c>
      <c r="B4853" s="106">
        <f>TdC!D4855</f>
        <v>2021</v>
      </c>
      <c r="C4853" s="106">
        <f>TdC!E4855</f>
        <v>7</v>
      </c>
      <c r="D4853" s="106">
        <f>TdC!F4855</f>
        <v>3306628.55</v>
      </c>
      <c r="E4853" s="106" t="str">
        <f>TdC!G4855</f>
        <v>dolartoday</v>
      </c>
    </row>
    <row r="4854" spans="1:5" x14ac:dyDescent="0.15">
      <c r="A4854" s="107">
        <f>TdC!C4856</f>
        <v>44387</v>
      </c>
      <c r="B4854" s="106">
        <f>TdC!D4856</f>
        <v>2021</v>
      </c>
      <c r="C4854" s="106">
        <f>TdC!E4856</f>
        <v>7</v>
      </c>
      <c r="D4854" s="106">
        <f>TdC!F4856</f>
        <v>3306628.55</v>
      </c>
      <c r="E4854" s="106" t="str">
        <f>TdC!G4856</f>
        <v>dolartoday</v>
      </c>
    </row>
    <row r="4855" spans="1:5" x14ac:dyDescent="0.15">
      <c r="A4855" s="107">
        <f>TdC!C4857</f>
        <v>44388</v>
      </c>
      <c r="B4855" s="106">
        <f>TdC!D4857</f>
        <v>2021</v>
      </c>
      <c r="C4855" s="106">
        <f>TdC!E4857</f>
        <v>7</v>
      </c>
      <c r="D4855" s="106">
        <f>TdC!F4857</f>
        <v>3310043.99</v>
      </c>
      <c r="E4855" s="106" t="str">
        <f>TdC!G4857</f>
        <v>dolartoday</v>
      </c>
    </row>
    <row r="4856" spans="1:5" x14ac:dyDescent="0.15">
      <c r="A4856" s="107">
        <f>TdC!C4858</f>
        <v>44389</v>
      </c>
      <c r="B4856" s="106">
        <f>TdC!D4858</f>
        <v>2021</v>
      </c>
      <c r="C4856" s="106">
        <f>TdC!E4858</f>
        <v>7</v>
      </c>
      <c r="D4856" s="106">
        <f>TdC!F4858</f>
        <v>3350022.5</v>
      </c>
      <c r="E4856" s="106" t="str">
        <f>TdC!G4858</f>
        <v>dolartoday</v>
      </c>
    </row>
    <row r="4857" spans="1:5" x14ac:dyDescent="0.15">
      <c r="A4857" s="107">
        <f>TdC!C4859</f>
        <v>44390</v>
      </c>
      <c r="B4857" s="106">
        <f>TdC!D4859</f>
        <v>2021</v>
      </c>
      <c r="C4857" s="106">
        <f>TdC!E4859</f>
        <v>7</v>
      </c>
      <c r="D4857" s="106">
        <f>TdC!F4859</f>
        <v>3425119.54</v>
      </c>
      <c r="E4857" s="106" t="str">
        <f>TdC!G4859</f>
        <v>dolartoday</v>
      </c>
    </row>
    <row r="4858" spans="1:5" x14ac:dyDescent="0.15">
      <c r="A4858" s="107">
        <f>TdC!C4860</f>
        <v>44391</v>
      </c>
      <c r="B4858" s="106">
        <f>TdC!D4860</f>
        <v>2021</v>
      </c>
      <c r="C4858" s="106">
        <f>TdC!E4860</f>
        <v>7</v>
      </c>
      <c r="D4858" s="106">
        <f>TdC!F4860</f>
        <v>3555323.05</v>
      </c>
      <c r="E4858" s="106" t="str">
        <f>TdC!G4860</f>
        <v>dolartoday</v>
      </c>
    </row>
    <row r="4859" spans="1:5" x14ac:dyDescent="0.15">
      <c r="A4859" s="107">
        <f>TdC!C4861</f>
        <v>44392</v>
      </c>
      <c r="B4859" s="106">
        <f>TdC!D4861</f>
        <v>2021</v>
      </c>
      <c r="C4859" s="106">
        <f>TdC!E4861</f>
        <v>7</v>
      </c>
      <c r="D4859" s="106">
        <f>TdC!F4861</f>
        <v>3700022.18</v>
      </c>
      <c r="E4859" s="106" t="str">
        <f>TdC!G4861</f>
        <v>dolartoday</v>
      </c>
    </row>
    <row r="4860" spans="1:5" x14ac:dyDescent="0.15">
      <c r="A4860" s="107">
        <f>TdC!C4862</f>
        <v>44393</v>
      </c>
      <c r="B4860" s="106">
        <f>TdC!D4862</f>
        <v>2021</v>
      </c>
      <c r="C4860" s="106">
        <f>TdC!E4862</f>
        <v>7</v>
      </c>
      <c r="D4860" s="106">
        <f>TdC!F4862</f>
        <v>3700022.18</v>
      </c>
      <c r="E4860" s="106" t="str">
        <f>TdC!G4862</f>
        <v>dolartoday</v>
      </c>
    </row>
    <row r="4861" spans="1:5" x14ac:dyDescent="0.15">
      <c r="A4861" s="107">
        <f>TdC!C4863</f>
        <v>44394</v>
      </c>
      <c r="B4861" s="106">
        <f>TdC!D4863</f>
        <v>2021</v>
      </c>
      <c r="C4861" s="106">
        <f>TdC!E4863</f>
        <v>7</v>
      </c>
      <c r="D4861" s="106">
        <f>TdC!F4863</f>
        <v>3700022.18</v>
      </c>
      <c r="E4861" s="106" t="str">
        <f>TdC!G4863</f>
        <v>dolartoday</v>
      </c>
    </row>
    <row r="4862" spans="1:5" x14ac:dyDescent="0.15">
      <c r="A4862" s="107">
        <f>TdC!C4864</f>
        <v>44395</v>
      </c>
      <c r="B4862" s="106">
        <f>TdC!D4864</f>
        <v>2021</v>
      </c>
      <c r="C4862" s="106">
        <f>TdC!E4864</f>
        <v>7</v>
      </c>
      <c r="D4862" s="106">
        <f>TdC!F4864</f>
        <v>3702021.73</v>
      </c>
      <c r="E4862" s="106" t="str">
        <f>TdC!G4864</f>
        <v>dolartoday</v>
      </c>
    </row>
    <row r="4863" spans="1:5" x14ac:dyDescent="0.15">
      <c r="A4863" s="107">
        <f>TdC!C4865</f>
        <v>44396</v>
      </c>
      <c r="B4863" s="106">
        <f>TdC!D4865</f>
        <v>2021</v>
      </c>
      <c r="C4863" s="106">
        <f>TdC!E4865</f>
        <v>7</v>
      </c>
      <c r="D4863" s="106">
        <f>TdC!F4865</f>
        <v>3705023.76</v>
      </c>
      <c r="E4863" s="106" t="str">
        <f>TdC!G4865</f>
        <v>dolartoday</v>
      </c>
    </row>
    <row r="4864" spans="1:5" x14ac:dyDescent="0.15">
      <c r="A4864" s="107">
        <f>TdC!C4866</f>
        <v>44397</v>
      </c>
      <c r="B4864" s="106">
        <f>TdC!D4866</f>
        <v>2021</v>
      </c>
      <c r="C4864" s="106">
        <f>TdC!E4866</f>
        <v>7</v>
      </c>
      <c r="D4864" s="106">
        <f>TdC!F4866</f>
        <v>3790225.82</v>
      </c>
      <c r="E4864" s="106" t="str">
        <f>TdC!G4866</f>
        <v>dolartoday</v>
      </c>
    </row>
    <row r="4865" spans="1:5" x14ac:dyDescent="0.15">
      <c r="A4865" s="107">
        <f>TdC!C4867</f>
        <v>44398</v>
      </c>
      <c r="B4865" s="106">
        <f>TdC!D4867</f>
        <v>2021</v>
      </c>
      <c r="C4865" s="106">
        <f>TdC!E4867</f>
        <v>7</v>
      </c>
      <c r="D4865" s="106">
        <f>TdC!F4867</f>
        <v>3850301.78</v>
      </c>
      <c r="E4865" s="106" t="str">
        <f>TdC!G4867</f>
        <v>dolartoday</v>
      </c>
    </row>
    <row r="4866" spans="1:5" x14ac:dyDescent="0.15">
      <c r="A4866" s="107">
        <f>TdC!C4868</f>
        <v>44399</v>
      </c>
      <c r="B4866" s="106">
        <f>TdC!D4868</f>
        <v>2021</v>
      </c>
      <c r="C4866" s="106">
        <f>TdC!E4868</f>
        <v>7</v>
      </c>
      <c r="D4866" s="106">
        <f>TdC!F4868</f>
        <v>4000130.32</v>
      </c>
      <c r="E4866" s="106" t="str">
        <f>TdC!G4868</f>
        <v>dolartoday</v>
      </c>
    </row>
    <row r="4867" spans="1:5" x14ac:dyDescent="0.15">
      <c r="A4867" s="107">
        <f>TdC!C4869</f>
        <v>44400</v>
      </c>
      <c r="B4867" s="106">
        <f>TdC!D4869</f>
        <v>2021</v>
      </c>
      <c r="C4867" s="106">
        <f>TdC!E4869</f>
        <v>7</v>
      </c>
      <c r="D4867" s="106">
        <f>TdC!F4869</f>
        <v>4000130.32</v>
      </c>
      <c r="E4867" s="106" t="str">
        <f>TdC!G4869</f>
        <v>dolartoday</v>
      </c>
    </row>
    <row r="4868" spans="1:5" x14ac:dyDescent="0.15">
      <c r="A4868" s="107">
        <f>TdC!C4870</f>
        <v>44401</v>
      </c>
      <c r="B4868" s="106">
        <f>TdC!D4870</f>
        <v>2021</v>
      </c>
      <c r="C4868" s="106">
        <f>TdC!E4870</f>
        <v>7</v>
      </c>
      <c r="D4868" s="106">
        <f>TdC!F4870</f>
        <v>4000130.32</v>
      </c>
      <c r="E4868" s="106" t="str">
        <f>TdC!G4870</f>
        <v>dolartoday</v>
      </c>
    </row>
    <row r="4869" spans="1:5" x14ac:dyDescent="0.15">
      <c r="A4869" s="107">
        <f>TdC!C4871</f>
        <v>44402</v>
      </c>
      <c r="B4869" s="106">
        <f>TdC!D4871</f>
        <v>2021</v>
      </c>
      <c r="C4869" s="106">
        <f>TdC!E4871</f>
        <v>7</v>
      </c>
      <c r="D4869" s="106">
        <f>TdC!F4871</f>
        <v>4081047.55</v>
      </c>
      <c r="E4869" s="106" t="str">
        <f>TdC!G4871</f>
        <v>dolartoday</v>
      </c>
    </row>
    <row r="4870" spans="1:5" x14ac:dyDescent="0.15">
      <c r="A4870" s="107">
        <f>TdC!C4872</f>
        <v>44403</v>
      </c>
      <c r="B4870" s="106">
        <f>TdC!D4872</f>
        <v>2021</v>
      </c>
      <c r="C4870" s="106">
        <f>TdC!E4872</f>
        <v>7</v>
      </c>
      <c r="D4870" s="106">
        <f>TdC!F4872</f>
        <v>4133044.13</v>
      </c>
      <c r="E4870" s="106" t="str">
        <f>TdC!G4872</f>
        <v>dolartoday</v>
      </c>
    </row>
    <row r="4871" spans="1:5" x14ac:dyDescent="0.15">
      <c r="A4871" s="107">
        <f>TdC!C4873</f>
        <v>44404</v>
      </c>
      <c r="B4871" s="106">
        <f>TdC!D4873</f>
        <v>2021</v>
      </c>
      <c r="C4871" s="106">
        <f>TdC!E4873</f>
        <v>7</v>
      </c>
      <c r="D4871" s="106">
        <f>TdC!F4873</f>
        <v>4200142.28</v>
      </c>
      <c r="E4871" s="106" t="str">
        <f>TdC!G4873</f>
        <v>dolartoday</v>
      </c>
    </row>
    <row r="4872" spans="1:5" x14ac:dyDescent="0.15">
      <c r="A4872" s="107">
        <f>TdC!C4874</f>
        <v>44405</v>
      </c>
      <c r="B4872" s="106">
        <f>TdC!D4874</f>
        <v>2021</v>
      </c>
      <c r="C4872" s="106">
        <f>TdC!E4874</f>
        <v>7</v>
      </c>
      <c r="D4872" s="106">
        <f>TdC!F4874</f>
        <v>4183013.74</v>
      </c>
      <c r="E4872" s="106" t="str">
        <f>TdC!G4874</f>
        <v>dolartoday</v>
      </c>
    </row>
    <row r="4873" spans="1:5" x14ac:dyDescent="0.15">
      <c r="A4873" s="107">
        <f>TdC!C4875</f>
        <v>44406</v>
      </c>
      <c r="B4873" s="106">
        <f>TdC!D4875</f>
        <v>2021</v>
      </c>
      <c r="C4873" s="106">
        <f>TdC!E4875</f>
        <v>7</v>
      </c>
      <c r="D4873" s="106">
        <f>TdC!F4875</f>
        <v>4139112.34</v>
      </c>
      <c r="E4873" s="106" t="str">
        <f>TdC!G4875</f>
        <v>dolartoday</v>
      </c>
    </row>
    <row r="4874" spans="1:5" x14ac:dyDescent="0.15">
      <c r="A4874" s="107">
        <f>TdC!C4876</f>
        <v>44407</v>
      </c>
      <c r="B4874" s="106">
        <f>TdC!D4876</f>
        <v>2021</v>
      </c>
      <c r="C4874" s="106">
        <f>TdC!E4876</f>
        <v>7</v>
      </c>
      <c r="D4874" s="106">
        <f>TdC!F4876</f>
        <v>4139112.34</v>
      </c>
      <c r="E4874" s="106" t="str">
        <f>TdC!G4876</f>
        <v>dolartoday</v>
      </c>
    </row>
    <row r="4875" spans="1:5" x14ac:dyDescent="0.15">
      <c r="A4875" s="107">
        <f>TdC!C4877</f>
        <v>44408</v>
      </c>
      <c r="B4875" s="106">
        <f>TdC!D4877</f>
        <v>2021</v>
      </c>
      <c r="C4875" s="106">
        <f>TdC!E4877</f>
        <v>7</v>
      </c>
      <c r="D4875" s="106">
        <f>TdC!F4877</f>
        <v>4139112.34</v>
      </c>
      <c r="E4875" s="106" t="str">
        <f>TdC!G4877</f>
        <v>dolartoday</v>
      </c>
    </row>
    <row r="4876" spans="1:5" x14ac:dyDescent="0.15">
      <c r="A4876" s="107">
        <f>TdC!C4878</f>
        <v>44409</v>
      </c>
      <c r="B4876" s="106">
        <f>TdC!D4878</f>
        <v>2021</v>
      </c>
      <c r="C4876" s="106">
        <f>TdC!E4878</f>
        <v>8</v>
      </c>
      <c r="D4876" s="106">
        <f>TdC!F4878</f>
        <v>4133529.92</v>
      </c>
      <c r="E4876" s="106" t="str">
        <f>TdC!G4878</f>
        <v>dolartoday</v>
      </c>
    </row>
    <row r="4877" spans="1:5" x14ac:dyDescent="0.15">
      <c r="A4877" s="107">
        <f>TdC!C4879</f>
        <v>44410</v>
      </c>
      <c r="B4877" s="106">
        <f>TdC!D4879</f>
        <v>2021</v>
      </c>
      <c r="C4877" s="106">
        <f>TdC!E4879</f>
        <v>8</v>
      </c>
      <c r="D4877" s="106">
        <f>TdC!F4879</f>
        <v>4120043.78</v>
      </c>
      <c r="E4877" s="106" t="str">
        <f>TdC!G4879</f>
        <v>dolartoday</v>
      </c>
    </row>
    <row r="4878" spans="1:5" x14ac:dyDescent="0.15">
      <c r="A4878" s="107">
        <f>TdC!C4880</f>
        <v>44411</v>
      </c>
      <c r="B4878" s="106">
        <f>TdC!D4880</f>
        <v>2021</v>
      </c>
      <c r="C4878" s="106">
        <f>TdC!E4880</f>
        <v>8</v>
      </c>
      <c r="D4878" s="106">
        <f>TdC!F4880</f>
        <v>4090523.82</v>
      </c>
      <c r="E4878" s="106" t="str">
        <f>TdC!G4880</f>
        <v>dolartoday</v>
      </c>
    </row>
    <row r="4879" spans="1:5" x14ac:dyDescent="0.15">
      <c r="A4879" s="107">
        <f>TdC!C4881</f>
        <v>44412</v>
      </c>
      <c r="B4879" s="106">
        <f>TdC!D4881</f>
        <v>2021</v>
      </c>
      <c r="C4879" s="106">
        <f>TdC!E4881</f>
        <v>8</v>
      </c>
      <c r="D4879" s="106">
        <f>TdC!F4881</f>
        <v>4060133.05</v>
      </c>
      <c r="E4879" s="106" t="str">
        <f>TdC!G4881</f>
        <v>dolartoday</v>
      </c>
    </row>
    <row r="4880" spans="1:5" x14ac:dyDescent="0.15">
      <c r="A4880" s="107">
        <f>TdC!C4882</f>
        <v>44413</v>
      </c>
      <c r="B4880" s="106">
        <f>TdC!D4882</f>
        <v>2021</v>
      </c>
      <c r="C4880" s="106">
        <f>TdC!E4882</f>
        <v>8</v>
      </c>
      <c r="D4880" s="106">
        <f>TdC!F4882</f>
        <v>4104842.85</v>
      </c>
      <c r="E4880" s="106" t="str">
        <f>TdC!G4882</f>
        <v>dolartoday</v>
      </c>
    </row>
    <row r="4881" spans="1:5" x14ac:dyDescent="0.15">
      <c r="A4881" s="107">
        <f>TdC!C4883</f>
        <v>44414</v>
      </c>
      <c r="B4881" s="106">
        <f>TdC!D4883</f>
        <v>2021</v>
      </c>
      <c r="C4881" s="106">
        <f>TdC!E4883</f>
        <v>8</v>
      </c>
      <c r="D4881" s="106">
        <f>TdC!F4883</f>
        <v>4104842.85</v>
      </c>
      <c r="E4881" s="106" t="str">
        <f>TdC!G4883</f>
        <v>dolartoday</v>
      </c>
    </row>
    <row r="4882" spans="1:5" x14ac:dyDescent="0.15">
      <c r="A4882" s="107">
        <f>TdC!C4884</f>
        <v>44415</v>
      </c>
      <c r="B4882" s="106">
        <f>TdC!D4884</f>
        <v>2021</v>
      </c>
      <c r="C4882" s="106">
        <f>TdC!E4884</f>
        <v>8</v>
      </c>
      <c r="D4882" s="106">
        <f>TdC!F4884</f>
        <v>4104842.85</v>
      </c>
      <c r="E4882" s="106" t="str">
        <f>TdC!G4884</f>
        <v>dolartoday</v>
      </c>
    </row>
    <row r="4883" spans="1:5" x14ac:dyDescent="0.15">
      <c r="A4883" s="107">
        <f>TdC!C4885</f>
        <v>44416</v>
      </c>
      <c r="B4883" s="106">
        <f>TdC!D4885</f>
        <v>2021</v>
      </c>
      <c r="C4883" s="106">
        <f>TdC!E4885</f>
        <v>8</v>
      </c>
      <c r="D4883" s="106">
        <f>TdC!F4885</f>
        <v>4120053.81</v>
      </c>
      <c r="E4883" s="106" t="str">
        <f>TdC!G4885</f>
        <v>dolartoday</v>
      </c>
    </row>
    <row r="4884" spans="1:5" x14ac:dyDescent="0.15">
      <c r="A4884" s="107">
        <f>TdC!C4886</f>
        <v>44417</v>
      </c>
      <c r="B4884" s="106">
        <f>TdC!D4886</f>
        <v>2021</v>
      </c>
      <c r="C4884" s="106">
        <f>TdC!E4886</f>
        <v>8</v>
      </c>
      <c r="D4884" s="106">
        <f>TdC!F4886</f>
        <v>4127055.62</v>
      </c>
      <c r="E4884" s="106" t="str">
        <f>TdC!G4886</f>
        <v>dolartoday</v>
      </c>
    </row>
    <row r="4885" spans="1:5" x14ac:dyDescent="0.15">
      <c r="A4885" s="107">
        <f>TdC!C4887</f>
        <v>44418</v>
      </c>
      <c r="B4885" s="106">
        <f>TdC!D4887</f>
        <v>2021</v>
      </c>
      <c r="C4885" s="106">
        <f>TdC!E4887</f>
        <v>8</v>
      </c>
      <c r="D4885" s="106">
        <f>TdC!F4887</f>
        <v>4150522.91</v>
      </c>
      <c r="E4885" s="106" t="str">
        <f>TdC!G4887</f>
        <v>dolartoday</v>
      </c>
    </row>
    <row r="4886" spans="1:5" x14ac:dyDescent="0.15">
      <c r="A4886" s="107">
        <f>TdC!C4888</f>
        <v>44419</v>
      </c>
      <c r="B4886" s="106">
        <f>TdC!D4888</f>
        <v>2021</v>
      </c>
      <c r="C4886" s="106">
        <f>TdC!E4888</f>
        <v>8</v>
      </c>
      <c r="D4886" s="106">
        <f>TdC!F4888</f>
        <v>4146011.83</v>
      </c>
      <c r="E4886" s="106" t="str">
        <f>TdC!G4888</f>
        <v>dolartoday</v>
      </c>
    </row>
    <row r="4887" spans="1:5" x14ac:dyDescent="0.15">
      <c r="A4887" s="107">
        <f>TdC!C4889</f>
        <v>44420</v>
      </c>
      <c r="B4887" s="106">
        <f>TdC!D4889</f>
        <v>2021</v>
      </c>
      <c r="C4887" s="106">
        <f>TdC!E4889</f>
        <v>8</v>
      </c>
      <c r="D4887" s="106">
        <f>TdC!F4889</f>
        <v>4140112.32</v>
      </c>
      <c r="E4887" s="106" t="str">
        <f>TdC!G4889</f>
        <v>dolartoday</v>
      </c>
    </row>
    <row r="4888" spans="1:5" x14ac:dyDescent="0.15">
      <c r="A4888" s="107">
        <f>TdC!C4890</f>
        <v>44421</v>
      </c>
      <c r="B4888" s="106">
        <f>TdC!D4890</f>
        <v>2021</v>
      </c>
      <c r="C4888" s="106">
        <f>TdC!E4890</f>
        <v>8</v>
      </c>
      <c r="D4888" s="106">
        <f>TdC!F4890</f>
        <v>4140112.32</v>
      </c>
      <c r="E4888" s="106" t="str">
        <f>TdC!G4890</f>
        <v>dolartoday</v>
      </c>
    </row>
    <row r="4889" spans="1:5" x14ac:dyDescent="0.15">
      <c r="A4889" s="107">
        <f>TdC!C4891</f>
        <v>44422</v>
      </c>
      <c r="B4889" s="106">
        <f>TdC!D4891</f>
        <v>2021</v>
      </c>
      <c r="C4889" s="106">
        <f>TdC!E4891</f>
        <v>8</v>
      </c>
      <c r="D4889" s="106">
        <f>TdC!F4891</f>
        <v>4140112.32</v>
      </c>
      <c r="E4889" s="106" t="str">
        <f>TdC!G4891</f>
        <v>dolartoday</v>
      </c>
    </row>
    <row r="4890" spans="1:5" x14ac:dyDescent="0.15">
      <c r="A4890" s="107">
        <f>TdC!C4892</f>
        <v>44423</v>
      </c>
      <c r="B4890" s="106">
        <f>TdC!D4892</f>
        <v>2021</v>
      </c>
      <c r="C4890" s="106">
        <f>TdC!E4892</f>
        <v>8</v>
      </c>
      <c r="D4890" s="106">
        <f>TdC!F4892</f>
        <v>4145632.48</v>
      </c>
      <c r="E4890" s="106" t="str">
        <f>TdC!G4892</f>
        <v>dolartoday</v>
      </c>
    </row>
    <row r="4891" spans="1:5" x14ac:dyDescent="0.15">
      <c r="A4891" s="107">
        <f>TdC!C4893</f>
        <v>44424</v>
      </c>
      <c r="B4891" s="106">
        <f>TdC!D4893</f>
        <v>2021</v>
      </c>
      <c r="C4891" s="106">
        <f>TdC!E4893</f>
        <v>8</v>
      </c>
      <c r="D4891" s="106">
        <f>TdC!F4893</f>
        <v>4138022.71</v>
      </c>
      <c r="E4891" s="106" t="str">
        <f>TdC!G4893</f>
        <v>dolartoday</v>
      </c>
    </row>
    <row r="4892" spans="1:5" x14ac:dyDescent="0.15">
      <c r="A4892" s="107">
        <f>TdC!C4894</f>
        <v>44425</v>
      </c>
      <c r="B4892" s="106">
        <f>TdC!D4894</f>
        <v>2021</v>
      </c>
      <c r="C4892" s="106">
        <f>TdC!E4894</f>
        <v>8</v>
      </c>
      <c r="D4892" s="106">
        <f>TdC!F4894</f>
        <v>4142050.55</v>
      </c>
      <c r="E4892" s="106" t="str">
        <f>TdC!G4894</f>
        <v>dolartoday</v>
      </c>
    </row>
    <row r="4893" spans="1:5" x14ac:dyDescent="0.15">
      <c r="A4893" s="107">
        <f>TdC!C4895</f>
        <v>44426</v>
      </c>
      <c r="B4893" s="106">
        <f>TdC!D4895</f>
        <v>2021</v>
      </c>
      <c r="C4893" s="106">
        <f>TdC!E4895</f>
        <v>8</v>
      </c>
      <c r="D4893" s="106">
        <f>TdC!F4895</f>
        <v>4142988.77</v>
      </c>
      <c r="E4893" s="106" t="str">
        <f>TdC!G4895</f>
        <v>dolartoday</v>
      </c>
    </row>
    <row r="4894" spans="1:5" x14ac:dyDescent="0.15">
      <c r="A4894" s="107">
        <f>TdC!C4896</f>
        <v>44427</v>
      </c>
      <c r="B4894" s="106">
        <f>TdC!D4896</f>
        <v>2021</v>
      </c>
      <c r="C4894" s="106">
        <f>TdC!E4896</f>
        <v>8</v>
      </c>
      <c r="D4894" s="106">
        <f>TdC!F4896</f>
        <v>4129102.09</v>
      </c>
      <c r="E4894" s="106" t="str">
        <f>TdC!G4896</f>
        <v>dolartoday</v>
      </c>
    </row>
    <row r="4895" spans="1:5" x14ac:dyDescent="0.15">
      <c r="A4895" s="107">
        <f>TdC!C4897</f>
        <v>44428</v>
      </c>
      <c r="B4895" s="106">
        <f>TdC!D4897</f>
        <v>2021</v>
      </c>
      <c r="C4895" s="106">
        <f>TdC!E4897</f>
        <v>8</v>
      </c>
      <c r="D4895" s="106">
        <f>TdC!F4897</f>
        <v>4129102.09</v>
      </c>
      <c r="E4895" s="106" t="str">
        <f>TdC!G4897</f>
        <v>dolartoday</v>
      </c>
    </row>
    <row r="4896" spans="1:5" x14ac:dyDescent="0.15">
      <c r="A4896" s="107">
        <f>TdC!C4898</f>
        <v>44429</v>
      </c>
      <c r="B4896" s="106">
        <f>TdC!D4898</f>
        <v>2021</v>
      </c>
      <c r="C4896" s="106">
        <f>TdC!E4898</f>
        <v>8</v>
      </c>
      <c r="D4896" s="106">
        <f>TdC!F4898</f>
        <v>4129102.09</v>
      </c>
      <c r="E4896" s="106" t="str">
        <f>TdC!G4898</f>
        <v>dolartoday</v>
      </c>
    </row>
    <row r="4897" spans="1:5" x14ac:dyDescent="0.15">
      <c r="A4897" s="107">
        <f>TdC!C4899</f>
        <v>44430</v>
      </c>
      <c r="B4897" s="106">
        <f>TdC!D4899</f>
        <v>2021</v>
      </c>
      <c r="C4897" s="106">
        <f>TdC!E4899</f>
        <v>8</v>
      </c>
      <c r="D4897" s="106">
        <f>TdC!F4899</f>
        <v>4136066.4</v>
      </c>
      <c r="E4897" s="106" t="str">
        <f>TdC!G4899</f>
        <v>dolartoday</v>
      </c>
    </row>
    <row r="4898" spans="1:5" x14ac:dyDescent="0.15">
      <c r="A4898" s="107">
        <f>TdC!C4900</f>
        <v>44431</v>
      </c>
      <c r="B4898" s="106">
        <f>TdC!D4900</f>
        <v>2021</v>
      </c>
      <c r="C4898" s="106">
        <f>TdC!E4900</f>
        <v>8</v>
      </c>
      <c r="D4898" s="106">
        <f>TdC!F4900</f>
        <v>4150378.78</v>
      </c>
      <c r="E4898" s="106" t="str">
        <f>TdC!G4900</f>
        <v>dolartoday</v>
      </c>
    </row>
    <row r="4899" spans="1:5" x14ac:dyDescent="0.15">
      <c r="A4899" s="107">
        <f>TdC!C4901</f>
        <v>44432</v>
      </c>
      <c r="B4899" s="106">
        <f>TdC!D4901</f>
        <v>2021</v>
      </c>
      <c r="C4899" s="106">
        <f>TdC!E4901</f>
        <v>8</v>
      </c>
      <c r="D4899" s="106">
        <f>TdC!F4901</f>
        <v>4150378.78</v>
      </c>
      <c r="E4899" s="106" t="str">
        <f>TdC!G4901</f>
        <v>dolartoday</v>
      </c>
    </row>
    <row r="4900" spans="1:5" x14ac:dyDescent="0.15">
      <c r="A4900" s="107">
        <f>TdC!C4902</f>
        <v>44433</v>
      </c>
      <c r="B4900" s="106">
        <f>TdC!D4902</f>
        <v>2021</v>
      </c>
      <c r="C4900" s="106">
        <f>TdC!E4902</f>
        <v>8</v>
      </c>
      <c r="D4900" s="106">
        <f>TdC!F4902</f>
        <v>4153512.02</v>
      </c>
      <c r="E4900" s="106" t="str">
        <f>TdC!G4902</f>
        <v>dolartoday</v>
      </c>
    </row>
    <row r="4901" spans="1:5" x14ac:dyDescent="0.15">
      <c r="A4901" s="107">
        <f>TdC!C4903</f>
        <v>44434</v>
      </c>
      <c r="B4901" s="106">
        <f>TdC!D4903</f>
        <v>2021</v>
      </c>
      <c r="C4901" s="106">
        <f>TdC!E4903</f>
        <v>8</v>
      </c>
      <c r="D4901" s="106">
        <f>TdC!F4903</f>
        <v>4146022.12</v>
      </c>
      <c r="E4901" s="106" t="str">
        <f>TdC!G4903</f>
        <v>dolartoday</v>
      </c>
    </row>
    <row r="4902" spans="1:5" x14ac:dyDescent="0.15">
      <c r="A4902" s="107">
        <f>TdC!C4904</f>
        <v>44435</v>
      </c>
      <c r="B4902" s="106">
        <f>TdC!D4904</f>
        <v>2021</v>
      </c>
      <c r="C4902" s="106">
        <f>TdC!E4904</f>
        <v>8</v>
      </c>
      <c r="D4902" s="106">
        <f>TdC!F4904</f>
        <v>4146022.12</v>
      </c>
      <c r="E4902" s="106" t="str">
        <f>TdC!G4904</f>
        <v>dolartoday</v>
      </c>
    </row>
    <row r="4903" spans="1:5" x14ac:dyDescent="0.15">
      <c r="A4903" s="107">
        <f>TdC!C4905</f>
        <v>44436</v>
      </c>
      <c r="B4903" s="106">
        <f>TdC!D4905</f>
        <v>2021</v>
      </c>
      <c r="C4903" s="106">
        <f>TdC!E4905</f>
        <v>8</v>
      </c>
      <c r="D4903" s="106">
        <f>TdC!F4905</f>
        <v>4146022.12</v>
      </c>
      <c r="E4903" s="106" t="str">
        <f>TdC!G4905</f>
        <v>dolartoday</v>
      </c>
    </row>
    <row r="4904" spans="1:5" x14ac:dyDescent="0.15">
      <c r="A4904" s="107">
        <f>TdC!C4906</f>
        <v>44437</v>
      </c>
      <c r="B4904" s="106">
        <f>TdC!D4906</f>
        <v>2021</v>
      </c>
      <c r="C4904" s="106">
        <f>TdC!E4906</f>
        <v>8</v>
      </c>
      <c r="D4904" s="106">
        <f>TdC!F4906</f>
        <v>4140633.92</v>
      </c>
      <c r="E4904" s="106" t="str">
        <f>TdC!G4906</f>
        <v>dolartoday</v>
      </c>
    </row>
    <row r="4905" spans="1:5" x14ac:dyDescent="0.15">
      <c r="A4905" s="107">
        <f>TdC!C4907</f>
        <v>44438</v>
      </c>
      <c r="B4905" s="106">
        <f>TdC!D4907</f>
        <v>2021</v>
      </c>
      <c r="C4905" s="106">
        <f>TdC!E4907</f>
        <v>8</v>
      </c>
      <c r="D4905" s="106">
        <f>TdC!F4907</f>
        <v>4148043.63</v>
      </c>
      <c r="E4905" s="106" t="str">
        <f>TdC!G4907</f>
        <v>dolartoday</v>
      </c>
    </row>
    <row r="4906" spans="1:5" x14ac:dyDescent="0.15">
      <c r="A4906" s="107">
        <f>TdC!C4908</f>
        <v>44439</v>
      </c>
      <c r="B4906" s="106">
        <f>TdC!D4908</f>
        <v>2021</v>
      </c>
      <c r="C4906" s="106">
        <f>TdC!E4908</f>
        <v>8</v>
      </c>
      <c r="D4906" s="106">
        <f>TdC!F4908</f>
        <v>4138043.82</v>
      </c>
      <c r="E4906" s="106" t="str">
        <f>TdC!G4908</f>
        <v>dolartoday</v>
      </c>
    </row>
    <row r="4907" spans="1:5" x14ac:dyDescent="0.15">
      <c r="A4907" s="107">
        <f>TdC!C4909</f>
        <v>44440</v>
      </c>
      <c r="B4907" s="106">
        <f>TdC!D4909</f>
        <v>2021</v>
      </c>
      <c r="C4907" s="106">
        <f>TdC!E4909</f>
        <v>9</v>
      </c>
      <c r="D4907" s="106">
        <f>TdC!F4909</f>
        <v>4120404.82</v>
      </c>
      <c r="E4907" s="106" t="str">
        <f>TdC!G4909</f>
        <v>dolartoday</v>
      </c>
    </row>
    <row r="4908" spans="1:5" x14ac:dyDescent="0.15">
      <c r="A4908" s="107">
        <f>TdC!C4910</f>
        <v>44441</v>
      </c>
      <c r="B4908" s="106">
        <f>TdC!D4910</f>
        <v>2021</v>
      </c>
      <c r="C4908" s="106">
        <f>TdC!E4910</f>
        <v>9</v>
      </c>
      <c r="D4908" s="106">
        <f>TdC!F4910</f>
        <v>4102843.92</v>
      </c>
      <c r="E4908" s="106" t="str">
        <f>TdC!G4910</f>
        <v>dolartoday</v>
      </c>
    </row>
    <row r="4909" spans="1:5" x14ac:dyDescent="0.15">
      <c r="A4909" s="107">
        <f>TdC!C4911</f>
        <v>44442</v>
      </c>
      <c r="B4909" s="106">
        <f>TdC!D4911</f>
        <v>2021</v>
      </c>
      <c r="C4909" s="106">
        <f>TdC!E4911</f>
        <v>9</v>
      </c>
      <c r="D4909" s="106">
        <f>TdC!F4911</f>
        <v>4102843.92</v>
      </c>
      <c r="E4909" s="106" t="str">
        <f>TdC!G4911</f>
        <v>dolartoday</v>
      </c>
    </row>
    <row r="4910" spans="1:5" x14ac:dyDescent="0.15">
      <c r="A4910" s="107">
        <f>TdC!C4912</f>
        <v>44443</v>
      </c>
      <c r="B4910" s="106">
        <f>TdC!D4912</f>
        <v>2021</v>
      </c>
      <c r="C4910" s="106">
        <f>TdC!E4912</f>
        <v>9</v>
      </c>
      <c r="D4910" s="106">
        <f>TdC!F4912</f>
        <v>4102843.92</v>
      </c>
      <c r="E4910" s="106" t="str">
        <f>TdC!G4912</f>
        <v>dolartoday</v>
      </c>
    </row>
    <row r="4911" spans="1:5" x14ac:dyDescent="0.15">
      <c r="A4911" s="107">
        <f>TdC!C4913</f>
        <v>44444</v>
      </c>
      <c r="B4911" s="106">
        <f>TdC!D4913</f>
        <v>2021</v>
      </c>
      <c r="C4911" s="106">
        <f>TdC!E4913</f>
        <v>9</v>
      </c>
      <c r="D4911" s="106">
        <f>TdC!F4913</f>
        <v>4110528.83</v>
      </c>
      <c r="E4911" s="106" t="str">
        <f>TdC!G4913</f>
        <v>dolartoday</v>
      </c>
    </row>
    <row r="4912" spans="1:5" x14ac:dyDescent="0.15">
      <c r="A4912" s="107">
        <f>TdC!C4914</f>
        <v>44445</v>
      </c>
      <c r="B4912" s="106">
        <f>TdC!D4914</f>
        <v>2021</v>
      </c>
      <c r="C4912" s="106">
        <f>TdC!E4914</f>
        <v>9</v>
      </c>
      <c r="D4912" s="106">
        <f>TdC!F4914</f>
        <v>4100455.23</v>
      </c>
      <c r="E4912" s="106" t="str">
        <f>TdC!G4914</f>
        <v>dolartoday</v>
      </c>
    </row>
    <row r="4913" spans="1:5" x14ac:dyDescent="0.15">
      <c r="A4913" s="107">
        <f>TdC!C4915</f>
        <v>44446</v>
      </c>
      <c r="B4913" s="106">
        <f>TdC!D4915</f>
        <v>2021</v>
      </c>
      <c r="C4913" s="106">
        <f>TdC!E4915</f>
        <v>9</v>
      </c>
      <c r="D4913" s="106">
        <f>TdC!F4915</f>
        <v>4142063.83</v>
      </c>
      <c r="E4913" s="106" t="str">
        <f>TdC!G4915</f>
        <v>dolartoday</v>
      </c>
    </row>
    <row r="4914" spans="1:5" x14ac:dyDescent="0.15">
      <c r="A4914" s="107">
        <f>TdC!C4916</f>
        <v>44447</v>
      </c>
      <c r="B4914" s="106">
        <f>TdC!D4916</f>
        <v>2021</v>
      </c>
      <c r="C4914" s="106">
        <f>TdC!E4916</f>
        <v>9</v>
      </c>
      <c r="D4914" s="106">
        <f>TdC!F4916</f>
        <v>4127011.53</v>
      </c>
      <c r="E4914" s="106" t="str">
        <f>TdC!G4916</f>
        <v>dolartoday</v>
      </c>
    </row>
    <row r="4915" spans="1:5" x14ac:dyDescent="0.15">
      <c r="A4915" s="107">
        <f>TdC!C4917</f>
        <v>44448</v>
      </c>
      <c r="B4915" s="106">
        <f>TdC!D4917</f>
        <v>2021</v>
      </c>
      <c r="C4915" s="106">
        <f>TdC!E4917</f>
        <v>9</v>
      </c>
      <c r="D4915" s="106">
        <f>TdC!F4917</f>
        <v>4128163.85</v>
      </c>
      <c r="E4915" s="106" t="str">
        <f>TdC!G4917</f>
        <v>dolartoday</v>
      </c>
    </row>
    <row r="4916" spans="1:5" x14ac:dyDescent="0.15">
      <c r="A4916" s="107">
        <f>TdC!C4918</f>
        <v>44449</v>
      </c>
      <c r="B4916" s="106">
        <f>TdC!D4918</f>
        <v>2021</v>
      </c>
      <c r="C4916" s="106">
        <f>TdC!E4918</f>
        <v>9</v>
      </c>
      <c r="D4916" s="106">
        <f>TdC!F4918</f>
        <v>4128163.85</v>
      </c>
      <c r="E4916" s="106" t="str">
        <f>TdC!G4918</f>
        <v>dolartoday</v>
      </c>
    </row>
    <row r="4917" spans="1:5" x14ac:dyDescent="0.15">
      <c r="A4917" s="107">
        <f>TdC!C4919</f>
        <v>44450</v>
      </c>
      <c r="B4917" s="106">
        <f>TdC!D4919</f>
        <v>2021</v>
      </c>
      <c r="C4917" s="106">
        <f>TdC!E4919</f>
        <v>9</v>
      </c>
      <c r="D4917" s="106">
        <f>TdC!F4919</f>
        <v>4128163.85</v>
      </c>
      <c r="E4917" s="106" t="str">
        <f>TdC!G4919</f>
        <v>dolartoday</v>
      </c>
    </row>
    <row r="4918" spans="1:5" x14ac:dyDescent="0.15">
      <c r="A4918" s="107">
        <f>TdC!C4920</f>
        <v>44451</v>
      </c>
      <c r="B4918" s="106">
        <f>TdC!D4920</f>
        <v>2021</v>
      </c>
      <c r="C4918" s="106">
        <f>TdC!E4920</f>
        <v>9</v>
      </c>
      <c r="D4918" s="106">
        <f>TdC!F4920</f>
        <v>4131401.43</v>
      </c>
      <c r="E4918" s="106" t="str">
        <f>TdC!G4920</f>
        <v>dolartoday</v>
      </c>
    </row>
    <row r="4919" spans="1:5" x14ac:dyDescent="0.15">
      <c r="A4919" s="107">
        <f>TdC!C4921</f>
        <v>44452</v>
      </c>
      <c r="B4919" s="106">
        <f>TdC!D4921</f>
        <v>2021</v>
      </c>
      <c r="C4919" s="106">
        <f>TdC!E4921</f>
        <v>9</v>
      </c>
      <c r="D4919" s="106">
        <f>TdC!F4921</f>
        <v>4127566.46</v>
      </c>
      <c r="E4919" s="106" t="str">
        <f>TdC!G4921</f>
        <v>dolartoday</v>
      </c>
    </row>
    <row r="4920" spans="1:5" x14ac:dyDescent="0.15">
      <c r="A4920" s="107">
        <f>TdC!C4922</f>
        <v>44453</v>
      </c>
      <c r="B4920" s="106">
        <f>TdC!D4922</f>
        <v>2021</v>
      </c>
      <c r="C4920" s="106">
        <f>TdC!E4922</f>
        <v>9</v>
      </c>
      <c r="D4920" s="106">
        <f>TdC!F4922</f>
        <v>4108841.69</v>
      </c>
      <c r="E4920" s="106" t="str">
        <f>TdC!G4922</f>
        <v>dolartoday</v>
      </c>
    </row>
    <row r="4921" spans="1:5" x14ac:dyDescent="0.15">
      <c r="A4921" s="107">
        <f>TdC!C4923</f>
        <v>44454</v>
      </c>
      <c r="B4921" s="106">
        <f>TdC!D4923</f>
        <v>2021</v>
      </c>
      <c r="C4921" s="106">
        <f>TdC!E4923</f>
        <v>9</v>
      </c>
      <c r="D4921" s="106">
        <f>TdC!F4923</f>
        <v>4090341.52</v>
      </c>
      <c r="E4921" s="106" t="str">
        <f>TdC!G4923</f>
        <v>dolartoday</v>
      </c>
    </row>
    <row r="4922" spans="1:5" x14ac:dyDescent="0.15">
      <c r="A4922" s="107">
        <f>TdC!C4924</f>
        <v>44455</v>
      </c>
      <c r="B4922" s="106">
        <f>TdC!D4924</f>
        <v>2021</v>
      </c>
      <c r="C4922" s="106">
        <f>TdC!E4924</f>
        <v>9</v>
      </c>
      <c r="D4922" s="106">
        <f>TdC!F4924</f>
        <v>4074044.17</v>
      </c>
      <c r="E4922" s="106" t="str">
        <f>TdC!G4924</f>
        <v>dolartoday</v>
      </c>
    </row>
    <row r="4923" spans="1:5" x14ac:dyDescent="0.15">
      <c r="A4923" s="107">
        <f>TdC!C4925</f>
        <v>44456</v>
      </c>
      <c r="B4923" s="106">
        <f>TdC!D4925</f>
        <v>2021</v>
      </c>
      <c r="C4923" s="106">
        <f>TdC!E4925</f>
        <v>9</v>
      </c>
      <c r="D4923" s="106">
        <f>TdC!F4925</f>
        <v>4074044.17</v>
      </c>
      <c r="E4923" s="106" t="str">
        <f>TdC!G4925</f>
        <v>dolartoday</v>
      </c>
    </row>
    <row r="4924" spans="1:5" x14ac:dyDescent="0.15">
      <c r="A4924" s="107">
        <f>TdC!C4926</f>
        <v>44457</v>
      </c>
      <c r="B4924" s="106">
        <f>TdC!D4926</f>
        <v>2021</v>
      </c>
      <c r="C4924" s="106">
        <f>TdC!E4926</f>
        <v>9</v>
      </c>
      <c r="D4924" s="106">
        <f>TdC!F4926</f>
        <v>4074044.17</v>
      </c>
      <c r="E4924" s="106" t="str">
        <f>TdC!G4926</f>
        <v>dolartoday</v>
      </c>
    </row>
    <row r="4925" spans="1:5" x14ac:dyDescent="0.15">
      <c r="A4925" s="107">
        <f>TdC!C4927</f>
        <v>44458</v>
      </c>
      <c r="B4925" s="106">
        <f>TdC!D4927</f>
        <v>2021</v>
      </c>
      <c r="C4925" s="106">
        <f>TdC!E4927</f>
        <v>9</v>
      </c>
      <c r="D4925" s="106">
        <f>TdC!F4927</f>
        <v>4020104.84</v>
      </c>
      <c r="E4925" s="106" t="str">
        <f>TdC!G4927</f>
        <v>dolartoday</v>
      </c>
    </row>
    <row r="4926" spans="1:5" x14ac:dyDescent="0.15">
      <c r="A4926" s="107">
        <f>TdC!C4928</f>
        <v>44459</v>
      </c>
      <c r="B4926" s="106">
        <f>TdC!D4928</f>
        <v>2021</v>
      </c>
      <c r="C4926" s="106">
        <f>TdC!E4928</f>
        <v>9</v>
      </c>
      <c r="D4926" s="106">
        <f>TdC!F4928</f>
        <v>4015166.32</v>
      </c>
      <c r="E4926" s="106" t="str">
        <f>TdC!G4928</f>
        <v>dolartoday</v>
      </c>
    </row>
    <row r="4927" spans="1:5" x14ac:dyDescent="0.15">
      <c r="A4927" s="107">
        <f>TdC!C4929</f>
        <v>44460</v>
      </c>
      <c r="B4927" s="106">
        <f>TdC!D4929</f>
        <v>2021</v>
      </c>
      <c r="C4927" s="106">
        <f>TdC!E4929</f>
        <v>9</v>
      </c>
      <c r="D4927" s="106">
        <f>TdC!F4929</f>
        <v>4017752.21</v>
      </c>
      <c r="E4927" s="106" t="str">
        <f>TdC!G4929</f>
        <v>dolartoday</v>
      </c>
    </row>
    <row r="4928" spans="1:5" x14ac:dyDescent="0.15">
      <c r="A4928" s="107">
        <f>TdC!C4930</f>
        <v>44461</v>
      </c>
      <c r="B4928" s="106">
        <f>TdC!D4930</f>
        <v>2021</v>
      </c>
      <c r="C4928" s="106">
        <f>TdC!E4930</f>
        <v>9</v>
      </c>
      <c r="D4928" s="106">
        <f>TdC!F4930</f>
        <v>4082077.15</v>
      </c>
      <c r="E4928" s="106" t="str">
        <f>TdC!G4930</f>
        <v>dolartoday</v>
      </c>
    </row>
    <row r="4929" spans="1:5" x14ac:dyDescent="0.15">
      <c r="A4929" s="107">
        <f>TdC!C4931</f>
        <v>44462</v>
      </c>
      <c r="B4929" s="106">
        <f>TdC!D4931</f>
        <v>2021</v>
      </c>
      <c r="C4929" s="106">
        <f>TdC!E4931</f>
        <v>9</v>
      </c>
      <c r="D4929" s="106">
        <f>TdC!F4931</f>
        <v>4199044.0199999996</v>
      </c>
      <c r="E4929" s="106" t="str">
        <f>TdC!G4931</f>
        <v>dolartoday</v>
      </c>
    </row>
    <row r="4930" spans="1:5" x14ac:dyDescent="0.15">
      <c r="A4930" s="107">
        <f>TdC!C4932</f>
        <v>44463</v>
      </c>
      <c r="B4930" s="106">
        <f>TdC!D4932</f>
        <v>2021</v>
      </c>
      <c r="C4930" s="106">
        <f>TdC!E4932</f>
        <v>9</v>
      </c>
      <c r="D4930" s="106">
        <f>TdC!F4932</f>
        <v>4199044.0199999996</v>
      </c>
      <c r="E4930" s="106" t="str">
        <f>TdC!G4932</f>
        <v>dolartoday</v>
      </c>
    </row>
    <row r="4931" spans="1:5" x14ac:dyDescent="0.15">
      <c r="A4931" s="107">
        <f>TdC!C4933</f>
        <v>44464</v>
      </c>
      <c r="B4931" s="106">
        <f>TdC!D4933</f>
        <v>2021</v>
      </c>
      <c r="C4931" s="106">
        <f>TdC!E4933</f>
        <v>9</v>
      </c>
      <c r="D4931" s="106">
        <f>TdC!F4933</f>
        <v>4199044.0199999996</v>
      </c>
      <c r="E4931" s="106" t="str">
        <f>TdC!G4933</f>
        <v>dolartoday</v>
      </c>
    </row>
    <row r="4932" spans="1:5" x14ac:dyDescent="0.15">
      <c r="A4932" s="107">
        <f>TdC!C4934</f>
        <v>44465</v>
      </c>
      <c r="B4932" s="106">
        <f>TdC!D4934</f>
        <v>2021</v>
      </c>
      <c r="C4932" s="106">
        <f>TdC!E4934</f>
        <v>9</v>
      </c>
      <c r="D4932" s="106">
        <f>TdC!F4934</f>
        <v>4248335.09</v>
      </c>
      <c r="E4932" s="106" t="str">
        <f>TdC!G4934</f>
        <v>dolartoday</v>
      </c>
    </row>
    <row r="4933" spans="1:5" x14ac:dyDescent="0.15">
      <c r="A4933" s="107">
        <f>TdC!C4935</f>
        <v>44466</v>
      </c>
      <c r="B4933" s="106">
        <f>TdC!D4935</f>
        <v>2021</v>
      </c>
      <c r="C4933" s="106">
        <f>TdC!E4935</f>
        <v>9</v>
      </c>
      <c r="D4933" s="106">
        <f>TdC!F4935</f>
        <v>4219055.7</v>
      </c>
      <c r="E4933" s="106" t="str">
        <f>TdC!G4935</f>
        <v>dolartoday</v>
      </c>
    </row>
    <row r="4934" spans="1:5" x14ac:dyDescent="0.15">
      <c r="A4934" s="107">
        <f>TdC!C4936</f>
        <v>44467</v>
      </c>
      <c r="B4934" s="106">
        <f>TdC!D4936</f>
        <v>2021</v>
      </c>
      <c r="C4934" s="106">
        <f>TdC!E4936</f>
        <v>9</v>
      </c>
      <c r="D4934" s="106">
        <f>TdC!F4936</f>
        <v>4258096.42</v>
      </c>
      <c r="E4934" s="106" t="str">
        <f>TdC!G4936</f>
        <v>dolartoday</v>
      </c>
    </row>
    <row r="4935" spans="1:5" x14ac:dyDescent="0.15">
      <c r="A4935" s="107">
        <f>TdC!C4937</f>
        <v>44468</v>
      </c>
      <c r="B4935" s="106">
        <f>TdC!D4937</f>
        <v>2021</v>
      </c>
      <c r="C4935" s="106">
        <f>TdC!E4937</f>
        <v>9</v>
      </c>
      <c r="D4935" s="106">
        <f>TdC!F4937</f>
        <v>4549688.0199999996</v>
      </c>
      <c r="E4935" s="106" t="str">
        <f>TdC!G4937</f>
        <v>dolartoday</v>
      </c>
    </row>
    <row r="4936" spans="1:5" x14ac:dyDescent="0.15">
      <c r="A4936" s="107">
        <f>TdC!C4938</f>
        <v>44469</v>
      </c>
      <c r="B4936" s="106">
        <f>TdC!D4938</f>
        <v>2021</v>
      </c>
      <c r="C4936" s="106">
        <f>TdC!E4938</f>
        <v>9</v>
      </c>
      <c r="D4936" s="106">
        <f>TdC!F4938</f>
        <v>5050000</v>
      </c>
      <c r="E4936" s="106" t="str">
        <f>TdC!G4938</f>
        <v>dolartoday</v>
      </c>
    </row>
    <row r="4937" spans="1:5" x14ac:dyDescent="0.15">
      <c r="A4937" s="107">
        <f>TdC!C4939</f>
        <v>44470</v>
      </c>
      <c r="B4937" s="106">
        <f>TdC!D4939</f>
        <v>2021</v>
      </c>
      <c r="C4937" s="106">
        <f>TdC!E4939</f>
        <v>10</v>
      </c>
      <c r="D4937" s="106">
        <f>TdC!F4939</f>
        <v>5050000</v>
      </c>
      <c r="E4937" s="106" t="str">
        <f>TdC!G4939</f>
        <v>dolartoday</v>
      </c>
    </row>
    <row r="4938" spans="1:5" x14ac:dyDescent="0.15">
      <c r="A4938" s="107">
        <f>TdC!C4940</f>
        <v>44471</v>
      </c>
      <c r="B4938" s="106">
        <f>TdC!D4940</f>
        <v>2021</v>
      </c>
      <c r="C4938" s="106">
        <f>TdC!E4940</f>
        <v>10</v>
      </c>
      <c r="D4938" s="106">
        <f>TdC!F4940</f>
        <v>5050000</v>
      </c>
      <c r="E4938" s="106" t="str">
        <f>TdC!G4940</f>
        <v>dolartoday</v>
      </c>
    </row>
    <row r="4939" spans="1:5" x14ac:dyDescent="0.15">
      <c r="A4939" s="107">
        <f>TdC!C4941</f>
        <v>44472</v>
      </c>
      <c r="B4939" s="106">
        <f>TdC!D4941</f>
        <v>2021</v>
      </c>
      <c r="C4939" s="106">
        <f>TdC!E4941</f>
        <v>10</v>
      </c>
      <c r="D4939" s="106">
        <f>TdC!F4941</f>
        <v>4510000</v>
      </c>
      <c r="E4939" s="106" t="str">
        <f>TdC!G4941</f>
        <v>dolartoday</v>
      </c>
    </row>
    <row r="4940" spans="1:5" x14ac:dyDescent="0.15">
      <c r="A4940" s="107">
        <f>TdC!C4942</f>
        <v>44473</v>
      </c>
      <c r="B4940" s="106">
        <f>TdC!D4942</f>
        <v>2021</v>
      </c>
      <c r="C4940" s="106">
        <f>TdC!E4942</f>
        <v>10</v>
      </c>
      <c r="D4940" s="106">
        <f>TdC!F4942</f>
        <v>4170000</v>
      </c>
      <c r="E4940" s="106" t="str">
        <f>TdC!G4942</f>
        <v>dolartoday</v>
      </c>
    </row>
    <row r="4941" spans="1:5" x14ac:dyDescent="0.15">
      <c r="A4941" s="107">
        <f>TdC!C4943</f>
        <v>44474</v>
      </c>
      <c r="B4941" s="106">
        <f>TdC!D4943</f>
        <v>2021</v>
      </c>
      <c r="C4941" s="106">
        <f>TdC!E4943</f>
        <v>10</v>
      </c>
      <c r="D4941" s="106">
        <f>TdC!F4943</f>
        <v>3990000</v>
      </c>
      <c r="E4941" s="106" t="str">
        <f>TdC!G4943</f>
        <v>dolartoday</v>
      </c>
    </row>
    <row r="4942" spans="1:5" x14ac:dyDescent="0.15">
      <c r="A4942" s="107">
        <f>TdC!C4944</f>
        <v>44475</v>
      </c>
      <c r="B4942" s="106">
        <f>TdC!D4944</f>
        <v>2021</v>
      </c>
      <c r="C4942" s="106">
        <f>TdC!E4944</f>
        <v>10</v>
      </c>
      <c r="D4942" s="106">
        <f>TdC!F4944</f>
        <v>4160000</v>
      </c>
      <c r="E4942" s="106" t="str">
        <f>TdC!G4944</f>
        <v>dolartoday</v>
      </c>
    </row>
    <row r="4943" spans="1:5" x14ac:dyDescent="0.15">
      <c r="A4943" s="107">
        <f>TdC!C4945</f>
        <v>44476</v>
      </c>
      <c r="B4943" s="106">
        <f>TdC!D4945</f>
        <v>2021</v>
      </c>
      <c r="C4943" s="106">
        <f>TdC!E4945</f>
        <v>10</v>
      </c>
      <c r="D4943" s="106">
        <f>TdC!F4945</f>
        <v>4139999.9999999995</v>
      </c>
      <c r="E4943" s="106" t="str">
        <f>TdC!G4945</f>
        <v>dolartoday</v>
      </c>
    </row>
    <row r="4944" spans="1:5" x14ac:dyDescent="0.15">
      <c r="A4944" s="107">
        <f>TdC!C4946</f>
        <v>44477</v>
      </c>
      <c r="B4944" s="106">
        <f>TdC!D4946</f>
        <v>2021</v>
      </c>
      <c r="C4944" s="106">
        <f>TdC!E4946</f>
        <v>10</v>
      </c>
      <c r="D4944" s="106">
        <f>TdC!F4946</f>
        <v>4139999.9999999995</v>
      </c>
      <c r="E4944" s="106" t="str">
        <f>TdC!G4946</f>
        <v>dolartoday</v>
      </c>
    </row>
    <row r="4945" spans="1:5" x14ac:dyDescent="0.15">
      <c r="A4945" s="107">
        <f>TdC!C4947</f>
        <v>44478</v>
      </c>
      <c r="B4945" s="106">
        <f>TdC!D4947</f>
        <v>2021</v>
      </c>
      <c r="C4945" s="106">
        <f>TdC!E4947</f>
        <v>10</v>
      </c>
      <c r="D4945" s="106">
        <f>TdC!F4947</f>
        <v>4139999.9999999995</v>
      </c>
      <c r="E4945" s="106" t="str">
        <f>TdC!G4947</f>
        <v>dolartoday</v>
      </c>
    </row>
    <row r="4946" spans="1:5" x14ac:dyDescent="0.15">
      <c r="A4946" s="107">
        <f>TdC!C4948</f>
        <v>44479</v>
      </c>
      <c r="B4946" s="106">
        <f>TdC!D4948</f>
        <v>2021</v>
      </c>
      <c r="C4946" s="106">
        <f>TdC!E4948</f>
        <v>10</v>
      </c>
      <c r="D4946" s="106">
        <f>TdC!F4948</f>
        <v>4090000</v>
      </c>
      <c r="E4946" s="106" t="str">
        <f>TdC!G4948</f>
        <v>dolartoday</v>
      </c>
    </row>
    <row r="4947" spans="1:5" x14ac:dyDescent="0.15">
      <c r="A4947" s="107">
        <f>TdC!C4949</f>
        <v>44480</v>
      </c>
      <c r="B4947" s="106">
        <f>TdC!D4949</f>
        <v>2021</v>
      </c>
      <c r="C4947" s="106">
        <f>TdC!E4949</f>
        <v>10</v>
      </c>
      <c r="D4947" s="106">
        <f>TdC!F4949</f>
        <v>4110000.0000000005</v>
      </c>
      <c r="E4947" s="106" t="str">
        <f>TdC!G4949</f>
        <v>dolartoday</v>
      </c>
    </row>
    <row r="4948" spans="1:5" x14ac:dyDescent="0.15">
      <c r="A4948" s="107">
        <f>TdC!C4950</f>
        <v>44481</v>
      </c>
      <c r="B4948" s="106">
        <f>TdC!D4950</f>
        <v>2021</v>
      </c>
      <c r="C4948" s="106">
        <f>TdC!E4950</f>
        <v>10</v>
      </c>
      <c r="D4948" s="106">
        <f>TdC!F4950</f>
        <v>4230000</v>
      </c>
      <c r="E4948" s="106" t="str">
        <f>TdC!G4950</f>
        <v>dolartoday</v>
      </c>
    </row>
    <row r="4949" spans="1:5" x14ac:dyDescent="0.15">
      <c r="A4949" s="107">
        <f>TdC!C4951</f>
        <v>44482</v>
      </c>
      <c r="B4949" s="106">
        <f>TdC!D4951</f>
        <v>2021</v>
      </c>
      <c r="C4949" s="106">
        <f>TdC!E4951</f>
        <v>10</v>
      </c>
      <c r="D4949" s="106">
        <f>TdC!F4951</f>
        <v>4150000.0000000005</v>
      </c>
      <c r="E4949" s="106" t="str">
        <f>TdC!G4951</f>
        <v>dolartoday</v>
      </c>
    </row>
    <row r="4950" spans="1:5" x14ac:dyDescent="0.15">
      <c r="A4950" s="107">
        <f>TdC!C4952</f>
        <v>44483</v>
      </c>
      <c r="B4950" s="106">
        <f>TdC!D4952</f>
        <v>2021</v>
      </c>
      <c r="C4950" s="106">
        <f>TdC!E4952</f>
        <v>10</v>
      </c>
      <c r="D4950" s="106">
        <f>TdC!F4952</f>
        <v>4130000</v>
      </c>
      <c r="E4950" s="106" t="str">
        <f>TdC!G4952</f>
        <v>dolartoday</v>
      </c>
    </row>
    <row r="4951" spans="1:5" x14ac:dyDescent="0.15">
      <c r="A4951" s="107">
        <f>TdC!C4953</f>
        <v>44484</v>
      </c>
      <c r="B4951" s="106">
        <f>TdC!D4953</f>
        <v>2021</v>
      </c>
      <c r="C4951" s="106">
        <f>TdC!E4953</f>
        <v>10</v>
      </c>
      <c r="D4951" s="106">
        <f>TdC!F4953</f>
        <v>4130000</v>
      </c>
      <c r="E4951" s="106" t="str">
        <f>TdC!G4953</f>
        <v>dolartoday</v>
      </c>
    </row>
    <row r="4952" spans="1:5" x14ac:dyDescent="0.15">
      <c r="A4952" s="107">
        <f>TdC!C4954</f>
        <v>44485</v>
      </c>
      <c r="B4952" s="106">
        <f>TdC!D4954</f>
        <v>2021</v>
      </c>
      <c r="C4952" s="106">
        <f>TdC!E4954</f>
        <v>10</v>
      </c>
      <c r="D4952" s="106">
        <f>TdC!F4954</f>
        <v>4130000</v>
      </c>
      <c r="E4952" s="106" t="str">
        <f>TdC!G4954</f>
        <v>dolartoday</v>
      </c>
    </row>
    <row r="4953" spans="1:5" x14ac:dyDescent="0.15">
      <c r="A4953" s="107">
        <f>TdC!C4955</f>
        <v>44486</v>
      </c>
      <c r="B4953" s="106">
        <f>TdC!D4955</f>
        <v>2021</v>
      </c>
      <c r="C4953" s="106">
        <f>TdC!E4955</f>
        <v>10</v>
      </c>
      <c r="D4953" s="106">
        <f>TdC!F4955</f>
        <v>4139999.9999999995</v>
      </c>
      <c r="E4953" s="106" t="str">
        <f>TdC!G4955</f>
        <v>dolartoday</v>
      </c>
    </row>
    <row r="4954" spans="1:5" x14ac:dyDescent="0.15">
      <c r="A4954" s="107">
        <f>TdC!C4956</f>
        <v>44487</v>
      </c>
      <c r="B4954" s="106">
        <f>TdC!D4956</f>
        <v>2021</v>
      </c>
      <c r="C4954" s="106">
        <f>TdC!E4956</f>
        <v>10</v>
      </c>
      <c r="D4954" s="106">
        <f>TdC!F4956</f>
        <v>4170000</v>
      </c>
      <c r="E4954" s="106" t="str">
        <f>TdC!G4956</f>
        <v>dolartoday</v>
      </c>
    </row>
    <row r="4955" spans="1:5" x14ac:dyDescent="0.15">
      <c r="A4955" s="107">
        <f>TdC!C4957</f>
        <v>44488</v>
      </c>
      <c r="B4955" s="106">
        <f>TdC!D4957</f>
        <v>2021</v>
      </c>
      <c r="C4955" s="106">
        <f>TdC!E4957</f>
        <v>10</v>
      </c>
      <c r="D4955" s="106">
        <f>TdC!F4957</f>
        <v>4200000</v>
      </c>
      <c r="E4955" s="106" t="str">
        <f>TdC!G4957</f>
        <v>dolartoday</v>
      </c>
    </row>
    <row r="4956" spans="1:5" x14ac:dyDescent="0.15">
      <c r="A4956" s="107">
        <f>TdC!C4958</f>
        <v>44489</v>
      </c>
      <c r="B4956" s="106">
        <f>TdC!D4958</f>
        <v>2021</v>
      </c>
      <c r="C4956" s="106">
        <f>TdC!E4958</f>
        <v>10</v>
      </c>
      <c r="D4956" s="106">
        <f>TdC!F4958</f>
        <v>4300000</v>
      </c>
      <c r="E4956" s="106" t="str">
        <f>TdC!G4958</f>
        <v>dolartoday</v>
      </c>
    </row>
    <row r="4957" spans="1:5" x14ac:dyDescent="0.15">
      <c r="A4957" s="107">
        <f>TdC!C4959</f>
        <v>44490</v>
      </c>
      <c r="B4957" s="106">
        <f>TdC!D4959</f>
        <v>2021</v>
      </c>
      <c r="C4957" s="106">
        <f>TdC!E4959</f>
        <v>10</v>
      </c>
      <c r="D4957" s="106">
        <f>TdC!F4959</f>
        <v>4300000</v>
      </c>
      <c r="E4957" s="106" t="str">
        <f>TdC!G4959</f>
        <v>dolartoday</v>
      </c>
    </row>
    <row r="4958" spans="1:5" x14ac:dyDescent="0.15">
      <c r="A4958" s="107">
        <f>TdC!C4960</f>
        <v>44491</v>
      </c>
      <c r="B4958" s="106">
        <f>TdC!D4960</f>
        <v>2021</v>
      </c>
      <c r="C4958" s="106">
        <f>TdC!E4960</f>
        <v>10</v>
      </c>
      <c r="D4958" s="106">
        <f>TdC!F4960</f>
        <v>4300000</v>
      </c>
      <c r="E4958" s="106" t="str">
        <f>TdC!G4960</f>
        <v>dolartoday</v>
      </c>
    </row>
    <row r="4959" spans="1:5" x14ac:dyDescent="0.15">
      <c r="A4959" s="107">
        <f>TdC!C4961</f>
        <v>44492</v>
      </c>
      <c r="B4959" s="106">
        <f>TdC!D4961</f>
        <v>2021</v>
      </c>
      <c r="C4959" s="106">
        <f>TdC!E4961</f>
        <v>10</v>
      </c>
      <c r="D4959" s="106">
        <f>TdC!F4961</f>
        <v>4300000</v>
      </c>
      <c r="E4959" s="106" t="str">
        <f>TdC!G4961</f>
        <v>dolartoday</v>
      </c>
    </row>
    <row r="4960" spans="1:5" x14ac:dyDescent="0.15">
      <c r="A4960" s="107">
        <f>TdC!C4962</f>
        <v>44493</v>
      </c>
      <c r="B4960" s="106">
        <f>TdC!D4962</f>
        <v>2021</v>
      </c>
      <c r="C4960" s="106">
        <f>TdC!E4962</f>
        <v>10</v>
      </c>
      <c r="D4960" s="106">
        <f>TdC!F4962</f>
        <v>4320000</v>
      </c>
      <c r="E4960" s="106" t="str">
        <f>TdC!G4962</f>
        <v>dolartoday</v>
      </c>
    </row>
    <row r="4961" spans="1:5" x14ac:dyDescent="0.15">
      <c r="A4961" s="107">
        <f>TdC!C4963</f>
        <v>44494</v>
      </c>
      <c r="B4961" s="106">
        <f>TdC!D4963</f>
        <v>2021</v>
      </c>
      <c r="C4961" s="106">
        <f>TdC!E4963</f>
        <v>10</v>
      </c>
      <c r="D4961" s="106">
        <f>TdC!F4963</f>
        <v>4360000</v>
      </c>
      <c r="E4961" s="106" t="str">
        <f>TdC!G4963</f>
        <v>dolartoday</v>
      </c>
    </row>
    <row r="4962" spans="1:5" x14ac:dyDescent="0.15">
      <c r="A4962" s="107">
        <f>TdC!C4964</f>
        <v>44495</v>
      </c>
      <c r="B4962" s="106">
        <f>TdC!D4964</f>
        <v>2021</v>
      </c>
      <c r="C4962" s="106">
        <f>TdC!E4964</f>
        <v>10</v>
      </c>
      <c r="D4962" s="106">
        <f>TdC!F4964</f>
        <v>4600000</v>
      </c>
      <c r="E4962" s="106" t="str">
        <f>TdC!G4964</f>
        <v>dolartoday</v>
      </c>
    </row>
    <row r="4963" spans="1:5" x14ac:dyDescent="0.15">
      <c r="A4963" s="107">
        <f>TdC!C4965</f>
        <v>44496</v>
      </c>
      <c r="B4963" s="106">
        <f>TdC!D4965</f>
        <v>2021</v>
      </c>
      <c r="C4963" s="106">
        <f>TdC!E4965</f>
        <v>10</v>
      </c>
      <c r="D4963" s="106">
        <f>TdC!F4965</f>
        <v>4650000</v>
      </c>
      <c r="E4963" s="106" t="str">
        <f>TdC!G4965</f>
        <v>dolartoday</v>
      </c>
    </row>
    <row r="4964" spans="1:5" x14ac:dyDescent="0.15">
      <c r="A4964" s="107">
        <f>TdC!C4966</f>
        <v>44497</v>
      </c>
      <c r="B4964" s="106">
        <f>TdC!D4966</f>
        <v>2021</v>
      </c>
      <c r="C4964" s="106">
        <f>TdC!E4966</f>
        <v>10</v>
      </c>
      <c r="D4964" s="106">
        <f>TdC!F4966</f>
        <v>4560000</v>
      </c>
      <c r="E4964" s="106" t="str">
        <f>TdC!G4966</f>
        <v>dolartoday</v>
      </c>
    </row>
    <row r="4965" spans="1:5" x14ac:dyDescent="0.15">
      <c r="A4965" s="107">
        <f>TdC!C4967</f>
        <v>44498</v>
      </c>
      <c r="B4965" s="106">
        <f>TdC!D4967</f>
        <v>2021</v>
      </c>
      <c r="C4965" s="106">
        <f>TdC!E4967</f>
        <v>10</v>
      </c>
      <c r="D4965" s="106">
        <f>TdC!F4967</f>
        <v>4560000</v>
      </c>
      <c r="E4965" s="106" t="str">
        <f>TdC!G4967</f>
        <v>dolartoday</v>
      </c>
    </row>
    <row r="4966" spans="1:5" x14ac:dyDescent="0.15">
      <c r="A4966" s="107">
        <f>TdC!C4968</f>
        <v>44499</v>
      </c>
      <c r="B4966" s="106">
        <f>TdC!D4968</f>
        <v>2021</v>
      </c>
      <c r="C4966" s="106">
        <f>TdC!E4968</f>
        <v>10</v>
      </c>
      <c r="D4966" s="106">
        <f>TdC!F4968</f>
        <v>4560000</v>
      </c>
      <c r="E4966" s="106" t="str">
        <f>TdC!G4968</f>
        <v>dolartoday</v>
      </c>
    </row>
    <row r="4967" spans="1:5" x14ac:dyDescent="0.15">
      <c r="A4967" s="107">
        <f>TdC!C4969</f>
        <v>44500</v>
      </c>
      <c r="B4967" s="106">
        <f>TdC!D4969</f>
        <v>2021</v>
      </c>
      <c r="C4967" s="106">
        <f>TdC!E4969</f>
        <v>10</v>
      </c>
      <c r="D4967" s="106">
        <f>TdC!F4969</f>
        <v>4450000</v>
      </c>
      <c r="E4967" s="106" t="str">
        <f>TdC!G4969</f>
        <v>dolartoday</v>
      </c>
    </row>
    <row r="4968" spans="1:5" x14ac:dyDescent="0.15">
      <c r="A4968" s="107">
        <f>TdC!C4970</f>
        <v>44501</v>
      </c>
      <c r="B4968" s="106">
        <f>TdC!D4970</f>
        <v>2021</v>
      </c>
      <c r="C4968" s="106">
        <f>TdC!E4970</f>
        <v>11</v>
      </c>
      <c r="D4968" s="106">
        <f>TdC!F4970</f>
        <v>4440000</v>
      </c>
      <c r="E4968" s="106" t="str">
        <f>TdC!G4970</f>
        <v>dolartoday</v>
      </c>
    </row>
    <row r="4969" spans="1:5" x14ac:dyDescent="0.15">
      <c r="A4969" s="107">
        <f>TdC!C4971</f>
        <v>44502</v>
      </c>
      <c r="B4969" s="106">
        <f>TdC!D4971</f>
        <v>2021</v>
      </c>
      <c r="C4969" s="106">
        <f>TdC!E4971</f>
        <v>11</v>
      </c>
      <c r="D4969" s="106">
        <f>TdC!F4971</f>
        <v>4530000</v>
      </c>
      <c r="E4969" s="106" t="str">
        <f>TdC!G4971</f>
        <v>dolartoday</v>
      </c>
    </row>
    <row r="4970" spans="1:5" x14ac:dyDescent="0.15">
      <c r="A4970" s="107">
        <f>TdC!C4972</f>
        <v>44503</v>
      </c>
      <c r="B4970" s="106">
        <f>TdC!D4972</f>
        <v>2021</v>
      </c>
      <c r="C4970" s="106">
        <f>TdC!E4972</f>
        <v>11</v>
      </c>
      <c r="D4970" s="106">
        <f>TdC!F4972</f>
        <v>4550000</v>
      </c>
      <c r="E4970" s="106" t="str">
        <f>TdC!G4972</f>
        <v>dolartoday</v>
      </c>
    </row>
    <row r="4971" spans="1:5" x14ac:dyDescent="0.15">
      <c r="A4971" s="107">
        <f>TdC!C4973</f>
        <v>44504</v>
      </c>
      <c r="B4971" s="106">
        <f>TdC!D4973</f>
        <v>2021</v>
      </c>
      <c r="C4971" s="106">
        <f>TdC!E4973</f>
        <v>11</v>
      </c>
      <c r="D4971" s="106">
        <f>TdC!F4973</f>
        <v>4520000</v>
      </c>
      <c r="E4971" s="106" t="str">
        <f>TdC!G4973</f>
        <v>dolartoday</v>
      </c>
    </row>
    <row r="4972" spans="1:5" x14ac:dyDescent="0.15">
      <c r="A4972" s="107">
        <f>TdC!C4974</f>
        <v>44505</v>
      </c>
      <c r="B4972" s="106">
        <f>TdC!D4974</f>
        <v>2021</v>
      </c>
      <c r="C4972" s="106">
        <f>TdC!E4974</f>
        <v>11</v>
      </c>
      <c r="D4972" s="106">
        <f>TdC!F4974</f>
        <v>4520000</v>
      </c>
      <c r="E4972" s="106" t="str">
        <f>TdC!G4974</f>
        <v>dolartoday</v>
      </c>
    </row>
    <row r="4973" spans="1:5" x14ac:dyDescent="0.15">
      <c r="A4973" s="107">
        <f>TdC!C4975</f>
        <v>44506</v>
      </c>
      <c r="B4973" s="106">
        <f>TdC!D4975</f>
        <v>2021</v>
      </c>
      <c r="C4973" s="106">
        <f>TdC!E4975</f>
        <v>11</v>
      </c>
      <c r="D4973" s="106">
        <f>TdC!F4975</f>
        <v>4520000</v>
      </c>
      <c r="E4973" s="106" t="str">
        <f>TdC!G4975</f>
        <v>dolartoday</v>
      </c>
    </row>
    <row r="4974" spans="1:5" x14ac:dyDescent="0.15">
      <c r="A4974" s="107">
        <f>TdC!C4976</f>
        <v>44507</v>
      </c>
      <c r="B4974" s="106">
        <f>TdC!D4976</f>
        <v>2021</v>
      </c>
      <c r="C4974" s="106">
        <f>TdC!E4976</f>
        <v>11</v>
      </c>
      <c r="D4974" s="106">
        <f>TdC!F4976</f>
        <v>4500000</v>
      </c>
      <c r="E4974" s="106" t="str">
        <f>TdC!G4976</f>
        <v>dolartoday</v>
      </c>
    </row>
    <row r="4975" spans="1:5" x14ac:dyDescent="0.15">
      <c r="A4975" s="107">
        <f>TdC!C4977</f>
        <v>44508</v>
      </c>
      <c r="B4975" s="106">
        <f>TdC!D4977</f>
        <v>2021</v>
      </c>
      <c r="C4975" s="106">
        <f>TdC!E4977</f>
        <v>11</v>
      </c>
      <c r="D4975" s="106">
        <f>TdC!F4977</f>
        <v>4530000</v>
      </c>
      <c r="E4975" s="106" t="str">
        <f>TdC!G4977</f>
        <v>dolartoday</v>
      </c>
    </row>
    <row r="4976" spans="1:5" x14ac:dyDescent="0.15">
      <c r="A4976" s="107">
        <f>TdC!C4978</f>
        <v>44509</v>
      </c>
      <c r="B4976" s="106">
        <f>TdC!D4978</f>
        <v>2021</v>
      </c>
      <c r="C4976" s="106">
        <f>TdC!E4978</f>
        <v>11</v>
      </c>
      <c r="D4976" s="106">
        <f>TdC!F4978</f>
        <v>4600000</v>
      </c>
      <c r="E4976" s="106" t="str">
        <f>TdC!G4978</f>
        <v>dolartoday</v>
      </c>
    </row>
    <row r="4977" spans="1:5" x14ac:dyDescent="0.15">
      <c r="A4977" s="107">
        <f>TdC!C4979</f>
        <v>44510</v>
      </c>
      <c r="B4977" s="106">
        <f>TdC!D4979</f>
        <v>2021</v>
      </c>
      <c r="C4977" s="106">
        <f>TdC!E4979</f>
        <v>11</v>
      </c>
      <c r="D4977" s="106">
        <f>TdC!F4979</f>
        <v>4550000</v>
      </c>
      <c r="E4977" s="106" t="str">
        <f>TdC!G4979</f>
        <v>dolartoday</v>
      </c>
    </row>
    <row r="4978" spans="1:5" x14ac:dyDescent="0.15">
      <c r="A4978" s="107">
        <f>TdC!C4980</f>
        <v>44511</v>
      </c>
      <c r="B4978" s="106">
        <f>TdC!D4980</f>
        <v>2021</v>
      </c>
      <c r="C4978" s="106">
        <f>TdC!E4980</f>
        <v>11</v>
      </c>
      <c r="D4978" s="106">
        <f>TdC!F4980</f>
        <v>4560000</v>
      </c>
      <c r="E4978" s="106" t="str">
        <f>TdC!G4980</f>
        <v>dolartoday</v>
      </c>
    </row>
    <row r="4979" spans="1:5" x14ac:dyDescent="0.15">
      <c r="A4979" s="107">
        <f>TdC!C4981</f>
        <v>44512</v>
      </c>
      <c r="B4979" s="106">
        <f>TdC!D4981</f>
        <v>2021</v>
      </c>
      <c r="C4979" s="106">
        <f>TdC!E4981</f>
        <v>11</v>
      </c>
      <c r="D4979" s="106">
        <f>TdC!F4981</f>
        <v>4560000</v>
      </c>
      <c r="E4979" s="106" t="str">
        <f>TdC!G4981</f>
        <v>dolartoday</v>
      </c>
    </row>
    <row r="4980" spans="1:5" x14ac:dyDescent="0.15">
      <c r="A4980" s="107">
        <f>TdC!C4982</f>
        <v>44513</v>
      </c>
      <c r="B4980" s="106">
        <f>TdC!D4982</f>
        <v>2021</v>
      </c>
      <c r="C4980" s="106">
        <f>TdC!E4982</f>
        <v>11</v>
      </c>
      <c r="D4980" s="106">
        <f>TdC!F4982</f>
        <v>4560000</v>
      </c>
      <c r="E4980" s="106" t="str">
        <f>TdC!G4982</f>
        <v>dolartoday</v>
      </c>
    </row>
    <row r="4981" spans="1:5" x14ac:dyDescent="0.15">
      <c r="A4981" s="107">
        <f>TdC!C4983</f>
        <v>44514</v>
      </c>
      <c r="B4981" s="106">
        <f>TdC!D4983</f>
        <v>2021</v>
      </c>
      <c r="C4981" s="106">
        <f>TdC!E4983</f>
        <v>11</v>
      </c>
      <c r="D4981" s="106">
        <f>TdC!F4983</f>
        <v>4540000</v>
      </c>
      <c r="E4981" s="106" t="str">
        <f>TdC!G4983</f>
        <v>dolartoday</v>
      </c>
    </row>
    <row r="4982" spans="1:5" x14ac:dyDescent="0.15">
      <c r="A4982" s="107">
        <f>TdC!C4984</f>
        <v>44515</v>
      </c>
      <c r="B4982" s="106">
        <f>TdC!D4984</f>
        <v>2021</v>
      </c>
      <c r="C4982" s="106">
        <f>TdC!E4984</f>
        <v>11</v>
      </c>
      <c r="D4982" s="106">
        <f>TdC!F4984</f>
        <v>4610000</v>
      </c>
      <c r="E4982" s="106" t="str">
        <f>TdC!G4984</f>
        <v>dolartoday</v>
      </c>
    </row>
    <row r="4983" spans="1:5" x14ac:dyDescent="0.15">
      <c r="A4983" s="107">
        <f>TdC!C4985</f>
        <v>44516</v>
      </c>
      <c r="B4983" s="106">
        <f>TdC!D4985</f>
        <v>2021</v>
      </c>
      <c r="C4983" s="106">
        <f>TdC!E4985</f>
        <v>11</v>
      </c>
      <c r="D4983" s="106">
        <f>TdC!F4985</f>
        <v>4690000</v>
      </c>
      <c r="E4983" s="106" t="str">
        <f>TdC!G4985</f>
        <v>dolartoday</v>
      </c>
    </row>
    <row r="4984" spans="1:5" x14ac:dyDescent="0.15">
      <c r="A4984" s="107">
        <f>TdC!C4986</f>
        <v>44517</v>
      </c>
      <c r="B4984" s="106">
        <f>TdC!D4986</f>
        <v>2021</v>
      </c>
      <c r="C4984" s="106">
        <f>TdC!E4986</f>
        <v>11</v>
      </c>
      <c r="D4984" s="106">
        <f>TdC!F4986</f>
        <v>4820000</v>
      </c>
      <c r="E4984" s="106" t="str">
        <f>TdC!G4986</f>
        <v>dolartoday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3">
    <tabColor theme="7"/>
  </sheetPr>
  <dimension ref="A1:DWN723"/>
  <sheetViews>
    <sheetView zoomScale="70" zoomScaleNormal="70" workbookViewId="0">
      <pane xSplit="2" ySplit="7" topLeftCell="AOP8" activePane="bottomRight" state="frozen"/>
      <selection pane="topRight" activeCell="C1" sqref="C1"/>
      <selection pane="bottomLeft" activeCell="A8" sqref="A8"/>
      <selection pane="bottomRight" activeCell="AOX9" sqref="AOX9"/>
    </sheetView>
  </sheetViews>
  <sheetFormatPr defaultColWidth="8.6640625" defaultRowHeight="12.75" outlineLevelRow="1" x14ac:dyDescent="0.2"/>
  <cols>
    <col min="1" max="1" width="8.6640625" style="6"/>
    <col min="2" max="2" width="66.5" style="6" customWidth="1"/>
    <col min="3" max="4" width="22.1640625" style="6" bestFit="1" customWidth="1"/>
    <col min="5" max="109" width="21" style="6" bestFit="1" customWidth="1"/>
    <col min="110" max="110" width="22.1640625" style="6" bestFit="1" customWidth="1"/>
    <col min="111" max="111" width="21" style="6" bestFit="1" customWidth="1"/>
    <col min="112" max="126" width="19.5" style="6" bestFit="1" customWidth="1"/>
    <col min="127" max="127" width="25" style="6" bestFit="1" customWidth="1"/>
    <col min="128" max="138" width="19.5" style="6" bestFit="1" customWidth="1"/>
    <col min="139" max="139" width="22" style="6" bestFit="1" customWidth="1"/>
    <col min="140" max="141" width="25" style="6" bestFit="1" customWidth="1"/>
    <col min="142" max="151" width="19.5" style="6" bestFit="1" customWidth="1"/>
    <col min="152" max="163" width="21" style="6" bestFit="1" customWidth="1"/>
    <col min="164" max="165" width="19.5" style="6" bestFit="1" customWidth="1"/>
    <col min="166" max="167" width="21" style="6" bestFit="1" customWidth="1"/>
    <col min="168" max="171" width="19.5" style="6" bestFit="1" customWidth="1"/>
    <col min="172" max="272" width="21" style="6" bestFit="1" customWidth="1"/>
    <col min="273" max="275" width="17" style="6" customWidth="1"/>
    <col min="276" max="276" width="16.1640625" style="6" customWidth="1"/>
    <col min="277" max="277" width="21" style="6" bestFit="1" customWidth="1"/>
    <col min="278" max="278" width="18.1640625" style="6" customWidth="1"/>
    <col min="279" max="320" width="21" style="6" bestFit="1" customWidth="1"/>
    <col min="321" max="324" width="16.5" style="6" customWidth="1"/>
    <col min="325" max="549" width="21" style="6" bestFit="1" customWidth="1"/>
    <col min="550" max="740" width="21.1640625" style="6" bestFit="1" customWidth="1"/>
    <col min="741" max="824" width="19.5" style="6" bestFit="1" customWidth="1"/>
    <col min="825" max="825" width="18.5" style="6" customWidth="1"/>
    <col min="826" max="831" width="19.5" style="6" bestFit="1" customWidth="1"/>
    <col min="832" max="832" width="23.5" style="6" bestFit="1" customWidth="1"/>
    <col min="833" max="835" width="19.5" style="6" bestFit="1" customWidth="1"/>
    <col min="836" max="836" width="21.1640625" style="6" bestFit="1" customWidth="1"/>
    <col min="837" max="839" width="19.5" style="6" bestFit="1" customWidth="1"/>
    <col min="840" max="840" width="25.5" style="6" bestFit="1" customWidth="1"/>
    <col min="841" max="843" width="19.5" style="6" bestFit="1" customWidth="1"/>
    <col min="844" max="844" width="21.1640625" style="6" bestFit="1" customWidth="1"/>
    <col min="845" max="845" width="20.1640625" style="6" bestFit="1" customWidth="1"/>
    <col min="846" max="849" width="19.5" style="6" bestFit="1" customWidth="1"/>
    <col min="850" max="850" width="21.6640625" style="6" bestFit="1" customWidth="1"/>
    <col min="851" max="854" width="19.5" style="6" bestFit="1" customWidth="1"/>
    <col min="855" max="855" width="21.1640625" style="6" bestFit="1" customWidth="1"/>
    <col min="856" max="856" width="19.5" style="6" bestFit="1" customWidth="1"/>
    <col min="857" max="857" width="21.1640625" style="6" bestFit="1" customWidth="1"/>
    <col min="858" max="858" width="28.5" style="6" bestFit="1" customWidth="1"/>
    <col min="859" max="860" width="19.5" style="6" bestFit="1" customWidth="1"/>
    <col min="861" max="861" width="25.6640625" style="6" bestFit="1" customWidth="1"/>
    <col min="862" max="862" width="23.1640625" style="6" bestFit="1" customWidth="1"/>
    <col min="863" max="865" width="19.5" style="6" bestFit="1" customWidth="1"/>
    <col min="866" max="866" width="22.5" style="6" bestFit="1" customWidth="1"/>
    <col min="867" max="868" width="27.5" style="6" bestFit="1" customWidth="1"/>
    <col min="869" max="870" width="19.5" style="6" bestFit="1" customWidth="1"/>
    <col min="871" max="871" width="23.5" style="6" bestFit="1" customWidth="1"/>
    <col min="872" max="872" width="24.1640625" style="6" bestFit="1" customWidth="1"/>
    <col min="873" max="874" width="19.5" style="6" bestFit="1" customWidth="1"/>
    <col min="875" max="875" width="22.1640625" style="6" bestFit="1" customWidth="1"/>
    <col min="876" max="876" width="19.5" style="6" bestFit="1" customWidth="1"/>
    <col min="877" max="877" width="24.6640625" style="6" bestFit="1" customWidth="1"/>
    <col min="878" max="878" width="19.5" style="6" bestFit="1" customWidth="1"/>
    <col min="879" max="879" width="23.5" style="6" bestFit="1" customWidth="1"/>
    <col min="880" max="882" width="19.5" style="6" bestFit="1" customWidth="1"/>
    <col min="883" max="885" width="21.5" style="6" bestFit="1" customWidth="1"/>
    <col min="886" max="893" width="20.5" style="6" bestFit="1" customWidth="1"/>
    <col min="894" max="895" width="23.5" style="6" bestFit="1" customWidth="1"/>
    <col min="896" max="896" width="20.5" style="6" bestFit="1" customWidth="1"/>
    <col min="897" max="897" width="22.5" style="6" bestFit="1" customWidth="1"/>
    <col min="898" max="907" width="20.5" style="6" bestFit="1" customWidth="1"/>
    <col min="908" max="908" width="20.5" style="181" bestFit="1" customWidth="1"/>
    <col min="909" max="911" width="22.5" style="181" bestFit="1" customWidth="1"/>
    <col min="912" max="913" width="22.5" style="6" bestFit="1" customWidth="1"/>
    <col min="914" max="914" width="22.5" style="6" customWidth="1"/>
    <col min="915" max="920" width="22.5" style="6" bestFit="1" customWidth="1"/>
    <col min="921" max="921" width="27.1640625" style="6" bestFit="1" customWidth="1"/>
    <col min="922" max="922" width="22.5" style="6" bestFit="1" customWidth="1"/>
    <col min="923" max="924" width="23.5" style="6" bestFit="1" customWidth="1"/>
    <col min="925" max="925" width="22.5" style="6" customWidth="1"/>
    <col min="926" max="927" width="23.5" style="6" bestFit="1" customWidth="1"/>
    <col min="928" max="928" width="22.5" style="6" customWidth="1"/>
    <col min="929" max="930" width="23.5" style="6" bestFit="1" customWidth="1"/>
    <col min="931" max="932" width="28.1640625" style="6" bestFit="1" customWidth="1"/>
    <col min="933" max="938" width="23.5" style="6" bestFit="1" customWidth="1"/>
    <col min="939" max="956" width="24.6640625" style="6" bestFit="1" customWidth="1"/>
    <col min="957" max="966" width="26.5" style="6" bestFit="1" customWidth="1"/>
    <col min="967" max="967" width="25.5" style="6" bestFit="1" customWidth="1"/>
    <col min="968" max="970" width="22.6640625" style="6" bestFit="1" customWidth="1"/>
    <col min="971" max="974" width="24.1640625" style="6" bestFit="1" customWidth="1"/>
    <col min="975" max="977" width="24" style="6" bestFit="1" customWidth="1"/>
    <col min="978" max="978" width="27.6640625" style="6" bestFit="1" customWidth="1"/>
    <col min="979" max="979" width="26.5" style="6" bestFit="1" customWidth="1"/>
    <col min="980" max="981" width="28.6640625" style="6" bestFit="1" customWidth="1"/>
    <col min="982" max="982" width="25.1640625" style="6" bestFit="1" customWidth="1"/>
    <col min="983" max="983" width="27.6640625" style="6" bestFit="1" customWidth="1"/>
    <col min="984" max="987" width="25.1640625" style="6" bestFit="1" customWidth="1"/>
    <col min="988" max="988" width="27.6640625" style="6" bestFit="1" customWidth="1"/>
    <col min="989" max="990" width="25.1640625" style="6" bestFit="1" customWidth="1"/>
    <col min="991" max="992" width="27.5" style="6" bestFit="1" customWidth="1"/>
    <col min="993" max="993" width="29.6640625" style="6" bestFit="1" customWidth="1"/>
    <col min="994" max="998" width="25.1640625" style="6" bestFit="1" customWidth="1"/>
    <col min="999" max="1001" width="29.6640625" style="6" bestFit="1" customWidth="1"/>
    <col min="1002" max="1002" width="25.1640625" style="6" bestFit="1" customWidth="1"/>
    <col min="1003" max="1003" width="23.1640625" style="6" bestFit="1" customWidth="1"/>
    <col min="1004" max="1006" width="25" style="6" bestFit="1" customWidth="1"/>
    <col min="1007" max="1008" width="21.1640625" style="6" bestFit="1" customWidth="1"/>
    <col min="1009" max="1009" width="28.1640625" style="6" customWidth="1"/>
    <col min="1010" max="1010" width="31.1640625" style="6" customWidth="1"/>
    <col min="1011" max="1012" width="21.1640625" style="6" bestFit="1" customWidth="1"/>
    <col min="1013" max="1015" width="22.5" style="6" bestFit="1" customWidth="1"/>
    <col min="1016" max="1023" width="16.6640625" style="6" bestFit="1" customWidth="1"/>
    <col min="1024" max="1024" width="27" style="6" bestFit="1" customWidth="1"/>
    <col min="1025" max="1029" width="16.6640625" style="6" bestFit="1" customWidth="1"/>
    <col min="1030" max="1033" width="16.5" style="6" bestFit="1" customWidth="1"/>
    <col min="1034" max="1034" width="16.5" style="6" customWidth="1"/>
    <col min="1035" max="1036" width="16.5" style="6" bestFit="1" customWidth="1"/>
    <col min="1037" max="1041" width="17.1640625" style="6" bestFit="1" customWidth="1"/>
    <col min="1042" max="1042" width="16.5" style="6" bestFit="1" customWidth="1"/>
    <col min="1043" max="1043" width="14.5" style="6" bestFit="1" customWidth="1"/>
    <col min="1044" max="1044" width="16.5" style="6" bestFit="1" customWidth="1"/>
    <col min="1045" max="1045" width="18.1640625" style="6" bestFit="1" customWidth="1"/>
    <col min="1046" max="1046" width="21.1640625" style="6" bestFit="1" customWidth="1"/>
    <col min="1047" max="1047" width="17.6640625" style="6" bestFit="1" customWidth="1"/>
    <col min="1048" max="1048" width="18.1640625" style="6" bestFit="1" customWidth="1"/>
    <col min="1049" max="1049" width="17.6640625" style="6" bestFit="1" customWidth="1"/>
    <col min="1050" max="1050" width="18.1640625" style="6" bestFit="1" customWidth="1"/>
    <col min="1051" max="1051" width="19.1640625" style="6" bestFit="1" customWidth="1"/>
    <col min="1052" max="1057" width="18.1640625" style="6" bestFit="1" customWidth="1"/>
    <col min="1058" max="1062" width="8.6640625" style="6"/>
    <col min="1063" max="1063" width="18.1640625" style="6" bestFit="1" customWidth="1"/>
    <col min="1064" max="1074" width="8.6640625" style="6"/>
    <col min="1075" max="1078" width="18.1640625" style="6" bestFit="1" customWidth="1"/>
    <col min="1079" max="1079" width="16.6640625" style="6" customWidth="1"/>
    <col min="1080" max="1080" width="29" style="6" customWidth="1"/>
    <col min="1081" max="1081" width="33.6640625" style="6" customWidth="1"/>
    <col min="1082" max="1082" width="26.1640625" style="6" bestFit="1" customWidth="1"/>
    <col min="1083" max="1084" width="30.33203125" style="6" bestFit="1" customWidth="1"/>
    <col min="1085" max="1085" width="27.1640625" style="6" customWidth="1"/>
    <col min="1086" max="1092" width="18.6640625" style="6" bestFit="1" customWidth="1"/>
    <col min="1093" max="1094" width="17.6640625" style="6" bestFit="1" customWidth="1"/>
    <col min="1095" max="1105" width="19.1640625" style="6" bestFit="1" customWidth="1"/>
    <col min="1106" max="1106" width="18.6640625" style="6" bestFit="1" customWidth="1"/>
    <col min="1107" max="1107" width="19.1640625" style="6" bestFit="1" customWidth="1"/>
    <col min="1108" max="1108" width="8.6640625" style="6"/>
    <col min="1109" max="1113" width="19.1640625" style="6" bestFit="1" customWidth="1"/>
    <col min="1114" max="1127" width="8.6640625" style="6"/>
    <col min="1128" max="1131" width="21.1640625" style="6" bestFit="1" customWidth="1"/>
    <col min="1132" max="1133" width="26.6640625" style="6" bestFit="1" customWidth="1"/>
    <col min="1134" max="1287" width="8.6640625" style="6"/>
    <col min="1288" max="1291" width="16.33203125" style="6" bestFit="1" customWidth="1"/>
    <col min="1292" max="3164" width="8.6640625" style="6"/>
    <col min="3165" max="3165" width="10.5" style="6" bestFit="1" customWidth="1"/>
    <col min="3166" max="3177" width="8.6640625" style="6"/>
    <col min="3178" max="3178" width="10.5" style="6" bestFit="1" customWidth="1"/>
    <col min="3179" max="3274" width="8.6640625" style="6"/>
    <col min="3275" max="3275" width="11.6640625" style="6" bestFit="1" customWidth="1"/>
    <col min="3276" max="3308" width="8.6640625" style="6"/>
    <col min="3309" max="3309" width="11.6640625" style="6" bestFit="1" customWidth="1"/>
    <col min="3310" max="3312" width="13.5" style="6" bestFit="1" customWidth="1"/>
    <col min="3313" max="3313" width="11.6640625" style="6" bestFit="1" customWidth="1"/>
    <col min="3314" max="3315" width="10.5" style="6" bestFit="1" customWidth="1"/>
    <col min="3316" max="3316" width="11.6640625" style="6" customWidth="1"/>
    <col min="3317" max="16384" width="8.6640625" style="6"/>
  </cols>
  <sheetData>
    <row r="1" spans="1:3316" s="2" customFormat="1" x14ac:dyDescent="0.2">
      <c r="AEL1" s="3"/>
      <c r="AHX1" s="179"/>
      <c r="AHY1" s="179"/>
      <c r="AHZ1" s="179"/>
      <c r="AIA1" s="179"/>
    </row>
    <row r="2" spans="1:3316" s="4" customFormat="1" x14ac:dyDescent="0.2">
      <c r="A2" s="4">
        <v>1</v>
      </c>
      <c r="B2" s="40" t="s">
        <v>1151</v>
      </c>
      <c r="AEL2" s="5"/>
      <c r="AHX2" s="180"/>
      <c r="AHY2" s="180"/>
      <c r="AHZ2" s="180"/>
      <c r="AIA2" s="180"/>
    </row>
    <row r="3" spans="1:3316" s="2" customFormat="1" x14ac:dyDescent="0.2">
      <c r="AEL3" s="3"/>
      <c r="AHX3" s="179"/>
      <c r="AHY3" s="179"/>
      <c r="AHZ3" s="179"/>
      <c r="AIA3" s="179"/>
      <c r="ALE3" s="6">
        <f>AVERAGE(ALE9:ALF9)</f>
        <v>32269020477800.465</v>
      </c>
    </row>
    <row r="4" spans="1:3316" x14ac:dyDescent="0.2"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349" t="s">
        <v>1531</v>
      </c>
      <c r="HD4" s="44"/>
      <c r="HE4" s="44"/>
      <c r="HF4" s="44"/>
      <c r="HG4" s="44"/>
      <c r="HH4" s="44"/>
      <c r="HI4" s="44"/>
      <c r="HJ4" s="44"/>
      <c r="HK4" s="44"/>
      <c r="HL4" s="44"/>
      <c r="HM4" s="44"/>
      <c r="HN4" s="44"/>
      <c r="HO4" s="44"/>
      <c r="HP4" s="44"/>
      <c r="HQ4" s="44"/>
      <c r="HR4" s="44"/>
      <c r="HS4" s="44"/>
      <c r="HT4" s="44"/>
      <c r="HU4" s="44"/>
      <c r="HV4" s="44"/>
      <c r="HW4" s="44"/>
      <c r="HX4" s="44"/>
      <c r="HY4" s="44"/>
      <c r="HZ4" s="44"/>
      <c r="IA4" s="44"/>
      <c r="IB4" s="44"/>
      <c r="IC4" s="44"/>
      <c r="ID4" s="44"/>
      <c r="IE4" s="44"/>
      <c r="IF4" s="44"/>
      <c r="IG4" s="44"/>
      <c r="IH4" s="44"/>
      <c r="II4" s="44"/>
      <c r="IJ4" s="44"/>
      <c r="IK4" s="44"/>
      <c r="IL4" s="44"/>
      <c r="IM4" s="44"/>
      <c r="IN4" s="44"/>
      <c r="IO4" s="44"/>
      <c r="IP4" s="44"/>
      <c r="IQ4" s="44"/>
      <c r="IR4" s="44"/>
      <c r="IS4" s="44"/>
      <c r="IT4" s="44"/>
      <c r="IU4" s="44"/>
      <c r="IV4" s="44"/>
      <c r="IW4" s="44"/>
      <c r="IX4" s="44"/>
      <c r="IY4" s="44"/>
      <c r="IZ4" s="44"/>
      <c r="JA4" s="44"/>
      <c r="JB4" s="44"/>
      <c r="JC4" s="44"/>
      <c r="JD4" s="44"/>
      <c r="JE4" s="44"/>
      <c r="JF4" s="44"/>
      <c r="JG4" s="44"/>
      <c r="JH4" s="44"/>
      <c r="JI4" s="44"/>
      <c r="JJ4" s="44"/>
      <c r="JK4" s="44"/>
      <c r="JL4" s="44"/>
      <c r="JM4" s="44"/>
      <c r="JN4" s="44"/>
      <c r="JO4" s="44"/>
      <c r="JP4" s="44"/>
      <c r="JQ4" s="44"/>
      <c r="JR4" s="44"/>
      <c r="JS4" s="44"/>
      <c r="JT4" s="44"/>
      <c r="JU4" s="44"/>
      <c r="JV4" s="44"/>
      <c r="JW4" s="44"/>
      <c r="JX4" s="44"/>
      <c r="JY4" s="44"/>
      <c r="JZ4" s="44"/>
      <c r="KA4" s="44"/>
      <c r="KB4" s="44"/>
      <c r="KC4" s="44"/>
      <c r="KD4" s="44"/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4"/>
      <c r="KP4" s="44"/>
      <c r="KQ4" s="44"/>
      <c r="KR4" s="44"/>
      <c r="KS4" s="44"/>
      <c r="KT4" s="44"/>
      <c r="KU4" s="44"/>
      <c r="KV4" s="44"/>
      <c r="KW4" s="44"/>
      <c r="KX4" s="44"/>
      <c r="KY4" s="44"/>
      <c r="KZ4" s="44"/>
      <c r="LA4" s="44"/>
      <c r="LB4" s="44"/>
      <c r="LD4" s="349" t="s">
        <v>1531</v>
      </c>
      <c r="LE4" s="44"/>
      <c r="LF4" s="44"/>
      <c r="LG4" s="44"/>
      <c r="LH4" s="44"/>
      <c r="LI4" s="44"/>
      <c r="LJ4" s="44"/>
      <c r="LK4" s="44"/>
      <c r="LL4" s="44"/>
      <c r="LM4" s="44"/>
      <c r="LN4" s="44"/>
      <c r="LO4" s="44"/>
      <c r="LP4" s="44"/>
      <c r="LQ4" s="44"/>
      <c r="LR4" s="44"/>
      <c r="LS4" s="44"/>
      <c r="LT4" s="44"/>
      <c r="LU4" s="44"/>
      <c r="LV4" s="44"/>
      <c r="LW4" s="44"/>
      <c r="LX4" s="44"/>
      <c r="LY4" s="44"/>
      <c r="LZ4" s="44"/>
      <c r="MA4" s="44"/>
      <c r="MB4" s="44"/>
      <c r="MC4" s="44"/>
      <c r="MD4" s="44"/>
      <c r="ME4" s="44"/>
      <c r="MF4" s="44"/>
      <c r="MG4" s="44"/>
      <c r="MH4" s="44"/>
      <c r="MI4" s="44"/>
      <c r="MJ4" s="44"/>
      <c r="MK4" s="44"/>
      <c r="ML4" s="44"/>
      <c r="MM4" s="44"/>
      <c r="MN4" s="44"/>
      <c r="MO4" s="44"/>
      <c r="MP4" s="44"/>
      <c r="MQ4" s="44"/>
      <c r="MR4" s="44"/>
      <c r="MS4" s="44"/>
      <c r="MT4" s="44"/>
      <c r="MU4" s="44"/>
      <c r="MV4" s="44"/>
      <c r="MW4" s="44"/>
      <c r="MX4" s="44"/>
      <c r="MY4" s="44"/>
      <c r="MZ4" s="44"/>
      <c r="NA4" s="44"/>
      <c r="NB4" s="44"/>
      <c r="NC4" s="44"/>
      <c r="ND4" s="44"/>
      <c r="NE4" s="44"/>
      <c r="NF4" s="44"/>
      <c r="NG4" s="44"/>
      <c r="NH4" s="44"/>
      <c r="NI4" s="44"/>
      <c r="NJ4" s="44"/>
      <c r="NK4" s="44"/>
      <c r="NL4" s="44"/>
      <c r="NM4" s="44"/>
      <c r="NN4" s="44"/>
      <c r="NO4" s="44"/>
      <c r="NP4" s="44"/>
      <c r="NQ4" s="44"/>
      <c r="NR4" s="44"/>
      <c r="NS4" s="44"/>
      <c r="NT4" s="44"/>
      <c r="NU4" s="44"/>
      <c r="NV4" s="44"/>
      <c r="NW4" s="44"/>
      <c r="NX4" s="44"/>
      <c r="NY4" s="44"/>
      <c r="NZ4" s="44"/>
      <c r="OA4" s="44"/>
      <c r="OB4" s="44"/>
      <c r="OC4" s="44"/>
      <c r="OD4" s="44"/>
      <c r="OE4" s="44"/>
      <c r="OF4" s="44"/>
      <c r="OG4" s="44"/>
      <c r="OH4" s="44"/>
      <c r="OI4" s="44"/>
      <c r="OJ4" s="44"/>
      <c r="OK4" s="44"/>
      <c r="OL4" s="44"/>
      <c r="OM4" s="44"/>
      <c r="ON4" s="44"/>
      <c r="OO4" s="44"/>
      <c r="OP4" s="44"/>
      <c r="OQ4" s="44"/>
      <c r="OR4" s="44"/>
      <c r="OS4" s="44"/>
      <c r="OT4" s="44"/>
      <c r="OU4" s="44"/>
      <c r="OV4" s="44"/>
      <c r="OW4" s="44"/>
      <c r="OX4" s="44"/>
      <c r="OY4" s="44"/>
      <c r="OZ4" s="44"/>
      <c r="PA4" s="44"/>
      <c r="PB4" s="44"/>
      <c r="PC4" s="44"/>
      <c r="PD4" s="44"/>
      <c r="PE4" s="44"/>
      <c r="PF4" s="44"/>
      <c r="PG4" s="44"/>
      <c r="PH4" s="44"/>
      <c r="PI4" s="44"/>
      <c r="PJ4" s="44"/>
      <c r="PK4" s="44"/>
      <c r="PL4" s="44"/>
      <c r="PM4" s="44"/>
      <c r="PN4" s="44"/>
      <c r="PO4" s="44"/>
      <c r="PP4" s="44"/>
      <c r="PQ4" s="44"/>
      <c r="PR4" s="44"/>
      <c r="PS4" s="44"/>
      <c r="PT4" s="44"/>
      <c r="PU4" s="44"/>
      <c r="PV4" s="44"/>
      <c r="PW4" s="44"/>
      <c r="PX4" s="44"/>
      <c r="PY4" s="44"/>
      <c r="PZ4" s="44"/>
      <c r="QA4" s="44"/>
      <c r="QB4" s="44"/>
      <c r="QC4" s="44"/>
      <c r="QD4" s="44"/>
      <c r="QE4" s="44"/>
      <c r="QF4" s="44"/>
      <c r="QG4" s="44"/>
      <c r="QH4" s="44"/>
      <c r="QI4" s="44"/>
      <c r="QJ4" s="44"/>
      <c r="QK4" s="44"/>
      <c r="QL4" s="44"/>
      <c r="QM4" s="44"/>
      <c r="QN4" s="44"/>
      <c r="QO4" s="44"/>
      <c r="QP4" s="44"/>
      <c r="QQ4" s="44"/>
      <c r="QR4" s="44"/>
      <c r="QS4" s="44"/>
      <c r="QT4" s="44"/>
      <c r="QU4" s="44"/>
      <c r="QV4" s="44"/>
      <c r="QW4" s="44"/>
      <c r="QX4" s="44"/>
      <c r="QY4" s="44"/>
      <c r="QZ4" s="44"/>
      <c r="RA4" s="44"/>
      <c r="RB4" s="44"/>
      <c r="RC4" s="44"/>
      <c r="RD4" s="44"/>
      <c r="RE4" s="44"/>
      <c r="RF4" s="44"/>
      <c r="RG4" s="44"/>
      <c r="RH4" s="44"/>
      <c r="RI4" s="44"/>
      <c r="RJ4" s="44"/>
      <c r="RK4" s="44"/>
      <c r="RL4" s="44"/>
      <c r="RM4" s="44"/>
      <c r="RN4" s="44"/>
      <c r="RO4" s="44"/>
      <c r="RP4" s="44"/>
      <c r="RQ4" s="44"/>
      <c r="RR4" s="44"/>
      <c r="RS4" s="44"/>
      <c r="RT4" s="44"/>
      <c r="RU4" s="44"/>
      <c r="RV4" s="44"/>
      <c r="RW4" s="44"/>
      <c r="RX4" s="44"/>
      <c r="RY4" s="44"/>
      <c r="RZ4" s="44"/>
      <c r="SA4" s="44"/>
      <c r="SB4" s="44"/>
      <c r="SC4" s="44"/>
      <c r="SD4" s="44"/>
      <c r="SE4" s="44"/>
      <c r="SF4" s="44"/>
      <c r="SG4" s="44"/>
      <c r="SH4" s="44"/>
      <c r="SI4" s="44"/>
      <c r="SJ4" s="44"/>
      <c r="SK4" s="44"/>
      <c r="SL4" s="44"/>
      <c r="SM4" s="44"/>
      <c r="SN4" s="44"/>
      <c r="SO4" s="44"/>
      <c r="SP4" s="44"/>
      <c r="SQ4" s="44"/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  <c r="UA4" s="44"/>
      <c r="UB4" s="44"/>
      <c r="UC4" s="44"/>
      <c r="UD4" s="349" t="s">
        <v>1531</v>
      </c>
      <c r="UE4" s="44"/>
      <c r="UF4" s="44"/>
      <c r="UG4" s="44"/>
      <c r="UH4" s="44"/>
      <c r="UI4" s="44"/>
      <c r="UJ4" s="44"/>
      <c r="UK4" s="44"/>
      <c r="UL4" s="44"/>
      <c r="UM4" s="44"/>
      <c r="UN4" s="44"/>
      <c r="UO4" s="44"/>
      <c r="UP4" s="44"/>
      <c r="UQ4" s="44"/>
      <c r="UR4" s="44"/>
      <c r="US4" s="44"/>
      <c r="UT4" s="44"/>
      <c r="UU4" s="44"/>
      <c r="UV4" s="44"/>
      <c r="UW4" s="44"/>
      <c r="UX4" s="44"/>
      <c r="UY4" s="44"/>
      <c r="UZ4" s="44"/>
      <c r="VA4" s="44"/>
      <c r="VB4" s="44"/>
      <c r="VC4" s="44"/>
      <c r="VD4" s="44"/>
      <c r="VE4" s="44"/>
      <c r="VF4" s="44"/>
      <c r="VG4" s="44"/>
      <c r="VH4" s="44"/>
      <c r="VI4" s="44"/>
      <c r="VJ4" s="44"/>
      <c r="VK4" s="44"/>
      <c r="VL4" s="44"/>
      <c r="VM4" s="44"/>
      <c r="VN4" s="44"/>
      <c r="VO4" s="44"/>
      <c r="VP4" s="44"/>
      <c r="VQ4" s="44"/>
      <c r="VR4" s="44"/>
      <c r="VS4" s="44"/>
      <c r="VT4" s="44"/>
      <c r="VU4" s="44"/>
      <c r="VV4" s="44"/>
      <c r="VW4" s="44"/>
      <c r="VX4" s="44"/>
      <c r="VY4" s="44"/>
      <c r="VZ4" s="44"/>
      <c r="WA4" s="44"/>
      <c r="WB4" s="44"/>
      <c r="WC4" s="44"/>
      <c r="WD4" s="44"/>
      <c r="WE4" s="44"/>
      <c r="WF4" s="44"/>
      <c r="WG4" s="44"/>
      <c r="WH4" s="44"/>
      <c r="WI4" s="44"/>
      <c r="WJ4" s="44"/>
      <c r="WK4" s="44"/>
      <c r="WL4" s="44"/>
      <c r="WM4" s="44"/>
      <c r="WN4" s="44"/>
      <c r="WO4" s="44"/>
      <c r="WP4" s="44"/>
      <c r="WQ4" s="44"/>
      <c r="WR4" s="44"/>
      <c r="WS4" s="44"/>
      <c r="WT4" s="44"/>
      <c r="WU4" s="44"/>
      <c r="WV4" s="44"/>
      <c r="WW4" s="44"/>
      <c r="WX4" s="44"/>
      <c r="WY4" s="44"/>
      <c r="WZ4" s="44"/>
      <c r="XA4" s="44"/>
      <c r="XB4" s="44"/>
      <c r="XC4" s="44"/>
      <c r="XD4" s="44"/>
      <c r="XE4" s="44"/>
      <c r="XF4" s="44"/>
      <c r="XG4" s="44"/>
      <c r="XH4" s="44"/>
      <c r="XI4" s="44"/>
      <c r="XJ4" s="44"/>
      <c r="XK4" s="44"/>
      <c r="XL4" s="44"/>
      <c r="XM4" s="44"/>
      <c r="XN4" s="44"/>
      <c r="XO4" s="44"/>
      <c r="XP4" s="44"/>
      <c r="XQ4" s="44"/>
      <c r="XR4" s="44"/>
      <c r="XS4" s="44"/>
      <c r="XT4" s="44"/>
      <c r="XU4" s="44"/>
      <c r="XV4" s="44"/>
      <c r="XW4" s="44"/>
      <c r="XX4" s="44"/>
      <c r="XY4" s="44"/>
      <c r="XZ4" s="44"/>
      <c r="YA4" s="44"/>
      <c r="YB4" s="44"/>
      <c r="YC4" s="44"/>
      <c r="YD4" s="44"/>
      <c r="YE4" s="44"/>
      <c r="YF4" s="44"/>
      <c r="YG4" s="44"/>
      <c r="YH4" s="44"/>
      <c r="YI4" s="44"/>
      <c r="YJ4" s="44"/>
      <c r="YK4" s="44"/>
      <c r="YL4" s="44"/>
      <c r="YM4" s="44"/>
      <c r="YN4" s="44"/>
      <c r="YO4" s="44"/>
      <c r="YP4" s="44"/>
      <c r="YQ4" s="44"/>
      <c r="YR4" s="44"/>
      <c r="YS4" s="44"/>
      <c r="YT4" s="44"/>
      <c r="YU4" s="44"/>
      <c r="YV4" s="44"/>
      <c r="YW4" s="44"/>
      <c r="YX4" s="44"/>
      <c r="YY4" s="44"/>
      <c r="YZ4" s="44"/>
      <c r="ZA4" s="44"/>
      <c r="ZB4" s="44"/>
      <c r="ZC4" s="44"/>
      <c r="ZD4" s="44"/>
      <c r="ZE4" s="44"/>
      <c r="ZF4" s="44"/>
      <c r="ZG4" s="44"/>
      <c r="ZH4" s="44"/>
      <c r="ZI4" s="44"/>
      <c r="ZJ4" s="44"/>
      <c r="ZK4" s="44"/>
      <c r="ZL4" s="44"/>
      <c r="ZM4" s="44"/>
      <c r="ZN4" s="44"/>
      <c r="ZO4" s="44"/>
      <c r="ZP4" s="44"/>
      <c r="ZQ4" s="44"/>
      <c r="ZR4" s="44"/>
      <c r="ZS4" s="44"/>
      <c r="ZT4" s="44"/>
      <c r="ZU4" s="44"/>
      <c r="ZV4" s="44"/>
      <c r="ZW4" s="44"/>
      <c r="ZX4" s="44"/>
      <c r="ZY4" s="44"/>
      <c r="ZZ4" s="44"/>
      <c r="AAA4" s="44"/>
      <c r="AAB4" s="44"/>
      <c r="AAC4" s="44"/>
      <c r="AAD4" s="44"/>
      <c r="AAE4" s="44"/>
      <c r="AAF4" s="44"/>
      <c r="AAG4" s="44"/>
      <c r="AAH4" s="44"/>
      <c r="AAI4" s="44"/>
      <c r="AAJ4" s="44"/>
      <c r="AAK4" s="44"/>
      <c r="AAL4" s="44"/>
      <c r="AAM4" s="44"/>
      <c r="AAN4" s="44"/>
      <c r="AAO4" s="44"/>
      <c r="AAP4" s="44"/>
      <c r="AAQ4" s="44"/>
      <c r="AAR4" s="44"/>
      <c r="AAS4" s="44"/>
      <c r="AAT4" s="44"/>
      <c r="AAU4" s="44"/>
      <c r="AAV4" s="44"/>
      <c r="AAW4" s="44"/>
      <c r="AAX4" s="44"/>
      <c r="AAY4" s="44"/>
      <c r="AAZ4" s="44"/>
      <c r="ABA4" s="44"/>
      <c r="ABB4" s="44"/>
      <c r="ABC4" s="44"/>
      <c r="ABD4" s="44"/>
      <c r="ABE4" s="44"/>
      <c r="ABF4" s="44"/>
      <c r="ABG4" s="44"/>
      <c r="ABH4" s="44"/>
      <c r="ABI4" s="44"/>
      <c r="ABJ4" s="44"/>
      <c r="ABK4" s="44"/>
      <c r="ABL4" s="44"/>
      <c r="ABM4" s="44"/>
      <c r="ABN4" s="44"/>
      <c r="ABO4" s="44"/>
      <c r="ABP4" s="44"/>
      <c r="ABQ4" s="44"/>
      <c r="ABR4" s="44"/>
      <c r="ABS4" s="44"/>
      <c r="ABT4" s="44"/>
      <c r="ABU4" s="44"/>
      <c r="ABV4" s="44"/>
      <c r="ABW4" s="44"/>
      <c r="ABX4" s="44"/>
      <c r="ABY4" s="44"/>
      <c r="ABZ4" s="44"/>
      <c r="ACA4" s="44"/>
      <c r="ACB4" s="44"/>
      <c r="ACC4" s="44"/>
      <c r="ACD4" s="44"/>
      <c r="ACE4" s="44"/>
      <c r="ACF4" s="44"/>
      <c r="ACG4" s="44"/>
      <c r="ACH4" s="44"/>
      <c r="ACI4" s="44"/>
      <c r="ACJ4" s="44"/>
      <c r="ACK4" s="44"/>
      <c r="ACL4" s="44"/>
      <c r="ACM4" s="44"/>
      <c r="ACN4" s="44"/>
      <c r="ACO4" s="44"/>
      <c r="ACP4" s="44"/>
      <c r="ACQ4" s="44"/>
      <c r="ACR4" s="44"/>
      <c r="ACS4" s="44"/>
      <c r="ACT4" s="44"/>
      <c r="ACU4" s="44"/>
      <c r="ACV4" s="44"/>
      <c r="ACW4" s="44"/>
      <c r="ACX4" s="44"/>
      <c r="ACY4" s="44"/>
      <c r="ACZ4" s="44"/>
      <c r="ADA4" s="44"/>
      <c r="ADB4" s="44"/>
      <c r="ADC4" s="44"/>
      <c r="ADD4" s="44"/>
      <c r="ADE4" s="44"/>
      <c r="ADF4" s="44"/>
      <c r="ADG4" s="44"/>
      <c r="ADH4" s="44"/>
      <c r="ADI4" s="44"/>
      <c r="ADJ4" s="44"/>
      <c r="ADK4" s="44"/>
      <c r="ADL4" s="44"/>
      <c r="ADM4" s="44"/>
      <c r="ADN4" s="44"/>
      <c r="ADO4" s="44"/>
      <c r="ADP4" s="44"/>
      <c r="ADQ4" s="44"/>
      <c r="ADR4" s="44"/>
      <c r="ADS4" s="44"/>
      <c r="ADT4" s="44"/>
      <c r="ADU4" s="44"/>
      <c r="ADV4" s="44"/>
      <c r="ADW4" s="44"/>
      <c r="ADX4" s="44"/>
      <c r="ADY4" s="44"/>
      <c r="ADZ4" s="44"/>
      <c r="AEA4" s="44"/>
      <c r="AEB4" s="44"/>
      <c r="AEC4" s="44"/>
      <c r="AED4" s="44"/>
      <c r="AEE4" s="44"/>
      <c r="AEF4" s="44"/>
      <c r="AEG4" s="44"/>
      <c r="AEH4" s="44"/>
      <c r="AEI4" s="44"/>
      <c r="AEJ4" s="44"/>
      <c r="AEK4" s="44"/>
      <c r="AEL4" s="44"/>
      <c r="AEM4" s="44"/>
      <c r="AEN4" s="44"/>
      <c r="AEO4" s="44"/>
      <c r="AEP4" s="44"/>
      <c r="AEQ4" s="44"/>
      <c r="AEV4" s="9"/>
      <c r="AFE4" s="9"/>
      <c r="AFJ4" s="349" t="s">
        <v>1531</v>
      </c>
      <c r="AGA4" s="42"/>
      <c r="AGE4" s="9"/>
      <c r="AGI4" s="9"/>
      <c r="AHE4" s="9"/>
      <c r="AHJ4" s="172"/>
      <c r="AHK4" s="9"/>
      <c r="AHP4" s="82"/>
      <c r="AIB4" s="181"/>
      <c r="AIC4" s="181"/>
      <c r="AID4" s="181"/>
      <c r="AIE4" s="181"/>
      <c r="AIN4" s="9"/>
      <c r="ALE4" s="6">
        <f>AVERAGE(ALE10:ALF10)</f>
        <v>43683481539908.5</v>
      </c>
    </row>
    <row r="5" spans="1:3316" x14ac:dyDescent="0.2">
      <c r="B5" s="41" t="s">
        <v>1158</v>
      </c>
      <c r="C5" s="7">
        <f>DATE(2001,1,5)</f>
        <v>36896</v>
      </c>
      <c r="D5" s="7">
        <f t="shared" ref="D5:AI5" si="0">DATE(YEAR(C5),MONTH(C5),DAY(C5)+7)</f>
        <v>36903</v>
      </c>
      <c r="E5" s="7">
        <f t="shared" si="0"/>
        <v>36910</v>
      </c>
      <c r="F5" s="7">
        <f t="shared" si="0"/>
        <v>36917</v>
      </c>
      <c r="G5" s="7">
        <f t="shared" si="0"/>
        <v>36924</v>
      </c>
      <c r="H5" s="7">
        <f t="shared" si="0"/>
        <v>36931</v>
      </c>
      <c r="I5" s="7">
        <f t="shared" si="0"/>
        <v>36938</v>
      </c>
      <c r="J5" s="7">
        <f t="shared" si="0"/>
        <v>36945</v>
      </c>
      <c r="K5" s="7">
        <f t="shared" si="0"/>
        <v>36952</v>
      </c>
      <c r="L5" s="7">
        <f t="shared" si="0"/>
        <v>36959</v>
      </c>
      <c r="M5" s="7">
        <f t="shared" si="0"/>
        <v>36966</v>
      </c>
      <c r="N5" s="7">
        <f t="shared" si="0"/>
        <v>36973</v>
      </c>
      <c r="O5" s="7">
        <f t="shared" si="0"/>
        <v>36980</v>
      </c>
      <c r="P5" s="7">
        <f t="shared" si="0"/>
        <v>36987</v>
      </c>
      <c r="Q5" s="7">
        <f t="shared" si="0"/>
        <v>36994</v>
      </c>
      <c r="R5" s="7">
        <f t="shared" si="0"/>
        <v>37001</v>
      </c>
      <c r="S5" s="7">
        <f t="shared" si="0"/>
        <v>37008</v>
      </c>
      <c r="T5" s="7">
        <f t="shared" si="0"/>
        <v>37015</v>
      </c>
      <c r="U5" s="7">
        <f t="shared" si="0"/>
        <v>37022</v>
      </c>
      <c r="V5" s="7">
        <f t="shared" si="0"/>
        <v>37029</v>
      </c>
      <c r="W5" s="7">
        <f t="shared" si="0"/>
        <v>37036</v>
      </c>
      <c r="X5" s="7">
        <f t="shared" si="0"/>
        <v>37043</v>
      </c>
      <c r="Y5" s="7">
        <f t="shared" si="0"/>
        <v>37050</v>
      </c>
      <c r="Z5" s="7">
        <f t="shared" si="0"/>
        <v>37057</v>
      </c>
      <c r="AA5" s="7">
        <f t="shared" si="0"/>
        <v>37064</v>
      </c>
      <c r="AB5" s="7">
        <f t="shared" si="0"/>
        <v>37071</v>
      </c>
      <c r="AC5" s="7">
        <f t="shared" si="0"/>
        <v>37078</v>
      </c>
      <c r="AD5" s="7">
        <f t="shared" si="0"/>
        <v>37085</v>
      </c>
      <c r="AE5" s="7">
        <f t="shared" si="0"/>
        <v>37092</v>
      </c>
      <c r="AF5" s="7">
        <f t="shared" si="0"/>
        <v>37099</v>
      </c>
      <c r="AG5" s="7">
        <f t="shared" si="0"/>
        <v>37106</v>
      </c>
      <c r="AH5" s="7">
        <f t="shared" si="0"/>
        <v>37113</v>
      </c>
      <c r="AI5" s="7">
        <f t="shared" si="0"/>
        <v>37120</v>
      </c>
      <c r="AJ5" s="7">
        <f t="shared" ref="AJ5:BP5" si="1">DATE(YEAR(AI5),MONTH(AI5),DAY(AI5)+7)</f>
        <v>37127</v>
      </c>
      <c r="AK5" s="7">
        <f t="shared" si="1"/>
        <v>37134</v>
      </c>
      <c r="AL5" s="7">
        <f t="shared" si="1"/>
        <v>37141</v>
      </c>
      <c r="AM5" s="7">
        <f t="shared" si="1"/>
        <v>37148</v>
      </c>
      <c r="AN5" s="7">
        <f t="shared" si="1"/>
        <v>37155</v>
      </c>
      <c r="AO5" s="7">
        <f t="shared" si="1"/>
        <v>37162</v>
      </c>
      <c r="AP5" s="7">
        <f t="shared" si="1"/>
        <v>37169</v>
      </c>
      <c r="AQ5" s="7">
        <f t="shared" si="1"/>
        <v>37176</v>
      </c>
      <c r="AR5" s="7">
        <f t="shared" si="1"/>
        <v>37183</v>
      </c>
      <c r="AS5" s="7">
        <f t="shared" si="1"/>
        <v>37190</v>
      </c>
      <c r="AT5" s="7">
        <f t="shared" si="1"/>
        <v>37197</v>
      </c>
      <c r="AU5" s="7">
        <f t="shared" si="1"/>
        <v>37204</v>
      </c>
      <c r="AV5" s="7">
        <f t="shared" si="1"/>
        <v>37211</v>
      </c>
      <c r="AW5" s="7">
        <f t="shared" si="1"/>
        <v>37218</v>
      </c>
      <c r="AX5" s="7">
        <f t="shared" si="1"/>
        <v>37225</v>
      </c>
      <c r="AY5" s="7">
        <f t="shared" si="1"/>
        <v>37232</v>
      </c>
      <c r="AZ5" s="7">
        <f t="shared" si="1"/>
        <v>37239</v>
      </c>
      <c r="BA5" s="7">
        <f t="shared" si="1"/>
        <v>37246</v>
      </c>
      <c r="BB5" s="7">
        <f t="shared" si="1"/>
        <v>37253</v>
      </c>
      <c r="BC5" s="7">
        <f t="shared" si="1"/>
        <v>37260</v>
      </c>
      <c r="BD5" s="7">
        <f t="shared" si="1"/>
        <v>37267</v>
      </c>
      <c r="BE5" s="7">
        <f t="shared" si="1"/>
        <v>37274</v>
      </c>
      <c r="BF5" s="7">
        <f t="shared" si="1"/>
        <v>37281</v>
      </c>
      <c r="BG5" s="7">
        <f t="shared" si="1"/>
        <v>37288</v>
      </c>
      <c r="BH5" s="7">
        <f t="shared" si="1"/>
        <v>37295</v>
      </c>
      <c r="BI5" s="7">
        <f t="shared" si="1"/>
        <v>37302</v>
      </c>
      <c r="BJ5" s="7">
        <f t="shared" si="1"/>
        <v>37309</v>
      </c>
      <c r="BK5" s="7">
        <f t="shared" si="1"/>
        <v>37316</v>
      </c>
      <c r="BL5" s="7">
        <f t="shared" si="1"/>
        <v>37323</v>
      </c>
      <c r="BM5" s="7">
        <f t="shared" si="1"/>
        <v>37330</v>
      </c>
      <c r="BN5" s="7">
        <f t="shared" si="1"/>
        <v>37337</v>
      </c>
      <c r="BO5" s="7">
        <f t="shared" si="1"/>
        <v>37344</v>
      </c>
      <c r="BP5" s="7">
        <f t="shared" si="1"/>
        <v>37351</v>
      </c>
      <c r="BQ5" s="7">
        <f t="shared" ref="BQ5:EB5" si="2">DATE(YEAR(BP5),MONTH(BP5),DAY(BP5)+7)</f>
        <v>37358</v>
      </c>
      <c r="BR5" s="7">
        <f t="shared" si="2"/>
        <v>37365</v>
      </c>
      <c r="BS5" s="7">
        <f t="shared" si="2"/>
        <v>37372</v>
      </c>
      <c r="BT5" s="7">
        <f t="shared" si="2"/>
        <v>37379</v>
      </c>
      <c r="BU5" s="7">
        <f t="shared" si="2"/>
        <v>37386</v>
      </c>
      <c r="BV5" s="7">
        <f t="shared" si="2"/>
        <v>37393</v>
      </c>
      <c r="BW5" s="7">
        <f t="shared" si="2"/>
        <v>37400</v>
      </c>
      <c r="BX5" s="7">
        <f t="shared" si="2"/>
        <v>37407</v>
      </c>
      <c r="BY5" s="7">
        <f t="shared" si="2"/>
        <v>37414</v>
      </c>
      <c r="BZ5" s="7">
        <f t="shared" si="2"/>
        <v>37421</v>
      </c>
      <c r="CA5" s="7">
        <f t="shared" si="2"/>
        <v>37428</v>
      </c>
      <c r="CB5" s="7">
        <f t="shared" si="2"/>
        <v>37435</v>
      </c>
      <c r="CC5" s="7">
        <f t="shared" si="2"/>
        <v>37442</v>
      </c>
      <c r="CD5" s="7">
        <f t="shared" si="2"/>
        <v>37449</v>
      </c>
      <c r="CE5" s="7">
        <f t="shared" si="2"/>
        <v>37456</v>
      </c>
      <c r="CF5" s="7">
        <f t="shared" si="2"/>
        <v>37463</v>
      </c>
      <c r="CG5" s="7">
        <f t="shared" si="2"/>
        <v>37470</v>
      </c>
      <c r="CH5" s="7">
        <f t="shared" si="2"/>
        <v>37477</v>
      </c>
      <c r="CI5" s="7">
        <f t="shared" si="2"/>
        <v>37484</v>
      </c>
      <c r="CJ5" s="7">
        <f t="shared" si="2"/>
        <v>37491</v>
      </c>
      <c r="CK5" s="7">
        <f t="shared" si="2"/>
        <v>37498</v>
      </c>
      <c r="CL5" s="7">
        <f t="shared" si="2"/>
        <v>37505</v>
      </c>
      <c r="CM5" s="7">
        <f t="shared" si="2"/>
        <v>37512</v>
      </c>
      <c r="CN5" s="7">
        <f t="shared" si="2"/>
        <v>37519</v>
      </c>
      <c r="CO5" s="7">
        <f t="shared" si="2"/>
        <v>37526</v>
      </c>
      <c r="CP5" s="7">
        <f t="shared" si="2"/>
        <v>37533</v>
      </c>
      <c r="CQ5" s="7">
        <f t="shared" si="2"/>
        <v>37540</v>
      </c>
      <c r="CR5" s="7">
        <f t="shared" si="2"/>
        <v>37547</v>
      </c>
      <c r="CS5" s="7">
        <f t="shared" si="2"/>
        <v>37554</v>
      </c>
      <c r="CT5" s="7">
        <f t="shared" si="2"/>
        <v>37561</v>
      </c>
      <c r="CU5" s="7">
        <f t="shared" si="2"/>
        <v>37568</v>
      </c>
      <c r="CV5" s="7">
        <f t="shared" si="2"/>
        <v>37575</v>
      </c>
      <c r="CW5" s="7">
        <f t="shared" si="2"/>
        <v>37582</v>
      </c>
      <c r="CX5" s="7">
        <f t="shared" si="2"/>
        <v>37589</v>
      </c>
      <c r="CY5" s="7">
        <f t="shared" si="2"/>
        <v>37596</v>
      </c>
      <c r="CZ5" s="7">
        <f t="shared" si="2"/>
        <v>37603</v>
      </c>
      <c r="DA5" s="7">
        <f t="shared" si="2"/>
        <v>37610</v>
      </c>
      <c r="DB5" s="7">
        <f t="shared" si="2"/>
        <v>37617</v>
      </c>
      <c r="DC5" s="7">
        <f t="shared" si="2"/>
        <v>37624</v>
      </c>
      <c r="DD5" s="7">
        <f t="shared" si="2"/>
        <v>37631</v>
      </c>
      <c r="DE5" s="7">
        <f t="shared" si="2"/>
        <v>37638</v>
      </c>
      <c r="DF5" s="7">
        <f t="shared" si="2"/>
        <v>37645</v>
      </c>
      <c r="DG5" s="7">
        <f t="shared" si="2"/>
        <v>37652</v>
      </c>
      <c r="DH5" s="7">
        <f t="shared" si="2"/>
        <v>37659</v>
      </c>
      <c r="DI5" s="7">
        <f t="shared" si="2"/>
        <v>37666</v>
      </c>
      <c r="DJ5" s="7">
        <f t="shared" si="2"/>
        <v>37673</v>
      </c>
      <c r="DK5" s="7">
        <f t="shared" si="2"/>
        <v>37680</v>
      </c>
      <c r="DL5" s="7">
        <f t="shared" si="2"/>
        <v>37687</v>
      </c>
      <c r="DM5" s="7">
        <f t="shared" si="2"/>
        <v>37694</v>
      </c>
      <c r="DN5" s="7">
        <f t="shared" si="2"/>
        <v>37701</v>
      </c>
      <c r="DO5" s="7">
        <f t="shared" si="2"/>
        <v>37708</v>
      </c>
      <c r="DP5" s="7">
        <f t="shared" si="2"/>
        <v>37715</v>
      </c>
      <c r="DQ5" s="7">
        <f t="shared" si="2"/>
        <v>37722</v>
      </c>
      <c r="DR5" s="7">
        <f t="shared" si="2"/>
        <v>37729</v>
      </c>
      <c r="DS5" s="7">
        <f t="shared" si="2"/>
        <v>37736</v>
      </c>
      <c r="DT5" s="7">
        <f t="shared" si="2"/>
        <v>37743</v>
      </c>
      <c r="DU5" s="7">
        <f t="shared" si="2"/>
        <v>37750</v>
      </c>
      <c r="DV5" s="7">
        <f t="shared" si="2"/>
        <v>37757</v>
      </c>
      <c r="DW5" s="7">
        <f t="shared" si="2"/>
        <v>37764</v>
      </c>
      <c r="DX5" s="7">
        <f t="shared" si="2"/>
        <v>37771</v>
      </c>
      <c r="DY5" s="7">
        <f t="shared" si="2"/>
        <v>37778</v>
      </c>
      <c r="DZ5" s="7">
        <f t="shared" si="2"/>
        <v>37785</v>
      </c>
      <c r="EA5" s="7">
        <f t="shared" si="2"/>
        <v>37792</v>
      </c>
      <c r="EB5" s="7">
        <f t="shared" si="2"/>
        <v>37799</v>
      </c>
      <c r="EC5" s="7">
        <f t="shared" ref="EC5:GN5" si="3">DATE(YEAR(EB5),MONTH(EB5),DAY(EB5)+7)</f>
        <v>37806</v>
      </c>
      <c r="ED5" s="7">
        <f t="shared" si="3"/>
        <v>37813</v>
      </c>
      <c r="EE5" s="7">
        <f t="shared" si="3"/>
        <v>37820</v>
      </c>
      <c r="EF5" s="7">
        <f t="shared" si="3"/>
        <v>37827</v>
      </c>
      <c r="EG5" s="7">
        <f t="shared" si="3"/>
        <v>37834</v>
      </c>
      <c r="EH5" s="7">
        <f t="shared" si="3"/>
        <v>37841</v>
      </c>
      <c r="EI5" s="7">
        <f t="shared" si="3"/>
        <v>37848</v>
      </c>
      <c r="EJ5" s="7">
        <f t="shared" si="3"/>
        <v>37855</v>
      </c>
      <c r="EK5" s="7">
        <f t="shared" si="3"/>
        <v>37862</v>
      </c>
      <c r="EL5" s="7">
        <f t="shared" si="3"/>
        <v>37869</v>
      </c>
      <c r="EM5" s="7">
        <f t="shared" si="3"/>
        <v>37876</v>
      </c>
      <c r="EN5" s="7">
        <f t="shared" si="3"/>
        <v>37883</v>
      </c>
      <c r="EO5" s="7">
        <f t="shared" si="3"/>
        <v>37890</v>
      </c>
      <c r="EP5" s="7">
        <f t="shared" si="3"/>
        <v>37897</v>
      </c>
      <c r="EQ5" s="7">
        <f t="shared" si="3"/>
        <v>37904</v>
      </c>
      <c r="ER5" s="7">
        <f t="shared" si="3"/>
        <v>37911</v>
      </c>
      <c r="ES5" s="7">
        <f t="shared" si="3"/>
        <v>37918</v>
      </c>
      <c r="ET5" s="7">
        <f t="shared" si="3"/>
        <v>37925</v>
      </c>
      <c r="EU5" s="7">
        <f t="shared" si="3"/>
        <v>37932</v>
      </c>
      <c r="EV5" s="7">
        <f t="shared" si="3"/>
        <v>37939</v>
      </c>
      <c r="EW5" s="7">
        <f t="shared" si="3"/>
        <v>37946</v>
      </c>
      <c r="EX5" s="7">
        <f t="shared" si="3"/>
        <v>37953</v>
      </c>
      <c r="EY5" s="7">
        <f t="shared" si="3"/>
        <v>37960</v>
      </c>
      <c r="EZ5" s="7">
        <f t="shared" si="3"/>
        <v>37967</v>
      </c>
      <c r="FA5" s="7">
        <f t="shared" si="3"/>
        <v>37974</v>
      </c>
      <c r="FB5" s="7">
        <f t="shared" si="3"/>
        <v>37981</v>
      </c>
      <c r="FC5" s="7">
        <f t="shared" si="3"/>
        <v>37988</v>
      </c>
      <c r="FD5" s="7">
        <f t="shared" si="3"/>
        <v>37995</v>
      </c>
      <c r="FE5" s="7">
        <f t="shared" si="3"/>
        <v>38002</v>
      </c>
      <c r="FF5" s="7">
        <f t="shared" si="3"/>
        <v>38009</v>
      </c>
      <c r="FG5" s="7">
        <f t="shared" si="3"/>
        <v>38016</v>
      </c>
      <c r="FH5" s="7">
        <f t="shared" si="3"/>
        <v>38023</v>
      </c>
      <c r="FI5" s="7">
        <f t="shared" si="3"/>
        <v>38030</v>
      </c>
      <c r="FJ5" s="7">
        <f t="shared" si="3"/>
        <v>38037</v>
      </c>
      <c r="FK5" s="7">
        <f t="shared" si="3"/>
        <v>38044</v>
      </c>
      <c r="FL5" s="7">
        <f t="shared" si="3"/>
        <v>38051</v>
      </c>
      <c r="FM5" s="7">
        <f t="shared" si="3"/>
        <v>38058</v>
      </c>
      <c r="FN5" s="7">
        <f t="shared" si="3"/>
        <v>38065</v>
      </c>
      <c r="FO5" s="7">
        <f t="shared" si="3"/>
        <v>38072</v>
      </c>
      <c r="FP5" s="7">
        <f t="shared" si="3"/>
        <v>38079</v>
      </c>
      <c r="FQ5" s="7">
        <f t="shared" si="3"/>
        <v>38086</v>
      </c>
      <c r="FR5" s="7">
        <f t="shared" si="3"/>
        <v>38093</v>
      </c>
      <c r="FS5" s="7">
        <f t="shared" si="3"/>
        <v>38100</v>
      </c>
      <c r="FT5" s="7">
        <f t="shared" si="3"/>
        <v>38107</v>
      </c>
      <c r="FU5" s="7">
        <f t="shared" si="3"/>
        <v>38114</v>
      </c>
      <c r="FV5" s="7">
        <f t="shared" si="3"/>
        <v>38121</v>
      </c>
      <c r="FW5" s="7">
        <f t="shared" si="3"/>
        <v>38128</v>
      </c>
      <c r="FX5" s="7">
        <f t="shared" si="3"/>
        <v>38135</v>
      </c>
      <c r="FY5" s="7">
        <f t="shared" si="3"/>
        <v>38142</v>
      </c>
      <c r="FZ5" s="7">
        <f t="shared" si="3"/>
        <v>38149</v>
      </c>
      <c r="GA5" s="7">
        <f t="shared" si="3"/>
        <v>38156</v>
      </c>
      <c r="GB5" s="7">
        <f t="shared" si="3"/>
        <v>38163</v>
      </c>
      <c r="GC5" s="7">
        <f t="shared" si="3"/>
        <v>38170</v>
      </c>
      <c r="GD5" s="7">
        <f t="shared" si="3"/>
        <v>38177</v>
      </c>
      <c r="GE5" s="7">
        <f t="shared" si="3"/>
        <v>38184</v>
      </c>
      <c r="GF5" s="7">
        <f t="shared" si="3"/>
        <v>38191</v>
      </c>
      <c r="GG5" s="7">
        <f t="shared" si="3"/>
        <v>38198</v>
      </c>
      <c r="GH5" s="7">
        <f t="shared" si="3"/>
        <v>38205</v>
      </c>
      <c r="GI5" s="7">
        <f t="shared" si="3"/>
        <v>38212</v>
      </c>
      <c r="GJ5" s="7">
        <f t="shared" si="3"/>
        <v>38219</v>
      </c>
      <c r="GK5" s="7">
        <f t="shared" si="3"/>
        <v>38226</v>
      </c>
      <c r="GL5" s="7">
        <f t="shared" si="3"/>
        <v>38233</v>
      </c>
      <c r="GM5" s="7">
        <f t="shared" si="3"/>
        <v>38240</v>
      </c>
      <c r="GN5" s="7">
        <f t="shared" si="3"/>
        <v>38247</v>
      </c>
      <c r="GO5" s="7">
        <f t="shared" ref="GO5:IZ5" si="4">DATE(YEAR(GN5),MONTH(GN5),DAY(GN5)+7)</f>
        <v>38254</v>
      </c>
      <c r="GP5" s="7">
        <f t="shared" si="4"/>
        <v>38261</v>
      </c>
      <c r="GQ5" s="7">
        <f t="shared" si="4"/>
        <v>38268</v>
      </c>
      <c r="GR5" s="7">
        <f t="shared" si="4"/>
        <v>38275</v>
      </c>
      <c r="GS5" s="7">
        <f t="shared" si="4"/>
        <v>38282</v>
      </c>
      <c r="GT5" s="7">
        <f t="shared" si="4"/>
        <v>38289</v>
      </c>
      <c r="GU5" s="7">
        <f t="shared" si="4"/>
        <v>38296</v>
      </c>
      <c r="GV5" s="7">
        <f t="shared" si="4"/>
        <v>38303</v>
      </c>
      <c r="GW5" s="7">
        <f t="shared" si="4"/>
        <v>38310</v>
      </c>
      <c r="GX5" s="7">
        <f t="shared" si="4"/>
        <v>38317</v>
      </c>
      <c r="GY5" s="7">
        <f t="shared" si="4"/>
        <v>38324</v>
      </c>
      <c r="GZ5" s="7">
        <f t="shared" si="4"/>
        <v>38331</v>
      </c>
      <c r="HA5" s="7">
        <f t="shared" si="4"/>
        <v>38338</v>
      </c>
      <c r="HB5" s="7">
        <f t="shared" si="4"/>
        <v>38345</v>
      </c>
      <c r="HC5" s="52">
        <f t="shared" si="4"/>
        <v>38352</v>
      </c>
      <c r="HD5" s="7">
        <f t="shared" si="4"/>
        <v>38359</v>
      </c>
      <c r="HE5" s="7">
        <f t="shared" si="4"/>
        <v>38366</v>
      </c>
      <c r="HF5" s="7">
        <f t="shared" si="4"/>
        <v>38373</v>
      </c>
      <c r="HG5" s="7">
        <f t="shared" si="4"/>
        <v>38380</v>
      </c>
      <c r="HH5" s="7">
        <f t="shared" si="4"/>
        <v>38387</v>
      </c>
      <c r="HI5" s="7">
        <f t="shared" si="4"/>
        <v>38394</v>
      </c>
      <c r="HJ5" s="7">
        <f t="shared" si="4"/>
        <v>38401</v>
      </c>
      <c r="HK5" s="7">
        <f t="shared" si="4"/>
        <v>38408</v>
      </c>
      <c r="HL5" s="7">
        <f t="shared" si="4"/>
        <v>38415</v>
      </c>
      <c r="HM5" s="7">
        <f t="shared" si="4"/>
        <v>38422</v>
      </c>
      <c r="HN5" s="7">
        <f t="shared" si="4"/>
        <v>38429</v>
      </c>
      <c r="HO5" s="7">
        <f t="shared" si="4"/>
        <v>38436</v>
      </c>
      <c r="HP5" s="7">
        <f t="shared" si="4"/>
        <v>38443</v>
      </c>
      <c r="HQ5" s="7">
        <f t="shared" si="4"/>
        <v>38450</v>
      </c>
      <c r="HR5" s="7">
        <f t="shared" si="4"/>
        <v>38457</v>
      </c>
      <c r="HS5" s="7">
        <f t="shared" si="4"/>
        <v>38464</v>
      </c>
      <c r="HT5" s="7">
        <f t="shared" si="4"/>
        <v>38471</v>
      </c>
      <c r="HU5" s="7">
        <f t="shared" si="4"/>
        <v>38478</v>
      </c>
      <c r="HV5" s="7">
        <f t="shared" si="4"/>
        <v>38485</v>
      </c>
      <c r="HW5" s="7">
        <f t="shared" si="4"/>
        <v>38492</v>
      </c>
      <c r="HX5" s="7">
        <f t="shared" si="4"/>
        <v>38499</v>
      </c>
      <c r="HY5" s="7">
        <f t="shared" si="4"/>
        <v>38506</v>
      </c>
      <c r="HZ5" s="7">
        <f t="shared" si="4"/>
        <v>38513</v>
      </c>
      <c r="IA5" s="7">
        <f t="shared" si="4"/>
        <v>38520</v>
      </c>
      <c r="IB5" s="7">
        <f t="shared" si="4"/>
        <v>38527</v>
      </c>
      <c r="IC5" s="7">
        <f t="shared" si="4"/>
        <v>38534</v>
      </c>
      <c r="ID5" s="7">
        <f t="shared" si="4"/>
        <v>38541</v>
      </c>
      <c r="IE5" s="7">
        <f t="shared" si="4"/>
        <v>38548</v>
      </c>
      <c r="IF5" s="7">
        <f t="shared" si="4"/>
        <v>38555</v>
      </c>
      <c r="IG5" s="7">
        <f t="shared" si="4"/>
        <v>38562</v>
      </c>
      <c r="IH5" s="7">
        <f t="shared" si="4"/>
        <v>38569</v>
      </c>
      <c r="II5" s="7">
        <f t="shared" si="4"/>
        <v>38576</v>
      </c>
      <c r="IJ5" s="7">
        <f t="shared" si="4"/>
        <v>38583</v>
      </c>
      <c r="IK5" s="7">
        <f t="shared" si="4"/>
        <v>38590</v>
      </c>
      <c r="IL5" s="7">
        <f t="shared" si="4"/>
        <v>38597</v>
      </c>
      <c r="IM5" s="7">
        <f t="shared" si="4"/>
        <v>38604</v>
      </c>
      <c r="IN5" s="7">
        <f t="shared" si="4"/>
        <v>38611</v>
      </c>
      <c r="IO5" s="7">
        <f t="shared" si="4"/>
        <v>38618</v>
      </c>
      <c r="IP5" s="7">
        <f t="shared" si="4"/>
        <v>38625</v>
      </c>
      <c r="IQ5" s="7">
        <f t="shared" si="4"/>
        <v>38632</v>
      </c>
      <c r="IR5" s="7">
        <f t="shared" si="4"/>
        <v>38639</v>
      </c>
      <c r="IS5" s="7">
        <f t="shared" si="4"/>
        <v>38646</v>
      </c>
      <c r="IT5" s="7">
        <f t="shared" si="4"/>
        <v>38653</v>
      </c>
      <c r="IU5" s="7">
        <f t="shared" si="4"/>
        <v>38660</v>
      </c>
      <c r="IV5" s="7">
        <f t="shared" si="4"/>
        <v>38667</v>
      </c>
      <c r="IW5" s="7">
        <f t="shared" si="4"/>
        <v>38674</v>
      </c>
      <c r="IX5" s="7">
        <f t="shared" si="4"/>
        <v>38681</v>
      </c>
      <c r="IY5" s="7">
        <f t="shared" si="4"/>
        <v>38688</v>
      </c>
      <c r="IZ5" s="7">
        <f t="shared" si="4"/>
        <v>38695</v>
      </c>
      <c r="JA5" s="7">
        <f t="shared" ref="JA5:LL5" si="5">DATE(YEAR(IZ5),MONTH(IZ5),DAY(IZ5)+7)</f>
        <v>38702</v>
      </c>
      <c r="JB5" s="7">
        <f t="shared" si="5"/>
        <v>38709</v>
      </c>
      <c r="JC5" s="7">
        <f t="shared" si="5"/>
        <v>38716</v>
      </c>
      <c r="JD5" s="7">
        <f t="shared" si="5"/>
        <v>38723</v>
      </c>
      <c r="JE5" s="7">
        <f t="shared" si="5"/>
        <v>38730</v>
      </c>
      <c r="JF5" s="7">
        <f t="shared" si="5"/>
        <v>38737</v>
      </c>
      <c r="JG5" s="7">
        <f t="shared" si="5"/>
        <v>38744</v>
      </c>
      <c r="JH5" s="7">
        <f t="shared" si="5"/>
        <v>38751</v>
      </c>
      <c r="JI5" s="7">
        <f t="shared" si="5"/>
        <v>38758</v>
      </c>
      <c r="JJ5" s="7">
        <f t="shared" si="5"/>
        <v>38765</v>
      </c>
      <c r="JK5" s="7">
        <f t="shared" si="5"/>
        <v>38772</v>
      </c>
      <c r="JL5" s="7">
        <f t="shared" si="5"/>
        <v>38779</v>
      </c>
      <c r="JM5" s="7">
        <f t="shared" si="5"/>
        <v>38786</v>
      </c>
      <c r="JN5" s="7">
        <f t="shared" si="5"/>
        <v>38793</v>
      </c>
      <c r="JO5" s="7">
        <f t="shared" si="5"/>
        <v>38800</v>
      </c>
      <c r="JP5" s="7">
        <f t="shared" si="5"/>
        <v>38807</v>
      </c>
      <c r="JQ5" s="7">
        <f t="shared" si="5"/>
        <v>38814</v>
      </c>
      <c r="JR5" s="7">
        <f t="shared" si="5"/>
        <v>38821</v>
      </c>
      <c r="JS5" s="7">
        <f t="shared" si="5"/>
        <v>38828</v>
      </c>
      <c r="JT5" s="7">
        <f t="shared" si="5"/>
        <v>38835</v>
      </c>
      <c r="JU5" s="7">
        <f t="shared" si="5"/>
        <v>38842</v>
      </c>
      <c r="JV5" s="7">
        <f t="shared" si="5"/>
        <v>38849</v>
      </c>
      <c r="JW5" s="7">
        <f t="shared" si="5"/>
        <v>38856</v>
      </c>
      <c r="JX5" s="7">
        <f t="shared" si="5"/>
        <v>38863</v>
      </c>
      <c r="JY5" s="7">
        <f t="shared" si="5"/>
        <v>38870</v>
      </c>
      <c r="JZ5" s="7">
        <f t="shared" si="5"/>
        <v>38877</v>
      </c>
      <c r="KA5" s="7">
        <f t="shared" si="5"/>
        <v>38884</v>
      </c>
      <c r="KB5" s="7">
        <f t="shared" si="5"/>
        <v>38891</v>
      </c>
      <c r="KC5" s="7">
        <f t="shared" si="5"/>
        <v>38898</v>
      </c>
      <c r="KD5" s="7">
        <f t="shared" si="5"/>
        <v>38905</v>
      </c>
      <c r="KE5" s="7">
        <f t="shared" si="5"/>
        <v>38912</v>
      </c>
      <c r="KF5" s="7">
        <f t="shared" si="5"/>
        <v>38919</v>
      </c>
      <c r="KG5" s="7">
        <f t="shared" si="5"/>
        <v>38926</v>
      </c>
      <c r="KH5" s="7">
        <f t="shared" si="5"/>
        <v>38933</v>
      </c>
      <c r="KI5" s="7">
        <f t="shared" si="5"/>
        <v>38940</v>
      </c>
      <c r="KJ5" s="7">
        <f t="shared" si="5"/>
        <v>38947</v>
      </c>
      <c r="KK5" s="7">
        <f t="shared" si="5"/>
        <v>38954</v>
      </c>
      <c r="KL5" s="7">
        <f t="shared" si="5"/>
        <v>38961</v>
      </c>
      <c r="KM5" s="7">
        <f t="shared" si="5"/>
        <v>38968</v>
      </c>
      <c r="KN5" s="7">
        <f t="shared" si="5"/>
        <v>38975</v>
      </c>
      <c r="KO5" s="7">
        <f t="shared" si="5"/>
        <v>38982</v>
      </c>
      <c r="KP5" s="7">
        <f t="shared" si="5"/>
        <v>38989</v>
      </c>
      <c r="KQ5" s="7">
        <f t="shared" si="5"/>
        <v>38996</v>
      </c>
      <c r="KR5" s="7">
        <f t="shared" si="5"/>
        <v>39003</v>
      </c>
      <c r="KS5" s="7">
        <f t="shared" si="5"/>
        <v>39010</v>
      </c>
      <c r="KT5" s="7">
        <f t="shared" si="5"/>
        <v>39017</v>
      </c>
      <c r="KU5" s="7">
        <f t="shared" si="5"/>
        <v>39024</v>
      </c>
      <c r="KV5" s="7">
        <f t="shared" si="5"/>
        <v>39031</v>
      </c>
      <c r="KW5" s="7">
        <f t="shared" si="5"/>
        <v>39038</v>
      </c>
      <c r="KX5" s="7">
        <f t="shared" si="5"/>
        <v>39045</v>
      </c>
      <c r="KY5" s="7">
        <f t="shared" si="5"/>
        <v>39052</v>
      </c>
      <c r="KZ5" s="7">
        <f t="shared" si="5"/>
        <v>39059</v>
      </c>
      <c r="LA5" s="7">
        <f t="shared" si="5"/>
        <v>39066</v>
      </c>
      <c r="LB5" s="7">
        <f t="shared" si="5"/>
        <v>39073</v>
      </c>
      <c r="LC5" s="7">
        <f t="shared" si="5"/>
        <v>39080</v>
      </c>
      <c r="LD5" s="52">
        <f t="shared" si="5"/>
        <v>39087</v>
      </c>
      <c r="LE5" s="7">
        <f t="shared" si="5"/>
        <v>39094</v>
      </c>
      <c r="LF5" s="7">
        <f t="shared" si="5"/>
        <v>39101</v>
      </c>
      <c r="LG5" s="7">
        <f t="shared" si="5"/>
        <v>39108</v>
      </c>
      <c r="LH5" s="7">
        <f t="shared" si="5"/>
        <v>39115</v>
      </c>
      <c r="LI5" s="7">
        <f t="shared" si="5"/>
        <v>39122</v>
      </c>
      <c r="LJ5" s="7">
        <f t="shared" si="5"/>
        <v>39129</v>
      </c>
      <c r="LK5" s="7">
        <f t="shared" si="5"/>
        <v>39136</v>
      </c>
      <c r="LL5" s="7">
        <f t="shared" si="5"/>
        <v>39143</v>
      </c>
      <c r="LM5" s="7">
        <f t="shared" ref="LM5:NX5" si="6">DATE(YEAR(LL5),MONTH(LL5),DAY(LL5)+7)</f>
        <v>39150</v>
      </c>
      <c r="LN5" s="7">
        <f t="shared" si="6"/>
        <v>39157</v>
      </c>
      <c r="LO5" s="7">
        <f t="shared" si="6"/>
        <v>39164</v>
      </c>
      <c r="LP5" s="7">
        <f t="shared" si="6"/>
        <v>39171</v>
      </c>
      <c r="LQ5" s="7">
        <f t="shared" si="6"/>
        <v>39178</v>
      </c>
      <c r="LR5" s="7">
        <f t="shared" si="6"/>
        <v>39185</v>
      </c>
      <c r="LS5" s="7">
        <f t="shared" si="6"/>
        <v>39192</v>
      </c>
      <c r="LT5" s="7">
        <f t="shared" si="6"/>
        <v>39199</v>
      </c>
      <c r="LU5" s="7">
        <f t="shared" si="6"/>
        <v>39206</v>
      </c>
      <c r="LV5" s="7">
        <f t="shared" si="6"/>
        <v>39213</v>
      </c>
      <c r="LW5" s="7">
        <f t="shared" si="6"/>
        <v>39220</v>
      </c>
      <c r="LX5" s="7">
        <f t="shared" si="6"/>
        <v>39227</v>
      </c>
      <c r="LY5" s="7">
        <f t="shared" si="6"/>
        <v>39234</v>
      </c>
      <c r="LZ5" s="7">
        <f t="shared" si="6"/>
        <v>39241</v>
      </c>
      <c r="MA5" s="7">
        <f t="shared" si="6"/>
        <v>39248</v>
      </c>
      <c r="MB5" s="7">
        <f t="shared" si="6"/>
        <v>39255</v>
      </c>
      <c r="MC5" s="7">
        <f t="shared" si="6"/>
        <v>39262</v>
      </c>
      <c r="MD5" s="7">
        <f t="shared" si="6"/>
        <v>39269</v>
      </c>
      <c r="ME5" s="7">
        <f t="shared" si="6"/>
        <v>39276</v>
      </c>
      <c r="MF5" s="7">
        <f t="shared" si="6"/>
        <v>39283</v>
      </c>
      <c r="MG5" s="7">
        <f t="shared" si="6"/>
        <v>39290</v>
      </c>
      <c r="MH5" s="7">
        <f t="shared" si="6"/>
        <v>39297</v>
      </c>
      <c r="MI5" s="7">
        <f t="shared" si="6"/>
        <v>39304</v>
      </c>
      <c r="MJ5" s="7">
        <f t="shared" si="6"/>
        <v>39311</v>
      </c>
      <c r="MK5" s="7">
        <f t="shared" si="6"/>
        <v>39318</v>
      </c>
      <c r="ML5" s="7">
        <f t="shared" si="6"/>
        <v>39325</v>
      </c>
      <c r="MM5" s="7">
        <f t="shared" si="6"/>
        <v>39332</v>
      </c>
      <c r="MN5" s="7">
        <f t="shared" si="6"/>
        <v>39339</v>
      </c>
      <c r="MO5" s="7">
        <f t="shared" si="6"/>
        <v>39346</v>
      </c>
      <c r="MP5" s="7">
        <f t="shared" si="6"/>
        <v>39353</v>
      </c>
      <c r="MQ5" s="7">
        <f t="shared" si="6"/>
        <v>39360</v>
      </c>
      <c r="MR5" s="7">
        <f t="shared" si="6"/>
        <v>39367</v>
      </c>
      <c r="MS5" s="7">
        <f t="shared" si="6"/>
        <v>39374</v>
      </c>
      <c r="MT5" s="7">
        <f t="shared" si="6"/>
        <v>39381</v>
      </c>
      <c r="MU5" s="7">
        <f t="shared" si="6"/>
        <v>39388</v>
      </c>
      <c r="MV5" s="7">
        <f t="shared" si="6"/>
        <v>39395</v>
      </c>
      <c r="MW5" s="7">
        <f t="shared" si="6"/>
        <v>39402</v>
      </c>
      <c r="MX5" s="7">
        <f t="shared" si="6"/>
        <v>39409</v>
      </c>
      <c r="MY5" s="7">
        <f t="shared" si="6"/>
        <v>39416</v>
      </c>
      <c r="MZ5" s="7">
        <f t="shared" si="6"/>
        <v>39423</v>
      </c>
      <c r="NA5" s="7">
        <f t="shared" si="6"/>
        <v>39430</v>
      </c>
      <c r="NB5" s="7">
        <f t="shared" si="6"/>
        <v>39437</v>
      </c>
      <c r="NC5" s="7">
        <f t="shared" si="6"/>
        <v>39444</v>
      </c>
      <c r="ND5" s="7">
        <f t="shared" si="6"/>
        <v>39451</v>
      </c>
      <c r="NE5" s="7">
        <f t="shared" si="6"/>
        <v>39458</v>
      </c>
      <c r="NF5" s="7">
        <f t="shared" si="6"/>
        <v>39465</v>
      </c>
      <c r="NG5" s="7">
        <f t="shared" si="6"/>
        <v>39472</v>
      </c>
      <c r="NH5" s="7">
        <f t="shared" si="6"/>
        <v>39479</v>
      </c>
      <c r="NI5" s="7">
        <f t="shared" si="6"/>
        <v>39486</v>
      </c>
      <c r="NJ5" s="7">
        <f t="shared" si="6"/>
        <v>39493</v>
      </c>
      <c r="NK5" s="7">
        <f t="shared" si="6"/>
        <v>39500</v>
      </c>
      <c r="NL5" s="7">
        <f t="shared" si="6"/>
        <v>39507</v>
      </c>
      <c r="NM5" s="7">
        <f t="shared" si="6"/>
        <v>39514</v>
      </c>
      <c r="NN5" s="7">
        <f t="shared" si="6"/>
        <v>39521</v>
      </c>
      <c r="NO5" s="7">
        <f t="shared" si="6"/>
        <v>39528</v>
      </c>
      <c r="NP5" s="7">
        <f t="shared" si="6"/>
        <v>39535</v>
      </c>
      <c r="NQ5" s="7">
        <f t="shared" si="6"/>
        <v>39542</v>
      </c>
      <c r="NR5" s="7">
        <f t="shared" si="6"/>
        <v>39549</v>
      </c>
      <c r="NS5" s="7">
        <f t="shared" si="6"/>
        <v>39556</v>
      </c>
      <c r="NT5" s="7">
        <f t="shared" si="6"/>
        <v>39563</v>
      </c>
      <c r="NU5" s="7">
        <f t="shared" si="6"/>
        <v>39570</v>
      </c>
      <c r="NV5" s="7">
        <f t="shared" si="6"/>
        <v>39577</v>
      </c>
      <c r="NW5" s="7">
        <f t="shared" si="6"/>
        <v>39584</v>
      </c>
      <c r="NX5" s="7">
        <f t="shared" si="6"/>
        <v>39591</v>
      </c>
      <c r="NY5" s="7">
        <f t="shared" ref="NY5:QJ5" si="7">DATE(YEAR(NX5),MONTH(NX5),DAY(NX5)+7)</f>
        <v>39598</v>
      </c>
      <c r="NZ5" s="7">
        <f t="shared" si="7"/>
        <v>39605</v>
      </c>
      <c r="OA5" s="7">
        <f t="shared" si="7"/>
        <v>39612</v>
      </c>
      <c r="OB5" s="7">
        <f t="shared" si="7"/>
        <v>39619</v>
      </c>
      <c r="OC5" s="7">
        <f t="shared" si="7"/>
        <v>39626</v>
      </c>
      <c r="OD5" s="7">
        <f t="shared" si="7"/>
        <v>39633</v>
      </c>
      <c r="OE5" s="7">
        <f t="shared" si="7"/>
        <v>39640</v>
      </c>
      <c r="OF5" s="7">
        <f t="shared" si="7"/>
        <v>39647</v>
      </c>
      <c r="OG5" s="7">
        <f t="shared" si="7"/>
        <v>39654</v>
      </c>
      <c r="OH5" s="7">
        <f t="shared" si="7"/>
        <v>39661</v>
      </c>
      <c r="OI5" s="7">
        <f t="shared" si="7"/>
        <v>39668</v>
      </c>
      <c r="OJ5" s="7">
        <f t="shared" si="7"/>
        <v>39675</v>
      </c>
      <c r="OK5" s="7">
        <f t="shared" si="7"/>
        <v>39682</v>
      </c>
      <c r="OL5" s="7">
        <f t="shared" si="7"/>
        <v>39689</v>
      </c>
      <c r="OM5" s="7">
        <f t="shared" si="7"/>
        <v>39696</v>
      </c>
      <c r="ON5" s="7">
        <f t="shared" si="7"/>
        <v>39703</v>
      </c>
      <c r="OO5" s="7">
        <f t="shared" si="7"/>
        <v>39710</v>
      </c>
      <c r="OP5" s="7">
        <f t="shared" si="7"/>
        <v>39717</v>
      </c>
      <c r="OQ5" s="7">
        <f t="shared" si="7"/>
        <v>39724</v>
      </c>
      <c r="OR5" s="7">
        <f t="shared" si="7"/>
        <v>39731</v>
      </c>
      <c r="OS5" s="7">
        <f t="shared" si="7"/>
        <v>39738</v>
      </c>
      <c r="OT5" s="7">
        <f t="shared" si="7"/>
        <v>39745</v>
      </c>
      <c r="OU5" s="7">
        <f t="shared" si="7"/>
        <v>39752</v>
      </c>
      <c r="OV5" s="7">
        <f t="shared" si="7"/>
        <v>39759</v>
      </c>
      <c r="OW5" s="7">
        <f t="shared" si="7"/>
        <v>39766</v>
      </c>
      <c r="OX5" s="7">
        <f t="shared" si="7"/>
        <v>39773</v>
      </c>
      <c r="OY5" s="7">
        <f t="shared" si="7"/>
        <v>39780</v>
      </c>
      <c r="OZ5" s="7">
        <f t="shared" si="7"/>
        <v>39787</v>
      </c>
      <c r="PA5" s="7">
        <f t="shared" si="7"/>
        <v>39794</v>
      </c>
      <c r="PB5" s="7">
        <f t="shared" si="7"/>
        <v>39801</v>
      </c>
      <c r="PC5" s="7">
        <f t="shared" si="7"/>
        <v>39808</v>
      </c>
      <c r="PD5" s="7">
        <f t="shared" si="7"/>
        <v>39815</v>
      </c>
      <c r="PE5" s="7">
        <f t="shared" si="7"/>
        <v>39822</v>
      </c>
      <c r="PF5" s="7">
        <f t="shared" si="7"/>
        <v>39829</v>
      </c>
      <c r="PG5" s="7">
        <f t="shared" si="7"/>
        <v>39836</v>
      </c>
      <c r="PH5" s="7">
        <f t="shared" si="7"/>
        <v>39843</v>
      </c>
      <c r="PI5" s="7">
        <f t="shared" si="7"/>
        <v>39850</v>
      </c>
      <c r="PJ5" s="7">
        <f t="shared" si="7"/>
        <v>39857</v>
      </c>
      <c r="PK5" s="7">
        <f t="shared" si="7"/>
        <v>39864</v>
      </c>
      <c r="PL5" s="7">
        <f t="shared" si="7"/>
        <v>39871</v>
      </c>
      <c r="PM5" s="7">
        <f t="shared" si="7"/>
        <v>39878</v>
      </c>
      <c r="PN5" s="7">
        <f t="shared" si="7"/>
        <v>39885</v>
      </c>
      <c r="PO5" s="7">
        <f t="shared" si="7"/>
        <v>39892</v>
      </c>
      <c r="PP5" s="7">
        <f t="shared" si="7"/>
        <v>39899</v>
      </c>
      <c r="PQ5" s="7">
        <f t="shared" si="7"/>
        <v>39906</v>
      </c>
      <c r="PR5" s="7">
        <f t="shared" si="7"/>
        <v>39913</v>
      </c>
      <c r="PS5" s="7">
        <f t="shared" si="7"/>
        <v>39920</v>
      </c>
      <c r="PT5" s="7">
        <f t="shared" si="7"/>
        <v>39927</v>
      </c>
      <c r="PU5" s="7">
        <f t="shared" si="7"/>
        <v>39934</v>
      </c>
      <c r="PV5" s="7">
        <f t="shared" si="7"/>
        <v>39941</v>
      </c>
      <c r="PW5" s="7">
        <f t="shared" si="7"/>
        <v>39948</v>
      </c>
      <c r="PX5" s="7">
        <f t="shared" si="7"/>
        <v>39955</v>
      </c>
      <c r="PY5" s="7">
        <f t="shared" si="7"/>
        <v>39962</v>
      </c>
      <c r="PZ5" s="7">
        <f t="shared" si="7"/>
        <v>39969</v>
      </c>
      <c r="QA5" s="7">
        <f t="shared" si="7"/>
        <v>39976</v>
      </c>
      <c r="QB5" s="7">
        <f t="shared" si="7"/>
        <v>39983</v>
      </c>
      <c r="QC5" s="7">
        <f t="shared" si="7"/>
        <v>39990</v>
      </c>
      <c r="QD5" s="7">
        <f t="shared" si="7"/>
        <v>39997</v>
      </c>
      <c r="QE5" s="7">
        <f t="shared" si="7"/>
        <v>40004</v>
      </c>
      <c r="QF5" s="7">
        <f t="shared" si="7"/>
        <v>40011</v>
      </c>
      <c r="QG5" s="7">
        <f t="shared" si="7"/>
        <v>40018</v>
      </c>
      <c r="QH5" s="7">
        <f t="shared" si="7"/>
        <v>40025</v>
      </c>
      <c r="QI5" s="7">
        <f t="shared" si="7"/>
        <v>40032</v>
      </c>
      <c r="QJ5" s="7">
        <f t="shared" si="7"/>
        <v>40039</v>
      </c>
      <c r="QK5" s="7">
        <f t="shared" ref="QK5:SV5" si="8">DATE(YEAR(QJ5),MONTH(QJ5),DAY(QJ5)+7)</f>
        <v>40046</v>
      </c>
      <c r="QL5" s="7">
        <f t="shared" si="8"/>
        <v>40053</v>
      </c>
      <c r="QM5" s="7">
        <f t="shared" si="8"/>
        <v>40060</v>
      </c>
      <c r="QN5" s="7">
        <f t="shared" si="8"/>
        <v>40067</v>
      </c>
      <c r="QO5" s="7">
        <f t="shared" si="8"/>
        <v>40074</v>
      </c>
      <c r="QP5" s="7">
        <f t="shared" si="8"/>
        <v>40081</v>
      </c>
      <c r="QQ5" s="7">
        <f t="shared" si="8"/>
        <v>40088</v>
      </c>
      <c r="QR5" s="7">
        <f t="shared" si="8"/>
        <v>40095</v>
      </c>
      <c r="QS5" s="7">
        <f t="shared" si="8"/>
        <v>40102</v>
      </c>
      <c r="QT5" s="7">
        <f t="shared" si="8"/>
        <v>40109</v>
      </c>
      <c r="QU5" s="7">
        <f t="shared" si="8"/>
        <v>40116</v>
      </c>
      <c r="QV5" s="7">
        <f t="shared" si="8"/>
        <v>40123</v>
      </c>
      <c r="QW5" s="7">
        <f t="shared" si="8"/>
        <v>40130</v>
      </c>
      <c r="QX5" s="7">
        <f t="shared" si="8"/>
        <v>40137</v>
      </c>
      <c r="QY5" s="7">
        <f t="shared" si="8"/>
        <v>40144</v>
      </c>
      <c r="QZ5" s="7">
        <f t="shared" si="8"/>
        <v>40151</v>
      </c>
      <c r="RA5" s="7">
        <f t="shared" si="8"/>
        <v>40158</v>
      </c>
      <c r="RB5" s="7">
        <f t="shared" si="8"/>
        <v>40165</v>
      </c>
      <c r="RC5" s="7">
        <f t="shared" si="8"/>
        <v>40172</v>
      </c>
      <c r="RD5" s="7">
        <f t="shared" si="8"/>
        <v>40179</v>
      </c>
      <c r="RE5" s="7">
        <f t="shared" si="8"/>
        <v>40186</v>
      </c>
      <c r="RF5" s="7">
        <f t="shared" si="8"/>
        <v>40193</v>
      </c>
      <c r="RG5" s="7">
        <f t="shared" si="8"/>
        <v>40200</v>
      </c>
      <c r="RH5" s="7">
        <f t="shared" si="8"/>
        <v>40207</v>
      </c>
      <c r="RI5" s="7">
        <f t="shared" si="8"/>
        <v>40214</v>
      </c>
      <c r="RJ5" s="7">
        <f t="shared" si="8"/>
        <v>40221</v>
      </c>
      <c r="RK5" s="7">
        <f t="shared" si="8"/>
        <v>40228</v>
      </c>
      <c r="RL5" s="7">
        <f t="shared" si="8"/>
        <v>40235</v>
      </c>
      <c r="RM5" s="7">
        <f t="shared" si="8"/>
        <v>40242</v>
      </c>
      <c r="RN5" s="7">
        <f t="shared" si="8"/>
        <v>40249</v>
      </c>
      <c r="RO5" s="7">
        <f t="shared" si="8"/>
        <v>40256</v>
      </c>
      <c r="RP5" s="7">
        <f t="shared" si="8"/>
        <v>40263</v>
      </c>
      <c r="RQ5" s="7">
        <f t="shared" si="8"/>
        <v>40270</v>
      </c>
      <c r="RR5" s="7">
        <f t="shared" si="8"/>
        <v>40277</v>
      </c>
      <c r="RS5" s="7">
        <f t="shared" si="8"/>
        <v>40284</v>
      </c>
      <c r="RT5" s="7">
        <f t="shared" si="8"/>
        <v>40291</v>
      </c>
      <c r="RU5" s="7">
        <f t="shared" si="8"/>
        <v>40298</v>
      </c>
      <c r="RV5" s="7">
        <f t="shared" si="8"/>
        <v>40305</v>
      </c>
      <c r="RW5" s="7">
        <f t="shared" si="8"/>
        <v>40312</v>
      </c>
      <c r="RX5" s="7">
        <f t="shared" si="8"/>
        <v>40319</v>
      </c>
      <c r="RY5" s="7">
        <f t="shared" si="8"/>
        <v>40326</v>
      </c>
      <c r="RZ5" s="7">
        <f t="shared" si="8"/>
        <v>40333</v>
      </c>
      <c r="SA5" s="7">
        <f t="shared" si="8"/>
        <v>40340</v>
      </c>
      <c r="SB5" s="7">
        <f t="shared" si="8"/>
        <v>40347</v>
      </c>
      <c r="SC5" s="7">
        <f t="shared" si="8"/>
        <v>40354</v>
      </c>
      <c r="SD5" s="7">
        <f t="shared" si="8"/>
        <v>40361</v>
      </c>
      <c r="SE5" s="7">
        <f t="shared" si="8"/>
        <v>40368</v>
      </c>
      <c r="SF5" s="7">
        <f t="shared" si="8"/>
        <v>40375</v>
      </c>
      <c r="SG5" s="7">
        <f t="shared" si="8"/>
        <v>40382</v>
      </c>
      <c r="SH5" s="7">
        <f t="shared" si="8"/>
        <v>40389</v>
      </c>
      <c r="SI5" s="7">
        <f t="shared" si="8"/>
        <v>40396</v>
      </c>
      <c r="SJ5" s="7">
        <f t="shared" si="8"/>
        <v>40403</v>
      </c>
      <c r="SK5" s="7">
        <f t="shared" si="8"/>
        <v>40410</v>
      </c>
      <c r="SL5" s="7">
        <f t="shared" si="8"/>
        <v>40417</v>
      </c>
      <c r="SM5" s="7">
        <f t="shared" si="8"/>
        <v>40424</v>
      </c>
      <c r="SN5" s="7">
        <f t="shared" si="8"/>
        <v>40431</v>
      </c>
      <c r="SO5" s="7">
        <f t="shared" si="8"/>
        <v>40438</v>
      </c>
      <c r="SP5" s="7">
        <f t="shared" si="8"/>
        <v>40445</v>
      </c>
      <c r="SQ5" s="7">
        <f t="shared" si="8"/>
        <v>40452</v>
      </c>
      <c r="SR5" s="7">
        <f t="shared" si="8"/>
        <v>40459</v>
      </c>
      <c r="SS5" s="7">
        <f t="shared" si="8"/>
        <v>40466</v>
      </c>
      <c r="ST5" s="7">
        <f t="shared" si="8"/>
        <v>40473</v>
      </c>
      <c r="SU5" s="7">
        <f t="shared" si="8"/>
        <v>40480</v>
      </c>
      <c r="SV5" s="7">
        <f t="shared" si="8"/>
        <v>40487</v>
      </c>
      <c r="SW5" s="7">
        <f t="shared" ref="SW5:VH5" si="9">DATE(YEAR(SV5),MONTH(SV5),DAY(SV5)+7)</f>
        <v>40494</v>
      </c>
      <c r="SX5" s="7">
        <f t="shared" si="9"/>
        <v>40501</v>
      </c>
      <c r="SY5" s="7">
        <f t="shared" si="9"/>
        <v>40508</v>
      </c>
      <c r="SZ5" s="7">
        <f t="shared" si="9"/>
        <v>40515</v>
      </c>
      <c r="TA5" s="7">
        <f t="shared" si="9"/>
        <v>40522</v>
      </c>
      <c r="TB5" s="7">
        <f t="shared" si="9"/>
        <v>40529</v>
      </c>
      <c r="TC5" s="7">
        <f t="shared" si="9"/>
        <v>40536</v>
      </c>
      <c r="TD5" s="7">
        <f t="shared" si="9"/>
        <v>40543</v>
      </c>
      <c r="TE5" s="7">
        <f t="shared" si="9"/>
        <v>40550</v>
      </c>
      <c r="TF5" s="7">
        <f t="shared" si="9"/>
        <v>40557</v>
      </c>
      <c r="TG5" s="7">
        <f t="shared" si="9"/>
        <v>40564</v>
      </c>
      <c r="TH5" s="7">
        <f t="shared" si="9"/>
        <v>40571</v>
      </c>
      <c r="TI5" s="7">
        <f t="shared" si="9"/>
        <v>40578</v>
      </c>
      <c r="TJ5" s="7">
        <f t="shared" si="9"/>
        <v>40585</v>
      </c>
      <c r="TK5" s="7">
        <f t="shared" si="9"/>
        <v>40592</v>
      </c>
      <c r="TL5" s="7">
        <f t="shared" si="9"/>
        <v>40599</v>
      </c>
      <c r="TM5" s="7">
        <f t="shared" si="9"/>
        <v>40606</v>
      </c>
      <c r="TN5" s="7">
        <f t="shared" si="9"/>
        <v>40613</v>
      </c>
      <c r="TO5" s="7">
        <f t="shared" si="9"/>
        <v>40620</v>
      </c>
      <c r="TP5" s="7">
        <f t="shared" si="9"/>
        <v>40627</v>
      </c>
      <c r="TQ5" s="7">
        <f t="shared" si="9"/>
        <v>40634</v>
      </c>
      <c r="TR5" s="7">
        <f t="shared" si="9"/>
        <v>40641</v>
      </c>
      <c r="TS5" s="7">
        <f t="shared" si="9"/>
        <v>40648</v>
      </c>
      <c r="TT5" s="7">
        <f t="shared" si="9"/>
        <v>40655</v>
      </c>
      <c r="TU5" s="7">
        <f t="shared" si="9"/>
        <v>40662</v>
      </c>
      <c r="TV5" s="7">
        <f t="shared" si="9"/>
        <v>40669</v>
      </c>
      <c r="TW5" s="7">
        <f t="shared" si="9"/>
        <v>40676</v>
      </c>
      <c r="TX5" s="7">
        <f t="shared" si="9"/>
        <v>40683</v>
      </c>
      <c r="TY5" s="7">
        <f t="shared" si="9"/>
        <v>40690</v>
      </c>
      <c r="TZ5" s="7">
        <f t="shared" si="9"/>
        <v>40697</v>
      </c>
      <c r="UA5" s="7">
        <f t="shared" si="9"/>
        <v>40704</v>
      </c>
      <c r="UB5" s="7">
        <f t="shared" si="9"/>
        <v>40711</v>
      </c>
      <c r="UC5" s="7">
        <f t="shared" si="9"/>
        <v>40718</v>
      </c>
      <c r="UD5" s="52">
        <f t="shared" si="9"/>
        <v>40725</v>
      </c>
      <c r="UE5" s="7">
        <f t="shared" si="9"/>
        <v>40732</v>
      </c>
      <c r="UF5" s="7">
        <f t="shared" si="9"/>
        <v>40739</v>
      </c>
      <c r="UG5" s="7">
        <f t="shared" si="9"/>
        <v>40746</v>
      </c>
      <c r="UH5" s="7">
        <f t="shared" si="9"/>
        <v>40753</v>
      </c>
      <c r="UI5" s="7">
        <f t="shared" si="9"/>
        <v>40760</v>
      </c>
      <c r="UJ5" s="7">
        <f t="shared" si="9"/>
        <v>40767</v>
      </c>
      <c r="UK5" s="7">
        <f t="shared" si="9"/>
        <v>40774</v>
      </c>
      <c r="UL5" s="7">
        <f t="shared" si="9"/>
        <v>40781</v>
      </c>
      <c r="UM5" s="7">
        <f t="shared" si="9"/>
        <v>40788</v>
      </c>
      <c r="UN5" s="7">
        <f t="shared" si="9"/>
        <v>40795</v>
      </c>
      <c r="UO5" s="7">
        <f t="shared" si="9"/>
        <v>40802</v>
      </c>
      <c r="UP5" s="7">
        <f t="shared" si="9"/>
        <v>40809</v>
      </c>
      <c r="UQ5" s="7">
        <f t="shared" si="9"/>
        <v>40816</v>
      </c>
      <c r="UR5" s="7">
        <f t="shared" si="9"/>
        <v>40823</v>
      </c>
      <c r="US5" s="7">
        <f t="shared" si="9"/>
        <v>40830</v>
      </c>
      <c r="UT5" s="7">
        <f t="shared" si="9"/>
        <v>40837</v>
      </c>
      <c r="UU5" s="7">
        <f t="shared" si="9"/>
        <v>40844</v>
      </c>
      <c r="UV5" s="7">
        <f t="shared" si="9"/>
        <v>40851</v>
      </c>
      <c r="UW5" s="7">
        <f t="shared" si="9"/>
        <v>40858</v>
      </c>
      <c r="UX5" s="7">
        <f t="shared" si="9"/>
        <v>40865</v>
      </c>
      <c r="UY5" s="7">
        <f t="shared" si="9"/>
        <v>40872</v>
      </c>
      <c r="UZ5" s="7">
        <f t="shared" si="9"/>
        <v>40879</v>
      </c>
      <c r="VA5" s="7">
        <f t="shared" si="9"/>
        <v>40886</v>
      </c>
      <c r="VB5" s="7">
        <f t="shared" si="9"/>
        <v>40893</v>
      </c>
      <c r="VC5" s="7">
        <f t="shared" si="9"/>
        <v>40900</v>
      </c>
      <c r="VD5" s="7">
        <f t="shared" si="9"/>
        <v>40907</v>
      </c>
      <c r="VE5" s="75">
        <f t="shared" si="9"/>
        <v>40914</v>
      </c>
      <c r="VF5" s="7">
        <f t="shared" si="9"/>
        <v>40921</v>
      </c>
      <c r="VG5" s="7">
        <f t="shared" si="9"/>
        <v>40928</v>
      </c>
      <c r="VH5" s="7">
        <f t="shared" si="9"/>
        <v>40935</v>
      </c>
      <c r="VI5" s="7">
        <f t="shared" ref="VI5:XT5" si="10">DATE(YEAR(VH5),MONTH(VH5),DAY(VH5)+7)</f>
        <v>40942</v>
      </c>
      <c r="VJ5" s="7">
        <f t="shared" si="10"/>
        <v>40949</v>
      </c>
      <c r="VK5" s="7">
        <f t="shared" si="10"/>
        <v>40956</v>
      </c>
      <c r="VL5" s="7">
        <f t="shared" si="10"/>
        <v>40963</v>
      </c>
      <c r="VM5" s="7">
        <f t="shared" si="10"/>
        <v>40970</v>
      </c>
      <c r="VN5" s="7">
        <f t="shared" si="10"/>
        <v>40977</v>
      </c>
      <c r="VO5" s="7">
        <f t="shared" si="10"/>
        <v>40984</v>
      </c>
      <c r="VP5" s="7">
        <f t="shared" si="10"/>
        <v>40991</v>
      </c>
      <c r="VQ5" s="7">
        <f t="shared" si="10"/>
        <v>40998</v>
      </c>
      <c r="VR5" s="7">
        <f t="shared" si="10"/>
        <v>41005</v>
      </c>
      <c r="VS5" s="7">
        <f t="shared" si="10"/>
        <v>41012</v>
      </c>
      <c r="VT5" s="7">
        <f t="shared" si="10"/>
        <v>41019</v>
      </c>
      <c r="VU5" s="7">
        <f t="shared" si="10"/>
        <v>41026</v>
      </c>
      <c r="VV5" s="7">
        <f t="shared" si="10"/>
        <v>41033</v>
      </c>
      <c r="VW5" s="7">
        <f t="shared" si="10"/>
        <v>41040</v>
      </c>
      <c r="VX5" s="7">
        <f t="shared" si="10"/>
        <v>41047</v>
      </c>
      <c r="VY5" s="7">
        <f t="shared" si="10"/>
        <v>41054</v>
      </c>
      <c r="VZ5" s="7">
        <f t="shared" si="10"/>
        <v>41061</v>
      </c>
      <c r="WA5" s="7">
        <f t="shared" si="10"/>
        <v>41068</v>
      </c>
      <c r="WB5" s="7">
        <f t="shared" si="10"/>
        <v>41075</v>
      </c>
      <c r="WC5" s="7">
        <f t="shared" si="10"/>
        <v>41082</v>
      </c>
      <c r="WD5" s="7">
        <f t="shared" si="10"/>
        <v>41089</v>
      </c>
      <c r="WE5" s="7">
        <f t="shared" si="10"/>
        <v>41096</v>
      </c>
      <c r="WF5" s="7">
        <f t="shared" si="10"/>
        <v>41103</v>
      </c>
      <c r="WG5" s="7">
        <f t="shared" si="10"/>
        <v>41110</v>
      </c>
      <c r="WH5" s="7">
        <f t="shared" si="10"/>
        <v>41117</v>
      </c>
      <c r="WI5" s="7">
        <f t="shared" si="10"/>
        <v>41124</v>
      </c>
      <c r="WJ5" s="7">
        <f t="shared" si="10"/>
        <v>41131</v>
      </c>
      <c r="WK5" s="7">
        <f t="shared" si="10"/>
        <v>41138</v>
      </c>
      <c r="WL5" s="7">
        <f t="shared" si="10"/>
        <v>41145</v>
      </c>
      <c r="WM5" s="7">
        <f t="shared" si="10"/>
        <v>41152</v>
      </c>
      <c r="WN5" s="7">
        <f t="shared" si="10"/>
        <v>41159</v>
      </c>
      <c r="WO5" s="7">
        <f t="shared" si="10"/>
        <v>41166</v>
      </c>
      <c r="WP5" s="7">
        <f t="shared" si="10"/>
        <v>41173</v>
      </c>
      <c r="WQ5" s="7">
        <f t="shared" si="10"/>
        <v>41180</v>
      </c>
      <c r="WR5" s="7">
        <f t="shared" si="10"/>
        <v>41187</v>
      </c>
      <c r="WS5" s="7">
        <f t="shared" si="10"/>
        <v>41194</v>
      </c>
      <c r="WT5" s="7">
        <f t="shared" si="10"/>
        <v>41201</v>
      </c>
      <c r="WU5" s="7">
        <f t="shared" si="10"/>
        <v>41208</v>
      </c>
      <c r="WV5" s="7">
        <f t="shared" si="10"/>
        <v>41215</v>
      </c>
      <c r="WW5" s="7">
        <f t="shared" si="10"/>
        <v>41222</v>
      </c>
      <c r="WX5" s="7">
        <f t="shared" si="10"/>
        <v>41229</v>
      </c>
      <c r="WY5" s="7">
        <f t="shared" si="10"/>
        <v>41236</v>
      </c>
      <c r="WZ5" s="7">
        <f t="shared" si="10"/>
        <v>41243</v>
      </c>
      <c r="XA5" s="7">
        <f t="shared" si="10"/>
        <v>41250</v>
      </c>
      <c r="XB5" s="7">
        <f t="shared" si="10"/>
        <v>41257</v>
      </c>
      <c r="XC5" s="7">
        <f t="shared" si="10"/>
        <v>41264</v>
      </c>
      <c r="XD5" s="7">
        <f t="shared" si="10"/>
        <v>41271</v>
      </c>
      <c r="XE5" s="7">
        <f t="shared" si="10"/>
        <v>41278</v>
      </c>
      <c r="XF5" s="7">
        <f t="shared" si="10"/>
        <v>41285</v>
      </c>
      <c r="XG5" s="7">
        <f t="shared" si="10"/>
        <v>41292</v>
      </c>
      <c r="XH5" s="7">
        <f t="shared" si="10"/>
        <v>41299</v>
      </c>
      <c r="XI5" s="7">
        <f t="shared" si="10"/>
        <v>41306</v>
      </c>
      <c r="XJ5" s="7">
        <f t="shared" si="10"/>
        <v>41313</v>
      </c>
      <c r="XK5" s="7">
        <f t="shared" si="10"/>
        <v>41320</v>
      </c>
      <c r="XL5" s="7">
        <f t="shared" si="10"/>
        <v>41327</v>
      </c>
      <c r="XM5" s="7">
        <f t="shared" si="10"/>
        <v>41334</v>
      </c>
      <c r="XN5" s="7">
        <f t="shared" si="10"/>
        <v>41341</v>
      </c>
      <c r="XO5" s="7">
        <f t="shared" si="10"/>
        <v>41348</v>
      </c>
      <c r="XP5" s="7">
        <f t="shared" si="10"/>
        <v>41355</v>
      </c>
      <c r="XQ5" s="7">
        <f t="shared" si="10"/>
        <v>41362</v>
      </c>
      <c r="XR5" s="7">
        <f t="shared" si="10"/>
        <v>41369</v>
      </c>
      <c r="XS5" s="7">
        <f t="shared" si="10"/>
        <v>41376</v>
      </c>
      <c r="XT5" s="7">
        <f t="shared" si="10"/>
        <v>41383</v>
      </c>
      <c r="XU5" s="7">
        <f t="shared" ref="XU5:AAF5" si="11">DATE(YEAR(XT5),MONTH(XT5),DAY(XT5)+7)</f>
        <v>41390</v>
      </c>
      <c r="XV5" s="7">
        <f t="shared" si="11"/>
        <v>41397</v>
      </c>
      <c r="XW5" s="7">
        <f t="shared" si="11"/>
        <v>41404</v>
      </c>
      <c r="XX5" s="7">
        <f t="shared" si="11"/>
        <v>41411</v>
      </c>
      <c r="XY5" s="7">
        <f t="shared" si="11"/>
        <v>41418</v>
      </c>
      <c r="XZ5" s="7">
        <f t="shared" si="11"/>
        <v>41425</v>
      </c>
      <c r="YA5" s="7">
        <f t="shared" si="11"/>
        <v>41432</v>
      </c>
      <c r="YB5" s="7">
        <f t="shared" si="11"/>
        <v>41439</v>
      </c>
      <c r="YC5" s="7">
        <f t="shared" si="11"/>
        <v>41446</v>
      </c>
      <c r="YD5" s="7">
        <f t="shared" si="11"/>
        <v>41453</v>
      </c>
      <c r="YE5" s="7">
        <f t="shared" si="11"/>
        <v>41460</v>
      </c>
      <c r="YF5" s="7">
        <f t="shared" si="11"/>
        <v>41467</v>
      </c>
      <c r="YG5" s="7">
        <f t="shared" si="11"/>
        <v>41474</v>
      </c>
      <c r="YH5" s="7">
        <f t="shared" si="11"/>
        <v>41481</v>
      </c>
      <c r="YI5" s="7">
        <f t="shared" si="11"/>
        <v>41488</v>
      </c>
      <c r="YJ5" s="7">
        <f t="shared" si="11"/>
        <v>41495</v>
      </c>
      <c r="YK5" s="7">
        <f t="shared" si="11"/>
        <v>41502</v>
      </c>
      <c r="YL5" s="7">
        <f t="shared" si="11"/>
        <v>41509</v>
      </c>
      <c r="YM5" s="7">
        <f t="shared" si="11"/>
        <v>41516</v>
      </c>
      <c r="YN5" s="7">
        <f t="shared" si="11"/>
        <v>41523</v>
      </c>
      <c r="YO5" s="7">
        <f t="shared" si="11"/>
        <v>41530</v>
      </c>
      <c r="YP5" s="7">
        <f t="shared" si="11"/>
        <v>41537</v>
      </c>
      <c r="YQ5" s="7">
        <f t="shared" si="11"/>
        <v>41544</v>
      </c>
      <c r="YR5" s="7">
        <f t="shared" si="11"/>
        <v>41551</v>
      </c>
      <c r="YS5" s="7">
        <f t="shared" si="11"/>
        <v>41558</v>
      </c>
      <c r="YT5" s="7">
        <f t="shared" si="11"/>
        <v>41565</v>
      </c>
      <c r="YU5" s="7">
        <f t="shared" si="11"/>
        <v>41572</v>
      </c>
      <c r="YV5" s="7">
        <f t="shared" si="11"/>
        <v>41579</v>
      </c>
      <c r="YW5" s="7">
        <f t="shared" si="11"/>
        <v>41586</v>
      </c>
      <c r="YX5" s="7">
        <f t="shared" si="11"/>
        <v>41593</v>
      </c>
      <c r="YY5" s="7">
        <f t="shared" si="11"/>
        <v>41600</v>
      </c>
      <c r="YZ5" s="7">
        <f t="shared" si="11"/>
        <v>41607</v>
      </c>
      <c r="ZA5" s="7">
        <f t="shared" si="11"/>
        <v>41614</v>
      </c>
      <c r="ZB5" s="7">
        <f t="shared" si="11"/>
        <v>41621</v>
      </c>
      <c r="ZC5" s="7">
        <f t="shared" si="11"/>
        <v>41628</v>
      </c>
      <c r="ZD5" s="7">
        <f t="shared" si="11"/>
        <v>41635</v>
      </c>
      <c r="ZE5" s="7">
        <f t="shared" si="11"/>
        <v>41642</v>
      </c>
      <c r="ZF5" s="7">
        <f t="shared" si="11"/>
        <v>41649</v>
      </c>
      <c r="ZG5" s="7">
        <f t="shared" si="11"/>
        <v>41656</v>
      </c>
      <c r="ZH5" s="7">
        <f t="shared" si="11"/>
        <v>41663</v>
      </c>
      <c r="ZI5" s="7">
        <f t="shared" si="11"/>
        <v>41670</v>
      </c>
      <c r="ZJ5" s="7">
        <f t="shared" si="11"/>
        <v>41677</v>
      </c>
      <c r="ZK5" s="7">
        <f t="shared" si="11"/>
        <v>41684</v>
      </c>
      <c r="ZL5" s="7">
        <f t="shared" si="11"/>
        <v>41691</v>
      </c>
      <c r="ZM5" s="7">
        <f t="shared" si="11"/>
        <v>41698</v>
      </c>
      <c r="ZN5" s="7">
        <f t="shared" si="11"/>
        <v>41705</v>
      </c>
      <c r="ZO5" s="7">
        <f t="shared" si="11"/>
        <v>41712</v>
      </c>
      <c r="ZP5" s="7">
        <f t="shared" si="11"/>
        <v>41719</v>
      </c>
      <c r="ZQ5" s="7">
        <f t="shared" si="11"/>
        <v>41726</v>
      </c>
      <c r="ZR5" s="7">
        <f t="shared" si="11"/>
        <v>41733</v>
      </c>
      <c r="ZS5" s="7">
        <f t="shared" si="11"/>
        <v>41740</v>
      </c>
      <c r="ZT5" s="7">
        <f t="shared" si="11"/>
        <v>41747</v>
      </c>
      <c r="ZU5" s="7">
        <f t="shared" si="11"/>
        <v>41754</v>
      </c>
      <c r="ZV5" s="7">
        <f t="shared" si="11"/>
        <v>41761</v>
      </c>
      <c r="ZW5" s="7">
        <f t="shared" si="11"/>
        <v>41768</v>
      </c>
      <c r="ZX5" s="7">
        <f t="shared" si="11"/>
        <v>41775</v>
      </c>
      <c r="ZY5" s="7">
        <f t="shared" si="11"/>
        <v>41782</v>
      </c>
      <c r="ZZ5" s="7">
        <f t="shared" si="11"/>
        <v>41789</v>
      </c>
      <c r="AAA5" s="7">
        <f t="shared" si="11"/>
        <v>41796</v>
      </c>
      <c r="AAB5" s="7">
        <f t="shared" si="11"/>
        <v>41803</v>
      </c>
      <c r="AAC5" s="7">
        <f t="shared" si="11"/>
        <v>41810</v>
      </c>
      <c r="AAD5" s="7">
        <f t="shared" si="11"/>
        <v>41817</v>
      </c>
      <c r="AAE5" s="7">
        <f t="shared" si="11"/>
        <v>41824</v>
      </c>
      <c r="AAF5" s="7">
        <f t="shared" si="11"/>
        <v>41831</v>
      </c>
      <c r="AAG5" s="7">
        <f t="shared" ref="AAG5:ACR5" si="12">DATE(YEAR(AAF5),MONTH(AAF5),DAY(AAF5)+7)</f>
        <v>41838</v>
      </c>
      <c r="AAH5" s="7">
        <f t="shared" si="12"/>
        <v>41845</v>
      </c>
      <c r="AAI5" s="7">
        <f t="shared" si="12"/>
        <v>41852</v>
      </c>
      <c r="AAJ5" s="7">
        <f t="shared" si="12"/>
        <v>41859</v>
      </c>
      <c r="AAK5" s="7">
        <f t="shared" si="12"/>
        <v>41866</v>
      </c>
      <c r="AAL5" s="7">
        <f t="shared" si="12"/>
        <v>41873</v>
      </c>
      <c r="AAM5" s="7">
        <f t="shared" si="12"/>
        <v>41880</v>
      </c>
      <c r="AAN5" s="7">
        <f t="shared" si="12"/>
        <v>41887</v>
      </c>
      <c r="AAO5" s="7">
        <f t="shared" si="12"/>
        <v>41894</v>
      </c>
      <c r="AAP5" s="7">
        <f t="shared" si="12"/>
        <v>41901</v>
      </c>
      <c r="AAQ5" s="7">
        <f t="shared" si="12"/>
        <v>41908</v>
      </c>
      <c r="AAR5" s="7">
        <f t="shared" si="12"/>
        <v>41915</v>
      </c>
      <c r="AAS5" s="7">
        <f t="shared" si="12"/>
        <v>41922</v>
      </c>
      <c r="AAT5" s="7">
        <f t="shared" si="12"/>
        <v>41929</v>
      </c>
      <c r="AAU5" s="7">
        <f t="shared" si="12"/>
        <v>41936</v>
      </c>
      <c r="AAV5" s="7">
        <f t="shared" si="12"/>
        <v>41943</v>
      </c>
      <c r="AAW5" s="7">
        <f t="shared" si="12"/>
        <v>41950</v>
      </c>
      <c r="AAX5" s="7">
        <f t="shared" si="12"/>
        <v>41957</v>
      </c>
      <c r="AAY5" s="7">
        <f t="shared" si="12"/>
        <v>41964</v>
      </c>
      <c r="AAZ5" s="7">
        <f t="shared" si="12"/>
        <v>41971</v>
      </c>
      <c r="ABA5" s="7">
        <f t="shared" si="12"/>
        <v>41978</v>
      </c>
      <c r="ABB5" s="7">
        <f t="shared" si="12"/>
        <v>41985</v>
      </c>
      <c r="ABC5" s="7">
        <f t="shared" si="12"/>
        <v>41992</v>
      </c>
      <c r="ABD5" s="7">
        <f t="shared" si="12"/>
        <v>41999</v>
      </c>
      <c r="ABE5" s="7">
        <f t="shared" si="12"/>
        <v>42006</v>
      </c>
      <c r="ABF5" s="7">
        <f t="shared" si="12"/>
        <v>42013</v>
      </c>
      <c r="ABG5" s="7">
        <f t="shared" si="12"/>
        <v>42020</v>
      </c>
      <c r="ABH5" s="7">
        <f t="shared" si="12"/>
        <v>42027</v>
      </c>
      <c r="ABI5" s="7">
        <f t="shared" si="12"/>
        <v>42034</v>
      </c>
      <c r="ABJ5" s="7">
        <f t="shared" si="12"/>
        <v>42041</v>
      </c>
      <c r="ABK5" s="7">
        <f t="shared" si="12"/>
        <v>42048</v>
      </c>
      <c r="ABL5" s="7">
        <f t="shared" si="12"/>
        <v>42055</v>
      </c>
      <c r="ABM5" s="7">
        <f t="shared" si="12"/>
        <v>42062</v>
      </c>
      <c r="ABN5" s="7">
        <f t="shared" si="12"/>
        <v>42069</v>
      </c>
      <c r="ABO5" s="7">
        <f t="shared" si="12"/>
        <v>42076</v>
      </c>
      <c r="ABP5" s="7">
        <f t="shared" si="12"/>
        <v>42083</v>
      </c>
      <c r="ABQ5" s="7">
        <f t="shared" si="12"/>
        <v>42090</v>
      </c>
      <c r="ABR5" s="7">
        <f t="shared" si="12"/>
        <v>42097</v>
      </c>
      <c r="ABS5" s="7">
        <f t="shared" si="12"/>
        <v>42104</v>
      </c>
      <c r="ABT5" s="7">
        <f t="shared" si="12"/>
        <v>42111</v>
      </c>
      <c r="ABU5" s="7">
        <f t="shared" si="12"/>
        <v>42118</v>
      </c>
      <c r="ABV5" s="7">
        <f t="shared" si="12"/>
        <v>42125</v>
      </c>
      <c r="ABW5" s="7">
        <f t="shared" si="12"/>
        <v>42132</v>
      </c>
      <c r="ABX5" s="7">
        <f t="shared" si="12"/>
        <v>42139</v>
      </c>
      <c r="ABY5" s="7">
        <f t="shared" si="12"/>
        <v>42146</v>
      </c>
      <c r="ABZ5" s="7">
        <f t="shared" si="12"/>
        <v>42153</v>
      </c>
      <c r="ACA5" s="7">
        <f t="shared" si="12"/>
        <v>42160</v>
      </c>
      <c r="ACB5" s="7">
        <f t="shared" si="12"/>
        <v>42167</v>
      </c>
      <c r="ACC5" s="7">
        <f t="shared" si="12"/>
        <v>42174</v>
      </c>
      <c r="ACD5" s="7">
        <f t="shared" si="12"/>
        <v>42181</v>
      </c>
      <c r="ACE5" s="7">
        <f t="shared" si="12"/>
        <v>42188</v>
      </c>
      <c r="ACF5" s="7">
        <f t="shared" si="12"/>
        <v>42195</v>
      </c>
      <c r="ACG5" s="7">
        <f t="shared" si="12"/>
        <v>42202</v>
      </c>
      <c r="ACH5" s="7">
        <f t="shared" si="12"/>
        <v>42209</v>
      </c>
      <c r="ACI5" s="7">
        <f t="shared" si="12"/>
        <v>42216</v>
      </c>
      <c r="ACJ5" s="7">
        <f t="shared" si="12"/>
        <v>42223</v>
      </c>
      <c r="ACK5" s="7">
        <f t="shared" si="12"/>
        <v>42230</v>
      </c>
      <c r="ACL5" s="7">
        <f t="shared" si="12"/>
        <v>42237</v>
      </c>
      <c r="ACM5" s="7">
        <f t="shared" si="12"/>
        <v>42244</v>
      </c>
      <c r="ACN5" s="7">
        <f t="shared" si="12"/>
        <v>42251</v>
      </c>
      <c r="ACO5" s="7">
        <f t="shared" si="12"/>
        <v>42258</v>
      </c>
      <c r="ACP5" s="7">
        <f t="shared" si="12"/>
        <v>42265</v>
      </c>
      <c r="ACQ5" s="7">
        <f t="shared" si="12"/>
        <v>42272</v>
      </c>
      <c r="ACR5" s="7">
        <f t="shared" si="12"/>
        <v>42279</v>
      </c>
      <c r="ACS5" s="7">
        <f t="shared" ref="ACS5:AES5" si="13">DATE(YEAR(ACR5),MONTH(ACR5),DAY(ACR5)+7)</f>
        <v>42286</v>
      </c>
      <c r="ACT5" s="7">
        <f t="shared" si="13"/>
        <v>42293</v>
      </c>
      <c r="ACU5" s="7">
        <f t="shared" si="13"/>
        <v>42300</v>
      </c>
      <c r="ACV5" s="7">
        <f t="shared" si="13"/>
        <v>42307</v>
      </c>
      <c r="ACW5" s="7">
        <f t="shared" si="13"/>
        <v>42314</v>
      </c>
      <c r="ACX5" s="7">
        <f t="shared" si="13"/>
        <v>42321</v>
      </c>
      <c r="ACY5" s="7">
        <f t="shared" si="13"/>
        <v>42328</v>
      </c>
      <c r="ACZ5" s="7">
        <f t="shared" si="13"/>
        <v>42335</v>
      </c>
      <c r="ADA5" s="7">
        <f t="shared" si="13"/>
        <v>42342</v>
      </c>
      <c r="ADB5" s="7">
        <f t="shared" si="13"/>
        <v>42349</v>
      </c>
      <c r="ADC5" s="7">
        <f t="shared" si="13"/>
        <v>42356</v>
      </c>
      <c r="ADD5" s="7">
        <f t="shared" si="13"/>
        <v>42363</v>
      </c>
      <c r="ADE5" s="7">
        <f t="shared" si="13"/>
        <v>42370</v>
      </c>
      <c r="ADF5" s="7">
        <f t="shared" si="13"/>
        <v>42377</v>
      </c>
      <c r="ADG5" s="7">
        <f t="shared" si="13"/>
        <v>42384</v>
      </c>
      <c r="ADH5" s="7">
        <f t="shared" si="13"/>
        <v>42391</v>
      </c>
      <c r="ADI5" s="7">
        <f t="shared" si="13"/>
        <v>42398</v>
      </c>
      <c r="ADJ5" s="7">
        <f t="shared" si="13"/>
        <v>42405</v>
      </c>
      <c r="ADK5" s="7">
        <f t="shared" si="13"/>
        <v>42412</v>
      </c>
      <c r="ADL5" s="7">
        <f t="shared" si="13"/>
        <v>42419</v>
      </c>
      <c r="ADM5" s="7">
        <f t="shared" si="13"/>
        <v>42426</v>
      </c>
      <c r="ADN5" s="7">
        <f t="shared" si="13"/>
        <v>42433</v>
      </c>
      <c r="ADO5" s="7">
        <f t="shared" si="13"/>
        <v>42440</v>
      </c>
      <c r="ADP5" s="7">
        <f t="shared" si="13"/>
        <v>42447</v>
      </c>
      <c r="ADQ5" s="7">
        <f t="shared" si="13"/>
        <v>42454</v>
      </c>
      <c r="ADR5" s="7">
        <f t="shared" si="13"/>
        <v>42461</v>
      </c>
      <c r="ADS5" s="7">
        <f t="shared" si="13"/>
        <v>42468</v>
      </c>
      <c r="ADT5" s="7">
        <f t="shared" si="13"/>
        <v>42475</v>
      </c>
      <c r="ADU5" s="7">
        <f t="shared" si="13"/>
        <v>42482</v>
      </c>
      <c r="ADV5" s="7">
        <f t="shared" si="13"/>
        <v>42489</v>
      </c>
      <c r="ADW5" s="7">
        <f t="shared" si="13"/>
        <v>42496</v>
      </c>
      <c r="ADX5" s="7">
        <f t="shared" si="13"/>
        <v>42503</v>
      </c>
      <c r="ADY5" s="7">
        <f t="shared" si="13"/>
        <v>42510</v>
      </c>
      <c r="ADZ5" s="7">
        <f t="shared" si="13"/>
        <v>42517</v>
      </c>
      <c r="AEA5" s="7">
        <f t="shared" si="13"/>
        <v>42524</v>
      </c>
      <c r="AEB5" s="7">
        <f t="shared" si="13"/>
        <v>42531</v>
      </c>
      <c r="AEC5" s="7">
        <f t="shared" si="13"/>
        <v>42538</v>
      </c>
      <c r="AED5" s="7">
        <f t="shared" si="13"/>
        <v>42545</v>
      </c>
      <c r="AEE5" s="7">
        <f t="shared" si="13"/>
        <v>42552</v>
      </c>
      <c r="AEF5" s="7">
        <f t="shared" si="13"/>
        <v>42559</v>
      </c>
      <c r="AEG5" s="7">
        <f t="shared" si="13"/>
        <v>42566</v>
      </c>
      <c r="AEH5" s="7">
        <f t="shared" si="13"/>
        <v>42573</v>
      </c>
      <c r="AEI5" s="7">
        <f t="shared" si="13"/>
        <v>42580</v>
      </c>
      <c r="AEJ5" s="7">
        <f t="shared" si="13"/>
        <v>42587</v>
      </c>
      <c r="AEK5" s="7">
        <f t="shared" si="13"/>
        <v>42594</v>
      </c>
      <c r="AEL5" s="7">
        <f t="shared" si="13"/>
        <v>42601</v>
      </c>
      <c r="AEM5" s="7">
        <f t="shared" si="13"/>
        <v>42608</v>
      </c>
      <c r="AEN5" s="7">
        <f t="shared" si="13"/>
        <v>42615</v>
      </c>
      <c r="AEO5" s="7">
        <f t="shared" si="13"/>
        <v>42622</v>
      </c>
      <c r="AEP5" s="7">
        <f t="shared" si="13"/>
        <v>42629</v>
      </c>
      <c r="AEQ5" s="7">
        <f t="shared" si="13"/>
        <v>42636</v>
      </c>
      <c r="AER5" s="7">
        <f t="shared" si="13"/>
        <v>42643</v>
      </c>
      <c r="AES5" s="7">
        <f t="shared" si="13"/>
        <v>42650</v>
      </c>
      <c r="AET5" s="7">
        <f>DATE(YEAR(AES5),MONTH(AES5),DAY(AES5)+7)</f>
        <v>42657</v>
      </c>
      <c r="AEU5" s="7">
        <f t="shared" ref="AEU5:AFL5" si="14">DATE(YEAR(AET5),MONTH(AET5),DAY(AET5)+7)</f>
        <v>42664</v>
      </c>
      <c r="AEV5" s="7">
        <f t="shared" si="14"/>
        <v>42671</v>
      </c>
      <c r="AEW5" s="7">
        <f t="shared" si="14"/>
        <v>42678</v>
      </c>
      <c r="AEX5" s="7">
        <f t="shared" si="14"/>
        <v>42685</v>
      </c>
      <c r="AEY5" s="7">
        <f t="shared" si="14"/>
        <v>42692</v>
      </c>
      <c r="AEZ5" s="7">
        <f t="shared" si="14"/>
        <v>42699</v>
      </c>
      <c r="AFA5" s="7">
        <f t="shared" si="14"/>
        <v>42706</v>
      </c>
      <c r="AFB5" s="7">
        <f t="shared" si="14"/>
        <v>42713</v>
      </c>
      <c r="AFC5" s="7">
        <f t="shared" si="14"/>
        <v>42720</v>
      </c>
      <c r="AFD5" s="7">
        <f t="shared" si="14"/>
        <v>42727</v>
      </c>
      <c r="AFE5" s="7">
        <f t="shared" si="14"/>
        <v>42734</v>
      </c>
      <c r="AFF5" s="7">
        <f t="shared" si="14"/>
        <v>42741</v>
      </c>
      <c r="AFG5" s="7">
        <f t="shared" si="14"/>
        <v>42748</v>
      </c>
      <c r="AFH5" s="7">
        <f t="shared" si="14"/>
        <v>42755</v>
      </c>
      <c r="AFI5" s="7">
        <f t="shared" si="14"/>
        <v>42762</v>
      </c>
      <c r="AFJ5" s="52">
        <f t="shared" si="14"/>
        <v>42769</v>
      </c>
      <c r="AFK5" s="7">
        <f t="shared" si="14"/>
        <v>42776</v>
      </c>
      <c r="AFL5" s="7">
        <f t="shared" si="14"/>
        <v>42783</v>
      </c>
      <c r="AFM5" s="7">
        <f>DATE(YEAR(AFL5),MONTH(AFL5),DAY(AFL5)+7)</f>
        <v>42790</v>
      </c>
      <c r="AFN5" s="7">
        <f>DATE(YEAR(AFM5),MONTH(AFM5),DAY(AFM5)+7)</f>
        <v>42797</v>
      </c>
      <c r="AFO5" s="7">
        <f t="shared" ref="AFO5:AFU5" si="15">DATE(YEAR(AFN5),MONTH(AFN5),DAY(AFN5)+7)</f>
        <v>42804</v>
      </c>
      <c r="AFP5" s="7">
        <f t="shared" si="15"/>
        <v>42811</v>
      </c>
      <c r="AFQ5" s="7">
        <f t="shared" si="15"/>
        <v>42818</v>
      </c>
      <c r="AFR5" s="7">
        <f t="shared" si="15"/>
        <v>42825</v>
      </c>
      <c r="AFS5" s="7">
        <f t="shared" si="15"/>
        <v>42832</v>
      </c>
      <c r="AFT5" s="7">
        <f t="shared" si="15"/>
        <v>42839</v>
      </c>
      <c r="AFU5" s="7">
        <f t="shared" si="15"/>
        <v>42846</v>
      </c>
      <c r="AFV5" s="7">
        <f t="shared" ref="AFV5:AGC5" si="16">DATE(YEAR(AFU5),MONTH(AFU5),DAY(AFU5)+7)</f>
        <v>42853</v>
      </c>
      <c r="AFW5" s="7">
        <f t="shared" si="16"/>
        <v>42860</v>
      </c>
      <c r="AFX5" s="7">
        <f t="shared" si="16"/>
        <v>42867</v>
      </c>
      <c r="AFY5" s="7">
        <f t="shared" si="16"/>
        <v>42874</v>
      </c>
      <c r="AFZ5" s="7">
        <f t="shared" si="16"/>
        <v>42881</v>
      </c>
      <c r="AGA5" s="7">
        <f t="shared" si="16"/>
        <v>42888</v>
      </c>
      <c r="AGB5" s="7">
        <f t="shared" si="16"/>
        <v>42895</v>
      </c>
      <c r="AGC5" s="7">
        <f t="shared" si="16"/>
        <v>42902</v>
      </c>
      <c r="AGD5" s="7">
        <f t="shared" ref="AGD5:AGI5" si="17">DATE(YEAR(AGC5),MONTH(AGC5),DAY(AGC5)+7)</f>
        <v>42909</v>
      </c>
      <c r="AGE5" s="7">
        <f t="shared" si="17"/>
        <v>42916</v>
      </c>
      <c r="AGF5" s="7">
        <f t="shared" si="17"/>
        <v>42923</v>
      </c>
      <c r="AGG5" s="7">
        <f t="shared" si="17"/>
        <v>42930</v>
      </c>
      <c r="AGH5" s="7">
        <f t="shared" si="17"/>
        <v>42937</v>
      </c>
      <c r="AGI5" s="7">
        <f t="shared" si="17"/>
        <v>42944</v>
      </c>
      <c r="AGJ5" s="7">
        <f t="shared" ref="AGJ5:AGQ5" si="18">DATE(YEAR(AGI5),MONTH(AGI5),DAY(AGI5)+7)</f>
        <v>42951</v>
      </c>
      <c r="AGK5" s="7">
        <f t="shared" si="18"/>
        <v>42958</v>
      </c>
      <c r="AGL5" s="7">
        <f t="shared" si="18"/>
        <v>42965</v>
      </c>
      <c r="AGM5" s="7">
        <f t="shared" si="18"/>
        <v>42972</v>
      </c>
      <c r="AGN5" s="7">
        <f t="shared" si="18"/>
        <v>42979</v>
      </c>
      <c r="AGO5" s="7">
        <f t="shared" si="18"/>
        <v>42986</v>
      </c>
      <c r="AGP5" s="7">
        <f t="shared" si="18"/>
        <v>42993</v>
      </c>
      <c r="AGQ5" s="7">
        <f t="shared" si="18"/>
        <v>43000</v>
      </c>
      <c r="AGR5" s="7">
        <f t="shared" ref="AGR5:AGW5" si="19">DATE(YEAR(AGQ5),MONTH(AGQ5),DAY(AGQ5)+7)</f>
        <v>43007</v>
      </c>
      <c r="AGS5" s="7">
        <f t="shared" si="19"/>
        <v>43014</v>
      </c>
      <c r="AGT5" s="7">
        <f t="shared" si="19"/>
        <v>43021</v>
      </c>
      <c r="AGU5" s="7">
        <f t="shared" si="19"/>
        <v>43028</v>
      </c>
      <c r="AGV5" s="7">
        <f t="shared" si="19"/>
        <v>43035</v>
      </c>
      <c r="AGW5" s="7">
        <f t="shared" si="19"/>
        <v>43042</v>
      </c>
      <c r="AGX5" s="7">
        <f t="shared" ref="AGX5:AHF5" si="20">DATE(YEAR(AGW5),MONTH(AGW5),DAY(AGW5)+7)</f>
        <v>43049</v>
      </c>
      <c r="AGY5" s="7">
        <f t="shared" si="20"/>
        <v>43056</v>
      </c>
      <c r="AGZ5" s="7">
        <f t="shared" si="20"/>
        <v>43063</v>
      </c>
      <c r="AHA5" s="7">
        <f t="shared" si="20"/>
        <v>43070</v>
      </c>
      <c r="AHB5" s="7">
        <f t="shared" si="20"/>
        <v>43077</v>
      </c>
      <c r="AHC5" s="7">
        <f t="shared" si="20"/>
        <v>43084</v>
      </c>
      <c r="AHD5" s="7">
        <f t="shared" si="20"/>
        <v>43091</v>
      </c>
      <c r="AHE5" s="7">
        <f t="shared" si="20"/>
        <v>43098</v>
      </c>
      <c r="AHF5" s="7">
        <f t="shared" si="20"/>
        <v>43105</v>
      </c>
      <c r="AHG5" s="7">
        <f t="shared" ref="AHG5:AIL5" si="21">DATE(YEAR(AHF5),MONTH(AHF5),DAY(AHF5)+7)</f>
        <v>43112</v>
      </c>
      <c r="AHH5" s="7">
        <f t="shared" si="21"/>
        <v>43119</v>
      </c>
      <c r="AHI5" s="7">
        <f t="shared" si="21"/>
        <v>43126</v>
      </c>
      <c r="AHJ5" s="7">
        <f t="shared" si="21"/>
        <v>43133</v>
      </c>
      <c r="AHK5" s="7">
        <f t="shared" si="21"/>
        <v>43140</v>
      </c>
      <c r="AHL5" s="7">
        <f t="shared" si="21"/>
        <v>43147</v>
      </c>
      <c r="AHM5" s="7">
        <f t="shared" si="21"/>
        <v>43154</v>
      </c>
      <c r="AHN5" s="7">
        <f t="shared" si="21"/>
        <v>43161</v>
      </c>
      <c r="AHO5" s="7">
        <f t="shared" si="21"/>
        <v>43168</v>
      </c>
      <c r="AHP5" s="7">
        <f t="shared" si="21"/>
        <v>43175</v>
      </c>
      <c r="AHQ5" s="7">
        <f t="shared" si="21"/>
        <v>43182</v>
      </c>
      <c r="AHR5" s="7">
        <f t="shared" si="21"/>
        <v>43189</v>
      </c>
      <c r="AHS5" s="7">
        <f t="shared" si="21"/>
        <v>43196</v>
      </c>
      <c r="AHT5" s="7">
        <f t="shared" si="21"/>
        <v>43203</v>
      </c>
      <c r="AHU5" s="7">
        <f t="shared" si="21"/>
        <v>43210</v>
      </c>
      <c r="AHV5" s="7">
        <f t="shared" si="21"/>
        <v>43217</v>
      </c>
      <c r="AHW5" s="7">
        <f t="shared" si="21"/>
        <v>43224</v>
      </c>
      <c r="AHX5" s="7">
        <f t="shared" si="21"/>
        <v>43231</v>
      </c>
      <c r="AHY5" s="7">
        <f t="shared" si="21"/>
        <v>43238</v>
      </c>
      <c r="AHZ5" s="7">
        <f t="shared" si="21"/>
        <v>43245</v>
      </c>
      <c r="AIA5" s="7">
        <f t="shared" si="21"/>
        <v>43252</v>
      </c>
      <c r="AIB5" s="7">
        <f t="shared" si="21"/>
        <v>43259</v>
      </c>
      <c r="AIC5" s="7">
        <f t="shared" si="21"/>
        <v>43266</v>
      </c>
      <c r="AID5" s="7">
        <f t="shared" si="21"/>
        <v>43273</v>
      </c>
      <c r="AIE5" s="7">
        <f t="shared" si="21"/>
        <v>43280</v>
      </c>
      <c r="AIF5" s="7">
        <f t="shared" si="21"/>
        <v>43287</v>
      </c>
      <c r="AIG5" s="7">
        <f t="shared" si="21"/>
        <v>43294</v>
      </c>
      <c r="AIH5" s="7">
        <f t="shared" si="21"/>
        <v>43301</v>
      </c>
      <c r="AII5" s="7">
        <f t="shared" si="21"/>
        <v>43308</v>
      </c>
      <c r="AIJ5" s="7">
        <f t="shared" si="21"/>
        <v>43315</v>
      </c>
      <c r="AIK5" s="7">
        <f t="shared" si="21"/>
        <v>43322</v>
      </c>
      <c r="AIL5" s="7">
        <f t="shared" si="21"/>
        <v>43329</v>
      </c>
      <c r="AIM5" s="7">
        <f t="shared" ref="AIM5" si="22">DATE(YEAR(AIL5),MONTH(AIL5),DAY(AIL5)+7)</f>
        <v>43336</v>
      </c>
      <c r="AIN5" s="7">
        <f t="shared" ref="AIN5:AIV5" si="23">DATE(YEAR(AIM5),MONTH(AIM5),DAY(AIM5)+7)</f>
        <v>43343</v>
      </c>
      <c r="AIO5" s="7">
        <f t="shared" si="23"/>
        <v>43350</v>
      </c>
      <c r="AIP5" s="7">
        <f t="shared" si="23"/>
        <v>43357</v>
      </c>
      <c r="AIQ5" s="7">
        <f t="shared" si="23"/>
        <v>43364</v>
      </c>
      <c r="AIR5" s="7">
        <f t="shared" si="23"/>
        <v>43371</v>
      </c>
      <c r="AIS5" s="7">
        <f t="shared" si="23"/>
        <v>43378</v>
      </c>
      <c r="AIT5" s="7">
        <f t="shared" si="23"/>
        <v>43385</v>
      </c>
      <c r="AIU5" s="7">
        <f t="shared" si="23"/>
        <v>43392</v>
      </c>
      <c r="AIV5" s="7">
        <f t="shared" si="23"/>
        <v>43399</v>
      </c>
      <c r="AIW5" s="7">
        <f t="shared" ref="AIW5" si="24">DATE(YEAR(AIV5),MONTH(AIV5),DAY(AIV5)+7)</f>
        <v>43406</v>
      </c>
      <c r="AIX5" s="7">
        <f t="shared" ref="AIX5:AJA5" si="25">DATE(YEAR(AIW5),MONTH(AIW5),DAY(AIW5)+7)</f>
        <v>43413</v>
      </c>
      <c r="AIY5" s="7">
        <f t="shared" si="25"/>
        <v>43420</v>
      </c>
      <c r="AIZ5" s="7">
        <f t="shared" si="25"/>
        <v>43427</v>
      </c>
      <c r="AJA5" s="7">
        <f t="shared" si="25"/>
        <v>43434</v>
      </c>
      <c r="AJB5" s="7">
        <f t="shared" ref="AJB5" si="26">DATE(YEAR(AJA5),MONTH(AJA5),DAY(AJA5)+7)</f>
        <v>43441</v>
      </c>
      <c r="AJC5" s="7">
        <f t="shared" ref="AJC5:AJE5" si="27">DATE(YEAR(AJB5),MONTH(AJB5),DAY(AJB5)+7)</f>
        <v>43448</v>
      </c>
      <c r="AJD5" s="7">
        <f t="shared" si="27"/>
        <v>43455</v>
      </c>
      <c r="AJE5" s="7">
        <f t="shared" si="27"/>
        <v>43462</v>
      </c>
      <c r="AJF5" s="7">
        <f t="shared" ref="AJF5" si="28">DATE(YEAR(AJE5),MONTH(AJE5),DAY(AJE5)+7)</f>
        <v>43469</v>
      </c>
      <c r="AJG5" s="7">
        <f t="shared" ref="AJG5:AJM5" si="29">DATE(YEAR(AJF5),MONTH(AJF5),DAY(AJF5)+7)</f>
        <v>43476</v>
      </c>
      <c r="AJH5" s="7">
        <f t="shared" si="29"/>
        <v>43483</v>
      </c>
      <c r="AJI5" s="7">
        <f t="shared" si="29"/>
        <v>43490</v>
      </c>
      <c r="AJJ5" s="7">
        <f t="shared" si="29"/>
        <v>43497</v>
      </c>
      <c r="AJK5" s="7">
        <f t="shared" si="29"/>
        <v>43504</v>
      </c>
      <c r="AJL5" s="7">
        <f t="shared" si="29"/>
        <v>43511</v>
      </c>
      <c r="AJM5" s="7">
        <f t="shared" si="29"/>
        <v>43518</v>
      </c>
      <c r="AJN5" s="7">
        <f t="shared" ref="AJN5" si="30">DATE(YEAR(AJM5),MONTH(AJM5),DAY(AJM5)+7)</f>
        <v>43525</v>
      </c>
      <c r="AJO5" s="7">
        <f t="shared" ref="AJO5" si="31">DATE(YEAR(AJN5),MONTH(AJN5),DAY(AJN5)+7)</f>
        <v>43532</v>
      </c>
      <c r="AJP5" s="7">
        <f t="shared" ref="AJP5" si="32">DATE(YEAR(AJO5),MONTH(AJO5),DAY(AJO5)+7)</f>
        <v>43539</v>
      </c>
      <c r="AJQ5" s="7">
        <f t="shared" ref="AJQ5" si="33">DATE(YEAR(AJP5),MONTH(AJP5),DAY(AJP5)+7)</f>
        <v>43546</v>
      </c>
      <c r="AJR5" s="7">
        <f t="shared" ref="AJR5:AJT5" si="34">DATE(YEAR(AJQ5),MONTH(AJQ5),DAY(AJQ5)+7)</f>
        <v>43553</v>
      </c>
      <c r="AJS5" s="7">
        <f t="shared" si="34"/>
        <v>43560</v>
      </c>
      <c r="AJT5" s="7">
        <f t="shared" si="34"/>
        <v>43567</v>
      </c>
      <c r="AJU5" s="7">
        <f t="shared" ref="AJU5" si="35">DATE(YEAR(AJT5),MONTH(AJT5),DAY(AJT5)+7)</f>
        <v>43574</v>
      </c>
      <c r="AJV5" s="7">
        <f t="shared" ref="AJV5:AJW5" si="36">DATE(YEAR(AJU5),MONTH(AJU5),DAY(AJU5)+7)</f>
        <v>43581</v>
      </c>
      <c r="AJW5" s="7">
        <f t="shared" si="36"/>
        <v>43588</v>
      </c>
      <c r="AJX5" s="7">
        <f t="shared" ref="AJX5" si="37">DATE(YEAR(AJW5),MONTH(AJW5),DAY(AJW5)+7)</f>
        <v>43595</v>
      </c>
      <c r="AJY5" s="7">
        <f t="shared" ref="AJY5:AKA5" si="38">DATE(YEAR(AJX5),MONTH(AJX5),DAY(AJX5)+7)</f>
        <v>43602</v>
      </c>
      <c r="AJZ5" s="7">
        <f t="shared" si="38"/>
        <v>43609</v>
      </c>
      <c r="AKA5" s="7">
        <f t="shared" si="38"/>
        <v>43616</v>
      </c>
      <c r="AKB5" s="7">
        <f t="shared" ref="AKB5" si="39">DATE(YEAR(AKA5),MONTH(AKA5),DAY(AKA5)+7)</f>
        <v>43623</v>
      </c>
      <c r="AKC5" s="7">
        <f t="shared" ref="AKC5" si="40">DATE(YEAR(AKB5),MONTH(AKB5),DAY(AKB5)+7)</f>
        <v>43630</v>
      </c>
      <c r="AKD5" s="7">
        <f t="shared" ref="AKD5" si="41">DATE(YEAR(AKC5),MONTH(AKC5),DAY(AKC5)+7)</f>
        <v>43637</v>
      </c>
      <c r="AKE5" s="7">
        <f t="shared" ref="AKE5" si="42">DATE(YEAR(AKD5),MONTH(AKD5),DAY(AKD5)+7)</f>
        <v>43644</v>
      </c>
      <c r="AKF5" s="7">
        <f t="shared" ref="AKF5" si="43">DATE(YEAR(AKE5),MONTH(AKE5),DAY(AKE5)+7)</f>
        <v>43651</v>
      </c>
      <c r="AKG5" s="7">
        <f t="shared" ref="AKG5:AKQ5" si="44">DATE(YEAR(AKF5),MONTH(AKF5),DAY(AKF5)+7)</f>
        <v>43658</v>
      </c>
      <c r="AKH5" s="7">
        <f t="shared" si="44"/>
        <v>43665</v>
      </c>
      <c r="AKI5" s="7">
        <f t="shared" si="44"/>
        <v>43672</v>
      </c>
      <c r="AKJ5" s="7">
        <f t="shared" si="44"/>
        <v>43679</v>
      </c>
      <c r="AKK5" s="7">
        <f t="shared" si="44"/>
        <v>43686</v>
      </c>
      <c r="AKL5" s="7">
        <f t="shared" si="44"/>
        <v>43693</v>
      </c>
      <c r="AKM5" s="7">
        <f t="shared" si="44"/>
        <v>43700</v>
      </c>
      <c r="AKN5" s="7">
        <f t="shared" si="44"/>
        <v>43707</v>
      </c>
      <c r="AKO5" s="7">
        <f t="shared" si="44"/>
        <v>43714</v>
      </c>
      <c r="AKP5" s="7">
        <f t="shared" si="44"/>
        <v>43721</v>
      </c>
      <c r="AKQ5" s="7">
        <f t="shared" si="44"/>
        <v>43728</v>
      </c>
      <c r="AKR5" s="7">
        <f t="shared" ref="AKR5" si="45">DATE(YEAR(AKQ5),MONTH(AKQ5),DAY(AKQ5)+7)</f>
        <v>43735</v>
      </c>
      <c r="AKS5" s="7">
        <f t="shared" ref="AKS5:AKU5" si="46">DATE(YEAR(AKR5),MONTH(AKR5),DAY(AKR5)+7)</f>
        <v>43742</v>
      </c>
      <c r="AKT5" s="7">
        <f t="shared" si="46"/>
        <v>43749</v>
      </c>
      <c r="AKU5" s="7">
        <f t="shared" si="46"/>
        <v>43756</v>
      </c>
      <c r="AKV5" s="7">
        <f t="shared" ref="AKV5" si="47">DATE(YEAR(AKU5),MONTH(AKU5),DAY(AKU5)+7)</f>
        <v>43763</v>
      </c>
      <c r="AKW5" s="7">
        <f t="shared" ref="AKW5" si="48">DATE(YEAR(AKV5),MONTH(AKV5),DAY(AKV5)+7)</f>
        <v>43770</v>
      </c>
      <c r="AKX5" s="7">
        <f t="shared" ref="AKX5" si="49">DATE(YEAR(AKW5),MONTH(AKW5),DAY(AKW5)+7)</f>
        <v>43777</v>
      </c>
      <c r="AKY5" s="7">
        <f t="shared" ref="AKY5" si="50">DATE(YEAR(AKX5),MONTH(AKX5),DAY(AKX5)+7)</f>
        <v>43784</v>
      </c>
      <c r="AKZ5" s="7">
        <f t="shared" ref="AKZ5" si="51">DATE(YEAR(AKY5),MONTH(AKY5),DAY(AKY5)+7)</f>
        <v>43791</v>
      </c>
      <c r="ALA5" s="7">
        <f t="shared" ref="ALA5" si="52">DATE(YEAR(AKZ5),MONTH(AKZ5),DAY(AKZ5)+7)</f>
        <v>43798</v>
      </c>
      <c r="ALB5" s="7">
        <f t="shared" ref="ALB5" si="53">DATE(YEAR(ALA5),MONTH(ALA5),DAY(ALA5)+7)</f>
        <v>43805</v>
      </c>
      <c r="ALC5" s="7">
        <f t="shared" ref="ALC5" si="54">DATE(YEAR(ALB5),MONTH(ALB5),DAY(ALB5)+7)</f>
        <v>43812</v>
      </c>
      <c r="ALD5" s="7">
        <f t="shared" ref="ALD5" si="55">DATE(YEAR(ALC5),MONTH(ALC5),DAY(ALC5)+7)</f>
        <v>43819</v>
      </c>
      <c r="ALE5" s="7">
        <f t="shared" ref="ALE5" si="56">DATE(YEAR(ALD5),MONTH(ALD5),DAY(ALD5)+7)</f>
        <v>43826</v>
      </c>
      <c r="ALF5" s="7">
        <f t="shared" ref="ALF5" si="57">DATE(YEAR(ALE5),MONTH(ALE5),DAY(ALE5)+7)</f>
        <v>43833</v>
      </c>
      <c r="ALG5" s="7">
        <f t="shared" ref="ALG5" si="58">DATE(YEAR(ALF5),MONTH(ALF5),DAY(ALF5)+7)</f>
        <v>43840</v>
      </c>
      <c r="ALH5" s="7">
        <f t="shared" ref="ALH5" si="59">DATE(YEAR(ALG5),MONTH(ALG5),DAY(ALG5)+7)</f>
        <v>43847</v>
      </c>
      <c r="ALI5" s="7">
        <f t="shared" ref="ALI5:ALJ5" si="60">DATE(YEAR(ALH5),MONTH(ALH5),DAY(ALH5)+7)</f>
        <v>43854</v>
      </c>
      <c r="ALJ5" s="7">
        <f t="shared" si="60"/>
        <v>43861</v>
      </c>
      <c r="ALK5" s="7">
        <f t="shared" ref="ALK5" si="61">DATE(YEAR(ALJ5),MONTH(ALJ5),DAY(ALJ5)+7)</f>
        <v>43868</v>
      </c>
      <c r="ALL5" s="7">
        <f t="shared" ref="ALL5" si="62">DATE(YEAR(ALK5),MONTH(ALK5),DAY(ALK5)+7)</f>
        <v>43875</v>
      </c>
      <c r="ALM5" s="7">
        <f t="shared" ref="ALM5" si="63">DATE(YEAR(ALL5),MONTH(ALL5),DAY(ALL5)+7)</f>
        <v>43882</v>
      </c>
      <c r="ALN5" s="7">
        <f t="shared" ref="ALN5:ALO5" si="64">DATE(YEAR(ALM5),MONTH(ALM5),DAY(ALM5)+7)</f>
        <v>43889</v>
      </c>
      <c r="ALO5" s="7">
        <f t="shared" si="64"/>
        <v>43896</v>
      </c>
      <c r="ALP5" s="7">
        <f t="shared" ref="ALP5" si="65">DATE(YEAR(ALO5),MONTH(ALO5),DAY(ALO5)+7)</f>
        <v>43903</v>
      </c>
      <c r="ALQ5" s="7">
        <f t="shared" ref="ALQ5" si="66">DATE(YEAR(ALP5),MONTH(ALP5),DAY(ALP5)+7)</f>
        <v>43910</v>
      </c>
      <c r="ALR5" s="7">
        <f t="shared" ref="ALR5" si="67">DATE(YEAR(ALQ5),MONTH(ALQ5),DAY(ALQ5)+7)</f>
        <v>43917</v>
      </c>
      <c r="ALS5" s="7">
        <f t="shared" ref="ALS5" si="68">DATE(YEAR(ALR5),MONTH(ALR5),DAY(ALR5)+7)</f>
        <v>43924</v>
      </c>
      <c r="ALT5" s="7">
        <f t="shared" ref="ALT5" si="69">DATE(YEAR(ALS5),MONTH(ALS5),DAY(ALS5)+7)</f>
        <v>43931</v>
      </c>
      <c r="ALU5" s="7">
        <f t="shared" ref="ALU5" si="70">DATE(YEAR(ALT5),MONTH(ALT5),DAY(ALT5)+7)</f>
        <v>43938</v>
      </c>
      <c r="ALV5" s="7">
        <f t="shared" ref="ALV5" si="71">DATE(YEAR(ALU5),MONTH(ALU5),DAY(ALU5)+7)</f>
        <v>43945</v>
      </c>
      <c r="ALW5" s="7">
        <f t="shared" ref="ALW5" si="72">DATE(YEAR(ALV5),MONTH(ALV5),DAY(ALV5)+7)</f>
        <v>43952</v>
      </c>
      <c r="ALX5" s="7">
        <f t="shared" ref="ALX5" si="73">DATE(YEAR(ALW5),MONTH(ALW5),DAY(ALW5)+7)</f>
        <v>43959</v>
      </c>
      <c r="ALY5" s="7">
        <f t="shared" ref="ALY5" si="74">DATE(YEAR(ALX5),MONTH(ALX5),DAY(ALX5)+7)</f>
        <v>43966</v>
      </c>
      <c r="ALZ5" s="7">
        <f t="shared" ref="ALZ5" si="75">DATE(YEAR(ALY5),MONTH(ALY5),DAY(ALY5)+7)</f>
        <v>43973</v>
      </c>
      <c r="AMA5" s="7">
        <f t="shared" ref="AMA5" si="76">DATE(YEAR(ALZ5),MONTH(ALZ5),DAY(ALZ5)+7)</f>
        <v>43980</v>
      </c>
      <c r="AMB5" s="7">
        <f t="shared" ref="AMB5" si="77">DATE(YEAR(AMA5),MONTH(AMA5),DAY(AMA5)+7)</f>
        <v>43987</v>
      </c>
      <c r="AMC5" s="7">
        <f t="shared" ref="AMC5" si="78">DATE(YEAR(AMB5),MONTH(AMB5),DAY(AMB5)+7)</f>
        <v>43994</v>
      </c>
      <c r="AMD5" s="7">
        <f t="shared" ref="AMD5" si="79">DATE(YEAR(AMC5),MONTH(AMC5),DAY(AMC5)+7)</f>
        <v>44001</v>
      </c>
      <c r="AME5" s="7">
        <f t="shared" ref="AME5" si="80">DATE(YEAR(AMD5),MONTH(AMD5),DAY(AMD5)+7)</f>
        <v>44008</v>
      </c>
      <c r="AMF5" s="7">
        <f t="shared" ref="AMF5" si="81">DATE(YEAR(AME5),MONTH(AME5),DAY(AME5)+7)</f>
        <v>44015</v>
      </c>
      <c r="AMG5" s="7">
        <f t="shared" ref="AMG5" si="82">DATE(YEAR(AMF5),MONTH(AMF5),DAY(AMF5)+7)</f>
        <v>44022</v>
      </c>
      <c r="AMH5" s="7">
        <f t="shared" ref="AMH5" si="83">DATE(YEAR(AMG5),MONTH(AMG5),DAY(AMG5)+7)</f>
        <v>44029</v>
      </c>
      <c r="AMI5" s="7">
        <f t="shared" ref="AMI5" si="84">DATE(YEAR(AMH5),MONTH(AMH5),DAY(AMH5)+7)</f>
        <v>44036</v>
      </c>
      <c r="AMJ5" s="7">
        <f t="shared" ref="AMJ5" si="85">DATE(YEAR(AMI5),MONTH(AMI5),DAY(AMI5)+7)</f>
        <v>44043</v>
      </c>
      <c r="AMK5" s="7">
        <f t="shared" ref="AMK5" si="86">DATE(YEAR(AMJ5),MONTH(AMJ5),DAY(AMJ5)+7)</f>
        <v>44050</v>
      </c>
      <c r="AML5" s="7">
        <f t="shared" ref="AML5" si="87">DATE(YEAR(AMK5),MONTH(AMK5),DAY(AMK5)+7)</f>
        <v>44057</v>
      </c>
      <c r="AMM5" s="7">
        <f t="shared" ref="AMM5" si="88">DATE(YEAR(AML5),MONTH(AML5),DAY(AML5)+7)</f>
        <v>44064</v>
      </c>
      <c r="AMN5" s="7">
        <f t="shared" ref="AMN5" si="89">DATE(YEAR(AMM5),MONTH(AMM5),DAY(AMM5)+7)</f>
        <v>44071</v>
      </c>
      <c r="AMO5" s="7">
        <f t="shared" ref="AMO5" si="90">DATE(YEAR(AMN5),MONTH(AMN5),DAY(AMN5)+7)</f>
        <v>44078</v>
      </c>
      <c r="AMP5" s="7">
        <f t="shared" ref="AMP5" si="91">DATE(YEAR(AMO5),MONTH(AMO5),DAY(AMO5)+7)</f>
        <v>44085</v>
      </c>
      <c r="AMQ5" s="7">
        <f t="shared" ref="AMQ5" si="92">DATE(YEAR(AMP5),MONTH(AMP5),DAY(AMP5)+7)</f>
        <v>44092</v>
      </c>
      <c r="AMR5" s="7">
        <f t="shared" ref="AMR5" si="93">DATE(YEAR(AMQ5),MONTH(AMQ5),DAY(AMQ5)+7)</f>
        <v>44099</v>
      </c>
      <c r="AMS5" s="7">
        <f t="shared" ref="AMS5" si="94">DATE(YEAR(AMR5),MONTH(AMR5),DAY(AMR5)+7)</f>
        <v>44106</v>
      </c>
      <c r="AMT5" s="7">
        <f t="shared" ref="AMT5" si="95">DATE(YEAR(AMS5),MONTH(AMS5),DAY(AMS5)+7)</f>
        <v>44113</v>
      </c>
      <c r="AMU5" s="7">
        <f t="shared" ref="AMU5" si="96">DATE(YEAR(AMT5),MONTH(AMT5),DAY(AMT5)+7)</f>
        <v>44120</v>
      </c>
      <c r="AMV5" s="7">
        <f t="shared" ref="AMV5" si="97">DATE(YEAR(AMU5),MONTH(AMU5),DAY(AMU5)+7)</f>
        <v>44127</v>
      </c>
      <c r="AMW5" s="7">
        <f t="shared" ref="AMW5" si="98">DATE(YEAR(AMV5),MONTH(AMV5),DAY(AMV5)+7)</f>
        <v>44134</v>
      </c>
      <c r="AMX5" s="7">
        <f t="shared" ref="AMX5" si="99">DATE(YEAR(AMW5),MONTH(AMW5),DAY(AMW5)+7)</f>
        <v>44141</v>
      </c>
      <c r="AMY5" s="7">
        <f t="shared" ref="AMY5" si="100">DATE(YEAR(AMX5),MONTH(AMX5),DAY(AMX5)+7)</f>
        <v>44148</v>
      </c>
      <c r="AMZ5" s="7">
        <f t="shared" ref="AMZ5" si="101">DATE(YEAR(AMY5),MONTH(AMY5),DAY(AMY5)+7)</f>
        <v>44155</v>
      </c>
      <c r="ANA5" s="7">
        <f t="shared" ref="ANA5" si="102">DATE(YEAR(AMZ5),MONTH(AMZ5),DAY(AMZ5)+7)</f>
        <v>44162</v>
      </c>
      <c r="ANB5" s="7">
        <f t="shared" ref="ANB5" si="103">DATE(YEAR(ANA5),MONTH(ANA5),DAY(ANA5)+7)</f>
        <v>44169</v>
      </c>
      <c r="ANC5" s="7">
        <f t="shared" ref="ANC5" si="104">DATE(YEAR(ANB5),MONTH(ANB5),DAY(ANB5)+7)</f>
        <v>44176</v>
      </c>
      <c r="AND5" s="7">
        <f t="shared" ref="AND5" si="105">DATE(YEAR(ANC5),MONTH(ANC5),DAY(ANC5)+7)</f>
        <v>44183</v>
      </c>
      <c r="ANE5" s="7">
        <f t="shared" ref="ANE5" si="106">DATE(YEAR(AND5),MONTH(AND5),DAY(AND5)+7)</f>
        <v>44190</v>
      </c>
      <c r="ANF5" s="7">
        <f t="shared" ref="ANF5" si="107">DATE(YEAR(ANE5),MONTH(ANE5),DAY(ANE5)+7)</f>
        <v>44197</v>
      </c>
      <c r="ANG5" s="7">
        <f t="shared" ref="ANG5" si="108">DATE(YEAR(ANF5),MONTH(ANF5),DAY(ANF5)+7)</f>
        <v>44204</v>
      </c>
      <c r="ANH5" s="7">
        <f t="shared" ref="ANH5" si="109">DATE(YEAR(ANG5),MONTH(ANG5),DAY(ANG5)+7)</f>
        <v>44211</v>
      </c>
      <c r="ANI5" s="7">
        <f t="shared" ref="ANI5" si="110">DATE(YEAR(ANH5),MONTH(ANH5),DAY(ANH5)+7)</f>
        <v>44218</v>
      </c>
      <c r="ANJ5" s="7">
        <f t="shared" ref="ANJ5" si="111">DATE(YEAR(ANI5),MONTH(ANI5),DAY(ANI5)+7)</f>
        <v>44225</v>
      </c>
      <c r="ANK5" s="7">
        <f t="shared" ref="ANK5" si="112">DATE(YEAR(ANJ5),MONTH(ANJ5),DAY(ANJ5)+7)</f>
        <v>44232</v>
      </c>
      <c r="ANL5" s="7">
        <f t="shared" ref="ANL5" si="113">DATE(YEAR(ANK5),MONTH(ANK5),DAY(ANK5)+7)</f>
        <v>44239</v>
      </c>
      <c r="ANM5" s="7">
        <f t="shared" ref="ANM5" si="114">DATE(YEAR(ANL5),MONTH(ANL5),DAY(ANL5)+7)</f>
        <v>44246</v>
      </c>
      <c r="ANN5" s="7">
        <f t="shared" ref="ANN5" si="115">DATE(YEAR(ANM5),MONTH(ANM5),DAY(ANM5)+7)</f>
        <v>44253</v>
      </c>
      <c r="ANO5" s="7">
        <f t="shared" ref="ANO5" si="116">DATE(YEAR(ANN5),MONTH(ANN5),DAY(ANN5)+7)</f>
        <v>44260</v>
      </c>
      <c r="ANP5" s="7">
        <f t="shared" ref="ANP5" si="117">DATE(YEAR(ANO5),MONTH(ANO5),DAY(ANO5)+7)</f>
        <v>44267</v>
      </c>
      <c r="ANQ5" s="7">
        <f t="shared" ref="ANQ5" si="118">DATE(YEAR(ANP5),MONTH(ANP5),DAY(ANP5)+7)</f>
        <v>44274</v>
      </c>
      <c r="ANR5" s="7">
        <f t="shared" ref="ANR5" si="119">DATE(YEAR(ANQ5),MONTH(ANQ5),DAY(ANQ5)+7)</f>
        <v>44281</v>
      </c>
      <c r="ANS5" s="7">
        <f t="shared" ref="ANS5" si="120">DATE(YEAR(ANR5),MONTH(ANR5),DAY(ANR5)+7)</f>
        <v>44288</v>
      </c>
      <c r="ANT5" s="7">
        <f t="shared" ref="ANT5" si="121">DATE(YEAR(ANS5),MONTH(ANS5),DAY(ANS5)+7)</f>
        <v>44295</v>
      </c>
      <c r="ANU5" s="7">
        <f t="shared" ref="ANU5" si="122">DATE(YEAR(ANT5),MONTH(ANT5),DAY(ANT5)+7)</f>
        <v>44302</v>
      </c>
      <c r="ANV5" s="7">
        <f t="shared" ref="ANV5" si="123">DATE(YEAR(ANU5),MONTH(ANU5),DAY(ANU5)+7)</f>
        <v>44309</v>
      </c>
      <c r="ANW5" s="7">
        <f t="shared" ref="ANW5" si="124">DATE(YEAR(ANV5),MONTH(ANV5),DAY(ANV5)+7)</f>
        <v>44316</v>
      </c>
      <c r="ANX5" s="7">
        <f t="shared" ref="ANX5" si="125">DATE(YEAR(ANW5),MONTH(ANW5),DAY(ANW5)+7)</f>
        <v>44323</v>
      </c>
      <c r="ANY5" s="7">
        <f t="shared" ref="ANY5" si="126">DATE(YEAR(ANX5),MONTH(ANX5),DAY(ANX5)+7)</f>
        <v>44330</v>
      </c>
      <c r="ANZ5" s="7">
        <f t="shared" ref="ANZ5" si="127">DATE(YEAR(ANY5),MONTH(ANY5),DAY(ANY5)+7)</f>
        <v>44337</v>
      </c>
      <c r="AOA5" s="7">
        <f t="shared" ref="AOA5" si="128">DATE(YEAR(ANZ5),MONTH(ANZ5),DAY(ANZ5)+7)</f>
        <v>44344</v>
      </c>
      <c r="AOB5" s="7">
        <f t="shared" ref="AOB5" si="129">DATE(YEAR(AOA5),MONTH(AOA5),DAY(AOA5)+7)</f>
        <v>44351</v>
      </c>
      <c r="AOC5" s="7">
        <f t="shared" ref="AOC5" si="130">DATE(YEAR(AOB5),MONTH(AOB5),DAY(AOB5)+7)</f>
        <v>44358</v>
      </c>
      <c r="AOD5" s="7">
        <f t="shared" ref="AOD5" si="131">DATE(YEAR(AOC5),MONTH(AOC5),DAY(AOC5)+7)</f>
        <v>44365</v>
      </c>
      <c r="AOE5" s="7">
        <f t="shared" ref="AOE5" si="132">DATE(YEAR(AOD5),MONTH(AOD5),DAY(AOD5)+7)</f>
        <v>44372</v>
      </c>
      <c r="AOF5" s="7">
        <f t="shared" ref="AOF5" si="133">DATE(YEAR(AOE5),MONTH(AOE5),DAY(AOE5)+7)</f>
        <v>44379</v>
      </c>
      <c r="AOG5" s="7">
        <f t="shared" ref="AOG5" si="134">DATE(YEAR(AOF5),MONTH(AOF5),DAY(AOF5)+7)</f>
        <v>44386</v>
      </c>
      <c r="AOH5" s="7">
        <f t="shared" ref="AOH5" si="135">DATE(YEAR(AOG5),MONTH(AOG5),DAY(AOG5)+7)</f>
        <v>44393</v>
      </c>
      <c r="AOI5" s="7">
        <f t="shared" ref="AOI5" si="136">DATE(YEAR(AOH5),MONTH(AOH5),DAY(AOH5)+7)</f>
        <v>44400</v>
      </c>
      <c r="AOJ5" s="7">
        <f t="shared" ref="AOJ5" si="137">DATE(YEAR(AOI5),MONTH(AOI5),DAY(AOI5)+7)</f>
        <v>44407</v>
      </c>
      <c r="AOK5" s="7">
        <f t="shared" ref="AOK5" si="138">DATE(YEAR(AOJ5),MONTH(AOJ5),DAY(AOJ5)+7)</f>
        <v>44414</v>
      </c>
      <c r="AOL5" s="7">
        <f t="shared" ref="AOL5" si="139">DATE(YEAR(AOK5),MONTH(AOK5),DAY(AOK5)+7)</f>
        <v>44421</v>
      </c>
      <c r="AOM5" s="7">
        <f t="shared" ref="AOM5" si="140">DATE(YEAR(AOL5),MONTH(AOL5),DAY(AOL5)+7)</f>
        <v>44428</v>
      </c>
      <c r="AON5" s="7">
        <f t="shared" ref="AON5" si="141">DATE(YEAR(AOM5),MONTH(AOM5),DAY(AOM5)+7)</f>
        <v>44435</v>
      </c>
      <c r="AOO5" s="7">
        <f t="shared" ref="AOO5" si="142">DATE(YEAR(AON5),MONTH(AON5),DAY(AON5)+7)</f>
        <v>44442</v>
      </c>
      <c r="AOP5" s="7">
        <f t="shared" ref="AOP5" si="143">DATE(YEAR(AOO5),MONTH(AOO5),DAY(AOO5)+7)</f>
        <v>44449</v>
      </c>
      <c r="AOQ5" s="7">
        <f t="shared" ref="AOQ5" si="144">DATE(YEAR(AOP5),MONTH(AOP5),DAY(AOP5)+7)</f>
        <v>44456</v>
      </c>
      <c r="AOR5" s="7">
        <f t="shared" ref="AOR5:AOS5" si="145">DATE(YEAR(AOQ5),MONTH(AOQ5),DAY(AOQ5)+7)</f>
        <v>44463</v>
      </c>
      <c r="AOS5" s="52">
        <f t="shared" si="145"/>
        <v>44470</v>
      </c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</row>
    <row r="6" spans="1:3316" outlineLevel="1" x14ac:dyDescent="0.2">
      <c r="B6" s="48" t="s">
        <v>1174</v>
      </c>
      <c r="C6" s="6">
        <f t="shared" ref="C6:AH6" si="146">MONTH(C5)</f>
        <v>1</v>
      </c>
      <c r="D6" s="6">
        <f t="shared" si="146"/>
        <v>1</v>
      </c>
      <c r="E6" s="6">
        <f t="shared" si="146"/>
        <v>1</v>
      </c>
      <c r="F6" s="6">
        <f t="shared" si="146"/>
        <v>1</v>
      </c>
      <c r="G6" s="6">
        <f t="shared" si="146"/>
        <v>2</v>
      </c>
      <c r="H6" s="6">
        <f t="shared" si="146"/>
        <v>2</v>
      </c>
      <c r="I6" s="6">
        <f t="shared" si="146"/>
        <v>2</v>
      </c>
      <c r="J6" s="6">
        <f t="shared" si="146"/>
        <v>2</v>
      </c>
      <c r="K6" s="6">
        <f t="shared" si="146"/>
        <v>3</v>
      </c>
      <c r="L6" s="6">
        <f t="shared" si="146"/>
        <v>3</v>
      </c>
      <c r="M6" s="6">
        <f t="shared" si="146"/>
        <v>3</v>
      </c>
      <c r="N6" s="6">
        <f t="shared" si="146"/>
        <v>3</v>
      </c>
      <c r="O6" s="6">
        <f t="shared" si="146"/>
        <v>3</v>
      </c>
      <c r="P6" s="6">
        <f t="shared" si="146"/>
        <v>4</v>
      </c>
      <c r="Q6" s="6">
        <f t="shared" si="146"/>
        <v>4</v>
      </c>
      <c r="R6" s="6">
        <f t="shared" si="146"/>
        <v>4</v>
      </c>
      <c r="S6" s="6">
        <f t="shared" si="146"/>
        <v>4</v>
      </c>
      <c r="T6" s="6">
        <f t="shared" si="146"/>
        <v>5</v>
      </c>
      <c r="U6" s="6">
        <f t="shared" si="146"/>
        <v>5</v>
      </c>
      <c r="V6" s="6">
        <f t="shared" si="146"/>
        <v>5</v>
      </c>
      <c r="W6" s="6">
        <f t="shared" si="146"/>
        <v>5</v>
      </c>
      <c r="X6" s="6">
        <f t="shared" si="146"/>
        <v>6</v>
      </c>
      <c r="Y6" s="6">
        <f t="shared" si="146"/>
        <v>6</v>
      </c>
      <c r="Z6" s="6">
        <f t="shared" si="146"/>
        <v>6</v>
      </c>
      <c r="AA6" s="6">
        <f t="shared" si="146"/>
        <v>6</v>
      </c>
      <c r="AB6" s="6">
        <f t="shared" si="146"/>
        <v>6</v>
      </c>
      <c r="AC6" s="6">
        <f t="shared" si="146"/>
        <v>7</v>
      </c>
      <c r="AD6" s="6">
        <f t="shared" si="146"/>
        <v>7</v>
      </c>
      <c r="AE6" s="6">
        <f t="shared" si="146"/>
        <v>7</v>
      </c>
      <c r="AF6" s="6">
        <f t="shared" si="146"/>
        <v>7</v>
      </c>
      <c r="AG6" s="6">
        <f t="shared" si="146"/>
        <v>8</v>
      </c>
      <c r="AH6" s="6">
        <f t="shared" si="146"/>
        <v>8</v>
      </c>
      <c r="AI6" s="6">
        <f t="shared" ref="AI6:BN6" si="147">MONTH(AI5)</f>
        <v>8</v>
      </c>
      <c r="AJ6" s="6">
        <f t="shared" si="147"/>
        <v>8</v>
      </c>
      <c r="AK6" s="6">
        <f t="shared" si="147"/>
        <v>8</v>
      </c>
      <c r="AL6" s="6">
        <f t="shared" si="147"/>
        <v>9</v>
      </c>
      <c r="AM6" s="6">
        <f t="shared" si="147"/>
        <v>9</v>
      </c>
      <c r="AN6" s="6">
        <f t="shared" si="147"/>
        <v>9</v>
      </c>
      <c r="AO6" s="6">
        <f t="shared" si="147"/>
        <v>9</v>
      </c>
      <c r="AP6" s="6">
        <f t="shared" si="147"/>
        <v>10</v>
      </c>
      <c r="AQ6" s="6">
        <f t="shared" si="147"/>
        <v>10</v>
      </c>
      <c r="AR6" s="6">
        <f t="shared" si="147"/>
        <v>10</v>
      </c>
      <c r="AS6" s="6">
        <f t="shared" si="147"/>
        <v>10</v>
      </c>
      <c r="AT6" s="6">
        <f t="shared" si="147"/>
        <v>11</v>
      </c>
      <c r="AU6" s="6">
        <f t="shared" si="147"/>
        <v>11</v>
      </c>
      <c r="AV6" s="6">
        <f t="shared" si="147"/>
        <v>11</v>
      </c>
      <c r="AW6" s="6">
        <f t="shared" si="147"/>
        <v>11</v>
      </c>
      <c r="AX6" s="6">
        <f t="shared" si="147"/>
        <v>11</v>
      </c>
      <c r="AY6" s="6">
        <f t="shared" si="147"/>
        <v>12</v>
      </c>
      <c r="AZ6" s="6">
        <f t="shared" si="147"/>
        <v>12</v>
      </c>
      <c r="BA6" s="6">
        <f t="shared" si="147"/>
        <v>12</v>
      </c>
      <c r="BB6" s="6">
        <f t="shared" si="147"/>
        <v>12</v>
      </c>
      <c r="BC6" s="6">
        <f t="shared" si="147"/>
        <v>1</v>
      </c>
      <c r="BD6" s="6">
        <f t="shared" si="147"/>
        <v>1</v>
      </c>
      <c r="BE6" s="6">
        <f t="shared" si="147"/>
        <v>1</v>
      </c>
      <c r="BF6" s="6">
        <f t="shared" si="147"/>
        <v>1</v>
      </c>
      <c r="BG6" s="6">
        <f t="shared" si="147"/>
        <v>2</v>
      </c>
      <c r="BH6" s="6">
        <f t="shared" si="147"/>
        <v>2</v>
      </c>
      <c r="BI6" s="6">
        <f t="shared" si="147"/>
        <v>2</v>
      </c>
      <c r="BJ6" s="6">
        <f t="shared" si="147"/>
        <v>2</v>
      </c>
      <c r="BK6" s="6">
        <f t="shared" si="147"/>
        <v>3</v>
      </c>
      <c r="BL6" s="6">
        <f t="shared" si="147"/>
        <v>3</v>
      </c>
      <c r="BM6" s="6">
        <f t="shared" si="147"/>
        <v>3</v>
      </c>
      <c r="BN6" s="6">
        <f t="shared" si="147"/>
        <v>3</v>
      </c>
      <c r="BO6" s="6">
        <f t="shared" ref="BO6:DZ6" si="148">MONTH(BO5)</f>
        <v>3</v>
      </c>
      <c r="BP6" s="6">
        <f t="shared" si="148"/>
        <v>4</v>
      </c>
      <c r="BQ6" s="6">
        <f t="shared" si="148"/>
        <v>4</v>
      </c>
      <c r="BR6" s="6">
        <f t="shared" si="148"/>
        <v>4</v>
      </c>
      <c r="BS6" s="6">
        <f t="shared" si="148"/>
        <v>4</v>
      </c>
      <c r="BT6" s="6">
        <f t="shared" si="148"/>
        <v>5</v>
      </c>
      <c r="BU6" s="6">
        <f t="shared" si="148"/>
        <v>5</v>
      </c>
      <c r="BV6" s="6">
        <f t="shared" si="148"/>
        <v>5</v>
      </c>
      <c r="BW6" s="6">
        <f t="shared" si="148"/>
        <v>5</v>
      </c>
      <c r="BX6" s="6">
        <f t="shared" si="148"/>
        <v>5</v>
      </c>
      <c r="BY6" s="6">
        <f t="shared" si="148"/>
        <v>6</v>
      </c>
      <c r="BZ6" s="6">
        <f t="shared" si="148"/>
        <v>6</v>
      </c>
      <c r="CA6" s="6">
        <f t="shared" si="148"/>
        <v>6</v>
      </c>
      <c r="CB6" s="6">
        <f t="shared" si="148"/>
        <v>6</v>
      </c>
      <c r="CC6" s="6">
        <f t="shared" si="148"/>
        <v>7</v>
      </c>
      <c r="CD6" s="6">
        <f t="shared" si="148"/>
        <v>7</v>
      </c>
      <c r="CE6" s="6">
        <f t="shared" si="148"/>
        <v>7</v>
      </c>
      <c r="CF6" s="6">
        <f t="shared" si="148"/>
        <v>7</v>
      </c>
      <c r="CG6" s="6">
        <f t="shared" si="148"/>
        <v>8</v>
      </c>
      <c r="CH6" s="6">
        <f t="shared" si="148"/>
        <v>8</v>
      </c>
      <c r="CI6" s="6">
        <f t="shared" si="148"/>
        <v>8</v>
      </c>
      <c r="CJ6" s="6">
        <f t="shared" si="148"/>
        <v>8</v>
      </c>
      <c r="CK6" s="6">
        <f t="shared" si="148"/>
        <v>8</v>
      </c>
      <c r="CL6" s="6">
        <f t="shared" si="148"/>
        <v>9</v>
      </c>
      <c r="CM6" s="6">
        <f t="shared" si="148"/>
        <v>9</v>
      </c>
      <c r="CN6" s="6">
        <f t="shared" si="148"/>
        <v>9</v>
      </c>
      <c r="CO6" s="6">
        <f t="shared" si="148"/>
        <v>9</v>
      </c>
      <c r="CP6" s="6">
        <f t="shared" si="148"/>
        <v>10</v>
      </c>
      <c r="CQ6" s="6">
        <f t="shared" si="148"/>
        <v>10</v>
      </c>
      <c r="CR6" s="6">
        <f t="shared" si="148"/>
        <v>10</v>
      </c>
      <c r="CS6" s="6">
        <f t="shared" si="148"/>
        <v>10</v>
      </c>
      <c r="CT6" s="6">
        <f t="shared" si="148"/>
        <v>11</v>
      </c>
      <c r="CU6" s="6">
        <f t="shared" si="148"/>
        <v>11</v>
      </c>
      <c r="CV6" s="6">
        <f t="shared" si="148"/>
        <v>11</v>
      </c>
      <c r="CW6" s="6">
        <f t="shared" si="148"/>
        <v>11</v>
      </c>
      <c r="CX6" s="6">
        <f t="shared" si="148"/>
        <v>11</v>
      </c>
      <c r="CY6" s="6">
        <f t="shared" si="148"/>
        <v>12</v>
      </c>
      <c r="CZ6" s="6">
        <f t="shared" si="148"/>
        <v>12</v>
      </c>
      <c r="DA6" s="6">
        <f t="shared" si="148"/>
        <v>12</v>
      </c>
      <c r="DB6" s="6">
        <f t="shared" si="148"/>
        <v>12</v>
      </c>
      <c r="DC6" s="6">
        <f t="shared" si="148"/>
        <v>1</v>
      </c>
      <c r="DD6" s="6">
        <f t="shared" si="148"/>
        <v>1</v>
      </c>
      <c r="DE6" s="6">
        <f t="shared" si="148"/>
        <v>1</v>
      </c>
      <c r="DF6" s="6">
        <f t="shared" si="148"/>
        <v>1</v>
      </c>
      <c r="DG6" s="6">
        <f t="shared" si="148"/>
        <v>1</v>
      </c>
      <c r="DH6" s="6">
        <f t="shared" si="148"/>
        <v>2</v>
      </c>
      <c r="DI6" s="6">
        <f t="shared" si="148"/>
        <v>2</v>
      </c>
      <c r="DJ6" s="6">
        <f t="shared" si="148"/>
        <v>2</v>
      </c>
      <c r="DK6" s="6">
        <f t="shared" si="148"/>
        <v>2</v>
      </c>
      <c r="DL6" s="6">
        <f t="shared" si="148"/>
        <v>3</v>
      </c>
      <c r="DM6" s="6">
        <f t="shared" si="148"/>
        <v>3</v>
      </c>
      <c r="DN6" s="6">
        <f t="shared" si="148"/>
        <v>3</v>
      </c>
      <c r="DO6" s="6">
        <f t="shared" si="148"/>
        <v>3</v>
      </c>
      <c r="DP6" s="6">
        <f t="shared" si="148"/>
        <v>4</v>
      </c>
      <c r="DQ6" s="6">
        <f t="shared" si="148"/>
        <v>4</v>
      </c>
      <c r="DR6" s="6">
        <f t="shared" si="148"/>
        <v>4</v>
      </c>
      <c r="DS6" s="6">
        <f t="shared" si="148"/>
        <v>4</v>
      </c>
      <c r="DT6" s="6">
        <f t="shared" si="148"/>
        <v>5</v>
      </c>
      <c r="DU6" s="6">
        <f t="shared" si="148"/>
        <v>5</v>
      </c>
      <c r="DV6" s="6">
        <f t="shared" si="148"/>
        <v>5</v>
      </c>
      <c r="DW6" s="6">
        <f t="shared" si="148"/>
        <v>5</v>
      </c>
      <c r="DX6" s="6">
        <f t="shared" si="148"/>
        <v>5</v>
      </c>
      <c r="DY6" s="6">
        <f t="shared" si="148"/>
        <v>6</v>
      </c>
      <c r="DZ6" s="6">
        <f t="shared" si="148"/>
        <v>6</v>
      </c>
      <c r="EA6" s="6">
        <f t="shared" ref="EA6:GL6" si="149">MONTH(EA5)</f>
        <v>6</v>
      </c>
      <c r="EB6" s="6">
        <f t="shared" si="149"/>
        <v>6</v>
      </c>
      <c r="EC6" s="6">
        <f t="shared" si="149"/>
        <v>7</v>
      </c>
      <c r="ED6" s="6">
        <f t="shared" si="149"/>
        <v>7</v>
      </c>
      <c r="EE6" s="6">
        <f t="shared" si="149"/>
        <v>7</v>
      </c>
      <c r="EF6" s="6">
        <f t="shared" si="149"/>
        <v>7</v>
      </c>
      <c r="EG6" s="6">
        <f t="shared" si="149"/>
        <v>8</v>
      </c>
      <c r="EH6" s="6">
        <f t="shared" si="149"/>
        <v>8</v>
      </c>
      <c r="EI6" s="6">
        <f t="shared" si="149"/>
        <v>8</v>
      </c>
      <c r="EJ6" s="6">
        <f t="shared" si="149"/>
        <v>8</v>
      </c>
      <c r="EK6" s="6">
        <f t="shared" si="149"/>
        <v>8</v>
      </c>
      <c r="EL6" s="6">
        <f t="shared" si="149"/>
        <v>9</v>
      </c>
      <c r="EM6" s="6">
        <f t="shared" si="149"/>
        <v>9</v>
      </c>
      <c r="EN6" s="6">
        <f t="shared" si="149"/>
        <v>9</v>
      </c>
      <c r="EO6" s="6">
        <f t="shared" si="149"/>
        <v>9</v>
      </c>
      <c r="EP6" s="6">
        <f t="shared" si="149"/>
        <v>10</v>
      </c>
      <c r="EQ6" s="6">
        <f t="shared" si="149"/>
        <v>10</v>
      </c>
      <c r="ER6" s="6">
        <f t="shared" si="149"/>
        <v>10</v>
      </c>
      <c r="ES6" s="6">
        <f t="shared" si="149"/>
        <v>10</v>
      </c>
      <c r="ET6" s="6">
        <f t="shared" si="149"/>
        <v>10</v>
      </c>
      <c r="EU6" s="6">
        <f t="shared" si="149"/>
        <v>11</v>
      </c>
      <c r="EV6" s="6">
        <f t="shared" si="149"/>
        <v>11</v>
      </c>
      <c r="EW6" s="6">
        <f t="shared" si="149"/>
        <v>11</v>
      </c>
      <c r="EX6" s="6">
        <f t="shared" si="149"/>
        <v>11</v>
      </c>
      <c r="EY6" s="6">
        <f t="shared" si="149"/>
        <v>12</v>
      </c>
      <c r="EZ6" s="6">
        <f t="shared" si="149"/>
        <v>12</v>
      </c>
      <c r="FA6" s="6">
        <f t="shared" si="149"/>
        <v>12</v>
      </c>
      <c r="FB6" s="6">
        <f t="shared" si="149"/>
        <v>12</v>
      </c>
      <c r="FC6" s="6">
        <f t="shared" si="149"/>
        <v>1</v>
      </c>
      <c r="FD6" s="6">
        <f t="shared" si="149"/>
        <v>1</v>
      </c>
      <c r="FE6" s="6">
        <f t="shared" si="149"/>
        <v>1</v>
      </c>
      <c r="FF6" s="6">
        <f t="shared" si="149"/>
        <v>1</v>
      </c>
      <c r="FG6" s="6">
        <f t="shared" si="149"/>
        <v>1</v>
      </c>
      <c r="FH6" s="6">
        <f t="shared" si="149"/>
        <v>2</v>
      </c>
      <c r="FI6" s="6">
        <f t="shared" si="149"/>
        <v>2</v>
      </c>
      <c r="FJ6" s="6">
        <f t="shared" si="149"/>
        <v>2</v>
      </c>
      <c r="FK6" s="6">
        <f t="shared" si="149"/>
        <v>2</v>
      </c>
      <c r="FL6" s="6">
        <f t="shared" si="149"/>
        <v>3</v>
      </c>
      <c r="FM6" s="6">
        <f t="shared" si="149"/>
        <v>3</v>
      </c>
      <c r="FN6" s="6">
        <f t="shared" si="149"/>
        <v>3</v>
      </c>
      <c r="FO6" s="6">
        <f t="shared" si="149"/>
        <v>3</v>
      </c>
      <c r="FP6" s="6">
        <f t="shared" si="149"/>
        <v>4</v>
      </c>
      <c r="FQ6" s="6">
        <f t="shared" si="149"/>
        <v>4</v>
      </c>
      <c r="FR6" s="6">
        <f t="shared" si="149"/>
        <v>4</v>
      </c>
      <c r="FS6" s="6">
        <f t="shared" si="149"/>
        <v>4</v>
      </c>
      <c r="FT6" s="6">
        <f t="shared" si="149"/>
        <v>4</v>
      </c>
      <c r="FU6" s="6">
        <f t="shared" si="149"/>
        <v>5</v>
      </c>
      <c r="FV6" s="6">
        <f t="shared" si="149"/>
        <v>5</v>
      </c>
      <c r="FW6" s="6">
        <f t="shared" si="149"/>
        <v>5</v>
      </c>
      <c r="FX6" s="6">
        <f t="shared" si="149"/>
        <v>5</v>
      </c>
      <c r="FY6" s="6">
        <f t="shared" si="149"/>
        <v>6</v>
      </c>
      <c r="FZ6" s="6">
        <f t="shared" si="149"/>
        <v>6</v>
      </c>
      <c r="GA6" s="6">
        <f t="shared" si="149"/>
        <v>6</v>
      </c>
      <c r="GB6" s="6">
        <f t="shared" si="149"/>
        <v>6</v>
      </c>
      <c r="GC6" s="6">
        <f t="shared" si="149"/>
        <v>7</v>
      </c>
      <c r="GD6" s="6">
        <f t="shared" si="149"/>
        <v>7</v>
      </c>
      <c r="GE6" s="6">
        <f t="shared" si="149"/>
        <v>7</v>
      </c>
      <c r="GF6" s="6">
        <f t="shared" si="149"/>
        <v>7</v>
      </c>
      <c r="GG6" s="6">
        <f t="shared" si="149"/>
        <v>7</v>
      </c>
      <c r="GH6" s="6">
        <f t="shared" si="149"/>
        <v>8</v>
      </c>
      <c r="GI6" s="6">
        <f t="shared" si="149"/>
        <v>8</v>
      </c>
      <c r="GJ6" s="6">
        <f t="shared" si="149"/>
        <v>8</v>
      </c>
      <c r="GK6" s="6">
        <f t="shared" si="149"/>
        <v>8</v>
      </c>
      <c r="GL6" s="6">
        <f t="shared" si="149"/>
        <v>9</v>
      </c>
      <c r="GM6" s="6">
        <f t="shared" ref="GM6:IX6" si="150">MONTH(GM5)</f>
        <v>9</v>
      </c>
      <c r="GN6" s="6">
        <f t="shared" si="150"/>
        <v>9</v>
      </c>
      <c r="GO6" s="6">
        <f t="shared" si="150"/>
        <v>9</v>
      </c>
      <c r="GP6" s="6">
        <f t="shared" si="150"/>
        <v>10</v>
      </c>
      <c r="GQ6" s="6">
        <f t="shared" si="150"/>
        <v>10</v>
      </c>
      <c r="GR6" s="6">
        <f t="shared" si="150"/>
        <v>10</v>
      </c>
      <c r="GS6" s="6">
        <f t="shared" si="150"/>
        <v>10</v>
      </c>
      <c r="GT6" s="6">
        <f t="shared" si="150"/>
        <v>10</v>
      </c>
      <c r="GU6" s="6">
        <f t="shared" si="150"/>
        <v>11</v>
      </c>
      <c r="GV6" s="6">
        <f t="shared" si="150"/>
        <v>11</v>
      </c>
      <c r="GW6" s="6">
        <f t="shared" si="150"/>
        <v>11</v>
      </c>
      <c r="GX6" s="6">
        <f t="shared" si="150"/>
        <v>11</v>
      </c>
      <c r="GY6" s="6">
        <f t="shared" si="150"/>
        <v>12</v>
      </c>
      <c r="GZ6" s="6">
        <f t="shared" si="150"/>
        <v>12</v>
      </c>
      <c r="HA6" s="6">
        <f t="shared" si="150"/>
        <v>12</v>
      </c>
      <c r="HB6" s="6">
        <f t="shared" si="150"/>
        <v>12</v>
      </c>
      <c r="HC6" s="51">
        <f t="shared" si="150"/>
        <v>12</v>
      </c>
      <c r="HD6" s="6">
        <f t="shared" si="150"/>
        <v>1</v>
      </c>
      <c r="HE6" s="6">
        <f t="shared" si="150"/>
        <v>1</v>
      </c>
      <c r="HF6" s="6">
        <f t="shared" si="150"/>
        <v>1</v>
      </c>
      <c r="HG6" s="6">
        <f t="shared" si="150"/>
        <v>1</v>
      </c>
      <c r="HH6" s="6">
        <f t="shared" si="150"/>
        <v>2</v>
      </c>
      <c r="HI6" s="6">
        <f t="shared" si="150"/>
        <v>2</v>
      </c>
      <c r="HJ6" s="6">
        <f t="shared" si="150"/>
        <v>2</v>
      </c>
      <c r="HK6" s="6">
        <f t="shared" si="150"/>
        <v>2</v>
      </c>
      <c r="HL6" s="6">
        <f t="shared" si="150"/>
        <v>3</v>
      </c>
      <c r="HM6" s="6">
        <f t="shared" si="150"/>
        <v>3</v>
      </c>
      <c r="HN6" s="6">
        <f t="shared" si="150"/>
        <v>3</v>
      </c>
      <c r="HO6" s="6">
        <f t="shared" si="150"/>
        <v>3</v>
      </c>
      <c r="HP6" s="6">
        <f t="shared" si="150"/>
        <v>4</v>
      </c>
      <c r="HQ6" s="6">
        <f t="shared" si="150"/>
        <v>4</v>
      </c>
      <c r="HR6" s="6">
        <f t="shared" si="150"/>
        <v>4</v>
      </c>
      <c r="HS6" s="6">
        <f t="shared" si="150"/>
        <v>4</v>
      </c>
      <c r="HT6" s="6">
        <f t="shared" si="150"/>
        <v>4</v>
      </c>
      <c r="HU6" s="6">
        <f t="shared" si="150"/>
        <v>5</v>
      </c>
      <c r="HV6" s="6">
        <f t="shared" si="150"/>
        <v>5</v>
      </c>
      <c r="HW6" s="6">
        <f t="shared" si="150"/>
        <v>5</v>
      </c>
      <c r="HX6" s="6">
        <f t="shared" si="150"/>
        <v>5</v>
      </c>
      <c r="HY6" s="6">
        <f t="shared" si="150"/>
        <v>6</v>
      </c>
      <c r="HZ6" s="6">
        <f t="shared" si="150"/>
        <v>6</v>
      </c>
      <c r="IA6" s="6">
        <f t="shared" si="150"/>
        <v>6</v>
      </c>
      <c r="IB6" s="6">
        <f t="shared" si="150"/>
        <v>6</v>
      </c>
      <c r="IC6" s="6">
        <f t="shared" si="150"/>
        <v>7</v>
      </c>
      <c r="ID6" s="6">
        <f t="shared" si="150"/>
        <v>7</v>
      </c>
      <c r="IE6" s="6">
        <f t="shared" si="150"/>
        <v>7</v>
      </c>
      <c r="IF6" s="6">
        <f t="shared" si="150"/>
        <v>7</v>
      </c>
      <c r="IG6" s="6">
        <f t="shared" si="150"/>
        <v>7</v>
      </c>
      <c r="IH6" s="6">
        <f t="shared" si="150"/>
        <v>8</v>
      </c>
      <c r="II6" s="6">
        <f t="shared" si="150"/>
        <v>8</v>
      </c>
      <c r="IJ6" s="6">
        <f t="shared" si="150"/>
        <v>8</v>
      </c>
      <c r="IK6" s="6">
        <f t="shared" si="150"/>
        <v>8</v>
      </c>
      <c r="IL6" s="6">
        <f t="shared" si="150"/>
        <v>9</v>
      </c>
      <c r="IM6" s="6">
        <f t="shared" si="150"/>
        <v>9</v>
      </c>
      <c r="IN6" s="6">
        <f t="shared" si="150"/>
        <v>9</v>
      </c>
      <c r="IO6" s="6">
        <f t="shared" si="150"/>
        <v>9</v>
      </c>
      <c r="IP6" s="6">
        <f t="shared" si="150"/>
        <v>9</v>
      </c>
      <c r="IQ6" s="6">
        <f t="shared" si="150"/>
        <v>10</v>
      </c>
      <c r="IR6" s="6">
        <f t="shared" si="150"/>
        <v>10</v>
      </c>
      <c r="IS6" s="6">
        <f t="shared" si="150"/>
        <v>10</v>
      </c>
      <c r="IT6" s="6">
        <f t="shared" si="150"/>
        <v>10</v>
      </c>
      <c r="IU6" s="6">
        <f t="shared" si="150"/>
        <v>11</v>
      </c>
      <c r="IV6" s="6">
        <f t="shared" si="150"/>
        <v>11</v>
      </c>
      <c r="IW6" s="6">
        <f t="shared" si="150"/>
        <v>11</v>
      </c>
      <c r="IX6" s="6">
        <f t="shared" si="150"/>
        <v>11</v>
      </c>
      <c r="IY6" s="6">
        <f t="shared" ref="IY6:LJ6" si="151">MONTH(IY5)</f>
        <v>12</v>
      </c>
      <c r="IZ6" s="6">
        <f t="shared" si="151"/>
        <v>12</v>
      </c>
      <c r="JA6" s="6">
        <f t="shared" si="151"/>
        <v>12</v>
      </c>
      <c r="JB6" s="6">
        <f t="shared" si="151"/>
        <v>12</v>
      </c>
      <c r="JC6" s="6">
        <f t="shared" si="151"/>
        <v>12</v>
      </c>
      <c r="JD6" s="6">
        <f t="shared" si="151"/>
        <v>1</v>
      </c>
      <c r="JE6" s="6">
        <f t="shared" si="151"/>
        <v>1</v>
      </c>
      <c r="JF6" s="6">
        <f t="shared" si="151"/>
        <v>1</v>
      </c>
      <c r="JG6" s="6">
        <f t="shared" si="151"/>
        <v>1</v>
      </c>
      <c r="JH6" s="6">
        <f t="shared" si="151"/>
        <v>2</v>
      </c>
      <c r="JI6" s="6">
        <f t="shared" si="151"/>
        <v>2</v>
      </c>
      <c r="JJ6" s="6">
        <f t="shared" si="151"/>
        <v>2</v>
      </c>
      <c r="JK6" s="6">
        <f t="shared" si="151"/>
        <v>2</v>
      </c>
      <c r="JL6" s="6">
        <f t="shared" si="151"/>
        <v>3</v>
      </c>
      <c r="JM6" s="6">
        <f t="shared" si="151"/>
        <v>3</v>
      </c>
      <c r="JN6" s="6">
        <f t="shared" si="151"/>
        <v>3</v>
      </c>
      <c r="JO6" s="6">
        <f t="shared" si="151"/>
        <v>3</v>
      </c>
      <c r="JP6" s="6">
        <f t="shared" si="151"/>
        <v>3</v>
      </c>
      <c r="JQ6" s="6">
        <f t="shared" si="151"/>
        <v>4</v>
      </c>
      <c r="JR6" s="6">
        <f t="shared" si="151"/>
        <v>4</v>
      </c>
      <c r="JS6" s="6">
        <f t="shared" si="151"/>
        <v>4</v>
      </c>
      <c r="JT6" s="6">
        <f t="shared" si="151"/>
        <v>4</v>
      </c>
      <c r="JU6" s="6">
        <f t="shared" si="151"/>
        <v>5</v>
      </c>
      <c r="JV6" s="6">
        <f t="shared" si="151"/>
        <v>5</v>
      </c>
      <c r="JW6" s="6">
        <f t="shared" si="151"/>
        <v>5</v>
      </c>
      <c r="JX6" s="6">
        <f t="shared" si="151"/>
        <v>5</v>
      </c>
      <c r="JY6" s="6">
        <f t="shared" si="151"/>
        <v>6</v>
      </c>
      <c r="JZ6" s="6">
        <f t="shared" si="151"/>
        <v>6</v>
      </c>
      <c r="KA6" s="6">
        <f t="shared" si="151"/>
        <v>6</v>
      </c>
      <c r="KB6" s="6">
        <f t="shared" si="151"/>
        <v>6</v>
      </c>
      <c r="KC6" s="6">
        <f t="shared" si="151"/>
        <v>6</v>
      </c>
      <c r="KD6" s="6">
        <f t="shared" si="151"/>
        <v>7</v>
      </c>
      <c r="KE6" s="6">
        <f t="shared" si="151"/>
        <v>7</v>
      </c>
      <c r="KF6" s="6">
        <f t="shared" si="151"/>
        <v>7</v>
      </c>
      <c r="KG6" s="6">
        <f t="shared" si="151"/>
        <v>7</v>
      </c>
      <c r="KH6" s="6">
        <f t="shared" si="151"/>
        <v>8</v>
      </c>
      <c r="KI6" s="6">
        <f t="shared" si="151"/>
        <v>8</v>
      </c>
      <c r="KJ6" s="6">
        <f t="shared" si="151"/>
        <v>8</v>
      </c>
      <c r="KK6" s="6">
        <f t="shared" si="151"/>
        <v>8</v>
      </c>
      <c r="KL6" s="6">
        <f t="shared" si="151"/>
        <v>9</v>
      </c>
      <c r="KM6" s="6">
        <f t="shared" si="151"/>
        <v>9</v>
      </c>
      <c r="KN6" s="6">
        <f t="shared" si="151"/>
        <v>9</v>
      </c>
      <c r="KO6" s="6">
        <f t="shared" si="151"/>
        <v>9</v>
      </c>
      <c r="KP6" s="6">
        <f t="shared" si="151"/>
        <v>9</v>
      </c>
      <c r="KQ6" s="6">
        <f t="shared" si="151"/>
        <v>10</v>
      </c>
      <c r="KR6" s="6">
        <f t="shared" si="151"/>
        <v>10</v>
      </c>
      <c r="KS6" s="6">
        <f t="shared" si="151"/>
        <v>10</v>
      </c>
      <c r="KT6" s="6">
        <f t="shared" si="151"/>
        <v>10</v>
      </c>
      <c r="KU6" s="6">
        <f t="shared" si="151"/>
        <v>11</v>
      </c>
      <c r="KV6" s="6">
        <f t="shared" si="151"/>
        <v>11</v>
      </c>
      <c r="KW6" s="6">
        <f t="shared" si="151"/>
        <v>11</v>
      </c>
      <c r="KX6" s="6">
        <f t="shared" si="151"/>
        <v>11</v>
      </c>
      <c r="KY6" s="6">
        <f t="shared" si="151"/>
        <v>12</v>
      </c>
      <c r="KZ6" s="6">
        <f t="shared" si="151"/>
        <v>12</v>
      </c>
      <c r="LA6" s="6">
        <f t="shared" si="151"/>
        <v>12</v>
      </c>
      <c r="LB6" s="6">
        <f t="shared" si="151"/>
        <v>12</v>
      </c>
      <c r="LC6" s="6">
        <f t="shared" si="151"/>
        <v>12</v>
      </c>
      <c r="LD6" s="51">
        <f t="shared" si="151"/>
        <v>1</v>
      </c>
      <c r="LE6" s="6">
        <f t="shared" si="151"/>
        <v>1</v>
      </c>
      <c r="LF6" s="6">
        <f t="shared" si="151"/>
        <v>1</v>
      </c>
      <c r="LG6" s="6">
        <f t="shared" si="151"/>
        <v>1</v>
      </c>
      <c r="LH6" s="6">
        <f t="shared" si="151"/>
        <v>2</v>
      </c>
      <c r="LI6" s="6">
        <f t="shared" si="151"/>
        <v>2</v>
      </c>
      <c r="LJ6" s="6">
        <f t="shared" si="151"/>
        <v>2</v>
      </c>
      <c r="LK6" s="6">
        <f t="shared" ref="LK6:NV6" si="152">MONTH(LK5)</f>
        <v>2</v>
      </c>
      <c r="LL6" s="6">
        <f t="shared" si="152"/>
        <v>3</v>
      </c>
      <c r="LM6" s="6">
        <f t="shared" si="152"/>
        <v>3</v>
      </c>
      <c r="LN6" s="6">
        <f t="shared" si="152"/>
        <v>3</v>
      </c>
      <c r="LO6" s="6">
        <f t="shared" si="152"/>
        <v>3</v>
      </c>
      <c r="LP6" s="6">
        <f t="shared" si="152"/>
        <v>3</v>
      </c>
      <c r="LQ6" s="6">
        <f t="shared" si="152"/>
        <v>4</v>
      </c>
      <c r="LR6" s="6">
        <f t="shared" si="152"/>
        <v>4</v>
      </c>
      <c r="LS6" s="6">
        <f t="shared" si="152"/>
        <v>4</v>
      </c>
      <c r="LT6" s="6">
        <f t="shared" si="152"/>
        <v>4</v>
      </c>
      <c r="LU6" s="6">
        <f t="shared" si="152"/>
        <v>5</v>
      </c>
      <c r="LV6" s="6">
        <f t="shared" si="152"/>
        <v>5</v>
      </c>
      <c r="LW6" s="6">
        <f t="shared" si="152"/>
        <v>5</v>
      </c>
      <c r="LX6" s="6">
        <f t="shared" si="152"/>
        <v>5</v>
      </c>
      <c r="LY6" s="6">
        <f t="shared" si="152"/>
        <v>6</v>
      </c>
      <c r="LZ6" s="6">
        <f t="shared" si="152"/>
        <v>6</v>
      </c>
      <c r="MA6" s="6">
        <f t="shared" si="152"/>
        <v>6</v>
      </c>
      <c r="MB6" s="6">
        <f t="shared" si="152"/>
        <v>6</v>
      </c>
      <c r="MC6" s="6">
        <f t="shared" si="152"/>
        <v>6</v>
      </c>
      <c r="MD6" s="6">
        <f t="shared" si="152"/>
        <v>7</v>
      </c>
      <c r="ME6" s="6">
        <f t="shared" si="152"/>
        <v>7</v>
      </c>
      <c r="MF6" s="6">
        <f t="shared" si="152"/>
        <v>7</v>
      </c>
      <c r="MG6" s="6">
        <f t="shared" si="152"/>
        <v>7</v>
      </c>
      <c r="MH6" s="6">
        <f t="shared" si="152"/>
        <v>8</v>
      </c>
      <c r="MI6" s="6">
        <f t="shared" si="152"/>
        <v>8</v>
      </c>
      <c r="MJ6" s="6">
        <f t="shared" si="152"/>
        <v>8</v>
      </c>
      <c r="MK6" s="6">
        <f t="shared" si="152"/>
        <v>8</v>
      </c>
      <c r="ML6" s="6">
        <f t="shared" si="152"/>
        <v>8</v>
      </c>
      <c r="MM6" s="6">
        <f t="shared" si="152"/>
        <v>9</v>
      </c>
      <c r="MN6" s="6">
        <f t="shared" si="152"/>
        <v>9</v>
      </c>
      <c r="MO6" s="6">
        <f t="shared" si="152"/>
        <v>9</v>
      </c>
      <c r="MP6" s="6">
        <f t="shared" si="152"/>
        <v>9</v>
      </c>
      <c r="MQ6" s="6">
        <f t="shared" si="152"/>
        <v>10</v>
      </c>
      <c r="MR6" s="6">
        <f t="shared" si="152"/>
        <v>10</v>
      </c>
      <c r="MS6" s="6">
        <f t="shared" si="152"/>
        <v>10</v>
      </c>
      <c r="MT6" s="6">
        <f t="shared" si="152"/>
        <v>10</v>
      </c>
      <c r="MU6" s="6">
        <f t="shared" si="152"/>
        <v>11</v>
      </c>
      <c r="MV6" s="6">
        <f t="shared" si="152"/>
        <v>11</v>
      </c>
      <c r="MW6" s="6">
        <f t="shared" si="152"/>
        <v>11</v>
      </c>
      <c r="MX6" s="6">
        <f t="shared" si="152"/>
        <v>11</v>
      </c>
      <c r="MY6" s="6">
        <f t="shared" si="152"/>
        <v>11</v>
      </c>
      <c r="MZ6" s="6">
        <f t="shared" si="152"/>
        <v>12</v>
      </c>
      <c r="NA6" s="6">
        <f t="shared" si="152"/>
        <v>12</v>
      </c>
      <c r="NB6" s="6">
        <f t="shared" si="152"/>
        <v>12</v>
      </c>
      <c r="NC6" s="6">
        <f t="shared" si="152"/>
        <v>12</v>
      </c>
      <c r="ND6" s="6">
        <f t="shared" si="152"/>
        <v>1</v>
      </c>
      <c r="NE6" s="6">
        <f t="shared" si="152"/>
        <v>1</v>
      </c>
      <c r="NF6" s="6">
        <f t="shared" si="152"/>
        <v>1</v>
      </c>
      <c r="NG6" s="6">
        <f t="shared" si="152"/>
        <v>1</v>
      </c>
      <c r="NH6" s="6">
        <f t="shared" si="152"/>
        <v>2</v>
      </c>
      <c r="NI6" s="6">
        <f t="shared" si="152"/>
        <v>2</v>
      </c>
      <c r="NJ6" s="6">
        <f t="shared" si="152"/>
        <v>2</v>
      </c>
      <c r="NK6" s="6">
        <f t="shared" si="152"/>
        <v>2</v>
      </c>
      <c r="NL6" s="6">
        <f t="shared" si="152"/>
        <v>2</v>
      </c>
      <c r="NM6" s="6">
        <f t="shared" si="152"/>
        <v>3</v>
      </c>
      <c r="NN6" s="6">
        <f t="shared" si="152"/>
        <v>3</v>
      </c>
      <c r="NO6" s="6">
        <f t="shared" si="152"/>
        <v>3</v>
      </c>
      <c r="NP6" s="6">
        <f t="shared" si="152"/>
        <v>3</v>
      </c>
      <c r="NQ6" s="6">
        <f t="shared" si="152"/>
        <v>4</v>
      </c>
      <c r="NR6" s="6">
        <f t="shared" si="152"/>
        <v>4</v>
      </c>
      <c r="NS6" s="6">
        <f t="shared" si="152"/>
        <v>4</v>
      </c>
      <c r="NT6" s="6">
        <f t="shared" si="152"/>
        <v>4</v>
      </c>
      <c r="NU6" s="6">
        <f t="shared" si="152"/>
        <v>5</v>
      </c>
      <c r="NV6" s="6">
        <f t="shared" si="152"/>
        <v>5</v>
      </c>
      <c r="NW6" s="6">
        <f t="shared" ref="NW6:QH6" si="153">MONTH(NW5)</f>
        <v>5</v>
      </c>
      <c r="NX6" s="6">
        <f t="shared" si="153"/>
        <v>5</v>
      </c>
      <c r="NY6" s="6">
        <f t="shared" si="153"/>
        <v>5</v>
      </c>
      <c r="NZ6" s="6">
        <f t="shared" si="153"/>
        <v>6</v>
      </c>
      <c r="OA6" s="6">
        <f t="shared" si="153"/>
        <v>6</v>
      </c>
      <c r="OB6" s="6">
        <f t="shared" si="153"/>
        <v>6</v>
      </c>
      <c r="OC6" s="6">
        <f t="shared" si="153"/>
        <v>6</v>
      </c>
      <c r="OD6" s="6">
        <f t="shared" si="153"/>
        <v>7</v>
      </c>
      <c r="OE6" s="6">
        <f t="shared" si="153"/>
        <v>7</v>
      </c>
      <c r="OF6" s="6">
        <f t="shared" si="153"/>
        <v>7</v>
      </c>
      <c r="OG6" s="6">
        <f t="shared" si="153"/>
        <v>7</v>
      </c>
      <c r="OH6" s="6">
        <f t="shared" si="153"/>
        <v>8</v>
      </c>
      <c r="OI6" s="6">
        <f t="shared" si="153"/>
        <v>8</v>
      </c>
      <c r="OJ6" s="6">
        <f t="shared" si="153"/>
        <v>8</v>
      </c>
      <c r="OK6" s="6">
        <f t="shared" si="153"/>
        <v>8</v>
      </c>
      <c r="OL6" s="6">
        <f t="shared" si="153"/>
        <v>8</v>
      </c>
      <c r="OM6" s="6">
        <f t="shared" si="153"/>
        <v>9</v>
      </c>
      <c r="ON6" s="6">
        <f t="shared" si="153"/>
        <v>9</v>
      </c>
      <c r="OO6" s="6">
        <f t="shared" si="153"/>
        <v>9</v>
      </c>
      <c r="OP6" s="6">
        <f t="shared" si="153"/>
        <v>9</v>
      </c>
      <c r="OQ6" s="6">
        <f t="shared" si="153"/>
        <v>10</v>
      </c>
      <c r="OR6" s="6">
        <f t="shared" si="153"/>
        <v>10</v>
      </c>
      <c r="OS6" s="6">
        <f t="shared" si="153"/>
        <v>10</v>
      </c>
      <c r="OT6" s="6">
        <f t="shared" si="153"/>
        <v>10</v>
      </c>
      <c r="OU6" s="6">
        <f t="shared" si="153"/>
        <v>10</v>
      </c>
      <c r="OV6" s="6">
        <f t="shared" si="153"/>
        <v>11</v>
      </c>
      <c r="OW6" s="6">
        <f t="shared" si="153"/>
        <v>11</v>
      </c>
      <c r="OX6" s="6">
        <f t="shared" si="153"/>
        <v>11</v>
      </c>
      <c r="OY6" s="6">
        <f t="shared" si="153"/>
        <v>11</v>
      </c>
      <c r="OZ6" s="6">
        <f t="shared" si="153"/>
        <v>12</v>
      </c>
      <c r="PA6" s="6">
        <f t="shared" si="153"/>
        <v>12</v>
      </c>
      <c r="PB6" s="6">
        <f t="shared" si="153"/>
        <v>12</v>
      </c>
      <c r="PC6" s="6">
        <f t="shared" si="153"/>
        <v>12</v>
      </c>
      <c r="PD6" s="6">
        <f t="shared" si="153"/>
        <v>1</v>
      </c>
      <c r="PE6" s="6">
        <f t="shared" si="153"/>
        <v>1</v>
      </c>
      <c r="PF6" s="6">
        <f t="shared" si="153"/>
        <v>1</v>
      </c>
      <c r="PG6" s="6">
        <f t="shared" si="153"/>
        <v>1</v>
      </c>
      <c r="PH6" s="6">
        <f t="shared" si="153"/>
        <v>1</v>
      </c>
      <c r="PI6" s="6">
        <f t="shared" si="153"/>
        <v>2</v>
      </c>
      <c r="PJ6" s="6">
        <f t="shared" si="153"/>
        <v>2</v>
      </c>
      <c r="PK6" s="6">
        <f t="shared" si="153"/>
        <v>2</v>
      </c>
      <c r="PL6" s="6">
        <f t="shared" si="153"/>
        <v>2</v>
      </c>
      <c r="PM6" s="6">
        <f t="shared" si="153"/>
        <v>3</v>
      </c>
      <c r="PN6" s="6">
        <f t="shared" si="153"/>
        <v>3</v>
      </c>
      <c r="PO6" s="6">
        <f t="shared" si="153"/>
        <v>3</v>
      </c>
      <c r="PP6" s="6">
        <f t="shared" si="153"/>
        <v>3</v>
      </c>
      <c r="PQ6" s="6">
        <f t="shared" si="153"/>
        <v>4</v>
      </c>
      <c r="PR6" s="6">
        <f t="shared" si="153"/>
        <v>4</v>
      </c>
      <c r="PS6" s="6">
        <f t="shared" si="153"/>
        <v>4</v>
      </c>
      <c r="PT6" s="6">
        <f t="shared" si="153"/>
        <v>4</v>
      </c>
      <c r="PU6" s="6">
        <f t="shared" si="153"/>
        <v>5</v>
      </c>
      <c r="PV6" s="6">
        <f t="shared" si="153"/>
        <v>5</v>
      </c>
      <c r="PW6" s="6">
        <f t="shared" si="153"/>
        <v>5</v>
      </c>
      <c r="PX6" s="6">
        <f t="shared" si="153"/>
        <v>5</v>
      </c>
      <c r="PY6" s="6">
        <f t="shared" si="153"/>
        <v>5</v>
      </c>
      <c r="PZ6" s="6">
        <f t="shared" si="153"/>
        <v>6</v>
      </c>
      <c r="QA6" s="6">
        <f t="shared" si="153"/>
        <v>6</v>
      </c>
      <c r="QB6" s="6">
        <f t="shared" si="153"/>
        <v>6</v>
      </c>
      <c r="QC6" s="6">
        <f t="shared" si="153"/>
        <v>6</v>
      </c>
      <c r="QD6" s="6">
        <f t="shared" si="153"/>
        <v>7</v>
      </c>
      <c r="QE6" s="6">
        <f t="shared" si="153"/>
        <v>7</v>
      </c>
      <c r="QF6" s="6">
        <f t="shared" si="153"/>
        <v>7</v>
      </c>
      <c r="QG6" s="6">
        <f t="shared" si="153"/>
        <v>7</v>
      </c>
      <c r="QH6" s="6">
        <f t="shared" si="153"/>
        <v>7</v>
      </c>
      <c r="QI6" s="6">
        <f t="shared" ref="QI6:ST6" si="154">MONTH(QI5)</f>
        <v>8</v>
      </c>
      <c r="QJ6" s="6">
        <f t="shared" si="154"/>
        <v>8</v>
      </c>
      <c r="QK6" s="6">
        <f t="shared" si="154"/>
        <v>8</v>
      </c>
      <c r="QL6" s="6">
        <f t="shared" si="154"/>
        <v>8</v>
      </c>
      <c r="QM6" s="6">
        <f t="shared" si="154"/>
        <v>9</v>
      </c>
      <c r="QN6" s="6">
        <f t="shared" si="154"/>
        <v>9</v>
      </c>
      <c r="QO6" s="6">
        <f t="shared" si="154"/>
        <v>9</v>
      </c>
      <c r="QP6" s="6">
        <f t="shared" si="154"/>
        <v>9</v>
      </c>
      <c r="QQ6" s="6">
        <f t="shared" si="154"/>
        <v>10</v>
      </c>
      <c r="QR6" s="6">
        <f t="shared" si="154"/>
        <v>10</v>
      </c>
      <c r="QS6" s="6">
        <f t="shared" si="154"/>
        <v>10</v>
      </c>
      <c r="QT6" s="6">
        <f t="shared" si="154"/>
        <v>10</v>
      </c>
      <c r="QU6" s="6">
        <f t="shared" si="154"/>
        <v>10</v>
      </c>
      <c r="QV6" s="6">
        <f t="shared" si="154"/>
        <v>11</v>
      </c>
      <c r="QW6" s="6">
        <f t="shared" si="154"/>
        <v>11</v>
      </c>
      <c r="QX6" s="6">
        <f t="shared" si="154"/>
        <v>11</v>
      </c>
      <c r="QY6" s="6">
        <f t="shared" si="154"/>
        <v>11</v>
      </c>
      <c r="QZ6" s="6">
        <f t="shared" si="154"/>
        <v>12</v>
      </c>
      <c r="RA6" s="6">
        <f t="shared" si="154"/>
        <v>12</v>
      </c>
      <c r="RB6" s="6">
        <f t="shared" si="154"/>
        <v>12</v>
      </c>
      <c r="RC6" s="6">
        <f t="shared" si="154"/>
        <v>12</v>
      </c>
      <c r="RD6" s="6">
        <f t="shared" si="154"/>
        <v>1</v>
      </c>
      <c r="RE6" s="6">
        <f t="shared" si="154"/>
        <v>1</v>
      </c>
      <c r="RF6" s="6">
        <f t="shared" si="154"/>
        <v>1</v>
      </c>
      <c r="RG6" s="6">
        <f t="shared" si="154"/>
        <v>1</v>
      </c>
      <c r="RH6" s="6">
        <f t="shared" si="154"/>
        <v>1</v>
      </c>
      <c r="RI6" s="6">
        <f t="shared" si="154"/>
        <v>2</v>
      </c>
      <c r="RJ6" s="6">
        <f t="shared" si="154"/>
        <v>2</v>
      </c>
      <c r="RK6" s="6">
        <f t="shared" si="154"/>
        <v>2</v>
      </c>
      <c r="RL6" s="6">
        <f t="shared" si="154"/>
        <v>2</v>
      </c>
      <c r="RM6" s="6">
        <f t="shared" si="154"/>
        <v>3</v>
      </c>
      <c r="RN6" s="6">
        <f t="shared" si="154"/>
        <v>3</v>
      </c>
      <c r="RO6" s="6">
        <f t="shared" si="154"/>
        <v>3</v>
      </c>
      <c r="RP6" s="6">
        <f t="shared" si="154"/>
        <v>3</v>
      </c>
      <c r="RQ6" s="6">
        <f t="shared" si="154"/>
        <v>4</v>
      </c>
      <c r="RR6" s="6">
        <f t="shared" si="154"/>
        <v>4</v>
      </c>
      <c r="RS6" s="6">
        <f t="shared" si="154"/>
        <v>4</v>
      </c>
      <c r="RT6" s="6">
        <f t="shared" si="154"/>
        <v>4</v>
      </c>
      <c r="RU6" s="6">
        <f t="shared" si="154"/>
        <v>4</v>
      </c>
      <c r="RV6" s="6">
        <f t="shared" si="154"/>
        <v>5</v>
      </c>
      <c r="RW6" s="6">
        <f t="shared" si="154"/>
        <v>5</v>
      </c>
      <c r="RX6" s="6">
        <f t="shared" si="154"/>
        <v>5</v>
      </c>
      <c r="RY6" s="6">
        <f t="shared" si="154"/>
        <v>5</v>
      </c>
      <c r="RZ6" s="6">
        <f t="shared" si="154"/>
        <v>6</v>
      </c>
      <c r="SA6" s="6">
        <f t="shared" si="154"/>
        <v>6</v>
      </c>
      <c r="SB6" s="6">
        <f t="shared" si="154"/>
        <v>6</v>
      </c>
      <c r="SC6" s="6">
        <f t="shared" si="154"/>
        <v>6</v>
      </c>
      <c r="SD6" s="6">
        <f t="shared" si="154"/>
        <v>7</v>
      </c>
      <c r="SE6" s="6">
        <f t="shared" si="154"/>
        <v>7</v>
      </c>
      <c r="SF6" s="6">
        <f t="shared" si="154"/>
        <v>7</v>
      </c>
      <c r="SG6" s="6">
        <f t="shared" si="154"/>
        <v>7</v>
      </c>
      <c r="SH6" s="6">
        <f t="shared" si="154"/>
        <v>7</v>
      </c>
      <c r="SI6" s="6">
        <f t="shared" si="154"/>
        <v>8</v>
      </c>
      <c r="SJ6" s="6">
        <f t="shared" si="154"/>
        <v>8</v>
      </c>
      <c r="SK6" s="6">
        <f t="shared" si="154"/>
        <v>8</v>
      </c>
      <c r="SL6" s="6">
        <f t="shared" si="154"/>
        <v>8</v>
      </c>
      <c r="SM6" s="6">
        <f t="shared" si="154"/>
        <v>9</v>
      </c>
      <c r="SN6" s="6">
        <f t="shared" si="154"/>
        <v>9</v>
      </c>
      <c r="SO6" s="6">
        <f t="shared" si="154"/>
        <v>9</v>
      </c>
      <c r="SP6" s="6">
        <f t="shared" si="154"/>
        <v>9</v>
      </c>
      <c r="SQ6" s="6">
        <f t="shared" si="154"/>
        <v>10</v>
      </c>
      <c r="SR6" s="6">
        <f t="shared" si="154"/>
        <v>10</v>
      </c>
      <c r="SS6" s="6">
        <f t="shared" si="154"/>
        <v>10</v>
      </c>
      <c r="ST6" s="6">
        <f t="shared" si="154"/>
        <v>10</v>
      </c>
      <c r="SU6" s="6">
        <f t="shared" ref="SU6:VF6" si="155">MONTH(SU5)</f>
        <v>10</v>
      </c>
      <c r="SV6" s="6">
        <f t="shared" si="155"/>
        <v>11</v>
      </c>
      <c r="SW6" s="6">
        <f t="shared" si="155"/>
        <v>11</v>
      </c>
      <c r="SX6" s="6">
        <f t="shared" si="155"/>
        <v>11</v>
      </c>
      <c r="SY6" s="6">
        <f t="shared" si="155"/>
        <v>11</v>
      </c>
      <c r="SZ6" s="6">
        <f t="shared" si="155"/>
        <v>12</v>
      </c>
      <c r="TA6" s="6">
        <f t="shared" si="155"/>
        <v>12</v>
      </c>
      <c r="TB6" s="6">
        <f t="shared" si="155"/>
        <v>12</v>
      </c>
      <c r="TC6" s="6">
        <f t="shared" si="155"/>
        <v>12</v>
      </c>
      <c r="TD6" s="6">
        <f t="shared" si="155"/>
        <v>12</v>
      </c>
      <c r="TE6" s="6">
        <f t="shared" si="155"/>
        <v>1</v>
      </c>
      <c r="TF6" s="6">
        <f t="shared" si="155"/>
        <v>1</v>
      </c>
      <c r="TG6" s="6">
        <f t="shared" si="155"/>
        <v>1</v>
      </c>
      <c r="TH6" s="6">
        <f t="shared" si="155"/>
        <v>1</v>
      </c>
      <c r="TI6" s="6">
        <f t="shared" si="155"/>
        <v>2</v>
      </c>
      <c r="TJ6" s="6">
        <f t="shared" si="155"/>
        <v>2</v>
      </c>
      <c r="TK6" s="6">
        <f t="shared" si="155"/>
        <v>2</v>
      </c>
      <c r="TL6" s="6">
        <f t="shared" si="155"/>
        <v>2</v>
      </c>
      <c r="TM6" s="6">
        <f t="shared" si="155"/>
        <v>3</v>
      </c>
      <c r="TN6" s="6">
        <f t="shared" si="155"/>
        <v>3</v>
      </c>
      <c r="TO6" s="6">
        <f t="shared" si="155"/>
        <v>3</v>
      </c>
      <c r="TP6" s="6">
        <f t="shared" si="155"/>
        <v>3</v>
      </c>
      <c r="TQ6" s="6">
        <f t="shared" si="155"/>
        <v>4</v>
      </c>
      <c r="TR6" s="6">
        <f t="shared" si="155"/>
        <v>4</v>
      </c>
      <c r="TS6" s="6">
        <f t="shared" si="155"/>
        <v>4</v>
      </c>
      <c r="TT6" s="6">
        <f t="shared" si="155"/>
        <v>4</v>
      </c>
      <c r="TU6" s="6">
        <f t="shared" si="155"/>
        <v>4</v>
      </c>
      <c r="TV6" s="6">
        <f t="shared" si="155"/>
        <v>5</v>
      </c>
      <c r="TW6" s="6">
        <f t="shared" si="155"/>
        <v>5</v>
      </c>
      <c r="TX6" s="6">
        <f t="shared" si="155"/>
        <v>5</v>
      </c>
      <c r="TY6" s="6">
        <f t="shared" si="155"/>
        <v>5</v>
      </c>
      <c r="TZ6" s="6">
        <f t="shared" si="155"/>
        <v>6</v>
      </c>
      <c r="UA6" s="6">
        <f t="shared" si="155"/>
        <v>6</v>
      </c>
      <c r="UB6" s="6">
        <f t="shared" si="155"/>
        <v>6</v>
      </c>
      <c r="UC6" s="6">
        <f t="shared" si="155"/>
        <v>6</v>
      </c>
      <c r="UD6" s="51">
        <f t="shared" si="155"/>
        <v>7</v>
      </c>
      <c r="UE6" s="6">
        <f t="shared" si="155"/>
        <v>7</v>
      </c>
      <c r="UF6" s="6">
        <f t="shared" si="155"/>
        <v>7</v>
      </c>
      <c r="UG6" s="6">
        <f t="shared" si="155"/>
        <v>7</v>
      </c>
      <c r="UH6" s="6">
        <f t="shared" si="155"/>
        <v>7</v>
      </c>
      <c r="UI6" s="6">
        <f t="shared" si="155"/>
        <v>8</v>
      </c>
      <c r="UJ6" s="6">
        <f t="shared" si="155"/>
        <v>8</v>
      </c>
      <c r="UK6" s="6">
        <f t="shared" si="155"/>
        <v>8</v>
      </c>
      <c r="UL6" s="6">
        <f t="shared" si="155"/>
        <v>8</v>
      </c>
      <c r="UM6" s="6">
        <f t="shared" si="155"/>
        <v>9</v>
      </c>
      <c r="UN6" s="6">
        <f t="shared" si="155"/>
        <v>9</v>
      </c>
      <c r="UO6" s="6">
        <f t="shared" si="155"/>
        <v>9</v>
      </c>
      <c r="UP6" s="6">
        <f t="shared" si="155"/>
        <v>9</v>
      </c>
      <c r="UQ6" s="6">
        <f t="shared" si="155"/>
        <v>9</v>
      </c>
      <c r="UR6" s="6">
        <f t="shared" si="155"/>
        <v>10</v>
      </c>
      <c r="US6" s="6">
        <f t="shared" si="155"/>
        <v>10</v>
      </c>
      <c r="UT6" s="6">
        <f t="shared" si="155"/>
        <v>10</v>
      </c>
      <c r="UU6" s="6">
        <f t="shared" si="155"/>
        <v>10</v>
      </c>
      <c r="UV6" s="6">
        <f t="shared" si="155"/>
        <v>11</v>
      </c>
      <c r="UW6" s="6">
        <f t="shared" si="155"/>
        <v>11</v>
      </c>
      <c r="UX6" s="6">
        <f t="shared" si="155"/>
        <v>11</v>
      </c>
      <c r="UY6" s="6">
        <f t="shared" si="155"/>
        <v>11</v>
      </c>
      <c r="UZ6" s="6">
        <f t="shared" si="155"/>
        <v>12</v>
      </c>
      <c r="VA6" s="6">
        <f t="shared" si="155"/>
        <v>12</v>
      </c>
      <c r="VB6" s="6">
        <f t="shared" si="155"/>
        <v>12</v>
      </c>
      <c r="VC6" s="6">
        <f t="shared" si="155"/>
        <v>12</v>
      </c>
      <c r="VD6" s="6">
        <f t="shared" si="155"/>
        <v>12</v>
      </c>
      <c r="VE6" s="74">
        <f t="shared" si="155"/>
        <v>1</v>
      </c>
      <c r="VF6" s="6">
        <f t="shared" si="155"/>
        <v>1</v>
      </c>
      <c r="VG6" s="6">
        <f t="shared" ref="VG6:XR6" si="156">MONTH(VG5)</f>
        <v>1</v>
      </c>
      <c r="VH6" s="6">
        <f t="shared" si="156"/>
        <v>1</v>
      </c>
      <c r="VI6" s="6">
        <f t="shared" si="156"/>
        <v>2</v>
      </c>
      <c r="VJ6" s="6">
        <f t="shared" si="156"/>
        <v>2</v>
      </c>
      <c r="VK6" s="6">
        <f t="shared" si="156"/>
        <v>2</v>
      </c>
      <c r="VL6" s="6">
        <f t="shared" si="156"/>
        <v>2</v>
      </c>
      <c r="VM6" s="6">
        <f t="shared" si="156"/>
        <v>3</v>
      </c>
      <c r="VN6" s="6">
        <f t="shared" si="156"/>
        <v>3</v>
      </c>
      <c r="VO6" s="6">
        <f t="shared" si="156"/>
        <v>3</v>
      </c>
      <c r="VP6" s="6">
        <f t="shared" si="156"/>
        <v>3</v>
      </c>
      <c r="VQ6" s="6">
        <f t="shared" si="156"/>
        <v>3</v>
      </c>
      <c r="VR6" s="6">
        <f t="shared" si="156"/>
        <v>4</v>
      </c>
      <c r="VS6" s="6">
        <f t="shared" si="156"/>
        <v>4</v>
      </c>
      <c r="VT6" s="6">
        <f t="shared" si="156"/>
        <v>4</v>
      </c>
      <c r="VU6" s="6">
        <f t="shared" si="156"/>
        <v>4</v>
      </c>
      <c r="VV6" s="6">
        <f t="shared" si="156"/>
        <v>5</v>
      </c>
      <c r="VW6" s="6">
        <f t="shared" si="156"/>
        <v>5</v>
      </c>
      <c r="VX6" s="6">
        <f t="shared" si="156"/>
        <v>5</v>
      </c>
      <c r="VY6" s="6">
        <f t="shared" si="156"/>
        <v>5</v>
      </c>
      <c r="VZ6" s="6">
        <f t="shared" si="156"/>
        <v>6</v>
      </c>
      <c r="WA6" s="6">
        <f t="shared" si="156"/>
        <v>6</v>
      </c>
      <c r="WB6" s="6">
        <f t="shared" si="156"/>
        <v>6</v>
      </c>
      <c r="WC6" s="6">
        <f t="shared" si="156"/>
        <v>6</v>
      </c>
      <c r="WD6" s="6">
        <f t="shared" si="156"/>
        <v>6</v>
      </c>
      <c r="WE6" s="6">
        <f t="shared" si="156"/>
        <v>7</v>
      </c>
      <c r="WF6" s="6">
        <f t="shared" si="156"/>
        <v>7</v>
      </c>
      <c r="WG6" s="6">
        <f t="shared" si="156"/>
        <v>7</v>
      </c>
      <c r="WH6" s="6">
        <f t="shared" si="156"/>
        <v>7</v>
      </c>
      <c r="WI6" s="6">
        <f t="shared" si="156"/>
        <v>8</v>
      </c>
      <c r="WJ6" s="6">
        <f t="shared" si="156"/>
        <v>8</v>
      </c>
      <c r="WK6" s="6">
        <f t="shared" si="156"/>
        <v>8</v>
      </c>
      <c r="WL6" s="6">
        <f t="shared" si="156"/>
        <v>8</v>
      </c>
      <c r="WM6" s="6">
        <f t="shared" si="156"/>
        <v>8</v>
      </c>
      <c r="WN6" s="6">
        <f t="shared" si="156"/>
        <v>9</v>
      </c>
      <c r="WO6" s="6">
        <f t="shared" si="156"/>
        <v>9</v>
      </c>
      <c r="WP6" s="6">
        <f t="shared" si="156"/>
        <v>9</v>
      </c>
      <c r="WQ6" s="6">
        <f t="shared" si="156"/>
        <v>9</v>
      </c>
      <c r="WR6" s="6">
        <f t="shared" si="156"/>
        <v>10</v>
      </c>
      <c r="WS6" s="6">
        <f t="shared" si="156"/>
        <v>10</v>
      </c>
      <c r="WT6" s="6">
        <f t="shared" si="156"/>
        <v>10</v>
      </c>
      <c r="WU6" s="6">
        <f t="shared" si="156"/>
        <v>10</v>
      </c>
      <c r="WV6" s="6">
        <f t="shared" si="156"/>
        <v>11</v>
      </c>
      <c r="WW6" s="6">
        <f t="shared" si="156"/>
        <v>11</v>
      </c>
      <c r="WX6" s="6">
        <f t="shared" si="156"/>
        <v>11</v>
      </c>
      <c r="WY6" s="6">
        <f t="shared" si="156"/>
        <v>11</v>
      </c>
      <c r="WZ6" s="6">
        <f t="shared" si="156"/>
        <v>11</v>
      </c>
      <c r="XA6" s="6">
        <f t="shared" si="156"/>
        <v>12</v>
      </c>
      <c r="XB6" s="6">
        <f t="shared" si="156"/>
        <v>12</v>
      </c>
      <c r="XC6" s="6">
        <f t="shared" si="156"/>
        <v>12</v>
      </c>
      <c r="XD6" s="6">
        <f t="shared" si="156"/>
        <v>12</v>
      </c>
      <c r="XE6" s="6">
        <f t="shared" si="156"/>
        <v>1</v>
      </c>
      <c r="XF6" s="6">
        <f t="shared" si="156"/>
        <v>1</v>
      </c>
      <c r="XG6" s="6">
        <f t="shared" si="156"/>
        <v>1</v>
      </c>
      <c r="XH6" s="6">
        <f t="shared" si="156"/>
        <v>1</v>
      </c>
      <c r="XI6" s="6">
        <f t="shared" si="156"/>
        <v>2</v>
      </c>
      <c r="XJ6" s="6">
        <f t="shared" si="156"/>
        <v>2</v>
      </c>
      <c r="XK6" s="6">
        <f t="shared" si="156"/>
        <v>2</v>
      </c>
      <c r="XL6" s="6">
        <f t="shared" si="156"/>
        <v>2</v>
      </c>
      <c r="XM6" s="6">
        <f t="shared" si="156"/>
        <v>3</v>
      </c>
      <c r="XN6" s="6">
        <f t="shared" si="156"/>
        <v>3</v>
      </c>
      <c r="XO6" s="6">
        <f t="shared" si="156"/>
        <v>3</v>
      </c>
      <c r="XP6" s="6">
        <f t="shared" si="156"/>
        <v>3</v>
      </c>
      <c r="XQ6" s="6">
        <f t="shared" si="156"/>
        <v>3</v>
      </c>
      <c r="XR6" s="6">
        <f t="shared" si="156"/>
        <v>4</v>
      </c>
      <c r="XS6" s="6">
        <f t="shared" ref="XS6:AAD6" si="157">MONTH(XS5)</f>
        <v>4</v>
      </c>
      <c r="XT6" s="6">
        <f t="shared" si="157"/>
        <v>4</v>
      </c>
      <c r="XU6" s="6">
        <f t="shared" si="157"/>
        <v>4</v>
      </c>
      <c r="XV6" s="6">
        <f t="shared" si="157"/>
        <v>5</v>
      </c>
      <c r="XW6" s="6">
        <f t="shared" si="157"/>
        <v>5</v>
      </c>
      <c r="XX6" s="6">
        <f t="shared" si="157"/>
        <v>5</v>
      </c>
      <c r="XY6" s="6">
        <f t="shared" si="157"/>
        <v>5</v>
      </c>
      <c r="XZ6" s="6">
        <f t="shared" si="157"/>
        <v>5</v>
      </c>
      <c r="YA6" s="6">
        <f t="shared" si="157"/>
        <v>6</v>
      </c>
      <c r="YB6" s="6">
        <f t="shared" si="157"/>
        <v>6</v>
      </c>
      <c r="YC6" s="6">
        <f t="shared" si="157"/>
        <v>6</v>
      </c>
      <c r="YD6" s="6">
        <f t="shared" si="157"/>
        <v>6</v>
      </c>
      <c r="YE6" s="6">
        <f t="shared" si="157"/>
        <v>7</v>
      </c>
      <c r="YF6" s="6">
        <f t="shared" si="157"/>
        <v>7</v>
      </c>
      <c r="YG6" s="6">
        <f t="shared" si="157"/>
        <v>7</v>
      </c>
      <c r="YH6" s="6">
        <f t="shared" si="157"/>
        <v>7</v>
      </c>
      <c r="YI6" s="6">
        <f t="shared" si="157"/>
        <v>8</v>
      </c>
      <c r="YJ6" s="6">
        <f t="shared" si="157"/>
        <v>8</v>
      </c>
      <c r="YK6" s="6">
        <f t="shared" si="157"/>
        <v>8</v>
      </c>
      <c r="YL6" s="6">
        <f t="shared" si="157"/>
        <v>8</v>
      </c>
      <c r="YM6" s="6">
        <f t="shared" si="157"/>
        <v>8</v>
      </c>
      <c r="YN6" s="6">
        <f t="shared" si="157"/>
        <v>9</v>
      </c>
      <c r="YO6" s="6">
        <f t="shared" si="157"/>
        <v>9</v>
      </c>
      <c r="YP6" s="6">
        <f t="shared" si="157"/>
        <v>9</v>
      </c>
      <c r="YQ6" s="6">
        <f t="shared" si="157"/>
        <v>9</v>
      </c>
      <c r="YR6" s="6">
        <f t="shared" si="157"/>
        <v>10</v>
      </c>
      <c r="YS6" s="6">
        <f t="shared" si="157"/>
        <v>10</v>
      </c>
      <c r="YT6" s="6">
        <f t="shared" si="157"/>
        <v>10</v>
      </c>
      <c r="YU6" s="6">
        <f t="shared" si="157"/>
        <v>10</v>
      </c>
      <c r="YV6" s="6">
        <f t="shared" si="157"/>
        <v>11</v>
      </c>
      <c r="YW6" s="6">
        <f t="shared" si="157"/>
        <v>11</v>
      </c>
      <c r="YX6" s="6">
        <f t="shared" si="157"/>
        <v>11</v>
      </c>
      <c r="YY6" s="6">
        <f t="shared" si="157"/>
        <v>11</v>
      </c>
      <c r="YZ6" s="6">
        <f t="shared" si="157"/>
        <v>11</v>
      </c>
      <c r="ZA6" s="6">
        <f t="shared" si="157"/>
        <v>12</v>
      </c>
      <c r="ZB6" s="6">
        <f t="shared" si="157"/>
        <v>12</v>
      </c>
      <c r="ZC6" s="6">
        <f t="shared" si="157"/>
        <v>12</v>
      </c>
      <c r="ZD6" s="6">
        <f t="shared" si="157"/>
        <v>12</v>
      </c>
      <c r="ZE6" s="6">
        <f t="shared" si="157"/>
        <v>1</v>
      </c>
      <c r="ZF6" s="6">
        <f t="shared" si="157"/>
        <v>1</v>
      </c>
      <c r="ZG6" s="6">
        <f t="shared" si="157"/>
        <v>1</v>
      </c>
      <c r="ZH6" s="6">
        <f t="shared" si="157"/>
        <v>1</v>
      </c>
      <c r="ZI6" s="6">
        <f t="shared" si="157"/>
        <v>1</v>
      </c>
      <c r="ZJ6" s="6">
        <f t="shared" si="157"/>
        <v>2</v>
      </c>
      <c r="ZK6" s="6">
        <f t="shared" si="157"/>
        <v>2</v>
      </c>
      <c r="ZL6" s="6">
        <f t="shared" si="157"/>
        <v>2</v>
      </c>
      <c r="ZM6" s="6">
        <f t="shared" si="157"/>
        <v>2</v>
      </c>
      <c r="ZN6" s="6">
        <f t="shared" si="157"/>
        <v>3</v>
      </c>
      <c r="ZO6" s="6">
        <f t="shared" si="157"/>
        <v>3</v>
      </c>
      <c r="ZP6" s="6">
        <f t="shared" si="157"/>
        <v>3</v>
      </c>
      <c r="ZQ6" s="6">
        <f t="shared" si="157"/>
        <v>3</v>
      </c>
      <c r="ZR6" s="6">
        <f t="shared" si="157"/>
        <v>4</v>
      </c>
      <c r="ZS6" s="6">
        <f t="shared" si="157"/>
        <v>4</v>
      </c>
      <c r="ZT6" s="6">
        <f t="shared" si="157"/>
        <v>4</v>
      </c>
      <c r="ZU6" s="6">
        <f t="shared" si="157"/>
        <v>4</v>
      </c>
      <c r="ZV6" s="6">
        <f t="shared" si="157"/>
        <v>5</v>
      </c>
      <c r="ZW6" s="6">
        <f t="shared" si="157"/>
        <v>5</v>
      </c>
      <c r="ZX6" s="6">
        <f t="shared" si="157"/>
        <v>5</v>
      </c>
      <c r="ZY6" s="6">
        <f t="shared" si="157"/>
        <v>5</v>
      </c>
      <c r="ZZ6" s="6">
        <f t="shared" si="157"/>
        <v>5</v>
      </c>
      <c r="AAA6" s="6">
        <f t="shared" si="157"/>
        <v>6</v>
      </c>
      <c r="AAB6" s="6">
        <f t="shared" si="157"/>
        <v>6</v>
      </c>
      <c r="AAC6" s="6">
        <f t="shared" si="157"/>
        <v>6</v>
      </c>
      <c r="AAD6" s="6">
        <f t="shared" si="157"/>
        <v>6</v>
      </c>
      <c r="AAE6" s="6">
        <f t="shared" ref="AAE6:ACP6" si="158">MONTH(AAE5)</f>
        <v>7</v>
      </c>
      <c r="AAF6" s="6">
        <f t="shared" si="158"/>
        <v>7</v>
      </c>
      <c r="AAG6" s="6">
        <f t="shared" si="158"/>
        <v>7</v>
      </c>
      <c r="AAH6" s="6">
        <f t="shared" si="158"/>
        <v>7</v>
      </c>
      <c r="AAI6" s="6">
        <f t="shared" si="158"/>
        <v>8</v>
      </c>
      <c r="AAJ6" s="6">
        <f t="shared" si="158"/>
        <v>8</v>
      </c>
      <c r="AAK6" s="6">
        <f t="shared" si="158"/>
        <v>8</v>
      </c>
      <c r="AAL6" s="6">
        <f t="shared" si="158"/>
        <v>8</v>
      </c>
      <c r="AAM6" s="6">
        <f t="shared" si="158"/>
        <v>8</v>
      </c>
      <c r="AAN6" s="6">
        <f t="shared" si="158"/>
        <v>9</v>
      </c>
      <c r="AAO6" s="6">
        <f t="shared" si="158"/>
        <v>9</v>
      </c>
      <c r="AAP6" s="6">
        <f t="shared" si="158"/>
        <v>9</v>
      </c>
      <c r="AAQ6" s="6">
        <f t="shared" si="158"/>
        <v>9</v>
      </c>
      <c r="AAR6" s="6">
        <f t="shared" si="158"/>
        <v>10</v>
      </c>
      <c r="AAS6" s="6">
        <f t="shared" si="158"/>
        <v>10</v>
      </c>
      <c r="AAT6" s="6">
        <f t="shared" si="158"/>
        <v>10</v>
      </c>
      <c r="AAU6" s="6">
        <f t="shared" si="158"/>
        <v>10</v>
      </c>
      <c r="AAV6" s="6">
        <f t="shared" si="158"/>
        <v>10</v>
      </c>
      <c r="AAW6" s="6">
        <f t="shared" si="158"/>
        <v>11</v>
      </c>
      <c r="AAX6" s="6">
        <f t="shared" si="158"/>
        <v>11</v>
      </c>
      <c r="AAY6" s="6">
        <f t="shared" si="158"/>
        <v>11</v>
      </c>
      <c r="AAZ6" s="6">
        <f t="shared" si="158"/>
        <v>11</v>
      </c>
      <c r="ABA6" s="6">
        <f t="shared" si="158"/>
        <v>12</v>
      </c>
      <c r="ABB6" s="6">
        <f t="shared" si="158"/>
        <v>12</v>
      </c>
      <c r="ABC6" s="6">
        <f t="shared" si="158"/>
        <v>12</v>
      </c>
      <c r="ABD6" s="6">
        <f t="shared" si="158"/>
        <v>12</v>
      </c>
      <c r="ABE6" s="6">
        <f t="shared" si="158"/>
        <v>1</v>
      </c>
      <c r="ABF6" s="6">
        <f t="shared" si="158"/>
        <v>1</v>
      </c>
      <c r="ABG6" s="6">
        <f t="shared" si="158"/>
        <v>1</v>
      </c>
      <c r="ABH6" s="6">
        <f t="shared" si="158"/>
        <v>1</v>
      </c>
      <c r="ABI6" s="6">
        <f t="shared" si="158"/>
        <v>1</v>
      </c>
      <c r="ABJ6" s="6">
        <f t="shared" si="158"/>
        <v>2</v>
      </c>
      <c r="ABK6" s="6">
        <f t="shared" si="158"/>
        <v>2</v>
      </c>
      <c r="ABL6" s="6">
        <f t="shared" si="158"/>
        <v>2</v>
      </c>
      <c r="ABM6" s="6">
        <f t="shared" si="158"/>
        <v>2</v>
      </c>
      <c r="ABN6" s="6">
        <f t="shared" si="158"/>
        <v>3</v>
      </c>
      <c r="ABO6" s="6">
        <f t="shared" si="158"/>
        <v>3</v>
      </c>
      <c r="ABP6" s="6">
        <f t="shared" si="158"/>
        <v>3</v>
      </c>
      <c r="ABQ6" s="6">
        <f t="shared" si="158"/>
        <v>3</v>
      </c>
      <c r="ABR6" s="6">
        <f t="shared" si="158"/>
        <v>4</v>
      </c>
      <c r="ABS6" s="6">
        <f t="shared" si="158"/>
        <v>4</v>
      </c>
      <c r="ABT6" s="6">
        <f t="shared" si="158"/>
        <v>4</v>
      </c>
      <c r="ABU6" s="6">
        <f t="shared" si="158"/>
        <v>4</v>
      </c>
      <c r="ABV6" s="6">
        <f t="shared" si="158"/>
        <v>5</v>
      </c>
      <c r="ABW6" s="6">
        <f t="shared" si="158"/>
        <v>5</v>
      </c>
      <c r="ABX6" s="6">
        <f t="shared" si="158"/>
        <v>5</v>
      </c>
      <c r="ABY6" s="6">
        <f t="shared" si="158"/>
        <v>5</v>
      </c>
      <c r="ABZ6" s="6">
        <f t="shared" si="158"/>
        <v>5</v>
      </c>
      <c r="ACA6" s="6">
        <f t="shared" si="158"/>
        <v>6</v>
      </c>
      <c r="ACB6" s="6">
        <f t="shared" si="158"/>
        <v>6</v>
      </c>
      <c r="ACC6" s="6">
        <f t="shared" si="158"/>
        <v>6</v>
      </c>
      <c r="ACD6" s="6">
        <f t="shared" si="158"/>
        <v>6</v>
      </c>
      <c r="ACE6" s="6">
        <f t="shared" si="158"/>
        <v>7</v>
      </c>
      <c r="ACF6" s="6">
        <f t="shared" si="158"/>
        <v>7</v>
      </c>
      <c r="ACG6" s="6">
        <f t="shared" si="158"/>
        <v>7</v>
      </c>
      <c r="ACH6" s="6">
        <f t="shared" si="158"/>
        <v>7</v>
      </c>
      <c r="ACI6" s="6">
        <f t="shared" si="158"/>
        <v>7</v>
      </c>
      <c r="ACJ6" s="6">
        <f t="shared" si="158"/>
        <v>8</v>
      </c>
      <c r="ACK6" s="6">
        <f t="shared" si="158"/>
        <v>8</v>
      </c>
      <c r="ACL6" s="6">
        <f t="shared" si="158"/>
        <v>8</v>
      </c>
      <c r="ACM6" s="6">
        <f t="shared" si="158"/>
        <v>8</v>
      </c>
      <c r="ACN6" s="6">
        <f t="shared" si="158"/>
        <v>9</v>
      </c>
      <c r="ACO6" s="6">
        <f t="shared" si="158"/>
        <v>9</v>
      </c>
      <c r="ACP6" s="6">
        <f t="shared" si="158"/>
        <v>9</v>
      </c>
      <c r="ACQ6" s="6">
        <f t="shared" ref="ACQ6:AEW6" si="159">MONTH(ACQ5)</f>
        <v>9</v>
      </c>
      <c r="ACR6" s="6">
        <f t="shared" si="159"/>
        <v>10</v>
      </c>
      <c r="ACS6" s="6">
        <f t="shared" si="159"/>
        <v>10</v>
      </c>
      <c r="ACT6" s="6">
        <f t="shared" si="159"/>
        <v>10</v>
      </c>
      <c r="ACU6" s="6">
        <f t="shared" si="159"/>
        <v>10</v>
      </c>
      <c r="ACV6" s="6">
        <f t="shared" si="159"/>
        <v>10</v>
      </c>
      <c r="ACW6" s="6">
        <f t="shared" si="159"/>
        <v>11</v>
      </c>
      <c r="ACX6" s="6">
        <f t="shared" si="159"/>
        <v>11</v>
      </c>
      <c r="ACY6" s="6">
        <f t="shared" si="159"/>
        <v>11</v>
      </c>
      <c r="ACZ6" s="6">
        <f t="shared" si="159"/>
        <v>11</v>
      </c>
      <c r="ADA6" s="6">
        <f t="shared" si="159"/>
        <v>12</v>
      </c>
      <c r="ADB6" s="6">
        <f t="shared" si="159"/>
        <v>12</v>
      </c>
      <c r="ADC6" s="6">
        <f t="shared" si="159"/>
        <v>12</v>
      </c>
      <c r="ADD6" s="6">
        <f t="shared" si="159"/>
        <v>12</v>
      </c>
      <c r="ADE6" s="6">
        <f t="shared" si="159"/>
        <v>1</v>
      </c>
      <c r="ADF6" s="6">
        <f t="shared" si="159"/>
        <v>1</v>
      </c>
      <c r="ADG6" s="6">
        <f t="shared" si="159"/>
        <v>1</v>
      </c>
      <c r="ADH6" s="6">
        <f t="shared" si="159"/>
        <v>1</v>
      </c>
      <c r="ADI6" s="6">
        <f t="shared" si="159"/>
        <v>1</v>
      </c>
      <c r="ADJ6" s="6">
        <f t="shared" si="159"/>
        <v>2</v>
      </c>
      <c r="ADK6" s="6">
        <f t="shared" si="159"/>
        <v>2</v>
      </c>
      <c r="ADL6" s="6">
        <f t="shared" si="159"/>
        <v>2</v>
      </c>
      <c r="ADM6" s="6">
        <f t="shared" si="159"/>
        <v>2</v>
      </c>
      <c r="ADN6" s="6">
        <f t="shared" si="159"/>
        <v>3</v>
      </c>
      <c r="ADO6" s="6">
        <f t="shared" si="159"/>
        <v>3</v>
      </c>
      <c r="ADP6" s="6">
        <f t="shared" si="159"/>
        <v>3</v>
      </c>
      <c r="ADQ6" s="6">
        <f t="shared" si="159"/>
        <v>3</v>
      </c>
      <c r="ADR6" s="6">
        <f t="shared" si="159"/>
        <v>4</v>
      </c>
      <c r="ADS6" s="6">
        <f t="shared" si="159"/>
        <v>4</v>
      </c>
      <c r="ADT6" s="6">
        <f t="shared" si="159"/>
        <v>4</v>
      </c>
      <c r="ADU6" s="6">
        <f t="shared" si="159"/>
        <v>4</v>
      </c>
      <c r="ADV6" s="6">
        <f t="shared" si="159"/>
        <v>4</v>
      </c>
      <c r="ADW6" s="6">
        <f t="shared" si="159"/>
        <v>5</v>
      </c>
      <c r="ADX6" s="6">
        <f t="shared" si="159"/>
        <v>5</v>
      </c>
      <c r="ADY6" s="6">
        <f t="shared" si="159"/>
        <v>5</v>
      </c>
      <c r="ADZ6" s="6">
        <f t="shared" si="159"/>
        <v>5</v>
      </c>
      <c r="AEA6" s="6">
        <f t="shared" si="159"/>
        <v>6</v>
      </c>
      <c r="AEB6" s="6">
        <f t="shared" si="159"/>
        <v>6</v>
      </c>
      <c r="AEC6" s="6">
        <f t="shared" si="159"/>
        <v>6</v>
      </c>
      <c r="AED6" s="6">
        <f t="shared" si="159"/>
        <v>6</v>
      </c>
      <c r="AEE6" s="6">
        <f t="shared" si="159"/>
        <v>7</v>
      </c>
      <c r="AEF6" s="6">
        <f t="shared" si="159"/>
        <v>7</v>
      </c>
      <c r="AEG6" s="6">
        <f t="shared" si="159"/>
        <v>7</v>
      </c>
      <c r="AEH6" s="6">
        <f t="shared" si="159"/>
        <v>7</v>
      </c>
      <c r="AEI6" s="6">
        <f t="shared" si="159"/>
        <v>7</v>
      </c>
      <c r="AEJ6" s="6">
        <f t="shared" si="159"/>
        <v>8</v>
      </c>
      <c r="AEK6" s="6">
        <f t="shared" si="159"/>
        <v>8</v>
      </c>
      <c r="AEL6" s="6">
        <f t="shared" si="159"/>
        <v>8</v>
      </c>
      <c r="AEM6" s="6">
        <f t="shared" si="159"/>
        <v>8</v>
      </c>
      <c r="AEN6" s="6">
        <f t="shared" si="159"/>
        <v>9</v>
      </c>
      <c r="AEO6" s="6">
        <f t="shared" si="159"/>
        <v>9</v>
      </c>
      <c r="AEP6" s="6">
        <f t="shared" si="159"/>
        <v>9</v>
      </c>
      <c r="AEQ6" s="6">
        <f t="shared" si="159"/>
        <v>9</v>
      </c>
      <c r="AER6" s="6">
        <f t="shared" si="159"/>
        <v>9</v>
      </c>
      <c r="AES6" s="6">
        <f t="shared" si="159"/>
        <v>10</v>
      </c>
      <c r="AET6" s="6">
        <f t="shared" si="159"/>
        <v>10</v>
      </c>
      <c r="AEU6" s="6">
        <f t="shared" si="159"/>
        <v>10</v>
      </c>
      <c r="AEV6" s="6">
        <f t="shared" si="159"/>
        <v>10</v>
      </c>
      <c r="AEW6" s="6">
        <f t="shared" si="159"/>
        <v>11</v>
      </c>
      <c r="AEX6" s="6">
        <f t="shared" ref="AEX6:AGC6" si="160">MONTH(AEX5)</f>
        <v>11</v>
      </c>
      <c r="AEY6" s="6">
        <f t="shared" si="160"/>
        <v>11</v>
      </c>
      <c r="AEZ6" s="6">
        <f t="shared" si="160"/>
        <v>11</v>
      </c>
      <c r="AFA6" s="6">
        <f t="shared" si="160"/>
        <v>12</v>
      </c>
      <c r="AFB6" s="6">
        <f t="shared" si="160"/>
        <v>12</v>
      </c>
      <c r="AFC6" s="6">
        <f t="shared" si="160"/>
        <v>12</v>
      </c>
      <c r="AFD6" s="6">
        <f t="shared" si="160"/>
        <v>12</v>
      </c>
      <c r="AFE6" s="6">
        <f t="shared" si="160"/>
        <v>12</v>
      </c>
      <c r="AFF6" s="6">
        <f t="shared" si="160"/>
        <v>1</v>
      </c>
      <c r="AFG6" s="6">
        <f t="shared" si="160"/>
        <v>1</v>
      </c>
      <c r="AFH6" s="6">
        <f t="shared" si="160"/>
        <v>1</v>
      </c>
      <c r="AFI6" s="6">
        <f t="shared" si="160"/>
        <v>1</v>
      </c>
      <c r="AFJ6" s="51">
        <f t="shared" si="160"/>
        <v>2</v>
      </c>
      <c r="AFK6" s="6">
        <f t="shared" si="160"/>
        <v>2</v>
      </c>
      <c r="AFL6" s="6">
        <f t="shared" si="160"/>
        <v>2</v>
      </c>
      <c r="AFM6" s="6">
        <f t="shared" si="160"/>
        <v>2</v>
      </c>
      <c r="AFN6" s="6">
        <f t="shared" si="160"/>
        <v>3</v>
      </c>
      <c r="AFO6" s="6">
        <f t="shared" si="160"/>
        <v>3</v>
      </c>
      <c r="AFP6" s="6">
        <f t="shared" si="160"/>
        <v>3</v>
      </c>
      <c r="AFQ6" s="6">
        <f t="shared" si="160"/>
        <v>3</v>
      </c>
      <c r="AFR6" s="6">
        <f t="shared" si="160"/>
        <v>3</v>
      </c>
      <c r="AFS6" s="6">
        <f t="shared" si="160"/>
        <v>4</v>
      </c>
      <c r="AFT6" s="6">
        <f t="shared" si="160"/>
        <v>4</v>
      </c>
      <c r="AFU6" s="6">
        <f t="shared" si="160"/>
        <v>4</v>
      </c>
      <c r="AFV6" s="6">
        <f t="shared" si="160"/>
        <v>4</v>
      </c>
      <c r="AFW6" s="6">
        <f t="shared" si="160"/>
        <v>5</v>
      </c>
      <c r="AFX6" s="6">
        <f t="shared" si="160"/>
        <v>5</v>
      </c>
      <c r="AFY6" s="6">
        <f t="shared" si="160"/>
        <v>5</v>
      </c>
      <c r="AFZ6" s="6">
        <f t="shared" si="160"/>
        <v>5</v>
      </c>
      <c r="AGA6" s="6">
        <f t="shared" si="160"/>
        <v>6</v>
      </c>
      <c r="AGB6" s="6">
        <f t="shared" si="160"/>
        <v>6</v>
      </c>
      <c r="AGC6" s="6">
        <f t="shared" si="160"/>
        <v>6</v>
      </c>
      <c r="AGD6" s="6">
        <f t="shared" ref="AGD6:AHG6" si="161">MONTH(AGD5)</f>
        <v>6</v>
      </c>
      <c r="AGE6" s="6">
        <f t="shared" si="161"/>
        <v>6</v>
      </c>
      <c r="AGF6" s="6">
        <f t="shared" si="161"/>
        <v>7</v>
      </c>
      <c r="AGG6" s="6">
        <f t="shared" si="161"/>
        <v>7</v>
      </c>
      <c r="AGH6" s="6">
        <f t="shared" si="161"/>
        <v>7</v>
      </c>
      <c r="AGI6" s="6">
        <f t="shared" si="161"/>
        <v>7</v>
      </c>
      <c r="AGJ6" s="6">
        <f t="shared" si="161"/>
        <v>8</v>
      </c>
      <c r="AGK6" s="6">
        <f t="shared" si="161"/>
        <v>8</v>
      </c>
      <c r="AGL6" s="6">
        <f t="shared" si="161"/>
        <v>8</v>
      </c>
      <c r="AGM6" s="6">
        <f t="shared" si="161"/>
        <v>8</v>
      </c>
      <c r="AGN6" s="6">
        <f t="shared" si="161"/>
        <v>9</v>
      </c>
      <c r="AGO6" s="6">
        <f t="shared" si="161"/>
        <v>9</v>
      </c>
      <c r="AGP6" s="6">
        <f t="shared" si="161"/>
        <v>9</v>
      </c>
      <c r="AGQ6" s="6">
        <f t="shared" si="161"/>
        <v>9</v>
      </c>
      <c r="AGR6" s="6">
        <f t="shared" si="161"/>
        <v>9</v>
      </c>
      <c r="AGS6" s="6">
        <f t="shared" si="161"/>
        <v>10</v>
      </c>
      <c r="AGT6" s="6">
        <f t="shared" si="161"/>
        <v>10</v>
      </c>
      <c r="AGU6" s="6">
        <f t="shared" si="161"/>
        <v>10</v>
      </c>
      <c r="AGV6" s="6">
        <f t="shared" si="161"/>
        <v>10</v>
      </c>
      <c r="AGW6" s="6">
        <f t="shared" si="161"/>
        <v>11</v>
      </c>
      <c r="AGX6" s="6">
        <f t="shared" si="161"/>
        <v>11</v>
      </c>
      <c r="AGY6" s="6">
        <f t="shared" si="161"/>
        <v>11</v>
      </c>
      <c r="AGZ6" s="6">
        <f t="shared" si="161"/>
        <v>11</v>
      </c>
      <c r="AHA6" s="6">
        <f t="shared" si="161"/>
        <v>12</v>
      </c>
      <c r="AHB6" s="6">
        <f t="shared" si="161"/>
        <v>12</v>
      </c>
      <c r="AHC6" s="6">
        <f t="shared" si="161"/>
        <v>12</v>
      </c>
      <c r="AHD6" s="6">
        <f t="shared" si="161"/>
        <v>12</v>
      </c>
      <c r="AHE6" s="6">
        <f t="shared" si="161"/>
        <v>12</v>
      </c>
      <c r="AHF6" s="6">
        <f t="shared" si="161"/>
        <v>1</v>
      </c>
      <c r="AHG6" s="6">
        <f t="shared" si="161"/>
        <v>1</v>
      </c>
      <c r="AHH6" s="6">
        <f t="shared" ref="AHH6:AHI6" si="162">MONTH(AHH5)</f>
        <v>1</v>
      </c>
      <c r="AHI6" s="6">
        <f t="shared" si="162"/>
        <v>1</v>
      </c>
      <c r="AHJ6" s="6">
        <f t="shared" ref="AHJ6:AHK6" si="163">MONTH(AHJ5)</f>
        <v>2</v>
      </c>
      <c r="AHK6" s="6">
        <f t="shared" si="163"/>
        <v>2</v>
      </c>
      <c r="AHL6" s="6">
        <f t="shared" ref="AHL6:AHM6" si="164">MONTH(AHL5)</f>
        <v>2</v>
      </c>
      <c r="AHM6" s="6">
        <f t="shared" si="164"/>
        <v>2</v>
      </c>
      <c r="AHN6" s="6">
        <f t="shared" ref="AHN6:AHO6" si="165">MONTH(AHN5)</f>
        <v>3</v>
      </c>
      <c r="AHO6" s="6">
        <f t="shared" si="165"/>
        <v>3</v>
      </c>
      <c r="AHP6" s="6">
        <f t="shared" ref="AHP6:AHQ6" si="166">MONTH(AHP5)</f>
        <v>3</v>
      </c>
      <c r="AHQ6" s="6">
        <f t="shared" si="166"/>
        <v>3</v>
      </c>
      <c r="AHR6" s="6">
        <f t="shared" ref="AHR6:AHS6" si="167">MONTH(AHR5)</f>
        <v>3</v>
      </c>
      <c r="AHS6" s="6">
        <f t="shared" si="167"/>
        <v>4</v>
      </c>
      <c r="AHT6" s="6">
        <f t="shared" ref="AHT6:AHU6" si="168">MONTH(AHT5)</f>
        <v>4</v>
      </c>
      <c r="AHU6" s="6">
        <f t="shared" si="168"/>
        <v>4</v>
      </c>
      <c r="AHV6" s="6">
        <f t="shared" ref="AHV6:AHW6" si="169">MONTH(AHV5)</f>
        <v>4</v>
      </c>
      <c r="AHW6" s="6">
        <f t="shared" si="169"/>
        <v>5</v>
      </c>
      <c r="AHX6" s="6">
        <f t="shared" ref="AHX6:AHY6" si="170">MONTH(AHX5)</f>
        <v>5</v>
      </c>
      <c r="AHY6" s="6">
        <f t="shared" si="170"/>
        <v>5</v>
      </c>
      <c r="AHZ6" s="6">
        <f t="shared" ref="AHZ6:AIA6" si="171">MONTH(AHZ5)</f>
        <v>5</v>
      </c>
      <c r="AIA6" s="6">
        <f t="shared" si="171"/>
        <v>6</v>
      </c>
      <c r="AIB6" s="6">
        <f t="shared" ref="AIB6:AIC6" si="172">MONTH(AIB5)</f>
        <v>6</v>
      </c>
      <c r="AIC6" s="6">
        <f t="shared" si="172"/>
        <v>6</v>
      </c>
      <c r="AID6" s="6">
        <f t="shared" ref="AID6:AIE6" si="173">MONTH(AID5)</f>
        <v>6</v>
      </c>
      <c r="AIE6" s="6">
        <f t="shared" si="173"/>
        <v>6</v>
      </c>
      <c r="AIF6" s="6">
        <f t="shared" ref="AIF6:AIG6" si="174">MONTH(AIF5)</f>
        <v>7</v>
      </c>
      <c r="AIG6" s="6">
        <f t="shared" si="174"/>
        <v>7</v>
      </c>
      <c r="AIH6" s="6">
        <f t="shared" ref="AIH6:AII6" si="175">MONTH(AIH5)</f>
        <v>7</v>
      </c>
      <c r="AII6" s="6">
        <f t="shared" si="175"/>
        <v>7</v>
      </c>
      <c r="AIJ6" s="6">
        <f t="shared" ref="AIJ6:AIK6" si="176">MONTH(AIJ5)</f>
        <v>8</v>
      </c>
      <c r="AIK6" s="6">
        <f t="shared" si="176"/>
        <v>8</v>
      </c>
      <c r="AIL6" s="6">
        <f t="shared" ref="AIL6:AIN6" si="177">MONTH(AIL5)</f>
        <v>8</v>
      </c>
      <c r="AIM6" s="6">
        <f t="shared" si="177"/>
        <v>8</v>
      </c>
      <c r="AIN6" s="6">
        <f t="shared" si="177"/>
        <v>8</v>
      </c>
      <c r="AIO6" s="6">
        <f t="shared" ref="AIO6:AIP6" si="178">MONTH(AIO5)</f>
        <v>9</v>
      </c>
      <c r="AIP6" s="6">
        <f t="shared" si="178"/>
        <v>9</v>
      </c>
      <c r="AIQ6" s="6">
        <f t="shared" ref="AIQ6:AIR6" si="179">MONTH(AIQ5)</f>
        <v>9</v>
      </c>
      <c r="AIR6" s="6">
        <f t="shared" si="179"/>
        <v>9</v>
      </c>
      <c r="AIS6" s="6">
        <f t="shared" ref="AIS6:AIT6" si="180">MONTH(AIS5)</f>
        <v>10</v>
      </c>
      <c r="AIT6" s="6">
        <f t="shared" si="180"/>
        <v>10</v>
      </c>
      <c r="AIU6" s="6">
        <f t="shared" ref="AIU6:AIV6" si="181">MONTH(AIU5)</f>
        <v>10</v>
      </c>
      <c r="AIV6" s="6">
        <f t="shared" si="181"/>
        <v>10</v>
      </c>
      <c r="AIW6" s="6">
        <f t="shared" ref="AIW6:AIX6" si="182">MONTH(AIW5)</f>
        <v>11</v>
      </c>
      <c r="AIX6" s="6">
        <f t="shared" si="182"/>
        <v>11</v>
      </c>
      <c r="AIY6" s="6">
        <f t="shared" ref="AIY6:AIZ6" si="183">MONTH(AIY5)</f>
        <v>11</v>
      </c>
      <c r="AIZ6" s="6">
        <f t="shared" si="183"/>
        <v>11</v>
      </c>
      <c r="AJA6" s="6">
        <f t="shared" ref="AJA6" si="184">MONTH(AJA5)</f>
        <v>11</v>
      </c>
      <c r="AJB6" s="6">
        <f t="shared" ref="AJB6:AJC6" si="185">MONTH(AJB5)</f>
        <v>12</v>
      </c>
      <c r="AJC6" s="6">
        <f t="shared" si="185"/>
        <v>12</v>
      </c>
      <c r="AJD6" s="6">
        <f t="shared" ref="AJD6:AJE6" si="186">MONTH(AJD5)</f>
        <v>12</v>
      </c>
      <c r="AJE6" s="6">
        <f t="shared" si="186"/>
        <v>12</v>
      </c>
      <c r="AJF6" s="6">
        <f t="shared" ref="AJF6:AJG6" si="187">MONTH(AJF5)</f>
        <v>1</v>
      </c>
      <c r="AJG6" s="6">
        <f t="shared" si="187"/>
        <v>1</v>
      </c>
      <c r="AJH6" s="6">
        <f t="shared" ref="AJH6:AJI6" si="188">MONTH(AJH5)</f>
        <v>1</v>
      </c>
      <c r="AJI6" s="6">
        <f t="shared" si="188"/>
        <v>1</v>
      </c>
      <c r="AJJ6" s="6">
        <f t="shared" ref="AJJ6:AJK6" si="189">MONTH(AJJ5)</f>
        <v>2</v>
      </c>
      <c r="AJK6" s="6">
        <f t="shared" si="189"/>
        <v>2</v>
      </c>
      <c r="AJL6" s="6">
        <f t="shared" ref="AJL6:AJM6" si="190">MONTH(AJL5)</f>
        <v>2</v>
      </c>
      <c r="AJM6" s="6">
        <f t="shared" si="190"/>
        <v>2</v>
      </c>
      <c r="AJN6" s="6">
        <f t="shared" ref="AJN6:AJP6" si="191">MONTH(AJN5)</f>
        <v>3</v>
      </c>
      <c r="AJO6" s="6">
        <f t="shared" si="191"/>
        <v>3</v>
      </c>
      <c r="AJP6" s="6">
        <f t="shared" si="191"/>
        <v>3</v>
      </c>
      <c r="AJQ6" s="6">
        <f t="shared" ref="AJQ6:AJR6" si="192">MONTH(AJQ5)</f>
        <v>3</v>
      </c>
      <c r="AJR6" s="6">
        <f t="shared" si="192"/>
        <v>3</v>
      </c>
      <c r="AJS6" s="6">
        <f t="shared" ref="AJS6:AJT6" si="193">MONTH(AJS5)</f>
        <v>4</v>
      </c>
      <c r="AJT6" s="6">
        <f t="shared" si="193"/>
        <v>4</v>
      </c>
      <c r="AJU6" s="6">
        <f t="shared" ref="AJU6:AJV6" si="194">MONTH(AJU5)</f>
        <v>4</v>
      </c>
      <c r="AJV6" s="6">
        <f t="shared" si="194"/>
        <v>4</v>
      </c>
      <c r="AJW6" s="6">
        <f t="shared" ref="AJW6:AJY6" si="195">MONTH(AJW5)</f>
        <v>5</v>
      </c>
      <c r="AJX6" s="6">
        <f t="shared" si="195"/>
        <v>5</v>
      </c>
      <c r="AJY6" s="6">
        <f t="shared" si="195"/>
        <v>5</v>
      </c>
      <c r="AJZ6" s="6">
        <f t="shared" ref="AJZ6:AKA6" si="196">MONTH(AJZ5)</f>
        <v>5</v>
      </c>
      <c r="AKA6" s="6">
        <f t="shared" si="196"/>
        <v>5</v>
      </c>
      <c r="AKB6" s="6">
        <f t="shared" ref="AKB6:AKC6" si="197">MONTH(AKB5)</f>
        <v>6</v>
      </c>
      <c r="AKC6" s="6">
        <f t="shared" si="197"/>
        <v>6</v>
      </c>
      <c r="AKD6" s="6">
        <f t="shared" ref="AKD6:AKE6" si="198">MONTH(AKD5)</f>
        <v>6</v>
      </c>
      <c r="AKE6" s="6">
        <f t="shared" si="198"/>
        <v>6</v>
      </c>
      <c r="AKF6" s="6">
        <f t="shared" ref="AKF6:AKG6" si="199">MONTH(AKF5)</f>
        <v>7</v>
      </c>
      <c r="AKG6" s="6">
        <f t="shared" si="199"/>
        <v>7</v>
      </c>
      <c r="AKH6" s="6">
        <f t="shared" ref="AKH6:AKI6" si="200">MONTH(AKH5)</f>
        <v>7</v>
      </c>
      <c r="AKI6" s="6">
        <f t="shared" si="200"/>
        <v>7</v>
      </c>
      <c r="AKJ6" s="6">
        <f t="shared" ref="AKJ6:AKK6" si="201">MONTH(AKJ5)</f>
        <v>8</v>
      </c>
      <c r="AKK6" s="6">
        <f t="shared" si="201"/>
        <v>8</v>
      </c>
      <c r="AKL6" s="6">
        <f t="shared" ref="AKL6:AKM6" si="202">MONTH(AKL5)</f>
        <v>8</v>
      </c>
      <c r="AKM6" s="6">
        <f t="shared" si="202"/>
        <v>8</v>
      </c>
      <c r="AKN6" s="6">
        <f t="shared" ref="AKN6:AKO6" si="203">MONTH(AKN5)</f>
        <v>8</v>
      </c>
      <c r="AKO6" s="6">
        <f t="shared" si="203"/>
        <v>9</v>
      </c>
      <c r="AKP6" s="6">
        <f t="shared" ref="AKP6:AKQ6" si="204">MONTH(AKP5)</f>
        <v>9</v>
      </c>
      <c r="AKQ6" s="6">
        <f t="shared" si="204"/>
        <v>9</v>
      </c>
      <c r="AKR6" s="6">
        <f t="shared" ref="AKR6:AKS6" si="205">MONTH(AKR5)</f>
        <v>9</v>
      </c>
      <c r="AKS6" s="6">
        <f t="shared" si="205"/>
        <v>10</v>
      </c>
      <c r="AKT6" s="6">
        <f t="shared" ref="AKT6:AKU6" si="206">MONTH(AKT5)</f>
        <v>10</v>
      </c>
      <c r="AKU6" s="6">
        <f t="shared" si="206"/>
        <v>10</v>
      </c>
      <c r="AKV6" s="6">
        <f t="shared" ref="AKV6:ALB6" si="207">MONTH(AKV5)</f>
        <v>10</v>
      </c>
      <c r="AKW6" s="6">
        <f t="shared" si="207"/>
        <v>11</v>
      </c>
      <c r="AKX6" s="6">
        <f t="shared" si="207"/>
        <v>11</v>
      </c>
      <c r="AKY6" s="6">
        <f t="shared" si="207"/>
        <v>11</v>
      </c>
      <c r="AKZ6" s="6">
        <f t="shared" si="207"/>
        <v>11</v>
      </c>
      <c r="ALA6" s="6">
        <f t="shared" si="207"/>
        <v>11</v>
      </c>
      <c r="ALB6" s="6">
        <f t="shared" si="207"/>
        <v>12</v>
      </c>
      <c r="ALC6" s="6">
        <f t="shared" ref="ALC6:ALD6" si="208">MONTH(ALC5)</f>
        <v>12</v>
      </c>
      <c r="ALD6" s="6">
        <f t="shared" si="208"/>
        <v>12</v>
      </c>
      <c r="ALE6" s="6">
        <f t="shared" ref="ALE6:ALG6" si="209">MONTH(ALE5)</f>
        <v>12</v>
      </c>
      <c r="ALF6" s="6">
        <f t="shared" si="209"/>
        <v>1</v>
      </c>
      <c r="ALG6" s="6">
        <f t="shared" si="209"/>
        <v>1</v>
      </c>
      <c r="ALH6" s="6">
        <f t="shared" ref="ALH6:ALI6" si="210">MONTH(ALH5)</f>
        <v>1</v>
      </c>
      <c r="ALI6" s="6">
        <f t="shared" si="210"/>
        <v>1</v>
      </c>
      <c r="ALJ6" s="6">
        <f t="shared" ref="ALJ6:ALL6" si="211">MONTH(ALJ5)</f>
        <v>1</v>
      </c>
      <c r="ALK6" s="6">
        <f t="shared" si="211"/>
        <v>2</v>
      </c>
      <c r="ALL6" s="6">
        <f t="shared" si="211"/>
        <v>2</v>
      </c>
      <c r="ALM6" s="6">
        <f t="shared" ref="ALM6:ALN6" si="212">MONTH(ALM5)</f>
        <v>2</v>
      </c>
      <c r="ALN6" s="6">
        <f t="shared" si="212"/>
        <v>2</v>
      </c>
      <c r="ALO6" s="6">
        <f t="shared" ref="ALO6:ALR6" si="213">MONTH(ALO5)</f>
        <v>3</v>
      </c>
      <c r="ALP6" s="6">
        <f t="shared" si="213"/>
        <v>3</v>
      </c>
      <c r="ALQ6" s="6">
        <f t="shared" si="213"/>
        <v>3</v>
      </c>
      <c r="ALR6" s="6">
        <f t="shared" si="213"/>
        <v>3</v>
      </c>
      <c r="ALS6" s="6">
        <f t="shared" ref="ALS6:ALT6" si="214">MONTH(ALS5)</f>
        <v>4</v>
      </c>
      <c r="ALT6" s="6">
        <f t="shared" si="214"/>
        <v>4</v>
      </c>
      <c r="ALU6" s="6">
        <f t="shared" ref="ALU6:ALY6" si="215">MONTH(ALU5)</f>
        <v>4</v>
      </c>
      <c r="ALV6" s="6">
        <f t="shared" si="215"/>
        <v>4</v>
      </c>
      <c r="ALW6" s="6">
        <f t="shared" si="215"/>
        <v>5</v>
      </c>
      <c r="ALX6" s="6">
        <f t="shared" si="215"/>
        <v>5</v>
      </c>
      <c r="ALY6" s="6">
        <f t="shared" si="215"/>
        <v>5</v>
      </c>
      <c r="ALZ6" s="6">
        <f t="shared" ref="ALZ6:AMA6" si="216">MONTH(ALZ5)</f>
        <v>5</v>
      </c>
      <c r="AMA6" s="6">
        <f t="shared" si="216"/>
        <v>5</v>
      </c>
      <c r="AMB6" s="6">
        <f t="shared" ref="AMB6:AMH6" si="217">MONTH(AMB5)</f>
        <v>6</v>
      </c>
      <c r="AMC6" s="6">
        <f t="shared" si="217"/>
        <v>6</v>
      </c>
      <c r="AMD6" s="6">
        <f t="shared" si="217"/>
        <v>6</v>
      </c>
      <c r="AME6" s="6">
        <f t="shared" si="217"/>
        <v>6</v>
      </c>
      <c r="AMF6" s="6">
        <f t="shared" si="217"/>
        <v>7</v>
      </c>
      <c r="AMG6" s="6">
        <f t="shared" si="217"/>
        <v>7</v>
      </c>
      <c r="AMH6" s="6">
        <f t="shared" si="217"/>
        <v>7</v>
      </c>
      <c r="AMI6" s="6">
        <f t="shared" ref="AMI6:AMP6" si="218">MONTH(AMI5)</f>
        <v>7</v>
      </c>
      <c r="AMJ6" s="6">
        <f t="shared" si="218"/>
        <v>7</v>
      </c>
      <c r="AMK6" s="6">
        <f t="shared" si="218"/>
        <v>8</v>
      </c>
      <c r="AML6" s="6">
        <f t="shared" si="218"/>
        <v>8</v>
      </c>
      <c r="AMM6" s="6">
        <f t="shared" si="218"/>
        <v>8</v>
      </c>
      <c r="AMN6" s="6">
        <f t="shared" si="218"/>
        <v>8</v>
      </c>
      <c r="AMO6" s="6">
        <f t="shared" si="218"/>
        <v>9</v>
      </c>
      <c r="AMP6" s="6">
        <f t="shared" si="218"/>
        <v>9</v>
      </c>
      <c r="AMQ6" s="6">
        <f t="shared" ref="AMQ6:ANF6" si="219">MONTH(AMQ5)</f>
        <v>9</v>
      </c>
      <c r="AMR6" s="6">
        <f t="shared" si="219"/>
        <v>9</v>
      </c>
      <c r="AMS6" s="6">
        <f t="shared" si="219"/>
        <v>10</v>
      </c>
      <c r="AMT6" s="6">
        <f t="shared" si="219"/>
        <v>10</v>
      </c>
      <c r="AMU6" s="6">
        <f t="shared" si="219"/>
        <v>10</v>
      </c>
      <c r="AMV6" s="6">
        <f t="shared" si="219"/>
        <v>10</v>
      </c>
      <c r="AMW6" s="6">
        <f t="shared" si="219"/>
        <v>10</v>
      </c>
      <c r="AMX6" s="6">
        <f t="shared" si="219"/>
        <v>11</v>
      </c>
      <c r="AMY6" s="6">
        <f t="shared" si="219"/>
        <v>11</v>
      </c>
      <c r="AMZ6" s="6">
        <f t="shared" si="219"/>
        <v>11</v>
      </c>
      <c r="ANA6" s="6">
        <f t="shared" si="219"/>
        <v>11</v>
      </c>
      <c r="ANB6" s="6">
        <f t="shared" si="219"/>
        <v>12</v>
      </c>
      <c r="ANC6" s="6">
        <f t="shared" si="219"/>
        <v>12</v>
      </c>
      <c r="AND6" s="6">
        <f t="shared" si="219"/>
        <v>12</v>
      </c>
      <c r="ANE6" s="6">
        <f t="shared" si="219"/>
        <v>12</v>
      </c>
      <c r="ANF6" s="6">
        <f t="shared" si="219"/>
        <v>1</v>
      </c>
      <c r="ANG6" s="6">
        <f t="shared" ref="ANG6:ANO6" si="220">MONTH(ANG5)</f>
        <v>1</v>
      </c>
      <c r="ANH6" s="6">
        <f t="shared" si="220"/>
        <v>1</v>
      </c>
      <c r="ANI6" s="6">
        <f t="shared" si="220"/>
        <v>1</v>
      </c>
      <c r="ANJ6" s="6">
        <f t="shared" si="220"/>
        <v>1</v>
      </c>
      <c r="ANK6" s="6">
        <f t="shared" si="220"/>
        <v>2</v>
      </c>
      <c r="ANL6" s="6">
        <f t="shared" si="220"/>
        <v>2</v>
      </c>
      <c r="ANM6" s="6">
        <f t="shared" si="220"/>
        <v>2</v>
      </c>
      <c r="ANN6" s="6">
        <f t="shared" si="220"/>
        <v>2</v>
      </c>
      <c r="ANO6" s="6">
        <f t="shared" si="220"/>
        <v>3</v>
      </c>
      <c r="ANP6" s="6">
        <f t="shared" ref="ANP6:AOP6" si="221">MONTH(ANP5)</f>
        <v>3</v>
      </c>
      <c r="ANQ6" s="6">
        <f t="shared" si="221"/>
        <v>3</v>
      </c>
      <c r="ANR6" s="6">
        <f t="shared" si="221"/>
        <v>3</v>
      </c>
      <c r="ANS6" s="6">
        <f t="shared" si="221"/>
        <v>4</v>
      </c>
      <c r="ANT6" s="6">
        <f t="shared" si="221"/>
        <v>4</v>
      </c>
      <c r="ANU6" s="6">
        <f t="shared" si="221"/>
        <v>4</v>
      </c>
      <c r="ANV6" s="6">
        <f t="shared" si="221"/>
        <v>4</v>
      </c>
      <c r="ANW6" s="6">
        <f t="shared" si="221"/>
        <v>4</v>
      </c>
      <c r="ANX6" s="6">
        <f t="shared" si="221"/>
        <v>5</v>
      </c>
      <c r="ANY6" s="6">
        <f t="shared" si="221"/>
        <v>5</v>
      </c>
      <c r="ANZ6" s="6">
        <f t="shared" si="221"/>
        <v>5</v>
      </c>
      <c r="AOA6" s="6">
        <f t="shared" si="221"/>
        <v>5</v>
      </c>
      <c r="AOB6" s="6">
        <f t="shared" si="221"/>
        <v>6</v>
      </c>
      <c r="AOC6" s="6">
        <f t="shared" si="221"/>
        <v>6</v>
      </c>
      <c r="AOD6" s="6">
        <f t="shared" si="221"/>
        <v>6</v>
      </c>
      <c r="AOE6" s="6">
        <f t="shared" si="221"/>
        <v>6</v>
      </c>
      <c r="AOF6" s="6">
        <f t="shared" si="221"/>
        <v>7</v>
      </c>
      <c r="AOG6" s="6">
        <f t="shared" si="221"/>
        <v>7</v>
      </c>
      <c r="AOH6" s="6">
        <f t="shared" si="221"/>
        <v>7</v>
      </c>
      <c r="AOI6" s="6">
        <f t="shared" si="221"/>
        <v>7</v>
      </c>
      <c r="AOJ6" s="6">
        <f t="shared" si="221"/>
        <v>7</v>
      </c>
      <c r="AOK6" s="6">
        <f t="shared" si="221"/>
        <v>8</v>
      </c>
      <c r="AOL6" s="6">
        <f t="shared" si="221"/>
        <v>8</v>
      </c>
      <c r="AOM6" s="6">
        <f t="shared" si="221"/>
        <v>8</v>
      </c>
      <c r="AON6" s="6">
        <f t="shared" si="221"/>
        <v>8</v>
      </c>
      <c r="AOO6" s="6">
        <f t="shared" si="221"/>
        <v>9</v>
      </c>
      <c r="AOP6" s="6">
        <f t="shared" si="221"/>
        <v>9</v>
      </c>
      <c r="AOQ6" s="6">
        <f t="shared" ref="AOQ6:AOR6" si="222">MONTH(AOQ5)</f>
        <v>9</v>
      </c>
      <c r="AOR6" s="6">
        <f t="shared" si="222"/>
        <v>9</v>
      </c>
      <c r="AOS6" s="51">
        <f t="shared" ref="AOS6" si="223">MONTH(AOS5)</f>
        <v>10</v>
      </c>
    </row>
    <row r="7" spans="1:3316" outlineLevel="1" x14ac:dyDescent="0.2">
      <c r="B7" s="48" t="s">
        <v>1175</v>
      </c>
      <c r="C7" s="6">
        <f t="shared" ref="C7:AH7" si="224">YEAR(C5)</f>
        <v>2001</v>
      </c>
      <c r="D7" s="6">
        <f t="shared" si="224"/>
        <v>2001</v>
      </c>
      <c r="E7" s="6">
        <f t="shared" si="224"/>
        <v>2001</v>
      </c>
      <c r="F7" s="6">
        <f t="shared" si="224"/>
        <v>2001</v>
      </c>
      <c r="G7" s="6">
        <f t="shared" si="224"/>
        <v>2001</v>
      </c>
      <c r="H7" s="6">
        <f t="shared" si="224"/>
        <v>2001</v>
      </c>
      <c r="I7" s="6">
        <f t="shared" si="224"/>
        <v>2001</v>
      </c>
      <c r="J7" s="6">
        <f t="shared" si="224"/>
        <v>2001</v>
      </c>
      <c r="K7" s="6">
        <f t="shared" si="224"/>
        <v>2001</v>
      </c>
      <c r="L7" s="6">
        <f t="shared" si="224"/>
        <v>2001</v>
      </c>
      <c r="M7" s="6">
        <f t="shared" si="224"/>
        <v>2001</v>
      </c>
      <c r="N7" s="6">
        <f t="shared" si="224"/>
        <v>2001</v>
      </c>
      <c r="O7" s="6">
        <f t="shared" si="224"/>
        <v>2001</v>
      </c>
      <c r="P7" s="6">
        <f t="shared" si="224"/>
        <v>2001</v>
      </c>
      <c r="Q7" s="6">
        <f t="shared" si="224"/>
        <v>2001</v>
      </c>
      <c r="R7" s="6">
        <f t="shared" si="224"/>
        <v>2001</v>
      </c>
      <c r="S7" s="6">
        <f t="shared" si="224"/>
        <v>2001</v>
      </c>
      <c r="T7" s="6">
        <f t="shared" si="224"/>
        <v>2001</v>
      </c>
      <c r="U7" s="6">
        <f t="shared" si="224"/>
        <v>2001</v>
      </c>
      <c r="V7" s="6">
        <f t="shared" si="224"/>
        <v>2001</v>
      </c>
      <c r="W7" s="6">
        <f t="shared" si="224"/>
        <v>2001</v>
      </c>
      <c r="X7" s="6">
        <f t="shared" si="224"/>
        <v>2001</v>
      </c>
      <c r="Y7" s="6">
        <f t="shared" si="224"/>
        <v>2001</v>
      </c>
      <c r="Z7" s="6">
        <f t="shared" si="224"/>
        <v>2001</v>
      </c>
      <c r="AA7" s="6">
        <f t="shared" si="224"/>
        <v>2001</v>
      </c>
      <c r="AB7" s="6">
        <f t="shared" si="224"/>
        <v>2001</v>
      </c>
      <c r="AC7" s="6">
        <f t="shared" si="224"/>
        <v>2001</v>
      </c>
      <c r="AD7" s="6">
        <f t="shared" si="224"/>
        <v>2001</v>
      </c>
      <c r="AE7" s="6">
        <f t="shared" si="224"/>
        <v>2001</v>
      </c>
      <c r="AF7" s="6">
        <f t="shared" si="224"/>
        <v>2001</v>
      </c>
      <c r="AG7" s="6">
        <f t="shared" si="224"/>
        <v>2001</v>
      </c>
      <c r="AH7" s="6">
        <f t="shared" si="224"/>
        <v>2001</v>
      </c>
      <c r="AI7" s="6">
        <f t="shared" ref="AI7:BN7" si="225">YEAR(AI5)</f>
        <v>2001</v>
      </c>
      <c r="AJ7" s="6">
        <f t="shared" si="225"/>
        <v>2001</v>
      </c>
      <c r="AK7" s="6">
        <f t="shared" si="225"/>
        <v>2001</v>
      </c>
      <c r="AL7" s="6">
        <f t="shared" si="225"/>
        <v>2001</v>
      </c>
      <c r="AM7" s="6">
        <f t="shared" si="225"/>
        <v>2001</v>
      </c>
      <c r="AN7" s="6">
        <f t="shared" si="225"/>
        <v>2001</v>
      </c>
      <c r="AO7" s="6">
        <f t="shared" si="225"/>
        <v>2001</v>
      </c>
      <c r="AP7" s="6">
        <f t="shared" si="225"/>
        <v>2001</v>
      </c>
      <c r="AQ7" s="6">
        <f t="shared" si="225"/>
        <v>2001</v>
      </c>
      <c r="AR7" s="6">
        <f t="shared" si="225"/>
        <v>2001</v>
      </c>
      <c r="AS7" s="6">
        <f t="shared" si="225"/>
        <v>2001</v>
      </c>
      <c r="AT7" s="6">
        <f t="shared" si="225"/>
        <v>2001</v>
      </c>
      <c r="AU7" s="6">
        <f t="shared" si="225"/>
        <v>2001</v>
      </c>
      <c r="AV7" s="6">
        <f t="shared" si="225"/>
        <v>2001</v>
      </c>
      <c r="AW7" s="6">
        <f t="shared" si="225"/>
        <v>2001</v>
      </c>
      <c r="AX7" s="6">
        <f t="shared" si="225"/>
        <v>2001</v>
      </c>
      <c r="AY7" s="6">
        <f t="shared" si="225"/>
        <v>2001</v>
      </c>
      <c r="AZ7" s="6">
        <f t="shared" si="225"/>
        <v>2001</v>
      </c>
      <c r="BA7" s="6">
        <f t="shared" si="225"/>
        <v>2001</v>
      </c>
      <c r="BB7" s="6">
        <f t="shared" si="225"/>
        <v>2001</v>
      </c>
      <c r="BC7" s="6">
        <f t="shared" si="225"/>
        <v>2002</v>
      </c>
      <c r="BD7" s="6">
        <f t="shared" si="225"/>
        <v>2002</v>
      </c>
      <c r="BE7" s="6">
        <f t="shared" si="225"/>
        <v>2002</v>
      </c>
      <c r="BF7" s="6">
        <f t="shared" si="225"/>
        <v>2002</v>
      </c>
      <c r="BG7" s="6">
        <f t="shared" si="225"/>
        <v>2002</v>
      </c>
      <c r="BH7" s="6">
        <f t="shared" si="225"/>
        <v>2002</v>
      </c>
      <c r="BI7" s="6">
        <f t="shared" si="225"/>
        <v>2002</v>
      </c>
      <c r="BJ7" s="6">
        <f t="shared" si="225"/>
        <v>2002</v>
      </c>
      <c r="BK7" s="6">
        <f t="shared" si="225"/>
        <v>2002</v>
      </c>
      <c r="BL7" s="6">
        <f t="shared" si="225"/>
        <v>2002</v>
      </c>
      <c r="BM7" s="6">
        <f t="shared" si="225"/>
        <v>2002</v>
      </c>
      <c r="BN7" s="6">
        <f t="shared" si="225"/>
        <v>2002</v>
      </c>
      <c r="BO7" s="6">
        <f t="shared" ref="BO7:DZ7" si="226">YEAR(BO5)</f>
        <v>2002</v>
      </c>
      <c r="BP7" s="6">
        <f t="shared" si="226"/>
        <v>2002</v>
      </c>
      <c r="BQ7" s="6">
        <f t="shared" si="226"/>
        <v>2002</v>
      </c>
      <c r="BR7" s="6">
        <f t="shared" si="226"/>
        <v>2002</v>
      </c>
      <c r="BS7" s="6">
        <f t="shared" si="226"/>
        <v>2002</v>
      </c>
      <c r="BT7" s="6">
        <f t="shared" si="226"/>
        <v>2002</v>
      </c>
      <c r="BU7" s="6">
        <f t="shared" si="226"/>
        <v>2002</v>
      </c>
      <c r="BV7" s="6">
        <f t="shared" si="226"/>
        <v>2002</v>
      </c>
      <c r="BW7" s="6">
        <f t="shared" si="226"/>
        <v>2002</v>
      </c>
      <c r="BX7" s="6">
        <f t="shared" si="226"/>
        <v>2002</v>
      </c>
      <c r="BY7" s="6">
        <f t="shared" si="226"/>
        <v>2002</v>
      </c>
      <c r="BZ7" s="6">
        <f t="shared" si="226"/>
        <v>2002</v>
      </c>
      <c r="CA7" s="6">
        <f t="shared" si="226"/>
        <v>2002</v>
      </c>
      <c r="CB7" s="6">
        <f t="shared" si="226"/>
        <v>2002</v>
      </c>
      <c r="CC7" s="6">
        <f t="shared" si="226"/>
        <v>2002</v>
      </c>
      <c r="CD7" s="6">
        <f t="shared" si="226"/>
        <v>2002</v>
      </c>
      <c r="CE7" s="6">
        <f t="shared" si="226"/>
        <v>2002</v>
      </c>
      <c r="CF7" s="6">
        <f t="shared" si="226"/>
        <v>2002</v>
      </c>
      <c r="CG7" s="6">
        <f t="shared" si="226"/>
        <v>2002</v>
      </c>
      <c r="CH7" s="6">
        <f t="shared" si="226"/>
        <v>2002</v>
      </c>
      <c r="CI7" s="6">
        <f t="shared" si="226"/>
        <v>2002</v>
      </c>
      <c r="CJ7" s="6">
        <f t="shared" si="226"/>
        <v>2002</v>
      </c>
      <c r="CK7" s="6">
        <f t="shared" si="226"/>
        <v>2002</v>
      </c>
      <c r="CL7" s="6">
        <f t="shared" si="226"/>
        <v>2002</v>
      </c>
      <c r="CM7" s="6">
        <f t="shared" si="226"/>
        <v>2002</v>
      </c>
      <c r="CN7" s="6">
        <f t="shared" si="226"/>
        <v>2002</v>
      </c>
      <c r="CO7" s="6">
        <f t="shared" si="226"/>
        <v>2002</v>
      </c>
      <c r="CP7" s="6">
        <f t="shared" si="226"/>
        <v>2002</v>
      </c>
      <c r="CQ7" s="6">
        <f t="shared" si="226"/>
        <v>2002</v>
      </c>
      <c r="CR7" s="6">
        <f t="shared" si="226"/>
        <v>2002</v>
      </c>
      <c r="CS7" s="6">
        <f t="shared" si="226"/>
        <v>2002</v>
      </c>
      <c r="CT7" s="6">
        <f t="shared" si="226"/>
        <v>2002</v>
      </c>
      <c r="CU7" s="6">
        <f t="shared" si="226"/>
        <v>2002</v>
      </c>
      <c r="CV7" s="6">
        <f t="shared" si="226"/>
        <v>2002</v>
      </c>
      <c r="CW7" s="6">
        <f t="shared" si="226"/>
        <v>2002</v>
      </c>
      <c r="CX7" s="6">
        <f t="shared" si="226"/>
        <v>2002</v>
      </c>
      <c r="CY7" s="6">
        <f t="shared" si="226"/>
        <v>2002</v>
      </c>
      <c r="CZ7" s="6">
        <f t="shared" si="226"/>
        <v>2002</v>
      </c>
      <c r="DA7" s="6">
        <f t="shared" si="226"/>
        <v>2002</v>
      </c>
      <c r="DB7" s="6">
        <f t="shared" si="226"/>
        <v>2002</v>
      </c>
      <c r="DC7" s="6">
        <f t="shared" si="226"/>
        <v>2003</v>
      </c>
      <c r="DD7" s="6">
        <f t="shared" si="226"/>
        <v>2003</v>
      </c>
      <c r="DE7" s="6">
        <f t="shared" si="226"/>
        <v>2003</v>
      </c>
      <c r="DF7" s="6">
        <f t="shared" si="226"/>
        <v>2003</v>
      </c>
      <c r="DG7" s="6">
        <f t="shared" si="226"/>
        <v>2003</v>
      </c>
      <c r="DH7" s="6">
        <f t="shared" si="226"/>
        <v>2003</v>
      </c>
      <c r="DI7" s="6">
        <f t="shared" si="226"/>
        <v>2003</v>
      </c>
      <c r="DJ7" s="6">
        <f t="shared" si="226"/>
        <v>2003</v>
      </c>
      <c r="DK7" s="6">
        <f t="shared" si="226"/>
        <v>2003</v>
      </c>
      <c r="DL7" s="6">
        <f t="shared" si="226"/>
        <v>2003</v>
      </c>
      <c r="DM7" s="6">
        <f t="shared" si="226"/>
        <v>2003</v>
      </c>
      <c r="DN7" s="6">
        <f t="shared" si="226"/>
        <v>2003</v>
      </c>
      <c r="DO7" s="6">
        <f t="shared" si="226"/>
        <v>2003</v>
      </c>
      <c r="DP7" s="6">
        <f t="shared" si="226"/>
        <v>2003</v>
      </c>
      <c r="DQ7" s="6">
        <f t="shared" si="226"/>
        <v>2003</v>
      </c>
      <c r="DR7" s="6">
        <f t="shared" si="226"/>
        <v>2003</v>
      </c>
      <c r="DS7" s="6">
        <f t="shared" si="226"/>
        <v>2003</v>
      </c>
      <c r="DT7" s="6">
        <f t="shared" si="226"/>
        <v>2003</v>
      </c>
      <c r="DU7" s="6">
        <f t="shared" si="226"/>
        <v>2003</v>
      </c>
      <c r="DV7" s="6">
        <f t="shared" si="226"/>
        <v>2003</v>
      </c>
      <c r="DW7" s="6">
        <f t="shared" si="226"/>
        <v>2003</v>
      </c>
      <c r="DX7" s="6">
        <f t="shared" si="226"/>
        <v>2003</v>
      </c>
      <c r="DY7" s="6">
        <f t="shared" si="226"/>
        <v>2003</v>
      </c>
      <c r="DZ7" s="6">
        <f t="shared" si="226"/>
        <v>2003</v>
      </c>
      <c r="EA7" s="6">
        <f t="shared" ref="EA7:GL7" si="227">YEAR(EA5)</f>
        <v>2003</v>
      </c>
      <c r="EB7" s="6">
        <f t="shared" si="227"/>
        <v>2003</v>
      </c>
      <c r="EC7" s="6">
        <f t="shared" si="227"/>
        <v>2003</v>
      </c>
      <c r="ED7" s="6">
        <f t="shared" si="227"/>
        <v>2003</v>
      </c>
      <c r="EE7" s="6">
        <f t="shared" si="227"/>
        <v>2003</v>
      </c>
      <c r="EF7" s="6">
        <f t="shared" si="227"/>
        <v>2003</v>
      </c>
      <c r="EG7" s="6">
        <f t="shared" si="227"/>
        <v>2003</v>
      </c>
      <c r="EH7" s="6">
        <f t="shared" si="227"/>
        <v>2003</v>
      </c>
      <c r="EI7" s="6">
        <f t="shared" si="227"/>
        <v>2003</v>
      </c>
      <c r="EJ7" s="6">
        <f t="shared" si="227"/>
        <v>2003</v>
      </c>
      <c r="EK7" s="6">
        <f t="shared" si="227"/>
        <v>2003</v>
      </c>
      <c r="EL7" s="6">
        <f t="shared" si="227"/>
        <v>2003</v>
      </c>
      <c r="EM7" s="6">
        <f t="shared" si="227"/>
        <v>2003</v>
      </c>
      <c r="EN7" s="6">
        <f t="shared" si="227"/>
        <v>2003</v>
      </c>
      <c r="EO7" s="6">
        <f t="shared" si="227"/>
        <v>2003</v>
      </c>
      <c r="EP7" s="6">
        <f t="shared" si="227"/>
        <v>2003</v>
      </c>
      <c r="EQ7" s="6">
        <f t="shared" si="227"/>
        <v>2003</v>
      </c>
      <c r="ER7" s="6">
        <f t="shared" si="227"/>
        <v>2003</v>
      </c>
      <c r="ES7" s="6">
        <f t="shared" si="227"/>
        <v>2003</v>
      </c>
      <c r="ET7" s="6">
        <f t="shared" si="227"/>
        <v>2003</v>
      </c>
      <c r="EU7" s="6">
        <f t="shared" si="227"/>
        <v>2003</v>
      </c>
      <c r="EV7" s="6">
        <f t="shared" si="227"/>
        <v>2003</v>
      </c>
      <c r="EW7" s="6">
        <f t="shared" si="227"/>
        <v>2003</v>
      </c>
      <c r="EX7" s="6">
        <f t="shared" si="227"/>
        <v>2003</v>
      </c>
      <c r="EY7" s="6">
        <f t="shared" si="227"/>
        <v>2003</v>
      </c>
      <c r="EZ7" s="6">
        <f t="shared" si="227"/>
        <v>2003</v>
      </c>
      <c r="FA7" s="6">
        <f t="shared" si="227"/>
        <v>2003</v>
      </c>
      <c r="FB7" s="6">
        <f t="shared" si="227"/>
        <v>2003</v>
      </c>
      <c r="FC7" s="6">
        <f t="shared" si="227"/>
        <v>2004</v>
      </c>
      <c r="FD7" s="6">
        <f t="shared" si="227"/>
        <v>2004</v>
      </c>
      <c r="FE7" s="6">
        <f t="shared" si="227"/>
        <v>2004</v>
      </c>
      <c r="FF7" s="6">
        <f t="shared" si="227"/>
        <v>2004</v>
      </c>
      <c r="FG7" s="6">
        <f t="shared" si="227"/>
        <v>2004</v>
      </c>
      <c r="FH7" s="6">
        <f t="shared" si="227"/>
        <v>2004</v>
      </c>
      <c r="FI7" s="6">
        <f t="shared" si="227"/>
        <v>2004</v>
      </c>
      <c r="FJ7" s="6">
        <f t="shared" si="227"/>
        <v>2004</v>
      </c>
      <c r="FK7" s="6">
        <f t="shared" si="227"/>
        <v>2004</v>
      </c>
      <c r="FL7" s="6">
        <f t="shared" si="227"/>
        <v>2004</v>
      </c>
      <c r="FM7" s="6">
        <f t="shared" si="227"/>
        <v>2004</v>
      </c>
      <c r="FN7" s="6">
        <f t="shared" si="227"/>
        <v>2004</v>
      </c>
      <c r="FO7" s="6">
        <f t="shared" si="227"/>
        <v>2004</v>
      </c>
      <c r="FP7" s="6">
        <f t="shared" si="227"/>
        <v>2004</v>
      </c>
      <c r="FQ7" s="6">
        <f t="shared" si="227"/>
        <v>2004</v>
      </c>
      <c r="FR7" s="6">
        <f t="shared" si="227"/>
        <v>2004</v>
      </c>
      <c r="FS7" s="6">
        <f t="shared" si="227"/>
        <v>2004</v>
      </c>
      <c r="FT7" s="6">
        <f t="shared" si="227"/>
        <v>2004</v>
      </c>
      <c r="FU7" s="6">
        <f t="shared" si="227"/>
        <v>2004</v>
      </c>
      <c r="FV7" s="6">
        <f t="shared" si="227"/>
        <v>2004</v>
      </c>
      <c r="FW7" s="6">
        <f t="shared" si="227"/>
        <v>2004</v>
      </c>
      <c r="FX7" s="6">
        <f t="shared" si="227"/>
        <v>2004</v>
      </c>
      <c r="FY7" s="6">
        <f t="shared" si="227"/>
        <v>2004</v>
      </c>
      <c r="FZ7" s="6">
        <f t="shared" si="227"/>
        <v>2004</v>
      </c>
      <c r="GA7" s="6">
        <f t="shared" si="227"/>
        <v>2004</v>
      </c>
      <c r="GB7" s="6">
        <f t="shared" si="227"/>
        <v>2004</v>
      </c>
      <c r="GC7" s="6">
        <f t="shared" si="227"/>
        <v>2004</v>
      </c>
      <c r="GD7" s="6">
        <f t="shared" si="227"/>
        <v>2004</v>
      </c>
      <c r="GE7" s="6">
        <f t="shared" si="227"/>
        <v>2004</v>
      </c>
      <c r="GF7" s="6">
        <f t="shared" si="227"/>
        <v>2004</v>
      </c>
      <c r="GG7" s="6">
        <f t="shared" si="227"/>
        <v>2004</v>
      </c>
      <c r="GH7" s="6">
        <f t="shared" si="227"/>
        <v>2004</v>
      </c>
      <c r="GI7" s="6">
        <f t="shared" si="227"/>
        <v>2004</v>
      </c>
      <c r="GJ7" s="6">
        <f t="shared" si="227"/>
        <v>2004</v>
      </c>
      <c r="GK7" s="6">
        <f t="shared" si="227"/>
        <v>2004</v>
      </c>
      <c r="GL7" s="6">
        <f t="shared" si="227"/>
        <v>2004</v>
      </c>
      <c r="GM7" s="6">
        <f t="shared" ref="GM7:IX7" si="228">YEAR(GM5)</f>
        <v>2004</v>
      </c>
      <c r="GN7" s="6">
        <f t="shared" si="228"/>
        <v>2004</v>
      </c>
      <c r="GO7" s="6">
        <f t="shared" si="228"/>
        <v>2004</v>
      </c>
      <c r="GP7" s="6">
        <f t="shared" si="228"/>
        <v>2004</v>
      </c>
      <c r="GQ7" s="6">
        <f t="shared" si="228"/>
        <v>2004</v>
      </c>
      <c r="GR7" s="6">
        <f t="shared" si="228"/>
        <v>2004</v>
      </c>
      <c r="GS7" s="6">
        <f t="shared" si="228"/>
        <v>2004</v>
      </c>
      <c r="GT7" s="6">
        <f t="shared" si="228"/>
        <v>2004</v>
      </c>
      <c r="GU7" s="6">
        <f t="shared" si="228"/>
        <v>2004</v>
      </c>
      <c r="GV7" s="6">
        <f t="shared" si="228"/>
        <v>2004</v>
      </c>
      <c r="GW7" s="6">
        <f t="shared" si="228"/>
        <v>2004</v>
      </c>
      <c r="GX7" s="6">
        <f t="shared" si="228"/>
        <v>2004</v>
      </c>
      <c r="GY7" s="6">
        <f t="shared" si="228"/>
        <v>2004</v>
      </c>
      <c r="GZ7" s="6">
        <f t="shared" si="228"/>
        <v>2004</v>
      </c>
      <c r="HA7" s="6">
        <f t="shared" si="228"/>
        <v>2004</v>
      </c>
      <c r="HB7" s="6">
        <f t="shared" si="228"/>
        <v>2004</v>
      </c>
      <c r="HC7" s="51">
        <f t="shared" si="228"/>
        <v>2004</v>
      </c>
      <c r="HD7" s="6">
        <f t="shared" si="228"/>
        <v>2005</v>
      </c>
      <c r="HE7" s="6">
        <f t="shared" si="228"/>
        <v>2005</v>
      </c>
      <c r="HF7" s="6">
        <f t="shared" si="228"/>
        <v>2005</v>
      </c>
      <c r="HG7" s="6">
        <f t="shared" si="228"/>
        <v>2005</v>
      </c>
      <c r="HH7" s="6">
        <f t="shared" si="228"/>
        <v>2005</v>
      </c>
      <c r="HI7" s="6">
        <f t="shared" si="228"/>
        <v>2005</v>
      </c>
      <c r="HJ7" s="6">
        <f t="shared" si="228"/>
        <v>2005</v>
      </c>
      <c r="HK7" s="6">
        <f t="shared" si="228"/>
        <v>2005</v>
      </c>
      <c r="HL7" s="6">
        <f t="shared" si="228"/>
        <v>2005</v>
      </c>
      <c r="HM7" s="6">
        <f t="shared" si="228"/>
        <v>2005</v>
      </c>
      <c r="HN7" s="6">
        <f t="shared" si="228"/>
        <v>2005</v>
      </c>
      <c r="HO7" s="6">
        <f t="shared" si="228"/>
        <v>2005</v>
      </c>
      <c r="HP7" s="6">
        <f t="shared" si="228"/>
        <v>2005</v>
      </c>
      <c r="HQ7" s="6">
        <f t="shared" si="228"/>
        <v>2005</v>
      </c>
      <c r="HR7" s="6">
        <f t="shared" si="228"/>
        <v>2005</v>
      </c>
      <c r="HS7" s="6">
        <f t="shared" si="228"/>
        <v>2005</v>
      </c>
      <c r="HT7" s="6">
        <f t="shared" si="228"/>
        <v>2005</v>
      </c>
      <c r="HU7" s="6">
        <f t="shared" si="228"/>
        <v>2005</v>
      </c>
      <c r="HV7" s="6">
        <f t="shared" si="228"/>
        <v>2005</v>
      </c>
      <c r="HW7" s="6">
        <f t="shared" si="228"/>
        <v>2005</v>
      </c>
      <c r="HX7" s="6">
        <f t="shared" si="228"/>
        <v>2005</v>
      </c>
      <c r="HY7" s="6">
        <f t="shared" si="228"/>
        <v>2005</v>
      </c>
      <c r="HZ7" s="6">
        <f t="shared" si="228"/>
        <v>2005</v>
      </c>
      <c r="IA7" s="6">
        <f t="shared" si="228"/>
        <v>2005</v>
      </c>
      <c r="IB7" s="6">
        <f t="shared" si="228"/>
        <v>2005</v>
      </c>
      <c r="IC7" s="6">
        <f t="shared" si="228"/>
        <v>2005</v>
      </c>
      <c r="ID7" s="6">
        <f t="shared" si="228"/>
        <v>2005</v>
      </c>
      <c r="IE7" s="6">
        <f t="shared" si="228"/>
        <v>2005</v>
      </c>
      <c r="IF7" s="6">
        <f t="shared" si="228"/>
        <v>2005</v>
      </c>
      <c r="IG7" s="6">
        <f t="shared" si="228"/>
        <v>2005</v>
      </c>
      <c r="IH7" s="6">
        <f t="shared" si="228"/>
        <v>2005</v>
      </c>
      <c r="II7" s="6">
        <f t="shared" si="228"/>
        <v>2005</v>
      </c>
      <c r="IJ7" s="6">
        <f t="shared" si="228"/>
        <v>2005</v>
      </c>
      <c r="IK7" s="6">
        <f t="shared" si="228"/>
        <v>2005</v>
      </c>
      <c r="IL7" s="6">
        <f t="shared" si="228"/>
        <v>2005</v>
      </c>
      <c r="IM7" s="6">
        <f t="shared" si="228"/>
        <v>2005</v>
      </c>
      <c r="IN7" s="6">
        <f t="shared" si="228"/>
        <v>2005</v>
      </c>
      <c r="IO7" s="6">
        <f t="shared" si="228"/>
        <v>2005</v>
      </c>
      <c r="IP7" s="6">
        <f t="shared" si="228"/>
        <v>2005</v>
      </c>
      <c r="IQ7" s="6">
        <f t="shared" si="228"/>
        <v>2005</v>
      </c>
      <c r="IR7" s="6">
        <f t="shared" si="228"/>
        <v>2005</v>
      </c>
      <c r="IS7" s="6">
        <f t="shared" si="228"/>
        <v>2005</v>
      </c>
      <c r="IT7" s="6">
        <f t="shared" si="228"/>
        <v>2005</v>
      </c>
      <c r="IU7" s="6">
        <f t="shared" si="228"/>
        <v>2005</v>
      </c>
      <c r="IV7" s="6">
        <f t="shared" si="228"/>
        <v>2005</v>
      </c>
      <c r="IW7" s="6">
        <f t="shared" si="228"/>
        <v>2005</v>
      </c>
      <c r="IX7" s="6">
        <f t="shared" si="228"/>
        <v>2005</v>
      </c>
      <c r="IY7" s="6">
        <f t="shared" ref="IY7:LJ7" si="229">YEAR(IY5)</f>
        <v>2005</v>
      </c>
      <c r="IZ7" s="6">
        <f t="shared" si="229"/>
        <v>2005</v>
      </c>
      <c r="JA7" s="6">
        <f t="shared" si="229"/>
        <v>2005</v>
      </c>
      <c r="JB7" s="6">
        <f t="shared" si="229"/>
        <v>2005</v>
      </c>
      <c r="JC7" s="6">
        <f t="shared" si="229"/>
        <v>2005</v>
      </c>
      <c r="JD7" s="6">
        <f t="shared" si="229"/>
        <v>2006</v>
      </c>
      <c r="JE7" s="6">
        <f t="shared" si="229"/>
        <v>2006</v>
      </c>
      <c r="JF7" s="6">
        <f t="shared" si="229"/>
        <v>2006</v>
      </c>
      <c r="JG7" s="6">
        <f t="shared" si="229"/>
        <v>2006</v>
      </c>
      <c r="JH7" s="6">
        <f t="shared" si="229"/>
        <v>2006</v>
      </c>
      <c r="JI7" s="6">
        <f t="shared" si="229"/>
        <v>2006</v>
      </c>
      <c r="JJ7" s="6">
        <f t="shared" si="229"/>
        <v>2006</v>
      </c>
      <c r="JK7" s="6">
        <f t="shared" si="229"/>
        <v>2006</v>
      </c>
      <c r="JL7" s="6">
        <f t="shared" si="229"/>
        <v>2006</v>
      </c>
      <c r="JM7" s="6">
        <f t="shared" si="229"/>
        <v>2006</v>
      </c>
      <c r="JN7" s="6">
        <f t="shared" si="229"/>
        <v>2006</v>
      </c>
      <c r="JO7" s="6">
        <f t="shared" si="229"/>
        <v>2006</v>
      </c>
      <c r="JP7" s="6">
        <f t="shared" si="229"/>
        <v>2006</v>
      </c>
      <c r="JQ7" s="6">
        <f t="shared" si="229"/>
        <v>2006</v>
      </c>
      <c r="JR7" s="6">
        <f t="shared" si="229"/>
        <v>2006</v>
      </c>
      <c r="JS7" s="6">
        <f t="shared" si="229"/>
        <v>2006</v>
      </c>
      <c r="JT7" s="6">
        <f t="shared" si="229"/>
        <v>2006</v>
      </c>
      <c r="JU7" s="6">
        <f t="shared" si="229"/>
        <v>2006</v>
      </c>
      <c r="JV7" s="6">
        <f t="shared" si="229"/>
        <v>2006</v>
      </c>
      <c r="JW7" s="6">
        <f t="shared" si="229"/>
        <v>2006</v>
      </c>
      <c r="JX7" s="6">
        <f t="shared" si="229"/>
        <v>2006</v>
      </c>
      <c r="JY7" s="6">
        <f t="shared" si="229"/>
        <v>2006</v>
      </c>
      <c r="JZ7" s="6">
        <f t="shared" si="229"/>
        <v>2006</v>
      </c>
      <c r="KA7" s="6">
        <f t="shared" si="229"/>
        <v>2006</v>
      </c>
      <c r="KB7" s="6">
        <f t="shared" si="229"/>
        <v>2006</v>
      </c>
      <c r="KC7" s="6">
        <f t="shared" si="229"/>
        <v>2006</v>
      </c>
      <c r="KD7" s="6">
        <f t="shared" si="229"/>
        <v>2006</v>
      </c>
      <c r="KE7" s="6">
        <f t="shared" si="229"/>
        <v>2006</v>
      </c>
      <c r="KF7" s="6">
        <f t="shared" si="229"/>
        <v>2006</v>
      </c>
      <c r="KG7" s="6">
        <f t="shared" si="229"/>
        <v>2006</v>
      </c>
      <c r="KH7" s="6">
        <f t="shared" si="229"/>
        <v>2006</v>
      </c>
      <c r="KI7" s="6">
        <f t="shared" si="229"/>
        <v>2006</v>
      </c>
      <c r="KJ7" s="6">
        <f t="shared" si="229"/>
        <v>2006</v>
      </c>
      <c r="KK7" s="6">
        <f t="shared" si="229"/>
        <v>2006</v>
      </c>
      <c r="KL7" s="6">
        <f t="shared" si="229"/>
        <v>2006</v>
      </c>
      <c r="KM7" s="6">
        <f t="shared" si="229"/>
        <v>2006</v>
      </c>
      <c r="KN7" s="6">
        <f t="shared" si="229"/>
        <v>2006</v>
      </c>
      <c r="KO7" s="6">
        <f t="shared" si="229"/>
        <v>2006</v>
      </c>
      <c r="KP7" s="6">
        <f t="shared" si="229"/>
        <v>2006</v>
      </c>
      <c r="KQ7" s="6">
        <f t="shared" si="229"/>
        <v>2006</v>
      </c>
      <c r="KR7" s="6">
        <f t="shared" si="229"/>
        <v>2006</v>
      </c>
      <c r="KS7" s="6">
        <f t="shared" si="229"/>
        <v>2006</v>
      </c>
      <c r="KT7" s="6">
        <f t="shared" si="229"/>
        <v>2006</v>
      </c>
      <c r="KU7" s="6">
        <f t="shared" si="229"/>
        <v>2006</v>
      </c>
      <c r="KV7" s="6">
        <f t="shared" si="229"/>
        <v>2006</v>
      </c>
      <c r="KW7" s="6">
        <f t="shared" si="229"/>
        <v>2006</v>
      </c>
      <c r="KX7" s="6">
        <f t="shared" si="229"/>
        <v>2006</v>
      </c>
      <c r="KY7" s="6">
        <f t="shared" si="229"/>
        <v>2006</v>
      </c>
      <c r="KZ7" s="6">
        <f t="shared" si="229"/>
        <v>2006</v>
      </c>
      <c r="LA7" s="6">
        <f t="shared" si="229"/>
        <v>2006</v>
      </c>
      <c r="LB7" s="6">
        <f t="shared" si="229"/>
        <v>2006</v>
      </c>
      <c r="LC7" s="6">
        <f t="shared" si="229"/>
        <v>2006</v>
      </c>
      <c r="LD7" s="51">
        <f t="shared" si="229"/>
        <v>2007</v>
      </c>
      <c r="LE7" s="6">
        <f t="shared" si="229"/>
        <v>2007</v>
      </c>
      <c r="LF7" s="6">
        <f t="shared" si="229"/>
        <v>2007</v>
      </c>
      <c r="LG7" s="6">
        <f t="shared" si="229"/>
        <v>2007</v>
      </c>
      <c r="LH7" s="6">
        <f t="shared" si="229"/>
        <v>2007</v>
      </c>
      <c r="LI7" s="6">
        <f t="shared" si="229"/>
        <v>2007</v>
      </c>
      <c r="LJ7" s="6">
        <f t="shared" si="229"/>
        <v>2007</v>
      </c>
      <c r="LK7" s="6">
        <f t="shared" ref="LK7:NV7" si="230">YEAR(LK5)</f>
        <v>2007</v>
      </c>
      <c r="LL7" s="6">
        <f t="shared" si="230"/>
        <v>2007</v>
      </c>
      <c r="LM7" s="6">
        <f t="shared" si="230"/>
        <v>2007</v>
      </c>
      <c r="LN7" s="6">
        <f t="shared" si="230"/>
        <v>2007</v>
      </c>
      <c r="LO7" s="6">
        <f t="shared" si="230"/>
        <v>2007</v>
      </c>
      <c r="LP7" s="6">
        <f t="shared" si="230"/>
        <v>2007</v>
      </c>
      <c r="LQ7" s="6">
        <f t="shared" si="230"/>
        <v>2007</v>
      </c>
      <c r="LR7" s="6">
        <f t="shared" si="230"/>
        <v>2007</v>
      </c>
      <c r="LS7" s="6">
        <f t="shared" si="230"/>
        <v>2007</v>
      </c>
      <c r="LT7" s="6">
        <f t="shared" si="230"/>
        <v>2007</v>
      </c>
      <c r="LU7" s="6">
        <f t="shared" si="230"/>
        <v>2007</v>
      </c>
      <c r="LV7" s="6">
        <f t="shared" si="230"/>
        <v>2007</v>
      </c>
      <c r="LW7" s="6">
        <f t="shared" si="230"/>
        <v>2007</v>
      </c>
      <c r="LX7" s="6">
        <f t="shared" si="230"/>
        <v>2007</v>
      </c>
      <c r="LY7" s="6">
        <f t="shared" si="230"/>
        <v>2007</v>
      </c>
      <c r="LZ7" s="6">
        <f t="shared" si="230"/>
        <v>2007</v>
      </c>
      <c r="MA7" s="6">
        <f t="shared" si="230"/>
        <v>2007</v>
      </c>
      <c r="MB7" s="6">
        <f t="shared" si="230"/>
        <v>2007</v>
      </c>
      <c r="MC7" s="6">
        <f t="shared" si="230"/>
        <v>2007</v>
      </c>
      <c r="MD7" s="6">
        <f t="shared" si="230"/>
        <v>2007</v>
      </c>
      <c r="ME7" s="6">
        <f t="shared" si="230"/>
        <v>2007</v>
      </c>
      <c r="MF7" s="6">
        <f t="shared" si="230"/>
        <v>2007</v>
      </c>
      <c r="MG7" s="6">
        <f t="shared" si="230"/>
        <v>2007</v>
      </c>
      <c r="MH7" s="6">
        <f t="shared" si="230"/>
        <v>2007</v>
      </c>
      <c r="MI7" s="6">
        <f t="shared" si="230"/>
        <v>2007</v>
      </c>
      <c r="MJ7" s="6">
        <f t="shared" si="230"/>
        <v>2007</v>
      </c>
      <c r="MK7" s="6">
        <f t="shared" si="230"/>
        <v>2007</v>
      </c>
      <c r="ML7" s="6">
        <f t="shared" si="230"/>
        <v>2007</v>
      </c>
      <c r="MM7" s="6">
        <f t="shared" si="230"/>
        <v>2007</v>
      </c>
      <c r="MN7" s="6">
        <f t="shared" si="230"/>
        <v>2007</v>
      </c>
      <c r="MO7" s="6">
        <f t="shared" si="230"/>
        <v>2007</v>
      </c>
      <c r="MP7" s="6">
        <f t="shared" si="230"/>
        <v>2007</v>
      </c>
      <c r="MQ7" s="6">
        <f t="shared" si="230"/>
        <v>2007</v>
      </c>
      <c r="MR7" s="6">
        <f t="shared" si="230"/>
        <v>2007</v>
      </c>
      <c r="MS7" s="6">
        <f t="shared" si="230"/>
        <v>2007</v>
      </c>
      <c r="MT7" s="6">
        <f t="shared" si="230"/>
        <v>2007</v>
      </c>
      <c r="MU7" s="6">
        <f t="shared" si="230"/>
        <v>2007</v>
      </c>
      <c r="MV7" s="6">
        <f t="shared" si="230"/>
        <v>2007</v>
      </c>
      <c r="MW7" s="6">
        <f t="shared" si="230"/>
        <v>2007</v>
      </c>
      <c r="MX7" s="6">
        <f t="shared" si="230"/>
        <v>2007</v>
      </c>
      <c r="MY7" s="6">
        <f t="shared" si="230"/>
        <v>2007</v>
      </c>
      <c r="MZ7" s="6">
        <f t="shared" si="230"/>
        <v>2007</v>
      </c>
      <c r="NA7" s="6">
        <f t="shared" si="230"/>
        <v>2007</v>
      </c>
      <c r="NB7" s="6">
        <f t="shared" si="230"/>
        <v>2007</v>
      </c>
      <c r="NC7" s="6">
        <f t="shared" si="230"/>
        <v>2007</v>
      </c>
      <c r="ND7" s="6">
        <f t="shared" si="230"/>
        <v>2008</v>
      </c>
      <c r="NE7" s="6">
        <f t="shared" si="230"/>
        <v>2008</v>
      </c>
      <c r="NF7" s="6">
        <f t="shared" si="230"/>
        <v>2008</v>
      </c>
      <c r="NG7" s="6">
        <f t="shared" si="230"/>
        <v>2008</v>
      </c>
      <c r="NH7" s="6">
        <f t="shared" si="230"/>
        <v>2008</v>
      </c>
      <c r="NI7" s="6">
        <f t="shared" si="230"/>
        <v>2008</v>
      </c>
      <c r="NJ7" s="6">
        <f t="shared" si="230"/>
        <v>2008</v>
      </c>
      <c r="NK7" s="6">
        <f t="shared" si="230"/>
        <v>2008</v>
      </c>
      <c r="NL7" s="6">
        <f t="shared" si="230"/>
        <v>2008</v>
      </c>
      <c r="NM7" s="6">
        <f t="shared" si="230"/>
        <v>2008</v>
      </c>
      <c r="NN7" s="6">
        <f t="shared" si="230"/>
        <v>2008</v>
      </c>
      <c r="NO7" s="6">
        <f t="shared" si="230"/>
        <v>2008</v>
      </c>
      <c r="NP7" s="6">
        <f t="shared" si="230"/>
        <v>2008</v>
      </c>
      <c r="NQ7" s="6">
        <f t="shared" si="230"/>
        <v>2008</v>
      </c>
      <c r="NR7" s="6">
        <f t="shared" si="230"/>
        <v>2008</v>
      </c>
      <c r="NS7" s="6">
        <f t="shared" si="230"/>
        <v>2008</v>
      </c>
      <c r="NT7" s="6">
        <f t="shared" si="230"/>
        <v>2008</v>
      </c>
      <c r="NU7" s="6">
        <f t="shared" si="230"/>
        <v>2008</v>
      </c>
      <c r="NV7" s="6">
        <f t="shared" si="230"/>
        <v>2008</v>
      </c>
      <c r="NW7" s="6">
        <f t="shared" ref="NW7:QH7" si="231">YEAR(NW5)</f>
        <v>2008</v>
      </c>
      <c r="NX7" s="6">
        <f t="shared" si="231"/>
        <v>2008</v>
      </c>
      <c r="NY7" s="6">
        <f t="shared" si="231"/>
        <v>2008</v>
      </c>
      <c r="NZ7" s="6">
        <f t="shared" si="231"/>
        <v>2008</v>
      </c>
      <c r="OA7" s="6">
        <f t="shared" si="231"/>
        <v>2008</v>
      </c>
      <c r="OB7" s="6">
        <f t="shared" si="231"/>
        <v>2008</v>
      </c>
      <c r="OC7" s="6">
        <f t="shared" si="231"/>
        <v>2008</v>
      </c>
      <c r="OD7" s="6">
        <f t="shared" si="231"/>
        <v>2008</v>
      </c>
      <c r="OE7" s="6">
        <f t="shared" si="231"/>
        <v>2008</v>
      </c>
      <c r="OF7" s="6">
        <f t="shared" si="231"/>
        <v>2008</v>
      </c>
      <c r="OG7" s="6">
        <f t="shared" si="231"/>
        <v>2008</v>
      </c>
      <c r="OH7" s="6">
        <f t="shared" si="231"/>
        <v>2008</v>
      </c>
      <c r="OI7" s="6">
        <f t="shared" si="231"/>
        <v>2008</v>
      </c>
      <c r="OJ7" s="6">
        <f t="shared" si="231"/>
        <v>2008</v>
      </c>
      <c r="OK7" s="6">
        <f t="shared" si="231"/>
        <v>2008</v>
      </c>
      <c r="OL7" s="6">
        <f t="shared" si="231"/>
        <v>2008</v>
      </c>
      <c r="OM7" s="6">
        <f t="shared" si="231"/>
        <v>2008</v>
      </c>
      <c r="ON7" s="6">
        <f t="shared" si="231"/>
        <v>2008</v>
      </c>
      <c r="OO7" s="6">
        <f t="shared" si="231"/>
        <v>2008</v>
      </c>
      <c r="OP7" s="6">
        <f t="shared" si="231"/>
        <v>2008</v>
      </c>
      <c r="OQ7" s="6">
        <f t="shared" si="231"/>
        <v>2008</v>
      </c>
      <c r="OR7" s="6">
        <f t="shared" si="231"/>
        <v>2008</v>
      </c>
      <c r="OS7" s="6">
        <f t="shared" si="231"/>
        <v>2008</v>
      </c>
      <c r="OT7" s="6">
        <f t="shared" si="231"/>
        <v>2008</v>
      </c>
      <c r="OU7" s="6">
        <f t="shared" si="231"/>
        <v>2008</v>
      </c>
      <c r="OV7" s="6">
        <f t="shared" si="231"/>
        <v>2008</v>
      </c>
      <c r="OW7" s="6">
        <f t="shared" si="231"/>
        <v>2008</v>
      </c>
      <c r="OX7" s="6">
        <f t="shared" si="231"/>
        <v>2008</v>
      </c>
      <c r="OY7" s="6">
        <f t="shared" si="231"/>
        <v>2008</v>
      </c>
      <c r="OZ7" s="6">
        <f t="shared" si="231"/>
        <v>2008</v>
      </c>
      <c r="PA7" s="6">
        <f t="shared" si="231"/>
        <v>2008</v>
      </c>
      <c r="PB7" s="6">
        <f t="shared" si="231"/>
        <v>2008</v>
      </c>
      <c r="PC7" s="6">
        <f t="shared" si="231"/>
        <v>2008</v>
      </c>
      <c r="PD7" s="6">
        <f t="shared" si="231"/>
        <v>2009</v>
      </c>
      <c r="PE7" s="6">
        <f t="shared" si="231"/>
        <v>2009</v>
      </c>
      <c r="PF7" s="6">
        <f t="shared" si="231"/>
        <v>2009</v>
      </c>
      <c r="PG7" s="6">
        <f t="shared" si="231"/>
        <v>2009</v>
      </c>
      <c r="PH7" s="6">
        <f t="shared" si="231"/>
        <v>2009</v>
      </c>
      <c r="PI7" s="6">
        <f t="shared" si="231"/>
        <v>2009</v>
      </c>
      <c r="PJ7" s="6">
        <f t="shared" si="231"/>
        <v>2009</v>
      </c>
      <c r="PK7" s="6">
        <f t="shared" si="231"/>
        <v>2009</v>
      </c>
      <c r="PL7" s="6">
        <f t="shared" si="231"/>
        <v>2009</v>
      </c>
      <c r="PM7" s="6">
        <f t="shared" si="231"/>
        <v>2009</v>
      </c>
      <c r="PN7" s="6">
        <f t="shared" si="231"/>
        <v>2009</v>
      </c>
      <c r="PO7" s="6">
        <f t="shared" si="231"/>
        <v>2009</v>
      </c>
      <c r="PP7" s="6">
        <f t="shared" si="231"/>
        <v>2009</v>
      </c>
      <c r="PQ7" s="6">
        <f t="shared" si="231"/>
        <v>2009</v>
      </c>
      <c r="PR7" s="6">
        <f t="shared" si="231"/>
        <v>2009</v>
      </c>
      <c r="PS7" s="6">
        <f t="shared" si="231"/>
        <v>2009</v>
      </c>
      <c r="PT7" s="6">
        <f t="shared" si="231"/>
        <v>2009</v>
      </c>
      <c r="PU7" s="6">
        <f t="shared" si="231"/>
        <v>2009</v>
      </c>
      <c r="PV7" s="6">
        <f t="shared" si="231"/>
        <v>2009</v>
      </c>
      <c r="PW7" s="6">
        <f t="shared" si="231"/>
        <v>2009</v>
      </c>
      <c r="PX7" s="6">
        <f t="shared" si="231"/>
        <v>2009</v>
      </c>
      <c r="PY7" s="6">
        <f t="shared" si="231"/>
        <v>2009</v>
      </c>
      <c r="PZ7" s="6">
        <f t="shared" si="231"/>
        <v>2009</v>
      </c>
      <c r="QA7" s="6">
        <f t="shared" si="231"/>
        <v>2009</v>
      </c>
      <c r="QB7" s="6">
        <f t="shared" si="231"/>
        <v>2009</v>
      </c>
      <c r="QC7" s="6">
        <f t="shared" si="231"/>
        <v>2009</v>
      </c>
      <c r="QD7" s="6">
        <f t="shared" si="231"/>
        <v>2009</v>
      </c>
      <c r="QE7" s="6">
        <f t="shared" si="231"/>
        <v>2009</v>
      </c>
      <c r="QF7" s="6">
        <f t="shared" si="231"/>
        <v>2009</v>
      </c>
      <c r="QG7" s="6">
        <f t="shared" si="231"/>
        <v>2009</v>
      </c>
      <c r="QH7" s="6">
        <f t="shared" si="231"/>
        <v>2009</v>
      </c>
      <c r="QI7" s="6">
        <f t="shared" ref="QI7:ST7" si="232">YEAR(QI5)</f>
        <v>2009</v>
      </c>
      <c r="QJ7" s="6">
        <f t="shared" si="232"/>
        <v>2009</v>
      </c>
      <c r="QK7" s="6">
        <f t="shared" si="232"/>
        <v>2009</v>
      </c>
      <c r="QL7" s="6">
        <f t="shared" si="232"/>
        <v>2009</v>
      </c>
      <c r="QM7" s="6">
        <f t="shared" si="232"/>
        <v>2009</v>
      </c>
      <c r="QN7" s="6">
        <f t="shared" si="232"/>
        <v>2009</v>
      </c>
      <c r="QO7" s="6">
        <f t="shared" si="232"/>
        <v>2009</v>
      </c>
      <c r="QP7" s="6">
        <f t="shared" si="232"/>
        <v>2009</v>
      </c>
      <c r="QQ7" s="6">
        <f t="shared" si="232"/>
        <v>2009</v>
      </c>
      <c r="QR7" s="6">
        <f t="shared" si="232"/>
        <v>2009</v>
      </c>
      <c r="QS7" s="6">
        <f t="shared" si="232"/>
        <v>2009</v>
      </c>
      <c r="QT7" s="6">
        <f t="shared" si="232"/>
        <v>2009</v>
      </c>
      <c r="QU7" s="6">
        <f t="shared" si="232"/>
        <v>2009</v>
      </c>
      <c r="QV7" s="6">
        <f t="shared" si="232"/>
        <v>2009</v>
      </c>
      <c r="QW7" s="6">
        <f t="shared" si="232"/>
        <v>2009</v>
      </c>
      <c r="QX7" s="6">
        <f t="shared" si="232"/>
        <v>2009</v>
      </c>
      <c r="QY7" s="6">
        <f t="shared" si="232"/>
        <v>2009</v>
      </c>
      <c r="QZ7" s="6">
        <f t="shared" si="232"/>
        <v>2009</v>
      </c>
      <c r="RA7" s="6">
        <f t="shared" si="232"/>
        <v>2009</v>
      </c>
      <c r="RB7" s="6">
        <f t="shared" si="232"/>
        <v>2009</v>
      </c>
      <c r="RC7" s="6">
        <f t="shared" si="232"/>
        <v>2009</v>
      </c>
      <c r="RD7" s="6">
        <f t="shared" si="232"/>
        <v>2010</v>
      </c>
      <c r="RE7" s="6">
        <f t="shared" si="232"/>
        <v>2010</v>
      </c>
      <c r="RF7" s="6">
        <f t="shared" si="232"/>
        <v>2010</v>
      </c>
      <c r="RG7" s="6">
        <f t="shared" si="232"/>
        <v>2010</v>
      </c>
      <c r="RH7" s="6">
        <f t="shared" si="232"/>
        <v>2010</v>
      </c>
      <c r="RI7" s="6">
        <f t="shared" si="232"/>
        <v>2010</v>
      </c>
      <c r="RJ7" s="6">
        <f t="shared" si="232"/>
        <v>2010</v>
      </c>
      <c r="RK7" s="6">
        <f t="shared" si="232"/>
        <v>2010</v>
      </c>
      <c r="RL7" s="6">
        <f t="shared" si="232"/>
        <v>2010</v>
      </c>
      <c r="RM7" s="6">
        <f t="shared" si="232"/>
        <v>2010</v>
      </c>
      <c r="RN7" s="6">
        <f t="shared" si="232"/>
        <v>2010</v>
      </c>
      <c r="RO7" s="6">
        <f t="shared" si="232"/>
        <v>2010</v>
      </c>
      <c r="RP7" s="6">
        <f t="shared" si="232"/>
        <v>2010</v>
      </c>
      <c r="RQ7" s="6">
        <f t="shared" si="232"/>
        <v>2010</v>
      </c>
      <c r="RR7" s="6">
        <f t="shared" si="232"/>
        <v>2010</v>
      </c>
      <c r="RS7" s="6">
        <f t="shared" si="232"/>
        <v>2010</v>
      </c>
      <c r="RT7" s="6">
        <f t="shared" si="232"/>
        <v>2010</v>
      </c>
      <c r="RU7" s="6">
        <f t="shared" si="232"/>
        <v>2010</v>
      </c>
      <c r="RV7" s="6">
        <f t="shared" si="232"/>
        <v>2010</v>
      </c>
      <c r="RW7" s="6">
        <f t="shared" si="232"/>
        <v>2010</v>
      </c>
      <c r="RX7" s="6">
        <f t="shared" si="232"/>
        <v>2010</v>
      </c>
      <c r="RY7" s="6">
        <f t="shared" si="232"/>
        <v>2010</v>
      </c>
      <c r="RZ7" s="6">
        <f t="shared" si="232"/>
        <v>2010</v>
      </c>
      <c r="SA7" s="6">
        <f t="shared" si="232"/>
        <v>2010</v>
      </c>
      <c r="SB7" s="6">
        <f t="shared" si="232"/>
        <v>2010</v>
      </c>
      <c r="SC7" s="6">
        <f t="shared" si="232"/>
        <v>2010</v>
      </c>
      <c r="SD7" s="6">
        <f t="shared" si="232"/>
        <v>2010</v>
      </c>
      <c r="SE7" s="6">
        <f t="shared" si="232"/>
        <v>2010</v>
      </c>
      <c r="SF7" s="6">
        <f t="shared" si="232"/>
        <v>2010</v>
      </c>
      <c r="SG7" s="6">
        <f t="shared" si="232"/>
        <v>2010</v>
      </c>
      <c r="SH7" s="6">
        <f t="shared" si="232"/>
        <v>2010</v>
      </c>
      <c r="SI7" s="6">
        <f t="shared" si="232"/>
        <v>2010</v>
      </c>
      <c r="SJ7" s="6">
        <f t="shared" si="232"/>
        <v>2010</v>
      </c>
      <c r="SK7" s="6">
        <f t="shared" si="232"/>
        <v>2010</v>
      </c>
      <c r="SL7" s="6">
        <f t="shared" si="232"/>
        <v>2010</v>
      </c>
      <c r="SM7" s="6">
        <f t="shared" si="232"/>
        <v>2010</v>
      </c>
      <c r="SN7" s="6">
        <f t="shared" si="232"/>
        <v>2010</v>
      </c>
      <c r="SO7" s="6">
        <f t="shared" si="232"/>
        <v>2010</v>
      </c>
      <c r="SP7" s="6">
        <f t="shared" si="232"/>
        <v>2010</v>
      </c>
      <c r="SQ7" s="6">
        <f t="shared" si="232"/>
        <v>2010</v>
      </c>
      <c r="SR7" s="6">
        <f t="shared" si="232"/>
        <v>2010</v>
      </c>
      <c r="SS7" s="6">
        <f t="shared" si="232"/>
        <v>2010</v>
      </c>
      <c r="ST7" s="6">
        <f t="shared" si="232"/>
        <v>2010</v>
      </c>
      <c r="SU7" s="6">
        <f t="shared" ref="SU7:VF7" si="233">YEAR(SU5)</f>
        <v>2010</v>
      </c>
      <c r="SV7" s="6">
        <f t="shared" si="233"/>
        <v>2010</v>
      </c>
      <c r="SW7" s="6">
        <f t="shared" si="233"/>
        <v>2010</v>
      </c>
      <c r="SX7" s="6">
        <f t="shared" si="233"/>
        <v>2010</v>
      </c>
      <c r="SY7" s="6">
        <f t="shared" si="233"/>
        <v>2010</v>
      </c>
      <c r="SZ7" s="6">
        <f t="shared" si="233"/>
        <v>2010</v>
      </c>
      <c r="TA7" s="6">
        <f t="shared" si="233"/>
        <v>2010</v>
      </c>
      <c r="TB7" s="6">
        <f t="shared" si="233"/>
        <v>2010</v>
      </c>
      <c r="TC7" s="6">
        <f t="shared" si="233"/>
        <v>2010</v>
      </c>
      <c r="TD7" s="6">
        <f t="shared" si="233"/>
        <v>2010</v>
      </c>
      <c r="TE7" s="6">
        <f t="shared" si="233"/>
        <v>2011</v>
      </c>
      <c r="TF7" s="6">
        <f t="shared" si="233"/>
        <v>2011</v>
      </c>
      <c r="TG7" s="6">
        <f t="shared" si="233"/>
        <v>2011</v>
      </c>
      <c r="TH7" s="6">
        <f t="shared" si="233"/>
        <v>2011</v>
      </c>
      <c r="TI7" s="6">
        <f t="shared" si="233"/>
        <v>2011</v>
      </c>
      <c r="TJ7" s="6">
        <f t="shared" si="233"/>
        <v>2011</v>
      </c>
      <c r="TK7" s="6">
        <f t="shared" si="233"/>
        <v>2011</v>
      </c>
      <c r="TL7" s="6">
        <f t="shared" si="233"/>
        <v>2011</v>
      </c>
      <c r="TM7" s="6">
        <f t="shared" si="233"/>
        <v>2011</v>
      </c>
      <c r="TN7" s="6">
        <f t="shared" si="233"/>
        <v>2011</v>
      </c>
      <c r="TO7" s="6">
        <f t="shared" si="233"/>
        <v>2011</v>
      </c>
      <c r="TP7" s="6">
        <f t="shared" si="233"/>
        <v>2011</v>
      </c>
      <c r="TQ7" s="6">
        <f t="shared" si="233"/>
        <v>2011</v>
      </c>
      <c r="TR7" s="6">
        <f t="shared" si="233"/>
        <v>2011</v>
      </c>
      <c r="TS7" s="6">
        <f t="shared" si="233"/>
        <v>2011</v>
      </c>
      <c r="TT7" s="6">
        <f t="shared" si="233"/>
        <v>2011</v>
      </c>
      <c r="TU7" s="6">
        <f t="shared" si="233"/>
        <v>2011</v>
      </c>
      <c r="TV7" s="6">
        <f t="shared" si="233"/>
        <v>2011</v>
      </c>
      <c r="TW7" s="6">
        <f t="shared" si="233"/>
        <v>2011</v>
      </c>
      <c r="TX7" s="6">
        <f t="shared" si="233"/>
        <v>2011</v>
      </c>
      <c r="TY7" s="6">
        <f t="shared" si="233"/>
        <v>2011</v>
      </c>
      <c r="TZ7" s="6">
        <f t="shared" si="233"/>
        <v>2011</v>
      </c>
      <c r="UA7" s="6">
        <f t="shared" si="233"/>
        <v>2011</v>
      </c>
      <c r="UB7" s="6">
        <f t="shared" si="233"/>
        <v>2011</v>
      </c>
      <c r="UC7" s="6">
        <f t="shared" si="233"/>
        <v>2011</v>
      </c>
      <c r="UD7" s="51">
        <f t="shared" si="233"/>
        <v>2011</v>
      </c>
      <c r="UE7" s="6">
        <f t="shared" si="233"/>
        <v>2011</v>
      </c>
      <c r="UF7" s="6">
        <f t="shared" si="233"/>
        <v>2011</v>
      </c>
      <c r="UG7" s="6">
        <f t="shared" si="233"/>
        <v>2011</v>
      </c>
      <c r="UH7" s="6">
        <f t="shared" si="233"/>
        <v>2011</v>
      </c>
      <c r="UI7" s="6">
        <f t="shared" si="233"/>
        <v>2011</v>
      </c>
      <c r="UJ7" s="6">
        <f t="shared" si="233"/>
        <v>2011</v>
      </c>
      <c r="UK7" s="6">
        <f t="shared" si="233"/>
        <v>2011</v>
      </c>
      <c r="UL7" s="6">
        <f t="shared" si="233"/>
        <v>2011</v>
      </c>
      <c r="UM7" s="6">
        <f t="shared" si="233"/>
        <v>2011</v>
      </c>
      <c r="UN7" s="6">
        <f t="shared" si="233"/>
        <v>2011</v>
      </c>
      <c r="UO7" s="6">
        <f t="shared" si="233"/>
        <v>2011</v>
      </c>
      <c r="UP7" s="6">
        <f t="shared" si="233"/>
        <v>2011</v>
      </c>
      <c r="UQ7" s="6">
        <f t="shared" si="233"/>
        <v>2011</v>
      </c>
      <c r="UR7" s="6">
        <f t="shared" si="233"/>
        <v>2011</v>
      </c>
      <c r="US7" s="6">
        <f t="shared" si="233"/>
        <v>2011</v>
      </c>
      <c r="UT7" s="6">
        <f t="shared" si="233"/>
        <v>2011</v>
      </c>
      <c r="UU7" s="6">
        <f t="shared" si="233"/>
        <v>2011</v>
      </c>
      <c r="UV7" s="6">
        <f t="shared" si="233"/>
        <v>2011</v>
      </c>
      <c r="UW7" s="6">
        <f t="shared" si="233"/>
        <v>2011</v>
      </c>
      <c r="UX7" s="6">
        <f t="shared" si="233"/>
        <v>2011</v>
      </c>
      <c r="UY7" s="6">
        <f t="shared" si="233"/>
        <v>2011</v>
      </c>
      <c r="UZ7" s="6">
        <f t="shared" si="233"/>
        <v>2011</v>
      </c>
      <c r="VA7" s="6">
        <f t="shared" si="233"/>
        <v>2011</v>
      </c>
      <c r="VB7" s="6">
        <f t="shared" si="233"/>
        <v>2011</v>
      </c>
      <c r="VC7" s="6">
        <f t="shared" si="233"/>
        <v>2011</v>
      </c>
      <c r="VD7" s="6">
        <f t="shared" si="233"/>
        <v>2011</v>
      </c>
      <c r="VE7" s="74">
        <f t="shared" si="233"/>
        <v>2012</v>
      </c>
      <c r="VF7" s="6">
        <f t="shared" si="233"/>
        <v>2012</v>
      </c>
      <c r="VG7" s="6">
        <f t="shared" ref="VG7:XR7" si="234">YEAR(VG5)</f>
        <v>2012</v>
      </c>
      <c r="VH7" s="6">
        <f t="shared" si="234"/>
        <v>2012</v>
      </c>
      <c r="VI7" s="6">
        <f t="shared" si="234"/>
        <v>2012</v>
      </c>
      <c r="VJ7" s="6">
        <f t="shared" si="234"/>
        <v>2012</v>
      </c>
      <c r="VK7" s="6">
        <f t="shared" si="234"/>
        <v>2012</v>
      </c>
      <c r="VL7" s="6">
        <f t="shared" si="234"/>
        <v>2012</v>
      </c>
      <c r="VM7" s="6">
        <f t="shared" si="234"/>
        <v>2012</v>
      </c>
      <c r="VN7" s="6">
        <f t="shared" si="234"/>
        <v>2012</v>
      </c>
      <c r="VO7" s="6">
        <f t="shared" si="234"/>
        <v>2012</v>
      </c>
      <c r="VP7" s="6">
        <f t="shared" si="234"/>
        <v>2012</v>
      </c>
      <c r="VQ7" s="6">
        <f t="shared" si="234"/>
        <v>2012</v>
      </c>
      <c r="VR7" s="6">
        <f t="shared" si="234"/>
        <v>2012</v>
      </c>
      <c r="VS7" s="6">
        <f t="shared" si="234"/>
        <v>2012</v>
      </c>
      <c r="VT7" s="6">
        <f t="shared" si="234"/>
        <v>2012</v>
      </c>
      <c r="VU7" s="6">
        <f t="shared" si="234"/>
        <v>2012</v>
      </c>
      <c r="VV7" s="6">
        <f t="shared" si="234"/>
        <v>2012</v>
      </c>
      <c r="VW7" s="6">
        <f t="shared" si="234"/>
        <v>2012</v>
      </c>
      <c r="VX7" s="6">
        <f t="shared" si="234"/>
        <v>2012</v>
      </c>
      <c r="VY7" s="6">
        <f t="shared" si="234"/>
        <v>2012</v>
      </c>
      <c r="VZ7" s="6">
        <f t="shared" si="234"/>
        <v>2012</v>
      </c>
      <c r="WA7" s="6">
        <f t="shared" si="234"/>
        <v>2012</v>
      </c>
      <c r="WB7" s="6">
        <f t="shared" si="234"/>
        <v>2012</v>
      </c>
      <c r="WC7" s="6">
        <f t="shared" si="234"/>
        <v>2012</v>
      </c>
      <c r="WD7" s="6">
        <f t="shared" si="234"/>
        <v>2012</v>
      </c>
      <c r="WE7" s="6">
        <f t="shared" si="234"/>
        <v>2012</v>
      </c>
      <c r="WF7" s="6">
        <f t="shared" si="234"/>
        <v>2012</v>
      </c>
      <c r="WG7" s="6">
        <f t="shared" si="234"/>
        <v>2012</v>
      </c>
      <c r="WH7" s="6">
        <f t="shared" si="234"/>
        <v>2012</v>
      </c>
      <c r="WI7" s="6">
        <f t="shared" si="234"/>
        <v>2012</v>
      </c>
      <c r="WJ7" s="6">
        <f t="shared" si="234"/>
        <v>2012</v>
      </c>
      <c r="WK7" s="6">
        <f t="shared" si="234"/>
        <v>2012</v>
      </c>
      <c r="WL7" s="6">
        <f t="shared" si="234"/>
        <v>2012</v>
      </c>
      <c r="WM7" s="6">
        <f t="shared" si="234"/>
        <v>2012</v>
      </c>
      <c r="WN7" s="6">
        <f t="shared" si="234"/>
        <v>2012</v>
      </c>
      <c r="WO7" s="6">
        <f t="shared" si="234"/>
        <v>2012</v>
      </c>
      <c r="WP7" s="6">
        <f t="shared" si="234"/>
        <v>2012</v>
      </c>
      <c r="WQ7" s="6">
        <f t="shared" si="234"/>
        <v>2012</v>
      </c>
      <c r="WR7" s="6">
        <f t="shared" si="234"/>
        <v>2012</v>
      </c>
      <c r="WS7" s="6">
        <f t="shared" si="234"/>
        <v>2012</v>
      </c>
      <c r="WT7" s="6">
        <f t="shared" si="234"/>
        <v>2012</v>
      </c>
      <c r="WU7" s="6">
        <f t="shared" si="234"/>
        <v>2012</v>
      </c>
      <c r="WV7" s="6">
        <f t="shared" si="234"/>
        <v>2012</v>
      </c>
      <c r="WW7" s="6">
        <f t="shared" si="234"/>
        <v>2012</v>
      </c>
      <c r="WX7" s="6">
        <f t="shared" si="234"/>
        <v>2012</v>
      </c>
      <c r="WY7" s="6">
        <f t="shared" si="234"/>
        <v>2012</v>
      </c>
      <c r="WZ7" s="6">
        <f t="shared" si="234"/>
        <v>2012</v>
      </c>
      <c r="XA7" s="6">
        <f t="shared" si="234"/>
        <v>2012</v>
      </c>
      <c r="XB7" s="6">
        <f t="shared" si="234"/>
        <v>2012</v>
      </c>
      <c r="XC7" s="6">
        <f t="shared" si="234"/>
        <v>2012</v>
      </c>
      <c r="XD7" s="6">
        <f t="shared" si="234"/>
        <v>2012</v>
      </c>
      <c r="XE7" s="6">
        <f t="shared" si="234"/>
        <v>2013</v>
      </c>
      <c r="XF7" s="6">
        <f t="shared" si="234"/>
        <v>2013</v>
      </c>
      <c r="XG7" s="6">
        <f t="shared" si="234"/>
        <v>2013</v>
      </c>
      <c r="XH7" s="6">
        <f t="shared" si="234"/>
        <v>2013</v>
      </c>
      <c r="XI7" s="6">
        <f t="shared" si="234"/>
        <v>2013</v>
      </c>
      <c r="XJ7" s="6">
        <f t="shared" si="234"/>
        <v>2013</v>
      </c>
      <c r="XK7" s="6">
        <f t="shared" si="234"/>
        <v>2013</v>
      </c>
      <c r="XL7" s="6">
        <f t="shared" si="234"/>
        <v>2013</v>
      </c>
      <c r="XM7" s="6">
        <f t="shared" si="234"/>
        <v>2013</v>
      </c>
      <c r="XN7" s="6">
        <f t="shared" si="234"/>
        <v>2013</v>
      </c>
      <c r="XO7" s="6">
        <f t="shared" si="234"/>
        <v>2013</v>
      </c>
      <c r="XP7" s="6">
        <f t="shared" si="234"/>
        <v>2013</v>
      </c>
      <c r="XQ7" s="6">
        <f t="shared" si="234"/>
        <v>2013</v>
      </c>
      <c r="XR7" s="6">
        <f t="shared" si="234"/>
        <v>2013</v>
      </c>
      <c r="XS7" s="6">
        <f t="shared" ref="XS7:AAD7" si="235">YEAR(XS5)</f>
        <v>2013</v>
      </c>
      <c r="XT7" s="6">
        <f t="shared" si="235"/>
        <v>2013</v>
      </c>
      <c r="XU7" s="6">
        <f t="shared" si="235"/>
        <v>2013</v>
      </c>
      <c r="XV7" s="6">
        <f t="shared" si="235"/>
        <v>2013</v>
      </c>
      <c r="XW7" s="6">
        <f t="shared" si="235"/>
        <v>2013</v>
      </c>
      <c r="XX7" s="6">
        <f t="shared" si="235"/>
        <v>2013</v>
      </c>
      <c r="XY7" s="6">
        <f t="shared" si="235"/>
        <v>2013</v>
      </c>
      <c r="XZ7" s="6">
        <f t="shared" si="235"/>
        <v>2013</v>
      </c>
      <c r="YA7" s="6">
        <f t="shared" si="235"/>
        <v>2013</v>
      </c>
      <c r="YB7" s="6">
        <f t="shared" si="235"/>
        <v>2013</v>
      </c>
      <c r="YC7" s="6">
        <f t="shared" si="235"/>
        <v>2013</v>
      </c>
      <c r="YD7" s="6">
        <f t="shared" si="235"/>
        <v>2013</v>
      </c>
      <c r="YE7" s="6">
        <f t="shared" si="235"/>
        <v>2013</v>
      </c>
      <c r="YF7" s="6">
        <f t="shared" si="235"/>
        <v>2013</v>
      </c>
      <c r="YG7" s="6">
        <f t="shared" si="235"/>
        <v>2013</v>
      </c>
      <c r="YH7" s="6">
        <f t="shared" si="235"/>
        <v>2013</v>
      </c>
      <c r="YI7" s="6">
        <f t="shared" si="235"/>
        <v>2013</v>
      </c>
      <c r="YJ7" s="6">
        <f t="shared" si="235"/>
        <v>2013</v>
      </c>
      <c r="YK7" s="6">
        <f t="shared" si="235"/>
        <v>2013</v>
      </c>
      <c r="YL7" s="6">
        <f t="shared" si="235"/>
        <v>2013</v>
      </c>
      <c r="YM7" s="6">
        <f t="shared" si="235"/>
        <v>2013</v>
      </c>
      <c r="YN7" s="6">
        <f t="shared" si="235"/>
        <v>2013</v>
      </c>
      <c r="YO7" s="6">
        <f t="shared" si="235"/>
        <v>2013</v>
      </c>
      <c r="YP7" s="6">
        <f t="shared" si="235"/>
        <v>2013</v>
      </c>
      <c r="YQ7" s="6">
        <f t="shared" si="235"/>
        <v>2013</v>
      </c>
      <c r="YR7" s="6">
        <f t="shared" si="235"/>
        <v>2013</v>
      </c>
      <c r="YS7" s="6">
        <f t="shared" si="235"/>
        <v>2013</v>
      </c>
      <c r="YT7" s="6">
        <f t="shared" si="235"/>
        <v>2013</v>
      </c>
      <c r="YU7" s="6">
        <f t="shared" si="235"/>
        <v>2013</v>
      </c>
      <c r="YV7" s="6">
        <f t="shared" si="235"/>
        <v>2013</v>
      </c>
      <c r="YW7" s="6">
        <f t="shared" si="235"/>
        <v>2013</v>
      </c>
      <c r="YX7" s="6">
        <f t="shared" si="235"/>
        <v>2013</v>
      </c>
      <c r="YY7" s="6">
        <f t="shared" si="235"/>
        <v>2013</v>
      </c>
      <c r="YZ7" s="6">
        <f t="shared" si="235"/>
        <v>2013</v>
      </c>
      <c r="ZA7" s="6">
        <f t="shared" si="235"/>
        <v>2013</v>
      </c>
      <c r="ZB7" s="6">
        <f t="shared" si="235"/>
        <v>2013</v>
      </c>
      <c r="ZC7" s="6">
        <f t="shared" si="235"/>
        <v>2013</v>
      </c>
      <c r="ZD7" s="6">
        <f t="shared" si="235"/>
        <v>2013</v>
      </c>
      <c r="ZE7" s="6">
        <f t="shared" si="235"/>
        <v>2014</v>
      </c>
      <c r="ZF7" s="6">
        <f t="shared" si="235"/>
        <v>2014</v>
      </c>
      <c r="ZG7" s="6">
        <f t="shared" si="235"/>
        <v>2014</v>
      </c>
      <c r="ZH7" s="6">
        <f t="shared" si="235"/>
        <v>2014</v>
      </c>
      <c r="ZI7" s="6">
        <f t="shared" si="235"/>
        <v>2014</v>
      </c>
      <c r="ZJ7" s="6">
        <f t="shared" si="235"/>
        <v>2014</v>
      </c>
      <c r="ZK7" s="6">
        <f t="shared" si="235"/>
        <v>2014</v>
      </c>
      <c r="ZL7" s="6">
        <f t="shared" si="235"/>
        <v>2014</v>
      </c>
      <c r="ZM7" s="6">
        <f t="shared" si="235"/>
        <v>2014</v>
      </c>
      <c r="ZN7" s="6">
        <f t="shared" si="235"/>
        <v>2014</v>
      </c>
      <c r="ZO7" s="6">
        <f t="shared" si="235"/>
        <v>2014</v>
      </c>
      <c r="ZP7" s="6">
        <f t="shared" si="235"/>
        <v>2014</v>
      </c>
      <c r="ZQ7" s="6">
        <f t="shared" si="235"/>
        <v>2014</v>
      </c>
      <c r="ZR7" s="6">
        <f t="shared" si="235"/>
        <v>2014</v>
      </c>
      <c r="ZS7" s="6">
        <f t="shared" si="235"/>
        <v>2014</v>
      </c>
      <c r="ZT7" s="6">
        <f t="shared" si="235"/>
        <v>2014</v>
      </c>
      <c r="ZU7" s="6">
        <f t="shared" si="235"/>
        <v>2014</v>
      </c>
      <c r="ZV7" s="6">
        <f t="shared" si="235"/>
        <v>2014</v>
      </c>
      <c r="ZW7" s="6">
        <f t="shared" si="235"/>
        <v>2014</v>
      </c>
      <c r="ZX7" s="6">
        <f t="shared" si="235"/>
        <v>2014</v>
      </c>
      <c r="ZY7" s="6">
        <f t="shared" si="235"/>
        <v>2014</v>
      </c>
      <c r="ZZ7" s="6">
        <f t="shared" si="235"/>
        <v>2014</v>
      </c>
      <c r="AAA7" s="6">
        <f t="shared" si="235"/>
        <v>2014</v>
      </c>
      <c r="AAB7" s="6">
        <f t="shared" si="235"/>
        <v>2014</v>
      </c>
      <c r="AAC7" s="6">
        <f t="shared" si="235"/>
        <v>2014</v>
      </c>
      <c r="AAD7" s="6">
        <f t="shared" si="235"/>
        <v>2014</v>
      </c>
      <c r="AAE7" s="6">
        <f t="shared" ref="AAE7:ACP7" si="236">YEAR(AAE5)</f>
        <v>2014</v>
      </c>
      <c r="AAF7" s="6">
        <f t="shared" si="236"/>
        <v>2014</v>
      </c>
      <c r="AAG7" s="6">
        <f t="shared" si="236"/>
        <v>2014</v>
      </c>
      <c r="AAH7" s="6">
        <f t="shared" si="236"/>
        <v>2014</v>
      </c>
      <c r="AAI7" s="6">
        <f t="shared" si="236"/>
        <v>2014</v>
      </c>
      <c r="AAJ7" s="6">
        <f t="shared" si="236"/>
        <v>2014</v>
      </c>
      <c r="AAK7" s="6">
        <f t="shared" si="236"/>
        <v>2014</v>
      </c>
      <c r="AAL7" s="6">
        <f t="shared" si="236"/>
        <v>2014</v>
      </c>
      <c r="AAM7" s="6">
        <f t="shared" si="236"/>
        <v>2014</v>
      </c>
      <c r="AAN7" s="6">
        <f t="shared" si="236"/>
        <v>2014</v>
      </c>
      <c r="AAO7" s="6">
        <f t="shared" si="236"/>
        <v>2014</v>
      </c>
      <c r="AAP7" s="6">
        <f t="shared" si="236"/>
        <v>2014</v>
      </c>
      <c r="AAQ7" s="6">
        <f t="shared" si="236"/>
        <v>2014</v>
      </c>
      <c r="AAR7" s="6">
        <f t="shared" si="236"/>
        <v>2014</v>
      </c>
      <c r="AAS7" s="6">
        <f t="shared" si="236"/>
        <v>2014</v>
      </c>
      <c r="AAT7" s="6">
        <f t="shared" si="236"/>
        <v>2014</v>
      </c>
      <c r="AAU7" s="6">
        <f t="shared" si="236"/>
        <v>2014</v>
      </c>
      <c r="AAV7" s="6">
        <f t="shared" si="236"/>
        <v>2014</v>
      </c>
      <c r="AAW7" s="6">
        <f t="shared" si="236"/>
        <v>2014</v>
      </c>
      <c r="AAX7" s="6">
        <f t="shared" si="236"/>
        <v>2014</v>
      </c>
      <c r="AAY7" s="6">
        <f t="shared" si="236"/>
        <v>2014</v>
      </c>
      <c r="AAZ7" s="6">
        <f t="shared" si="236"/>
        <v>2014</v>
      </c>
      <c r="ABA7" s="6">
        <f t="shared" si="236"/>
        <v>2014</v>
      </c>
      <c r="ABB7" s="6">
        <f t="shared" si="236"/>
        <v>2014</v>
      </c>
      <c r="ABC7" s="6">
        <f t="shared" si="236"/>
        <v>2014</v>
      </c>
      <c r="ABD7" s="6">
        <f t="shared" si="236"/>
        <v>2014</v>
      </c>
      <c r="ABE7" s="6">
        <f t="shared" si="236"/>
        <v>2015</v>
      </c>
      <c r="ABF7" s="6">
        <f t="shared" si="236"/>
        <v>2015</v>
      </c>
      <c r="ABG7" s="6">
        <f t="shared" si="236"/>
        <v>2015</v>
      </c>
      <c r="ABH7" s="6">
        <f t="shared" si="236"/>
        <v>2015</v>
      </c>
      <c r="ABI7" s="6">
        <f t="shared" si="236"/>
        <v>2015</v>
      </c>
      <c r="ABJ7" s="6">
        <f t="shared" si="236"/>
        <v>2015</v>
      </c>
      <c r="ABK7" s="6">
        <f t="shared" si="236"/>
        <v>2015</v>
      </c>
      <c r="ABL7" s="6">
        <f t="shared" si="236"/>
        <v>2015</v>
      </c>
      <c r="ABM7" s="6">
        <f t="shared" si="236"/>
        <v>2015</v>
      </c>
      <c r="ABN7" s="6">
        <f t="shared" si="236"/>
        <v>2015</v>
      </c>
      <c r="ABO7" s="6">
        <f t="shared" si="236"/>
        <v>2015</v>
      </c>
      <c r="ABP7" s="6">
        <f t="shared" si="236"/>
        <v>2015</v>
      </c>
      <c r="ABQ7" s="6">
        <f t="shared" si="236"/>
        <v>2015</v>
      </c>
      <c r="ABR7" s="6">
        <f t="shared" si="236"/>
        <v>2015</v>
      </c>
      <c r="ABS7" s="6">
        <f t="shared" si="236"/>
        <v>2015</v>
      </c>
      <c r="ABT7" s="6">
        <f t="shared" si="236"/>
        <v>2015</v>
      </c>
      <c r="ABU7" s="6">
        <f t="shared" si="236"/>
        <v>2015</v>
      </c>
      <c r="ABV7" s="6">
        <f t="shared" si="236"/>
        <v>2015</v>
      </c>
      <c r="ABW7" s="6">
        <f t="shared" si="236"/>
        <v>2015</v>
      </c>
      <c r="ABX7" s="6">
        <f t="shared" si="236"/>
        <v>2015</v>
      </c>
      <c r="ABY7" s="6">
        <f t="shared" si="236"/>
        <v>2015</v>
      </c>
      <c r="ABZ7" s="6">
        <f t="shared" si="236"/>
        <v>2015</v>
      </c>
      <c r="ACA7" s="6">
        <f t="shared" si="236"/>
        <v>2015</v>
      </c>
      <c r="ACB7" s="6">
        <f t="shared" si="236"/>
        <v>2015</v>
      </c>
      <c r="ACC7" s="6">
        <f t="shared" si="236"/>
        <v>2015</v>
      </c>
      <c r="ACD7" s="6">
        <f t="shared" si="236"/>
        <v>2015</v>
      </c>
      <c r="ACE7" s="6">
        <f t="shared" si="236"/>
        <v>2015</v>
      </c>
      <c r="ACF7" s="6">
        <f t="shared" si="236"/>
        <v>2015</v>
      </c>
      <c r="ACG7" s="6">
        <f t="shared" si="236"/>
        <v>2015</v>
      </c>
      <c r="ACH7" s="6">
        <f t="shared" si="236"/>
        <v>2015</v>
      </c>
      <c r="ACI7" s="6">
        <f t="shared" si="236"/>
        <v>2015</v>
      </c>
      <c r="ACJ7" s="6">
        <f t="shared" si="236"/>
        <v>2015</v>
      </c>
      <c r="ACK7" s="6">
        <f t="shared" si="236"/>
        <v>2015</v>
      </c>
      <c r="ACL7" s="6">
        <f t="shared" si="236"/>
        <v>2015</v>
      </c>
      <c r="ACM7" s="6">
        <f t="shared" si="236"/>
        <v>2015</v>
      </c>
      <c r="ACN7" s="6">
        <f t="shared" si="236"/>
        <v>2015</v>
      </c>
      <c r="ACO7" s="6">
        <f t="shared" si="236"/>
        <v>2015</v>
      </c>
      <c r="ACP7" s="6">
        <f t="shared" si="236"/>
        <v>2015</v>
      </c>
      <c r="ACQ7" s="6">
        <f t="shared" ref="ACQ7:AEW7" si="237">YEAR(ACQ5)</f>
        <v>2015</v>
      </c>
      <c r="ACR7" s="6">
        <f t="shared" si="237"/>
        <v>2015</v>
      </c>
      <c r="ACS7" s="6">
        <f t="shared" si="237"/>
        <v>2015</v>
      </c>
      <c r="ACT7" s="6">
        <f t="shared" si="237"/>
        <v>2015</v>
      </c>
      <c r="ACU7" s="6">
        <f t="shared" si="237"/>
        <v>2015</v>
      </c>
      <c r="ACV7" s="6">
        <f t="shared" si="237"/>
        <v>2015</v>
      </c>
      <c r="ACW7" s="6">
        <f t="shared" si="237"/>
        <v>2015</v>
      </c>
      <c r="ACX7" s="6">
        <f t="shared" si="237"/>
        <v>2015</v>
      </c>
      <c r="ACY7" s="6">
        <f t="shared" si="237"/>
        <v>2015</v>
      </c>
      <c r="ACZ7" s="6">
        <f t="shared" si="237"/>
        <v>2015</v>
      </c>
      <c r="ADA7" s="6">
        <f t="shared" si="237"/>
        <v>2015</v>
      </c>
      <c r="ADB7" s="6">
        <f t="shared" si="237"/>
        <v>2015</v>
      </c>
      <c r="ADC7" s="6">
        <f t="shared" si="237"/>
        <v>2015</v>
      </c>
      <c r="ADD7" s="6">
        <f t="shared" si="237"/>
        <v>2015</v>
      </c>
      <c r="ADE7" s="6">
        <f t="shared" si="237"/>
        <v>2016</v>
      </c>
      <c r="ADF7" s="6">
        <f t="shared" si="237"/>
        <v>2016</v>
      </c>
      <c r="ADG7" s="6">
        <f t="shared" si="237"/>
        <v>2016</v>
      </c>
      <c r="ADH7" s="6">
        <f t="shared" si="237"/>
        <v>2016</v>
      </c>
      <c r="ADI7" s="6">
        <f t="shared" si="237"/>
        <v>2016</v>
      </c>
      <c r="ADJ7" s="6">
        <f t="shared" si="237"/>
        <v>2016</v>
      </c>
      <c r="ADK7" s="6">
        <f t="shared" si="237"/>
        <v>2016</v>
      </c>
      <c r="ADL7" s="6">
        <f t="shared" si="237"/>
        <v>2016</v>
      </c>
      <c r="ADM7" s="6">
        <f t="shared" si="237"/>
        <v>2016</v>
      </c>
      <c r="ADN7" s="6">
        <f t="shared" si="237"/>
        <v>2016</v>
      </c>
      <c r="ADO7" s="6">
        <f t="shared" si="237"/>
        <v>2016</v>
      </c>
      <c r="ADP7" s="6">
        <f t="shared" si="237"/>
        <v>2016</v>
      </c>
      <c r="ADQ7" s="6">
        <f t="shared" si="237"/>
        <v>2016</v>
      </c>
      <c r="ADR7" s="6">
        <f t="shared" si="237"/>
        <v>2016</v>
      </c>
      <c r="ADS7" s="6">
        <f t="shared" si="237"/>
        <v>2016</v>
      </c>
      <c r="ADT7" s="6">
        <f t="shared" si="237"/>
        <v>2016</v>
      </c>
      <c r="ADU7" s="6">
        <f t="shared" si="237"/>
        <v>2016</v>
      </c>
      <c r="ADV7" s="6">
        <f t="shared" si="237"/>
        <v>2016</v>
      </c>
      <c r="ADW7" s="6">
        <f t="shared" si="237"/>
        <v>2016</v>
      </c>
      <c r="ADX7" s="6">
        <f t="shared" si="237"/>
        <v>2016</v>
      </c>
      <c r="ADY7" s="6">
        <f t="shared" si="237"/>
        <v>2016</v>
      </c>
      <c r="ADZ7" s="6">
        <f t="shared" si="237"/>
        <v>2016</v>
      </c>
      <c r="AEA7" s="6">
        <f t="shared" si="237"/>
        <v>2016</v>
      </c>
      <c r="AEB7" s="6">
        <f t="shared" si="237"/>
        <v>2016</v>
      </c>
      <c r="AEC7" s="6">
        <f t="shared" si="237"/>
        <v>2016</v>
      </c>
      <c r="AED7" s="6">
        <f t="shared" si="237"/>
        <v>2016</v>
      </c>
      <c r="AEE7" s="6">
        <f t="shared" si="237"/>
        <v>2016</v>
      </c>
      <c r="AEF7" s="6">
        <f t="shared" si="237"/>
        <v>2016</v>
      </c>
      <c r="AEG7" s="6">
        <f t="shared" si="237"/>
        <v>2016</v>
      </c>
      <c r="AEH7" s="6">
        <f t="shared" si="237"/>
        <v>2016</v>
      </c>
      <c r="AEI7" s="6">
        <f t="shared" si="237"/>
        <v>2016</v>
      </c>
      <c r="AEJ7" s="6">
        <f t="shared" si="237"/>
        <v>2016</v>
      </c>
      <c r="AEK7" s="6">
        <f t="shared" si="237"/>
        <v>2016</v>
      </c>
      <c r="AEL7" s="6">
        <f t="shared" si="237"/>
        <v>2016</v>
      </c>
      <c r="AEM7" s="6">
        <f t="shared" si="237"/>
        <v>2016</v>
      </c>
      <c r="AEN7" s="6">
        <f t="shared" si="237"/>
        <v>2016</v>
      </c>
      <c r="AEO7" s="6">
        <f t="shared" si="237"/>
        <v>2016</v>
      </c>
      <c r="AEP7" s="6">
        <f t="shared" si="237"/>
        <v>2016</v>
      </c>
      <c r="AEQ7" s="6">
        <f t="shared" si="237"/>
        <v>2016</v>
      </c>
      <c r="AER7" s="6">
        <f t="shared" si="237"/>
        <v>2016</v>
      </c>
      <c r="AES7" s="6">
        <f t="shared" si="237"/>
        <v>2016</v>
      </c>
      <c r="AET7" s="6">
        <f t="shared" si="237"/>
        <v>2016</v>
      </c>
      <c r="AEU7" s="6">
        <f t="shared" si="237"/>
        <v>2016</v>
      </c>
      <c r="AEV7" s="6">
        <f t="shared" si="237"/>
        <v>2016</v>
      </c>
      <c r="AEW7" s="6">
        <f t="shared" si="237"/>
        <v>2016</v>
      </c>
      <c r="AEX7" s="6">
        <f t="shared" ref="AEX7:AGC7" si="238">YEAR(AEX5)</f>
        <v>2016</v>
      </c>
      <c r="AEY7" s="6">
        <f t="shared" si="238"/>
        <v>2016</v>
      </c>
      <c r="AEZ7" s="6">
        <f t="shared" si="238"/>
        <v>2016</v>
      </c>
      <c r="AFA7" s="6">
        <f t="shared" si="238"/>
        <v>2016</v>
      </c>
      <c r="AFB7" s="6">
        <f t="shared" si="238"/>
        <v>2016</v>
      </c>
      <c r="AFC7" s="6">
        <f t="shared" si="238"/>
        <v>2016</v>
      </c>
      <c r="AFD7" s="6">
        <f t="shared" si="238"/>
        <v>2016</v>
      </c>
      <c r="AFE7" s="6">
        <f t="shared" si="238"/>
        <v>2016</v>
      </c>
      <c r="AFF7" s="6">
        <f t="shared" si="238"/>
        <v>2017</v>
      </c>
      <c r="AFG7" s="6">
        <f t="shared" si="238"/>
        <v>2017</v>
      </c>
      <c r="AFH7" s="6">
        <f t="shared" si="238"/>
        <v>2017</v>
      </c>
      <c r="AFI7" s="6">
        <f t="shared" si="238"/>
        <v>2017</v>
      </c>
      <c r="AFJ7" s="51">
        <f t="shared" si="238"/>
        <v>2017</v>
      </c>
      <c r="AFK7" s="6">
        <f t="shared" si="238"/>
        <v>2017</v>
      </c>
      <c r="AFL7" s="6">
        <f t="shared" si="238"/>
        <v>2017</v>
      </c>
      <c r="AFM7" s="6">
        <f t="shared" si="238"/>
        <v>2017</v>
      </c>
      <c r="AFN7" s="6">
        <f t="shared" si="238"/>
        <v>2017</v>
      </c>
      <c r="AFO7" s="6">
        <f t="shared" si="238"/>
        <v>2017</v>
      </c>
      <c r="AFP7" s="6">
        <f t="shared" si="238"/>
        <v>2017</v>
      </c>
      <c r="AFQ7" s="6">
        <f t="shared" si="238"/>
        <v>2017</v>
      </c>
      <c r="AFR7" s="6">
        <f t="shared" si="238"/>
        <v>2017</v>
      </c>
      <c r="AFS7" s="6">
        <f t="shared" si="238"/>
        <v>2017</v>
      </c>
      <c r="AFT7" s="6">
        <f t="shared" si="238"/>
        <v>2017</v>
      </c>
      <c r="AFU7" s="6">
        <f t="shared" si="238"/>
        <v>2017</v>
      </c>
      <c r="AFV7" s="6">
        <f t="shared" si="238"/>
        <v>2017</v>
      </c>
      <c r="AFW7" s="6">
        <f t="shared" si="238"/>
        <v>2017</v>
      </c>
      <c r="AFX7" s="6">
        <f t="shared" si="238"/>
        <v>2017</v>
      </c>
      <c r="AFY7" s="6">
        <f t="shared" si="238"/>
        <v>2017</v>
      </c>
      <c r="AFZ7" s="6">
        <f t="shared" si="238"/>
        <v>2017</v>
      </c>
      <c r="AGA7" s="6">
        <f t="shared" si="238"/>
        <v>2017</v>
      </c>
      <c r="AGB7" s="6">
        <f t="shared" si="238"/>
        <v>2017</v>
      </c>
      <c r="AGC7" s="6">
        <f t="shared" si="238"/>
        <v>2017</v>
      </c>
      <c r="AGD7" s="6">
        <f t="shared" ref="AGD7:AHF7" si="239">YEAR(AGD5)</f>
        <v>2017</v>
      </c>
      <c r="AGE7" s="6">
        <f t="shared" si="239"/>
        <v>2017</v>
      </c>
      <c r="AGF7" s="6">
        <f t="shared" si="239"/>
        <v>2017</v>
      </c>
      <c r="AGG7" s="6">
        <f t="shared" si="239"/>
        <v>2017</v>
      </c>
      <c r="AGH7" s="6">
        <f t="shared" si="239"/>
        <v>2017</v>
      </c>
      <c r="AGI7" s="6">
        <f t="shared" si="239"/>
        <v>2017</v>
      </c>
      <c r="AGJ7" s="6">
        <f t="shared" si="239"/>
        <v>2017</v>
      </c>
      <c r="AGK7" s="6">
        <f t="shared" si="239"/>
        <v>2017</v>
      </c>
      <c r="AGL7" s="6">
        <f t="shared" si="239"/>
        <v>2017</v>
      </c>
      <c r="AGM7" s="6">
        <f t="shared" si="239"/>
        <v>2017</v>
      </c>
      <c r="AGN7" s="6">
        <f t="shared" si="239"/>
        <v>2017</v>
      </c>
      <c r="AGO7" s="6">
        <f t="shared" si="239"/>
        <v>2017</v>
      </c>
      <c r="AGP7" s="6">
        <f t="shared" si="239"/>
        <v>2017</v>
      </c>
      <c r="AGQ7" s="6">
        <f t="shared" si="239"/>
        <v>2017</v>
      </c>
      <c r="AGR7" s="6">
        <f t="shared" si="239"/>
        <v>2017</v>
      </c>
      <c r="AGS7" s="6">
        <f t="shared" si="239"/>
        <v>2017</v>
      </c>
      <c r="AGT7" s="6">
        <f t="shared" si="239"/>
        <v>2017</v>
      </c>
      <c r="AGU7" s="6">
        <f t="shared" si="239"/>
        <v>2017</v>
      </c>
      <c r="AGV7" s="6">
        <f t="shared" si="239"/>
        <v>2017</v>
      </c>
      <c r="AGW7" s="6">
        <f t="shared" si="239"/>
        <v>2017</v>
      </c>
      <c r="AGX7" s="6">
        <f t="shared" si="239"/>
        <v>2017</v>
      </c>
      <c r="AGY7" s="6">
        <f t="shared" si="239"/>
        <v>2017</v>
      </c>
      <c r="AGZ7" s="6">
        <f t="shared" si="239"/>
        <v>2017</v>
      </c>
      <c r="AHA7" s="6">
        <f t="shared" si="239"/>
        <v>2017</v>
      </c>
      <c r="AHB7" s="6">
        <f t="shared" si="239"/>
        <v>2017</v>
      </c>
      <c r="AHC7" s="6">
        <f t="shared" si="239"/>
        <v>2017</v>
      </c>
      <c r="AHD7" s="6">
        <f t="shared" si="239"/>
        <v>2017</v>
      </c>
      <c r="AHE7" s="6">
        <f t="shared" si="239"/>
        <v>2017</v>
      </c>
      <c r="AHF7" s="6">
        <f t="shared" si="239"/>
        <v>2018</v>
      </c>
      <c r="AHG7" s="6">
        <f t="shared" ref="AHG7:AHH7" si="240">YEAR(AHG5)</f>
        <v>2018</v>
      </c>
      <c r="AHH7" s="6">
        <f t="shared" si="240"/>
        <v>2018</v>
      </c>
      <c r="AHI7" s="6">
        <f t="shared" ref="AHI7:AHJ7" si="241">YEAR(AHI5)</f>
        <v>2018</v>
      </c>
      <c r="AHJ7" s="6">
        <f t="shared" si="241"/>
        <v>2018</v>
      </c>
      <c r="AHK7" s="6">
        <f t="shared" ref="AHK7:AHL7" si="242">YEAR(AHK5)</f>
        <v>2018</v>
      </c>
      <c r="AHL7" s="6">
        <f t="shared" si="242"/>
        <v>2018</v>
      </c>
      <c r="AHM7" s="6">
        <f t="shared" ref="AHM7:AHN7" si="243">YEAR(AHM5)</f>
        <v>2018</v>
      </c>
      <c r="AHN7" s="6">
        <f t="shared" si="243"/>
        <v>2018</v>
      </c>
      <c r="AHO7" s="6">
        <f t="shared" ref="AHO7:AHP7" si="244">YEAR(AHO5)</f>
        <v>2018</v>
      </c>
      <c r="AHP7" s="6">
        <f t="shared" si="244"/>
        <v>2018</v>
      </c>
      <c r="AHQ7" s="6">
        <f t="shared" ref="AHQ7:AHR7" si="245">YEAR(AHQ5)</f>
        <v>2018</v>
      </c>
      <c r="AHR7" s="6">
        <f t="shared" si="245"/>
        <v>2018</v>
      </c>
      <c r="AHS7" s="6">
        <f t="shared" ref="AHS7:AHT7" si="246">YEAR(AHS5)</f>
        <v>2018</v>
      </c>
      <c r="AHT7" s="6">
        <f t="shared" si="246"/>
        <v>2018</v>
      </c>
      <c r="AHU7" s="6">
        <f t="shared" ref="AHU7:AHV7" si="247">YEAR(AHU5)</f>
        <v>2018</v>
      </c>
      <c r="AHV7" s="6">
        <f t="shared" si="247"/>
        <v>2018</v>
      </c>
      <c r="AHW7" s="6">
        <f t="shared" ref="AHW7:AHX7" si="248">YEAR(AHW5)</f>
        <v>2018</v>
      </c>
      <c r="AHX7" s="6">
        <f t="shared" si="248"/>
        <v>2018</v>
      </c>
      <c r="AHY7" s="6">
        <f t="shared" ref="AHY7:AHZ7" si="249">YEAR(AHY5)</f>
        <v>2018</v>
      </c>
      <c r="AHZ7" s="6">
        <f t="shared" si="249"/>
        <v>2018</v>
      </c>
      <c r="AIA7" s="6">
        <f t="shared" ref="AIA7:AIB7" si="250">YEAR(AIA5)</f>
        <v>2018</v>
      </c>
      <c r="AIB7" s="6">
        <f t="shared" si="250"/>
        <v>2018</v>
      </c>
      <c r="AIC7" s="6">
        <f t="shared" ref="AIC7:AID7" si="251">YEAR(AIC5)</f>
        <v>2018</v>
      </c>
      <c r="AID7" s="6">
        <f t="shared" si="251"/>
        <v>2018</v>
      </c>
      <c r="AIE7" s="6">
        <f t="shared" ref="AIE7:AIF7" si="252">YEAR(AIE5)</f>
        <v>2018</v>
      </c>
      <c r="AIF7" s="6">
        <f t="shared" si="252"/>
        <v>2018</v>
      </c>
      <c r="AIG7" s="6">
        <f t="shared" ref="AIG7:AIH7" si="253">YEAR(AIG5)</f>
        <v>2018</v>
      </c>
      <c r="AIH7" s="6">
        <f t="shared" si="253"/>
        <v>2018</v>
      </c>
      <c r="AII7" s="6">
        <f t="shared" ref="AII7:AIJ7" si="254">YEAR(AII5)</f>
        <v>2018</v>
      </c>
      <c r="AIJ7" s="6">
        <f t="shared" si="254"/>
        <v>2018</v>
      </c>
      <c r="AIK7" s="6">
        <f t="shared" ref="AIK7:AIL7" si="255">YEAR(AIK5)</f>
        <v>2018</v>
      </c>
      <c r="AIL7" s="6">
        <f t="shared" si="255"/>
        <v>2018</v>
      </c>
      <c r="AIM7" s="6">
        <f t="shared" ref="AIM7:AIN7" si="256">YEAR(AIM5)</f>
        <v>2018</v>
      </c>
      <c r="AIN7" s="6">
        <f t="shared" si="256"/>
        <v>2018</v>
      </c>
      <c r="AIO7" s="6">
        <f t="shared" ref="AIO7:AIP7" si="257">YEAR(AIO5)</f>
        <v>2018</v>
      </c>
      <c r="AIP7" s="6">
        <f t="shared" si="257"/>
        <v>2018</v>
      </c>
      <c r="AIQ7" s="6">
        <f t="shared" ref="AIQ7:AIR7" si="258">YEAR(AIQ5)</f>
        <v>2018</v>
      </c>
      <c r="AIR7" s="6">
        <f t="shared" si="258"/>
        <v>2018</v>
      </c>
      <c r="AIS7" s="6">
        <f t="shared" ref="AIS7:AIT7" si="259">YEAR(AIS5)</f>
        <v>2018</v>
      </c>
      <c r="AIT7" s="6">
        <f t="shared" si="259"/>
        <v>2018</v>
      </c>
      <c r="AIU7" s="6">
        <f t="shared" ref="AIU7:AIV7" si="260">YEAR(AIU5)</f>
        <v>2018</v>
      </c>
      <c r="AIV7" s="6">
        <f t="shared" si="260"/>
        <v>2018</v>
      </c>
      <c r="AIW7" s="6">
        <f t="shared" ref="AIW7:AIX7" si="261">YEAR(AIW5)</f>
        <v>2018</v>
      </c>
      <c r="AIX7" s="6">
        <f t="shared" si="261"/>
        <v>2018</v>
      </c>
      <c r="AIY7" s="6">
        <f t="shared" ref="AIY7:AIZ7" si="262">YEAR(AIY5)</f>
        <v>2018</v>
      </c>
      <c r="AIZ7" s="6">
        <f t="shared" si="262"/>
        <v>2018</v>
      </c>
      <c r="AJA7" s="6">
        <f t="shared" ref="AJA7" si="263">YEAR(AJA5)</f>
        <v>2018</v>
      </c>
      <c r="AJB7" s="6">
        <f t="shared" ref="AJB7:AJC7" si="264">YEAR(AJB5)</f>
        <v>2018</v>
      </c>
      <c r="AJC7" s="6">
        <f t="shared" si="264"/>
        <v>2018</v>
      </c>
      <c r="AJD7" s="6">
        <f t="shared" ref="AJD7:AJE7" si="265">YEAR(AJD5)</f>
        <v>2018</v>
      </c>
      <c r="AJE7" s="6">
        <f t="shared" si="265"/>
        <v>2018</v>
      </c>
      <c r="AJF7" s="6">
        <f t="shared" ref="AJF7:AJG7" si="266">YEAR(AJF5)</f>
        <v>2019</v>
      </c>
      <c r="AJG7" s="6">
        <f t="shared" si="266"/>
        <v>2019</v>
      </c>
      <c r="AJH7" s="6">
        <f t="shared" ref="AJH7:AJI7" si="267">YEAR(AJH5)</f>
        <v>2019</v>
      </c>
      <c r="AJI7" s="6">
        <f t="shared" si="267"/>
        <v>2019</v>
      </c>
      <c r="AJJ7" s="6">
        <f t="shared" ref="AJJ7:AJK7" si="268">YEAR(AJJ5)</f>
        <v>2019</v>
      </c>
      <c r="AJK7" s="6">
        <f t="shared" si="268"/>
        <v>2019</v>
      </c>
      <c r="AJL7" s="6">
        <f t="shared" ref="AJL7:AJM7" si="269">YEAR(AJL5)</f>
        <v>2019</v>
      </c>
      <c r="AJM7" s="6">
        <f t="shared" si="269"/>
        <v>2019</v>
      </c>
      <c r="AJN7" s="6">
        <f t="shared" ref="AJN7:AJP7" si="270">YEAR(AJN5)</f>
        <v>2019</v>
      </c>
      <c r="AJO7" s="6">
        <f t="shared" si="270"/>
        <v>2019</v>
      </c>
      <c r="AJP7" s="6">
        <f t="shared" si="270"/>
        <v>2019</v>
      </c>
      <c r="AJQ7" s="6">
        <f t="shared" ref="AJQ7:AJR7" si="271">YEAR(AJQ5)</f>
        <v>2019</v>
      </c>
      <c r="AJR7" s="6">
        <f t="shared" si="271"/>
        <v>2019</v>
      </c>
      <c r="AJS7" s="6">
        <f t="shared" ref="AJS7:AJT7" si="272">YEAR(AJS5)</f>
        <v>2019</v>
      </c>
      <c r="AJT7" s="6">
        <f t="shared" si="272"/>
        <v>2019</v>
      </c>
      <c r="AJU7" s="6">
        <f t="shared" ref="AJU7:AJV7" si="273">YEAR(AJU5)</f>
        <v>2019</v>
      </c>
      <c r="AJV7" s="6">
        <f t="shared" si="273"/>
        <v>2019</v>
      </c>
      <c r="AJW7" s="6">
        <f t="shared" ref="AJW7:AJY7" si="274">YEAR(AJW5)</f>
        <v>2019</v>
      </c>
      <c r="AJX7" s="6">
        <f t="shared" si="274"/>
        <v>2019</v>
      </c>
      <c r="AJY7" s="6">
        <f t="shared" si="274"/>
        <v>2019</v>
      </c>
      <c r="AJZ7" s="6">
        <f t="shared" ref="AJZ7:AKA7" si="275">YEAR(AJZ5)</f>
        <v>2019</v>
      </c>
      <c r="AKA7" s="6">
        <f t="shared" si="275"/>
        <v>2019</v>
      </c>
      <c r="AKB7" s="6">
        <f t="shared" ref="AKB7:AKC7" si="276">YEAR(AKB5)</f>
        <v>2019</v>
      </c>
      <c r="AKC7" s="6">
        <f t="shared" si="276"/>
        <v>2019</v>
      </c>
      <c r="AKD7" s="6">
        <f t="shared" ref="AKD7:AKE7" si="277">YEAR(AKD5)</f>
        <v>2019</v>
      </c>
      <c r="AKE7" s="6">
        <f t="shared" si="277"/>
        <v>2019</v>
      </c>
      <c r="AKF7" s="6">
        <f t="shared" ref="AKF7:AKG7" si="278">YEAR(AKF5)</f>
        <v>2019</v>
      </c>
      <c r="AKG7" s="6">
        <f t="shared" si="278"/>
        <v>2019</v>
      </c>
      <c r="AKH7" s="6">
        <f t="shared" ref="AKH7:AKI7" si="279">YEAR(AKH5)</f>
        <v>2019</v>
      </c>
      <c r="AKI7" s="6">
        <f t="shared" si="279"/>
        <v>2019</v>
      </c>
      <c r="AKJ7" s="6">
        <f t="shared" ref="AKJ7:AKK7" si="280">YEAR(AKJ5)</f>
        <v>2019</v>
      </c>
      <c r="AKK7" s="6">
        <f t="shared" si="280"/>
        <v>2019</v>
      </c>
      <c r="AKL7" s="6">
        <f t="shared" ref="AKL7:AKM7" si="281">YEAR(AKL5)</f>
        <v>2019</v>
      </c>
      <c r="AKM7" s="6">
        <f t="shared" si="281"/>
        <v>2019</v>
      </c>
      <c r="AKN7" s="6">
        <f t="shared" ref="AKN7:AKO7" si="282">YEAR(AKN5)</f>
        <v>2019</v>
      </c>
      <c r="AKO7" s="6">
        <f t="shared" si="282"/>
        <v>2019</v>
      </c>
      <c r="AKP7" s="6">
        <f t="shared" ref="AKP7:AKQ7" si="283">YEAR(AKP5)</f>
        <v>2019</v>
      </c>
      <c r="AKQ7" s="6">
        <f t="shared" si="283"/>
        <v>2019</v>
      </c>
      <c r="AKR7" s="6">
        <f t="shared" ref="AKR7:AKS7" si="284">YEAR(AKR5)</f>
        <v>2019</v>
      </c>
      <c r="AKS7" s="6">
        <f t="shared" si="284"/>
        <v>2019</v>
      </c>
      <c r="AKT7" s="6">
        <f t="shared" ref="AKT7:AKU7" si="285">YEAR(AKT5)</f>
        <v>2019</v>
      </c>
      <c r="AKU7" s="6">
        <f t="shared" si="285"/>
        <v>2019</v>
      </c>
      <c r="AKV7" s="6">
        <f t="shared" ref="AKV7:ALB7" si="286">YEAR(AKV5)</f>
        <v>2019</v>
      </c>
      <c r="AKW7" s="6">
        <f t="shared" si="286"/>
        <v>2019</v>
      </c>
      <c r="AKX7" s="6">
        <f t="shared" si="286"/>
        <v>2019</v>
      </c>
      <c r="AKY7" s="6">
        <f t="shared" si="286"/>
        <v>2019</v>
      </c>
      <c r="AKZ7" s="6">
        <f t="shared" si="286"/>
        <v>2019</v>
      </c>
      <c r="ALA7" s="6">
        <f t="shared" si="286"/>
        <v>2019</v>
      </c>
      <c r="ALB7" s="6">
        <f t="shared" si="286"/>
        <v>2019</v>
      </c>
      <c r="ALC7" s="6">
        <f t="shared" ref="ALC7:ALD7" si="287">YEAR(ALC5)</f>
        <v>2019</v>
      </c>
      <c r="ALD7" s="6">
        <f t="shared" si="287"/>
        <v>2019</v>
      </c>
      <c r="ALE7" s="6">
        <f t="shared" ref="ALE7:ALG7" si="288">YEAR(ALE5)</f>
        <v>2019</v>
      </c>
      <c r="ALF7" s="6">
        <f t="shared" si="288"/>
        <v>2020</v>
      </c>
      <c r="ALG7" s="6">
        <f t="shared" si="288"/>
        <v>2020</v>
      </c>
      <c r="ALH7" s="6">
        <f t="shared" ref="ALH7:ALI7" si="289">YEAR(ALH5)</f>
        <v>2020</v>
      </c>
      <c r="ALI7" s="6">
        <f t="shared" si="289"/>
        <v>2020</v>
      </c>
      <c r="ALJ7" s="6">
        <f t="shared" ref="ALJ7:ALL7" si="290">YEAR(ALJ5)</f>
        <v>2020</v>
      </c>
      <c r="ALK7" s="6">
        <f t="shared" si="290"/>
        <v>2020</v>
      </c>
      <c r="ALL7" s="6">
        <f t="shared" si="290"/>
        <v>2020</v>
      </c>
      <c r="ALM7" s="6">
        <f t="shared" ref="ALM7:ALN7" si="291">YEAR(ALM5)</f>
        <v>2020</v>
      </c>
      <c r="ALN7" s="6">
        <f t="shared" si="291"/>
        <v>2020</v>
      </c>
      <c r="ALO7" s="6">
        <f t="shared" ref="ALO7:ALR7" si="292">YEAR(ALO5)</f>
        <v>2020</v>
      </c>
      <c r="ALP7" s="6">
        <f t="shared" si="292"/>
        <v>2020</v>
      </c>
      <c r="ALQ7" s="6">
        <f t="shared" si="292"/>
        <v>2020</v>
      </c>
      <c r="ALR7" s="6">
        <f t="shared" si="292"/>
        <v>2020</v>
      </c>
      <c r="ALS7" s="6">
        <f t="shared" ref="ALS7:ALT7" si="293">YEAR(ALS5)</f>
        <v>2020</v>
      </c>
      <c r="ALT7" s="6">
        <f t="shared" si="293"/>
        <v>2020</v>
      </c>
      <c r="ALU7" s="6">
        <f t="shared" ref="ALU7:ALY7" si="294">YEAR(ALU5)</f>
        <v>2020</v>
      </c>
      <c r="ALV7" s="6">
        <f t="shared" si="294"/>
        <v>2020</v>
      </c>
      <c r="ALW7" s="6">
        <f t="shared" si="294"/>
        <v>2020</v>
      </c>
      <c r="ALX7" s="6">
        <f t="shared" si="294"/>
        <v>2020</v>
      </c>
      <c r="ALY7" s="6">
        <f t="shared" si="294"/>
        <v>2020</v>
      </c>
      <c r="ALZ7" s="6">
        <f t="shared" ref="ALZ7:AMA7" si="295">YEAR(ALZ5)</f>
        <v>2020</v>
      </c>
      <c r="AMA7" s="6">
        <f t="shared" si="295"/>
        <v>2020</v>
      </c>
      <c r="AMB7" s="6">
        <f t="shared" ref="AMB7:AMH7" si="296">YEAR(AMB5)</f>
        <v>2020</v>
      </c>
      <c r="AMC7" s="6">
        <f t="shared" si="296"/>
        <v>2020</v>
      </c>
      <c r="AMD7" s="6">
        <f t="shared" si="296"/>
        <v>2020</v>
      </c>
      <c r="AME7" s="6">
        <f t="shared" si="296"/>
        <v>2020</v>
      </c>
      <c r="AMF7" s="6">
        <f t="shared" si="296"/>
        <v>2020</v>
      </c>
      <c r="AMG7" s="6">
        <f t="shared" si="296"/>
        <v>2020</v>
      </c>
      <c r="AMH7" s="6">
        <f t="shared" si="296"/>
        <v>2020</v>
      </c>
      <c r="AMI7" s="6">
        <f t="shared" ref="AMI7:AMP7" si="297">YEAR(AMI5)</f>
        <v>2020</v>
      </c>
      <c r="AMJ7" s="6">
        <f t="shared" si="297"/>
        <v>2020</v>
      </c>
      <c r="AMK7" s="6">
        <f t="shared" si="297"/>
        <v>2020</v>
      </c>
      <c r="AML7" s="6">
        <f t="shared" si="297"/>
        <v>2020</v>
      </c>
      <c r="AMM7" s="6">
        <f t="shared" si="297"/>
        <v>2020</v>
      </c>
      <c r="AMN7" s="6">
        <f t="shared" si="297"/>
        <v>2020</v>
      </c>
      <c r="AMO7" s="6">
        <f t="shared" si="297"/>
        <v>2020</v>
      </c>
      <c r="AMP7" s="6">
        <f t="shared" si="297"/>
        <v>2020</v>
      </c>
      <c r="AMQ7" s="6">
        <f t="shared" ref="AMQ7:ANF7" si="298">YEAR(AMQ5)</f>
        <v>2020</v>
      </c>
      <c r="AMR7" s="6">
        <f t="shared" si="298"/>
        <v>2020</v>
      </c>
      <c r="AMS7" s="6">
        <f t="shared" si="298"/>
        <v>2020</v>
      </c>
      <c r="AMT7" s="6">
        <f t="shared" si="298"/>
        <v>2020</v>
      </c>
      <c r="AMU7" s="6">
        <f t="shared" si="298"/>
        <v>2020</v>
      </c>
      <c r="AMV7" s="6">
        <f t="shared" si="298"/>
        <v>2020</v>
      </c>
      <c r="AMW7" s="6">
        <f t="shared" si="298"/>
        <v>2020</v>
      </c>
      <c r="AMX7" s="6">
        <f t="shared" si="298"/>
        <v>2020</v>
      </c>
      <c r="AMY7" s="6">
        <f t="shared" si="298"/>
        <v>2020</v>
      </c>
      <c r="AMZ7" s="6">
        <f t="shared" si="298"/>
        <v>2020</v>
      </c>
      <c r="ANA7" s="6">
        <f t="shared" si="298"/>
        <v>2020</v>
      </c>
      <c r="ANB7" s="6">
        <f t="shared" si="298"/>
        <v>2020</v>
      </c>
      <c r="ANC7" s="6">
        <f t="shared" si="298"/>
        <v>2020</v>
      </c>
      <c r="AND7" s="6">
        <f t="shared" si="298"/>
        <v>2020</v>
      </c>
      <c r="ANE7" s="6">
        <f t="shared" si="298"/>
        <v>2020</v>
      </c>
      <c r="ANF7" s="6">
        <f t="shared" si="298"/>
        <v>2021</v>
      </c>
      <c r="ANG7" s="6">
        <f t="shared" ref="ANG7:ANO7" si="299">YEAR(ANG5)</f>
        <v>2021</v>
      </c>
      <c r="ANH7" s="6">
        <f t="shared" si="299"/>
        <v>2021</v>
      </c>
      <c r="ANI7" s="6">
        <f t="shared" si="299"/>
        <v>2021</v>
      </c>
      <c r="ANJ7" s="6">
        <f t="shared" si="299"/>
        <v>2021</v>
      </c>
      <c r="ANK7" s="6">
        <f t="shared" si="299"/>
        <v>2021</v>
      </c>
      <c r="ANL7" s="6">
        <f t="shared" si="299"/>
        <v>2021</v>
      </c>
      <c r="ANM7" s="6">
        <f t="shared" si="299"/>
        <v>2021</v>
      </c>
      <c r="ANN7" s="6">
        <f t="shared" si="299"/>
        <v>2021</v>
      </c>
      <c r="ANO7" s="6">
        <f t="shared" si="299"/>
        <v>2021</v>
      </c>
      <c r="ANP7" s="6">
        <f t="shared" ref="ANP7:AOP7" si="300">YEAR(ANP5)</f>
        <v>2021</v>
      </c>
      <c r="ANQ7" s="6">
        <f t="shared" si="300"/>
        <v>2021</v>
      </c>
      <c r="ANR7" s="6">
        <f t="shared" si="300"/>
        <v>2021</v>
      </c>
      <c r="ANS7" s="6">
        <f t="shared" si="300"/>
        <v>2021</v>
      </c>
      <c r="ANT7" s="6">
        <f t="shared" si="300"/>
        <v>2021</v>
      </c>
      <c r="ANU7" s="6">
        <f t="shared" si="300"/>
        <v>2021</v>
      </c>
      <c r="ANV7" s="6">
        <f t="shared" si="300"/>
        <v>2021</v>
      </c>
      <c r="ANW7" s="6">
        <f t="shared" si="300"/>
        <v>2021</v>
      </c>
      <c r="ANX7" s="6">
        <f t="shared" si="300"/>
        <v>2021</v>
      </c>
      <c r="ANY7" s="6">
        <f t="shared" si="300"/>
        <v>2021</v>
      </c>
      <c r="ANZ7" s="6">
        <f t="shared" si="300"/>
        <v>2021</v>
      </c>
      <c r="AOA7" s="6">
        <f t="shared" si="300"/>
        <v>2021</v>
      </c>
      <c r="AOB7" s="6">
        <f t="shared" si="300"/>
        <v>2021</v>
      </c>
      <c r="AOC7" s="6">
        <f t="shared" si="300"/>
        <v>2021</v>
      </c>
      <c r="AOD7" s="6">
        <f t="shared" si="300"/>
        <v>2021</v>
      </c>
      <c r="AOE7" s="6">
        <f t="shared" si="300"/>
        <v>2021</v>
      </c>
      <c r="AOF7" s="6">
        <f t="shared" si="300"/>
        <v>2021</v>
      </c>
      <c r="AOG7" s="6">
        <f t="shared" si="300"/>
        <v>2021</v>
      </c>
      <c r="AOH7" s="6">
        <f t="shared" si="300"/>
        <v>2021</v>
      </c>
      <c r="AOI7" s="6">
        <f t="shared" si="300"/>
        <v>2021</v>
      </c>
      <c r="AOJ7" s="6">
        <f t="shared" si="300"/>
        <v>2021</v>
      </c>
      <c r="AOK7" s="6">
        <f t="shared" si="300"/>
        <v>2021</v>
      </c>
      <c r="AOL7" s="6">
        <f t="shared" si="300"/>
        <v>2021</v>
      </c>
      <c r="AOM7" s="6">
        <f t="shared" si="300"/>
        <v>2021</v>
      </c>
      <c r="AON7" s="6">
        <f t="shared" si="300"/>
        <v>2021</v>
      </c>
      <c r="AOO7" s="6">
        <f t="shared" si="300"/>
        <v>2021</v>
      </c>
      <c r="AOP7" s="6">
        <f t="shared" si="300"/>
        <v>2021</v>
      </c>
      <c r="AOQ7" s="6">
        <f t="shared" ref="AOQ7:AOR7" si="301">YEAR(AOQ5)</f>
        <v>2021</v>
      </c>
      <c r="AOR7" s="6">
        <f t="shared" si="301"/>
        <v>2021</v>
      </c>
      <c r="AOS7" s="51">
        <f t="shared" ref="AOS7" si="302">YEAR(AOS5)</f>
        <v>2021</v>
      </c>
    </row>
    <row r="8" spans="1:3316" outlineLevel="1" x14ac:dyDescent="0.2">
      <c r="B8" s="48"/>
      <c r="HC8" s="51"/>
      <c r="LD8" s="51"/>
      <c r="UD8" s="51"/>
      <c r="VE8" s="74"/>
      <c r="AFJ8" s="51"/>
      <c r="AHX8" s="6"/>
      <c r="AHY8" s="6"/>
      <c r="AHZ8" s="6"/>
      <c r="AIA8" s="6"/>
    </row>
    <row r="9" spans="1:3316" x14ac:dyDescent="0.2">
      <c r="B9" s="6" t="s">
        <v>1399</v>
      </c>
      <c r="C9" s="323">
        <f t="shared" ref="C9:BN9" si="303">C442</f>
        <v>56029.11</v>
      </c>
      <c r="D9" s="323">
        <f t="shared" si="303"/>
        <v>55243.68</v>
      </c>
      <c r="E9" s="323">
        <f t="shared" si="303"/>
        <v>52189.78</v>
      </c>
      <c r="F9" s="323">
        <f t="shared" si="303"/>
        <v>52326.29</v>
      </c>
      <c r="G9" s="323">
        <f t="shared" si="303"/>
        <v>53580.4</v>
      </c>
      <c r="H9" s="323">
        <f t="shared" si="303"/>
        <v>53685.39</v>
      </c>
      <c r="I9" s="323">
        <f t="shared" si="303"/>
        <v>54486.37</v>
      </c>
      <c r="J9" s="323">
        <f t="shared" si="303"/>
        <v>52880.03</v>
      </c>
      <c r="K9" s="323">
        <f t="shared" si="303"/>
        <v>53636.94</v>
      </c>
      <c r="L9" s="323">
        <f t="shared" si="303"/>
        <v>50896.45</v>
      </c>
      <c r="M9" s="323">
        <f t="shared" si="303"/>
        <v>50675.45</v>
      </c>
      <c r="N9" s="323">
        <f t="shared" si="303"/>
        <v>50451.25</v>
      </c>
      <c r="O9" s="323">
        <f t="shared" si="303"/>
        <v>50653.87</v>
      </c>
      <c r="P9" s="323">
        <f t="shared" si="303"/>
        <v>51072.66</v>
      </c>
      <c r="Q9" s="323">
        <f t="shared" si="303"/>
        <v>50467.040000000001</v>
      </c>
      <c r="R9" s="323">
        <f t="shared" si="303"/>
        <v>51864.35</v>
      </c>
      <c r="S9" s="323">
        <f t="shared" si="303"/>
        <v>50598.39</v>
      </c>
      <c r="T9" s="323">
        <f t="shared" si="303"/>
        <v>50991.38</v>
      </c>
      <c r="U9" s="323">
        <f t="shared" si="303"/>
        <v>49528.89</v>
      </c>
      <c r="V9" s="323">
        <f t="shared" si="303"/>
        <v>47819.12</v>
      </c>
      <c r="W9" s="323">
        <f t="shared" si="303"/>
        <v>48401.93</v>
      </c>
      <c r="X9" s="323">
        <f t="shared" si="303"/>
        <v>47905.13</v>
      </c>
      <c r="Y9" s="323">
        <f t="shared" si="303"/>
        <v>48085.95</v>
      </c>
      <c r="Z9" s="323">
        <f t="shared" si="303"/>
        <v>48348.53</v>
      </c>
      <c r="AA9" s="323">
        <f t="shared" si="303"/>
        <v>48532.4</v>
      </c>
      <c r="AB9" s="323">
        <f t="shared" si="303"/>
        <v>49790.25</v>
      </c>
      <c r="AC9" s="323">
        <f t="shared" si="303"/>
        <v>49489.42</v>
      </c>
      <c r="AD9" s="323">
        <f t="shared" si="303"/>
        <v>49822.36</v>
      </c>
      <c r="AE9" s="323">
        <f t="shared" si="303"/>
        <v>49013.83</v>
      </c>
      <c r="AF9" s="323">
        <f t="shared" si="303"/>
        <v>53389.91</v>
      </c>
      <c r="AG9" s="323">
        <f t="shared" si="303"/>
        <v>54114.74</v>
      </c>
      <c r="AH9" s="323">
        <f t="shared" si="303"/>
        <v>53292.63</v>
      </c>
      <c r="AI9" s="323">
        <f t="shared" si="303"/>
        <v>54172.57</v>
      </c>
      <c r="AJ9" s="323">
        <f t="shared" si="303"/>
        <v>54703.69</v>
      </c>
      <c r="AK9" s="323">
        <f t="shared" si="303"/>
        <v>54885.72</v>
      </c>
      <c r="AL9" s="323">
        <f t="shared" si="303"/>
        <v>52931.87</v>
      </c>
      <c r="AM9" s="323">
        <f t="shared" si="303"/>
        <v>52718.19</v>
      </c>
      <c r="AN9" s="323">
        <f t="shared" si="303"/>
        <v>52357.27</v>
      </c>
      <c r="AO9" s="323">
        <f t="shared" si="303"/>
        <v>52813.59</v>
      </c>
      <c r="AP9" s="323">
        <f t="shared" si="303"/>
        <v>52309.120000000003</v>
      </c>
      <c r="AQ9" s="323">
        <f t="shared" si="303"/>
        <v>53054.49</v>
      </c>
      <c r="AR9" s="323">
        <f t="shared" si="303"/>
        <v>52909.04</v>
      </c>
      <c r="AS9" s="323">
        <f t="shared" si="303"/>
        <v>52025.29</v>
      </c>
      <c r="AT9" s="323">
        <f t="shared" si="303"/>
        <v>51401.26</v>
      </c>
      <c r="AU9" s="323">
        <f t="shared" si="303"/>
        <v>51478.400000000001</v>
      </c>
      <c r="AV9" s="323">
        <f t="shared" si="303"/>
        <v>53591.8</v>
      </c>
      <c r="AW9" s="323">
        <f t="shared" si="303"/>
        <v>55221.78</v>
      </c>
      <c r="AX9" s="323">
        <f t="shared" si="303"/>
        <v>60137.53</v>
      </c>
      <c r="AY9" s="323">
        <f t="shared" si="303"/>
        <v>62047.25</v>
      </c>
      <c r="AZ9" s="323">
        <f t="shared" si="303"/>
        <v>63595.78</v>
      </c>
      <c r="BA9" s="323">
        <f t="shared" si="303"/>
        <v>63623.07</v>
      </c>
      <c r="BB9" s="323">
        <f t="shared" si="303"/>
        <v>65282.67</v>
      </c>
      <c r="BC9" s="323">
        <f t="shared" si="303"/>
        <v>62797.84</v>
      </c>
      <c r="BD9" s="323">
        <f t="shared" si="303"/>
        <v>60285.8</v>
      </c>
      <c r="BE9" s="323">
        <f t="shared" si="303"/>
        <v>56044.09</v>
      </c>
      <c r="BF9" s="323">
        <f t="shared" si="303"/>
        <v>56313.24</v>
      </c>
      <c r="BG9" s="323">
        <f t="shared" si="303"/>
        <v>55371.21</v>
      </c>
      <c r="BH9" s="323">
        <f t="shared" si="303"/>
        <v>55934.3</v>
      </c>
      <c r="BI9" s="323">
        <f t="shared" si="303"/>
        <v>55852.41</v>
      </c>
      <c r="BJ9" s="323">
        <f t="shared" si="303"/>
        <v>54627.58</v>
      </c>
      <c r="BK9" s="323">
        <f t="shared" si="303"/>
        <v>54161.81</v>
      </c>
      <c r="BL9" s="323">
        <f t="shared" si="303"/>
        <v>53294.54</v>
      </c>
      <c r="BM9" s="323">
        <f t="shared" si="303"/>
        <v>53684.39</v>
      </c>
      <c r="BN9" s="323">
        <f t="shared" si="303"/>
        <v>52962.76</v>
      </c>
      <c r="BO9" s="323">
        <f t="shared" ref="BO9:DZ9" si="304">BO442</f>
        <v>54256.32</v>
      </c>
      <c r="BP9" s="323">
        <f t="shared" si="304"/>
        <v>54463.19</v>
      </c>
      <c r="BQ9" s="323">
        <f t="shared" si="304"/>
        <v>53776.73</v>
      </c>
      <c r="BR9" s="323">
        <f t="shared" si="304"/>
        <v>53563.37</v>
      </c>
      <c r="BS9" s="323">
        <f t="shared" si="304"/>
        <v>51606.559999999998</v>
      </c>
      <c r="BT9" s="323">
        <f t="shared" si="304"/>
        <v>50107.4</v>
      </c>
      <c r="BU9" s="323">
        <f t="shared" si="304"/>
        <v>50192.79</v>
      </c>
      <c r="BV9" s="323">
        <f t="shared" si="304"/>
        <v>49127.9</v>
      </c>
      <c r="BW9" s="323">
        <f t="shared" si="304"/>
        <v>48310.96</v>
      </c>
      <c r="BX9" s="323">
        <f t="shared" si="304"/>
        <v>47840.82</v>
      </c>
      <c r="BY9" s="323">
        <f t="shared" si="304"/>
        <v>49113.93</v>
      </c>
      <c r="BZ9" s="323">
        <f t="shared" si="304"/>
        <v>47644.53</v>
      </c>
      <c r="CA9" s="323">
        <f t="shared" si="304"/>
        <v>48870.42</v>
      </c>
      <c r="CB9" s="323">
        <f t="shared" si="304"/>
        <v>48703.96</v>
      </c>
      <c r="CC9" s="323">
        <f t="shared" si="304"/>
        <v>49523.58</v>
      </c>
      <c r="CD9" s="323">
        <f t="shared" si="304"/>
        <v>50926.68</v>
      </c>
      <c r="CE9" s="323">
        <f t="shared" si="304"/>
        <v>52699.05</v>
      </c>
      <c r="CF9" s="323">
        <f t="shared" si="304"/>
        <v>53038.33</v>
      </c>
      <c r="CG9" s="323">
        <f t="shared" si="304"/>
        <v>51324.9</v>
      </c>
      <c r="CH9" s="323">
        <f t="shared" si="304"/>
        <v>51563.89</v>
      </c>
      <c r="CI9" s="323">
        <f t="shared" si="304"/>
        <v>52352.43</v>
      </c>
      <c r="CJ9" s="323">
        <f t="shared" si="304"/>
        <v>52613.72</v>
      </c>
      <c r="CK9" s="323">
        <f t="shared" si="304"/>
        <v>51950.18</v>
      </c>
      <c r="CL9" s="323">
        <f t="shared" si="304"/>
        <v>52041.52</v>
      </c>
      <c r="CM9" s="323">
        <f t="shared" si="304"/>
        <v>52296.19</v>
      </c>
      <c r="CN9" s="323">
        <f t="shared" si="304"/>
        <v>51444.81</v>
      </c>
      <c r="CO9" s="323">
        <f t="shared" si="304"/>
        <v>53765.16</v>
      </c>
      <c r="CP9" s="323">
        <f t="shared" si="304"/>
        <v>51112.6</v>
      </c>
      <c r="CQ9" s="323">
        <f t="shared" si="304"/>
        <v>51655.59</v>
      </c>
      <c r="CR9" s="323">
        <f t="shared" si="304"/>
        <v>52280.71</v>
      </c>
      <c r="CS9" s="323">
        <f t="shared" si="304"/>
        <v>53021.7</v>
      </c>
      <c r="CT9" s="323">
        <f t="shared" si="304"/>
        <v>53241.94</v>
      </c>
      <c r="CU9" s="323">
        <f t="shared" si="304"/>
        <v>53678.27</v>
      </c>
      <c r="CV9" s="323">
        <f t="shared" si="304"/>
        <v>57619.15</v>
      </c>
      <c r="CW9" s="323">
        <f t="shared" si="304"/>
        <v>61202.53</v>
      </c>
      <c r="CX9" s="323">
        <f t="shared" si="304"/>
        <v>64829.53</v>
      </c>
      <c r="CY9" s="323">
        <f t="shared" si="304"/>
        <v>66341.130000000019</v>
      </c>
      <c r="CZ9" s="323">
        <f t="shared" si="304"/>
        <v>73669.470000000016</v>
      </c>
      <c r="DA9" s="323">
        <f t="shared" si="304"/>
        <v>75755.99000000002</v>
      </c>
      <c r="DB9" s="323">
        <f t="shared" si="304"/>
        <v>79600.280000000013</v>
      </c>
      <c r="DC9" s="323">
        <f t="shared" si="304"/>
        <v>76185.87</v>
      </c>
      <c r="DD9" s="323">
        <f t="shared" si="304"/>
        <v>75794.52</v>
      </c>
      <c r="DE9" s="323">
        <f t="shared" si="304"/>
        <v>73934.06</v>
      </c>
      <c r="DF9" s="323">
        <f t="shared" si="304"/>
        <v>75361.320000000007</v>
      </c>
      <c r="DG9" s="323">
        <f t="shared" si="304"/>
        <v>73410.28</v>
      </c>
      <c r="DH9" s="323">
        <f t="shared" si="304"/>
        <v>70333.69</v>
      </c>
      <c r="DI9" s="323">
        <f t="shared" si="304"/>
        <v>69897.320000000007</v>
      </c>
      <c r="DJ9" s="323">
        <f t="shared" si="304"/>
        <v>68411.149999999994</v>
      </c>
      <c r="DK9" s="323">
        <f t="shared" si="304"/>
        <v>71039.360000000001</v>
      </c>
      <c r="DL9" s="323">
        <f t="shared" si="304"/>
        <v>68757.83</v>
      </c>
      <c r="DM9" s="323">
        <f t="shared" si="304"/>
        <v>67463.679999999993</v>
      </c>
      <c r="DN9" s="323">
        <f t="shared" si="304"/>
        <v>66717.81</v>
      </c>
      <c r="DO9" s="323">
        <f t="shared" si="304"/>
        <v>70280.759999999995</v>
      </c>
      <c r="DP9" s="323">
        <f t="shared" si="304"/>
        <v>68776.929999999993</v>
      </c>
      <c r="DQ9" s="323">
        <f t="shared" si="304"/>
        <v>67762.66</v>
      </c>
      <c r="DR9" s="323">
        <f t="shared" si="304"/>
        <v>69192.61</v>
      </c>
      <c r="DS9" s="323">
        <f t="shared" si="304"/>
        <v>69425.06</v>
      </c>
      <c r="DT9" s="323">
        <f t="shared" si="304"/>
        <v>70797.289999999994</v>
      </c>
      <c r="DU9" s="323">
        <f t="shared" si="304"/>
        <v>72054.399999999994</v>
      </c>
      <c r="DV9" s="323">
        <f t="shared" si="304"/>
        <v>74383.149999999994</v>
      </c>
      <c r="DW9" s="323">
        <f t="shared" si="304"/>
        <v>76692.52</v>
      </c>
      <c r="DX9" s="323">
        <f t="shared" si="304"/>
        <v>70095.37</v>
      </c>
      <c r="DY9" s="323">
        <f t="shared" si="304"/>
        <v>69234.37</v>
      </c>
      <c r="DZ9" s="323">
        <f t="shared" si="304"/>
        <v>68670.3</v>
      </c>
      <c r="EA9" s="323">
        <f t="shared" ref="EA9:GL9" si="305">EA442</f>
        <v>69905.27</v>
      </c>
      <c r="EB9" s="323">
        <f t="shared" si="305"/>
        <v>70776.09</v>
      </c>
      <c r="EC9" s="323">
        <f t="shared" si="305"/>
        <v>72066.820000000007</v>
      </c>
      <c r="ED9" s="323">
        <f t="shared" si="305"/>
        <v>71593.289999999994</v>
      </c>
      <c r="EE9" s="323">
        <f t="shared" si="305"/>
        <v>73822.98</v>
      </c>
      <c r="EF9" s="323">
        <f t="shared" si="305"/>
        <v>84997.28</v>
      </c>
      <c r="EG9" s="323">
        <f t="shared" si="305"/>
        <v>95933.68</v>
      </c>
      <c r="EH9" s="323">
        <f t="shared" si="305"/>
        <v>76734.83</v>
      </c>
      <c r="EI9" s="323">
        <f t="shared" si="305"/>
        <v>81229.81</v>
      </c>
      <c r="EJ9" s="323">
        <f t="shared" si="305"/>
        <v>78459.97</v>
      </c>
      <c r="EK9" s="323">
        <f t="shared" si="305"/>
        <v>77647.05</v>
      </c>
      <c r="EL9" s="323">
        <f t="shared" si="305"/>
        <v>77777.37</v>
      </c>
      <c r="EM9" s="323">
        <f t="shared" si="305"/>
        <v>77900.06</v>
      </c>
      <c r="EN9" s="323">
        <f t="shared" si="305"/>
        <v>78691.59</v>
      </c>
      <c r="EO9" s="323">
        <f t="shared" si="305"/>
        <v>79644.61</v>
      </c>
      <c r="EP9" s="323">
        <f t="shared" si="305"/>
        <v>79564.05</v>
      </c>
      <c r="EQ9" s="323">
        <f t="shared" si="305"/>
        <v>78492.55</v>
      </c>
      <c r="ER9" s="323">
        <f t="shared" si="305"/>
        <v>76047.259999999995</v>
      </c>
      <c r="ES9" s="323">
        <f t="shared" si="305"/>
        <v>78884.56</v>
      </c>
      <c r="ET9" s="323">
        <f t="shared" si="305"/>
        <v>83626.080000000002</v>
      </c>
      <c r="EU9" s="323">
        <f t="shared" si="305"/>
        <v>84197.09</v>
      </c>
      <c r="EV9" s="323">
        <f t="shared" si="305"/>
        <v>91043.5</v>
      </c>
      <c r="EW9" s="323">
        <f t="shared" si="305"/>
        <v>99701.119999999995</v>
      </c>
      <c r="EX9" s="323">
        <f t="shared" si="305"/>
        <v>106265.11</v>
      </c>
      <c r="EY9" s="323">
        <f t="shared" si="305"/>
        <v>96052.02</v>
      </c>
      <c r="EZ9" s="323">
        <f t="shared" si="305"/>
        <v>104196.6</v>
      </c>
      <c r="FA9" s="323">
        <f t="shared" si="305"/>
        <v>106197.63</v>
      </c>
      <c r="FB9" s="323">
        <f t="shared" si="305"/>
        <v>109395.07</v>
      </c>
      <c r="FC9" s="323">
        <f t="shared" si="305"/>
        <v>112035.21</v>
      </c>
      <c r="FD9" s="323">
        <f t="shared" si="305"/>
        <v>110868.44</v>
      </c>
      <c r="FE9" s="323">
        <f t="shared" si="305"/>
        <v>104892.74</v>
      </c>
      <c r="FF9" s="323">
        <f t="shared" si="305"/>
        <v>100731.04</v>
      </c>
      <c r="FG9" s="323">
        <f t="shared" si="305"/>
        <v>107524.25</v>
      </c>
      <c r="FH9" s="323">
        <f t="shared" si="305"/>
        <v>105968.19</v>
      </c>
      <c r="FI9" s="323">
        <f t="shared" si="305"/>
        <v>106900.3</v>
      </c>
      <c r="FJ9" s="323">
        <f t="shared" si="305"/>
        <v>107557.69</v>
      </c>
      <c r="FK9" s="323">
        <f t="shared" si="305"/>
        <v>107621.52</v>
      </c>
      <c r="FL9" s="323">
        <f t="shared" si="305"/>
        <v>110278.89</v>
      </c>
      <c r="FM9" s="323">
        <f t="shared" si="305"/>
        <v>122777.84</v>
      </c>
      <c r="FN9" s="323">
        <f t="shared" si="305"/>
        <v>106178.33</v>
      </c>
      <c r="FO9" s="323">
        <f t="shared" si="305"/>
        <v>122689.03</v>
      </c>
      <c r="FP9" s="323">
        <f t="shared" si="305"/>
        <v>113886.52</v>
      </c>
      <c r="FQ9" s="323">
        <f t="shared" si="305"/>
        <v>114513.12</v>
      </c>
      <c r="FR9" s="323">
        <f t="shared" si="305"/>
        <v>120386.38</v>
      </c>
      <c r="FS9" s="323">
        <f t="shared" si="305"/>
        <v>107458.4</v>
      </c>
      <c r="FT9" s="323">
        <f t="shared" si="305"/>
        <v>110497.44</v>
      </c>
      <c r="FU9" s="323">
        <f t="shared" si="305"/>
        <v>113360.79</v>
      </c>
      <c r="FV9" s="323">
        <f t="shared" si="305"/>
        <v>109363.43</v>
      </c>
      <c r="FW9" s="323">
        <f t="shared" si="305"/>
        <v>107825.23</v>
      </c>
      <c r="FX9" s="323">
        <f t="shared" si="305"/>
        <v>110286.71</v>
      </c>
      <c r="FY9" s="323">
        <f t="shared" si="305"/>
        <v>112916.42</v>
      </c>
      <c r="FZ9" s="323">
        <f t="shared" si="305"/>
        <v>112667.77</v>
      </c>
      <c r="GA9" s="323">
        <f t="shared" si="305"/>
        <v>114080.25</v>
      </c>
      <c r="GB9" s="323">
        <f t="shared" si="305"/>
        <v>116520.68</v>
      </c>
      <c r="GC9" s="323">
        <f t="shared" si="305"/>
        <v>113212.16</v>
      </c>
      <c r="GD9" s="323">
        <f t="shared" si="305"/>
        <v>118965.9</v>
      </c>
      <c r="GE9" s="323">
        <f t="shared" si="305"/>
        <v>119014.08</v>
      </c>
      <c r="GF9" s="323">
        <f t="shared" si="305"/>
        <v>116485.4</v>
      </c>
      <c r="GG9" s="323">
        <f t="shared" si="305"/>
        <v>123467.73</v>
      </c>
      <c r="GH9" s="323">
        <f t="shared" si="305"/>
        <v>122935.21</v>
      </c>
      <c r="GI9" s="323">
        <f t="shared" si="305"/>
        <v>129889.71</v>
      </c>
      <c r="GJ9" s="323">
        <f t="shared" si="305"/>
        <v>129038.26</v>
      </c>
      <c r="GK9" s="323">
        <f t="shared" si="305"/>
        <v>124983</v>
      </c>
      <c r="GL9" s="323">
        <f t="shared" si="305"/>
        <v>125879.66</v>
      </c>
      <c r="GM9" s="323">
        <f t="shared" ref="GM9:HC9" si="306">GM442</f>
        <v>124958.68</v>
      </c>
      <c r="GN9" s="323">
        <f t="shared" si="306"/>
        <v>125720.15</v>
      </c>
      <c r="GO9" s="323">
        <f t="shared" si="306"/>
        <v>124127.99</v>
      </c>
      <c r="GP9" s="323">
        <f t="shared" si="306"/>
        <v>123545.46</v>
      </c>
      <c r="GQ9" s="323">
        <f t="shared" si="306"/>
        <v>124741.12</v>
      </c>
      <c r="GR9" s="323">
        <f t="shared" si="306"/>
        <v>125767.56</v>
      </c>
      <c r="GS9" s="323">
        <f t="shared" si="306"/>
        <v>125614.06</v>
      </c>
      <c r="GT9" s="323">
        <f t="shared" si="306"/>
        <v>132176.5</v>
      </c>
      <c r="GU9" s="323">
        <f t="shared" si="306"/>
        <v>129176.99</v>
      </c>
      <c r="GV9" s="323">
        <f t="shared" si="306"/>
        <v>137984.06</v>
      </c>
      <c r="GW9" s="323">
        <f t="shared" si="306"/>
        <v>145755.74</v>
      </c>
      <c r="GX9" s="323">
        <f t="shared" si="306"/>
        <v>148207.29999999999</v>
      </c>
      <c r="GY9" s="323">
        <f t="shared" si="306"/>
        <v>154246.34</v>
      </c>
      <c r="GZ9" s="323">
        <f t="shared" si="306"/>
        <v>149404.26</v>
      </c>
      <c r="HA9" s="323">
        <f t="shared" si="306"/>
        <v>157334.12</v>
      </c>
      <c r="HB9" s="323">
        <f t="shared" si="306"/>
        <v>171351.27</v>
      </c>
      <c r="HC9" s="324">
        <f t="shared" si="306"/>
        <v>165244.60999999999</v>
      </c>
      <c r="HD9" s="323">
        <f t="shared" ref="HD9:JO9" si="307">C430</f>
        <v>161857.01999999999</v>
      </c>
      <c r="HE9" s="323">
        <f t="shared" si="307"/>
        <v>162533.96</v>
      </c>
      <c r="HF9" s="323">
        <f t="shared" si="307"/>
        <v>163555.73000000001</v>
      </c>
      <c r="HG9" s="323">
        <f t="shared" si="307"/>
        <v>161873.4</v>
      </c>
      <c r="HH9" s="323">
        <f t="shared" si="307"/>
        <v>158177.96</v>
      </c>
      <c r="HI9" s="323">
        <f t="shared" si="307"/>
        <v>160937.88</v>
      </c>
      <c r="HJ9" s="323">
        <f t="shared" si="307"/>
        <v>160894.81</v>
      </c>
      <c r="HK9" s="323">
        <f t="shared" si="307"/>
        <v>156489.68</v>
      </c>
      <c r="HL9" s="323">
        <f t="shared" si="307"/>
        <v>157230.20000000001</v>
      </c>
      <c r="HM9" s="323">
        <f t="shared" si="307"/>
        <v>157429.18</v>
      </c>
      <c r="HN9" s="323">
        <f t="shared" si="307"/>
        <v>160634.32</v>
      </c>
      <c r="HO9" s="323">
        <f t="shared" si="307"/>
        <v>163913.4</v>
      </c>
      <c r="HP9" s="323">
        <f t="shared" si="307"/>
        <v>166561.06</v>
      </c>
      <c r="HQ9" s="323">
        <f t="shared" si="307"/>
        <v>170283.96</v>
      </c>
      <c r="HR9" s="323">
        <f t="shared" si="307"/>
        <v>173629.28</v>
      </c>
      <c r="HS9" s="323">
        <f t="shared" si="307"/>
        <v>163412.76</v>
      </c>
      <c r="HT9" s="323">
        <f t="shared" si="307"/>
        <v>163787.46</v>
      </c>
      <c r="HU9" s="323">
        <f t="shared" si="307"/>
        <v>161003.31</v>
      </c>
      <c r="HV9" s="323">
        <f t="shared" si="307"/>
        <v>165355.53</v>
      </c>
      <c r="HW9" s="323">
        <f t="shared" si="307"/>
        <v>165622.76</v>
      </c>
      <c r="HX9" s="323">
        <f t="shared" si="307"/>
        <v>165493.70000000001</v>
      </c>
      <c r="HY9" s="323">
        <f t="shared" si="307"/>
        <v>167956.08</v>
      </c>
      <c r="HZ9" s="323">
        <f t="shared" si="307"/>
        <v>162300.54</v>
      </c>
      <c r="IA9" s="323">
        <f t="shared" si="307"/>
        <v>166574.43</v>
      </c>
      <c r="IB9" s="323">
        <f t="shared" si="307"/>
        <v>166634.43</v>
      </c>
      <c r="IC9" s="323">
        <f t="shared" si="307"/>
        <v>180302.44</v>
      </c>
      <c r="ID9" s="323">
        <f t="shared" si="307"/>
        <v>172135.66</v>
      </c>
      <c r="IE9" s="323">
        <f t="shared" si="307"/>
        <v>174147.31</v>
      </c>
      <c r="IF9" s="323">
        <f t="shared" si="307"/>
        <v>182543</v>
      </c>
      <c r="IG9" s="323">
        <f t="shared" si="307"/>
        <v>185247.55</v>
      </c>
      <c r="IH9" s="323">
        <f t="shared" si="307"/>
        <v>181779.32</v>
      </c>
      <c r="II9" s="323">
        <f t="shared" si="307"/>
        <v>178337.19</v>
      </c>
      <c r="IJ9" s="323">
        <f t="shared" si="307"/>
        <v>185575.69</v>
      </c>
      <c r="IK9" s="323">
        <f t="shared" si="307"/>
        <v>186700.45</v>
      </c>
      <c r="IL9" s="323">
        <f t="shared" si="307"/>
        <v>202323.20000000001</v>
      </c>
      <c r="IM9" s="323">
        <f t="shared" si="307"/>
        <v>187214.86</v>
      </c>
      <c r="IN9" s="323">
        <f t="shared" si="307"/>
        <v>193622.99</v>
      </c>
      <c r="IO9" s="323">
        <f t="shared" si="307"/>
        <v>196180.31</v>
      </c>
      <c r="IP9" s="323">
        <f t="shared" si="307"/>
        <v>195217.24</v>
      </c>
      <c r="IQ9" s="323">
        <f t="shared" si="307"/>
        <v>194712.55</v>
      </c>
      <c r="IR9" s="323">
        <f t="shared" si="307"/>
        <v>190078.6</v>
      </c>
      <c r="IS9" s="323">
        <f t="shared" si="307"/>
        <v>187815.33</v>
      </c>
      <c r="IT9" s="323">
        <f t="shared" si="307"/>
        <v>193910.7</v>
      </c>
      <c r="IU9" s="323">
        <f t="shared" si="307"/>
        <v>191519.24</v>
      </c>
      <c r="IV9" s="323">
        <f t="shared" si="307"/>
        <v>197746.58</v>
      </c>
      <c r="IW9" s="323">
        <f t="shared" si="307"/>
        <v>219229.83</v>
      </c>
      <c r="IX9" s="323">
        <f t="shared" si="307"/>
        <v>238834.48</v>
      </c>
      <c r="IY9" s="323">
        <f t="shared" si="307"/>
        <v>259346.39</v>
      </c>
      <c r="IZ9" s="323">
        <f t="shared" si="307"/>
        <v>229672.24</v>
      </c>
      <c r="JA9" s="323">
        <f t="shared" si="307"/>
        <v>237578.68</v>
      </c>
      <c r="JB9" s="323">
        <f t="shared" si="307"/>
        <v>238987.32</v>
      </c>
      <c r="JC9" s="323">
        <f t="shared" si="307"/>
        <v>230865.12</v>
      </c>
      <c r="JD9" s="323">
        <f t="shared" si="307"/>
        <v>229524.46</v>
      </c>
      <c r="JE9" s="323">
        <f t="shared" si="307"/>
        <v>225252.78</v>
      </c>
      <c r="JF9" s="323">
        <f t="shared" si="307"/>
        <v>227405.06</v>
      </c>
      <c r="JG9" s="323">
        <f t="shared" si="307"/>
        <v>220424</v>
      </c>
      <c r="JH9" s="323">
        <f t="shared" si="307"/>
        <v>216991.52</v>
      </c>
      <c r="JI9" s="323">
        <f t="shared" si="307"/>
        <v>217692.26</v>
      </c>
      <c r="JJ9" s="323">
        <f t="shared" si="307"/>
        <v>217445.78</v>
      </c>
      <c r="JK9" s="323">
        <f t="shared" si="307"/>
        <v>223217.94</v>
      </c>
      <c r="JL9" s="323">
        <f t="shared" si="307"/>
        <v>231721.53</v>
      </c>
      <c r="JM9" s="323">
        <f t="shared" si="307"/>
        <v>236035.16</v>
      </c>
      <c r="JN9" s="323">
        <f t="shared" si="307"/>
        <v>234532.58</v>
      </c>
      <c r="JO9" s="323">
        <f t="shared" si="307"/>
        <v>237306.63</v>
      </c>
      <c r="JP9" s="323">
        <f t="shared" ref="JP9:LC9" si="308">BO430</f>
        <v>256407.97</v>
      </c>
      <c r="JQ9" s="323">
        <f t="shared" si="308"/>
        <v>243150.49</v>
      </c>
      <c r="JR9" s="323">
        <f t="shared" si="308"/>
        <v>243755.15</v>
      </c>
      <c r="JS9" s="323">
        <f t="shared" si="308"/>
        <v>262468.32</v>
      </c>
      <c r="JT9" s="323">
        <f t="shared" si="308"/>
        <v>260281.16</v>
      </c>
      <c r="JU9" s="323">
        <f t="shared" si="308"/>
        <v>267153.51</v>
      </c>
      <c r="JV9" s="323">
        <f t="shared" si="308"/>
        <v>266926.34999999998</v>
      </c>
      <c r="JW9" s="323">
        <f t="shared" si="308"/>
        <v>267383.62</v>
      </c>
      <c r="JX9" s="323">
        <f t="shared" si="308"/>
        <v>274100.42</v>
      </c>
      <c r="JY9" s="323">
        <f t="shared" si="308"/>
        <v>273285.67</v>
      </c>
      <c r="JZ9" s="323">
        <f t="shared" si="308"/>
        <v>270636.98</v>
      </c>
      <c r="KA9" s="323">
        <f t="shared" si="308"/>
        <v>257612.05</v>
      </c>
      <c r="KB9" s="323">
        <f t="shared" si="308"/>
        <v>255878.41</v>
      </c>
      <c r="KC9" s="323">
        <f t="shared" si="308"/>
        <v>267139.15000000002</v>
      </c>
      <c r="KD9" s="323">
        <f t="shared" si="308"/>
        <v>270142.95</v>
      </c>
      <c r="KE9" s="323">
        <f t="shared" si="308"/>
        <v>268635.02</v>
      </c>
      <c r="KF9" s="323">
        <f t="shared" si="308"/>
        <v>268302.40000000002</v>
      </c>
      <c r="KG9" s="323">
        <f t="shared" si="308"/>
        <v>276342.76</v>
      </c>
      <c r="KH9" s="323">
        <f t="shared" si="308"/>
        <v>277682.19</v>
      </c>
      <c r="KI9" s="323">
        <f t="shared" si="308"/>
        <v>286108.5</v>
      </c>
      <c r="KJ9" s="323">
        <f t="shared" si="308"/>
        <v>285667.40999999997</v>
      </c>
      <c r="KK9" s="323">
        <f t="shared" si="308"/>
        <v>284522.33</v>
      </c>
      <c r="KL9" s="323">
        <f t="shared" si="308"/>
        <v>304845.08</v>
      </c>
      <c r="KM9" s="323">
        <f t="shared" si="308"/>
        <v>307478.53000000003</v>
      </c>
      <c r="KN9" s="323">
        <f t="shared" si="308"/>
        <v>308395</v>
      </c>
      <c r="KO9" s="323">
        <f t="shared" si="308"/>
        <v>308338.95</v>
      </c>
      <c r="KP9" s="323">
        <f t="shared" si="308"/>
        <v>317450.86</v>
      </c>
      <c r="KQ9" s="323">
        <f t="shared" si="308"/>
        <v>310552.64</v>
      </c>
      <c r="KR9" s="323">
        <f t="shared" si="308"/>
        <v>316339.27</v>
      </c>
      <c r="KS9" s="323">
        <f t="shared" si="308"/>
        <v>325656.27</v>
      </c>
      <c r="KT9" s="323">
        <f t="shared" si="308"/>
        <v>335928.74</v>
      </c>
      <c r="KU9" s="323">
        <f t="shared" si="308"/>
        <v>353018.83</v>
      </c>
      <c r="KV9" s="323">
        <f t="shared" si="308"/>
        <v>392710.61</v>
      </c>
      <c r="KW9" s="323">
        <f t="shared" si="308"/>
        <v>396945.41</v>
      </c>
      <c r="KX9" s="323">
        <f t="shared" si="308"/>
        <v>406594.78</v>
      </c>
      <c r="KY9" s="323">
        <f t="shared" si="308"/>
        <v>440932.9</v>
      </c>
      <c r="KZ9" s="323">
        <f t="shared" si="308"/>
        <v>430647.19</v>
      </c>
      <c r="LA9" s="323">
        <f t="shared" si="308"/>
        <v>435693.33</v>
      </c>
      <c r="LB9" s="323">
        <f t="shared" si="308"/>
        <v>452171.45</v>
      </c>
      <c r="LC9" s="323">
        <f t="shared" si="308"/>
        <v>447954.46</v>
      </c>
      <c r="LD9" s="324">
        <f t="shared" ref="LD9:NO9" si="309">C370</f>
        <v>454328.1</v>
      </c>
      <c r="LE9" s="323">
        <f t="shared" si="309"/>
        <v>448231.21</v>
      </c>
      <c r="LF9" s="323">
        <f t="shared" si="309"/>
        <v>445577.85</v>
      </c>
      <c r="LG9" s="323">
        <f t="shared" si="309"/>
        <v>435101.87</v>
      </c>
      <c r="LH9" s="323">
        <f t="shared" si="309"/>
        <v>438616.6</v>
      </c>
      <c r="LI9" s="323">
        <f t="shared" si="309"/>
        <v>437113.21</v>
      </c>
      <c r="LJ9" s="323">
        <f t="shared" si="309"/>
        <v>436896.59</v>
      </c>
      <c r="LK9" s="323">
        <f t="shared" si="309"/>
        <v>437180.69</v>
      </c>
      <c r="LL9" s="323">
        <f t="shared" si="309"/>
        <v>446202.26</v>
      </c>
      <c r="LM9" s="323">
        <f t="shared" si="309"/>
        <v>435703.63</v>
      </c>
      <c r="LN9" s="323">
        <f t="shared" si="309"/>
        <v>434857.19</v>
      </c>
      <c r="LO9" s="323">
        <f t="shared" si="309"/>
        <v>436775.87</v>
      </c>
      <c r="LP9" s="323">
        <f t="shared" si="309"/>
        <v>449770.83</v>
      </c>
      <c r="LQ9" s="323">
        <f t="shared" si="309"/>
        <v>472363.73</v>
      </c>
      <c r="LR9" s="323">
        <f t="shared" si="309"/>
        <v>446463.45</v>
      </c>
      <c r="LS9" s="323">
        <f t="shared" si="309"/>
        <v>447652.52</v>
      </c>
      <c r="LT9" s="323">
        <f t="shared" si="309"/>
        <v>437246.42</v>
      </c>
      <c r="LU9" s="323">
        <f t="shared" si="309"/>
        <v>423972.76</v>
      </c>
      <c r="LV9" s="323">
        <f t="shared" si="309"/>
        <v>435294.99</v>
      </c>
      <c r="LW9" s="323">
        <f t="shared" si="309"/>
        <v>441162.44</v>
      </c>
      <c r="LX9" s="323">
        <f t="shared" si="309"/>
        <v>435646.43</v>
      </c>
      <c r="LY9" s="323">
        <f t="shared" si="309"/>
        <v>436758.98</v>
      </c>
      <c r="LZ9" s="323">
        <f t="shared" si="309"/>
        <v>440510.08</v>
      </c>
      <c r="MA9" s="323">
        <f t="shared" si="309"/>
        <v>445435.9</v>
      </c>
      <c r="MB9" s="323">
        <f t="shared" si="309"/>
        <v>446204.49</v>
      </c>
      <c r="MC9" s="323">
        <f t="shared" si="309"/>
        <v>455328.81</v>
      </c>
      <c r="MD9" s="323">
        <f t="shared" si="309"/>
        <v>460529.04</v>
      </c>
      <c r="ME9" s="323">
        <f t="shared" si="309"/>
        <v>477492.42</v>
      </c>
      <c r="MF9" s="323">
        <f t="shared" si="309"/>
        <v>477101.95</v>
      </c>
      <c r="MG9" s="323">
        <f t="shared" si="309"/>
        <v>493842.98</v>
      </c>
      <c r="MH9" s="323">
        <f t="shared" si="309"/>
        <v>496260.25</v>
      </c>
      <c r="MI9" s="323">
        <f t="shared" si="309"/>
        <v>490730.1</v>
      </c>
      <c r="MJ9" s="323">
        <f t="shared" si="309"/>
        <v>498945.2</v>
      </c>
      <c r="MK9" s="323">
        <f t="shared" si="309"/>
        <v>498479.12</v>
      </c>
      <c r="ML9" s="323">
        <f t="shared" si="309"/>
        <v>501580.46</v>
      </c>
      <c r="MM9" s="323">
        <f t="shared" si="309"/>
        <v>499204.97</v>
      </c>
      <c r="MN9" s="323">
        <f t="shared" si="309"/>
        <v>508351.58</v>
      </c>
      <c r="MO9" s="323">
        <f t="shared" si="309"/>
        <v>518268.44</v>
      </c>
      <c r="MP9" s="323">
        <f t="shared" si="309"/>
        <v>532529.68000000005</v>
      </c>
      <c r="MQ9" s="323">
        <f t="shared" si="309"/>
        <v>525681.32999999996</v>
      </c>
      <c r="MR9" s="323">
        <f t="shared" si="309"/>
        <v>546052.81999999995</v>
      </c>
      <c r="MS9" s="323">
        <f t="shared" si="309"/>
        <v>547688.85</v>
      </c>
      <c r="MT9" s="323">
        <f t="shared" si="309"/>
        <v>555131.14</v>
      </c>
      <c r="MU9" s="323">
        <f t="shared" si="309"/>
        <v>561553</v>
      </c>
      <c r="MV9" s="323">
        <f t="shared" si="309"/>
        <v>596139.68000000005</v>
      </c>
      <c r="MW9" s="323">
        <f t="shared" si="309"/>
        <v>593229.49</v>
      </c>
      <c r="MX9" s="323">
        <f t="shared" si="309"/>
        <v>605771.06000000006</v>
      </c>
      <c r="MY9" s="323">
        <f t="shared" si="309"/>
        <v>614089.14</v>
      </c>
      <c r="MZ9" s="323">
        <f t="shared" si="309"/>
        <v>607332.56999999995</v>
      </c>
      <c r="NA9" s="323">
        <f t="shared" si="309"/>
        <v>619285.4</v>
      </c>
      <c r="NB9" s="323">
        <f t="shared" si="309"/>
        <v>641643.89</v>
      </c>
      <c r="NC9" s="323">
        <f t="shared" si="309"/>
        <v>644643.02</v>
      </c>
      <c r="ND9" s="323">
        <f t="shared" si="309"/>
        <v>711619.39</v>
      </c>
      <c r="NE9" s="323">
        <f t="shared" si="309"/>
        <v>699541.64</v>
      </c>
      <c r="NF9" s="323">
        <f t="shared" si="309"/>
        <v>688587.92</v>
      </c>
      <c r="NG9" s="323">
        <f t="shared" si="309"/>
        <v>671769.91</v>
      </c>
      <c r="NH9" s="323">
        <f t="shared" si="309"/>
        <v>663835.32999999996</v>
      </c>
      <c r="NI9" s="323">
        <f t="shared" si="309"/>
        <v>651894.44999999995</v>
      </c>
      <c r="NJ9" s="323">
        <f t="shared" si="309"/>
        <v>653614.11</v>
      </c>
      <c r="NK9" s="323">
        <f t="shared" si="309"/>
        <v>640921.11</v>
      </c>
      <c r="NL9" s="323">
        <f t="shared" si="309"/>
        <v>644897.52</v>
      </c>
      <c r="NM9" s="323">
        <f t="shared" si="309"/>
        <v>629081.31000000006</v>
      </c>
      <c r="NN9" s="323">
        <f t="shared" si="309"/>
        <v>639311.79</v>
      </c>
      <c r="NO9" s="323">
        <f t="shared" si="309"/>
        <v>633633.24</v>
      </c>
      <c r="NP9" s="323">
        <f t="shared" ref="NP9:QA9" si="310">BO370</f>
        <v>657286.05000000005</v>
      </c>
      <c r="NQ9" s="323">
        <f t="shared" si="310"/>
        <v>614759.30000000005</v>
      </c>
      <c r="NR9" s="323">
        <f t="shared" si="310"/>
        <v>623486.11</v>
      </c>
      <c r="NS9" s="323">
        <f t="shared" si="310"/>
        <v>616073.56000000006</v>
      </c>
      <c r="NT9" s="323">
        <f t="shared" si="310"/>
        <v>651017.57999999996</v>
      </c>
      <c r="NU9" s="323">
        <f t="shared" si="310"/>
        <v>669322.76</v>
      </c>
      <c r="NV9" s="323">
        <f t="shared" si="310"/>
        <v>618842.09</v>
      </c>
      <c r="NW9" s="323">
        <f t="shared" si="310"/>
        <v>639247.4</v>
      </c>
      <c r="NX9" s="323">
        <f t="shared" si="310"/>
        <v>636824.6</v>
      </c>
      <c r="NY9" s="323">
        <f t="shared" si="310"/>
        <v>642109.44999999995</v>
      </c>
      <c r="NZ9" s="323">
        <f t="shared" si="310"/>
        <v>628554.62</v>
      </c>
      <c r="OA9" s="323">
        <f t="shared" si="310"/>
        <v>631010.30000000005</v>
      </c>
      <c r="OB9" s="323">
        <f t="shared" si="310"/>
        <v>652924.78</v>
      </c>
      <c r="OC9" s="323">
        <f t="shared" si="310"/>
        <v>635039.56000000006</v>
      </c>
      <c r="OD9" s="323">
        <f t="shared" si="310"/>
        <v>645737.57999999996</v>
      </c>
      <c r="OE9" s="323">
        <f t="shared" si="310"/>
        <v>646529.36</v>
      </c>
      <c r="OF9" s="323">
        <f t="shared" si="310"/>
        <v>662265.07999999996</v>
      </c>
      <c r="OG9" s="323">
        <f t="shared" si="310"/>
        <v>675349.64</v>
      </c>
      <c r="OH9" s="323">
        <f t="shared" si="310"/>
        <v>680860.82</v>
      </c>
      <c r="OI9" s="323">
        <f t="shared" si="310"/>
        <v>676738.43</v>
      </c>
      <c r="OJ9" s="323">
        <f t="shared" si="310"/>
        <v>686463.04</v>
      </c>
      <c r="OK9" s="323">
        <f t="shared" si="310"/>
        <v>700107.15</v>
      </c>
      <c r="OL9" s="323">
        <f t="shared" si="310"/>
        <v>694015.28</v>
      </c>
      <c r="OM9" s="323">
        <f t="shared" si="310"/>
        <v>674663.6</v>
      </c>
      <c r="ON9" s="323">
        <f t="shared" si="310"/>
        <v>685245.89</v>
      </c>
      <c r="OO9" s="323">
        <f t="shared" si="310"/>
        <v>692318.7</v>
      </c>
      <c r="OP9" s="323">
        <f t="shared" si="310"/>
        <v>693114.38</v>
      </c>
      <c r="OQ9" s="323">
        <f t="shared" si="310"/>
        <v>687474.95</v>
      </c>
      <c r="OR9" s="323">
        <f t="shared" si="310"/>
        <v>712109.77</v>
      </c>
      <c r="OS9" s="323">
        <f t="shared" si="310"/>
        <v>716138.2</v>
      </c>
      <c r="OT9" s="323">
        <f t="shared" si="310"/>
        <v>720156.4</v>
      </c>
      <c r="OU9" s="323">
        <f t="shared" si="310"/>
        <v>723145.12</v>
      </c>
      <c r="OV9" s="323">
        <f t="shared" si="310"/>
        <v>727458.2</v>
      </c>
      <c r="OW9" s="323">
        <f t="shared" si="310"/>
        <v>775368.93</v>
      </c>
      <c r="OX9" s="323">
        <f t="shared" si="310"/>
        <v>793054.35</v>
      </c>
      <c r="OY9" s="323">
        <f t="shared" si="310"/>
        <v>798943.58</v>
      </c>
      <c r="OZ9" s="323">
        <f t="shared" si="310"/>
        <v>796986.34</v>
      </c>
      <c r="PA9" s="323">
        <f t="shared" si="310"/>
        <v>815201.04</v>
      </c>
      <c r="PB9" s="323">
        <f t="shared" si="310"/>
        <v>822143.08</v>
      </c>
      <c r="PC9" s="323">
        <f t="shared" si="310"/>
        <v>828520.64</v>
      </c>
      <c r="PD9" s="323">
        <f t="shared" si="310"/>
        <v>837258.2</v>
      </c>
      <c r="PE9" s="323">
        <f t="shared" si="310"/>
        <v>790478.15</v>
      </c>
      <c r="PF9" s="323">
        <f t="shared" si="310"/>
        <v>786567.59</v>
      </c>
      <c r="PG9" s="323">
        <f t="shared" si="310"/>
        <v>773739.92</v>
      </c>
      <c r="PH9" s="323">
        <f t="shared" si="310"/>
        <v>772512.71</v>
      </c>
      <c r="PI9" s="323">
        <f t="shared" si="310"/>
        <v>768956.49</v>
      </c>
      <c r="PJ9" s="323">
        <f t="shared" si="310"/>
        <v>762061.91</v>
      </c>
      <c r="PK9" s="323">
        <f t="shared" si="310"/>
        <v>764568.87</v>
      </c>
      <c r="PL9" s="323">
        <f t="shared" si="310"/>
        <v>775296.99</v>
      </c>
      <c r="PM9" s="323">
        <f t="shared" si="310"/>
        <v>773107.08</v>
      </c>
      <c r="PN9" s="323">
        <f t="shared" si="310"/>
        <v>745231.03</v>
      </c>
      <c r="PO9" s="323">
        <f t="shared" si="310"/>
        <v>752328.72</v>
      </c>
      <c r="PP9" s="323">
        <f t="shared" si="310"/>
        <v>772493.82</v>
      </c>
      <c r="PQ9" s="323">
        <f t="shared" si="310"/>
        <v>752990.71999999997</v>
      </c>
      <c r="PR9" s="323">
        <f t="shared" si="310"/>
        <v>748602.13</v>
      </c>
      <c r="PS9" s="323">
        <f t="shared" si="310"/>
        <v>767149.15</v>
      </c>
      <c r="PT9" s="323">
        <f t="shared" si="310"/>
        <v>784588.92</v>
      </c>
      <c r="PU9" s="323">
        <f t="shared" si="310"/>
        <v>783270.52</v>
      </c>
      <c r="PV9" s="323">
        <f t="shared" si="310"/>
        <v>771332.42</v>
      </c>
      <c r="PW9" s="323">
        <f t="shared" si="310"/>
        <v>777047.15</v>
      </c>
      <c r="PX9" s="323">
        <f t="shared" si="310"/>
        <v>773120.51</v>
      </c>
      <c r="PY9" s="323">
        <f t="shared" si="310"/>
        <v>787697.4</v>
      </c>
      <c r="PZ9" s="323">
        <f t="shared" si="310"/>
        <v>784044.12</v>
      </c>
      <c r="QA9" s="323">
        <f t="shared" si="310"/>
        <v>785289.2</v>
      </c>
      <c r="QB9" s="323">
        <f t="shared" ref="QB9:SM9" si="311">EA370</f>
        <v>793783.92</v>
      </c>
      <c r="QC9" s="323">
        <f t="shared" si="311"/>
        <v>841498.36</v>
      </c>
      <c r="QD9" s="323">
        <f t="shared" si="311"/>
        <v>817443.89</v>
      </c>
      <c r="QE9" s="323">
        <f t="shared" si="311"/>
        <v>820362.9</v>
      </c>
      <c r="QF9" s="323">
        <f t="shared" si="311"/>
        <v>816876.73</v>
      </c>
      <c r="QG9" s="323">
        <f t="shared" si="311"/>
        <v>811511.79</v>
      </c>
      <c r="QH9" s="323">
        <f t="shared" si="311"/>
        <v>810894.67</v>
      </c>
      <c r="QI9" s="323">
        <f t="shared" si="311"/>
        <v>828960.3</v>
      </c>
      <c r="QJ9" s="323">
        <f t="shared" si="311"/>
        <v>837379.75</v>
      </c>
      <c r="QK9" s="323">
        <f t="shared" si="311"/>
        <v>841212.12</v>
      </c>
      <c r="QL9" s="323">
        <f t="shared" si="311"/>
        <v>847268.4</v>
      </c>
      <c r="QM9" s="323">
        <f t="shared" si="311"/>
        <v>857370.05</v>
      </c>
      <c r="QN9" s="323">
        <f t="shared" si="311"/>
        <v>832034.91</v>
      </c>
      <c r="QO9" s="323">
        <f t="shared" si="311"/>
        <v>849986.63</v>
      </c>
      <c r="QP9" s="323">
        <f t="shared" si="311"/>
        <v>840274.49</v>
      </c>
      <c r="QQ9" s="323">
        <f t="shared" si="311"/>
        <v>857016.27</v>
      </c>
      <c r="QR9" s="323">
        <f t="shared" si="311"/>
        <v>887218.69</v>
      </c>
      <c r="QS9" s="323">
        <f t="shared" si="311"/>
        <v>868590.05</v>
      </c>
      <c r="QT9" s="323">
        <f t="shared" si="311"/>
        <v>888487.32</v>
      </c>
      <c r="QU9" s="323">
        <f t="shared" si="311"/>
        <v>847320.45</v>
      </c>
      <c r="QV9" s="323">
        <f t="shared" si="311"/>
        <v>859016.1</v>
      </c>
      <c r="QW9" s="323">
        <f t="shared" si="311"/>
        <v>872694.23</v>
      </c>
      <c r="QX9" s="323">
        <f t="shared" si="311"/>
        <v>886789.96</v>
      </c>
      <c r="QY9" s="323">
        <f t="shared" si="311"/>
        <v>896715</v>
      </c>
      <c r="QZ9" s="323">
        <f t="shared" si="311"/>
        <v>913905.16</v>
      </c>
      <c r="RA9" s="323">
        <f t="shared" si="311"/>
        <v>926291.37</v>
      </c>
      <c r="RB9" s="323">
        <f t="shared" si="311"/>
        <v>954059.19</v>
      </c>
      <c r="RC9" s="323">
        <f t="shared" si="311"/>
        <v>953595.21</v>
      </c>
      <c r="RD9" s="323">
        <f t="shared" si="311"/>
        <v>989528.68</v>
      </c>
      <c r="RE9" s="323">
        <f t="shared" si="311"/>
        <v>987166.1</v>
      </c>
      <c r="RF9" s="323">
        <f t="shared" si="311"/>
        <v>993327.24</v>
      </c>
      <c r="RG9" s="323">
        <f t="shared" si="311"/>
        <v>1009364.61</v>
      </c>
      <c r="RH9" s="323">
        <f t="shared" si="311"/>
        <v>1022497.83</v>
      </c>
      <c r="RI9" s="323">
        <f t="shared" si="311"/>
        <v>1029159.51</v>
      </c>
      <c r="RJ9" s="323">
        <f t="shared" si="311"/>
        <v>1012326.71</v>
      </c>
      <c r="RK9" s="323">
        <f t="shared" si="311"/>
        <v>1017159.72</v>
      </c>
      <c r="RL9" s="323">
        <f t="shared" si="311"/>
        <v>1013094.64</v>
      </c>
      <c r="RM9" s="323">
        <f t="shared" si="311"/>
        <v>1007651.97</v>
      </c>
      <c r="RN9" s="323">
        <f t="shared" si="311"/>
        <v>1015894.81</v>
      </c>
      <c r="RO9" s="323">
        <f t="shared" si="311"/>
        <v>1004908.64</v>
      </c>
      <c r="RP9" s="323">
        <f t="shared" si="311"/>
        <v>1024157.32</v>
      </c>
      <c r="RQ9" s="323">
        <f t="shared" si="311"/>
        <v>1037878.69</v>
      </c>
      <c r="RR9" s="323">
        <f t="shared" si="311"/>
        <v>1007776.73</v>
      </c>
      <c r="RS9" s="323">
        <f t="shared" si="311"/>
        <v>1007030.58</v>
      </c>
      <c r="RT9" s="323">
        <f t="shared" si="311"/>
        <v>999609.3</v>
      </c>
      <c r="RU9" s="323">
        <f t="shared" si="311"/>
        <v>1006443.34</v>
      </c>
      <c r="RV9" s="323">
        <f t="shared" si="311"/>
        <v>987313.55</v>
      </c>
      <c r="RW9" s="323">
        <f t="shared" si="311"/>
        <v>983467.78</v>
      </c>
      <c r="RX9" s="323">
        <f t="shared" si="311"/>
        <v>980148.56</v>
      </c>
      <c r="RY9" s="323">
        <f t="shared" si="311"/>
        <v>1013196.05</v>
      </c>
      <c r="RZ9" s="323">
        <f t="shared" si="311"/>
        <v>985126.95</v>
      </c>
      <c r="SA9" s="323">
        <f t="shared" si="311"/>
        <v>971122.29</v>
      </c>
      <c r="SB9" s="323">
        <f t="shared" si="311"/>
        <v>989101.67</v>
      </c>
      <c r="SC9" s="323">
        <f t="shared" si="311"/>
        <v>987612.63</v>
      </c>
      <c r="SD9" s="323">
        <f t="shared" si="311"/>
        <v>1035769.52</v>
      </c>
      <c r="SE9" s="323">
        <f t="shared" si="311"/>
        <v>1014311.6</v>
      </c>
      <c r="SF9" s="323">
        <f t="shared" si="311"/>
        <v>1039991.7</v>
      </c>
      <c r="SG9" s="323">
        <f t="shared" si="311"/>
        <v>1038833.97</v>
      </c>
      <c r="SH9" s="323">
        <f t="shared" si="311"/>
        <v>1072643.75</v>
      </c>
      <c r="SI9" s="323">
        <f t="shared" si="311"/>
        <v>1064715.3500000001</v>
      </c>
      <c r="SJ9" s="323">
        <f t="shared" si="311"/>
        <v>1078308.97</v>
      </c>
      <c r="SK9" s="323">
        <f t="shared" si="311"/>
        <v>1105763.26</v>
      </c>
      <c r="SL9" s="323">
        <f t="shared" si="311"/>
        <v>1046792.21</v>
      </c>
      <c r="SM9" s="323">
        <f t="shared" si="311"/>
        <v>1063439.94</v>
      </c>
      <c r="SN9" s="323">
        <f t="shared" ref="SN9:UC9" si="312">GM370</f>
        <v>1039560.58</v>
      </c>
      <c r="SO9" s="323">
        <f t="shared" si="312"/>
        <v>1050846.19</v>
      </c>
      <c r="SP9" s="323">
        <f t="shared" si="312"/>
        <v>1075051.53</v>
      </c>
      <c r="SQ9" s="323">
        <f t="shared" si="312"/>
        <v>1081932.24</v>
      </c>
      <c r="SR9" s="323">
        <f t="shared" si="312"/>
        <v>1061017.53</v>
      </c>
      <c r="SS9" s="323">
        <f t="shared" si="312"/>
        <v>1065155.17</v>
      </c>
      <c r="ST9" s="323">
        <f t="shared" si="312"/>
        <v>1090391.04</v>
      </c>
      <c r="SU9" s="323">
        <f t="shared" si="312"/>
        <v>1005670.92</v>
      </c>
      <c r="SV9" s="323">
        <f t="shared" si="312"/>
        <v>991904.45</v>
      </c>
      <c r="SW9" s="323">
        <f t="shared" si="312"/>
        <v>1017996.87</v>
      </c>
      <c r="SX9" s="323">
        <f t="shared" si="312"/>
        <v>1079639.04</v>
      </c>
      <c r="SY9" s="323">
        <f t="shared" si="312"/>
        <v>1082723.56</v>
      </c>
      <c r="SZ9" s="323">
        <f t="shared" si="312"/>
        <v>1182419.6200000001</v>
      </c>
      <c r="TA9" s="323">
        <f t="shared" si="312"/>
        <v>1204696.6499999999</v>
      </c>
      <c r="TB9" s="323">
        <f t="shared" si="312"/>
        <v>1268516.8999999999</v>
      </c>
      <c r="TC9" s="323">
        <f t="shared" si="312"/>
        <v>1274677.04</v>
      </c>
      <c r="TD9" s="323">
        <f t="shared" si="312"/>
        <v>1262343.67</v>
      </c>
      <c r="TE9" s="323">
        <f t="shared" si="312"/>
        <v>1269174.32</v>
      </c>
      <c r="TF9" s="323">
        <f t="shared" si="312"/>
        <v>1271386.3999999999</v>
      </c>
      <c r="TG9" s="323">
        <f t="shared" si="312"/>
        <v>1255751.56</v>
      </c>
      <c r="TH9" s="323">
        <f t="shared" si="312"/>
        <v>1271245.92</v>
      </c>
      <c r="TI9" s="323">
        <f t="shared" si="312"/>
        <v>1279319.1299999999</v>
      </c>
      <c r="TJ9" s="323">
        <f t="shared" si="312"/>
        <v>1277797.1000000001</v>
      </c>
      <c r="TK9" s="323">
        <f t="shared" si="312"/>
        <v>1185443.51</v>
      </c>
      <c r="TL9" s="323">
        <f t="shared" si="312"/>
        <v>1183387.8899999999</v>
      </c>
      <c r="TM9" s="323">
        <f t="shared" si="312"/>
        <v>1263782.8999999999</v>
      </c>
      <c r="TN9" s="323">
        <f t="shared" si="312"/>
        <v>1262294.24</v>
      </c>
      <c r="TO9" s="323">
        <f t="shared" si="312"/>
        <v>1271956.3600000001</v>
      </c>
      <c r="TP9" s="323">
        <f t="shared" si="312"/>
        <v>1271815.8799999999</v>
      </c>
      <c r="TQ9" s="323">
        <f t="shared" si="312"/>
        <v>1239085.03</v>
      </c>
      <c r="TR9" s="323">
        <f t="shared" si="312"/>
        <v>1213122.6599999999</v>
      </c>
      <c r="TS9" s="323">
        <f t="shared" si="312"/>
        <v>1260700.42</v>
      </c>
      <c r="TT9" s="323">
        <f t="shared" si="312"/>
        <v>1244943.75</v>
      </c>
      <c r="TU9" s="323">
        <f t="shared" si="312"/>
        <v>1245254.75</v>
      </c>
      <c r="TV9" s="323">
        <f t="shared" si="312"/>
        <v>1254251.08</v>
      </c>
      <c r="TW9" s="323">
        <f t="shared" si="312"/>
        <v>1234914.26</v>
      </c>
      <c r="TX9" s="323">
        <f t="shared" si="312"/>
        <v>1254198.0900000001</v>
      </c>
      <c r="TY9" s="323">
        <f t="shared" si="312"/>
        <v>1272257.01</v>
      </c>
      <c r="TZ9" s="323">
        <f t="shared" si="312"/>
        <v>1286415.56</v>
      </c>
      <c r="UA9" s="323">
        <f t="shared" si="312"/>
        <v>1299324.24</v>
      </c>
      <c r="UB9" s="323">
        <f t="shared" si="312"/>
        <v>1235167.5900000001</v>
      </c>
      <c r="UC9" s="323">
        <f t="shared" si="312"/>
        <v>1306194.74</v>
      </c>
      <c r="UD9" s="324">
        <f t="shared" ref="UD9:WO9" si="313">C306</f>
        <v>1148767.3291102003</v>
      </c>
      <c r="UE9" s="323">
        <f t="shared" si="313"/>
        <v>1181661.6399776002</v>
      </c>
      <c r="UF9" s="323">
        <f t="shared" si="313"/>
        <v>1180610.6758151001</v>
      </c>
      <c r="UG9" s="323">
        <f t="shared" si="313"/>
        <v>1240046.4637676</v>
      </c>
      <c r="UH9" s="323">
        <f t="shared" si="313"/>
        <v>1275775.2582062001</v>
      </c>
      <c r="UI9" s="323">
        <f t="shared" si="313"/>
        <v>1099185.0880781</v>
      </c>
      <c r="UJ9" s="323">
        <f t="shared" si="313"/>
        <v>1131497.3227720999</v>
      </c>
      <c r="UK9" s="323">
        <f t="shared" si="313"/>
        <v>1130670.4580680002</v>
      </c>
      <c r="UL9" s="323">
        <f t="shared" si="313"/>
        <v>1152179.353713</v>
      </c>
      <c r="UM9" s="323">
        <f t="shared" si="313"/>
        <v>1180286.9384370998</v>
      </c>
      <c r="UN9" s="323">
        <f t="shared" si="313"/>
        <v>1193151.6386042002</v>
      </c>
      <c r="UO9" s="323">
        <f t="shared" si="313"/>
        <v>1206852.9080403997</v>
      </c>
      <c r="UP9" s="323">
        <f t="shared" si="313"/>
        <v>1246300.2195297999</v>
      </c>
      <c r="UQ9" s="323">
        <f t="shared" si="313"/>
        <v>1274390.0264351999</v>
      </c>
      <c r="UR9" s="323">
        <f t="shared" si="313"/>
        <v>1236637.2668445997</v>
      </c>
      <c r="US9" s="323">
        <f t="shared" si="313"/>
        <v>1243862.0416202999</v>
      </c>
      <c r="UT9" s="323">
        <f t="shared" si="313"/>
        <v>1149735.3826418999</v>
      </c>
      <c r="UU9" s="323">
        <f t="shared" si="313"/>
        <v>1246839.7488201</v>
      </c>
      <c r="UV9" s="323">
        <f t="shared" si="313"/>
        <v>1263131.0417861999</v>
      </c>
      <c r="UW9" s="323">
        <f t="shared" si="313"/>
        <v>1390386.1005809999</v>
      </c>
      <c r="UX9" s="323">
        <f t="shared" si="313"/>
        <v>1521047.3066488998</v>
      </c>
      <c r="UY9" s="323">
        <f t="shared" si="313"/>
        <v>1533784.247707</v>
      </c>
      <c r="UZ9" s="323">
        <f t="shared" si="313"/>
        <v>1692509.2708351996</v>
      </c>
      <c r="VA9" s="323">
        <f t="shared" si="313"/>
        <v>1698548.5615034997</v>
      </c>
      <c r="VB9" s="323">
        <f t="shared" si="313"/>
        <v>1757878.6593716003</v>
      </c>
      <c r="VC9" s="323">
        <f t="shared" si="313"/>
        <v>1714010.7482506998</v>
      </c>
      <c r="VD9" s="323">
        <f t="shared" si="313"/>
        <v>1727506.6738007001</v>
      </c>
      <c r="VE9" s="325">
        <f t="shared" si="313"/>
        <v>1716072.8696188005</v>
      </c>
      <c r="VF9" s="323">
        <f t="shared" si="313"/>
        <v>1733420.8102964002</v>
      </c>
      <c r="VG9" s="323">
        <f t="shared" si="313"/>
        <v>1718111.8747158998</v>
      </c>
      <c r="VH9" s="323">
        <f t="shared" si="313"/>
        <v>1721292.8076532001</v>
      </c>
      <c r="VI9" s="323">
        <f t="shared" si="313"/>
        <v>1723673.7305474998</v>
      </c>
      <c r="VJ9" s="323">
        <f t="shared" si="313"/>
        <v>1639135.2786587998</v>
      </c>
      <c r="VK9" s="323">
        <f t="shared" si="313"/>
        <v>1658836.0150637007</v>
      </c>
      <c r="VL9" s="323">
        <f t="shared" si="313"/>
        <v>1699120.6988174999</v>
      </c>
      <c r="VM9" s="323">
        <f t="shared" si="313"/>
        <v>1690005.6401682002</v>
      </c>
      <c r="VN9" s="323">
        <f t="shared" si="313"/>
        <v>1687287.4451335999</v>
      </c>
      <c r="VO9" s="323">
        <f t="shared" si="313"/>
        <v>1712836.9430880002</v>
      </c>
      <c r="VP9" s="323">
        <f t="shared" si="313"/>
        <v>1668123.7619259004</v>
      </c>
      <c r="VQ9" s="323">
        <f t="shared" si="313"/>
        <v>1617461.8345423001</v>
      </c>
      <c r="VR9" s="323">
        <f t="shared" si="313"/>
        <v>1535441.6107617</v>
      </c>
      <c r="VS9" s="323">
        <f t="shared" si="313"/>
        <v>1539968.8135393006</v>
      </c>
      <c r="VT9" s="323">
        <f t="shared" si="313"/>
        <v>1526207.3454949004</v>
      </c>
      <c r="VU9" s="323">
        <f t="shared" si="313"/>
        <v>1536014.4627976001</v>
      </c>
      <c r="VV9" s="323">
        <f t="shared" si="313"/>
        <v>1527301.1852592996</v>
      </c>
      <c r="VW9" s="323">
        <f t="shared" si="313"/>
        <v>1544461.9078753998</v>
      </c>
      <c r="VX9" s="323">
        <f t="shared" si="313"/>
        <v>1489650.6654747</v>
      </c>
      <c r="VY9" s="323">
        <f t="shared" si="313"/>
        <v>1513919.7338262</v>
      </c>
      <c r="VZ9" s="323">
        <f t="shared" si="313"/>
        <v>1488495.3571569002</v>
      </c>
      <c r="WA9" s="323">
        <f t="shared" si="313"/>
        <v>1462033.9118897999</v>
      </c>
      <c r="WB9" s="323">
        <f t="shared" si="313"/>
        <v>1433943.9797941002</v>
      </c>
      <c r="WC9" s="323">
        <f t="shared" si="313"/>
        <v>1407256.5506222001</v>
      </c>
      <c r="WD9" s="323">
        <f t="shared" si="313"/>
        <v>1524475.7317857</v>
      </c>
      <c r="WE9" s="323">
        <f t="shared" si="313"/>
        <v>1486288.8727202998</v>
      </c>
      <c r="WF9" s="323">
        <f t="shared" si="313"/>
        <v>1465996.6686257003</v>
      </c>
      <c r="WG9" s="323">
        <f t="shared" si="313"/>
        <v>1518344.0317472999</v>
      </c>
      <c r="WH9" s="323">
        <f t="shared" si="313"/>
        <v>1615288.9838138998</v>
      </c>
      <c r="WI9" s="323">
        <f t="shared" si="313"/>
        <v>1601969.9535380004</v>
      </c>
      <c r="WJ9" s="323">
        <f t="shared" si="313"/>
        <v>1593540.480487</v>
      </c>
      <c r="WK9" s="323">
        <f t="shared" si="313"/>
        <v>1612552.3189915002</v>
      </c>
      <c r="WL9" s="323">
        <f t="shared" si="313"/>
        <v>1677001.1068584002</v>
      </c>
      <c r="WM9" s="323">
        <f t="shared" si="313"/>
        <v>1758569.0941937999</v>
      </c>
      <c r="WN9" s="323">
        <f t="shared" si="313"/>
        <v>1720118.6447583998</v>
      </c>
      <c r="WO9" s="323">
        <f t="shared" si="313"/>
        <v>1716489.7793872997</v>
      </c>
      <c r="WP9" s="323">
        <f t="shared" ref="WP9:ZA9" si="314">BO306</f>
        <v>1720045.6741749004</v>
      </c>
      <c r="WQ9" s="323">
        <f t="shared" si="314"/>
        <v>1825564.5686310998</v>
      </c>
      <c r="WR9" s="323">
        <f t="shared" si="314"/>
        <v>1801844.0071626001</v>
      </c>
      <c r="WS9" s="323">
        <f t="shared" si="314"/>
        <v>1789314.5384537</v>
      </c>
      <c r="WT9" s="323">
        <f t="shared" si="314"/>
        <v>1785768.0768568001</v>
      </c>
      <c r="WU9" s="323">
        <f t="shared" si="314"/>
        <v>1826160.5135104</v>
      </c>
      <c r="WV9" s="323">
        <f t="shared" si="314"/>
        <v>1847501.7999777002</v>
      </c>
      <c r="WW9" s="323">
        <f t="shared" si="314"/>
        <v>1926693.9672478</v>
      </c>
      <c r="WX9" s="323">
        <f t="shared" si="314"/>
        <v>2114595.5983965001</v>
      </c>
      <c r="WY9" s="323">
        <f t="shared" si="314"/>
        <v>2289219.4442540999</v>
      </c>
      <c r="WZ9" s="323">
        <f t="shared" si="314"/>
        <v>2467392.4981202995</v>
      </c>
      <c r="XA9" s="323">
        <f t="shared" si="314"/>
        <v>2499113.0946736997</v>
      </c>
      <c r="XB9" s="323">
        <f t="shared" si="314"/>
        <v>2548118.5664247004</v>
      </c>
      <c r="XC9" s="323">
        <f t="shared" si="314"/>
        <v>2558553.8487379998</v>
      </c>
      <c r="XD9" s="323">
        <f t="shared" si="314"/>
        <v>2683557.3550274</v>
      </c>
      <c r="XE9" s="323">
        <f t="shared" si="314"/>
        <v>2650942.6564855999</v>
      </c>
      <c r="XF9" s="323">
        <f t="shared" si="314"/>
        <v>2646654.3227121001</v>
      </c>
      <c r="XG9" s="323">
        <f t="shared" si="314"/>
        <v>2652587.8176993998</v>
      </c>
      <c r="XH9" s="323">
        <f t="shared" si="314"/>
        <v>2630885.3852369995</v>
      </c>
      <c r="XI9" s="323">
        <f t="shared" si="314"/>
        <v>2729682.6047290009</v>
      </c>
      <c r="XJ9" s="323">
        <f t="shared" si="314"/>
        <v>2722027.6470452007</v>
      </c>
      <c r="XK9" s="323">
        <f t="shared" si="314"/>
        <v>2701557.7334898994</v>
      </c>
      <c r="XL9" s="323">
        <f t="shared" si="314"/>
        <v>2586652.6209596004</v>
      </c>
      <c r="XM9" s="323">
        <f t="shared" si="314"/>
        <v>2613801.3210248998</v>
      </c>
      <c r="XN9" s="323">
        <f t="shared" si="314"/>
        <v>2598244.7754719001</v>
      </c>
      <c r="XO9" s="323">
        <f t="shared" si="314"/>
        <v>2616107.7363311001</v>
      </c>
      <c r="XP9" s="323">
        <f t="shared" si="314"/>
        <v>2572965.5581985004</v>
      </c>
      <c r="XQ9" s="323">
        <f t="shared" si="314"/>
        <v>2569339.1427176003</v>
      </c>
      <c r="XR9" s="323">
        <f t="shared" si="314"/>
        <v>2462216.4525313</v>
      </c>
      <c r="XS9" s="323">
        <f t="shared" si="314"/>
        <v>2418656.5828355001</v>
      </c>
      <c r="XT9" s="323">
        <f t="shared" si="314"/>
        <v>2501944.5701327999</v>
      </c>
      <c r="XU9" s="323">
        <f t="shared" si="314"/>
        <v>2496161.9239968001</v>
      </c>
      <c r="XV9" s="323">
        <f t="shared" si="314"/>
        <v>2566153.1181736998</v>
      </c>
      <c r="XW9" s="323">
        <f t="shared" si="314"/>
        <v>2495747.7097001006</v>
      </c>
      <c r="XX9" s="323">
        <f t="shared" si="314"/>
        <v>2666939.7014971999</v>
      </c>
      <c r="XY9" s="323">
        <f t="shared" si="314"/>
        <v>2632085.722965999</v>
      </c>
      <c r="XZ9" s="323">
        <f t="shared" si="314"/>
        <v>2469207.0923581999</v>
      </c>
      <c r="YA9" s="323">
        <f t="shared" si="314"/>
        <v>2503848.4957345999</v>
      </c>
      <c r="YB9" s="323">
        <f t="shared" si="314"/>
        <v>2476075.2984445002</v>
      </c>
      <c r="YC9" s="323">
        <f t="shared" si="314"/>
        <v>2569026.3965868</v>
      </c>
      <c r="YD9" s="323">
        <f t="shared" si="314"/>
        <v>2567201.6784666996</v>
      </c>
      <c r="YE9" s="323">
        <f t="shared" si="314"/>
        <v>2583572.5150000001</v>
      </c>
      <c r="YF9" s="323">
        <f t="shared" si="314"/>
        <v>2634803.8774414998</v>
      </c>
      <c r="YG9" s="323">
        <f t="shared" si="314"/>
        <v>2582436.8321813</v>
      </c>
      <c r="YH9" s="323">
        <f t="shared" si="314"/>
        <v>2711501.9687697995</v>
      </c>
      <c r="YI9" s="323">
        <f t="shared" si="314"/>
        <v>2741633.3583069001</v>
      </c>
      <c r="YJ9" s="323">
        <f t="shared" si="314"/>
        <v>2662247.2741532</v>
      </c>
      <c r="YK9" s="323">
        <f t="shared" si="314"/>
        <v>2851079.1129794996</v>
      </c>
      <c r="YL9" s="323">
        <f t="shared" si="314"/>
        <v>2833628.5984958</v>
      </c>
      <c r="YM9" s="323">
        <f t="shared" si="314"/>
        <v>2869862.4014241998</v>
      </c>
      <c r="YN9" s="323">
        <f t="shared" si="314"/>
        <v>2815012.4592171009</v>
      </c>
      <c r="YO9" s="323">
        <f t="shared" si="314"/>
        <v>2783748.2461194005</v>
      </c>
      <c r="YP9" s="323">
        <f t="shared" si="314"/>
        <v>2911976.6400302993</v>
      </c>
      <c r="YQ9" s="323">
        <f t="shared" si="314"/>
        <v>2947926.1749616005</v>
      </c>
      <c r="YR9" s="323">
        <f t="shared" si="314"/>
        <v>2861533.7808151003</v>
      </c>
      <c r="YS9" s="323">
        <f t="shared" si="314"/>
        <v>2657872.0372013999</v>
      </c>
      <c r="YT9" s="323">
        <f t="shared" si="314"/>
        <v>2826589.2101948005</v>
      </c>
      <c r="YU9" s="323">
        <f t="shared" si="314"/>
        <v>2827080.5106105004</v>
      </c>
      <c r="YV9" s="323">
        <f t="shared" si="314"/>
        <v>2928155.9300130997</v>
      </c>
      <c r="YW9" s="323">
        <f t="shared" si="314"/>
        <v>3104375.4273367007</v>
      </c>
      <c r="YX9" s="323">
        <f t="shared" si="314"/>
        <v>3490102.1265993998</v>
      </c>
      <c r="YY9" s="323">
        <f t="shared" si="314"/>
        <v>3678397.3250358999</v>
      </c>
      <c r="YZ9" s="323">
        <f t="shared" si="314"/>
        <v>3979217.0194753003</v>
      </c>
      <c r="ZA9" s="323">
        <f t="shared" si="314"/>
        <v>4089781.5222220998</v>
      </c>
      <c r="ZB9" s="323">
        <f t="shared" ref="ZB9:ABM9" si="315">EA306</f>
        <v>4217374.8535347003</v>
      </c>
      <c r="ZC9" s="323">
        <f t="shared" si="315"/>
        <v>4395901.2032650998</v>
      </c>
      <c r="ZD9" s="323">
        <f t="shared" si="315"/>
        <v>4407132.1877403995</v>
      </c>
      <c r="ZE9" s="323">
        <f t="shared" si="315"/>
        <v>4459869.3258902002</v>
      </c>
      <c r="ZF9" s="323">
        <f t="shared" si="315"/>
        <v>4451380.9020731011</v>
      </c>
      <c r="ZG9" s="323">
        <f t="shared" si="315"/>
        <v>4551341.623948399</v>
      </c>
      <c r="ZH9" s="323">
        <f t="shared" si="315"/>
        <v>4619582.3450080007</v>
      </c>
      <c r="ZI9" s="323">
        <f t="shared" si="315"/>
        <v>4860254.0356722996</v>
      </c>
      <c r="ZJ9" s="323">
        <f t="shared" si="315"/>
        <v>4750072.1140789986</v>
      </c>
      <c r="ZK9" s="323">
        <f t="shared" si="315"/>
        <v>4719614.2097788993</v>
      </c>
      <c r="ZL9" s="323">
        <f t="shared" si="315"/>
        <v>4711994.7206958001</v>
      </c>
      <c r="ZM9" s="323">
        <f t="shared" si="315"/>
        <v>4822101.1572391</v>
      </c>
      <c r="ZN9" s="323">
        <f t="shared" si="315"/>
        <v>4828051.095695599</v>
      </c>
      <c r="ZO9" s="323">
        <f t="shared" si="315"/>
        <v>4951471.3715207009</v>
      </c>
      <c r="ZP9" s="323">
        <f t="shared" si="315"/>
        <v>4989191.4125028998</v>
      </c>
      <c r="ZQ9" s="323">
        <f t="shared" si="315"/>
        <v>5009512.1469019018</v>
      </c>
      <c r="ZR9" s="323">
        <f t="shared" si="315"/>
        <v>4635205.4035883006</v>
      </c>
      <c r="ZS9" s="323">
        <f t="shared" si="315"/>
        <v>4657038.7268631998</v>
      </c>
      <c r="ZT9" s="323">
        <f t="shared" si="315"/>
        <v>4806129.6965069007</v>
      </c>
      <c r="ZU9" s="323">
        <f t="shared" si="315"/>
        <v>4716774.4130822998</v>
      </c>
      <c r="ZV9" s="323">
        <f t="shared" si="315"/>
        <v>4777164.9421321005</v>
      </c>
      <c r="ZW9" s="323">
        <f t="shared" si="315"/>
        <v>4818341.4496855</v>
      </c>
      <c r="ZX9" s="323">
        <f t="shared" si="315"/>
        <v>4976493.8323835004</v>
      </c>
      <c r="ZY9" s="323">
        <f t="shared" si="315"/>
        <v>4859701.9596896991</v>
      </c>
      <c r="ZZ9" s="323">
        <f t="shared" si="315"/>
        <v>4983245.3671867009</v>
      </c>
      <c r="AAA9" s="323">
        <f t="shared" si="315"/>
        <v>5012311.9670591</v>
      </c>
      <c r="AAB9" s="323">
        <f t="shared" si="315"/>
        <v>5041931.6555354008</v>
      </c>
      <c r="AAC9" s="323">
        <f t="shared" si="315"/>
        <v>5274015.179891699</v>
      </c>
      <c r="AAD9" s="323">
        <f t="shared" si="315"/>
        <v>5366847.1057049008</v>
      </c>
      <c r="AAE9" s="323">
        <f t="shared" si="315"/>
        <v>5176545.3598774998</v>
      </c>
      <c r="AAF9" s="323">
        <f t="shared" si="315"/>
        <v>5190185.2329125991</v>
      </c>
      <c r="AAG9" s="323">
        <f t="shared" si="315"/>
        <v>5327621.2272552988</v>
      </c>
      <c r="AAH9" s="323">
        <f t="shared" si="315"/>
        <v>5377503.8734422</v>
      </c>
      <c r="AAI9" s="323">
        <f t="shared" si="315"/>
        <v>5548411.6808680007</v>
      </c>
      <c r="AAJ9" s="323">
        <f t="shared" si="315"/>
        <v>5566608.4935142994</v>
      </c>
      <c r="AAK9" s="323">
        <f t="shared" si="315"/>
        <v>5555438.1801862</v>
      </c>
      <c r="AAL9" s="323">
        <f t="shared" si="315"/>
        <v>5627753.8735749004</v>
      </c>
      <c r="AAM9" s="323">
        <f t="shared" si="315"/>
        <v>5536199.6348362016</v>
      </c>
      <c r="AAN9" s="323">
        <f t="shared" si="315"/>
        <v>5256452.8731344007</v>
      </c>
      <c r="AAO9" s="323">
        <f t="shared" si="315"/>
        <v>5147799.6271081008</v>
      </c>
      <c r="AAP9" s="323">
        <f t="shared" si="315"/>
        <v>5274867.1691176007</v>
      </c>
      <c r="AAQ9" s="323">
        <f t="shared" si="315"/>
        <v>5461500.5884397998</v>
      </c>
      <c r="AAR9" s="323">
        <f t="shared" si="315"/>
        <v>5258410.0906966999</v>
      </c>
      <c r="AAS9" s="323">
        <f t="shared" si="315"/>
        <v>5253991.5950698992</v>
      </c>
      <c r="AAT9" s="323">
        <f t="shared" si="315"/>
        <v>5406851.9195523001</v>
      </c>
      <c r="AAU9" s="323">
        <f t="shared" si="315"/>
        <v>5508686.5351772001</v>
      </c>
      <c r="AAV9" s="323">
        <f t="shared" si="315"/>
        <v>5523055.5334385</v>
      </c>
      <c r="AAW9" s="323">
        <f t="shared" si="315"/>
        <v>5745199.3951369999</v>
      </c>
      <c r="AAX9" s="323">
        <f t="shared" si="315"/>
        <v>6621099.8159869984</v>
      </c>
      <c r="AAY9" s="323">
        <f t="shared" si="315"/>
        <v>6600559.3917176994</v>
      </c>
      <c r="AAZ9" s="323">
        <f t="shared" si="315"/>
        <v>7053810.0165645992</v>
      </c>
      <c r="ABA9" s="323">
        <f t="shared" si="315"/>
        <v>7141080.9052440003</v>
      </c>
      <c r="ABB9" s="323">
        <f t="shared" si="315"/>
        <v>7084424.5413228003</v>
      </c>
      <c r="ABC9" s="323">
        <f t="shared" si="315"/>
        <v>7280295.502280998</v>
      </c>
      <c r="ABD9" s="323">
        <f t="shared" si="315"/>
        <v>7425388.2856761003</v>
      </c>
      <c r="ABE9" s="323">
        <f t="shared" si="315"/>
        <v>7544261.1997000007</v>
      </c>
      <c r="ABF9" s="323">
        <f t="shared" si="315"/>
        <v>7583962.6541680004</v>
      </c>
      <c r="ABG9" s="323">
        <f t="shared" si="315"/>
        <v>7801637.2118855985</v>
      </c>
      <c r="ABH9" s="323">
        <f t="shared" si="315"/>
        <v>7837981.2479922008</v>
      </c>
      <c r="ABI9" s="323">
        <f>GH306</f>
        <v>7837981.2479922045</v>
      </c>
      <c r="ABJ9" s="323">
        <f t="shared" si="315"/>
        <v>8093040.2176470999</v>
      </c>
      <c r="ABK9" s="323">
        <f t="shared" si="315"/>
        <v>8306952.7818987975</v>
      </c>
      <c r="ABL9" s="323">
        <f t="shared" si="315"/>
        <v>8381977.3190507004</v>
      </c>
      <c r="ABM9" s="323">
        <f t="shared" si="315"/>
        <v>8643119.564047398</v>
      </c>
      <c r="ABN9" s="323">
        <f t="shared" ref="ABN9:ADY9" si="316">GM306</f>
        <v>8174846.9219498001</v>
      </c>
      <c r="ABO9" s="323">
        <f t="shared" si="316"/>
        <v>8504534.5222347006</v>
      </c>
      <c r="ABP9" s="323">
        <f t="shared" si="316"/>
        <v>8911729.0466712993</v>
      </c>
      <c r="ABQ9" s="323">
        <f t="shared" si="316"/>
        <v>8889011.2032834012</v>
      </c>
      <c r="ABR9" s="323">
        <f t="shared" si="316"/>
        <v>8578810.1286040954</v>
      </c>
      <c r="ABS9" s="323">
        <f t="shared" si="316"/>
        <v>8409809.5711252</v>
      </c>
      <c r="ABT9" s="323">
        <f t="shared" si="316"/>
        <v>8663904.4193568006</v>
      </c>
      <c r="ABU9" s="323">
        <f t="shared" si="316"/>
        <v>8669109.2732075006</v>
      </c>
      <c r="ABV9" s="323">
        <f t="shared" si="316"/>
        <v>8874124.6957212016</v>
      </c>
      <c r="ABW9" s="323">
        <f t="shared" si="316"/>
        <v>8641373.1909609009</v>
      </c>
      <c r="ABX9" s="323">
        <f t="shared" si="316"/>
        <v>8679853.1193471011</v>
      </c>
      <c r="ABY9" s="323">
        <f t="shared" si="316"/>
        <v>8932294.238328699</v>
      </c>
      <c r="ABZ9" s="323">
        <f t="shared" si="316"/>
        <v>9389561.0241900999</v>
      </c>
      <c r="ACA9" s="323">
        <f t="shared" si="316"/>
        <v>9490957.0952993985</v>
      </c>
      <c r="ACB9" s="323">
        <f t="shared" si="316"/>
        <v>9653725.7285402007</v>
      </c>
      <c r="ACC9" s="323">
        <f t="shared" si="316"/>
        <v>9822413.3501698002</v>
      </c>
      <c r="ACD9" s="323">
        <f t="shared" si="316"/>
        <v>10320399.206126198</v>
      </c>
      <c r="ACE9" s="323">
        <f t="shared" si="316"/>
        <v>10344518.810480401</v>
      </c>
      <c r="ACF9" s="323">
        <f t="shared" si="316"/>
        <v>9872976.774758298</v>
      </c>
      <c r="ACG9" s="323">
        <f t="shared" si="316"/>
        <v>10193476.874357197</v>
      </c>
      <c r="ACH9" s="323">
        <f t="shared" si="316"/>
        <v>10343928.209499499</v>
      </c>
      <c r="ACI9" s="323">
        <f t="shared" si="316"/>
        <v>10643342.849323696</v>
      </c>
      <c r="ACJ9" s="323">
        <f t="shared" si="316"/>
        <v>10572384.0099464</v>
      </c>
      <c r="ACK9" s="323">
        <f t="shared" si="316"/>
        <v>10385849.264081402</v>
      </c>
      <c r="ACL9" s="323">
        <f t="shared" si="316"/>
        <v>10608320.813293999</v>
      </c>
      <c r="ACM9" s="323">
        <f t="shared" si="316"/>
        <v>10408201.873471798</v>
      </c>
      <c r="ACN9" s="323">
        <f t="shared" si="316"/>
        <v>10203788.616884405</v>
      </c>
      <c r="ACO9" s="323">
        <f t="shared" si="316"/>
        <v>10221485.122855498</v>
      </c>
      <c r="ACP9" s="323">
        <f t="shared" si="316"/>
        <v>10470698.564632403</v>
      </c>
      <c r="ACQ9" s="323">
        <f t="shared" si="316"/>
        <v>10493044.839452701</v>
      </c>
      <c r="ACR9" s="323">
        <f t="shared" si="316"/>
        <v>10762863.445308799</v>
      </c>
      <c r="ACS9" s="323">
        <f t="shared" si="316"/>
        <v>10720689.7989331</v>
      </c>
      <c r="ACT9" s="323">
        <f t="shared" si="316"/>
        <v>11018666.8852631</v>
      </c>
      <c r="ACU9" s="323">
        <f t="shared" si="316"/>
        <v>11614159.695274498</v>
      </c>
      <c r="ACV9" s="323">
        <f t="shared" si="316"/>
        <v>12013061.240748102</v>
      </c>
      <c r="ACW9" s="323">
        <f t="shared" si="316"/>
        <v>12149653.668889398</v>
      </c>
      <c r="ACX9" s="323">
        <f t="shared" si="316"/>
        <v>13576112.125760799</v>
      </c>
      <c r="ACY9" s="323">
        <f t="shared" si="316"/>
        <v>14125168.2796911</v>
      </c>
      <c r="ACZ9" s="323">
        <f t="shared" si="316"/>
        <v>14758865.683806598</v>
      </c>
      <c r="ADA9" s="323">
        <f t="shared" si="316"/>
        <v>15314432.887107797</v>
      </c>
      <c r="ADB9" s="323">
        <f t="shared" si="316"/>
        <v>15270012.197884399</v>
      </c>
      <c r="ADC9" s="323">
        <f t="shared" si="316"/>
        <v>15405516.085982597</v>
      </c>
      <c r="ADD9" s="323">
        <f t="shared" si="316"/>
        <v>15423380.374799399</v>
      </c>
      <c r="ADE9" s="323">
        <f t="shared" si="316"/>
        <v>16009453.801382404</v>
      </c>
      <c r="ADF9" s="323">
        <f t="shared" si="316"/>
        <v>15931636.455882899</v>
      </c>
      <c r="ADG9" s="323">
        <f t="shared" si="316"/>
        <v>16048204.2576198</v>
      </c>
      <c r="ADH9" s="323">
        <f t="shared" si="316"/>
        <v>16257112.748076098</v>
      </c>
      <c r="ADI9" s="323">
        <f t="shared" si="316"/>
        <v>16448299.132672301</v>
      </c>
      <c r="ADJ9" s="323">
        <f t="shared" si="316"/>
        <v>16821919.711996097</v>
      </c>
      <c r="ADK9" s="323">
        <f t="shared" si="316"/>
        <v>16674514.398676202</v>
      </c>
      <c r="ADL9" s="323">
        <f t="shared" si="316"/>
        <v>16894063.810660996</v>
      </c>
      <c r="ADM9" s="323">
        <f t="shared" si="316"/>
        <v>16926288.324188601</v>
      </c>
      <c r="ADN9" s="323">
        <f t="shared" si="316"/>
        <v>17250358.310361698</v>
      </c>
      <c r="ADO9" s="323">
        <f t="shared" si="316"/>
        <v>17315763.098978199</v>
      </c>
      <c r="ADP9" s="323">
        <f t="shared" si="316"/>
        <v>17936560.100377701</v>
      </c>
      <c r="ADQ9" s="323">
        <f t="shared" si="316"/>
        <v>17668946.367068294</v>
      </c>
      <c r="ADR9" s="323">
        <f t="shared" si="316"/>
        <v>17098961.489051998</v>
      </c>
      <c r="ADS9" s="323">
        <f t="shared" si="316"/>
        <v>17005579.356175803</v>
      </c>
      <c r="ADT9" s="323">
        <f t="shared" si="316"/>
        <v>17462733.201353598</v>
      </c>
      <c r="ADU9" s="323">
        <f t="shared" si="316"/>
        <v>17433430.684408396</v>
      </c>
      <c r="ADV9" s="323">
        <f t="shared" si="316"/>
        <v>17327039.921417404</v>
      </c>
      <c r="ADW9" s="323">
        <f t="shared" si="316"/>
        <v>17518907.447562404</v>
      </c>
      <c r="ADX9" s="323">
        <f t="shared" si="316"/>
        <v>17434790.640156101</v>
      </c>
      <c r="ADY9" s="323">
        <f t="shared" si="316"/>
        <v>17664886.8183847</v>
      </c>
      <c r="ADZ9" s="323">
        <f t="shared" ref="ADZ9:AEN9" si="317">IY306</f>
        <v>18956302.981104806</v>
      </c>
      <c r="AEA9" s="323">
        <f t="shared" si="317"/>
        <v>19682564.337492801</v>
      </c>
      <c r="AEB9" s="323">
        <f t="shared" si="317"/>
        <v>19473274.846898697</v>
      </c>
      <c r="AEC9" s="323">
        <f t="shared" si="317"/>
        <v>20015794.291070305</v>
      </c>
      <c r="AED9" s="323">
        <f t="shared" si="317"/>
        <v>20589565.838202208</v>
      </c>
      <c r="AEE9" s="323">
        <f t="shared" si="317"/>
        <v>20883630.212165106</v>
      </c>
      <c r="AEF9" s="323">
        <f t="shared" si="317"/>
        <v>21017425.016141098</v>
      </c>
      <c r="AEG9" s="323">
        <f t="shared" si="317"/>
        <v>20811472.662841</v>
      </c>
      <c r="AEH9" s="323">
        <f t="shared" si="317"/>
        <v>21220768.146116301</v>
      </c>
      <c r="AEI9" s="323">
        <f t="shared" si="317"/>
        <v>22536333.854916602</v>
      </c>
      <c r="AEJ9" s="323">
        <f t="shared" si="317"/>
        <v>22839496.462083302</v>
      </c>
      <c r="AEK9" s="323">
        <f t="shared" si="317"/>
        <v>22997042.597633399</v>
      </c>
      <c r="AEL9" s="323">
        <f t="shared" si="317"/>
        <v>22742859.5284064</v>
      </c>
      <c r="AEM9" s="323">
        <f t="shared" si="317"/>
        <v>23069434.599840399</v>
      </c>
      <c r="AEN9" s="323">
        <f t="shared" si="317"/>
        <v>24333457.427668497</v>
      </c>
      <c r="AEO9" s="323">
        <f>JN306</f>
        <v>23785675.661413904</v>
      </c>
      <c r="AEP9" s="323">
        <f>JO306</f>
        <v>25722628.447881103</v>
      </c>
      <c r="AEQ9" s="323">
        <f>JP306</f>
        <v>26587034.756353397</v>
      </c>
      <c r="AER9" s="323">
        <f>JQ306</f>
        <v>27842549.010396197</v>
      </c>
      <c r="AES9" s="323">
        <f t="shared" ref="AES9:AEU9" si="318">JR306</f>
        <v>25375427.465665098</v>
      </c>
      <c r="AET9" s="323">
        <f t="shared" si="318"/>
        <v>25277685.7232836</v>
      </c>
      <c r="AEU9" s="323">
        <f t="shared" si="318"/>
        <v>30640786.946883697</v>
      </c>
      <c r="AEV9" s="323">
        <f t="shared" ref="AEV9:AFI9" si="319">JU306</f>
        <v>32480084.072007198</v>
      </c>
      <c r="AEW9" s="323">
        <f t="shared" si="319"/>
        <v>35616858.854909606</v>
      </c>
      <c r="AEX9" s="323">
        <f t="shared" si="319"/>
        <v>35884412.359556191</v>
      </c>
      <c r="AEY9" s="323">
        <f t="shared" si="319"/>
        <v>39367521.359320894</v>
      </c>
      <c r="AEZ9" s="323">
        <f t="shared" si="319"/>
        <v>42925805.299711503</v>
      </c>
      <c r="AFA9" s="323">
        <f t="shared" si="319"/>
        <v>47053814.233535007</v>
      </c>
      <c r="AFB9" s="323">
        <f t="shared" si="319"/>
        <v>47210882.956208088</v>
      </c>
      <c r="AFC9" s="323">
        <f t="shared" si="319"/>
        <v>47333178.648690194</v>
      </c>
      <c r="AFD9" s="323">
        <f t="shared" si="319"/>
        <v>51778007.081710108</v>
      </c>
      <c r="AFE9" s="323">
        <f t="shared" si="319"/>
        <v>53794621.778414816</v>
      </c>
      <c r="AFF9" s="323">
        <f t="shared" si="319"/>
        <v>53887823.070652507</v>
      </c>
      <c r="AFG9" s="323">
        <f t="shared" si="319"/>
        <v>55720773.589067109</v>
      </c>
      <c r="AFH9" s="323">
        <f t="shared" si="319"/>
        <v>59188453.795399211</v>
      </c>
      <c r="AFI9" s="323">
        <f t="shared" si="319"/>
        <v>61618089.531539895</v>
      </c>
      <c r="AFJ9" s="324">
        <f>C225</f>
        <v>62429599.190591507</v>
      </c>
      <c r="AFK9" s="323">
        <f t="shared" ref="AFK9:AHV9" si="320">D225</f>
        <v>63025895.081144005</v>
      </c>
      <c r="AFL9" s="323">
        <f t="shared" si="320"/>
        <v>65157358.137523897</v>
      </c>
      <c r="AFM9" s="323">
        <f t="shared" si="320"/>
        <v>68654772.083943903</v>
      </c>
      <c r="AFN9" s="323">
        <f t="shared" si="320"/>
        <v>68655917.033466578</v>
      </c>
      <c r="AFO9" s="323">
        <f t="shared" si="320"/>
        <v>69189848.020597115</v>
      </c>
      <c r="AFP9" s="323">
        <f t="shared" si="320"/>
        <v>69549910.097869009</v>
      </c>
      <c r="AFQ9" s="323">
        <f t="shared" si="320"/>
        <v>72233185.24028872</v>
      </c>
      <c r="AFR9" s="323">
        <f t="shared" si="320"/>
        <v>72773573.974640325</v>
      </c>
      <c r="AFS9" s="323">
        <f t="shared" si="320"/>
        <v>75118313.530660197</v>
      </c>
      <c r="AFT9" s="323">
        <f t="shared" si="320"/>
        <v>74562073.680668101</v>
      </c>
      <c r="AFU9" s="323">
        <f t="shared" si="320"/>
        <v>77688504.106246993</v>
      </c>
      <c r="AFV9" s="323">
        <f t="shared" si="320"/>
        <v>83199533.120569795</v>
      </c>
      <c r="AFW9" s="323">
        <f t="shared" si="320"/>
        <v>83019186.145831898</v>
      </c>
      <c r="AFX9" s="323">
        <f t="shared" si="320"/>
        <v>86484788.892700627</v>
      </c>
      <c r="AFY9" s="323">
        <f t="shared" si="320"/>
        <v>96462669.196691096</v>
      </c>
      <c r="AFZ9" s="323">
        <f t="shared" si="320"/>
        <v>102149446.98277023</v>
      </c>
      <c r="AGA9" s="323">
        <f t="shared" si="320"/>
        <v>105242922.45380771</v>
      </c>
      <c r="AGB9" s="323">
        <f t="shared" si="320"/>
        <v>107948616.6368885</v>
      </c>
      <c r="AGC9" s="323">
        <f t="shared" si="320"/>
        <v>110147653.71658912</v>
      </c>
      <c r="AGD9" s="323">
        <f t="shared" si="320"/>
        <v>115740804.17961419</v>
      </c>
      <c r="AGE9" s="323">
        <f t="shared" si="320"/>
        <v>124541643.00929524</v>
      </c>
      <c r="AGF9" s="323">
        <f t="shared" si="320"/>
        <v>130230901.22912578</v>
      </c>
      <c r="AGG9" s="323">
        <f t="shared" si="320"/>
        <v>143534096.0427711</v>
      </c>
      <c r="AGH9" s="323">
        <f t="shared" si="320"/>
        <v>162604138.16471511</v>
      </c>
      <c r="AGI9" s="323">
        <f t="shared" si="320"/>
        <v>162983733.34069359</v>
      </c>
      <c r="AGJ9" s="323">
        <f t="shared" si="320"/>
        <v>166072538.9776378</v>
      </c>
      <c r="AGK9" s="323">
        <f t="shared" si="320"/>
        <v>169640668.91110986</v>
      </c>
      <c r="AGL9" s="323">
        <f t="shared" si="320"/>
        <v>175195284.91028374</v>
      </c>
      <c r="AGM9" s="323">
        <f t="shared" si="320"/>
        <v>180506662.2779932</v>
      </c>
      <c r="AGN9" s="323">
        <f t="shared" si="320"/>
        <v>184554275.11209431</v>
      </c>
      <c r="AGO9" s="323">
        <f t="shared" si="320"/>
        <v>189590228.70997256</v>
      </c>
      <c r="AGP9" s="323">
        <f t="shared" si="320"/>
        <v>209961847.29341274</v>
      </c>
      <c r="AGQ9" s="323">
        <f t="shared" si="320"/>
        <v>229078248.35681519</v>
      </c>
      <c r="AGR9" s="323">
        <f t="shared" si="320"/>
        <v>240675448.20743394</v>
      </c>
      <c r="AGS9" s="323">
        <f t="shared" si="320"/>
        <v>269777156.7441811</v>
      </c>
      <c r="AGT9" s="323">
        <f t="shared" si="320"/>
        <v>284591997.09056711</v>
      </c>
      <c r="AGU9" s="323">
        <f t="shared" si="320"/>
        <v>293812500.08555269</v>
      </c>
      <c r="AGV9" s="323">
        <f t="shared" si="320"/>
        <v>315222637.00546587</v>
      </c>
      <c r="AGW9" s="323">
        <f t="shared" si="320"/>
        <v>353948195.93007588</v>
      </c>
      <c r="AGX9" s="323">
        <f t="shared" si="320"/>
        <v>420687445.11666846</v>
      </c>
      <c r="AGY9" s="323">
        <f t="shared" si="320"/>
        <v>462331177.94236112</v>
      </c>
      <c r="AGZ9" s="323">
        <f t="shared" si="320"/>
        <v>563752697.83006513</v>
      </c>
      <c r="AHA9" s="323">
        <f t="shared" si="320"/>
        <v>669438051.85969365</v>
      </c>
      <c r="AHB9" s="323">
        <f t="shared" si="320"/>
        <v>733974164.18519688</v>
      </c>
      <c r="AHC9" s="323">
        <f t="shared" si="320"/>
        <v>753216038.26809907</v>
      </c>
      <c r="AHD9" s="323">
        <f t="shared" si="320"/>
        <v>935149693.62990117</v>
      </c>
      <c r="AHE9" s="323">
        <f t="shared" si="320"/>
        <v>988250978.92163241</v>
      </c>
      <c r="AHF9" s="323">
        <f t="shared" si="320"/>
        <v>1025132069.5537312</v>
      </c>
      <c r="AHG9" s="323">
        <f t="shared" si="320"/>
        <v>1045004102.9328293</v>
      </c>
      <c r="AHH9" s="323">
        <f t="shared" si="320"/>
        <v>1187550384.19046</v>
      </c>
      <c r="AHI9" s="323">
        <f t="shared" si="320"/>
        <v>1250498111.6207163</v>
      </c>
      <c r="AHJ9" s="323">
        <f t="shared" si="320"/>
        <v>1418671282.7273169</v>
      </c>
      <c r="AHK9" s="323">
        <f t="shared" si="320"/>
        <v>1566590244.9377749</v>
      </c>
      <c r="AHL9" s="323">
        <f t="shared" si="320"/>
        <v>1695726080.6078415</v>
      </c>
      <c r="AHM9" s="323">
        <f t="shared" si="320"/>
        <v>1890549165.6583712</v>
      </c>
      <c r="AHN9" s="323">
        <f t="shared" si="320"/>
        <v>2083401513.5876725</v>
      </c>
      <c r="AHO9" s="323">
        <f t="shared" si="320"/>
        <v>2357869205.8752031</v>
      </c>
      <c r="AHP9" s="323">
        <f t="shared" si="320"/>
        <v>2499205488.6490178</v>
      </c>
      <c r="AHQ9" s="323">
        <f t="shared" si="320"/>
        <v>2716488369.2477312</v>
      </c>
      <c r="AHR9" s="323">
        <f t="shared" si="320"/>
        <v>2901683530.1056614</v>
      </c>
      <c r="AHS9" s="323">
        <f t="shared" si="320"/>
        <v>3153053714.4878387</v>
      </c>
      <c r="AHT9" s="323">
        <f t="shared" si="320"/>
        <v>3550917061.2846179</v>
      </c>
      <c r="AHU9" s="323">
        <f t="shared" si="320"/>
        <v>4244732154.9948778</v>
      </c>
      <c r="AHV9" s="323">
        <f t="shared" si="320"/>
        <v>4568318035.3100424</v>
      </c>
      <c r="AHW9" s="323">
        <f t="shared" ref="AHW9:AIL9" si="321">BP225</f>
        <v>4905131740.1583004</v>
      </c>
      <c r="AHX9" s="323">
        <f t="shared" si="321"/>
        <v>5699423738.3564205</v>
      </c>
      <c r="AHY9" s="323">
        <f t="shared" si="321"/>
        <v>6459364626.9649515</v>
      </c>
      <c r="AHZ9" s="323">
        <f t="shared" si="321"/>
        <v>6922428784.7896481</v>
      </c>
      <c r="AIA9" s="323">
        <f t="shared" si="321"/>
        <v>7291097027.919486</v>
      </c>
      <c r="AIB9" s="323">
        <f t="shared" si="321"/>
        <v>7729299422.5833931</v>
      </c>
      <c r="AIC9" s="323">
        <f t="shared" si="321"/>
        <v>8122568856.8885469</v>
      </c>
      <c r="AID9" s="323">
        <f t="shared" si="321"/>
        <v>8847585148.3511906</v>
      </c>
      <c r="AIE9" s="323">
        <f t="shared" si="321"/>
        <v>9949361598.6390553</v>
      </c>
      <c r="AIF9" s="323">
        <f t="shared" si="321"/>
        <v>10601618455.927786</v>
      </c>
      <c r="AIG9" s="323">
        <f t="shared" si="321"/>
        <v>13101020033.882147</v>
      </c>
      <c r="AIH9" s="323">
        <f t="shared" si="321"/>
        <v>15132351544.602308</v>
      </c>
      <c r="AII9" s="323">
        <f t="shared" si="321"/>
        <v>17840621131.439178</v>
      </c>
      <c r="AIJ9" s="323">
        <f t="shared" si="321"/>
        <v>21831209765.549496</v>
      </c>
      <c r="AIK9" s="323">
        <f t="shared" si="321"/>
        <v>22831207496.415321</v>
      </c>
      <c r="AIL9" s="323">
        <f t="shared" si="321"/>
        <v>23113763267.987003</v>
      </c>
      <c r="AIM9" s="323">
        <f t="shared" ref="AIM9" si="322">CF225</f>
        <v>27724849055.760006</v>
      </c>
      <c r="AIN9" s="323">
        <f t="shared" ref="AIN9:AIV9" si="323">CG225</f>
        <v>35949406245.099998</v>
      </c>
      <c r="AIO9" s="323">
        <f t="shared" si="323"/>
        <v>43536290178.62001</v>
      </c>
      <c r="AIP9" s="323">
        <f t="shared" si="323"/>
        <v>60901444039.309998</v>
      </c>
      <c r="AIQ9" s="323">
        <f t="shared" si="323"/>
        <v>62748276643.309998</v>
      </c>
      <c r="AIR9" s="323">
        <f t="shared" si="323"/>
        <v>75728805501.600006</v>
      </c>
      <c r="AIS9" s="323">
        <f t="shared" si="323"/>
        <v>78702567791.669998</v>
      </c>
      <c r="AIT9" s="323">
        <f t="shared" si="323"/>
        <v>84831791369.459991</v>
      </c>
      <c r="AIU9" s="323">
        <f t="shared" si="323"/>
        <v>86745543941.429993</v>
      </c>
      <c r="AIV9" s="323">
        <f t="shared" si="323"/>
        <v>104344490934.78003</v>
      </c>
      <c r="AIW9" s="323">
        <f t="shared" ref="AIW9" si="324">CP225</f>
        <v>121278471078.13</v>
      </c>
      <c r="AIX9" s="323">
        <f t="shared" ref="AIX9:AJA9" si="325">CQ225</f>
        <v>123288770719.87</v>
      </c>
      <c r="AIY9" s="323">
        <f t="shared" si="325"/>
        <v>156707695307.99997</v>
      </c>
      <c r="AIZ9" s="323">
        <f t="shared" si="325"/>
        <v>170495337848.00995</v>
      </c>
      <c r="AJA9" s="323">
        <f t="shared" si="325"/>
        <v>207849898238.46997</v>
      </c>
      <c r="AJB9" s="323">
        <f t="shared" ref="AJB9" si="326">CU225</f>
        <v>243697050216.76004</v>
      </c>
      <c r="AJC9" s="323">
        <f t="shared" ref="AJC9:AJE9" si="327">CV225</f>
        <v>277357198153.80994</v>
      </c>
      <c r="AJD9" s="323">
        <f t="shared" si="327"/>
        <v>347080051153.04004</v>
      </c>
      <c r="AJE9" s="323">
        <f t="shared" si="327"/>
        <v>435323847619.32007</v>
      </c>
      <c r="AJF9" s="323">
        <f t="shared" ref="AJF9" si="328">CY225</f>
        <v>508794235871.52014</v>
      </c>
      <c r="AJG9" s="323">
        <f t="shared" ref="AJG9:AJM9" si="329">CZ225</f>
        <v>603839873938</v>
      </c>
      <c r="AJH9" s="323">
        <f t="shared" si="329"/>
        <v>737820426892.03003</v>
      </c>
      <c r="AJI9" s="323">
        <f t="shared" si="329"/>
        <v>978368208936.19019</v>
      </c>
      <c r="AJJ9" s="323">
        <f t="shared" si="329"/>
        <v>1049760124329.7196</v>
      </c>
      <c r="AJK9" s="323">
        <f t="shared" si="329"/>
        <v>1280126399406.3901</v>
      </c>
      <c r="AJL9" s="323">
        <f t="shared" si="329"/>
        <v>1435197543293.9199</v>
      </c>
      <c r="AJM9" s="323">
        <f t="shared" si="329"/>
        <v>1871711226047.55</v>
      </c>
      <c r="AJN9" s="323">
        <f t="shared" ref="AJN9" si="330">DG225</f>
        <v>2055727223024.3901</v>
      </c>
      <c r="AJO9" s="323">
        <f t="shared" ref="AJO9" si="331">DH225</f>
        <v>2189331167907.3208</v>
      </c>
      <c r="AJP9" s="323">
        <f t="shared" ref="AJP9" si="332">DI225</f>
        <v>2445985376852.5796</v>
      </c>
      <c r="AJQ9" s="323">
        <f t="shared" ref="AJQ9" si="333">DJ225</f>
        <v>3079551574137.6997</v>
      </c>
      <c r="AJR9" s="323">
        <f t="shared" ref="AJR9:AJT9" si="334">DK225</f>
        <v>3170427819257.4795</v>
      </c>
      <c r="AJS9" s="323">
        <f t="shared" si="334"/>
        <v>3595070396494.5801</v>
      </c>
      <c r="AJT9" s="323">
        <f t="shared" si="334"/>
        <v>3962126387545.6504</v>
      </c>
      <c r="AJU9" s="323">
        <f t="shared" ref="AJU9" si="335">DN225</f>
        <v>4052094448737.5591</v>
      </c>
      <c r="AJV9" s="323">
        <f t="shared" ref="AJV9:AJW9" si="336">DO225</f>
        <v>4580794257497.7803</v>
      </c>
      <c r="AJW9" s="323">
        <f t="shared" si="336"/>
        <v>4227038633842.6597</v>
      </c>
      <c r="AJX9" s="323">
        <f t="shared" ref="AJX9" si="337">DQ225</f>
        <v>4539780472547.1191</v>
      </c>
      <c r="AJY9" s="323">
        <f t="shared" ref="AJY9:AKA9" si="338">DR225</f>
        <v>4962870079605.9414</v>
      </c>
      <c r="AJZ9" s="323">
        <f t="shared" si="338"/>
        <v>5168917690659.9795</v>
      </c>
      <c r="AKA9" s="323">
        <f t="shared" si="338"/>
        <v>5364358217961.5313</v>
      </c>
      <c r="AKB9" s="323">
        <f t="shared" ref="AKB9" si="339">DU225</f>
        <v>5787572684734.6396</v>
      </c>
      <c r="AKC9" s="323">
        <f t="shared" ref="AKC9" si="340">DV225</f>
        <v>6048750578949.4805</v>
      </c>
      <c r="AKD9" s="323">
        <f t="shared" ref="AKD9" si="341">DW225</f>
        <v>6149495077236.4922</v>
      </c>
      <c r="AKE9" s="323">
        <f t="shared" ref="AKE9" si="342">DX225</f>
        <v>6611138648780.9004</v>
      </c>
      <c r="AKF9" s="323">
        <f t="shared" ref="AKF9" si="343">DY225</f>
        <v>6742679549128.2188</v>
      </c>
      <c r="AKG9" s="323">
        <f t="shared" ref="AKG9:AKQ9" si="344">DZ225</f>
        <v>7388883513140.2822</v>
      </c>
      <c r="AKH9" s="323">
        <f t="shared" si="344"/>
        <v>7577841258748.6211</v>
      </c>
      <c r="AKI9" s="323">
        <f t="shared" si="344"/>
        <v>8388664192032.1924</v>
      </c>
      <c r="AKJ9" s="323">
        <f t="shared" si="344"/>
        <v>8699609788740.1416</v>
      </c>
      <c r="AKK9" s="323">
        <f t="shared" si="344"/>
        <v>9066239664604.1504</v>
      </c>
      <c r="AKL9" s="323">
        <f t="shared" si="344"/>
        <v>9585844667564.9199</v>
      </c>
      <c r="AKM9" s="323">
        <f t="shared" si="344"/>
        <v>10178152131971.262</v>
      </c>
      <c r="AKN9" s="323">
        <f t="shared" si="344"/>
        <v>10660124524903.393</v>
      </c>
      <c r="AKO9" s="323">
        <f t="shared" si="344"/>
        <v>10505087726476.631</v>
      </c>
      <c r="AKP9" s="323">
        <f t="shared" si="344"/>
        <v>11297022803841.564</v>
      </c>
      <c r="AKQ9" s="323">
        <f t="shared" si="344"/>
        <v>11742670468893.934</v>
      </c>
      <c r="AKR9" s="323">
        <f t="shared" ref="AKR9" si="345">EK225</f>
        <v>12206455989508.75</v>
      </c>
      <c r="AKS9" s="323">
        <f>EL225*10^6</f>
        <v>12389229689359.734</v>
      </c>
      <c r="AKT9" s="323">
        <f>EM225*10^6</f>
        <v>12531326968845.678</v>
      </c>
      <c r="AKU9" s="323">
        <f>EN225*10^6</f>
        <v>13518056878314.885</v>
      </c>
      <c r="AKV9" s="323">
        <f t="shared" ref="AKV9:ALB9" si="346">EO225*10^6</f>
        <v>15467802078051.568</v>
      </c>
      <c r="AKW9" s="323">
        <f t="shared" si="346"/>
        <v>17665025051272.352</v>
      </c>
      <c r="AKX9" s="323">
        <f t="shared" si="346"/>
        <v>18590715019476.395</v>
      </c>
      <c r="AKY9" s="323">
        <f t="shared" si="346"/>
        <v>18689061762464.281</v>
      </c>
      <c r="AKZ9" s="323">
        <f t="shared" si="346"/>
        <v>20298718613136.723</v>
      </c>
      <c r="ALA9" s="323">
        <f t="shared" si="346"/>
        <v>25302125298585.961</v>
      </c>
      <c r="ALB9" s="323">
        <f t="shared" si="346"/>
        <v>25038455600768.023</v>
      </c>
      <c r="ALC9" s="323">
        <f t="shared" ref="ALC9" si="347">EV225*10^6</f>
        <v>27719471725921.387</v>
      </c>
      <c r="ALD9" s="323">
        <f t="shared" ref="ALD9" si="348">EW225*10^6</f>
        <v>30155540819067.5</v>
      </c>
      <c r="ALE9" s="323">
        <f t="shared" ref="ALE9" si="349">EX225*10^6</f>
        <v>32088710511719.844</v>
      </c>
      <c r="ALF9" s="323">
        <f t="shared" ref="ALF9" si="350">EY225*10^6</f>
        <v>32449330443881.086</v>
      </c>
      <c r="ALG9" s="323">
        <f t="shared" ref="ALG9" si="351">EZ225*10^6</f>
        <v>32211100156959.301</v>
      </c>
      <c r="ALH9" s="323">
        <f t="shared" ref="ALH9" si="352">FA225*10^6</f>
        <v>34283752161687.902</v>
      </c>
      <c r="ALI9" s="323">
        <f t="shared" ref="ALI9:ALJ9" si="353">FB225*10^6</f>
        <v>36268998992187.617</v>
      </c>
      <c r="ALJ9" s="323">
        <f t="shared" si="353"/>
        <v>38282990543398.758</v>
      </c>
      <c r="ALK9" s="323">
        <f t="shared" ref="ALK9" si="354">FD225*10^6</f>
        <v>38875291519774.047</v>
      </c>
      <c r="ALL9" s="323">
        <f t="shared" ref="ALL9" si="355">FE225*10^6</f>
        <v>40506602283327.523</v>
      </c>
      <c r="ALM9" s="323">
        <f t="shared" ref="ALM9" si="356">FF225*10^6</f>
        <v>42050528605929.961</v>
      </c>
      <c r="ALN9" s="323">
        <f t="shared" ref="ALN9:ALO9" si="357">FG225*10^6</f>
        <v>45265733587611.805</v>
      </c>
      <c r="ALO9" s="323">
        <f t="shared" si="357"/>
        <v>44737953941174.109</v>
      </c>
      <c r="ALP9" s="323">
        <f t="shared" ref="ALP9" si="358">FI225*10^6</f>
        <v>45319835111302.211</v>
      </c>
      <c r="ALQ9" s="323">
        <f t="shared" ref="ALQ9" si="359">FJ225*10^6</f>
        <v>46928498917035.289</v>
      </c>
      <c r="ALR9" s="323">
        <f t="shared" ref="ALR9" si="360">FK225*10^6</f>
        <v>52875344057741.094</v>
      </c>
      <c r="ALS9" s="323">
        <f t="shared" ref="ALS9" si="361">FL225*10^6</f>
        <v>54867433268135.109</v>
      </c>
      <c r="ALT9" s="323">
        <f t="shared" ref="ALT9" si="362">FM225*10^6</f>
        <v>56836254798415.203</v>
      </c>
      <c r="ALU9" s="323">
        <f t="shared" ref="ALU9" si="363">FN225*10^6</f>
        <v>59993014807967.594</v>
      </c>
      <c r="ALV9" s="323">
        <f t="shared" ref="ALV9" si="364">FO225*10^6</f>
        <v>62867138163722.484</v>
      </c>
      <c r="ALW9" s="323">
        <f t="shared" ref="ALW9" si="365">FP225*10^6</f>
        <v>66774950453524.594</v>
      </c>
      <c r="ALX9" s="323">
        <f t="shared" ref="ALX9" si="366">FQ225*10^6</f>
        <v>70756245868720.75</v>
      </c>
      <c r="ALY9" s="323">
        <f t="shared" ref="ALY9" si="367">FR225*10^6</f>
        <v>76041743885317.984</v>
      </c>
      <c r="ALZ9" s="323">
        <f t="shared" ref="ALZ9" si="368">FS225*10^6</f>
        <v>79720019506756.984</v>
      </c>
      <c r="AMA9" s="323">
        <f t="shared" ref="AMA9" si="369">FT225*10^6</f>
        <v>86686817296223.281</v>
      </c>
      <c r="AMB9" s="323">
        <f t="shared" ref="AMB9" si="370">FU225*10^6</f>
        <v>88809783725335.188</v>
      </c>
      <c r="AMC9" s="323">
        <f t="shared" ref="AMC9" si="371">FV225*10^6</f>
        <v>91392380147148.625</v>
      </c>
      <c r="AMD9" s="323">
        <f t="shared" ref="AMD9" si="372">FW225*10^6</f>
        <v>92938532608766.484</v>
      </c>
      <c r="AME9" s="323">
        <f t="shared" ref="AME9" si="373">FX225*10^6</f>
        <v>101808971284458.16</v>
      </c>
      <c r="AMF9" s="323">
        <f t="shared" ref="AMF9" si="374">FY225*10^6</f>
        <v>108433738045187.45</v>
      </c>
      <c r="AMG9" s="323">
        <f t="shared" ref="AMG9" si="375">FZ225*10^6</f>
        <v>111769992559936.08</v>
      </c>
      <c r="AMH9" s="323">
        <f t="shared" ref="AMH9" si="376">GA225*10^6</f>
        <v>112390382422387.83</v>
      </c>
      <c r="AMI9" s="323">
        <f t="shared" ref="AMI9" si="377">GB225*10^6</f>
        <v>118193827175186.89</v>
      </c>
      <c r="AMJ9" s="323">
        <f t="shared" ref="AMJ9" si="378">GC225*10^6</f>
        <v>125319143794044.88</v>
      </c>
      <c r="AMK9" s="323">
        <f t="shared" ref="AMK9" si="379">GD225*10^6</f>
        <v>124338810366905.78</v>
      </c>
      <c r="AML9" s="323">
        <f t="shared" ref="AML9" si="380">GE225*10^6</f>
        <v>126692530684234.27</v>
      </c>
      <c r="AMM9" s="323">
        <f t="shared" ref="AMM9" si="381">GF225*10^6</f>
        <v>130958920275340.58</v>
      </c>
      <c r="AMN9" s="323">
        <f t="shared" ref="AMN9" si="382">GG225*10^6</f>
        <v>133885804132708.02</v>
      </c>
      <c r="AMO9" s="323">
        <f t="shared" ref="AMO9" si="383">GH225*10^6</f>
        <v>141692584993915.03</v>
      </c>
      <c r="AMP9" s="323">
        <f t="shared" ref="AMP9" si="384">GI225*10^6</f>
        <v>143869310565032.06</v>
      </c>
      <c r="AMQ9" s="323">
        <f t="shared" ref="AMQ9" si="385">GJ225*10^6</f>
        <v>147308623224581.09</v>
      </c>
      <c r="AMR9" s="323">
        <f t="shared" ref="AMR9" si="386">GK225*10^6</f>
        <v>148947032836292.75</v>
      </c>
      <c r="AMS9" s="323">
        <f t="shared" ref="AMS9" si="387">GL225*10^6</f>
        <v>162530895564370.66</v>
      </c>
      <c r="AMT9" s="323">
        <f t="shared" ref="AMT9" si="388">GM225*10^6</f>
        <v>155662018830028.25</v>
      </c>
      <c r="AMU9" s="323">
        <f t="shared" ref="AMU9" si="389">GN225*10^6</f>
        <v>165666868378329.53</v>
      </c>
      <c r="AMV9" s="323">
        <f t="shared" ref="AMV9" si="390">GO225*10^6</f>
        <v>172965127553765.44</v>
      </c>
      <c r="AMW9" s="323">
        <f t="shared" ref="AMW9" si="391">GP225*10^6</f>
        <v>186741936748753.72</v>
      </c>
      <c r="AMX9" s="323">
        <f t="shared" ref="AMX9" si="392">GQ225*10^6</f>
        <v>242475538967732.72</v>
      </c>
      <c r="AMY9" s="323">
        <f t="shared" ref="AMY9" si="393">GR225*10^6</f>
        <v>245434057897262</v>
      </c>
      <c r="AMZ9" s="323">
        <f t="shared" ref="AMZ9" si="394">GS225*10^6</f>
        <v>280120397987808.94</v>
      </c>
      <c r="ANA9" s="323">
        <f t="shared" ref="ANA9" si="395">GT225*10^6</f>
        <v>303358358341858.13</v>
      </c>
      <c r="ANB9" s="323">
        <f t="shared" ref="ANB9" si="396">GU225*10^6</f>
        <v>320321706983812</v>
      </c>
      <c r="ANC9" s="323">
        <f t="shared" ref="ANC9" si="397">GV225*10^6</f>
        <v>356660201403868</v>
      </c>
      <c r="AND9" s="323">
        <f t="shared" ref="AND9" si="398">GW225*10^6</f>
        <v>415137859556235.69</v>
      </c>
      <c r="ANE9" s="323">
        <f t="shared" ref="ANE9" si="399">GX225*10^6</f>
        <v>395188898616409.5</v>
      </c>
      <c r="ANF9" s="323">
        <f t="shared" ref="ANF9" si="400">GY225*10^6</f>
        <v>421704062526957.75</v>
      </c>
      <c r="ANG9" s="323">
        <f t="shared" ref="ANG9" si="401">GZ225*10^6</f>
        <v>415233902038312.25</v>
      </c>
      <c r="ANH9" s="323">
        <f t="shared" ref="ANH9" si="402">HA225*10^6</f>
        <v>426290730368266.38</v>
      </c>
      <c r="ANI9" s="323">
        <f t="shared" ref="ANI9" si="403">HB225*10^6</f>
        <v>447839759489895.63</v>
      </c>
      <c r="ANJ9" s="323">
        <f t="shared" ref="ANJ9" si="404">HC225*10^6</f>
        <v>455311230939765.06</v>
      </c>
      <c r="ANK9" s="323">
        <f t="shared" ref="ANK9" si="405">HD225*10^6</f>
        <v>468107216882875.38</v>
      </c>
      <c r="ANL9" s="323">
        <f t="shared" ref="ANL9" si="406">HE225*10^6</f>
        <v>449152605862210.56</v>
      </c>
      <c r="ANM9" s="323">
        <f t="shared" ref="ANM9" si="407">HF225*10^6</f>
        <v>514169973965962.88</v>
      </c>
      <c r="ANN9" s="323">
        <f t="shared" ref="ANN9" si="408">HG225*10^6</f>
        <v>525551780555285.56</v>
      </c>
      <c r="ANO9" s="323">
        <f t="shared" ref="ANO9" si="409">HH225*10^6</f>
        <v>520936484403076.31</v>
      </c>
      <c r="ANP9" s="323">
        <f t="shared" ref="ANP9" si="410">HI225*10^6</f>
        <v>477209669764546.38</v>
      </c>
      <c r="ANQ9" s="323">
        <f t="shared" ref="ANQ9" si="411">HJ225*10^6</f>
        <v>544167468266181.13</v>
      </c>
      <c r="ANR9" s="323">
        <f t="shared" ref="ANR9" si="412">HK225*10^6</f>
        <v>561740270464730.13</v>
      </c>
      <c r="ANS9" s="323">
        <f t="shared" ref="ANS9" si="413">HL225*10^6</f>
        <v>620082192454213.38</v>
      </c>
      <c r="ANT9" s="323">
        <f t="shared" ref="ANT9" si="414">HM225*10^6</f>
        <v>613912235304785.5</v>
      </c>
      <c r="ANU9" s="323">
        <f t="shared" ref="ANU9" si="415">HN225*10^6</f>
        <v>598564123411485.25</v>
      </c>
      <c r="ANV9" s="323">
        <f t="shared" ref="ANV9" si="416">HO225*10^6</f>
        <v>671957568374692.13</v>
      </c>
      <c r="ANW9" s="323">
        <f t="shared" ref="ANW9" si="417">HP225*10^6</f>
        <v>767331220244775.75</v>
      </c>
      <c r="ANX9" s="323">
        <f t="shared" ref="ANX9" si="418">HQ225*10^6</f>
        <v>683057592063962.5</v>
      </c>
      <c r="ANY9" s="323">
        <f t="shared" ref="ANY9" si="419">HR225*10^6</f>
        <v>822371961598504</v>
      </c>
      <c r="ANZ9" s="323">
        <f t="shared" ref="ANZ9" si="420">HS225*10^6</f>
        <v>850539454364740.88</v>
      </c>
      <c r="AOA9" s="323">
        <f t="shared" ref="AOA9" si="421">HT225*10^6</f>
        <v>980701421076432.5</v>
      </c>
      <c r="AOB9" s="323">
        <f t="shared" ref="AOB9" si="422">HU225*10^6</f>
        <v>1014072127002205.6</v>
      </c>
      <c r="AOC9" s="323">
        <f t="shared" ref="AOC9" si="423">HV225*10^6</f>
        <v>1015020088158973</v>
      </c>
      <c r="AOD9" s="323">
        <f t="shared" ref="AOD9" si="424">HW225*10^6</f>
        <v>1093136074399702.3</v>
      </c>
      <c r="AOE9" s="323">
        <f t="shared" ref="AOE9" si="425">HX225*10^6</f>
        <v>1099334201175327.5</v>
      </c>
      <c r="AOF9" s="323">
        <f t="shared" ref="AOF9" si="426">HY225*10^6</f>
        <v>1175074340368643.5</v>
      </c>
      <c r="AOG9" s="323">
        <f t="shared" ref="AOG9" si="427">HZ225*10^6</f>
        <v>1190098358455453.3</v>
      </c>
      <c r="AOH9" s="323">
        <f t="shared" ref="AOH9" si="428">IA225*10^6</f>
        <v>1187828711006509.8</v>
      </c>
      <c r="AOI9" s="323">
        <f t="shared" ref="AOI9" si="429">IB225*10^6</f>
        <v>1133202947562734.5</v>
      </c>
      <c r="AOJ9" s="323">
        <f t="shared" ref="AOJ9" si="430">IC225*10^6</f>
        <v>1248273160010938.5</v>
      </c>
      <c r="AOK9" s="323">
        <f t="shared" ref="AOK9" si="431">ID225*10^6</f>
        <v>1319488292164472.5</v>
      </c>
      <c r="AOL9" s="323">
        <f t="shared" ref="AOL9" si="432">IE225*10^6</f>
        <v>1272123027501319</v>
      </c>
      <c r="AOM9" s="323">
        <f t="shared" ref="AOM9" si="433">IF225*10^6</f>
        <v>1208306183046027.8</v>
      </c>
      <c r="AON9" s="323">
        <f t="shared" ref="AON9" si="434">IG225*10^6</f>
        <v>1237988672709549.3</v>
      </c>
      <c r="AOO9" s="323">
        <f t="shared" ref="AOO9" si="435">IH225*10^6</f>
        <v>1323893406586353</v>
      </c>
      <c r="AOP9" s="323">
        <f t="shared" ref="AOP9" si="436">II225*10^6</f>
        <v>1241169086439482.3</v>
      </c>
      <c r="AOQ9" s="323">
        <f t="shared" ref="AOQ9" si="437">IJ225*10^6</f>
        <v>1322566610872501.5</v>
      </c>
      <c r="AOR9" s="323">
        <f t="shared" ref="AOR9" si="438">IK225*10^6</f>
        <v>1360235777228937</v>
      </c>
      <c r="AOS9" s="324"/>
      <c r="AOT9" s="323"/>
      <c r="AOU9" s="323"/>
      <c r="AOV9" s="323"/>
      <c r="AOW9" s="323"/>
      <c r="AOX9" s="323"/>
      <c r="AOY9" s="323"/>
      <c r="AOZ9" s="323"/>
      <c r="APA9" s="323"/>
    </row>
    <row r="10" spans="1:3316" x14ac:dyDescent="0.2">
      <c r="B10" s="6" t="s">
        <v>1400</v>
      </c>
      <c r="C10" s="323">
        <f>HD72</f>
        <v>160320.34</v>
      </c>
      <c r="D10" s="323">
        <f t="shared" ref="D10:BO10" si="439">HE72</f>
        <v>161800.28</v>
      </c>
      <c r="E10" s="323">
        <f t="shared" si="439"/>
        <v>156764.81</v>
      </c>
      <c r="F10" s="323">
        <f t="shared" si="439"/>
        <v>157575.03</v>
      </c>
      <c r="G10" s="323">
        <f t="shared" si="439"/>
        <v>153986.78</v>
      </c>
      <c r="H10" s="323">
        <f t="shared" si="439"/>
        <v>158677.89000000001</v>
      </c>
      <c r="I10" s="323">
        <f t="shared" si="439"/>
        <v>159142.71</v>
      </c>
      <c r="J10" s="323">
        <f t="shared" si="439"/>
        <v>158856.60999999999</v>
      </c>
      <c r="K10" s="323">
        <f t="shared" si="439"/>
        <v>158247</v>
      </c>
      <c r="L10" s="323">
        <f t="shared" si="439"/>
        <v>154627.16</v>
      </c>
      <c r="M10" s="323">
        <f t="shared" si="439"/>
        <v>151132.04</v>
      </c>
      <c r="N10" s="323">
        <f t="shared" si="439"/>
        <v>152467.68</v>
      </c>
      <c r="O10" s="323">
        <f t="shared" si="439"/>
        <v>156743.79</v>
      </c>
      <c r="P10" s="323">
        <f t="shared" si="439"/>
        <v>152430.89000000001</v>
      </c>
      <c r="Q10" s="323">
        <f t="shared" si="439"/>
        <v>152034.20000000001</v>
      </c>
      <c r="R10" s="323">
        <f t="shared" si="439"/>
        <v>153244.26</v>
      </c>
      <c r="S10" s="323">
        <f t="shared" si="439"/>
        <v>151736.46</v>
      </c>
      <c r="T10" s="323">
        <f t="shared" si="439"/>
        <v>151975.79999999999</v>
      </c>
      <c r="U10" s="323">
        <f t="shared" si="439"/>
        <v>149115.92000000001</v>
      </c>
      <c r="V10" s="323">
        <f t="shared" si="439"/>
        <v>148324.72</v>
      </c>
      <c r="W10" s="323">
        <f t="shared" si="439"/>
        <v>147281.91</v>
      </c>
      <c r="X10" s="323">
        <f t="shared" si="439"/>
        <v>144915.71</v>
      </c>
      <c r="Y10" s="323">
        <f t="shared" si="439"/>
        <v>145014.76999999999</v>
      </c>
      <c r="Z10" s="323">
        <f t="shared" si="439"/>
        <v>146378.35</v>
      </c>
      <c r="AA10" s="323">
        <f t="shared" si="439"/>
        <v>148382.78</v>
      </c>
      <c r="AB10" s="323">
        <f t="shared" si="439"/>
        <v>149349.01999999999</v>
      </c>
      <c r="AC10" s="323">
        <f t="shared" si="439"/>
        <v>147150.26999999999</v>
      </c>
      <c r="AD10" s="323">
        <f t="shared" si="439"/>
        <v>148680.59</v>
      </c>
      <c r="AE10" s="323">
        <f t="shared" si="439"/>
        <v>145567.04999999999</v>
      </c>
      <c r="AF10" s="323">
        <f t="shared" si="439"/>
        <v>149912.32000000001</v>
      </c>
      <c r="AG10" s="323">
        <f t="shared" si="439"/>
        <v>152978.85999999999</v>
      </c>
      <c r="AH10" s="323">
        <f t="shared" si="439"/>
        <v>151868.13</v>
      </c>
      <c r="AI10" s="323">
        <f t="shared" si="439"/>
        <v>149607.49</v>
      </c>
      <c r="AJ10" s="323">
        <f t="shared" si="439"/>
        <v>149855.71</v>
      </c>
      <c r="AK10" s="323">
        <f t="shared" si="439"/>
        <v>150404.75</v>
      </c>
      <c r="AL10" s="323">
        <f t="shared" si="439"/>
        <v>147211.32</v>
      </c>
      <c r="AM10" s="323">
        <f t="shared" si="439"/>
        <v>148667.54</v>
      </c>
      <c r="AN10" s="323">
        <f t="shared" si="439"/>
        <v>146368.25</v>
      </c>
      <c r="AO10" s="323">
        <f t="shared" si="439"/>
        <v>147987.99</v>
      </c>
      <c r="AP10" s="323">
        <f t="shared" si="439"/>
        <v>148788.47</v>
      </c>
      <c r="AQ10" s="323">
        <f t="shared" si="439"/>
        <v>148837.26</v>
      </c>
      <c r="AR10" s="323">
        <f t="shared" si="439"/>
        <v>147399.57999999999</v>
      </c>
      <c r="AS10" s="323">
        <f t="shared" si="439"/>
        <v>146951.99</v>
      </c>
      <c r="AT10" s="323">
        <f t="shared" si="439"/>
        <v>146407.13</v>
      </c>
      <c r="AU10" s="323">
        <f t="shared" si="439"/>
        <v>147657.21</v>
      </c>
      <c r="AV10" s="323">
        <f t="shared" si="439"/>
        <v>151078.17000000001</v>
      </c>
      <c r="AW10" s="323">
        <f t="shared" si="439"/>
        <v>154547.92000000001</v>
      </c>
      <c r="AX10" s="323">
        <f t="shared" si="439"/>
        <v>164671.25</v>
      </c>
      <c r="AY10" s="323">
        <f t="shared" si="439"/>
        <v>168026.49</v>
      </c>
      <c r="AZ10" s="323">
        <f t="shared" si="439"/>
        <v>172159.64</v>
      </c>
      <c r="BA10" s="323">
        <f t="shared" si="439"/>
        <v>169486.52</v>
      </c>
      <c r="BB10" s="323">
        <f t="shared" si="439"/>
        <v>169958.9</v>
      </c>
      <c r="BC10" s="323">
        <f t="shared" si="439"/>
        <v>166149.99</v>
      </c>
      <c r="BD10" s="323">
        <f t="shared" si="439"/>
        <v>163542.35999999999</v>
      </c>
      <c r="BE10" s="323">
        <f t="shared" si="439"/>
        <v>161277.45000000001</v>
      </c>
      <c r="BF10" s="323">
        <f t="shared" si="439"/>
        <v>160169.93</v>
      </c>
      <c r="BG10" s="323">
        <f t="shared" si="439"/>
        <v>159563.54999999999</v>
      </c>
      <c r="BH10" s="323">
        <f t="shared" si="439"/>
        <v>155642.97</v>
      </c>
      <c r="BI10" s="323">
        <f t="shared" si="439"/>
        <v>154191.51</v>
      </c>
      <c r="BJ10" s="323">
        <f t="shared" si="439"/>
        <v>150257.60999999999</v>
      </c>
      <c r="BK10" s="323">
        <f t="shared" si="439"/>
        <v>150127.5</v>
      </c>
      <c r="BL10" s="323">
        <f t="shared" si="439"/>
        <v>148522.35999999999</v>
      </c>
      <c r="BM10" s="323">
        <f t="shared" si="439"/>
        <v>146881.15</v>
      </c>
      <c r="BN10" s="323">
        <f t="shared" si="439"/>
        <v>146380.88</v>
      </c>
      <c r="BO10" s="323">
        <f t="shared" si="439"/>
        <v>147208.68</v>
      </c>
      <c r="BP10" s="323">
        <f t="shared" ref="BP10:EA10" si="440">JQ72</f>
        <v>145964.62</v>
      </c>
      <c r="BQ10" s="323">
        <f t="shared" si="440"/>
        <v>148814.85</v>
      </c>
      <c r="BR10" s="323">
        <f t="shared" si="440"/>
        <v>147082.56</v>
      </c>
      <c r="BS10" s="323">
        <f t="shared" si="440"/>
        <v>145210.26999999999</v>
      </c>
      <c r="BT10" s="323">
        <f t="shared" si="440"/>
        <v>147362.56</v>
      </c>
      <c r="BU10" s="323">
        <f t="shared" si="440"/>
        <v>148812.91</v>
      </c>
      <c r="BV10" s="323">
        <f t="shared" si="440"/>
        <v>149469.04999999999</v>
      </c>
      <c r="BW10" s="323">
        <f t="shared" si="440"/>
        <v>150214.67000000001</v>
      </c>
      <c r="BX10" s="323">
        <f t="shared" si="440"/>
        <v>149380.26999999999</v>
      </c>
      <c r="BY10" s="323">
        <f t="shared" si="440"/>
        <v>148609.51999999999</v>
      </c>
      <c r="BZ10" s="323">
        <f t="shared" si="440"/>
        <v>150410.26999999999</v>
      </c>
      <c r="CA10" s="323">
        <f t="shared" si="440"/>
        <v>150837.38</v>
      </c>
      <c r="CB10" s="323">
        <f t="shared" si="440"/>
        <v>152727.60999999999</v>
      </c>
      <c r="CC10" s="323">
        <f t="shared" si="440"/>
        <v>153814.9</v>
      </c>
      <c r="CD10" s="323">
        <f t="shared" si="440"/>
        <v>155385.21</v>
      </c>
      <c r="CE10" s="323">
        <f t="shared" si="440"/>
        <v>158005.85</v>
      </c>
      <c r="CF10" s="323">
        <f t="shared" si="440"/>
        <v>162198.26999999999</v>
      </c>
      <c r="CG10" s="323">
        <f t="shared" si="440"/>
        <v>162139.88</v>
      </c>
      <c r="CH10" s="323">
        <f t="shared" si="440"/>
        <v>161957.5</v>
      </c>
      <c r="CI10" s="323">
        <f t="shared" si="440"/>
        <v>163212.74</v>
      </c>
      <c r="CJ10" s="323">
        <f t="shared" si="440"/>
        <v>162939.82999999999</v>
      </c>
      <c r="CK10" s="323">
        <f t="shared" si="440"/>
        <v>160834.76999999999</v>
      </c>
      <c r="CL10" s="323">
        <f t="shared" si="440"/>
        <v>161234.29</v>
      </c>
      <c r="CM10" s="323">
        <f t="shared" si="440"/>
        <v>159626.35</v>
      </c>
      <c r="CN10" s="323">
        <f t="shared" si="440"/>
        <v>157677.41</v>
      </c>
      <c r="CO10" s="323">
        <f t="shared" si="440"/>
        <v>160871.74</v>
      </c>
      <c r="CP10" s="323">
        <f t="shared" si="440"/>
        <v>161603.88</v>
      </c>
      <c r="CQ10" s="323">
        <f t="shared" si="440"/>
        <v>163584.6</v>
      </c>
      <c r="CR10" s="323">
        <f t="shared" si="440"/>
        <v>161509.79999999999</v>
      </c>
      <c r="CS10" s="323">
        <f t="shared" si="440"/>
        <v>162825.73000000001</v>
      </c>
      <c r="CT10" s="323">
        <f t="shared" si="440"/>
        <v>164537.71</v>
      </c>
      <c r="CU10" s="323">
        <f t="shared" si="440"/>
        <v>168232.35</v>
      </c>
      <c r="CV10" s="323">
        <f t="shared" si="440"/>
        <v>174869.78</v>
      </c>
      <c r="CW10" s="323">
        <f t="shared" si="440"/>
        <v>177928.61</v>
      </c>
      <c r="CX10" s="323">
        <f t="shared" si="440"/>
        <v>189005.67</v>
      </c>
      <c r="CY10" s="323">
        <f t="shared" si="440"/>
        <v>193388.09</v>
      </c>
      <c r="CZ10" s="323">
        <f t="shared" si="440"/>
        <v>196055.94</v>
      </c>
      <c r="DA10" s="323">
        <f t="shared" si="440"/>
        <v>193599.63</v>
      </c>
      <c r="DB10" s="323">
        <f t="shared" si="440"/>
        <v>196382.5</v>
      </c>
      <c r="DC10" s="323">
        <f t="shared" si="440"/>
        <v>193737.08</v>
      </c>
      <c r="DD10" s="323">
        <f t="shared" si="440"/>
        <v>190828.64</v>
      </c>
      <c r="DE10" s="323">
        <f t="shared" si="440"/>
        <v>185137.24</v>
      </c>
      <c r="DF10" s="323">
        <f t="shared" si="440"/>
        <v>183769.23</v>
      </c>
      <c r="DG10" s="323">
        <f t="shared" si="440"/>
        <v>187216.39</v>
      </c>
      <c r="DH10" s="323">
        <f t="shared" si="440"/>
        <v>185902.66</v>
      </c>
      <c r="DI10" s="323">
        <f t="shared" si="440"/>
        <v>185881.68</v>
      </c>
      <c r="DJ10" s="323">
        <f t="shared" si="440"/>
        <v>185899.07</v>
      </c>
      <c r="DK10" s="323">
        <f t="shared" si="440"/>
        <v>190871.17</v>
      </c>
      <c r="DL10" s="323">
        <f t="shared" si="440"/>
        <v>190509.3</v>
      </c>
      <c r="DM10" s="323">
        <f t="shared" si="440"/>
        <v>189536.79</v>
      </c>
      <c r="DN10" s="323">
        <f t="shared" si="440"/>
        <v>187945.12</v>
      </c>
      <c r="DO10" s="323">
        <f t="shared" si="440"/>
        <v>193325.09</v>
      </c>
      <c r="DP10" s="323">
        <f t="shared" si="440"/>
        <v>191815.66</v>
      </c>
      <c r="DQ10" s="323">
        <f t="shared" si="440"/>
        <v>192322.65</v>
      </c>
      <c r="DR10" s="323">
        <f t="shared" si="440"/>
        <v>193850.52</v>
      </c>
      <c r="DS10" s="323">
        <f t="shared" si="440"/>
        <v>195947.82</v>
      </c>
      <c r="DT10" s="323">
        <f t="shared" si="440"/>
        <v>198876.44</v>
      </c>
      <c r="DU10" s="323">
        <f t="shared" si="440"/>
        <v>201424.92</v>
      </c>
      <c r="DV10" s="323">
        <f t="shared" si="440"/>
        <v>204211.65</v>
      </c>
      <c r="DW10" s="323">
        <f t="shared" si="440"/>
        <v>207361.15</v>
      </c>
      <c r="DX10" s="323">
        <f t="shared" si="440"/>
        <v>212303.04</v>
      </c>
      <c r="DY10" s="323">
        <f t="shared" si="440"/>
        <v>212753.58</v>
      </c>
      <c r="DZ10" s="323">
        <f t="shared" si="440"/>
        <v>214226.44</v>
      </c>
      <c r="EA10" s="323">
        <f t="shared" si="440"/>
        <v>212584.63</v>
      </c>
      <c r="EB10" s="323">
        <f t="shared" ref="EB10:GM10" si="441">MC72</f>
        <v>219010.68</v>
      </c>
      <c r="EC10" s="323">
        <f t="shared" si="441"/>
        <v>223122.28</v>
      </c>
      <c r="ED10" s="323">
        <f t="shared" si="441"/>
        <v>225301.26</v>
      </c>
      <c r="EE10" s="323">
        <f t="shared" si="441"/>
        <v>227938.7</v>
      </c>
      <c r="EF10" s="323">
        <f t="shared" si="441"/>
        <v>232287.81</v>
      </c>
      <c r="EG10" s="323">
        <f t="shared" si="441"/>
        <v>239502.02</v>
      </c>
      <c r="EH10" s="323">
        <f t="shared" si="441"/>
        <v>229942.24</v>
      </c>
      <c r="EI10" s="323">
        <f t="shared" si="441"/>
        <v>231362.02</v>
      </c>
      <c r="EJ10" s="323">
        <f t="shared" si="441"/>
        <v>232784.04</v>
      </c>
      <c r="EK10" s="323">
        <f t="shared" si="441"/>
        <v>237885.55</v>
      </c>
      <c r="EL10" s="323">
        <f t="shared" si="441"/>
        <v>235532.32</v>
      </c>
      <c r="EM10" s="323">
        <f t="shared" si="441"/>
        <v>238347.23</v>
      </c>
      <c r="EN10" s="323">
        <f t="shared" si="441"/>
        <v>241587.39</v>
      </c>
      <c r="EO10" s="323">
        <f t="shared" si="441"/>
        <v>244081.67</v>
      </c>
      <c r="EP10" s="323">
        <f t="shared" si="441"/>
        <v>245339.98</v>
      </c>
      <c r="EQ10" s="323">
        <f t="shared" si="441"/>
        <v>244287.71</v>
      </c>
      <c r="ER10" s="323">
        <f t="shared" si="441"/>
        <v>243091.91</v>
      </c>
      <c r="ES10" s="323">
        <f t="shared" si="441"/>
        <v>247436.62</v>
      </c>
      <c r="ET10" s="323">
        <f t="shared" si="441"/>
        <v>255993.73</v>
      </c>
      <c r="EU10" s="323">
        <f t="shared" si="441"/>
        <v>261722.52</v>
      </c>
      <c r="EV10" s="323">
        <f t="shared" si="441"/>
        <v>274278.40000000002</v>
      </c>
      <c r="EW10" s="323">
        <f t="shared" si="441"/>
        <v>281158.34999999998</v>
      </c>
      <c r="EX10" s="323">
        <f t="shared" si="441"/>
        <v>293969.57</v>
      </c>
      <c r="EY10" s="323">
        <f t="shared" si="441"/>
        <v>292766.2</v>
      </c>
      <c r="EZ10" s="323">
        <f t="shared" si="441"/>
        <v>299738.02</v>
      </c>
      <c r="FA10" s="323">
        <f t="shared" si="441"/>
        <v>306417.8</v>
      </c>
      <c r="FB10" s="323">
        <f t="shared" si="441"/>
        <v>309936.36</v>
      </c>
      <c r="FC10" s="323">
        <f t="shared" si="441"/>
        <v>307348.40999999997</v>
      </c>
      <c r="FD10" s="323">
        <f t="shared" si="441"/>
        <v>304833.39</v>
      </c>
      <c r="FE10" s="323">
        <f t="shared" si="441"/>
        <v>302334.73</v>
      </c>
      <c r="FF10" s="323">
        <f t="shared" si="441"/>
        <v>302578.39</v>
      </c>
      <c r="FG10" s="323">
        <f t="shared" si="441"/>
        <v>302315.09000000003</v>
      </c>
      <c r="FH10" s="323">
        <f t="shared" si="441"/>
        <v>306485.68</v>
      </c>
      <c r="FI10" s="323">
        <f t="shared" si="441"/>
        <v>313562.14</v>
      </c>
      <c r="FJ10" s="323">
        <f t="shared" si="441"/>
        <v>316573.95</v>
      </c>
      <c r="FK10" s="323">
        <f t="shared" si="441"/>
        <v>320354.53000000003</v>
      </c>
      <c r="FL10" s="323">
        <f t="shared" si="441"/>
        <v>320321.21999999997</v>
      </c>
      <c r="FM10" s="323">
        <f t="shared" si="441"/>
        <v>324419.33</v>
      </c>
      <c r="FN10" s="323">
        <f t="shared" si="441"/>
        <v>317549.76</v>
      </c>
      <c r="FO10" s="323">
        <f t="shared" si="441"/>
        <v>318684.87</v>
      </c>
      <c r="FP10" s="323">
        <f t="shared" si="441"/>
        <v>317179.65999999997</v>
      </c>
      <c r="FQ10" s="323">
        <f t="shared" si="441"/>
        <v>316862.58</v>
      </c>
      <c r="FR10" s="323">
        <f t="shared" si="441"/>
        <v>318309.51</v>
      </c>
      <c r="FS10" s="323">
        <f t="shared" si="441"/>
        <v>316194.57</v>
      </c>
      <c r="FT10" s="323">
        <f t="shared" si="441"/>
        <v>319342.39</v>
      </c>
      <c r="FU10" s="323">
        <f t="shared" si="441"/>
        <v>320545.21000000002</v>
      </c>
      <c r="FV10" s="323">
        <f t="shared" si="441"/>
        <v>324587.71000000002</v>
      </c>
      <c r="FW10" s="323">
        <f t="shared" si="441"/>
        <v>323554.90999999997</v>
      </c>
      <c r="FX10" s="323">
        <f t="shared" si="441"/>
        <v>328829.83</v>
      </c>
      <c r="FY10" s="323">
        <f t="shared" si="441"/>
        <v>330065.46000000002</v>
      </c>
      <c r="FZ10" s="323">
        <f t="shared" si="441"/>
        <v>332090.65999999997</v>
      </c>
      <c r="GA10" s="323">
        <f t="shared" si="441"/>
        <v>336278.12</v>
      </c>
      <c r="GB10" s="323">
        <f t="shared" si="441"/>
        <v>337132.06</v>
      </c>
      <c r="GC10" s="323">
        <f t="shared" si="441"/>
        <v>337449.87</v>
      </c>
      <c r="GD10" s="323">
        <f t="shared" si="441"/>
        <v>346465.73</v>
      </c>
      <c r="GE10" s="323">
        <f t="shared" si="441"/>
        <v>352123.91</v>
      </c>
      <c r="GF10" s="323">
        <f t="shared" si="441"/>
        <v>355026.33</v>
      </c>
      <c r="GG10" s="323">
        <f t="shared" si="441"/>
        <v>359711.5</v>
      </c>
      <c r="GH10" s="323">
        <f t="shared" si="441"/>
        <v>358595.12</v>
      </c>
      <c r="GI10" s="323">
        <f t="shared" si="441"/>
        <v>366014.54</v>
      </c>
      <c r="GJ10" s="323">
        <f t="shared" si="441"/>
        <v>362438.3</v>
      </c>
      <c r="GK10" s="323">
        <f t="shared" si="441"/>
        <v>362344.1</v>
      </c>
      <c r="GL10" s="323">
        <f t="shared" si="441"/>
        <v>366147.74</v>
      </c>
      <c r="GM10" s="323">
        <f t="shared" si="441"/>
        <v>365580.28</v>
      </c>
      <c r="GN10" s="323">
        <f t="shared" ref="GN10:IY10" si="442">OO72</f>
        <v>366753.66</v>
      </c>
      <c r="GO10" s="323">
        <f t="shared" si="442"/>
        <v>367771.17</v>
      </c>
      <c r="GP10" s="323">
        <f t="shared" si="442"/>
        <v>366664.6</v>
      </c>
      <c r="GQ10" s="323">
        <f t="shared" si="442"/>
        <v>363759.49</v>
      </c>
      <c r="GR10" s="323">
        <f t="shared" si="442"/>
        <v>366646.83</v>
      </c>
      <c r="GS10" s="323">
        <f t="shared" si="442"/>
        <v>374231.68</v>
      </c>
      <c r="GT10" s="323">
        <f t="shared" si="442"/>
        <v>379164.92</v>
      </c>
      <c r="GU10" s="323">
        <f t="shared" si="442"/>
        <v>381343.68</v>
      </c>
      <c r="GV10" s="323">
        <f t="shared" si="442"/>
        <v>389364.43</v>
      </c>
      <c r="GW10" s="323">
        <f t="shared" si="442"/>
        <v>411679.06</v>
      </c>
      <c r="GX10" s="323">
        <f t="shared" si="442"/>
        <v>425128.95</v>
      </c>
      <c r="GY10" s="323">
        <f t="shared" si="442"/>
        <v>430376.87</v>
      </c>
      <c r="GZ10" s="323">
        <f t="shared" si="442"/>
        <v>433182.37</v>
      </c>
      <c r="HA10" s="323">
        <f t="shared" si="442"/>
        <v>444811.75</v>
      </c>
      <c r="HB10" s="323">
        <f t="shared" si="442"/>
        <v>458294.3</v>
      </c>
      <c r="HC10" s="324">
        <f t="shared" si="442"/>
        <v>458396.82</v>
      </c>
      <c r="HD10" s="323">
        <f t="shared" si="442"/>
        <v>454711.55</v>
      </c>
      <c r="HE10" s="323">
        <f t="shared" si="442"/>
        <v>457228</v>
      </c>
      <c r="HF10" s="323">
        <f t="shared" si="442"/>
        <v>461631.23</v>
      </c>
      <c r="HG10" s="323">
        <f t="shared" si="442"/>
        <v>465464.26</v>
      </c>
      <c r="HH10" s="323">
        <f t="shared" si="442"/>
        <v>458090.89</v>
      </c>
      <c r="HI10" s="323">
        <f t="shared" si="442"/>
        <v>464152.17</v>
      </c>
      <c r="HJ10" s="323">
        <f t="shared" si="442"/>
        <v>466314.36</v>
      </c>
      <c r="HK10" s="323">
        <f t="shared" si="442"/>
        <v>464871.6</v>
      </c>
      <c r="HL10" s="323">
        <f t="shared" si="442"/>
        <v>466197.67</v>
      </c>
      <c r="HM10" s="323">
        <f t="shared" si="442"/>
        <v>468455.2</v>
      </c>
      <c r="HN10" s="323">
        <f t="shared" si="442"/>
        <v>470079.4</v>
      </c>
      <c r="HO10" s="323">
        <f t="shared" si="442"/>
        <v>475115.04</v>
      </c>
      <c r="HP10" s="323">
        <f t="shared" si="442"/>
        <v>486741.52</v>
      </c>
      <c r="HQ10" s="323">
        <f t="shared" si="442"/>
        <v>481701.69</v>
      </c>
      <c r="HR10" s="323">
        <f t="shared" si="442"/>
        <v>480032.49</v>
      </c>
      <c r="HS10" s="323">
        <f t="shared" si="442"/>
        <v>481285.78</v>
      </c>
      <c r="HT10" s="323">
        <f t="shared" si="442"/>
        <v>490635.01</v>
      </c>
      <c r="HU10" s="323">
        <f t="shared" si="442"/>
        <v>495513.59999999998</v>
      </c>
      <c r="HV10" s="323">
        <f t="shared" si="442"/>
        <v>488128.85</v>
      </c>
      <c r="HW10" s="323">
        <f t="shared" si="442"/>
        <v>490825.15</v>
      </c>
      <c r="HX10" s="323">
        <f t="shared" si="442"/>
        <v>494342.83</v>
      </c>
      <c r="HY10" s="323">
        <f t="shared" si="442"/>
        <v>491057.4</v>
      </c>
      <c r="HZ10" s="323">
        <f t="shared" si="442"/>
        <v>488529.82</v>
      </c>
      <c r="IA10" s="323">
        <f t="shared" si="442"/>
        <v>502169.36</v>
      </c>
      <c r="IB10" s="323">
        <f t="shared" si="442"/>
        <v>507533.75</v>
      </c>
      <c r="IC10" s="323">
        <f t="shared" si="442"/>
        <v>525998.6</v>
      </c>
      <c r="ID10" s="323">
        <f t="shared" si="442"/>
        <v>521050.69</v>
      </c>
      <c r="IE10" s="323">
        <f t="shared" si="442"/>
        <v>526563.56999999995</v>
      </c>
      <c r="IF10" s="323">
        <f t="shared" si="442"/>
        <v>535535.92000000004</v>
      </c>
      <c r="IG10" s="323">
        <f t="shared" si="442"/>
        <v>543587.66</v>
      </c>
      <c r="IH10" s="323">
        <f t="shared" si="442"/>
        <v>547525.51</v>
      </c>
      <c r="II10" s="323">
        <f t="shared" si="442"/>
        <v>552081.63</v>
      </c>
      <c r="IJ10" s="323">
        <f t="shared" si="442"/>
        <v>553890.18999999994</v>
      </c>
      <c r="IK10" s="323">
        <f t="shared" si="442"/>
        <v>557536.02</v>
      </c>
      <c r="IL10" s="323">
        <f t="shared" si="442"/>
        <v>568268.01</v>
      </c>
      <c r="IM10" s="323">
        <f t="shared" si="442"/>
        <v>562728.61</v>
      </c>
      <c r="IN10" s="323">
        <f t="shared" si="442"/>
        <v>575540.84</v>
      </c>
      <c r="IO10" s="323">
        <f t="shared" si="442"/>
        <v>576582.56999999995</v>
      </c>
      <c r="IP10" s="323">
        <f t="shared" si="442"/>
        <v>573494.15</v>
      </c>
      <c r="IQ10" s="323">
        <f t="shared" si="442"/>
        <v>580110.73</v>
      </c>
      <c r="IR10" s="323">
        <f t="shared" si="442"/>
        <v>585250.84</v>
      </c>
      <c r="IS10" s="323">
        <f t="shared" si="442"/>
        <v>584196.26</v>
      </c>
      <c r="IT10" s="323">
        <f t="shared" si="442"/>
        <v>599292.18999999994</v>
      </c>
      <c r="IU10" s="323">
        <f t="shared" si="442"/>
        <v>600056.91</v>
      </c>
      <c r="IV10" s="323">
        <f t="shared" si="442"/>
        <v>602228.18000000005</v>
      </c>
      <c r="IW10" s="323">
        <f t="shared" si="442"/>
        <v>644101.18000000005</v>
      </c>
      <c r="IX10" s="323">
        <f t="shared" si="442"/>
        <v>664789.98</v>
      </c>
      <c r="IY10" s="323">
        <f t="shared" si="442"/>
        <v>686443.2</v>
      </c>
      <c r="IZ10" s="323">
        <f t="shared" ref="IZ10:LK10" si="443">RA72</f>
        <v>679855.16</v>
      </c>
      <c r="JA10" s="323">
        <f t="shared" si="443"/>
        <v>681703.35</v>
      </c>
      <c r="JB10" s="323">
        <f t="shared" si="443"/>
        <v>707865.68</v>
      </c>
      <c r="JC10" s="323">
        <f t="shared" si="443"/>
        <v>698583.69</v>
      </c>
      <c r="JD10" s="323">
        <f t="shared" si="443"/>
        <v>710515.97</v>
      </c>
      <c r="JE10" s="323">
        <f t="shared" si="443"/>
        <v>704491.67</v>
      </c>
      <c r="JF10" s="323">
        <f t="shared" si="443"/>
        <v>700924.91</v>
      </c>
      <c r="JG10" s="323">
        <f t="shared" si="443"/>
        <v>704345.77</v>
      </c>
      <c r="JH10" s="323">
        <f t="shared" si="443"/>
        <v>703573.84</v>
      </c>
      <c r="JI10" s="323">
        <f t="shared" si="443"/>
        <v>704404.95</v>
      </c>
      <c r="JJ10" s="323">
        <f t="shared" si="443"/>
        <v>706461.32</v>
      </c>
      <c r="JK10" s="323">
        <f t="shared" si="443"/>
        <v>714165.3</v>
      </c>
      <c r="JL10" s="323">
        <f t="shared" si="443"/>
        <v>709036.06</v>
      </c>
      <c r="JM10" s="323">
        <f t="shared" si="443"/>
        <v>707598.66</v>
      </c>
      <c r="JN10" s="323">
        <f t="shared" si="443"/>
        <v>724056.92</v>
      </c>
      <c r="JO10" s="323">
        <f t="shared" si="443"/>
        <v>735750.63</v>
      </c>
      <c r="JP10" s="323">
        <f t="shared" si="443"/>
        <v>744368.53</v>
      </c>
      <c r="JQ10" s="323">
        <f t="shared" si="443"/>
        <v>746055.79</v>
      </c>
      <c r="JR10" s="323">
        <f t="shared" si="443"/>
        <v>752102.28</v>
      </c>
      <c r="JS10" s="323">
        <f t="shared" si="443"/>
        <v>767354.86</v>
      </c>
      <c r="JT10" s="323">
        <f t="shared" si="443"/>
        <v>772914.94</v>
      </c>
      <c r="JU10" s="323">
        <f t="shared" si="443"/>
        <v>781566.05</v>
      </c>
      <c r="JV10" s="323">
        <f t="shared" si="443"/>
        <v>783908.8</v>
      </c>
      <c r="JW10" s="323">
        <f t="shared" si="443"/>
        <v>788727.06</v>
      </c>
      <c r="JX10" s="323">
        <f t="shared" si="443"/>
        <v>804912.46</v>
      </c>
      <c r="JY10" s="323">
        <f t="shared" si="443"/>
        <v>818746.06</v>
      </c>
      <c r="JZ10" s="323">
        <f t="shared" si="443"/>
        <v>831062.73</v>
      </c>
      <c r="KA10" s="323">
        <f t="shared" si="443"/>
        <v>817587.17</v>
      </c>
      <c r="KB10" s="323">
        <f t="shared" si="443"/>
        <v>827981.4</v>
      </c>
      <c r="KC10" s="323">
        <f t="shared" si="443"/>
        <v>861236.4</v>
      </c>
      <c r="KD10" s="323">
        <f t="shared" si="443"/>
        <v>866476.07</v>
      </c>
      <c r="KE10" s="323">
        <f t="shared" si="443"/>
        <v>855424.11</v>
      </c>
      <c r="KF10" s="323">
        <f t="shared" si="443"/>
        <v>864176.62</v>
      </c>
      <c r="KG10" s="323">
        <f t="shared" si="443"/>
        <v>882780.06</v>
      </c>
      <c r="KH10" s="323">
        <f t="shared" si="443"/>
        <v>876604.66</v>
      </c>
      <c r="KI10" s="323">
        <f t="shared" si="443"/>
        <v>872098.97</v>
      </c>
      <c r="KJ10" s="323">
        <f t="shared" si="443"/>
        <v>889640.41</v>
      </c>
      <c r="KK10" s="323">
        <f t="shared" si="443"/>
        <v>896925.44</v>
      </c>
      <c r="KL10" s="323">
        <f t="shared" si="443"/>
        <v>900263.29</v>
      </c>
      <c r="KM10" s="323">
        <f t="shared" si="443"/>
        <v>890553.26</v>
      </c>
      <c r="KN10" s="323">
        <f t="shared" si="443"/>
        <v>910595.51</v>
      </c>
      <c r="KO10" s="323">
        <f t="shared" si="443"/>
        <v>934646</v>
      </c>
      <c r="KP10" s="323">
        <f t="shared" si="443"/>
        <v>961058.12</v>
      </c>
      <c r="KQ10" s="323">
        <f t="shared" si="443"/>
        <v>965914.4</v>
      </c>
      <c r="KR10" s="323">
        <f t="shared" si="443"/>
        <v>973088.91</v>
      </c>
      <c r="KS10" s="323">
        <f t="shared" si="443"/>
        <v>981952.84</v>
      </c>
      <c r="KT10" s="323">
        <f t="shared" si="443"/>
        <v>986630.25</v>
      </c>
      <c r="KU10" s="323">
        <f t="shared" si="443"/>
        <v>1031656.46</v>
      </c>
      <c r="KV10" s="323">
        <f t="shared" si="443"/>
        <v>1062256.01</v>
      </c>
      <c r="KW10" s="323">
        <f t="shared" si="443"/>
        <v>1099119.69</v>
      </c>
      <c r="KX10" s="323">
        <f t="shared" si="443"/>
        <v>1120437.72</v>
      </c>
      <c r="KY10" s="323">
        <f t="shared" si="443"/>
        <v>1146157.79</v>
      </c>
      <c r="KZ10" s="323">
        <f t="shared" si="443"/>
        <v>1151129.83</v>
      </c>
      <c r="LA10" s="323">
        <f t="shared" si="443"/>
        <v>1160329.24</v>
      </c>
      <c r="LB10" s="323">
        <f t="shared" si="443"/>
        <v>1192118.1399999999</v>
      </c>
      <c r="LC10" s="323">
        <f t="shared" si="443"/>
        <v>1188060.6599999999</v>
      </c>
      <c r="LD10" s="324">
        <f t="shared" si="443"/>
        <v>1185503.6299999999</v>
      </c>
      <c r="LE10" s="323">
        <f t="shared" si="443"/>
        <v>1179795.71</v>
      </c>
      <c r="LF10" s="323">
        <f t="shared" si="443"/>
        <v>1170001.98</v>
      </c>
      <c r="LG10" s="323">
        <f t="shared" si="443"/>
        <v>1156982.71</v>
      </c>
      <c r="LH10" s="323">
        <f t="shared" si="443"/>
        <v>1154645.28</v>
      </c>
      <c r="LI10" s="323">
        <f t="shared" si="443"/>
        <v>1153314.51</v>
      </c>
      <c r="LJ10" s="323">
        <f t="shared" si="443"/>
        <v>1169747.1399999999</v>
      </c>
      <c r="LK10" s="323">
        <f t="shared" si="443"/>
        <v>1179335.3799999999</v>
      </c>
      <c r="LL10" s="323">
        <f t="shared" ref="LL10:NW10" si="444">TM72</f>
        <v>1185955.3799999999</v>
      </c>
      <c r="LM10" s="323">
        <f t="shared" si="444"/>
        <v>1176904.74</v>
      </c>
      <c r="LN10" s="323">
        <f t="shared" si="444"/>
        <v>1189191.3</v>
      </c>
      <c r="LO10" s="323">
        <f t="shared" si="444"/>
        <v>1185237.53</v>
      </c>
      <c r="LP10" s="323">
        <f t="shared" si="444"/>
        <v>1209189.8799999999</v>
      </c>
      <c r="LQ10" s="323">
        <f t="shared" si="444"/>
        <v>1221133.1299999999</v>
      </c>
      <c r="LR10" s="323">
        <f t="shared" si="444"/>
        <v>1165629.8400000001</v>
      </c>
      <c r="LS10" s="323">
        <f t="shared" si="444"/>
        <v>1164097.29</v>
      </c>
      <c r="LT10" s="323">
        <f t="shared" si="444"/>
        <v>1182402.95</v>
      </c>
      <c r="LU10" s="323">
        <f t="shared" si="444"/>
        <v>1174557.99</v>
      </c>
      <c r="LV10" s="323">
        <f t="shared" si="444"/>
        <v>1170220.71</v>
      </c>
      <c r="LW10" s="323">
        <f t="shared" si="444"/>
        <v>1162111.19</v>
      </c>
      <c r="LX10" s="323">
        <f t="shared" si="444"/>
        <v>1160357.17</v>
      </c>
      <c r="LY10" s="323">
        <f t="shared" si="444"/>
        <v>1176537.5</v>
      </c>
      <c r="LZ10" s="323">
        <f t="shared" si="444"/>
        <v>1169161.8999999999</v>
      </c>
      <c r="MA10" s="323">
        <f t="shared" si="444"/>
        <v>1182028.8700000001</v>
      </c>
      <c r="MB10" s="323">
        <f t="shared" si="444"/>
        <v>1196114.52</v>
      </c>
      <c r="MC10" s="323">
        <f t="shared" si="444"/>
        <v>1209793.9099999999</v>
      </c>
      <c r="MD10" s="323">
        <f t="shared" si="444"/>
        <v>1210481.6000000001</v>
      </c>
      <c r="ME10" s="323">
        <f t="shared" si="444"/>
        <v>1223643.79</v>
      </c>
      <c r="MF10" s="323">
        <f t="shared" si="444"/>
        <v>1251531.83</v>
      </c>
      <c r="MG10" s="323">
        <f t="shared" si="444"/>
        <v>1262464.49</v>
      </c>
      <c r="MH10" s="323">
        <f t="shared" si="444"/>
        <v>1273904.06</v>
      </c>
      <c r="MI10" s="323">
        <f t="shared" si="444"/>
        <v>1271011.49</v>
      </c>
      <c r="MJ10" s="323">
        <f t="shared" si="444"/>
        <v>1276022.6399999999</v>
      </c>
      <c r="MK10" s="323">
        <f t="shared" si="444"/>
        <v>1280181.24</v>
      </c>
      <c r="ML10" s="323">
        <f t="shared" si="444"/>
        <v>1293010.02</v>
      </c>
      <c r="MM10" s="323">
        <f t="shared" si="444"/>
        <v>1295761.77</v>
      </c>
      <c r="MN10" s="323">
        <f t="shared" si="444"/>
        <v>1312654.32</v>
      </c>
      <c r="MO10" s="323">
        <f t="shared" si="444"/>
        <v>1321117.3600000001</v>
      </c>
      <c r="MP10" s="323">
        <f t="shared" si="444"/>
        <v>1344795.63</v>
      </c>
      <c r="MQ10" s="323">
        <f t="shared" si="444"/>
        <v>1333352.76</v>
      </c>
      <c r="MR10" s="323">
        <f t="shared" si="444"/>
        <v>1352651.41</v>
      </c>
      <c r="MS10" s="323">
        <f t="shared" si="444"/>
        <v>1347878.16</v>
      </c>
      <c r="MT10" s="323">
        <f t="shared" si="444"/>
        <v>1399953.49</v>
      </c>
      <c r="MU10" s="323">
        <f t="shared" si="444"/>
        <v>1402556.73</v>
      </c>
      <c r="MV10" s="323">
        <f t="shared" si="444"/>
        <v>1432198.28</v>
      </c>
      <c r="MW10" s="323">
        <f t="shared" si="444"/>
        <v>1440059.08</v>
      </c>
      <c r="MX10" s="323">
        <f t="shared" si="444"/>
        <v>1460075.44</v>
      </c>
      <c r="MY10" s="323">
        <f t="shared" si="444"/>
        <v>1457547.45</v>
      </c>
      <c r="MZ10" s="323">
        <f t="shared" si="444"/>
        <v>1481718.38</v>
      </c>
      <c r="NA10" s="323">
        <f t="shared" si="444"/>
        <v>1511757.21</v>
      </c>
      <c r="NB10" s="323">
        <f t="shared" si="444"/>
        <v>1547988.14</v>
      </c>
      <c r="NC10" s="323">
        <f t="shared" si="444"/>
        <v>1529165.45</v>
      </c>
      <c r="ND10" s="323">
        <f t="shared" si="444"/>
        <v>1528446.03</v>
      </c>
      <c r="NE10" s="323">
        <f t="shared" si="444"/>
        <v>1527947.25</v>
      </c>
      <c r="NF10" s="323">
        <f t="shared" si="444"/>
        <v>1496798.84</v>
      </c>
      <c r="NG10" s="323">
        <f t="shared" si="444"/>
        <v>1506059.64</v>
      </c>
      <c r="NH10" s="323">
        <f t="shared" si="444"/>
        <v>1513357.34</v>
      </c>
      <c r="NI10" s="323">
        <f t="shared" si="444"/>
        <v>1492195.75</v>
      </c>
      <c r="NJ10" s="323">
        <f t="shared" si="444"/>
        <v>1497529.69</v>
      </c>
      <c r="NK10" s="323">
        <f t="shared" si="444"/>
        <v>1508956.75</v>
      </c>
      <c r="NL10" s="323">
        <f t="shared" si="444"/>
        <v>1521665.77</v>
      </c>
      <c r="NM10" s="323">
        <f t="shared" si="444"/>
        <v>1497042.64</v>
      </c>
      <c r="NN10" s="323">
        <f t="shared" si="444"/>
        <v>1498148.94</v>
      </c>
      <c r="NO10" s="323">
        <f t="shared" si="444"/>
        <v>1506469.43</v>
      </c>
      <c r="NP10" s="323">
        <f t="shared" si="444"/>
        <v>1521179.11</v>
      </c>
      <c r="NQ10" s="323">
        <f t="shared" si="444"/>
        <v>1476400.9</v>
      </c>
      <c r="NR10" s="323">
        <f t="shared" si="444"/>
        <v>1487127.24</v>
      </c>
      <c r="NS10" s="323">
        <f t="shared" si="444"/>
        <v>1481773.5</v>
      </c>
      <c r="NT10" s="323">
        <f t="shared" si="444"/>
        <v>1524102.24</v>
      </c>
      <c r="NU10" s="323">
        <f t="shared" si="444"/>
        <v>1555333.22</v>
      </c>
      <c r="NV10" s="323">
        <f t="shared" si="444"/>
        <v>1514030.15</v>
      </c>
      <c r="NW10" s="323">
        <f t="shared" si="444"/>
        <v>1520044.84</v>
      </c>
      <c r="NX10" s="323">
        <f t="shared" ref="NX10:QI10" si="445">VY72</f>
        <v>1540048.58</v>
      </c>
      <c r="NY10" s="323">
        <f t="shared" si="445"/>
        <v>1542342.84</v>
      </c>
      <c r="NZ10" s="323">
        <f t="shared" si="445"/>
        <v>1532041.42</v>
      </c>
      <c r="OA10" s="323">
        <f t="shared" si="445"/>
        <v>1529198.99</v>
      </c>
      <c r="OB10" s="323">
        <f t="shared" si="445"/>
        <v>1551373.18</v>
      </c>
      <c r="OC10" s="323">
        <f t="shared" si="445"/>
        <v>1596740.3</v>
      </c>
      <c r="OD10" s="323">
        <f t="shared" si="445"/>
        <v>1587482.22</v>
      </c>
      <c r="OE10" s="323">
        <f t="shared" si="445"/>
        <v>1586770.01</v>
      </c>
      <c r="OF10" s="323">
        <f t="shared" si="445"/>
        <v>1599442.4</v>
      </c>
      <c r="OG10" s="323">
        <f t="shared" si="445"/>
        <v>1626205.69</v>
      </c>
      <c r="OH10" s="323">
        <f t="shared" si="445"/>
        <v>1631544.08</v>
      </c>
      <c r="OI10" s="323">
        <f t="shared" si="445"/>
        <v>1626239.52</v>
      </c>
      <c r="OJ10" s="323">
        <f t="shared" si="445"/>
        <v>1613264</v>
      </c>
      <c r="OK10" s="323">
        <f t="shared" si="445"/>
        <v>1623049.37</v>
      </c>
      <c r="OL10" s="323">
        <f t="shared" si="445"/>
        <v>1634172.12</v>
      </c>
      <c r="OM10" s="323">
        <f t="shared" si="445"/>
        <v>1625837.77</v>
      </c>
      <c r="ON10" s="323">
        <f t="shared" si="445"/>
        <v>1651272.92</v>
      </c>
      <c r="OO10" s="323">
        <f t="shared" si="445"/>
        <v>1663369.18</v>
      </c>
      <c r="OP10" s="323">
        <f t="shared" si="445"/>
        <v>1687653.64</v>
      </c>
      <c r="OQ10" s="323">
        <f t="shared" si="445"/>
        <v>1683169.29</v>
      </c>
      <c r="OR10" s="323">
        <f t="shared" si="445"/>
        <v>1700054.45</v>
      </c>
      <c r="OS10" s="323">
        <f t="shared" si="445"/>
        <v>1716175.8</v>
      </c>
      <c r="OT10" s="323">
        <f t="shared" si="445"/>
        <v>1733406.11</v>
      </c>
      <c r="OU10" s="323">
        <f t="shared" si="445"/>
        <v>1758913.92</v>
      </c>
      <c r="OV10" s="323">
        <f t="shared" si="445"/>
        <v>1756238.35</v>
      </c>
      <c r="OW10" s="323">
        <f t="shared" si="445"/>
        <v>1800552.14</v>
      </c>
      <c r="OX10" s="323">
        <f t="shared" si="445"/>
        <v>1847737.56</v>
      </c>
      <c r="OY10" s="323">
        <f t="shared" si="445"/>
        <v>1868413.2</v>
      </c>
      <c r="OZ10" s="323">
        <f t="shared" si="445"/>
        <v>1840605.57</v>
      </c>
      <c r="PA10" s="323">
        <f t="shared" si="445"/>
        <v>1878638.03</v>
      </c>
      <c r="PB10" s="323">
        <f t="shared" si="445"/>
        <v>1899663.61</v>
      </c>
      <c r="PC10" s="323">
        <f t="shared" si="445"/>
        <v>1912178.44</v>
      </c>
      <c r="PD10" s="323">
        <f t="shared" si="445"/>
        <v>1920045.1</v>
      </c>
      <c r="PE10" s="323">
        <f t="shared" si="445"/>
        <v>1904897.67</v>
      </c>
      <c r="PF10" s="323">
        <f t="shared" si="445"/>
        <v>1897221.68</v>
      </c>
      <c r="PG10" s="323">
        <f t="shared" si="445"/>
        <v>1900892.89</v>
      </c>
      <c r="PH10" s="323">
        <f t="shared" si="445"/>
        <v>1906504.81</v>
      </c>
      <c r="PI10" s="323">
        <f t="shared" si="445"/>
        <v>1893986.54</v>
      </c>
      <c r="PJ10" s="323">
        <f t="shared" si="445"/>
        <v>1889225.29</v>
      </c>
      <c r="PK10" s="323">
        <f t="shared" si="445"/>
        <v>1883322.12</v>
      </c>
      <c r="PL10" s="323">
        <f t="shared" si="445"/>
        <v>1910816.85</v>
      </c>
      <c r="PM10" s="323">
        <f t="shared" si="445"/>
        <v>1912084.73</v>
      </c>
      <c r="PN10" s="323">
        <f t="shared" si="445"/>
        <v>1902804.75</v>
      </c>
      <c r="PO10" s="323">
        <f t="shared" si="445"/>
        <v>1916599.63</v>
      </c>
      <c r="PP10" s="323">
        <f t="shared" si="445"/>
        <v>1938324.8</v>
      </c>
      <c r="PQ10" s="323">
        <f t="shared" si="445"/>
        <v>1909490.4</v>
      </c>
      <c r="PR10" s="323">
        <f t="shared" si="445"/>
        <v>1895837.79</v>
      </c>
      <c r="PS10" s="323">
        <f t="shared" si="445"/>
        <v>1901046.12</v>
      </c>
      <c r="PT10" s="323">
        <f t="shared" si="445"/>
        <v>1955710.08</v>
      </c>
      <c r="PU10" s="323">
        <f t="shared" si="445"/>
        <v>2000766.34</v>
      </c>
      <c r="PV10" s="323">
        <f t="shared" si="445"/>
        <v>1991350.66</v>
      </c>
      <c r="PW10" s="323">
        <f t="shared" si="445"/>
        <v>2000341.47</v>
      </c>
      <c r="PX10" s="323">
        <f t="shared" si="445"/>
        <v>2019371.84</v>
      </c>
      <c r="PY10" s="323">
        <f t="shared" si="445"/>
        <v>2039135.62</v>
      </c>
      <c r="PZ10" s="323">
        <f t="shared" si="445"/>
        <v>2025445.75</v>
      </c>
      <c r="QA10" s="323">
        <f t="shared" si="445"/>
        <v>2035181.44</v>
      </c>
      <c r="QB10" s="323">
        <f t="shared" si="445"/>
        <v>2048743.82</v>
      </c>
      <c r="QC10" s="323">
        <f t="shared" si="445"/>
        <v>2107218.62</v>
      </c>
      <c r="QD10" s="323">
        <f t="shared" si="445"/>
        <v>2078544.92</v>
      </c>
      <c r="QE10" s="323">
        <f t="shared" si="445"/>
        <v>2101042.5699999998</v>
      </c>
      <c r="QF10" s="323">
        <f t="shared" si="445"/>
        <v>2105985.67</v>
      </c>
      <c r="QG10" s="323">
        <f t="shared" si="445"/>
        <v>2152013.88</v>
      </c>
      <c r="QH10" s="323">
        <f t="shared" si="445"/>
        <v>2190617.85</v>
      </c>
      <c r="QI10" s="323">
        <f t="shared" si="445"/>
        <v>2190334.16</v>
      </c>
      <c r="QJ10" s="323">
        <f t="shared" ref="QJ10:SU10" si="446">YK72</f>
        <v>2205954.69</v>
      </c>
      <c r="QK10" s="323">
        <f t="shared" si="446"/>
        <v>2195884.64</v>
      </c>
      <c r="QL10" s="323">
        <f t="shared" si="446"/>
        <v>2237275.2000000002</v>
      </c>
      <c r="QM10" s="323">
        <f t="shared" si="446"/>
        <v>2222279.81</v>
      </c>
      <c r="QN10" s="323">
        <f t="shared" si="446"/>
        <v>2197357.84</v>
      </c>
      <c r="QO10" s="323">
        <f t="shared" si="446"/>
        <v>2203448.83</v>
      </c>
      <c r="QP10" s="323">
        <f t="shared" si="446"/>
        <v>2214983.4300000002</v>
      </c>
      <c r="QQ10" s="323">
        <f t="shared" si="446"/>
        <v>2414562.6800000002</v>
      </c>
      <c r="QR10" s="323">
        <f t="shared" si="446"/>
        <v>2277719.52</v>
      </c>
      <c r="QS10" s="323">
        <f t="shared" si="446"/>
        <v>2209674.2599999998</v>
      </c>
      <c r="QT10" s="323">
        <f t="shared" si="446"/>
        <v>2245416.44</v>
      </c>
      <c r="QU10" s="323">
        <f t="shared" si="446"/>
        <v>2213292.4700000002</v>
      </c>
      <c r="QV10" s="323">
        <f t="shared" si="446"/>
        <v>2236962.35</v>
      </c>
      <c r="QW10" s="323">
        <f t="shared" si="446"/>
        <v>2277367.37</v>
      </c>
      <c r="QX10" s="323">
        <f t="shared" si="446"/>
        <v>2290354.46</v>
      </c>
      <c r="QY10" s="323">
        <f t="shared" si="446"/>
        <v>2325007.83</v>
      </c>
      <c r="QZ10" s="323">
        <f t="shared" si="446"/>
        <v>2352700.4</v>
      </c>
      <c r="RA10" s="323">
        <f t="shared" si="446"/>
        <v>2301017.15</v>
      </c>
      <c r="RB10" s="323">
        <f t="shared" si="446"/>
        <v>2324510.58</v>
      </c>
      <c r="RC10" s="323">
        <f t="shared" si="446"/>
        <v>2337041.1800000002</v>
      </c>
      <c r="RD10" s="323">
        <f t="shared" si="446"/>
        <v>2357316.13</v>
      </c>
      <c r="RE10" s="323">
        <f t="shared" si="446"/>
        <v>2354914.41</v>
      </c>
      <c r="RF10" s="323">
        <f t="shared" si="446"/>
        <v>2351644.9</v>
      </c>
      <c r="RG10" s="323">
        <f t="shared" si="446"/>
        <v>2354128.81</v>
      </c>
      <c r="RH10" s="323">
        <f t="shared" si="446"/>
        <v>2337157.2999999998</v>
      </c>
      <c r="RI10" s="323">
        <f t="shared" si="446"/>
        <v>2341938.73</v>
      </c>
      <c r="RJ10" s="323">
        <f t="shared" si="446"/>
        <v>2314605.7400000002</v>
      </c>
      <c r="RK10" s="323">
        <f t="shared" si="446"/>
        <v>2322912.1800000002</v>
      </c>
      <c r="RL10" s="323">
        <f t="shared" si="446"/>
        <v>2348102.5099999998</v>
      </c>
      <c r="RM10" s="323">
        <f t="shared" si="446"/>
        <v>2355380.1</v>
      </c>
      <c r="RN10" s="323">
        <f t="shared" si="446"/>
        <v>2359184.11</v>
      </c>
      <c r="RO10" s="323">
        <f t="shared" si="446"/>
        <v>2349348.83</v>
      </c>
      <c r="RP10" s="323">
        <f t="shared" si="446"/>
        <v>2393288.21</v>
      </c>
      <c r="RQ10" s="323">
        <f t="shared" si="446"/>
        <v>2400483.98</v>
      </c>
      <c r="RR10" s="323">
        <f t="shared" si="446"/>
        <v>2405452.27</v>
      </c>
      <c r="RS10" s="323">
        <f t="shared" si="446"/>
        <v>2370006.7400000002</v>
      </c>
      <c r="RT10" s="323">
        <f t="shared" si="446"/>
        <v>2368733.94</v>
      </c>
      <c r="RU10" s="323">
        <f t="shared" si="446"/>
        <v>2384897.2200000002</v>
      </c>
      <c r="RV10" s="323">
        <f t="shared" si="446"/>
        <v>2356351.4500000002</v>
      </c>
      <c r="RW10" s="323">
        <f t="shared" si="446"/>
        <v>2363358.61</v>
      </c>
      <c r="RX10" s="323">
        <f t="shared" si="446"/>
        <v>2364624.37</v>
      </c>
      <c r="RY10" s="323">
        <f t="shared" si="446"/>
        <v>2400198.77</v>
      </c>
      <c r="RZ10" s="323">
        <f t="shared" si="446"/>
        <v>2388170.84</v>
      </c>
      <c r="SA10" s="323">
        <f t="shared" si="446"/>
        <v>2394236.91</v>
      </c>
      <c r="SB10" s="323">
        <f t="shared" si="446"/>
        <v>2400339.37</v>
      </c>
      <c r="SC10" s="323">
        <f t="shared" si="446"/>
        <v>2415672.4</v>
      </c>
      <c r="SD10" s="323">
        <f t="shared" si="446"/>
        <v>2471602.59</v>
      </c>
      <c r="SE10" s="323">
        <f t="shared" si="446"/>
        <v>2460993.4</v>
      </c>
      <c r="SF10" s="323">
        <f t="shared" si="446"/>
        <v>2517207.87</v>
      </c>
      <c r="SG10" s="323">
        <f t="shared" si="446"/>
        <v>2526299.35</v>
      </c>
      <c r="SH10" s="323">
        <f t="shared" si="446"/>
        <v>2566935.27</v>
      </c>
      <c r="SI10" s="323">
        <f t="shared" si="446"/>
        <v>2559820.23</v>
      </c>
      <c r="SJ10" s="323">
        <f t="shared" si="446"/>
        <v>2617661.7599999998</v>
      </c>
      <c r="SK10" s="323">
        <f t="shared" si="446"/>
        <v>2583680.48</v>
      </c>
      <c r="SL10" s="323">
        <f t="shared" si="446"/>
        <v>2572900.44</v>
      </c>
      <c r="SM10" s="323">
        <f t="shared" si="446"/>
        <v>2581610.58</v>
      </c>
      <c r="SN10" s="323">
        <f t="shared" si="446"/>
        <v>2569881.27</v>
      </c>
      <c r="SO10" s="323">
        <f t="shared" si="446"/>
        <v>2584947.11</v>
      </c>
      <c r="SP10" s="323">
        <f t="shared" si="446"/>
        <v>2601100.27</v>
      </c>
      <c r="SQ10" s="323">
        <f t="shared" si="446"/>
        <v>2621120.2799999998</v>
      </c>
      <c r="SR10" s="323">
        <f t="shared" si="446"/>
        <v>2605942.41</v>
      </c>
      <c r="SS10" s="323">
        <f t="shared" si="446"/>
        <v>2619340.41</v>
      </c>
      <c r="ST10" s="323">
        <f t="shared" si="446"/>
        <v>2666709.94</v>
      </c>
      <c r="SU10" s="323">
        <f t="shared" si="446"/>
        <v>2623384.21</v>
      </c>
      <c r="SV10" s="323">
        <f t="shared" ref="SV10:VG10" si="447">AAW72</f>
        <v>2619392.9700000002</v>
      </c>
      <c r="SW10" s="323">
        <f t="shared" si="447"/>
        <v>2639814.2799999998</v>
      </c>
      <c r="SX10" s="323">
        <f t="shared" si="447"/>
        <v>2754797.56</v>
      </c>
      <c r="SY10" s="323">
        <f t="shared" si="447"/>
        <v>2782838.94</v>
      </c>
      <c r="SZ10" s="323">
        <f t="shared" si="447"/>
        <v>2791889.96</v>
      </c>
      <c r="TA10" s="323">
        <f t="shared" si="447"/>
        <v>2865412.22</v>
      </c>
      <c r="TB10" s="323">
        <f t="shared" si="447"/>
        <v>2935806.55</v>
      </c>
      <c r="TC10" s="323">
        <f t="shared" si="447"/>
        <v>2950911.38</v>
      </c>
      <c r="TD10" s="323">
        <f t="shared" si="447"/>
        <v>2944920.06</v>
      </c>
      <c r="TE10" s="323">
        <f t="shared" si="447"/>
        <v>2956560.79</v>
      </c>
      <c r="TF10" s="323">
        <f t="shared" si="447"/>
        <v>2925197.55</v>
      </c>
      <c r="TG10" s="323">
        <f t="shared" si="447"/>
        <v>2925557.47</v>
      </c>
      <c r="TH10" s="323">
        <f t="shared" si="447"/>
        <v>2941569.45</v>
      </c>
      <c r="TI10" s="323">
        <f t="shared" si="447"/>
        <v>2957509.99</v>
      </c>
      <c r="TJ10" s="323">
        <f t="shared" si="447"/>
        <v>2970029.54</v>
      </c>
      <c r="TK10" s="323">
        <f t="shared" si="447"/>
        <v>2920639.07</v>
      </c>
      <c r="TL10" s="323">
        <f t="shared" si="447"/>
        <v>2939938.42</v>
      </c>
      <c r="TM10" s="323">
        <f t="shared" si="447"/>
        <v>3019487.7</v>
      </c>
      <c r="TN10" s="323">
        <f t="shared" si="447"/>
        <v>3035007.89</v>
      </c>
      <c r="TO10" s="323">
        <f t="shared" si="447"/>
        <v>3043341.5</v>
      </c>
      <c r="TP10" s="323">
        <f t="shared" si="447"/>
        <v>3071651.33</v>
      </c>
      <c r="TQ10" s="323">
        <f t="shared" si="447"/>
        <v>3065402.65</v>
      </c>
      <c r="TR10" s="323">
        <f t="shared" si="447"/>
        <v>3016570.96</v>
      </c>
      <c r="TS10" s="323">
        <f t="shared" si="447"/>
        <v>3077945.33</v>
      </c>
      <c r="TT10" s="323">
        <f t="shared" si="447"/>
        <v>3085171.48</v>
      </c>
      <c r="TU10" s="323">
        <f t="shared" si="447"/>
        <v>3132263.46</v>
      </c>
      <c r="TV10" s="323">
        <f t="shared" si="447"/>
        <v>3092084.61</v>
      </c>
      <c r="TW10" s="323">
        <f t="shared" si="447"/>
        <v>3090970.86</v>
      </c>
      <c r="TX10" s="323">
        <f t="shared" si="447"/>
        <v>3126365.52</v>
      </c>
      <c r="TY10" s="323">
        <f t="shared" si="447"/>
        <v>3175832.01</v>
      </c>
      <c r="TZ10" s="323">
        <f t="shared" si="447"/>
        <v>3161956.69</v>
      </c>
      <c r="UA10" s="323">
        <f t="shared" si="447"/>
        <v>3246780.4</v>
      </c>
      <c r="UB10" s="323">
        <f t="shared" si="447"/>
        <v>3249565.84</v>
      </c>
      <c r="UC10" s="323">
        <f t="shared" si="447"/>
        <v>3323741.51</v>
      </c>
      <c r="UD10" s="324">
        <f t="shared" si="447"/>
        <v>3398114.14</v>
      </c>
      <c r="UE10" s="323">
        <f t="shared" si="447"/>
        <v>3400547</v>
      </c>
      <c r="UF10" s="323">
        <f t="shared" si="447"/>
        <v>3438531.83</v>
      </c>
      <c r="UG10" s="323">
        <f t="shared" si="447"/>
        <v>3482468.9527958999</v>
      </c>
      <c r="UH10" s="323">
        <f t="shared" si="447"/>
        <v>3566338.8116066004</v>
      </c>
      <c r="UI10" s="323">
        <f t="shared" si="447"/>
        <v>3478887.8478436996</v>
      </c>
      <c r="UJ10" s="323">
        <f t="shared" si="447"/>
        <v>3493749.3298626011</v>
      </c>
      <c r="UK10" s="323">
        <f t="shared" si="447"/>
        <v>3496938.3562897011</v>
      </c>
      <c r="UL10" s="323">
        <f t="shared" si="447"/>
        <v>3529277.8740495993</v>
      </c>
      <c r="UM10" s="323">
        <f t="shared" si="447"/>
        <v>3544069.3031931007</v>
      </c>
      <c r="UN10" s="323">
        <f t="shared" si="447"/>
        <v>3548323.8755705999</v>
      </c>
      <c r="UO10" s="323">
        <f t="shared" si="447"/>
        <v>3579144.9057525992</v>
      </c>
      <c r="UP10" s="323">
        <f t="shared" si="447"/>
        <v>3616724.352597699</v>
      </c>
      <c r="UQ10" s="323">
        <f t="shared" si="447"/>
        <v>3691080.3677245993</v>
      </c>
      <c r="UR10" s="323">
        <f t="shared" si="447"/>
        <v>3643550.0532217002</v>
      </c>
      <c r="US10" s="323">
        <f t="shared" si="447"/>
        <v>3675188.7585211997</v>
      </c>
      <c r="UT10" s="323">
        <f t="shared" si="447"/>
        <v>3666405.1894641006</v>
      </c>
      <c r="UU10" s="323">
        <f t="shared" si="447"/>
        <v>3746483.6486129998</v>
      </c>
      <c r="UV10" s="323">
        <f t="shared" si="447"/>
        <v>3753904.8769231997</v>
      </c>
      <c r="UW10" s="323">
        <f t="shared" si="447"/>
        <v>3895467.1591411</v>
      </c>
      <c r="UX10" s="323">
        <f t="shared" si="447"/>
        <v>4056481.7891616998</v>
      </c>
      <c r="UY10" s="323">
        <f t="shared" si="447"/>
        <v>4150762.8291292991</v>
      </c>
      <c r="UZ10" s="323">
        <f t="shared" si="447"/>
        <v>4332565.4014744023</v>
      </c>
      <c r="VA10" s="323">
        <f t="shared" si="447"/>
        <v>4400149.0554636018</v>
      </c>
      <c r="VB10" s="323">
        <f t="shared" si="447"/>
        <v>4484900.1727376999</v>
      </c>
      <c r="VC10" s="323">
        <f t="shared" si="447"/>
        <v>4469029.0364879007</v>
      </c>
      <c r="VD10" s="323">
        <f t="shared" si="447"/>
        <v>4449759.4814950004</v>
      </c>
      <c r="VE10" s="323">
        <f t="shared" si="447"/>
        <v>4443843.3464523014</v>
      </c>
      <c r="VF10" s="323">
        <f t="shared" si="447"/>
        <v>4449363.1214602003</v>
      </c>
      <c r="VG10" s="323">
        <f t="shared" si="447"/>
        <v>4435487.2748965016</v>
      </c>
      <c r="VH10" s="323">
        <f t="shared" ref="VH10:XS10" si="448">ADI72</f>
        <v>4444539.5447864998</v>
      </c>
      <c r="VI10" s="323">
        <f t="shared" si="448"/>
        <v>4416026.2064836985</v>
      </c>
      <c r="VJ10" s="323">
        <f t="shared" si="448"/>
        <v>4405083.0872186003</v>
      </c>
      <c r="VK10" s="323">
        <f t="shared" si="448"/>
        <v>4445462.2418905012</v>
      </c>
      <c r="VL10" s="323">
        <f t="shared" si="448"/>
        <v>4464467.675154198</v>
      </c>
      <c r="VM10" s="323">
        <f t="shared" si="448"/>
        <v>4555123.6386958994</v>
      </c>
      <c r="VN10" s="323">
        <f t="shared" si="448"/>
        <v>4558812.3818873009</v>
      </c>
      <c r="VO10" s="323">
        <f t="shared" si="448"/>
        <v>4628015.8561979998</v>
      </c>
      <c r="VP10" s="323">
        <f t="shared" si="448"/>
        <v>4675780.2191579985</v>
      </c>
      <c r="VQ10" s="323">
        <f t="shared" si="448"/>
        <v>4706656.184667699</v>
      </c>
      <c r="VR10" s="323">
        <f t="shared" si="448"/>
        <v>4636048.0217044987</v>
      </c>
      <c r="VS10" s="323">
        <f t="shared" si="448"/>
        <v>4653087.7927517984</v>
      </c>
      <c r="VT10" s="323">
        <f t="shared" si="448"/>
        <v>4708437.1518206988</v>
      </c>
      <c r="VU10" s="323">
        <f t="shared" si="448"/>
        <v>4727002.495126402</v>
      </c>
      <c r="VV10" s="323">
        <f t="shared" si="448"/>
        <v>4727102.8095586011</v>
      </c>
      <c r="VW10" s="323">
        <f t="shared" si="448"/>
        <v>4763569.6277040001</v>
      </c>
      <c r="VX10" s="323">
        <f t="shared" si="448"/>
        <v>4777609.9764146004</v>
      </c>
      <c r="VY10" s="323">
        <f t="shared" si="448"/>
        <v>4861425.5116514992</v>
      </c>
      <c r="VZ10" s="323">
        <f t="shared" si="448"/>
        <v>4987807.9504804993</v>
      </c>
      <c r="WA10" s="323">
        <f t="shared" si="448"/>
        <v>4949385.4284579</v>
      </c>
      <c r="WB10" s="323">
        <f t="shared" si="448"/>
        <v>4980888.1747214999</v>
      </c>
      <c r="WC10" s="323">
        <f t="shared" si="448"/>
        <v>5005491.2917735018</v>
      </c>
      <c r="WD10" s="323">
        <f t="shared" si="448"/>
        <v>5223066.6743697999</v>
      </c>
      <c r="WE10" s="323">
        <f t="shared" si="448"/>
        <v>5161835.9650167013</v>
      </c>
      <c r="WF10" s="323">
        <f t="shared" si="448"/>
        <v>5162077.5122856004</v>
      </c>
      <c r="WG10" s="323">
        <f t="shared" si="448"/>
        <v>5245034.1333527993</v>
      </c>
      <c r="WH10" s="323">
        <f t="shared" si="448"/>
        <v>5317597.4280196987</v>
      </c>
      <c r="WI10" s="323">
        <f t="shared" si="448"/>
        <v>5343354.1462390991</v>
      </c>
      <c r="WJ10" s="323">
        <f t="shared" si="448"/>
        <v>5375418.4701181017</v>
      </c>
      <c r="WK10" s="323">
        <f t="shared" si="448"/>
        <v>5461477.294685401</v>
      </c>
      <c r="WL10" s="323">
        <f t="shared" si="448"/>
        <v>5496604.3915716996</v>
      </c>
      <c r="WM10" s="323">
        <f t="shared" si="448"/>
        <v>5603410.2443067003</v>
      </c>
      <c r="WN10" s="323">
        <f t="shared" si="448"/>
        <v>5559460.8149894001</v>
      </c>
      <c r="WO10" s="323">
        <f t="shared" si="448"/>
        <v>5607417.7425728999</v>
      </c>
      <c r="WP10" s="323">
        <f t="shared" si="448"/>
        <v>5668462.7748679006</v>
      </c>
      <c r="WQ10" s="323">
        <f t="shared" si="448"/>
        <v>5803403.2117954018</v>
      </c>
      <c r="WR10" s="323">
        <f t="shared" si="448"/>
        <v>5810598.8895526007</v>
      </c>
      <c r="WS10" s="323">
        <f t="shared" si="448"/>
        <v>5835021.158762102</v>
      </c>
      <c r="WT10" s="323">
        <f t="shared" si="448"/>
        <v>5848252.2370448979</v>
      </c>
      <c r="WU10" s="323">
        <f t="shared" si="448"/>
        <v>5922377.7504988015</v>
      </c>
      <c r="WV10" s="323">
        <f t="shared" si="448"/>
        <v>5998652.8840098986</v>
      </c>
      <c r="WW10" s="323">
        <f t="shared" si="448"/>
        <v>6105678.1749242004</v>
      </c>
      <c r="WX10" s="323">
        <f t="shared" si="448"/>
        <v>6341147.3008235004</v>
      </c>
      <c r="WY10" s="323">
        <f t="shared" si="448"/>
        <v>6544966.1960927984</v>
      </c>
      <c r="WZ10" s="323">
        <f t="shared" si="448"/>
        <v>6770474.5199499</v>
      </c>
      <c r="XA10" s="323">
        <f t="shared" si="448"/>
        <v>6851526.6451454023</v>
      </c>
      <c r="XB10" s="323">
        <f t="shared" si="448"/>
        <v>7038007.187208198</v>
      </c>
      <c r="XC10" s="323">
        <f t="shared" si="448"/>
        <v>7106373.4181686016</v>
      </c>
      <c r="XD10" s="323">
        <f t="shared" si="448"/>
        <v>7157564.8840704989</v>
      </c>
      <c r="XE10" s="323">
        <f t="shared" si="448"/>
        <v>7099733.404604299</v>
      </c>
      <c r="XF10" s="323">
        <f t="shared" si="448"/>
        <v>7098673.3194339005</v>
      </c>
      <c r="XG10" s="323">
        <f t="shared" si="448"/>
        <v>7136306.2827698998</v>
      </c>
      <c r="XH10" s="323">
        <f t="shared" si="448"/>
        <v>7142361.4286983991</v>
      </c>
      <c r="XI10" s="323">
        <f t="shared" si="448"/>
        <v>7243915.3927154997</v>
      </c>
      <c r="XJ10" s="323">
        <f t="shared" si="448"/>
        <v>7233970.4969165018</v>
      </c>
      <c r="XK10" s="323">
        <f t="shared" si="448"/>
        <v>7270998.9903191999</v>
      </c>
      <c r="XL10" s="323">
        <f t="shared" si="448"/>
        <v>7294785.2647378994</v>
      </c>
      <c r="XM10" s="323">
        <f t="shared" si="448"/>
        <v>7377341.988961298</v>
      </c>
      <c r="XN10" s="323">
        <f t="shared" si="448"/>
        <v>7340816.8604664002</v>
      </c>
      <c r="XO10" s="323">
        <f t="shared" si="448"/>
        <v>7446472.8613166027</v>
      </c>
      <c r="XP10" s="323">
        <f t="shared" si="448"/>
        <v>7460520.2720933007</v>
      </c>
      <c r="XQ10" s="323">
        <f t="shared" si="448"/>
        <v>7576205.2553690998</v>
      </c>
      <c r="XR10" s="323">
        <f t="shared" si="448"/>
        <v>7555219.2612379007</v>
      </c>
      <c r="XS10" s="323">
        <f t="shared" si="448"/>
        <v>7609401.5949975988</v>
      </c>
      <c r="XT10" s="323">
        <f t="shared" ref="XT10:AAE10" si="449">AFU72</f>
        <v>7654077.6321073985</v>
      </c>
      <c r="XU10" s="323">
        <f t="shared" si="449"/>
        <v>7685412.7239597002</v>
      </c>
      <c r="XV10" s="323">
        <f t="shared" si="449"/>
        <v>7736815.6136573898</v>
      </c>
      <c r="XW10" s="323">
        <f t="shared" si="449"/>
        <v>7763593.500360799</v>
      </c>
      <c r="XX10" s="323">
        <f t="shared" si="449"/>
        <v>7909701.3416089974</v>
      </c>
      <c r="XY10" s="323">
        <f t="shared" si="449"/>
        <v>7938426.8127422985</v>
      </c>
      <c r="XZ10" s="323">
        <f t="shared" si="449"/>
        <v>8070191.2202603994</v>
      </c>
      <c r="YA10" s="323">
        <f t="shared" si="449"/>
        <v>8110366.8224479975</v>
      </c>
      <c r="YB10" s="323">
        <f t="shared" si="449"/>
        <v>8164340.5822251998</v>
      </c>
      <c r="YC10" s="323">
        <f t="shared" si="449"/>
        <v>8287819.2510087993</v>
      </c>
      <c r="YD10" s="323">
        <f t="shared" si="449"/>
        <v>8425755.3821027</v>
      </c>
      <c r="YE10" s="323">
        <f t="shared" si="449"/>
        <v>8542556.5099008009</v>
      </c>
      <c r="YF10" s="323">
        <f t="shared" si="449"/>
        <v>8581201.7911240011</v>
      </c>
      <c r="YG10" s="323">
        <f t="shared" si="449"/>
        <v>8547927.637140803</v>
      </c>
      <c r="YH10" s="323">
        <f t="shared" si="449"/>
        <v>8705615.8629277982</v>
      </c>
      <c r="YI10" s="323">
        <f t="shared" si="449"/>
        <v>8724226.8161194995</v>
      </c>
      <c r="YJ10" s="323">
        <f t="shared" si="449"/>
        <v>8782407.1344220992</v>
      </c>
      <c r="YK10" s="323">
        <f t="shared" si="449"/>
        <v>8955116.0977013968</v>
      </c>
      <c r="YL10" s="323">
        <f t="shared" si="449"/>
        <v>9002493.068239402</v>
      </c>
      <c r="YM10" s="323">
        <f t="shared" si="449"/>
        <v>9130205.7527100984</v>
      </c>
      <c r="YN10" s="323">
        <f t="shared" si="449"/>
        <v>9099164.6483711023</v>
      </c>
      <c r="YO10" s="323">
        <f t="shared" si="449"/>
        <v>9195698.1965465993</v>
      </c>
      <c r="YP10" s="323">
        <f t="shared" si="449"/>
        <v>9305760.6809077989</v>
      </c>
      <c r="YQ10" s="323">
        <f t="shared" si="449"/>
        <v>9475559.4930153023</v>
      </c>
      <c r="YR10" s="323">
        <f t="shared" si="449"/>
        <v>9511690.4715445973</v>
      </c>
      <c r="YS10" s="323">
        <f t="shared" si="449"/>
        <v>9613919.7569880001</v>
      </c>
      <c r="YT10" s="323">
        <f t="shared" si="449"/>
        <v>9818263.6432442944</v>
      </c>
      <c r="YU10" s="323">
        <f t="shared" si="449"/>
        <v>9876421.9275192991</v>
      </c>
      <c r="YV10" s="323">
        <f t="shared" si="449"/>
        <v>10213575.2562396</v>
      </c>
      <c r="YW10" s="323">
        <f t="shared" si="449"/>
        <v>10424255.755976897</v>
      </c>
      <c r="YX10" s="323">
        <f t="shared" si="449"/>
        <v>10926790.276930697</v>
      </c>
      <c r="YY10" s="323">
        <f t="shared" si="449"/>
        <v>11152370.312973101</v>
      </c>
      <c r="YZ10" s="323">
        <f t="shared" si="449"/>
        <v>11567334.699999999</v>
      </c>
      <c r="ZA10" s="323">
        <f t="shared" si="449"/>
        <v>11625419.550000001</v>
      </c>
      <c r="ZB10" s="323">
        <f t="shared" si="449"/>
        <v>11830678.43</v>
      </c>
      <c r="ZC10" s="323">
        <f t="shared" si="449"/>
        <v>12023841.047437796</v>
      </c>
      <c r="ZD10" s="323">
        <f t="shared" si="449"/>
        <v>12097770.592380796</v>
      </c>
      <c r="ZE10" s="323">
        <f t="shared" si="449"/>
        <v>12205215.802197598</v>
      </c>
      <c r="ZF10" s="323">
        <f t="shared" si="449"/>
        <v>12187588.460000001</v>
      </c>
      <c r="ZG10" s="323">
        <f t="shared" si="449"/>
        <v>12322856.3352756</v>
      </c>
      <c r="ZH10" s="323">
        <f t="shared" si="449"/>
        <v>12361332.470045999</v>
      </c>
      <c r="ZI10" s="323">
        <f t="shared" si="449"/>
        <v>12599201.238505799</v>
      </c>
      <c r="ZJ10" s="323">
        <f t="shared" si="449"/>
        <v>12618759.358744698</v>
      </c>
      <c r="ZK10" s="323">
        <f t="shared" si="449"/>
        <v>12745755.59</v>
      </c>
      <c r="ZL10" s="323">
        <f t="shared" si="449"/>
        <v>12754130.74</v>
      </c>
      <c r="ZM10" s="323">
        <f t="shared" si="449"/>
        <v>12980520.27</v>
      </c>
      <c r="ZN10" s="323">
        <f t="shared" si="449"/>
        <v>12910751.359999999</v>
      </c>
      <c r="ZO10" s="323">
        <f t="shared" si="449"/>
        <v>13024090.6</v>
      </c>
      <c r="ZP10" s="323">
        <f t="shared" si="449"/>
        <v>13206955.67</v>
      </c>
      <c r="ZQ10" s="323">
        <f t="shared" si="449"/>
        <v>13331150.029999999</v>
      </c>
      <c r="ZR10" s="323">
        <f t="shared" si="449"/>
        <v>13206590.68</v>
      </c>
      <c r="ZS10" s="323">
        <f t="shared" si="449"/>
        <v>13344352.99</v>
      </c>
      <c r="ZT10" s="323">
        <f t="shared" si="449"/>
        <v>13512128.73</v>
      </c>
      <c r="ZU10" s="323">
        <f t="shared" si="449"/>
        <v>13504444.99</v>
      </c>
      <c r="ZV10" s="323">
        <f t="shared" si="449"/>
        <v>13676864.369999999</v>
      </c>
      <c r="ZW10" s="323">
        <f t="shared" si="449"/>
        <v>13754357.6</v>
      </c>
      <c r="ZX10" s="323">
        <f t="shared" si="449"/>
        <v>13853188.75</v>
      </c>
      <c r="ZY10" s="323">
        <f t="shared" si="449"/>
        <v>13953933.060000001</v>
      </c>
      <c r="ZZ10" s="323">
        <f t="shared" si="449"/>
        <v>14158165.439999999</v>
      </c>
      <c r="AAA10" s="323">
        <f t="shared" si="449"/>
        <v>14267681.27</v>
      </c>
      <c r="AAB10" s="323">
        <f t="shared" si="449"/>
        <v>14200826.07</v>
      </c>
      <c r="AAC10" s="323">
        <f t="shared" si="449"/>
        <v>14345545.57</v>
      </c>
      <c r="AAD10" s="323">
        <f t="shared" si="449"/>
        <v>14467327.789999999</v>
      </c>
      <c r="AAE10" s="323">
        <f t="shared" si="449"/>
        <v>14562620.210000001</v>
      </c>
      <c r="AAF10" s="323">
        <f t="shared" ref="AAF10:ACQ10" si="450">AIG72</f>
        <v>14614761.460000001</v>
      </c>
      <c r="AAG10" s="323">
        <f t="shared" si="450"/>
        <v>14742743.75</v>
      </c>
      <c r="AAH10" s="323">
        <f t="shared" si="450"/>
        <v>14874282.42</v>
      </c>
      <c r="AAI10" s="323">
        <f t="shared" si="450"/>
        <v>15008663.539999999</v>
      </c>
      <c r="AAJ10" s="323">
        <f t="shared" si="450"/>
        <v>14995640.41</v>
      </c>
      <c r="AAK10" s="323">
        <f t="shared" si="450"/>
        <v>15083720.800000001</v>
      </c>
      <c r="AAL10" s="323">
        <f t="shared" si="450"/>
        <v>15306048.279999999</v>
      </c>
      <c r="AAM10" s="323">
        <f t="shared" si="450"/>
        <v>15508554.77</v>
      </c>
      <c r="AAN10" s="323">
        <f t="shared" si="450"/>
        <v>15382953.01</v>
      </c>
      <c r="AAO10" s="323">
        <f t="shared" si="450"/>
        <v>15353135.07</v>
      </c>
      <c r="AAP10" s="323">
        <f t="shared" si="450"/>
        <v>15415110.119999999</v>
      </c>
      <c r="AAQ10" s="323">
        <f t="shared" si="450"/>
        <v>15551400.029999999</v>
      </c>
      <c r="AAR10" s="323">
        <f t="shared" si="450"/>
        <v>15630800.26</v>
      </c>
      <c r="AAS10" s="323">
        <f t="shared" si="450"/>
        <v>15685250.109999999</v>
      </c>
      <c r="AAT10" s="323">
        <f t="shared" si="450"/>
        <v>15920367.67</v>
      </c>
      <c r="AAU10" s="323">
        <f t="shared" si="450"/>
        <v>16107024.15</v>
      </c>
      <c r="AAV10" s="323">
        <f t="shared" si="450"/>
        <v>16486125.59</v>
      </c>
      <c r="AAW10" s="323">
        <f t="shared" si="450"/>
        <v>16637603.33</v>
      </c>
      <c r="AAX10" s="323">
        <f t="shared" si="450"/>
        <v>17730742.140000001</v>
      </c>
      <c r="AAY10" s="323">
        <f t="shared" si="450"/>
        <v>18042253.09</v>
      </c>
      <c r="AAZ10" s="323">
        <f t="shared" si="450"/>
        <v>18784423.359999999</v>
      </c>
      <c r="ABA10" s="323">
        <f t="shared" si="450"/>
        <v>18973822.02</v>
      </c>
      <c r="ABB10" s="323">
        <f t="shared" si="450"/>
        <v>19454949.170000002</v>
      </c>
      <c r="ABC10" s="323">
        <f t="shared" si="450"/>
        <v>19734586.52</v>
      </c>
      <c r="ABD10" s="323">
        <f t="shared" si="450"/>
        <v>20011140.050000001</v>
      </c>
      <c r="ABE10" s="323">
        <f t="shared" si="450"/>
        <v>20087337.899999999</v>
      </c>
      <c r="ABF10" s="323">
        <f t="shared" si="450"/>
        <v>20016663.399999999</v>
      </c>
      <c r="ABG10" s="323">
        <f t="shared" si="450"/>
        <v>20221156.120000001</v>
      </c>
      <c r="ABH10" s="323">
        <f t="shared" si="450"/>
        <v>20181435.039999999</v>
      </c>
      <c r="ABI10" s="323">
        <f t="shared" si="450"/>
        <v>20459941.449999999</v>
      </c>
      <c r="ABJ10" s="323">
        <f t="shared" si="450"/>
        <v>20383896.120000001</v>
      </c>
      <c r="ABK10" s="323">
        <f t="shared" si="450"/>
        <v>20625486.780000001</v>
      </c>
      <c r="ABL10" s="323">
        <f t="shared" si="450"/>
        <v>20656802.780000001</v>
      </c>
      <c r="ABM10" s="323">
        <f t="shared" si="450"/>
        <v>21110884.100000001</v>
      </c>
      <c r="ABN10" s="323">
        <f t="shared" si="450"/>
        <v>20987803.140000001</v>
      </c>
      <c r="ABO10" s="323">
        <f t="shared" si="450"/>
        <v>21445299.219999999</v>
      </c>
      <c r="ABP10" s="323">
        <f t="shared" si="450"/>
        <v>21778296.719999999</v>
      </c>
      <c r="ABQ10" s="323">
        <f t="shared" si="450"/>
        <v>21980121.050000001</v>
      </c>
      <c r="ABR10" s="323">
        <f t="shared" si="450"/>
        <v>21912646.989999998</v>
      </c>
      <c r="ABS10" s="323">
        <f t="shared" si="450"/>
        <v>21894507.210000001</v>
      </c>
      <c r="ABT10" s="323">
        <f t="shared" si="450"/>
        <v>22285159.620000001</v>
      </c>
      <c r="ABU10" s="323">
        <f t="shared" si="450"/>
        <v>22563972.23</v>
      </c>
      <c r="ABV10" s="323">
        <f t="shared" si="450"/>
        <v>23066708.829999998</v>
      </c>
      <c r="ABW10" s="323">
        <f t="shared" si="450"/>
        <v>22945478.41</v>
      </c>
      <c r="ABX10" s="323">
        <f t="shared" si="450"/>
        <v>23399441.690000001</v>
      </c>
      <c r="ABY10" s="323">
        <f t="shared" si="450"/>
        <v>23721170.039999999</v>
      </c>
      <c r="ABZ10" s="323">
        <f t="shared" si="450"/>
        <v>24577973.460000001</v>
      </c>
      <c r="ACA10" s="323">
        <f t="shared" si="450"/>
        <v>24839379.09</v>
      </c>
      <c r="ACB10" s="323">
        <f t="shared" si="450"/>
        <v>25017336.800000001</v>
      </c>
      <c r="ACC10" s="323">
        <f t="shared" si="450"/>
        <v>25301373</v>
      </c>
      <c r="ACD10" s="323">
        <f t="shared" si="450"/>
        <v>26195257.010000002</v>
      </c>
      <c r="ACE10" s="323">
        <f t="shared" si="450"/>
        <v>26634808.870000001</v>
      </c>
      <c r="ACF10" s="323">
        <f t="shared" si="450"/>
        <v>26759918.300000001</v>
      </c>
      <c r="ACG10" s="323">
        <f t="shared" si="450"/>
        <v>27044798.510000002</v>
      </c>
      <c r="ACH10" s="323">
        <f t="shared" si="450"/>
        <v>27438449.809999999</v>
      </c>
      <c r="ACI10" s="323">
        <f t="shared" si="450"/>
        <v>28075991.190000001</v>
      </c>
      <c r="ACJ10" s="323">
        <f t="shared" si="450"/>
        <v>28107075.52</v>
      </c>
      <c r="ACK10" s="323">
        <f t="shared" si="450"/>
        <v>28601275.510000002</v>
      </c>
      <c r="ACL10" s="323">
        <f t="shared" si="450"/>
        <v>28920751.780000001</v>
      </c>
      <c r="ACM10" s="323">
        <f t="shared" si="450"/>
        <v>29569453.879999999</v>
      </c>
      <c r="ACN10" s="323">
        <f t="shared" si="450"/>
        <v>29711537.149999999</v>
      </c>
      <c r="ACO10" s="323">
        <f t="shared" si="450"/>
        <v>29979789.23</v>
      </c>
      <c r="ACP10" s="323">
        <f t="shared" si="450"/>
        <v>30325888.649999999</v>
      </c>
      <c r="ACQ10" s="323">
        <f t="shared" si="450"/>
        <v>30697934.629999999</v>
      </c>
      <c r="ACR10" s="323">
        <f t="shared" ref="ACR10:AFC10" si="451">AKS72</f>
        <v>31304216.800000001</v>
      </c>
      <c r="ACS10" s="323">
        <f t="shared" si="451"/>
        <v>31419722.02</v>
      </c>
      <c r="ACT10" s="323">
        <f t="shared" si="451"/>
        <v>31862250.449999999</v>
      </c>
      <c r="ACU10" s="323">
        <f t="shared" si="451"/>
        <v>32512146.210000001</v>
      </c>
      <c r="ACV10" s="323">
        <f t="shared" si="451"/>
        <v>33136840</v>
      </c>
      <c r="ACW10" s="323">
        <f t="shared" si="451"/>
        <v>33572461.229999997</v>
      </c>
      <c r="ACX10" s="323">
        <f t="shared" si="451"/>
        <v>35503912.990000002</v>
      </c>
      <c r="ACY10" s="323">
        <f t="shared" si="451"/>
        <v>36045009.109999999</v>
      </c>
      <c r="ACZ10" s="323">
        <f t="shared" si="451"/>
        <v>37160484.979999997</v>
      </c>
      <c r="ADA10" s="323">
        <f t="shared" si="451"/>
        <v>38167273.329999998</v>
      </c>
      <c r="ADB10" s="323">
        <f t="shared" si="451"/>
        <v>38821059.969999999</v>
      </c>
      <c r="ADC10" s="323">
        <f t="shared" si="451"/>
        <v>39449838.039999999</v>
      </c>
      <c r="ADD10" s="323">
        <f t="shared" si="451"/>
        <v>39553068.579999998</v>
      </c>
      <c r="ADE10" s="323">
        <f t="shared" si="451"/>
        <v>40285616.770000003</v>
      </c>
      <c r="ADF10" s="323">
        <f t="shared" si="451"/>
        <v>40199638.560000002</v>
      </c>
      <c r="ADG10" s="323">
        <f t="shared" si="451"/>
        <v>40267466.43</v>
      </c>
      <c r="ADH10" s="323">
        <f t="shared" si="451"/>
        <v>40577060.140000001</v>
      </c>
      <c r="ADI10" s="323">
        <f t="shared" si="451"/>
        <v>41709647.200000003</v>
      </c>
      <c r="ADJ10" s="323">
        <f t="shared" si="451"/>
        <v>41666156.5</v>
      </c>
      <c r="ADK10" s="323">
        <f t="shared" si="451"/>
        <v>41795607.020000003</v>
      </c>
      <c r="ADL10" s="323">
        <f t="shared" si="451"/>
        <v>42076360.759999998</v>
      </c>
      <c r="ADM10" s="323">
        <f t="shared" si="451"/>
        <v>42754411.780000001</v>
      </c>
      <c r="ADN10" s="323">
        <f t="shared" si="451"/>
        <v>42942453.859999999</v>
      </c>
      <c r="ADO10" s="323">
        <f t="shared" si="451"/>
        <v>43433393.670000002</v>
      </c>
      <c r="ADP10" s="323">
        <f t="shared" si="451"/>
        <v>44022160.490000002</v>
      </c>
      <c r="ADQ10" s="323">
        <f t="shared" si="451"/>
        <v>44709945.219999999</v>
      </c>
      <c r="ADR10" s="323">
        <f t="shared" si="451"/>
        <v>44352759.25</v>
      </c>
      <c r="ADS10" s="323">
        <f t="shared" si="451"/>
        <v>44423389.729999997</v>
      </c>
      <c r="ADT10" s="323">
        <f t="shared" si="451"/>
        <v>45140687.960000001</v>
      </c>
      <c r="ADU10" s="323">
        <f t="shared" si="451"/>
        <v>45302143.82</v>
      </c>
      <c r="ADV10" s="323">
        <f t="shared" si="451"/>
        <v>45765344.18</v>
      </c>
      <c r="ADW10" s="323">
        <f t="shared" si="451"/>
        <v>45966725.170000002</v>
      </c>
      <c r="ADX10" s="323">
        <f t="shared" si="451"/>
        <v>46670927.049999997</v>
      </c>
      <c r="ADY10" s="323">
        <f t="shared" si="451"/>
        <v>46863430.859999999</v>
      </c>
      <c r="ADZ10" s="323">
        <f t="shared" si="451"/>
        <v>48328240.530000001</v>
      </c>
      <c r="AEA10" s="323">
        <f t="shared" si="451"/>
        <v>49480505.840000004</v>
      </c>
      <c r="AEB10" s="323">
        <f t="shared" si="451"/>
        <v>49679357.859999999</v>
      </c>
      <c r="AEC10" s="323">
        <f t="shared" si="451"/>
        <v>50624131.869999997</v>
      </c>
      <c r="AED10" s="323">
        <f t="shared" si="451"/>
        <v>51446799.07</v>
      </c>
      <c r="AEE10" s="323">
        <f t="shared" si="451"/>
        <v>52709238.859999999</v>
      </c>
      <c r="AEF10" s="323">
        <f t="shared" si="451"/>
        <v>52919918.57</v>
      </c>
      <c r="AEG10" s="323">
        <f t="shared" si="451"/>
        <v>53692272.75</v>
      </c>
      <c r="AEH10" s="323">
        <f t="shared" si="451"/>
        <v>54433859.82</v>
      </c>
      <c r="AEI10" s="323">
        <f t="shared" si="451"/>
        <v>56254130.75</v>
      </c>
      <c r="AEJ10" s="323">
        <f t="shared" si="451"/>
        <v>56336139.829999998</v>
      </c>
      <c r="AEK10" s="323">
        <f t="shared" si="451"/>
        <v>57605660.32</v>
      </c>
      <c r="AEL10" s="323">
        <f t="shared" si="451"/>
        <v>58498051.579999998</v>
      </c>
      <c r="AEM10" s="323">
        <f t="shared" si="451"/>
        <v>59295144.969999999</v>
      </c>
      <c r="AEN10" s="323">
        <f t="shared" si="451"/>
        <v>60790807.93</v>
      </c>
      <c r="AEO10" s="323">
        <f t="shared" si="451"/>
        <v>61423567.659999996</v>
      </c>
      <c r="AEP10" s="323">
        <f t="shared" si="451"/>
        <v>64127412.840000004</v>
      </c>
      <c r="AEQ10" s="323">
        <f t="shared" si="451"/>
        <v>65383228.82</v>
      </c>
      <c r="AER10" s="323">
        <f t="shared" si="451"/>
        <v>66777281.850000001</v>
      </c>
      <c r="AES10" s="323">
        <f t="shared" si="451"/>
        <v>67714825.579999998</v>
      </c>
      <c r="AET10" s="323">
        <f t="shared" si="451"/>
        <v>68777735.469999999</v>
      </c>
      <c r="AEU10" s="323">
        <f t="shared" si="451"/>
        <v>71767182.659999996</v>
      </c>
      <c r="AEV10" s="323">
        <f t="shared" si="451"/>
        <v>74574329.450000003</v>
      </c>
      <c r="AEW10" s="323">
        <f t="shared" si="451"/>
        <v>76370990.680000007</v>
      </c>
      <c r="AEX10" s="323">
        <f t="shared" si="451"/>
        <v>78585467.519999996</v>
      </c>
      <c r="AEY10" s="323">
        <f t="shared" si="451"/>
        <v>82913538.519999996</v>
      </c>
      <c r="AEZ10" s="323">
        <f t="shared" si="451"/>
        <v>88077506.590000004</v>
      </c>
      <c r="AFA10" s="323">
        <f t="shared" si="451"/>
        <v>93584819.569999993</v>
      </c>
      <c r="AFB10" s="323">
        <f t="shared" si="451"/>
        <v>94670886.489999995</v>
      </c>
      <c r="AFC10" s="323">
        <f t="shared" si="451"/>
        <v>97015616.950000003</v>
      </c>
      <c r="AFD10" s="323">
        <f t="shared" ref="AFD10:AHO10" si="452">ANE72</f>
        <v>101204958.15000001</v>
      </c>
      <c r="AFE10" s="323">
        <f t="shared" si="452"/>
        <v>104265553.13</v>
      </c>
      <c r="AFF10" s="323">
        <f t="shared" si="452"/>
        <v>104987739.61</v>
      </c>
      <c r="AFG10" s="323">
        <f t="shared" si="452"/>
        <v>106838995.65000001</v>
      </c>
      <c r="AFH10" s="323">
        <f t="shared" si="452"/>
        <v>109444631.68000001</v>
      </c>
      <c r="AFI10" s="323">
        <f t="shared" si="452"/>
        <v>112758111.84999999</v>
      </c>
      <c r="AFJ10" s="324">
        <f t="shared" si="452"/>
        <v>114291543.20999999</v>
      </c>
      <c r="AFK10" s="323">
        <f t="shared" si="452"/>
        <v>116166695.06</v>
      </c>
      <c r="AFL10" s="323">
        <f t="shared" si="452"/>
        <v>119276325.72</v>
      </c>
      <c r="AFM10" s="323">
        <f t="shared" si="452"/>
        <v>125021365.27</v>
      </c>
      <c r="AFN10" s="323">
        <f t="shared" si="452"/>
        <v>125006626.97</v>
      </c>
      <c r="AFO10" s="323">
        <f t="shared" si="452"/>
        <v>126423313.01000001</v>
      </c>
      <c r="AFP10" s="323">
        <f t="shared" si="452"/>
        <v>128648844.56</v>
      </c>
      <c r="AFQ10" s="323">
        <f t="shared" si="452"/>
        <v>133362700.67</v>
      </c>
      <c r="AFR10" s="323">
        <f t="shared" si="452"/>
        <v>136102962.81</v>
      </c>
      <c r="AFS10" s="323">
        <f t="shared" si="452"/>
        <v>139788518.34</v>
      </c>
      <c r="AFT10" s="323">
        <f t="shared" si="452"/>
        <v>142254041.38999999</v>
      </c>
      <c r="AFU10" s="323">
        <f t="shared" si="452"/>
        <v>143176053.96000001</v>
      </c>
      <c r="AFV10" s="323">
        <f t="shared" si="452"/>
        <v>151111472.86000001</v>
      </c>
      <c r="AFW10" s="323">
        <f t="shared" si="452"/>
        <v>153838260.03999999</v>
      </c>
      <c r="AFX10" s="323">
        <f t="shared" si="452"/>
        <v>158658828.34</v>
      </c>
      <c r="AFY10" s="323">
        <f t="shared" si="452"/>
        <v>167819973</v>
      </c>
      <c r="AFZ10" s="323">
        <f t="shared" si="452"/>
        <v>177814445.65000001</v>
      </c>
      <c r="AGA10" s="323">
        <f t="shared" si="452"/>
        <v>187122861.31</v>
      </c>
      <c r="AGB10" s="323">
        <f t="shared" si="452"/>
        <v>192217712.77000001</v>
      </c>
      <c r="AGC10" s="323">
        <f t="shared" si="452"/>
        <v>199033962.49000001</v>
      </c>
      <c r="AGD10" s="323">
        <f t="shared" si="452"/>
        <v>205367808.19</v>
      </c>
      <c r="AGE10" s="323">
        <f t="shared" si="452"/>
        <v>224797450.77000001</v>
      </c>
      <c r="AGF10" s="323">
        <f t="shared" si="452"/>
        <v>232202441.31</v>
      </c>
      <c r="AGG10" s="323">
        <f t="shared" si="452"/>
        <v>248294929.25</v>
      </c>
      <c r="AGH10" s="323">
        <f t="shared" si="452"/>
        <v>272359825.05000001</v>
      </c>
      <c r="AGI10" s="323">
        <f t="shared" si="452"/>
        <v>287758115.10000002</v>
      </c>
      <c r="AGJ10" s="323">
        <f t="shared" si="452"/>
        <v>291532375.76999998</v>
      </c>
      <c r="AGK10" s="323">
        <f t="shared" si="452"/>
        <v>305314398.81</v>
      </c>
      <c r="AGL10" s="323">
        <f t="shared" si="452"/>
        <v>312153413.72000003</v>
      </c>
      <c r="AGM10" s="323">
        <f t="shared" si="452"/>
        <v>322760771.91000003</v>
      </c>
      <c r="AGN10" s="323">
        <f t="shared" si="452"/>
        <v>339501824.86000001</v>
      </c>
      <c r="AGO10" s="323">
        <f t="shared" si="452"/>
        <v>352580323.05000001</v>
      </c>
      <c r="AGP10" s="323">
        <f t="shared" si="452"/>
        <v>373976634.93000001</v>
      </c>
      <c r="AGQ10" s="323">
        <f t="shared" si="452"/>
        <v>395942235.88</v>
      </c>
      <c r="AGR10" s="323">
        <f t="shared" si="452"/>
        <v>423313671.24000001</v>
      </c>
      <c r="AGS10" s="323">
        <f t="shared" si="452"/>
        <v>460731549.17000002</v>
      </c>
      <c r="AGT10" s="323">
        <f t="shared" si="452"/>
        <v>482912640.54000002</v>
      </c>
      <c r="AGU10" s="323">
        <f t="shared" si="452"/>
        <v>503070170.07010508</v>
      </c>
      <c r="AGV10" s="323">
        <f t="shared" si="452"/>
        <v>535947810.37</v>
      </c>
      <c r="AGW10" s="323">
        <f t="shared" si="452"/>
        <v>588623455.58000004</v>
      </c>
      <c r="AGX10" s="323">
        <f t="shared" si="452"/>
        <v>647190192.58000004</v>
      </c>
      <c r="AGY10" s="323">
        <f t="shared" si="452"/>
        <v>715605848.46000004</v>
      </c>
      <c r="AGZ10" s="323">
        <f t="shared" si="452"/>
        <v>817508706.87</v>
      </c>
      <c r="AHA10" s="323">
        <f t="shared" si="452"/>
        <v>924523012.84000003</v>
      </c>
      <c r="AHB10" s="323">
        <f t="shared" si="452"/>
        <v>1006430497.9400001</v>
      </c>
      <c r="AHC10" s="323">
        <f t="shared" si="452"/>
        <v>1052112496.87</v>
      </c>
      <c r="AHD10" s="323">
        <f t="shared" si="452"/>
        <v>1227249293.26</v>
      </c>
      <c r="AHE10" s="323">
        <f t="shared" si="452"/>
        <v>1273481346.9000001</v>
      </c>
      <c r="AHF10" s="323">
        <f t="shared" si="452"/>
        <v>1332639600.02</v>
      </c>
      <c r="AHG10" s="323">
        <f t="shared" si="452"/>
        <v>1362708962.3900001</v>
      </c>
      <c r="AHH10" s="323">
        <f t="shared" si="452"/>
        <v>1498016894.8099999</v>
      </c>
      <c r="AHI10" s="323">
        <f t="shared" si="452"/>
        <v>1591183930.3800001</v>
      </c>
      <c r="AHJ10" s="323">
        <f t="shared" si="452"/>
        <v>1811639600.77</v>
      </c>
      <c r="AHK10" s="323">
        <f t="shared" si="452"/>
        <v>1987022998.3199999</v>
      </c>
      <c r="AHL10" s="323">
        <f t="shared" si="452"/>
        <v>2108584949.46</v>
      </c>
      <c r="AHM10" s="323">
        <f t="shared" si="452"/>
        <v>2431083135.1399999</v>
      </c>
      <c r="AHN10" s="323">
        <f t="shared" si="452"/>
        <v>2656272867.3499999</v>
      </c>
      <c r="AHO10" s="323">
        <f t="shared" si="452"/>
        <v>2970246777.27</v>
      </c>
      <c r="AHP10" s="323">
        <f t="shared" ref="AHP10:AIL10" si="453">APQ72</f>
        <v>3283198185.1700001</v>
      </c>
      <c r="AHQ10" s="323">
        <f t="shared" si="453"/>
        <v>3911702936.1500001</v>
      </c>
      <c r="AHR10" s="323">
        <f t="shared" si="453"/>
        <v>4234944020.3099999</v>
      </c>
      <c r="AHS10" s="323">
        <f t="shared" si="453"/>
        <v>4572488786.4884024</v>
      </c>
      <c r="AHT10" s="323">
        <f t="shared" si="453"/>
        <v>5196553197.4007015</v>
      </c>
      <c r="AHU10" s="323">
        <f t="shared" si="453"/>
        <v>5955590903.1024218</v>
      </c>
      <c r="AHV10" s="323">
        <f t="shared" si="453"/>
        <v>6805603371.6400003</v>
      </c>
      <c r="AHW10" s="323">
        <f t="shared" si="453"/>
        <v>7788195853.8100004</v>
      </c>
      <c r="AHX10" s="323">
        <f t="shared" si="453"/>
        <v>9071181295.8114243</v>
      </c>
      <c r="AHY10" s="323">
        <f t="shared" si="453"/>
        <v>10162321286.32</v>
      </c>
      <c r="AHZ10" s="323">
        <f t="shared" si="453"/>
        <v>11375432557.99</v>
      </c>
      <c r="AIA10" s="323">
        <f t="shared" si="453"/>
        <v>12588315775.76</v>
      </c>
      <c r="AIB10" s="323">
        <f t="shared" si="453"/>
        <v>13545830289.99</v>
      </c>
      <c r="AIC10" s="323">
        <f t="shared" si="453"/>
        <v>14677226577.469999</v>
      </c>
      <c r="AID10" s="323">
        <f t="shared" si="453"/>
        <v>16456021618.08</v>
      </c>
      <c r="AIE10" s="323">
        <f t="shared" si="453"/>
        <v>18678796956.529999</v>
      </c>
      <c r="AIF10" s="323">
        <f t="shared" si="453"/>
        <v>20085526774.25</v>
      </c>
      <c r="AIG10" s="323">
        <f t="shared" si="453"/>
        <v>23726078767.970001</v>
      </c>
      <c r="AIH10" s="323">
        <f t="shared" si="453"/>
        <v>27202055589.549999</v>
      </c>
      <c r="AII10" s="323">
        <f t="shared" si="453"/>
        <v>30660614458.77</v>
      </c>
      <c r="AIJ10" s="323">
        <f t="shared" si="453"/>
        <v>36543402208.309998</v>
      </c>
      <c r="AIK10" s="323">
        <f t="shared" si="453"/>
        <v>39954866444</v>
      </c>
      <c r="AIL10" s="323">
        <f t="shared" si="453"/>
        <v>45150069737</v>
      </c>
      <c r="AIM10" s="323">
        <f t="shared" ref="AIM10" si="454">AQN72</f>
        <v>52994995221</v>
      </c>
      <c r="AIN10" s="323">
        <f t="shared" ref="AIN10:AIV10" si="455">AQO72</f>
        <v>66700874507</v>
      </c>
      <c r="AIO10" s="323">
        <f t="shared" si="455"/>
        <v>79639821479</v>
      </c>
      <c r="AIP10" s="323">
        <f t="shared" si="455"/>
        <v>102286211947</v>
      </c>
      <c r="AIQ10" s="323">
        <f t="shared" si="455"/>
        <v>113776457948</v>
      </c>
      <c r="AIR10" s="323">
        <f t="shared" si="455"/>
        <v>146425235398</v>
      </c>
      <c r="AIS10" s="323">
        <f t="shared" si="455"/>
        <v>156130891766.92999</v>
      </c>
      <c r="AIT10" s="323">
        <f t="shared" si="455"/>
        <v>168556563235</v>
      </c>
      <c r="AIU10" s="323">
        <f t="shared" si="455"/>
        <v>180302375720</v>
      </c>
      <c r="AIV10" s="323">
        <f t="shared" si="455"/>
        <v>209565247655</v>
      </c>
      <c r="AIW10" s="323">
        <f t="shared" ref="AIW10" si="456">AQX72</f>
        <v>248788685622.50995</v>
      </c>
      <c r="AIX10" s="323">
        <f t="shared" ref="AIX10:AJA10" si="457">AQY72</f>
        <v>260154096661</v>
      </c>
      <c r="AIY10" s="323">
        <f t="shared" si="457"/>
        <v>317922634636</v>
      </c>
      <c r="AIZ10" s="323">
        <f t="shared" si="457"/>
        <v>352640062379</v>
      </c>
      <c r="AJA10" s="323">
        <f t="shared" si="457"/>
        <v>410363865201</v>
      </c>
      <c r="AJB10" s="323">
        <f t="shared" ref="AJB10" si="458">ARC72</f>
        <v>489912819683</v>
      </c>
      <c r="AJC10" s="323">
        <f t="shared" ref="AJC10:AJE10" si="459">ARD72</f>
        <v>555638778275</v>
      </c>
      <c r="AJD10" s="323">
        <f t="shared" si="459"/>
        <v>691168956326</v>
      </c>
      <c r="AJE10" s="323">
        <f t="shared" si="459"/>
        <v>867559733735</v>
      </c>
      <c r="AJF10" s="323">
        <f t="shared" ref="AJF10" si="460">ARG72</f>
        <v>964661250153</v>
      </c>
      <c r="AJG10" s="323">
        <f t="shared" ref="AJG10:AJM10" si="461">ARH72</f>
        <v>1048437010227</v>
      </c>
      <c r="AJH10" s="323">
        <f t="shared" si="461"/>
        <v>1156494759174</v>
      </c>
      <c r="AJI10" s="323">
        <f t="shared" si="461"/>
        <v>1517663067400</v>
      </c>
      <c r="AJJ10" s="323">
        <f t="shared" si="461"/>
        <v>1712465173303</v>
      </c>
      <c r="AJK10" s="323">
        <f t="shared" si="461"/>
        <v>2001067805701</v>
      </c>
      <c r="AJL10" s="323">
        <f t="shared" si="461"/>
        <v>2269798872786</v>
      </c>
      <c r="AJM10" s="323">
        <f t="shared" si="461"/>
        <v>2676706486489</v>
      </c>
      <c r="AJN10" s="323">
        <f t="shared" ref="AJN10" si="462">ARO72</f>
        <v>3037062742901</v>
      </c>
      <c r="AJO10" s="323">
        <f t="shared" ref="AJO10" si="463">ARP72</f>
        <v>3194534537157</v>
      </c>
      <c r="AJP10" s="323">
        <f t="shared" ref="AJP10" si="464">ARQ72</f>
        <v>3379938136392</v>
      </c>
      <c r="AJQ10" s="323">
        <f t="shared" ref="AJQ10" si="465">ARR72</f>
        <v>4044310067794</v>
      </c>
      <c r="AJR10" s="323">
        <f t="shared" ref="AJR10:AJT10" si="466">ARS72</f>
        <v>4273774451197</v>
      </c>
      <c r="AJS10" s="323">
        <f t="shared" si="466"/>
        <v>4497879924893</v>
      </c>
      <c r="AJT10" s="323">
        <f t="shared" si="466"/>
        <v>4800535211072</v>
      </c>
      <c r="AJU10" s="323">
        <f t="shared" ref="AJU10" si="467">ARV72</f>
        <v>4891372492153</v>
      </c>
      <c r="AJV10" s="323">
        <f t="shared" ref="AJV10:AJW10" si="468">ARW72</f>
        <v>5201586159952</v>
      </c>
      <c r="AJW10" s="323">
        <f t="shared" si="468"/>
        <v>5377197945664</v>
      </c>
      <c r="AJX10" s="323">
        <f t="shared" ref="AJX10" si="469">ARY72</f>
        <v>5656626798862.4492</v>
      </c>
      <c r="AJY10" s="323">
        <f t="shared" ref="AJY10:AKA10" si="470">ARZ72</f>
        <v>6045991571173.2715</v>
      </c>
      <c r="AJZ10" s="323">
        <f t="shared" si="470"/>
        <v>6476485512764.7471</v>
      </c>
      <c r="AKA10" s="323">
        <f t="shared" si="470"/>
        <v>6730392877738.7803</v>
      </c>
      <c r="AKB10" s="323">
        <f t="shared" ref="AKB10" si="471">ASC72</f>
        <v>6948598427231</v>
      </c>
      <c r="AKC10" s="323">
        <f t="shared" ref="AKC10" si="472">ASD72</f>
        <v>7282557678234.6494</v>
      </c>
      <c r="AKD10" s="323">
        <f t="shared" ref="AKD10" si="473">ASE72</f>
        <v>7618852868397.4863</v>
      </c>
      <c r="AKE10" s="323">
        <f t="shared" ref="AKE10" si="474">ASF72</f>
        <v>8097211084444.8408</v>
      </c>
      <c r="AKF10" s="323">
        <f t="shared" ref="AKF10" si="475">ASG72</f>
        <v>8456622329160.3086</v>
      </c>
      <c r="AKG10" s="323">
        <f t="shared" ref="AKG10:AKQ10" si="476">ASH72</f>
        <v>9286436092297.75</v>
      </c>
      <c r="AKH10" s="323">
        <f t="shared" si="476"/>
        <v>9464472293098</v>
      </c>
      <c r="AKI10" s="323">
        <f t="shared" si="476"/>
        <v>10135225183955.559</v>
      </c>
      <c r="AKJ10" s="323">
        <f t="shared" si="476"/>
        <v>10775980750883.848</v>
      </c>
      <c r="AKK10" s="323">
        <f t="shared" si="476"/>
        <v>11031708327744.301</v>
      </c>
      <c r="AKL10" s="323">
        <f t="shared" si="476"/>
        <v>11723828184699</v>
      </c>
      <c r="AKM10" s="323">
        <f t="shared" si="476"/>
        <v>12436807238567</v>
      </c>
      <c r="AKN10" s="323">
        <f t="shared" si="476"/>
        <v>13216772000121</v>
      </c>
      <c r="AKO10" s="323">
        <f t="shared" si="476"/>
        <v>13448447048476</v>
      </c>
      <c r="AKP10" s="323">
        <f t="shared" si="476"/>
        <v>14550393229643</v>
      </c>
      <c r="AKQ10" s="323">
        <f t="shared" si="476"/>
        <v>14725802252818</v>
      </c>
      <c r="AKR10" s="323">
        <f t="shared" ref="AKR10" si="477">ASS72</f>
        <v>15349387143812.324</v>
      </c>
      <c r="AKS10" s="323">
        <f t="shared" ref="AKS10:AKT10" si="478">AST72</f>
        <v>15847920426036.188</v>
      </c>
      <c r="AKT10" s="323">
        <f t="shared" si="478"/>
        <v>16385662783266.869</v>
      </c>
      <c r="AKU10" s="323">
        <f>ASV72*10^6</f>
        <v>17431292007539</v>
      </c>
      <c r="AKV10" s="323">
        <f t="shared" ref="AKV10:ALB10" si="479">ASW72*10^6</f>
        <v>20283264667385.336</v>
      </c>
      <c r="AKW10" s="323">
        <f t="shared" si="479"/>
        <v>23627812992335</v>
      </c>
      <c r="AKX10" s="323">
        <f t="shared" si="479"/>
        <v>24522477386292</v>
      </c>
      <c r="AKY10" s="323">
        <f t="shared" si="479"/>
        <v>24962866201801.004</v>
      </c>
      <c r="AKZ10" s="323">
        <f t="shared" si="479"/>
        <v>27585854627844</v>
      </c>
      <c r="ALA10" s="323">
        <f t="shared" si="479"/>
        <v>32741399055981.004</v>
      </c>
      <c r="ALB10" s="323">
        <f t="shared" si="479"/>
        <v>33528280073933</v>
      </c>
      <c r="ALC10" s="323">
        <f t="shared" ref="ALC10" si="480">ATD72*10^6</f>
        <v>37202273422087</v>
      </c>
      <c r="ALD10" s="323">
        <f t="shared" ref="ALD10" si="481">ATE72*10^6</f>
        <v>39723588514828.992</v>
      </c>
      <c r="ALE10" s="323">
        <f t="shared" ref="ALE10" si="482">ATF72*10^6</f>
        <v>42348279918156</v>
      </c>
      <c r="ALF10" s="323">
        <f t="shared" ref="ALF10" si="483">ATG72*10^6</f>
        <v>45018683161661</v>
      </c>
      <c r="ALG10" s="323">
        <f t="shared" ref="ALG10" si="484">ATH72*10^6</f>
        <v>43776271239201.992</v>
      </c>
      <c r="ALH10" s="323">
        <f t="shared" ref="ALH10" si="485">ATI72*10^6</f>
        <v>45796980264488.992</v>
      </c>
      <c r="ALI10" s="323">
        <f t="shared" ref="ALI10:ALJ10" si="486">ATJ72*10^6</f>
        <v>48194659217914</v>
      </c>
      <c r="ALJ10" s="323">
        <f t="shared" si="486"/>
        <v>50347977208491</v>
      </c>
      <c r="ALK10" s="323">
        <f t="shared" ref="ALK10" si="487">ATL72*10^6</f>
        <v>52626723396613</v>
      </c>
      <c r="ALL10" s="323">
        <f t="shared" ref="ALL10" si="488">ATM72*10^6</f>
        <v>55327075744429</v>
      </c>
      <c r="ALM10" s="323">
        <f t="shared" ref="ALM10" si="489">ATN72*10^6</f>
        <v>58960429275569.008</v>
      </c>
      <c r="ALN10" s="323">
        <f t="shared" ref="ALN10:ALO10" si="490">ATO72*10^6</f>
        <v>61051652508506.992</v>
      </c>
      <c r="ALO10" s="323">
        <f t="shared" si="490"/>
        <v>61191383000137</v>
      </c>
      <c r="ALP10" s="323">
        <f t="shared" ref="ALP10" si="491">ATQ72*10^6</f>
        <v>63199846194526</v>
      </c>
      <c r="ALQ10" s="323">
        <f t="shared" ref="ALQ10" si="492">ATR72*10^6</f>
        <v>67775534221064</v>
      </c>
      <c r="ALR10" s="323">
        <f t="shared" ref="ALR10" si="493">ATS72*10^6</f>
        <v>74194808393808.984</v>
      </c>
      <c r="ALS10" s="323">
        <f t="shared" ref="ALS10" si="494">ATT72*10^6</f>
        <v>76402477616150</v>
      </c>
      <c r="ALT10" s="323">
        <f t="shared" ref="ALT10" si="495">ATU72*10^6</f>
        <v>77762976158734.016</v>
      </c>
      <c r="ALU10" s="323">
        <f t="shared" ref="ALU10" si="496">ATV72*10^6</f>
        <v>81380964684672</v>
      </c>
      <c r="ALV10" s="323">
        <f t="shared" ref="ALV10" si="497">ATW72*10^6</f>
        <v>85451706669451</v>
      </c>
      <c r="ALW10" s="323">
        <f t="shared" ref="ALW10" si="498">ATX72*10^6</f>
        <v>89515637590539.984</v>
      </c>
      <c r="ALX10" s="323">
        <f t="shared" ref="ALX10" si="499">ATY72*10^6</f>
        <v>95586555428358.984</v>
      </c>
      <c r="ALY10" s="323">
        <f t="shared" ref="ALY10" si="500">ATZ72*10^6</f>
        <v>100402888555099.02</v>
      </c>
      <c r="ALZ10" s="323">
        <f t="shared" ref="ALZ10" si="501">AUA72*10^6</f>
        <v>105818826930733</v>
      </c>
      <c r="AMA10" s="323">
        <f t="shared" ref="AMA10" si="502">AUB72*10^6</f>
        <v>114595400570545</v>
      </c>
      <c r="AMB10" s="323">
        <f t="shared" ref="AMB10" si="503">AUC72*10^6</f>
        <v>116844078409369.98</v>
      </c>
      <c r="AMC10" s="323">
        <f t="shared" ref="AMC10" si="504">AUD72*10^6</f>
        <v>121056753807137</v>
      </c>
      <c r="AMD10" s="323">
        <f t="shared" ref="AMD10" si="505">AUE72*10^6</f>
        <v>123063856819541.98</v>
      </c>
      <c r="AME10" s="323">
        <f t="shared" ref="AME10" si="506">AUF72*10^6</f>
        <v>133905792638399</v>
      </c>
      <c r="AMF10" s="323">
        <f t="shared" ref="AMF10" si="507">AUG72*10^6</f>
        <v>139471036888784.97</v>
      </c>
      <c r="AMG10" s="323">
        <f t="shared" ref="AMG10" si="508">AUH72*10^6</f>
        <v>145538452054339</v>
      </c>
      <c r="AMH10" s="323">
        <f t="shared" ref="AMH10" si="509">AUI72*10^6</f>
        <v>146653320429632</v>
      </c>
      <c r="AMI10" s="323">
        <f t="shared" ref="AMI10" si="510">AUJ72*10^6</f>
        <v>154040945000000</v>
      </c>
      <c r="AMJ10" s="323">
        <f t="shared" ref="AMJ10" si="511">AUK72*10^6</f>
        <v>163417090000000</v>
      </c>
      <c r="AMK10" s="323">
        <f t="shared" ref="AMK10" si="512">AUL72*10^6</f>
        <v>162725378000000</v>
      </c>
      <c r="AML10" s="323">
        <f t="shared" ref="AML10" si="513">AUM72*10^6</f>
        <v>169061712000000</v>
      </c>
      <c r="AMM10" s="323">
        <f t="shared" ref="AMM10" si="514">AUN72*10^6</f>
        <v>175809858000000</v>
      </c>
      <c r="AMN10" s="323">
        <f t="shared" ref="AMN10" si="515">AUO72*10^6</f>
        <v>179755268000000</v>
      </c>
      <c r="AMO10" s="323">
        <f t="shared" ref="AMO10" si="516">AUP72*10^6</f>
        <v>190559332000000</v>
      </c>
      <c r="AMP10" s="323">
        <f t="shared" ref="AMP10" si="517">AUQ72*10^6</f>
        <v>197952054000000</v>
      </c>
      <c r="AMQ10" s="323">
        <f t="shared" ref="AMQ10" si="518">AUR72*10^6</f>
        <v>203480725196281.03</v>
      </c>
      <c r="AMR10" s="323">
        <f t="shared" ref="AMR10" si="519">AUS72*10^6</f>
        <v>210199953979581.97</v>
      </c>
      <c r="AMS10" s="323">
        <f t="shared" ref="AMS10" si="520">AUT72*10^6</f>
        <v>226049475885473.03</v>
      </c>
      <c r="AMT10" s="323">
        <f t="shared" ref="AMT10" si="521">AUU72*10^6</f>
        <v>223295298111691</v>
      </c>
      <c r="AMU10" s="323">
        <f t="shared" ref="AMU10" si="522">AUV72*10^6</f>
        <v>241438076158507.03</v>
      </c>
      <c r="AMV10" s="323">
        <f t="shared" ref="AMV10" si="523">AUW72*10^6</f>
        <v>250686830096984</v>
      </c>
      <c r="AMW10" s="323">
        <f t="shared" ref="AMW10" si="524">AUX72*10^6</f>
        <v>277528427412823.03</v>
      </c>
      <c r="AMX10" s="323">
        <f t="shared" ref="AMX10" si="525">AUY72*10^6</f>
        <v>319472459713833.06</v>
      </c>
      <c r="AMY10" s="323">
        <f t="shared" ref="AMY10" si="526">AUZ72*10^6</f>
        <v>338260894521048</v>
      </c>
      <c r="AMZ10" s="323">
        <f t="shared" ref="AMZ10" si="527">AVA72*10^6</f>
        <v>364978353924086.06</v>
      </c>
      <c r="ANA10" s="323">
        <f t="shared" ref="ANA10" si="528">AVB72*10^6</f>
        <v>401028953424906.06</v>
      </c>
      <c r="ANB10" s="323">
        <f t="shared" ref="ANB10" si="529">AVC72*10^6</f>
        <v>418858482105116.94</v>
      </c>
      <c r="ANC10" s="323">
        <f t="shared" ref="ANC10" si="530">AVD72*10^6</f>
        <v>472003649124099</v>
      </c>
      <c r="AND10" s="323">
        <f t="shared" ref="AND10" si="531">AVE72*10^6</f>
        <v>521627137422121.06</v>
      </c>
      <c r="ANE10" s="323">
        <f t="shared" ref="ANE10" si="532">AVF72*10^6</f>
        <v>535792495671007</v>
      </c>
      <c r="ANF10" s="323">
        <f t="shared" ref="ANF10" si="533">AVG72*10^6</f>
        <v>584666078387200.13</v>
      </c>
      <c r="ANG10" s="323">
        <f t="shared" ref="ANG10" si="534">AVH72*10^6</f>
        <v>578109552000000</v>
      </c>
      <c r="ANH10" s="323">
        <f t="shared" ref="ANH10" si="535">AVI72*10^6</f>
        <v>594097150000000</v>
      </c>
      <c r="ANI10" s="323">
        <f t="shared" ref="ANI10" si="536">AVJ72*10^6</f>
        <v>634699819000000</v>
      </c>
      <c r="ANJ10" s="323">
        <f t="shared" ref="ANJ10" si="537">AVK72*10^6</f>
        <v>658430349000000</v>
      </c>
      <c r="ANK10" s="323">
        <f t="shared" ref="ANK10" si="538">AVL72*10^6</f>
        <v>673624300000000</v>
      </c>
      <c r="ANL10" s="323">
        <f t="shared" ref="ANL10" si="539">AVM72*10^6</f>
        <v>711346319000000</v>
      </c>
      <c r="ANM10" s="323">
        <f t="shared" ref="ANM10" si="540">AVN72*10^6</f>
        <v>783776209000000</v>
      </c>
      <c r="ANN10" s="323">
        <f t="shared" ref="ANN10" si="541">AVO72*10^6</f>
        <v>833706703000000</v>
      </c>
      <c r="ANO10" s="323">
        <f t="shared" ref="ANO10" si="542">AVP72*10^6</f>
        <v>855701681000000</v>
      </c>
      <c r="ANP10" s="323">
        <f t="shared" ref="ANP10" si="543">AVQ72*10^6</f>
        <v>857920693295398.5</v>
      </c>
      <c r="ANQ10" s="323">
        <f t="shared" ref="ANQ10" si="544">AVR72*10^6</f>
        <v>945221146110858.13</v>
      </c>
      <c r="ANR10" s="323">
        <f t="shared" ref="ANR10" si="545">AVS72*10^6</f>
        <v>984861415984569.13</v>
      </c>
      <c r="ANS10" s="323">
        <f t="shared" ref="ANS10" si="546">AVT72*10^6</f>
        <v>1060443921739823</v>
      </c>
      <c r="ANT10" s="323">
        <f t="shared" ref="ANT10" si="547">AVU72*10^6</f>
        <v>1079143259563331.9</v>
      </c>
      <c r="ANU10" s="323">
        <f t="shared" ref="ANU10" si="548">AVV72*10^6</f>
        <v>1112303489014411</v>
      </c>
      <c r="ANV10" s="323">
        <f t="shared" ref="ANV10" si="549">AVW72*10^6</f>
        <v>1181683421188850</v>
      </c>
      <c r="ANW10" s="323">
        <f t="shared" ref="ANW10" si="550">AVX72*10^6</f>
        <v>1270527761655652</v>
      </c>
      <c r="ANX10" s="323">
        <f t="shared" ref="ANX10" si="551">AVY72*10^6</f>
        <v>1317188338367412.8</v>
      </c>
      <c r="ANY10" s="323">
        <f t="shared" ref="ANY10" si="552">AVZ72*10^6</f>
        <v>1400468495328215</v>
      </c>
      <c r="ANZ10" s="323">
        <f t="shared" ref="ANZ10" si="553">AWA72*10^6</f>
        <v>1488149931442557.8</v>
      </c>
      <c r="AOA10" s="323">
        <f t="shared" ref="AOA10" si="554">AWB72*10^6</f>
        <v>1613136775290381</v>
      </c>
      <c r="AOB10" s="323">
        <f t="shared" ref="AOB10" si="555">AWC72*10^6</f>
        <v>1691699270414415</v>
      </c>
      <c r="AOC10" s="323">
        <f t="shared" ref="AOC10" si="556">AWD72*10^6</f>
        <v>1742849540918828.8</v>
      </c>
      <c r="AOD10" s="323">
        <f t="shared" ref="AOD10" si="557">AWE72*10^6</f>
        <v>1843461771769435.3</v>
      </c>
      <c r="AOE10" s="323">
        <f t="shared" ref="AOE10" si="558">AWF72*10^6</f>
        <v>1870374716903190.8</v>
      </c>
      <c r="AOF10" s="323">
        <f t="shared" ref="AOF10" si="559">AWG72*10^6</f>
        <v>1986424135910643.8</v>
      </c>
      <c r="AOG10" s="323">
        <f t="shared" ref="AOG10" si="560">AWH72*10^6</f>
        <v>2071578357863532</v>
      </c>
      <c r="AOH10" s="323">
        <f t="shared" ref="AOH10" si="561">AWI72*10^6</f>
        <v>2127744599276349</v>
      </c>
      <c r="AOI10" s="323">
        <f t="shared" ref="AOI10" si="562">AWJ72*10^6</f>
        <v>2104864241828759.8</v>
      </c>
      <c r="AOJ10" s="323">
        <f t="shared" ref="AOJ10" si="563">AWK72*10^6</f>
        <v>2167458886987648.5</v>
      </c>
      <c r="AOK10" s="323">
        <f t="shared" ref="AOK10" si="564">AWL72*10^6</f>
        <v>2194172544576951</v>
      </c>
      <c r="AOL10" s="323">
        <f t="shared" ref="AOL10" si="565">AWM72*10^6</f>
        <v>2247387959155190</v>
      </c>
      <c r="AOM10" s="323">
        <f t="shared" ref="AOM10" si="566">AWN72*10^6</f>
        <v>2255879196468986</v>
      </c>
      <c r="AON10" s="323">
        <f t="shared" ref="AON10" si="567">AWO72*10^6</f>
        <v>2318904889033841</v>
      </c>
      <c r="AOO10" s="323">
        <f t="shared" ref="AOO10" si="568">AWP72*10^6</f>
        <v>2368732094192280</v>
      </c>
      <c r="AOP10" s="323">
        <f t="shared" ref="AOP10" si="569">AWQ72*10^6</f>
        <v>2429177665711567</v>
      </c>
      <c r="AOQ10" s="323">
        <f t="shared" ref="AOQ10" si="570">AWR72*10^6</f>
        <v>2510986366269637</v>
      </c>
      <c r="AOR10" s="323">
        <f t="shared" ref="AOR10" si="571">AWS72*10^6</f>
        <v>2612012559871196.5</v>
      </c>
      <c r="AOS10" s="324"/>
      <c r="AOT10" s="323"/>
      <c r="AOU10" s="323"/>
      <c r="AOV10" s="323"/>
      <c r="AOW10" s="323"/>
      <c r="AOX10" s="323"/>
      <c r="AOY10" s="323"/>
      <c r="AOZ10" s="323"/>
      <c r="APA10" s="323"/>
    </row>
    <row r="11" spans="1:3316" x14ac:dyDescent="0.2">
      <c r="B11" s="6" t="s">
        <v>1506</v>
      </c>
      <c r="C11" s="326">
        <f>IFERROR(VLOOKUP(C5,TdC!$C$4:$G$3429,4,FALSE),B11)</f>
        <v>6.9925000000000004E-6</v>
      </c>
      <c r="D11" s="326">
        <f>IFERROR(VLOOKUP(D5,TdC!$C$4:$G$3429,4,FALSE),C11)</f>
        <v>6.9925000000000004E-6</v>
      </c>
      <c r="E11" s="326">
        <f>IFERROR(VLOOKUP(E5,TdC!$C$4:$G$3429,4,FALSE),D11)</f>
        <v>6.9999999999999999E-6</v>
      </c>
      <c r="F11" s="326">
        <f>IFERROR(VLOOKUP(F5,TdC!$C$4:$G$3429,4,FALSE),E11)</f>
        <v>7.0049999999999998E-6</v>
      </c>
      <c r="G11" s="326">
        <f>IFERROR(VLOOKUP(G5,TdC!$C$4:$G$3429,4,FALSE),F11)</f>
        <v>7.0075000000000002E-6</v>
      </c>
      <c r="H11" s="326">
        <f>IFERROR(VLOOKUP(H5,TdC!$C$4:$G$3429,4,FALSE),G11)</f>
        <v>7.0199999999999997E-6</v>
      </c>
      <c r="I11" s="326">
        <f>IFERROR(VLOOKUP(I5,TdC!$C$4:$G$3429,4,FALSE),H11)</f>
        <v>7.0375E-6</v>
      </c>
      <c r="J11" s="326">
        <f>IFERROR(VLOOKUP(J5,TdC!$C$4:$G$3429,4,FALSE),I11)</f>
        <v>7.0474999999999999E-6</v>
      </c>
      <c r="K11" s="326">
        <f>IFERROR(VLOOKUP(K5,TdC!$C$4:$G$3429,4,FALSE),J11)</f>
        <v>7.0425000000000008E-6</v>
      </c>
      <c r="L11" s="326">
        <f>IFERROR(VLOOKUP(L5,TdC!$C$4:$G$3429,4,FALSE),K11)</f>
        <v>7.0499999999999994E-6</v>
      </c>
      <c r="M11" s="326">
        <f>IFERROR(VLOOKUP(M5,TdC!$C$4:$G$3429,4,FALSE),L11)</f>
        <v>7.0474999999999999E-6</v>
      </c>
      <c r="N11" s="326">
        <f>IFERROR(VLOOKUP(N5,TdC!$C$4:$G$3429,4,FALSE),M11)</f>
        <v>7.0599999999999993E-6</v>
      </c>
      <c r="O11" s="326">
        <f>IFERROR(VLOOKUP(O5,TdC!$C$4:$G$3429,4,FALSE),N11)</f>
        <v>7.0774999999999996E-6</v>
      </c>
      <c r="P11" s="326">
        <f>IFERROR(VLOOKUP(P5,TdC!$C$4:$G$3429,4,FALSE),O11)</f>
        <v>7.0825000000000004E-6</v>
      </c>
      <c r="Q11" s="326">
        <f>IFERROR(VLOOKUP(Q5,TdC!$C$4:$G$3429,4,FALSE),P11)</f>
        <v>7.0925000000000003E-6</v>
      </c>
      <c r="R11" s="326">
        <f>IFERROR(VLOOKUP(R5,TdC!$C$4:$G$3429,4,FALSE),Q11)</f>
        <v>7.1050000000000006E-6</v>
      </c>
      <c r="S11" s="326">
        <f>IFERROR(VLOOKUP(S5,TdC!$C$4:$G$3429,4,FALSE),R11)</f>
        <v>7.1125000000000001E-6</v>
      </c>
      <c r="T11" s="326">
        <f>IFERROR(VLOOKUP(T5,TdC!$C$4:$G$3429,4,FALSE),S11)</f>
        <v>7.1250000000000004E-6</v>
      </c>
      <c r="U11" s="326">
        <f>IFERROR(VLOOKUP(U5,TdC!$C$4:$G$3429,4,FALSE),T11)</f>
        <v>7.1350000000000003E-6</v>
      </c>
      <c r="V11" s="326">
        <f>IFERROR(VLOOKUP(V5,TdC!$C$4:$G$3429,4,FALSE),U11)</f>
        <v>7.1499999999999993E-6</v>
      </c>
      <c r="W11" s="326">
        <f>IFERROR(VLOOKUP(W5,TdC!$C$4:$G$3429,4,FALSE),V11)</f>
        <v>7.1600000000000001E-6</v>
      </c>
      <c r="X11" s="326">
        <f>IFERROR(VLOOKUP(X5,TdC!$C$4:$G$3429,4,FALSE),W11)</f>
        <v>7.1499999999999993E-6</v>
      </c>
      <c r="Y11" s="326">
        <f>IFERROR(VLOOKUP(Y5,TdC!$C$4:$G$3429,4,FALSE),X11)</f>
        <v>7.1550000000000001E-6</v>
      </c>
      <c r="Z11" s="326">
        <f>IFERROR(VLOOKUP(Z5,TdC!$C$4:$G$3429,4,FALSE),Y11)</f>
        <v>7.1674999999999996E-6</v>
      </c>
      <c r="AA11" s="326">
        <f>IFERROR(VLOOKUP(AA5,TdC!$C$4:$G$3429,4,FALSE),Z11)</f>
        <v>7.1825000000000003E-6</v>
      </c>
      <c r="AB11" s="326">
        <f>IFERROR(VLOOKUP(AB5,TdC!$C$4:$G$3429,4,FALSE),AA11)</f>
        <v>7.1875000000000002E-6</v>
      </c>
      <c r="AC11" s="326">
        <f>IFERROR(VLOOKUP(AC5,TdC!$C$4:$G$3429,4,FALSE),AB11)</f>
        <v>7.1899999999999998E-6</v>
      </c>
      <c r="AD11" s="326">
        <f>IFERROR(VLOOKUP(AD5,TdC!$C$4:$G$3429,4,FALSE),AC11)</f>
        <v>7.2099999999999996E-6</v>
      </c>
      <c r="AE11" s="326">
        <f>IFERROR(VLOOKUP(AE5,TdC!$C$4:$G$3429,4,FALSE),AD11)</f>
        <v>7.2324999999999998E-6</v>
      </c>
      <c r="AF11" s="326">
        <f>IFERROR(VLOOKUP(AF5,TdC!$C$4:$G$3429,4,FALSE),AE11)</f>
        <v>7.25E-6</v>
      </c>
      <c r="AG11" s="326">
        <f>IFERROR(VLOOKUP(AG5,TdC!$C$4:$G$3429,4,FALSE),AF11)</f>
        <v>7.2699999999999999E-6</v>
      </c>
      <c r="AH11" s="326">
        <f>IFERROR(VLOOKUP(AH5,TdC!$C$4:$G$3429,4,FALSE),AG11)</f>
        <v>7.3250000000000002E-6</v>
      </c>
      <c r="AI11" s="326">
        <f>IFERROR(VLOOKUP(AI5,TdC!$C$4:$G$3429,4,FALSE),AH11)</f>
        <v>7.2975E-6</v>
      </c>
      <c r="AJ11" s="326">
        <f>IFERROR(VLOOKUP(AJ5,TdC!$C$4:$G$3429,4,FALSE),AI11)</f>
        <v>7.3300000000000001E-6</v>
      </c>
      <c r="AK11" s="326">
        <f>IFERROR(VLOOKUP(AK5,TdC!$C$4:$G$3429,4,FALSE),AJ11)</f>
        <v>7.3699999999999997E-6</v>
      </c>
      <c r="AL11" s="326">
        <f>IFERROR(VLOOKUP(AL5,TdC!$C$4:$G$3429,4,FALSE),AK11)</f>
        <v>7.4175000000000006E-6</v>
      </c>
      <c r="AM11" s="326">
        <f>IFERROR(VLOOKUP(AM5,TdC!$C$4:$G$3429,4,FALSE),AL11)</f>
        <v>7.4599999999999997E-6</v>
      </c>
      <c r="AN11" s="326">
        <f>IFERROR(VLOOKUP(AN5,TdC!$C$4:$G$3429,4,FALSE),AM11)</f>
        <v>7.4375000000000004E-6</v>
      </c>
      <c r="AO11" s="326">
        <f>IFERROR(VLOOKUP(AO5,TdC!$C$4:$G$3429,4,FALSE),AN11)</f>
        <v>7.43E-6</v>
      </c>
      <c r="AP11" s="326">
        <f>IFERROR(VLOOKUP(AP5,TdC!$C$4:$G$3429,4,FALSE),AO11)</f>
        <v>7.43E-6</v>
      </c>
      <c r="AQ11" s="326">
        <f>IFERROR(VLOOKUP(AQ5,TdC!$C$4:$G$3429,4,FALSE),AP11)</f>
        <v>7.43E-6</v>
      </c>
      <c r="AR11" s="326">
        <f>IFERROR(VLOOKUP(AR5,TdC!$C$4:$G$3429,4,FALSE),AQ11)</f>
        <v>7.4275000000000005E-6</v>
      </c>
      <c r="AS11" s="326">
        <f>IFERROR(VLOOKUP(AS5,TdC!$C$4:$G$3429,4,FALSE),AR11)</f>
        <v>7.4324999999999996E-6</v>
      </c>
      <c r="AT11" s="326">
        <f>IFERROR(VLOOKUP(AT5,TdC!$C$4:$G$3429,4,FALSE),AS11)</f>
        <v>7.4375000000000004E-6</v>
      </c>
      <c r="AU11" s="326">
        <f>IFERROR(VLOOKUP(AU5,TdC!$C$4:$G$3429,4,FALSE),AT11)</f>
        <v>7.4399999999999999E-6</v>
      </c>
      <c r="AV11" s="326">
        <f>IFERROR(VLOOKUP(AV5,TdC!$C$4:$G$3429,4,FALSE),AU11)</f>
        <v>7.4475000000000003E-6</v>
      </c>
      <c r="AW11" s="326">
        <f>IFERROR(VLOOKUP(AW5,TdC!$C$4:$G$3429,4,FALSE),AV11)</f>
        <v>7.4524999999999994E-6</v>
      </c>
      <c r="AX11" s="326">
        <f>IFERROR(VLOOKUP(AX5,TdC!$C$4:$G$3429,4,FALSE),AW11)</f>
        <v>7.4650000000000005E-6</v>
      </c>
      <c r="AY11" s="326">
        <f>IFERROR(VLOOKUP(AY5,TdC!$C$4:$G$3429,4,FALSE),AX11)</f>
        <v>7.4850000000000003E-6</v>
      </c>
      <c r="AZ11" s="326">
        <f>IFERROR(VLOOKUP(AZ5,TdC!$C$4:$G$3429,4,FALSE),AY11)</f>
        <v>7.5049999999999993E-6</v>
      </c>
      <c r="BA11" s="326">
        <f>IFERROR(VLOOKUP(BA5,TdC!$C$4:$G$3429,4,FALSE),AZ11)</f>
        <v>7.5475000000000002E-6</v>
      </c>
      <c r="BB11" s="326">
        <f>IFERROR(VLOOKUP(BB5,TdC!$C$4:$G$3429,4,FALSE),BA11)</f>
        <v>7.5724999999999999E-6</v>
      </c>
      <c r="BC11" s="326">
        <f>IFERROR(VLOOKUP(BC5,TdC!$C$4:$G$3429,4,FALSE),BB11)</f>
        <v>7.5800000000000003E-6</v>
      </c>
      <c r="BD11" s="326">
        <f>IFERROR(VLOOKUP(BD5,TdC!$C$4:$G$3429,4,FALSE),BC11)</f>
        <v>7.5949999999999993E-6</v>
      </c>
      <c r="BE11" s="326">
        <f>IFERROR(VLOOKUP(BE5,TdC!$C$4:$G$3429,4,FALSE),BD11)</f>
        <v>7.6199999999999999E-6</v>
      </c>
      <c r="BF11" s="326">
        <f>IFERROR(VLOOKUP(BF5,TdC!$C$4:$G$3429,4,FALSE),BE11)</f>
        <v>7.6349999999999989E-6</v>
      </c>
      <c r="BG11" s="326">
        <f>IFERROR(VLOOKUP(BG5,TdC!$C$4:$G$3429,4,FALSE),BF11)</f>
        <v>7.6499999999999996E-6</v>
      </c>
      <c r="BH11" s="326">
        <f>IFERROR(VLOOKUP(BH5,TdC!$C$4:$G$3429,4,FALSE),BG11)</f>
        <v>7.7300000000000005E-6</v>
      </c>
      <c r="BI11" s="326">
        <f>IFERROR(VLOOKUP(BI5,TdC!$C$4:$G$3429,4,FALSE),BH11)</f>
        <v>9.8099999999999992E-6</v>
      </c>
      <c r="BJ11" s="326">
        <f>IFERROR(VLOOKUP(BJ5,TdC!$C$4:$G$3429,4,FALSE),BI11)</f>
        <v>9.5699999999999999E-6</v>
      </c>
      <c r="BK11" s="326">
        <f>IFERROR(VLOOKUP(BK5,TdC!$C$4:$G$3429,4,FALSE),BJ11)</f>
        <v>1.0465000000000001E-5</v>
      </c>
      <c r="BL11" s="326">
        <f>IFERROR(VLOOKUP(BL5,TdC!$C$4:$G$3429,4,FALSE),BK11)</f>
        <v>9.8700000000000004E-6</v>
      </c>
      <c r="BM11" s="326">
        <f>IFERROR(VLOOKUP(BM5,TdC!$C$4:$G$3429,4,FALSE),BL11)</f>
        <v>9.0650000000000005E-6</v>
      </c>
      <c r="BN11" s="326">
        <f>IFERROR(VLOOKUP(BN5,TdC!$C$4:$G$3429,4,FALSE),BM11)</f>
        <v>8.8950000000000004E-6</v>
      </c>
      <c r="BO11" s="326">
        <f>IFERROR(VLOOKUP(BO5,TdC!$C$4:$G$3429,4,FALSE),BN11)</f>
        <v>8.9175000000000006E-6</v>
      </c>
      <c r="BP11" s="326">
        <f>IFERROR(VLOOKUP(BP5,TdC!$C$4:$G$3429,4,FALSE),BO11)</f>
        <v>9.034999999999999E-6</v>
      </c>
      <c r="BQ11" s="326">
        <f>IFERROR(VLOOKUP(BQ5,TdC!$C$4:$G$3429,4,FALSE),BP11)</f>
        <v>8.8349999999999993E-6</v>
      </c>
      <c r="BR11" s="326">
        <f>IFERROR(VLOOKUP(BR5,TdC!$C$4:$G$3429,4,FALSE),BQ11)</f>
        <v>9.0750000000000004E-6</v>
      </c>
      <c r="BS11" s="326">
        <f>IFERROR(VLOOKUP(BS5,TdC!$C$4:$G$3429,4,FALSE),BR11)</f>
        <v>8.4774999999999997E-6</v>
      </c>
      <c r="BT11" s="326">
        <f>IFERROR(VLOOKUP(BT5,TdC!$C$4:$G$3429,4,FALSE),BS11)</f>
        <v>8.5125000000000002E-6</v>
      </c>
      <c r="BU11" s="326">
        <f>IFERROR(VLOOKUP(BU5,TdC!$C$4:$G$3429,4,FALSE),BT11)</f>
        <v>9.3375E-6</v>
      </c>
      <c r="BV11" s="326">
        <f>IFERROR(VLOOKUP(BV5,TdC!$C$4:$G$3429,4,FALSE),BU11)</f>
        <v>1.0022500000000001E-5</v>
      </c>
      <c r="BW11" s="326">
        <f>IFERROR(VLOOKUP(BW5,TdC!$C$4:$G$3429,4,FALSE),BV11)</f>
        <v>9.9699999999999994E-6</v>
      </c>
      <c r="BX11" s="326">
        <f>IFERROR(VLOOKUP(BX5,TdC!$C$4:$G$3429,4,FALSE),BW11)</f>
        <v>1.0987499999999999E-5</v>
      </c>
      <c r="BY11" s="326">
        <f>IFERROR(VLOOKUP(BY5,TdC!$C$4:$G$3429,4,FALSE),BX11)</f>
        <v>1.08975E-5</v>
      </c>
      <c r="BZ11" s="326">
        <f>IFERROR(VLOOKUP(BZ5,TdC!$C$4:$G$3429,4,FALSE),BY11)</f>
        <v>1.1642500000000001E-5</v>
      </c>
      <c r="CA11" s="326">
        <f>IFERROR(VLOOKUP(CA5,TdC!$C$4:$G$3429,4,FALSE),BZ11)</f>
        <v>1.25175E-5</v>
      </c>
      <c r="CB11" s="326">
        <f>IFERROR(VLOOKUP(CB5,TdC!$C$4:$G$3429,4,FALSE),CA11)</f>
        <v>1.3167500000000001E-5</v>
      </c>
      <c r="CC11" s="326">
        <f>IFERROR(VLOOKUP(CC5,TdC!$C$4:$G$3429,4,FALSE),CB11)</f>
        <v>1.39275E-5</v>
      </c>
      <c r="CD11" s="326">
        <f>IFERROR(VLOOKUP(CD5,TdC!$C$4:$G$3429,4,FALSE),CC11)</f>
        <v>1.3107500000000001E-5</v>
      </c>
      <c r="CE11" s="326">
        <f>IFERROR(VLOOKUP(CE5,TdC!$C$4:$G$3429,4,FALSE),CD11)</f>
        <v>1.3165E-5</v>
      </c>
      <c r="CF11" s="326">
        <f>IFERROR(VLOOKUP(CF5,TdC!$C$4:$G$3429,4,FALSE),CE11)</f>
        <v>1.3205E-5</v>
      </c>
      <c r="CG11" s="326">
        <f>IFERROR(VLOOKUP(CG5,TdC!$C$4:$G$3429,4,FALSE),CF11)</f>
        <v>1.3467499999999999E-5</v>
      </c>
      <c r="CH11" s="326">
        <f>IFERROR(VLOOKUP(CH5,TdC!$C$4:$G$3429,4,FALSE),CG11)</f>
        <v>1.3525E-5</v>
      </c>
      <c r="CI11" s="326">
        <f>IFERROR(VLOOKUP(CI5,TdC!$C$4:$G$3429,4,FALSE),CH11)</f>
        <v>1.3745000000000001E-5</v>
      </c>
      <c r="CJ11" s="326">
        <f>IFERROR(VLOOKUP(CJ5,TdC!$C$4:$G$3429,4,FALSE),CI11)</f>
        <v>1.4005000000000001E-5</v>
      </c>
      <c r="CK11" s="326">
        <f>IFERROR(VLOOKUP(CK5,TdC!$C$4:$G$3429,4,FALSE),CJ11)</f>
        <v>1.4112499999999999E-5</v>
      </c>
      <c r="CL11" s="326">
        <f>IFERROR(VLOOKUP(CL5,TdC!$C$4:$G$3429,4,FALSE),CK11)</f>
        <v>1.43825E-5</v>
      </c>
      <c r="CM11" s="326">
        <f>IFERROR(VLOOKUP(CM5,TdC!$C$4:$G$3429,4,FALSE),CL11)</f>
        <v>1.4942500000000001E-5</v>
      </c>
      <c r="CN11" s="326">
        <f>IFERROR(VLOOKUP(CN5,TdC!$C$4:$G$3429,4,FALSE),CM11)</f>
        <v>1.46175E-5</v>
      </c>
      <c r="CO11" s="326">
        <f>IFERROR(VLOOKUP(CO5,TdC!$C$4:$G$3429,4,FALSE),CN11)</f>
        <v>1.467E-5</v>
      </c>
      <c r="CP11" s="326">
        <f>IFERROR(VLOOKUP(CP5,TdC!$C$4:$G$3429,4,FALSE),CO11)</f>
        <v>1.4790000000000001E-5</v>
      </c>
      <c r="CQ11" s="326">
        <f>IFERROR(VLOOKUP(CQ5,TdC!$C$4:$G$3429,4,FALSE),CP11)</f>
        <v>1.49525E-5</v>
      </c>
      <c r="CR11" s="326">
        <f>IFERROR(VLOOKUP(CR5,TdC!$C$4:$G$3429,4,FALSE),CQ11)</f>
        <v>1.4090000000000001E-5</v>
      </c>
      <c r="CS11" s="326">
        <f>IFERROR(VLOOKUP(CS5,TdC!$C$4:$G$3429,4,FALSE),CR11)</f>
        <v>1.43075E-5</v>
      </c>
      <c r="CT11" s="326">
        <f>IFERROR(VLOOKUP(CT5,TdC!$C$4:$G$3429,4,FALSE),CS11)</f>
        <v>1.3994999999999999E-5</v>
      </c>
      <c r="CU11" s="326">
        <f>IFERROR(VLOOKUP(CU5,TdC!$C$4:$G$3429,4,FALSE),CT11)</f>
        <v>1.3817500000000001E-5</v>
      </c>
      <c r="CV11" s="326">
        <f>IFERROR(VLOOKUP(CV5,TdC!$C$4:$G$3429,4,FALSE),CU11)</f>
        <v>1.3614999999999999E-5</v>
      </c>
      <c r="CW11" s="326">
        <f>IFERROR(VLOOKUP(CW5,TdC!$C$4:$G$3429,4,FALSE),CV11)</f>
        <v>1.341E-5</v>
      </c>
      <c r="CX11" s="326">
        <f>IFERROR(VLOOKUP(CX5,TdC!$C$4:$G$3429,4,FALSE),CW11)</f>
        <v>1.3287500000000001E-5</v>
      </c>
      <c r="CY11" s="326">
        <f>IFERROR(VLOOKUP(CY5,TdC!$C$4:$G$3429,4,FALSE),CX11)</f>
        <v>1.3227500000000002E-5</v>
      </c>
      <c r="CZ11" s="326">
        <f>IFERROR(VLOOKUP(CZ5,TdC!$C$4:$G$3429,4,FALSE),CY11)</f>
        <v>1.3087500000000001E-5</v>
      </c>
      <c r="DA11" s="326">
        <f>IFERROR(VLOOKUP(DA5,TdC!$C$4:$G$3429,4,FALSE),CZ11)</f>
        <v>1.2712500000000001E-5</v>
      </c>
      <c r="DB11" s="326">
        <f>IFERROR(VLOOKUP(DB5,TdC!$C$4:$G$3429,4,FALSE),DA11)</f>
        <v>1.3902499999999999E-5</v>
      </c>
      <c r="DC11" s="326">
        <f>IFERROR(VLOOKUP(DC5,TdC!$C$4:$G$3429,4,FALSE),DB11)</f>
        <v>1.403E-5</v>
      </c>
      <c r="DD11" s="326">
        <f>IFERROR(VLOOKUP(DD5,TdC!$C$4:$G$3429,4,FALSE),DC11)</f>
        <v>1.5105E-5</v>
      </c>
      <c r="DE11" s="326">
        <f>IFERROR(VLOOKUP(DE5,TdC!$C$4:$G$3429,4,FALSE),DD11)</f>
        <v>1.7179999999999998E-5</v>
      </c>
      <c r="DF11" s="326">
        <f>IFERROR(VLOOKUP(DF5,TdC!$C$4:$G$3429,4,FALSE),DE11)</f>
        <v>1.853E-5</v>
      </c>
      <c r="DG11" s="326">
        <f>IFERROR(VLOOKUP(DG5,TdC!$C$4:$G$3429,4,FALSE),DF11)</f>
        <v>1.853E-5</v>
      </c>
      <c r="DH11" s="326">
        <f>IFERROR(VLOOKUP(DH5,TdC!$C$4:$G$3429,4,FALSE),DG11)</f>
        <v>2.23E-5</v>
      </c>
      <c r="DI11" s="326">
        <f>IFERROR(VLOOKUP(DI5,TdC!$C$4:$G$3429,4,FALSE),DH11)</f>
        <v>2.23E-5</v>
      </c>
      <c r="DJ11" s="326">
        <f>IFERROR(VLOOKUP(DJ5,TdC!$C$4:$G$3429,4,FALSE),DI11)</f>
        <v>2.23E-5</v>
      </c>
      <c r="DK11" s="326">
        <f>IFERROR(VLOOKUP(DK5,TdC!$C$4:$G$3429,4,FALSE),DJ11)</f>
        <v>2.23E-5</v>
      </c>
      <c r="DL11" s="326">
        <f>IFERROR(VLOOKUP(DL5,TdC!$C$4:$G$3429,4,FALSE),DK11)</f>
        <v>2.245E-5</v>
      </c>
      <c r="DM11" s="326">
        <f>IFERROR(VLOOKUP(DM5,TdC!$C$4:$G$3429,4,FALSE),DL11)</f>
        <v>2.245E-5</v>
      </c>
      <c r="DN11" s="326">
        <f>IFERROR(VLOOKUP(DN5,TdC!$C$4:$G$3429,4,FALSE),DM11)</f>
        <v>2.245E-5</v>
      </c>
      <c r="DO11" s="326">
        <f>IFERROR(VLOOKUP(DO5,TdC!$C$4:$G$3429,4,FALSE),DN11)</f>
        <v>2.245E-5</v>
      </c>
      <c r="DP11" s="326">
        <f>IFERROR(VLOOKUP(DP5,TdC!$C$4:$G$3429,4,FALSE),DO11)</f>
        <v>2.27E-5</v>
      </c>
      <c r="DQ11" s="326">
        <f>IFERROR(VLOOKUP(DQ5,TdC!$C$4:$G$3429,4,FALSE),DP11)</f>
        <v>2.27E-5</v>
      </c>
      <c r="DR11" s="326">
        <f>IFERROR(VLOOKUP(DR5,TdC!$C$4:$G$3429,4,FALSE),DQ11)</f>
        <v>2.27E-5</v>
      </c>
      <c r="DS11" s="326">
        <f>IFERROR(VLOOKUP(DS5,TdC!$C$4:$G$3429,4,FALSE),DR11)</f>
        <v>2.27E-5</v>
      </c>
      <c r="DT11" s="326">
        <f>IFERROR(VLOOKUP(DT5,TdC!$C$4:$G$3429,4,FALSE),DS11)</f>
        <v>2.3500000000000002E-5</v>
      </c>
      <c r="DU11" s="326">
        <f>IFERROR(VLOOKUP(DU5,TdC!$C$4:$G$3429,4,FALSE),DT11)</f>
        <v>2.3500000000000002E-5</v>
      </c>
      <c r="DV11" s="326">
        <f>IFERROR(VLOOKUP(DV5,TdC!$C$4:$G$3429,4,FALSE),DU11)</f>
        <v>2.3500000000000002E-5</v>
      </c>
      <c r="DW11" s="326">
        <f>IFERROR(VLOOKUP(DW5,TdC!$C$4:$G$3429,4,FALSE),DV11)</f>
        <v>2.3500000000000002E-5</v>
      </c>
      <c r="DX11" s="326">
        <f>IFERROR(VLOOKUP(DX5,TdC!$C$4:$G$3429,4,FALSE),DW11)</f>
        <v>2.3500000000000002E-5</v>
      </c>
      <c r="DY11" s="326">
        <f>IFERROR(VLOOKUP(DY5,TdC!$C$4:$G$3429,4,FALSE),DX11)</f>
        <v>2.5199999999999999E-5</v>
      </c>
      <c r="DZ11" s="326">
        <f>IFERROR(VLOOKUP(DZ5,TdC!$C$4:$G$3429,4,FALSE),DY11)</f>
        <v>2.5199999999999999E-5</v>
      </c>
      <c r="EA11" s="326">
        <f>IFERROR(VLOOKUP(EA5,TdC!$C$4:$G$3429,4,FALSE),DZ11)</f>
        <v>2.5199999999999999E-5</v>
      </c>
      <c r="EB11" s="326">
        <f>IFERROR(VLOOKUP(EB5,TdC!$C$4:$G$3429,4,FALSE),EA11)</f>
        <v>2.5199999999999999E-5</v>
      </c>
      <c r="EC11" s="326">
        <f>IFERROR(VLOOKUP(EC5,TdC!$C$4:$G$3429,4,FALSE),EB11)</f>
        <v>2.7000000000000002E-5</v>
      </c>
      <c r="ED11" s="326">
        <f>IFERROR(VLOOKUP(ED5,TdC!$C$4:$G$3429,4,FALSE),EC11)</f>
        <v>2.7000000000000002E-5</v>
      </c>
      <c r="EE11" s="326">
        <f>IFERROR(VLOOKUP(EE5,TdC!$C$4:$G$3429,4,FALSE),ED11)</f>
        <v>2.7000000000000002E-5</v>
      </c>
      <c r="EF11" s="326">
        <f>IFERROR(VLOOKUP(EF5,TdC!$C$4:$G$3429,4,FALSE),EE11)</f>
        <v>2.7000000000000002E-5</v>
      </c>
      <c r="EG11" s="326">
        <f>IFERROR(VLOOKUP(EG5,TdC!$C$4:$G$3429,4,FALSE),EF11)</f>
        <v>2.6400000000000001E-5</v>
      </c>
      <c r="EH11" s="326">
        <f>IFERROR(VLOOKUP(EH5,TdC!$C$4:$G$3429,4,FALSE),EG11)</f>
        <v>2.6400000000000001E-5</v>
      </c>
      <c r="EI11" s="326">
        <f>IFERROR(VLOOKUP(EI5,TdC!$C$4:$G$3429,4,FALSE),EH11)</f>
        <v>2.6400000000000001E-5</v>
      </c>
      <c r="EJ11" s="326">
        <f>IFERROR(VLOOKUP(EJ5,TdC!$C$4:$G$3429,4,FALSE),EI11)</f>
        <v>2.6400000000000001E-5</v>
      </c>
      <c r="EK11" s="326">
        <f>IFERROR(VLOOKUP(EK5,TdC!$C$4:$G$3429,4,FALSE),EJ11)</f>
        <v>2.6400000000000001E-5</v>
      </c>
      <c r="EL11" s="326">
        <f>IFERROR(VLOOKUP(EL5,TdC!$C$4:$G$3429,4,FALSE),EK11)</f>
        <v>2.5849999999999998E-5</v>
      </c>
      <c r="EM11" s="326">
        <f>IFERROR(VLOOKUP(EM5,TdC!$C$4:$G$3429,4,FALSE),EL11)</f>
        <v>2.5849999999999998E-5</v>
      </c>
      <c r="EN11" s="326">
        <f>IFERROR(VLOOKUP(EN5,TdC!$C$4:$G$3429,4,FALSE),EM11)</f>
        <v>2.5849999999999998E-5</v>
      </c>
      <c r="EO11" s="326">
        <f>IFERROR(VLOOKUP(EO5,TdC!$C$4:$G$3429,4,FALSE),EN11)</f>
        <v>2.5849999999999998E-5</v>
      </c>
      <c r="EP11" s="326">
        <f>IFERROR(VLOOKUP(EP5,TdC!$C$4:$G$3429,4,FALSE),EO11)</f>
        <v>2.565E-5</v>
      </c>
      <c r="EQ11" s="326">
        <f>IFERROR(VLOOKUP(EQ5,TdC!$C$4:$G$3429,4,FALSE),EP11)</f>
        <v>2.565E-5</v>
      </c>
      <c r="ER11" s="326">
        <f>IFERROR(VLOOKUP(ER5,TdC!$C$4:$G$3429,4,FALSE),EQ11)</f>
        <v>2.565E-5</v>
      </c>
      <c r="ES11" s="326">
        <f>IFERROR(VLOOKUP(ES5,TdC!$C$4:$G$3429,4,FALSE),ER11)</f>
        <v>2.565E-5</v>
      </c>
      <c r="ET11" s="326">
        <f>IFERROR(VLOOKUP(ET5,TdC!$C$4:$G$3429,4,FALSE),ES11)</f>
        <v>2.565E-5</v>
      </c>
      <c r="EU11" s="326">
        <f>IFERROR(VLOOKUP(EU5,TdC!$C$4:$G$3429,4,FALSE),ET11)</f>
        <v>2.6779999999999998E-5</v>
      </c>
      <c r="EV11" s="326">
        <f>IFERROR(VLOOKUP(EV5,TdC!$C$4:$G$3429,4,FALSE),EU11)</f>
        <v>2.6779999999999998E-5</v>
      </c>
      <c r="EW11" s="326">
        <f>IFERROR(VLOOKUP(EW5,TdC!$C$4:$G$3429,4,FALSE),EV11)</f>
        <v>2.6779999999999998E-5</v>
      </c>
      <c r="EX11" s="326">
        <f>IFERROR(VLOOKUP(EX5,TdC!$C$4:$G$3429,4,FALSE),EW11)</f>
        <v>2.6779999999999998E-5</v>
      </c>
      <c r="EY11" s="326">
        <f>IFERROR(VLOOKUP(EY5,TdC!$C$4:$G$3429,4,FALSE),EX11)</f>
        <v>2.7080000000000002E-5</v>
      </c>
      <c r="EZ11" s="326">
        <f>IFERROR(VLOOKUP(EZ5,TdC!$C$4:$G$3429,4,FALSE),EY11)</f>
        <v>2.7080000000000002E-5</v>
      </c>
      <c r="FA11" s="326">
        <f>IFERROR(VLOOKUP(FA5,TdC!$C$4:$G$3429,4,FALSE),EZ11)</f>
        <v>2.7080000000000002E-5</v>
      </c>
      <c r="FB11" s="326">
        <f>IFERROR(VLOOKUP(FB5,TdC!$C$4:$G$3429,4,FALSE),FA11)</f>
        <v>2.7080000000000002E-5</v>
      </c>
      <c r="FC11" s="326">
        <f>IFERROR(VLOOKUP(FC5,TdC!$C$4:$G$3429,4,FALSE),FB11)</f>
        <v>2.9500000000000002E-5</v>
      </c>
      <c r="FD11" s="326">
        <f>IFERROR(VLOOKUP(FD5,TdC!$C$4:$G$3429,4,FALSE),FC11)</f>
        <v>2.9500000000000002E-5</v>
      </c>
      <c r="FE11" s="326">
        <f>IFERROR(VLOOKUP(FE5,TdC!$C$4:$G$3429,4,FALSE),FD11)</f>
        <v>2.9500000000000002E-5</v>
      </c>
      <c r="FF11" s="326">
        <f>IFERROR(VLOOKUP(FF5,TdC!$C$4:$G$3429,4,FALSE),FE11)</f>
        <v>2.9500000000000002E-5</v>
      </c>
      <c r="FG11" s="326">
        <f>IFERROR(VLOOKUP(FG5,TdC!$C$4:$G$3429,4,FALSE),FF11)</f>
        <v>2.9500000000000002E-5</v>
      </c>
      <c r="FH11" s="326">
        <f>IFERROR(VLOOKUP(FH5,TdC!$C$4:$G$3429,4,FALSE),FG11)</f>
        <v>3.1400000000000004E-5</v>
      </c>
      <c r="FI11" s="326">
        <f>IFERROR(VLOOKUP(FI5,TdC!$C$4:$G$3429,4,FALSE),FH11)</f>
        <v>3.1400000000000004E-5</v>
      </c>
      <c r="FJ11" s="326">
        <f>IFERROR(VLOOKUP(FJ5,TdC!$C$4:$G$3429,4,FALSE),FI11)</f>
        <v>3.1400000000000004E-5</v>
      </c>
      <c r="FK11" s="326">
        <f>IFERROR(VLOOKUP(FK5,TdC!$C$4:$G$3429,4,FALSE),FJ11)</f>
        <v>3.1400000000000004E-5</v>
      </c>
      <c r="FL11" s="326">
        <f>IFERROR(VLOOKUP(FL5,TdC!$C$4:$G$3429,4,FALSE),FK11)</f>
        <v>3.4999999999999997E-5</v>
      </c>
      <c r="FM11" s="326">
        <f>IFERROR(VLOOKUP(FM5,TdC!$C$4:$G$3429,4,FALSE),FL11)</f>
        <v>3.4999999999999997E-5</v>
      </c>
      <c r="FN11" s="326">
        <f>IFERROR(VLOOKUP(FN5,TdC!$C$4:$G$3429,4,FALSE),FM11)</f>
        <v>3.4999999999999997E-5</v>
      </c>
      <c r="FO11" s="326">
        <f>IFERROR(VLOOKUP(FO5,TdC!$C$4:$G$3429,4,FALSE),FN11)</f>
        <v>3.4999999999999997E-5</v>
      </c>
      <c r="FP11" s="326">
        <f>IFERROR(VLOOKUP(FP5,TdC!$C$4:$G$3429,4,FALSE),FO11)</f>
        <v>3.15E-5</v>
      </c>
      <c r="FQ11" s="326">
        <f>IFERROR(VLOOKUP(FQ5,TdC!$C$4:$G$3429,4,FALSE),FP11)</f>
        <v>3.15E-5</v>
      </c>
      <c r="FR11" s="326">
        <f>IFERROR(VLOOKUP(FR5,TdC!$C$4:$G$3429,4,FALSE),FQ11)</f>
        <v>3.15E-5</v>
      </c>
      <c r="FS11" s="326">
        <f>IFERROR(VLOOKUP(FS5,TdC!$C$4:$G$3429,4,FALSE),FR11)</f>
        <v>3.15E-5</v>
      </c>
      <c r="FT11" s="326">
        <f>IFERROR(VLOOKUP(FT5,TdC!$C$4:$G$3429,4,FALSE),FS11)</f>
        <v>3.15E-5</v>
      </c>
      <c r="FU11" s="326">
        <f>IFERROR(VLOOKUP(FU5,TdC!$C$4:$G$3429,4,FALSE),FT11)</f>
        <v>2.9799999999999999E-5</v>
      </c>
      <c r="FV11" s="326">
        <f>IFERROR(VLOOKUP(FV5,TdC!$C$4:$G$3429,4,FALSE),FU11)</f>
        <v>2.9799999999999999E-5</v>
      </c>
      <c r="FW11" s="326">
        <f>IFERROR(VLOOKUP(FW5,TdC!$C$4:$G$3429,4,FALSE),FV11)</f>
        <v>2.9799999999999999E-5</v>
      </c>
      <c r="FX11" s="326">
        <f>IFERROR(VLOOKUP(FX5,TdC!$C$4:$G$3429,4,FALSE),FW11)</f>
        <v>2.9799999999999999E-5</v>
      </c>
      <c r="FY11" s="326">
        <f>IFERROR(VLOOKUP(FY5,TdC!$C$4:$G$3429,4,FALSE),FX11)</f>
        <v>2.9E-5</v>
      </c>
      <c r="FZ11" s="326">
        <f>IFERROR(VLOOKUP(FZ5,TdC!$C$4:$G$3429,4,FALSE),FY11)</f>
        <v>2.9E-5</v>
      </c>
      <c r="GA11" s="326">
        <f>IFERROR(VLOOKUP(GA5,TdC!$C$4:$G$3429,4,FALSE),FZ11)</f>
        <v>2.9E-5</v>
      </c>
      <c r="GB11" s="326">
        <f>IFERROR(VLOOKUP(GB5,TdC!$C$4:$G$3429,4,FALSE),GA11)</f>
        <v>2.9E-5</v>
      </c>
      <c r="GC11" s="326">
        <f>IFERROR(VLOOKUP(GC5,TdC!$C$4:$G$3429,4,FALSE),GB11)</f>
        <v>2.6000000000000002E-5</v>
      </c>
      <c r="GD11" s="326">
        <f>IFERROR(VLOOKUP(GD5,TdC!$C$4:$G$3429,4,FALSE),GC11)</f>
        <v>2.6000000000000002E-5</v>
      </c>
      <c r="GE11" s="326">
        <f>IFERROR(VLOOKUP(GE5,TdC!$C$4:$G$3429,4,FALSE),GD11)</f>
        <v>2.6000000000000002E-5</v>
      </c>
      <c r="GF11" s="326">
        <f>IFERROR(VLOOKUP(GF5,TdC!$C$4:$G$3429,4,FALSE),GE11)</f>
        <v>2.6000000000000002E-5</v>
      </c>
      <c r="GG11" s="326">
        <f>IFERROR(VLOOKUP(GG5,TdC!$C$4:$G$3429,4,FALSE),GF11)</f>
        <v>2.6000000000000002E-5</v>
      </c>
      <c r="GH11" s="326">
        <f>IFERROR(VLOOKUP(GH5,TdC!$C$4:$G$3429,4,FALSE),GG11)</f>
        <v>2.8399999999999999E-5</v>
      </c>
      <c r="GI11" s="326">
        <f>IFERROR(VLOOKUP(GI5,TdC!$C$4:$G$3429,4,FALSE),GH11)</f>
        <v>2.8399999999999999E-5</v>
      </c>
      <c r="GJ11" s="326">
        <f>IFERROR(VLOOKUP(GJ5,TdC!$C$4:$G$3429,4,FALSE),GI11)</f>
        <v>2.8399999999999999E-5</v>
      </c>
      <c r="GK11" s="326">
        <f>IFERROR(VLOOKUP(GK5,TdC!$C$4:$G$3429,4,FALSE),GJ11)</f>
        <v>2.8399999999999999E-5</v>
      </c>
      <c r="GL11" s="326">
        <f>IFERROR(VLOOKUP(GL5,TdC!$C$4:$G$3429,4,FALSE),GK11)</f>
        <v>2.6600000000000003E-5</v>
      </c>
      <c r="GM11" s="326">
        <f>IFERROR(VLOOKUP(GM5,TdC!$C$4:$G$3429,4,FALSE),GL11)</f>
        <v>2.6600000000000003E-5</v>
      </c>
      <c r="GN11" s="326">
        <f>IFERROR(VLOOKUP(GN5,TdC!$C$4:$G$3429,4,FALSE),GM11)</f>
        <v>2.6600000000000003E-5</v>
      </c>
      <c r="GO11" s="326">
        <f>IFERROR(VLOOKUP(GO5,TdC!$C$4:$G$3429,4,FALSE),GN11)</f>
        <v>2.6600000000000003E-5</v>
      </c>
      <c r="GP11" s="326">
        <f>IFERROR(VLOOKUP(GP5,TdC!$C$4:$G$3429,4,FALSE),GO11)</f>
        <v>2.6110000000000002E-5</v>
      </c>
      <c r="GQ11" s="326">
        <f>IFERROR(VLOOKUP(GQ5,TdC!$C$4:$G$3429,4,FALSE),GP11)</f>
        <v>2.5529999999999998E-5</v>
      </c>
      <c r="GR11" s="326">
        <f>IFERROR(VLOOKUP(GR5,TdC!$C$4:$G$3429,4,FALSE),GQ11)</f>
        <v>2.5529999999999998E-5</v>
      </c>
      <c r="GS11" s="326">
        <f>IFERROR(VLOOKUP(GS5,TdC!$C$4:$G$3429,4,FALSE),GR11)</f>
        <v>2.5529999999999998E-5</v>
      </c>
      <c r="GT11" s="326">
        <f>IFERROR(VLOOKUP(GT5,TdC!$C$4:$G$3429,4,FALSE),GS11)</f>
        <v>2.5529999999999998E-5</v>
      </c>
      <c r="GU11" s="326">
        <f>IFERROR(VLOOKUP(GU5,TdC!$C$4:$G$3429,4,FALSE),GT11)</f>
        <v>2.499E-5</v>
      </c>
      <c r="GV11" s="326">
        <f>IFERROR(VLOOKUP(GV5,TdC!$C$4:$G$3429,4,FALSE),GU11)</f>
        <v>2.499E-5</v>
      </c>
      <c r="GW11" s="326">
        <f>IFERROR(VLOOKUP(GW5,TdC!$C$4:$G$3429,4,FALSE),GV11)</f>
        <v>2.499E-5</v>
      </c>
      <c r="GX11" s="326">
        <f>IFERROR(VLOOKUP(GX5,TdC!$C$4:$G$3429,4,FALSE),GW11)</f>
        <v>2.499E-5</v>
      </c>
      <c r="GY11" s="326">
        <f>IFERROR(VLOOKUP(GY5,TdC!$C$4:$G$3429,4,FALSE),GX11)</f>
        <v>2.3220000000000001E-5</v>
      </c>
      <c r="GZ11" s="326">
        <f>IFERROR(VLOOKUP(GZ5,TdC!$C$4:$G$3429,4,FALSE),GY11)</f>
        <v>2.3220000000000001E-5</v>
      </c>
      <c r="HA11" s="326">
        <f>IFERROR(VLOOKUP(HA5,TdC!$C$4:$G$3429,4,FALSE),GZ11)</f>
        <v>2.62E-5</v>
      </c>
      <c r="HB11" s="326">
        <f>IFERROR(VLOOKUP(HB5,TdC!$C$4:$G$3429,4,FALSE),HA11)</f>
        <v>2.62E-5</v>
      </c>
      <c r="HC11" s="350">
        <f>IFERROR(VLOOKUP(HC5,TdC!$C$4:$G$3429,4,FALSE),HB11)</f>
        <v>2.62E-5</v>
      </c>
      <c r="HD11" s="326">
        <f>IFERROR(VLOOKUP(HD5,TdC!$C$4:$G$3429,4,FALSE),HC11)</f>
        <v>2.6699999999999998E-5</v>
      </c>
      <c r="HE11" s="326">
        <f>IFERROR(VLOOKUP(HE5,TdC!$C$4:$G$3429,4,FALSE),HD11)</f>
        <v>2.6699999999999998E-5</v>
      </c>
      <c r="HF11" s="326">
        <f>IFERROR(VLOOKUP(HF5,TdC!$C$4:$G$3429,4,FALSE),HE11)</f>
        <v>2.6699999999999998E-5</v>
      </c>
      <c r="HG11" s="326">
        <f>IFERROR(VLOOKUP(HG5,TdC!$C$4:$G$3429,4,FALSE),HF11)</f>
        <v>2.6699999999999998E-5</v>
      </c>
      <c r="HH11" s="326">
        <f>IFERROR(VLOOKUP(HH5,TdC!$C$4:$G$3429,4,FALSE),HG11)</f>
        <v>2.7900000000000001E-5</v>
      </c>
      <c r="HI11" s="326">
        <f>IFERROR(VLOOKUP(HI5,TdC!$C$4:$G$3429,4,FALSE),HH11)</f>
        <v>2.7900000000000001E-5</v>
      </c>
      <c r="HJ11" s="326">
        <f>IFERROR(VLOOKUP(HJ5,TdC!$C$4:$G$3429,4,FALSE),HI11)</f>
        <v>2.7900000000000001E-5</v>
      </c>
      <c r="HK11" s="326">
        <f>IFERROR(VLOOKUP(HK5,TdC!$C$4:$G$3429,4,FALSE),HJ11)</f>
        <v>2.7900000000000001E-5</v>
      </c>
      <c r="HL11" s="326">
        <f>IFERROR(VLOOKUP(HL5,TdC!$C$4:$G$3429,4,FALSE),HK11)</f>
        <v>2.794E-5</v>
      </c>
      <c r="HM11" s="326">
        <f>IFERROR(VLOOKUP(HM5,TdC!$C$4:$G$3429,4,FALSE),HL11)</f>
        <v>2.794E-5</v>
      </c>
      <c r="HN11" s="326">
        <f>IFERROR(VLOOKUP(HN5,TdC!$C$4:$G$3429,4,FALSE),HM11)</f>
        <v>2.794E-5</v>
      </c>
      <c r="HO11" s="326">
        <f>IFERROR(VLOOKUP(HO5,TdC!$C$4:$G$3429,4,FALSE),HN11)</f>
        <v>2.794E-5</v>
      </c>
      <c r="HP11" s="326">
        <f>IFERROR(VLOOKUP(HP5,TdC!$C$4:$G$3429,4,FALSE),HO11)</f>
        <v>2.7250000000000002E-5</v>
      </c>
      <c r="HQ11" s="326">
        <f>IFERROR(VLOOKUP(HQ5,TdC!$C$4:$G$3429,4,FALSE),HP11)</f>
        <v>2.7250000000000002E-5</v>
      </c>
      <c r="HR11" s="326">
        <f>IFERROR(VLOOKUP(HR5,TdC!$C$4:$G$3429,4,FALSE),HQ11)</f>
        <v>2.7250000000000002E-5</v>
      </c>
      <c r="HS11" s="326">
        <f>IFERROR(VLOOKUP(HS5,TdC!$C$4:$G$3429,4,FALSE),HR11)</f>
        <v>2.7250000000000002E-5</v>
      </c>
      <c r="HT11" s="326">
        <f>IFERROR(VLOOKUP(HT5,TdC!$C$4:$G$3429,4,FALSE),HS11)</f>
        <v>2.7250000000000002E-5</v>
      </c>
      <c r="HU11" s="326">
        <f>IFERROR(VLOOKUP(HU5,TdC!$C$4:$G$3429,4,FALSE),HT11)</f>
        <v>2.5939999999999999E-5</v>
      </c>
      <c r="HV11" s="326">
        <f>IFERROR(VLOOKUP(HV5,TdC!$C$4:$G$3429,4,FALSE),HU11)</f>
        <v>2.5939999999999999E-5</v>
      </c>
      <c r="HW11" s="326">
        <f>IFERROR(VLOOKUP(HW5,TdC!$C$4:$G$3429,4,FALSE),HV11)</f>
        <v>2.5939999999999999E-5</v>
      </c>
      <c r="HX11" s="326">
        <f>IFERROR(VLOOKUP(HX5,TdC!$C$4:$G$3429,4,FALSE),HW11)</f>
        <v>2.5939999999999999E-5</v>
      </c>
      <c r="HY11" s="326">
        <f>IFERROR(VLOOKUP(HY5,TdC!$C$4:$G$3429,4,FALSE),HX11)</f>
        <v>2.55E-5</v>
      </c>
      <c r="HZ11" s="326">
        <f>IFERROR(VLOOKUP(HZ5,TdC!$C$4:$G$3429,4,FALSE),HY11)</f>
        <v>2.55E-5</v>
      </c>
      <c r="IA11" s="326">
        <f>IFERROR(VLOOKUP(IA5,TdC!$C$4:$G$3429,4,FALSE),HZ11)</f>
        <v>2.55E-5</v>
      </c>
      <c r="IB11" s="326">
        <f>IFERROR(VLOOKUP(IB5,TdC!$C$4:$G$3429,4,FALSE),IA11)</f>
        <v>2.55E-5</v>
      </c>
      <c r="IC11" s="326">
        <f>IFERROR(VLOOKUP(IC5,TdC!$C$4:$G$3429,4,FALSE),IB11)</f>
        <v>2.55E-5</v>
      </c>
      <c r="ID11" s="326">
        <f>IFERROR(VLOOKUP(ID5,TdC!$C$4:$G$3429,4,FALSE),IC11)</f>
        <v>2.55E-5</v>
      </c>
      <c r="IE11" s="326">
        <f>IFERROR(VLOOKUP(IE5,TdC!$C$4:$G$3429,4,FALSE),ID11)</f>
        <v>2.55E-5</v>
      </c>
      <c r="IF11" s="326">
        <f>IFERROR(VLOOKUP(IF5,TdC!$C$4:$G$3429,4,FALSE),IE11)</f>
        <v>2.55E-5</v>
      </c>
      <c r="IG11" s="326">
        <f>IFERROR(VLOOKUP(IG5,TdC!$C$4:$G$3429,4,FALSE),IF11)</f>
        <v>2.55E-5</v>
      </c>
      <c r="IH11" s="326">
        <f>IFERROR(VLOOKUP(IH5,TdC!$C$4:$G$3429,4,FALSE),IG11)</f>
        <v>2.5739999999999998E-5</v>
      </c>
      <c r="II11" s="326">
        <f>IFERROR(VLOOKUP(II5,TdC!$C$4:$G$3429,4,FALSE),IH11)</f>
        <v>2.5739999999999998E-5</v>
      </c>
      <c r="IJ11" s="326">
        <f>IFERROR(VLOOKUP(IJ5,TdC!$C$4:$G$3429,4,FALSE),II11)</f>
        <v>2.5739999999999998E-5</v>
      </c>
      <c r="IK11" s="326">
        <f>IFERROR(VLOOKUP(IK5,TdC!$C$4:$G$3429,4,FALSE),IJ11)</f>
        <v>2.5739999999999998E-5</v>
      </c>
      <c r="IL11" s="326">
        <f>IFERROR(VLOOKUP(IL5,TdC!$C$4:$G$3429,4,FALSE),IK11)</f>
        <v>2.5790000000000002E-5</v>
      </c>
      <c r="IM11" s="326">
        <f>IFERROR(VLOOKUP(IM5,TdC!$C$4:$G$3429,4,FALSE),IL11)</f>
        <v>2.5790000000000002E-5</v>
      </c>
      <c r="IN11" s="326">
        <f>IFERROR(VLOOKUP(IN5,TdC!$C$4:$G$3429,4,FALSE),IM11)</f>
        <v>2.5790000000000002E-5</v>
      </c>
      <c r="IO11" s="326">
        <f>IFERROR(VLOOKUP(IO5,TdC!$C$4:$G$3429,4,FALSE),IN11)</f>
        <v>2.5790000000000002E-5</v>
      </c>
      <c r="IP11" s="326">
        <f>IFERROR(VLOOKUP(IP5,TdC!$C$4:$G$3429,4,FALSE),IO11)</f>
        <v>2.5790000000000002E-5</v>
      </c>
      <c r="IQ11" s="326">
        <f>IFERROR(VLOOKUP(IQ5,TdC!$C$4:$G$3429,4,FALSE),IP11)</f>
        <v>2.7149999999999999E-5</v>
      </c>
      <c r="IR11" s="326">
        <f>IFERROR(VLOOKUP(IR5,TdC!$C$4:$G$3429,4,FALSE),IQ11)</f>
        <v>2.7149999999999999E-5</v>
      </c>
      <c r="IS11" s="326">
        <f>IFERROR(VLOOKUP(IS5,TdC!$C$4:$G$3429,4,FALSE),IR11)</f>
        <v>2.7149999999999999E-5</v>
      </c>
      <c r="IT11" s="326">
        <f>IFERROR(VLOOKUP(IT5,TdC!$C$4:$G$3429,4,FALSE),IS11)</f>
        <v>2.7149999999999999E-5</v>
      </c>
      <c r="IU11" s="326">
        <f>IFERROR(VLOOKUP(IU5,TdC!$C$4:$G$3429,4,FALSE),IT11)</f>
        <v>2.8E-5</v>
      </c>
      <c r="IV11" s="326">
        <f>IFERROR(VLOOKUP(IV5,TdC!$C$4:$G$3429,4,FALSE),IU11)</f>
        <v>2.8E-5</v>
      </c>
      <c r="IW11" s="326">
        <f>IFERROR(VLOOKUP(IW5,TdC!$C$4:$G$3429,4,FALSE),IV11)</f>
        <v>2.8E-5</v>
      </c>
      <c r="IX11" s="326">
        <f>IFERROR(VLOOKUP(IX5,TdC!$C$4:$G$3429,4,FALSE),IW11)</f>
        <v>2.8E-5</v>
      </c>
      <c r="IY11" s="326">
        <f>IFERROR(VLOOKUP(IY5,TdC!$C$4:$G$3429,4,FALSE),IX11)</f>
        <v>2.6459999999999997E-5</v>
      </c>
      <c r="IZ11" s="326">
        <f>IFERROR(VLOOKUP(IZ5,TdC!$C$4:$G$3429,4,FALSE),IY11)</f>
        <v>2.6459999999999997E-5</v>
      </c>
      <c r="JA11" s="326">
        <f>IFERROR(VLOOKUP(JA5,TdC!$C$4:$G$3429,4,FALSE),IZ11)</f>
        <v>2.6459999999999997E-5</v>
      </c>
      <c r="JB11" s="326">
        <f>IFERROR(VLOOKUP(JB5,TdC!$C$4:$G$3429,4,FALSE),JA11)</f>
        <v>2.6459999999999997E-5</v>
      </c>
      <c r="JC11" s="326">
        <f>IFERROR(VLOOKUP(JC5,TdC!$C$4:$G$3429,4,FALSE),JB11)</f>
        <v>2.69E-5</v>
      </c>
      <c r="JD11" s="326">
        <f>IFERROR(VLOOKUP(JD5,TdC!$C$4:$G$3429,4,FALSE),JC11)</f>
        <v>2.69E-5</v>
      </c>
      <c r="JE11" s="326">
        <f>IFERROR(VLOOKUP(JE5,TdC!$C$4:$G$3429,4,FALSE),JD11)</f>
        <v>2.69E-5</v>
      </c>
      <c r="JF11" s="326">
        <f>IFERROR(VLOOKUP(JF5,TdC!$C$4:$G$3429,4,FALSE),JE11)</f>
        <v>2.69E-5</v>
      </c>
      <c r="JG11" s="326">
        <f>IFERROR(VLOOKUP(JG5,TdC!$C$4:$G$3429,4,FALSE),JF11)</f>
        <v>2.6709999999999997E-5</v>
      </c>
      <c r="JH11" s="326">
        <f>IFERROR(VLOOKUP(JH5,TdC!$C$4:$G$3429,4,FALSE),JG11)</f>
        <v>2.6709999999999997E-5</v>
      </c>
      <c r="JI11" s="326">
        <f>IFERROR(VLOOKUP(JI5,TdC!$C$4:$G$3429,4,FALSE),JH11)</f>
        <v>2.6709999999999997E-5</v>
      </c>
      <c r="JJ11" s="326">
        <f>IFERROR(VLOOKUP(JJ5,TdC!$C$4:$G$3429,4,FALSE),JI11)</f>
        <v>2.6709999999999997E-5</v>
      </c>
      <c r="JK11" s="326">
        <f>IFERROR(VLOOKUP(JK5,TdC!$C$4:$G$3429,4,FALSE),JJ11)</f>
        <v>2.6030000000000003E-5</v>
      </c>
      <c r="JL11" s="326">
        <f>IFERROR(VLOOKUP(JL5,TdC!$C$4:$G$3429,4,FALSE),JK11)</f>
        <v>2.6030000000000003E-5</v>
      </c>
      <c r="JM11" s="326">
        <f>IFERROR(VLOOKUP(JM5,TdC!$C$4:$G$3429,4,FALSE),JL11)</f>
        <v>2.6030000000000003E-5</v>
      </c>
      <c r="JN11" s="326">
        <f>IFERROR(VLOOKUP(JN5,TdC!$C$4:$G$3429,4,FALSE),JM11)</f>
        <v>2.6030000000000003E-5</v>
      </c>
      <c r="JO11" s="326">
        <f>IFERROR(VLOOKUP(JO5,TdC!$C$4:$G$3429,4,FALSE),JN11)</f>
        <v>2.5590000000000001E-5</v>
      </c>
      <c r="JP11" s="326">
        <f>IFERROR(VLOOKUP(JP5,TdC!$C$4:$G$3429,4,FALSE),JO11)</f>
        <v>2.5590000000000001E-5</v>
      </c>
      <c r="JQ11" s="326">
        <f>IFERROR(VLOOKUP(JQ5,TdC!$C$4:$G$3429,4,FALSE),JP11)</f>
        <v>2.5590000000000001E-5</v>
      </c>
      <c r="JR11" s="326">
        <f>IFERROR(VLOOKUP(JR5,TdC!$C$4:$G$3429,4,FALSE),JQ11)</f>
        <v>2.5590000000000001E-5</v>
      </c>
      <c r="JS11" s="326">
        <f>IFERROR(VLOOKUP(JS5,TdC!$C$4:$G$3429,4,FALSE),JR11)</f>
        <v>2.5720000000000001E-5</v>
      </c>
      <c r="JT11" s="326">
        <f>IFERROR(VLOOKUP(JT5,TdC!$C$4:$G$3429,4,FALSE),JS11)</f>
        <v>2.5720000000000001E-5</v>
      </c>
      <c r="JU11" s="326">
        <f>IFERROR(VLOOKUP(JU5,TdC!$C$4:$G$3429,4,FALSE),JT11)</f>
        <v>2.5720000000000001E-5</v>
      </c>
      <c r="JV11" s="326">
        <f>IFERROR(VLOOKUP(JV5,TdC!$C$4:$G$3429,4,FALSE),JU11)</f>
        <v>2.5720000000000001E-5</v>
      </c>
      <c r="JW11" s="326">
        <f>IFERROR(VLOOKUP(JW5,TdC!$C$4:$G$3429,4,FALSE),JV11)</f>
        <v>2.5910000000000001E-5</v>
      </c>
      <c r="JX11" s="326">
        <f>IFERROR(VLOOKUP(JX5,TdC!$C$4:$G$3429,4,FALSE),JW11)</f>
        <v>2.5910000000000001E-5</v>
      </c>
      <c r="JY11" s="326">
        <f>IFERROR(VLOOKUP(JY5,TdC!$C$4:$G$3429,4,FALSE),JX11)</f>
        <v>2.5910000000000001E-5</v>
      </c>
      <c r="JZ11" s="326">
        <f>IFERROR(VLOOKUP(JZ5,TdC!$C$4:$G$3429,4,FALSE),JY11)</f>
        <v>2.5910000000000001E-5</v>
      </c>
      <c r="KA11" s="326">
        <f>IFERROR(VLOOKUP(KA5,TdC!$C$4:$G$3429,4,FALSE),JZ11)</f>
        <v>2.6059999999999998E-5</v>
      </c>
      <c r="KB11" s="326">
        <f>IFERROR(VLOOKUP(KB5,TdC!$C$4:$G$3429,4,FALSE),KA11)</f>
        <v>2.6059999999999998E-5</v>
      </c>
      <c r="KC11" s="326">
        <f>IFERROR(VLOOKUP(KC5,TdC!$C$4:$G$3429,4,FALSE),KB11)</f>
        <v>2.6059999999999998E-5</v>
      </c>
      <c r="KD11" s="326">
        <f>IFERROR(VLOOKUP(KD5,TdC!$C$4:$G$3429,4,FALSE),KC11)</f>
        <v>2.6059999999999998E-5</v>
      </c>
      <c r="KE11" s="326">
        <f>IFERROR(VLOOKUP(KE5,TdC!$C$4:$G$3429,4,FALSE),KD11)</f>
        <v>2.6429999999999999E-5</v>
      </c>
      <c r="KF11" s="326">
        <f>IFERROR(VLOOKUP(KF5,TdC!$C$4:$G$3429,4,FALSE),KE11)</f>
        <v>2.6429999999999999E-5</v>
      </c>
      <c r="KG11" s="326">
        <f>IFERROR(VLOOKUP(KG5,TdC!$C$4:$G$3429,4,FALSE),KF11)</f>
        <v>2.6429999999999999E-5</v>
      </c>
      <c r="KH11" s="326">
        <f>IFERROR(VLOOKUP(KH5,TdC!$C$4:$G$3429,4,FALSE),KG11)</f>
        <v>2.6429999999999999E-5</v>
      </c>
      <c r="KI11" s="326">
        <f>IFERROR(VLOOKUP(KI5,TdC!$C$4:$G$3429,4,FALSE),KH11)</f>
        <v>2.6549999999999998E-5</v>
      </c>
      <c r="KJ11" s="326">
        <f>IFERROR(VLOOKUP(KJ5,TdC!$C$4:$G$3429,4,FALSE),KI11)</f>
        <v>2.6549999999999998E-5</v>
      </c>
      <c r="KK11" s="326">
        <f>IFERROR(VLOOKUP(KK5,TdC!$C$4:$G$3429,4,FALSE),KJ11)</f>
        <v>2.6549999999999998E-5</v>
      </c>
      <c r="KL11" s="326">
        <f>IFERROR(VLOOKUP(KL5,TdC!$C$4:$G$3429,4,FALSE),KK11)</f>
        <v>2.6549999999999998E-5</v>
      </c>
      <c r="KM11" s="326">
        <f>IFERROR(VLOOKUP(KM5,TdC!$C$4:$G$3429,4,FALSE),KL11)</f>
        <v>2.6989999999999997E-5</v>
      </c>
      <c r="KN11" s="326">
        <f>IFERROR(VLOOKUP(KN5,TdC!$C$4:$G$3429,4,FALSE),KM11)</f>
        <v>2.6989999999999997E-5</v>
      </c>
      <c r="KO11" s="326">
        <f>IFERROR(VLOOKUP(KO5,TdC!$C$4:$G$3429,4,FALSE),KN11)</f>
        <v>2.6989999999999997E-5</v>
      </c>
      <c r="KP11" s="326">
        <f>IFERROR(VLOOKUP(KP5,TdC!$C$4:$G$3429,4,FALSE),KO11)</f>
        <v>2.6989999999999997E-5</v>
      </c>
      <c r="KQ11" s="326">
        <f>IFERROR(VLOOKUP(KQ5,TdC!$C$4:$G$3429,4,FALSE),KP11)</f>
        <v>2.9710000000000002E-5</v>
      </c>
      <c r="KR11" s="326">
        <f>IFERROR(VLOOKUP(KR5,TdC!$C$4:$G$3429,4,FALSE),KQ11)</f>
        <v>2.9710000000000002E-5</v>
      </c>
      <c r="KS11" s="326">
        <f>IFERROR(VLOOKUP(KS5,TdC!$C$4:$G$3429,4,FALSE),KR11)</f>
        <v>2.9710000000000002E-5</v>
      </c>
      <c r="KT11" s="326">
        <f>IFERROR(VLOOKUP(KT5,TdC!$C$4:$G$3429,4,FALSE),KS11)</f>
        <v>2.9750000000000001E-5</v>
      </c>
      <c r="KU11" s="326">
        <f>IFERROR(VLOOKUP(KU5,TdC!$C$4:$G$3429,4,FALSE),KT11)</f>
        <v>2.9750000000000001E-5</v>
      </c>
      <c r="KV11" s="326">
        <f>IFERROR(VLOOKUP(KV5,TdC!$C$4:$G$3429,4,FALSE),KU11)</f>
        <v>3.2499999999999997E-5</v>
      </c>
      <c r="KW11" s="326">
        <f>IFERROR(VLOOKUP(KW5,TdC!$C$4:$G$3429,4,FALSE),KV11)</f>
        <v>3.4999999999999997E-5</v>
      </c>
      <c r="KX11" s="326">
        <f>IFERROR(VLOOKUP(KX5,TdC!$C$4:$G$3429,4,FALSE),KW11)</f>
        <v>3.4999999999999997E-5</v>
      </c>
      <c r="KY11" s="326">
        <f>IFERROR(VLOOKUP(KY5,TdC!$C$4:$G$3429,4,FALSE),KX11)</f>
        <v>3.4999999999999997E-5</v>
      </c>
      <c r="KZ11" s="326">
        <f>IFERROR(VLOOKUP(KZ5,TdC!$C$4:$G$3429,4,FALSE),KY11)</f>
        <v>3.095E-5</v>
      </c>
      <c r="LA11" s="326">
        <f>IFERROR(VLOOKUP(LA5,TdC!$C$4:$G$3429,4,FALSE),KZ11)</f>
        <v>3.095E-5</v>
      </c>
      <c r="LB11" s="326">
        <f>IFERROR(VLOOKUP(LB5,TdC!$C$4:$G$3429,4,FALSE),LA11)</f>
        <v>3.095E-5</v>
      </c>
      <c r="LC11" s="326">
        <f>IFERROR(VLOOKUP(LC5,TdC!$C$4:$G$3429,4,FALSE),LB11)</f>
        <v>3.3340000000000003E-5</v>
      </c>
      <c r="LD11" s="350">
        <f>IFERROR(VLOOKUP(LD5,TdC!$C$4:$G$3429,4,FALSE),LC11)</f>
        <v>3.4500000000000005E-5</v>
      </c>
      <c r="LE11" s="326">
        <f>IFERROR(VLOOKUP(LE5,TdC!$C$4:$G$3429,4,FALSE),LD11)</f>
        <v>3.8300000000000003E-5</v>
      </c>
      <c r="LF11" s="326">
        <f>IFERROR(VLOOKUP(LF5,TdC!$C$4:$G$3429,4,FALSE),LE11)</f>
        <v>3.9927777777777783E-5</v>
      </c>
      <c r="LG11" s="326">
        <f>IFERROR(VLOOKUP(LG5,TdC!$C$4:$G$3429,4,FALSE),LF11)</f>
        <v>4.4816666666666674E-5</v>
      </c>
      <c r="LH11" s="326">
        <f>IFERROR(VLOOKUP(LH5,TdC!$C$4:$G$3429,4,FALSE),LG11)</f>
        <v>4.4516666666666674E-5</v>
      </c>
      <c r="LI11" s="326">
        <f>IFERROR(VLOOKUP(LI5,TdC!$C$4:$G$3429,4,FALSE),LH11)</f>
        <v>3.8999999999999999E-5</v>
      </c>
      <c r="LJ11" s="326">
        <f>IFERROR(VLOOKUP(LJ5,TdC!$C$4:$G$3429,4,FALSE),LI11)</f>
        <v>3.9940909090909092E-5</v>
      </c>
      <c r="LK11" s="326">
        <f>IFERROR(VLOOKUP(LK5,TdC!$C$4:$G$3429,4,FALSE),LJ11)</f>
        <v>3.8500000000000001E-5</v>
      </c>
      <c r="LL11" s="326">
        <f>IFERROR(VLOOKUP(LL5,TdC!$C$4:$G$3429,4,FALSE),LK11)</f>
        <v>4.2999999999999995E-5</v>
      </c>
      <c r="LM11" s="326">
        <f>IFERROR(VLOOKUP(LM5,TdC!$C$4:$G$3429,4,FALSE),LL11)</f>
        <v>4.0599999999999998E-5</v>
      </c>
      <c r="LN11" s="326">
        <f>IFERROR(VLOOKUP(LN5,TdC!$C$4:$G$3429,4,FALSE),LM11)</f>
        <v>3.8461111111111112E-5</v>
      </c>
      <c r="LO11" s="326">
        <f>IFERROR(VLOOKUP(LO5,TdC!$C$4:$G$3429,4,FALSE),LN11)</f>
        <v>3.7625E-5</v>
      </c>
      <c r="LP11" s="326">
        <f>IFERROR(VLOOKUP(LP5,TdC!$C$4:$G$3429,4,FALSE),LO11)</f>
        <v>3.65E-5</v>
      </c>
      <c r="LQ11" s="326">
        <f>IFERROR(VLOOKUP(LQ5,TdC!$C$4:$G$3429,4,FALSE),LP11)</f>
        <v>3.5800000000000003E-5</v>
      </c>
      <c r="LR11" s="326">
        <f>IFERROR(VLOOKUP(LR5,TdC!$C$4:$G$3429,4,FALSE),LQ11)</f>
        <v>3.5296428571428578E-5</v>
      </c>
      <c r="LS11" s="326">
        <f>IFERROR(VLOOKUP(LS5,TdC!$C$4:$G$3429,4,FALSE),LR11)</f>
        <v>3.6538461538461537E-5</v>
      </c>
      <c r="LT11" s="326">
        <f>IFERROR(VLOOKUP(LT5,TdC!$C$4:$G$3429,4,FALSE),LS11)</f>
        <v>3.7499999999999997E-5</v>
      </c>
      <c r="LU11" s="326">
        <f>IFERROR(VLOOKUP(LU5,TdC!$C$4:$G$3429,4,FALSE),LT11)</f>
        <v>3.9418749999999999E-5</v>
      </c>
      <c r="LV11" s="326">
        <f>IFERROR(VLOOKUP(LV5,TdC!$C$4:$G$3429,4,FALSE),LU11)</f>
        <v>3.9583333333333338E-5</v>
      </c>
      <c r="LW11" s="326">
        <f>IFERROR(VLOOKUP(LW5,TdC!$C$4:$G$3429,4,FALSE),LV11)</f>
        <v>4.155E-5</v>
      </c>
      <c r="LX11" s="326">
        <f>IFERROR(VLOOKUP(LX5,TdC!$C$4:$G$3429,4,FALSE),LW11)</f>
        <v>4.0811111111111115E-5</v>
      </c>
      <c r="LY11" s="326">
        <f>IFERROR(VLOOKUP(LY5,TdC!$C$4:$G$3429,4,FALSE),LX11)</f>
        <v>4.0985714285714291E-5</v>
      </c>
      <c r="LZ11" s="326">
        <f>IFERROR(VLOOKUP(LZ5,TdC!$C$4:$G$3429,4,FALSE),LY11)</f>
        <v>4.1433333333333329E-5</v>
      </c>
      <c r="MA11" s="326">
        <f>IFERROR(VLOOKUP(MA5,TdC!$C$4:$G$3429,4,FALSE),LZ11)</f>
        <v>4.2787499999999996E-5</v>
      </c>
      <c r="MB11" s="326">
        <f>IFERROR(VLOOKUP(MB5,TdC!$C$4:$G$3429,4,FALSE),MA11)</f>
        <v>4.2512499999999997E-5</v>
      </c>
      <c r="MC11" s="326">
        <f>IFERROR(VLOOKUP(MC5,TdC!$C$4:$G$3429,4,FALSE),MB11)</f>
        <v>4.0849999999999997E-5</v>
      </c>
      <c r="MD11" s="326">
        <f>IFERROR(VLOOKUP(MD5,TdC!$C$4:$G$3429,4,FALSE),MC11)</f>
        <v>4.0899999999999998E-5</v>
      </c>
      <c r="ME11" s="326">
        <f>IFERROR(VLOOKUP(ME5,TdC!$C$4:$G$3429,4,FALSE),MD11)</f>
        <v>4.1749999999999998E-5</v>
      </c>
      <c r="MF11" s="326">
        <f>IFERROR(VLOOKUP(MF5,TdC!$C$4:$G$3429,4,FALSE),ME11)</f>
        <v>4.1604999999999999E-5</v>
      </c>
      <c r="MG11" s="326">
        <f>IFERROR(VLOOKUP(MG5,TdC!$C$4:$G$3429,4,FALSE),MF11)</f>
        <v>4.2744444444444446E-5</v>
      </c>
      <c r="MH11" s="326">
        <f>IFERROR(VLOOKUP(MH5,TdC!$C$4:$G$3429,4,FALSE),MG11)</f>
        <v>4.282857142857143E-5</v>
      </c>
      <c r="MI11" s="326">
        <f>IFERROR(VLOOKUP(MI5,TdC!$C$4:$G$3429,4,FALSE),MH11)</f>
        <v>4.2860599999999994E-5</v>
      </c>
      <c r="MJ11" s="326">
        <f>IFERROR(VLOOKUP(MJ5,TdC!$C$4:$G$3429,4,FALSE),MI11)</f>
        <v>4.5141666666666668E-5</v>
      </c>
      <c r="MK11" s="326">
        <f>IFERROR(VLOOKUP(MK5,TdC!$C$4:$G$3429,4,FALSE),MJ11)</f>
        <v>4.7293750000000001E-5</v>
      </c>
      <c r="ML11" s="326">
        <f>IFERROR(VLOOKUP(ML5,TdC!$C$4:$G$3429,4,FALSE),MK11)</f>
        <v>4.9000000000000005E-5</v>
      </c>
      <c r="MM11" s="326">
        <f>IFERROR(VLOOKUP(MM5,TdC!$C$4:$G$3429,4,FALSE),ML11)</f>
        <v>4.7874999999999998E-5</v>
      </c>
      <c r="MN11" s="326">
        <f>IFERROR(VLOOKUP(MN5,TdC!$C$4:$G$3429,4,FALSE),MM11)</f>
        <v>4.8992857142857147E-5</v>
      </c>
      <c r="MO11" s="326">
        <f>IFERROR(VLOOKUP(MO5,TdC!$C$4:$G$3429,4,FALSE),MN11)</f>
        <v>4.9416666666666671E-5</v>
      </c>
      <c r="MP11" s="326">
        <f>IFERROR(VLOOKUP(MP5,TdC!$C$4:$G$3429,4,FALSE),MO11)</f>
        <v>4.9790000000000003E-5</v>
      </c>
      <c r="MQ11" s="326">
        <f>IFERROR(VLOOKUP(MQ5,TdC!$C$4:$G$3429,4,FALSE),MP11)</f>
        <v>5.6591666666666669E-5</v>
      </c>
      <c r="MR11" s="326">
        <f>IFERROR(VLOOKUP(MR5,TdC!$C$4:$G$3429,4,FALSE),MQ11)</f>
        <v>5.6591666666666669E-5</v>
      </c>
      <c r="MS11" s="326">
        <f>IFERROR(VLOOKUP(MS5,TdC!$C$4:$G$3429,4,FALSE),MR11)</f>
        <v>5.8656249999999999E-5</v>
      </c>
      <c r="MT11" s="326">
        <f>IFERROR(VLOOKUP(MT5,TdC!$C$4:$G$3429,4,FALSE),MS11)</f>
        <v>6.3677777777777778E-5</v>
      </c>
      <c r="MU11" s="326">
        <f>IFERROR(VLOOKUP(MU5,TdC!$C$4:$G$3429,4,FALSE),MT11)</f>
        <v>6.6500000000000004E-5</v>
      </c>
      <c r="MV11" s="326">
        <f>IFERROR(VLOOKUP(MV5,TdC!$C$4:$G$3429,4,FALSE),MU11)</f>
        <v>6.2909090909090914E-5</v>
      </c>
      <c r="MW11" s="326">
        <f>IFERROR(VLOOKUP(MW5,TdC!$C$4:$G$3429,4,FALSE),MV11)</f>
        <v>6.4688888888888888E-5</v>
      </c>
      <c r="MX11" s="326">
        <f>IFERROR(VLOOKUP(MX5,TdC!$C$4:$G$3429,4,FALSE),MW11)</f>
        <v>6.1562499999999999E-5</v>
      </c>
      <c r="MY11" s="326">
        <f>IFERROR(VLOOKUP(MY5,TdC!$C$4:$G$3429,4,FALSE),MX11)</f>
        <v>6.0834615384615384E-5</v>
      </c>
      <c r="MZ11" s="326">
        <f>IFERROR(VLOOKUP(MZ5,TdC!$C$4:$G$3429,4,FALSE),MY11)</f>
        <v>5.6566666666666675E-5</v>
      </c>
      <c r="NA11" s="326">
        <f>IFERROR(VLOOKUP(NA5,TdC!$C$4:$G$3429,4,FALSE),MZ11)</f>
        <v>5.7032352941176467E-5</v>
      </c>
      <c r="NB11" s="326">
        <f>IFERROR(VLOOKUP(NB5,TdC!$C$4:$G$3429,4,FALSE),NA11)</f>
        <v>5.6075000000000001E-5</v>
      </c>
      <c r="NC11" s="326">
        <f>IFERROR(VLOOKUP(NC5,TdC!$C$4:$G$3429,4,FALSE),NB11)</f>
        <v>5.6075000000000001E-5</v>
      </c>
      <c r="ND11" s="326">
        <f>IFERROR(VLOOKUP(ND5,TdC!$C$4:$G$3429,4,FALSE),NC11)</f>
        <v>5.7370000000000001E-5</v>
      </c>
      <c r="NE11" s="326">
        <f>IFERROR(VLOOKUP(NE5,TdC!$C$4:$G$3429,4,FALSE),ND11)</f>
        <v>5.5899999999999997E-5</v>
      </c>
      <c r="NF11" s="326">
        <f>IFERROR(VLOOKUP(NF5,TdC!$C$4:$G$3429,4,FALSE),NE11)</f>
        <v>5.250714285714286E-5</v>
      </c>
      <c r="NG11" s="326">
        <f>IFERROR(VLOOKUP(NG5,TdC!$C$4:$G$3429,4,FALSE),NF11)</f>
        <v>5.4687500000000001E-5</v>
      </c>
      <c r="NH11" s="326">
        <f>IFERROR(VLOOKUP(NH5,TdC!$C$4:$G$3429,4,FALSE),NG11)</f>
        <v>5.3499999999999999E-5</v>
      </c>
      <c r="NI11" s="326">
        <f>IFERROR(VLOOKUP(NI5,TdC!$C$4:$G$3429,4,FALSE),NH11)</f>
        <v>5.5500000000000001E-5</v>
      </c>
      <c r="NJ11" s="326">
        <f>IFERROR(VLOOKUP(NJ5,TdC!$C$4:$G$3429,4,FALSE),NI11)</f>
        <v>5.1E-5</v>
      </c>
      <c r="NK11" s="326">
        <f>IFERROR(VLOOKUP(NK5,TdC!$C$4:$G$3429,4,FALSE),NJ11)</f>
        <v>5.0399999999999999E-5</v>
      </c>
      <c r="NL11" s="326">
        <f>IFERROR(VLOOKUP(NL5,TdC!$C$4:$G$3429,4,FALSE),NK11)</f>
        <v>4.5899999999999998E-5</v>
      </c>
      <c r="NM11" s="326">
        <f>IFERROR(VLOOKUP(NM5,TdC!$C$4:$G$3429,4,FALSE),NL11)</f>
        <v>4.6199999999999998E-5</v>
      </c>
      <c r="NN11" s="326">
        <f>IFERROR(VLOOKUP(NN5,TdC!$C$4:$G$3429,4,FALSE),NM11)</f>
        <v>4.2500000000000003E-5</v>
      </c>
      <c r="NO11" s="326">
        <f>IFERROR(VLOOKUP(NO5,TdC!$C$4:$G$3429,4,FALSE),NN11)</f>
        <v>4.2500000000000003E-5</v>
      </c>
      <c r="NP11" s="326">
        <f>IFERROR(VLOOKUP(NP5,TdC!$C$4:$G$3429,4,FALSE),NO11)</f>
        <v>3.9400000000000002E-5</v>
      </c>
      <c r="NQ11" s="326">
        <f>IFERROR(VLOOKUP(NQ5,TdC!$C$4:$G$3429,4,FALSE),NP11)</f>
        <v>3.8099999999999998E-5</v>
      </c>
      <c r="NR11" s="326">
        <f>IFERROR(VLOOKUP(NR5,TdC!$C$4:$G$3429,4,FALSE),NQ11)</f>
        <v>3.7400000000000001E-5</v>
      </c>
      <c r="NS11" s="326">
        <f>IFERROR(VLOOKUP(NS5,TdC!$C$4:$G$3429,4,FALSE),NR11)</f>
        <v>3.5599999999999998E-5</v>
      </c>
      <c r="NT11" s="326">
        <f>IFERROR(VLOOKUP(NT5,TdC!$C$4:$G$3429,4,FALSE),NS11)</f>
        <v>3.29E-5</v>
      </c>
      <c r="NU11" s="326">
        <f>IFERROR(VLOOKUP(NU5,TdC!$C$4:$G$3429,4,FALSE),NT11)</f>
        <v>3.4700000000000003E-5</v>
      </c>
      <c r="NV11" s="326">
        <f>IFERROR(VLOOKUP(NV5,TdC!$C$4:$G$3429,4,FALSE),NU11)</f>
        <v>3.4100000000000002E-5</v>
      </c>
      <c r="NW11" s="326">
        <f>IFERROR(VLOOKUP(NW5,TdC!$C$4:$G$3429,4,FALSE),NV11)</f>
        <v>3.57E-5</v>
      </c>
      <c r="NX11" s="326">
        <f>IFERROR(VLOOKUP(NX5,TdC!$C$4:$G$3429,4,FALSE),NW11)</f>
        <v>3.29E-5</v>
      </c>
      <c r="NY11" s="326">
        <f>IFERROR(VLOOKUP(NY5,TdC!$C$4:$G$3429,4,FALSE),NX11)</f>
        <v>3.3699999999999999E-5</v>
      </c>
      <c r="NZ11" s="326">
        <f>IFERROR(VLOOKUP(NZ5,TdC!$C$4:$G$3429,4,FALSE),NY11)</f>
        <v>3.3699999999999999E-5</v>
      </c>
      <c r="OA11" s="326">
        <f>IFERROR(VLOOKUP(OA5,TdC!$C$4:$G$3429,4,FALSE),NZ11)</f>
        <v>3.3300000000000003E-5</v>
      </c>
      <c r="OB11" s="326">
        <f>IFERROR(VLOOKUP(OB5,TdC!$C$4:$G$3429,4,FALSE),OA11)</f>
        <v>3.43E-5</v>
      </c>
      <c r="OC11" s="326">
        <f>IFERROR(VLOOKUP(OC5,TdC!$C$4:$G$3429,4,FALSE),OB11)</f>
        <v>3.43E-5</v>
      </c>
      <c r="OD11" s="326">
        <f>IFERROR(VLOOKUP(OD5,TdC!$C$4:$G$3429,4,FALSE),OC11)</f>
        <v>3.3800000000000002E-5</v>
      </c>
      <c r="OE11" s="326">
        <f>IFERROR(VLOOKUP(OE5,TdC!$C$4:$G$3429,4,FALSE),OD11)</f>
        <v>3.4400000000000003E-5</v>
      </c>
      <c r="OF11" s="326">
        <f>IFERROR(VLOOKUP(OF5,TdC!$C$4:$G$3429,4,FALSE),OE11)</f>
        <v>3.3900000000000004E-5</v>
      </c>
      <c r="OG11" s="326">
        <f>IFERROR(VLOOKUP(OG5,TdC!$C$4:$G$3429,4,FALSE),OF11)</f>
        <v>3.3099999999999998E-5</v>
      </c>
      <c r="OH11" s="326">
        <f>IFERROR(VLOOKUP(OH5,TdC!$C$4:$G$3429,4,FALSE),OG11)</f>
        <v>3.3200000000000001E-5</v>
      </c>
      <c r="OI11" s="326">
        <f>IFERROR(VLOOKUP(OI5,TdC!$C$4:$G$3429,4,FALSE),OH11)</f>
        <v>3.3300000000000003E-5</v>
      </c>
      <c r="OJ11" s="326">
        <f>IFERROR(VLOOKUP(OJ5,TdC!$C$4:$G$3429,4,FALSE),OI11)</f>
        <v>3.3399999999999999E-5</v>
      </c>
      <c r="OK11" s="326">
        <f>IFERROR(VLOOKUP(OK5,TdC!$C$4:$G$3429,4,FALSE),OJ11)</f>
        <v>3.5899999999999998E-5</v>
      </c>
      <c r="OL11" s="326">
        <f>IFERROR(VLOOKUP(OL5,TdC!$C$4:$G$3429,4,FALSE),OK11)</f>
        <v>4.1087499999999996E-5</v>
      </c>
      <c r="OM11" s="326">
        <f>IFERROR(VLOOKUP(OM5,TdC!$C$4:$G$3429,4,FALSE),OL11)</f>
        <v>3.8938461538461535E-5</v>
      </c>
      <c r="ON11" s="326">
        <f>IFERROR(VLOOKUP(ON5,TdC!$C$4:$G$3429,4,FALSE),OM11)</f>
        <v>4.46E-5</v>
      </c>
      <c r="OO11" s="326">
        <f>IFERROR(VLOOKUP(OO5,TdC!$C$4:$G$3429,4,FALSE),ON11)</f>
        <v>4.3300000000000002E-5</v>
      </c>
      <c r="OP11" s="326">
        <f>IFERROR(VLOOKUP(OP5,TdC!$C$4:$G$3429,4,FALSE),OO11)</f>
        <v>4.4800000000000005E-5</v>
      </c>
      <c r="OQ11" s="326">
        <f>IFERROR(VLOOKUP(OQ5,TdC!$C$4:$G$3429,4,FALSE),OP11)</f>
        <v>4.4199999999999997E-5</v>
      </c>
      <c r="OR11" s="326">
        <f>IFERROR(VLOOKUP(OR5,TdC!$C$4:$G$3429,4,FALSE),OQ11)</f>
        <v>5.0599999999999997E-5</v>
      </c>
      <c r="OS11" s="326">
        <f>IFERROR(VLOOKUP(OS5,TdC!$C$4:$G$3429,4,FALSE),OR11)</f>
        <v>5.1799999999999999E-5</v>
      </c>
      <c r="OT11" s="326">
        <f>IFERROR(VLOOKUP(OT5,TdC!$C$4:$G$3429,4,FALSE),OS11)</f>
        <v>5.7199999999999994E-5</v>
      </c>
      <c r="OU11" s="326">
        <f>IFERROR(VLOOKUP(OU5,TdC!$C$4:$G$3429,4,FALSE),OT11)</f>
        <v>5.2000000000000004E-5</v>
      </c>
      <c r="OV11" s="326">
        <f>IFERROR(VLOOKUP(OV5,TdC!$C$4:$G$3429,4,FALSE),OU11)</f>
        <v>5.13E-5</v>
      </c>
      <c r="OW11" s="326">
        <f>IFERROR(VLOOKUP(OW5,TdC!$C$4:$G$3429,4,FALSE),OV11)</f>
        <v>5.13E-5</v>
      </c>
      <c r="OX11" s="326">
        <f>IFERROR(VLOOKUP(OX5,TdC!$C$4:$G$3429,4,FALSE),OW11)</f>
        <v>5.2699999999999993E-5</v>
      </c>
      <c r="OY11" s="326">
        <f>IFERROR(VLOOKUP(OY5,TdC!$C$4:$G$3429,4,FALSE),OX11)</f>
        <v>5.0800000000000002E-5</v>
      </c>
      <c r="OZ11" s="326">
        <f>IFERROR(VLOOKUP(OZ5,TdC!$C$4:$G$3429,4,FALSE),OY11)</f>
        <v>4.99E-5</v>
      </c>
      <c r="PA11" s="326">
        <f>IFERROR(VLOOKUP(PA5,TdC!$C$4:$G$3429,4,FALSE),OZ11)</f>
        <v>4.7300000000000005E-5</v>
      </c>
      <c r="PB11" s="326">
        <f>IFERROR(VLOOKUP(PB5,TdC!$C$4:$G$3429,4,FALSE),PA11)</f>
        <v>5.1500000000000005E-5</v>
      </c>
      <c r="PC11" s="326">
        <f>IFERROR(VLOOKUP(PC5,TdC!$C$4:$G$3429,4,FALSE),PB11)</f>
        <v>5.3200000000000006E-5</v>
      </c>
      <c r="PD11" s="326">
        <f>IFERROR(VLOOKUP(PD5,TdC!$C$4:$G$3429,4,FALSE),PC11)</f>
        <v>5.3200000000000006E-5</v>
      </c>
      <c r="PE11" s="326">
        <f>IFERROR(VLOOKUP(PE5,TdC!$C$4:$G$3429,4,FALSE),PD11)</f>
        <v>5.5999999999999999E-5</v>
      </c>
      <c r="PF11" s="326">
        <f>IFERROR(VLOOKUP(PF5,TdC!$C$4:$G$3429,4,FALSE),PE11)</f>
        <v>5.4000000000000005E-5</v>
      </c>
      <c r="PG11" s="326">
        <f>IFERROR(VLOOKUP(PG5,TdC!$C$4:$G$3429,4,FALSE),PF11)</f>
        <v>5.5599999999999996E-5</v>
      </c>
      <c r="PH11" s="326">
        <f>IFERROR(VLOOKUP(PH5,TdC!$C$4:$G$3429,4,FALSE),PG11)</f>
        <v>5.8799999999999999E-5</v>
      </c>
      <c r="PI11" s="326">
        <f>IFERROR(VLOOKUP(PI5,TdC!$C$4:$G$3429,4,FALSE),PH11)</f>
        <v>5.7099999999999999E-5</v>
      </c>
      <c r="PJ11" s="326">
        <f>IFERROR(VLOOKUP(PJ5,TdC!$C$4:$G$3429,4,FALSE),PI11)</f>
        <v>5.7699999999999993E-5</v>
      </c>
      <c r="PK11" s="326">
        <f>IFERROR(VLOOKUP(PK5,TdC!$C$4:$G$3429,4,FALSE),PJ11)</f>
        <v>5.7399999999999999E-5</v>
      </c>
      <c r="PL11" s="326">
        <f>IFERROR(VLOOKUP(PL5,TdC!$C$4:$G$3429,4,FALSE),PK11)</f>
        <v>5.6900000000000001E-5</v>
      </c>
      <c r="PM11" s="326">
        <f>IFERROR(VLOOKUP(PM5,TdC!$C$4:$G$3429,4,FALSE),PL11)</f>
        <v>5.8200000000000005E-5</v>
      </c>
      <c r="PN11" s="326">
        <f>IFERROR(VLOOKUP(PN5,TdC!$C$4:$G$3429,4,FALSE),PM11)</f>
        <v>5.91E-5</v>
      </c>
      <c r="PO11" s="326">
        <f>IFERROR(VLOOKUP(PO5,TdC!$C$4:$G$3429,4,FALSE),PN11)</f>
        <v>6.2600000000000004E-5</v>
      </c>
      <c r="PP11" s="326">
        <f>IFERROR(VLOOKUP(PP5,TdC!$C$4:$G$3429,4,FALSE),PO11)</f>
        <v>6.2500000000000001E-5</v>
      </c>
      <c r="PQ11" s="326">
        <f>IFERROR(VLOOKUP(PQ5,TdC!$C$4:$G$3429,4,FALSE),PP11)</f>
        <v>6.2500000000000001E-5</v>
      </c>
      <c r="PR11" s="326">
        <f>IFERROR(VLOOKUP(PR5,TdC!$C$4:$G$3429,4,FALSE),PQ11)</f>
        <v>6.2500000000000001E-5</v>
      </c>
      <c r="PS11" s="326">
        <f>IFERROR(VLOOKUP(PS5,TdC!$C$4:$G$3429,4,FALSE),PR11)</f>
        <v>6.5099999999999997E-5</v>
      </c>
      <c r="PT11" s="326">
        <f>IFERROR(VLOOKUP(PT5,TdC!$C$4:$G$3429,4,FALSE),PS11)</f>
        <v>6.9400000000000006E-5</v>
      </c>
      <c r="PU11" s="326">
        <f>IFERROR(VLOOKUP(PU5,TdC!$C$4:$G$3429,4,FALSE),PT11)</f>
        <v>6.9400000000000006E-5</v>
      </c>
      <c r="PV11" s="326">
        <f>IFERROR(VLOOKUP(PV5,TdC!$C$4:$G$3429,4,FALSE),PU11)</f>
        <v>6.6600000000000006E-5</v>
      </c>
      <c r="PW11" s="326">
        <f>IFERROR(VLOOKUP(PW5,TdC!$C$4:$G$3429,4,FALSE),PV11)</f>
        <v>6.6100000000000007E-5</v>
      </c>
      <c r="PX11" s="326">
        <f>IFERROR(VLOOKUP(PX5,TdC!$C$4:$G$3429,4,FALSE),PW11)</f>
        <v>6.5400000000000004E-5</v>
      </c>
      <c r="PY11" s="326">
        <f>IFERROR(VLOOKUP(PY5,TdC!$C$4:$G$3429,4,FALSE),PX11)</f>
        <v>6.4999999999999994E-5</v>
      </c>
      <c r="PZ11" s="326">
        <f>IFERROR(VLOOKUP(PZ5,TdC!$C$4:$G$3429,4,FALSE),PY11)</f>
        <v>6.7199999999999994E-5</v>
      </c>
      <c r="QA11" s="326">
        <f>IFERROR(VLOOKUP(QA5,TdC!$C$4:$G$3429,4,FALSE),PZ11)</f>
        <v>6.5699999999999998E-5</v>
      </c>
      <c r="QB11" s="326">
        <f>IFERROR(VLOOKUP(QB5,TdC!$C$4:$G$3429,4,FALSE),QA11)</f>
        <v>6.69E-5</v>
      </c>
      <c r="QC11" s="326">
        <f>IFERROR(VLOOKUP(QC5,TdC!$C$4:$G$3429,4,FALSE),QB11)</f>
        <v>6.5699999999999998E-5</v>
      </c>
      <c r="QD11" s="326">
        <f>IFERROR(VLOOKUP(QD5,TdC!$C$4:$G$3429,4,FALSE),QC11)</f>
        <v>6.3600000000000001E-5</v>
      </c>
      <c r="QE11" s="326">
        <f>IFERROR(VLOOKUP(QE5,TdC!$C$4:$G$3429,4,FALSE),QD11)</f>
        <v>6.5599999999999995E-5</v>
      </c>
      <c r="QF11" s="326">
        <f>IFERROR(VLOOKUP(QF5,TdC!$C$4:$G$3429,4,FALSE),QE11)</f>
        <v>6.58E-5</v>
      </c>
      <c r="QG11" s="326">
        <f>IFERROR(VLOOKUP(QG5,TdC!$C$4:$G$3429,4,FALSE),QF11)</f>
        <v>6.58E-5</v>
      </c>
      <c r="QH11" s="326">
        <f>IFERROR(VLOOKUP(QH5,TdC!$C$4:$G$3429,4,FALSE),QG11)</f>
        <v>6.8200000000000004E-5</v>
      </c>
      <c r="QI11" s="326">
        <f>IFERROR(VLOOKUP(QI5,TdC!$C$4:$G$3429,4,FALSE),QH11)</f>
        <v>6.8399999999999996E-5</v>
      </c>
      <c r="QJ11" s="326">
        <f>IFERROR(VLOOKUP(QJ5,TdC!$C$4:$G$3429,4,FALSE),QI11)</f>
        <v>6.7999999999999999E-5</v>
      </c>
      <c r="QK11" s="326">
        <f>IFERROR(VLOOKUP(QK5,TdC!$C$4:$G$3429,4,FALSE),QJ11)</f>
        <v>6.4499999999999996E-5</v>
      </c>
      <c r="QL11" s="326">
        <f>IFERROR(VLOOKUP(QL5,TdC!$C$4:$G$3429,4,FALSE),QK11)</f>
        <v>6.4400000000000007E-5</v>
      </c>
      <c r="QM11" s="326">
        <f>IFERROR(VLOOKUP(QM5,TdC!$C$4:$G$3429,4,FALSE),QL11)</f>
        <v>6.4299999999999991E-5</v>
      </c>
      <c r="QN11" s="326">
        <f>IFERROR(VLOOKUP(QN5,TdC!$C$4:$G$3429,4,FALSE),QM11)</f>
        <v>6.2100000000000005E-5</v>
      </c>
      <c r="QO11" s="326">
        <f>IFERROR(VLOOKUP(QO5,TdC!$C$4:$G$3429,4,FALSE),QN11)</f>
        <v>5.6399999999999995E-5</v>
      </c>
      <c r="QP11" s="326">
        <f>IFERROR(VLOOKUP(QP5,TdC!$C$4:$G$3429,4,FALSE),QO11)</f>
        <v>5.6399999999999995E-5</v>
      </c>
      <c r="QQ11" s="326">
        <f>IFERROR(VLOOKUP(QQ5,TdC!$C$4:$G$3429,4,FALSE),QP11)</f>
        <v>5.5000000000000002E-5</v>
      </c>
      <c r="QR11" s="326">
        <f>IFERROR(VLOOKUP(QR5,TdC!$C$4:$G$3429,4,FALSE),QQ11)</f>
        <v>5.3600000000000002E-5</v>
      </c>
      <c r="QS11" s="326">
        <f>IFERROR(VLOOKUP(QS5,TdC!$C$4:$G$3429,4,FALSE),QR11)</f>
        <v>4.9299999999999999E-5</v>
      </c>
      <c r="QT11" s="326">
        <f>IFERROR(VLOOKUP(QT5,TdC!$C$4:$G$3429,4,FALSE),QS11)</f>
        <v>5.2000000000000004E-5</v>
      </c>
      <c r="QU11" s="326">
        <f>IFERROR(VLOOKUP(QU5,TdC!$C$4:$G$3429,4,FALSE),QT11)</f>
        <v>5.2800000000000003E-5</v>
      </c>
      <c r="QV11" s="326">
        <f>IFERROR(VLOOKUP(QV5,TdC!$C$4:$G$3429,4,FALSE),QU11)</f>
        <v>5.3099999999999996E-5</v>
      </c>
      <c r="QW11" s="326">
        <f>IFERROR(VLOOKUP(QW5,TdC!$C$4:$G$3429,4,FALSE),QV11)</f>
        <v>5.4500000000000003E-5</v>
      </c>
      <c r="QX11" s="326">
        <f>IFERROR(VLOOKUP(QX5,TdC!$C$4:$G$3429,4,FALSE),QW11)</f>
        <v>5.4299999999999998E-5</v>
      </c>
      <c r="QY11" s="326">
        <f>IFERROR(VLOOKUP(QY5,TdC!$C$4:$G$3429,4,FALSE),QX11)</f>
        <v>5.41E-5</v>
      </c>
      <c r="QZ11" s="326">
        <f>IFERROR(VLOOKUP(QZ5,TdC!$C$4:$G$3429,4,FALSE),QY11)</f>
        <v>5.91E-5</v>
      </c>
      <c r="RA11" s="326">
        <f>IFERROR(VLOOKUP(RA5,TdC!$C$4:$G$3429,4,FALSE),QZ11)</f>
        <v>5.8899999999999995E-5</v>
      </c>
      <c r="RB11" s="326">
        <f>IFERROR(VLOOKUP(RB5,TdC!$C$4:$G$3429,4,FALSE),RA11)</f>
        <v>5.8799999999999999E-5</v>
      </c>
      <c r="RC11" s="326">
        <f>IFERROR(VLOOKUP(RC5,TdC!$C$4:$G$3429,4,FALSE),RB11)</f>
        <v>5.8799999999999999E-5</v>
      </c>
      <c r="RD11" s="326">
        <f>IFERROR(VLOOKUP(RD5,TdC!$C$4:$G$3429,4,FALSE),RC11)</f>
        <v>5.8799999999999999E-5</v>
      </c>
      <c r="RE11" s="326">
        <f>IFERROR(VLOOKUP(RE5,TdC!$C$4:$G$3429,4,FALSE),RD11)</f>
        <v>6.05E-5</v>
      </c>
      <c r="RF11" s="326">
        <f>IFERROR(VLOOKUP(RF5,TdC!$C$4:$G$3429,4,FALSE),RE11)</f>
        <v>5.8099999999999996E-5</v>
      </c>
      <c r="RG11" s="326">
        <f>IFERROR(VLOOKUP(RG5,TdC!$C$4:$G$3429,4,FALSE),RF11)</f>
        <v>6.0599999999999996E-5</v>
      </c>
      <c r="RH11" s="326">
        <f>IFERROR(VLOOKUP(RH5,TdC!$C$4:$G$3429,4,FALSE),RG11)</f>
        <v>6.2500000000000001E-5</v>
      </c>
      <c r="RI11" s="326">
        <f>IFERROR(VLOOKUP(RI5,TdC!$C$4:$G$3429,4,FALSE),RH11)</f>
        <v>6.3200000000000005E-5</v>
      </c>
      <c r="RJ11" s="326">
        <f>IFERROR(VLOOKUP(RJ5,TdC!$C$4:$G$3429,4,FALSE),RI11)</f>
        <v>6.2399999999999999E-5</v>
      </c>
      <c r="RK11" s="326">
        <f>IFERROR(VLOOKUP(RK5,TdC!$C$4:$G$3429,4,FALSE),RJ11)</f>
        <v>6.4900000000000005E-5</v>
      </c>
      <c r="RL11" s="326">
        <f>IFERROR(VLOOKUP(RL5,TdC!$C$4:$G$3429,4,FALSE),RK11)</f>
        <v>6.6500000000000004E-5</v>
      </c>
      <c r="RM11" s="326">
        <f>IFERROR(VLOOKUP(RM5,TdC!$C$4:$G$3429,4,FALSE),RL11)</f>
        <v>6.7800000000000008E-5</v>
      </c>
      <c r="RN11" s="326">
        <f>IFERROR(VLOOKUP(RN5,TdC!$C$4:$G$3429,4,FALSE),RM11)</f>
        <v>6.8100000000000002E-5</v>
      </c>
      <c r="RO11" s="326">
        <f>IFERROR(VLOOKUP(RO5,TdC!$C$4:$G$3429,4,FALSE),RN11)</f>
        <v>6.8100000000000002E-5</v>
      </c>
      <c r="RP11" s="326">
        <f>IFERROR(VLOOKUP(RP5,TdC!$C$4:$G$3429,4,FALSE),RO11)</f>
        <v>6.9499999999999995E-5</v>
      </c>
      <c r="RQ11" s="326">
        <f>IFERROR(VLOOKUP(RQ5,TdC!$C$4:$G$3429,4,FALSE),RP11)</f>
        <v>6.9499999999999995E-5</v>
      </c>
      <c r="RR11" s="326">
        <f>IFERROR(VLOOKUP(RR5,TdC!$C$4:$G$3429,4,FALSE),RQ11)</f>
        <v>7.0300000000000001E-5</v>
      </c>
      <c r="RS11" s="326">
        <f>IFERROR(VLOOKUP(RS5,TdC!$C$4:$G$3429,4,FALSE),RR11)</f>
        <v>7.2899999999999997E-5</v>
      </c>
      <c r="RT11" s="326">
        <f>IFERROR(VLOOKUP(RT5,TdC!$C$4:$G$3429,4,FALSE),RS11)</f>
        <v>7.3100000000000001E-5</v>
      </c>
      <c r="RU11" s="326">
        <f>IFERROR(VLOOKUP(RU5,TdC!$C$4:$G$3429,4,FALSE),RT11)</f>
        <v>7.64E-5</v>
      </c>
      <c r="RV11" s="326">
        <f>IFERROR(VLOOKUP(RV5,TdC!$C$4:$G$3429,4,FALSE),RU11)</f>
        <v>7.64E-5</v>
      </c>
      <c r="RW11" s="326">
        <f>IFERROR(VLOOKUP(RW5,TdC!$C$4:$G$3429,4,FALSE),RV11)</f>
        <v>7.64E-5</v>
      </c>
      <c r="RX11" s="326">
        <f>IFERROR(VLOOKUP(RX5,TdC!$C$4:$G$3429,4,FALSE),RW11)</f>
        <v>7.64E-5</v>
      </c>
      <c r="RY11" s="326">
        <f>IFERROR(VLOOKUP(RY5,TdC!$C$4:$G$3429,4,FALSE),RX11)</f>
        <v>7.64E-5</v>
      </c>
      <c r="RZ11" s="326">
        <f>IFERROR(VLOOKUP(RZ5,TdC!$C$4:$G$3429,4,FALSE),RY11)</f>
        <v>7.64E-5</v>
      </c>
      <c r="SA11" s="326">
        <f>IFERROR(VLOOKUP(SA5,TdC!$C$4:$G$3429,4,FALSE),RZ11)</f>
        <v>7.64E-5</v>
      </c>
      <c r="SB11" s="326">
        <f>IFERROR(VLOOKUP(SB5,TdC!$C$4:$G$3429,4,FALSE),SA11)</f>
        <v>7.64E-5</v>
      </c>
      <c r="SC11" s="326">
        <f>IFERROR(VLOOKUP(SC5,TdC!$C$4:$G$3429,4,FALSE),SB11)</f>
        <v>8.0500000000000005E-5</v>
      </c>
      <c r="SD11" s="326">
        <f>IFERROR(VLOOKUP(SD5,TdC!$C$4:$G$3429,4,FALSE),SC11)</f>
        <v>7.9800000000000002E-5</v>
      </c>
      <c r="SE11" s="326">
        <f>IFERROR(VLOOKUP(SE5,TdC!$C$4:$G$3429,4,FALSE),SD11)</f>
        <v>8.1699999999999994E-5</v>
      </c>
      <c r="SF11" s="326">
        <f>IFERROR(VLOOKUP(SF5,TdC!$C$4:$G$3429,4,FALSE),SE11)</f>
        <v>8.1699999999999994E-5</v>
      </c>
      <c r="SG11" s="326">
        <f>IFERROR(VLOOKUP(SG5,TdC!$C$4:$G$3429,4,FALSE),SF11)</f>
        <v>8.2300000000000008E-5</v>
      </c>
      <c r="SH11" s="326">
        <f>IFERROR(VLOOKUP(SH5,TdC!$C$4:$G$3429,4,FALSE),SG11)</f>
        <v>8.3800000000000004E-5</v>
      </c>
      <c r="SI11" s="326">
        <f>IFERROR(VLOOKUP(SI5,TdC!$C$4:$G$3429,4,FALSE),SH11)</f>
        <v>8.2699999999999991E-5</v>
      </c>
      <c r="SJ11" s="326">
        <f>IFERROR(VLOOKUP(SJ5,TdC!$C$4:$G$3429,4,FALSE),SI11)</f>
        <v>8.3399999999999994E-5</v>
      </c>
      <c r="SK11" s="326">
        <f>IFERROR(VLOOKUP(SK5,TdC!$C$4:$G$3429,4,FALSE),SJ11)</f>
        <v>7.9000000000000009E-5</v>
      </c>
      <c r="SL11" s="326">
        <f>IFERROR(VLOOKUP(SL5,TdC!$C$4:$G$3429,4,FALSE),SK11)</f>
        <v>7.9000000000000009E-5</v>
      </c>
      <c r="SM11" s="326">
        <f>IFERROR(VLOOKUP(SM5,TdC!$C$4:$G$3429,4,FALSE),SL11)</f>
        <v>8.2300000000000008E-5</v>
      </c>
      <c r="SN11" s="326">
        <f>IFERROR(VLOOKUP(SN5,TdC!$C$4:$G$3429,4,FALSE),SM11)</f>
        <v>8.1899999999999999E-5</v>
      </c>
      <c r="SO11" s="326">
        <f>IFERROR(VLOOKUP(SO5,TdC!$C$4:$G$3429,4,FALSE),SN11)</f>
        <v>8.1899999999999999E-5</v>
      </c>
      <c r="SP11" s="326">
        <f>IFERROR(VLOOKUP(SP5,TdC!$C$4:$G$3429,4,FALSE),SO11)</f>
        <v>8.1899999999999999E-5</v>
      </c>
      <c r="SQ11" s="326">
        <f>IFERROR(VLOOKUP(SQ5,TdC!$C$4:$G$3429,4,FALSE),SP11)</f>
        <v>8.1799999999999996E-5</v>
      </c>
      <c r="SR11" s="326">
        <f>IFERROR(VLOOKUP(SR5,TdC!$C$4:$G$3429,4,FALSE),SQ11)</f>
        <v>8.1799999999999996E-5</v>
      </c>
      <c r="SS11" s="326">
        <f>IFERROR(VLOOKUP(SS5,TdC!$C$4:$G$3429,4,FALSE),SR11)</f>
        <v>8.1799999999999996E-5</v>
      </c>
      <c r="ST11" s="326">
        <f>IFERROR(VLOOKUP(ST5,TdC!$C$4:$G$3429,4,FALSE),SS11)</f>
        <v>8.1799999999999996E-5</v>
      </c>
      <c r="SU11" s="326">
        <f>IFERROR(VLOOKUP(SU5,TdC!$C$4:$G$3429,4,FALSE),ST11)</f>
        <v>8.1799999999999996E-5</v>
      </c>
      <c r="SV11" s="326">
        <f>IFERROR(VLOOKUP(SV5,TdC!$C$4:$G$3429,4,FALSE),SU11)</f>
        <v>8.1799999999999996E-5</v>
      </c>
      <c r="SW11" s="326">
        <f>IFERROR(VLOOKUP(SW5,TdC!$C$4:$G$3429,4,FALSE),SV11)</f>
        <v>8.1799999999999996E-5</v>
      </c>
      <c r="SX11" s="326">
        <f>IFERROR(VLOOKUP(SX5,TdC!$C$4:$G$3429,4,FALSE),SW11)</f>
        <v>8.1799999999999996E-5</v>
      </c>
      <c r="SY11" s="326">
        <f>IFERROR(VLOOKUP(SY5,TdC!$C$4:$G$3429,4,FALSE),SX11)</f>
        <v>8.1799999999999996E-5</v>
      </c>
      <c r="SZ11" s="326">
        <f>IFERROR(VLOOKUP(SZ5,TdC!$C$4:$G$3429,4,FALSE),SY11)</f>
        <v>8.1799999999999996E-5</v>
      </c>
      <c r="TA11" s="326">
        <f>IFERROR(VLOOKUP(TA5,TdC!$C$4:$G$3429,4,FALSE),SZ11)</f>
        <v>8.1799999999999996E-5</v>
      </c>
      <c r="TB11" s="326">
        <f>IFERROR(VLOOKUP(TB5,TdC!$C$4:$G$3429,4,FALSE),TA11)</f>
        <v>8.1799999999999996E-5</v>
      </c>
      <c r="TC11" s="326">
        <f>IFERROR(VLOOKUP(TC5,TdC!$C$4:$G$3429,4,FALSE),TB11)</f>
        <v>8.1799999999999996E-5</v>
      </c>
      <c r="TD11" s="326">
        <f>IFERROR(VLOOKUP(TD5,TdC!$C$4:$G$3429,4,FALSE),TC11)</f>
        <v>8.1799999999999996E-5</v>
      </c>
      <c r="TE11" s="326">
        <f>IFERROR(VLOOKUP(TE5,TdC!$C$4:$G$3429,4,FALSE),TD11)</f>
        <v>8.1799999999999996E-5</v>
      </c>
      <c r="TF11" s="326">
        <f>IFERROR(VLOOKUP(TF5,TdC!$C$4:$G$3429,4,FALSE),TE11)</f>
        <v>8.1799999999999996E-5</v>
      </c>
      <c r="TG11" s="326">
        <f>IFERROR(VLOOKUP(TG5,TdC!$C$4:$G$3429,4,FALSE),TF11)</f>
        <v>8.1799999999999996E-5</v>
      </c>
      <c r="TH11" s="326">
        <f>IFERROR(VLOOKUP(TH5,TdC!$C$4:$G$3429,4,FALSE),TG11)</f>
        <v>8.6300000000000011E-5</v>
      </c>
      <c r="TI11" s="326">
        <f>IFERROR(VLOOKUP(TI5,TdC!$C$4:$G$3429,4,FALSE),TH11)</f>
        <v>8.6300000000000011E-5</v>
      </c>
      <c r="TJ11" s="326">
        <f>IFERROR(VLOOKUP(TJ5,TdC!$C$4:$G$3429,4,FALSE),TI11)</f>
        <v>8.6300000000000011E-5</v>
      </c>
      <c r="TK11" s="326">
        <f>IFERROR(VLOOKUP(TK5,TdC!$C$4:$G$3429,4,FALSE),TJ11)</f>
        <v>8.6300000000000011E-5</v>
      </c>
      <c r="TL11" s="326">
        <f>IFERROR(VLOOKUP(TL5,TdC!$C$4:$G$3429,4,FALSE),TK11)</f>
        <v>8.6300000000000011E-5</v>
      </c>
      <c r="TM11" s="326">
        <f>IFERROR(VLOOKUP(TM5,TdC!$C$4:$G$3429,4,FALSE),TL11)</f>
        <v>8.6300000000000011E-5</v>
      </c>
      <c r="TN11" s="326">
        <f>IFERROR(VLOOKUP(TN5,TdC!$C$4:$G$3429,4,FALSE),TM11)</f>
        <v>8.6300000000000011E-5</v>
      </c>
      <c r="TO11" s="326">
        <f>IFERROR(VLOOKUP(TO5,TdC!$C$4:$G$3429,4,FALSE),TN11)</f>
        <v>8.6699999999999993E-5</v>
      </c>
      <c r="TP11" s="326">
        <f>IFERROR(VLOOKUP(TP5,TdC!$C$4:$G$3429,4,FALSE),TO11)</f>
        <v>8.4000000000000009E-5</v>
      </c>
      <c r="TQ11" s="326">
        <f>IFERROR(VLOOKUP(TQ5,TdC!$C$4:$G$3429,4,FALSE),TP11)</f>
        <v>8.3100000000000001E-5</v>
      </c>
      <c r="TR11" s="326">
        <f>IFERROR(VLOOKUP(TR5,TdC!$C$4:$G$3429,4,FALSE),TQ11)</f>
        <v>8.2399999999999997E-5</v>
      </c>
      <c r="TS11" s="326">
        <f>IFERROR(VLOOKUP(TS5,TdC!$C$4:$G$3429,4,FALSE),TR11)</f>
        <v>8.1999999999999987E-5</v>
      </c>
      <c r="TT11" s="326">
        <f>IFERROR(VLOOKUP(TT5,TdC!$C$4:$G$3429,4,FALSE),TS11)</f>
        <v>8.0699999999999996E-5</v>
      </c>
      <c r="TU11" s="326">
        <f>IFERROR(VLOOKUP(TU5,TdC!$C$4:$G$3429,4,FALSE),TT11)</f>
        <v>8.03E-5</v>
      </c>
      <c r="TV11" s="326">
        <f>IFERROR(VLOOKUP(TV5,TdC!$C$4:$G$3429,4,FALSE),TU11)</f>
        <v>8.460000000000001E-5</v>
      </c>
      <c r="TW11" s="326">
        <f>IFERROR(VLOOKUP(TW5,TdC!$C$4:$G$3429,4,FALSE),TV11)</f>
        <v>8.5000000000000006E-5</v>
      </c>
      <c r="TX11" s="326">
        <f>IFERROR(VLOOKUP(TX5,TdC!$C$4:$G$3429,4,FALSE),TW11)</f>
        <v>8.5199999999999997E-5</v>
      </c>
      <c r="TY11" s="326">
        <f>IFERROR(VLOOKUP(TY5,TdC!$C$4:$G$3429,4,FALSE),TX11)</f>
        <v>8.53E-5</v>
      </c>
      <c r="TZ11" s="326">
        <f>IFERROR(VLOOKUP(TZ5,TdC!$C$4:$G$3429,4,FALSE),TY11)</f>
        <v>8.3399999999999994E-5</v>
      </c>
      <c r="UA11" s="326">
        <f>IFERROR(VLOOKUP(UA5,TdC!$C$4:$G$3429,4,FALSE),TZ11)</f>
        <v>8.3000000000000012E-5</v>
      </c>
      <c r="UB11" s="326">
        <f>IFERROR(VLOOKUP(UB5,TdC!$C$4:$G$3429,4,FALSE),UA11)</f>
        <v>8.3499999999999997E-5</v>
      </c>
      <c r="UC11" s="326">
        <f>IFERROR(VLOOKUP(UC5,TdC!$C$4:$G$3429,4,FALSE),UB11)</f>
        <v>8.3599999999999999E-5</v>
      </c>
      <c r="UD11" s="350">
        <f>IFERROR(VLOOKUP(UD5,TdC!$C$4:$G$3429,4,FALSE),UC11)</f>
        <v>8.1999999999999987E-5</v>
      </c>
      <c r="UE11" s="326">
        <f>IFERROR(VLOOKUP(UE5,TdC!$C$4:$G$3429,4,FALSE),UD11)</f>
        <v>8.1799999999999996E-5</v>
      </c>
      <c r="UF11" s="326">
        <f>IFERROR(VLOOKUP(UF5,TdC!$C$4:$G$3429,4,FALSE),UE11)</f>
        <v>8.2699999999999991E-5</v>
      </c>
      <c r="UG11" s="326">
        <f>IFERROR(VLOOKUP(UG5,TdC!$C$4:$G$3429,4,FALSE),UF11)</f>
        <v>8.3399999999999994E-5</v>
      </c>
      <c r="UH11" s="326">
        <f>IFERROR(VLOOKUP(UH5,TdC!$C$4:$G$3429,4,FALSE),UG11)</f>
        <v>8.3699999999999988E-5</v>
      </c>
      <c r="UI11" s="326">
        <f>IFERROR(VLOOKUP(UI5,TdC!$C$4:$G$3429,4,FALSE),UH11)</f>
        <v>8.5000000000000006E-5</v>
      </c>
      <c r="UJ11" s="326">
        <f>IFERROR(VLOOKUP(UJ5,TdC!$C$4:$G$3429,4,FALSE),UI11)</f>
        <v>8.6600000000000004E-5</v>
      </c>
      <c r="UK11" s="326">
        <f>IFERROR(VLOOKUP(UK5,TdC!$C$4:$G$3429,4,FALSE),UJ11)</f>
        <v>8.81E-5</v>
      </c>
      <c r="UL11" s="326">
        <f>IFERROR(VLOOKUP(UL5,TdC!$C$4:$G$3429,4,FALSE),UK11)</f>
        <v>8.6699999999999993E-5</v>
      </c>
      <c r="UM11" s="326">
        <f>IFERROR(VLOOKUP(UM5,TdC!$C$4:$G$3429,4,FALSE),UL11)</f>
        <v>8.599999999999999E-5</v>
      </c>
      <c r="UN11" s="326">
        <f>IFERROR(VLOOKUP(UN5,TdC!$C$4:$G$3429,4,FALSE),UM11)</f>
        <v>8.6399999999999999E-5</v>
      </c>
      <c r="UO11" s="326">
        <f>IFERROR(VLOOKUP(UO5,TdC!$C$4:$G$3429,4,FALSE),UN11)</f>
        <v>8.7600000000000002E-5</v>
      </c>
      <c r="UP11" s="326">
        <f>IFERROR(VLOOKUP(UP5,TdC!$C$4:$G$3429,4,FALSE),UO11)</f>
        <v>8.9600000000000009E-5</v>
      </c>
      <c r="UQ11" s="326">
        <f>IFERROR(VLOOKUP(UQ5,TdC!$C$4:$G$3429,4,FALSE),UP11)</f>
        <v>8.92E-5</v>
      </c>
      <c r="UR11" s="326">
        <f>IFERROR(VLOOKUP(UR5,TdC!$C$4:$G$3429,4,FALSE),UQ11)</f>
        <v>8.9499999999999994E-5</v>
      </c>
      <c r="US11" s="326">
        <f>IFERROR(VLOOKUP(US5,TdC!$C$4:$G$3429,4,FALSE),UR11)</f>
        <v>8.6500000000000002E-5</v>
      </c>
      <c r="UT11" s="326">
        <f>IFERROR(VLOOKUP(UT5,TdC!$C$4:$G$3429,4,FALSE),US11)</f>
        <v>8.7100000000000003E-5</v>
      </c>
      <c r="UU11" s="326">
        <f>IFERROR(VLOOKUP(UU5,TdC!$C$4:$G$3429,4,FALSE),UT11)</f>
        <v>8.5799999999999998E-5</v>
      </c>
      <c r="UV11" s="326">
        <f>IFERROR(VLOOKUP(UV5,TdC!$C$4:$G$3429,4,FALSE),UU11)</f>
        <v>8.5799999999999998E-5</v>
      </c>
      <c r="UW11" s="326">
        <f>IFERROR(VLOOKUP(UW5,TdC!$C$4:$G$3429,4,FALSE),UV11)</f>
        <v>8.8800000000000004E-5</v>
      </c>
      <c r="UX11" s="326">
        <f>IFERROR(VLOOKUP(UX5,TdC!$C$4:$G$3429,4,FALSE),UW11)</f>
        <v>9.0000000000000006E-5</v>
      </c>
      <c r="UY11" s="326">
        <f>IFERROR(VLOOKUP(UY5,TdC!$C$4:$G$3429,4,FALSE),UX11)</f>
        <v>9.2799999999999992E-5</v>
      </c>
      <c r="UZ11" s="326">
        <f>IFERROR(VLOOKUP(UZ5,TdC!$C$4:$G$3429,4,FALSE),UY11)</f>
        <v>9.2799999999999992E-5</v>
      </c>
      <c r="VA11" s="326">
        <f>IFERROR(VLOOKUP(VA5,TdC!$C$4:$G$3429,4,FALSE),UZ11)</f>
        <v>9.09E-5</v>
      </c>
      <c r="VB11" s="326">
        <f>IFERROR(VLOOKUP(VB5,TdC!$C$4:$G$3429,4,FALSE),VA11)</f>
        <v>9.0600000000000007E-5</v>
      </c>
      <c r="VC11" s="326">
        <f>IFERROR(VLOOKUP(VC5,TdC!$C$4:$G$3429,4,FALSE),VB11)</f>
        <v>9.3800000000000003E-5</v>
      </c>
      <c r="VD11" s="326">
        <f>IFERROR(VLOOKUP(VD5,TdC!$C$4:$G$3429,4,FALSE),VC11)</f>
        <v>9.4499999999999993E-5</v>
      </c>
      <c r="VE11" s="326">
        <f>IFERROR(VLOOKUP(VE5,TdC!$C$4:$G$3429,4,FALSE),VD11)</f>
        <v>9.1799999999999995E-5</v>
      </c>
      <c r="VF11" s="326">
        <f>IFERROR(VLOOKUP(VF5,TdC!$C$4:$G$3429,4,FALSE),VE11)</f>
        <v>8.9800000000000001E-5</v>
      </c>
      <c r="VG11" s="326">
        <f>IFERROR(VLOOKUP(VG5,TdC!$C$4:$G$3429,4,FALSE),VF11)</f>
        <v>8.8200000000000003E-5</v>
      </c>
      <c r="VH11" s="326">
        <f>IFERROR(VLOOKUP(VH5,TdC!$C$4:$G$3429,4,FALSE),VG11)</f>
        <v>8.6899999999999998E-5</v>
      </c>
      <c r="VI11" s="326">
        <f>IFERROR(VLOOKUP(VI5,TdC!$C$4:$G$3429,4,FALSE),VH11)</f>
        <v>8.6799999999999996E-5</v>
      </c>
      <c r="VJ11" s="326">
        <f>IFERROR(VLOOKUP(VJ5,TdC!$C$4:$G$3429,4,FALSE),VI11)</f>
        <v>8.6300000000000011E-5</v>
      </c>
      <c r="VK11" s="326">
        <f>IFERROR(VLOOKUP(VK5,TdC!$C$4:$G$3429,4,FALSE),VJ11)</f>
        <v>8.81E-5</v>
      </c>
      <c r="VL11" s="326">
        <f>IFERROR(VLOOKUP(VL5,TdC!$C$4:$G$3429,4,FALSE),VK11)</f>
        <v>8.9700000000000012E-5</v>
      </c>
      <c r="VM11" s="326">
        <f>IFERROR(VLOOKUP(VM5,TdC!$C$4:$G$3429,4,FALSE),VL11)</f>
        <v>8.9399999999999991E-5</v>
      </c>
      <c r="VN11" s="326">
        <f>IFERROR(VLOOKUP(VN5,TdC!$C$4:$G$3429,4,FALSE),VM11)</f>
        <v>8.9399999999999991E-5</v>
      </c>
      <c r="VO11" s="326">
        <f>IFERROR(VLOOKUP(VO5,TdC!$C$4:$G$3429,4,FALSE),VN11)</f>
        <v>9.630000000000001E-5</v>
      </c>
      <c r="VP11" s="326">
        <f>IFERROR(VLOOKUP(VP5,TdC!$C$4:$G$3429,4,FALSE),VO11)</f>
        <v>9.3399999999999993E-5</v>
      </c>
      <c r="VQ11" s="326">
        <f>IFERROR(VLOOKUP(VQ5,TdC!$C$4:$G$3429,4,FALSE),VP11)</f>
        <v>9.3800000000000003E-5</v>
      </c>
      <c r="VR11" s="326">
        <f>IFERROR(VLOOKUP(VR5,TdC!$C$4:$G$3429,4,FALSE),VQ11)</f>
        <v>9.4000000000000008E-5</v>
      </c>
      <c r="VS11" s="326">
        <f>IFERROR(VLOOKUP(VS5,TdC!$C$4:$G$3429,4,FALSE),VR11)</f>
        <v>9.3499999999999996E-5</v>
      </c>
      <c r="VT11" s="326">
        <f>IFERROR(VLOOKUP(VT5,TdC!$C$4:$G$3429,4,FALSE),VS11)</f>
        <v>9.3599999999999998E-5</v>
      </c>
      <c r="VU11" s="326">
        <f>IFERROR(VLOOKUP(VU5,TdC!$C$4:$G$3429,4,FALSE),VT11)</f>
        <v>9.3599999999999998E-5</v>
      </c>
      <c r="VV11" s="326">
        <f>IFERROR(VLOOKUP(VV5,TdC!$C$4:$G$3429,4,FALSE),VU11)</f>
        <v>9.2300000000000007E-5</v>
      </c>
      <c r="VW11" s="326">
        <f>IFERROR(VLOOKUP(VW5,TdC!$C$4:$G$3429,4,FALSE),VV11)</f>
        <v>9.2899999999999995E-5</v>
      </c>
      <c r="VX11" s="326">
        <f>IFERROR(VLOOKUP(VX5,TdC!$C$4:$G$3429,4,FALSE),VW11)</f>
        <v>9.4700000000000011E-5</v>
      </c>
      <c r="VY11" s="326">
        <f>IFERROR(VLOOKUP(VY5,TdC!$C$4:$G$3429,4,FALSE),VX11)</f>
        <v>9.6899999999999997E-5</v>
      </c>
      <c r="VZ11" s="326">
        <f>IFERROR(VLOOKUP(VZ5,TdC!$C$4:$G$3429,4,FALSE),VY11)</f>
        <v>9.6400000000000012E-5</v>
      </c>
      <c r="WA11" s="326">
        <f>IFERROR(VLOOKUP(WA5,TdC!$C$4:$G$3429,4,FALSE),VZ11)</f>
        <v>9.3399999999999993E-5</v>
      </c>
      <c r="WB11" s="326">
        <f>IFERROR(VLOOKUP(WB5,TdC!$C$4:$G$3429,4,FALSE),WA11)</f>
        <v>9.3900000000000006E-5</v>
      </c>
      <c r="WC11" s="326">
        <f>IFERROR(VLOOKUP(WC5,TdC!$C$4:$G$3429,4,FALSE),WB11)</f>
        <v>9.4199999999999999E-5</v>
      </c>
      <c r="WD11" s="326">
        <f>IFERROR(VLOOKUP(WD5,TdC!$C$4:$G$3429,4,FALSE),WC11)</f>
        <v>9.3699999999999987E-5</v>
      </c>
      <c r="WE11" s="326">
        <f>IFERROR(VLOOKUP(WE5,TdC!$C$4:$G$3429,4,FALSE),WD11)</f>
        <v>9.3300000000000005E-5</v>
      </c>
      <c r="WF11" s="326">
        <f>IFERROR(VLOOKUP(WF5,TdC!$C$4:$G$3429,4,FALSE),WE11)</f>
        <v>9.3599999999999998E-5</v>
      </c>
      <c r="WG11" s="326">
        <f>IFERROR(VLOOKUP(WG5,TdC!$C$4:$G$3429,4,FALSE),WF11)</f>
        <v>9.3399999999999993E-5</v>
      </c>
      <c r="WH11" s="326">
        <f>IFERROR(VLOOKUP(WH5,TdC!$C$4:$G$3429,4,FALSE),WG11)</f>
        <v>9.3399999999999993E-5</v>
      </c>
      <c r="WI11" s="326">
        <f>IFERROR(VLOOKUP(WI5,TdC!$C$4:$G$3429,4,FALSE),WH11)</f>
        <v>9.4300000000000002E-5</v>
      </c>
      <c r="WJ11" s="326">
        <f>IFERROR(VLOOKUP(WJ5,TdC!$C$4:$G$3429,4,FALSE),WI11)</f>
        <v>9.4499999999999993E-5</v>
      </c>
      <c r="WK11" s="326">
        <f>IFERROR(VLOOKUP(WK5,TdC!$C$4:$G$3429,4,FALSE),WJ11)</f>
        <v>9.630000000000001E-5</v>
      </c>
      <c r="WL11" s="326">
        <f>IFERROR(VLOOKUP(WL5,TdC!$C$4:$G$3429,4,FALSE),WK11)</f>
        <v>1.0640000000000001E-4</v>
      </c>
      <c r="WM11" s="326">
        <f>IFERROR(VLOOKUP(WM5,TdC!$C$4:$G$3429,4,FALSE),WL11)</f>
        <v>1.1539999999999999E-4</v>
      </c>
      <c r="WN11" s="326">
        <f>IFERROR(VLOOKUP(WN5,TdC!$C$4:$G$3429,4,FALSE),WM11)</f>
        <v>1.1210000000000001E-4</v>
      </c>
      <c r="WO11" s="326">
        <f>IFERROR(VLOOKUP(WO5,TdC!$C$4:$G$3429,4,FALSE),WN11)</f>
        <v>1.1619999999999999E-4</v>
      </c>
      <c r="WP11" s="326">
        <f>IFERROR(VLOOKUP(WP5,TdC!$C$4:$G$3429,4,FALSE),WO11)</f>
        <v>1.237E-4</v>
      </c>
      <c r="WQ11" s="326">
        <f>IFERROR(VLOOKUP(WQ5,TdC!$C$4:$G$3429,4,FALSE),WP11)</f>
        <v>1.2E-4</v>
      </c>
      <c r="WR11" s="326">
        <f>IFERROR(VLOOKUP(WR5,TdC!$C$4:$G$3429,4,FALSE),WQ11)</f>
        <v>1.2140000000000001E-4</v>
      </c>
      <c r="WS11" s="326">
        <f>IFERROR(VLOOKUP(WS5,TdC!$C$4:$G$3429,4,FALSE),WR11)</f>
        <v>1.215E-4</v>
      </c>
      <c r="WT11" s="326">
        <f>IFERROR(VLOOKUP(WT5,TdC!$C$4:$G$3429,4,FALSE),WS11)</f>
        <v>1.2650000000000001E-4</v>
      </c>
      <c r="WU11" s="326">
        <f>IFERROR(VLOOKUP(WU5,TdC!$C$4:$G$3429,4,FALSE),WT11)</f>
        <v>1.4560000000000002E-4</v>
      </c>
      <c r="WV11" s="326">
        <f>IFERROR(VLOOKUP(WV5,TdC!$C$4:$G$3429,4,FALSE),WU11)</f>
        <v>1.46E-4</v>
      </c>
      <c r="WW11" s="326">
        <f>IFERROR(VLOOKUP(WW5,TdC!$C$4:$G$3429,4,FALSE),WV11)</f>
        <v>1.4890000000000001E-4</v>
      </c>
      <c r="WX11" s="326">
        <f>IFERROR(VLOOKUP(WX5,TdC!$C$4:$G$3429,4,FALSE),WW11)</f>
        <v>1.507E-4</v>
      </c>
      <c r="WY11" s="326">
        <f>IFERROR(VLOOKUP(WY5,TdC!$C$4:$G$3429,4,FALSE),WX11)</f>
        <v>1.6559999999999999E-4</v>
      </c>
      <c r="WZ11" s="326">
        <f>IFERROR(VLOOKUP(WZ5,TdC!$C$4:$G$3429,4,FALSE),WY11)</f>
        <v>1.65E-4</v>
      </c>
      <c r="XA11" s="326">
        <f>IFERROR(VLOOKUP(XA5,TdC!$C$4:$G$3429,4,FALSE),WZ11)</f>
        <v>1.6479999999999999E-4</v>
      </c>
      <c r="XB11" s="326">
        <f>IFERROR(VLOOKUP(XB5,TdC!$C$4:$G$3429,4,FALSE),XA11)</f>
        <v>1.7260000000000002E-4</v>
      </c>
      <c r="XC11" s="326">
        <f>IFERROR(VLOOKUP(XC5,TdC!$C$4:$G$3429,4,FALSE),XB11)</f>
        <v>1.719E-4</v>
      </c>
      <c r="XD11" s="326">
        <f>IFERROR(VLOOKUP(XD5,TdC!$C$4:$G$3429,4,FALSE),XC11)</f>
        <v>1.7430000000000001E-4</v>
      </c>
      <c r="XE11" s="326">
        <f>IFERROR(VLOOKUP(XE5,TdC!$C$4:$G$3429,4,FALSE),XD11)</f>
        <v>1.772E-4</v>
      </c>
      <c r="XF11" s="326">
        <f>IFERROR(VLOOKUP(XF5,TdC!$C$4:$G$3429,4,FALSE),XE11)</f>
        <v>1.7449999999999999E-4</v>
      </c>
      <c r="XG11" s="326">
        <f>IFERROR(VLOOKUP(XG5,TdC!$C$4:$G$3429,4,FALSE),XF11)</f>
        <v>1.752E-4</v>
      </c>
      <c r="XH11" s="326">
        <f>IFERROR(VLOOKUP(XH5,TdC!$C$4:$G$3429,4,FALSE),XG11)</f>
        <v>1.873E-4</v>
      </c>
      <c r="XI11" s="326">
        <f>IFERROR(VLOOKUP(XI5,TdC!$C$4:$G$3429,4,FALSE),XH11)</f>
        <v>1.8710000000000002E-4</v>
      </c>
      <c r="XJ11" s="326">
        <f>IFERROR(VLOOKUP(XJ5,TdC!$C$4:$G$3429,4,FALSE),XI11)</f>
        <v>2.6620000000000002E-4</v>
      </c>
      <c r="XK11" s="326">
        <f>IFERROR(VLOOKUP(XK5,TdC!$C$4:$G$3429,4,FALSE),XJ11)</f>
        <v>2.6620000000000002E-4</v>
      </c>
      <c r="XL11" s="326">
        <f>IFERROR(VLOOKUP(XL5,TdC!$C$4:$G$3429,4,FALSE),XK11)</f>
        <v>2.1739999999999997E-4</v>
      </c>
      <c r="XM11" s="326">
        <f>IFERROR(VLOOKUP(XM5,TdC!$C$4:$G$3429,4,FALSE),XL11)</f>
        <v>2.1739999999999997E-4</v>
      </c>
      <c r="XN11" s="326">
        <f>IFERROR(VLOOKUP(XN5,TdC!$C$4:$G$3429,4,FALSE),XM11)</f>
        <v>2.1739999999999997E-4</v>
      </c>
      <c r="XO11" s="326">
        <f>IFERROR(VLOOKUP(XO5,TdC!$C$4:$G$3429,4,FALSE),XN11)</f>
        <v>2.1739999999999997E-4</v>
      </c>
      <c r="XP11" s="326">
        <f>IFERROR(VLOOKUP(XP5,TdC!$C$4:$G$3429,4,FALSE),XO11)</f>
        <v>2.1739999999999997E-4</v>
      </c>
      <c r="XQ11" s="326">
        <f>IFERROR(VLOOKUP(XQ5,TdC!$C$4:$G$3429,4,FALSE),XP11)</f>
        <v>2.1739999999999997E-4</v>
      </c>
      <c r="XR11" s="326">
        <f>IFERROR(VLOOKUP(XR5,TdC!$C$4:$G$3429,4,FALSE),XQ11)</f>
        <v>2.1739999999999997E-4</v>
      </c>
      <c r="XS11" s="326">
        <f>IFERROR(VLOOKUP(XS5,TdC!$C$4:$G$3429,4,FALSE),XR11)</f>
        <v>2.1739999999999997E-4</v>
      </c>
      <c r="XT11" s="326">
        <f>IFERROR(VLOOKUP(XT5,TdC!$C$4:$G$3429,4,FALSE),XS11)</f>
        <v>2.1739999999999997E-4</v>
      </c>
      <c r="XU11" s="326">
        <f>IFERROR(VLOOKUP(XU5,TdC!$C$4:$G$3429,4,FALSE),XT11)</f>
        <v>2.5480000000000001E-4</v>
      </c>
      <c r="XV11" s="326">
        <f>IFERROR(VLOOKUP(XV5,TdC!$C$4:$G$3429,4,FALSE),XU11)</f>
        <v>2.5149999999999999E-4</v>
      </c>
      <c r="XW11" s="326">
        <f>IFERROR(VLOOKUP(XW5,TdC!$C$4:$G$3429,4,FALSE),XV11)</f>
        <v>2.6149999999999996E-4</v>
      </c>
      <c r="XX11" s="326">
        <f>IFERROR(VLOOKUP(XX5,TdC!$C$4:$G$3429,4,FALSE),XW11)</f>
        <v>2.6670000000000003E-4</v>
      </c>
      <c r="XY11" s="326">
        <f>IFERROR(VLOOKUP(XY5,TdC!$C$4:$G$3429,4,FALSE),XX11)</f>
        <v>2.7240000000000001E-4</v>
      </c>
      <c r="XZ11" s="326">
        <f>IFERROR(VLOOKUP(XZ5,TdC!$C$4:$G$3429,4,FALSE),XY11)</f>
        <v>2.8429999999999997E-4</v>
      </c>
      <c r="YA11" s="326">
        <f>IFERROR(VLOOKUP(YA5,TdC!$C$4:$G$3429,4,FALSE),XZ11)</f>
        <v>3.1120000000000003E-4</v>
      </c>
      <c r="YB11" s="326">
        <f>IFERROR(VLOOKUP(YB5,TdC!$C$4:$G$3429,4,FALSE),YA11)</f>
        <v>3.0890000000000003E-4</v>
      </c>
      <c r="YC11" s="326">
        <f>IFERROR(VLOOKUP(YC5,TdC!$C$4:$G$3429,4,FALSE),YB11)</f>
        <v>3.1930000000000001E-4</v>
      </c>
      <c r="YD11" s="326">
        <f>IFERROR(VLOOKUP(YD5,TdC!$C$4:$G$3429,4,FALSE),YC11)</f>
        <v>3.1470000000000001E-4</v>
      </c>
      <c r="YE11" s="326">
        <f>IFERROR(VLOOKUP(YE5,TdC!$C$4:$G$3429,4,FALSE),YD11)</f>
        <v>3.1609999999999999E-4</v>
      </c>
      <c r="YF11" s="326">
        <f>IFERROR(VLOOKUP(YF5,TdC!$C$4:$G$3429,4,FALSE),YE11)</f>
        <v>3.2259999999999998E-4</v>
      </c>
      <c r="YG11" s="326">
        <f>IFERROR(VLOOKUP(YG5,TdC!$C$4:$G$3429,4,FALSE),YF11)</f>
        <v>3.191E-4</v>
      </c>
      <c r="YH11" s="326">
        <f>IFERROR(VLOOKUP(YH5,TdC!$C$4:$G$3429,4,FALSE),YG11)</f>
        <v>3.146E-4</v>
      </c>
      <c r="YI11" s="326">
        <f>IFERROR(VLOOKUP(YI5,TdC!$C$4:$G$3429,4,FALSE),YH11)</f>
        <v>3.1490000000000001E-4</v>
      </c>
      <c r="YJ11" s="326">
        <f>IFERROR(VLOOKUP(YJ5,TdC!$C$4:$G$3429,4,FALSE),YI11)</f>
        <v>3.346E-4</v>
      </c>
      <c r="YK11" s="326">
        <f>IFERROR(VLOOKUP(YK5,TdC!$C$4:$G$3429,4,FALSE),YJ11)</f>
        <v>3.6749999999999999E-4</v>
      </c>
      <c r="YL11" s="326">
        <f>IFERROR(VLOOKUP(YL5,TdC!$C$4:$G$3429,4,FALSE),YK11)</f>
        <v>3.6049999999999998E-4</v>
      </c>
      <c r="YM11" s="326">
        <f>IFERROR(VLOOKUP(YM5,TdC!$C$4:$G$3429,4,FALSE),YL11)</f>
        <v>3.7359999999999997E-4</v>
      </c>
      <c r="YN11" s="326">
        <f>IFERROR(VLOOKUP(YN5,TdC!$C$4:$G$3429,4,FALSE),YM11)</f>
        <v>4.0619999999999995E-4</v>
      </c>
      <c r="YO11" s="326">
        <f>IFERROR(VLOOKUP(YO5,TdC!$C$4:$G$3429,4,FALSE),YN11)</f>
        <v>4.4549999999999999E-4</v>
      </c>
      <c r="YP11" s="326">
        <f>IFERROR(VLOOKUP(YP5,TdC!$C$4:$G$3429,4,FALSE),YO11)</f>
        <v>4.3970000000000001E-4</v>
      </c>
      <c r="YQ11" s="326">
        <f>IFERROR(VLOOKUP(YQ5,TdC!$C$4:$G$3429,4,FALSE),YP11)</f>
        <v>4.1669999999999999E-4</v>
      </c>
      <c r="YR11" s="326">
        <f>IFERROR(VLOOKUP(YR5,TdC!$C$4:$G$3429,4,FALSE),YQ11)</f>
        <v>4.192E-4</v>
      </c>
      <c r="YS11" s="326">
        <f>IFERROR(VLOOKUP(YS5,TdC!$C$4:$G$3429,4,FALSE),YR11)</f>
        <v>4.4920000000000002E-4</v>
      </c>
      <c r="YT11" s="326">
        <f>IFERROR(VLOOKUP(YT5,TdC!$C$4:$G$3429,4,FALSE),YS11)</f>
        <v>4.7950000000000005E-4</v>
      </c>
      <c r="YU11" s="326">
        <f>IFERROR(VLOOKUP(YU5,TdC!$C$4:$G$3429,4,FALSE),YT11)</f>
        <v>5.3430000000000003E-4</v>
      </c>
      <c r="YV11" s="326">
        <f>IFERROR(VLOOKUP(YV5,TdC!$C$4:$G$3429,4,FALSE),YU11)</f>
        <v>5.9420000000000002E-4</v>
      </c>
      <c r="YW11" s="326">
        <f>IFERROR(VLOOKUP(YW5,TdC!$C$4:$G$3429,4,FALSE),YV11)</f>
        <v>5.9610000000000002E-4</v>
      </c>
      <c r="YX11" s="326">
        <f>IFERROR(VLOOKUP(YX5,TdC!$C$4:$G$3429,4,FALSE),YW11)</f>
        <v>6.0999999999999997E-4</v>
      </c>
      <c r="YY11" s="326">
        <f>IFERROR(VLOOKUP(YY5,TdC!$C$4:$G$3429,4,FALSE),YX11)</f>
        <v>6.2090000000000008E-4</v>
      </c>
      <c r="YZ11" s="326">
        <f>IFERROR(VLOOKUP(YZ5,TdC!$C$4:$G$3429,4,FALSE),YY11)</f>
        <v>6.2189999999999999E-4</v>
      </c>
      <c r="ZA11" s="326">
        <f>IFERROR(VLOOKUP(ZA5,TdC!$C$4:$G$3429,4,FALSE),YZ11)</f>
        <v>6.4189999999999994E-4</v>
      </c>
      <c r="ZB11" s="326">
        <f>IFERROR(VLOOKUP(ZB5,TdC!$C$4:$G$3429,4,FALSE),ZA11)</f>
        <v>6.4129999999999992E-4</v>
      </c>
      <c r="ZC11" s="326">
        <f>IFERROR(VLOOKUP(ZC5,TdC!$C$4:$G$3429,4,FALSE),ZB11)</f>
        <v>6.4230000000000005E-4</v>
      </c>
      <c r="ZD11" s="326">
        <f>IFERROR(VLOOKUP(ZD5,TdC!$C$4:$G$3429,4,FALSE),ZC11)</f>
        <v>6.4000000000000005E-4</v>
      </c>
      <c r="ZE11" s="326">
        <f>IFERROR(VLOOKUP(ZE5,TdC!$C$4:$G$3429,4,FALSE),ZD11)</f>
        <v>6.4420000000000005E-4</v>
      </c>
      <c r="ZF11" s="326">
        <f>IFERROR(VLOOKUP(ZF5,TdC!$C$4:$G$3429,4,FALSE),ZE11)</f>
        <v>6.6099999999999991E-4</v>
      </c>
      <c r="ZG11" s="326">
        <f>IFERROR(VLOOKUP(ZG5,TdC!$C$4:$G$3429,4,FALSE),ZF11)</f>
        <v>7.4930000000000005E-4</v>
      </c>
      <c r="ZH11" s="326">
        <f>IFERROR(VLOOKUP(ZH5,TdC!$C$4:$G$3429,4,FALSE),ZG11)</f>
        <v>7.6189999999999993E-4</v>
      </c>
      <c r="ZI11" s="326">
        <f>IFERROR(VLOOKUP(ZI5,TdC!$C$4:$G$3429,4,FALSE),ZH11)</f>
        <v>7.987999999999999E-4</v>
      </c>
      <c r="ZJ11" s="326">
        <f>IFERROR(VLOOKUP(ZJ5,TdC!$C$4:$G$3429,4,FALSE),ZI11)</f>
        <v>8.1150000000000005E-4</v>
      </c>
      <c r="ZK11" s="326">
        <f>IFERROR(VLOOKUP(ZK5,TdC!$C$4:$G$3429,4,FALSE),ZJ11)</f>
        <v>8.6879999999999998E-4</v>
      </c>
      <c r="ZL11" s="326">
        <f>IFERROR(VLOOKUP(ZL5,TdC!$C$4:$G$3429,4,FALSE),ZK11)</f>
        <v>8.7709999999999991E-4</v>
      </c>
      <c r="ZM11" s="326">
        <f>IFERROR(VLOOKUP(ZM5,TdC!$C$4:$G$3429,4,FALSE),ZL11)</f>
        <v>8.5999999999999998E-4</v>
      </c>
      <c r="ZN11" s="326">
        <f>IFERROR(VLOOKUP(ZN5,TdC!$C$4:$G$3429,4,FALSE),ZM11)</f>
        <v>8.0540000000000006E-4</v>
      </c>
      <c r="ZO11" s="326">
        <f>IFERROR(VLOOKUP(ZO5,TdC!$C$4:$G$3429,4,FALSE),ZN11)</f>
        <v>7.5180000000000006E-4</v>
      </c>
      <c r="ZP11" s="326">
        <f>IFERROR(VLOOKUP(ZP5,TdC!$C$4:$G$3429,4,FALSE),ZO11)</f>
        <v>5.7059999999999999E-4</v>
      </c>
      <c r="ZQ11" s="326">
        <f>IFERROR(VLOOKUP(ZQ5,TdC!$C$4:$G$3429,4,FALSE),ZP11)</f>
        <v>6.5290000000000009E-4</v>
      </c>
      <c r="ZR11" s="326">
        <f>IFERROR(VLOOKUP(ZR5,TdC!$C$4:$G$3429,4,FALSE),ZQ11)</f>
        <v>6.7000000000000002E-4</v>
      </c>
      <c r="ZS11" s="326">
        <f>IFERROR(VLOOKUP(ZS5,TdC!$C$4:$G$3429,4,FALSE),ZR11)</f>
        <v>6.6529999999999996E-4</v>
      </c>
      <c r="ZT11" s="326">
        <f>IFERROR(VLOOKUP(ZT5,TdC!$C$4:$G$3429,4,FALSE),ZS11)</f>
        <v>6.4739999999999991E-4</v>
      </c>
      <c r="ZU11" s="326">
        <f>IFERROR(VLOOKUP(ZU5,TdC!$C$4:$G$3429,4,FALSE),ZT11)</f>
        <v>6.7430000000000007E-4</v>
      </c>
      <c r="ZV11" s="326">
        <f>IFERROR(VLOOKUP(ZV5,TdC!$C$4:$G$3429,4,FALSE),ZU11)</f>
        <v>6.914E-4</v>
      </c>
      <c r="ZW11" s="326">
        <f>IFERROR(VLOOKUP(ZW5,TdC!$C$4:$G$3429,4,FALSE),ZV11)</f>
        <v>7.3299999999999993E-4</v>
      </c>
      <c r="ZX11" s="326">
        <f>IFERROR(VLOOKUP(ZX5,TdC!$C$4:$G$3429,4,FALSE),ZW11)</f>
        <v>7.5579999999999994E-4</v>
      </c>
      <c r="ZY11" s="326">
        <f>IFERROR(VLOOKUP(ZY5,TdC!$C$4:$G$3429,4,FALSE),ZX11)</f>
        <v>7.0930000000000006E-4</v>
      </c>
      <c r="ZZ11" s="326">
        <f>IFERROR(VLOOKUP(ZZ5,TdC!$C$4:$G$3429,4,FALSE),ZY11)</f>
        <v>7.0459999999999989E-4</v>
      </c>
      <c r="AAA11" s="326">
        <f>IFERROR(VLOOKUP(AAA5,TdC!$C$4:$G$3429,4,FALSE),ZZ11)</f>
        <v>6.9999999999999999E-4</v>
      </c>
      <c r="AAB11" s="326">
        <f>IFERROR(VLOOKUP(AAB5,TdC!$C$4:$G$3429,4,FALSE),AAA11)</f>
        <v>7.2409999999999998E-4</v>
      </c>
      <c r="AAC11" s="326">
        <f>IFERROR(VLOOKUP(AAC5,TdC!$C$4:$G$3429,4,FALSE),AAB11)</f>
        <v>7.2519999999999995E-4</v>
      </c>
      <c r="AAD11" s="326">
        <f>IFERROR(VLOOKUP(AAD5,TdC!$C$4:$G$3429,4,FALSE),AAC11)</f>
        <v>7.2409999999999998E-4</v>
      </c>
      <c r="AAE11" s="326">
        <f>IFERROR(VLOOKUP(AAE5,TdC!$C$4:$G$3429,4,FALSE),AAD11)</f>
        <v>6.9959999999999998E-4</v>
      </c>
      <c r="AAF11" s="326">
        <f>IFERROR(VLOOKUP(AAF5,TdC!$C$4:$G$3429,4,FALSE),AAE11)</f>
        <v>7.7410000000000001E-4</v>
      </c>
      <c r="AAG11" s="326">
        <f>IFERROR(VLOOKUP(AAG5,TdC!$C$4:$G$3429,4,FALSE),AAF11)</f>
        <v>8.0409999999999998E-4</v>
      </c>
      <c r="AAH11" s="326">
        <f>IFERROR(VLOOKUP(AAH5,TdC!$C$4:$G$3429,4,FALSE),AAG11)</f>
        <v>7.6079999999999995E-4</v>
      </c>
      <c r="AAI11" s="326">
        <f>IFERROR(VLOOKUP(AAI5,TdC!$C$4:$G$3429,4,FALSE),AAH11)</f>
        <v>7.8680000000000004E-4</v>
      </c>
      <c r="AAJ11" s="326">
        <f>IFERROR(VLOOKUP(AAJ5,TdC!$C$4:$G$3429,4,FALSE),AAI11)</f>
        <v>8.1059999999999997E-4</v>
      </c>
      <c r="AAK11" s="326">
        <f>IFERROR(VLOOKUP(AAK5,TdC!$C$4:$G$3429,4,FALSE),AAJ11)</f>
        <v>8.2459999999999999E-4</v>
      </c>
      <c r="AAL11" s="326">
        <f>IFERROR(VLOOKUP(AAL5,TdC!$C$4:$G$3429,4,FALSE),AAK11)</f>
        <v>8.4170000000000002E-4</v>
      </c>
      <c r="AAM11" s="326">
        <f>IFERROR(VLOOKUP(AAM5,TdC!$C$4:$G$3429,4,FALSE),AAL11)</f>
        <v>8.9819999999999993E-4</v>
      </c>
      <c r="AAN11" s="326">
        <f>IFERROR(VLOOKUP(AAN5,TdC!$C$4:$G$3429,4,FALSE),AAM11)</f>
        <v>9.0590000000000006E-4</v>
      </c>
      <c r="AAO11" s="326">
        <f>IFERROR(VLOOKUP(AAO5,TdC!$C$4:$G$3429,4,FALSE),AAN11)</f>
        <v>9.7950000000000012E-4</v>
      </c>
      <c r="AAP11" s="326">
        <f>IFERROR(VLOOKUP(AAP5,TdC!$C$4:$G$3429,4,FALSE),AAO11)</f>
        <v>9.5519999999999991E-4</v>
      </c>
      <c r="AAQ11" s="326">
        <f>IFERROR(VLOOKUP(AAQ5,TdC!$C$4:$G$3429,4,FALSE),AAP11)</f>
        <v>1.0068E-3</v>
      </c>
      <c r="AAR11" s="326">
        <f>IFERROR(VLOOKUP(AAR5,TdC!$C$4:$G$3429,4,FALSE),AAQ11)</f>
        <v>1.0176999999999999E-3</v>
      </c>
      <c r="AAS11" s="326">
        <f>IFERROR(VLOOKUP(AAS5,TdC!$C$4:$G$3429,4,FALSE),AAR11)</f>
        <v>9.9299999999999996E-4</v>
      </c>
      <c r="AAT11" s="326">
        <f>IFERROR(VLOOKUP(AAT5,TdC!$C$4:$G$3429,4,FALSE),AAS11)</f>
        <v>9.6639999999999996E-4</v>
      </c>
      <c r="AAU11" s="326">
        <f>IFERROR(VLOOKUP(AAU5,TdC!$C$4:$G$3429,4,FALSE),AAT11)</f>
        <v>1.0226E-3</v>
      </c>
      <c r="AAV11" s="326">
        <f>IFERROR(VLOOKUP(AAV5,TdC!$C$4:$G$3429,4,FALSE),AAU11)</f>
        <v>1.0256E-3</v>
      </c>
      <c r="AAW11" s="326">
        <f>IFERROR(VLOOKUP(AAW5,TdC!$C$4:$G$3429,4,FALSE),AAV11)</f>
        <v>1.0411999999999999E-3</v>
      </c>
      <c r="AAX11" s="326">
        <f>IFERROR(VLOOKUP(AAX5,TdC!$C$4:$G$3429,4,FALSE),AAW11)</f>
        <v>1.2122000000000001E-3</v>
      </c>
      <c r="AAY11" s="326">
        <f>IFERROR(VLOOKUP(AAY5,TdC!$C$4:$G$3429,4,FALSE),AAX11)</f>
        <v>1.2359999999999999E-3</v>
      </c>
      <c r="AAZ11" s="326">
        <f>IFERROR(VLOOKUP(AAZ5,TdC!$C$4:$G$3429,4,FALSE),AAY11)</f>
        <v>1.5365999999999999E-3</v>
      </c>
      <c r="ABA11" s="326">
        <f>IFERROR(VLOOKUP(ABA5,TdC!$C$4:$G$3429,4,FALSE),AAZ11)</f>
        <v>1.7403E-3</v>
      </c>
      <c r="ABB11" s="326">
        <f>IFERROR(VLOOKUP(ABB5,TdC!$C$4:$G$3429,4,FALSE),ABA11)</f>
        <v>1.7908000000000002E-3</v>
      </c>
      <c r="ABC11" s="326">
        <f>IFERROR(VLOOKUP(ABC5,TdC!$C$4:$G$3429,4,FALSE),ABB11)</f>
        <v>1.7599E-3</v>
      </c>
      <c r="ABD11" s="326">
        <f>IFERROR(VLOOKUP(ABD5,TdC!$C$4:$G$3429,4,FALSE),ABC11)</f>
        <v>1.7436999999999999E-3</v>
      </c>
      <c r="ABE11" s="326">
        <f>IFERROR(VLOOKUP(ABE5,TdC!$C$4:$G$3429,4,FALSE),ABD11)</f>
        <v>1.7619999999999999E-3</v>
      </c>
      <c r="ABF11" s="326">
        <f>IFERROR(VLOOKUP(ABF5,TdC!$C$4:$G$3429,4,FALSE),ABE11)</f>
        <v>1.8718999999999999E-3</v>
      </c>
      <c r="ABG11" s="326">
        <f>IFERROR(VLOOKUP(ABG5,TdC!$C$4:$G$3429,4,FALSE),ABF11)</f>
        <v>1.7503E-3</v>
      </c>
      <c r="ABH11" s="326">
        <f>IFERROR(VLOOKUP(ABH5,TdC!$C$4:$G$3429,4,FALSE),ABG11)</f>
        <v>1.8419E-3</v>
      </c>
      <c r="ABI11" s="326">
        <f>IFERROR(VLOOKUP(ABI5,TdC!$C$4:$G$3429,4,FALSE),ABH11)</f>
        <v>1.8419E-3</v>
      </c>
      <c r="ABJ11" s="326">
        <f>IFERROR(VLOOKUP(ABJ5,TdC!$C$4:$G$3429,4,FALSE),ABI11)</f>
        <v>1.882E-3</v>
      </c>
      <c r="ABK11" s="326">
        <f>IFERROR(VLOOKUP(ABK5,TdC!$C$4:$G$3429,4,FALSE),ABJ11)</f>
        <v>1.8759E-3</v>
      </c>
      <c r="ABL11" s="326">
        <f>IFERROR(VLOOKUP(ABL5,TdC!$C$4:$G$3429,4,FALSE),ABK11)</f>
        <v>1.8956000000000001E-3</v>
      </c>
      <c r="ABM11" s="326">
        <f>IFERROR(VLOOKUP(ABM5,TdC!$C$4:$G$3429,4,FALSE),ABL11)</f>
        <v>2.2212E-3</v>
      </c>
      <c r="ABN11" s="326">
        <f>IFERROR(VLOOKUP(ABN5,TdC!$C$4:$G$3429,4,FALSE),ABM11)</f>
        <v>2.6930000000000001E-3</v>
      </c>
      <c r="ABO11" s="326">
        <f>IFERROR(VLOOKUP(ABO5,TdC!$C$4:$G$3429,4,FALSE),ABN11)</f>
        <v>2.4946E-3</v>
      </c>
      <c r="ABP11" s="326">
        <f>IFERROR(VLOOKUP(ABP5,TdC!$C$4:$G$3429,4,FALSE),ABO11)</f>
        <v>2.5393E-3</v>
      </c>
      <c r="ABQ11" s="326">
        <f>IFERROR(VLOOKUP(ABQ5,TdC!$C$4:$G$3429,4,FALSE),ABP11)</f>
        <v>2.4851999999999999E-3</v>
      </c>
      <c r="ABR11" s="326">
        <f>IFERROR(VLOOKUP(ABR5,TdC!$C$4:$G$3429,4,FALSE),ABQ11)</f>
        <v>2.4591000000000001E-3</v>
      </c>
      <c r="ABS11" s="326">
        <f>IFERROR(VLOOKUP(ABS5,TdC!$C$4:$G$3429,4,FALSE),ABR11)</f>
        <v>2.5892000000000003E-3</v>
      </c>
      <c r="ABT11" s="326">
        <f>IFERROR(VLOOKUP(ABT5,TdC!$C$4:$G$3429,4,FALSE),ABS11)</f>
        <v>2.7568000000000002E-3</v>
      </c>
      <c r="ABU11" s="326">
        <f>IFERROR(VLOOKUP(ABU5,TdC!$C$4:$G$3429,4,FALSE),ABT11)</f>
        <v>2.7785000000000002E-3</v>
      </c>
      <c r="ABV11" s="326">
        <f>IFERROR(VLOOKUP(ABV5,TdC!$C$4:$G$3429,4,FALSE),ABU11)</f>
        <v>2.7922000000000003E-3</v>
      </c>
      <c r="ABW11" s="326">
        <f>IFERROR(VLOOKUP(ABW5,TdC!$C$4:$G$3429,4,FALSE),ABV11)</f>
        <v>2.8813999999999997E-3</v>
      </c>
      <c r="ABX11" s="326">
        <f>IFERROR(VLOOKUP(ABX5,TdC!$C$4:$G$3429,4,FALSE),ABW11)</f>
        <v>3.1711999999999999E-3</v>
      </c>
      <c r="ABY11" s="326">
        <f>IFERROR(VLOOKUP(ABY5,TdC!$C$4:$G$3429,4,FALSE),ABX11)</f>
        <v>4.2338999999999996E-3</v>
      </c>
      <c r="ABZ11" s="326">
        <f>IFERROR(VLOOKUP(ABZ5,TdC!$C$4:$G$3429,4,FALSE),ABY11)</f>
        <v>4.0235000000000002E-3</v>
      </c>
      <c r="ACA11" s="326">
        <f>IFERROR(VLOOKUP(ACA5,TdC!$C$4:$G$3429,4,FALSE),ABZ11)</f>
        <v>4.2441000000000006E-3</v>
      </c>
      <c r="ACB11" s="326">
        <f>IFERROR(VLOOKUP(ACB5,TdC!$C$4:$G$3429,4,FALSE),ACA11)</f>
        <v>4.1627000000000001E-3</v>
      </c>
      <c r="ACC11" s="326">
        <f>IFERROR(VLOOKUP(ACC5,TdC!$C$4:$G$3429,4,FALSE),ACB11)</f>
        <v>4.5950999999999995E-3</v>
      </c>
      <c r="ACD11" s="326">
        <f>IFERROR(VLOOKUP(ACD5,TdC!$C$4:$G$3429,4,FALSE),ACC11)</f>
        <v>4.8186000000000001E-3</v>
      </c>
      <c r="ACE11" s="326">
        <f>IFERROR(VLOOKUP(ACE5,TdC!$C$4:$G$3429,4,FALSE),ACD11)</f>
        <v>5.0120999999999994E-3</v>
      </c>
      <c r="ACF11" s="326">
        <f>IFERROR(VLOOKUP(ACF5,TdC!$C$4:$G$3429,4,FALSE),ACE11)</f>
        <v>6.1124999999999999E-3</v>
      </c>
      <c r="ACG11" s="326">
        <f>IFERROR(VLOOKUP(ACG5,TdC!$C$4:$G$3429,4,FALSE),ACF11)</f>
        <v>6.3061999999999997E-3</v>
      </c>
      <c r="ACH11" s="326">
        <f>IFERROR(VLOOKUP(ACH5,TdC!$C$4:$G$3429,4,FALSE),ACG11)</f>
        <v>6.8326000000000003E-3</v>
      </c>
      <c r="ACI11" s="326">
        <f>IFERROR(VLOOKUP(ACI5,TdC!$C$4:$G$3429,4,FALSE),ACH11)</f>
        <v>6.8326000000000003E-3</v>
      </c>
      <c r="ACJ11" s="326">
        <f>IFERROR(VLOOKUP(ACJ5,TdC!$C$4:$G$3429,4,FALSE),ACI11)</f>
        <v>6.9148999999999999E-3</v>
      </c>
      <c r="ACK11" s="326">
        <f>IFERROR(VLOOKUP(ACK5,TdC!$C$4:$G$3429,4,FALSE),ACJ11)</f>
        <v>6.8674000000000001E-3</v>
      </c>
      <c r="ACL11" s="326">
        <f>IFERROR(VLOOKUP(ACL5,TdC!$C$4:$G$3429,4,FALSE),ACK11)</f>
        <v>7.0099000000000003E-3</v>
      </c>
      <c r="ACM11" s="326">
        <f>IFERROR(VLOOKUP(ACM5,TdC!$C$4:$G$3429,4,FALSE),ACL11)</f>
        <v>6.9611999999999999E-3</v>
      </c>
      <c r="ACN11" s="326">
        <f>IFERROR(VLOOKUP(ACN5,TdC!$C$4:$G$3429,4,FALSE),ACM11)</f>
        <v>7.0530999999999996E-3</v>
      </c>
      <c r="ACO11" s="326">
        <f>IFERROR(VLOOKUP(ACO5,TdC!$C$4:$G$3429,4,FALSE),ACN11)</f>
        <v>7.0650000000000001E-3</v>
      </c>
      <c r="ACP11" s="326">
        <f>IFERROR(VLOOKUP(ACP5,TdC!$C$4:$G$3429,4,FALSE),ACO11)</f>
        <v>7.1891999999999998E-3</v>
      </c>
      <c r="ACQ11" s="326">
        <f>IFERROR(VLOOKUP(ACQ5,TdC!$C$4:$G$3429,4,FALSE),ACP11)</f>
        <v>7.8408999999999996E-3</v>
      </c>
      <c r="ACR11" s="326">
        <f>IFERROR(VLOOKUP(ACR5,TdC!$C$4:$G$3429,4,FALSE),ACQ11)</f>
        <v>8.2901999999999993E-3</v>
      </c>
      <c r="ACS11" s="326">
        <f>IFERROR(VLOOKUP(ACS5,TdC!$C$4:$G$3429,4,FALSE),ACR11)</f>
        <v>7.1865000000000002E-3</v>
      </c>
      <c r="ACT11" s="326">
        <f>IFERROR(VLOOKUP(ACT5,TdC!$C$4:$G$3429,4,FALSE),ACS11)</f>
        <v>7.9154999999999989E-3</v>
      </c>
      <c r="ACU11" s="326">
        <f>IFERROR(VLOOKUP(ACU5,TdC!$C$4:$G$3429,4,FALSE),ACT11)</f>
        <v>8.2059999999999998E-3</v>
      </c>
      <c r="ACV11" s="326">
        <f>IFERROR(VLOOKUP(ACV5,TdC!$C$4:$G$3429,4,FALSE),ACU11)</f>
        <v>7.8592000000000002E-3</v>
      </c>
      <c r="ACW11" s="326">
        <f>IFERROR(VLOOKUP(ACW5,TdC!$C$4:$G$3429,4,FALSE),ACV11)</f>
        <v>8.2687000000000004E-3</v>
      </c>
      <c r="ACX11" s="326">
        <f>IFERROR(VLOOKUP(ACX5,TdC!$C$4:$G$3429,4,FALSE),ACW11)</f>
        <v>8.5757999999999997E-3</v>
      </c>
      <c r="ACY11" s="326">
        <f>IFERROR(VLOOKUP(ACY5,TdC!$C$4:$G$3429,4,FALSE),ACX11)</f>
        <v>8.7691999999999996E-3</v>
      </c>
      <c r="ACZ11" s="326">
        <f>IFERROR(VLOOKUP(ACZ5,TdC!$C$4:$G$3429,4,FALSE),ACY11)</f>
        <v>8.9061999999999995E-3</v>
      </c>
      <c r="ADA11" s="326">
        <f>IFERROR(VLOOKUP(ADA5,TdC!$C$4:$G$3429,4,FALSE),ACZ11)</f>
        <v>9.2063000000000006E-3</v>
      </c>
      <c r="ADB11" s="326">
        <f>IFERROR(VLOOKUP(ADB5,TdC!$C$4:$G$3429,4,FALSE),ADA11)</f>
        <v>8.5713999999999999E-3</v>
      </c>
      <c r="ADC11" s="326">
        <f>IFERROR(VLOOKUP(ADC5,TdC!$C$4:$G$3429,4,FALSE),ADB11)</f>
        <v>8.6571000000000009E-3</v>
      </c>
      <c r="ADD11" s="326">
        <f>IFERROR(VLOOKUP(ADD5,TdC!$C$4:$G$3429,4,FALSE),ADC11)</f>
        <v>8.4166999999999992E-3</v>
      </c>
      <c r="ADE11" s="326">
        <f>IFERROR(VLOOKUP(ADE5,TdC!$C$4:$G$3429,4,FALSE),ADD11)</f>
        <v>8.3333000000000001E-3</v>
      </c>
      <c r="ADF11" s="326">
        <f>IFERROR(VLOOKUP(ADF5,TdC!$C$4:$G$3429,4,FALSE),ADE11)</f>
        <v>8.3888999999999995E-3</v>
      </c>
      <c r="ADG11" s="326">
        <f>IFERROR(VLOOKUP(ADG5,TdC!$C$4:$G$3429,4,FALSE),ADF11)</f>
        <v>8.6571000000000009E-3</v>
      </c>
      <c r="ADH11" s="326">
        <f>IFERROR(VLOOKUP(ADH5,TdC!$C$4:$G$3429,4,FALSE),ADG11)</f>
        <v>9.4153999999999991E-3</v>
      </c>
      <c r="ADI11" s="326">
        <f>IFERROR(VLOOKUP(ADI5,TdC!$C$4:$G$3429,4,FALSE),ADH11)</f>
        <v>9.8413000000000007E-3</v>
      </c>
      <c r="ADJ11" s="326">
        <f>IFERROR(VLOOKUP(ADJ5,TdC!$C$4:$G$3429,4,FALSE),ADI11)</f>
        <v>1.01639E-2</v>
      </c>
      <c r="ADK11" s="326">
        <f>IFERROR(VLOOKUP(ADK5,TdC!$C$4:$G$3429,4,FALSE),ADJ11)</f>
        <v>1.02623E-2</v>
      </c>
      <c r="ADL11" s="326">
        <f>IFERROR(VLOOKUP(ADL5,TdC!$C$4:$G$3429,4,FALSE),ADK11)</f>
        <v>1.0459000000000001E-2</v>
      </c>
      <c r="ADM11" s="326">
        <f>IFERROR(VLOOKUP(ADM5,TdC!$C$4:$G$3429,4,FALSE),ADL11)</f>
        <v>1.0896600000000001E-2</v>
      </c>
      <c r="ADN11" s="326">
        <f>IFERROR(VLOOKUP(ADN5,TdC!$C$4:$G$3429,4,FALSE),ADM11)</f>
        <v>1.1052599999999999E-2</v>
      </c>
      <c r="ADO11" s="326">
        <f>IFERROR(VLOOKUP(ADO5,TdC!$C$4:$G$3429,4,FALSE),ADN11)</f>
        <v>1.21154E-2</v>
      </c>
      <c r="ADP11" s="326">
        <f>IFERROR(VLOOKUP(ADP5,TdC!$C$4:$G$3429,4,FALSE),ADO11)</f>
        <v>1.21154E-2</v>
      </c>
      <c r="ADQ11" s="326">
        <f>IFERROR(VLOOKUP(ADQ5,TdC!$C$4:$G$3429,4,FALSE),ADP11)</f>
        <v>1.1711500000000001E-2</v>
      </c>
      <c r="ADR11" s="326">
        <f>IFERROR(VLOOKUP(ADR5,TdC!$C$4:$G$3429,4,FALSE),ADQ11)</f>
        <v>1.17255E-2</v>
      </c>
      <c r="ADS11" s="326">
        <f>IFERROR(VLOOKUP(ADS5,TdC!$C$4:$G$3429,4,FALSE),ADR11)</f>
        <v>1.14231E-2</v>
      </c>
      <c r="ADT11" s="326">
        <f>IFERROR(VLOOKUP(ADT5,TdC!$C$4:$G$3429,4,FALSE),ADS11)</f>
        <v>1.1346199999999999E-2</v>
      </c>
      <c r="ADU11" s="326">
        <f>IFERROR(VLOOKUP(ADU5,TdC!$C$4:$G$3429,4,FALSE),ADT11)</f>
        <v>1.1115399999999999E-2</v>
      </c>
      <c r="ADV11" s="326">
        <f>IFERROR(VLOOKUP(ADV5,TdC!$C$4:$G$3429,4,FALSE),ADU11)</f>
        <v>1.1153800000000002E-2</v>
      </c>
      <c r="ADW11" s="326">
        <f>IFERROR(VLOOKUP(ADW5,TdC!$C$4:$G$3429,4,FALSE),ADV11)</f>
        <v>1.1096199999999999E-2</v>
      </c>
      <c r="ADX11" s="326">
        <f>IFERROR(VLOOKUP(ADX5,TdC!$C$4:$G$3429,4,FALSE),ADW11)</f>
        <v>1.0961500000000001E-2</v>
      </c>
      <c r="ADY11" s="326">
        <f>IFERROR(VLOOKUP(ADY5,TdC!$C$4:$G$3429,4,FALSE),ADX11)</f>
        <v>1.05091E-2</v>
      </c>
      <c r="ADZ11" s="326">
        <f>IFERROR(VLOOKUP(ADZ5,TdC!$C$4:$G$3429,4,FALSE),ADY11)</f>
        <v>9.9986999999999993E-3</v>
      </c>
      <c r="AEA11" s="326">
        <f>IFERROR(VLOOKUP(AEA5,TdC!$C$4:$G$3429,4,FALSE),ADZ11)</f>
        <v>9.9655000000000004E-3</v>
      </c>
      <c r="AEB11" s="326">
        <f>IFERROR(VLOOKUP(AEB5,TdC!$C$4:$G$3429,4,FALSE),AEA11)</f>
        <v>9.9655000000000004E-3</v>
      </c>
      <c r="AEC11" s="326">
        <f>IFERROR(VLOOKUP(AEC5,TdC!$C$4:$G$3429,4,FALSE),AEB11)</f>
        <v>1.0943399999999999E-2</v>
      </c>
      <c r="AED11" s="326">
        <f>IFERROR(VLOOKUP(AED5,TdC!$C$4:$G$3429,4,FALSE),AEC11)</f>
        <v>1.04364E-2</v>
      </c>
      <c r="AEE11" s="326">
        <f>IFERROR(VLOOKUP(AEE5,TdC!$C$4:$G$3429,4,FALSE),AED11)</f>
        <v>1.04E-2</v>
      </c>
      <c r="AEF11" s="326">
        <f>IFERROR(VLOOKUP(AEF5,TdC!$C$4:$G$3429,4,FALSE),AEE11)</f>
        <v>1.03085E-2</v>
      </c>
      <c r="AEG11" s="326">
        <f>IFERROR(VLOOKUP(AEG5,TdC!$C$4:$G$3429,4,FALSE),AEF11)</f>
        <v>1.0106499999999999E-2</v>
      </c>
      <c r="AEH11" s="326">
        <f>IFERROR(VLOOKUP(AEH5,TdC!$C$4:$G$3429,4,FALSE),AEG11)</f>
        <v>1.00763E-2</v>
      </c>
      <c r="AEI11" s="326">
        <f>IFERROR(VLOOKUP(AEI5,TdC!$C$4:$G$3429,4,FALSE),AEH11)</f>
        <v>1.0057399999999999E-2</v>
      </c>
      <c r="AEJ11" s="326">
        <f>IFERROR(VLOOKUP(AEJ5,TdC!$C$4:$G$3429,4,FALSE),AEI11)</f>
        <v>1.0032599999999999E-2</v>
      </c>
      <c r="AEK11" s="326">
        <f>IFERROR(VLOOKUP(AEK5,TdC!$C$4:$G$3429,4,FALSE),AEJ11)</f>
        <v>1.01195E-2</v>
      </c>
      <c r="AEL11" s="326">
        <f>IFERROR(VLOOKUP(AEL5,TdC!$C$4:$G$3429,4,FALSE),AEK11)</f>
        <v>1.00839E-2</v>
      </c>
      <c r="AEM11" s="326">
        <f>IFERROR(VLOOKUP(AEM5,TdC!$C$4:$G$3429,4,FALSE),AEL11)</f>
        <v>1.0218700000000001E-2</v>
      </c>
      <c r="AEN11" s="326">
        <f>IFERROR(VLOOKUP(AEN5,TdC!$C$4:$G$3429,4,FALSE),AEM11)</f>
        <v>1.0208400000000001E-2</v>
      </c>
      <c r="AEO11" s="326">
        <f>IFERROR(VLOOKUP(AEO5,TdC!$C$4:$G$3429,4,FALSE),AEN11)</f>
        <v>1.0253900000000002E-2</v>
      </c>
      <c r="AEP11" s="326">
        <f>IFERROR(VLOOKUP(AEP5,TdC!$C$4:$G$3429,4,FALSE),AEO11)</f>
        <v>1.0261300000000001E-2</v>
      </c>
      <c r="AEQ11" s="326">
        <f>IFERROR(VLOOKUP(AEQ5,TdC!$C$4:$G$3429,4,FALSE),AEP11)</f>
        <v>1.0173400000000001E-2</v>
      </c>
      <c r="AER11" s="326">
        <f>IFERROR(VLOOKUP(AER5,TdC!$C$4:$G$3429,4,FALSE),AEQ11)</f>
        <v>1.0783399999999999E-2</v>
      </c>
      <c r="AES11" s="326">
        <f>IFERROR(VLOOKUP(AES5,TdC!$C$4:$G$3429,4,FALSE),AER11)</f>
        <v>1.0927300000000001E-2</v>
      </c>
      <c r="AET11" s="326">
        <f>IFERROR(VLOOKUP(AET5,TdC!$C$4:$G$3429,4,FALSE),AES11)</f>
        <v>1.16749E-2</v>
      </c>
      <c r="AEU11" s="326">
        <f>IFERROR(VLOOKUP(AEU5,TdC!$C$4:$G$3429,4,FALSE),AET11)</f>
        <v>1.2098099999999999E-2</v>
      </c>
      <c r="AEV11" s="326">
        <f>IFERROR(VLOOKUP(AEV5,TdC!$C$4:$G$3429,4,FALSE),AEU11)</f>
        <v>1.4172300000000001E-2</v>
      </c>
      <c r="AEW11" s="326">
        <f>IFERROR(VLOOKUP(AEW5,TdC!$C$4:$G$3429,4,FALSE),AEV11)</f>
        <v>1.7582299999999999E-2</v>
      </c>
      <c r="AEX11" s="326">
        <f>IFERROR(VLOOKUP(AEX5,TdC!$C$4:$G$3429,4,FALSE),AEW11)</f>
        <v>1.9059800000000002E-2</v>
      </c>
      <c r="AEY11" s="326">
        <f>IFERROR(VLOOKUP(AEY5,TdC!$C$4:$G$3429,4,FALSE),AEX11)</f>
        <v>1.9676900000000001E-2</v>
      </c>
      <c r="AEZ11" s="326">
        <f>IFERROR(VLOOKUP(AEZ5,TdC!$C$4:$G$3429,4,FALSE),AEY11)</f>
        <v>2.9716199999999998E-2</v>
      </c>
      <c r="AFA11" s="326">
        <f>IFERROR(VLOOKUP(AFA5,TdC!$C$4:$G$3429,4,FALSE),AEZ11)</f>
        <v>4.4025500000000002E-2</v>
      </c>
      <c r="AFB11" s="326">
        <f>IFERROR(VLOOKUP(AFB5,TdC!$C$4:$G$3429,4,FALSE),AFA11)</f>
        <v>4.2541099999999998E-2</v>
      </c>
      <c r="AFC11" s="326">
        <f>IFERROR(VLOOKUP(AFC5,TdC!$C$4:$G$3429,4,FALSE),AFB11)</f>
        <v>2.50411E-2</v>
      </c>
      <c r="AFD11" s="326">
        <f>IFERROR(VLOOKUP(AFD5,TdC!$C$4:$G$3429,4,FALSE),AFC11)</f>
        <v>2.80247E-2</v>
      </c>
      <c r="AFE11" s="326">
        <f>IFERROR(VLOOKUP(AFE5,TdC!$C$4:$G$3429,4,FALSE),AFD11)</f>
        <v>3.16472E-2</v>
      </c>
      <c r="AFF11" s="326">
        <f>IFERROR(VLOOKUP(AFF5,TdC!$C$4:$G$3429,4,FALSE),AFE11)</f>
        <v>3.3483600000000002E-2</v>
      </c>
      <c r="AFG11" s="326">
        <f>IFERROR(VLOOKUP(AFG5,TdC!$C$4:$G$3429,4,FALSE),AFF11)</f>
        <v>3.5105400000000002E-2</v>
      </c>
      <c r="AFH11" s="326">
        <f>IFERROR(VLOOKUP(AFH5,TdC!$C$4:$G$3429,4,FALSE),AFG11)</f>
        <v>3.7530100000000004E-2</v>
      </c>
      <c r="AFI11" s="326">
        <f>IFERROR(VLOOKUP(AFI5,TdC!$C$4:$G$3429,4,FALSE),AFH11)</f>
        <v>3.6500199999999997E-2</v>
      </c>
      <c r="AFJ11" s="350">
        <f>IFERROR(VLOOKUP(AFJ5,TdC!$C$4:$G$3429,4,FALSE),AFI11)</f>
        <v>3.3230200000000001E-2</v>
      </c>
      <c r="AFK11" s="326">
        <f>IFERROR(VLOOKUP(AFK5,TdC!$C$4:$G$3429,4,FALSE),AFJ11)</f>
        <v>3.7201199999999997E-2</v>
      </c>
      <c r="AFL11" s="326">
        <f>IFERROR(VLOOKUP(AFL5,TdC!$C$4:$G$3429,4,FALSE),AFK11)</f>
        <v>4.2299399999999994E-2</v>
      </c>
      <c r="AFM11" s="326">
        <f>IFERROR(VLOOKUP(AFM5,TdC!$C$4:$G$3429,4,FALSE),AFL11)</f>
        <v>4.3291099999999999E-2</v>
      </c>
      <c r="AFN11" s="326">
        <f>IFERROR(VLOOKUP(AFN5,TdC!$C$4:$G$3429,4,FALSE),AFM11)</f>
        <v>4.1587700000000005E-2</v>
      </c>
      <c r="AFO11" s="326">
        <f>IFERROR(VLOOKUP(AFO5,TdC!$C$4:$G$3429,4,FALSE),AFN11)</f>
        <v>3.2091300000000003E-2</v>
      </c>
      <c r="AFP11" s="326">
        <f>IFERROR(VLOOKUP(AFP5,TdC!$C$4:$G$3429,4,FALSE),AFO11)</f>
        <v>2.7726199999999999E-2</v>
      </c>
      <c r="AFQ11" s="326">
        <f>IFERROR(VLOOKUP(AFQ5,TdC!$C$4:$G$3429,4,FALSE),AFP11)</f>
        <v>3.0098099999999999E-2</v>
      </c>
      <c r="AFR11" s="326">
        <f>IFERROR(VLOOKUP(AFR5,TdC!$C$4:$G$3429,4,FALSE),AFQ11)</f>
        <v>3.79081E-2</v>
      </c>
      <c r="AFS11" s="326">
        <f>IFERROR(VLOOKUP(AFS5,TdC!$C$4:$G$3429,4,FALSE),AFR11)</f>
        <v>4.4075099999999999E-2</v>
      </c>
      <c r="AFT11" s="326">
        <f>IFERROR(VLOOKUP(AFT5,TdC!$C$4:$G$3429,4,FALSE),AFS11)</f>
        <v>4.4120100000000002E-2</v>
      </c>
      <c r="AFU11" s="326">
        <f>IFERROR(VLOOKUP(AFU5,TdC!$C$4:$G$3429,4,FALSE),AFT11)</f>
        <v>4.7117299999999994E-2</v>
      </c>
      <c r="AFV11" s="326">
        <f>IFERROR(VLOOKUP(AFV5,TdC!$C$4:$G$3429,4,FALSE),AFU11)</f>
        <v>4.28317E-2</v>
      </c>
      <c r="AFW11" s="326">
        <f>IFERROR(VLOOKUP(AFW5,TdC!$C$4:$G$3429,4,FALSE),AFV11)</f>
        <v>5.1057100000000001E-2</v>
      </c>
      <c r="AFX11" s="326">
        <f>IFERROR(VLOOKUP(AFX5,TdC!$C$4:$G$3429,4,FALSE),AFW11)</f>
        <v>5.38311E-2</v>
      </c>
      <c r="AFY11" s="326">
        <f>IFERROR(VLOOKUP(AFY5,TdC!$C$4:$G$3429,4,FALSE),AFX11)</f>
        <v>5.8075799999999997E-2</v>
      </c>
      <c r="AFZ11" s="326">
        <f>IFERROR(VLOOKUP(AFZ5,TdC!$C$4:$G$3429,4,FALSE),AFY11)</f>
        <v>6.0798699999999997E-2</v>
      </c>
      <c r="AGA11" s="326">
        <f>IFERROR(VLOOKUP(AGA5,TdC!$C$4:$G$3429,4,FALSE),AFZ11)</f>
        <v>6.2059799999999998E-2</v>
      </c>
      <c r="AGB11" s="326">
        <f>IFERROR(VLOOKUP(AGB5,TdC!$C$4:$G$3429,4,FALSE),AGA11)</f>
        <v>7.1078599999999992E-2</v>
      </c>
      <c r="AGC11" s="326">
        <f>IFERROR(VLOOKUP(AGC5,TdC!$C$4:$G$3429,4,FALSE),AGB11)</f>
        <v>8.2875300000000013E-2</v>
      </c>
      <c r="AGD11" s="326">
        <f>IFERROR(VLOOKUP(AGD5,TdC!$C$4:$G$3429,4,FALSE),AGC11)</f>
        <v>8.3017099999999996E-2</v>
      </c>
      <c r="AGE11" s="326">
        <f>IFERROR(VLOOKUP(AGE5,TdC!$C$4:$G$3429,4,FALSE),AGD11)</f>
        <v>7.7809500000000004E-2</v>
      </c>
      <c r="AGF11" s="326">
        <f>IFERROR(VLOOKUP(AGF5,TdC!$C$4:$G$5000,4,FALSE),AGE11)</f>
        <v>7.6728100000000007E-2</v>
      </c>
      <c r="AGG11" s="326">
        <f>IFERROR(VLOOKUP(AGG5,TdC!$C$4:$G$5000,4,FALSE),AGF11)</f>
        <v>8.4939699999999993E-2</v>
      </c>
      <c r="AGH11" s="326">
        <f>IFERROR(VLOOKUP(AGH5,TdC!$C$4:$G$5000,4,FALSE),AGG11)</f>
        <v>8.7908399999999998E-2</v>
      </c>
      <c r="AGI11" s="326">
        <f>IFERROR(VLOOKUP(AGI5,TdC!$C$4:$G$5000,4,FALSE),AGH11)</f>
        <v>0.10389790000000002</v>
      </c>
      <c r="AGJ11" s="326">
        <f>IFERROR(VLOOKUP(AGJ5,TdC!$C$4:$G$5000,4,FALSE),AGI11)</f>
        <v>0.18982930000000001</v>
      </c>
      <c r="AGK11" s="326">
        <f>IFERROR(VLOOKUP(AGK5,TdC!$C$4:$G$5000,4,FALSE),AGJ11)</f>
        <v>0.1216368</v>
      </c>
      <c r="AGL11" s="326">
        <f>IFERROR(VLOOKUP(AGL5,TdC!$C$4:$G$5000,4,FALSE),AGK11)</f>
        <v>0.1625674</v>
      </c>
      <c r="AGM11" s="326">
        <f>IFERROR(VLOOKUP(AGM5,TdC!$C$4:$G$5000,4,FALSE),AGL11)</f>
        <v>0.16857520000000001</v>
      </c>
      <c r="AGN11" s="326">
        <f>IFERROR(VLOOKUP(AGN5,TdC!$C$4:$G$5000,4,FALSE),AGM11)</f>
        <v>0.1847097</v>
      </c>
      <c r="AGO11" s="326">
        <f>IFERROR(VLOOKUP(AGO5,TdC!$C$4:$G$5000,4,FALSE),AGN11)</f>
        <v>0.21105950000000001</v>
      </c>
      <c r="AGP11" s="326">
        <f>IFERROR(VLOOKUP(AGP5,TdC!$C$4:$G$5000,4,FALSE),AGO11)</f>
        <v>0.23218540000000001</v>
      </c>
      <c r="AGQ11" s="326">
        <f>IFERROR(VLOOKUP(AGQ5,TdC!$C$4:$G$5000,4,FALSE),AGP11)</f>
        <v>0.22337220000000002</v>
      </c>
      <c r="AGR11" s="326">
        <f>IFERROR(VLOOKUP(AGR5,TdC!$C$4:$G$5000,4,FALSE),AGQ11)</f>
        <v>0.29146110000000003</v>
      </c>
      <c r="AGS11" s="326">
        <f>IFERROR(VLOOKUP(AGS5,TdC!$C$4:$G$5000,4,FALSE),AGR11)</f>
        <v>0.26749279999999998</v>
      </c>
      <c r="AGT11" s="326">
        <f>IFERROR(VLOOKUP(AGT5,TdC!$C$4:$G$5000,4,FALSE),AGS11)</f>
        <v>0.31109300000000001</v>
      </c>
      <c r="AGU11" s="326">
        <f>IFERROR(VLOOKUP(AGU5,TdC!$C$4:$G$5000,4,FALSE),AGT11)</f>
        <v>0.3808743</v>
      </c>
      <c r="AGV11" s="326">
        <f>IFERROR(VLOOKUP(AGV5,TdC!$C$4:$G$5000,4,FALSE),AGU11)</f>
        <v>0.41152809999999995</v>
      </c>
      <c r="AGW11" s="326">
        <f>IFERROR(VLOOKUP(AGW5,TdC!$C$4:$G$5000,4,FALSE),AGV11)</f>
        <v>0.44347760000000003</v>
      </c>
      <c r="AGX11" s="326">
        <f>IFERROR(VLOOKUP(AGX5,TdC!$C$4:$G$5000,4,FALSE),AGW11)</f>
        <v>0.52128739999999996</v>
      </c>
      <c r="AGY11" s="326">
        <f>IFERROR(VLOOKUP(AGY5,TdC!$C$4:$G$5000,4,FALSE),AGX11)</f>
        <v>0.73218749999999999</v>
      </c>
      <c r="AGZ11" s="326">
        <f>IFERROR(VLOOKUP(AGZ5,TdC!$C$4:$G$5000,4,FALSE),AGY11)</f>
        <v>0.82185750000000002</v>
      </c>
      <c r="AHA11" s="326">
        <f>IFERROR(VLOOKUP(AHA5,TdC!$C$4:$G$5000,4,FALSE),AGZ11)</f>
        <v>1.0302427000000001</v>
      </c>
      <c r="AHB11" s="326">
        <f>IFERROR(VLOOKUP(AHB5,TdC!$C$4:$G$5000,4,FALSE),AHA11)</f>
        <v>0.92778110000000003</v>
      </c>
      <c r="AHC11" s="326">
        <f>IFERROR(VLOOKUP(AHC5,TdC!$C$4:$G$5000,4,FALSE),AHB11)</f>
        <v>1.0819844000000001</v>
      </c>
      <c r="AHD11" s="326">
        <f>IFERROR(VLOOKUP(AHD5,TdC!$C$4:$G$5000,4,FALSE),AHC11)</f>
        <v>1.1226829</v>
      </c>
      <c r="AHE11" s="326">
        <f>IFERROR(VLOOKUP(AHE5,TdC!$C$4:$G$5000,4,FALSE),AHD11)</f>
        <v>1.1141322999999999</v>
      </c>
      <c r="AHF11" s="326">
        <f>IFERROR(VLOOKUP(AHF5,TdC!$C$4:$G$5000,4,FALSE),AHE11)</f>
        <v>1.4116947932482597</v>
      </c>
      <c r="AHG11" s="326">
        <f>IFERROR(VLOOKUP(AHG5,TdC!$C$4:$G$5000,4,FALSE),AHF11)</f>
        <v>1.8317470521841159</v>
      </c>
      <c r="AHH11" s="326">
        <f>IFERROR(VLOOKUP(AHH5,TdC!$C$4:$G$5000,4,FALSE),AHG11)</f>
        <v>1.981737166954527</v>
      </c>
      <c r="AHI11" s="326">
        <f>IFERROR(VLOOKUP(AHI5,TdC!$C$4:$G$5000,4,FALSE),AHH11)</f>
        <v>2.4712904008919003</v>
      </c>
      <c r="AHJ11" s="326">
        <f>IFERROR(VLOOKUP(AHJ5,TdC!$C$4:$G$5000,4,FALSE),AHI11)</f>
        <v>2.0008678866974696</v>
      </c>
      <c r="AHK11" s="326">
        <f>IFERROR(VLOOKUP(AHK5,TdC!$C$4:$G$5000,4,FALSE),AHJ11)</f>
        <v>2.169097871116775</v>
      </c>
      <c r="AHL11" s="326">
        <f>IFERROR(VLOOKUP(AHL5,TdC!$C$4:$G$5000,4,FALSE),AHK11)</f>
        <v>2.0161566093634242</v>
      </c>
      <c r="AHM11" s="326">
        <f>IFERROR(VLOOKUP(AHM5,TdC!$C$4:$G$5000,4,FALSE),AHL11)</f>
        <v>2.0972898503392314</v>
      </c>
      <c r="AHN11" s="326">
        <f>IFERROR(VLOOKUP(AHN5,TdC!$C$4:$G$5000,4,FALSE),AHM11)</f>
        <v>2.1577412315699696</v>
      </c>
      <c r="AHO11" s="326">
        <f>IFERROR(VLOOKUP(AHO5,TdC!$C$4:$G$5000,4,FALSE),AHN11)</f>
        <v>2.1898816667771603</v>
      </c>
      <c r="AHP11" s="326">
        <f>IFERROR(VLOOKUP(AHP5,TdC!$C$4:$G$5000,4,FALSE),AHO11)</f>
        <v>2.4548766497973595</v>
      </c>
      <c r="AHQ11" s="326">
        <f>IFERROR(VLOOKUP(AHQ5,TdC!$C$4:$G$5000,4,FALSE),AHP11)</f>
        <v>2.9819220852117407</v>
      </c>
      <c r="AHR11" s="326">
        <f>IFERROR(VLOOKUP(AHR5,TdC!$C$4:$G$5000,4,FALSE),AHQ11)</f>
        <v>3.0905820886809408</v>
      </c>
      <c r="AHS11" s="326">
        <f>IFERROR(VLOOKUP(AHS5,TdC!$C$4:$G$5000,4,FALSE),AHR11)</f>
        <v>3.9156169786723369</v>
      </c>
      <c r="AHT11" s="326">
        <f>IFERROR(VLOOKUP(AHT5,TdC!$C$4:$G$5000,4,FALSE),AHS11)</f>
        <v>6.6290497327882143</v>
      </c>
      <c r="AHU11" s="326">
        <f>IFERROR(VLOOKUP(AHU5,TdC!$C$4:$G$5000,4,FALSE),AHT11)</f>
        <v>6.9720376114299976</v>
      </c>
      <c r="AHV11" s="326">
        <f>IFERROR(VLOOKUP(AHV5,TdC!$C$4:$G$5000,4,FALSE),AHU11)</f>
        <v>7.8901029698877618</v>
      </c>
      <c r="AHW11" s="326">
        <f>IFERROR(VLOOKUP(AHW5,TdC!$C$4:$G$5000,4,FALSE),AHV11)</f>
        <v>8.3263306702979776</v>
      </c>
      <c r="AHX11" s="326">
        <f>IFERROR(VLOOKUP(AHX5,TdC!$C$4:$G$5000,4,FALSE),AHW11)</f>
        <v>8.3790129302632224</v>
      </c>
      <c r="AHY11" s="326">
        <f>IFERROR(VLOOKUP(AHY5,TdC!$C$4:$G$5000,4,FALSE),AHX11)</f>
        <v>9.8478743833242817</v>
      </c>
      <c r="AHZ11" s="326">
        <f>IFERROR(VLOOKUP(AHZ5,TdC!$C$4:$G$5000,4,FALSE),AHY11)</f>
        <v>14.037784468678815</v>
      </c>
      <c r="AIA11" s="326">
        <f>IFERROR(VLOOKUP(AIA5,TdC!$C$4:$G$5000,4,FALSE),AHZ11)</f>
        <v>17.435544190998225</v>
      </c>
      <c r="AIB11" s="326">
        <f>IFERROR(VLOOKUP(AIB5,TdC!$C$4:$G$5000,4,FALSE),AIA11)</f>
        <v>21.846201888969826</v>
      </c>
      <c r="AIC11" s="326">
        <f>IFERROR(VLOOKUP(AIC5,TdC!$C$4:$G$5000,4,FALSE),AIB11)</f>
        <v>24.034546066662418</v>
      </c>
      <c r="AID11" s="326">
        <f>IFERROR(VLOOKUP(AID5,TdC!$C$4:$G$5000,4,FALSE),AIC11)</f>
        <v>27.57233668933657</v>
      </c>
      <c r="AIE11" s="326">
        <f>IFERROR(VLOOKUP(AIE5,TdC!$C$4:$G$5000,4,FALSE),AID11)</f>
        <v>34.057510299999997</v>
      </c>
      <c r="AIF11" s="326">
        <f>IFERROR(VLOOKUP(AIF5,TdC!$C$4:$G$5000,4,FALSE),AIE11)</f>
        <v>34.985217499999997</v>
      </c>
      <c r="AIG11" s="326">
        <f>IFERROR(VLOOKUP(AIG5,TdC!$C$4:$G$5000,4,FALSE),AIF11)</f>
        <v>34.156889</v>
      </c>
      <c r="AIH11" s="326">
        <f>IFERROR(VLOOKUP(AIH5,TdC!$C$4:$G$5000,4,FALSE),AIG11)</f>
        <v>36.198332000000001</v>
      </c>
      <c r="AII11" s="326">
        <f>IFERROR(VLOOKUP(AII5,TdC!$C$4:$G$5000,4,FALSE),AIH11)</f>
        <v>35.243301500000001</v>
      </c>
      <c r="AIJ11" s="326">
        <f>IFERROR(VLOOKUP(AIJ5,TdC!$C$4:$G$5000,4,FALSE),AII11)</f>
        <v>36.512667100000002</v>
      </c>
      <c r="AIK11" s="326">
        <f>IFERROR(VLOOKUP(AIK5,TdC!$C$4:$G$5000,4,FALSE),AIJ11)</f>
        <v>41.0127351</v>
      </c>
      <c r="AIL11" s="326">
        <f>IFERROR(VLOOKUP(AIL5,TdC!$C$4:$G$5000,4,FALSE),AIK11)</f>
        <v>59.214862300000007</v>
      </c>
      <c r="AIM11" s="326">
        <f>IFERROR(VLOOKUP(AIM5,TdC!$C$4:$G$5000,4,FALSE),AIL11)</f>
        <v>83.47</v>
      </c>
      <c r="AIN11" s="326">
        <f>IFERROR(VLOOKUP(AIN5,TdC!$C$4:$G$5000,4,FALSE),AIM11)</f>
        <v>87.22</v>
      </c>
      <c r="AIO11" s="326">
        <f>IFERROR(VLOOKUP(AIO5,TdC!$C$4:$G$5000,4,FALSE),AIN11)</f>
        <v>91.64</v>
      </c>
      <c r="AIP11" s="326">
        <f>IFERROR(VLOOKUP(AIP5,TdC!$C$4:$G$5000,4,FALSE),AIO11)</f>
        <v>92.89</v>
      </c>
      <c r="AIQ11" s="326">
        <f>IFERROR(VLOOKUP(AIQ5,TdC!$C$4:$G$5000,4,FALSE),AIP11)</f>
        <v>93.08</v>
      </c>
      <c r="AIR11" s="326">
        <f>IFERROR(VLOOKUP(AIR5,TdC!$C$4:$G$5000,4,FALSE),AIQ11)</f>
        <v>98.06</v>
      </c>
      <c r="AIS11" s="326">
        <f>IFERROR(VLOOKUP(AIS5,TdC!$C$4:$G$5000,4,FALSE),AIR11)</f>
        <v>102.97</v>
      </c>
      <c r="AIT11" s="326">
        <f>IFERROR(VLOOKUP(AIT5,TdC!$C$4:$G$5000,4,FALSE),AIS11)</f>
        <v>115.29</v>
      </c>
      <c r="AIU11" s="326">
        <f>IFERROR(VLOOKUP(AIU5,TdC!$C$4:$G$5000,4,FALSE),AIT11)</f>
        <v>167.36</v>
      </c>
      <c r="AIV11" s="326">
        <f>IFERROR(VLOOKUP(AIV5,TdC!$C$4:$G$5000,4,FALSE),AIU11)</f>
        <v>212.31</v>
      </c>
      <c r="AIW11" s="326">
        <f>IFERROR(VLOOKUP(AIW5,TdC!$C$4:$G$5000,4,FALSE),AIV11)</f>
        <v>236.4</v>
      </c>
      <c r="AIX11" s="326">
        <f>IFERROR(VLOOKUP(AIX5,TdC!$C$4:$G$5000,4,FALSE),AIW11)</f>
        <v>250.74</v>
      </c>
      <c r="AIY11" s="326">
        <f>IFERROR(VLOOKUP(AIY5,TdC!$C$4:$G$5000,4,FALSE),AIX11)</f>
        <v>270.41000000000003</v>
      </c>
      <c r="AIZ11" s="326">
        <f>IFERROR(VLOOKUP(AIZ5,TdC!$C$4:$G$5000,4,FALSE),AIY11)</f>
        <v>326.17</v>
      </c>
      <c r="AJA11" s="326">
        <f>IFERROR(VLOOKUP(AJA5,TdC!$C$4:$G$5000,4,FALSE),AIZ11)</f>
        <v>406.15</v>
      </c>
      <c r="AJB11" s="326">
        <f>IFERROR(VLOOKUP(AJB5,TdC!$C$4:$G$5000,4,FALSE),AJA11)</f>
        <v>530.74</v>
      </c>
      <c r="AJC11" s="326">
        <f>IFERROR(VLOOKUP(AJC5,TdC!$C$4:$G$5000,4,FALSE),AJB11)</f>
        <v>647.29</v>
      </c>
      <c r="AJD11" s="326">
        <f>IFERROR(VLOOKUP(AJD5,TdC!$C$4:$G$5000,4,FALSE),AJC11)</f>
        <v>686.73</v>
      </c>
      <c r="AJE11" s="326">
        <f>IFERROR(VLOOKUP(AJE5,TdC!$C$4:$G$5000,4,FALSE),AJD11)</f>
        <v>730.29</v>
      </c>
      <c r="AJF11" s="326">
        <f>IFERROR(VLOOKUP(AJF5,TdC!$C$4:$G$5000,4,FALSE),AJE11)</f>
        <v>841.24</v>
      </c>
      <c r="AJG11" s="326">
        <f>IFERROR(VLOOKUP(AJG5,TdC!$C$4:$G$5000,4,FALSE),AJF11)</f>
        <v>2189.4699999999998</v>
      </c>
      <c r="AJH11" s="326">
        <f>IFERROR(VLOOKUP(AJH5,TdC!$C$4:$G$5000,4,FALSE),AJG11)</f>
        <v>2902.87</v>
      </c>
      <c r="AJI11" s="326">
        <f>IFERROR(VLOOKUP(AJI5,TdC!$C$4:$G$5000,4,FALSE),AJH11)</f>
        <v>2560.86</v>
      </c>
      <c r="AJJ11" s="326">
        <f>IFERROR(VLOOKUP(AJJ5,TdC!$C$4:$G$5000,4,FALSE),AJI11)</f>
        <v>2580.25</v>
      </c>
      <c r="AJK11" s="326">
        <f>IFERROR(VLOOKUP(AJK5,TdC!$C$4:$G$5000,4,FALSE),AJJ11)</f>
        <v>3120.46</v>
      </c>
      <c r="AJL11" s="326">
        <f>IFERROR(VLOOKUP(AJL5,TdC!$C$4:$G$5000,4,FALSE),AJK11)</f>
        <v>3010.47</v>
      </c>
      <c r="AJM11" s="326">
        <f>IFERROR(VLOOKUP(AJM5,TdC!$C$4:$G$5000,4,FALSE),AJL11)</f>
        <v>3593.78</v>
      </c>
      <c r="AJN11" s="326">
        <f>IFERROR(VLOOKUP(AJN5,TdC!$C$4:$G$5000,4,FALSE),AJM11)</f>
        <v>3715.41</v>
      </c>
      <c r="AJO11" s="326">
        <f>IFERROR(VLOOKUP(AJO5,TdC!$C$4:$G$5000,4,FALSE),AJN11)</f>
        <v>3603.44</v>
      </c>
      <c r="AJP11" s="326">
        <f>IFERROR(VLOOKUP(AJP5,TdC!$C$4:$G$5000,4,FALSE),AJO11)</f>
        <v>3490.39</v>
      </c>
      <c r="AJQ11" s="326">
        <f>IFERROR(VLOOKUP(AJQ5,TdC!$C$4:$G$5000,4,FALSE),AJP11)</f>
        <v>3464.89</v>
      </c>
      <c r="AJR11" s="326">
        <f>IFERROR(VLOOKUP(AJR5,TdC!$C$4:$G$5000,4,FALSE),AJQ11)</f>
        <v>3678.14</v>
      </c>
      <c r="AJS11" s="326">
        <f>IFERROR(VLOOKUP(AJS5,TdC!$C$4:$G$5000,4,FALSE),AJR11)</f>
        <v>3789.66</v>
      </c>
      <c r="AJT11" s="326">
        <f>IFERROR(VLOOKUP(AJT5,TdC!$C$4:$G$5000,4,FALSE),AJS11)</f>
        <v>4508.0600000000004</v>
      </c>
      <c r="AJU11" s="326">
        <f>IFERROR(VLOOKUP(AJU5,TdC!$C$4:$G$5000,4,FALSE),AJT11)</f>
        <v>4982.71</v>
      </c>
      <c r="AJV11" s="326">
        <f>IFERROR(VLOOKUP(AJV5,TdC!$C$4:$G$5000,4,FALSE),AJU11)</f>
        <v>5627.63</v>
      </c>
      <c r="AJW11" s="326">
        <f>IFERROR(VLOOKUP(AJW5,TdC!$C$4:$G$5000,4,FALSE),AJV11)</f>
        <v>6113.34</v>
      </c>
      <c r="AJX11" s="326">
        <f>IFERROR(VLOOKUP(AJX5,TdC!$C$4:$G$5000,4,FALSE),AJW11)</f>
        <v>5790.21</v>
      </c>
      <c r="AJY11" s="326">
        <f>IFERROR(VLOOKUP(AJY5,TdC!$C$4:$G$5000,4,FALSE),AJX11)</f>
        <v>5705.94</v>
      </c>
      <c r="AJZ11" s="326">
        <f>IFERROR(VLOOKUP(AJZ5,TdC!$C$4:$G$5000,4,FALSE),AJY11)</f>
        <v>5918.43</v>
      </c>
      <c r="AKA11" s="326">
        <f>IFERROR(VLOOKUP(AKA5,TdC!$C$4:$G$5000,4,FALSE),AJZ11)</f>
        <v>6347.31</v>
      </c>
      <c r="AKB11" s="326">
        <f>IFERROR(VLOOKUP(AKB5,TdC!$C$4:$G$5000,4,FALSE),AKA11)</f>
        <v>6300.98</v>
      </c>
      <c r="AKC11" s="326">
        <f>IFERROR(VLOOKUP(AKC5,TdC!$C$4:$G$5000,4,FALSE),AKB11)</f>
        <v>6802.83</v>
      </c>
      <c r="AKD11" s="326">
        <f>IFERROR(VLOOKUP(AKD5,TdC!$C$4:$G$5000,4,FALSE),AKC11)</f>
        <v>7321.54</v>
      </c>
      <c r="AKE11" s="326">
        <f>IFERROR(VLOOKUP(AKE5,TdC!$C$4:$G$5000,4,FALSE),AKD11)</f>
        <v>7879.54</v>
      </c>
      <c r="AKF11" s="326">
        <f>IFERROR(VLOOKUP(AKF5,TdC!$C$4:$G$5000,4,FALSE),AKE11)</f>
        <v>7821.44</v>
      </c>
      <c r="AKG11" s="326">
        <f>IFERROR(VLOOKUP(AKG5,TdC!$C$4:$G$5000,4,FALSE),AKF11)</f>
        <v>8012.71</v>
      </c>
      <c r="AKH11" s="326">
        <f>IFERROR(VLOOKUP(AKH5,TdC!$C$4:$G$5000,4,FALSE),AKG11)</f>
        <v>10606.33</v>
      </c>
      <c r="AKI11" s="326">
        <f>IFERROR(VLOOKUP(AKI5,TdC!$C$4:$G$5000,4,FALSE),AKH11)</f>
        <v>11866.45</v>
      </c>
      <c r="AKJ11" s="326">
        <f>IFERROR(VLOOKUP(AKJ5,TdC!$C$4:$G$5000,4,FALSE),AKI11)</f>
        <v>13107.55</v>
      </c>
      <c r="AKK11" s="326">
        <f>IFERROR(VLOOKUP(AKK5,TdC!$C$4:$G$5000,4,FALSE),AKJ11)</f>
        <v>13807.52</v>
      </c>
      <c r="AKL11" s="326">
        <f>IFERROR(VLOOKUP(AKL5,TdC!$C$4:$G$5000,4,FALSE),AKK11)</f>
        <v>14502.32</v>
      </c>
      <c r="AKM11" s="326">
        <f>IFERROR(VLOOKUP(AKM5,TdC!$C$4:$G$5000,4,FALSE),AKL11)</f>
        <v>16485.54</v>
      </c>
      <c r="AKN11" s="326">
        <f>IFERROR(VLOOKUP(AKN5,TdC!$C$4:$G$5000,4,FALSE),AKM11)</f>
        <v>25950.42</v>
      </c>
      <c r="AKO11" s="326">
        <f>IFERROR(VLOOKUP(AKO5,TdC!$C$4:$G$5000,4,FALSE),AKN11)</f>
        <v>21051.03</v>
      </c>
      <c r="AKP11" s="326">
        <f>IFERROR(VLOOKUP(AKP5,TdC!$C$4:$G$5000,4,FALSE),AKO11)</f>
        <v>21990.33</v>
      </c>
      <c r="AKQ11" s="326">
        <f>IFERROR(VLOOKUP(AKQ5,TdC!$C$4:$G$5000,4,FALSE),AKP11)</f>
        <v>20014.73</v>
      </c>
      <c r="AKR11" s="326">
        <f>IFERROR(VLOOKUP(AKR5,TdC!$C$4:$G$5000,4,FALSE),AKQ11)</f>
        <v>21402.71</v>
      </c>
      <c r="AKS11" s="326">
        <f>IFERROR(VLOOKUP(AKS5,TdC!$C$4:$G$5000,4,FALSE),AKR11)</f>
        <v>20361.43</v>
      </c>
      <c r="AKT11" s="326">
        <f>IFERROR(VLOOKUP(AKT5,TdC!$C$4:$G$5000,4,FALSE),AKS11)</f>
        <v>19932.04</v>
      </c>
      <c r="AKU11" s="326">
        <f>IFERROR(VLOOKUP(AKU5,TdC!$C$4:$G$5000,4,FALSE),AKT11)</f>
        <v>19032.490000000002</v>
      </c>
      <c r="AKV11" s="326">
        <f>IFERROR(VLOOKUP(AKV5,TdC!$C$4:$G$5000,4,FALSE),AKU11)</f>
        <v>21907.81</v>
      </c>
      <c r="AKW11" s="326">
        <f>IFERROR(VLOOKUP(AKW5,TdC!$C$4:$G$5000,4,FALSE),AKV11)</f>
        <v>21003.72</v>
      </c>
      <c r="AKX11" s="326">
        <f>IFERROR(VLOOKUP(AKX5,TdC!$C$4:$G$5000,4,FALSE),AKW11)</f>
        <v>27542.05</v>
      </c>
      <c r="AKY11" s="326">
        <f>IFERROR(VLOOKUP(AKY5,TdC!$C$4:$G$5000,4,FALSE),AKX11)</f>
        <v>29839.43</v>
      </c>
      <c r="AKZ11" s="326">
        <f>IFERROR(VLOOKUP(AKZ5,TdC!$C$4:$G$5000,4,FALSE),AKY11)</f>
        <v>33752.92</v>
      </c>
      <c r="ALA11" s="326">
        <f>IFERROR(VLOOKUP(ALA5,TdC!$C$4:$G$5000,4,FALSE),AKZ11)</f>
        <v>41594</v>
      </c>
      <c r="ALB11" s="326">
        <f>IFERROR(VLOOKUP(ALB5,TdC!$C$4:$G$5000,4,FALSE),ALA11)</f>
        <v>44187.42</v>
      </c>
      <c r="ALC11" s="326">
        <f>IFERROR(VLOOKUP(ALC5,TdC!$C$4:$G$5000,4,FALSE),ALB11)</f>
        <v>47104.12</v>
      </c>
      <c r="ALD11" s="326">
        <f>IFERROR(VLOOKUP(ALD5,TdC!$C$4:$G$5000,4,FALSE),ALC11)</f>
        <v>47602.03</v>
      </c>
      <c r="ALE11" s="326">
        <f>IFERROR(VLOOKUP(ALE5,TdC!$C$4:$G$5000,4,FALSE),ALD11)</f>
        <v>47502.03</v>
      </c>
      <c r="ALF11" s="326">
        <f>IFERROR(VLOOKUP(ALF5,TdC!$C$4:$G$5000,4,FALSE),ALE11)</f>
        <v>76493.09</v>
      </c>
      <c r="ALG11" s="326">
        <f>IFERROR(VLOOKUP(ALG5,TdC!$C$4:$G$5000,4,FALSE),ALF11)</f>
        <v>82583.009999999995</v>
      </c>
      <c r="ALH11" s="326">
        <f>IFERROR(VLOOKUP(ALH5,TdC!$C$4:$G$5000,4,FALSE),ALG11)</f>
        <v>76890.759999999995</v>
      </c>
      <c r="ALI11" s="326">
        <f>IFERROR(VLOOKUP(ALI5,TdC!$C$4:$G$5000,4,FALSE),ALH11)</f>
        <v>77102.61</v>
      </c>
      <c r="ALJ11" s="326">
        <f>IFERROR(VLOOKUP(ALJ5,TdC!$C$4:$G$5000,4,FALSE),ALI11)</f>
        <v>75015.740000000005</v>
      </c>
      <c r="ALK11" s="326">
        <f>IFERROR(VLOOKUP(ALK5,TdC!$C$4:$G$5000,4,FALSE),ALJ11)</f>
        <v>75111.72</v>
      </c>
      <c r="ALL11" s="326">
        <f>IFERROR(VLOOKUP(ALL5,TdC!$C$4:$G$5000,4,FALSE),ALK11)</f>
        <v>75272.11</v>
      </c>
      <c r="ALM11" s="326">
        <f>IFERROR(VLOOKUP(ALM5,TdC!$C$4:$G$5000,4,FALSE),ALL11)</f>
        <v>76371.88</v>
      </c>
      <c r="ALN11" s="326">
        <f>IFERROR(VLOOKUP(ALN5,TdC!$C$4:$G$5000,4,FALSE),ALM11)</f>
        <v>76472.33</v>
      </c>
      <c r="ALO11" s="326">
        <f>IFERROR(VLOOKUP(ALO5,TdC!$C$4:$G$5000,4,FALSE),ALN11)</f>
        <v>75008.41</v>
      </c>
      <c r="ALP11" s="326">
        <f>IFERROR(VLOOKUP(ALP5,TdC!$C$4:$G$5000,4,FALSE),ALO11)</f>
        <v>80023.179999999993</v>
      </c>
      <c r="ALQ11" s="326">
        <f>IFERROR(VLOOKUP(ALQ5,TdC!$C$4:$G$5000,4,FALSE),ALP11)</f>
        <v>72931.649999999994</v>
      </c>
      <c r="ALR11" s="326">
        <f>IFERROR(VLOOKUP(ALR5,TdC!$C$4:$G$5000,4,FALSE),ALQ11)</f>
        <v>84723.01</v>
      </c>
      <c r="ALS11" s="326">
        <f>IFERROR(VLOOKUP(ALS5,TdC!$C$4:$G$5000,4,FALSE),ALR11)</f>
        <v>94120.28</v>
      </c>
      <c r="ALT11" s="326">
        <f>IFERROR(VLOOKUP(ALT5,TdC!$C$4:$G$5000,4,FALSE),ALS11)</f>
        <v>117395.02</v>
      </c>
      <c r="ALU11" s="326">
        <f>IFERROR(VLOOKUP(ALU5,TdC!$C$4:$G$5000,4,FALSE),ALT11)</f>
        <v>130032.62</v>
      </c>
      <c r="ALV11" s="326">
        <f>IFERROR(VLOOKUP(ALV5,TdC!$C$4:$G$5000,4,FALSE),ALU11)</f>
        <v>195823.41</v>
      </c>
      <c r="ALW11" s="326">
        <f>IFERROR(VLOOKUP(ALW5,TdC!$C$4:$G$5000,4,FALSE),ALV11)</f>
        <v>177691.94</v>
      </c>
      <c r="ALX11" s="326">
        <f>IFERROR(VLOOKUP(ALX5,TdC!$C$4:$G$5000,4,FALSE),ALW11)</f>
        <v>182042.31</v>
      </c>
      <c r="ALY11" s="326">
        <f>IFERROR(VLOOKUP(ALY5,TdC!$C$4:$G$5000,4,FALSE),ALX11)</f>
        <v>188021.12</v>
      </c>
      <c r="ALZ11" s="326">
        <f>IFERROR(VLOOKUP(ALZ5,TdC!$C$4:$G$5000,4,FALSE),ALY11)</f>
        <v>205043.61</v>
      </c>
      <c r="AMA11" s="326">
        <f>IFERROR(VLOOKUP(AMA5,TdC!$C$4:$G$5000,4,FALSE),ALZ11)</f>
        <v>195802.81</v>
      </c>
      <c r="AMB11" s="326">
        <f>IFERROR(VLOOKUP(AMB5,TdC!$C$4:$G$5000,4,FALSE),AMA11)</f>
        <v>195003.91</v>
      </c>
      <c r="AMC11" s="326">
        <f>IFERROR(VLOOKUP(AMC5,TdC!$C$4:$G$5000,4,FALSE),AMB11)</f>
        <v>208612.29</v>
      </c>
      <c r="AMD11" s="326">
        <f>IFERROR(VLOOKUP(AMD5,TdC!$C$4:$G$5000,4,FALSE),AMC11)</f>
        <v>205110.83</v>
      </c>
      <c r="AME11" s="326">
        <f>IFERROR(VLOOKUP(AME5,TdC!$C$4:$G$5000,4,FALSE),AMD11)</f>
        <v>210123.53</v>
      </c>
      <c r="AMF11" s="326">
        <f>IFERROR(VLOOKUP(AMF5,TdC!$C$4:$G$5000,4,FALSE),AME11)</f>
        <v>210047.11</v>
      </c>
      <c r="AMG11" s="326">
        <f>IFERROR(VLOOKUP(AMG5,TdC!$C$4:$G$5000,4,FALSE),AMF11)</f>
        <v>223071.1</v>
      </c>
      <c r="AMH11" s="326">
        <f>IFERROR(VLOOKUP(AMH5,TdC!$C$4:$G$5000,4,FALSE),AMG11)</f>
        <v>235012.53</v>
      </c>
      <c r="AMI11" s="326">
        <f>IFERROR(VLOOKUP(AMI5,TdC!$C$4:$G$5000,4,FALSE),AMH11)</f>
        <v>258026.12</v>
      </c>
      <c r="AMJ11" s="326">
        <f>IFERROR(VLOOKUP(AMJ5,TdC!$C$4:$G$5000,4,FALSE),AMI11)</f>
        <v>268022.76</v>
      </c>
      <c r="AMK11" s="326">
        <f>IFERROR(VLOOKUP(AMK5,TdC!$C$4:$G$5000,4,FALSE),AMJ11)</f>
        <v>294729.01</v>
      </c>
      <c r="AML11" s="326">
        <f>IFERROR(VLOOKUP(AML5,TdC!$C$4:$G$5000,4,FALSE),AMK11)</f>
        <v>298781.93</v>
      </c>
      <c r="AMM11" s="326">
        <f>IFERROR(VLOOKUP(AMM5,TdC!$C$4:$G$5000,4,FALSE),AML11)</f>
        <v>306993.62</v>
      </c>
      <c r="AMN11" s="326">
        <f>IFERROR(VLOOKUP(AMN5,TdC!$C$4:$G$5000,4,FALSE),AMM11)</f>
        <v>333093.27</v>
      </c>
      <c r="AMO11" s="326">
        <f>IFERROR(VLOOKUP(AMO5,TdC!$C$4:$G$5000,4,FALSE),AMN11)</f>
        <v>364023.12</v>
      </c>
      <c r="AMP11" s="326">
        <f>IFERROR(VLOOKUP(AMP5,TdC!$C$4:$G$5000,4,FALSE),AMO11)</f>
        <v>370032.61</v>
      </c>
      <c r="AMQ11" s="326">
        <f>IFERROR(VLOOKUP(AMQ5,TdC!$C$4:$G$5000,4,FALSE),AMP11)</f>
        <v>395043.33</v>
      </c>
      <c r="AMR11" s="326">
        <f>IFERROR(VLOOKUP(AMR5,TdC!$C$4:$G$5000,4,FALSE),AMQ11)</f>
        <v>438319.92</v>
      </c>
      <c r="AMS11" s="326">
        <f>IFERROR(VLOOKUP(AMS5,TdC!$C$4:$G$5000,4,FALSE),AMR11)</f>
        <v>449043.73</v>
      </c>
      <c r="AMT11" s="326">
        <f>IFERROR(VLOOKUP(AMT5,TdC!$C$4:$G$5000,4,FALSE),AMS11)</f>
        <v>472323.92</v>
      </c>
      <c r="AMU11" s="326">
        <f>IFERROR(VLOOKUP(AMU5,TdC!$C$4:$G$5000,4,FALSE),AMT11)</f>
        <v>460012.36</v>
      </c>
      <c r="AMV11" s="326">
        <f>IFERROR(VLOOKUP(AMV5,TdC!$C$4:$G$5000,4,FALSE),AMU11)</f>
        <v>470183.51</v>
      </c>
      <c r="AMW11" s="326">
        <f>IFERROR(VLOOKUP(AMW5,TdC!$C$4:$G$5000,4,FALSE),AMV11)</f>
        <v>542413.91</v>
      </c>
      <c r="AMX11" s="326">
        <f>IFERROR(VLOOKUP(AMX5,TdC!$C$4:$G$5000,4,FALSE),AMW11)</f>
        <v>540023.64</v>
      </c>
      <c r="AMY11" s="326">
        <f>IFERROR(VLOOKUP(AMY5,TdC!$C$4:$G$5000,4,FALSE),AMX11)</f>
        <v>690021.4</v>
      </c>
      <c r="AMZ11" s="326">
        <f>IFERROR(VLOOKUP(AMZ5,TdC!$C$4:$G$5000,4,FALSE),AMY11)</f>
        <v>820186.43</v>
      </c>
      <c r="ANA11" s="326">
        <f>IFERROR(VLOOKUP(ANA5,TdC!$C$4:$G$5000,4,FALSE),AMZ11)</f>
        <v>1204023.27</v>
      </c>
      <c r="ANB11" s="326">
        <f>IFERROR(VLOOKUP(ANB5,TdC!$C$4:$G$5000,4,FALSE),ANA11)</f>
        <v>1305293.44</v>
      </c>
      <c r="ANC11" s="326">
        <f>IFERROR(VLOOKUP(ANC5,TdC!$C$4:$G$5000,4,FALSE),ANB11)</f>
        <v>1135074.29</v>
      </c>
      <c r="AND11" s="326">
        <f>IFERROR(VLOOKUP(AND5,TdC!$C$4:$G$5000,4,FALSE),ANC11)</f>
        <v>1050833.77</v>
      </c>
      <c r="ANE11" s="326">
        <f>IFERROR(VLOOKUP(ANE5,TdC!$C$4:$G$5000,4,FALSE),AND11)</f>
        <v>980329.71</v>
      </c>
      <c r="ANF11" s="326">
        <f>IFERROR(VLOOKUP(ANF5,TdC!$C$4:$G$5000,4,FALSE),ANE11)</f>
        <v>998942.14</v>
      </c>
      <c r="ANG11" s="326">
        <f>IFERROR(VLOOKUP(ANG5,TdC!$C$4:$G$5000,4,FALSE),ANF11)</f>
        <v>1620852.03</v>
      </c>
      <c r="ANH11" s="326">
        <f>IFERROR(VLOOKUP(ANH5,TdC!$C$4:$G$5000,4,FALSE),ANG11)</f>
        <v>1660824.38</v>
      </c>
      <c r="ANI11" s="326">
        <f>IFERROR(VLOOKUP(ANI5,TdC!$C$4:$G$5000,4,FALSE),ANH11)</f>
        <v>1750236.13</v>
      </c>
      <c r="ANJ11" s="326">
        <f>IFERROR(VLOOKUP(ANJ5,TdC!$C$4:$G$5000,4,FALSE),ANI11)</f>
        <v>1788641.94</v>
      </c>
      <c r="ANK11" s="326">
        <f>IFERROR(VLOOKUP(ANK5,TdC!$C$4:$G$5000,4,FALSE),ANJ11)</f>
        <v>1847582.91</v>
      </c>
      <c r="ANL11" s="326">
        <f>IFERROR(VLOOKUP(ANL5,TdC!$C$4:$G$5000,4,FALSE),ANK11)</f>
        <v>1734814.46</v>
      </c>
      <c r="ANM11" s="326">
        <f>IFERROR(VLOOKUP(ANM5,TdC!$C$4:$G$5000,4,FALSE),ANL11)</f>
        <v>1805035.26</v>
      </c>
      <c r="ANN11" s="326">
        <f>IFERROR(VLOOKUP(ANN5,TdC!$C$4:$G$5000,4,FALSE),ANM11)</f>
        <v>1899023.81</v>
      </c>
      <c r="ANO11" s="326">
        <f>IFERROR(VLOOKUP(ANO5,TdC!$C$4:$G$5000,4,FALSE),ANN11)</f>
        <v>1900752.76</v>
      </c>
      <c r="ANP11" s="326">
        <f>IFERROR(VLOOKUP(ANP5,TdC!$C$4:$G$5000,4,FALSE),ANO11)</f>
        <v>1856291.21</v>
      </c>
      <c r="ANQ11" s="326">
        <f>IFERROR(VLOOKUP(ANQ5,TdC!$C$4:$G$5000,4,FALSE),ANP11)</f>
        <v>1835391.02</v>
      </c>
      <c r="ANR11" s="326">
        <f>IFERROR(VLOOKUP(ANR5,TdC!$C$4:$G$5000,4,FALSE),ANQ11)</f>
        <v>1930237.96</v>
      </c>
      <c r="ANS11" s="326">
        <f>IFERROR(VLOOKUP(ANS5,TdC!$C$4:$G$5000,4,FALSE),ANR11)</f>
        <v>2230823.9300000002</v>
      </c>
      <c r="ANT11" s="326">
        <f>IFERROR(VLOOKUP(ANT5,TdC!$C$4:$G$5000,4,FALSE),ANS11)</f>
        <v>2241000.94</v>
      </c>
      <c r="ANU11" s="326">
        <f>IFERROR(VLOOKUP(ANU5,TdC!$C$4:$G$5000,4,FALSE),ANT11)</f>
        <v>2509032.8199999998</v>
      </c>
      <c r="ANV11" s="326">
        <f>IFERROR(VLOOKUP(ANV5,TdC!$C$4:$G$5000,4,FALSE),ANU11)</f>
        <v>2720146.73</v>
      </c>
      <c r="ANW11" s="326">
        <f>IFERROR(VLOOKUP(ANW5,TdC!$C$4:$G$5000,4,FALSE),ANV11)</f>
        <v>2900823.01</v>
      </c>
      <c r="ANX11" s="326">
        <f>IFERROR(VLOOKUP(ANX5,TdC!$C$4:$G$5000,4,FALSE),ANW11)</f>
        <v>2887384.04</v>
      </c>
      <c r="ANY11" s="326">
        <f>IFERROR(VLOOKUP(ANY5,TdC!$C$4:$G$5000,4,FALSE),ANX11)</f>
        <v>3010980.42</v>
      </c>
      <c r="ANZ11" s="326">
        <f>IFERROR(VLOOKUP(ANZ5,TdC!$C$4:$G$5000,4,FALSE),ANY11)</f>
        <v>3150602.82</v>
      </c>
      <c r="AOA11" s="326">
        <f>IFERROR(VLOOKUP(AOA5,TdC!$C$4:$G$5000,4,FALSE),ANZ11)</f>
        <v>3207042.87</v>
      </c>
      <c r="AOB11" s="326">
        <f>IFERROR(VLOOKUP(AOB5,TdC!$C$4:$G$5000,4,FALSE),AOA11)</f>
        <v>3129771.64</v>
      </c>
      <c r="AOC11" s="326">
        <f>IFERROR(VLOOKUP(AOC5,TdC!$C$4:$G$5000,4,FALSE),AOB11)</f>
        <v>3121966.67</v>
      </c>
      <c r="AOD11" s="326">
        <f>IFERROR(VLOOKUP(AOD5,TdC!$C$4:$G$5000,4,FALSE),AOC11)</f>
        <v>3180962.61</v>
      </c>
      <c r="AOE11" s="326">
        <f>IFERROR(VLOOKUP(AOE5,TdC!$C$4:$G$5000,4,FALSE),AOD11)</f>
        <v>3200592.8</v>
      </c>
      <c r="AOF11" s="326">
        <f>IFERROR(VLOOKUP(AOF5,TdC!$C$4:$G$5000,4,FALSE),AOE11)</f>
        <v>3250012.94</v>
      </c>
      <c r="AOG11" s="326">
        <f>IFERROR(VLOOKUP(AOG5,TdC!$C$4:$G$5000,4,FALSE),AOF11)</f>
        <v>3306628.55</v>
      </c>
      <c r="AOH11" s="326">
        <f>IFERROR(VLOOKUP(AOH5,TdC!$C$4:$G$5000,4,FALSE),AOG11)</f>
        <v>3700022.18</v>
      </c>
      <c r="AOI11" s="326">
        <f>IFERROR(VLOOKUP(AOI5,TdC!$C$4:$G$5000,4,FALSE),AOH11)</f>
        <v>4000130.32</v>
      </c>
      <c r="AOJ11" s="326">
        <f>IFERROR(VLOOKUP(AOJ5,TdC!$C$4:$G$5000,4,FALSE),AOI11)</f>
        <v>4139112.34</v>
      </c>
      <c r="AOK11" s="326">
        <f>IFERROR(VLOOKUP(AOK5,TdC!$C$4:$G$5000,4,FALSE),AOJ11)</f>
        <v>4104842.85</v>
      </c>
      <c r="AOL11" s="326">
        <f>IFERROR(VLOOKUP(AOL5,TdC!$C$4:$G$5000,4,FALSE),AOK11)</f>
        <v>4140112.32</v>
      </c>
      <c r="AOM11" s="326">
        <f>IFERROR(VLOOKUP(AOM5,TdC!$C$4:$G$5000,4,FALSE),AOL11)</f>
        <v>4129102.09</v>
      </c>
      <c r="AON11" s="326">
        <f>IFERROR(VLOOKUP(AON5,TdC!$C$4:$G$5000,4,FALSE),AOM11)</f>
        <v>4146022.12</v>
      </c>
      <c r="AOO11" s="326">
        <f>IFERROR(VLOOKUP(AOO5,TdC!$C$4:$G$5000,4,FALSE),AON11)</f>
        <v>4102843.92</v>
      </c>
      <c r="AOP11" s="326">
        <f>IFERROR(VLOOKUP(AOP5,TdC!$C$4:$G$5000,4,FALSE),AOO11)</f>
        <v>4128163.85</v>
      </c>
      <c r="AOQ11" s="326">
        <f>IFERROR(VLOOKUP(AOQ5,TdC!$C$4:$G$5000,4,FALSE),AOP11)</f>
        <v>4074044.17</v>
      </c>
      <c r="AOR11" s="326">
        <f>IFERROR(VLOOKUP(AOR5,TdC!$C$4:$G$5000,4,FALSE),AOQ11)</f>
        <v>4199044.0199999996</v>
      </c>
      <c r="AOS11" s="350"/>
      <c r="AOT11" s="326"/>
      <c r="AOU11" s="326"/>
      <c r="AOV11" s="326"/>
      <c r="AOW11" s="326"/>
      <c r="AOX11" s="326"/>
      <c r="AOY11" s="326"/>
      <c r="AOZ11" s="326"/>
      <c r="APA11" s="326"/>
    </row>
    <row r="12" spans="1:3316" x14ac:dyDescent="0.2">
      <c r="B12" s="6" t="s">
        <v>1190</v>
      </c>
      <c r="C12" s="327" t="e">
        <f>#REF!</f>
        <v>#REF!</v>
      </c>
      <c r="D12" s="327" t="e">
        <f>#REF!</f>
        <v>#REF!</v>
      </c>
      <c r="E12" s="327" t="e">
        <f>#REF!</f>
        <v>#REF!</v>
      </c>
      <c r="F12" s="327" t="e">
        <f>#REF!</f>
        <v>#REF!</v>
      </c>
      <c r="G12" s="327" t="e">
        <f>#REF!</f>
        <v>#REF!</v>
      </c>
      <c r="H12" s="327" t="e">
        <f>#REF!</f>
        <v>#REF!</v>
      </c>
      <c r="I12" s="327" t="e">
        <f>#REF!</f>
        <v>#REF!</v>
      </c>
      <c r="J12" s="327" t="e">
        <f>#REF!</f>
        <v>#REF!</v>
      </c>
      <c r="K12" s="327" t="e">
        <f>#REF!</f>
        <v>#REF!</v>
      </c>
      <c r="L12" s="327" t="e">
        <f>#REF!</f>
        <v>#REF!</v>
      </c>
      <c r="M12" s="327" t="e">
        <f>#REF!</f>
        <v>#REF!</v>
      </c>
      <c r="N12" s="327" t="e">
        <f>#REF!</f>
        <v>#REF!</v>
      </c>
      <c r="O12" s="327" t="e">
        <f>#REF!</f>
        <v>#REF!</v>
      </c>
      <c r="P12" s="327" t="e">
        <f>#REF!</f>
        <v>#REF!</v>
      </c>
      <c r="Q12" s="327" t="e">
        <f>#REF!</f>
        <v>#REF!</v>
      </c>
      <c r="R12" s="327" t="e">
        <f>#REF!</f>
        <v>#REF!</v>
      </c>
      <c r="S12" s="327" t="e">
        <f>#REF!</f>
        <v>#REF!</v>
      </c>
      <c r="T12" s="327" t="e">
        <f>#REF!</f>
        <v>#REF!</v>
      </c>
      <c r="U12" s="327" t="e">
        <f>#REF!</f>
        <v>#REF!</v>
      </c>
      <c r="V12" s="327" t="e">
        <f>#REF!</f>
        <v>#REF!</v>
      </c>
      <c r="W12" s="327" t="e">
        <f>#REF!</f>
        <v>#REF!</v>
      </c>
      <c r="X12" s="327" t="e">
        <f>#REF!</f>
        <v>#REF!</v>
      </c>
      <c r="Y12" s="327" t="e">
        <f>#REF!</f>
        <v>#REF!</v>
      </c>
      <c r="Z12" s="327" t="e">
        <f>#REF!</f>
        <v>#REF!</v>
      </c>
      <c r="AA12" s="327" t="e">
        <f>#REF!</f>
        <v>#REF!</v>
      </c>
      <c r="AB12" s="327" t="e">
        <f>#REF!</f>
        <v>#REF!</v>
      </c>
      <c r="AC12" s="327" t="e">
        <f>#REF!</f>
        <v>#REF!</v>
      </c>
      <c r="AD12" s="327" t="e">
        <f>#REF!</f>
        <v>#REF!</v>
      </c>
      <c r="AE12" s="327" t="e">
        <f>#REF!</f>
        <v>#REF!</v>
      </c>
      <c r="AF12" s="327" t="e">
        <f>#REF!</f>
        <v>#REF!</v>
      </c>
      <c r="AG12" s="327" t="e">
        <f>#REF!</f>
        <v>#REF!</v>
      </c>
      <c r="AH12" s="327" t="e">
        <f>#REF!</f>
        <v>#REF!</v>
      </c>
      <c r="AI12" s="327" t="e">
        <f>#REF!</f>
        <v>#REF!</v>
      </c>
      <c r="AJ12" s="327" t="e">
        <f>#REF!</f>
        <v>#REF!</v>
      </c>
      <c r="AK12" s="327" t="e">
        <f>#REF!</f>
        <v>#REF!</v>
      </c>
      <c r="AL12" s="327" t="e">
        <f>#REF!</f>
        <v>#REF!</v>
      </c>
      <c r="AM12" s="327" t="e">
        <f>#REF!</f>
        <v>#REF!</v>
      </c>
      <c r="AN12" s="327" t="e">
        <f>#REF!</f>
        <v>#REF!</v>
      </c>
      <c r="AO12" s="327" t="e">
        <f>#REF!</f>
        <v>#REF!</v>
      </c>
      <c r="AP12" s="327" t="e">
        <f>#REF!</f>
        <v>#REF!</v>
      </c>
      <c r="AQ12" s="327" t="e">
        <f>#REF!</f>
        <v>#REF!</v>
      </c>
      <c r="AR12" s="327" t="e">
        <f>#REF!</f>
        <v>#REF!</v>
      </c>
      <c r="AS12" s="327" t="e">
        <f>#REF!</f>
        <v>#REF!</v>
      </c>
      <c r="AT12" s="327" t="e">
        <f>#REF!</f>
        <v>#REF!</v>
      </c>
      <c r="AU12" s="327" t="e">
        <f>#REF!</f>
        <v>#REF!</v>
      </c>
      <c r="AV12" s="327" t="e">
        <f>#REF!</f>
        <v>#REF!</v>
      </c>
      <c r="AW12" s="327" t="e">
        <f>#REF!</f>
        <v>#REF!</v>
      </c>
      <c r="AX12" s="327" t="e">
        <f>#REF!</f>
        <v>#REF!</v>
      </c>
      <c r="AY12" s="327" t="e">
        <f>#REF!</f>
        <v>#REF!</v>
      </c>
      <c r="AZ12" s="327" t="e">
        <f>#REF!</f>
        <v>#REF!</v>
      </c>
      <c r="BA12" s="327" t="e">
        <f>#REF!</f>
        <v>#REF!</v>
      </c>
      <c r="BB12" s="327" t="e">
        <f>#REF!</f>
        <v>#REF!</v>
      </c>
      <c r="BC12" s="327" t="e">
        <f>#REF!</f>
        <v>#REF!</v>
      </c>
      <c r="BD12" s="327" t="e">
        <f>#REF!</f>
        <v>#REF!</v>
      </c>
      <c r="BE12" s="327" t="e">
        <f>#REF!</f>
        <v>#REF!</v>
      </c>
      <c r="BF12" s="327" t="e">
        <f>#REF!</f>
        <v>#REF!</v>
      </c>
      <c r="BG12" s="327" t="e">
        <f>#REF!</f>
        <v>#REF!</v>
      </c>
      <c r="BH12" s="327" t="e">
        <f>#REF!</f>
        <v>#REF!</v>
      </c>
      <c r="BI12" s="327" t="e">
        <f>#REF!</f>
        <v>#REF!</v>
      </c>
      <c r="BJ12" s="327" t="e">
        <f>#REF!</f>
        <v>#REF!</v>
      </c>
      <c r="BK12" s="327" t="e">
        <f>#REF!</f>
        <v>#REF!</v>
      </c>
      <c r="BL12" s="327" t="e">
        <f>#REF!</f>
        <v>#REF!</v>
      </c>
      <c r="BM12" s="327" t="e">
        <f>#REF!</f>
        <v>#REF!</v>
      </c>
      <c r="BN12" s="327" t="e">
        <f>#REF!</f>
        <v>#REF!</v>
      </c>
      <c r="BO12" s="327" t="e">
        <f>#REF!</f>
        <v>#REF!</v>
      </c>
      <c r="BP12" s="327" t="e">
        <f>#REF!</f>
        <v>#REF!</v>
      </c>
      <c r="BQ12" s="327" t="e">
        <f>#REF!</f>
        <v>#REF!</v>
      </c>
      <c r="BR12" s="327" t="e">
        <f>#REF!</f>
        <v>#REF!</v>
      </c>
      <c r="BS12" s="327" t="e">
        <f>#REF!</f>
        <v>#REF!</v>
      </c>
      <c r="BT12" s="327" t="e">
        <f>#REF!</f>
        <v>#REF!</v>
      </c>
      <c r="BU12" s="327" t="e">
        <f>#REF!</f>
        <v>#REF!</v>
      </c>
      <c r="BV12" s="327" t="e">
        <f>#REF!</f>
        <v>#REF!</v>
      </c>
      <c r="BW12" s="327" t="e">
        <f>#REF!</f>
        <v>#REF!</v>
      </c>
      <c r="BX12" s="327" t="e">
        <f>#REF!</f>
        <v>#REF!</v>
      </c>
      <c r="BY12" s="327" t="e">
        <f>#REF!</f>
        <v>#REF!</v>
      </c>
      <c r="BZ12" s="327" t="e">
        <f>#REF!</f>
        <v>#REF!</v>
      </c>
      <c r="CA12" s="327" t="e">
        <f>#REF!</f>
        <v>#REF!</v>
      </c>
      <c r="CB12" s="327" t="e">
        <f>#REF!</f>
        <v>#REF!</v>
      </c>
      <c r="CC12" s="327" t="e">
        <f>#REF!</f>
        <v>#REF!</v>
      </c>
      <c r="CD12" s="327" t="e">
        <f>#REF!</f>
        <v>#REF!</v>
      </c>
      <c r="CE12" s="327" t="e">
        <f>#REF!</f>
        <v>#REF!</v>
      </c>
      <c r="CF12" s="327" t="e">
        <f>#REF!</f>
        <v>#REF!</v>
      </c>
      <c r="CG12" s="327" t="e">
        <f>#REF!</f>
        <v>#REF!</v>
      </c>
      <c r="CH12" s="327" t="e">
        <f>#REF!</f>
        <v>#REF!</v>
      </c>
      <c r="CI12" s="327" t="e">
        <f>#REF!</f>
        <v>#REF!</v>
      </c>
      <c r="CJ12" s="327" t="e">
        <f>#REF!</f>
        <v>#REF!</v>
      </c>
      <c r="CK12" s="327" t="e">
        <f>#REF!</f>
        <v>#REF!</v>
      </c>
      <c r="CL12" s="327" t="e">
        <f>#REF!</f>
        <v>#REF!</v>
      </c>
      <c r="CM12" s="327" t="e">
        <f>#REF!</f>
        <v>#REF!</v>
      </c>
      <c r="CN12" s="327" t="e">
        <f>#REF!</f>
        <v>#REF!</v>
      </c>
      <c r="CO12" s="327" t="e">
        <f>#REF!</f>
        <v>#REF!</v>
      </c>
      <c r="CP12" s="327" t="e">
        <f>#REF!</f>
        <v>#REF!</v>
      </c>
      <c r="CQ12" s="327" t="e">
        <f>#REF!</f>
        <v>#REF!</v>
      </c>
      <c r="CR12" s="327" t="e">
        <f>#REF!</f>
        <v>#REF!</v>
      </c>
      <c r="CS12" s="327" t="e">
        <f>#REF!</f>
        <v>#REF!</v>
      </c>
      <c r="CT12" s="327" t="e">
        <f>#REF!</f>
        <v>#REF!</v>
      </c>
      <c r="CU12" s="327" t="e">
        <f>#REF!</f>
        <v>#REF!</v>
      </c>
      <c r="CV12" s="327" t="e">
        <f>#REF!</f>
        <v>#REF!</v>
      </c>
      <c r="CW12" s="327" t="e">
        <f>#REF!</f>
        <v>#REF!</v>
      </c>
      <c r="CX12" s="327" t="e">
        <f>#REF!</f>
        <v>#REF!</v>
      </c>
      <c r="CY12" s="327" t="e">
        <f>#REF!</f>
        <v>#REF!</v>
      </c>
      <c r="CZ12" s="327" t="e">
        <f>#REF!</f>
        <v>#REF!</v>
      </c>
      <c r="DA12" s="327" t="e">
        <f>#REF!</f>
        <v>#REF!</v>
      </c>
      <c r="DB12" s="327" t="e">
        <f>#REF!</f>
        <v>#REF!</v>
      </c>
      <c r="DC12" s="327" t="e">
        <f>#REF!</f>
        <v>#REF!</v>
      </c>
      <c r="DD12" s="327" t="e">
        <f>#REF!</f>
        <v>#REF!</v>
      </c>
      <c r="DE12" s="327" t="e">
        <f>#REF!</f>
        <v>#REF!</v>
      </c>
      <c r="DF12" s="327" t="e">
        <f>#REF!</f>
        <v>#REF!</v>
      </c>
      <c r="DG12" s="327" t="e">
        <f>#REF!</f>
        <v>#REF!</v>
      </c>
      <c r="DH12" s="327" t="e">
        <f>#REF!</f>
        <v>#REF!</v>
      </c>
      <c r="DI12" s="327" t="e">
        <f>#REF!</f>
        <v>#REF!</v>
      </c>
      <c r="DJ12" s="327" t="e">
        <f>#REF!</f>
        <v>#REF!</v>
      </c>
      <c r="DK12" s="327" t="e">
        <f>#REF!</f>
        <v>#REF!</v>
      </c>
      <c r="DL12" s="327" t="e">
        <f>#REF!</f>
        <v>#REF!</v>
      </c>
      <c r="DM12" s="327" t="e">
        <f>#REF!</f>
        <v>#REF!</v>
      </c>
      <c r="DN12" s="327" t="e">
        <f>#REF!</f>
        <v>#REF!</v>
      </c>
      <c r="DO12" s="327" t="e">
        <f>#REF!</f>
        <v>#REF!</v>
      </c>
      <c r="DP12" s="327" t="e">
        <f>#REF!</f>
        <v>#REF!</v>
      </c>
      <c r="DQ12" s="327" t="e">
        <f>#REF!</f>
        <v>#REF!</v>
      </c>
      <c r="DR12" s="327" t="e">
        <f>#REF!</f>
        <v>#REF!</v>
      </c>
      <c r="DS12" s="327" t="e">
        <f>#REF!</f>
        <v>#REF!</v>
      </c>
      <c r="DT12" s="327" t="e">
        <f>#REF!</f>
        <v>#REF!</v>
      </c>
      <c r="DU12" s="327" t="e">
        <f>#REF!</f>
        <v>#REF!</v>
      </c>
      <c r="DV12" s="327" t="e">
        <f>#REF!</f>
        <v>#REF!</v>
      </c>
      <c r="DW12" s="327" t="e">
        <f>#REF!</f>
        <v>#REF!</v>
      </c>
      <c r="DX12" s="327" t="e">
        <f>#REF!</f>
        <v>#REF!</v>
      </c>
      <c r="DY12" s="327" t="e">
        <f>#REF!</f>
        <v>#REF!</v>
      </c>
      <c r="DZ12" s="327" t="e">
        <f>#REF!</f>
        <v>#REF!</v>
      </c>
      <c r="EA12" s="327" t="e">
        <f>#REF!</f>
        <v>#REF!</v>
      </c>
      <c r="EB12" s="327" t="e">
        <f>#REF!</f>
        <v>#REF!</v>
      </c>
      <c r="EC12" s="327" t="e">
        <f>#REF!</f>
        <v>#REF!</v>
      </c>
      <c r="ED12" s="327" t="e">
        <f>#REF!</f>
        <v>#REF!</v>
      </c>
      <c r="EE12" s="327" t="e">
        <f>#REF!</f>
        <v>#REF!</v>
      </c>
      <c r="EF12" s="327" t="e">
        <f>#REF!</f>
        <v>#REF!</v>
      </c>
      <c r="EG12" s="327" t="e">
        <f>#REF!</f>
        <v>#REF!</v>
      </c>
      <c r="EH12" s="327" t="e">
        <f>#REF!</f>
        <v>#REF!</v>
      </c>
      <c r="EI12" s="327" t="e">
        <f>#REF!</f>
        <v>#REF!</v>
      </c>
      <c r="EJ12" s="327" t="e">
        <f>#REF!</f>
        <v>#REF!</v>
      </c>
      <c r="EK12" s="327" t="e">
        <f>#REF!</f>
        <v>#REF!</v>
      </c>
      <c r="EL12" s="327" t="e">
        <f>#REF!</f>
        <v>#REF!</v>
      </c>
      <c r="EM12" s="327" t="e">
        <f>#REF!</f>
        <v>#REF!</v>
      </c>
      <c r="EN12" s="327" t="e">
        <f>#REF!</f>
        <v>#REF!</v>
      </c>
      <c r="EO12" s="327" t="e">
        <f>#REF!</f>
        <v>#REF!</v>
      </c>
      <c r="EP12" s="327" t="e">
        <f>#REF!</f>
        <v>#REF!</v>
      </c>
      <c r="EQ12" s="327" t="e">
        <f>#REF!</f>
        <v>#REF!</v>
      </c>
      <c r="ER12" s="327" t="e">
        <f>#REF!</f>
        <v>#REF!</v>
      </c>
      <c r="ES12" s="327" t="e">
        <f>#REF!</f>
        <v>#REF!</v>
      </c>
      <c r="ET12" s="327" t="e">
        <f>#REF!</f>
        <v>#REF!</v>
      </c>
      <c r="EU12" s="327" t="e">
        <f>#REF!</f>
        <v>#REF!</v>
      </c>
      <c r="EV12" s="327" t="e">
        <f>#REF!</f>
        <v>#REF!</v>
      </c>
      <c r="EW12" s="327" t="e">
        <f>#REF!</f>
        <v>#REF!</v>
      </c>
      <c r="EX12" s="327" t="e">
        <f>#REF!</f>
        <v>#REF!</v>
      </c>
      <c r="EY12" s="327" t="e">
        <f>#REF!</f>
        <v>#REF!</v>
      </c>
      <c r="EZ12" s="327" t="e">
        <f>#REF!</f>
        <v>#REF!</v>
      </c>
      <c r="FA12" s="327" t="e">
        <f>#REF!</f>
        <v>#REF!</v>
      </c>
      <c r="FB12" s="327" t="e">
        <f>#REF!</f>
        <v>#REF!</v>
      </c>
      <c r="FC12" s="327" t="e">
        <f>#REF!</f>
        <v>#REF!</v>
      </c>
      <c r="FD12" s="327" t="e">
        <f>#REF!</f>
        <v>#REF!</v>
      </c>
      <c r="FE12" s="327" t="e">
        <f>#REF!</f>
        <v>#REF!</v>
      </c>
      <c r="FF12" s="327" t="e">
        <f>#REF!</f>
        <v>#REF!</v>
      </c>
      <c r="FG12" s="327" t="e">
        <f>#REF!</f>
        <v>#REF!</v>
      </c>
      <c r="FH12" s="327" t="e">
        <f>#REF!</f>
        <v>#REF!</v>
      </c>
      <c r="FI12" s="327" t="e">
        <f>#REF!</f>
        <v>#REF!</v>
      </c>
      <c r="FJ12" s="327" t="e">
        <f>#REF!</f>
        <v>#REF!</v>
      </c>
      <c r="FK12" s="327" t="e">
        <f>#REF!</f>
        <v>#REF!</v>
      </c>
      <c r="FL12" s="327" t="e">
        <f>#REF!</f>
        <v>#REF!</v>
      </c>
      <c r="FM12" s="327" t="e">
        <f>#REF!</f>
        <v>#REF!</v>
      </c>
      <c r="FN12" s="327" t="e">
        <f>#REF!</f>
        <v>#REF!</v>
      </c>
      <c r="FO12" s="327" t="e">
        <f>#REF!</f>
        <v>#REF!</v>
      </c>
      <c r="FP12" s="327" t="e">
        <f>#REF!</f>
        <v>#REF!</v>
      </c>
      <c r="FQ12" s="327" t="e">
        <f>#REF!</f>
        <v>#REF!</v>
      </c>
      <c r="FR12" s="327" t="e">
        <f>#REF!</f>
        <v>#REF!</v>
      </c>
      <c r="FS12" s="327" t="e">
        <f>#REF!</f>
        <v>#REF!</v>
      </c>
      <c r="FT12" s="327" t="e">
        <f>#REF!</f>
        <v>#REF!</v>
      </c>
      <c r="FU12" s="327" t="e">
        <f>#REF!</f>
        <v>#REF!</v>
      </c>
      <c r="FV12" s="327" t="e">
        <f>#REF!</f>
        <v>#REF!</v>
      </c>
      <c r="FW12" s="327" t="e">
        <f>#REF!</f>
        <v>#REF!</v>
      </c>
      <c r="FX12" s="327" t="e">
        <f>#REF!</f>
        <v>#REF!</v>
      </c>
      <c r="FY12" s="327" t="e">
        <f>#REF!</f>
        <v>#REF!</v>
      </c>
      <c r="FZ12" s="327" t="e">
        <f>#REF!</f>
        <v>#REF!</v>
      </c>
      <c r="GA12" s="327" t="e">
        <f>#REF!</f>
        <v>#REF!</v>
      </c>
      <c r="GB12" s="327" t="e">
        <f>#REF!</f>
        <v>#REF!</v>
      </c>
      <c r="GC12" s="327" t="e">
        <f>#REF!</f>
        <v>#REF!</v>
      </c>
      <c r="GD12" s="327" t="e">
        <f>#REF!</f>
        <v>#REF!</v>
      </c>
      <c r="GE12" s="327" t="e">
        <f>#REF!</f>
        <v>#REF!</v>
      </c>
      <c r="GF12" s="327" t="e">
        <f>#REF!</f>
        <v>#REF!</v>
      </c>
      <c r="GG12" s="327" t="e">
        <f>#REF!</f>
        <v>#REF!</v>
      </c>
      <c r="GH12" s="327" t="e">
        <f>#REF!</f>
        <v>#REF!</v>
      </c>
      <c r="GI12" s="327" t="e">
        <f>#REF!</f>
        <v>#REF!</v>
      </c>
      <c r="GJ12" s="327" t="e">
        <f>#REF!</f>
        <v>#REF!</v>
      </c>
      <c r="GK12" s="327" t="e">
        <f>#REF!</f>
        <v>#REF!</v>
      </c>
      <c r="GL12" s="327" t="e">
        <f>#REF!</f>
        <v>#REF!</v>
      </c>
      <c r="GM12" s="327" t="e">
        <f>#REF!</f>
        <v>#REF!</v>
      </c>
      <c r="GN12" s="327" t="e">
        <f>#REF!</f>
        <v>#REF!</v>
      </c>
      <c r="GO12" s="327" t="e">
        <f>#REF!</f>
        <v>#REF!</v>
      </c>
      <c r="GP12" s="327" t="e">
        <f>#REF!</f>
        <v>#REF!</v>
      </c>
      <c r="GQ12" s="327" t="e">
        <f>#REF!</f>
        <v>#REF!</v>
      </c>
      <c r="GR12" s="327" t="e">
        <f>#REF!</f>
        <v>#REF!</v>
      </c>
      <c r="GS12" s="327" t="e">
        <f>#REF!</f>
        <v>#REF!</v>
      </c>
      <c r="GT12" s="327" t="e">
        <f>#REF!</f>
        <v>#REF!</v>
      </c>
      <c r="GU12" s="327" t="e">
        <f>#REF!</f>
        <v>#REF!</v>
      </c>
      <c r="GV12" s="327" t="e">
        <f>#REF!</f>
        <v>#REF!</v>
      </c>
      <c r="GW12" s="327" t="e">
        <f>#REF!</f>
        <v>#REF!</v>
      </c>
      <c r="GX12" s="327" t="e">
        <f>#REF!</f>
        <v>#REF!</v>
      </c>
      <c r="GY12" s="327" t="e">
        <f>#REF!</f>
        <v>#REF!</v>
      </c>
      <c r="GZ12" s="327" t="e">
        <f>#REF!</f>
        <v>#REF!</v>
      </c>
      <c r="HA12" s="327" t="e">
        <f>#REF!</f>
        <v>#REF!</v>
      </c>
      <c r="HB12" s="327" t="e">
        <f>#REF!</f>
        <v>#REF!</v>
      </c>
      <c r="HC12" s="328" t="e">
        <f>#REF!</f>
        <v>#REF!</v>
      </c>
      <c r="HD12" s="327" t="e">
        <f>#REF!</f>
        <v>#REF!</v>
      </c>
      <c r="HE12" s="327" t="e">
        <f>#REF!</f>
        <v>#REF!</v>
      </c>
      <c r="HF12" s="327" t="e">
        <f>#REF!</f>
        <v>#REF!</v>
      </c>
      <c r="HG12" s="327" t="e">
        <f>#REF!</f>
        <v>#REF!</v>
      </c>
      <c r="HH12" s="327" t="e">
        <f>#REF!</f>
        <v>#REF!</v>
      </c>
      <c r="HI12" s="327" t="e">
        <f>#REF!</f>
        <v>#REF!</v>
      </c>
      <c r="HJ12" s="327" t="e">
        <f>#REF!</f>
        <v>#REF!</v>
      </c>
      <c r="HK12" s="327" t="e">
        <f>#REF!</f>
        <v>#REF!</v>
      </c>
      <c r="HL12" s="327" t="e">
        <f>#REF!</f>
        <v>#REF!</v>
      </c>
      <c r="HM12" s="327" t="e">
        <f>#REF!</f>
        <v>#REF!</v>
      </c>
      <c r="HN12" s="327" t="e">
        <f>#REF!</f>
        <v>#REF!</v>
      </c>
      <c r="HO12" s="327" t="e">
        <f>#REF!</f>
        <v>#REF!</v>
      </c>
      <c r="HP12" s="327" t="e">
        <f>#REF!</f>
        <v>#REF!</v>
      </c>
      <c r="HQ12" s="327" t="e">
        <f>#REF!</f>
        <v>#REF!</v>
      </c>
      <c r="HR12" s="327" t="e">
        <f>#REF!</f>
        <v>#REF!</v>
      </c>
      <c r="HS12" s="327" t="e">
        <f>#REF!</f>
        <v>#REF!</v>
      </c>
      <c r="HT12" s="327" t="e">
        <f>#REF!</f>
        <v>#REF!</v>
      </c>
      <c r="HU12" s="327" t="e">
        <f>#REF!</f>
        <v>#REF!</v>
      </c>
      <c r="HV12" s="327" t="e">
        <f>#REF!</f>
        <v>#REF!</v>
      </c>
      <c r="HW12" s="327" t="e">
        <f>#REF!</f>
        <v>#REF!</v>
      </c>
      <c r="HX12" s="327" t="e">
        <f>#REF!</f>
        <v>#REF!</v>
      </c>
      <c r="HY12" s="327" t="e">
        <f>#REF!</f>
        <v>#REF!</v>
      </c>
      <c r="HZ12" s="327" t="e">
        <f>#REF!</f>
        <v>#REF!</v>
      </c>
      <c r="IA12" s="327" t="e">
        <f>#REF!</f>
        <v>#REF!</v>
      </c>
      <c r="IB12" s="327" t="e">
        <f>#REF!</f>
        <v>#REF!</v>
      </c>
      <c r="IC12" s="327" t="e">
        <f>#REF!</f>
        <v>#REF!</v>
      </c>
      <c r="ID12" s="327" t="e">
        <f>#REF!</f>
        <v>#REF!</v>
      </c>
      <c r="IE12" s="327" t="e">
        <f>#REF!</f>
        <v>#REF!</v>
      </c>
      <c r="IF12" s="327" t="e">
        <f>#REF!</f>
        <v>#REF!</v>
      </c>
      <c r="IG12" s="327" t="e">
        <f>#REF!</f>
        <v>#REF!</v>
      </c>
      <c r="IH12" s="327" t="e">
        <f>#REF!</f>
        <v>#REF!</v>
      </c>
      <c r="II12" s="327" t="e">
        <f>#REF!</f>
        <v>#REF!</v>
      </c>
      <c r="IJ12" s="327" t="e">
        <f>#REF!</f>
        <v>#REF!</v>
      </c>
      <c r="IK12" s="327" t="e">
        <f>#REF!</f>
        <v>#REF!</v>
      </c>
      <c r="IL12" s="327" t="e">
        <f>#REF!</f>
        <v>#REF!</v>
      </c>
      <c r="IM12" s="327" t="e">
        <f>#REF!</f>
        <v>#REF!</v>
      </c>
      <c r="IN12" s="327" t="e">
        <f>#REF!</f>
        <v>#REF!</v>
      </c>
      <c r="IO12" s="327" t="e">
        <f>#REF!</f>
        <v>#REF!</v>
      </c>
      <c r="IP12" s="327" t="e">
        <f>#REF!</f>
        <v>#REF!</v>
      </c>
      <c r="IQ12" s="327" t="e">
        <f>#REF!</f>
        <v>#REF!</v>
      </c>
      <c r="IR12" s="327" t="e">
        <f>#REF!</f>
        <v>#REF!</v>
      </c>
      <c r="IS12" s="327" t="e">
        <f>#REF!</f>
        <v>#REF!</v>
      </c>
      <c r="IT12" s="327" t="e">
        <f>#REF!</f>
        <v>#REF!</v>
      </c>
      <c r="IU12" s="327" t="e">
        <f>#REF!</f>
        <v>#REF!</v>
      </c>
      <c r="IV12" s="327" t="e">
        <f>#REF!</f>
        <v>#REF!</v>
      </c>
      <c r="IW12" s="327" t="e">
        <f>#REF!</f>
        <v>#REF!</v>
      </c>
      <c r="IX12" s="327" t="e">
        <f>#REF!</f>
        <v>#REF!</v>
      </c>
      <c r="IY12" s="327" t="e">
        <f>#REF!</f>
        <v>#REF!</v>
      </c>
      <c r="IZ12" s="327" t="e">
        <f>#REF!</f>
        <v>#REF!</v>
      </c>
      <c r="JA12" s="327" t="e">
        <f>#REF!</f>
        <v>#REF!</v>
      </c>
      <c r="JB12" s="327" t="e">
        <f>#REF!</f>
        <v>#REF!</v>
      </c>
      <c r="JC12" s="327" t="e">
        <f>#REF!</f>
        <v>#REF!</v>
      </c>
      <c r="JD12" s="327" t="e">
        <f>#REF!</f>
        <v>#REF!</v>
      </c>
      <c r="JE12" s="327" t="e">
        <f>#REF!</f>
        <v>#REF!</v>
      </c>
      <c r="JF12" s="327" t="e">
        <f>#REF!</f>
        <v>#REF!</v>
      </c>
      <c r="JG12" s="327" t="e">
        <f>#REF!</f>
        <v>#REF!</v>
      </c>
      <c r="JH12" s="327" t="e">
        <f>#REF!</f>
        <v>#REF!</v>
      </c>
      <c r="JI12" s="327" t="e">
        <f>#REF!</f>
        <v>#REF!</v>
      </c>
      <c r="JJ12" s="327" t="e">
        <f>#REF!</f>
        <v>#REF!</v>
      </c>
      <c r="JK12" s="327" t="e">
        <f>#REF!</f>
        <v>#REF!</v>
      </c>
      <c r="JL12" s="327" t="e">
        <f>#REF!</f>
        <v>#REF!</v>
      </c>
      <c r="JM12" s="327" t="e">
        <f>#REF!</f>
        <v>#REF!</v>
      </c>
      <c r="JN12" s="327" t="e">
        <f>#REF!</f>
        <v>#REF!</v>
      </c>
      <c r="JO12" s="327" t="e">
        <f>#REF!</f>
        <v>#REF!</v>
      </c>
      <c r="JP12" s="327" t="e">
        <f>#REF!</f>
        <v>#REF!</v>
      </c>
      <c r="JQ12" s="327" t="e">
        <f>#REF!</f>
        <v>#REF!</v>
      </c>
      <c r="JR12" s="327" t="e">
        <f>#REF!</f>
        <v>#REF!</v>
      </c>
      <c r="JS12" s="327" t="e">
        <f>#REF!</f>
        <v>#REF!</v>
      </c>
      <c r="JT12" s="327" t="e">
        <f>#REF!</f>
        <v>#REF!</v>
      </c>
      <c r="JU12" s="327" t="e">
        <f>#REF!</f>
        <v>#REF!</v>
      </c>
      <c r="JV12" s="327" t="e">
        <f>#REF!</f>
        <v>#REF!</v>
      </c>
      <c r="JW12" s="327" t="e">
        <f>#REF!</f>
        <v>#REF!</v>
      </c>
      <c r="JX12" s="327" t="e">
        <f>#REF!</f>
        <v>#REF!</v>
      </c>
      <c r="JY12" s="327" t="e">
        <f>#REF!</f>
        <v>#REF!</v>
      </c>
      <c r="JZ12" s="327" t="e">
        <f>#REF!</f>
        <v>#REF!</v>
      </c>
      <c r="KA12" s="327" t="e">
        <f>#REF!</f>
        <v>#REF!</v>
      </c>
      <c r="KB12" s="327" t="e">
        <f>#REF!</f>
        <v>#REF!</v>
      </c>
      <c r="KC12" s="327" t="e">
        <f>#REF!</f>
        <v>#REF!</v>
      </c>
      <c r="KD12" s="327" t="e">
        <f>#REF!</f>
        <v>#REF!</v>
      </c>
      <c r="KE12" s="327" t="e">
        <f>#REF!</f>
        <v>#REF!</v>
      </c>
      <c r="KF12" s="327" t="e">
        <f>#REF!</f>
        <v>#REF!</v>
      </c>
      <c r="KG12" s="327" t="e">
        <f>#REF!</f>
        <v>#REF!</v>
      </c>
      <c r="KH12" s="327" t="e">
        <f>#REF!</f>
        <v>#REF!</v>
      </c>
      <c r="KI12" s="327" t="e">
        <f>#REF!</f>
        <v>#REF!</v>
      </c>
      <c r="KJ12" s="327" t="e">
        <f>#REF!</f>
        <v>#REF!</v>
      </c>
      <c r="KK12" s="327" t="e">
        <f>#REF!</f>
        <v>#REF!</v>
      </c>
      <c r="KL12" s="327" t="e">
        <f>#REF!</f>
        <v>#REF!</v>
      </c>
      <c r="KM12" s="327" t="e">
        <f>#REF!</f>
        <v>#REF!</v>
      </c>
      <c r="KN12" s="327" t="e">
        <f>#REF!</f>
        <v>#REF!</v>
      </c>
      <c r="KO12" s="327" t="e">
        <f>#REF!</f>
        <v>#REF!</v>
      </c>
      <c r="KP12" s="327" t="e">
        <f>#REF!</f>
        <v>#REF!</v>
      </c>
      <c r="KQ12" s="327" t="e">
        <f>#REF!</f>
        <v>#REF!</v>
      </c>
      <c r="KR12" s="327" t="e">
        <f>#REF!</f>
        <v>#REF!</v>
      </c>
      <c r="KS12" s="327" t="e">
        <f>#REF!</f>
        <v>#REF!</v>
      </c>
      <c r="KT12" s="327" t="e">
        <f>#REF!</f>
        <v>#REF!</v>
      </c>
      <c r="KU12" s="327" t="e">
        <f>#REF!</f>
        <v>#REF!</v>
      </c>
      <c r="KV12" s="327" t="e">
        <f>#REF!</f>
        <v>#REF!</v>
      </c>
      <c r="KW12" s="327" t="e">
        <f>#REF!</f>
        <v>#REF!</v>
      </c>
      <c r="KX12" s="327" t="e">
        <f>#REF!</f>
        <v>#REF!</v>
      </c>
      <c r="KY12" s="327" t="e">
        <f>#REF!</f>
        <v>#REF!</v>
      </c>
      <c r="KZ12" s="327" t="e">
        <f>#REF!</f>
        <v>#REF!</v>
      </c>
      <c r="LA12" s="327" t="e">
        <f>#REF!</f>
        <v>#REF!</v>
      </c>
      <c r="LB12" s="327" t="e">
        <f>#REF!</f>
        <v>#REF!</v>
      </c>
      <c r="LC12" s="327" t="e">
        <f>#REF!</f>
        <v>#REF!</v>
      </c>
      <c r="LD12" s="328" t="e">
        <f>#REF!</f>
        <v>#REF!</v>
      </c>
      <c r="LE12" s="327" t="e">
        <f>#REF!</f>
        <v>#REF!</v>
      </c>
      <c r="LF12" s="327" t="e">
        <f>#REF!</f>
        <v>#REF!</v>
      </c>
      <c r="LG12" s="327" t="e">
        <f>#REF!</f>
        <v>#REF!</v>
      </c>
      <c r="LH12" s="327" t="e">
        <f>#REF!</f>
        <v>#REF!</v>
      </c>
      <c r="LI12" s="327" t="e">
        <f>#REF!</f>
        <v>#REF!</v>
      </c>
      <c r="LJ12" s="327" t="e">
        <f>#REF!</f>
        <v>#REF!</v>
      </c>
      <c r="LK12" s="327" t="e">
        <f>#REF!</f>
        <v>#REF!</v>
      </c>
      <c r="LL12" s="327" t="e">
        <f>#REF!</f>
        <v>#REF!</v>
      </c>
      <c r="LM12" s="327" t="e">
        <f>#REF!</f>
        <v>#REF!</v>
      </c>
      <c r="LN12" s="327" t="e">
        <f>#REF!</f>
        <v>#REF!</v>
      </c>
      <c r="LO12" s="327" t="e">
        <f>#REF!</f>
        <v>#REF!</v>
      </c>
      <c r="LP12" s="327" t="e">
        <f>#REF!</f>
        <v>#REF!</v>
      </c>
      <c r="LQ12" s="327" t="e">
        <f>#REF!</f>
        <v>#REF!</v>
      </c>
      <c r="LR12" s="327" t="e">
        <f>#REF!</f>
        <v>#REF!</v>
      </c>
      <c r="LS12" s="327" t="e">
        <f>#REF!</f>
        <v>#REF!</v>
      </c>
      <c r="LT12" s="327" t="e">
        <f>#REF!</f>
        <v>#REF!</v>
      </c>
      <c r="LU12" s="327" t="e">
        <f>#REF!</f>
        <v>#REF!</v>
      </c>
      <c r="LV12" s="327" t="e">
        <f>#REF!</f>
        <v>#REF!</v>
      </c>
      <c r="LW12" s="327" t="e">
        <f>#REF!</f>
        <v>#REF!</v>
      </c>
      <c r="LX12" s="327" t="e">
        <f>#REF!</f>
        <v>#REF!</v>
      </c>
      <c r="LY12" s="327" t="e">
        <f>#REF!</f>
        <v>#REF!</v>
      </c>
      <c r="LZ12" s="327" t="e">
        <f>#REF!</f>
        <v>#REF!</v>
      </c>
      <c r="MA12" s="327" t="e">
        <f>#REF!</f>
        <v>#REF!</v>
      </c>
      <c r="MB12" s="327" t="e">
        <f>#REF!</f>
        <v>#REF!</v>
      </c>
      <c r="MC12" s="327" t="e">
        <f>#REF!</f>
        <v>#REF!</v>
      </c>
      <c r="MD12" s="327" t="e">
        <f>#REF!</f>
        <v>#REF!</v>
      </c>
      <c r="ME12" s="327" t="e">
        <f>#REF!</f>
        <v>#REF!</v>
      </c>
      <c r="MF12" s="327" t="e">
        <f>#REF!</f>
        <v>#REF!</v>
      </c>
      <c r="MG12" s="327" t="e">
        <f>#REF!</f>
        <v>#REF!</v>
      </c>
      <c r="MH12" s="327" t="e">
        <f>#REF!</f>
        <v>#REF!</v>
      </c>
      <c r="MI12" s="327" t="e">
        <f>#REF!</f>
        <v>#REF!</v>
      </c>
      <c r="MJ12" s="327" t="e">
        <f>#REF!</f>
        <v>#REF!</v>
      </c>
      <c r="MK12" s="327" t="e">
        <f>#REF!</f>
        <v>#REF!</v>
      </c>
      <c r="ML12" s="327" t="e">
        <f>#REF!</f>
        <v>#REF!</v>
      </c>
      <c r="MM12" s="327" t="e">
        <f>#REF!</f>
        <v>#REF!</v>
      </c>
      <c r="MN12" s="327" t="e">
        <f>#REF!</f>
        <v>#REF!</v>
      </c>
      <c r="MO12" s="327" t="e">
        <f>#REF!</f>
        <v>#REF!</v>
      </c>
      <c r="MP12" s="327" t="e">
        <f>#REF!</f>
        <v>#REF!</v>
      </c>
      <c r="MQ12" s="327" t="e">
        <f>#REF!</f>
        <v>#REF!</v>
      </c>
      <c r="MR12" s="327" t="e">
        <f>#REF!</f>
        <v>#REF!</v>
      </c>
      <c r="MS12" s="327" t="e">
        <f>#REF!</f>
        <v>#REF!</v>
      </c>
      <c r="MT12" s="327" t="e">
        <f>#REF!</f>
        <v>#REF!</v>
      </c>
      <c r="MU12" s="327" t="e">
        <f>#REF!</f>
        <v>#REF!</v>
      </c>
      <c r="MV12" s="327" t="e">
        <f>#REF!</f>
        <v>#REF!</v>
      </c>
      <c r="MW12" s="327" t="e">
        <f>#REF!</f>
        <v>#REF!</v>
      </c>
      <c r="MX12" s="327" t="e">
        <f>#REF!</f>
        <v>#REF!</v>
      </c>
      <c r="MY12" s="327" t="e">
        <f>#REF!</f>
        <v>#REF!</v>
      </c>
      <c r="MZ12" s="327" t="e">
        <f>#REF!</f>
        <v>#REF!</v>
      </c>
      <c r="NA12" s="327" t="e">
        <f>#REF!</f>
        <v>#REF!</v>
      </c>
      <c r="NB12" s="327" t="e">
        <f>#REF!</f>
        <v>#REF!</v>
      </c>
      <c r="NC12" s="327" t="e">
        <f>#REF!</f>
        <v>#REF!</v>
      </c>
      <c r="ND12" s="327" t="e">
        <f>#REF!</f>
        <v>#REF!</v>
      </c>
      <c r="NE12" s="327" t="e">
        <f>#REF!</f>
        <v>#REF!</v>
      </c>
      <c r="NF12" s="327" t="e">
        <f>#REF!</f>
        <v>#REF!</v>
      </c>
      <c r="NG12" s="327" t="e">
        <f>#REF!</f>
        <v>#REF!</v>
      </c>
      <c r="NH12" s="327" t="e">
        <f>#REF!</f>
        <v>#REF!</v>
      </c>
      <c r="NI12" s="327" t="e">
        <f>#REF!</f>
        <v>#REF!</v>
      </c>
      <c r="NJ12" s="327" t="e">
        <f>#REF!</f>
        <v>#REF!</v>
      </c>
      <c r="NK12" s="327" t="e">
        <f>#REF!</f>
        <v>#REF!</v>
      </c>
      <c r="NL12" s="327" t="e">
        <f>#REF!</f>
        <v>#REF!</v>
      </c>
      <c r="NM12" s="327" t="e">
        <f>#REF!</f>
        <v>#REF!</v>
      </c>
      <c r="NN12" s="327" t="e">
        <f>#REF!</f>
        <v>#REF!</v>
      </c>
      <c r="NO12" s="327" t="e">
        <f>#REF!</f>
        <v>#REF!</v>
      </c>
      <c r="NP12" s="327" t="e">
        <f>#REF!</f>
        <v>#REF!</v>
      </c>
      <c r="NQ12" s="327" t="e">
        <f>#REF!</f>
        <v>#REF!</v>
      </c>
      <c r="NR12" s="327" t="e">
        <f>#REF!</f>
        <v>#REF!</v>
      </c>
      <c r="NS12" s="327" t="e">
        <f>#REF!</f>
        <v>#REF!</v>
      </c>
      <c r="NT12" s="327" t="e">
        <f>#REF!</f>
        <v>#REF!</v>
      </c>
      <c r="NU12" s="327" t="e">
        <f>#REF!</f>
        <v>#REF!</v>
      </c>
      <c r="NV12" s="327" t="e">
        <f>#REF!</f>
        <v>#REF!</v>
      </c>
      <c r="NW12" s="327" t="e">
        <f>#REF!</f>
        <v>#REF!</v>
      </c>
      <c r="NX12" s="327" t="e">
        <f>#REF!</f>
        <v>#REF!</v>
      </c>
      <c r="NY12" s="327" t="e">
        <f>#REF!</f>
        <v>#REF!</v>
      </c>
      <c r="NZ12" s="327" t="e">
        <f>#REF!</f>
        <v>#REF!</v>
      </c>
      <c r="OA12" s="327" t="e">
        <f>#REF!</f>
        <v>#REF!</v>
      </c>
      <c r="OB12" s="327" t="e">
        <f>#REF!</f>
        <v>#REF!</v>
      </c>
      <c r="OC12" s="327" t="e">
        <f>#REF!</f>
        <v>#REF!</v>
      </c>
      <c r="OD12" s="327" t="e">
        <f>#REF!</f>
        <v>#REF!</v>
      </c>
      <c r="OE12" s="327" t="e">
        <f>#REF!</f>
        <v>#REF!</v>
      </c>
      <c r="OF12" s="327" t="e">
        <f>#REF!</f>
        <v>#REF!</v>
      </c>
      <c r="OG12" s="327" t="e">
        <f>#REF!</f>
        <v>#REF!</v>
      </c>
      <c r="OH12" s="327" t="e">
        <f>#REF!</f>
        <v>#REF!</v>
      </c>
      <c r="OI12" s="327" t="e">
        <f>#REF!</f>
        <v>#REF!</v>
      </c>
      <c r="OJ12" s="327" t="e">
        <f>#REF!</f>
        <v>#REF!</v>
      </c>
      <c r="OK12" s="327" t="e">
        <f>#REF!</f>
        <v>#REF!</v>
      </c>
      <c r="OL12" s="327" t="e">
        <f>#REF!</f>
        <v>#REF!</v>
      </c>
      <c r="OM12" s="327" t="e">
        <f>#REF!</f>
        <v>#REF!</v>
      </c>
      <c r="ON12" s="327" t="e">
        <f>#REF!</f>
        <v>#REF!</v>
      </c>
      <c r="OO12" s="327" t="e">
        <f>#REF!</f>
        <v>#REF!</v>
      </c>
      <c r="OP12" s="327" t="e">
        <f>#REF!</f>
        <v>#REF!</v>
      </c>
      <c r="OQ12" s="327" t="e">
        <f>#REF!</f>
        <v>#REF!</v>
      </c>
      <c r="OR12" s="327" t="e">
        <f>#REF!</f>
        <v>#REF!</v>
      </c>
      <c r="OS12" s="327" t="e">
        <f>#REF!</f>
        <v>#REF!</v>
      </c>
      <c r="OT12" s="327" t="e">
        <f>#REF!</f>
        <v>#REF!</v>
      </c>
      <c r="OU12" s="327" t="e">
        <f>#REF!</f>
        <v>#REF!</v>
      </c>
      <c r="OV12" s="327" t="e">
        <f>#REF!</f>
        <v>#REF!</v>
      </c>
      <c r="OW12" s="327" t="e">
        <f>#REF!</f>
        <v>#REF!</v>
      </c>
      <c r="OX12" s="327" t="e">
        <f>#REF!</f>
        <v>#REF!</v>
      </c>
      <c r="OY12" s="327" t="e">
        <f>#REF!</f>
        <v>#REF!</v>
      </c>
      <c r="OZ12" s="327" t="e">
        <f>#REF!</f>
        <v>#REF!</v>
      </c>
      <c r="PA12" s="327" t="e">
        <f>#REF!</f>
        <v>#REF!</v>
      </c>
      <c r="PB12" s="327" t="e">
        <f>#REF!</f>
        <v>#REF!</v>
      </c>
      <c r="PC12" s="327" t="e">
        <f>#REF!</f>
        <v>#REF!</v>
      </c>
      <c r="PD12" s="327" t="e">
        <f>#REF!</f>
        <v>#REF!</v>
      </c>
      <c r="PE12" s="327" t="e">
        <f>#REF!</f>
        <v>#REF!</v>
      </c>
      <c r="PF12" s="327" t="e">
        <f>#REF!</f>
        <v>#REF!</v>
      </c>
      <c r="PG12" s="327" t="e">
        <f>#REF!</f>
        <v>#REF!</v>
      </c>
      <c r="PH12" s="327" t="e">
        <f>#REF!</f>
        <v>#REF!</v>
      </c>
      <c r="PI12" s="327" t="e">
        <f>#REF!</f>
        <v>#REF!</v>
      </c>
      <c r="PJ12" s="327" t="e">
        <f>#REF!</f>
        <v>#REF!</v>
      </c>
      <c r="PK12" s="327" t="e">
        <f>#REF!</f>
        <v>#REF!</v>
      </c>
      <c r="PL12" s="327" t="e">
        <f>#REF!</f>
        <v>#REF!</v>
      </c>
      <c r="PM12" s="327" t="e">
        <f>#REF!</f>
        <v>#REF!</v>
      </c>
      <c r="PN12" s="327" t="e">
        <f>#REF!</f>
        <v>#REF!</v>
      </c>
      <c r="PO12" s="327" t="e">
        <f>#REF!</f>
        <v>#REF!</v>
      </c>
      <c r="PP12" s="327" t="e">
        <f>#REF!</f>
        <v>#REF!</v>
      </c>
      <c r="PQ12" s="327" t="e">
        <f>#REF!</f>
        <v>#REF!</v>
      </c>
      <c r="PR12" s="327" t="e">
        <f>#REF!</f>
        <v>#REF!</v>
      </c>
      <c r="PS12" s="327" t="e">
        <f>#REF!</f>
        <v>#REF!</v>
      </c>
      <c r="PT12" s="327" t="e">
        <f>#REF!</f>
        <v>#REF!</v>
      </c>
      <c r="PU12" s="327" t="e">
        <f>#REF!</f>
        <v>#REF!</v>
      </c>
      <c r="PV12" s="327" t="e">
        <f>#REF!</f>
        <v>#REF!</v>
      </c>
      <c r="PW12" s="327" t="e">
        <f>#REF!</f>
        <v>#REF!</v>
      </c>
      <c r="PX12" s="327" t="e">
        <f>#REF!</f>
        <v>#REF!</v>
      </c>
      <c r="PY12" s="327" t="e">
        <f>#REF!</f>
        <v>#REF!</v>
      </c>
      <c r="PZ12" s="327" t="e">
        <f>#REF!</f>
        <v>#REF!</v>
      </c>
      <c r="QA12" s="327" t="e">
        <f>#REF!</f>
        <v>#REF!</v>
      </c>
      <c r="QB12" s="327" t="e">
        <f>#REF!</f>
        <v>#REF!</v>
      </c>
      <c r="QC12" s="327" t="e">
        <f>#REF!</f>
        <v>#REF!</v>
      </c>
      <c r="QD12" s="327" t="e">
        <f>#REF!</f>
        <v>#REF!</v>
      </c>
      <c r="QE12" s="327" t="e">
        <f>#REF!</f>
        <v>#REF!</v>
      </c>
      <c r="QF12" s="327" t="e">
        <f>#REF!</f>
        <v>#REF!</v>
      </c>
      <c r="QG12" s="327" t="e">
        <f>#REF!</f>
        <v>#REF!</v>
      </c>
      <c r="QH12" s="327" t="e">
        <f>#REF!</f>
        <v>#REF!</v>
      </c>
      <c r="QI12" s="327" t="e">
        <f>#REF!</f>
        <v>#REF!</v>
      </c>
      <c r="QJ12" s="327" t="e">
        <f>#REF!</f>
        <v>#REF!</v>
      </c>
      <c r="QK12" s="327" t="e">
        <f>#REF!</f>
        <v>#REF!</v>
      </c>
      <c r="QL12" s="327" t="e">
        <f>#REF!</f>
        <v>#REF!</v>
      </c>
      <c r="QM12" s="327" t="e">
        <f>#REF!</f>
        <v>#REF!</v>
      </c>
      <c r="QN12" s="327" t="e">
        <f>#REF!</f>
        <v>#REF!</v>
      </c>
      <c r="QO12" s="327" t="e">
        <f>#REF!</f>
        <v>#REF!</v>
      </c>
      <c r="QP12" s="327" t="e">
        <f>#REF!</f>
        <v>#REF!</v>
      </c>
      <c r="QQ12" s="327" t="e">
        <f>#REF!</f>
        <v>#REF!</v>
      </c>
      <c r="QR12" s="327" t="e">
        <f>#REF!</f>
        <v>#REF!</v>
      </c>
      <c r="QS12" s="327" t="e">
        <f>#REF!</f>
        <v>#REF!</v>
      </c>
      <c r="QT12" s="327" t="e">
        <f>#REF!</f>
        <v>#REF!</v>
      </c>
      <c r="QU12" s="327" t="e">
        <f>#REF!</f>
        <v>#REF!</v>
      </c>
      <c r="QV12" s="327" t="e">
        <f>#REF!</f>
        <v>#REF!</v>
      </c>
      <c r="QW12" s="327" t="e">
        <f>#REF!</f>
        <v>#REF!</v>
      </c>
      <c r="QX12" s="327" t="e">
        <f>#REF!</f>
        <v>#REF!</v>
      </c>
      <c r="QY12" s="327" t="e">
        <f>#REF!</f>
        <v>#REF!</v>
      </c>
      <c r="QZ12" s="327" t="e">
        <f>#REF!</f>
        <v>#REF!</v>
      </c>
      <c r="RA12" s="327" t="e">
        <f>#REF!</f>
        <v>#REF!</v>
      </c>
      <c r="RB12" s="327" t="e">
        <f>#REF!</f>
        <v>#REF!</v>
      </c>
      <c r="RC12" s="327" t="e">
        <f>#REF!</f>
        <v>#REF!</v>
      </c>
      <c r="RD12" s="327" t="e">
        <f>#REF!</f>
        <v>#REF!</v>
      </c>
      <c r="RE12" s="327" t="e">
        <f>#REF!</f>
        <v>#REF!</v>
      </c>
      <c r="RF12" s="327" t="e">
        <f>#REF!</f>
        <v>#REF!</v>
      </c>
      <c r="RG12" s="327" t="e">
        <f>#REF!</f>
        <v>#REF!</v>
      </c>
      <c r="RH12" s="327" t="e">
        <f>#REF!</f>
        <v>#REF!</v>
      </c>
      <c r="RI12" s="327" t="e">
        <f>#REF!</f>
        <v>#REF!</v>
      </c>
      <c r="RJ12" s="327" t="e">
        <f>#REF!</f>
        <v>#REF!</v>
      </c>
      <c r="RK12" s="327" t="e">
        <f>#REF!</f>
        <v>#REF!</v>
      </c>
      <c r="RL12" s="327" t="e">
        <f>#REF!</f>
        <v>#REF!</v>
      </c>
      <c r="RM12" s="327" t="e">
        <f>#REF!</f>
        <v>#REF!</v>
      </c>
      <c r="RN12" s="327" t="e">
        <f>#REF!</f>
        <v>#REF!</v>
      </c>
      <c r="RO12" s="327" t="e">
        <f>#REF!</f>
        <v>#REF!</v>
      </c>
      <c r="RP12" s="327" t="e">
        <f>#REF!</f>
        <v>#REF!</v>
      </c>
      <c r="RQ12" s="327" t="e">
        <f>#REF!</f>
        <v>#REF!</v>
      </c>
      <c r="RR12" s="327" t="e">
        <f>#REF!</f>
        <v>#REF!</v>
      </c>
      <c r="RS12" s="327" t="e">
        <f>#REF!</f>
        <v>#REF!</v>
      </c>
      <c r="RT12" s="327" t="e">
        <f>#REF!</f>
        <v>#REF!</v>
      </c>
      <c r="RU12" s="327" t="e">
        <f>#REF!</f>
        <v>#REF!</v>
      </c>
      <c r="RV12" s="327" t="e">
        <f>#REF!</f>
        <v>#REF!</v>
      </c>
      <c r="RW12" s="327" t="e">
        <f>#REF!</f>
        <v>#REF!</v>
      </c>
      <c r="RX12" s="327" t="e">
        <f>#REF!</f>
        <v>#REF!</v>
      </c>
      <c r="RY12" s="327" t="e">
        <f>#REF!</f>
        <v>#REF!</v>
      </c>
      <c r="RZ12" s="327" t="e">
        <f>#REF!</f>
        <v>#REF!</v>
      </c>
      <c r="SA12" s="327" t="e">
        <f>#REF!</f>
        <v>#REF!</v>
      </c>
      <c r="SB12" s="327" t="e">
        <f>#REF!</f>
        <v>#REF!</v>
      </c>
      <c r="SC12" s="327" t="e">
        <f>#REF!</f>
        <v>#REF!</v>
      </c>
      <c r="SD12" s="327" t="e">
        <f>#REF!</f>
        <v>#REF!</v>
      </c>
      <c r="SE12" s="327" t="e">
        <f>#REF!</f>
        <v>#REF!</v>
      </c>
      <c r="SF12" s="327" t="e">
        <f>#REF!</f>
        <v>#REF!</v>
      </c>
      <c r="SG12" s="327" t="e">
        <f>#REF!</f>
        <v>#REF!</v>
      </c>
      <c r="SH12" s="327" t="e">
        <f>#REF!</f>
        <v>#REF!</v>
      </c>
      <c r="SI12" s="327" t="e">
        <f>#REF!</f>
        <v>#REF!</v>
      </c>
      <c r="SJ12" s="327" t="e">
        <f>#REF!</f>
        <v>#REF!</v>
      </c>
      <c r="SK12" s="327" t="e">
        <f>#REF!</f>
        <v>#REF!</v>
      </c>
      <c r="SL12" s="327" t="e">
        <f>#REF!</f>
        <v>#REF!</v>
      </c>
      <c r="SM12" s="327" t="e">
        <f>#REF!</f>
        <v>#REF!</v>
      </c>
      <c r="SN12" s="327" t="e">
        <f>#REF!</f>
        <v>#REF!</v>
      </c>
      <c r="SO12" s="327" t="e">
        <f>#REF!</f>
        <v>#REF!</v>
      </c>
      <c r="SP12" s="327" t="e">
        <f>#REF!</f>
        <v>#REF!</v>
      </c>
      <c r="SQ12" s="327" t="e">
        <f>#REF!</f>
        <v>#REF!</v>
      </c>
      <c r="SR12" s="327" t="e">
        <f>#REF!</f>
        <v>#REF!</v>
      </c>
      <c r="SS12" s="327" t="e">
        <f>#REF!</f>
        <v>#REF!</v>
      </c>
      <c r="ST12" s="327" t="e">
        <f>#REF!</f>
        <v>#REF!</v>
      </c>
      <c r="SU12" s="327" t="e">
        <f>#REF!</f>
        <v>#REF!</v>
      </c>
      <c r="SV12" s="327" t="e">
        <f>#REF!</f>
        <v>#REF!</v>
      </c>
      <c r="SW12" s="327" t="e">
        <f>#REF!</f>
        <v>#REF!</v>
      </c>
      <c r="SX12" s="327" t="e">
        <f>#REF!</f>
        <v>#REF!</v>
      </c>
      <c r="SY12" s="327" t="e">
        <f>#REF!</f>
        <v>#REF!</v>
      </c>
      <c r="SZ12" s="327" t="e">
        <f>#REF!</f>
        <v>#REF!</v>
      </c>
      <c r="TA12" s="327" t="e">
        <f>#REF!</f>
        <v>#REF!</v>
      </c>
      <c r="TB12" s="327" t="e">
        <f>#REF!</f>
        <v>#REF!</v>
      </c>
      <c r="TC12" s="327" t="e">
        <f>#REF!</f>
        <v>#REF!</v>
      </c>
      <c r="TD12" s="327" t="e">
        <f>#REF!</f>
        <v>#REF!</v>
      </c>
      <c r="TE12" s="327" t="e">
        <f>#REF!</f>
        <v>#REF!</v>
      </c>
      <c r="TF12" s="327" t="e">
        <f>#REF!</f>
        <v>#REF!</v>
      </c>
      <c r="TG12" s="327" t="e">
        <f>#REF!</f>
        <v>#REF!</v>
      </c>
      <c r="TH12" s="327" t="e">
        <f>#REF!</f>
        <v>#REF!</v>
      </c>
      <c r="TI12" s="327" t="e">
        <f>#REF!</f>
        <v>#REF!</v>
      </c>
      <c r="TJ12" s="327" t="e">
        <f>#REF!</f>
        <v>#REF!</v>
      </c>
      <c r="TK12" s="327" t="e">
        <f>#REF!</f>
        <v>#REF!</v>
      </c>
      <c r="TL12" s="327" t="e">
        <f>#REF!</f>
        <v>#REF!</v>
      </c>
      <c r="TM12" s="327" t="e">
        <f>#REF!</f>
        <v>#REF!</v>
      </c>
      <c r="TN12" s="327" t="e">
        <f>#REF!</f>
        <v>#REF!</v>
      </c>
      <c r="TO12" s="327" t="e">
        <f>#REF!</f>
        <v>#REF!</v>
      </c>
      <c r="TP12" s="327" t="e">
        <f>#REF!</f>
        <v>#REF!</v>
      </c>
      <c r="TQ12" s="327" t="e">
        <f>#REF!</f>
        <v>#REF!</v>
      </c>
      <c r="TR12" s="327" t="e">
        <f>#REF!</f>
        <v>#REF!</v>
      </c>
      <c r="TS12" s="327" t="e">
        <f>#REF!</f>
        <v>#REF!</v>
      </c>
      <c r="TT12" s="327" t="e">
        <f>#REF!</f>
        <v>#REF!</v>
      </c>
      <c r="TU12" s="327" t="e">
        <f>#REF!</f>
        <v>#REF!</v>
      </c>
      <c r="TV12" s="327" t="e">
        <f>#REF!</f>
        <v>#REF!</v>
      </c>
      <c r="TW12" s="327" t="e">
        <f>#REF!</f>
        <v>#REF!</v>
      </c>
      <c r="TX12" s="327" t="e">
        <f>#REF!</f>
        <v>#REF!</v>
      </c>
      <c r="TY12" s="327" t="e">
        <f>#REF!</f>
        <v>#REF!</v>
      </c>
      <c r="TZ12" s="327" t="e">
        <f>#REF!</f>
        <v>#REF!</v>
      </c>
      <c r="UA12" s="327" t="e">
        <f>#REF!</f>
        <v>#REF!</v>
      </c>
      <c r="UB12" s="327" t="e">
        <f>#REF!</f>
        <v>#REF!</v>
      </c>
      <c r="UC12" s="327" t="e">
        <f>#REF!</f>
        <v>#REF!</v>
      </c>
      <c r="UD12" s="328" t="e">
        <f>#REF!</f>
        <v>#REF!</v>
      </c>
      <c r="UE12" s="327" t="e">
        <f>#REF!</f>
        <v>#REF!</v>
      </c>
      <c r="UF12" s="327" t="e">
        <f>#REF!</f>
        <v>#REF!</v>
      </c>
      <c r="UG12" s="327" t="e">
        <f>#REF!</f>
        <v>#REF!</v>
      </c>
      <c r="UH12" s="327" t="e">
        <f>#REF!</f>
        <v>#REF!</v>
      </c>
      <c r="UI12" s="327" t="e">
        <f>#REF!</f>
        <v>#REF!</v>
      </c>
      <c r="UJ12" s="327" t="e">
        <f>#REF!</f>
        <v>#REF!</v>
      </c>
      <c r="UK12" s="327" t="e">
        <f>#REF!</f>
        <v>#REF!</v>
      </c>
      <c r="UL12" s="327" t="e">
        <f>#REF!</f>
        <v>#REF!</v>
      </c>
      <c r="UM12" s="327" t="e">
        <f>#REF!</f>
        <v>#REF!</v>
      </c>
      <c r="UN12" s="327" t="e">
        <f>#REF!</f>
        <v>#REF!</v>
      </c>
      <c r="UO12" s="327" t="e">
        <f>#REF!</f>
        <v>#REF!</v>
      </c>
      <c r="UP12" s="327" t="e">
        <f>#REF!</f>
        <v>#REF!</v>
      </c>
      <c r="UQ12" s="327" t="e">
        <f>#REF!</f>
        <v>#REF!</v>
      </c>
      <c r="UR12" s="327" t="e">
        <f>#REF!</f>
        <v>#REF!</v>
      </c>
      <c r="US12" s="327" t="e">
        <f>#REF!</f>
        <v>#REF!</v>
      </c>
      <c r="UT12" s="327" t="e">
        <f>#REF!</f>
        <v>#REF!</v>
      </c>
      <c r="UU12" s="327" t="e">
        <f>#REF!</f>
        <v>#REF!</v>
      </c>
      <c r="UV12" s="327" t="e">
        <f>#REF!</f>
        <v>#REF!</v>
      </c>
      <c r="UW12" s="327" t="e">
        <f>#REF!</f>
        <v>#REF!</v>
      </c>
      <c r="UX12" s="327" t="e">
        <f>#REF!</f>
        <v>#REF!</v>
      </c>
      <c r="UY12" s="327" t="e">
        <f>#REF!</f>
        <v>#REF!</v>
      </c>
      <c r="UZ12" s="327" t="e">
        <f>#REF!</f>
        <v>#REF!</v>
      </c>
      <c r="VA12" s="327" t="e">
        <f>#REF!</f>
        <v>#REF!</v>
      </c>
      <c r="VB12" s="327" t="e">
        <f>#REF!</f>
        <v>#REF!</v>
      </c>
      <c r="VC12" s="327" t="e">
        <f>#REF!</f>
        <v>#REF!</v>
      </c>
      <c r="VD12" s="327" t="e">
        <f>#REF!</f>
        <v>#REF!</v>
      </c>
      <c r="VE12" s="329" t="e">
        <f>#REF!</f>
        <v>#REF!</v>
      </c>
      <c r="VF12" s="327" t="e">
        <f>#REF!</f>
        <v>#REF!</v>
      </c>
      <c r="VG12" s="327" t="e">
        <f>#REF!</f>
        <v>#REF!</v>
      </c>
      <c r="VH12" s="327" t="e">
        <f>#REF!</f>
        <v>#REF!</v>
      </c>
      <c r="VI12" s="327" t="e">
        <f>#REF!</f>
        <v>#REF!</v>
      </c>
      <c r="VJ12" s="327" t="e">
        <f>#REF!</f>
        <v>#REF!</v>
      </c>
      <c r="VK12" s="327" t="e">
        <f>#REF!</f>
        <v>#REF!</v>
      </c>
      <c r="VL12" s="327" t="e">
        <f>#REF!</f>
        <v>#REF!</v>
      </c>
      <c r="VM12" s="327" t="e">
        <f>#REF!</f>
        <v>#REF!</v>
      </c>
      <c r="VN12" s="327" t="e">
        <f>#REF!</f>
        <v>#REF!</v>
      </c>
      <c r="VO12" s="327" t="e">
        <f>#REF!</f>
        <v>#REF!</v>
      </c>
      <c r="VP12" s="327" t="e">
        <f>#REF!</f>
        <v>#REF!</v>
      </c>
      <c r="VQ12" s="327" t="e">
        <f>#REF!</f>
        <v>#REF!</v>
      </c>
      <c r="VR12" s="327" t="e">
        <f>#REF!</f>
        <v>#REF!</v>
      </c>
      <c r="VS12" s="327" t="e">
        <f>#REF!</f>
        <v>#REF!</v>
      </c>
      <c r="VT12" s="327" t="e">
        <f>#REF!</f>
        <v>#REF!</v>
      </c>
      <c r="VU12" s="327" t="e">
        <f>#REF!</f>
        <v>#REF!</v>
      </c>
      <c r="VV12" s="327" t="e">
        <f>#REF!</f>
        <v>#REF!</v>
      </c>
      <c r="VW12" s="327" t="e">
        <f>#REF!</f>
        <v>#REF!</v>
      </c>
      <c r="VX12" s="327" t="e">
        <f>#REF!</f>
        <v>#REF!</v>
      </c>
      <c r="VY12" s="327" t="e">
        <f>#REF!</f>
        <v>#REF!</v>
      </c>
      <c r="VZ12" s="327" t="e">
        <f>#REF!</f>
        <v>#REF!</v>
      </c>
      <c r="WA12" s="327" t="e">
        <f>#REF!</f>
        <v>#REF!</v>
      </c>
      <c r="WB12" s="327" t="e">
        <f>#REF!</f>
        <v>#REF!</v>
      </c>
      <c r="WC12" s="327" t="e">
        <f>#REF!</f>
        <v>#REF!</v>
      </c>
      <c r="WD12" s="327" t="e">
        <f>#REF!</f>
        <v>#REF!</v>
      </c>
      <c r="WE12" s="327" t="e">
        <f>#REF!</f>
        <v>#REF!</v>
      </c>
      <c r="WF12" s="327" t="e">
        <f>#REF!</f>
        <v>#REF!</v>
      </c>
      <c r="WG12" s="327" t="e">
        <f>#REF!</f>
        <v>#REF!</v>
      </c>
      <c r="WH12" s="327" t="e">
        <f>#REF!</f>
        <v>#REF!</v>
      </c>
      <c r="WI12" s="327" t="e">
        <f>#REF!</f>
        <v>#REF!</v>
      </c>
      <c r="WJ12" s="327" t="e">
        <f>#REF!</f>
        <v>#REF!</v>
      </c>
      <c r="WK12" s="327" t="e">
        <f>#REF!</f>
        <v>#REF!</v>
      </c>
      <c r="WL12" s="327" t="e">
        <f>#REF!</f>
        <v>#REF!</v>
      </c>
      <c r="WM12" s="327" t="e">
        <f>#REF!</f>
        <v>#REF!</v>
      </c>
      <c r="WN12" s="327" t="e">
        <f>#REF!</f>
        <v>#REF!</v>
      </c>
      <c r="WO12" s="327" t="e">
        <f>#REF!</f>
        <v>#REF!</v>
      </c>
      <c r="WP12" s="327" t="e">
        <f>#REF!</f>
        <v>#REF!</v>
      </c>
      <c r="WQ12" s="327" t="e">
        <f>#REF!</f>
        <v>#REF!</v>
      </c>
      <c r="WR12" s="327" t="e">
        <f>#REF!</f>
        <v>#REF!</v>
      </c>
      <c r="WS12" s="327" t="e">
        <f>#REF!</f>
        <v>#REF!</v>
      </c>
      <c r="WT12" s="327" t="e">
        <f>#REF!</f>
        <v>#REF!</v>
      </c>
      <c r="WU12" s="327" t="e">
        <f>#REF!</f>
        <v>#REF!</v>
      </c>
      <c r="WV12" s="327" t="e">
        <f>#REF!</f>
        <v>#REF!</v>
      </c>
      <c r="WW12" s="327" t="e">
        <f>#REF!</f>
        <v>#REF!</v>
      </c>
      <c r="WX12" s="327" t="e">
        <f>#REF!</f>
        <v>#REF!</v>
      </c>
      <c r="WY12" s="327" t="e">
        <f>#REF!</f>
        <v>#REF!</v>
      </c>
      <c r="WZ12" s="327" t="e">
        <f>#REF!</f>
        <v>#REF!</v>
      </c>
      <c r="XA12" s="327" t="e">
        <f>#REF!</f>
        <v>#REF!</v>
      </c>
      <c r="XB12" s="327" t="e">
        <f>#REF!</f>
        <v>#REF!</v>
      </c>
      <c r="XC12" s="327" t="e">
        <f>#REF!</f>
        <v>#REF!</v>
      </c>
      <c r="XD12" s="327" t="e">
        <f>#REF!</f>
        <v>#REF!</v>
      </c>
      <c r="XE12" s="327" t="e">
        <f>#REF!</f>
        <v>#REF!</v>
      </c>
      <c r="XF12" s="327" t="e">
        <f>#REF!</f>
        <v>#REF!</v>
      </c>
      <c r="XG12" s="327" t="e">
        <f>#REF!</f>
        <v>#REF!</v>
      </c>
      <c r="XH12" s="327" t="e">
        <f>#REF!</f>
        <v>#REF!</v>
      </c>
      <c r="XI12" s="327" t="e">
        <f>#REF!</f>
        <v>#REF!</v>
      </c>
      <c r="XJ12" s="327" t="e">
        <f>#REF!</f>
        <v>#REF!</v>
      </c>
      <c r="XK12" s="327" t="e">
        <f>#REF!</f>
        <v>#REF!</v>
      </c>
      <c r="XL12" s="327" t="e">
        <f>#REF!</f>
        <v>#REF!</v>
      </c>
      <c r="XM12" s="327" t="e">
        <f>#REF!</f>
        <v>#REF!</v>
      </c>
      <c r="XN12" s="327" t="e">
        <f>#REF!</f>
        <v>#REF!</v>
      </c>
      <c r="XO12" s="327" t="e">
        <f>#REF!</f>
        <v>#REF!</v>
      </c>
      <c r="XP12" s="327" t="e">
        <f>#REF!</f>
        <v>#REF!</v>
      </c>
      <c r="XQ12" s="327" t="e">
        <f>#REF!</f>
        <v>#REF!</v>
      </c>
      <c r="XR12" s="327" t="e">
        <f>#REF!</f>
        <v>#REF!</v>
      </c>
      <c r="XS12" s="327" t="e">
        <f>#REF!</f>
        <v>#REF!</v>
      </c>
      <c r="XT12" s="327" t="e">
        <f>#REF!</f>
        <v>#REF!</v>
      </c>
      <c r="XU12" s="327" t="e">
        <f>#REF!</f>
        <v>#REF!</v>
      </c>
      <c r="XV12" s="327" t="e">
        <f>#REF!</f>
        <v>#REF!</v>
      </c>
      <c r="XW12" s="327" t="e">
        <f>#REF!</f>
        <v>#REF!</v>
      </c>
      <c r="XX12" s="327" t="e">
        <f>#REF!</f>
        <v>#REF!</v>
      </c>
      <c r="XY12" s="327" t="e">
        <f>#REF!</f>
        <v>#REF!</v>
      </c>
      <c r="XZ12" s="327" t="e">
        <f>#REF!</f>
        <v>#REF!</v>
      </c>
      <c r="YA12" s="327" t="e">
        <f>#REF!</f>
        <v>#REF!</v>
      </c>
      <c r="YB12" s="327" t="e">
        <f>#REF!</f>
        <v>#REF!</v>
      </c>
      <c r="YC12" s="327" t="e">
        <f>#REF!</f>
        <v>#REF!</v>
      </c>
      <c r="YD12" s="327" t="e">
        <f>#REF!</f>
        <v>#REF!</v>
      </c>
      <c r="YE12" s="327" t="e">
        <f>#REF!</f>
        <v>#REF!</v>
      </c>
      <c r="YF12" s="327" t="e">
        <f>#REF!</f>
        <v>#REF!</v>
      </c>
      <c r="YG12" s="327" t="e">
        <f>#REF!</f>
        <v>#REF!</v>
      </c>
      <c r="YH12" s="327" t="e">
        <f>#REF!</f>
        <v>#REF!</v>
      </c>
      <c r="YI12" s="327" t="e">
        <f>#REF!</f>
        <v>#REF!</v>
      </c>
      <c r="YJ12" s="327" t="e">
        <f>#REF!</f>
        <v>#REF!</v>
      </c>
      <c r="YK12" s="327" t="e">
        <f>#REF!</f>
        <v>#REF!</v>
      </c>
      <c r="YL12" s="327" t="e">
        <f>#REF!</f>
        <v>#REF!</v>
      </c>
      <c r="YM12" s="327" t="e">
        <f>#REF!</f>
        <v>#REF!</v>
      </c>
      <c r="YN12" s="327" t="e">
        <f>#REF!</f>
        <v>#REF!</v>
      </c>
      <c r="YO12" s="327" t="e">
        <f>#REF!</f>
        <v>#REF!</v>
      </c>
      <c r="YP12" s="327" t="e">
        <f>#REF!</f>
        <v>#REF!</v>
      </c>
      <c r="YQ12" s="327" t="e">
        <f>#REF!</f>
        <v>#REF!</v>
      </c>
      <c r="YR12" s="327" t="e">
        <f>#REF!</f>
        <v>#REF!</v>
      </c>
      <c r="YS12" s="327" t="e">
        <f>#REF!</f>
        <v>#REF!</v>
      </c>
      <c r="YT12" s="327" t="e">
        <f>#REF!</f>
        <v>#REF!</v>
      </c>
      <c r="YU12" s="327" t="e">
        <f>#REF!</f>
        <v>#REF!</v>
      </c>
      <c r="YV12" s="327" t="e">
        <f>#REF!</f>
        <v>#REF!</v>
      </c>
      <c r="YW12" s="327" t="e">
        <f>#REF!</f>
        <v>#REF!</v>
      </c>
      <c r="YX12" s="327" t="e">
        <f>#REF!</f>
        <v>#REF!</v>
      </c>
      <c r="YY12" s="327" t="e">
        <f>#REF!</f>
        <v>#REF!</v>
      </c>
      <c r="YZ12" s="327" t="e">
        <f>#REF!</f>
        <v>#REF!</v>
      </c>
      <c r="ZA12" s="327" t="e">
        <f>#REF!</f>
        <v>#REF!</v>
      </c>
      <c r="ZB12" s="327" t="e">
        <f>#REF!</f>
        <v>#REF!</v>
      </c>
      <c r="ZC12" s="327" t="e">
        <f>#REF!</f>
        <v>#REF!</v>
      </c>
      <c r="ZD12" s="327" t="e">
        <f>#REF!</f>
        <v>#REF!</v>
      </c>
      <c r="ZE12" s="327" t="e">
        <f>#REF!</f>
        <v>#REF!</v>
      </c>
      <c r="ZF12" s="327" t="e">
        <f>#REF!</f>
        <v>#REF!</v>
      </c>
      <c r="ZG12" s="327" t="e">
        <f>#REF!</f>
        <v>#REF!</v>
      </c>
      <c r="ZH12" s="327" t="e">
        <f>#REF!</f>
        <v>#REF!</v>
      </c>
      <c r="ZI12" s="327" t="e">
        <f>#REF!</f>
        <v>#REF!</v>
      </c>
      <c r="ZJ12" s="327" t="e">
        <f>#REF!</f>
        <v>#REF!</v>
      </c>
      <c r="ZK12" s="327" t="e">
        <f>#REF!</f>
        <v>#REF!</v>
      </c>
      <c r="ZL12" s="327" t="e">
        <f>#REF!</f>
        <v>#REF!</v>
      </c>
      <c r="ZM12" s="327" t="e">
        <f>#REF!</f>
        <v>#REF!</v>
      </c>
      <c r="ZN12" s="327" t="e">
        <f>#REF!</f>
        <v>#REF!</v>
      </c>
      <c r="ZO12" s="327" t="e">
        <f>#REF!</f>
        <v>#REF!</v>
      </c>
      <c r="ZP12" s="327" t="e">
        <f>#REF!</f>
        <v>#REF!</v>
      </c>
      <c r="ZQ12" s="327" t="e">
        <f>#REF!</f>
        <v>#REF!</v>
      </c>
      <c r="ZR12" s="327" t="e">
        <f>#REF!</f>
        <v>#REF!</v>
      </c>
      <c r="ZS12" s="327" t="e">
        <f>#REF!</f>
        <v>#REF!</v>
      </c>
      <c r="ZT12" s="327" t="e">
        <f>#REF!</f>
        <v>#REF!</v>
      </c>
      <c r="ZU12" s="327" t="e">
        <f>#REF!</f>
        <v>#REF!</v>
      </c>
      <c r="ZV12" s="327" t="e">
        <f>#REF!</f>
        <v>#REF!</v>
      </c>
      <c r="ZW12" s="327" t="e">
        <f>#REF!</f>
        <v>#REF!</v>
      </c>
      <c r="ZX12" s="327" t="e">
        <f>#REF!</f>
        <v>#REF!</v>
      </c>
      <c r="ZY12" s="327" t="e">
        <f>#REF!</f>
        <v>#REF!</v>
      </c>
      <c r="ZZ12" s="327" t="e">
        <f>#REF!</f>
        <v>#REF!</v>
      </c>
      <c r="AAA12" s="327" t="e">
        <f>#REF!</f>
        <v>#REF!</v>
      </c>
      <c r="AAB12" s="327" t="e">
        <f>#REF!</f>
        <v>#REF!</v>
      </c>
      <c r="AAC12" s="327" t="e">
        <f>#REF!</f>
        <v>#REF!</v>
      </c>
      <c r="AAD12" s="327" t="e">
        <f>#REF!</f>
        <v>#REF!</v>
      </c>
      <c r="AAE12" s="327" t="e">
        <f>#REF!</f>
        <v>#REF!</v>
      </c>
      <c r="AAF12" s="327" t="e">
        <f>#REF!</f>
        <v>#REF!</v>
      </c>
      <c r="AAG12" s="327" t="e">
        <f>#REF!</f>
        <v>#REF!</v>
      </c>
      <c r="AAH12" s="327" t="e">
        <f>#REF!</f>
        <v>#REF!</v>
      </c>
      <c r="AAI12" s="327" t="e">
        <f>#REF!</f>
        <v>#REF!</v>
      </c>
      <c r="AAJ12" s="327" t="e">
        <f>#REF!</f>
        <v>#REF!</v>
      </c>
      <c r="AAK12" s="327" t="e">
        <f>#REF!</f>
        <v>#REF!</v>
      </c>
      <c r="AAL12" s="327" t="e">
        <f>#REF!</f>
        <v>#REF!</v>
      </c>
      <c r="AAM12" s="327" t="e">
        <f>#REF!</f>
        <v>#REF!</v>
      </c>
      <c r="AAN12" s="327" t="e">
        <f>#REF!</f>
        <v>#REF!</v>
      </c>
      <c r="AAO12" s="327" t="e">
        <f>#REF!</f>
        <v>#REF!</v>
      </c>
      <c r="AAP12" s="327" t="e">
        <f>#REF!</f>
        <v>#REF!</v>
      </c>
      <c r="AAQ12" s="327" t="e">
        <f>#REF!</f>
        <v>#REF!</v>
      </c>
      <c r="AAR12" s="327" t="e">
        <f>#REF!</f>
        <v>#REF!</v>
      </c>
      <c r="AAS12" s="327" t="e">
        <f>#REF!</f>
        <v>#REF!</v>
      </c>
      <c r="AAT12" s="327" t="e">
        <f>#REF!</f>
        <v>#REF!</v>
      </c>
      <c r="AAU12" s="327" t="e">
        <f>#REF!</f>
        <v>#REF!</v>
      </c>
      <c r="AAV12" s="327" t="e">
        <f>#REF!</f>
        <v>#REF!</v>
      </c>
      <c r="AAW12" s="327" t="e">
        <f>#REF!</f>
        <v>#REF!</v>
      </c>
      <c r="AAX12" s="327" t="e">
        <f>#REF!</f>
        <v>#REF!</v>
      </c>
      <c r="AAY12" s="327" t="e">
        <f>#REF!</f>
        <v>#REF!</v>
      </c>
      <c r="AAZ12" s="327" t="e">
        <f>#REF!</f>
        <v>#REF!</v>
      </c>
      <c r="ABA12" s="327" t="e">
        <f>#REF!</f>
        <v>#REF!</v>
      </c>
      <c r="ABB12" s="327" t="e">
        <f>#REF!</f>
        <v>#REF!</v>
      </c>
      <c r="ABC12" s="327" t="e">
        <f>#REF!</f>
        <v>#REF!</v>
      </c>
      <c r="ABD12" s="327" t="e">
        <f>#REF!</f>
        <v>#REF!</v>
      </c>
      <c r="ABE12" s="327" t="e">
        <f>#REF!</f>
        <v>#REF!</v>
      </c>
      <c r="ABF12" s="327" t="e">
        <f>#REF!</f>
        <v>#REF!</v>
      </c>
      <c r="ABG12" s="327" t="e">
        <f>#REF!</f>
        <v>#REF!</v>
      </c>
      <c r="ABH12" s="327" t="e">
        <f>#REF!</f>
        <v>#REF!</v>
      </c>
      <c r="ABI12" s="327" t="e">
        <f>#REF!</f>
        <v>#REF!</v>
      </c>
      <c r="ABJ12" s="327" t="e">
        <f>#REF!</f>
        <v>#REF!</v>
      </c>
      <c r="ABK12" s="327" t="e">
        <f>#REF!</f>
        <v>#REF!</v>
      </c>
      <c r="ABL12" s="327" t="e">
        <f>#REF!</f>
        <v>#REF!</v>
      </c>
      <c r="ABM12" s="327" t="e">
        <f>#REF!</f>
        <v>#REF!</v>
      </c>
      <c r="ABN12" s="327" t="e">
        <f>#REF!</f>
        <v>#REF!</v>
      </c>
      <c r="ABO12" s="327" t="e">
        <f>#REF!</f>
        <v>#REF!</v>
      </c>
      <c r="ABP12" s="327" t="e">
        <f>#REF!</f>
        <v>#REF!</v>
      </c>
      <c r="ABQ12" s="327" t="e">
        <f>#REF!</f>
        <v>#REF!</v>
      </c>
      <c r="ABR12" s="327" t="e">
        <f>#REF!</f>
        <v>#REF!</v>
      </c>
      <c r="ABS12" s="327" t="e">
        <f>#REF!</f>
        <v>#REF!</v>
      </c>
      <c r="ABT12" s="327" t="e">
        <f>#REF!</f>
        <v>#REF!</v>
      </c>
      <c r="ABU12" s="327" t="e">
        <f>#REF!</f>
        <v>#REF!</v>
      </c>
      <c r="ABV12" s="327" t="e">
        <f>#REF!</f>
        <v>#REF!</v>
      </c>
      <c r="ABW12" s="327" t="e">
        <f>#REF!</f>
        <v>#REF!</v>
      </c>
      <c r="ABX12" s="327" t="e">
        <f>#REF!</f>
        <v>#REF!</v>
      </c>
      <c r="ABY12" s="327" t="e">
        <f>#REF!</f>
        <v>#REF!</v>
      </c>
      <c r="ABZ12" s="327" t="e">
        <f>#REF!</f>
        <v>#REF!</v>
      </c>
      <c r="ACA12" s="327" t="e">
        <f>#REF!</f>
        <v>#REF!</v>
      </c>
      <c r="ACB12" s="327" t="e">
        <f>#REF!</f>
        <v>#REF!</v>
      </c>
      <c r="ACC12" s="327" t="e">
        <f>#REF!</f>
        <v>#REF!</v>
      </c>
      <c r="ACD12" s="327" t="e">
        <f>#REF!</f>
        <v>#REF!</v>
      </c>
      <c r="ACE12" s="327" t="e">
        <f>#REF!</f>
        <v>#REF!</v>
      </c>
      <c r="ACF12" s="327" t="e">
        <f>#REF!</f>
        <v>#REF!</v>
      </c>
      <c r="ACG12" s="327" t="e">
        <f>#REF!</f>
        <v>#REF!</v>
      </c>
      <c r="ACH12" s="327" t="e">
        <f>#REF!</f>
        <v>#REF!</v>
      </c>
      <c r="ACI12" s="327" t="e">
        <f>#REF!</f>
        <v>#REF!</v>
      </c>
      <c r="ACJ12" s="327" t="e">
        <f>#REF!</f>
        <v>#REF!</v>
      </c>
      <c r="ACK12" s="327" t="e">
        <f>#REF!</f>
        <v>#REF!</v>
      </c>
      <c r="ACL12" s="327" t="e">
        <f>#REF!</f>
        <v>#REF!</v>
      </c>
      <c r="ACM12" s="327" t="e">
        <f>#REF!</f>
        <v>#REF!</v>
      </c>
      <c r="ACN12" s="327" t="e">
        <f>#REF!</f>
        <v>#REF!</v>
      </c>
      <c r="ACO12" s="327" t="e">
        <f>#REF!</f>
        <v>#REF!</v>
      </c>
      <c r="ACP12" s="327" t="e">
        <f>#REF!</f>
        <v>#REF!</v>
      </c>
      <c r="ACQ12" s="327" t="e">
        <f>#REF!</f>
        <v>#REF!</v>
      </c>
      <c r="ACR12" s="327" t="e">
        <f>#REF!</f>
        <v>#REF!</v>
      </c>
      <c r="ACS12" s="327" t="e">
        <f>#REF!</f>
        <v>#REF!</v>
      </c>
      <c r="ACT12" s="327" t="e">
        <f>#REF!</f>
        <v>#REF!</v>
      </c>
      <c r="ACU12" s="327" t="e">
        <f>#REF!</f>
        <v>#REF!</v>
      </c>
      <c r="ACV12" s="327" t="e">
        <f>#REF!</f>
        <v>#REF!</v>
      </c>
      <c r="ACW12" s="327" t="e">
        <f>#REF!</f>
        <v>#REF!</v>
      </c>
      <c r="ACX12" s="327" t="e">
        <f>#REF!</f>
        <v>#REF!</v>
      </c>
      <c r="ACY12" s="327" t="e">
        <f>#REF!</f>
        <v>#REF!</v>
      </c>
      <c r="ACZ12" s="327" t="e">
        <f>#REF!</f>
        <v>#REF!</v>
      </c>
      <c r="ADA12" s="327" t="e">
        <f>#REF!</f>
        <v>#REF!</v>
      </c>
      <c r="ADB12" s="327" t="e">
        <f>#REF!</f>
        <v>#REF!</v>
      </c>
      <c r="ADC12" s="327" t="e">
        <f>#REF!</f>
        <v>#REF!</v>
      </c>
      <c r="ADD12" s="327" t="e">
        <f>#REF!</f>
        <v>#REF!</v>
      </c>
      <c r="ADE12" s="327" t="e">
        <f>#REF!</f>
        <v>#REF!</v>
      </c>
      <c r="ADF12" s="327" t="e">
        <f>#REF!</f>
        <v>#REF!</v>
      </c>
      <c r="ADG12" s="327" t="e">
        <f>#REF!</f>
        <v>#REF!</v>
      </c>
      <c r="ADH12" s="327" t="e">
        <f>#REF!</f>
        <v>#REF!</v>
      </c>
      <c r="ADI12" s="327" t="e">
        <f>#REF!</f>
        <v>#REF!</v>
      </c>
      <c r="ADJ12" s="327" t="e">
        <f>#REF!</f>
        <v>#REF!</v>
      </c>
      <c r="ADK12" s="327" t="e">
        <f>#REF!</f>
        <v>#REF!</v>
      </c>
      <c r="ADL12" s="327" t="e">
        <f>#REF!</f>
        <v>#REF!</v>
      </c>
      <c r="ADM12" s="327" t="e">
        <f>#REF!</f>
        <v>#REF!</v>
      </c>
      <c r="ADN12" s="327" t="e">
        <f>#REF!</f>
        <v>#REF!</v>
      </c>
      <c r="ADO12" s="327" t="e">
        <f>#REF!</f>
        <v>#REF!</v>
      </c>
      <c r="ADP12" s="327" t="e">
        <f>#REF!</f>
        <v>#REF!</v>
      </c>
      <c r="ADQ12" s="327" t="e">
        <f>#REF!</f>
        <v>#REF!</v>
      </c>
      <c r="ADR12" s="327" t="e">
        <f>#REF!</f>
        <v>#REF!</v>
      </c>
      <c r="ADS12" s="327" t="e">
        <f>#REF!</f>
        <v>#REF!</v>
      </c>
      <c r="ADT12" s="327" t="e">
        <f>#REF!</f>
        <v>#REF!</v>
      </c>
      <c r="ADU12" s="327" t="e">
        <f>#REF!</f>
        <v>#REF!</v>
      </c>
      <c r="ADV12" s="327" t="e">
        <f>#REF!</f>
        <v>#REF!</v>
      </c>
      <c r="ADW12" s="327" t="e">
        <f>#REF!</f>
        <v>#REF!</v>
      </c>
      <c r="ADX12" s="327" t="e">
        <f>#REF!</f>
        <v>#REF!</v>
      </c>
      <c r="ADY12" s="327" t="e">
        <f>#REF!</f>
        <v>#REF!</v>
      </c>
      <c r="ADZ12" s="327" t="e">
        <f>#REF!</f>
        <v>#REF!</v>
      </c>
      <c r="AEA12" s="327" t="e">
        <f>#REF!</f>
        <v>#REF!</v>
      </c>
      <c r="AEB12" s="327" t="e">
        <f>#REF!</f>
        <v>#REF!</v>
      </c>
      <c r="AEC12" s="327" t="e">
        <f>#REF!</f>
        <v>#REF!</v>
      </c>
      <c r="AED12" s="327" t="e">
        <f>#REF!</f>
        <v>#REF!</v>
      </c>
      <c r="AEE12" s="327" t="e">
        <f>#REF!</f>
        <v>#REF!</v>
      </c>
      <c r="AEF12" s="327" t="e">
        <f>#REF!</f>
        <v>#REF!</v>
      </c>
      <c r="AEG12" s="327" t="e">
        <f>#REF!</f>
        <v>#REF!</v>
      </c>
      <c r="AEH12" s="327" t="e">
        <f>#REF!</f>
        <v>#REF!</v>
      </c>
      <c r="AEI12" s="327" t="e">
        <f>#REF!</f>
        <v>#REF!</v>
      </c>
      <c r="AEJ12" s="327" t="e">
        <f>#REF!</f>
        <v>#REF!</v>
      </c>
      <c r="AEK12" s="327" t="e">
        <f>#REF!</f>
        <v>#REF!</v>
      </c>
      <c r="AEL12" s="327" t="e">
        <f>#REF!</f>
        <v>#REF!</v>
      </c>
      <c r="AEM12" s="327" t="e">
        <f>#REF!</f>
        <v>#REF!</v>
      </c>
      <c r="AEN12" s="327" t="e">
        <f>#REF!</f>
        <v>#REF!</v>
      </c>
      <c r="AEO12" s="327" t="e">
        <f>#REF!</f>
        <v>#REF!</v>
      </c>
      <c r="AEP12" s="327" t="e">
        <f>#REF!</f>
        <v>#REF!</v>
      </c>
      <c r="AEQ12" s="327" t="e">
        <f>#REF!</f>
        <v>#REF!</v>
      </c>
      <c r="AER12" s="327" t="e">
        <f>#REF!</f>
        <v>#REF!</v>
      </c>
      <c r="AES12" s="327" t="e">
        <f>#REF!</f>
        <v>#REF!</v>
      </c>
      <c r="AET12" s="327" t="e">
        <f>#REF!</f>
        <v>#REF!</v>
      </c>
      <c r="AEU12" s="327" t="e">
        <f>#REF!</f>
        <v>#REF!</v>
      </c>
      <c r="AEV12" s="327" t="e">
        <f>#REF!</f>
        <v>#REF!</v>
      </c>
      <c r="AEW12" s="327" t="e">
        <f>#REF!</f>
        <v>#REF!</v>
      </c>
      <c r="AEX12" s="327" t="e">
        <f>#REF!</f>
        <v>#REF!</v>
      </c>
      <c r="AEY12" s="327" t="e">
        <f>#REF!</f>
        <v>#REF!</v>
      </c>
      <c r="AEZ12" s="327" t="e">
        <f>#REF!</f>
        <v>#REF!</v>
      </c>
      <c r="AFA12" s="327" t="e">
        <f>#REF!</f>
        <v>#REF!</v>
      </c>
      <c r="AFB12" s="327" t="e">
        <f>#REF!</f>
        <v>#REF!</v>
      </c>
      <c r="AFC12" s="327" t="e">
        <f>#REF!</f>
        <v>#REF!</v>
      </c>
      <c r="AFD12" s="327" t="e">
        <f>#REF!</f>
        <v>#REF!</v>
      </c>
      <c r="AFE12" s="327" t="e">
        <f>#REF!</f>
        <v>#REF!</v>
      </c>
      <c r="AFF12" s="327" t="e">
        <f>#REF!</f>
        <v>#REF!</v>
      </c>
      <c r="AFG12" s="327" t="e">
        <f>#REF!</f>
        <v>#REF!</v>
      </c>
      <c r="AFH12" s="327" t="e">
        <f>#REF!</f>
        <v>#REF!</v>
      </c>
      <c r="AFI12" s="327" t="e">
        <f>#REF!</f>
        <v>#REF!</v>
      </c>
      <c r="AFJ12" s="328" t="e">
        <f>#REF!</f>
        <v>#REF!</v>
      </c>
      <c r="AFK12" s="327" t="e">
        <f>#REF!</f>
        <v>#REF!</v>
      </c>
      <c r="AFL12" s="327" t="e">
        <f>#REF!</f>
        <v>#REF!</v>
      </c>
      <c r="AFM12" s="327" t="e">
        <f>#REF!</f>
        <v>#REF!</v>
      </c>
      <c r="AFN12" s="327" t="e">
        <f>#REF!</f>
        <v>#REF!</v>
      </c>
      <c r="AFO12" s="327" t="e">
        <f>#REF!</f>
        <v>#REF!</v>
      </c>
      <c r="AFP12" s="327" t="e">
        <f>#REF!</f>
        <v>#REF!</v>
      </c>
      <c r="AFQ12" s="327" t="e">
        <f>#REF!</f>
        <v>#REF!</v>
      </c>
      <c r="AFR12" s="327" t="e">
        <f>#REF!</f>
        <v>#REF!</v>
      </c>
      <c r="AFS12" s="327" t="e">
        <f>#REF!</f>
        <v>#REF!</v>
      </c>
      <c r="AFT12" s="327" t="e">
        <f>#REF!</f>
        <v>#REF!</v>
      </c>
      <c r="AFU12" s="327" t="e">
        <f>#REF!</f>
        <v>#REF!</v>
      </c>
      <c r="AFV12" s="327" t="e">
        <f>#REF!</f>
        <v>#REF!</v>
      </c>
      <c r="AFW12" s="327" t="e">
        <f>#REF!</f>
        <v>#REF!</v>
      </c>
      <c r="AFX12" s="327" t="e">
        <f>#REF!</f>
        <v>#REF!</v>
      </c>
      <c r="AFY12" s="327" t="e">
        <f>#REF!</f>
        <v>#REF!</v>
      </c>
      <c r="AFZ12" s="327" t="e">
        <f>#REF!</f>
        <v>#REF!</v>
      </c>
      <c r="AGA12" s="327" t="e">
        <f>#REF!</f>
        <v>#REF!</v>
      </c>
      <c r="AGB12" s="327" t="e">
        <f>#REF!</f>
        <v>#REF!</v>
      </c>
      <c r="AGC12" s="327" t="e">
        <f>#REF!</f>
        <v>#REF!</v>
      </c>
      <c r="AGD12" s="327" t="e">
        <f>#REF!</f>
        <v>#REF!</v>
      </c>
      <c r="AGE12" s="327" t="e">
        <f>#REF!</f>
        <v>#REF!</v>
      </c>
      <c r="AGF12" s="327" t="e">
        <f>#REF!</f>
        <v>#REF!</v>
      </c>
      <c r="AGG12" s="327" t="e">
        <f>#REF!</f>
        <v>#REF!</v>
      </c>
      <c r="AGH12" s="327" t="e">
        <f>#REF!</f>
        <v>#REF!</v>
      </c>
      <c r="AGI12" s="327" t="e">
        <f>#REF!</f>
        <v>#REF!</v>
      </c>
      <c r="AGJ12" s="327" t="e">
        <f>#REF!</f>
        <v>#REF!</v>
      </c>
      <c r="AGK12" s="327" t="e">
        <f>#REF!</f>
        <v>#REF!</v>
      </c>
      <c r="AGL12" s="327" t="e">
        <f>#REF!</f>
        <v>#REF!</v>
      </c>
      <c r="AGM12" s="327" t="e">
        <f>#REF!</f>
        <v>#REF!</v>
      </c>
      <c r="AGN12" s="327" t="e">
        <f>#REF!</f>
        <v>#REF!</v>
      </c>
      <c r="AGO12" s="327" t="e">
        <f>#REF!</f>
        <v>#REF!</v>
      </c>
      <c r="AGP12" s="327" t="e">
        <f>#REF!</f>
        <v>#REF!</v>
      </c>
      <c r="AGQ12" s="327" t="e">
        <f>#REF!</f>
        <v>#REF!</v>
      </c>
      <c r="AGR12" s="327" t="e">
        <f>#REF!</f>
        <v>#REF!</v>
      </c>
      <c r="AGS12" s="327" t="e">
        <f>#REF!</f>
        <v>#REF!</v>
      </c>
      <c r="AGT12" s="327" t="e">
        <f>#REF!</f>
        <v>#REF!</v>
      </c>
      <c r="AGU12" s="327" t="e">
        <f>#REF!</f>
        <v>#REF!</v>
      </c>
      <c r="AGV12" s="327" t="e">
        <f>#REF!</f>
        <v>#REF!</v>
      </c>
      <c r="AGW12" s="327" t="e">
        <f>#REF!</f>
        <v>#REF!</v>
      </c>
      <c r="AGX12" s="327" t="e">
        <f>#REF!</f>
        <v>#REF!</v>
      </c>
      <c r="AGY12" s="327" t="e">
        <f>#REF!</f>
        <v>#REF!</v>
      </c>
      <c r="AGZ12" s="327" t="e">
        <f>#REF!</f>
        <v>#REF!</v>
      </c>
      <c r="AHA12" s="327" t="e">
        <f>#REF!</f>
        <v>#REF!</v>
      </c>
      <c r="AHB12" s="327" t="e">
        <f>#REF!</f>
        <v>#REF!</v>
      </c>
      <c r="AHC12" s="327" t="e">
        <f>#REF!</f>
        <v>#REF!</v>
      </c>
      <c r="AHD12" s="327" t="e">
        <f>#REF!</f>
        <v>#REF!</v>
      </c>
      <c r="AHE12" s="327" t="e">
        <f>#REF!</f>
        <v>#REF!</v>
      </c>
      <c r="AHF12" s="327" t="e">
        <f>#REF!</f>
        <v>#REF!</v>
      </c>
      <c r="AHG12" s="327" t="e">
        <f>#REF!</f>
        <v>#REF!</v>
      </c>
      <c r="AHH12" s="327" t="e">
        <f>#REF!</f>
        <v>#REF!</v>
      </c>
      <c r="AHI12" s="327" t="e">
        <f>#REF!</f>
        <v>#REF!</v>
      </c>
      <c r="AHJ12" s="327" t="e">
        <f>#REF!</f>
        <v>#REF!</v>
      </c>
      <c r="AHK12" s="327" t="e">
        <f>#REF!</f>
        <v>#REF!</v>
      </c>
      <c r="AHL12" s="327" t="e">
        <f>#REF!</f>
        <v>#REF!</v>
      </c>
      <c r="AHM12" s="327" t="e">
        <f>#REF!</f>
        <v>#REF!</v>
      </c>
      <c r="AHN12" s="327" t="e">
        <f>#REF!</f>
        <v>#REF!</v>
      </c>
      <c r="AHO12" s="327" t="e">
        <f>#REF!</f>
        <v>#REF!</v>
      </c>
      <c r="AHP12" s="327" t="e">
        <f>#REF!</f>
        <v>#REF!</v>
      </c>
      <c r="AHQ12" s="327" t="e">
        <f>#REF!</f>
        <v>#REF!</v>
      </c>
      <c r="AHR12" s="327" t="e">
        <f>#REF!</f>
        <v>#REF!</v>
      </c>
      <c r="AHS12" s="327" t="e">
        <f>#REF!</f>
        <v>#REF!</v>
      </c>
      <c r="AHT12" s="327" t="e">
        <f>#REF!</f>
        <v>#REF!</v>
      </c>
      <c r="AHU12" s="327" t="e">
        <f>#REF!</f>
        <v>#REF!</v>
      </c>
      <c r="AHV12" s="327" t="e">
        <f>#REF!</f>
        <v>#REF!</v>
      </c>
      <c r="AHW12" s="327" t="e">
        <f>#REF!</f>
        <v>#REF!</v>
      </c>
      <c r="AHX12" s="327" t="e">
        <f>#REF!</f>
        <v>#REF!</v>
      </c>
      <c r="AHY12" s="327" t="e">
        <f>#REF!</f>
        <v>#REF!</v>
      </c>
      <c r="AHZ12" s="327" t="e">
        <f>#REF!</f>
        <v>#REF!</v>
      </c>
      <c r="AIA12" s="327" t="e">
        <f>#REF!</f>
        <v>#REF!</v>
      </c>
      <c r="AIB12" s="327" t="e">
        <f>#REF!</f>
        <v>#REF!</v>
      </c>
      <c r="AIC12" s="327" t="e">
        <f>#REF!</f>
        <v>#REF!</v>
      </c>
      <c r="AID12" s="327" t="e">
        <f>#REF!</f>
        <v>#REF!</v>
      </c>
      <c r="AIE12" s="327" t="e">
        <f>#REF!</f>
        <v>#REF!</v>
      </c>
      <c r="AIF12" s="327" t="e">
        <f>#REF!</f>
        <v>#REF!</v>
      </c>
      <c r="AIG12" s="327" t="e">
        <f>#REF!</f>
        <v>#REF!</v>
      </c>
      <c r="AIH12" s="327" t="e">
        <f>#REF!</f>
        <v>#REF!</v>
      </c>
      <c r="AII12" s="327" t="e">
        <f>#REF!</f>
        <v>#REF!</v>
      </c>
      <c r="AIJ12" s="327" t="e">
        <f>#REF!</f>
        <v>#REF!</v>
      </c>
      <c r="AIK12" s="327" t="e">
        <f>#REF!</f>
        <v>#REF!</v>
      </c>
      <c r="AIL12" s="327" t="e">
        <f>#REF!</f>
        <v>#REF!</v>
      </c>
      <c r="AIM12" s="327" t="e">
        <f>#REF!</f>
        <v>#REF!</v>
      </c>
      <c r="AIN12" s="327" t="e">
        <f>#REF!</f>
        <v>#REF!</v>
      </c>
      <c r="AIO12" s="327" t="e">
        <f>#REF!</f>
        <v>#REF!</v>
      </c>
      <c r="AIP12" s="327" t="e">
        <f>#REF!</f>
        <v>#REF!</v>
      </c>
      <c r="AIQ12" s="327" t="e">
        <f>#REF!</f>
        <v>#REF!</v>
      </c>
      <c r="AIR12" s="327" t="e">
        <f>#REF!</f>
        <v>#REF!</v>
      </c>
      <c r="AIS12" s="327" t="e">
        <f>#REF!</f>
        <v>#REF!</v>
      </c>
      <c r="AIT12" s="327" t="e">
        <f>#REF!</f>
        <v>#REF!</v>
      </c>
      <c r="AIU12" s="327" t="e">
        <f>#REF!</f>
        <v>#REF!</v>
      </c>
      <c r="AIV12" s="327" t="e">
        <f>#REF!</f>
        <v>#REF!</v>
      </c>
      <c r="AIW12" s="327" t="e">
        <f>#REF!</f>
        <v>#REF!</v>
      </c>
      <c r="AIX12" s="327" t="e">
        <f>#REF!</f>
        <v>#REF!</v>
      </c>
      <c r="AIY12" s="327" t="e">
        <f>#REF!</f>
        <v>#REF!</v>
      </c>
      <c r="AIZ12" s="327" t="e">
        <f>#REF!</f>
        <v>#REF!</v>
      </c>
      <c r="AJA12" s="327" t="e">
        <f>#REF!</f>
        <v>#REF!</v>
      </c>
      <c r="AJB12" s="327" t="e">
        <f>#REF!</f>
        <v>#REF!</v>
      </c>
      <c r="AJC12" s="327" t="e">
        <f>#REF!</f>
        <v>#REF!</v>
      </c>
      <c r="AJD12" s="327" t="e">
        <f>#REF!</f>
        <v>#REF!</v>
      </c>
      <c r="AJE12" s="327" t="e">
        <f>#REF!</f>
        <v>#REF!</v>
      </c>
      <c r="AJF12" s="327" t="e">
        <f>#REF!</f>
        <v>#REF!</v>
      </c>
      <c r="AJG12" s="327" t="e">
        <f>#REF!</f>
        <v>#REF!</v>
      </c>
      <c r="AJH12" s="327" t="e">
        <f>#REF!</f>
        <v>#REF!</v>
      </c>
      <c r="AJI12" s="327" t="e">
        <f>#REF!</f>
        <v>#REF!</v>
      </c>
      <c r="AJJ12" s="327" t="e">
        <f>#REF!</f>
        <v>#REF!</v>
      </c>
      <c r="AJK12" s="327" t="e">
        <f>#REF!</f>
        <v>#REF!</v>
      </c>
      <c r="AJL12" s="327" t="e">
        <f>#REF!</f>
        <v>#REF!</v>
      </c>
      <c r="AJM12" s="327" t="e">
        <f>#REF!</f>
        <v>#REF!</v>
      </c>
      <c r="AJN12" s="327" t="e">
        <f>#REF!</f>
        <v>#REF!</v>
      </c>
      <c r="AJO12" s="327" t="e">
        <f>#REF!</f>
        <v>#REF!</v>
      </c>
      <c r="AJP12" s="327" t="e">
        <f>#REF!</f>
        <v>#REF!</v>
      </c>
      <c r="AJQ12" s="327" t="e">
        <f>#REF!</f>
        <v>#REF!</v>
      </c>
      <c r="AJR12" s="327" t="e">
        <f>#REF!</f>
        <v>#REF!</v>
      </c>
      <c r="AJS12" s="327" t="e">
        <f>#REF!</f>
        <v>#REF!</v>
      </c>
      <c r="AJT12" s="327" t="e">
        <f>#REF!</f>
        <v>#REF!</v>
      </c>
      <c r="AJU12" s="327" t="e">
        <f>#REF!</f>
        <v>#REF!</v>
      </c>
      <c r="AJV12" s="327" t="e">
        <f>#REF!</f>
        <v>#REF!</v>
      </c>
      <c r="AJW12" s="327" t="e">
        <f>#REF!</f>
        <v>#REF!</v>
      </c>
      <c r="AJX12" s="327" t="e">
        <f>#REF!</f>
        <v>#REF!</v>
      </c>
      <c r="AJY12" s="327" t="e">
        <f>#REF!</f>
        <v>#REF!</v>
      </c>
      <c r="AJZ12" s="327" t="e">
        <f>#REF!</f>
        <v>#REF!</v>
      </c>
      <c r="AKA12" s="327" t="e">
        <f>#REF!</f>
        <v>#REF!</v>
      </c>
      <c r="AKB12" s="327" t="e">
        <f>#REF!</f>
        <v>#REF!</v>
      </c>
      <c r="AKC12" s="327" t="e">
        <f>#REF!</f>
        <v>#REF!</v>
      </c>
      <c r="AKD12" s="327" t="e">
        <f>#REF!</f>
        <v>#REF!</v>
      </c>
      <c r="AKE12" s="327" t="e">
        <f>#REF!</f>
        <v>#REF!</v>
      </c>
      <c r="AKF12" s="327" t="e">
        <f>#REF!</f>
        <v>#REF!</v>
      </c>
      <c r="AKG12" s="327" t="e">
        <f>#REF!</f>
        <v>#REF!</v>
      </c>
      <c r="AKH12" s="327" t="e">
        <f>#REF!</f>
        <v>#REF!</v>
      </c>
      <c r="AKI12" s="327" t="e">
        <f>#REF!</f>
        <v>#REF!</v>
      </c>
      <c r="AKJ12" s="327" t="e">
        <f>#REF!</f>
        <v>#REF!</v>
      </c>
      <c r="AKK12" s="327" t="e">
        <f>#REF!</f>
        <v>#REF!</v>
      </c>
      <c r="AKL12" s="327" t="e">
        <f>#REF!</f>
        <v>#REF!</v>
      </c>
      <c r="AKM12" s="327" t="e">
        <f>#REF!</f>
        <v>#REF!</v>
      </c>
      <c r="AKN12" s="327" t="e">
        <f>#REF!</f>
        <v>#REF!</v>
      </c>
      <c r="AKO12" s="327" t="e">
        <f>#REF!</f>
        <v>#REF!</v>
      </c>
      <c r="AKP12" s="327" t="e">
        <f>#REF!</f>
        <v>#REF!</v>
      </c>
      <c r="AKQ12" s="327" t="e">
        <f>#REF!</f>
        <v>#REF!</v>
      </c>
      <c r="AKR12" s="327" t="e">
        <f>#REF!</f>
        <v>#REF!</v>
      </c>
      <c r="AKS12" s="327" t="e">
        <f>#REF!</f>
        <v>#REF!</v>
      </c>
      <c r="AKT12" s="327" t="e">
        <f>#REF!</f>
        <v>#REF!</v>
      </c>
      <c r="AKU12" s="327" t="e">
        <f>#REF!</f>
        <v>#REF!</v>
      </c>
      <c r="AKV12" s="327" t="e">
        <f>#REF!</f>
        <v>#REF!</v>
      </c>
      <c r="AKW12" s="327" t="e">
        <f>#REF!</f>
        <v>#REF!</v>
      </c>
      <c r="AKX12" s="327" t="e">
        <f>#REF!</f>
        <v>#REF!</v>
      </c>
      <c r="AKY12" s="327" t="e">
        <f>#REF!</f>
        <v>#REF!</v>
      </c>
      <c r="AKZ12" s="327" t="e">
        <f>#REF!</f>
        <v>#REF!</v>
      </c>
      <c r="ALA12" s="327" t="e">
        <f>#REF!</f>
        <v>#REF!</v>
      </c>
      <c r="ALB12" s="327" t="e">
        <f>#REF!</f>
        <v>#REF!</v>
      </c>
      <c r="ALC12" s="327" t="e">
        <f>#REF!</f>
        <v>#REF!</v>
      </c>
      <c r="ALD12" s="327" t="e">
        <f>#REF!</f>
        <v>#REF!</v>
      </c>
      <c r="ALE12" s="327" t="e">
        <f>#REF!</f>
        <v>#REF!</v>
      </c>
      <c r="ALF12" s="327" t="e">
        <f>#REF!</f>
        <v>#REF!</v>
      </c>
      <c r="ALG12" s="327" t="e">
        <f>#REF!</f>
        <v>#REF!</v>
      </c>
      <c r="ALH12" s="327" t="e">
        <f>#REF!</f>
        <v>#REF!</v>
      </c>
      <c r="ALI12" s="327" t="e">
        <f>#REF!</f>
        <v>#REF!</v>
      </c>
      <c r="ALJ12" s="327" t="e">
        <f>#REF!</f>
        <v>#REF!</v>
      </c>
      <c r="ALK12" s="327" t="e">
        <f>#REF!</f>
        <v>#REF!</v>
      </c>
      <c r="ALL12" s="327" t="e">
        <f>#REF!</f>
        <v>#REF!</v>
      </c>
      <c r="ALM12" s="327" t="e">
        <f>#REF!</f>
        <v>#REF!</v>
      </c>
      <c r="ALN12" s="327" t="e">
        <f>#REF!</f>
        <v>#REF!</v>
      </c>
      <c r="ALO12" s="327" t="e">
        <f>#REF!</f>
        <v>#REF!</v>
      </c>
      <c r="ALP12" s="327" t="e">
        <f>#REF!</f>
        <v>#REF!</v>
      </c>
      <c r="ALQ12" s="327" t="e">
        <f>#REF!</f>
        <v>#REF!</v>
      </c>
      <c r="ALR12" s="327" t="e">
        <f>#REF!</f>
        <v>#REF!</v>
      </c>
      <c r="ALS12" s="327" t="e">
        <f>#REF!</f>
        <v>#REF!</v>
      </c>
      <c r="ALT12" s="327" t="e">
        <f>#REF!</f>
        <v>#REF!</v>
      </c>
      <c r="ALU12" s="327" t="e">
        <f>#REF!</f>
        <v>#REF!</v>
      </c>
      <c r="ALV12" s="327" t="e">
        <f>#REF!</f>
        <v>#REF!</v>
      </c>
      <c r="ALW12" s="327" t="e">
        <f>#REF!</f>
        <v>#REF!</v>
      </c>
      <c r="ALX12" s="327" t="e">
        <f>#REF!</f>
        <v>#REF!</v>
      </c>
      <c r="ALY12" s="327" t="e">
        <f>#REF!</f>
        <v>#REF!</v>
      </c>
      <c r="ALZ12" s="327" t="e">
        <f>#REF!</f>
        <v>#REF!</v>
      </c>
      <c r="AMA12" s="327" t="e">
        <f>#REF!</f>
        <v>#REF!</v>
      </c>
      <c r="AMB12" s="327" t="e">
        <f>#REF!</f>
        <v>#REF!</v>
      </c>
      <c r="AMC12" s="327" t="e">
        <f>#REF!</f>
        <v>#REF!</v>
      </c>
      <c r="AMD12" s="327" t="e">
        <f>#REF!</f>
        <v>#REF!</v>
      </c>
      <c r="AME12" s="327" t="e">
        <f>#REF!</f>
        <v>#REF!</v>
      </c>
      <c r="AMF12" s="327" t="e">
        <f>#REF!</f>
        <v>#REF!</v>
      </c>
      <c r="AMG12" s="327" t="e">
        <f>#REF!</f>
        <v>#REF!</v>
      </c>
      <c r="AMH12" s="327" t="e">
        <f>#REF!</f>
        <v>#REF!</v>
      </c>
      <c r="AMI12" s="327" t="e">
        <f>#REF!</f>
        <v>#REF!</v>
      </c>
      <c r="AMJ12" s="327" t="e">
        <f>#REF!</f>
        <v>#REF!</v>
      </c>
      <c r="AMK12" s="327" t="e">
        <f>#REF!</f>
        <v>#REF!</v>
      </c>
      <c r="AML12" s="327" t="e">
        <f>#REF!</f>
        <v>#REF!</v>
      </c>
      <c r="AMM12" s="327" t="e">
        <f>#REF!</f>
        <v>#REF!</v>
      </c>
      <c r="AMN12" s="327" t="e">
        <f>#REF!</f>
        <v>#REF!</v>
      </c>
      <c r="AMO12" s="327" t="e">
        <f>#REF!</f>
        <v>#REF!</v>
      </c>
      <c r="AMP12" s="327" t="e">
        <f>#REF!</f>
        <v>#REF!</v>
      </c>
      <c r="AMQ12" s="327" t="e">
        <f>#REF!</f>
        <v>#REF!</v>
      </c>
      <c r="AMR12" s="327" t="e">
        <f>#REF!</f>
        <v>#REF!</v>
      </c>
      <c r="AMS12" s="327" t="e">
        <f>#REF!</f>
        <v>#REF!</v>
      </c>
      <c r="AMT12" s="327" t="e">
        <f>#REF!</f>
        <v>#REF!</v>
      </c>
      <c r="AMU12" s="327" t="e">
        <f>#REF!</f>
        <v>#REF!</v>
      </c>
      <c r="AMV12" s="327" t="e">
        <f>#REF!</f>
        <v>#REF!</v>
      </c>
      <c r="AMW12" s="327" t="e">
        <f>#REF!</f>
        <v>#REF!</v>
      </c>
      <c r="AMX12" s="327" t="e">
        <f>#REF!</f>
        <v>#REF!</v>
      </c>
      <c r="AMY12" s="327" t="e">
        <f>#REF!</f>
        <v>#REF!</v>
      </c>
      <c r="AMZ12" s="327" t="e">
        <f>#REF!</f>
        <v>#REF!</v>
      </c>
      <c r="ANA12" s="327" t="e">
        <f>#REF!</f>
        <v>#REF!</v>
      </c>
      <c r="ANB12" s="327" t="e">
        <f>#REF!</f>
        <v>#REF!</v>
      </c>
      <c r="ANC12" s="327" t="e">
        <f>#REF!</f>
        <v>#REF!</v>
      </c>
      <c r="AND12" s="327" t="e">
        <f>#REF!</f>
        <v>#REF!</v>
      </c>
      <c r="ANE12" s="327" t="e">
        <f>#REF!</f>
        <v>#REF!</v>
      </c>
      <c r="ANF12" s="327" t="e">
        <f>#REF!</f>
        <v>#REF!</v>
      </c>
      <c r="ANG12" s="327" t="e">
        <f>#REF!</f>
        <v>#REF!</v>
      </c>
      <c r="ANH12" s="327" t="e">
        <f>#REF!</f>
        <v>#REF!</v>
      </c>
      <c r="ANI12" s="327" t="e">
        <f>#REF!</f>
        <v>#REF!</v>
      </c>
      <c r="ANJ12" s="327" t="e">
        <f>#REF!</f>
        <v>#REF!</v>
      </c>
      <c r="ANK12" s="327" t="e">
        <f>#REF!</f>
        <v>#REF!</v>
      </c>
      <c r="ANL12" s="327" t="e">
        <f>#REF!</f>
        <v>#REF!</v>
      </c>
      <c r="ANM12" s="327" t="e">
        <f>#REF!</f>
        <v>#REF!</v>
      </c>
      <c r="ANN12" s="327" t="e">
        <f>#REF!</f>
        <v>#REF!</v>
      </c>
      <c r="ANO12" s="327" t="e">
        <f>#REF!</f>
        <v>#REF!</v>
      </c>
      <c r="ANP12" s="327" t="e">
        <f>#REF!</f>
        <v>#REF!</v>
      </c>
      <c r="ANQ12" s="327" t="e">
        <f>#REF!</f>
        <v>#REF!</v>
      </c>
      <c r="ANR12" s="327" t="e">
        <f>#REF!</f>
        <v>#REF!</v>
      </c>
      <c r="ANS12" s="327" t="e">
        <f>#REF!</f>
        <v>#REF!</v>
      </c>
      <c r="ANT12" s="327" t="e">
        <f>#REF!</f>
        <v>#REF!</v>
      </c>
      <c r="ANU12" s="327" t="e">
        <f>#REF!</f>
        <v>#REF!</v>
      </c>
      <c r="ANV12" s="327" t="e">
        <f>#REF!</f>
        <v>#REF!</v>
      </c>
      <c r="ANW12" s="327" t="e">
        <f>#REF!</f>
        <v>#REF!</v>
      </c>
      <c r="ANX12" s="327" t="e">
        <f>#REF!</f>
        <v>#REF!</v>
      </c>
      <c r="ANY12" s="327" t="e">
        <f>#REF!</f>
        <v>#REF!</v>
      </c>
      <c r="ANZ12" s="327" t="e">
        <f>#REF!</f>
        <v>#REF!</v>
      </c>
      <c r="AOA12" s="327" t="e">
        <f>#REF!</f>
        <v>#REF!</v>
      </c>
      <c r="AOB12" s="327" t="e">
        <f>#REF!</f>
        <v>#REF!</v>
      </c>
      <c r="AOC12" s="327" t="e">
        <f>#REF!</f>
        <v>#REF!</v>
      </c>
      <c r="AOD12" s="327" t="e">
        <f>#REF!</f>
        <v>#REF!</v>
      </c>
      <c r="AOE12" s="327" t="e">
        <f>#REF!</f>
        <v>#REF!</v>
      </c>
      <c r="AOF12" s="327" t="e">
        <f>#REF!</f>
        <v>#REF!</v>
      </c>
      <c r="AOG12" s="327" t="e">
        <f>#REF!</f>
        <v>#REF!</v>
      </c>
      <c r="AOH12" s="327" t="e">
        <f>#REF!</f>
        <v>#REF!</v>
      </c>
      <c r="AOI12" s="327" t="e">
        <f>#REF!</f>
        <v>#REF!</v>
      </c>
      <c r="AOJ12" s="327" t="e">
        <f>#REF!</f>
        <v>#REF!</v>
      </c>
      <c r="AOK12" s="327" t="e">
        <f>#REF!</f>
        <v>#REF!</v>
      </c>
      <c r="AOL12" s="327" t="e">
        <f>#REF!</f>
        <v>#REF!</v>
      </c>
      <c r="AOM12" s="327" t="e">
        <f>#REF!</f>
        <v>#REF!</v>
      </c>
      <c r="AON12" s="327" t="e">
        <f>#REF!</f>
        <v>#REF!</v>
      </c>
      <c r="AOO12" s="327" t="e">
        <f>#REF!</f>
        <v>#REF!</v>
      </c>
      <c r="AOP12" s="327" t="e">
        <f>#REF!</f>
        <v>#REF!</v>
      </c>
      <c r="AOQ12" s="327" t="e">
        <f>#REF!</f>
        <v>#REF!</v>
      </c>
      <c r="AOR12" s="327" t="e">
        <f>#REF!</f>
        <v>#REF!</v>
      </c>
      <c r="AOS12" s="328"/>
      <c r="AOT12" s="327"/>
      <c r="AOU12" s="327"/>
      <c r="AOV12" s="327"/>
      <c r="AOW12" s="327"/>
      <c r="AOX12" s="327"/>
      <c r="AOY12" s="327"/>
      <c r="AOZ12" s="327"/>
      <c r="APA12" s="327"/>
    </row>
    <row r="13" spans="1:3316" x14ac:dyDescent="0.2">
      <c r="HC13" s="51"/>
      <c r="LD13" s="51"/>
      <c r="UD13" s="51"/>
      <c r="AFJ13" s="51"/>
      <c r="AHX13" s="6"/>
      <c r="AHY13" s="6"/>
      <c r="AHZ13" s="6"/>
      <c r="AIA13" s="6"/>
      <c r="AOS13" s="51"/>
    </row>
    <row r="14" spans="1:3316" x14ac:dyDescent="0.2">
      <c r="B14" s="6" t="s">
        <v>1245</v>
      </c>
      <c r="C14" s="327">
        <f t="shared" ref="C14:BN14" si="572">C492</f>
        <v>25406.13</v>
      </c>
      <c r="D14" s="327">
        <f t="shared" si="572"/>
        <v>22924.9</v>
      </c>
      <c r="E14" s="327">
        <f t="shared" si="572"/>
        <v>21814.78</v>
      </c>
      <c r="F14" s="327">
        <f t="shared" si="572"/>
        <v>20748.400000000001</v>
      </c>
      <c r="G14" s="327">
        <f t="shared" si="572"/>
        <v>20782.84</v>
      </c>
      <c r="H14" s="327">
        <f t="shared" si="572"/>
        <v>20645.75</v>
      </c>
      <c r="I14" s="327">
        <f t="shared" si="572"/>
        <v>20619.16</v>
      </c>
      <c r="J14" s="327">
        <f t="shared" si="572"/>
        <v>21372.720000000001</v>
      </c>
      <c r="K14" s="327">
        <f t="shared" si="572"/>
        <v>21645.08</v>
      </c>
      <c r="L14" s="327">
        <f t="shared" si="572"/>
        <v>21341.7</v>
      </c>
      <c r="M14" s="327">
        <f t="shared" si="572"/>
        <v>21151.54</v>
      </c>
      <c r="N14" s="327">
        <f t="shared" si="572"/>
        <v>21245.91</v>
      </c>
      <c r="O14" s="327">
        <f t="shared" si="572"/>
        <v>21140.11</v>
      </c>
      <c r="P14" s="327">
        <f t="shared" si="572"/>
        <v>21688.74</v>
      </c>
      <c r="Q14" s="327">
        <f t="shared" si="572"/>
        <v>22328.79</v>
      </c>
      <c r="R14" s="327">
        <f t="shared" si="572"/>
        <v>22299.66</v>
      </c>
      <c r="S14" s="327">
        <f t="shared" si="572"/>
        <v>21616.400000000001</v>
      </c>
      <c r="T14" s="327">
        <f t="shared" si="572"/>
        <v>21600.53</v>
      </c>
      <c r="U14" s="327">
        <f t="shared" si="572"/>
        <v>21305.87</v>
      </c>
      <c r="V14" s="327">
        <f t="shared" si="572"/>
        <v>20985.21</v>
      </c>
      <c r="W14" s="327">
        <f t="shared" si="572"/>
        <v>20565.63</v>
      </c>
      <c r="X14" s="327">
        <f t="shared" si="572"/>
        <v>20392.509999999998</v>
      </c>
      <c r="Y14" s="327">
        <f t="shared" si="572"/>
        <v>20373.84</v>
      </c>
      <c r="Z14" s="327">
        <f t="shared" si="572"/>
        <v>20568.8</v>
      </c>
      <c r="AA14" s="327">
        <f t="shared" si="572"/>
        <v>20541.150000000001</v>
      </c>
      <c r="AB14" s="327">
        <f t="shared" si="572"/>
        <v>20909.349999999999</v>
      </c>
      <c r="AC14" s="327">
        <f t="shared" si="572"/>
        <v>21323.1</v>
      </c>
      <c r="AD14" s="327">
        <f t="shared" si="572"/>
        <v>21349.45</v>
      </c>
      <c r="AE14" s="327">
        <f t="shared" si="572"/>
        <v>21291.23</v>
      </c>
      <c r="AF14" s="327">
        <f t="shared" si="572"/>
        <v>21177.59</v>
      </c>
      <c r="AG14" s="327">
        <f t="shared" si="572"/>
        <v>21266.6</v>
      </c>
      <c r="AH14" s="327">
        <f t="shared" si="572"/>
        <v>21416.23</v>
      </c>
      <c r="AI14" s="327">
        <f t="shared" si="572"/>
        <v>21419.74</v>
      </c>
      <c r="AJ14" s="327">
        <f t="shared" si="572"/>
        <v>21228.47</v>
      </c>
      <c r="AK14" s="327">
        <f t="shared" si="572"/>
        <v>21033.200000000001</v>
      </c>
      <c r="AL14" s="327">
        <f t="shared" si="572"/>
        <v>20988.880000000001</v>
      </c>
      <c r="AM14" s="327">
        <f t="shared" si="572"/>
        <v>20693.45</v>
      </c>
      <c r="AN14" s="327">
        <f t="shared" si="572"/>
        <v>20484.55</v>
      </c>
      <c r="AO14" s="327">
        <f t="shared" si="572"/>
        <v>20319.900000000001</v>
      </c>
      <c r="AP14" s="327">
        <f t="shared" si="572"/>
        <v>20363.13</v>
      </c>
      <c r="AQ14" s="327">
        <f t="shared" si="572"/>
        <v>20785.490000000002</v>
      </c>
      <c r="AR14" s="327">
        <f t="shared" si="572"/>
        <v>20772.099999999999</v>
      </c>
      <c r="AS14" s="327">
        <f t="shared" si="572"/>
        <v>20491.150000000001</v>
      </c>
      <c r="AT14" s="327">
        <f t="shared" si="572"/>
        <v>21237.35</v>
      </c>
      <c r="AU14" s="327">
        <f t="shared" si="572"/>
        <v>21566.59</v>
      </c>
      <c r="AV14" s="327">
        <f t="shared" si="572"/>
        <v>22746.76</v>
      </c>
      <c r="AW14" s="327">
        <f t="shared" si="572"/>
        <v>24158.02</v>
      </c>
      <c r="AX14" s="327">
        <f t="shared" si="572"/>
        <v>25287.45</v>
      </c>
      <c r="AY14" s="327">
        <f t="shared" si="572"/>
        <v>29055.88</v>
      </c>
      <c r="AZ14" s="327">
        <f t="shared" si="572"/>
        <v>30355.37</v>
      </c>
      <c r="BA14" s="327">
        <f t="shared" si="572"/>
        <v>31842.19</v>
      </c>
      <c r="BB14" s="327">
        <f t="shared" si="572"/>
        <v>31828.07</v>
      </c>
      <c r="BC14" s="327">
        <f t="shared" si="572"/>
        <v>29993.88</v>
      </c>
      <c r="BD14" s="327">
        <f t="shared" si="572"/>
        <v>26821.16</v>
      </c>
      <c r="BE14" s="327">
        <f t="shared" si="572"/>
        <v>25311.040000000001</v>
      </c>
      <c r="BF14" s="327">
        <f t="shared" si="572"/>
        <v>24499.15</v>
      </c>
      <c r="BG14" s="327">
        <f t="shared" si="572"/>
        <v>24873.68</v>
      </c>
      <c r="BH14" s="327">
        <f t="shared" si="572"/>
        <v>26391.94</v>
      </c>
      <c r="BI14" s="327">
        <f t="shared" si="572"/>
        <v>26172.55</v>
      </c>
      <c r="BJ14" s="327">
        <f t="shared" si="572"/>
        <v>25260.240000000002</v>
      </c>
      <c r="BK14" s="327">
        <f t="shared" si="572"/>
        <v>25013.42</v>
      </c>
      <c r="BL14" s="327">
        <f t="shared" si="572"/>
        <v>24779.73</v>
      </c>
      <c r="BM14" s="327">
        <f t="shared" si="572"/>
        <v>25124.09</v>
      </c>
      <c r="BN14" s="327">
        <f t="shared" si="572"/>
        <v>25842.65</v>
      </c>
      <c r="BO14" s="327">
        <f t="shared" ref="BO14:DZ14" si="573">BO492</f>
        <v>26755.88</v>
      </c>
      <c r="BP14" s="327">
        <f t="shared" si="573"/>
        <v>26481.98</v>
      </c>
      <c r="BQ14" s="327">
        <f t="shared" si="573"/>
        <v>26359.64</v>
      </c>
      <c r="BR14" s="327">
        <f t="shared" si="573"/>
        <v>26577.21</v>
      </c>
      <c r="BS14" s="327">
        <f t="shared" si="573"/>
        <v>25869.75</v>
      </c>
      <c r="BT14" s="327">
        <f t="shared" si="573"/>
        <v>25768.43</v>
      </c>
      <c r="BU14" s="327">
        <f t="shared" si="573"/>
        <v>25535.08</v>
      </c>
      <c r="BV14" s="327">
        <f t="shared" si="573"/>
        <v>25448.05</v>
      </c>
      <c r="BW14" s="327">
        <f t="shared" si="573"/>
        <v>25088.720000000001</v>
      </c>
      <c r="BX14" s="327">
        <f t="shared" si="573"/>
        <v>24932.22</v>
      </c>
      <c r="BY14" s="327">
        <f t="shared" si="573"/>
        <v>24855.72</v>
      </c>
      <c r="BZ14" s="327">
        <f t="shared" si="573"/>
        <v>24987.64</v>
      </c>
      <c r="CA14" s="327">
        <f t="shared" si="573"/>
        <v>25291.49</v>
      </c>
      <c r="CB14" s="327">
        <f t="shared" si="573"/>
        <v>25486.880000000001</v>
      </c>
      <c r="CC14" s="327">
        <f t="shared" si="573"/>
        <v>26085.99</v>
      </c>
      <c r="CD14" s="327">
        <f t="shared" si="573"/>
        <v>26321.03</v>
      </c>
      <c r="CE14" s="327">
        <f t="shared" si="573"/>
        <v>26168.39</v>
      </c>
      <c r="CF14" s="327">
        <f t="shared" si="573"/>
        <v>26049.9</v>
      </c>
      <c r="CG14" s="327">
        <f t="shared" si="573"/>
        <v>26893.11</v>
      </c>
      <c r="CH14" s="327">
        <f t="shared" si="573"/>
        <v>27206.92</v>
      </c>
      <c r="CI14" s="327">
        <f t="shared" si="573"/>
        <v>27593.32</v>
      </c>
      <c r="CJ14" s="327">
        <f t="shared" si="573"/>
        <v>27511.63</v>
      </c>
      <c r="CK14" s="327">
        <f t="shared" si="573"/>
        <v>27220.81</v>
      </c>
      <c r="CL14" s="327">
        <f t="shared" si="573"/>
        <v>26979.46</v>
      </c>
      <c r="CM14" s="327">
        <f t="shared" si="573"/>
        <v>26791.8</v>
      </c>
      <c r="CN14" s="327">
        <f t="shared" si="573"/>
        <v>26542.43</v>
      </c>
      <c r="CO14" s="327">
        <f t="shared" si="573"/>
        <v>26407.91</v>
      </c>
      <c r="CP14" s="327">
        <f t="shared" si="573"/>
        <v>26514.94</v>
      </c>
      <c r="CQ14" s="327">
        <f t="shared" si="573"/>
        <v>26930.85</v>
      </c>
      <c r="CR14" s="327">
        <f t="shared" si="573"/>
        <v>27477.68</v>
      </c>
      <c r="CS14" s="327">
        <f t="shared" si="573"/>
        <v>27311.02</v>
      </c>
      <c r="CT14" s="327">
        <f t="shared" si="573"/>
        <v>27452.75</v>
      </c>
      <c r="CU14" s="327">
        <f t="shared" si="573"/>
        <v>28198.5</v>
      </c>
      <c r="CV14" s="327">
        <f t="shared" si="573"/>
        <v>30053.41</v>
      </c>
      <c r="CW14" s="327">
        <f t="shared" si="573"/>
        <v>33441.39</v>
      </c>
      <c r="CX14" s="327">
        <f t="shared" si="573"/>
        <v>35887.58</v>
      </c>
      <c r="CY14" s="327">
        <f t="shared" si="573"/>
        <v>38215.14</v>
      </c>
      <c r="CZ14" s="327">
        <f t="shared" si="573"/>
        <v>44179.64</v>
      </c>
      <c r="DA14" s="327">
        <f t="shared" si="573"/>
        <v>47116.52</v>
      </c>
      <c r="DB14" s="327">
        <f t="shared" si="573"/>
        <v>48721.75</v>
      </c>
      <c r="DC14" s="327">
        <f t="shared" si="573"/>
        <v>47249.85</v>
      </c>
      <c r="DD14" s="327">
        <f t="shared" si="573"/>
        <v>47295.27</v>
      </c>
      <c r="DE14" s="327">
        <f t="shared" si="573"/>
        <v>46687.55</v>
      </c>
      <c r="DF14" s="327">
        <f t="shared" si="573"/>
        <v>44764.65</v>
      </c>
      <c r="DG14" s="327">
        <f t="shared" si="573"/>
        <v>43285.68</v>
      </c>
      <c r="DH14" s="327">
        <f t="shared" si="573"/>
        <v>42043.01</v>
      </c>
      <c r="DI14" s="327">
        <f t="shared" si="573"/>
        <v>40861.74</v>
      </c>
      <c r="DJ14" s="327">
        <f t="shared" si="573"/>
        <v>39723.199999999997</v>
      </c>
      <c r="DK14" s="327">
        <f t="shared" si="573"/>
        <v>38896.81</v>
      </c>
      <c r="DL14" s="327">
        <f t="shared" si="573"/>
        <v>38930.120000000003</v>
      </c>
      <c r="DM14" s="327">
        <f t="shared" si="573"/>
        <v>37921.78</v>
      </c>
      <c r="DN14" s="327">
        <f t="shared" si="573"/>
        <v>37160.01</v>
      </c>
      <c r="DO14" s="327">
        <f t="shared" si="573"/>
        <v>36505.25</v>
      </c>
      <c r="DP14" s="327">
        <f t="shared" si="573"/>
        <v>35990.21</v>
      </c>
      <c r="DQ14" s="327">
        <f t="shared" si="573"/>
        <v>35860.910000000003</v>
      </c>
      <c r="DR14" s="327">
        <f t="shared" si="573"/>
        <v>36608.639999999999</v>
      </c>
      <c r="DS14" s="327">
        <f t="shared" si="573"/>
        <v>35698.19</v>
      </c>
      <c r="DT14" s="327">
        <f t="shared" si="573"/>
        <v>35331.449999999997</v>
      </c>
      <c r="DU14" s="327">
        <f t="shared" si="573"/>
        <v>34877.919999999998</v>
      </c>
      <c r="DV14" s="327">
        <f t="shared" si="573"/>
        <v>34674.400000000001</v>
      </c>
      <c r="DW14" s="327">
        <f t="shared" si="573"/>
        <v>34266.46</v>
      </c>
      <c r="DX14" s="327">
        <f t="shared" si="573"/>
        <v>34869.919999999998</v>
      </c>
      <c r="DY14" s="327">
        <f t="shared" si="573"/>
        <v>34837.93</v>
      </c>
      <c r="DZ14" s="327">
        <f t="shared" si="573"/>
        <v>35174.69</v>
      </c>
      <c r="EA14" s="327">
        <f t="shared" ref="EA14:GL14" si="574">EA492</f>
        <v>35185.040000000001</v>
      </c>
      <c r="EB14" s="327">
        <f t="shared" si="574"/>
        <v>35452.76</v>
      </c>
      <c r="EC14" s="327">
        <f t="shared" si="574"/>
        <v>35888.879999999997</v>
      </c>
      <c r="ED14" s="327">
        <f t="shared" si="574"/>
        <v>35960.81</v>
      </c>
      <c r="EE14" s="327">
        <f t="shared" si="574"/>
        <v>36579.03</v>
      </c>
      <c r="EF14" s="327">
        <f t="shared" si="574"/>
        <v>36924.57</v>
      </c>
      <c r="EG14" s="327">
        <f t="shared" si="574"/>
        <v>37513.67</v>
      </c>
      <c r="EH14" s="327">
        <f t="shared" si="574"/>
        <v>37941.589999999997</v>
      </c>
      <c r="EI14" s="327">
        <f t="shared" si="574"/>
        <v>38392.660000000003</v>
      </c>
      <c r="EJ14" s="327">
        <f t="shared" si="574"/>
        <v>38406.31</v>
      </c>
      <c r="EK14" s="327">
        <f t="shared" si="574"/>
        <v>37914.980000000003</v>
      </c>
      <c r="EL14" s="327">
        <f t="shared" si="574"/>
        <v>37782.17</v>
      </c>
      <c r="EM14" s="327">
        <f t="shared" si="574"/>
        <v>37455.33</v>
      </c>
      <c r="EN14" s="327">
        <f t="shared" si="574"/>
        <v>37369.43</v>
      </c>
      <c r="EO14" s="327">
        <f t="shared" si="574"/>
        <v>37149.74</v>
      </c>
      <c r="EP14" s="327">
        <f t="shared" si="574"/>
        <v>37148.800000000003</v>
      </c>
      <c r="EQ14" s="327">
        <f t="shared" si="574"/>
        <v>37130.54</v>
      </c>
      <c r="ER14" s="327">
        <f t="shared" si="574"/>
        <v>37095.360000000001</v>
      </c>
      <c r="ES14" s="327">
        <f t="shared" si="574"/>
        <v>37916.980000000003</v>
      </c>
      <c r="ET14" s="327">
        <f t="shared" si="574"/>
        <v>39974.15</v>
      </c>
      <c r="EU14" s="327">
        <f t="shared" si="574"/>
        <v>42437.54</v>
      </c>
      <c r="EV14" s="327">
        <f t="shared" si="574"/>
        <v>44805.95</v>
      </c>
      <c r="EW14" s="327">
        <f t="shared" si="574"/>
        <v>47712</v>
      </c>
      <c r="EX14" s="327">
        <f t="shared" si="574"/>
        <v>48620.3</v>
      </c>
      <c r="EY14" s="327">
        <f t="shared" si="574"/>
        <v>50593.24</v>
      </c>
      <c r="EZ14" s="327">
        <f t="shared" si="574"/>
        <v>51764.71</v>
      </c>
      <c r="FA14" s="327">
        <f t="shared" si="574"/>
        <v>54396.5</v>
      </c>
      <c r="FB14" s="327">
        <f t="shared" si="574"/>
        <v>57588.01</v>
      </c>
      <c r="FC14" s="327">
        <f t="shared" si="574"/>
        <v>57324.78</v>
      </c>
      <c r="FD14" s="327">
        <f t="shared" si="574"/>
        <v>54527.68</v>
      </c>
      <c r="FE14" s="327">
        <f t="shared" si="574"/>
        <v>51692.09</v>
      </c>
      <c r="FF14" s="327">
        <f t="shared" si="574"/>
        <v>50052.93</v>
      </c>
      <c r="FG14" s="327">
        <f t="shared" si="574"/>
        <v>48857.75</v>
      </c>
      <c r="FH14" s="327">
        <f t="shared" si="574"/>
        <v>48646.38</v>
      </c>
      <c r="FI14" s="327">
        <f t="shared" si="574"/>
        <v>48825.61</v>
      </c>
      <c r="FJ14" s="327">
        <f t="shared" si="574"/>
        <v>50067.73</v>
      </c>
      <c r="FK14" s="327">
        <f t="shared" si="574"/>
        <v>50479.56</v>
      </c>
      <c r="FL14" s="327">
        <f t="shared" si="574"/>
        <v>52091.7</v>
      </c>
      <c r="FM14" s="327">
        <f t="shared" si="574"/>
        <v>51800.27</v>
      </c>
      <c r="FN14" s="327">
        <f t="shared" si="574"/>
        <v>51812.04</v>
      </c>
      <c r="FO14" s="327">
        <f t="shared" si="574"/>
        <v>51193.96</v>
      </c>
      <c r="FP14" s="327">
        <f t="shared" si="574"/>
        <v>51800.57</v>
      </c>
      <c r="FQ14" s="327">
        <f t="shared" si="574"/>
        <v>53126.34</v>
      </c>
      <c r="FR14" s="327">
        <f t="shared" si="574"/>
        <v>52866.65</v>
      </c>
      <c r="FS14" s="327">
        <f t="shared" si="574"/>
        <v>51941.36</v>
      </c>
      <c r="FT14" s="327">
        <f t="shared" si="574"/>
        <v>51190.71</v>
      </c>
      <c r="FU14" s="327">
        <f t="shared" si="574"/>
        <v>51061.58</v>
      </c>
      <c r="FV14" s="327">
        <f t="shared" si="574"/>
        <v>50929.8</v>
      </c>
      <c r="FW14" s="327">
        <f t="shared" si="574"/>
        <v>50929.74</v>
      </c>
      <c r="FX14" s="327">
        <f t="shared" si="574"/>
        <v>51177.58</v>
      </c>
      <c r="FY14" s="327">
        <f t="shared" si="574"/>
        <v>51226.32</v>
      </c>
      <c r="FZ14" s="327">
        <f t="shared" si="574"/>
        <v>50964.480000000003</v>
      </c>
      <c r="GA14" s="327">
        <f t="shared" si="574"/>
        <v>50963.29</v>
      </c>
      <c r="GB14" s="327">
        <f t="shared" si="574"/>
        <v>51331.89</v>
      </c>
      <c r="GC14" s="327">
        <f t="shared" si="574"/>
        <v>51950.67</v>
      </c>
      <c r="GD14" s="327">
        <f t="shared" si="574"/>
        <v>52600.12</v>
      </c>
      <c r="GE14" s="327">
        <f t="shared" si="574"/>
        <v>53718.22</v>
      </c>
      <c r="GF14" s="327">
        <f t="shared" si="574"/>
        <v>54845.23</v>
      </c>
      <c r="GG14" s="327">
        <f t="shared" si="574"/>
        <v>55944.88</v>
      </c>
      <c r="GH14" s="327">
        <f t="shared" si="574"/>
        <v>57556.639999999999</v>
      </c>
      <c r="GI14" s="327">
        <f t="shared" si="574"/>
        <v>61050.25</v>
      </c>
      <c r="GJ14" s="327">
        <f t="shared" si="574"/>
        <v>61679.4</v>
      </c>
      <c r="GK14" s="327">
        <f t="shared" si="574"/>
        <v>59872.54</v>
      </c>
      <c r="GL14" s="327">
        <f t="shared" si="574"/>
        <v>58582.17</v>
      </c>
      <c r="GM14" s="327">
        <f t="shared" ref="GM14:HC14" si="575">GM492</f>
        <v>57509.49</v>
      </c>
      <c r="GN14" s="327">
        <f t="shared" si="575"/>
        <v>56813.89</v>
      </c>
      <c r="GO14" s="327">
        <f t="shared" si="575"/>
        <v>56320.65</v>
      </c>
      <c r="GP14" s="327">
        <f t="shared" si="575"/>
        <v>56367.82</v>
      </c>
      <c r="GQ14" s="327">
        <f t="shared" si="575"/>
        <v>56323.33</v>
      </c>
      <c r="GR14" s="327">
        <f t="shared" si="575"/>
        <v>56353.73</v>
      </c>
      <c r="GS14" s="327">
        <f t="shared" si="575"/>
        <v>57337.05</v>
      </c>
      <c r="GT14" s="327">
        <f t="shared" si="575"/>
        <v>59685.87</v>
      </c>
      <c r="GU14" s="327">
        <f t="shared" si="575"/>
        <v>60480.76</v>
      </c>
      <c r="GV14" s="327">
        <f t="shared" si="575"/>
        <v>61123.9</v>
      </c>
      <c r="GW14" s="327">
        <f t="shared" si="575"/>
        <v>65885.86</v>
      </c>
      <c r="GX14" s="327">
        <f t="shared" si="575"/>
        <v>70281.8</v>
      </c>
      <c r="GY14" s="327">
        <f t="shared" si="575"/>
        <v>71856.039999999994</v>
      </c>
      <c r="GZ14" s="327">
        <f t="shared" si="575"/>
        <v>72893.039999999994</v>
      </c>
      <c r="HA14" s="327">
        <f t="shared" si="575"/>
        <v>76778.22</v>
      </c>
      <c r="HB14" s="327">
        <f t="shared" si="575"/>
        <v>80807.28</v>
      </c>
      <c r="HC14" s="328">
        <f t="shared" si="575"/>
        <v>79526.22</v>
      </c>
      <c r="HD14" s="327">
        <f t="shared" ref="HD14:II14" si="576">C435</f>
        <v>75717.55</v>
      </c>
      <c r="HE14" s="327">
        <f t="shared" si="576"/>
        <v>71756.490000000005</v>
      </c>
      <c r="HF14" s="327">
        <f t="shared" si="576"/>
        <v>69486.399999999994</v>
      </c>
      <c r="HG14" s="327">
        <f t="shared" si="576"/>
        <v>68468.73</v>
      </c>
      <c r="HH14" s="327">
        <f t="shared" si="576"/>
        <v>69320.52</v>
      </c>
      <c r="HI14" s="327">
        <f t="shared" si="576"/>
        <v>69069.98</v>
      </c>
      <c r="HJ14" s="327">
        <f t="shared" si="576"/>
        <v>67916.38</v>
      </c>
      <c r="HK14" s="327">
        <f t="shared" si="576"/>
        <v>67600.37</v>
      </c>
      <c r="HL14" s="327">
        <f t="shared" si="576"/>
        <v>67553.48</v>
      </c>
      <c r="HM14" s="327">
        <f t="shared" si="576"/>
        <v>67176.63</v>
      </c>
      <c r="HN14" s="327">
        <f t="shared" si="576"/>
        <v>68052.63</v>
      </c>
      <c r="HO14" s="327">
        <f t="shared" si="576"/>
        <v>69383.22</v>
      </c>
      <c r="HP14" s="327">
        <f t="shared" si="576"/>
        <v>69362.570000000007</v>
      </c>
      <c r="HQ14" s="327">
        <f t="shared" si="576"/>
        <v>68787.58</v>
      </c>
      <c r="HR14" s="327">
        <f t="shared" si="576"/>
        <v>67683.789999999994</v>
      </c>
      <c r="HS14" s="327">
        <f t="shared" si="576"/>
        <v>67746.8</v>
      </c>
      <c r="HT14" s="327">
        <f t="shared" si="576"/>
        <v>67218.14</v>
      </c>
      <c r="HU14" s="327">
        <f t="shared" si="576"/>
        <v>67986.490000000005</v>
      </c>
      <c r="HV14" s="327">
        <f t="shared" si="576"/>
        <v>67974.259999999995</v>
      </c>
      <c r="HW14" s="327">
        <f t="shared" si="576"/>
        <v>67704.289999999994</v>
      </c>
      <c r="HX14" s="327">
        <f t="shared" si="576"/>
        <v>68179.679999999993</v>
      </c>
      <c r="HY14" s="327">
        <f t="shared" si="576"/>
        <v>68115.42</v>
      </c>
      <c r="HZ14" s="327">
        <f t="shared" si="576"/>
        <v>67659.649999999994</v>
      </c>
      <c r="IA14" s="327">
        <f t="shared" si="576"/>
        <v>68081.67</v>
      </c>
      <c r="IB14" s="327">
        <f t="shared" si="576"/>
        <v>69833.77</v>
      </c>
      <c r="IC14" s="327">
        <f t="shared" si="576"/>
        <v>69493.23</v>
      </c>
      <c r="ID14" s="327">
        <f t="shared" si="576"/>
        <v>69805.06</v>
      </c>
      <c r="IE14" s="327">
        <f t="shared" si="576"/>
        <v>70328.210000000006</v>
      </c>
      <c r="IF14" s="327">
        <f t="shared" si="576"/>
        <v>72108.600000000006</v>
      </c>
      <c r="IG14" s="327">
        <f t="shared" si="576"/>
        <v>73159.350000000006</v>
      </c>
      <c r="IH14" s="327">
        <f t="shared" si="576"/>
        <v>74209.2</v>
      </c>
      <c r="II14" s="327">
        <f t="shared" si="576"/>
        <v>74491.17</v>
      </c>
      <c r="IJ14" s="327">
        <f t="shared" ref="IJ14:JO14" si="577">AI435</f>
        <v>74451.03</v>
      </c>
      <c r="IK14" s="327">
        <f t="shared" si="577"/>
        <v>73784.84</v>
      </c>
      <c r="IL14" s="327">
        <f t="shared" si="577"/>
        <v>73305.06</v>
      </c>
      <c r="IM14" s="327">
        <f t="shared" si="577"/>
        <v>72787.44</v>
      </c>
      <c r="IN14" s="327">
        <f t="shared" si="577"/>
        <v>73004.37</v>
      </c>
      <c r="IO14" s="327">
        <f t="shared" si="577"/>
        <v>73494.490000000005</v>
      </c>
      <c r="IP14" s="327">
        <f t="shared" si="577"/>
        <v>73188.5</v>
      </c>
      <c r="IQ14" s="327">
        <f t="shared" si="577"/>
        <v>73372.53</v>
      </c>
      <c r="IR14" s="327">
        <f t="shared" si="577"/>
        <v>74129.98</v>
      </c>
      <c r="IS14" s="327">
        <f t="shared" si="577"/>
        <v>75343.38</v>
      </c>
      <c r="IT14" s="327">
        <f t="shared" si="577"/>
        <v>77014.62</v>
      </c>
      <c r="IU14" s="327">
        <f t="shared" si="577"/>
        <v>78314.59</v>
      </c>
      <c r="IV14" s="327">
        <f t="shared" si="577"/>
        <v>80593.039999999994</v>
      </c>
      <c r="IW14" s="327">
        <f t="shared" si="577"/>
        <v>88885.96</v>
      </c>
      <c r="IX14" s="327">
        <f t="shared" si="577"/>
        <v>96997.42</v>
      </c>
      <c r="IY14" s="327">
        <f t="shared" si="577"/>
        <v>100442.2</v>
      </c>
      <c r="IZ14" s="327">
        <f t="shared" si="577"/>
        <v>102903.6</v>
      </c>
      <c r="JA14" s="327">
        <f t="shared" si="577"/>
        <v>103788.86</v>
      </c>
      <c r="JB14" s="327">
        <f t="shared" si="577"/>
        <v>109468.33</v>
      </c>
      <c r="JC14" s="327">
        <f t="shared" si="577"/>
        <v>107766.93</v>
      </c>
      <c r="JD14" s="327">
        <f t="shared" si="577"/>
        <v>103044.48</v>
      </c>
      <c r="JE14" s="327">
        <f t="shared" si="577"/>
        <v>98477</v>
      </c>
      <c r="JF14" s="327">
        <f t="shared" si="577"/>
        <v>94952.44</v>
      </c>
      <c r="JG14" s="327">
        <f t="shared" si="577"/>
        <v>92953.1</v>
      </c>
      <c r="JH14" s="327">
        <f t="shared" si="577"/>
        <v>91453.41</v>
      </c>
      <c r="JI14" s="327">
        <f t="shared" si="577"/>
        <v>90429.8</v>
      </c>
      <c r="JJ14" s="327">
        <f t="shared" si="577"/>
        <v>89891.01</v>
      </c>
      <c r="JK14" s="327">
        <f t="shared" si="577"/>
        <v>91773.119999999995</v>
      </c>
      <c r="JL14" s="327">
        <f t="shared" si="577"/>
        <v>92496.47</v>
      </c>
      <c r="JM14" s="327">
        <f t="shared" si="577"/>
        <v>91001.04</v>
      </c>
      <c r="JN14" s="327">
        <f t="shared" si="577"/>
        <v>89946.89</v>
      </c>
      <c r="JO14" s="327">
        <f t="shared" si="577"/>
        <v>89740.53</v>
      </c>
      <c r="JP14" s="327">
        <f t="shared" ref="JP14:KU14" si="578">BO435</f>
        <v>89358.23</v>
      </c>
      <c r="JQ14" s="327">
        <f t="shared" si="578"/>
        <v>91045.25</v>
      </c>
      <c r="JR14" s="327">
        <f t="shared" si="578"/>
        <v>94549.22</v>
      </c>
      <c r="JS14" s="327">
        <f t="shared" si="578"/>
        <v>93639.25</v>
      </c>
      <c r="JT14" s="327">
        <f t="shared" si="578"/>
        <v>91771.3</v>
      </c>
      <c r="JU14" s="327">
        <f t="shared" si="578"/>
        <v>92744.320000000007</v>
      </c>
      <c r="JV14" s="327">
        <f t="shared" si="578"/>
        <v>92656.43</v>
      </c>
      <c r="JW14" s="327">
        <f t="shared" si="578"/>
        <v>92086.45</v>
      </c>
      <c r="JX14" s="327">
        <f t="shared" si="578"/>
        <v>92010.01</v>
      </c>
      <c r="JY14" s="327">
        <f t="shared" si="578"/>
        <v>92352.23</v>
      </c>
      <c r="JZ14" s="327">
        <f t="shared" si="578"/>
        <v>92577.96</v>
      </c>
      <c r="KA14" s="327">
        <f t="shared" si="578"/>
        <v>93646.73</v>
      </c>
      <c r="KB14" s="327">
        <f t="shared" si="578"/>
        <v>93563.62</v>
      </c>
      <c r="KC14" s="327">
        <f t="shared" si="578"/>
        <v>95318.03</v>
      </c>
      <c r="KD14" s="327">
        <f t="shared" si="578"/>
        <v>96800.02</v>
      </c>
      <c r="KE14" s="327">
        <f t="shared" si="578"/>
        <v>97507.76</v>
      </c>
      <c r="KF14" s="327">
        <f t="shared" si="578"/>
        <v>99024.43</v>
      </c>
      <c r="KG14" s="327">
        <f t="shared" si="578"/>
        <v>100899.98</v>
      </c>
      <c r="KH14" s="327">
        <f t="shared" si="578"/>
        <v>102164.25</v>
      </c>
      <c r="KI14" s="327">
        <f t="shared" si="578"/>
        <v>102919.13</v>
      </c>
      <c r="KJ14" s="327">
        <f t="shared" si="578"/>
        <v>102318.86</v>
      </c>
      <c r="KK14" s="327">
        <f t="shared" si="578"/>
        <v>102096.03</v>
      </c>
      <c r="KL14" s="327">
        <f t="shared" si="578"/>
        <v>103115.04</v>
      </c>
      <c r="KM14" s="327">
        <f t="shared" si="578"/>
        <v>102760.2</v>
      </c>
      <c r="KN14" s="327">
        <f t="shared" si="578"/>
        <v>101819.14</v>
      </c>
      <c r="KO14" s="327">
        <f t="shared" si="578"/>
        <v>101794.82</v>
      </c>
      <c r="KP14" s="327">
        <f t="shared" si="578"/>
        <v>102508.12</v>
      </c>
      <c r="KQ14" s="327">
        <f t="shared" si="578"/>
        <v>104054.81</v>
      </c>
      <c r="KR14" s="327">
        <f t="shared" si="578"/>
        <v>106102.82</v>
      </c>
      <c r="KS14" s="327">
        <f t="shared" si="578"/>
        <v>107423.59</v>
      </c>
      <c r="KT14" s="327">
        <f t="shared" si="578"/>
        <v>109631.64</v>
      </c>
      <c r="KU14" s="327">
        <f t="shared" si="578"/>
        <v>122525.59</v>
      </c>
      <c r="KV14" s="327">
        <f t="shared" ref="KV14:LC14" si="579">CU435</f>
        <v>129303.77</v>
      </c>
      <c r="KW14" s="327">
        <f t="shared" si="579"/>
        <v>133985.87</v>
      </c>
      <c r="KX14" s="327">
        <f t="shared" si="579"/>
        <v>141209.56</v>
      </c>
      <c r="KY14" s="327">
        <f t="shared" si="579"/>
        <v>149670.10999999999</v>
      </c>
      <c r="KZ14" s="327">
        <f t="shared" si="579"/>
        <v>150325.92000000001</v>
      </c>
      <c r="LA14" s="327">
        <f t="shared" si="579"/>
        <v>149420.54999999999</v>
      </c>
      <c r="LB14" s="327">
        <f t="shared" si="579"/>
        <v>153689.04</v>
      </c>
      <c r="LC14" s="327">
        <f t="shared" si="579"/>
        <v>154900.14000000001</v>
      </c>
      <c r="LD14" s="328">
        <f t="shared" ref="LD14:NO14" si="580">C375</f>
        <v>150579.57</v>
      </c>
      <c r="LE14" s="327">
        <f t="shared" si="580"/>
        <v>143033.53</v>
      </c>
      <c r="LF14" s="327">
        <f t="shared" si="580"/>
        <v>138200.43</v>
      </c>
      <c r="LG14" s="327">
        <f t="shared" si="580"/>
        <v>134281.60000000001</v>
      </c>
      <c r="LH14" s="327">
        <f t="shared" si="580"/>
        <v>132285.9</v>
      </c>
      <c r="LI14" s="327">
        <f t="shared" si="580"/>
        <v>132964.91</v>
      </c>
      <c r="LJ14" s="327">
        <f t="shared" si="580"/>
        <v>136033.81</v>
      </c>
      <c r="LK14" s="327">
        <f t="shared" si="580"/>
        <v>135976.15</v>
      </c>
      <c r="LL14" s="327">
        <f t="shared" si="580"/>
        <v>134890.03</v>
      </c>
      <c r="LM14" s="327">
        <f t="shared" si="580"/>
        <v>133646.84</v>
      </c>
      <c r="LN14" s="327">
        <f t="shared" si="580"/>
        <v>134183.95000000001</v>
      </c>
      <c r="LO14" s="327">
        <f t="shared" si="580"/>
        <v>134338.32999999999</v>
      </c>
      <c r="LP14" s="327">
        <f t="shared" si="580"/>
        <v>135315.12</v>
      </c>
      <c r="LQ14" s="327">
        <f t="shared" si="580"/>
        <v>137691.70000000001</v>
      </c>
      <c r="LR14" s="327">
        <f t="shared" si="580"/>
        <v>136054.07</v>
      </c>
      <c r="LS14" s="327">
        <f t="shared" si="580"/>
        <v>134435.46</v>
      </c>
      <c r="LT14" s="327">
        <f t="shared" si="580"/>
        <v>132264.42000000001</v>
      </c>
      <c r="LU14" s="327">
        <f t="shared" si="580"/>
        <v>132148.43</v>
      </c>
      <c r="LV14" s="327">
        <f t="shared" si="580"/>
        <v>132245.44</v>
      </c>
      <c r="LW14" s="327">
        <f t="shared" si="580"/>
        <v>133390.66</v>
      </c>
      <c r="LX14" s="327">
        <f t="shared" si="580"/>
        <v>133541.51</v>
      </c>
      <c r="LY14" s="327">
        <f t="shared" si="580"/>
        <v>134166.22</v>
      </c>
      <c r="LZ14" s="327">
        <f t="shared" si="580"/>
        <v>135363.57999999999</v>
      </c>
      <c r="MA14" s="327">
        <f t="shared" si="580"/>
        <v>134938.53</v>
      </c>
      <c r="MB14" s="327">
        <f t="shared" si="580"/>
        <v>135206.98000000001</v>
      </c>
      <c r="MC14" s="327">
        <f t="shared" si="580"/>
        <v>135887.71</v>
      </c>
      <c r="MD14" s="327">
        <f t="shared" si="580"/>
        <v>137496.16</v>
      </c>
      <c r="ME14" s="327">
        <f t="shared" si="580"/>
        <v>138385.88</v>
      </c>
      <c r="MF14" s="327">
        <f t="shared" si="580"/>
        <v>140833.12</v>
      </c>
      <c r="MG14" s="327">
        <f t="shared" si="580"/>
        <v>142035.66</v>
      </c>
      <c r="MH14" s="327">
        <f t="shared" si="580"/>
        <v>143178.29</v>
      </c>
      <c r="MI14" s="327">
        <f t="shared" si="580"/>
        <v>142165.67000000001</v>
      </c>
      <c r="MJ14" s="327">
        <f t="shared" si="580"/>
        <v>142607.32</v>
      </c>
      <c r="MK14" s="327">
        <f t="shared" si="580"/>
        <v>142790.06</v>
      </c>
      <c r="ML14" s="327">
        <f t="shared" si="580"/>
        <v>141950.70000000001</v>
      </c>
      <c r="MM14" s="327">
        <f t="shared" si="580"/>
        <v>141243.45000000001</v>
      </c>
      <c r="MN14" s="327">
        <f t="shared" si="580"/>
        <v>141080.01999999999</v>
      </c>
      <c r="MO14" s="327">
        <f t="shared" si="580"/>
        <v>140781.53</v>
      </c>
      <c r="MP14" s="327">
        <f t="shared" si="580"/>
        <v>141030.85</v>
      </c>
      <c r="MQ14" s="327">
        <f t="shared" si="580"/>
        <v>141207.34</v>
      </c>
      <c r="MR14" s="327">
        <f t="shared" si="580"/>
        <v>141734.65</v>
      </c>
      <c r="MS14" s="327">
        <f t="shared" si="580"/>
        <v>143009.34</v>
      </c>
      <c r="MT14" s="327">
        <f t="shared" si="580"/>
        <v>148226.6</v>
      </c>
      <c r="MU14" s="327">
        <f t="shared" si="580"/>
        <v>155038.23000000001</v>
      </c>
      <c r="MV14" s="327">
        <f t="shared" si="580"/>
        <v>160578.65</v>
      </c>
      <c r="MW14" s="327">
        <f t="shared" si="580"/>
        <v>167768.17000000001</v>
      </c>
      <c r="MX14" s="327">
        <f t="shared" si="580"/>
        <v>177909.21</v>
      </c>
      <c r="MY14" s="327">
        <f t="shared" si="580"/>
        <v>184264.46</v>
      </c>
      <c r="MZ14" s="327">
        <f t="shared" si="580"/>
        <v>188008.22</v>
      </c>
      <c r="NA14" s="327">
        <f t="shared" si="580"/>
        <v>190169.14</v>
      </c>
      <c r="NB14" s="327">
        <f t="shared" si="580"/>
        <v>199834.17</v>
      </c>
      <c r="NC14" s="327">
        <f t="shared" si="580"/>
        <v>206876.26</v>
      </c>
      <c r="ND14" s="327">
        <f t="shared" si="580"/>
        <v>277128.18</v>
      </c>
      <c r="NE14" s="327">
        <f t="shared" si="580"/>
        <v>268383.12</v>
      </c>
      <c r="NF14" s="327">
        <f t="shared" si="580"/>
        <v>252936.67</v>
      </c>
      <c r="NG14" s="327">
        <f t="shared" si="580"/>
        <v>236662.37</v>
      </c>
      <c r="NH14" s="327">
        <f t="shared" si="580"/>
        <v>225964.81</v>
      </c>
      <c r="NI14" s="327">
        <f t="shared" si="580"/>
        <v>219108.12</v>
      </c>
      <c r="NJ14" s="327">
        <f t="shared" si="580"/>
        <v>210012.97</v>
      </c>
      <c r="NK14" s="327">
        <f t="shared" si="580"/>
        <v>203887.82</v>
      </c>
      <c r="NL14" s="327">
        <f t="shared" si="580"/>
        <v>196604.52</v>
      </c>
      <c r="NM14" s="327">
        <f t="shared" si="580"/>
        <v>191267.94</v>
      </c>
      <c r="NN14" s="327">
        <f t="shared" si="580"/>
        <v>190665.74</v>
      </c>
      <c r="NO14" s="327">
        <f t="shared" si="580"/>
        <v>191310.15</v>
      </c>
      <c r="NP14" s="327">
        <f t="shared" ref="NP14:QA14" si="581">BO375</f>
        <v>186819.82</v>
      </c>
      <c r="NQ14" s="327">
        <f t="shared" si="581"/>
        <v>181048.03</v>
      </c>
      <c r="NR14" s="327">
        <f t="shared" si="581"/>
        <v>177550.95</v>
      </c>
      <c r="NS14" s="327">
        <f t="shared" si="581"/>
        <v>174250.82</v>
      </c>
      <c r="NT14" s="327">
        <f t="shared" si="581"/>
        <v>171991.09</v>
      </c>
      <c r="NU14" s="327">
        <f t="shared" si="581"/>
        <v>172812.46</v>
      </c>
      <c r="NV14" s="327">
        <f t="shared" si="581"/>
        <v>172428.21</v>
      </c>
      <c r="NW14" s="327">
        <f t="shared" si="581"/>
        <v>172151.01</v>
      </c>
      <c r="NX14" s="327">
        <f t="shared" si="581"/>
        <v>172626.68</v>
      </c>
      <c r="NY14" s="327">
        <f t="shared" si="581"/>
        <v>172546.2</v>
      </c>
      <c r="NZ14" s="327">
        <f t="shared" si="581"/>
        <v>172198.24</v>
      </c>
      <c r="OA14" s="327">
        <f t="shared" si="581"/>
        <v>169229.8</v>
      </c>
      <c r="OB14" s="327">
        <f t="shared" si="581"/>
        <v>170220.59</v>
      </c>
      <c r="OC14" s="327">
        <f t="shared" si="581"/>
        <v>172713.72</v>
      </c>
      <c r="OD14" s="327">
        <f t="shared" si="581"/>
        <v>173337.36</v>
      </c>
      <c r="OE14" s="327">
        <f t="shared" si="581"/>
        <v>173746.7</v>
      </c>
      <c r="OF14" s="327">
        <f t="shared" si="581"/>
        <v>175785.81</v>
      </c>
      <c r="OG14" s="327">
        <f t="shared" si="581"/>
        <v>179847.08</v>
      </c>
      <c r="OH14" s="327">
        <f t="shared" si="581"/>
        <v>183105.75</v>
      </c>
      <c r="OI14" s="327">
        <f t="shared" si="581"/>
        <v>184240.15</v>
      </c>
      <c r="OJ14" s="327">
        <f t="shared" si="581"/>
        <v>186404.62</v>
      </c>
      <c r="OK14" s="327">
        <f t="shared" si="581"/>
        <v>186936.92</v>
      </c>
      <c r="OL14" s="327">
        <f t="shared" si="581"/>
        <v>188314.23</v>
      </c>
      <c r="OM14" s="327">
        <f t="shared" si="581"/>
        <v>188657.77</v>
      </c>
      <c r="ON14" s="327">
        <f t="shared" si="581"/>
        <v>188209.72</v>
      </c>
      <c r="OO14" s="327">
        <f t="shared" si="581"/>
        <v>187624.77</v>
      </c>
      <c r="OP14" s="327">
        <f t="shared" si="581"/>
        <v>188366.23</v>
      </c>
      <c r="OQ14" s="327">
        <f t="shared" si="581"/>
        <v>189111.54</v>
      </c>
      <c r="OR14" s="327">
        <f t="shared" si="581"/>
        <v>189796.9</v>
      </c>
      <c r="OS14" s="327">
        <f t="shared" si="581"/>
        <v>190177.86</v>
      </c>
      <c r="OT14" s="327">
        <f t="shared" si="581"/>
        <v>196430.6</v>
      </c>
      <c r="OU14" s="327">
        <f t="shared" si="581"/>
        <v>200023.6</v>
      </c>
      <c r="OV14" s="327">
        <f t="shared" si="581"/>
        <v>205883.25</v>
      </c>
      <c r="OW14" s="327">
        <f t="shared" si="581"/>
        <v>217411.57</v>
      </c>
      <c r="OX14" s="327">
        <f t="shared" si="581"/>
        <v>247274.62</v>
      </c>
      <c r="OY14" s="327">
        <f t="shared" si="581"/>
        <v>254499.33</v>
      </c>
      <c r="OZ14" s="327">
        <f t="shared" si="581"/>
        <v>254990.07</v>
      </c>
      <c r="PA14" s="327">
        <f t="shared" si="581"/>
        <v>255810.99</v>
      </c>
      <c r="PB14" s="327">
        <f t="shared" si="581"/>
        <v>268736.01</v>
      </c>
      <c r="PC14" s="327">
        <f t="shared" si="581"/>
        <v>284771.33</v>
      </c>
      <c r="PD14" s="327">
        <f t="shared" si="581"/>
        <v>282331.48</v>
      </c>
      <c r="PE14" s="327">
        <f t="shared" si="581"/>
        <v>273152.15999999997</v>
      </c>
      <c r="PF14" s="327">
        <f t="shared" si="581"/>
        <v>260307.24</v>
      </c>
      <c r="PG14" s="327">
        <f t="shared" si="581"/>
        <v>250031.62</v>
      </c>
      <c r="PH14" s="327">
        <f t="shared" si="581"/>
        <v>241137.56</v>
      </c>
      <c r="PI14" s="327">
        <f t="shared" si="581"/>
        <v>240239.28</v>
      </c>
      <c r="PJ14" s="327">
        <f t="shared" si="581"/>
        <v>241966.54</v>
      </c>
      <c r="PK14" s="327">
        <f t="shared" si="581"/>
        <v>242859.5</v>
      </c>
      <c r="PL14" s="327">
        <f t="shared" si="581"/>
        <v>242803.04</v>
      </c>
      <c r="PM14" s="327">
        <f t="shared" si="581"/>
        <v>241181.26</v>
      </c>
      <c r="PN14" s="327">
        <f t="shared" si="581"/>
        <v>237830.67</v>
      </c>
      <c r="PO14" s="327">
        <f t="shared" si="581"/>
        <v>238144.48</v>
      </c>
      <c r="PP14" s="327">
        <f t="shared" si="581"/>
        <v>237341.44</v>
      </c>
      <c r="PQ14" s="327">
        <f t="shared" si="581"/>
        <v>237161.33</v>
      </c>
      <c r="PR14" s="327">
        <f t="shared" si="581"/>
        <v>242479.83</v>
      </c>
      <c r="PS14" s="327">
        <f t="shared" si="581"/>
        <v>241645.75</v>
      </c>
      <c r="PT14" s="327">
        <f t="shared" si="581"/>
        <v>239096.03</v>
      </c>
      <c r="PU14" s="327">
        <f t="shared" si="581"/>
        <v>237365.55</v>
      </c>
      <c r="PV14" s="327">
        <f t="shared" si="581"/>
        <v>235123.74</v>
      </c>
      <c r="PW14" s="327">
        <f t="shared" si="581"/>
        <v>233988.37</v>
      </c>
      <c r="PX14" s="327">
        <f t="shared" si="581"/>
        <v>233132.29</v>
      </c>
      <c r="PY14" s="327">
        <f t="shared" si="581"/>
        <v>233261.4</v>
      </c>
      <c r="PZ14" s="327">
        <f t="shared" si="581"/>
        <v>232218.7</v>
      </c>
      <c r="QA14" s="327">
        <f t="shared" si="581"/>
        <v>231594.76</v>
      </c>
      <c r="QB14" s="327">
        <f t="shared" ref="QB14:SM14" si="582">EA375</f>
        <v>231750.43</v>
      </c>
      <c r="QC14" s="327">
        <f t="shared" si="582"/>
        <v>233907.36</v>
      </c>
      <c r="QD14" s="327">
        <f t="shared" si="582"/>
        <v>233768.63</v>
      </c>
      <c r="QE14" s="327">
        <f t="shared" si="582"/>
        <v>233587.05</v>
      </c>
      <c r="QF14" s="327">
        <f t="shared" si="582"/>
        <v>234573.68</v>
      </c>
      <c r="QG14" s="327">
        <f t="shared" si="582"/>
        <v>238538.14</v>
      </c>
      <c r="QH14" s="327">
        <f t="shared" si="582"/>
        <v>240379.46</v>
      </c>
      <c r="QI14" s="327">
        <f t="shared" si="582"/>
        <v>242213.41</v>
      </c>
      <c r="QJ14" s="327">
        <f t="shared" si="582"/>
        <v>242328.16</v>
      </c>
      <c r="QK14" s="327">
        <f t="shared" si="582"/>
        <v>242946.49</v>
      </c>
      <c r="QL14" s="327">
        <f t="shared" si="582"/>
        <v>243091.54</v>
      </c>
      <c r="QM14" s="327">
        <f t="shared" si="582"/>
        <v>242805.35</v>
      </c>
      <c r="QN14" s="327">
        <f t="shared" si="582"/>
        <v>242152.72</v>
      </c>
      <c r="QO14" s="327">
        <f t="shared" si="582"/>
        <v>241347.8</v>
      </c>
      <c r="QP14" s="327">
        <f t="shared" si="582"/>
        <v>241205.53</v>
      </c>
      <c r="QQ14" s="327">
        <f t="shared" si="582"/>
        <v>240711.84</v>
      </c>
      <c r="QR14" s="327">
        <f t="shared" si="582"/>
        <v>240415.53</v>
      </c>
      <c r="QS14" s="327">
        <f t="shared" si="582"/>
        <v>241534.67</v>
      </c>
      <c r="QT14" s="327">
        <f t="shared" si="582"/>
        <v>240943.98</v>
      </c>
      <c r="QU14" s="327">
        <f t="shared" si="582"/>
        <v>246126.43</v>
      </c>
      <c r="QV14" s="327">
        <f t="shared" si="582"/>
        <v>254637.86</v>
      </c>
      <c r="QW14" s="327">
        <f t="shared" si="582"/>
        <v>264508.79999999999</v>
      </c>
      <c r="QX14" s="327">
        <f t="shared" si="582"/>
        <v>283128.21000000002</v>
      </c>
      <c r="QY14" s="327">
        <f t="shared" si="582"/>
        <v>291215.31</v>
      </c>
      <c r="QZ14" s="327">
        <f t="shared" si="582"/>
        <v>314875.37</v>
      </c>
      <c r="RA14" s="327">
        <f t="shared" si="582"/>
        <v>325019.06</v>
      </c>
      <c r="RB14" s="327">
        <f t="shared" si="582"/>
        <v>344297.44</v>
      </c>
      <c r="RC14" s="327">
        <f t="shared" si="582"/>
        <v>364252.5</v>
      </c>
      <c r="RD14" s="327">
        <f t="shared" si="582"/>
        <v>364118.88</v>
      </c>
      <c r="RE14" s="327">
        <f t="shared" si="582"/>
        <v>354007.59</v>
      </c>
      <c r="RF14" s="327">
        <f t="shared" si="582"/>
        <v>337502.82</v>
      </c>
      <c r="RG14" s="327">
        <f t="shared" si="582"/>
        <v>323712.67</v>
      </c>
      <c r="RH14" s="327">
        <f t="shared" si="582"/>
        <v>314715.74</v>
      </c>
      <c r="RI14" s="327">
        <f t="shared" si="582"/>
        <v>309331.81</v>
      </c>
      <c r="RJ14" s="327">
        <f t="shared" si="582"/>
        <v>307288.24</v>
      </c>
      <c r="RK14" s="327">
        <f t="shared" si="582"/>
        <v>304946.67</v>
      </c>
      <c r="RL14" s="327">
        <f t="shared" si="582"/>
        <v>300490.69</v>
      </c>
      <c r="RM14" s="327">
        <f t="shared" si="582"/>
        <v>297327.23</v>
      </c>
      <c r="RN14" s="327">
        <f t="shared" si="582"/>
        <v>292573.90000000002</v>
      </c>
      <c r="RO14" s="327">
        <f t="shared" si="582"/>
        <v>292875.56</v>
      </c>
      <c r="RP14" s="327">
        <f t="shared" si="582"/>
        <v>296967.14</v>
      </c>
      <c r="RQ14" s="327">
        <f t="shared" si="582"/>
        <v>302587.84000000003</v>
      </c>
      <c r="RR14" s="327">
        <f t="shared" si="582"/>
        <v>301091.59000000003</v>
      </c>
      <c r="RS14" s="327">
        <f t="shared" si="582"/>
        <v>298162.61</v>
      </c>
      <c r="RT14" s="327">
        <f t="shared" si="582"/>
        <v>296060.56</v>
      </c>
      <c r="RU14" s="327">
        <f t="shared" si="582"/>
        <v>292800.71000000002</v>
      </c>
      <c r="RV14" s="327">
        <f t="shared" si="582"/>
        <v>290973.82</v>
      </c>
      <c r="RW14" s="327">
        <f t="shared" si="582"/>
        <v>289536.15999999997</v>
      </c>
      <c r="RX14" s="327">
        <f t="shared" si="582"/>
        <v>289527.28999999998</v>
      </c>
      <c r="RY14" s="327">
        <f t="shared" si="582"/>
        <v>289452.52</v>
      </c>
      <c r="RZ14" s="327">
        <f t="shared" si="582"/>
        <v>290966.5</v>
      </c>
      <c r="SA14" s="327">
        <f t="shared" si="582"/>
        <v>291026.5</v>
      </c>
      <c r="SB14" s="327">
        <f t="shared" si="582"/>
        <v>304043.53000000003</v>
      </c>
      <c r="SC14" s="327">
        <f t="shared" si="582"/>
        <v>316292.52</v>
      </c>
      <c r="SD14" s="327">
        <f t="shared" si="582"/>
        <v>314944.28000000003</v>
      </c>
      <c r="SE14" s="327">
        <f t="shared" si="582"/>
        <v>316473.87</v>
      </c>
      <c r="SF14" s="327">
        <f t="shared" si="582"/>
        <v>316515.01</v>
      </c>
      <c r="SG14" s="327">
        <f t="shared" si="582"/>
        <v>320012.01</v>
      </c>
      <c r="SH14" s="327">
        <f t="shared" si="582"/>
        <v>323085.56</v>
      </c>
      <c r="SI14" s="327">
        <f t="shared" si="582"/>
        <v>327032.38</v>
      </c>
      <c r="SJ14" s="327">
        <f t="shared" si="582"/>
        <v>326554.27</v>
      </c>
      <c r="SK14" s="327">
        <f t="shared" si="582"/>
        <v>326558.03999999998</v>
      </c>
      <c r="SL14" s="327">
        <f t="shared" si="582"/>
        <v>325822.23</v>
      </c>
      <c r="SM14" s="327">
        <f t="shared" si="582"/>
        <v>323955.09000000003</v>
      </c>
      <c r="SN14" s="327">
        <f t="shared" ref="SN14:UC14" si="583">GM375</f>
        <v>321498.52</v>
      </c>
      <c r="SO14" s="327">
        <f t="shared" si="583"/>
        <v>320488.89</v>
      </c>
      <c r="SP14" s="327">
        <f t="shared" si="583"/>
        <v>328954.06</v>
      </c>
      <c r="SQ14" s="327">
        <f t="shared" si="583"/>
        <v>326804.83</v>
      </c>
      <c r="SR14" s="327">
        <f t="shared" si="583"/>
        <v>324892.27</v>
      </c>
      <c r="SS14" s="327">
        <f t="shared" si="583"/>
        <v>323448.93</v>
      </c>
      <c r="ST14" s="327">
        <f t="shared" si="583"/>
        <v>322517.24</v>
      </c>
      <c r="SU14" s="327">
        <f t="shared" si="583"/>
        <v>325887.61</v>
      </c>
      <c r="SV14" s="327">
        <f t="shared" si="583"/>
        <v>334596.81</v>
      </c>
      <c r="SW14" s="327">
        <f t="shared" si="583"/>
        <v>341391.24</v>
      </c>
      <c r="SX14" s="327">
        <f t="shared" si="583"/>
        <v>368404.71</v>
      </c>
      <c r="SY14" s="327">
        <f t="shared" si="583"/>
        <v>388439.96</v>
      </c>
      <c r="SZ14" s="327">
        <f t="shared" si="583"/>
        <v>401382.52</v>
      </c>
      <c r="TA14" s="327">
        <f t="shared" si="583"/>
        <v>414786.08</v>
      </c>
      <c r="TB14" s="327">
        <f t="shared" si="583"/>
        <v>435808.87</v>
      </c>
      <c r="TC14" s="327">
        <f t="shared" si="583"/>
        <v>464544.3</v>
      </c>
      <c r="TD14" s="327">
        <f t="shared" si="583"/>
        <v>464703.77</v>
      </c>
      <c r="TE14" s="327">
        <f t="shared" si="583"/>
        <v>451843.38</v>
      </c>
      <c r="TF14" s="327">
        <f t="shared" si="583"/>
        <v>434729.76</v>
      </c>
      <c r="TG14" s="327">
        <f t="shared" si="583"/>
        <v>419633.14</v>
      </c>
      <c r="TH14" s="327">
        <f t="shared" si="583"/>
        <v>408715.09</v>
      </c>
      <c r="TI14" s="327">
        <f t="shared" si="583"/>
        <v>401616.72</v>
      </c>
      <c r="TJ14" s="327">
        <f t="shared" si="583"/>
        <v>393072.27</v>
      </c>
      <c r="TK14" s="327">
        <f t="shared" si="583"/>
        <v>388317.12</v>
      </c>
      <c r="TL14" s="327">
        <f t="shared" si="583"/>
        <v>384043.68</v>
      </c>
      <c r="TM14" s="327">
        <f t="shared" si="583"/>
        <v>387487.36</v>
      </c>
      <c r="TN14" s="327">
        <f t="shared" si="583"/>
        <v>390228.47999999998</v>
      </c>
      <c r="TO14" s="327">
        <f t="shared" si="583"/>
        <v>386516.49</v>
      </c>
      <c r="TP14" s="327">
        <f t="shared" si="583"/>
        <v>381809.76</v>
      </c>
      <c r="TQ14" s="327">
        <f t="shared" si="583"/>
        <v>374408.78</v>
      </c>
      <c r="TR14" s="327">
        <f t="shared" si="583"/>
        <v>373896.27</v>
      </c>
      <c r="TS14" s="327">
        <f t="shared" si="583"/>
        <v>384012.59</v>
      </c>
      <c r="TT14" s="327">
        <f t="shared" si="583"/>
        <v>391488.44</v>
      </c>
      <c r="TU14" s="327">
        <f t="shared" si="583"/>
        <v>389601.76</v>
      </c>
      <c r="TV14" s="327">
        <f t="shared" si="583"/>
        <v>381747.31</v>
      </c>
      <c r="TW14" s="327">
        <f t="shared" si="583"/>
        <v>380661.76000000001</v>
      </c>
      <c r="TX14" s="327">
        <f t="shared" si="583"/>
        <v>376102.5</v>
      </c>
      <c r="TY14" s="327">
        <f t="shared" si="583"/>
        <v>372824.52</v>
      </c>
      <c r="TZ14" s="327">
        <f t="shared" si="583"/>
        <v>373260.41</v>
      </c>
      <c r="UA14" s="327">
        <f t="shared" si="583"/>
        <v>371230.65</v>
      </c>
      <c r="UB14" s="327">
        <f t="shared" si="583"/>
        <v>378466.75</v>
      </c>
      <c r="UC14" s="327">
        <f t="shared" si="583"/>
        <v>388647.99</v>
      </c>
      <c r="UD14" s="328">
        <f t="shared" ref="UD14:WO14" si="584">C311</f>
        <v>395187.34379480005</v>
      </c>
      <c r="UE14" s="327">
        <f t="shared" si="584"/>
        <v>395535.53085379995</v>
      </c>
      <c r="UF14" s="327">
        <f t="shared" si="584"/>
        <v>392649.07470519998</v>
      </c>
      <c r="UG14" s="327">
        <f t="shared" si="584"/>
        <v>400087.53441870003</v>
      </c>
      <c r="UH14" s="327">
        <f t="shared" si="584"/>
        <v>404686.73428649997</v>
      </c>
      <c r="UI14" s="327">
        <f t="shared" si="584"/>
        <v>404422.20671730005</v>
      </c>
      <c r="UJ14" s="327">
        <f t="shared" si="584"/>
        <v>403989.66701530002</v>
      </c>
      <c r="UK14" s="327">
        <f t="shared" si="584"/>
        <v>405882.25452760002</v>
      </c>
      <c r="UL14" s="327">
        <f t="shared" si="584"/>
        <v>405063.53785609995</v>
      </c>
      <c r="UM14" s="327">
        <f t="shared" si="584"/>
        <v>404266.20779910008</v>
      </c>
      <c r="UN14" s="327">
        <f t="shared" si="584"/>
        <v>403370.95436039998</v>
      </c>
      <c r="UO14" s="327">
        <f t="shared" si="584"/>
        <v>402409.86614580004</v>
      </c>
      <c r="UP14" s="327">
        <f t="shared" si="584"/>
        <v>406211.7430516</v>
      </c>
      <c r="UQ14" s="327">
        <f t="shared" si="584"/>
        <v>407280.91842589999</v>
      </c>
      <c r="UR14" s="327">
        <f t="shared" si="584"/>
        <v>408015.10779340001</v>
      </c>
      <c r="US14" s="327">
        <f t="shared" si="584"/>
        <v>411371.81761959998</v>
      </c>
      <c r="UT14" s="327">
        <f t="shared" si="584"/>
        <v>418510.44172339997</v>
      </c>
      <c r="UU14" s="327">
        <f t="shared" si="584"/>
        <v>432870.54228390002</v>
      </c>
      <c r="UV14" s="327">
        <f t="shared" si="584"/>
        <v>443678.24903019995</v>
      </c>
      <c r="UW14" s="327">
        <f t="shared" si="584"/>
        <v>463557.01907419995</v>
      </c>
      <c r="UX14" s="327">
        <f t="shared" si="584"/>
        <v>509054.54996820004</v>
      </c>
      <c r="UY14" s="327">
        <f t="shared" si="584"/>
        <v>528478.52455690003</v>
      </c>
      <c r="UZ14" s="327">
        <f t="shared" si="584"/>
        <v>536053.2788033</v>
      </c>
      <c r="VA14" s="327">
        <f t="shared" si="584"/>
        <v>550530.14165500004</v>
      </c>
      <c r="VB14" s="327">
        <f t="shared" si="584"/>
        <v>563159.71275109996</v>
      </c>
      <c r="VC14" s="327">
        <f t="shared" si="584"/>
        <v>588140.33272059995</v>
      </c>
      <c r="VD14" s="327">
        <f t="shared" si="584"/>
        <v>586758.16289969999</v>
      </c>
      <c r="VE14" s="327">
        <f t="shared" si="584"/>
        <v>566861.3731953</v>
      </c>
      <c r="VF14" s="327">
        <f t="shared" si="584"/>
        <v>546588.71495209995</v>
      </c>
      <c r="VG14" s="327">
        <f t="shared" si="584"/>
        <v>529500.14961870003</v>
      </c>
      <c r="VH14" s="327">
        <f t="shared" si="584"/>
        <v>518659.35889080004</v>
      </c>
      <c r="VI14" s="327">
        <f t="shared" si="584"/>
        <v>511306.92817089998</v>
      </c>
      <c r="VJ14" s="327">
        <f t="shared" si="584"/>
        <v>511536.21304400003</v>
      </c>
      <c r="VK14" s="327">
        <f t="shared" si="584"/>
        <v>518553.0014833</v>
      </c>
      <c r="VL14" s="327">
        <f t="shared" si="584"/>
        <v>518189.14257529995</v>
      </c>
      <c r="VM14" s="327">
        <f t="shared" si="584"/>
        <v>517604.01585209998</v>
      </c>
      <c r="VN14" s="327">
        <f t="shared" si="584"/>
        <v>513013.61930349999</v>
      </c>
      <c r="VO14" s="327">
        <f t="shared" si="584"/>
        <v>518303.8054976</v>
      </c>
      <c r="VP14" s="327">
        <f t="shared" si="584"/>
        <v>517318.67619299999</v>
      </c>
      <c r="VQ14" s="327">
        <f t="shared" si="584"/>
        <v>532314.25257870008</v>
      </c>
      <c r="VR14" s="327">
        <f t="shared" si="584"/>
        <v>536524.39339440002</v>
      </c>
      <c r="VS14" s="327">
        <f t="shared" si="584"/>
        <v>536759.56724809995</v>
      </c>
      <c r="VT14" s="327">
        <f t="shared" si="584"/>
        <v>532640.53587389993</v>
      </c>
      <c r="VU14" s="327">
        <f t="shared" si="584"/>
        <v>524805.35382339999</v>
      </c>
      <c r="VV14" s="327">
        <f t="shared" si="584"/>
        <v>526756.39847929997</v>
      </c>
      <c r="VW14" s="327">
        <f t="shared" si="584"/>
        <v>528204.94089600001</v>
      </c>
      <c r="VX14" s="327">
        <f t="shared" si="584"/>
        <v>530385.1800543</v>
      </c>
      <c r="VY14" s="327">
        <f t="shared" si="584"/>
        <v>531230.90177599993</v>
      </c>
      <c r="VZ14" s="327">
        <f t="shared" si="584"/>
        <v>532683.55000000005</v>
      </c>
      <c r="WA14" s="327">
        <f t="shared" si="584"/>
        <v>532066.41346930002</v>
      </c>
      <c r="WB14" s="327">
        <f t="shared" si="584"/>
        <v>532316.89</v>
      </c>
      <c r="WC14" s="327">
        <f t="shared" si="584"/>
        <v>528903.50113350002</v>
      </c>
      <c r="WD14" s="327">
        <f t="shared" si="584"/>
        <v>534271.33569219999</v>
      </c>
      <c r="WE14" s="327">
        <f t="shared" si="584"/>
        <v>540248.13243330002</v>
      </c>
      <c r="WF14" s="327">
        <f t="shared" si="584"/>
        <v>546561.24823709996</v>
      </c>
      <c r="WG14" s="327">
        <f t="shared" si="584"/>
        <v>546969.21738400008</v>
      </c>
      <c r="WH14" s="327">
        <f t="shared" si="584"/>
        <v>558912.56474489998</v>
      </c>
      <c r="WI14" s="327">
        <f t="shared" si="584"/>
        <v>573899.51547570003</v>
      </c>
      <c r="WJ14" s="327">
        <f t="shared" si="584"/>
        <v>580285.54783059994</v>
      </c>
      <c r="WK14" s="327">
        <f t="shared" si="584"/>
        <v>584918.78661919991</v>
      </c>
      <c r="WL14" s="327">
        <f t="shared" si="584"/>
        <v>585435.11593119998</v>
      </c>
      <c r="WM14" s="327">
        <f t="shared" si="584"/>
        <v>585202.60799759999</v>
      </c>
      <c r="WN14" s="327">
        <f t="shared" si="584"/>
        <v>586525.79271720001</v>
      </c>
      <c r="WO14" s="327">
        <f t="shared" si="584"/>
        <v>583040.71147720004</v>
      </c>
      <c r="WP14" s="327">
        <f t="shared" ref="WP14:ZA14" si="585">BO311</f>
        <v>600023.66028379998</v>
      </c>
      <c r="WQ14" s="327">
        <f t="shared" si="585"/>
        <v>623333.99045220006</v>
      </c>
      <c r="WR14" s="327">
        <f t="shared" si="585"/>
        <v>676416.40974409995</v>
      </c>
      <c r="WS14" s="327">
        <f t="shared" si="585"/>
        <v>686694.83500600001</v>
      </c>
      <c r="WT14" s="327">
        <f t="shared" si="585"/>
        <v>678241.54541720008</v>
      </c>
      <c r="WU14" s="327">
        <f t="shared" si="585"/>
        <v>669105.34429279994</v>
      </c>
      <c r="WV14" s="327">
        <f t="shared" si="585"/>
        <v>660942.78214949998</v>
      </c>
      <c r="WW14" s="327">
        <f t="shared" si="585"/>
        <v>665704.00558650005</v>
      </c>
      <c r="WX14" s="327">
        <f t="shared" si="585"/>
        <v>696192.63154089998</v>
      </c>
      <c r="WY14" s="327">
        <f t="shared" si="585"/>
        <v>789116.66262439999</v>
      </c>
      <c r="WZ14" s="327">
        <f t="shared" si="585"/>
        <v>847859.00806350005</v>
      </c>
      <c r="XA14" s="327">
        <f t="shared" si="585"/>
        <v>863911.81837929995</v>
      </c>
      <c r="XB14" s="327">
        <f t="shared" si="585"/>
        <v>883388.42724220012</v>
      </c>
      <c r="XC14" s="327">
        <f t="shared" si="585"/>
        <v>923841.41682509985</v>
      </c>
      <c r="XD14" s="327">
        <f t="shared" si="585"/>
        <v>929038.68</v>
      </c>
      <c r="XE14" s="327">
        <f t="shared" si="585"/>
        <v>920860.55603839993</v>
      </c>
      <c r="XF14" s="327">
        <f t="shared" si="585"/>
        <v>889909.91386740003</v>
      </c>
      <c r="XG14" s="327">
        <f t="shared" si="585"/>
        <v>862383.12040610006</v>
      </c>
      <c r="XH14" s="327">
        <f t="shared" si="585"/>
        <v>840253.88684050005</v>
      </c>
      <c r="XI14" s="327">
        <f t="shared" si="585"/>
        <v>825131.33375960006</v>
      </c>
      <c r="XJ14" s="327">
        <f t="shared" si="585"/>
        <v>821871.6</v>
      </c>
      <c r="XK14" s="327">
        <f t="shared" si="585"/>
        <v>825516.58003169997</v>
      </c>
      <c r="XL14" s="327">
        <f t="shared" si="585"/>
        <v>819735.6387582001</v>
      </c>
      <c r="XM14" s="327">
        <f t="shared" si="585"/>
        <v>816351.8804423</v>
      </c>
      <c r="XN14" s="327">
        <f t="shared" si="585"/>
        <v>816712.84649260005</v>
      </c>
      <c r="XO14" s="327">
        <f t="shared" si="585"/>
        <v>837571.84739280003</v>
      </c>
      <c r="XP14" s="327">
        <f t="shared" si="585"/>
        <v>863412.14933490008</v>
      </c>
      <c r="XQ14" s="327">
        <f t="shared" si="585"/>
        <v>876470.40781279991</v>
      </c>
      <c r="XR14" s="327">
        <f t="shared" si="585"/>
        <v>881667.54132359999</v>
      </c>
      <c r="XS14" s="327">
        <f t="shared" si="585"/>
        <v>889958.29451419995</v>
      </c>
      <c r="XT14" s="327">
        <f t="shared" si="585"/>
        <v>894370.39533149987</v>
      </c>
      <c r="XU14" s="327">
        <f t="shared" si="585"/>
        <v>894012.74350650003</v>
      </c>
      <c r="XV14" s="327">
        <f t="shared" si="585"/>
        <v>888650.23484729987</v>
      </c>
      <c r="XW14" s="327">
        <f t="shared" si="585"/>
        <v>881430.22843769996</v>
      </c>
      <c r="XX14" s="327">
        <f t="shared" si="585"/>
        <v>877875.37562479998</v>
      </c>
      <c r="XY14" s="327">
        <f t="shared" si="585"/>
        <v>873133.93165660009</v>
      </c>
      <c r="XZ14" s="327">
        <f t="shared" si="585"/>
        <v>866395.97866210015</v>
      </c>
      <c r="YA14" s="327">
        <f t="shared" si="585"/>
        <v>863594.41</v>
      </c>
      <c r="YB14" s="327">
        <f t="shared" si="585"/>
        <v>858631.73228649993</v>
      </c>
      <c r="YC14" s="327">
        <f t="shared" si="585"/>
        <v>860432.17050820007</v>
      </c>
      <c r="YD14" s="327">
        <f t="shared" si="585"/>
        <v>866157.26443039998</v>
      </c>
      <c r="YE14" s="327">
        <f t="shared" si="585"/>
        <v>869255.13799999992</v>
      </c>
      <c r="YF14" s="327">
        <f t="shared" si="585"/>
        <v>872527.18002660002</v>
      </c>
      <c r="YG14" s="327">
        <f t="shared" si="585"/>
        <v>871272.24962439993</v>
      </c>
      <c r="YH14" s="327">
        <f t="shared" si="585"/>
        <v>885870.77681089996</v>
      </c>
      <c r="YI14" s="327">
        <f t="shared" si="585"/>
        <v>896458.19487899984</v>
      </c>
      <c r="YJ14" s="327">
        <f t="shared" si="585"/>
        <v>901938.47046159999</v>
      </c>
      <c r="YK14" s="327">
        <f t="shared" si="585"/>
        <v>912126.86148429988</v>
      </c>
      <c r="YL14" s="327">
        <f t="shared" si="585"/>
        <v>913352.77512610005</v>
      </c>
      <c r="YM14" s="327">
        <f t="shared" si="585"/>
        <v>909425.44930899993</v>
      </c>
      <c r="YN14" s="327">
        <f t="shared" si="585"/>
        <v>904678.04376469995</v>
      </c>
      <c r="YO14" s="327">
        <f t="shared" si="585"/>
        <v>904946.45958560007</v>
      </c>
      <c r="YP14" s="327">
        <f t="shared" si="585"/>
        <v>906953.46873399988</v>
      </c>
      <c r="YQ14" s="327">
        <f t="shared" si="585"/>
        <v>903549.54163520003</v>
      </c>
      <c r="YR14" s="327">
        <f t="shared" si="585"/>
        <v>905628.6259807999</v>
      </c>
      <c r="YS14" s="327">
        <f t="shared" si="585"/>
        <v>906050.78642080014</v>
      </c>
      <c r="YT14" s="327">
        <f t="shared" si="585"/>
        <v>914266.98912520008</v>
      </c>
      <c r="YU14" s="327">
        <f t="shared" si="585"/>
        <v>936838.5289082001</v>
      </c>
      <c r="YV14" s="327">
        <f t="shared" si="585"/>
        <v>958726.90326719999</v>
      </c>
      <c r="YW14" s="327">
        <f t="shared" si="585"/>
        <v>1008160.3334049999</v>
      </c>
      <c r="YX14" s="327">
        <f t="shared" si="585"/>
        <v>1122862.5637826</v>
      </c>
      <c r="YY14" s="327">
        <f t="shared" si="585"/>
        <v>1234810.8720808001</v>
      </c>
      <c r="YZ14" s="327">
        <f t="shared" si="585"/>
        <v>1330289.1771154001</v>
      </c>
      <c r="ZA14" s="327">
        <f t="shared" si="585"/>
        <v>1372949.0947467</v>
      </c>
      <c r="ZB14" s="327">
        <f t="shared" ref="ZB14:ABM14" si="586">EA311</f>
        <v>1387675.9405023998</v>
      </c>
      <c r="ZC14" s="327">
        <f t="shared" si="586"/>
        <v>1434285.0484149</v>
      </c>
      <c r="ZD14" s="327">
        <f t="shared" si="586"/>
        <v>1472411.4880686998</v>
      </c>
      <c r="ZE14" s="327">
        <f t="shared" si="586"/>
        <v>1473118.3314677</v>
      </c>
      <c r="ZF14" s="327">
        <f t="shared" si="586"/>
        <v>1457676.3833673</v>
      </c>
      <c r="ZG14" s="327">
        <f t="shared" si="586"/>
        <v>1431660.9331516</v>
      </c>
      <c r="ZH14" s="327">
        <f t="shared" si="586"/>
        <v>1413940.3555000001</v>
      </c>
      <c r="ZI14" s="327">
        <f t="shared" si="586"/>
        <v>1394804.8101476999</v>
      </c>
      <c r="ZJ14" s="327">
        <f t="shared" si="586"/>
        <v>1377158.8988699999</v>
      </c>
      <c r="ZK14" s="327">
        <f t="shared" si="586"/>
        <v>1362341.93</v>
      </c>
      <c r="ZL14" s="327">
        <f t="shared" si="586"/>
        <v>1363971.0993693001</v>
      </c>
      <c r="ZM14" s="327">
        <f t="shared" si="586"/>
        <v>1399774.9087256</v>
      </c>
      <c r="ZN14" s="327">
        <f t="shared" si="586"/>
        <v>1420010.5518014999</v>
      </c>
      <c r="ZO14" s="327">
        <f t="shared" si="586"/>
        <v>1420988.6979117</v>
      </c>
      <c r="ZP14" s="327">
        <f t="shared" si="586"/>
        <v>1416812.3030413999</v>
      </c>
      <c r="ZQ14" s="327">
        <f t="shared" si="586"/>
        <v>1421370.9983524999</v>
      </c>
      <c r="ZR14" s="327">
        <f t="shared" si="586"/>
        <v>1418265.2240774001</v>
      </c>
      <c r="ZS14" s="327">
        <f t="shared" si="586"/>
        <v>1425972.7777859</v>
      </c>
      <c r="ZT14" s="327">
        <f t="shared" si="586"/>
        <v>1434277.4888785002</v>
      </c>
      <c r="ZU14" s="327">
        <f t="shared" si="586"/>
        <v>1438966.0331216999</v>
      </c>
      <c r="ZV14" s="327">
        <f t="shared" si="586"/>
        <v>1434828.1090269</v>
      </c>
      <c r="ZW14" s="327">
        <f t="shared" si="586"/>
        <v>1434584.2531206</v>
      </c>
      <c r="ZX14" s="327">
        <f t="shared" si="586"/>
        <v>1427567.9524381</v>
      </c>
      <c r="ZY14" s="327">
        <f t="shared" si="586"/>
        <v>1417492.8485823004</v>
      </c>
      <c r="ZZ14" s="327">
        <f t="shared" si="586"/>
        <v>1415898.6331946999</v>
      </c>
      <c r="AAA14" s="327">
        <f t="shared" si="586"/>
        <v>1409219.3733221998</v>
      </c>
      <c r="AAB14" s="327">
        <f t="shared" si="586"/>
        <v>1413376.2986126998</v>
      </c>
      <c r="AAC14" s="327">
        <f t="shared" si="586"/>
        <v>1435258.2452245001</v>
      </c>
      <c r="AAD14" s="327">
        <f t="shared" si="586"/>
        <v>1437465.5942792001</v>
      </c>
      <c r="AAE14" s="327">
        <f t="shared" si="586"/>
        <v>1454225.8100666001</v>
      </c>
      <c r="AAF14" s="327">
        <f t="shared" si="586"/>
        <v>1454549.0266648</v>
      </c>
      <c r="AAG14" s="327">
        <f t="shared" si="586"/>
        <v>1455816.3857046</v>
      </c>
      <c r="AAH14" s="327">
        <f t="shared" si="586"/>
        <v>1502789.8704275</v>
      </c>
      <c r="AAI14" s="327">
        <f t="shared" si="586"/>
        <v>1509484.4095967999</v>
      </c>
      <c r="AAJ14" s="327">
        <f t="shared" si="586"/>
        <v>1518062.7786640001</v>
      </c>
      <c r="AAK14" s="327">
        <f t="shared" si="586"/>
        <v>1530870.1442739998</v>
      </c>
      <c r="AAL14" s="327">
        <f t="shared" si="586"/>
        <v>1539091.6145664998</v>
      </c>
      <c r="AAM14" s="327">
        <f t="shared" si="586"/>
        <v>1548182.5389869001</v>
      </c>
      <c r="AAN14" s="327">
        <f t="shared" si="586"/>
        <v>1543491.7374229997</v>
      </c>
      <c r="AAO14" s="327">
        <f t="shared" si="586"/>
        <v>1543427.2145304</v>
      </c>
      <c r="AAP14" s="327">
        <f t="shared" si="586"/>
        <v>1544177.5740685998</v>
      </c>
      <c r="AAQ14" s="327">
        <f t="shared" si="586"/>
        <v>1543875.8730827998</v>
      </c>
      <c r="AAR14" s="327">
        <f t="shared" si="586"/>
        <v>1534120.2193585997</v>
      </c>
      <c r="AAS14" s="327">
        <f t="shared" si="586"/>
        <v>1529061.0754914999</v>
      </c>
      <c r="AAT14" s="327">
        <f t="shared" si="586"/>
        <v>1537553.1383465999</v>
      </c>
      <c r="AAU14" s="327">
        <f t="shared" si="586"/>
        <v>1556841.7724719001</v>
      </c>
      <c r="AAV14" s="327">
        <f t="shared" si="586"/>
        <v>1579173.1466290001</v>
      </c>
      <c r="AAW14" s="327">
        <f t="shared" si="586"/>
        <v>1626503.3005357999</v>
      </c>
      <c r="AAX14" s="327">
        <f t="shared" si="586"/>
        <v>1695667.4027602</v>
      </c>
      <c r="AAY14" s="327">
        <f t="shared" si="586"/>
        <v>1820985.4225413001</v>
      </c>
      <c r="AAZ14" s="327">
        <f t="shared" si="586"/>
        <v>1945359.1892239002</v>
      </c>
      <c r="ABA14" s="327">
        <f t="shared" si="586"/>
        <v>1979743.4426734</v>
      </c>
      <c r="ABB14" s="327">
        <f t="shared" si="586"/>
        <v>2013692.0613945001</v>
      </c>
      <c r="ABC14" s="327">
        <f t="shared" si="586"/>
        <v>2073213.0473242998</v>
      </c>
      <c r="ABD14" s="327">
        <f t="shared" si="586"/>
        <v>2139932.4515021001</v>
      </c>
      <c r="ABE14" s="327">
        <f t="shared" si="586"/>
        <v>2160726.4855689998</v>
      </c>
      <c r="ABF14" s="327">
        <f t="shared" si="586"/>
        <v>2147989.8280194001</v>
      </c>
      <c r="ABG14" s="327">
        <f t="shared" si="586"/>
        <v>2125155.5363198002</v>
      </c>
      <c r="ABH14" s="327">
        <f t="shared" si="586"/>
        <v>2099858.1307100002</v>
      </c>
      <c r="ABI14" s="327">
        <f t="shared" si="586"/>
        <v>2949688.3107384997</v>
      </c>
      <c r="ABJ14" s="327">
        <f t="shared" si="586"/>
        <v>2090022.8764154003</v>
      </c>
      <c r="ABK14" s="327">
        <f t="shared" si="586"/>
        <v>2127621.4703059001</v>
      </c>
      <c r="ABL14" s="327">
        <f t="shared" si="586"/>
        <v>2132732.6322289999</v>
      </c>
      <c r="ABM14" s="327">
        <f t="shared" si="586"/>
        <v>2141793.3767252997</v>
      </c>
      <c r="ABN14" s="327">
        <f t="shared" ref="ABN14:ADY14" si="587">GM311</f>
        <v>2143043.1773498002</v>
      </c>
      <c r="ABO14" s="327">
        <f t="shared" si="587"/>
        <v>2139984.8473301996</v>
      </c>
      <c r="ABP14" s="327">
        <f t="shared" si="587"/>
        <v>2156737.9653408998</v>
      </c>
      <c r="ABQ14" s="327">
        <f t="shared" si="587"/>
        <v>2245406.9549648999</v>
      </c>
      <c r="ABR14" s="327">
        <f t="shared" si="587"/>
        <v>2249561.8654048</v>
      </c>
      <c r="ABS14" s="327">
        <f t="shared" si="587"/>
        <v>2266814.8380963001</v>
      </c>
      <c r="ABT14" s="327">
        <f t="shared" si="587"/>
        <v>2269735.9571465002</v>
      </c>
      <c r="ABU14" s="327">
        <f t="shared" si="587"/>
        <v>2278029.8875643001</v>
      </c>
      <c r="ABV14" s="327">
        <f t="shared" si="587"/>
        <v>2307950.6374888001</v>
      </c>
      <c r="ABW14" s="327">
        <f t="shared" si="587"/>
        <v>2328329.7524473001</v>
      </c>
      <c r="ABX14" s="327">
        <f t="shared" si="587"/>
        <v>2367716.9364407999</v>
      </c>
      <c r="ABY14" s="327">
        <f t="shared" si="587"/>
        <v>2381608.0236594002</v>
      </c>
      <c r="ABZ14" s="327">
        <f t="shared" si="587"/>
        <v>2412758.0559557001</v>
      </c>
      <c r="ACA14" s="327">
        <f t="shared" si="587"/>
        <v>2467885.0847383998</v>
      </c>
      <c r="ACB14" s="327">
        <f t="shared" si="587"/>
        <v>2502188.1176539999</v>
      </c>
      <c r="ACC14" s="327">
        <f t="shared" si="587"/>
        <v>2580929.6452545002</v>
      </c>
      <c r="ACD14" s="327">
        <f t="shared" si="587"/>
        <v>2646542.7844491</v>
      </c>
      <c r="ACE14" s="327">
        <f t="shared" si="587"/>
        <v>2681058.714958</v>
      </c>
      <c r="ACF14" s="327">
        <f t="shared" si="587"/>
        <v>2771123.0136667001</v>
      </c>
      <c r="ACG14" s="327">
        <f t="shared" si="587"/>
        <v>2841869.2776998999</v>
      </c>
      <c r="ACH14" s="327">
        <f t="shared" si="587"/>
        <v>2903706.5300489003</v>
      </c>
      <c r="ACI14" s="327">
        <f t="shared" si="587"/>
        <v>2949688.3107384997</v>
      </c>
      <c r="ACJ14" s="327">
        <f t="shared" si="587"/>
        <v>3010266.2836590004</v>
      </c>
      <c r="ACK14" s="327">
        <f t="shared" si="587"/>
        <v>3082411.4846128998</v>
      </c>
      <c r="ACL14" s="327">
        <f t="shared" si="587"/>
        <v>3135744.3893371997</v>
      </c>
      <c r="ACM14" s="327">
        <f t="shared" si="587"/>
        <v>3189319.8120857002</v>
      </c>
      <c r="ACN14" s="327">
        <f t="shared" si="587"/>
        <v>3227159.4870891999</v>
      </c>
      <c r="ACO14" s="327">
        <f t="shared" si="587"/>
        <v>3267848.0909803999</v>
      </c>
      <c r="ACP14" s="327">
        <f t="shared" si="587"/>
        <v>3285899.1588184005</v>
      </c>
      <c r="ACQ14" s="327">
        <f t="shared" si="587"/>
        <v>3329351.8884171997</v>
      </c>
      <c r="ACR14" s="327">
        <f t="shared" si="587"/>
        <v>3384715.1612037998</v>
      </c>
      <c r="ACS14" s="327">
        <f t="shared" si="587"/>
        <v>3459333.8042803998</v>
      </c>
      <c r="ACT14" s="327">
        <f t="shared" si="587"/>
        <v>3521199.0510867001</v>
      </c>
      <c r="ACU14" s="327">
        <f t="shared" si="587"/>
        <v>3590361.7114602001</v>
      </c>
      <c r="ACV14" s="327">
        <f t="shared" si="587"/>
        <v>3692251.0589071</v>
      </c>
      <c r="ACW14" s="327">
        <f t="shared" si="587"/>
        <v>3808321.9064329998</v>
      </c>
      <c r="ACX14" s="327">
        <f t="shared" si="587"/>
        <v>4010691.1200041999</v>
      </c>
      <c r="ACY14" s="327">
        <f t="shared" si="587"/>
        <v>4257491.7620604001</v>
      </c>
      <c r="ACZ14" s="327">
        <f t="shared" si="587"/>
        <v>4614322.2770634005</v>
      </c>
      <c r="ADA14" s="327">
        <f t="shared" si="587"/>
        <v>4933922.1323607005</v>
      </c>
      <c r="ADB14" s="327">
        <f t="shared" si="587"/>
        <v>5003706.7506972998</v>
      </c>
      <c r="ADC14" s="327">
        <f t="shared" si="587"/>
        <v>5072429.4286599997</v>
      </c>
      <c r="ADD14" s="327">
        <f t="shared" si="587"/>
        <v>5115748.2397534996</v>
      </c>
      <c r="ADE14" s="327">
        <f t="shared" si="587"/>
        <v>5167575.3762371996</v>
      </c>
      <c r="ADF14" s="327">
        <f t="shared" si="587"/>
        <v>5177522.2969630994</v>
      </c>
      <c r="ADG14" s="327">
        <f t="shared" si="587"/>
        <v>5166596.6137993</v>
      </c>
      <c r="ADH14" s="327">
        <f t="shared" si="587"/>
        <v>5145697.5586142</v>
      </c>
      <c r="ADI14" s="327">
        <f t="shared" si="587"/>
        <v>5124958.5595236002</v>
      </c>
      <c r="ADJ14" s="327">
        <f t="shared" si="587"/>
        <v>5117484.2808528002</v>
      </c>
      <c r="ADK14" s="327">
        <f t="shared" si="587"/>
        <v>5120302.1578101004</v>
      </c>
      <c r="ADL14" s="327">
        <f t="shared" si="587"/>
        <v>5132535.0948403003</v>
      </c>
      <c r="ADM14" s="327">
        <f t="shared" si="587"/>
        <v>5131682.8675870001</v>
      </c>
      <c r="ADN14" s="327">
        <f t="shared" si="587"/>
        <v>5142172.6185791995</v>
      </c>
      <c r="ADO14" s="327">
        <f t="shared" si="587"/>
        <v>5151423.9641870996</v>
      </c>
      <c r="ADP14" s="327">
        <f t="shared" si="587"/>
        <v>5222216.8912251005</v>
      </c>
      <c r="ADQ14" s="327">
        <f t="shared" si="587"/>
        <v>5269143.4998701001</v>
      </c>
      <c r="ADR14" s="327">
        <f t="shared" si="587"/>
        <v>5321388.5583244003</v>
      </c>
      <c r="ADS14" s="327">
        <f t="shared" si="587"/>
        <v>5320396.3395287003</v>
      </c>
      <c r="ADT14" s="327">
        <f t="shared" si="587"/>
        <v>5348212.1221885998</v>
      </c>
      <c r="ADU14" s="327">
        <f t="shared" si="587"/>
        <v>5368616.3481271993</v>
      </c>
      <c r="ADV14" s="327">
        <f t="shared" si="587"/>
        <v>5375291.1606640005</v>
      </c>
      <c r="ADW14" s="327">
        <f t="shared" si="587"/>
        <v>5406607.6165671991</v>
      </c>
      <c r="ADX14" s="327">
        <f t="shared" si="587"/>
        <v>5436649.9985511992</v>
      </c>
      <c r="ADY14" s="327">
        <f t="shared" si="587"/>
        <v>5492276.4652896998</v>
      </c>
      <c r="ADZ14" s="327">
        <f t="shared" ref="ADZ14:AFI14" si="588">IY311</f>
        <v>5557414.5355665004</v>
      </c>
      <c r="AEA14" s="327">
        <f t="shared" si="588"/>
        <v>5604500.8421966005</v>
      </c>
      <c r="AEB14" s="327">
        <f t="shared" si="588"/>
        <v>5651187.1624871995</v>
      </c>
      <c r="AEC14" s="327">
        <f t="shared" si="588"/>
        <v>5723587.2297654012</v>
      </c>
      <c r="AED14" s="327">
        <f t="shared" si="588"/>
        <v>5853462.2907818006</v>
      </c>
      <c r="AEE14" s="327">
        <f t="shared" si="588"/>
        <v>5932149.7707764003</v>
      </c>
      <c r="AEF14" s="327">
        <f t="shared" si="588"/>
        <v>5956186.2927231994</v>
      </c>
      <c r="AEG14" s="327">
        <f t="shared" si="588"/>
        <v>5991879.7946498999</v>
      </c>
      <c r="AEH14" s="327">
        <f t="shared" si="588"/>
        <v>6037472.7595057003</v>
      </c>
      <c r="AEI14" s="327">
        <f t="shared" si="588"/>
        <v>6072794.6333918013</v>
      </c>
      <c r="AEJ14" s="327">
        <f t="shared" si="588"/>
        <v>6098959.7858902998</v>
      </c>
      <c r="AEK14" s="327">
        <f t="shared" si="588"/>
        <v>6196643.7076848997</v>
      </c>
      <c r="AEL14" s="327">
        <f t="shared" si="588"/>
        <v>6215047.9637265</v>
      </c>
      <c r="AEM14" s="327">
        <f t="shared" si="588"/>
        <v>6263638.1867640009</v>
      </c>
      <c r="AEN14" s="327">
        <f t="shared" si="588"/>
        <v>6263239.7090036999</v>
      </c>
      <c r="AEO14" s="327">
        <f t="shared" si="588"/>
        <v>6300426.1541039003</v>
      </c>
      <c r="AEP14" s="327">
        <f t="shared" si="588"/>
        <v>6335776.1358982995</v>
      </c>
      <c r="AEQ14" s="327">
        <f t="shared" si="588"/>
        <v>6383684.6028810004</v>
      </c>
      <c r="AER14" s="327">
        <f t="shared" si="588"/>
        <v>6415048.2729744995</v>
      </c>
      <c r="AES14" s="327">
        <f t="shared" si="588"/>
        <v>6450850.2170456992</v>
      </c>
      <c r="AET14" s="327">
        <f t="shared" si="588"/>
        <v>6516287.7655367004</v>
      </c>
      <c r="AEU14" s="327">
        <f t="shared" si="588"/>
        <v>6626220.7612038003</v>
      </c>
      <c r="AEV14" s="327">
        <f t="shared" si="588"/>
        <v>6789213.7087994991</v>
      </c>
      <c r="AEW14" s="327">
        <f t="shared" si="588"/>
        <v>7158219.0957034994</v>
      </c>
      <c r="AEX14" s="327">
        <f t="shared" si="588"/>
        <v>7422487.6872667</v>
      </c>
      <c r="AEY14" s="327">
        <f t="shared" si="588"/>
        <v>7613020.3623337997</v>
      </c>
      <c r="AEZ14" s="327">
        <f t="shared" si="588"/>
        <v>7811740.1883672001</v>
      </c>
      <c r="AFA14" s="327">
        <f t="shared" si="588"/>
        <v>8002939.9725543996</v>
      </c>
      <c r="AFB14" s="327">
        <f t="shared" si="588"/>
        <v>8183640.0772002004</v>
      </c>
      <c r="AFC14" s="327">
        <f t="shared" si="588"/>
        <v>8242305.1625325</v>
      </c>
      <c r="AFD14" s="327">
        <f t="shared" si="588"/>
        <v>8188898.2135153003</v>
      </c>
      <c r="AFE14" s="327">
        <f t="shared" si="588"/>
        <v>8189620.8233923996</v>
      </c>
      <c r="AFF14" s="327">
        <f t="shared" si="588"/>
        <v>8189933.2541306997</v>
      </c>
      <c r="AFG14" s="327">
        <f t="shared" si="588"/>
        <v>8279634.8233139999</v>
      </c>
      <c r="AFH14" s="327">
        <f t="shared" si="588"/>
        <v>9320759.3316910993</v>
      </c>
      <c r="AFI14" s="327">
        <f t="shared" si="588"/>
        <v>9321174.8234797008</v>
      </c>
      <c r="AFJ14" s="328">
        <f t="shared" ref="AFJ14:AGO14" si="589">C230</f>
        <v>11332153.251798602</v>
      </c>
      <c r="AFK14" s="327">
        <f t="shared" si="589"/>
        <v>11332884.689066699</v>
      </c>
      <c r="AFL14" s="327">
        <f t="shared" si="589"/>
        <v>11332650.438975802</v>
      </c>
      <c r="AFM14" s="327">
        <f t="shared" si="589"/>
        <v>11333884.351748299</v>
      </c>
      <c r="AFN14" s="327">
        <f t="shared" si="589"/>
        <v>11334614.618756201</v>
      </c>
      <c r="AFO14" s="327">
        <f t="shared" si="589"/>
        <v>11335521.5397583</v>
      </c>
      <c r="AFP14" s="327">
        <f t="shared" si="589"/>
        <v>11336514.1303156</v>
      </c>
      <c r="AFQ14" s="327">
        <f t="shared" si="589"/>
        <v>11337315.409159601</v>
      </c>
      <c r="AFR14" s="327">
        <f t="shared" si="589"/>
        <v>14370868.110729098</v>
      </c>
      <c r="AFS14" s="327">
        <f t="shared" si="589"/>
        <v>14372177.0862519</v>
      </c>
      <c r="AFT14" s="327">
        <f t="shared" si="589"/>
        <v>14373226.356594199</v>
      </c>
      <c r="AFU14" s="327">
        <f t="shared" si="589"/>
        <v>14374118.784566797</v>
      </c>
      <c r="AFV14" s="327">
        <f t="shared" si="589"/>
        <v>14375419.5518224</v>
      </c>
      <c r="AFW14" s="327">
        <f t="shared" si="589"/>
        <v>16340650.5706308</v>
      </c>
      <c r="AFX14" s="327">
        <f t="shared" si="589"/>
        <v>16341839.6063217</v>
      </c>
      <c r="AFY14" s="327">
        <f t="shared" si="589"/>
        <v>16343050.143123399</v>
      </c>
      <c r="AFZ14" s="327">
        <f t="shared" si="589"/>
        <v>16419466.7775939</v>
      </c>
      <c r="AGA14" s="327">
        <f t="shared" si="589"/>
        <v>17763773.252587698</v>
      </c>
      <c r="AGB14" s="327">
        <f t="shared" si="589"/>
        <v>17780471.835276797</v>
      </c>
      <c r="AGC14" s="327">
        <f t="shared" si="589"/>
        <v>19877828.957915898</v>
      </c>
      <c r="AGD14" s="327">
        <f t="shared" si="589"/>
        <v>19912418.386992499</v>
      </c>
      <c r="AGE14" s="327">
        <f t="shared" si="589"/>
        <v>19957759.4688651</v>
      </c>
      <c r="AGF14" s="327">
        <f t="shared" si="589"/>
        <v>22119455.557643</v>
      </c>
      <c r="AGG14" s="327">
        <f t="shared" si="589"/>
        <v>22221990.822770301</v>
      </c>
      <c r="AGH14" s="327">
        <f t="shared" si="589"/>
        <v>23072307.781526901</v>
      </c>
      <c r="AGI14" s="327">
        <f t="shared" si="589"/>
        <v>24299546.9205162</v>
      </c>
      <c r="AGJ14" s="327">
        <f t="shared" si="589"/>
        <v>24507659.793389503</v>
      </c>
      <c r="AGK14" s="327">
        <f t="shared" si="589"/>
        <v>26063326.612934399</v>
      </c>
      <c r="AGL14" s="327">
        <f t="shared" si="589"/>
        <v>26775627.329729401</v>
      </c>
      <c r="AGM14" s="327">
        <f t="shared" si="589"/>
        <v>26942067.4235733</v>
      </c>
      <c r="AGN14" s="327">
        <f t="shared" si="589"/>
        <v>27073267.237844899</v>
      </c>
      <c r="AGO14" s="327">
        <f t="shared" si="589"/>
        <v>27301170.985774998</v>
      </c>
      <c r="AGP14" s="327">
        <f t="shared" ref="AGP14:AHU14" si="590">AI230</f>
        <v>30670412.665293902</v>
      </c>
      <c r="AGQ14" s="327">
        <f t="shared" si="590"/>
        <v>30686527.664582301</v>
      </c>
      <c r="AGR14" s="327">
        <f t="shared" si="590"/>
        <v>31003763.017152298</v>
      </c>
      <c r="AGS14" s="327">
        <f t="shared" si="590"/>
        <v>31826853.332204305</v>
      </c>
      <c r="AGT14" s="327">
        <f t="shared" si="590"/>
        <v>35178091.905793302</v>
      </c>
      <c r="AGU14" s="327">
        <f t="shared" si="590"/>
        <v>35471402.322289102</v>
      </c>
      <c r="AGV14" s="327">
        <f t="shared" si="590"/>
        <v>35568373.480936497</v>
      </c>
      <c r="AGW14" s="327">
        <f t="shared" si="590"/>
        <v>37860884.017519705</v>
      </c>
      <c r="AGX14" s="327">
        <f t="shared" si="590"/>
        <v>49864696.712254904</v>
      </c>
      <c r="AGY14" s="327">
        <f t="shared" si="590"/>
        <v>52867682.308989599</v>
      </c>
      <c r="AGZ14" s="327">
        <f t="shared" si="590"/>
        <v>55869230.790967695</v>
      </c>
      <c r="AHA14" s="327">
        <f t="shared" si="590"/>
        <v>65370830.527502991</v>
      </c>
      <c r="AHB14" s="327">
        <f t="shared" si="590"/>
        <v>69892529.285133496</v>
      </c>
      <c r="AHC14" s="327">
        <f t="shared" si="590"/>
        <v>77894600.925407797</v>
      </c>
      <c r="AHD14" s="327">
        <f t="shared" si="590"/>
        <v>78079781.1322442</v>
      </c>
      <c r="AHE14" s="327">
        <f t="shared" si="590"/>
        <v>80083123.3209766</v>
      </c>
      <c r="AHF14" s="327">
        <f t="shared" si="590"/>
        <v>80684749.508697093</v>
      </c>
      <c r="AHG14" s="327">
        <f t="shared" si="590"/>
        <v>87686261.00931561</v>
      </c>
      <c r="AHH14" s="327">
        <f t="shared" si="590"/>
        <v>87916560.272605196</v>
      </c>
      <c r="AHI14" s="327">
        <f t="shared" si="590"/>
        <v>89717065.250040397</v>
      </c>
      <c r="AHJ14" s="327">
        <f t="shared" si="590"/>
        <v>90717811.075020105</v>
      </c>
      <c r="AHK14" s="327">
        <f t="shared" si="590"/>
        <v>91916392.406644091</v>
      </c>
      <c r="AHL14" s="327">
        <f t="shared" si="590"/>
        <v>98917690.807234988</v>
      </c>
      <c r="AHM14" s="327">
        <f t="shared" si="590"/>
        <v>99918155.534089297</v>
      </c>
      <c r="AHN14" s="327">
        <f t="shared" si="590"/>
        <v>101094983.25923251</v>
      </c>
      <c r="AHO14" s="327">
        <f t="shared" si="590"/>
        <v>102298879.190888</v>
      </c>
      <c r="AHP14" s="327">
        <f t="shared" si="590"/>
        <v>114550705.26319972</v>
      </c>
      <c r="AHQ14" s="327">
        <f t="shared" si="590"/>
        <v>119811928.21709348</v>
      </c>
      <c r="AHR14" s="327">
        <f t="shared" si="590"/>
        <v>123328374.18505251</v>
      </c>
      <c r="AHS14" s="327">
        <f t="shared" si="590"/>
        <v>129335471.46683259</v>
      </c>
      <c r="AHT14" s="327">
        <f t="shared" si="590"/>
        <v>160269684.1189771</v>
      </c>
      <c r="AHU14" s="327">
        <f t="shared" si="590"/>
        <v>170267188.92104509</v>
      </c>
      <c r="AHV14" s="327">
        <f t="shared" ref="AHV14:AJA14" si="591">BO230</f>
        <v>185698793.42564923</v>
      </c>
      <c r="AHW14" s="327">
        <f t="shared" si="591"/>
        <v>189702081.49020922</v>
      </c>
      <c r="AHX14" s="327">
        <f t="shared" si="591"/>
        <v>247223338.49579713</v>
      </c>
      <c r="AHY14" s="327">
        <f t="shared" si="591"/>
        <v>271681322.7815938</v>
      </c>
      <c r="AHZ14" s="327">
        <f t="shared" si="591"/>
        <v>276684174.83577693</v>
      </c>
      <c r="AIA14" s="327">
        <f t="shared" si="591"/>
        <v>276661121.64013129</v>
      </c>
      <c r="AIB14" s="327">
        <f t="shared" si="591"/>
        <v>284174609.32704091</v>
      </c>
      <c r="AIC14" s="327">
        <f t="shared" si="591"/>
        <v>342463926.13728124</v>
      </c>
      <c r="AID14" s="327">
        <f t="shared" si="591"/>
        <v>347372010.15324646</v>
      </c>
      <c r="AIE14" s="327">
        <f t="shared" si="591"/>
        <v>352353103.44354826</v>
      </c>
      <c r="AIF14" s="327">
        <f t="shared" si="591"/>
        <v>352350930.1357035</v>
      </c>
      <c r="AIG14" s="327">
        <f t="shared" si="591"/>
        <v>394490770.77774888</v>
      </c>
      <c r="AIH14" s="327">
        <f t="shared" si="591"/>
        <v>402279834.53866708</v>
      </c>
      <c r="AII14" s="327">
        <f t="shared" si="591"/>
        <v>402393557.77659142</v>
      </c>
      <c r="AIJ14" s="327">
        <f t="shared" si="591"/>
        <v>406892387.62516344</v>
      </c>
      <c r="AIK14" s="327">
        <f t="shared" si="591"/>
        <v>411871649.91966969</v>
      </c>
      <c r="AIL14" s="327">
        <f t="shared" si="591"/>
        <v>418023854.6314733</v>
      </c>
      <c r="AIM14" s="327">
        <f t="shared" si="591"/>
        <v>3437025217.9900002</v>
      </c>
      <c r="AIN14" s="327">
        <f t="shared" si="591"/>
        <v>4103923623.2400002</v>
      </c>
      <c r="AIO14" s="327">
        <f t="shared" si="591"/>
        <v>6025668129.9800005</v>
      </c>
      <c r="AIP14" s="327">
        <f t="shared" si="591"/>
        <v>10473165818.74</v>
      </c>
      <c r="AIQ14" s="327">
        <f t="shared" si="591"/>
        <v>13945671423.780001</v>
      </c>
      <c r="AIR14" s="327">
        <f t="shared" si="591"/>
        <v>20006631595.959999</v>
      </c>
      <c r="AIS14" s="327">
        <f t="shared" si="591"/>
        <v>23676665213.899998</v>
      </c>
      <c r="AIT14" s="327">
        <f t="shared" si="591"/>
        <v>25567583019.489998</v>
      </c>
      <c r="AIU14" s="327">
        <f t="shared" si="591"/>
        <v>28454168523.07</v>
      </c>
      <c r="AIV14" s="327">
        <f t="shared" si="591"/>
        <v>30718381264.349998</v>
      </c>
      <c r="AIW14" s="327">
        <f t="shared" si="591"/>
        <v>37529818279.689995</v>
      </c>
      <c r="AIX14" s="327">
        <f t="shared" si="591"/>
        <v>38896331641.509995</v>
      </c>
      <c r="AIY14" s="327">
        <f t="shared" si="591"/>
        <v>41503503728.159996</v>
      </c>
      <c r="AIZ14" s="327">
        <f t="shared" si="591"/>
        <v>45946141531.18</v>
      </c>
      <c r="AJA14" s="327">
        <f t="shared" si="591"/>
        <v>47563711153.669998</v>
      </c>
      <c r="AJB14" s="327">
        <f t="shared" ref="AJB14:AKG14" si="592">CU230</f>
        <v>61050324329.709999</v>
      </c>
      <c r="AJC14" s="327">
        <f t="shared" si="592"/>
        <v>67105922645.110001</v>
      </c>
      <c r="AJD14" s="327">
        <f t="shared" si="592"/>
        <v>74007507952.410004</v>
      </c>
      <c r="AJE14" s="327">
        <f t="shared" si="592"/>
        <v>78629663623.309998</v>
      </c>
      <c r="AJF14" s="327">
        <f t="shared" si="592"/>
        <v>84487903446.309998</v>
      </c>
      <c r="AJG14" s="327">
        <f t="shared" si="592"/>
        <v>93466659506.809998</v>
      </c>
      <c r="AJH14" s="327">
        <f t="shared" si="592"/>
        <v>120063440174.31</v>
      </c>
      <c r="AJI14" s="327">
        <f t="shared" si="592"/>
        <v>139761450870.41</v>
      </c>
      <c r="AJJ14" s="327">
        <f t="shared" si="592"/>
        <v>151557683976.91</v>
      </c>
      <c r="AJK14" s="327">
        <f t="shared" si="592"/>
        <v>159792512719.41</v>
      </c>
      <c r="AJL14" s="327">
        <f t="shared" si="592"/>
        <v>178856609379.06003</v>
      </c>
      <c r="AJM14" s="327">
        <f t="shared" si="592"/>
        <v>201040199145.91</v>
      </c>
      <c r="AJN14" s="327">
        <f t="shared" si="592"/>
        <v>216409648666.91</v>
      </c>
      <c r="AJO14" s="327">
        <f t="shared" si="592"/>
        <v>220505977144.91</v>
      </c>
      <c r="AJP14" s="327">
        <f t="shared" si="592"/>
        <v>275965877144.90997</v>
      </c>
      <c r="AJQ14" s="327">
        <f t="shared" si="592"/>
        <v>330242802286.94</v>
      </c>
      <c r="AJR14" s="327">
        <f t="shared" si="592"/>
        <v>330648202496.94</v>
      </c>
      <c r="AJS14" s="327">
        <f t="shared" si="592"/>
        <v>347109872496.94</v>
      </c>
      <c r="AJT14" s="327">
        <f t="shared" si="592"/>
        <v>380315722496.94</v>
      </c>
      <c r="AJU14" s="327">
        <f t="shared" si="592"/>
        <v>387849722496.94</v>
      </c>
      <c r="AJV14" s="327">
        <f t="shared" si="592"/>
        <v>404385071349.44</v>
      </c>
      <c r="AJW14" s="327">
        <f t="shared" si="592"/>
        <v>417884566396.44</v>
      </c>
      <c r="AJX14" s="327">
        <f t="shared" si="592"/>
        <v>451894243368.94</v>
      </c>
      <c r="AJY14" s="327">
        <f t="shared" si="592"/>
        <v>493297780425.94</v>
      </c>
      <c r="AJZ14" s="327">
        <f t="shared" si="592"/>
        <v>525783105403.94</v>
      </c>
      <c r="AKA14" s="327">
        <f t="shared" si="592"/>
        <v>546199864949.94</v>
      </c>
      <c r="AKB14" s="327">
        <f t="shared" si="592"/>
        <v>567721813239.94006</v>
      </c>
      <c r="AKC14" s="327">
        <f t="shared" si="592"/>
        <v>625621879281.44006</v>
      </c>
      <c r="AKD14" s="327">
        <f t="shared" si="592"/>
        <v>667535869784.94006</v>
      </c>
      <c r="AKE14" s="327">
        <f t="shared" si="592"/>
        <v>717876117555.1001</v>
      </c>
      <c r="AKF14" s="327">
        <f t="shared" si="592"/>
        <v>748679626305.72009</v>
      </c>
      <c r="AKG14" s="327">
        <f t="shared" si="592"/>
        <v>810746419056.72009</v>
      </c>
      <c r="AKH14" s="327">
        <f t="shared" ref="AKH14:AKQ14" si="593">EA230</f>
        <v>871021215491.22009</v>
      </c>
      <c r="AKI14" s="327">
        <f t="shared" si="593"/>
        <v>944142549240.22009</v>
      </c>
      <c r="AKJ14" s="327">
        <f t="shared" si="593"/>
        <v>989900541183.22009</v>
      </c>
      <c r="AKK14" s="327">
        <f t="shared" si="593"/>
        <v>1099845744628.22</v>
      </c>
      <c r="AKL14" s="327">
        <f t="shared" si="593"/>
        <v>1214582146538.22</v>
      </c>
      <c r="AKM14" s="327">
        <f t="shared" si="593"/>
        <v>1294168077592.22</v>
      </c>
      <c r="AKN14" s="327">
        <f t="shared" si="593"/>
        <v>1373211307473.22</v>
      </c>
      <c r="AKO14" s="327">
        <f t="shared" si="593"/>
        <v>1461685902600.72</v>
      </c>
      <c r="AKP14" s="327">
        <f t="shared" si="593"/>
        <v>1581798547057.72</v>
      </c>
      <c r="AKQ14" s="327">
        <f t="shared" si="593"/>
        <v>1684836546744.72</v>
      </c>
      <c r="AKR14" s="327">
        <f t="shared" ref="AKR14" si="594">EK230</f>
        <v>1753050090832.22</v>
      </c>
      <c r="AKS14" s="327">
        <f>EL230*10^6</f>
        <v>1811790071714.72</v>
      </c>
      <c r="AKT14" s="327">
        <f>EM230*10^6</f>
        <v>1887020392137.72</v>
      </c>
      <c r="AKU14" s="327">
        <f>EN230*10^6</f>
        <v>1971468118755.22</v>
      </c>
      <c r="AKV14" s="327">
        <f t="shared" ref="AKV14:ALB14" si="595">EO230*10^6</f>
        <v>2118105647700.22</v>
      </c>
      <c r="AKW14" s="327">
        <f t="shared" si="595"/>
        <v>2186891739377.04</v>
      </c>
      <c r="AKX14" s="327">
        <f t="shared" si="595"/>
        <v>2323749313715.54</v>
      </c>
      <c r="AKY14" s="327">
        <f t="shared" si="595"/>
        <v>2483893974123.54</v>
      </c>
      <c r="AKZ14" s="327">
        <f t="shared" si="595"/>
        <v>2754137557971.25</v>
      </c>
      <c r="ALA14" s="327">
        <f t="shared" si="595"/>
        <v>2937488645873.7598</v>
      </c>
      <c r="ALB14" s="327">
        <f t="shared" si="595"/>
        <v>3137221141770.2598</v>
      </c>
      <c r="ALC14" s="327">
        <f t="shared" ref="ALC14" si="596">EV230*10^6</f>
        <v>3446695671985.6997</v>
      </c>
      <c r="ALD14" s="327">
        <f t="shared" ref="ALD14" si="597">EW230*10^6</f>
        <v>3603953097397.5098</v>
      </c>
      <c r="ALE14" s="327">
        <f t="shared" ref="ALE14" si="598">EX230*10^6</f>
        <v>3706123096297.7598</v>
      </c>
      <c r="ALF14" s="327">
        <f t="shared" ref="ALF14" si="599">EY230*10^6</f>
        <v>3759244096297.5898</v>
      </c>
      <c r="ALG14" s="327">
        <f t="shared" ref="ALG14" si="600">EZ230*10^6</f>
        <v>3874336313577.29</v>
      </c>
      <c r="ALH14" s="327">
        <f t="shared" ref="ALH14" si="601">FA230*10^6</f>
        <v>4104036508503.6997</v>
      </c>
      <c r="ALI14" s="327">
        <f t="shared" ref="ALI14:ALJ14" si="602">FB230*10^6</f>
        <v>4271184206493.7998</v>
      </c>
      <c r="ALJ14" s="327">
        <f t="shared" si="602"/>
        <v>4508767539444.3496</v>
      </c>
      <c r="ALK14" s="327">
        <f t="shared" ref="ALK14" si="603">FD230*10^6</f>
        <v>4765230208860.8496</v>
      </c>
      <c r="ALL14" s="327">
        <f t="shared" ref="ALL14" si="604">FE230*10^6</f>
        <v>4952443706479.1504</v>
      </c>
      <c r="ALM14" s="327">
        <f t="shared" ref="ALM14" si="605">FF230*10^6</f>
        <v>5150982283518.1504</v>
      </c>
      <c r="ALN14" s="327">
        <f t="shared" ref="ALN14:ALO14" si="606">FG230*10^6</f>
        <v>5197552283518.1504</v>
      </c>
      <c r="ALO14" s="327">
        <f t="shared" si="606"/>
        <v>5323869675301.1504</v>
      </c>
      <c r="ALP14" s="327">
        <f t="shared" ref="ALP14" si="607">FI230*10^6</f>
        <v>5462363470893.3203</v>
      </c>
      <c r="ALQ14" s="327">
        <f t="shared" ref="ALQ14" si="608">FJ230*10^6</f>
        <v>5526463470893.3203</v>
      </c>
      <c r="ALR14" s="327">
        <f t="shared" ref="ALR14" si="609">FK230*10^6</f>
        <v>5562963470893.3203</v>
      </c>
      <c r="ALS14" s="327">
        <f t="shared" ref="ALS14" si="610">FL230*10^6</f>
        <v>5611543470893.3203</v>
      </c>
      <c r="ALT14" s="327">
        <f t="shared" ref="ALT14" si="611">FM230*10^6</f>
        <v>5666543470893.3203</v>
      </c>
      <c r="ALU14" s="327">
        <f t="shared" ref="ALU14" si="612">FN230*10^6</f>
        <v>5710193470893.3203</v>
      </c>
      <c r="ALV14" s="327">
        <f t="shared" ref="ALV14" si="613">FO230*10^6</f>
        <v>5745193470893.3203</v>
      </c>
      <c r="ALW14" s="327">
        <f t="shared" ref="ALW14" si="614">FP230*10^6</f>
        <v>5745243470893.3008</v>
      </c>
      <c r="ALX14" s="327">
        <f t="shared" ref="ALX14" si="615">FQ230*10^6</f>
        <v>5749833470893.3203</v>
      </c>
      <c r="ALY14" s="327">
        <f t="shared" ref="ALY14" si="616">FR230*10^6</f>
        <v>5751943470893.29</v>
      </c>
      <c r="ALZ14" s="327">
        <f t="shared" ref="ALZ14" si="617">FS230*10^6</f>
        <v>5758113970893.3701</v>
      </c>
      <c r="AMA14" s="327">
        <f t="shared" ref="AMA14" si="618">FT230*10^6</f>
        <v>5765283970893.3994</v>
      </c>
      <c r="AMB14" s="327">
        <f t="shared" ref="AMB14" si="619">FU230*10^6</f>
        <v>6304536970893.3975</v>
      </c>
      <c r="AMC14" s="327">
        <f t="shared" ref="AMC14" si="620">FV230*10^6</f>
        <v>6541018970893.3701</v>
      </c>
      <c r="AMD14" s="327">
        <f t="shared" ref="AMD14" si="621">FW230*10^6</f>
        <v>6824848970893.1201</v>
      </c>
      <c r="AME14" s="327">
        <f t="shared" ref="AME14" si="622">FX230*10^6</f>
        <v>6828848970893.1201</v>
      </c>
      <c r="AMF14" s="327">
        <f t="shared" ref="AMF14" si="623">FY230*10^6</f>
        <v>6839928970893.1201</v>
      </c>
      <c r="AMG14" s="327">
        <f t="shared" ref="AMG14" si="624">FZ230*10^6</f>
        <v>6847004970893.1201</v>
      </c>
      <c r="AMH14" s="327">
        <f t="shared" ref="AMH14" si="625">GA230*10^6</f>
        <v>6867004970893.0107</v>
      </c>
      <c r="AMI14" s="327">
        <f t="shared" ref="AMI14" si="626">GB230*10^6</f>
        <v>6877664970893.1201</v>
      </c>
      <c r="AMJ14" s="327">
        <f t="shared" ref="AMJ14" si="627">GC230*10^6</f>
        <v>7080735970893.1201</v>
      </c>
      <c r="AMK14" s="327">
        <f t="shared" ref="AMK14" si="628">GD230*10^6</f>
        <v>7309205970893.1201</v>
      </c>
      <c r="AML14" s="327">
        <f t="shared" ref="AML14" si="629">GE230*10^6</f>
        <v>7531005970893.1201</v>
      </c>
      <c r="AMM14" s="327">
        <f t="shared" ref="AMM14" si="630">GF230*10^6</f>
        <v>7814505970893.1201</v>
      </c>
      <c r="AMN14" s="327">
        <f t="shared" ref="AMN14" si="631">GG230*10^6</f>
        <v>7978205970893.1201</v>
      </c>
      <c r="AMO14" s="327">
        <f t="shared" ref="AMO14" si="632">GH230*10^6</f>
        <v>8148175970893.1201</v>
      </c>
      <c r="AMP14" s="327">
        <f t="shared" ref="AMP14" si="633">GI230*10^6</f>
        <v>8418575970893.1201</v>
      </c>
      <c r="AMQ14" s="327">
        <f t="shared" ref="AMQ14" si="634">GJ230*10^6</f>
        <v>8684775970893.1201</v>
      </c>
      <c r="AMR14" s="327">
        <f t="shared" ref="AMR14" si="635">GK230*10^6</f>
        <v>8973575970893.1191</v>
      </c>
      <c r="AMS14" s="327">
        <f t="shared" ref="AMS14" si="636">GL230*10^6</f>
        <v>9260777970893.1191</v>
      </c>
      <c r="AMT14" s="327">
        <f t="shared" ref="AMT14" si="637">GM230*10^6</f>
        <v>9562177970893.1191</v>
      </c>
      <c r="AMU14" s="327">
        <f t="shared" ref="AMU14" si="638">GN230*10^6</f>
        <v>9865817970893.1191</v>
      </c>
      <c r="AMV14" s="327">
        <f t="shared" ref="AMV14" si="639">GO230*10^6</f>
        <v>10166817970893.119</v>
      </c>
      <c r="AMW14" s="327">
        <f t="shared" ref="AMW14" si="640">GP230*10^6</f>
        <v>10486117970893.119</v>
      </c>
      <c r="AMX14" s="327">
        <f t="shared" ref="AMX14" si="641">GQ230*10^6</f>
        <v>10822317970893.119</v>
      </c>
      <c r="AMY14" s="327">
        <f t="shared" ref="AMY14" si="642">GR230*10^6</f>
        <v>11284337970893.119</v>
      </c>
      <c r="AMZ14" s="327">
        <f t="shared" ref="AMZ14" si="643">GS230*10^6</f>
        <v>11831747970893.119</v>
      </c>
      <c r="ANA14" s="327">
        <f t="shared" ref="ANA14" si="644">GT230*10^6</f>
        <v>12282547970893.119</v>
      </c>
      <c r="ANB14" s="327">
        <f t="shared" ref="ANB14" si="645">GU230*10^6</f>
        <v>12839949880893.119</v>
      </c>
      <c r="ANC14" s="327">
        <f t="shared" ref="ANC14" si="646">GV230*10^6</f>
        <v>13438599880893.119</v>
      </c>
      <c r="AND14" s="327">
        <f t="shared" ref="AND14" si="647">GW230*10^6</f>
        <v>13940599880893.119</v>
      </c>
      <c r="ANE14" s="327">
        <f t="shared" ref="ANE14" si="648">GX230*10^6</f>
        <v>14411599880893.119</v>
      </c>
      <c r="ANF14" s="327">
        <f t="shared" ref="ANF14" si="649">GY230*10^6</f>
        <v>14757919880893.119</v>
      </c>
      <c r="ANG14" s="327">
        <f t="shared" ref="ANG14" si="650">GZ230*10^6</f>
        <v>15229171380893.119</v>
      </c>
      <c r="ANH14" s="327">
        <f t="shared" ref="ANH14" si="651">HA230*10^6</f>
        <v>15760371380893.119</v>
      </c>
      <c r="ANI14" s="327">
        <f t="shared" ref="ANI14" si="652">HB230*10^6</f>
        <v>16378771380893.119</v>
      </c>
      <c r="ANJ14" s="327">
        <f t="shared" ref="ANJ14" si="653">HC230*10^6</f>
        <v>16930071380893.119</v>
      </c>
      <c r="ANK14" s="327">
        <f t="shared" ref="ANK14" si="654">HD230*10^6</f>
        <v>17477321380893.119</v>
      </c>
      <c r="ANL14" s="327">
        <f t="shared" ref="ANL14" si="655">HE230*10^6</f>
        <v>18181371380623.121</v>
      </c>
      <c r="ANM14" s="327">
        <f t="shared" ref="ANM14" si="656">HF230*10^6</f>
        <v>18658171380623.121</v>
      </c>
      <c r="ANN14" s="327">
        <f t="shared" ref="ANN14" si="657">HG230*10^6</f>
        <v>19147971380623.121</v>
      </c>
      <c r="ANO14" s="327">
        <f t="shared" ref="ANO14" si="658">HH230*10^6</f>
        <v>19477871380623.121</v>
      </c>
      <c r="ANP14" s="327">
        <f t="shared" ref="ANP14" si="659">HI230*10^6</f>
        <v>26950571380623.121</v>
      </c>
      <c r="ANQ14" s="327">
        <f t="shared" ref="ANQ14" si="660">HJ230*10^6</f>
        <v>31737695315623.121</v>
      </c>
      <c r="ANR14" s="327">
        <f t="shared" ref="ANR14" si="661">HK230*10^6</f>
        <v>35050695315623.121</v>
      </c>
      <c r="ANS14" s="327">
        <f t="shared" ref="ANS14" si="662">HL230*10^6</f>
        <v>35750695315623.125</v>
      </c>
      <c r="ANT14" s="327">
        <f t="shared" ref="ANT14" si="663">HM230*10^6</f>
        <v>42626295315623.125</v>
      </c>
      <c r="ANU14" s="327">
        <f t="shared" ref="ANU14" si="664">HN230*10^6</f>
        <v>59992395314018.125</v>
      </c>
      <c r="ANV14" s="327">
        <f t="shared" ref="ANV14" si="665">HO230*10^6</f>
        <v>68039095314018.133</v>
      </c>
      <c r="ANW14" s="327">
        <f t="shared" ref="ANW14" si="666">HP230*10^6</f>
        <v>73458145314018.125</v>
      </c>
      <c r="ANX14" s="327">
        <f t="shared" ref="ANX14" si="667">HQ230*10^6</f>
        <v>80947745314018.125</v>
      </c>
      <c r="ANY14" s="327">
        <f t="shared" ref="ANY14" si="668">HR230*10^6</f>
        <v>89049945314018.125</v>
      </c>
      <c r="ANZ14" s="327">
        <f t="shared" ref="ANZ14" si="669">HS230*10^6</f>
        <v>100632745314018.42</v>
      </c>
      <c r="AOA14" s="327">
        <f t="shared" ref="AOA14" si="670">HT230*10^6</f>
        <v>110042345314018.42</v>
      </c>
      <c r="AOB14" s="327">
        <f t="shared" ref="AOB14" si="671">HU230*10^6</f>
        <v>119636845314018.42</v>
      </c>
      <c r="AOC14" s="327">
        <f t="shared" ref="AOC14" si="672">HV230*10^6</f>
        <v>129313845314018.42</v>
      </c>
      <c r="AOD14" s="327">
        <f t="shared" ref="AOD14" si="673">HW230*10^6</f>
        <v>139078045314018.42</v>
      </c>
      <c r="AOE14" s="327">
        <f t="shared" ref="AOE14" si="674">HX230*10^6</f>
        <v>148364145314018.41</v>
      </c>
      <c r="AOF14" s="327">
        <f t="shared" ref="AOF14" si="675">HY230*10^6</f>
        <v>158948645314018.41</v>
      </c>
      <c r="AOG14" s="327">
        <f t="shared" ref="AOG14" si="676">HZ230*10^6</f>
        <v>167826145314018.41</v>
      </c>
      <c r="AOH14" s="327">
        <f t="shared" ref="AOH14" si="677">IA230*10^6</f>
        <v>178211645314018.41</v>
      </c>
      <c r="AOI14" s="327">
        <f t="shared" ref="AOI14" si="678">IB230*10^6</f>
        <v>187091045314018.41</v>
      </c>
      <c r="AOJ14" s="327">
        <f t="shared" ref="AOJ14" si="679">IC230*10^6</f>
        <v>195905445314018.41</v>
      </c>
      <c r="AOK14" s="327">
        <f t="shared" ref="AOK14" si="680">ID230*10^6</f>
        <v>204540945314018.41</v>
      </c>
      <c r="AOL14" s="327">
        <f t="shared" ref="AOL14" si="681">IE230*10^6</f>
        <v>208655945314018.41</v>
      </c>
      <c r="AOM14" s="327">
        <f t="shared" ref="AOM14" si="682">IF230*10^6</f>
        <v>208820260314018.41</v>
      </c>
      <c r="AON14" s="327">
        <f t="shared" ref="AON14" si="683">IG230*10^6</f>
        <v>217830760314018.41</v>
      </c>
      <c r="AOO14" s="327">
        <f t="shared" ref="AOO14" si="684">IH230*10^6</f>
        <v>222848760314018.41</v>
      </c>
      <c r="AOP14" s="327">
        <f t="shared" ref="AOP14" si="685">II230*10^6</f>
        <v>235067260314018.41</v>
      </c>
      <c r="AOQ14" s="327">
        <f t="shared" ref="AOQ14" si="686">IJ230*10^6</f>
        <v>242201259114018.41</v>
      </c>
      <c r="AOR14" s="327">
        <f t="shared" ref="AOR14" si="687">IK230*10^6</f>
        <v>242525256114018.41</v>
      </c>
      <c r="AOS14" s="328"/>
      <c r="AOT14" s="327"/>
      <c r="AOU14" s="327"/>
      <c r="AOV14" s="327"/>
      <c r="AOW14" s="327"/>
      <c r="AOX14" s="327"/>
      <c r="AOY14" s="327"/>
      <c r="AOZ14" s="327"/>
      <c r="APA14" s="327"/>
    </row>
    <row r="15" spans="1:3316" x14ac:dyDescent="0.2">
      <c r="B15" s="291" t="s">
        <v>1243</v>
      </c>
      <c r="C15" s="330">
        <f t="shared" ref="C15:BN15" si="688">HD67</f>
        <v>17544.73</v>
      </c>
      <c r="D15" s="330">
        <f t="shared" si="688"/>
        <v>16458.61</v>
      </c>
      <c r="E15" s="330">
        <f t="shared" si="688"/>
        <v>16223.09</v>
      </c>
      <c r="F15" s="330">
        <f t="shared" si="688"/>
        <v>15784.43</v>
      </c>
      <c r="G15" s="330">
        <f t="shared" si="688"/>
        <v>16423.48</v>
      </c>
      <c r="H15" s="330">
        <f t="shared" si="688"/>
        <v>15738.59</v>
      </c>
      <c r="I15" s="330">
        <f t="shared" si="688"/>
        <v>16239.29</v>
      </c>
      <c r="J15" s="330">
        <f t="shared" si="688"/>
        <v>16420.79</v>
      </c>
      <c r="K15" s="330">
        <f t="shared" si="688"/>
        <v>16468.52</v>
      </c>
      <c r="L15" s="330">
        <f t="shared" si="688"/>
        <v>15442.93</v>
      </c>
      <c r="M15" s="330">
        <f t="shared" si="688"/>
        <v>16134</v>
      </c>
      <c r="N15" s="330">
        <f t="shared" si="688"/>
        <v>15615.52</v>
      </c>
      <c r="O15" s="330">
        <f t="shared" si="688"/>
        <v>16018.37</v>
      </c>
      <c r="P15" s="330">
        <f t="shared" si="688"/>
        <v>16410.52</v>
      </c>
      <c r="Q15" s="330">
        <f t="shared" si="688"/>
        <v>17116.240000000002</v>
      </c>
      <c r="R15" s="330">
        <f t="shared" si="688"/>
        <v>16145.37</v>
      </c>
      <c r="S15" s="330">
        <f t="shared" si="688"/>
        <v>16098.17</v>
      </c>
      <c r="T15" s="330">
        <f t="shared" si="688"/>
        <v>16396.509999999998</v>
      </c>
      <c r="U15" s="330">
        <f t="shared" si="688"/>
        <v>15882.24</v>
      </c>
      <c r="V15" s="330">
        <f t="shared" si="688"/>
        <v>15696.08</v>
      </c>
      <c r="W15" s="330">
        <f t="shared" si="688"/>
        <v>15247.83</v>
      </c>
      <c r="X15" s="330">
        <f t="shared" si="688"/>
        <v>15763.68</v>
      </c>
      <c r="Y15" s="330">
        <f t="shared" si="688"/>
        <v>15546.8</v>
      </c>
      <c r="Z15" s="330">
        <f t="shared" si="688"/>
        <v>16173.91</v>
      </c>
      <c r="AA15" s="330">
        <f t="shared" si="688"/>
        <v>15381.68</v>
      </c>
      <c r="AB15" s="330">
        <f t="shared" si="688"/>
        <v>16581.46</v>
      </c>
      <c r="AC15" s="330">
        <f t="shared" si="688"/>
        <v>16406</v>
      </c>
      <c r="AD15" s="330">
        <f t="shared" si="688"/>
        <v>16601.93</v>
      </c>
      <c r="AE15" s="330">
        <f t="shared" si="688"/>
        <v>15929.55</v>
      </c>
      <c r="AF15" s="330">
        <f t="shared" si="688"/>
        <v>16000.84</v>
      </c>
      <c r="AG15" s="330">
        <f t="shared" si="688"/>
        <v>16537.04</v>
      </c>
      <c r="AH15" s="330">
        <f t="shared" si="688"/>
        <v>16421.73</v>
      </c>
      <c r="AI15" s="330">
        <f t="shared" si="688"/>
        <v>16531.38</v>
      </c>
      <c r="AJ15" s="330">
        <f t="shared" si="688"/>
        <v>15940.43</v>
      </c>
      <c r="AK15" s="330">
        <f t="shared" si="688"/>
        <v>16655.240000000002</v>
      </c>
      <c r="AL15" s="330">
        <f t="shared" si="688"/>
        <v>15973.99</v>
      </c>
      <c r="AM15" s="330">
        <f t="shared" si="688"/>
        <v>16201.41</v>
      </c>
      <c r="AN15" s="330">
        <f t="shared" si="688"/>
        <v>15330.37</v>
      </c>
      <c r="AO15" s="330">
        <f t="shared" si="688"/>
        <v>16130.02</v>
      </c>
      <c r="AP15" s="330">
        <f t="shared" si="688"/>
        <v>15741.53</v>
      </c>
      <c r="AQ15" s="330">
        <f t="shared" si="688"/>
        <v>16040.93</v>
      </c>
      <c r="AR15" s="330">
        <f t="shared" si="688"/>
        <v>15628.53</v>
      </c>
      <c r="AS15" s="330">
        <f t="shared" si="688"/>
        <v>15572.07</v>
      </c>
      <c r="AT15" s="330">
        <f t="shared" si="688"/>
        <v>16639.150000000001</v>
      </c>
      <c r="AU15" s="330">
        <f t="shared" si="688"/>
        <v>15981.74</v>
      </c>
      <c r="AV15" s="330">
        <f t="shared" si="688"/>
        <v>16898.490000000002</v>
      </c>
      <c r="AW15" s="330">
        <f t="shared" si="688"/>
        <v>17183.05</v>
      </c>
      <c r="AX15" s="330">
        <f t="shared" si="688"/>
        <v>19242.2</v>
      </c>
      <c r="AY15" s="330">
        <f t="shared" si="688"/>
        <v>21372.639999999999</v>
      </c>
      <c r="AZ15" s="330">
        <f t="shared" si="688"/>
        <v>22692.98</v>
      </c>
      <c r="BA15" s="330">
        <f t="shared" si="688"/>
        <v>24666.41</v>
      </c>
      <c r="BB15" s="330">
        <f t="shared" si="688"/>
        <v>23127.919999999998</v>
      </c>
      <c r="BC15" s="330">
        <f t="shared" si="688"/>
        <v>21067.25</v>
      </c>
      <c r="BD15" s="330">
        <f t="shared" si="688"/>
        <v>18754.71</v>
      </c>
      <c r="BE15" s="330">
        <f t="shared" si="688"/>
        <v>19068.39</v>
      </c>
      <c r="BF15" s="330">
        <f t="shared" si="688"/>
        <v>18787.18</v>
      </c>
      <c r="BG15" s="330">
        <f t="shared" si="688"/>
        <v>20151.330000000002</v>
      </c>
      <c r="BH15" s="330">
        <f t="shared" si="688"/>
        <v>19952.18</v>
      </c>
      <c r="BI15" s="330">
        <f t="shared" si="688"/>
        <v>19887.28</v>
      </c>
      <c r="BJ15" s="330">
        <f t="shared" si="688"/>
        <v>19170.29</v>
      </c>
      <c r="BK15" s="330">
        <f t="shared" si="688"/>
        <v>20140.53</v>
      </c>
      <c r="BL15" s="330">
        <f t="shared" si="688"/>
        <v>19286.7</v>
      </c>
      <c r="BM15" s="330">
        <f t="shared" si="688"/>
        <v>20424.349999999999</v>
      </c>
      <c r="BN15" s="330">
        <f t="shared" si="688"/>
        <v>20167.71</v>
      </c>
      <c r="BO15" s="330">
        <f t="shared" ref="BO15:DZ15" si="689">JP67</f>
        <v>21277.01</v>
      </c>
      <c r="BP15" s="330">
        <f t="shared" si="689"/>
        <v>19976.990000000002</v>
      </c>
      <c r="BQ15" s="330">
        <f t="shared" si="689"/>
        <v>20266.63</v>
      </c>
      <c r="BR15" s="330">
        <f t="shared" si="689"/>
        <v>20604.66</v>
      </c>
      <c r="BS15" s="330">
        <f t="shared" si="689"/>
        <v>19888.89</v>
      </c>
      <c r="BT15" s="330">
        <f t="shared" si="689"/>
        <v>20513.41</v>
      </c>
      <c r="BU15" s="330">
        <f t="shared" si="689"/>
        <v>19675.34</v>
      </c>
      <c r="BV15" s="330">
        <f t="shared" si="689"/>
        <v>19641.12</v>
      </c>
      <c r="BW15" s="330">
        <f t="shared" si="689"/>
        <v>19284.22</v>
      </c>
      <c r="BX15" s="330">
        <f t="shared" si="689"/>
        <v>20237.490000000002</v>
      </c>
      <c r="BY15" s="330">
        <f t="shared" si="689"/>
        <v>19716.43</v>
      </c>
      <c r="BZ15" s="330">
        <f t="shared" si="689"/>
        <v>20264.73</v>
      </c>
      <c r="CA15" s="330">
        <f t="shared" si="689"/>
        <v>19914.650000000001</v>
      </c>
      <c r="CB15" s="330">
        <f t="shared" si="689"/>
        <v>20714.23</v>
      </c>
      <c r="CC15" s="330">
        <f t="shared" si="689"/>
        <v>20921.03</v>
      </c>
      <c r="CD15" s="330">
        <f t="shared" si="689"/>
        <v>20689.439999999999</v>
      </c>
      <c r="CE15" s="330">
        <f t="shared" si="689"/>
        <v>20658.64</v>
      </c>
      <c r="CF15" s="330">
        <f t="shared" si="689"/>
        <v>20854.04</v>
      </c>
      <c r="CG15" s="330">
        <f t="shared" si="689"/>
        <v>22366.79</v>
      </c>
      <c r="CH15" s="330">
        <f t="shared" si="689"/>
        <v>21494.92</v>
      </c>
      <c r="CI15" s="330">
        <f t="shared" si="689"/>
        <v>21680.22</v>
      </c>
      <c r="CJ15" s="330">
        <f t="shared" si="689"/>
        <v>21423.18</v>
      </c>
      <c r="CK15" s="330">
        <f t="shared" si="689"/>
        <v>22249.16</v>
      </c>
      <c r="CL15" s="330">
        <f t="shared" si="689"/>
        <v>21622.14</v>
      </c>
      <c r="CM15" s="330">
        <f t="shared" si="689"/>
        <v>21717.61</v>
      </c>
      <c r="CN15" s="330">
        <f t="shared" si="689"/>
        <v>21162.38</v>
      </c>
      <c r="CO15" s="330">
        <f t="shared" si="689"/>
        <v>21315.33</v>
      </c>
      <c r="CP15" s="330">
        <f t="shared" si="689"/>
        <v>21937.46</v>
      </c>
      <c r="CQ15" s="330">
        <f t="shared" si="689"/>
        <v>21457.52</v>
      </c>
      <c r="CR15" s="330">
        <f t="shared" si="689"/>
        <v>21892.6</v>
      </c>
      <c r="CS15" s="330">
        <f t="shared" si="689"/>
        <v>21515.919999999998</v>
      </c>
      <c r="CT15" s="330">
        <f t="shared" si="689"/>
        <v>22602.54</v>
      </c>
      <c r="CU15" s="330">
        <f t="shared" si="689"/>
        <v>22620.31</v>
      </c>
      <c r="CV15" s="330">
        <f t="shared" si="689"/>
        <v>24434.3</v>
      </c>
      <c r="CW15" s="330">
        <f t="shared" si="689"/>
        <v>25779.72</v>
      </c>
      <c r="CX15" s="330">
        <f t="shared" si="689"/>
        <v>29121.22</v>
      </c>
      <c r="CY15" s="330">
        <f t="shared" si="689"/>
        <v>31815.69</v>
      </c>
      <c r="CZ15" s="330">
        <f t="shared" si="689"/>
        <v>36574.910000000003</v>
      </c>
      <c r="DA15" s="330">
        <f t="shared" si="689"/>
        <v>38622.33</v>
      </c>
      <c r="DB15" s="330">
        <f t="shared" si="689"/>
        <v>38637.42</v>
      </c>
      <c r="DC15" s="330">
        <f t="shared" si="689"/>
        <v>37385.26</v>
      </c>
      <c r="DD15" s="330">
        <f t="shared" si="689"/>
        <v>38923.17</v>
      </c>
      <c r="DE15" s="330">
        <f t="shared" si="689"/>
        <v>37758.22</v>
      </c>
      <c r="DF15" s="330">
        <f t="shared" si="689"/>
        <v>36589.599999999999</v>
      </c>
      <c r="DG15" s="330">
        <f t="shared" si="689"/>
        <v>36535.18</v>
      </c>
      <c r="DH15" s="330">
        <f t="shared" si="689"/>
        <v>35329.370000000003</v>
      </c>
      <c r="DI15" s="330">
        <f t="shared" si="689"/>
        <v>34707.65</v>
      </c>
      <c r="DJ15" s="330">
        <f t="shared" si="689"/>
        <v>33305.49</v>
      </c>
      <c r="DK15" s="330">
        <f t="shared" si="689"/>
        <v>33768.080000000002</v>
      </c>
      <c r="DL15" s="330">
        <f t="shared" si="689"/>
        <v>32971.160000000003</v>
      </c>
      <c r="DM15" s="330">
        <f t="shared" si="689"/>
        <v>32333.64</v>
      </c>
      <c r="DN15" s="330">
        <f t="shared" si="689"/>
        <v>30946.97</v>
      </c>
      <c r="DO15" s="330">
        <f t="shared" si="689"/>
        <v>31106.87</v>
      </c>
      <c r="DP15" s="330">
        <f t="shared" si="689"/>
        <v>30976.66</v>
      </c>
      <c r="DQ15" s="330">
        <f t="shared" si="689"/>
        <v>30583.3</v>
      </c>
      <c r="DR15" s="330">
        <f t="shared" si="689"/>
        <v>31238.080000000002</v>
      </c>
      <c r="DS15" s="330">
        <f t="shared" si="689"/>
        <v>29244.639999999999</v>
      </c>
      <c r="DT15" s="330">
        <f t="shared" si="689"/>
        <v>30307.98</v>
      </c>
      <c r="DU15" s="330">
        <f t="shared" si="689"/>
        <v>29634.02</v>
      </c>
      <c r="DV15" s="330">
        <f t="shared" si="689"/>
        <v>29913.64</v>
      </c>
      <c r="DW15" s="330">
        <f t="shared" si="689"/>
        <v>29019.27</v>
      </c>
      <c r="DX15" s="330">
        <f t="shared" si="689"/>
        <v>30258.77</v>
      </c>
      <c r="DY15" s="330">
        <f t="shared" si="689"/>
        <v>29883.65</v>
      </c>
      <c r="DZ15" s="330">
        <f t="shared" si="689"/>
        <v>30399.84</v>
      </c>
      <c r="EA15" s="330">
        <f t="shared" ref="EA15:GL15" si="690">MB67</f>
        <v>29579.17</v>
      </c>
      <c r="EB15" s="330">
        <f t="shared" si="690"/>
        <v>30422.54</v>
      </c>
      <c r="EC15" s="330">
        <f t="shared" si="690"/>
        <v>30936.16</v>
      </c>
      <c r="ED15" s="330">
        <f t="shared" si="690"/>
        <v>30477.18</v>
      </c>
      <c r="EE15" s="330">
        <f t="shared" si="690"/>
        <v>31345.200000000001</v>
      </c>
      <c r="EF15" s="330">
        <f t="shared" si="690"/>
        <v>30986.94</v>
      </c>
      <c r="EG15" s="330">
        <f t="shared" si="690"/>
        <v>32544.74</v>
      </c>
      <c r="EH15" s="330">
        <f t="shared" si="690"/>
        <v>32099.08</v>
      </c>
      <c r="EI15" s="330">
        <f t="shared" si="690"/>
        <v>32453.13</v>
      </c>
      <c r="EJ15" s="330">
        <f t="shared" si="690"/>
        <v>31655.07</v>
      </c>
      <c r="EK15" s="330">
        <f t="shared" si="690"/>
        <v>32047.99</v>
      </c>
      <c r="EL15" s="330">
        <f t="shared" si="690"/>
        <v>31625.03</v>
      </c>
      <c r="EM15" s="330">
        <f t="shared" si="690"/>
        <v>31392.27</v>
      </c>
      <c r="EN15" s="330">
        <f t="shared" si="690"/>
        <v>31318.5</v>
      </c>
      <c r="EO15" s="330">
        <f t="shared" si="690"/>
        <v>31324.78</v>
      </c>
      <c r="EP15" s="330">
        <f t="shared" si="690"/>
        <v>31990.7</v>
      </c>
      <c r="EQ15" s="330">
        <f t="shared" si="690"/>
        <v>31047.96</v>
      </c>
      <c r="ER15" s="330">
        <f t="shared" si="690"/>
        <v>31633.69</v>
      </c>
      <c r="ES15" s="330">
        <f t="shared" si="690"/>
        <v>31800.89</v>
      </c>
      <c r="ET15" s="330">
        <f t="shared" si="690"/>
        <v>33405.29</v>
      </c>
      <c r="EU15" s="330">
        <f t="shared" si="690"/>
        <v>34999.629999999997</v>
      </c>
      <c r="EV15" s="330">
        <f t="shared" si="690"/>
        <v>37206.339999999997</v>
      </c>
      <c r="EW15" s="330">
        <f t="shared" si="690"/>
        <v>38449.29</v>
      </c>
      <c r="EX15" s="330">
        <f t="shared" si="690"/>
        <v>40471.11</v>
      </c>
      <c r="EY15" s="330">
        <f t="shared" si="690"/>
        <v>42973.06</v>
      </c>
      <c r="EZ15" s="330">
        <f t="shared" si="690"/>
        <v>44591.49</v>
      </c>
      <c r="FA15" s="330">
        <f t="shared" si="690"/>
        <v>47278.18</v>
      </c>
      <c r="FB15" s="330">
        <f t="shared" si="690"/>
        <v>49214.45</v>
      </c>
      <c r="FC15" s="330">
        <f t="shared" si="690"/>
        <v>47333.34</v>
      </c>
      <c r="FD15" s="330">
        <f t="shared" si="690"/>
        <v>44443.87</v>
      </c>
      <c r="FE15" s="330">
        <f t="shared" si="690"/>
        <v>43570.07</v>
      </c>
      <c r="FF15" s="330">
        <f t="shared" si="690"/>
        <v>42063.15</v>
      </c>
      <c r="FG15" s="330">
        <f t="shared" si="690"/>
        <v>42281.5</v>
      </c>
      <c r="FH15" s="330">
        <f t="shared" si="690"/>
        <v>41722.5</v>
      </c>
      <c r="FI15" s="330">
        <f t="shared" si="690"/>
        <v>42390.53</v>
      </c>
      <c r="FJ15" s="330">
        <f t="shared" si="690"/>
        <v>42581.41</v>
      </c>
      <c r="FK15" s="330">
        <f t="shared" si="690"/>
        <v>43556.22</v>
      </c>
      <c r="FL15" s="330">
        <f t="shared" si="690"/>
        <v>44562.26</v>
      </c>
      <c r="FM15" s="330">
        <f t="shared" si="690"/>
        <v>44087.91</v>
      </c>
      <c r="FN15" s="330">
        <f t="shared" si="690"/>
        <v>43665.74</v>
      </c>
      <c r="FO15" s="330">
        <f t="shared" si="690"/>
        <v>43500.38</v>
      </c>
      <c r="FP15" s="330">
        <f t="shared" si="690"/>
        <v>44963.67</v>
      </c>
      <c r="FQ15" s="330">
        <f t="shared" si="690"/>
        <v>45028</v>
      </c>
      <c r="FR15" s="330">
        <f t="shared" si="690"/>
        <v>44068.160000000003</v>
      </c>
      <c r="FS15" s="330">
        <f t="shared" si="690"/>
        <v>43095.23</v>
      </c>
      <c r="FT15" s="330">
        <f t="shared" si="690"/>
        <v>43866.11</v>
      </c>
      <c r="FU15" s="330">
        <f t="shared" si="690"/>
        <v>43791.6</v>
      </c>
      <c r="FV15" s="330">
        <f t="shared" si="690"/>
        <v>44037.74</v>
      </c>
      <c r="FW15" s="330">
        <f t="shared" si="690"/>
        <v>43425.29</v>
      </c>
      <c r="FX15" s="330">
        <f t="shared" si="690"/>
        <v>44077.01</v>
      </c>
      <c r="FY15" s="330">
        <f t="shared" si="690"/>
        <v>43791.92</v>
      </c>
      <c r="FZ15" s="330">
        <f t="shared" si="690"/>
        <v>43196.52</v>
      </c>
      <c r="GA15" s="330">
        <f t="shared" si="690"/>
        <v>43403.48</v>
      </c>
      <c r="GB15" s="330">
        <f t="shared" si="690"/>
        <v>43975.75</v>
      </c>
      <c r="GC15" s="330">
        <f t="shared" si="690"/>
        <v>45019.38</v>
      </c>
      <c r="GD15" s="330">
        <f t="shared" si="690"/>
        <v>44671.199999999997</v>
      </c>
      <c r="GE15" s="330">
        <f t="shared" si="690"/>
        <v>46555.25</v>
      </c>
      <c r="GF15" s="330">
        <f t="shared" si="690"/>
        <v>47224.22</v>
      </c>
      <c r="GG15" s="330">
        <f t="shared" si="690"/>
        <v>47935.3</v>
      </c>
      <c r="GH15" s="330">
        <f t="shared" si="690"/>
        <v>48598.559999999998</v>
      </c>
      <c r="GI15" s="330">
        <f t="shared" si="690"/>
        <v>52271.18</v>
      </c>
      <c r="GJ15" s="330">
        <f t="shared" si="690"/>
        <v>50947.51</v>
      </c>
      <c r="GK15" s="330">
        <f t="shared" si="690"/>
        <v>49384.58</v>
      </c>
      <c r="GL15" s="330">
        <f t="shared" si="690"/>
        <v>49607.53</v>
      </c>
      <c r="GM15" s="330">
        <f t="shared" ref="GM15:IX15" si="691">ON67</f>
        <v>48010.49</v>
      </c>
      <c r="GN15" s="330">
        <f t="shared" si="691"/>
        <v>48198.36</v>
      </c>
      <c r="GO15" s="330">
        <f t="shared" si="691"/>
        <v>47633.63</v>
      </c>
      <c r="GP15" s="330">
        <f t="shared" si="691"/>
        <v>48347.73</v>
      </c>
      <c r="GQ15" s="330">
        <f t="shared" si="691"/>
        <v>47474.79</v>
      </c>
      <c r="GR15" s="330">
        <f t="shared" si="691"/>
        <v>47830.92</v>
      </c>
      <c r="GS15" s="330">
        <f t="shared" si="691"/>
        <v>47691.13</v>
      </c>
      <c r="GT15" s="330">
        <f t="shared" si="691"/>
        <v>50224.31</v>
      </c>
      <c r="GU15" s="330">
        <f t="shared" si="691"/>
        <v>50308.04</v>
      </c>
      <c r="GV15" s="330">
        <f t="shared" si="691"/>
        <v>50195.37</v>
      </c>
      <c r="GW15" s="330">
        <f t="shared" si="691"/>
        <v>54584.21</v>
      </c>
      <c r="GX15" s="330">
        <f t="shared" si="691"/>
        <v>57822.36</v>
      </c>
      <c r="GY15" s="330">
        <f t="shared" si="691"/>
        <v>60401.4</v>
      </c>
      <c r="GZ15" s="330">
        <f t="shared" si="691"/>
        <v>60596.57</v>
      </c>
      <c r="HA15" s="330">
        <f t="shared" si="691"/>
        <v>64992.51</v>
      </c>
      <c r="HB15" s="330">
        <f t="shared" si="691"/>
        <v>67367.17</v>
      </c>
      <c r="HC15" s="351">
        <f t="shared" si="691"/>
        <v>64083.01</v>
      </c>
      <c r="HD15" s="330">
        <f t="shared" si="691"/>
        <v>60329.59</v>
      </c>
      <c r="HE15" s="330">
        <f t="shared" si="691"/>
        <v>58865.43</v>
      </c>
      <c r="HF15" s="330">
        <f t="shared" si="691"/>
        <v>56861.29</v>
      </c>
      <c r="HG15" s="330">
        <f t="shared" si="691"/>
        <v>56732.42</v>
      </c>
      <c r="HH15" s="330">
        <f t="shared" si="691"/>
        <v>57900.11</v>
      </c>
      <c r="HI15" s="330">
        <f t="shared" si="691"/>
        <v>56986.53</v>
      </c>
      <c r="HJ15" s="330">
        <f t="shared" si="691"/>
        <v>56549.7</v>
      </c>
      <c r="HK15" s="330">
        <f t="shared" si="691"/>
        <v>56657.69</v>
      </c>
      <c r="HL15" s="330">
        <f t="shared" si="691"/>
        <v>57542.92</v>
      </c>
      <c r="HM15" s="330">
        <f t="shared" si="691"/>
        <v>56170.45</v>
      </c>
      <c r="HN15" s="330">
        <f t="shared" si="691"/>
        <v>57538.23</v>
      </c>
      <c r="HO15" s="330">
        <f t="shared" si="691"/>
        <v>57858.11</v>
      </c>
      <c r="HP15" s="330">
        <f t="shared" si="691"/>
        <v>58113.68</v>
      </c>
      <c r="HQ15" s="330">
        <f t="shared" si="691"/>
        <v>57281.26</v>
      </c>
      <c r="HR15" s="330">
        <f t="shared" si="691"/>
        <v>57068.29</v>
      </c>
      <c r="HS15" s="330">
        <f t="shared" si="691"/>
        <v>56545.25</v>
      </c>
      <c r="HT15" s="330">
        <f t="shared" si="691"/>
        <v>57425.09</v>
      </c>
      <c r="HU15" s="330">
        <f t="shared" si="691"/>
        <v>57891.56</v>
      </c>
      <c r="HV15" s="330">
        <f t="shared" si="691"/>
        <v>57194.59</v>
      </c>
      <c r="HW15" s="330">
        <f t="shared" si="691"/>
        <v>57132.26</v>
      </c>
      <c r="HX15" s="330">
        <f t="shared" si="691"/>
        <v>57512.86</v>
      </c>
      <c r="HY15" s="330">
        <f t="shared" si="691"/>
        <v>58036.35</v>
      </c>
      <c r="HZ15" s="330">
        <f t="shared" si="691"/>
        <v>56619.45</v>
      </c>
      <c r="IA15" s="330">
        <f t="shared" si="691"/>
        <v>58441.32</v>
      </c>
      <c r="IB15" s="330">
        <f t="shared" si="691"/>
        <v>58332.5</v>
      </c>
      <c r="IC15" s="330">
        <f t="shared" si="691"/>
        <v>59166.57</v>
      </c>
      <c r="ID15" s="330">
        <f t="shared" si="691"/>
        <v>58885.120000000003</v>
      </c>
      <c r="IE15" s="330">
        <f t="shared" si="691"/>
        <v>60183.5</v>
      </c>
      <c r="IF15" s="330">
        <f t="shared" si="691"/>
        <v>60369.279999999999</v>
      </c>
      <c r="IG15" s="330">
        <f t="shared" si="691"/>
        <v>62418.31</v>
      </c>
      <c r="IH15" s="330">
        <f t="shared" si="691"/>
        <v>62726.22</v>
      </c>
      <c r="II15" s="330">
        <f t="shared" si="691"/>
        <v>62492.28</v>
      </c>
      <c r="IJ15" s="330">
        <f t="shared" si="691"/>
        <v>62306.25</v>
      </c>
      <c r="IK15" s="330">
        <f t="shared" si="691"/>
        <v>61066.400000000001</v>
      </c>
      <c r="IL15" s="330">
        <f t="shared" si="691"/>
        <v>62493.49</v>
      </c>
      <c r="IM15" s="330">
        <f t="shared" si="691"/>
        <v>61498.76</v>
      </c>
      <c r="IN15" s="330">
        <f t="shared" si="691"/>
        <v>61696.66</v>
      </c>
      <c r="IO15" s="330">
        <f t="shared" si="691"/>
        <v>61434.65</v>
      </c>
      <c r="IP15" s="330">
        <f t="shared" si="691"/>
        <v>62175.37</v>
      </c>
      <c r="IQ15" s="330">
        <f t="shared" si="691"/>
        <v>61901.17</v>
      </c>
      <c r="IR15" s="330">
        <f t="shared" si="691"/>
        <v>62767.81</v>
      </c>
      <c r="IS15" s="330">
        <f t="shared" si="691"/>
        <v>62778.23</v>
      </c>
      <c r="IT15" s="330">
        <f t="shared" si="691"/>
        <v>64039.98</v>
      </c>
      <c r="IU15" s="330">
        <f t="shared" si="691"/>
        <v>65606.539999999994</v>
      </c>
      <c r="IV15" s="330">
        <f t="shared" si="691"/>
        <v>65772.259999999995</v>
      </c>
      <c r="IW15" s="330">
        <f t="shared" si="691"/>
        <v>74341.31</v>
      </c>
      <c r="IX15" s="330">
        <f t="shared" si="691"/>
        <v>79086.05</v>
      </c>
      <c r="IY15" s="330">
        <f t="shared" ref="IY15:LJ15" si="692">QZ67</f>
        <v>84075.85</v>
      </c>
      <c r="IZ15" s="330">
        <f t="shared" si="692"/>
        <v>84735.44</v>
      </c>
      <c r="JA15" s="330">
        <f t="shared" si="692"/>
        <v>88403.35</v>
      </c>
      <c r="JB15" s="330">
        <f t="shared" si="692"/>
        <v>92997.87</v>
      </c>
      <c r="JC15" s="330">
        <f t="shared" si="692"/>
        <v>88727.47</v>
      </c>
      <c r="JD15" s="330">
        <f t="shared" si="692"/>
        <v>83696.100000000006</v>
      </c>
      <c r="JE15" s="330">
        <f t="shared" si="692"/>
        <v>80947.929999999993</v>
      </c>
      <c r="JF15" s="330">
        <f t="shared" si="692"/>
        <v>78943.34</v>
      </c>
      <c r="JG15" s="330">
        <f t="shared" si="692"/>
        <v>78125.53</v>
      </c>
      <c r="JH15" s="330">
        <f t="shared" si="692"/>
        <v>78153.95</v>
      </c>
      <c r="JI15" s="330">
        <f t="shared" si="692"/>
        <v>75977.37</v>
      </c>
      <c r="JJ15" s="330">
        <f t="shared" si="692"/>
        <v>76050.48</v>
      </c>
      <c r="JK15" s="330">
        <f t="shared" si="692"/>
        <v>78323.92</v>
      </c>
      <c r="JL15" s="330">
        <f t="shared" si="692"/>
        <v>78158.22</v>
      </c>
      <c r="JM15" s="330">
        <f t="shared" si="692"/>
        <v>75199.740000000005</v>
      </c>
      <c r="JN15" s="330">
        <f t="shared" si="692"/>
        <v>75260.83</v>
      </c>
      <c r="JO15" s="330">
        <f t="shared" si="692"/>
        <v>74651.240000000005</v>
      </c>
      <c r="JP15" s="330">
        <f t="shared" si="692"/>
        <v>75716.149999999994</v>
      </c>
      <c r="JQ15" s="330">
        <f t="shared" si="692"/>
        <v>77098.8</v>
      </c>
      <c r="JR15" s="330">
        <f t="shared" si="692"/>
        <v>78610.25</v>
      </c>
      <c r="JS15" s="330">
        <f t="shared" si="692"/>
        <v>76326.42</v>
      </c>
      <c r="JT15" s="330">
        <f t="shared" si="692"/>
        <v>77042.27</v>
      </c>
      <c r="JU15" s="330">
        <f t="shared" si="692"/>
        <v>77459.13</v>
      </c>
      <c r="JV15" s="330">
        <f t="shared" si="692"/>
        <v>77210.070000000007</v>
      </c>
      <c r="JW15" s="330">
        <f t="shared" si="692"/>
        <v>75036.7</v>
      </c>
      <c r="JX15" s="330">
        <f t="shared" si="692"/>
        <v>75731.34</v>
      </c>
      <c r="JY15" s="330">
        <f t="shared" si="692"/>
        <v>77524.75</v>
      </c>
      <c r="JZ15" s="330">
        <f t="shared" si="692"/>
        <v>77402.490000000005</v>
      </c>
      <c r="KA15" s="330">
        <f t="shared" si="692"/>
        <v>78872.009999999995</v>
      </c>
      <c r="KB15" s="330">
        <f t="shared" si="692"/>
        <v>78388.81</v>
      </c>
      <c r="KC15" s="330">
        <f t="shared" si="692"/>
        <v>79489.429999999993</v>
      </c>
      <c r="KD15" s="330">
        <f t="shared" si="692"/>
        <v>79890.039999999994</v>
      </c>
      <c r="KE15" s="330">
        <f t="shared" si="692"/>
        <v>81555.360000000001</v>
      </c>
      <c r="KF15" s="330">
        <f t="shared" si="692"/>
        <v>82348.81</v>
      </c>
      <c r="KG15" s="330">
        <f t="shared" si="692"/>
        <v>83674.31</v>
      </c>
      <c r="KH15" s="330">
        <f t="shared" si="692"/>
        <v>85929.13</v>
      </c>
      <c r="KI15" s="330">
        <f t="shared" si="692"/>
        <v>84073.45</v>
      </c>
      <c r="KJ15" s="330">
        <f t="shared" si="692"/>
        <v>84590.14</v>
      </c>
      <c r="KK15" s="330">
        <f t="shared" si="692"/>
        <v>83736.53</v>
      </c>
      <c r="KL15" s="330">
        <f t="shared" si="692"/>
        <v>85383.2</v>
      </c>
      <c r="KM15" s="330">
        <f t="shared" si="692"/>
        <v>84187.64</v>
      </c>
      <c r="KN15" s="330">
        <f t="shared" si="692"/>
        <v>84392.5</v>
      </c>
      <c r="KO15" s="330">
        <f t="shared" si="692"/>
        <v>84190.81</v>
      </c>
      <c r="KP15" s="330">
        <f t="shared" si="692"/>
        <v>85412.09</v>
      </c>
      <c r="KQ15" s="330">
        <f t="shared" si="692"/>
        <v>85788.78</v>
      </c>
      <c r="KR15" s="330">
        <f t="shared" si="692"/>
        <v>87880.92</v>
      </c>
      <c r="KS15" s="330">
        <f t="shared" si="692"/>
        <v>87387</v>
      </c>
      <c r="KT15" s="330">
        <f t="shared" si="692"/>
        <v>89052.17</v>
      </c>
      <c r="KU15" s="330">
        <f t="shared" si="692"/>
        <v>98218.33</v>
      </c>
      <c r="KV15" s="330">
        <f t="shared" si="692"/>
        <v>102149.83</v>
      </c>
      <c r="KW15" s="330">
        <f t="shared" si="692"/>
        <v>109465.55</v>
      </c>
      <c r="KX15" s="330">
        <f t="shared" si="692"/>
        <v>111820.34</v>
      </c>
      <c r="KY15" s="330">
        <f t="shared" si="692"/>
        <v>124224.87</v>
      </c>
      <c r="KZ15" s="330">
        <f t="shared" si="692"/>
        <v>123724.76</v>
      </c>
      <c r="LA15" s="330">
        <f t="shared" si="692"/>
        <v>125569.77</v>
      </c>
      <c r="LB15" s="330">
        <f t="shared" si="692"/>
        <v>132154.51</v>
      </c>
      <c r="LC15" s="330">
        <f t="shared" si="692"/>
        <v>128015.18</v>
      </c>
      <c r="LD15" s="351">
        <f t="shared" si="692"/>
        <v>120631.18</v>
      </c>
      <c r="LE15" s="330">
        <f t="shared" si="692"/>
        <v>115716.31</v>
      </c>
      <c r="LF15" s="330">
        <f t="shared" si="692"/>
        <v>114279.6</v>
      </c>
      <c r="LG15" s="330">
        <f t="shared" si="692"/>
        <v>113314.07</v>
      </c>
      <c r="LH15" s="330">
        <f t="shared" si="692"/>
        <v>113810.3</v>
      </c>
      <c r="LI15" s="330">
        <f t="shared" si="692"/>
        <v>111334.31</v>
      </c>
      <c r="LJ15" s="330">
        <f t="shared" si="692"/>
        <v>116065.98</v>
      </c>
      <c r="LK15" s="330">
        <f t="shared" ref="LK15:NV15" si="693">TL67</f>
        <v>114228.79</v>
      </c>
      <c r="LL15" s="330">
        <f t="shared" si="693"/>
        <v>114767.05</v>
      </c>
      <c r="LM15" s="330">
        <f t="shared" si="693"/>
        <v>112158.07</v>
      </c>
      <c r="LN15" s="330">
        <f t="shared" si="693"/>
        <v>113500.93</v>
      </c>
      <c r="LO15" s="330">
        <f t="shared" si="693"/>
        <v>113142.5</v>
      </c>
      <c r="LP15" s="330">
        <f t="shared" si="693"/>
        <v>113664.72</v>
      </c>
      <c r="LQ15" s="330">
        <f t="shared" si="693"/>
        <v>114857.9</v>
      </c>
      <c r="LR15" s="330">
        <f t="shared" si="693"/>
        <v>111358.31</v>
      </c>
      <c r="LS15" s="330">
        <f t="shared" si="693"/>
        <v>110987.38</v>
      </c>
      <c r="LT15" s="330">
        <f t="shared" si="693"/>
        <v>110646.61</v>
      </c>
      <c r="LU15" s="330">
        <f t="shared" si="693"/>
        <v>111303.48</v>
      </c>
      <c r="LV15" s="330">
        <f t="shared" si="693"/>
        <v>110519.86</v>
      </c>
      <c r="LW15" s="330">
        <f t="shared" si="693"/>
        <v>111508.67</v>
      </c>
      <c r="LX15" s="330">
        <f t="shared" si="693"/>
        <v>111885.21</v>
      </c>
      <c r="LY15" s="330">
        <f t="shared" si="693"/>
        <v>114575.63</v>
      </c>
      <c r="LZ15" s="330">
        <f t="shared" si="693"/>
        <v>112859.42</v>
      </c>
      <c r="MA15" s="330">
        <f t="shared" si="693"/>
        <v>113478.34</v>
      </c>
      <c r="MB15" s="330">
        <f t="shared" si="693"/>
        <v>113609.83</v>
      </c>
      <c r="MC15" s="330">
        <f t="shared" si="693"/>
        <v>114766.22</v>
      </c>
      <c r="MD15" s="330">
        <f t="shared" si="693"/>
        <v>115959.18</v>
      </c>
      <c r="ME15" s="330">
        <f t="shared" si="693"/>
        <v>117191.08</v>
      </c>
      <c r="MF15" s="330">
        <f t="shared" si="693"/>
        <v>118248.65</v>
      </c>
      <c r="MG15" s="330">
        <f t="shared" si="693"/>
        <v>117945.23</v>
      </c>
      <c r="MH15" s="330">
        <f t="shared" si="693"/>
        <v>119566</v>
      </c>
      <c r="MI15" s="330">
        <f t="shared" si="693"/>
        <v>116523.86</v>
      </c>
      <c r="MJ15" s="330">
        <f t="shared" si="693"/>
        <v>118493.17</v>
      </c>
      <c r="MK15" s="330">
        <f t="shared" si="693"/>
        <v>118075.57</v>
      </c>
      <c r="ML15" s="330">
        <f t="shared" si="693"/>
        <v>118503.9</v>
      </c>
      <c r="MM15" s="330">
        <f t="shared" si="693"/>
        <v>117161.15</v>
      </c>
      <c r="MN15" s="330">
        <f t="shared" si="693"/>
        <v>117165.28</v>
      </c>
      <c r="MO15" s="330">
        <f t="shared" si="693"/>
        <v>117114.61</v>
      </c>
      <c r="MP15" s="330">
        <f t="shared" si="693"/>
        <v>117479.88</v>
      </c>
      <c r="MQ15" s="330">
        <f t="shared" si="693"/>
        <v>117384.45</v>
      </c>
      <c r="MR15" s="330">
        <f t="shared" si="693"/>
        <v>116910.17</v>
      </c>
      <c r="MS15" s="330">
        <f t="shared" si="693"/>
        <v>118738.23</v>
      </c>
      <c r="MT15" s="330">
        <f t="shared" si="693"/>
        <v>120932.39</v>
      </c>
      <c r="MU15" s="330">
        <f t="shared" si="693"/>
        <v>126508.01</v>
      </c>
      <c r="MV15" s="330">
        <f t="shared" si="693"/>
        <v>129107.93</v>
      </c>
      <c r="MW15" s="330">
        <f t="shared" si="693"/>
        <v>137942.92000000001</v>
      </c>
      <c r="MX15" s="330">
        <f t="shared" si="693"/>
        <v>143612.45000000001</v>
      </c>
      <c r="MY15" s="330">
        <f t="shared" si="693"/>
        <v>153118.10999999999</v>
      </c>
      <c r="MZ15" s="330">
        <f t="shared" si="693"/>
        <v>154643.93</v>
      </c>
      <c r="NA15" s="330">
        <f t="shared" si="693"/>
        <v>159832.57</v>
      </c>
      <c r="NB15" s="330">
        <f t="shared" si="693"/>
        <v>171593.68</v>
      </c>
      <c r="NC15" s="330">
        <f t="shared" si="693"/>
        <v>167825.6</v>
      </c>
      <c r="ND15" s="330">
        <f t="shared" si="693"/>
        <v>188481.98</v>
      </c>
      <c r="NE15" s="330">
        <f t="shared" si="693"/>
        <v>182407</v>
      </c>
      <c r="NF15" s="330">
        <f t="shared" si="693"/>
        <v>166001.22</v>
      </c>
      <c r="NG15" s="330">
        <f t="shared" si="693"/>
        <v>152472</v>
      </c>
      <c r="NH15" s="330">
        <f t="shared" si="693"/>
        <v>158578.54999999999</v>
      </c>
      <c r="NI15" s="330">
        <f t="shared" si="693"/>
        <v>147785.01</v>
      </c>
      <c r="NJ15" s="330">
        <f t="shared" si="693"/>
        <v>141415.35999999999</v>
      </c>
      <c r="NK15" s="330">
        <f t="shared" si="693"/>
        <v>141902.37</v>
      </c>
      <c r="NL15" s="330">
        <f t="shared" si="693"/>
        <v>136235.82999999999</v>
      </c>
      <c r="NM15" s="330">
        <f t="shared" si="693"/>
        <v>130938.83</v>
      </c>
      <c r="NN15" s="330">
        <f t="shared" si="693"/>
        <v>132705.41</v>
      </c>
      <c r="NO15" s="330">
        <f t="shared" si="693"/>
        <v>136290.10999999999</v>
      </c>
      <c r="NP15" s="330">
        <f t="shared" si="693"/>
        <v>130553.19</v>
      </c>
      <c r="NQ15" s="330">
        <f t="shared" si="693"/>
        <v>128340.35</v>
      </c>
      <c r="NR15" s="330">
        <f t="shared" si="693"/>
        <v>125875.57</v>
      </c>
      <c r="NS15" s="330">
        <f t="shared" si="693"/>
        <v>126816.2</v>
      </c>
      <c r="NT15" s="330">
        <f t="shared" si="693"/>
        <v>125387.23</v>
      </c>
      <c r="NU15" s="330">
        <f t="shared" si="693"/>
        <v>126926.34</v>
      </c>
      <c r="NV15" s="330">
        <f t="shared" si="693"/>
        <v>127472.1</v>
      </c>
      <c r="NW15" s="330">
        <f t="shared" ref="NW15:QH15" si="694">VX67</f>
        <v>128187.7</v>
      </c>
      <c r="NX15" s="330">
        <f t="shared" si="694"/>
        <v>132821.42000000001</v>
      </c>
      <c r="NY15" s="330">
        <f t="shared" si="694"/>
        <v>133690.19</v>
      </c>
      <c r="NZ15" s="330">
        <f t="shared" si="694"/>
        <v>133567.98000000001</v>
      </c>
      <c r="OA15" s="330">
        <f t="shared" si="694"/>
        <v>132861.54999999999</v>
      </c>
      <c r="OB15" s="330">
        <f t="shared" si="694"/>
        <v>131403.32999999999</v>
      </c>
      <c r="OC15" s="330">
        <f t="shared" si="694"/>
        <v>135721.59</v>
      </c>
      <c r="OD15" s="330">
        <f t="shared" si="694"/>
        <v>137727.15</v>
      </c>
      <c r="OE15" s="330">
        <f t="shared" si="694"/>
        <v>136901.57999999999</v>
      </c>
      <c r="OF15" s="330">
        <f t="shared" si="694"/>
        <v>141748.68</v>
      </c>
      <c r="OG15" s="330">
        <f t="shared" si="694"/>
        <v>145155.79</v>
      </c>
      <c r="OH15" s="330">
        <f t="shared" si="694"/>
        <v>146040.53</v>
      </c>
      <c r="OI15" s="330">
        <f t="shared" si="694"/>
        <v>145824.03</v>
      </c>
      <c r="OJ15" s="330">
        <f t="shared" si="694"/>
        <v>147118.43</v>
      </c>
      <c r="OK15" s="330">
        <f t="shared" si="694"/>
        <v>148294.44</v>
      </c>
      <c r="OL15" s="330">
        <f t="shared" si="694"/>
        <v>149222.82999999999</v>
      </c>
      <c r="OM15" s="330">
        <f t="shared" si="694"/>
        <v>148211.69</v>
      </c>
      <c r="ON15" s="330">
        <f t="shared" si="694"/>
        <v>146644.79999999999</v>
      </c>
      <c r="OO15" s="330">
        <f t="shared" si="694"/>
        <v>147582.54999999999</v>
      </c>
      <c r="OP15" s="330">
        <f t="shared" si="694"/>
        <v>147406.41</v>
      </c>
      <c r="OQ15" s="330">
        <f t="shared" si="694"/>
        <v>150017.64000000001</v>
      </c>
      <c r="OR15" s="330">
        <f t="shared" si="694"/>
        <v>145847.78</v>
      </c>
      <c r="OS15" s="330">
        <f t="shared" si="694"/>
        <v>151501.56</v>
      </c>
      <c r="OT15" s="330">
        <f t="shared" si="694"/>
        <v>154767.92000000001</v>
      </c>
      <c r="OU15" s="330">
        <f t="shared" si="694"/>
        <v>161236.74</v>
      </c>
      <c r="OV15" s="330">
        <f t="shared" si="694"/>
        <v>157809.04</v>
      </c>
      <c r="OW15" s="330">
        <f t="shared" si="694"/>
        <v>169727.78</v>
      </c>
      <c r="OX15" s="330">
        <f t="shared" si="694"/>
        <v>194159.51</v>
      </c>
      <c r="OY15" s="330">
        <f t="shared" si="694"/>
        <v>196620.94</v>
      </c>
      <c r="OZ15" s="330">
        <f t="shared" si="694"/>
        <v>196915.46</v>
      </c>
      <c r="PA15" s="330">
        <f t="shared" si="694"/>
        <v>204688.18</v>
      </c>
      <c r="PB15" s="330">
        <f t="shared" si="694"/>
        <v>220785.51</v>
      </c>
      <c r="PC15" s="330">
        <f t="shared" si="694"/>
        <v>226246.2</v>
      </c>
      <c r="PD15" s="330">
        <f t="shared" si="694"/>
        <v>213790.06</v>
      </c>
      <c r="PE15" s="330">
        <f t="shared" si="694"/>
        <v>202372.96</v>
      </c>
      <c r="PF15" s="330">
        <f t="shared" si="694"/>
        <v>193472.02</v>
      </c>
      <c r="PG15" s="330">
        <f t="shared" si="694"/>
        <v>190613.41</v>
      </c>
      <c r="PH15" s="330">
        <f t="shared" si="694"/>
        <v>188446.03</v>
      </c>
      <c r="PI15" s="330">
        <f t="shared" si="694"/>
        <v>188771.42</v>
      </c>
      <c r="PJ15" s="330">
        <f t="shared" si="694"/>
        <v>190125.19</v>
      </c>
      <c r="PK15" s="330">
        <f t="shared" si="694"/>
        <v>191956.82</v>
      </c>
      <c r="PL15" s="330">
        <f t="shared" si="694"/>
        <v>190063.54</v>
      </c>
      <c r="PM15" s="330">
        <f t="shared" si="694"/>
        <v>189051.23</v>
      </c>
      <c r="PN15" s="330">
        <f t="shared" si="694"/>
        <v>188372.82</v>
      </c>
      <c r="PO15" s="330">
        <f t="shared" si="694"/>
        <v>190005.89</v>
      </c>
      <c r="PP15" s="330">
        <f t="shared" si="694"/>
        <v>188087.44</v>
      </c>
      <c r="PQ15" s="330">
        <f t="shared" si="694"/>
        <v>191220.63</v>
      </c>
      <c r="PR15" s="330">
        <f t="shared" si="694"/>
        <v>190520.15</v>
      </c>
      <c r="PS15" s="330">
        <f t="shared" si="694"/>
        <v>189816.99</v>
      </c>
      <c r="PT15" s="330">
        <f t="shared" si="694"/>
        <v>185801.21</v>
      </c>
      <c r="PU15" s="330">
        <f t="shared" si="694"/>
        <v>186438.16</v>
      </c>
      <c r="PV15" s="330">
        <f t="shared" si="694"/>
        <v>186397.68</v>
      </c>
      <c r="PW15" s="330">
        <f t="shared" si="694"/>
        <v>184592.45</v>
      </c>
      <c r="PX15" s="330">
        <f t="shared" si="694"/>
        <v>186984.88</v>
      </c>
      <c r="PY15" s="330">
        <f t="shared" si="694"/>
        <v>187864.35</v>
      </c>
      <c r="PZ15" s="330">
        <f t="shared" si="694"/>
        <v>186545.33</v>
      </c>
      <c r="QA15" s="330">
        <f t="shared" si="694"/>
        <v>185027.44</v>
      </c>
      <c r="QB15" s="330">
        <f t="shared" si="694"/>
        <v>187501.47</v>
      </c>
      <c r="QC15" s="330">
        <f t="shared" si="694"/>
        <v>187027.03</v>
      </c>
      <c r="QD15" s="330">
        <f t="shared" si="694"/>
        <v>189062.57</v>
      </c>
      <c r="QE15" s="330">
        <f t="shared" si="694"/>
        <v>186452.06</v>
      </c>
      <c r="QF15" s="330">
        <f t="shared" si="694"/>
        <v>190778.08</v>
      </c>
      <c r="QG15" s="330">
        <f t="shared" si="694"/>
        <v>193657.36</v>
      </c>
      <c r="QH15" s="330">
        <f t="shared" si="694"/>
        <v>197175.7</v>
      </c>
      <c r="QI15" s="330">
        <f t="shared" ref="QI15:ST15" si="695">YJ67</f>
        <v>195636.03</v>
      </c>
      <c r="QJ15" s="330">
        <f t="shared" si="695"/>
        <v>196754.83</v>
      </c>
      <c r="QK15" s="330">
        <f t="shared" si="695"/>
        <v>197598.53</v>
      </c>
      <c r="QL15" s="330">
        <f t="shared" si="695"/>
        <v>196960.7</v>
      </c>
      <c r="QM15" s="330">
        <f t="shared" si="695"/>
        <v>195471.99</v>
      </c>
      <c r="QN15" s="330">
        <f t="shared" si="695"/>
        <v>193085.44</v>
      </c>
      <c r="QO15" s="330">
        <f t="shared" si="695"/>
        <v>194837.75</v>
      </c>
      <c r="QP15" s="330">
        <f t="shared" si="695"/>
        <v>191514.38</v>
      </c>
      <c r="QQ15" s="330">
        <f t="shared" si="695"/>
        <v>193558.73</v>
      </c>
      <c r="QR15" s="330">
        <f t="shared" si="695"/>
        <v>190118.74</v>
      </c>
      <c r="QS15" s="330">
        <f t="shared" si="695"/>
        <v>190662.5</v>
      </c>
      <c r="QT15" s="330">
        <f t="shared" si="695"/>
        <v>190770.41</v>
      </c>
      <c r="QU15" s="330">
        <f t="shared" si="695"/>
        <v>191917.77</v>
      </c>
      <c r="QV15" s="330">
        <f t="shared" si="695"/>
        <v>197149.26</v>
      </c>
      <c r="QW15" s="330">
        <f t="shared" si="695"/>
        <v>206711.95</v>
      </c>
      <c r="QX15" s="330">
        <f t="shared" si="695"/>
        <v>223797.14</v>
      </c>
      <c r="QY15" s="330">
        <f t="shared" si="695"/>
        <v>226892.6</v>
      </c>
      <c r="QZ15" s="330">
        <f t="shared" si="695"/>
        <v>253638.12</v>
      </c>
      <c r="RA15" s="330">
        <f t="shared" si="695"/>
        <v>260153.1</v>
      </c>
      <c r="RB15" s="330">
        <f t="shared" si="695"/>
        <v>285906.21999999997</v>
      </c>
      <c r="RC15" s="330">
        <f t="shared" si="695"/>
        <v>295229.40999999997</v>
      </c>
      <c r="RD15" s="330">
        <f t="shared" si="695"/>
        <v>284549.82</v>
      </c>
      <c r="RE15" s="330">
        <f t="shared" si="695"/>
        <v>262477.64</v>
      </c>
      <c r="RF15" s="330">
        <f t="shared" si="695"/>
        <v>249830.08</v>
      </c>
      <c r="RG15" s="330">
        <f t="shared" si="695"/>
        <v>249758.39</v>
      </c>
      <c r="RH15" s="330">
        <f t="shared" si="695"/>
        <v>247472.12</v>
      </c>
      <c r="RI15" s="330">
        <f t="shared" si="695"/>
        <v>241547.58</v>
      </c>
      <c r="RJ15" s="330">
        <f t="shared" si="695"/>
        <v>242000.24</v>
      </c>
      <c r="RK15" s="330">
        <f t="shared" si="695"/>
        <v>240453.33</v>
      </c>
      <c r="RL15" s="330">
        <f t="shared" si="695"/>
        <v>239041.81</v>
      </c>
      <c r="RM15" s="330">
        <f t="shared" si="695"/>
        <v>236703.63</v>
      </c>
      <c r="RN15" s="330">
        <f t="shared" si="695"/>
        <v>231992.44</v>
      </c>
      <c r="RO15" s="330">
        <f t="shared" si="695"/>
        <v>233833.68</v>
      </c>
      <c r="RP15" s="330">
        <f t="shared" si="695"/>
        <v>241699.58</v>
      </c>
      <c r="RQ15" s="330">
        <f t="shared" si="695"/>
        <v>241549.72</v>
      </c>
      <c r="RR15" s="330">
        <f t="shared" si="695"/>
        <v>232538.36</v>
      </c>
      <c r="RS15" s="330">
        <f t="shared" si="695"/>
        <v>237377.39</v>
      </c>
      <c r="RT15" s="330">
        <f t="shared" si="695"/>
        <v>233998.55</v>
      </c>
      <c r="RU15" s="330">
        <f t="shared" si="695"/>
        <v>237946.44</v>
      </c>
      <c r="RV15" s="330">
        <f t="shared" si="695"/>
        <v>236721.41</v>
      </c>
      <c r="RW15" s="330">
        <f t="shared" si="695"/>
        <v>233027.17</v>
      </c>
      <c r="RX15" s="330">
        <f t="shared" si="695"/>
        <v>234810.19</v>
      </c>
      <c r="RY15" s="330">
        <f t="shared" si="695"/>
        <v>237820.54</v>
      </c>
      <c r="RZ15" s="330">
        <f t="shared" si="695"/>
        <v>238211.89</v>
      </c>
      <c r="SA15" s="330">
        <f t="shared" si="695"/>
        <v>233374.66</v>
      </c>
      <c r="SB15" s="330">
        <f t="shared" si="695"/>
        <v>251747.59</v>
      </c>
      <c r="SC15" s="330">
        <f t="shared" si="695"/>
        <v>249560.28</v>
      </c>
      <c r="SD15" s="330">
        <f t="shared" si="695"/>
        <v>255160.78</v>
      </c>
      <c r="SE15" s="330">
        <f t="shared" si="695"/>
        <v>254301.85</v>
      </c>
      <c r="SF15" s="330">
        <f t="shared" si="695"/>
        <v>262293.86</v>
      </c>
      <c r="SG15" s="330">
        <f t="shared" si="695"/>
        <v>264715.83</v>
      </c>
      <c r="SH15" s="330">
        <f t="shared" si="695"/>
        <v>266358.40999999997</v>
      </c>
      <c r="SI15" s="330">
        <f t="shared" si="695"/>
        <v>266723.84000000003</v>
      </c>
      <c r="SJ15" s="330">
        <f t="shared" si="695"/>
        <v>263306.23999999999</v>
      </c>
      <c r="SK15" s="330">
        <f t="shared" si="695"/>
        <v>265094.71000000002</v>
      </c>
      <c r="SL15" s="330">
        <f t="shared" si="695"/>
        <v>261026.87</v>
      </c>
      <c r="SM15" s="330">
        <f t="shared" si="695"/>
        <v>263494.61</v>
      </c>
      <c r="SN15" s="330">
        <f t="shared" si="695"/>
        <v>256885.24</v>
      </c>
      <c r="SO15" s="330">
        <f t="shared" si="695"/>
        <v>262241.71999999997</v>
      </c>
      <c r="SP15" s="330">
        <f t="shared" si="695"/>
        <v>266544.65999999997</v>
      </c>
      <c r="SQ15" s="330">
        <f t="shared" si="695"/>
        <v>266083.90999999997</v>
      </c>
      <c r="SR15" s="330">
        <f t="shared" si="695"/>
        <v>260358.37</v>
      </c>
      <c r="SS15" s="330">
        <f t="shared" si="695"/>
        <v>259948.81</v>
      </c>
      <c r="ST15" s="330">
        <f t="shared" si="695"/>
        <v>259112.44</v>
      </c>
      <c r="SU15" s="330">
        <f t="shared" ref="SU15:VF15" si="696">AAV67</f>
        <v>265444.39</v>
      </c>
      <c r="SV15" s="330">
        <f t="shared" si="696"/>
        <v>271022.40000000002</v>
      </c>
      <c r="SW15" s="330">
        <f t="shared" si="696"/>
        <v>270003.12</v>
      </c>
      <c r="SX15" s="330">
        <f t="shared" si="696"/>
        <v>298940.78999999998</v>
      </c>
      <c r="SY15" s="330">
        <f t="shared" si="696"/>
        <v>306670.31</v>
      </c>
      <c r="SZ15" s="330">
        <f t="shared" si="696"/>
        <v>323426.96999999997</v>
      </c>
      <c r="TA15" s="330">
        <f t="shared" si="696"/>
        <v>338886.35</v>
      </c>
      <c r="TB15" s="330">
        <f t="shared" si="696"/>
        <v>370096.97</v>
      </c>
      <c r="TC15" s="330">
        <f t="shared" si="696"/>
        <v>388110.56</v>
      </c>
      <c r="TD15" s="330">
        <f t="shared" si="696"/>
        <v>374262.11</v>
      </c>
      <c r="TE15" s="330">
        <f t="shared" si="696"/>
        <v>350653.95</v>
      </c>
      <c r="TF15" s="330">
        <f t="shared" si="696"/>
        <v>327968.84000000003</v>
      </c>
      <c r="TG15" s="330">
        <f t="shared" si="696"/>
        <v>322552.67</v>
      </c>
      <c r="TH15" s="330">
        <f t="shared" si="696"/>
        <v>323157.69</v>
      </c>
      <c r="TI15" s="330">
        <f t="shared" si="696"/>
        <v>320353.8</v>
      </c>
      <c r="TJ15" s="330">
        <f t="shared" si="696"/>
        <v>307044.45</v>
      </c>
      <c r="TK15" s="330">
        <f t="shared" si="696"/>
        <v>313172.3</v>
      </c>
      <c r="TL15" s="330">
        <f t="shared" si="696"/>
        <v>312181.46999999997</v>
      </c>
      <c r="TM15" s="330">
        <f t="shared" si="696"/>
        <v>319590.15999999997</v>
      </c>
      <c r="TN15" s="330">
        <f t="shared" si="696"/>
        <v>315397.64</v>
      </c>
      <c r="TO15" s="330">
        <f t="shared" si="696"/>
        <v>318149.61</v>
      </c>
      <c r="TP15" s="330">
        <f t="shared" si="696"/>
        <v>312219.59000000003</v>
      </c>
      <c r="TQ15" s="330">
        <f t="shared" si="696"/>
        <v>310054</v>
      </c>
      <c r="TR15" s="330">
        <f t="shared" si="696"/>
        <v>306926.14</v>
      </c>
      <c r="TS15" s="330">
        <f t="shared" si="696"/>
        <v>321933.78999999998</v>
      </c>
      <c r="TT15" s="330">
        <f t="shared" si="696"/>
        <v>323040.76</v>
      </c>
      <c r="TU15" s="330">
        <f t="shared" si="696"/>
        <v>309919.21000000002</v>
      </c>
      <c r="TV15" s="330">
        <f t="shared" si="696"/>
        <v>305436.74</v>
      </c>
      <c r="TW15" s="330">
        <f t="shared" si="696"/>
        <v>304713.08</v>
      </c>
      <c r="TX15" s="330">
        <f t="shared" si="696"/>
        <v>309492.37</v>
      </c>
      <c r="TY15" s="330">
        <f t="shared" si="696"/>
        <v>307292.52</v>
      </c>
      <c r="TZ15" s="330">
        <f t="shared" si="696"/>
        <v>302836.42</v>
      </c>
      <c r="UA15" s="330">
        <f t="shared" si="696"/>
        <v>297307.34999999998</v>
      </c>
      <c r="UB15" s="330">
        <f t="shared" si="696"/>
        <v>311695.65999999997</v>
      </c>
      <c r="UC15" s="330">
        <f t="shared" si="696"/>
        <v>308274.46000000002</v>
      </c>
      <c r="UD15" s="351">
        <f t="shared" si="696"/>
        <v>314795.56</v>
      </c>
      <c r="UE15" s="330">
        <f t="shared" si="696"/>
        <v>311314.56</v>
      </c>
      <c r="UF15" s="330">
        <f t="shared" si="696"/>
        <v>311652.93</v>
      </c>
      <c r="UG15" s="330">
        <f t="shared" si="696"/>
        <v>325361.03088750003</v>
      </c>
      <c r="UH15" s="330">
        <f t="shared" si="696"/>
        <v>322926.70559790003</v>
      </c>
      <c r="UI15" s="330">
        <f t="shared" si="696"/>
        <v>319856.91704480001</v>
      </c>
      <c r="UJ15" s="330">
        <f t="shared" si="696"/>
        <v>317996.70130249998</v>
      </c>
      <c r="UK15" s="330">
        <f t="shared" si="696"/>
        <v>327527.51372839999</v>
      </c>
      <c r="UL15" s="330">
        <f t="shared" si="696"/>
        <v>323416.1311615</v>
      </c>
      <c r="UM15" s="330">
        <f t="shared" si="696"/>
        <v>325541.52072430006</v>
      </c>
      <c r="UN15" s="330">
        <f t="shared" si="696"/>
        <v>319256.87406400003</v>
      </c>
      <c r="UO15" s="330">
        <f t="shared" si="696"/>
        <v>322346.91282490001</v>
      </c>
      <c r="UP15" s="330">
        <f t="shared" si="696"/>
        <v>328300.40477200004</v>
      </c>
      <c r="UQ15" s="330">
        <f t="shared" si="696"/>
        <v>331471.06952749996</v>
      </c>
      <c r="UR15" s="330">
        <f t="shared" si="696"/>
        <v>328092.33037649991</v>
      </c>
      <c r="US15" s="330">
        <f t="shared" si="696"/>
        <v>328300.72335279995</v>
      </c>
      <c r="UT15" s="330">
        <f t="shared" si="696"/>
        <v>334704.83670659998</v>
      </c>
      <c r="UU15" s="330">
        <f t="shared" si="696"/>
        <v>342012.943631</v>
      </c>
      <c r="UV15" s="330">
        <f t="shared" si="696"/>
        <v>350140.54303240002</v>
      </c>
      <c r="UW15" s="330">
        <f t="shared" si="696"/>
        <v>360256.84158520005</v>
      </c>
      <c r="UX15" s="330">
        <f t="shared" si="696"/>
        <v>404101.03329000005</v>
      </c>
      <c r="UY15" s="330">
        <f t="shared" si="696"/>
        <v>408494.33533159998</v>
      </c>
      <c r="UZ15" s="330">
        <f t="shared" si="696"/>
        <v>427098.13336000004</v>
      </c>
      <c r="VA15" s="330">
        <f t="shared" si="696"/>
        <v>437140.72667360003</v>
      </c>
      <c r="VB15" s="330">
        <f t="shared" si="696"/>
        <v>460458.80431060004</v>
      </c>
      <c r="VC15" s="330">
        <f t="shared" si="696"/>
        <v>484720.861699</v>
      </c>
      <c r="VD15" s="330">
        <f t="shared" si="696"/>
        <v>459778.5207083</v>
      </c>
      <c r="VE15" s="330">
        <f t="shared" si="696"/>
        <v>428710.80707819993</v>
      </c>
      <c r="VF15" s="330">
        <f t="shared" si="696"/>
        <v>416935.50274719991</v>
      </c>
      <c r="VG15" s="330">
        <f t="shared" ref="VG15:XR15" si="697">ADH67</f>
        <v>415005.75169650005</v>
      </c>
      <c r="VH15" s="330">
        <f t="shared" si="697"/>
        <v>412164.6866817</v>
      </c>
      <c r="VI15" s="330">
        <f t="shared" si="697"/>
        <v>413596.88063849998</v>
      </c>
      <c r="VJ15" s="330">
        <f t="shared" si="697"/>
        <v>406780.69372929999</v>
      </c>
      <c r="VK15" s="330">
        <f t="shared" si="697"/>
        <v>424370.72802620003</v>
      </c>
      <c r="VL15" s="330">
        <f t="shared" si="697"/>
        <v>415183.23837430001</v>
      </c>
      <c r="VM15" s="330">
        <f t="shared" si="697"/>
        <v>417518.13849869999</v>
      </c>
      <c r="VN15" s="330">
        <f t="shared" si="697"/>
        <v>409144.20660559996</v>
      </c>
      <c r="VO15" s="330">
        <f t="shared" si="697"/>
        <v>417460.57053759997</v>
      </c>
      <c r="VP15" s="330">
        <f t="shared" si="697"/>
        <v>416421.28812700004</v>
      </c>
      <c r="VQ15" s="330">
        <f t="shared" si="697"/>
        <v>421890.00684700004</v>
      </c>
      <c r="VR15" s="330">
        <f t="shared" si="697"/>
        <v>427443.1364667</v>
      </c>
      <c r="VS15" s="330">
        <f t="shared" si="697"/>
        <v>416609.82281869993</v>
      </c>
      <c r="VT15" s="330">
        <f t="shared" si="697"/>
        <v>420718.05689199996</v>
      </c>
      <c r="VU15" s="330">
        <f t="shared" si="697"/>
        <v>418081.30048899993</v>
      </c>
      <c r="VV15" s="330">
        <f t="shared" si="697"/>
        <v>419441.00967879995</v>
      </c>
      <c r="VW15" s="330">
        <f t="shared" si="697"/>
        <v>413728.5832542</v>
      </c>
      <c r="VX15" s="330">
        <f t="shared" si="697"/>
        <v>424233.7403761</v>
      </c>
      <c r="VY15" s="330">
        <f t="shared" si="697"/>
        <v>420478.36496450001</v>
      </c>
      <c r="VZ15" s="330">
        <f t="shared" si="697"/>
        <v>422331.15329699998</v>
      </c>
      <c r="WA15" s="330">
        <f t="shared" si="697"/>
        <v>416742.67195930012</v>
      </c>
      <c r="WB15" s="330">
        <f t="shared" si="697"/>
        <v>418846.12307949999</v>
      </c>
      <c r="WC15" s="330">
        <f t="shared" si="697"/>
        <v>428677.78777229995</v>
      </c>
      <c r="WD15" s="330">
        <f t="shared" si="697"/>
        <v>428933.30134040001</v>
      </c>
      <c r="WE15" s="330">
        <f t="shared" si="697"/>
        <v>433597.10333090008</v>
      </c>
      <c r="WF15" s="330">
        <f t="shared" si="697"/>
        <v>431683.57751570002</v>
      </c>
      <c r="WG15" s="330">
        <f t="shared" si="697"/>
        <v>443303.7608398</v>
      </c>
      <c r="WH15" s="330">
        <f t="shared" si="697"/>
        <v>447054.56700779998</v>
      </c>
      <c r="WI15" s="330">
        <f t="shared" si="697"/>
        <v>466372.70047729998</v>
      </c>
      <c r="WJ15" s="330">
        <f t="shared" si="697"/>
        <v>457296.9875774</v>
      </c>
      <c r="WK15" s="330">
        <f t="shared" si="697"/>
        <v>461100.37281869998</v>
      </c>
      <c r="WL15" s="330">
        <f t="shared" si="697"/>
        <v>467891.87423220003</v>
      </c>
      <c r="WM15" s="330">
        <f t="shared" si="697"/>
        <v>469743.35287810006</v>
      </c>
      <c r="WN15" s="330">
        <f t="shared" si="697"/>
        <v>465870.90487600007</v>
      </c>
      <c r="WO15" s="330">
        <f t="shared" si="697"/>
        <v>465454.65411699994</v>
      </c>
      <c r="WP15" s="330">
        <f t="shared" si="697"/>
        <v>477717.20304979995</v>
      </c>
      <c r="WQ15" s="330">
        <f t="shared" si="697"/>
        <v>489606.84286920005</v>
      </c>
      <c r="WR15" s="330">
        <f t="shared" si="697"/>
        <v>524530.80918460002</v>
      </c>
      <c r="WS15" s="330">
        <f t="shared" si="697"/>
        <v>511384.11402599997</v>
      </c>
      <c r="WT15" s="330">
        <f t="shared" si="697"/>
        <v>518538.99268120003</v>
      </c>
      <c r="WU15" s="330">
        <f t="shared" si="697"/>
        <v>516809.42087010003</v>
      </c>
      <c r="WV15" s="330">
        <f t="shared" si="697"/>
        <v>525674.56895570003</v>
      </c>
      <c r="WW15" s="330">
        <f t="shared" si="697"/>
        <v>522226.33319030004</v>
      </c>
      <c r="WX15" s="330">
        <f t="shared" si="697"/>
        <v>546845.41599470004</v>
      </c>
      <c r="WY15" s="330">
        <f t="shared" si="697"/>
        <v>621820.44792469998</v>
      </c>
      <c r="WZ15" s="330">
        <f t="shared" si="697"/>
        <v>631763.19043139997</v>
      </c>
      <c r="XA15" s="330">
        <f t="shared" si="697"/>
        <v>641660.60328229994</v>
      </c>
      <c r="XB15" s="330">
        <f t="shared" si="697"/>
        <v>697064.7299111</v>
      </c>
      <c r="XC15" s="330">
        <f t="shared" si="697"/>
        <v>748607.49257479992</v>
      </c>
      <c r="XD15" s="330">
        <f t="shared" si="697"/>
        <v>715704.61756099993</v>
      </c>
      <c r="XE15" s="330">
        <f t="shared" si="697"/>
        <v>676341.73762560007</v>
      </c>
      <c r="XF15" s="330">
        <f t="shared" si="697"/>
        <v>641133.46077340015</v>
      </c>
      <c r="XG15" s="330">
        <f t="shared" si="697"/>
        <v>649855.89083399996</v>
      </c>
      <c r="XH15" s="330">
        <f t="shared" si="697"/>
        <v>638202.06307369994</v>
      </c>
      <c r="XI15" s="330">
        <f t="shared" si="697"/>
        <v>637535.10718220018</v>
      </c>
      <c r="XJ15" s="330">
        <f t="shared" si="697"/>
        <v>637395.00895309995</v>
      </c>
      <c r="XK15" s="330">
        <f t="shared" si="697"/>
        <v>643236.57800199999</v>
      </c>
      <c r="XL15" s="330">
        <f t="shared" si="697"/>
        <v>644865.22970280005</v>
      </c>
      <c r="XM15" s="330">
        <f t="shared" si="697"/>
        <v>649321.75908300001</v>
      </c>
      <c r="XN15" s="330">
        <f t="shared" si="697"/>
        <v>641308.96531409991</v>
      </c>
      <c r="XO15" s="330">
        <f t="shared" si="697"/>
        <v>660313.84464729996</v>
      </c>
      <c r="XP15" s="330">
        <f t="shared" si="697"/>
        <v>673738.07576290006</v>
      </c>
      <c r="XQ15" s="330">
        <f t="shared" si="697"/>
        <v>693627.60575800005</v>
      </c>
      <c r="XR15" s="330">
        <f t="shared" si="697"/>
        <v>678441.27173680009</v>
      </c>
      <c r="XS15" s="330">
        <f t="shared" ref="XS15:AAD15" si="698">AFT67</f>
        <v>685035.51737949997</v>
      </c>
      <c r="XT15" s="330">
        <f t="shared" si="698"/>
        <v>696669.11600829987</v>
      </c>
      <c r="XU15" s="330">
        <f t="shared" si="698"/>
        <v>687999.79447319999</v>
      </c>
      <c r="XV15" s="330">
        <f t="shared" si="698"/>
        <v>692326.88400259998</v>
      </c>
      <c r="XW15" s="330">
        <f t="shared" si="698"/>
        <v>684527.33416570013</v>
      </c>
      <c r="XX15" s="330">
        <f t="shared" si="698"/>
        <v>699237.71341920004</v>
      </c>
      <c r="XY15" s="330">
        <f t="shared" si="698"/>
        <v>695040.48073790013</v>
      </c>
      <c r="XZ15" s="330">
        <f t="shared" si="698"/>
        <v>692242.05705219996</v>
      </c>
      <c r="YA15" s="330">
        <f t="shared" si="698"/>
        <v>685694.40370580007</v>
      </c>
      <c r="YB15" s="330">
        <f t="shared" si="698"/>
        <v>685620.65779219999</v>
      </c>
      <c r="YC15" s="330">
        <f t="shared" si="698"/>
        <v>700828.3056620002</v>
      </c>
      <c r="YD15" s="330">
        <f t="shared" si="698"/>
        <v>701320.46698559995</v>
      </c>
      <c r="YE15" s="330">
        <f t="shared" si="698"/>
        <v>708766.43350500008</v>
      </c>
      <c r="YF15" s="330">
        <f t="shared" si="698"/>
        <v>698714.10761669988</v>
      </c>
      <c r="YG15" s="330">
        <f t="shared" si="698"/>
        <v>711281.74134389998</v>
      </c>
      <c r="YH15" s="330">
        <f t="shared" si="698"/>
        <v>717395.01523269992</v>
      </c>
      <c r="YI15" s="330">
        <f t="shared" si="698"/>
        <v>733109.19352959993</v>
      </c>
      <c r="YJ15" s="330">
        <f t="shared" si="698"/>
        <v>726381.16544499993</v>
      </c>
      <c r="YK15" s="330">
        <f t="shared" si="698"/>
        <v>738635.04287599993</v>
      </c>
      <c r="YL15" s="330">
        <f t="shared" si="698"/>
        <v>737387.49306840007</v>
      </c>
      <c r="YM15" s="330">
        <f t="shared" si="698"/>
        <v>733955.68742089998</v>
      </c>
      <c r="YN15" s="330">
        <f t="shared" si="698"/>
        <v>732685.65649230022</v>
      </c>
      <c r="YO15" s="330">
        <f t="shared" si="698"/>
        <v>730746.69175039988</v>
      </c>
      <c r="YP15" s="330">
        <f t="shared" si="698"/>
        <v>744845.66006209981</v>
      </c>
      <c r="YQ15" s="330">
        <f t="shared" si="698"/>
        <v>741417.55009049992</v>
      </c>
      <c r="YR15" s="330">
        <f t="shared" si="698"/>
        <v>739104.33798010007</v>
      </c>
      <c r="YS15" s="330">
        <f t="shared" si="698"/>
        <v>734630.33966430009</v>
      </c>
      <c r="YT15" s="330">
        <f t="shared" si="698"/>
        <v>761379.78364570008</v>
      </c>
      <c r="YU15" s="330">
        <f t="shared" si="698"/>
        <v>763143.91666559991</v>
      </c>
      <c r="YV15" s="330">
        <f t="shared" si="698"/>
        <v>788363.28688400006</v>
      </c>
      <c r="YW15" s="330">
        <f t="shared" si="698"/>
        <v>815375.82094300003</v>
      </c>
      <c r="YX15" s="330">
        <f t="shared" si="698"/>
        <v>907684.13692049996</v>
      </c>
      <c r="YY15" s="330">
        <f t="shared" si="698"/>
        <v>987724.30500920012</v>
      </c>
      <c r="YZ15" s="330">
        <f t="shared" si="698"/>
        <v>1021841.82</v>
      </c>
      <c r="ZA15" s="330">
        <f t="shared" si="698"/>
        <v>1076472.19</v>
      </c>
      <c r="ZB15" s="330">
        <f t="shared" si="698"/>
        <v>1099381.5</v>
      </c>
      <c r="ZC15" s="330">
        <f t="shared" si="698"/>
        <v>1173993.1442527999</v>
      </c>
      <c r="ZD15" s="330">
        <f t="shared" si="698"/>
        <v>1172492.2695762999</v>
      </c>
      <c r="ZE15" s="330">
        <f t="shared" si="698"/>
        <v>1133929.7189042999</v>
      </c>
      <c r="ZF15" s="330">
        <f t="shared" si="698"/>
        <v>1092995.7</v>
      </c>
      <c r="ZG15" s="330">
        <f t="shared" si="698"/>
        <v>1094287.3695055</v>
      </c>
      <c r="ZH15" s="330">
        <f t="shared" si="698"/>
        <v>1086162.8229174998</v>
      </c>
      <c r="ZI15" s="330">
        <f t="shared" si="698"/>
        <v>1077740.6196329999</v>
      </c>
      <c r="ZJ15" s="330">
        <f t="shared" si="698"/>
        <v>1073433.1228091</v>
      </c>
      <c r="ZK15" s="330">
        <f t="shared" si="698"/>
        <v>1084048.22</v>
      </c>
      <c r="ZL15" s="330">
        <f t="shared" si="698"/>
        <v>1116771.1000000001</v>
      </c>
      <c r="ZM15" s="330">
        <f t="shared" si="698"/>
        <v>1168849.53</v>
      </c>
      <c r="ZN15" s="330">
        <f t="shared" si="698"/>
        <v>1142732.92</v>
      </c>
      <c r="ZO15" s="330">
        <f t="shared" si="698"/>
        <v>1152156.1499999999</v>
      </c>
      <c r="ZP15" s="330">
        <f t="shared" si="698"/>
        <v>1157830.25</v>
      </c>
      <c r="ZQ15" s="330">
        <f t="shared" si="698"/>
        <v>1143554.72</v>
      </c>
      <c r="ZR15" s="330">
        <f t="shared" si="698"/>
        <v>1142086.92</v>
      </c>
      <c r="ZS15" s="330">
        <f t="shared" si="698"/>
        <v>1138756.1000000001</v>
      </c>
      <c r="ZT15" s="330">
        <f t="shared" si="698"/>
        <v>1182019.48</v>
      </c>
      <c r="ZU15" s="330">
        <f t="shared" si="698"/>
        <v>1151443.7</v>
      </c>
      <c r="ZV15" s="330">
        <f t="shared" si="698"/>
        <v>1163899.8999999999</v>
      </c>
      <c r="ZW15" s="330">
        <f t="shared" si="698"/>
        <v>1142283.94</v>
      </c>
      <c r="ZX15" s="330">
        <f t="shared" si="698"/>
        <v>1138193.68</v>
      </c>
      <c r="ZY15" s="330">
        <f t="shared" si="698"/>
        <v>1157243.47</v>
      </c>
      <c r="ZZ15" s="330">
        <f t="shared" si="698"/>
        <v>1153074.46</v>
      </c>
      <c r="AAA15" s="330">
        <f t="shared" si="698"/>
        <v>1150841.77</v>
      </c>
      <c r="AAB15" s="330">
        <f t="shared" si="698"/>
        <v>1170723.7</v>
      </c>
      <c r="AAC15" s="330">
        <f t="shared" si="698"/>
        <v>1194968.1599999999</v>
      </c>
      <c r="AAD15" s="330">
        <f t="shared" si="698"/>
        <v>1201572.6499999999</v>
      </c>
      <c r="AAE15" s="330">
        <f t="shared" ref="AAE15:ACP15" si="699">AIF67</f>
        <v>1206437.67</v>
      </c>
      <c r="AAF15" s="330">
        <f t="shared" si="699"/>
        <v>1192111.29</v>
      </c>
      <c r="AAG15" s="330">
        <f t="shared" si="699"/>
        <v>1235629.93</v>
      </c>
      <c r="AAH15" s="330">
        <f t="shared" si="699"/>
        <v>1261369.82</v>
      </c>
      <c r="AAI15" s="330">
        <f t="shared" si="699"/>
        <v>1256203.6599999999</v>
      </c>
      <c r="AAJ15" s="330">
        <f t="shared" si="699"/>
        <v>1244895.74</v>
      </c>
      <c r="AAK15" s="330">
        <f t="shared" si="699"/>
        <v>1259804.6499999999</v>
      </c>
      <c r="AAL15" s="330">
        <f t="shared" si="699"/>
        <v>1264276.1299999999</v>
      </c>
      <c r="AAM15" s="330">
        <f t="shared" si="699"/>
        <v>1260939.6599999999</v>
      </c>
      <c r="AAN15" s="330">
        <f t="shared" si="699"/>
        <v>1257067.5</v>
      </c>
      <c r="AAO15" s="330">
        <f t="shared" si="699"/>
        <v>1245642.96</v>
      </c>
      <c r="AAP15" s="330">
        <f t="shared" si="699"/>
        <v>1268168.1499999999</v>
      </c>
      <c r="AAQ15" s="330">
        <f t="shared" si="699"/>
        <v>1258348.6299999999</v>
      </c>
      <c r="AAR15" s="330">
        <f t="shared" si="699"/>
        <v>1259918.94</v>
      </c>
      <c r="AAS15" s="330">
        <f t="shared" si="699"/>
        <v>1246922.26</v>
      </c>
      <c r="AAT15" s="330">
        <f t="shared" si="699"/>
        <v>1275681.68</v>
      </c>
      <c r="AAU15" s="330">
        <f t="shared" si="699"/>
        <v>1283761.08</v>
      </c>
      <c r="AAV15" s="330">
        <f t="shared" si="699"/>
        <v>1293119.52</v>
      </c>
      <c r="AAW15" s="330">
        <f t="shared" si="699"/>
        <v>1322864.81</v>
      </c>
      <c r="AAX15" s="330">
        <f t="shared" si="699"/>
        <v>1394000.73</v>
      </c>
      <c r="AAY15" s="330">
        <f t="shared" si="699"/>
        <v>1498360.72</v>
      </c>
      <c r="AAZ15" s="330">
        <f t="shared" si="699"/>
        <v>1549051.79</v>
      </c>
      <c r="ABA15" s="330">
        <f t="shared" si="699"/>
        <v>1625305.34</v>
      </c>
      <c r="ABB15" s="330">
        <f t="shared" si="699"/>
        <v>1665550.94</v>
      </c>
      <c r="ABC15" s="330">
        <f t="shared" si="699"/>
        <v>1788326.45</v>
      </c>
      <c r="ABD15" s="330">
        <f t="shared" si="699"/>
        <v>1829566.82</v>
      </c>
      <c r="ABE15" s="330">
        <f t="shared" si="699"/>
        <v>1796605.26</v>
      </c>
      <c r="ABF15" s="330">
        <f t="shared" si="699"/>
        <v>1730124.41</v>
      </c>
      <c r="ABG15" s="330">
        <f t="shared" si="699"/>
        <v>1734736.93</v>
      </c>
      <c r="ABH15" s="330">
        <f t="shared" si="699"/>
        <v>1737471.93</v>
      </c>
      <c r="ABI15" s="330">
        <f t="shared" si="699"/>
        <v>1737939.86</v>
      </c>
      <c r="ABJ15" s="330">
        <f t="shared" si="699"/>
        <v>1733108.49</v>
      </c>
      <c r="ABK15" s="330">
        <f t="shared" si="699"/>
        <v>1782209.28</v>
      </c>
      <c r="ABL15" s="330">
        <f t="shared" si="699"/>
        <v>1779116.37</v>
      </c>
      <c r="ABM15" s="330">
        <f t="shared" si="699"/>
        <v>1773973.29</v>
      </c>
      <c r="ABN15" s="330">
        <f t="shared" si="699"/>
        <v>1780752.98</v>
      </c>
      <c r="ABO15" s="330">
        <f t="shared" si="699"/>
        <v>1779537.89</v>
      </c>
      <c r="ABP15" s="330">
        <f t="shared" si="699"/>
        <v>1825568.95</v>
      </c>
      <c r="ABQ15" s="330">
        <f t="shared" si="699"/>
        <v>1867401.23</v>
      </c>
      <c r="ABR15" s="330">
        <f t="shared" si="699"/>
        <v>1898598.54</v>
      </c>
      <c r="ABS15" s="330">
        <f t="shared" si="699"/>
        <v>1858211.36</v>
      </c>
      <c r="ABT15" s="330">
        <f t="shared" si="699"/>
        <v>1918353.56</v>
      </c>
      <c r="ABU15" s="330">
        <f t="shared" si="699"/>
        <v>1929777.31</v>
      </c>
      <c r="ABV15" s="330">
        <f t="shared" si="699"/>
        <v>1968031.32</v>
      </c>
      <c r="ABW15" s="330">
        <f t="shared" si="699"/>
        <v>1982514.75</v>
      </c>
      <c r="ABX15" s="330">
        <f t="shared" si="699"/>
        <v>2024853.14</v>
      </c>
      <c r="ABY15" s="330">
        <f t="shared" si="699"/>
        <v>2041023.79</v>
      </c>
      <c r="ABZ15" s="330">
        <f t="shared" si="699"/>
        <v>2084202.86</v>
      </c>
      <c r="ACA15" s="330">
        <f t="shared" si="699"/>
        <v>2123947.09</v>
      </c>
      <c r="ACB15" s="330">
        <f t="shared" si="699"/>
        <v>2152336.38</v>
      </c>
      <c r="ACC15" s="330">
        <f t="shared" si="699"/>
        <v>2245958.7799999998</v>
      </c>
      <c r="ACD15" s="330">
        <f t="shared" si="699"/>
        <v>2281485.86</v>
      </c>
      <c r="ACE15" s="330">
        <f t="shared" si="699"/>
        <v>2318621.21</v>
      </c>
      <c r="ACF15" s="330">
        <f t="shared" si="699"/>
        <v>2339315.46</v>
      </c>
      <c r="ACG15" s="330">
        <f t="shared" si="699"/>
        <v>2435034.33</v>
      </c>
      <c r="ACH15" s="330">
        <f t="shared" si="699"/>
        <v>2497526.1</v>
      </c>
      <c r="ACI15" s="330">
        <f t="shared" si="699"/>
        <v>2543122.2400000002</v>
      </c>
      <c r="ACJ15" s="330">
        <f t="shared" si="699"/>
        <v>2589404.31</v>
      </c>
      <c r="ACK15" s="330">
        <f t="shared" si="699"/>
        <v>2638799.67</v>
      </c>
      <c r="ACL15" s="330">
        <f t="shared" si="699"/>
        <v>2719303.45</v>
      </c>
      <c r="ACM15" s="330">
        <f t="shared" si="699"/>
        <v>2750738.99</v>
      </c>
      <c r="ACN15" s="330">
        <f t="shared" si="699"/>
        <v>2781551.44</v>
      </c>
      <c r="ACO15" s="330">
        <f t="shared" si="699"/>
        <v>2767355.88</v>
      </c>
      <c r="ACP15" s="330">
        <f t="shared" si="699"/>
        <v>2825250.65</v>
      </c>
      <c r="ACQ15" s="330">
        <f t="shared" ref="ACQ15:AFB15" si="700">AKR67</f>
        <v>2835521.5</v>
      </c>
      <c r="ACR15" s="330">
        <f t="shared" si="700"/>
        <v>2876951.96</v>
      </c>
      <c r="ACS15" s="330">
        <f t="shared" si="700"/>
        <v>2897506.44</v>
      </c>
      <c r="ACT15" s="330">
        <f t="shared" si="700"/>
        <v>2961508.33</v>
      </c>
      <c r="ACU15" s="330">
        <f t="shared" si="700"/>
        <v>3011781.7</v>
      </c>
      <c r="ACV15" s="330">
        <f t="shared" si="700"/>
        <v>3045366.11</v>
      </c>
      <c r="ACW15" s="330">
        <f t="shared" si="700"/>
        <v>3100925.85</v>
      </c>
      <c r="ACX15" s="330">
        <f t="shared" si="700"/>
        <v>3310461.58</v>
      </c>
      <c r="ACY15" s="330">
        <f t="shared" si="700"/>
        <v>3582000.04</v>
      </c>
      <c r="ACZ15" s="330">
        <f t="shared" si="700"/>
        <v>3798246.96</v>
      </c>
      <c r="ADA15" s="330">
        <f t="shared" si="700"/>
        <v>4080067.13</v>
      </c>
      <c r="ADB15" s="330">
        <f t="shared" si="700"/>
        <v>4162489.76</v>
      </c>
      <c r="ADC15" s="330">
        <f t="shared" si="700"/>
        <v>4354437.68</v>
      </c>
      <c r="ADD15" s="330">
        <f t="shared" si="700"/>
        <v>4504977.6900000004</v>
      </c>
      <c r="ADE15" s="330">
        <f t="shared" si="700"/>
        <v>4449744.47</v>
      </c>
      <c r="ADF15" s="330">
        <f t="shared" si="700"/>
        <v>4244384.6500000004</v>
      </c>
      <c r="ADG15" s="330">
        <f t="shared" si="700"/>
        <v>4172225.09</v>
      </c>
      <c r="ADH15" s="330">
        <f t="shared" si="700"/>
        <v>4209541.33</v>
      </c>
      <c r="ADI15" s="330">
        <f t="shared" si="700"/>
        <v>4209434.33</v>
      </c>
      <c r="ADJ15" s="330">
        <f t="shared" si="700"/>
        <v>4265686.18</v>
      </c>
      <c r="ADK15" s="330">
        <f t="shared" si="700"/>
        <v>4236846.25</v>
      </c>
      <c r="ADL15" s="330">
        <f t="shared" si="700"/>
        <v>4285528.63</v>
      </c>
      <c r="ADM15" s="330">
        <f t="shared" si="700"/>
        <v>4292931.7300000004</v>
      </c>
      <c r="ADN15" s="330">
        <f t="shared" si="700"/>
        <v>4327422.66</v>
      </c>
      <c r="ADO15" s="330">
        <f t="shared" si="700"/>
        <v>4326336.26</v>
      </c>
      <c r="ADP15" s="330">
        <f t="shared" si="700"/>
        <v>4518422.22</v>
      </c>
      <c r="ADQ15" s="330">
        <f t="shared" si="700"/>
        <v>4572758.9400000004</v>
      </c>
      <c r="ADR15" s="330">
        <f t="shared" si="700"/>
        <v>4491199.05</v>
      </c>
      <c r="ADS15" s="330">
        <f t="shared" si="700"/>
        <v>4480338.9000000004</v>
      </c>
      <c r="ADT15" s="330">
        <f t="shared" si="700"/>
        <v>4571422.37</v>
      </c>
      <c r="ADU15" s="330">
        <f t="shared" si="700"/>
        <v>4580551.1100000003</v>
      </c>
      <c r="ADV15" s="330">
        <f t="shared" si="700"/>
        <v>4593047.46</v>
      </c>
      <c r="ADW15" s="330">
        <f t="shared" si="700"/>
        <v>4637251.18</v>
      </c>
      <c r="ADX15" s="330">
        <f t="shared" si="700"/>
        <v>4645444.9400000004</v>
      </c>
      <c r="ADY15" s="330">
        <f t="shared" si="700"/>
        <v>4787105.8499999996</v>
      </c>
      <c r="ADZ15" s="330">
        <f t="shared" si="700"/>
        <v>4833851.21</v>
      </c>
      <c r="AEA15" s="330">
        <f t="shared" si="700"/>
        <v>4857304.22</v>
      </c>
      <c r="AEB15" s="330">
        <f t="shared" si="700"/>
        <v>4846144.16</v>
      </c>
      <c r="AEC15" s="330">
        <f t="shared" si="700"/>
        <v>4993952.18</v>
      </c>
      <c r="AED15" s="330">
        <f t="shared" si="700"/>
        <v>5006429.71</v>
      </c>
      <c r="AEE15" s="330">
        <f t="shared" si="700"/>
        <v>5055768.3</v>
      </c>
      <c r="AEF15" s="330">
        <f t="shared" si="700"/>
        <v>5030880</v>
      </c>
      <c r="AEG15" s="330">
        <f t="shared" si="700"/>
        <v>5039826.54</v>
      </c>
      <c r="AEH15" s="330">
        <f t="shared" si="700"/>
        <v>5173406.2699999996</v>
      </c>
      <c r="AEI15" s="330">
        <f t="shared" si="700"/>
        <v>5187630.0999999996</v>
      </c>
      <c r="AEJ15" s="330">
        <f t="shared" si="700"/>
        <v>5193582.88</v>
      </c>
      <c r="AEK15" s="330">
        <f t="shared" si="700"/>
        <v>5176754.45</v>
      </c>
      <c r="AEL15" s="330">
        <f t="shared" si="700"/>
        <v>5220412.4800000004</v>
      </c>
      <c r="AEM15" s="330">
        <f t="shared" si="700"/>
        <v>5179682.12</v>
      </c>
      <c r="AEN15" s="330">
        <f t="shared" si="700"/>
        <v>5243830.2300000004</v>
      </c>
      <c r="AEO15" s="330">
        <f t="shared" si="700"/>
        <v>5212549.76</v>
      </c>
      <c r="AEP15" s="330">
        <f t="shared" si="700"/>
        <v>5325246.24</v>
      </c>
      <c r="AEQ15" s="330">
        <f t="shared" si="700"/>
        <v>5389706.4199999999</v>
      </c>
      <c r="AER15" s="330">
        <f t="shared" si="700"/>
        <v>5382124.04</v>
      </c>
      <c r="AES15" s="330">
        <f t="shared" si="700"/>
        <v>5409077.6200000001</v>
      </c>
      <c r="AET15" s="330">
        <f t="shared" si="700"/>
        <v>5460252.1699999999</v>
      </c>
      <c r="AEU15" s="330">
        <f t="shared" si="700"/>
        <v>5636175.6600000001</v>
      </c>
      <c r="AEV15" s="330">
        <f t="shared" si="700"/>
        <v>5791799.3899999997</v>
      </c>
      <c r="AEW15" s="330">
        <f t="shared" si="700"/>
        <v>6021185.5300000003</v>
      </c>
      <c r="AEX15" s="330">
        <f t="shared" si="700"/>
        <v>6219419.6200000001</v>
      </c>
      <c r="AEY15" s="330">
        <f t="shared" si="700"/>
        <v>6789279.7999999998</v>
      </c>
      <c r="AEZ15" s="330">
        <f t="shared" si="700"/>
        <v>6981064.8300000001</v>
      </c>
      <c r="AFA15" s="330">
        <f t="shared" si="700"/>
        <v>7250571.2699999996</v>
      </c>
      <c r="AFB15" s="330">
        <f t="shared" si="700"/>
        <v>7474905.6100000003</v>
      </c>
      <c r="AFC15" s="330">
        <f t="shared" ref="AFC15:AHN15" si="701">AND67</f>
        <v>2931687.57</v>
      </c>
      <c r="AFD15" s="330">
        <f t="shared" si="701"/>
        <v>4347759.84</v>
      </c>
      <c r="AFE15" s="330">
        <f t="shared" si="701"/>
        <v>4654598.9400000004</v>
      </c>
      <c r="AFF15" s="330">
        <f t="shared" si="701"/>
        <v>4830683.49</v>
      </c>
      <c r="AFG15" s="330">
        <f t="shared" si="701"/>
        <v>5001227.82</v>
      </c>
      <c r="AFH15" s="330">
        <f t="shared" si="701"/>
        <v>5815447.9500000002</v>
      </c>
      <c r="AFI15" s="330">
        <f t="shared" si="701"/>
        <v>6413316.3899999997</v>
      </c>
      <c r="AFJ15" s="351">
        <f t="shared" si="701"/>
        <v>6903348.0899999999</v>
      </c>
      <c r="AFK15" s="330">
        <f t="shared" si="701"/>
        <v>7256024.5300000003</v>
      </c>
      <c r="AFL15" s="330">
        <f t="shared" si="701"/>
        <v>7331535.04</v>
      </c>
      <c r="AFM15" s="330">
        <f t="shared" si="701"/>
        <v>8071963.4199999999</v>
      </c>
      <c r="AFN15" s="330">
        <f t="shared" si="701"/>
        <v>8323227.3600000003</v>
      </c>
      <c r="AFO15" s="330">
        <f t="shared" si="701"/>
        <v>8571358.9499999993</v>
      </c>
      <c r="AFP15" s="330">
        <f t="shared" si="701"/>
        <v>8731079.0800000001</v>
      </c>
      <c r="AFQ15" s="330">
        <f t="shared" si="701"/>
        <v>9201083.0700000003</v>
      </c>
      <c r="AFR15" s="330">
        <f t="shared" si="701"/>
        <v>9575687.5999999996</v>
      </c>
      <c r="AFS15" s="330">
        <f t="shared" si="701"/>
        <v>9956175.4199999999</v>
      </c>
      <c r="AFT15" s="330">
        <f t="shared" si="701"/>
        <v>10330700.859999999</v>
      </c>
      <c r="AFU15" s="330">
        <f t="shared" si="701"/>
        <v>10632679.02</v>
      </c>
      <c r="AFV15" s="330">
        <f t="shared" si="701"/>
        <v>11106502.75</v>
      </c>
      <c r="AFW15" s="330">
        <f t="shared" si="701"/>
        <v>11879400.300000001</v>
      </c>
      <c r="AFX15" s="330">
        <f t="shared" si="701"/>
        <v>11961417.710000001</v>
      </c>
      <c r="AFY15" s="330">
        <f t="shared" si="701"/>
        <v>12915723.93</v>
      </c>
      <c r="AFZ15" s="330">
        <f t="shared" si="701"/>
        <v>13809604.1</v>
      </c>
      <c r="AGA15" s="330">
        <f t="shared" si="701"/>
        <v>14548088.699999999</v>
      </c>
      <c r="AGB15" s="330">
        <f t="shared" si="701"/>
        <v>14718035.23</v>
      </c>
      <c r="AGC15" s="330">
        <f t="shared" si="701"/>
        <v>15915083.1</v>
      </c>
      <c r="AGD15" s="330">
        <f t="shared" si="701"/>
        <v>16085193.73</v>
      </c>
      <c r="AGE15" s="330">
        <f t="shared" si="701"/>
        <v>16679162.48</v>
      </c>
      <c r="AGF15" s="330">
        <f t="shared" si="701"/>
        <v>17739568.41</v>
      </c>
      <c r="AGG15" s="330">
        <f t="shared" si="701"/>
        <v>17788647.670000002</v>
      </c>
      <c r="AGH15" s="330">
        <f t="shared" si="701"/>
        <v>19750388.890000001</v>
      </c>
      <c r="AGI15" s="330">
        <f t="shared" si="701"/>
        <v>20933146.239999998</v>
      </c>
      <c r="AGJ15" s="330">
        <f t="shared" si="701"/>
        <v>21769222.609999999</v>
      </c>
      <c r="AGK15" s="330">
        <f t="shared" si="701"/>
        <v>22779748.539999999</v>
      </c>
      <c r="AGL15" s="330">
        <f t="shared" si="701"/>
        <v>23354003.789999999</v>
      </c>
      <c r="AGM15" s="330">
        <f t="shared" si="701"/>
        <v>24351947.359999999</v>
      </c>
      <c r="AGN15" s="330">
        <f t="shared" si="701"/>
        <v>24984529.989999998</v>
      </c>
      <c r="AGO15" s="330">
        <f t="shared" si="701"/>
        <v>25426268.629999999</v>
      </c>
      <c r="AGP15" s="330">
        <f t="shared" si="701"/>
        <v>25873323.829999998</v>
      </c>
      <c r="AGQ15" s="330">
        <f t="shared" si="701"/>
        <v>27961388.829999998</v>
      </c>
      <c r="AGR15" s="330">
        <f t="shared" si="701"/>
        <v>28910634.390000001</v>
      </c>
      <c r="AGS15" s="330">
        <f t="shared" si="701"/>
        <v>29582963.440000001</v>
      </c>
      <c r="AGT15" s="330">
        <f t="shared" si="701"/>
        <v>30626251.32</v>
      </c>
      <c r="AGU15" s="330">
        <f t="shared" si="701"/>
        <v>31987164.544963602</v>
      </c>
      <c r="AGV15" s="330">
        <f t="shared" si="701"/>
        <v>32820128.550000001</v>
      </c>
      <c r="AGW15" s="330">
        <f t="shared" si="701"/>
        <v>33613609.240000002</v>
      </c>
      <c r="AGX15" s="330">
        <f t="shared" si="701"/>
        <v>36615459.25</v>
      </c>
      <c r="AGY15" s="330">
        <f t="shared" si="701"/>
        <v>43100012.210000001</v>
      </c>
      <c r="AGZ15" s="330">
        <f t="shared" si="701"/>
        <v>47357802.770000003</v>
      </c>
      <c r="AHA15" s="330">
        <f t="shared" si="701"/>
        <v>50867895.68</v>
      </c>
      <c r="AHB15" s="330">
        <f t="shared" si="701"/>
        <v>55959078.969999999</v>
      </c>
      <c r="AHC15" s="330">
        <f t="shared" si="701"/>
        <v>58957748.689999998</v>
      </c>
      <c r="AHD15" s="330">
        <f t="shared" si="701"/>
        <v>64187983.130000003</v>
      </c>
      <c r="AHE15" s="330">
        <f t="shared" si="701"/>
        <v>70248575.620000005</v>
      </c>
      <c r="AHF15" s="330">
        <f t="shared" si="701"/>
        <v>71784326.299999997</v>
      </c>
      <c r="AHG15" s="330">
        <f t="shared" si="701"/>
        <v>74017606.549999997</v>
      </c>
      <c r="AHH15" s="330">
        <f t="shared" si="701"/>
        <v>79080289.829999998</v>
      </c>
      <c r="AHI15" s="330">
        <f t="shared" si="701"/>
        <v>82298175.5</v>
      </c>
      <c r="AHJ15" s="330">
        <f t="shared" si="701"/>
        <v>83860984.090000004</v>
      </c>
      <c r="AHK15" s="330">
        <f t="shared" si="701"/>
        <v>85387314.560000002</v>
      </c>
      <c r="AHL15" s="330">
        <f t="shared" si="701"/>
        <v>86139767.780000001</v>
      </c>
      <c r="AHM15" s="330">
        <f t="shared" si="701"/>
        <v>91785092.959999993</v>
      </c>
      <c r="AHN15" s="330">
        <f t="shared" si="701"/>
        <v>94251029.420000002</v>
      </c>
      <c r="AHO15" s="330">
        <f t="shared" ref="AHO15:AJZ15" si="702">APP67</f>
        <v>94903646.090000004</v>
      </c>
      <c r="AHP15" s="330">
        <f t="shared" si="702"/>
        <v>97051727.120000005</v>
      </c>
      <c r="AHQ15" s="330">
        <f t="shared" si="702"/>
        <v>106869449.40000001</v>
      </c>
      <c r="AHR15" s="330">
        <f t="shared" si="702"/>
        <v>110541226.31</v>
      </c>
      <c r="AHS15" s="330">
        <f t="shared" si="702"/>
        <v>113006223.05583972</v>
      </c>
      <c r="AHT15" s="330">
        <f t="shared" si="702"/>
        <v>116510240.69430161</v>
      </c>
      <c r="AHU15" s="330">
        <f t="shared" si="702"/>
        <v>127602230.95198672</v>
      </c>
      <c r="AHV15" s="330">
        <f t="shared" si="702"/>
        <v>136615518.58000001</v>
      </c>
      <c r="AHW15" s="330">
        <f t="shared" si="702"/>
        <v>146325294.66</v>
      </c>
      <c r="AHX15" s="330">
        <f t="shared" si="702"/>
        <v>156915654.14424568</v>
      </c>
      <c r="AHY15" s="330">
        <f t="shared" si="702"/>
        <v>212078659.30000001</v>
      </c>
      <c r="AHZ15" s="330">
        <f t="shared" si="702"/>
        <v>224883045.33000001</v>
      </c>
      <c r="AIA15" s="330">
        <f t="shared" si="702"/>
        <v>230375854.00999999</v>
      </c>
      <c r="AIB15" s="330">
        <f t="shared" si="702"/>
        <v>236796617.65000001</v>
      </c>
      <c r="AIC15" s="330">
        <f t="shared" si="702"/>
        <v>243383600.78</v>
      </c>
      <c r="AID15" s="330">
        <f t="shared" si="702"/>
        <v>271017209.27999997</v>
      </c>
      <c r="AIE15" s="330">
        <f t="shared" si="702"/>
        <v>281484190.57999998</v>
      </c>
      <c r="AIF15" s="330">
        <f t="shared" si="702"/>
        <v>283365591.33999997</v>
      </c>
      <c r="AIG15" s="330">
        <f t="shared" si="702"/>
        <v>290424810.16000003</v>
      </c>
      <c r="AIH15" s="330">
        <f t="shared" si="702"/>
        <v>310952791.81</v>
      </c>
      <c r="AII15" s="330">
        <f t="shared" si="702"/>
        <v>341522068.97000003</v>
      </c>
      <c r="AIJ15" s="330">
        <f t="shared" si="702"/>
        <v>346836443.63</v>
      </c>
      <c r="AIK15" s="330">
        <f t="shared" si="702"/>
        <v>355151355</v>
      </c>
      <c r="AIL15" s="330">
        <f t="shared" si="702"/>
        <v>363235320</v>
      </c>
      <c r="AIM15" s="330">
        <f t="shared" si="702"/>
        <v>856256649</v>
      </c>
      <c r="AIN15" s="330">
        <f t="shared" si="702"/>
        <v>1326584233</v>
      </c>
      <c r="AIO15" s="330">
        <f t="shared" si="702"/>
        <v>1451394023</v>
      </c>
      <c r="AIP15" s="330">
        <f t="shared" si="702"/>
        <v>2154018273</v>
      </c>
      <c r="AIQ15" s="330">
        <f t="shared" si="702"/>
        <v>4117381623</v>
      </c>
      <c r="AIR15" s="330">
        <f t="shared" si="702"/>
        <v>7946297914</v>
      </c>
      <c r="AIS15" s="330">
        <f t="shared" si="702"/>
        <v>11828980139.820004</v>
      </c>
      <c r="AIT15" s="330">
        <f t="shared" si="702"/>
        <v>12667186887</v>
      </c>
      <c r="AIU15" s="330">
        <f t="shared" si="702"/>
        <v>14758668103</v>
      </c>
      <c r="AIV15" s="330">
        <f t="shared" si="702"/>
        <v>17949513604</v>
      </c>
      <c r="AIW15" s="330">
        <f t="shared" si="702"/>
        <v>22905992784.549995</v>
      </c>
      <c r="AIX15" s="330">
        <f t="shared" si="702"/>
        <v>25153189623</v>
      </c>
      <c r="AIY15" s="330">
        <f t="shared" si="702"/>
        <v>28847603473</v>
      </c>
      <c r="AIZ15" s="330">
        <f t="shared" si="702"/>
        <v>33070102037</v>
      </c>
      <c r="AJA15" s="330">
        <f t="shared" si="702"/>
        <v>36291451202</v>
      </c>
      <c r="AJB15" s="330">
        <f t="shared" si="702"/>
        <v>43389045646</v>
      </c>
      <c r="AJC15" s="330">
        <f t="shared" si="702"/>
        <v>47378330996</v>
      </c>
      <c r="AJD15" s="330">
        <f t="shared" si="702"/>
        <v>56287554347</v>
      </c>
      <c r="AJE15" s="330">
        <f t="shared" si="702"/>
        <v>61693324649</v>
      </c>
      <c r="AJF15" s="330">
        <f t="shared" si="702"/>
        <v>64825450436</v>
      </c>
      <c r="AJG15" s="330">
        <f t="shared" si="702"/>
        <v>71456942540</v>
      </c>
      <c r="AJH15" s="330">
        <f t="shared" si="702"/>
        <v>82015603887</v>
      </c>
      <c r="AJI15" s="330">
        <f t="shared" si="702"/>
        <v>98417664479</v>
      </c>
      <c r="AJJ15" s="330">
        <f t="shared" si="702"/>
        <v>113808920278</v>
      </c>
      <c r="AJK15" s="330">
        <f t="shared" si="702"/>
        <v>122604670476</v>
      </c>
      <c r="AJL15" s="330">
        <f t="shared" si="702"/>
        <v>132032529490</v>
      </c>
      <c r="AJM15" s="330">
        <f t="shared" si="702"/>
        <v>149711309267</v>
      </c>
      <c r="AJN15" s="330">
        <f t="shared" si="702"/>
        <v>167292778491</v>
      </c>
      <c r="AJO15" s="330">
        <f t="shared" si="702"/>
        <v>171569702971</v>
      </c>
      <c r="AJP15" s="330">
        <f t="shared" si="702"/>
        <v>192843374305</v>
      </c>
      <c r="AJQ15" s="330">
        <f t="shared" si="702"/>
        <v>207477173837</v>
      </c>
      <c r="AJR15" s="330">
        <f t="shared" si="702"/>
        <v>219707499740</v>
      </c>
      <c r="AJS15" s="330">
        <f t="shared" si="702"/>
        <v>234976015364</v>
      </c>
      <c r="AJT15" s="330">
        <f t="shared" si="702"/>
        <v>262844056853</v>
      </c>
      <c r="AJU15" s="330">
        <f t="shared" si="702"/>
        <v>276010193375</v>
      </c>
      <c r="AJV15" s="330">
        <f t="shared" si="702"/>
        <v>298387685168</v>
      </c>
      <c r="AJW15" s="330">
        <f t="shared" si="702"/>
        <v>313482439450</v>
      </c>
      <c r="AJX15" s="330">
        <f t="shared" si="702"/>
        <v>346636126784</v>
      </c>
      <c r="AJY15" s="330">
        <f t="shared" si="702"/>
        <v>371343290867.48999</v>
      </c>
      <c r="AJZ15" s="330">
        <f t="shared" si="702"/>
        <v>412818563918.09998</v>
      </c>
      <c r="AKA15" s="330">
        <f t="shared" ref="AKA15:AKQ15" si="703">ASB67</f>
        <v>438965312239.12</v>
      </c>
      <c r="AKB15" s="330">
        <f t="shared" si="703"/>
        <v>458288073576</v>
      </c>
      <c r="AKC15" s="330">
        <f t="shared" si="703"/>
        <v>484428526388.77008</v>
      </c>
      <c r="AKD15" s="330">
        <f t="shared" si="703"/>
        <v>509509593430.3501</v>
      </c>
      <c r="AKE15" s="330">
        <f t="shared" si="703"/>
        <v>541874628705.02008</v>
      </c>
      <c r="AKF15" s="330">
        <f t="shared" si="703"/>
        <v>568377162441.44006</v>
      </c>
      <c r="AKG15" s="330">
        <f t="shared" si="703"/>
        <v>605575194193.76013</v>
      </c>
      <c r="AKH15" s="330">
        <f t="shared" si="703"/>
        <v>642967836231</v>
      </c>
      <c r="AKI15" s="330">
        <f t="shared" si="703"/>
        <v>699607170036.67004</v>
      </c>
      <c r="AKJ15" s="330">
        <f t="shared" si="703"/>
        <v>757374711862.31006</v>
      </c>
      <c r="AKK15" s="330">
        <f t="shared" si="703"/>
        <v>816571436655.05994</v>
      </c>
      <c r="AKL15" s="330">
        <f t="shared" si="703"/>
        <v>886830691658</v>
      </c>
      <c r="AKM15" s="330">
        <f t="shared" si="703"/>
        <v>960361122918</v>
      </c>
      <c r="AKN15" s="330">
        <f t="shared" si="703"/>
        <v>1037529461443</v>
      </c>
      <c r="AKO15" s="330">
        <f t="shared" si="703"/>
        <v>1110994490776</v>
      </c>
      <c r="AKP15" s="330">
        <f t="shared" si="703"/>
        <v>1200540010194</v>
      </c>
      <c r="AKQ15" s="330">
        <f t="shared" si="703"/>
        <v>1247936221346</v>
      </c>
      <c r="AKR15" s="330">
        <f t="shared" ref="AKR15" si="704">ASS67</f>
        <v>1329805538978.99</v>
      </c>
      <c r="AKS15" s="330">
        <f t="shared" ref="AKS15:AKT15" si="705">AST67</f>
        <v>1392549469374.1802</v>
      </c>
      <c r="AKT15" s="330">
        <f t="shared" si="705"/>
        <v>1462293977858.5398</v>
      </c>
      <c r="AKU15" s="330">
        <f>ASV67*10^6</f>
        <v>1516957326535</v>
      </c>
      <c r="AKV15" s="330">
        <f t="shared" ref="AKV15:ALB15" si="706">ASW67*10^6</f>
        <v>1648422391612.4399</v>
      </c>
      <c r="AKW15" s="330">
        <f t="shared" si="706"/>
        <v>1762744285131</v>
      </c>
      <c r="AKX15" s="330">
        <f t="shared" si="706"/>
        <v>1854098986759</v>
      </c>
      <c r="AKY15" s="330">
        <f t="shared" si="706"/>
        <v>1972775286109</v>
      </c>
      <c r="AKZ15" s="330">
        <f t="shared" si="706"/>
        <v>2183343847804.0002</v>
      </c>
      <c r="ALA15" s="330">
        <f t="shared" si="706"/>
        <v>2366140909217</v>
      </c>
      <c r="ALB15" s="330">
        <f t="shared" si="706"/>
        <v>2536273383129</v>
      </c>
      <c r="ALC15" s="330">
        <f t="shared" ref="ALC15" si="707">ATD67*10^6</f>
        <v>2673883598916</v>
      </c>
      <c r="ALD15" s="330">
        <f t="shared" ref="ALD15" si="708">ATE67*10^6</f>
        <v>2859277283955</v>
      </c>
      <c r="ALE15" s="330">
        <f t="shared" ref="ALE15" si="709">ATF67*10^6</f>
        <v>2972946238811</v>
      </c>
      <c r="ALF15" s="330">
        <f t="shared" ref="ALF15" si="710">ATG67*10^6</f>
        <v>3045317610422</v>
      </c>
      <c r="ALG15" s="330">
        <f t="shared" ref="ALG15" si="711">ATH67*10^6</f>
        <v>3129811008540</v>
      </c>
      <c r="ALH15" s="330">
        <f t="shared" ref="ALH15" si="712">ATI67*10^6</f>
        <v>3265621568397</v>
      </c>
      <c r="ALI15" s="330">
        <f t="shared" ref="ALI15:ALJ15" si="713">ATJ67*10^6</f>
        <v>3491012600181</v>
      </c>
      <c r="ALJ15" s="330">
        <f t="shared" si="713"/>
        <v>3720808934225</v>
      </c>
      <c r="ALK15" s="330">
        <f t="shared" ref="ALK15" si="714">ATL67*10^6</f>
        <v>4008262924518</v>
      </c>
      <c r="ALL15" s="330">
        <f t="shared" ref="ALL15" si="715">ATM67*10^6</f>
        <v>4139012673285</v>
      </c>
      <c r="ALM15" s="330">
        <f t="shared" ref="ALM15" si="716">ATN67*10^6</f>
        <v>4404761719222</v>
      </c>
      <c r="ALN15" s="330">
        <f t="shared" ref="ALN15:ALO15" si="717">ATO67*10^6</f>
        <v>4502300447399</v>
      </c>
      <c r="ALO15" s="330">
        <f t="shared" si="717"/>
        <v>4638147462593</v>
      </c>
      <c r="ALP15" s="330">
        <f t="shared" ref="ALP15" si="718">ATQ67*10^6</f>
        <v>4757024859446</v>
      </c>
      <c r="ALQ15" s="330">
        <f t="shared" ref="ALQ15" si="719">ATR67*10^6</f>
        <v>4777442383226</v>
      </c>
      <c r="ALR15" s="330">
        <f t="shared" ref="ALR15" si="720">ATS67*10^6</f>
        <v>4773454901220</v>
      </c>
      <c r="ALS15" s="330">
        <f t="shared" ref="ALS15" si="721">ATT67*10^6</f>
        <v>4758318265334</v>
      </c>
      <c r="ALT15" s="330">
        <f t="shared" ref="ALT15" si="722">ATU67*10^6</f>
        <v>4756419981147</v>
      </c>
      <c r="ALU15" s="330">
        <f t="shared" ref="ALU15" si="723">ATV67*10^6</f>
        <v>4721294248376</v>
      </c>
      <c r="ALV15" s="330">
        <f t="shared" ref="ALV15" si="724">ATW67*10^6</f>
        <v>4731682326189</v>
      </c>
      <c r="ALW15" s="330">
        <f t="shared" ref="ALW15" si="725">ATX67*10^6</f>
        <v>4726957126867</v>
      </c>
      <c r="ALX15" s="330">
        <f t="shared" ref="ALX15" si="726">ATY67*10^6</f>
        <v>4727000820735</v>
      </c>
      <c r="ALY15" s="330">
        <f t="shared" ref="ALY15" si="727">ATZ67*10^6</f>
        <v>4716388572557</v>
      </c>
      <c r="ALZ15" s="330">
        <f t="shared" ref="ALZ15" si="728">AUA67*10^6</f>
        <v>4723135490642</v>
      </c>
      <c r="AMA15" s="330">
        <f t="shared" ref="AMA15" si="729">AUB67*10^6</f>
        <v>4733732784564</v>
      </c>
      <c r="AMB15" s="330">
        <f t="shared" ref="AMB15" si="730">AUC67*10^6</f>
        <v>4785828082572</v>
      </c>
      <c r="AMC15" s="330">
        <f t="shared" ref="AMC15" si="731">AUD67*10^6</f>
        <v>4773915966269</v>
      </c>
      <c r="AMD15" s="330">
        <f t="shared" ref="AMD15" si="732">AUE67*10^6</f>
        <v>4878776949523</v>
      </c>
      <c r="AME15" s="330">
        <f t="shared" ref="AME15" si="733">AUF67*10^6</f>
        <v>4881457508175</v>
      </c>
      <c r="AMF15" s="330">
        <f t="shared" ref="AMF15" si="734">AUG67*10^6</f>
        <v>4924424777143</v>
      </c>
      <c r="AMG15" s="330">
        <f t="shared" ref="AMG15" si="735">AUH67*10^6</f>
        <v>4912654867146</v>
      </c>
      <c r="AMH15" s="330">
        <f t="shared" ref="AMH15" si="736">AUI67*10^6</f>
        <v>5174309159786</v>
      </c>
      <c r="AMI15" s="330">
        <f t="shared" ref="AMI15" si="737">AUJ67*10^6</f>
        <v>5130767000000</v>
      </c>
      <c r="AMJ15" s="330">
        <f t="shared" ref="AMJ15" si="738">AUK67*10^6</f>
        <v>5263202000000</v>
      </c>
      <c r="AMK15" s="330">
        <f t="shared" ref="AMK15" si="739">AUL67*10^6</f>
        <v>5304622000000</v>
      </c>
      <c r="AML15" s="330">
        <f t="shared" ref="AML15" si="740">AUM67*10^6</f>
        <v>5615635000000</v>
      </c>
      <c r="AMM15" s="330">
        <f t="shared" ref="AMM15" si="741">AUN67*10^6</f>
        <v>5607282000000</v>
      </c>
      <c r="AMN15" s="330">
        <f t="shared" ref="AMN15" si="742">AUO67*10^6</f>
        <v>5915593000000</v>
      </c>
      <c r="AMO15" s="330">
        <f t="shared" ref="AMO15" si="743">AUP67*10^6</f>
        <v>5942345000000</v>
      </c>
      <c r="AMP15" s="330">
        <f t="shared" ref="AMP15" si="744">AUQ67*10^6</f>
        <v>6449398000000</v>
      </c>
      <c r="AMQ15" s="330">
        <f t="shared" ref="AMQ15" si="745">AUR67*10^6</f>
        <v>6504211009227</v>
      </c>
      <c r="AMR15" s="330">
        <f t="shared" ref="AMR15" si="746">AUS67*10^6</f>
        <v>7072815875825</v>
      </c>
      <c r="AMS15" s="330">
        <f t="shared" ref="AMS15" si="747">AUT67*10^6</f>
        <v>7102472909563</v>
      </c>
      <c r="AMT15" s="330">
        <f t="shared" ref="AMT15" si="748">AUU67*10^6</f>
        <v>7607734599191</v>
      </c>
      <c r="AMU15" s="330">
        <f t="shared" ref="AMU15" si="749">AUV67*10^6</f>
        <v>7658152225008</v>
      </c>
      <c r="AMV15" s="330">
        <f t="shared" ref="AMV15" si="750">AUW67*10^6</f>
        <v>8359230629916</v>
      </c>
      <c r="AMW15" s="330">
        <f t="shared" ref="AMW15" si="751">AUX67*10^6</f>
        <v>8458001141987</v>
      </c>
      <c r="AMX15" s="330">
        <f t="shared" ref="AMX15" si="752">AUY67*10^6</f>
        <v>9095659182254</v>
      </c>
      <c r="AMY15" s="330">
        <f t="shared" ref="AMY15" si="753">AUZ67*10^6</f>
        <v>9054970897720</v>
      </c>
      <c r="AMZ15" s="330">
        <f t="shared" ref="AMZ15" si="754">AVA67*10^6</f>
        <v>9894797021954</v>
      </c>
      <c r="ANA15" s="330">
        <f t="shared" ref="ANA15" si="755">AVB67*10^6</f>
        <v>9924786886116</v>
      </c>
      <c r="ANB15" s="330">
        <f t="shared" ref="ANB15" si="756">AVC67*10^6</f>
        <v>10848641275772</v>
      </c>
      <c r="ANC15" s="330">
        <f t="shared" ref="ANC15" si="757">AVD67*10^6</f>
        <v>11463113402127</v>
      </c>
      <c r="AND15" s="330">
        <f t="shared" ref="AND15" si="758">AVE67*10^6</f>
        <v>11899671947758</v>
      </c>
      <c r="ANE15" s="330">
        <f t="shared" ref="ANE15" si="759">AVF67*10^6</f>
        <v>12247109963003</v>
      </c>
      <c r="ANF15" s="330">
        <f t="shared" ref="ANF15" si="760">AVG67*10^6</f>
        <v>12590898030322</v>
      </c>
      <c r="ANG15" s="330">
        <f t="shared" ref="ANG15" si="761">AVH67*10^6</f>
        <v>12630283000000</v>
      </c>
      <c r="ANH15" s="330">
        <f t="shared" ref="ANH15" si="762">AVI67*10^6</f>
        <v>13018849000000</v>
      </c>
      <c r="ANI15" s="330">
        <f t="shared" ref="ANI15" si="763">AVJ67*10^6</f>
        <v>13056513000000</v>
      </c>
      <c r="ANJ15" s="330">
        <f t="shared" ref="ANJ15" si="764">AVK67*10^6</f>
        <v>14339438000000</v>
      </c>
      <c r="ANK15" s="330">
        <f t="shared" ref="ANK15" si="765">AVL67*10^6</f>
        <v>14263599000000</v>
      </c>
      <c r="ANL15" s="330">
        <f t="shared" ref="ANL15" si="766">AVM67*10^6</f>
        <v>15216217000000</v>
      </c>
      <c r="ANM15" s="330">
        <f t="shared" ref="ANM15" si="767">AVN67*10^6</f>
        <v>15783592000000</v>
      </c>
      <c r="ANN15" s="330">
        <f t="shared" ref="ANN15" si="768">AVO67*10^6</f>
        <v>15810254000000</v>
      </c>
      <c r="ANO15" s="330">
        <f t="shared" ref="ANO15" si="769">AVP67*10^6</f>
        <v>17003224000000</v>
      </c>
      <c r="ANP15" s="330">
        <f t="shared" ref="ANP15" si="770">AVQ67*10^6</f>
        <v>17231957711518.012</v>
      </c>
      <c r="ANQ15" s="330">
        <f t="shared" ref="ANQ15" si="771">AVR67*10^6</f>
        <v>17952833793698.836</v>
      </c>
      <c r="ANR15" s="330">
        <f t="shared" ref="ANR15" si="772">AVS67*10^6</f>
        <v>17893156952669</v>
      </c>
      <c r="ANS15" s="330">
        <f t="shared" ref="ANS15" si="773">AVT67*10^6</f>
        <v>17881496487394</v>
      </c>
      <c r="ANT15" s="330">
        <f t="shared" ref="ANT15" si="774">AVU67*10^6</f>
        <v>19330817961056</v>
      </c>
      <c r="ANU15" s="330">
        <f t="shared" ref="ANU15" si="775">AVV67*10^6</f>
        <v>23386680404868</v>
      </c>
      <c r="ANV15" s="330">
        <f t="shared" ref="ANV15" si="776">AVW67*10^6</f>
        <v>24070481361169</v>
      </c>
      <c r="ANW15" s="330">
        <f t="shared" ref="ANW15" si="777">AVX67*10^6</f>
        <v>31596195540344</v>
      </c>
      <c r="ANX15" s="330">
        <f t="shared" ref="ANX15" si="778">AVY67*10^6</f>
        <v>33004203018194</v>
      </c>
      <c r="ANY15" s="330">
        <f t="shared" ref="ANY15" si="779">AVZ67*10^6</f>
        <v>44575622992796</v>
      </c>
      <c r="ANZ15" s="330">
        <f t="shared" ref="ANZ15" si="780">AWA67*10^6</f>
        <v>46195576270146</v>
      </c>
      <c r="AOA15" s="330">
        <f t="shared" ref="AOA15" si="781">AWB67*10^6</f>
        <v>57260766520053</v>
      </c>
      <c r="AOB15" s="330">
        <f t="shared" ref="AOB15" si="782">AWC67*10^6</f>
        <v>58515595000981</v>
      </c>
      <c r="AOC15" s="330">
        <f t="shared" ref="AOC15" si="783">AWD67*10^6</f>
        <v>68500008119535</v>
      </c>
      <c r="AOD15" s="330">
        <f t="shared" ref="AOD15" si="784">AWE67*10^6</f>
        <v>69782967513299</v>
      </c>
      <c r="AOE15" s="330">
        <f t="shared" ref="AOE15" si="785">AWF67*10^6</f>
        <v>80203407146285</v>
      </c>
      <c r="AOF15" s="330">
        <f t="shared" ref="AOF15" si="786">AWG67*10^6</f>
        <v>83061001230589</v>
      </c>
      <c r="AOG15" s="330">
        <f t="shared" ref="AOG15" si="787">AWH67*10^6</f>
        <v>93246147874551</v>
      </c>
      <c r="AOH15" s="330">
        <f t="shared" ref="AOH15" si="788">AWI67*10^6</f>
        <v>93722631473628</v>
      </c>
      <c r="AOI15" s="330">
        <f t="shared" ref="AOI15" si="789">AWJ67*10^6</f>
        <v>105426563042055</v>
      </c>
      <c r="AOJ15" s="330">
        <f t="shared" ref="AOJ15" si="790">AWK67*10^6</f>
        <v>105211326369726</v>
      </c>
      <c r="AOK15" s="330">
        <f t="shared" ref="AOK15" si="791">AWL67*10^6</f>
        <v>110802062358932</v>
      </c>
      <c r="AOL15" s="330">
        <f t="shared" ref="AOL15" si="792">AWM67*10^6</f>
        <v>110297626925509</v>
      </c>
      <c r="AOM15" s="330">
        <f t="shared" ref="AOM15" si="793">AWN67*10^6</f>
        <v>116423293277480</v>
      </c>
      <c r="AON15" s="330">
        <f t="shared" ref="AON15" si="794">AWO67*10^6</f>
        <v>115911322676505</v>
      </c>
      <c r="AOO15" s="330">
        <f t="shared" ref="AOO15" si="795">AWP67*10^6</f>
        <v>120741122080445</v>
      </c>
      <c r="AOP15" s="330">
        <f t="shared" ref="AOP15" si="796">AWQ67*10^6</f>
        <v>119180443207022</v>
      </c>
      <c r="AOQ15" s="330">
        <f t="shared" ref="AOQ15" si="797">AWR67*10^6</f>
        <v>125027763188787</v>
      </c>
      <c r="AOR15" s="330">
        <f t="shared" ref="AOR15" si="798">AWS67*10^6</f>
        <v>115888603349168</v>
      </c>
      <c r="AOS15" s="351"/>
      <c r="AOT15" s="330"/>
      <c r="AOU15" s="330"/>
      <c r="AOV15" s="330"/>
      <c r="AOW15" s="330"/>
      <c r="AOX15" s="330"/>
      <c r="AOY15" s="330"/>
      <c r="AOZ15" s="330"/>
      <c r="APA15" s="330"/>
    </row>
    <row r="16" spans="1:3316" x14ac:dyDescent="0.2">
      <c r="B16" s="291" t="s">
        <v>1244</v>
      </c>
      <c r="C16" s="291">
        <f t="shared" ref="C16:BN16" si="799">C14-C15</f>
        <v>7861.4000000000015</v>
      </c>
      <c r="D16" s="291">
        <f t="shared" si="799"/>
        <v>6466.2900000000009</v>
      </c>
      <c r="E16" s="291">
        <f t="shared" si="799"/>
        <v>5591.6899999999987</v>
      </c>
      <c r="F16" s="291">
        <f t="shared" si="799"/>
        <v>4963.9700000000012</v>
      </c>
      <c r="G16" s="291">
        <f t="shared" si="799"/>
        <v>4359.3600000000006</v>
      </c>
      <c r="H16" s="291">
        <f t="shared" si="799"/>
        <v>4907.16</v>
      </c>
      <c r="I16" s="291">
        <f t="shared" si="799"/>
        <v>4379.869999999999</v>
      </c>
      <c r="J16" s="291">
        <f t="shared" si="799"/>
        <v>4951.93</v>
      </c>
      <c r="K16" s="291">
        <f t="shared" si="799"/>
        <v>5176.5600000000013</v>
      </c>
      <c r="L16" s="291">
        <f t="shared" si="799"/>
        <v>5898.77</v>
      </c>
      <c r="M16" s="291">
        <f t="shared" si="799"/>
        <v>5017.5400000000009</v>
      </c>
      <c r="N16" s="291">
        <f t="shared" si="799"/>
        <v>5630.3899999999994</v>
      </c>
      <c r="O16" s="291">
        <f t="shared" si="799"/>
        <v>5121.74</v>
      </c>
      <c r="P16" s="291">
        <f t="shared" si="799"/>
        <v>5278.2200000000012</v>
      </c>
      <c r="Q16" s="291">
        <f t="shared" si="799"/>
        <v>5212.5499999999993</v>
      </c>
      <c r="R16" s="291">
        <f t="shared" si="799"/>
        <v>6154.2899999999991</v>
      </c>
      <c r="S16" s="291">
        <f t="shared" si="799"/>
        <v>5518.2300000000014</v>
      </c>
      <c r="T16" s="291">
        <f t="shared" si="799"/>
        <v>5204.0200000000004</v>
      </c>
      <c r="U16" s="291">
        <f t="shared" si="799"/>
        <v>5423.6299999999992</v>
      </c>
      <c r="V16" s="291">
        <f t="shared" si="799"/>
        <v>5289.1299999999992</v>
      </c>
      <c r="W16" s="291">
        <f t="shared" si="799"/>
        <v>5317.8000000000011</v>
      </c>
      <c r="X16" s="291">
        <f t="shared" si="799"/>
        <v>4628.8299999999981</v>
      </c>
      <c r="Y16" s="291">
        <f t="shared" si="799"/>
        <v>4827.0400000000009</v>
      </c>
      <c r="Z16" s="291">
        <f t="shared" si="799"/>
        <v>4394.8899999999994</v>
      </c>
      <c r="AA16" s="291">
        <f t="shared" si="799"/>
        <v>5159.4700000000012</v>
      </c>
      <c r="AB16" s="291">
        <f t="shared" si="799"/>
        <v>4327.8899999999994</v>
      </c>
      <c r="AC16" s="291">
        <f t="shared" si="799"/>
        <v>4917.0999999999985</v>
      </c>
      <c r="AD16" s="291">
        <f t="shared" si="799"/>
        <v>4747.5200000000004</v>
      </c>
      <c r="AE16" s="291">
        <f t="shared" si="799"/>
        <v>5361.68</v>
      </c>
      <c r="AF16" s="291">
        <f t="shared" si="799"/>
        <v>5176.75</v>
      </c>
      <c r="AG16" s="291">
        <f t="shared" si="799"/>
        <v>4729.5599999999977</v>
      </c>
      <c r="AH16" s="291">
        <f t="shared" si="799"/>
        <v>4994.5</v>
      </c>
      <c r="AI16" s="291">
        <f t="shared" si="799"/>
        <v>4888.3600000000006</v>
      </c>
      <c r="AJ16" s="291">
        <f t="shared" si="799"/>
        <v>5288.0400000000009</v>
      </c>
      <c r="AK16" s="291">
        <f t="shared" si="799"/>
        <v>4377.9599999999991</v>
      </c>
      <c r="AL16" s="291">
        <f t="shared" si="799"/>
        <v>5014.8900000000012</v>
      </c>
      <c r="AM16" s="291">
        <f t="shared" si="799"/>
        <v>4492.0400000000009</v>
      </c>
      <c r="AN16" s="291">
        <f t="shared" si="799"/>
        <v>5154.1799999999985</v>
      </c>
      <c r="AO16" s="291">
        <f t="shared" si="799"/>
        <v>4189.880000000001</v>
      </c>
      <c r="AP16" s="291">
        <f t="shared" si="799"/>
        <v>4621.6000000000004</v>
      </c>
      <c r="AQ16" s="291">
        <f t="shared" si="799"/>
        <v>4744.5600000000013</v>
      </c>
      <c r="AR16" s="291">
        <f t="shared" si="799"/>
        <v>5143.5699999999979</v>
      </c>
      <c r="AS16" s="291">
        <f t="shared" si="799"/>
        <v>4919.0800000000017</v>
      </c>
      <c r="AT16" s="291">
        <f t="shared" si="799"/>
        <v>4598.1999999999971</v>
      </c>
      <c r="AU16" s="291">
        <f t="shared" si="799"/>
        <v>5584.85</v>
      </c>
      <c r="AV16" s="291">
        <f t="shared" si="799"/>
        <v>5848.2699999999968</v>
      </c>
      <c r="AW16" s="291">
        <f t="shared" si="799"/>
        <v>6974.9700000000012</v>
      </c>
      <c r="AX16" s="291">
        <f t="shared" si="799"/>
        <v>6045.25</v>
      </c>
      <c r="AY16" s="291">
        <f t="shared" si="799"/>
        <v>7683.2400000000016</v>
      </c>
      <c r="AZ16" s="291">
        <f t="shared" si="799"/>
        <v>7662.3899999999994</v>
      </c>
      <c r="BA16" s="291">
        <f t="shared" si="799"/>
        <v>7175.7799999999988</v>
      </c>
      <c r="BB16" s="291">
        <f t="shared" si="799"/>
        <v>8700.1500000000015</v>
      </c>
      <c r="BC16" s="291">
        <f t="shared" si="799"/>
        <v>8926.630000000001</v>
      </c>
      <c r="BD16" s="291">
        <f t="shared" si="799"/>
        <v>8066.4500000000007</v>
      </c>
      <c r="BE16" s="291">
        <f t="shared" si="799"/>
        <v>6242.6500000000015</v>
      </c>
      <c r="BF16" s="291">
        <f t="shared" si="799"/>
        <v>5711.9700000000012</v>
      </c>
      <c r="BG16" s="291">
        <f t="shared" si="799"/>
        <v>4722.3499999999985</v>
      </c>
      <c r="BH16" s="291">
        <f t="shared" si="799"/>
        <v>6439.7599999999984</v>
      </c>
      <c r="BI16" s="291">
        <f t="shared" si="799"/>
        <v>6285.27</v>
      </c>
      <c r="BJ16" s="291">
        <f t="shared" si="799"/>
        <v>6089.9500000000007</v>
      </c>
      <c r="BK16" s="291">
        <f t="shared" si="799"/>
        <v>4872.8899999999994</v>
      </c>
      <c r="BL16" s="291">
        <f t="shared" si="799"/>
        <v>5493.0299999999988</v>
      </c>
      <c r="BM16" s="291">
        <f t="shared" si="799"/>
        <v>4699.7400000000016</v>
      </c>
      <c r="BN16" s="291">
        <f t="shared" si="799"/>
        <v>5674.9400000000023</v>
      </c>
      <c r="BO16" s="291">
        <f t="shared" ref="BO16:DZ16" si="800">BO14-BO15</f>
        <v>5478.8700000000026</v>
      </c>
      <c r="BP16" s="291">
        <f t="shared" si="800"/>
        <v>6504.989999999998</v>
      </c>
      <c r="BQ16" s="291">
        <f t="shared" si="800"/>
        <v>6093.0099999999984</v>
      </c>
      <c r="BR16" s="291">
        <f t="shared" si="800"/>
        <v>5972.5499999999993</v>
      </c>
      <c r="BS16" s="291">
        <f t="shared" si="800"/>
        <v>5980.8600000000006</v>
      </c>
      <c r="BT16" s="291">
        <f t="shared" si="800"/>
        <v>5255.02</v>
      </c>
      <c r="BU16" s="291">
        <f t="shared" si="800"/>
        <v>5859.7400000000016</v>
      </c>
      <c r="BV16" s="291">
        <f t="shared" si="800"/>
        <v>5806.93</v>
      </c>
      <c r="BW16" s="291">
        <f t="shared" si="800"/>
        <v>5804.5</v>
      </c>
      <c r="BX16" s="291">
        <f t="shared" si="800"/>
        <v>4694.7299999999996</v>
      </c>
      <c r="BY16" s="291">
        <f t="shared" si="800"/>
        <v>5139.2900000000009</v>
      </c>
      <c r="BZ16" s="291">
        <f t="shared" si="800"/>
        <v>4722.91</v>
      </c>
      <c r="CA16" s="291">
        <f t="shared" si="800"/>
        <v>5376.84</v>
      </c>
      <c r="CB16" s="291">
        <f t="shared" si="800"/>
        <v>4772.6500000000015</v>
      </c>
      <c r="CC16" s="291">
        <f t="shared" si="800"/>
        <v>5164.9600000000028</v>
      </c>
      <c r="CD16" s="291">
        <f t="shared" si="800"/>
        <v>5631.59</v>
      </c>
      <c r="CE16" s="291">
        <f t="shared" si="800"/>
        <v>5509.75</v>
      </c>
      <c r="CF16" s="291">
        <f t="shared" si="800"/>
        <v>5195.8600000000006</v>
      </c>
      <c r="CG16" s="291">
        <f t="shared" si="800"/>
        <v>4526.32</v>
      </c>
      <c r="CH16" s="291">
        <f t="shared" si="800"/>
        <v>5712</v>
      </c>
      <c r="CI16" s="291">
        <f t="shared" si="800"/>
        <v>5913.0999999999985</v>
      </c>
      <c r="CJ16" s="291">
        <f t="shared" si="800"/>
        <v>6088.4500000000007</v>
      </c>
      <c r="CK16" s="291">
        <f t="shared" si="800"/>
        <v>4971.6500000000015</v>
      </c>
      <c r="CL16" s="291">
        <f t="shared" si="800"/>
        <v>5357.32</v>
      </c>
      <c r="CM16" s="291">
        <f t="shared" si="800"/>
        <v>5074.1899999999987</v>
      </c>
      <c r="CN16" s="291">
        <f t="shared" si="800"/>
        <v>5380.0499999999993</v>
      </c>
      <c r="CO16" s="291">
        <f t="shared" si="800"/>
        <v>5092.5799999999981</v>
      </c>
      <c r="CP16" s="291">
        <f t="shared" si="800"/>
        <v>4577.4799999999996</v>
      </c>
      <c r="CQ16" s="291">
        <f t="shared" si="800"/>
        <v>5473.3299999999981</v>
      </c>
      <c r="CR16" s="291">
        <f t="shared" si="800"/>
        <v>5585.0800000000017</v>
      </c>
      <c r="CS16" s="291">
        <f t="shared" si="800"/>
        <v>5795.1000000000022</v>
      </c>
      <c r="CT16" s="291">
        <f t="shared" si="800"/>
        <v>4850.2099999999991</v>
      </c>
      <c r="CU16" s="291">
        <f t="shared" si="800"/>
        <v>5578.1899999999987</v>
      </c>
      <c r="CV16" s="291">
        <f t="shared" si="800"/>
        <v>5619.1100000000006</v>
      </c>
      <c r="CW16" s="291">
        <f t="shared" si="800"/>
        <v>7661.6699999999983</v>
      </c>
      <c r="CX16" s="291">
        <f t="shared" si="800"/>
        <v>6766.3600000000006</v>
      </c>
      <c r="CY16" s="291">
        <f t="shared" si="800"/>
        <v>6399.4500000000007</v>
      </c>
      <c r="CZ16" s="291">
        <f t="shared" si="800"/>
        <v>7604.7299999999959</v>
      </c>
      <c r="DA16" s="291">
        <f t="shared" si="800"/>
        <v>8494.1899999999951</v>
      </c>
      <c r="DB16" s="291">
        <f t="shared" si="800"/>
        <v>10084.330000000002</v>
      </c>
      <c r="DC16" s="291">
        <f t="shared" si="800"/>
        <v>9864.5899999999965</v>
      </c>
      <c r="DD16" s="291">
        <f t="shared" si="800"/>
        <v>8372.0999999999985</v>
      </c>
      <c r="DE16" s="291">
        <f t="shared" si="800"/>
        <v>8929.3300000000017</v>
      </c>
      <c r="DF16" s="291">
        <f t="shared" si="800"/>
        <v>8175.0500000000029</v>
      </c>
      <c r="DG16" s="291">
        <f t="shared" si="800"/>
        <v>6750.5</v>
      </c>
      <c r="DH16" s="291">
        <f t="shared" si="800"/>
        <v>6713.6399999999994</v>
      </c>
      <c r="DI16" s="291">
        <f t="shared" si="800"/>
        <v>6154.0899999999965</v>
      </c>
      <c r="DJ16" s="291">
        <f t="shared" si="800"/>
        <v>6417.7099999999991</v>
      </c>
      <c r="DK16" s="291">
        <f t="shared" si="800"/>
        <v>5128.7299999999959</v>
      </c>
      <c r="DL16" s="291">
        <f t="shared" si="800"/>
        <v>5958.9599999999991</v>
      </c>
      <c r="DM16" s="291">
        <f t="shared" si="800"/>
        <v>5588.1399999999994</v>
      </c>
      <c r="DN16" s="291">
        <f t="shared" si="800"/>
        <v>6213.0400000000009</v>
      </c>
      <c r="DO16" s="291">
        <f t="shared" si="800"/>
        <v>5398.380000000001</v>
      </c>
      <c r="DP16" s="291">
        <f t="shared" si="800"/>
        <v>5013.5499999999993</v>
      </c>
      <c r="DQ16" s="291">
        <f t="shared" si="800"/>
        <v>5277.6100000000042</v>
      </c>
      <c r="DR16" s="291">
        <f t="shared" si="800"/>
        <v>5370.5599999999977</v>
      </c>
      <c r="DS16" s="291">
        <f t="shared" si="800"/>
        <v>6453.5500000000029</v>
      </c>
      <c r="DT16" s="291">
        <f t="shared" si="800"/>
        <v>5023.4699999999975</v>
      </c>
      <c r="DU16" s="291">
        <f t="shared" si="800"/>
        <v>5243.8999999999978</v>
      </c>
      <c r="DV16" s="291">
        <f t="shared" si="800"/>
        <v>4760.760000000002</v>
      </c>
      <c r="DW16" s="291">
        <f t="shared" si="800"/>
        <v>5247.1899999999987</v>
      </c>
      <c r="DX16" s="291">
        <f t="shared" si="800"/>
        <v>4611.1499999999978</v>
      </c>
      <c r="DY16" s="291">
        <f t="shared" si="800"/>
        <v>4954.2799999999988</v>
      </c>
      <c r="DZ16" s="291">
        <f t="shared" si="800"/>
        <v>4774.8500000000022</v>
      </c>
      <c r="EA16" s="291">
        <f t="shared" ref="EA16:GL16" si="801">EA14-EA15</f>
        <v>5605.8700000000026</v>
      </c>
      <c r="EB16" s="291">
        <f t="shared" si="801"/>
        <v>5030.2200000000012</v>
      </c>
      <c r="EC16" s="291">
        <f t="shared" si="801"/>
        <v>4952.7199999999975</v>
      </c>
      <c r="ED16" s="291">
        <f t="shared" si="801"/>
        <v>5483.6299999999974</v>
      </c>
      <c r="EE16" s="291">
        <f t="shared" si="801"/>
        <v>5233.8299999999981</v>
      </c>
      <c r="EF16" s="291">
        <f t="shared" si="801"/>
        <v>5937.630000000001</v>
      </c>
      <c r="EG16" s="291">
        <f t="shared" si="801"/>
        <v>4968.9299999999967</v>
      </c>
      <c r="EH16" s="291">
        <f t="shared" si="801"/>
        <v>5842.5099999999948</v>
      </c>
      <c r="EI16" s="291">
        <f t="shared" si="801"/>
        <v>5939.5300000000025</v>
      </c>
      <c r="EJ16" s="291">
        <f t="shared" si="801"/>
        <v>6751.239999999998</v>
      </c>
      <c r="EK16" s="291">
        <f t="shared" si="801"/>
        <v>5866.9900000000016</v>
      </c>
      <c r="EL16" s="291">
        <f t="shared" si="801"/>
        <v>6157.1399999999994</v>
      </c>
      <c r="EM16" s="291">
        <f t="shared" si="801"/>
        <v>6063.0600000000013</v>
      </c>
      <c r="EN16" s="291">
        <f t="shared" si="801"/>
        <v>6050.93</v>
      </c>
      <c r="EO16" s="291">
        <f t="shared" si="801"/>
        <v>5824.9599999999991</v>
      </c>
      <c r="EP16" s="291">
        <f t="shared" si="801"/>
        <v>5158.1000000000022</v>
      </c>
      <c r="EQ16" s="291">
        <f t="shared" si="801"/>
        <v>6082.5800000000017</v>
      </c>
      <c r="ER16" s="291">
        <f t="shared" si="801"/>
        <v>5461.6700000000019</v>
      </c>
      <c r="ES16" s="291">
        <f t="shared" si="801"/>
        <v>6116.0900000000038</v>
      </c>
      <c r="ET16" s="291">
        <f t="shared" si="801"/>
        <v>6568.8600000000006</v>
      </c>
      <c r="EU16" s="291">
        <f t="shared" si="801"/>
        <v>7437.9100000000035</v>
      </c>
      <c r="EV16" s="291">
        <f t="shared" si="801"/>
        <v>7599.6100000000006</v>
      </c>
      <c r="EW16" s="291">
        <f t="shared" si="801"/>
        <v>9262.7099999999991</v>
      </c>
      <c r="EX16" s="291">
        <f t="shared" si="801"/>
        <v>8149.1900000000023</v>
      </c>
      <c r="EY16" s="291">
        <f t="shared" si="801"/>
        <v>7620.18</v>
      </c>
      <c r="EZ16" s="291">
        <f t="shared" si="801"/>
        <v>7173.2200000000012</v>
      </c>
      <c r="FA16" s="291">
        <f t="shared" si="801"/>
        <v>7118.32</v>
      </c>
      <c r="FB16" s="291">
        <f t="shared" si="801"/>
        <v>8373.5600000000049</v>
      </c>
      <c r="FC16" s="291">
        <f t="shared" si="801"/>
        <v>9991.4400000000023</v>
      </c>
      <c r="FD16" s="291">
        <f t="shared" si="801"/>
        <v>10083.809999999998</v>
      </c>
      <c r="FE16" s="291">
        <f t="shared" si="801"/>
        <v>8122.0199999999968</v>
      </c>
      <c r="FF16" s="291">
        <f t="shared" si="801"/>
        <v>7989.7799999999988</v>
      </c>
      <c r="FG16" s="291">
        <f t="shared" si="801"/>
        <v>6576.25</v>
      </c>
      <c r="FH16" s="291">
        <f t="shared" si="801"/>
        <v>6923.8799999999974</v>
      </c>
      <c r="FI16" s="291">
        <f t="shared" si="801"/>
        <v>6435.0800000000017</v>
      </c>
      <c r="FJ16" s="291">
        <f t="shared" si="801"/>
        <v>7486.32</v>
      </c>
      <c r="FK16" s="291">
        <f t="shared" si="801"/>
        <v>6923.3399999999965</v>
      </c>
      <c r="FL16" s="291">
        <f t="shared" si="801"/>
        <v>7529.4399999999951</v>
      </c>
      <c r="FM16" s="291">
        <f t="shared" si="801"/>
        <v>7712.3599999999933</v>
      </c>
      <c r="FN16" s="291">
        <f t="shared" si="801"/>
        <v>8146.3000000000029</v>
      </c>
      <c r="FO16" s="291">
        <f t="shared" si="801"/>
        <v>7693.5800000000017</v>
      </c>
      <c r="FP16" s="291">
        <f t="shared" si="801"/>
        <v>6836.9000000000015</v>
      </c>
      <c r="FQ16" s="291">
        <f t="shared" si="801"/>
        <v>8098.3399999999965</v>
      </c>
      <c r="FR16" s="291">
        <f t="shared" si="801"/>
        <v>8798.489999999998</v>
      </c>
      <c r="FS16" s="291">
        <f t="shared" si="801"/>
        <v>8846.1299999999974</v>
      </c>
      <c r="FT16" s="291">
        <f t="shared" si="801"/>
        <v>7324.5999999999985</v>
      </c>
      <c r="FU16" s="291">
        <f t="shared" si="801"/>
        <v>7269.9800000000032</v>
      </c>
      <c r="FV16" s="291">
        <f t="shared" si="801"/>
        <v>6892.0600000000049</v>
      </c>
      <c r="FW16" s="291">
        <f t="shared" si="801"/>
        <v>7504.4499999999971</v>
      </c>
      <c r="FX16" s="291">
        <f t="shared" si="801"/>
        <v>7100.57</v>
      </c>
      <c r="FY16" s="291">
        <f t="shared" si="801"/>
        <v>7434.4000000000015</v>
      </c>
      <c r="FZ16" s="291">
        <f t="shared" si="801"/>
        <v>7767.9600000000064</v>
      </c>
      <c r="GA16" s="291">
        <f t="shared" si="801"/>
        <v>7559.8099999999977</v>
      </c>
      <c r="GB16" s="291">
        <f t="shared" si="801"/>
        <v>7356.1399999999994</v>
      </c>
      <c r="GC16" s="291">
        <f t="shared" si="801"/>
        <v>6931.2900000000009</v>
      </c>
      <c r="GD16" s="291">
        <f t="shared" si="801"/>
        <v>7928.9200000000055</v>
      </c>
      <c r="GE16" s="291">
        <f t="shared" si="801"/>
        <v>7162.9700000000012</v>
      </c>
      <c r="GF16" s="291">
        <f t="shared" si="801"/>
        <v>7621.010000000002</v>
      </c>
      <c r="GG16" s="291">
        <f t="shared" si="801"/>
        <v>8009.5799999999945</v>
      </c>
      <c r="GH16" s="291">
        <f t="shared" si="801"/>
        <v>8958.0800000000017</v>
      </c>
      <c r="GI16" s="291">
        <f t="shared" si="801"/>
        <v>8779.07</v>
      </c>
      <c r="GJ16" s="291">
        <f t="shared" si="801"/>
        <v>10731.89</v>
      </c>
      <c r="GK16" s="291">
        <f t="shared" si="801"/>
        <v>10487.96</v>
      </c>
      <c r="GL16" s="291">
        <f t="shared" si="801"/>
        <v>8974.64</v>
      </c>
      <c r="GM16" s="291">
        <f t="shared" ref="GM16:IX16" si="802">GM14-GM15</f>
        <v>9499</v>
      </c>
      <c r="GN16" s="291">
        <f t="shared" si="802"/>
        <v>8615.5299999999988</v>
      </c>
      <c r="GO16" s="291">
        <f t="shared" si="802"/>
        <v>8687.0200000000041</v>
      </c>
      <c r="GP16" s="291">
        <f t="shared" si="802"/>
        <v>8020.0899999999965</v>
      </c>
      <c r="GQ16" s="291">
        <f t="shared" si="802"/>
        <v>8848.5400000000009</v>
      </c>
      <c r="GR16" s="291">
        <f t="shared" si="802"/>
        <v>8522.8100000000049</v>
      </c>
      <c r="GS16" s="291">
        <f t="shared" si="802"/>
        <v>9645.9200000000055</v>
      </c>
      <c r="GT16" s="291">
        <f t="shared" si="802"/>
        <v>9461.5600000000049</v>
      </c>
      <c r="GU16" s="291">
        <f t="shared" si="802"/>
        <v>10172.720000000001</v>
      </c>
      <c r="GV16" s="291">
        <f t="shared" si="802"/>
        <v>10928.529999999999</v>
      </c>
      <c r="GW16" s="291">
        <f t="shared" si="802"/>
        <v>11301.650000000001</v>
      </c>
      <c r="GX16" s="291">
        <f t="shared" si="802"/>
        <v>12459.440000000002</v>
      </c>
      <c r="GY16" s="291">
        <f t="shared" si="802"/>
        <v>11454.639999999992</v>
      </c>
      <c r="GZ16" s="291">
        <f t="shared" si="802"/>
        <v>12296.469999999994</v>
      </c>
      <c r="HA16" s="291">
        <f t="shared" si="802"/>
        <v>11785.71</v>
      </c>
      <c r="HB16" s="291">
        <f t="shared" si="802"/>
        <v>13440.11</v>
      </c>
      <c r="HC16" s="352">
        <f t="shared" si="802"/>
        <v>15443.21</v>
      </c>
      <c r="HD16" s="291">
        <f t="shared" si="802"/>
        <v>15387.960000000006</v>
      </c>
      <c r="HE16" s="291">
        <f t="shared" si="802"/>
        <v>12891.060000000005</v>
      </c>
      <c r="HF16" s="291">
        <f t="shared" si="802"/>
        <v>12625.109999999993</v>
      </c>
      <c r="HG16" s="291">
        <f t="shared" si="802"/>
        <v>11736.309999999998</v>
      </c>
      <c r="HH16" s="291">
        <f t="shared" si="802"/>
        <v>11420.410000000003</v>
      </c>
      <c r="HI16" s="291">
        <f t="shared" si="802"/>
        <v>12083.449999999997</v>
      </c>
      <c r="HJ16" s="291">
        <f t="shared" si="802"/>
        <v>11366.680000000008</v>
      </c>
      <c r="HK16" s="291">
        <f t="shared" si="802"/>
        <v>10942.679999999993</v>
      </c>
      <c r="HL16" s="291">
        <f t="shared" si="802"/>
        <v>10010.559999999998</v>
      </c>
      <c r="HM16" s="291">
        <f t="shared" si="802"/>
        <v>11006.180000000008</v>
      </c>
      <c r="HN16" s="291">
        <f t="shared" si="802"/>
        <v>10514.400000000001</v>
      </c>
      <c r="HO16" s="291">
        <f t="shared" si="802"/>
        <v>11525.11</v>
      </c>
      <c r="HP16" s="291">
        <f t="shared" si="802"/>
        <v>11248.890000000007</v>
      </c>
      <c r="HQ16" s="291">
        <f t="shared" si="802"/>
        <v>11506.32</v>
      </c>
      <c r="HR16" s="291">
        <f t="shared" si="802"/>
        <v>10615.499999999993</v>
      </c>
      <c r="HS16" s="291">
        <f t="shared" si="802"/>
        <v>11201.550000000003</v>
      </c>
      <c r="HT16" s="291">
        <f t="shared" si="802"/>
        <v>9793.0500000000029</v>
      </c>
      <c r="HU16" s="291">
        <f t="shared" si="802"/>
        <v>10094.930000000008</v>
      </c>
      <c r="HV16" s="291">
        <f t="shared" si="802"/>
        <v>10779.669999999998</v>
      </c>
      <c r="HW16" s="291">
        <f t="shared" si="802"/>
        <v>10572.029999999992</v>
      </c>
      <c r="HX16" s="291">
        <f t="shared" si="802"/>
        <v>10666.819999999992</v>
      </c>
      <c r="HY16" s="291">
        <f t="shared" si="802"/>
        <v>10079.07</v>
      </c>
      <c r="HZ16" s="291">
        <f t="shared" si="802"/>
        <v>11040.199999999997</v>
      </c>
      <c r="IA16" s="291">
        <f t="shared" si="802"/>
        <v>9640.3499999999985</v>
      </c>
      <c r="IB16" s="291">
        <f t="shared" si="802"/>
        <v>11501.270000000004</v>
      </c>
      <c r="IC16" s="291">
        <f t="shared" si="802"/>
        <v>10326.659999999996</v>
      </c>
      <c r="ID16" s="291">
        <f t="shared" si="802"/>
        <v>10919.939999999995</v>
      </c>
      <c r="IE16" s="291">
        <f t="shared" si="802"/>
        <v>10144.710000000006</v>
      </c>
      <c r="IF16" s="291">
        <f t="shared" si="802"/>
        <v>11739.320000000007</v>
      </c>
      <c r="IG16" s="291">
        <f t="shared" si="802"/>
        <v>10741.040000000008</v>
      </c>
      <c r="IH16" s="291">
        <f t="shared" si="802"/>
        <v>11482.979999999996</v>
      </c>
      <c r="II16" s="291">
        <f t="shared" si="802"/>
        <v>11998.89</v>
      </c>
      <c r="IJ16" s="291">
        <f t="shared" si="802"/>
        <v>12144.779999999999</v>
      </c>
      <c r="IK16" s="291">
        <f t="shared" si="802"/>
        <v>12718.439999999995</v>
      </c>
      <c r="IL16" s="291">
        <f t="shared" si="802"/>
        <v>10811.57</v>
      </c>
      <c r="IM16" s="291">
        <f t="shared" si="802"/>
        <v>11288.68</v>
      </c>
      <c r="IN16" s="291">
        <f t="shared" si="802"/>
        <v>11307.709999999992</v>
      </c>
      <c r="IO16" s="291">
        <f t="shared" si="802"/>
        <v>12059.840000000004</v>
      </c>
      <c r="IP16" s="291">
        <f t="shared" si="802"/>
        <v>11013.129999999997</v>
      </c>
      <c r="IQ16" s="291">
        <f t="shared" si="802"/>
        <v>11471.36</v>
      </c>
      <c r="IR16" s="291">
        <f t="shared" si="802"/>
        <v>11362.169999999998</v>
      </c>
      <c r="IS16" s="291">
        <f t="shared" si="802"/>
        <v>12565.150000000001</v>
      </c>
      <c r="IT16" s="291">
        <f t="shared" si="802"/>
        <v>12974.639999999992</v>
      </c>
      <c r="IU16" s="291">
        <f t="shared" si="802"/>
        <v>12708.050000000003</v>
      </c>
      <c r="IV16" s="291">
        <f t="shared" si="802"/>
        <v>14820.779999999999</v>
      </c>
      <c r="IW16" s="291">
        <f t="shared" si="802"/>
        <v>14544.650000000009</v>
      </c>
      <c r="IX16" s="291">
        <f t="shared" si="802"/>
        <v>17911.369999999995</v>
      </c>
      <c r="IY16" s="291">
        <f t="shared" ref="IY16:LJ16" si="803">IY14-IY15</f>
        <v>16366.349999999991</v>
      </c>
      <c r="IZ16" s="291">
        <f t="shared" si="803"/>
        <v>18168.160000000003</v>
      </c>
      <c r="JA16" s="291">
        <f t="shared" si="803"/>
        <v>15385.509999999995</v>
      </c>
      <c r="JB16" s="291">
        <f t="shared" si="803"/>
        <v>16470.460000000006</v>
      </c>
      <c r="JC16" s="291">
        <f t="shared" si="803"/>
        <v>19039.459999999992</v>
      </c>
      <c r="JD16" s="291">
        <f t="shared" si="803"/>
        <v>19348.37999999999</v>
      </c>
      <c r="JE16" s="291">
        <f t="shared" si="803"/>
        <v>17529.070000000007</v>
      </c>
      <c r="JF16" s="291">
        <f t="shared" si="803"/>
        <v>16009.100000000006</v>
      </c>
      <c r="JG16" s="291">
        <f t="shared" si="803"/>
        <v>14827.570000000007</v>
      </c>
      <c r="JH16" s="291">
        <f t="shared" si="803"/>
        <v>13299.460000000006</v>
      </c>
      <c r="JI16" s="291">
        <f t="shared" si="803"/>
        <v>14452.430000000008</v>
      </c>
      <c r="JJ16" s="291">
        <f t="shared" si="803"/>
        <v>13840.529999999999</v>
      </c>
      <c r="JK16" s="291">
        <f t="shared" si="803"/>
        <v>13449.199999999997</v>
      </c>
      <c r="JL16" s="291">
        <f t="shared" si="803"/>
        <v>14338.25</v>
      </c>
      <c r="JM16" s="291">
        <f t="shared" si="803"/>
        <v>15801.299999999988</v>
      </c>
      <c r="JN16" s="291">
        <f t="shared" si="803"/>
        <v>14686.059999999998</v>
      </c>
      <c r="JO16" s="291">
        <f t="shared" si="803"/>
        <v>15089.289999999994</v>
      </c>
      <c r="JP16" s="291">
        <f t="shared" si="803"/>
        <v>13642.080000000002</v>
      </c>
      <c r="JQ16" s="291">
        <f t="shared" si="803"/>
        <v>13946.449999999997</v>
      </c>
      <c r="JR16" s="291">
        <f t="shared" si="803"/>
        <v>15938.970000000001</v>
      </c>
      <c r="JS16" s="291">
        <f t="shared" si="803"/>
        <v>17312.830000000002</v>
      </c>
      <c r="JT16" s="291">
        <f t="shared" si="803"/>
        <v>14729.029999999999</v>
      </c>
      <c r="JU16" s="291">
        <f t="shared" si="803"/>
        <v>15285.190000000002</v>
      </c>
      <c r="JV16" s="291">
        <f t="shared" si="803"/>
        <v>15446.359999999986</v>
      </c>
      <c r="JW16" s="291">
        <f t="shared" si="803"/>
        <v>17049.75</v>
      </c>
      <c r="JX16" s="291">
        <f t="shared" si="803"/>
        <v>16278.669999999998</v>
      </c>
      <c r="JY16" s="291">
        <f t="shared" si="803"/>
        <v>14827.479999999996</v>
      </c>
      <c r="JZ16" s="291">
        <f t="shared" si="803"/>
        <v>15175.470000000001</v>
      </c>
      <c r="KA16" s="291">
        <f t="shared" si="803"/>
        <v>14774.720000000001</v>
      </c>
      <c r="KB16" s="291">
        <f t="shared" si="803"/>
        <v>15174.809999999998</v>
      </c>
      <c r="KC16" s="291">
        <f t="shared" si="803"/>
        <v>15828.600000000006</v>
      </c>
      <c r="KD16" s="291">
        <f t="shared" si="803"/>
        <v>16909.98000000001</v>
      </c>
      <c r="KE16" s="291">
        <f t="shared" si="803"/>
        <v>15952.399999999994</v>
      </c>
      <c r="KF16" s="291">
        <f t="shared" si="803"/>
        <v>16675.619999999995</v>
      </c>
      <c r="KG16" s="291">
        <f t="shared" si="803"/>
        <v>17225.669999999998</v>
      </c>
      <c r="KH16" s="291">
        <f t="shared" si="803"/>
        <v>16235.119999999995</v>
      </c>
      <c r="KI16" s="291">
        <f t="shared" si="803"/>
        <v>18845.680000000008</v>
      </c>
      <c r="KJ16" s="291">
        <f t="shared" si="803"/>
        <v>17728.72</v>
      </c>
      <c r="KK16" s="291">
        <f t="shared" si="803"/>
        <v>18359.5</v>
      </c>
      <c r="KL16" s="291">
        <f t="shared" si="803"/>
        <v>17731.839999999997</v>
      </c>
      <c r="KM16" s="291">
        <f t="shared" si="803"/>
        <v>18572.559999999998</v>
      </c>
      <c r="KN16" s="291">
        <f t="shared" si="803"/>
        <v>17426.64</v>
      </c>
      <c r="KO16" s="291">
        <f t="shared" si="803"/>
        <v>17604.010000000009</v>
      </c>
      <c r="KP16" s="291">
        <f t="shared" si="803"/>
        <v>17096.03</v>
      </c>
      <c r="KQ16" s="291">
        <f t="shared" si="803"/>
        <v>18266.03</v>
      </c>
      <c r="KR16" s="291">
        <f t="shared" si="803"/>
        <v>18221.900000000009</v>
      </c>
      <c r="KS16" s="291">
        <f t="shared" si="803"/>
        <v>20036.589999999997</v>
      </c>
      <c r="KT16" s="291">
        <f t="shared" si="803"/>
        <v>20579.47</v>
      </c>
      <c r="KU16" s="291">
        <f t="shared" si="803"/>
        <v>24307.259999999995</v>
      </c>
      <c r="KV16" s="291">
        <f t="shared" si="803"/>
        <v>27153.940000000002</v>
      </c>
      <c r="KW16" s="291">
        <f t="shared" si="803"/>
        <v>24520.319999999992</v>
      </c>
      <c r="KX16" s="291">
        <f t="shared" si="803"/>
        <v>29389.22</v>
      </c>
      <c r="KY16" s="291">
        <f t="shared" si="803"/>
        <v>25445.239999999991</v>
      </c>
      <c r="KZ16" s="291">
        <f t="shared" si="803"/>
        <v>26601.160000000018</v>
      </c>
      <c r="LA16" s="291">
        <f t="shared" si="803"/>
        <v>23850.779999999984</v>
      </c>
      <c r="LB16" s="291">
        <f t="shared" si="803"/>
        <v>21534.53</v>
      </c>
      <c r="LC16" s="291">
        <f t="shared" si="803"/>
        <v>26884.960000000021</v>
      </c>
      <c r="LD16" s="352">
        <f t="shared" si="803"/>
        <v>29948.390000000014</v>
      </c>
      <c r="LE16" s="291">
        <f t="shared" si="803"/>
        <v>27317.22</v>
      </c>
      <c r="LF16" s="291">
        <f t="shared" si="803"/>
        <v>23920.829999999987</v>
      </c>
      <c r="LG16" s="291">
        <f t="shared" si="803"/>
        <v>20967.53</v>
      </c>
      <c r="LH16" s="291">
        <f t="shared" si="803"/>
        <v>18475.599999999991</v>
      </c>
      <c r="LI16" s="291">
        <f t="shared" si="803"/>
        <v>21630.600000000006</v>
      </c>
      <c r="LJ16" s="291">
        <f t="shared" si="803"/>
        <v>19967.830000000002</v>
      </c>
      <c r="LK16" s="291">
        <f t="shared" ref="LK16:NV16" si="804">LK14-LK15</f>
        <v>21747.360000000001</v>
      </c>
      <c r="LL16" s="291">
        <f t="shared" si="804"/>
        <v>20122.979999999996</v>
      </c>
      <c r="LM16" s="291">
        <f t="shared" si="804"/>
        <v>21488.76999999999</v>
      </c>
      <c r="LN16" s="291">
        <f t="shared" si="804"/>
        <v>20683.020000000019</v>
      </c>
      <c r="LO16" s="291">
        <f t="shared" si="804"/>
        <v>21195.829999999987</v>
      </c>
      <c r="LP16" s="291">
        <f t="shared" si="804"/>
        <v>21650.399999999994</v>
      </c>
      <c r="LQ16" s="291">
        <f t="shared" si="804"/>
        <v>22833.800000000017</v>
      </c>
      <c r="LR16" s="291">
        <f t="shared" si="804"/>
        <v>24695.760000000009</v>
      </c>
      <c r="LS16" s="291">
        <f t="shared" si="804"/>
        <v>23448.079999999987</v>
      </c>
      <c r="LT16" s="291">
        <f t="shared" si="804"/>
        <v>21617.810000000012</v>
      </c>
      <c r="LU16" s="291">
        <f t="shared" si="804"/>
        <v>20844.949999999997</v>
      </c>
      <c r="LV16" s="291">
        <f t="shared" si="804"/>
        <v>21725.58</v>
      </c>
      <c r="LW16" s="291">
        <f t="shared" si="804"/>
        <v>21881.990000000005</v>
      </c>
      <c r="LX16" s="291">
        <f t="shared" si="804"/>
        <v>21656.300000000003</v>
      </c>
      <c r="LY16" s="291">
        <f t="shared" si="804"/>
        <v>19590.589999999997</v>
      </c>
      <c r="LZ16" s="291">
        <f t="shared" si="804"/>
        <v>22504.159999999989</v>
      </c>
      <c r="MA16" s="291">
        <f t="shared" si="804"/>
        <v>21460.190000000002</v>
      </c>
      <c r="MB16" s="291">
        <f t="shared" si="804"/>
        <v>21597.150000000009</v>
      </c>
      <c r="MC16" s="291">
        <f t="shared" si="804"/>
        <v>21121.489999999991</v>
      </c>
      <c r="MD16" s="291">
        <f t="shared" si="804"/>
        <v>21536.98000000001</v>
      </c>
      <c r="ME16" s="291">
        <f t="shared" si="804"/>
        <v>21194.800000000003</v>
      </c>
      <c r="MF16" s="291">
        <f t="shared" si="804"/>
        <v>22584.47</v>
      </c>
      <c r="MG16" s="291">
        <f t="shared" si="804"/>
        <v>24090.430000000008</v>
      </c>
      <c r="MH16" s="291">
        <f t="shared" si="804"/>
        <v>23612.290000000008</v>
      </c>
      <c r="MI16" s="291">
        <f t="shared" si="804"/>
        <v>25641.810000000012</v>
      </c>
      <c r="MJ16" s="291">
        <f t="shared" si="804"/>
        <v>24114.150000000009</v>
      </c>
      <c r="MK16" s="291">
        <f t="shared" si="804"/>
        <v>24714.489999999991</v>
      </c>
      <c r="ML16" s="291">
        <f t="shared" si="804"/>
        <v>23446.800000000017</v>
      </c>
      <c r="MM16" s="291">
        <f t="shared" si="804"/>
        <v>24082.300000000017</v>
      </c>
      <c r="MN16" s="291">
        <f t="shared" si="804"/>
        <v>23914.739999999991</v>
      </c>
      <c r="MO16" s="291">
        <f t="shared" si="804"/>
        <v>23666.92</v>
      </c>
      <c r="MP16" s="291">
        <f t="shared" si="804"/>
        <v>23550.97</v>
      </c>
      <c r="MQ16" s="291">
        <f t="shared" si="804"/>
        <v>23822.89</v>
      </c>
      <c r="MR16" s="291">
        <f t="shared" si="804"/>
        <v>24824.479999999996</v>
      </c>
      <c r="MS16" s="291">
        <f t="shared" si="804"/>
        <v>24271.11</v>
      </c>
      <c r="MT16" s="291">
        <f t="shared" si="804"/>
        <v>27294.210000000006</v>
      </c>
      <c r="MU16" s="291">
        <f t="shared" si="804"/>
        <v>28530.220000000016</v>
      </c>
      <c r="MV16" s="291">
        <f t="shared" si="804"/>
        <v>31470.720000000001</v>
      </c>
      <c r="MW16" s="291">
        <f t="shared" si="804"/>
        <v>29825.25</v>
      </c>
      <c r="MX16" s="291">
        <f t="shared" si="804"/>
        <v>34296.75999999998</v>
      </c>
      <c r="MY16" s="291">
        <f t="shared" si="804"/>
        <v>31146.350000000006</v>
      </c>
      <c r="MZ16" s="291">
        <f t="shared" si="804"/>
        <v>33364.290000000008</v>
      </c>
      <c r="NA16" s="291">
        <f t="shared" si="804"/>
        <v>30336.570000000007</v>
      </c>
      <c r="NB16" s="291">
        <f t="shared" si="804"/>
        <v>28240.49000000002</v>
      </c>
      <c r="NC16" s="291">
        <f t="shared" si="804"/>
        <v>39050.660000000003</v>
      </c>
      <c r="ND16" s="291">
        <f t="shared" si="804"/>
        <v>88646.199999999983</v>
      </c>
      <c r="NE16" s="291">
        <f t="shared" si="804"/>
        <v>85976.12</v>
      </c>
      <c r="NF16" s="291">
        <f t="shared" si="804"/>
        <v>86935.450000000012</v>
      </c>
      <c r="NG16" s="291">
        <f t="shared" si="804"/>
        <v>84190.37</v>
      </c>
      <c r="NH16" s="291">
        <f t="shared" si="804"/>
        <v>67386.260000000009</v>
      </c>
      <c r="NI16" s="291">
        <f t="shared" si="804"/>
        <v>71323.109999999986</v>
      </c>
      <c r="NJ16" s="291">
        <f t="shared" si="804"/>
        <v>68597.610000000015</v>
      </c>
      <c r="NK16" s="291">
        <f t="shared" si="804"/>
        <v>61985.450000000012</v>
      </c>
      <c r="NL16" s="291">
        <f t="shared" si="804"/>
        <v>60368.69</v>
      </c>
      <c r="NM16" s="291">
        <f t="shared" si="804"/>
        <v>60329.11</v>
      </c>
      <c r="NN16" s="291">
        <f t="shared" si="804"/>
        <v>57960.329999999987</v>
      </c>
      <c r="NO16" s="291">
        <f t="shared" si="804"/>
        <v>55020.040000000008</v>
      </c>
      <c r="NP16" s="291">
        <f t="shared" si="804"/>
        <v>56266.630000000005</v>
      </c>
      <c r="NQ16" s="291">
        <f t="shared" si="804"/>
        <v>52707.679999999993</v>
      </c>
      <c r="NR16" s="291">
        <f t="shared" si="804"/>
        <v>51675.380000000005</v>
      </c>
      <c r="NS16" s="291">
        <f t="shared" si="804"/>
        <v>47434.62000000001</v>
      </c>
      <c r="NT16" s="291">
        <f t="shared" si="804"/>
        <v>46603.86</v>
      </c>
      <c r="NU16" s="291">
        <f t="shared" si="804"/>
        <v>45886.119999999995</v>
      </c>
      <c r="NV16" s="291">
        <f t="shared" si="804"/>
        <v>44956.109999999986</v>
      </c>
      <c r="NW16" s="291">
        <f t="shared" ref="NW16:QH16" si="805">NW14-NW15</f>
        <v>43963.310000000012</v>
      </c>
      <c r="NX16" s="291">
        <f t="shared" si="805"/>
        <v>39805.25999999998</v>
      </c>
      <c r="NY16" s="291">
        <f t="shared" si="805"/>
        <v>38856.010000000009</v>
      </c>
      <c r="NZ16" s="291">
        <f t="shared" si="805"/>
        <v>38630.25999999998</v>
      </c>
      <c r="OA16" s="291">
        <f t="shared" si="805"/>
        <v>36368.25</v>
      </c>
      <c r="OB16" s="291">
        <f t="shared" si="805"/>
        <v>38817.260000000009</v>
      </c>
      <c r="OC16" s="291">
        <f t="shared" si="805"/>
        <v>36992.130000000005</v>
      </c>
      <c r="OD16" s="291">
        <f t="shared" si="805"/>
        <v>35610.209999999992</v>
      </c>
      <c r="OE16" s="291">
        <f t="shared" si="805"/>
        <v>36845.120000000024</v>
      </c>
      <c r="OF16" s="291">
        <f t="shared" si="805"/>
        <v>34037.130000000005</v>
      </c>
      <c r="OG16" s="291">
        <f t="shared" si="805"/>
        <v>34691.289999999979</v>
      </c>
      <c r="OH16" s="291">
        <f t="shared" si="805"/>
        <v>37065.22</v>
      </c>
      <c r="OI16" s="291">
        <f t="shared" si="805"/>
        <v>38416.119999999995</v>
      </c>
      <c r="OJ16" s="291">
        <f t="shared" si="805"/>
        <v>39286.19</v>
      </c>
      <c r="OK16" s="291">
        <f t="shared" si="805"/>
        <v>38642.48000000001</v>
      </c>
      <c r="OL16" s="291">
        <f t="shared" si="805"/>
        <v>39091.400000000023</v>
      </c>
      <c r="OM16" s="291">
        <f t="shared" si="805"/>
        <v>40446.079999999987</v>
      </c>
      <c r="ON16" s="291">
        <f t="shared" si="805"/>
        <v>41564.920000000013</v>
      </c>
      <c r="OO16" s="291">
        <f t="shared" si="805"/>
        <v>40042.22</v>
      </c>
      <c r="OP16" s="291">
        <f t="shared" si="805"/>
        <v>40959.820000000007</v>
      </c>
      <c r="OQ16" s="291">
        <f t="shared" si="805"/>
        <v>39093.899999999994</v>
      </c>
      <c r="OR16" s="291">
        <f t="shared" si="805"/>
        <v>43949.119999999995</v>
      </c>
      <c r="OS16" s="291">
        <f t="shared" si="805"/>
        <v>38676.299999999988</v>
      </c>
      <c r="OT16" s="291">
        <f t="shared" si="805"/>
        <v>41662.679999999993</v>
      </c>
      <c r="OU16" s="291">
        <f t="shared" si="805"/>
        <v>38786.860000000015</v>
      </c>
      <c r="OV16" s="291">
        <f t="shared" si="805"/>
        <v>48074.209999999992</v>
      </c>
      <c r="OW16" s="291">
        <f t="shared" si="805"/>
        <v>47683.790000000008</v>
      </c>
      <c r="OX16" s="291">
        <f t="shared" si="805"/>
        <v>53115.109999999986</v>
      </c>
      <c r="OY16" s="291">
        <f t="shared" si="805"/>
        <v>57878.389999999985</v>
      </c>
      <c r="OZ16" s="291">
        <f t="shared" si="805"/>
        <v>58074.610000000015</v>
      </c>
      <c r="PA16" s="291">
        <f t="shared" si="805"/>
        <v>51122.81</v>
      </c>
      <c r="PB16" s="291">
        <f t="shared" si="805"/>
        <v>47950.5</v>
      </c>
      <c r="PC16" s="291">
        <f t="shared" si="805"/>
        <v>58525.130000000005</v>
      </c>
      <c r="PD16" s="291">
        <f t="shared" si="805"/>
        <v>68541.419999999984</v>
      </c>
      <c r="PE16" s="291">
        <f t="shared" si="805"/>
        <v>70779.199999999983</v>
      </c>
      <c r="PF16" s="291">
        <f t="shared" si="805"/>
        <v>66835.22</v>
      </c>
      <c r="PG16" s="291">
        <f t="shared" si="805"/>
        <v>59418.209999999992</v>
      </c>
      <c r="PH16" s="291">
        <f t="shared" si="805"/>
        <v>52691.53</v>
      </c>
      <c r="PI16" s="291">
        <f t="shared" si="805"/>
        <v>51467.859999999986</v>
      </c>
      <c r="PJ16" s="291">
        <f t="shared" si="805"/>
        <v>51841.350000000006</v>
      </c>
      <c r="PK16" s="291">
        <f t="shared" si="805"/>
        <v>50902.679999999993</v>
      </c>
      <c r="PL16" s="291">
        <f t="shared" si="805"/>
        <v>52739.5</v>
      </c>
      <c r="PM16" s="291">
        <f t="shared" si="805"/>
        <v>52130.03</v>
      </c>
      <c r="PN16" s="291">
        <f t="shared" si="805"/>
        <v>49457.850000000006</v>
      </c>
      <c r="PO16" s="291">
        <f t="shared" si="805"/>
        <v>48138.59</v>
      </c>
      <c r="PP16" s="291">
        <f t="shared" si="805"/>
        <v>49254</v>
      </c>
      <c r="PQ16" s="291">
        <f t="shared" si="805"/>
        <v>45940.699999999983</v>
      </c>
      <c r="PR16" s="291">
        <f t="shared" si="805"/>
        <v>51959.679999999993</v>
      </c>
      <c r="PS16" s="291">
        <f t="shared" si="805"/>
        <v>51828.760000000009</v>
      </c>
      <c r="PT16" s="291">
        <f t="shared" si="805"/>
        <v>53294.820000000007</v>
      </c>
      <c r="PU16" s="291">
        <f t="shared" si="805"/>
        <v>50927.389999999985</v>
      </c>
      <c r="PV16" s="291">
        <f t="shared" si="805"/>
        <v>48726.06</v>
      </c>
      <c r="PW16" s="291">
        <f t="shared" si="805"/>
        <v>49395.919999999984</v>
      </c>
      <c r="PX16" s="291">
        <f t="shared" si="805"/>
        <v>46147.41</v>
      </c>
      <c r="PY16" s="291">
        <f t="shared" si="805"/>
        <v>45397.049999999988</v>
      </c>
      <c r="PZ16" s="291">
        <f t="shared" si="805"/>
        <v>45673.370000000024</v>
      </c>
      <c r="QA16" s="291">
        <f t="shared" si="805"/>
        <v>46567.320000000007</v>
      </c>
      <c r="QB16" s="291">
        <f t="shared" si="805"/>
        <v>44248.959999999992</v>
      </c>
      <c r="QC16" s="291">
        <f t="shared" si="805"/>
        <v>46880.329999999987</v>
      </c>
      <c r="QD16" s="291">
        <f t="shared" si="805"/>
        <v>44706.06</v>
      </c>
      <c r="QE16" s="291">
        <f t="shared" si="805"/>
        <v>47134.989999999991</v>
      </c>
      <c r="QF16" s="291">
        <f t="shared" si="805"/>
        <v>43795.600000000006</v>
      </c>
      <c r="QG16" s="291">
        <f t="shared" si="805"/>
        <v>44880.780000000028</v>
      </c>
      <c r="QH16" s="291">
        <f t="shared" si="805"/>
        <v>43203.75999999998</v>
      </c>
      <c r="QI16" s="291">
        <f t="shared" ref="QI16:ST16" si="806">QI14-QI15</f>
        <v>46577.380000000005</v>
      </c>
      <c r="QJ16" s="291">
        <f t="shared" si="806"/>
        <v>45573.330000000016</v>
      </c>
      <c r="QK16" s="291">
        <f t="shared" si="806"/>
        <v>45347.959999999992</v>
      </c>
      <c r="QL16" s="291">
        <f t="shared" si="806"/>
        <v>46130.84</v>
      </c>
      <c r="QM16" s="291">
        <f t="shared" si="806"/>
        <v>47333.360000000015</v>
      </c>
      <c r="QN16" s="291">
        <f t="shared" si="806"/>
        <v>49067.28</v>
      </c>
      <c r="QO16" s="291">
        <f t="shared" si="806"/>
        <v>46510.049999999988</v>
      </c>
      <c r="QP16" s="291">
        <f t="shared" si="806"/>
        <v>49691.149999999994</v>
      </c>
      <c r="QQ16" s="291">
        <f t="shared" si="806"/>
        <v>47153.109999999986</v>
      </c>
      <c r="QR16" s="291">
        <f t="shared" si="806"/>
        <v>50296.790000000008</v>
      </c>
      <c r="QS16" s="291">
        <f t="shared" si="806"/>
        <v>50872.170000000013</v>
      </c>
      <c r="QT16" s="291">
        <f t="shared" si="806"/>
        <v>50173.570000000007</v>
      </c>
      <c r="QU16" s="291">
        <f t="shared" si="806"/>
        <v>54208.66</v>
      </c>
      <c r="QV16" s="291">
        <f t="shared" si="806"/>
        <v>57488.599999999977</v>
      </c>
      <c r="QW16" s="291">
        <f t="shared" si="806"/>
        <v>57796.849999999977</v>
      </c>
      <c r="QX16" s="291">
        <f t="shared" si="806"/>
        <v>59331.070000000007</v>
      </c>
      <c r="QY16" s="291">
        <f t="shared" si="806"/>
        <v>64322.709999999992</v>
      </c>
      <c r="QZ16" s="291">
        <f t="shared" si="806"/>
        <v>61237.25</v>
      </c>
      <c r="RA16" s="291">
        <f t="shared" si="806"/>
        <v>64865.959999999992</v>
      </c>
      <c r="RB16" s="291">
        <f t="shared" si="806"/>
        <v>58391.22000000003</v>
      </c>
      <c r="RC16" s="291">
        <f t="shared" si="806"/>
        <v>69023.090000000026</v>
      </c>
      <c r="RD16" s="291">
        <f t="shared" si="806"/>
        <v>79569.06</v>
      </c>
      <c r="RE16" s="291">
        <f t="shared" si="806"/>
        <v>91529.950000000012</v>
      </c>
      <c r="RF16" s="291">
        <f t="shared" si="806"/>
        <v>87672.74000000002</v>
      </c>
      <c r="RG16" s="291">
        <f t="shared" si="806"/>
        <v>73954.27999999997</v>
      </c>
      <c r="RH16" s="291">
        <f t="shared" si="806"/>
        <v>67243.62</v>
      </c>
      <c r="RI16" s="291">
        <f t="shared" si="806"/>
        <v>67784.23000000001</v>
      </c>
      <c r="RJ16" s="291">
        <f t="shared" si="806"/>
        <v>65288</v>
      </c>
      <c r="RK16" s="291">
        <f t="shared" si="806"/>
        <v>64493.34</v>
      </c>
      <c r="RL16" s="291">
        <f t="shared" si="806"/>
        <v>61448.880000000005</v>
      </c>
      <c r="RM16" s="291">
        <f t="shared" si="806"/>
        <v>60623.599999999977</v>
      </c>
      <c r="RN16" s="291">
        <f t="shared" si="806"/>
        <v>60581.460000000021</v>
      </c>
      <c r="RO16" s="291">
        <f t="shared" si="806"/>
        <v>59041.880000000005</v>
      </c>
      <c r="RP16" s="291">
        <f t="shared" si="806"/>
        <v>55267.560000000027</v>
      </c>
      <c r="RQ16" s="291">
        <f t="shared" si="806"/>
        <v>61038.120000000024</v>
      </c>
      <c r="RR16" s="291">
        <f t="shared" si="806"/>
        <v>68553.23000000004</v>
      </c>
      <c r="RS16" s="291">
        <f t="shared" si="806"/>
        <v>60785.219999999972</v>
      </c>
      <c r="RT16" s="291">
        <f t="shared" si="806"/>
        <v>62062.010000000009</v>
      </c>
      <c r="RU16" s="291">
        <f t="shared" si="806"/>
        <v>54854.270000000019</v>
      </c>
      <c r="RV16" s="291">
        <f t="shared" si="806"/>
        <v>54252.41</v>
      </c>
      <c r="RW16" s="291">
        <f t="shared" si="806"/>
        <v>56508.989999999962</v>
      </c>
      <c r="RX16" s="291">
        <f t="shared" si="806"/>
        <v>54717.099999999977</v>
      </c>
      <c r="RY16" s="291">
        <f t="shared" si="806"/>
        <v>51631.98000000001</v>
      </c>
      <c r="RZ16" s="291">
        <f t="shared" si="806"/>
        <v>52754.609999999986</v>
      </c>
      <c r="SA16" s="291">
        <f t="shared" si="806"/>
        <v>57651.839999999997</v>
      </c>
      <c r="SB16" s="291">
        <f t="shared" si="806"/>
        <v>52295.940000000031</v>
      </c>
      <c r="SC16" s="291">
        <f t="shared" si="806"/>
        <v>66732.24000000002</v>
      </c>
      <c r="SD16" s="291">
        <f t="shared" si="806"/>
        <v>59783.500000000029</v>
      </c>
      <c r="SE16" s="291">
        <f t="shared" si="806"/>
        <v>62172.01999999999</v>
      </c>
      <c r="SF16" s="291">
        <f t="shared" si="806"/>
        <v>54221.150000000023</v>
      </c>
      <c r="SG16" s="291">
        <f t="shared" si="806"/>
        <v>55296.179999999993</v>
      </c>
      <c r="SH16" s="291">
        <f t="shared" si="806"/>
        <v>56727.150000000023</v>
      </c>
      <c r="SI16" s="291">
        <f t="shared" si="806"/>
        <v>60308.539999999979</v>
      </c>
      <c r="SJ16" s="291">
        <f t="shared" si="806"/>
        <v>63248.030000000028</v>
      </c>
      <c r="SK16" s="291">
        <f t="shared" si="806"/>
        <v>61463.329999999958</v>
      </c>
      <c r="SL16" s="291">
        <f t="shared" si="806"/>
        <v>64795.359999999986</v>
      </c>
      <c r="SM16" s="291">
        <f t="shared" si="806"/>
        <v>60460.48000000004</v>
      </c>
      <c r="SN16" s="291">
        <f t="shared" si="806"/>
        <v>64613.280000000028</v>
      </c>
      <c r="SO16" s="291">
        <f t="shared" si="806"/>
        <v>58247.170000000042</v>
      </c>
      <c r="SP16" s="291">
        <f t="shared" si="806"/>
        <v>62409.400000000023</v>
      </c>
      <c r="SQ16" s="291">
        <f t="shared" si="806"/>
        <v>60720.920000000042</v>
      </c>
      <c r="SR16" s="291">
        <f t="shared" si="806"/>
        <v>64533.900000000023</v>
      </c>
      <c r="SS16" s="291">
        <f t="shared" si="806"/>
        <v>63500.119999999995</v>
      </c>
      <c r="ST16" s="291">
        <f t="shared" si="806"/>
        <v>63404.799999999988</v>
      </c>
      <c r="SU16" s="291">
        <f t="shared" ref="SU16:VF16" si="807">SU14-SU15</f>
        <v>60443.219999999972</v>
      </c>
      <c r="SV16" s="291">
        <f t="shared" si="807"/>
        <v>63574.409999999974</v>
      </c>
      <c r="SW16" s="291">
        <f t="shared" si="807"/>
        <v>71388.12</v>
      </c>
      <c r="SX16" s="291">
        <f t="shared" si="807"/>
        <v>69463.920000000042</v>
      </c>
      <c r="SY16" s="291">
        <f t="shared" si="807"/>
        <v>81769.650000000023</v>
      </c>
      <c r="SZ16" s="291">
        <f t="shared" si="807"/>
        <v>77955.550000000047</v>
      </c>
      <c r="TA16" s="291">
        <f t="shared" si="807"/>
        <v>75899.73000000004</v>
      </c>
      <c r="TB16" s="291">
        <f t="shared" si="807"/>
        <v>65711.900000000023</v>
      </c>
      <c r="TC16" s="291">
        <f t="shared" si="807"/>
        <v>76433.739999999991</v>
      </c>
      <c r="TD16" s="291">
        <f t="shared" si="807"/>
        <v>90441.660000000033</v>
      </c>
      <c r="TE16" s="291">
        <f t="shared" si="807"/>
        <v>101189.43</v>
      </c>
      <c r="TF16" s="291">
        <f t="shared" si="807"/>
        <v>106760.91999999998</v>
      </c>
      <c r="TG16" s="291">
        <f t="shared" si="807"/>
        <v>97080.47000000003</v>
      </c>
      <c r="TH16" s="291">
        <f t="shared" si="807"/>
        <v>85557.400000000023</v>
      </c>
      <c r="TI16" s="291">
        <f t="shared" si="807"/>
        <v>81262.919999999984</v>
      </c>
      <c r="TJ16" s="291">
        <f t="shared" si="807"/>
        <v>86027.82</v>
      </c>
      <c r="TK16" s="291">
        <f t="shared" si="807"/>
        <v>75144.820000000007</v>
      </c>
      <c r="TL16" s="291">
        <f t="shared" si="807"/>
        <v>71862.210000000021</v>
      </c>
      <c r="TM16" s="291">
        <f t="shared" si="807"/>
        <v>67897.200000000012</v>
      </c>
      <c r="TN16" s="291">
        <f t="shared" si="807"/>
        <v>74830.839999999967</v>
      </c>
      <c r="TO16" s="291">
        <f t="shared" si="807"/>
        <v>68366.880000000005</v>
      </c>
      <c r="TP16" s="291">
        <f t="shared" si="807"/>
        <v>69590.169999999984</v>
      </c>
      <c r="TQ16" s="291">
        <f t="shared" si="807"/>
        <v>64354.780000000028</v>
      </c>
      <c r="TR16" s="291">
        <f t="shared" si="807"/>
        <v>66970.13</v>
      </c>
      <c r="TS16" s="291">
        <f t="shared" si="807"/>
        <v>62078.800000000047</v>
      </c>
      <c r="TT16" s="291">
        <f t="shared" si="807"/>
        <v>68447.679999999993</v>
      </c>
      <c r="TU16" s="291">
        <f t="shared" si="807"/>
        <v>79682.549999999988</v>
      </c>
      <c r="TV16" s="291">
        <f t="shared" si="807"/>
        <v>76310.570000000007</v>
      </c>
      <c r="TW16" s="291">
        <f t="shared" si="807"/>
        <v>75948.679999999993</v>
      </c>
      <c r="TX16" s="291">
        <f t="shared" si="807"/>
        <v>66610.13</v>
      </c>
      <c r="TY16" s="291">
        <f t="shared" si="807"/>
        <v>65532</v>
      </c>
      <c r="TZ16" s="291">
        <f t="shared" si="807"/>
        <v>70423.989999999991</v>
      </c>
      <c r="UA16" s="291">
        <f t="shared" si="807"/>
        <v>73923.300000000047</v>
      </c>
      <c r="UB16" s="291">
        <f t="shared" si="807"/>
        <v>66771.090000000026</v>
      </c>
      <c r="UC16" s="291">
        <f t="shared" si="807"/>
        <v>80373.52999999997</v>
      </c>
      <c r="UD16" s="352">
        <f t="shared" si="807"/>
        <v>80391.783794800052</v>
      </c>
      <c r="UE16" s="291">
        <f t="shared" si="807"/>
        <v>84220.970853799954</v>
      </c>
      <c r="UF16" s="291">
        <f t="shared" si="807"/>
        <v>80996.144705199986</v>
      </c>
      <c r="UG16" s="291">
        <f t="shared" si="807"/>
        <v>74726.503531199996</v>
      </c>
      <c r="UH16" s="291">
        <f t="shared" si="807"/>
        <v>81760.028688599938</v>
      </c>
      <c r="UI16" s="291">
        <f t="shared" si="807"/>
        <v>84565.289672500046</v>
      </c>
      <c r="UJ16" s="291">
        <f t="shared" si="807"/>
        <v>85992.96571280004</v>
      </c>
      <c r="UK16" s="291">
        <f t="shared" si="807"/>
        <v>78354.740799200023</v>
      </c>
      <c r="UL16" s="291">
        <f t="shared" si="807"/>
        <v>81647.406694599951</v>
      </c>
      <c r="UM16" s="291">
        <f t="shared" si="807"/>
        <v>78724.687074800022</v>
      </c>
      <c r="UN16" s="291">
        <f t="shared" si="807"/>
        <v>84114.080296399945</v>
      </c>
      <c r="UO16" s="291">
        <f t="shared" si="807"/>
        <v>80062.953320900036</v>
      </c>
      <c r="UP16" s="291">
        <f t="shared" si="807"/>
        <v>77911.338279599964</v>
      </c>
      <c r="UQ16" s="291">
        <f t="shared" si="807"/>
        <v>75809.848898400029</v>
      </c>
      <c r="UR16" s="291">
        <f t="shared" si="807"/>
        <v>79922.777416900091</v>
      </c>
      <c r="US16" s="291">
        <f t="shared" si="807"/>
        <v>83071.094266800035</v>
      </c>
      <c r="UT16" s="291">
        <f t="shared" si="807"/>
        <v>83805.605016799993</v>
      </c>
      <c r="UU16" s="291">
        <f t="shared" si="807"/>
        <v>90857.598652900022</v>
      </c>
      <c r="UV16" s="291">
        <f t="shared" si="807"/>
        <v>93537.705997799931</v>
      </c>
      <c r="UW16" s="291">
        <f t="shared" si="807"/>
        <v>103300.17748899991</v>
      </c>
      <c r="UX16" s="291">
        <f t="shared" si="807"/>
        <v>104953.51667819999</v>
      </c>
      <c r="UY16" s="291">
        <f t="shared" si="807"/>
        <v>119984.18922530004</v>
      </c>
      <c r="UZ16" s="291">
        <f t="shared" si="807"/>
        <v>108955.14544329996</v>
      </c>
      <c r="VA16" s="291">
        <f t="shared" si="807"/>
        <v>113389.41498140001</v>
      </c>
      <c r="VB16" s="291">
        <f t="shared" si="807"/>
        <v>102700.90844049992</v>
      </c>
      <c r="VC16" s="291">
        <f t="shared" si="807"/>
        <v>103419.47102159995</v>
      </c>
      <c r="VD16" s="291">
        <f t="shared" si="807"/>
        <v>126979.64219139999</v>
      </c>
      <c r="VE16" s="291">
        <f t="shared" si="807"/>
        <v>138150.56611710007</v>
      </c>
      <c r="VF16" s="291">
        <f t="shared" si="807"/>
        <v>129653.21220490005</v>
      </c>
      <c r="VG16" s="291">
        <f t="shared" ref="VG16:XR16" si="808">VG14-VG15</f>
        <v>114494.39792219998</v>
      </c>
      <c r="VH16" s="291">
        <f t="shared" si="808"/>
        <v>106494.67220910004</v>
      </c>
      <c r="VI16" s="291">
        <f t="shared" si="808"/>
        <v>97710.0475324</v>
      </c>
      <c r="VJ16" s="291">
        <f t="shared" si="808"/>
        <v>104755.51931470004</v>
      </c>
      <c r="VK16" s="291">
        <f t="shared" si="808"/>
        <v>94182.273457099975</v>
      </c>
      <c r="VL16" s="291">
        <f t="shared" si="808"/>
        <v>103005.90420099994</v>
      </c>
      <c r="VM16" s="291">
        <f t="shared" si="808"/>
        <v>100085.87735339999</v>
      </c>
      <c r="VN16" s="291">
        <f t="shared" si="808"/>
        <v>103869.41269790003</v>
      </c>
      <c r="VO16" s="291">
        <f t="shared" si="808"/>
        <v>100843.23496000003</v>
      </c>
      <c r="VP16" s="291">
        <f t="shared" si="808"/>
        <v>100897.38806599996</v>
      </c>
      <c r="VQ16" s="291">
        <f t="shared" si="808"/>
        <v>110424.24573170004</v>
      </c>
      <c r="VR16" s="291">
        <f t="shared" si="808"/>
        <v>109081.25692770001</v>
      </c>
      <c r="VS16" s="291">
        <f t="shared" si="808"/>
        <v>120149.74442940002</v>
      </c>
      <c r="VT16" s="291">
        <f t="shared" si="808"/>
        <v>111922.47898189997</v>
      </c>
      <c r="VU16" s="291">
        <f t="shared" si="808"/>
        <v>106724.05333440006</v>
      </c>
      <c r="VV16" s="291">
        <f t="shared" si="808"/>
        <v>107315.38880050002</v>
      </c>
      <c r="VW16" s="291">
        <f t="shared" si="808"/>
        <v>114476.35764180002</v>
      </c>
      <c r="VX16" s="291">
        <f t="shared" si="808"/>
        <v>106151.4396782</v>
      </c>
      <c r="VY16" s="291">
        <f t="shared" si="808"/>
        <v>110752.53681149991</v>
      </c>
      <c r="VZ16" s="291">
        <f t="shared" si="808"/>
        <v>110352.39670300006</v>
      </c>
      <c r="WA16" s="291">
        <f t="shared" si="808"/>
        <v>115323.74150999991</v>
      </c>
      <c r="WB16" s="291">
        <f t="shared" si="808"/>
        <v>113470.76692050003</v>
      </c>
      <c r="WC16" s="291">
        <f t="shared" si="808"/>
        <v>100225.71336120006</v>
      </c>
      <c r="WD16" s="291">
        <f t="shared" si="808"/>
        <v>105338.03435179999</v>
      </c>
      <c r="WE16" s="291">
        <f t="shared" si="808"/>
        <v>106651.02910239995</v>
      </c>
      <c r="WF16" s="291">
        <f t="shared" si="808"/>
        <v>114877.67072139995</v>
      </c>
      <c r="WG16" s="291">
        <f t="shared" si="808"/>
        <v>103665.45654420007</v>
      </c>
      <c r="WH16" s="291">
        <f t="shared" si="808"/>
        <v>111857.9977371</v>
      </c>
      <c r="WI16" s="291">
        <f t="shared" si="808"/>
        <v>107526.81499840005</v>
      </c>
      <c r="WJ16" s="291">
        <f t="shared" si="808"/>
        <v>122988.56025319995</v>
      </c>
      <c r="WK16" s="291">
        <f t="shared" si="808"/>
        <v>123818.41380049993</v>
      </c>
      <c r="WL16" s="291">
        <f t="shared" si="808"/>
        <v>117543.24169899995</v>
      </c>
      <c r="WM16" s="291">
        <f t="shared" si="808"/>
        <v>115459.25511949993</v>
      </c>
      <c r="WN16" s="291">
        <f t="shared" si="808"/>
        <v>120654.88784119993</v>
      </c>
      <c r="WO16" s="291">
        <f t="shared" si="808"/>
        <v>117586.05736020009</v>
      </c>
      <c r="WP16" s="291">
        <f t="shared" si="808"/>
        <v>122306.45723400003</v>
      </c>
      <c r="WQ16" s="291">
        <f t="shared" si="808"/>
        <v>133727.14758300001</v>
      </c>
      <c r="WR16" s="291">
        <f t="shared" si="808"/>
        <v>151885.60055949993</v>
      </c>
      <c r="WS16" s="291">
        <f t="shared" si="808"/>
        <v>175310.72098000004</v>
      </c>
      <c r="WT16" s="291">
        <f t="shared" si="808"/>
        <v>159702.55273600004</v>
      </c>
      <c r="WU16" s="291">
        <f t="shared" si="808"/>
        <v>152295.92342269991</v>
      </c>
      <c r="WV16" s="291">
        <f t="shared" si="808"/>
        <v>135268.21319379995</v>
      </c>
      <c r="WW16" s="291">
        <f t="shared" si="808"/>
        <v>143477.67239620001</v>
      </c>
      <c r="WX16" s="291">
        <f t="shared" si="808"/>
        <v>149347.21554619994</v>
      </c>
      <c r="WY16" s="291">
        <f t="shared" si="808"/>
        <v>167296.21469970001</v>
      </c>
      <c r="WZ16" s="291">
        <f t="shared" si="808"/>
        <v>216095.81763210008</v>
      </c>
      <c r="XA16" s="291">
        <f t="shared" si="808"/>
        <v>222251.21509700001</v>
      </c>
      <c r="XB16" s="291">
        <f t="shared" si="808"/>
        <v>186323.69733110012</v>
      </c>
      <c r="XC16" s="291">
        <f t="shared" si="808"/>
        <v>175233.92425029993</v>
      </c>
      <c r="XD16" s="291">
        <f t="shared" si="808"/>
        <v>213334.06243900012</v>
      </c>
      <c r="XE16" s="291">
        <f t="shared" si="808"/>
        <v>244518.81841279985</v>
      </c>
      <c r="XF16" s="291">
        <f t="shared" si="808"/>
        <v>248776.45309399988</v>
      </c>
      <c r="XG16" s="291">
        <f t="shared" si="808"/>
        <v>212527.2295721001</v>
      </c>
      <c r="XH16" s="291">
        <f t="shared" si="808"/>
        <v>202051.82376680011</v>
      </c>
      <c r="XI16" s="291">
        <f t="shared" si="808"/>
        <v>187596.22657739988</v>
      </c>
      <c r="XJ16" s="291">
        <f t="shared" si="808"/>
        <v>184476.59104690002</v>
      </c>
      <c r="XK16" s="291">
        <f t="shared" si="808"/>
        <v>182280.00202969997</v>
      </c>
      <c r="XL16" s="291">
        <f t="shared" si="808"/>
        <v>174870.40905540006</v>
      </c>
      <c r="XM16" s="291">
        <f t="shared" si="808"/>
        <v>167030.12135929998</v>
      </c>
      <c r="XN16" s="291">
        <f t="shared" si="808"/>
        <v>175403.88117850013</v>
      </c>
      <c r="XO16" s="291">
        <f t="shared" si="808"/>
        <v>177258.00274550007</v>
      </c>
      <c r="XP16" s="291">
        <f t="shared" si="808"/>
        <v>189674.07357200002</v>
      </c>
      <c r="XQ16" s="291">
        <f t="shared" si="808"/>
        <v>182842.80205479986</v>
      </c>
      <c r="XR16" s="291">
        <f t="shared" si="808"/>
        <v>203226.2695867999</v>
      </c>
      <c r="XS16" s="291">
        <f t="shared" ref="XS16:AAD16" si="809">XS14-XS15</f>
        <v>204922.77713469998</v>
      </c>
      <c r="XT16" s="291">
        <f t="shared" si="809"/>
        <v>197701.2793232</v>
      </c>
      <c r="XU16" s="291">
        <f t="shared" si="809"/>
        <v>206012.94903330004</v>
      </c>
      <c r="XV16" s="291">
        <f t="shared" si="809"/>
        <v>196323.35084469989</v>
      </c>
      <c r="XW16" s="291">
        <f t="shared" si="809"/>
        <v>196902.89427199983</v>
      </c>
      <c r="XX16" s="291">
        <f t="shared" si="809"/>
        <v>178637.66220559995</v>
      </c>
      <c r="XY16" s="291">
        <f t="shared" si="809"/>
        <v>178093.45091869996</v>
      </c>
      <c r="XZ16" s="291">
        <f t="shared" si="809"/>
        <v>174153.92160990019</v>
      </c>
      <c r="YA16" s="291">
        <f t="shared" si="809"/>
        <v>177900.00629419996</v>
      </c>
      <c r="YB16" s="291">
        <f t="shared" si="809"/>
        <v>173011.07449429994</v>
      </c>
      <c r="YC16" s="291">
        <f t="shared" si="809"/>
        <v>159603.86484619987</v>
      </c>
      <c r="YD16" s="291">
        <f t="shared" si="809"/>
        <v>164836.79744480003</v>
      </c>
      <c r="YE16" s="291">
        <f t="shared" si="809"/>
        <v>160488.70449499984</v>
      </c>
      <c r="YF16" s="291">
        <f t="shared" si="809"/>
        <v>173813.07240990014</v>
      </c>
      <c r="YG16" s="291">
        <f t="shared" si="809"/>
        <v>159990.50828049995</v>
      </c>
      <c r="YH16" s="291">
        <f t="shared" si="809"/>
        <v>168475.76157820004</v>
      </c>
      <c r="YI16" s="291">
        <f t="shared" si="809"/>
        <v>163349.00134939991</v>
      </c>
      <c r="YJ16" s="291">
        <f t="shared" si="809"/>
        <v>175557.30501660006</v>
      </c>
      <c r="YK16" s="291">
        <f t="shared" si="809"/>
        <v>173491.81860829995</v>
      </c>
      <c r="YL16" s="291">
        <f t="shared" si="809"/>
        <v>175965.28205769998</v>
      </c>
      <c r="YM16" s="291">
        <f t="shared" si="809"/>
        <v>175469.76188809995</v>
      </c>
      <c r="YN16" s="291">
        <f t="shared" si="809"/>
        <v>171992.38727239973</v>
      </c>
      <c r="YO16" s="291">
        <f t="shared" si="809"/>
        <v>174199.76783520018</v>
      </c>
      <c r="YP16" s="291">
        <f t="shared" si="809"/>
        <v>162107.80867190007</v>
      </c>
      <c r="YQ16" s="291">
        <f t="shared" si="809"/>
        <v>162131.99154470011</v>
      </c>
      <c r="YR16" s="291">
        <f t="shared" si="809"/>
        <v>166524.28800069983</v>
      </c>
      <c r="YS16" s="291">
        <f t="shared" si="809"/>
        <v>171420.44675650005</v>
      </c>
      <c r="YT16" s="291">
        <f t="shared" si="809"/>
        <v>152887.2054795</v>
      </c>
      <c r="YU16" s="291">
        <f t="shared" si="809"/>
        <v>173694.61224260018</v>
      </c>
      <c r="YV16" s="291">
        <f t="shared" si="809"/>
        <v>170363.61638319993</v>
      </c>
      <c r="YW16" s="291">
        <f t="shared" si="809"/>
        <v>192784.5124619999</v>
      </c>
      <c r="YX16" s="291">
        <f t="shared" si="809"/>
        <v>215178.42686210002</v>
      </c>
      <c r="YY16" s="291">
        <f t="shared" si="809"/>
        <v>247086.5670716</v>
      </c>
      <c r="YZ16" s="291">
        <f t="shared" si="809"/>
        <v>308447.35711540014</v>
      </c>
      <c r="ZA16" s="291">
        <f t="shared" si="809"/>
        <v>296476.90474670008</v>
      </c>
      <c r="ZB16" s="291">
        <f t="shared" si="809"/>
        <v>288294.44050239981</v>
      </c>
      <c r="ZC16" s="291">
        <f t="shared" si="809"/>
        <v>260291.90416210005</v>
      </c>
      <c r="ZD16" s="291">
        <f t="shared" si="809"/>
        <v>299919.2184923999</v>
      </c>
      <c r="ZE16" s="291">
        <f t="shared" si="809"/>
        <v>339188.61256340006</v>
      </c>
      <c r="ZF16" s="291">
        <f t="shared" si="809"/>
        <v>364680.68336730008</v>
      </c>
      <c r="ZG16" s="291">
        <f t="shared" si="809"/>
        <v>337373.5636461</v>
      </c>
      <c r="ZH16" s="291">
        <f t="shared" si="809"/>
        <v>327777.53258250025</v>
      </c>
      <c r="ZI16" s="291">
        <f t="shared" si="809"/>
        <v>317064.19051470002</v>
      </c>
      <c r="ZJ16" s="291">
        <f t="shared" si="809"/>
        <v>303725.77606089995</v>
      </c>
      <c r="ZK16" s="291">
        <f t="shared" si="809"/>
        <v>278293.70999999996</v>
      </c>
      <c r="ZL16" s="291">
        <f t="shared" si="809"/>
        <v>247199.99936929997</v>
      </c>
      <c r="ZM16" s="291">
        <f t="shared" si="809"/>
        <v>230925.37872559996</v>
      </c>
      <c r="ZN16" s="291">
        <f t="shared" si="809"/>
        <v>277277.63180149999</v>
      </c>
      <c r="ZO16" s="291">
        <f t="shared" si="809"/>
        <v>268832.54791170009</v>
      </c>
      <c r="ZP16" s="291">
        <f t="shared" si="809"/>
        <v>258982.05304139992</v>
      </c>
      <c r="ZQ16" s="291">
        <f t="shared" si="809"/>
        <v>277816.27835249994</v>
      </c>
      <c r="ZR16" s="291">
        <f t="shared" si="809"/>
        <v>276178.30407740013</v>
      </c>
      <c r="ZS16" s="291">
        <f t="shared" si="809"/>
        <v>287216.67778589996</v>
      </c>
      <c r="ZT16" s="291">
        <f t="shared" si="809"/>
        <v>252258.0088785002</v>
      </c>
      <c r="ZU16" s="291">
        <f t="shared" si="809"/>
        <v>287522.33312169998</v>
      </c>
      <c r="ZV16" s="291">
        <f t="shared" si="809"/>
        <v>270928.20902690012</v>
      </c>
      <c r="ZW16" s="291">
        <f t="shared" si="809"/>
        <v>292300.31312060007</v>
      </c>
      <c r="ZX16" s="291">
        <f t="shared" si="809"/>
        <v>289374.27243810007</v>
      </c>
      <c r="ZY16" s="291">
        <f t="shared" si="809"/>
        <v>260249.37858230039</v>
      </c>
      <c r="ZZ16" s="291">
        <f t="shared" si="809"/>
        <v>262824.17319469992</v>
      </c>
      <c r="AAA16" s="291">
        <f t="shared" si="809"/>
        <v>258377.60332219978</v>
      </c>
      <c r="AAB16" s="291">
        <f t="shared" si="809"/>
        <v>242652.59861269989</v>
      </c>
      <c r="AAC16" s="291">
        <f t="shared" si="809"/>
        <v>240290.08522450016</v>
      </c>
      <c r="AAD16" s="291">
        <f t="shared" si="809"/>
        <v>235892.94427920016</v>
      </c>
      <c r="AAE16" s="291">
        <f t="shared" ref="AAE16:ACP16" si="810">AAE14-AAE15</f>
        <v>247788.14006660017</v>
      </c>
      <c r="AAF16" s="291">
        <f t="shared" si="810"/>
        <v>262437.73666479997</v>
      </c>
      <c r="AAG16" s="291">
        <f t="shared" si="810"/>
        <v>220186.45570460008</v>
      </c>
      <c r="AAH16" s="291">
        <f t="shared" si="810"/>
        <v>241420.05042749993</v>
      </c>
      <c r="AAI16" s="291">
        <f t="shared" si="810"/>
        <v>253280.74959679996</v>
      </c>
      <c r="AAJ16" s="291">
        <f t="shared" si="810"/>
        <v>273167.03866400011</v>
      </c>
      <c r="AAK16" s="291">
        <f t="shared" si="810"/>
        <v>271065.49427399994</v>
      </c>
      <c r="AAL16" s="291">
        <f t="shared" si="810"/>
        <v>274815.48456649994</v>
      </c>
      <c r="AAM16" s="291">
        <f t="shared" si="810"/>
        <v>287242.87898690021</v>
      </c>
      <c r="AAN16" s="291">
        <f t="shared" si="810"/>
        <v>286424.23742299969</v>
      </c>
      <c r="AAO16" s="291">
        <f t="shared" si="810"/>
        <v>297784.25453040004</v>
      </c>
      <c r="AAP16" s="291">
        <f t="shared" si="810"/>
        <v>276009.42406859994</v>
      </c>
      <c r="AAQ16" s="291">
        <f t="shared" si="810"/>
        <v>285527.24308279995</v>
      </c>
      <c r="AAR16" s="291">
        <f t="shared" si="810"/>
        <v>274201.2793585998</v>
      </c>
      <c r="AAS16" s="291">
        <f t="shared" si="810"/>
        <v>282138.81549149984</v>
      </c>
      <c r="AAT16" s="291">
        <f t="shared" si="810"/>
        <v>261871.45834659995</v>
      </c>
      <c r="AAU16" s="291">
        <f t="shared" si="810"/>
        <v>273080.69247190002</v>
      </c>
      <c r="AAV16" s="291">
        <f t="shared" si="810"/>
        <v>286053.62662900006</v>
      </c>
      <c r="AAW16" s="291">
        <f t="shared" si="810"/>
        <v>303638.49053579988</v>
      </c>
      <c r="AAX16" s="291">
        <f t="shared" si="810"/>
        <v>301666.67276019999</v>
      </c>
      <c r="AAY16" s="291">
        <f t="shared" si="810"/>
        <v>322624.7025413001</v>
      </c>
      <c r="AAZ16" s="291">
        <f t="shared" si="810"/>
        <v>396307.39922390017</v>
      </c>
      <c r="ABA16" s="291">
        <f t="shared" si="810"/>
        <v>354438.10267339996</v>
      </c>
      <c r="ABB16" s="291">
        <f t="shared" si="810"/>
        <v>348141.12139450014</v>
      </c>
      <c r="ABC16" s="291">
        <f t="shared" si="810"/>
        <v>284886.59732429986</v>
      </c>
      <c r="ABD16" s="291">
        <f t="shared" si="810"/>
        <v>310365.63150210003</v>
      </c>
      <c r="ABE16" s="291">
        <f t="shared" si="810"/>
        <v>364121.22556899977</v>
      </c>
      <c r="ABF16" s="291">
        <f t="shared" si="810"/>
        <v>417865.41801940021</v>
      </c>
      <c r="ABG16" s="291">
        <f t="shared" si="810"/>
        <v>390418.60631980025</v>
      </c>
      <c r="ABH16" s="291">
        <f t="shared" si="810"/>
        <v>362386.20071000024</v>
      </c>
      <c r="ABI16" s="291">
        <f t="shared" si="810"/>
        <v>1211748.4507384996</v>
      </c>
      <c r="ABJ16" s="291">
        <f t="shared" si="810"/>
        <v>356914.38641540031</v>
      </c>
      <c r="ABK16" s="291">
        <f t="shared" si="810"/>
        <v>345412.19030590006</v>
      </c>
      <c r="ABL16" s="291">
        <f t="shared" si="810"/>
        <v>353616.26222899975</v>
      </c>
      <c r="ABM16" s="291">
        <f t="shared" si="810"/>
        <v>367820.08672529971</v>
      </c>
      <c r="ABN16" s="291">
        <f t="shared" si="810"/>
        <v>362290.19734980026</v>
      </c>
      <c r="ABO16" s="291">
        <f t="shared" si="810"/>
        <v>360446.95733019966</v>
      </c>
      <c r="ABP16" s="291">
        <f t="shared" si="810"/>
        <v>331169.01534089982</v>
      </c>
      <c r="ABQ16" s="291">
        <f t="shared" si="810"/>
        <v>378005.72496489994</v>
      </c>
      <c r="ABR16" s="291">
        <f t="shared" si="810"/>
        <v>350963.32540480001</v>
      </c>
      <c r="ABS16" s="291">
        <f t="shared" si="810"/>
        <v>408603.47809630004</v>
      </c>
      <c r="ABT16" s="291">
        <f t="shared" si="810"/>
        <v>351382.39714650018</v>
      </c>
      <c r="ABU16" s="291">
        <f t="shared" si="810"/>
        <v>348252.57756430004</v>
      </c>
      <c r="ABV16" s="291">
        <f t="shared" si="810"/>
        <v>339919.31748880004</v>
      </c>
      <c r="ABW16" s="291">
        <f t="shared" si="810"/>
        <v>345815.00244730012</v>
      </c>
      <c r="ABX16" s="291">
        <f t="shared" si="810"/>
        <v>342863.79644079995</v>
      </c>
      <c r="ABY16" s="291">
        <f t="shared" si="810"/>
        <v>340584.23365940014</v>
      </c>
      <c r="ABZ16" s="291">
        <f t="shared" si="810"/>
        <v>328555.19595570001</v>
      </c>
      <c r="ACA16" s="291">
        <f t="shared" si="810"/>
        <v>343937.99473839998</v>
      </c>
      <c r="ACB16" s="291">
        <f t="shared" si="810"/>
        <v>349851.73765400006</v>
      </c>
      <c r="ACC16" s="291">
        <f t="shared" si="810"/>
        <v>334970.86525450042</v>
      </c>
      <c r="ACD16" s="291">
        <f t="shared" si="810"/>
        <v>365056.92444910016</v>
      </c>
      <c r="ACE16" s="291">
        <f t="shared" si="810"/>
        <v>362437.50495800003</v>
      </c>
      <c r="ACF16" s="291">
        <f t="shared" si="810"/>
        <v>431807.55366670014</v>
      </c>
      <c r="ACG16" s="291">
        <f t="shared" si="810"/>
        <v>406834.94769989979</v>
      </c>
      <c r="ACH16" s="291">
        <f t="shared" si="810"/>
        <v>406180.43004890019</v>
      </c>
      <c r="ACI16" s="291">
        <f t="shared" si="810"/>
        <v>406566.07073849952</v>
      </c>
      <c r="ACJ16" s="291">
        <f t="shared" si="810"/>
        <v>420861.97365900036</v>
      </c>
      <c r="ACK16" s="291">
        <f t="shared" si="810"/>
        <v>443611.81461289991</v>
      </c>
      <c r="ACL16" s="291">
        <f t="shared" si="810"/>
        <v>416440.93933719955</v>
      </c>
      <c r="ACM16" s="291">
        <f t="shared" si="810"/>
        <v>438580.8220857</v>
      </c>
      <c r="ACN16" s="291">
        <f t="shared" si="810"/>
        <v>445608.0470892</v>
      </c>
      <c r="ACO16" s="291">
        <f t="shared" si="810"/>
        <v>500492.21098039998</v>
      </c>
      <c r="ACP16" s="291">
        <f t="shared" si="810"/>
        <v>460648.50881840056</v>
      </c>
      <c r="ACQ16" s="291">
        <f t="shared" ref="ACQ16:AFB16" si="811">ACQ14-ACQ15</f>
        <v>493830.38841719972</v>
      </c>
      <c r="ACR16" s="291">
        <f t="shared" si="811"/>
        <v>507763.20120379981</v>
      </c>
      <c r="ACS16" s="291">
        <f t="shared" si="811"/>
        <v>561827.36428039987</v>
      </c>
      <c r="ACT16" s="291">
        <f t="shared" si="811"/>
        <v>559690.72108669998</v>
      </c>
      <c r="ACU16" s="291">
        <f t="shared" si="811"/>
        <v>578580.01146019995</v>
      </c>
      <c r="ACV16" s="291">
        <f t="shared" si="811"/>
        <v>646884.94890710013</v>
      </c>
      <c r="ACW16" s="291">
        <f t="shared" si="811"/>
        <v>707396.05643299967</v>
      </c>
      <c r="ACX16" s="291">
        <f t="shared" si="811"/>
        <v>700229.54000419984</v>
      </c>
      <c r="ACY16" s="291">
        <f t="shared" si="811"/>
        <v>675491.72206040006</v>
      </c>
      <c r="ACZ16" s="291">
        <f t="shared" si="811"/>
        <v>816075.31706340052</v>
      </c>
      <c r="ADA16" s="291">
        <f t="shared" si="811"/>
        <v>853855.00236070063</v>
      </c>
      <c r="ADB16" s="291">
        <f t="shared" si="811"/>
        <v>841216.99069730006</v>
      </c>
      <c r="ADC16" s="291">
        <f t="shared" si="811"/>
        <v>717991.74866000004</v>
      </c>
      <c r="ADD16" s="291">
        <f t="shared" si="811"/>
        <v>610770.54975349922</v>
      </c>
      <c r="ADE16" s="291">
        <f t="shared" si="811"/>
        <v>717830.9062371999</v>
      </c>
      <c r="ADF16" s="291">
        <f t="shared" si="811"/>
        <v>933137.64696309902</v>
      </c>
      <c r="ADG16" s="291">
        <f t="shared" si="811"/>
        <v>994371.52379930019</v>
      </c>
      <c r="ADH16" s="291">
        <f t="shared" si="811"/>
        <v>936156.22861419991</v>
      </c>
      <c r="ADI16" s="291">
        <f t="shared" si="811"/>
        <v>915524.22952360008</v>
      </c>
      <c r="ADJ16" s="291">
        <f t="shared" si="811"/>
        <v>851798.10085280053</v>
      </c>
      <c r="ADK16" s="291">
        <f t="shared" si="811"/>
        <v>883455.90781010035</v>
      </c>
      <c r="ADL16" s="291">
        <f t="shared" si="811"/>
        <v>847006.46484030038</v>
      </c>
      <c r="ADM16" s="291">
        <f t="shared" si="811"/>
        <v>838751.13758699968</v>
      </c>
      <c r="ADN16" s="291">
        <f t="shared" si="811"/>
        <v>814749.95857919939</v>
      </c>
      <c r="ADO16" s="291">
        <f t="shared" si="811"/>
        <v>825087.70418709982</v>
      </c>
      <c r="ADP16" s="291">
        <f t="shared" si="811"/>
        <v>703794.67122510076</v>
      </c>
      <c r="ADQ16" s="291">
        <f t="shared" si="811"/>
        <v>696384.55987009965</v>
      </c>
      <c r="ADR16" s="291">
        <f t="shared" si="811"/>
        <v>830189.50832440052</v>
      </c>
      <c r="ADS16" s="291">
        <f t="shared" si="811"/>
        <v>840057.43952869996</v>
      </c>
      <c r="ADT16" s="291">
        <f t="shared" si="811"/>
        <v>776789.75218859967</v>
      </c>
      <c r="ADU16" s="291">
        <f t="shared" si="811"/>
        <v>788065.238127199</v>
      </c>
      <c r="ADV16" s="291">
        <f t="shared" si="811"/>
        <v>782243.70066400059</v>
      </c>
      <c r="ADW16" s="291">
        <f t="shared" si="811"/>
        <v>769356.43656719942</v>
      </c>
      <c r="ADX16" s="291">
        <f t="shared" si="811"/>
        <v>791205.0585511988</v>
      </c>
      <c r="ADY16" s="291">
        <f t="shared" si="811"/>
        <v>705170.61528970022</v>
      </c>
      <c r="ADZ16" s="291">
        <f t="shared" si="811"/>
        <v>723563.32556650043</v>
      </c>
      <c r="AEA16" s="291">
        <f t="shared" si="811"/>
        <v>747196.62219660077</v>
      </c>
      <c r="AEB16" s="291">
        <f t="shared" si="811"/>
        <v>805043.00248719938</v>
      </c>
      <c r="AEC16" s="291">
        <f t="shared" si="811"/>
        <v>729635.04976540152</v>
      </c>
      <c r="AED16" s="291">
        <f t="shared" si="811"/>
        <v>847032.58078180067</v>
      </c>
      <c r="AEE16" s="291">
        <f t="shared" si="811"/>
        <v>876381.47077640053</v>
      </c>
      <c r="AEF16" s="291">
        <f t="shared" si="811"/>
        <v>925306.29272319935</v>
      </c>
      <c r="AEG16" s="291">
        <f t="shared" si="811"/>
        <v>952053.2546498999</v>
      </c>
      <c r="AEH16" s="291">
        <f t="shared" si="811"/>
        <v>864066.48950570077</v>
      </c>
      <c r="AEI16" s="291">
        <f t="shared" si="811"/>
        <v>885164.53339180164</v>
      </c>
      <c r="AEJ16" s="291">
        <f t="shared" si="811"/>
        <v>905376.90589029994</v>
      </c>
      <c r="AEK16" s="291">
        <f t="shared" si="811"/>
        <v>1019889.2576848995</v>
      </c>
      <c r="AEL16" s="291">
        <f t="shared" si="811"/>
        <v>994635.4837264996</v>
      </c>
      <c r="AEM16" s="291">
        <f t="shared" si="811"/>
        <v>1083956.0667640008</v>
      </c>
      <c r="AEN16" s="291">
        <f t="shared" si="811"/>
        <v>1019409.4790036995</v>
      </c>
      <c r="AEO16" s="291">
        <f t="shared" si="811"/>
        <v>1087876.3941039005</v>
      </c>
      <c r="AEP16" s="291">
        <f t="shared" si="811"/>
        <v>1010529.8958982993</v>
      </c>
      <c r="AEQ16" s="291">
        <f t="shared" si="811"/>
        <v>993978.18288100045</v>
      </c>
      <c r="AER16" s="291">
        <f t="shared" si="811"/>
        <v>1032924.2329744995</v>
      </c>
      <c r="AES16" s="291">
        <f t="shared" si="811"/>
        <v>1041772.5970456991</v>
      </c>
      <c r="AET16" s="291">
        <f t="shared" si="811"/>
        <v>1056035.5955367004</v>
      </c>
      <c r="AEU16" s="291">
        <f t="shared" si="811"/>
        <v>990045.10120380018</v>
      </c>
      <c r="AEV16" s="291">
        <f t="shared" si="811"/>
        <v>997414.31879949942</v>
      </c>
      <c r="AEW16" s="291">
        <f t="shared" si="811"/>
        <v>1137033.5657034991</v>
      </c>
      <c r="AEX16" s="291">
        <f t="shared" si="811"/>
        <v>1203068.0672666999</v>
      </c>
      <c r="AEY16" s="291">
        <f t="shared" si="811"/>
        <v>823740.5623337999</v>
      </c>
      <c r="AEZ16" s="291">
        <f t="shared" si="811"/>
        <v>830675.35836720001</v>
      </c>
      <c r="AFA16" s="291">
        <f t="shared" si="811"/>
        <v>752368.70255440008</v>
      </c>
      <c r="AFB16" s="291">
        <f t="shared" si="811"/>
        <v>708734.46720020007</v>
      </c>
      <c r="AFC16" s="291">
        <f t="shared" ref="AFC16:AHN16" si="812">AFC14-AFC15</f>
        <v>5310617.5925325006</v>
      </c>
      <c r="AFD16" s="291">
        <f t="shared" si="812"/>
        <v>3841138.3735153005</v>
      </c>
      <c r="AFE16" s="291">
        <f t="shared" si="812"/>
        <v>3535021.8833923992</v>
      </c>
      <c r="AFF16" s="291">
        <f t="shared" si="812"/>
        <v>3359249.7641306994</v>
      </c>
      <c r="AFG16" s="291">
        <f t="shared" si="812"/>
        <v>3278407.0033139996</v>
      </c>
      <c r="AFH16" s="291">
        <f t="shared" si="812"/>
        <v>3505311.3816910991</v>
      </c>
      <c r="AFI16" s="291">
        <f t="shared" si="812"/>
        <v>2907858.4334797012</v>
      </c>
      <c r="AFJ16" s="352">
        <f t="shared" si="812"/>
        <v>4428805.161798602</v>
      </c>
      <c r="AFK16" s="291">
        <f t="shared" si="812"/>
        <v>4076860.1590666985</v>
      </c>
      <c r="AFL16" s="291">
        <f t="shared" si="812"/>
        <v>4001115.3989758017</v>
      </c>
      <c r="AFM16" s="291">
        <f t="shared" si="812"/>
        <v>3261920.9317482989</v>
      </c>
      <c r="AFN16" s="291">
        <f t="shared" si="812"/>
        <v>3011387.2587562008</v>
      </c>
      <c r="AFO16" s="291">
        <f t="shared" si="812"/>
        <v>2764162.5897583012</v>
      </c>
      <c r="AFP16" s="291">
        <f t="shared" si="812"/>
        <v>2605435.0503155999</v>
      </c>
      <c r="AFQ16" s="291">
        <f t="shared" si="812"/>
        <v>2136232.3391596004</v>
      </c>
      <c r="AFR16" s="291">
        <f t="shared" si="812"/>
        <v>4795180.5107290987</v>
      </c>
      <c r="AFS16" s="291">
        <f t="shared" si="812"/>
        <v>4416001.6662518997</v>
      </c>
      <c r="AFT16" s="291">
        <f t="shared" si="812"/>
        <v>4042525.4965941999</v>
      </c>
      <c r="AFU16" s="291">
        <f t="shared" si="812"/>
        <v>3741439.7645667978</v>
      </c>
      <c r="AFV16" s="291">
        <f t="shared" si="812"/>
        <v>3268916.8018223997</v>
      </c>
      <c r="AFW16" s="291">
        <f t="shared" si="812"/>
        <v>4461250.2706307992</v>
      </c>
      <c r="AFX16" s="291">
        <f t="shared" si="812"/>
        <v>4380421.896321699</v>
      </c>
      <c r="AFY16" s="291">
        <f t="shared" si="812"/>
        <v>3427326.2131233998</v>
      </c>
      <c r="AFZ16" s="291">
        <f t="shared" si="812"/>
        <v>2609862.6775938999</v>
      </c>
      <c r="AGA16" s="291">
        <f t="shared" si="812"/>
        <v>3215684.5525876991</v>
      </c>
      <c r="AGB16" s="291">
        <f t="shared" si="812"/>
        <v>3062436.605276797</v>
      </c>
      <c r="AGC16" s="291">
        <f t="shared" si="812"/>
        <v>3962745.8579158988</v>
      </c>
      <c r="AGD16" s="291">
        <f t="shared" si="812"/>
        <v>3827224.6569924988</v>
      </c>
      <c r="AGE16" s="291">
        <f t="shared" si="812"/>
        <v>3278596.9888650998</v>
      </c>
      <c r="AGF16" s="291">
        <f t="shared" si="812"/>
        <v>4379887.1476429999</v>
      </c>
      <c r="AGG16" s="291">
        <f t="shared" si="812"/>
        <v>4433343.1527702995</v>
      </c>
      <c r="AGH16" s="291">
        <f t="shared" si="812"/>
        <v>3321918.8915269002</v>
      </c>
      <c r="AGI16" s="291">
        <f t="shared" si="812"/>
        <v>3366400.680516202</v>
      </c>
      <c r="AGJ16" s="291">
        <f t="shared" si="812"/>
        <v>2738437.1833895035</v>
      </c>
      <c r="AGK16" s="291">
        <f t="shared" si="812"/>
        <v>3283578.0729344003</v>
      </c>
      <c r="AGL16" s="291">
        <f t="shared" si="812"/>
        <v>3421623.5397294015</v>
      </c>
      <c r="AGM16" s="291">
        <f t="shared" si="812"/>
        <v>2590120.0635733008</v>
      </c>
      <c r="AGN16" s="291">
        <f t="shared" si="812"/>
        <v>2088737.2478449009</v>
      </c>
      <c r="AGO16" s="291">
        <f t="shared" si="812"/>
        <v>1874902.3557749987</v>
      </c>
      <c r="AGP16" s="291">
        <f t="shared" si="812"/>
        <v>4797088.8352939039</v>
      </c>
      <c r="AGQ16" s="291">
        <f t="shared" si="812"/>
        <v>2725138.8345823027</v>
      </c>
      <c r="AGR16" s="291">
        <f t="shared" si="812"/>
        <v>2093128.6271522976</v>
      </c>
      <c r="AGS16" s="291">
        <f t="shared" si="812"/>
        <v>2243889.8922043033</v>
      </c>
      <c r="AGT16" s="291">
        <f t="shared" si="812"/>
        <v>4551840.5857933015</v>
      </c>
      <c r="AGU16" s="291">
        <f t="shared" si="812"/>
        <v>3484237.7773254998</v>
      </c>
      <c r="AGV16" s="291">
        <f t="shared" si="812"/>
        <v>2748244.9309364967</v>
      </c>
      <c r="AGW16" s="291">
        <f t="shared" si="812"/>
        <v>4247274.7775197029</v>
      </c>
      <c r="AGX16" s="291">
        <f t="shared" si="812"/>
        <v>13249237.462254904</v>
      </c>
      <c r="AGY16" s="291">
        <f t="shared" si="812"/>
        <v>9767670.0989895985</v>
      </c>
      <c r="AGZ16" s="291">
        <f t="shared" si="812"/>
        <v>8511428.0209676921</v>
      </c>
      <c r="AHA16" s="291">
        <f t="shared" si="812"/>
        <v>14502934.847502992</v>
      </c>
      <c r="AHB16" s="291">
        <f t="shared" si="812"/>
        <v>13933450.315133497</v>
      </c>
      <c r="AHC16" s="291">
        <f t="shared" si="812"/>
        <v>18936852.235407799</v>
      </c>
      <c r="AHD16" s="291">
        <f t="shared" si="812"/>
        <v>13891798.002244197</v>
      </c>
      <c r="AHE16" s="291">
        <f t="shared" si="812"/>
        <v>9834547.7009765953</v>
      </c>
      <c r="AHF16" s="291">
        <f t="shared" si="812"/>
        <v>8900423.2086970955</v>
      </c>
      <c r="AHG16" s="291">
        <f t="shared" si="812"/>
        <v>13668654.459315613</v>
      </c>
      <c r="AHH16" s="291">
        <f t="shared" si="812"/>
        <v>8836270.4426051974</v>
      </c>
      <c r="AHI16" s="291">
        <f t="shared" si="812"/>
        <v>7418889.750040397</v>
      </c>
      <c r="AHJ16" s="291">
        <f t="shared" si="812"/>
        <v>6856826.9850201011</v>
      </c>
      <c r="AHK16" s="291">
        <f t="shared" si="812"/>
        <v>6529077.8466440886</v>
      </c>
      <c r="AHL16" s="291">
        <f t="shared" si="812"/>
        <v>12777923.027234986</v>
      </c>
      <c r="AHM16" s="291">
        <f t="shared" si="812"/>
        <v>8133062.5740893036</v>
      </c>
      <c r="AHN16" s="291">
        <f t="shared" si="812"/>
        <v>6843953.8392325044</v>
      </c>
      <c r="AHO16" s="291">
        <f t="shared" ref="AHO16:AIO16" si="813">AHO14-AHO15</f>
        <v>7395233.1008879989</v>
      </c>
      <c r="AHP16" s="291">
        <f t="shared" si="813"/>
        <v>17498978.143199712</v>
      </c>
      <c r="AHQ16" s="291">
        <f t="shared" si="813"/>
        <v>12942478.817093477</v>
      </c>
      <c r="AHR16" s="291">
        <f t="shared" si="813"/>
        <v>12787147.875052512</v>
      </c>
      <c r="AHS16" s="291">
        <f t="shared" si="813"/>
        <v>16329248.410992876</v>
      </c>
      <c r="AHT16" s="291">
        <f t="shared" si="813"/>
        <v>43759443.424675494</v>
      </c>
      <c r="AHU16" s="291">
        <f t="shared" si="813"/>
        <v>42664957.96905838</v>
      </c>
      <c r="AHV16" s="291">
        <f t="shared" si="813"/>
        <v>49083274.845649213</v>
      </c>
      <c r="AHW16" s="291">
        <f t="shared" si="813"/>
        <v>43376786.830209225</v>
      </c>
      <c r="AHX16" s="291">
        <f t="shared" si="813"/>
        <v>90307684.351551443</v>
      </c>
      <c r="AHY16" s="291">
        <f t="shared" si="813"/>
        <v>59602663.481593788</v>
      </c>
      <c r="AHZ16" s="291">
        <f t="shared" si="813"/>
        <v>51801129.505776912</v>
      </c>
      <c r="AIA16" s="291">
        <f t="shared" si="813"/>
        <v>46285267.630131304</v>
      </c>
      <c r="AIB16" s="291">
        <f t="shared" si="813"/>
        <v>47377991.677040905</v>
      </c>
      <c r="AIC16" s="291">
        <f t="shared" si="813"/>
        <v>99080325.357281238</v>
      </c>
      <c r="AID16" s="291">
        <f t="shared" si="813"/>
        <v>76354800.873246491</v>
      </c>
      <c r="AIE16" s="291">
        <f t="shared" si="813"/>
        <v>70868912.863548279</v>
      </c>
      <c r="AIF16" s="291">
        <f t="shared" si="813"/>
        <v>68985338.79570353</v>
      </c>
      <c r="AIG16" s="291">
        <f t="shared" si="813"/>
        <v>104065960.61774886</v>
      </c>
      <c r="AIH16" s="291">
        <f t="shared" si="813"/>
        <v>91327042.72866708</v>
      </c>
      <c r="AII16" s="291">
        <f t="shared" si="813"/>
        <v>60871488.806591392</v>
      </c>
      <c r="AIJ16" s="291">
        <f t="shared" si="813"/>
        <v>60055943.995163441</v>
      </c>
      <c r="AIK16" s="291">
        <f t="shared" si="813"/>
        <v>56720294.919669688</v>
      </c>
      <c r="AIL16" s="291">
        <f t="shared" si="813"/>
        <v>54788534.631473303</v>
      </c>
      <c r="AIM16" s="291">
        <f t="shared" si="813"/>
        <v>2580768568.9900002</v>
      </c>
      <c r="AIN16" s="291">
        <f t="shared" si="813"/>
        <v>2777339390.2400002</v>
      </c>
      <c r="AIO16" s="291">
        <f t="shared" si="813"/>
        <v>4574274106.9800005</v>
      </c>
      <c r="AIP16" s="291">
        <f t="shared" ref="AIP16:AIQ16" si="814">AIP14-AIP15</f>
        <v>8319147545.7399998</v>
      </c>
      <c r="AIQ16" s="291">
        <f t="shared" si="814"/>
        <v>9828289800.7800007</v>
      </c>
      <c r="AIR16" s="291">
        <f t="shared" ref="AIR16:AIS16" si="815">AIR14-AIR15</f>
        <v>12060333681.959999</v>
      </c>
      <c r="AIS16" s="291">
        <f t="shared" si="815"/>
        <v>11847685074.079994</v>
      </c>
      <c r="AIT16" s="291">
        <f t="shared" ref="AIT16:AIU16" si="816">AIT14-AIT15</f>
        <v>12900396132.489998</v>
      </c>
      <c r="AIU16" s="291">
        <f t="shared" si="816"/>
        <v>13695500420.07</v>
      </c>
      <c r="AIV16" s="291">
        <f t="shared" ref="AIV16:AIX16" si="817">AIV14-AIV15</f>
        <v>12768867660.349998</v>
      </c>
      <c r="AIW16" s="291">
        <f t="shared" si="817"/>
        <v>14623825495.139999</v>
      </c>
      <c r="AIX16" s="291">
        <f t="shared" si="817"/>
        <v>13743142018.509995</v>
      </c>
      <c r="AIY16" s="291">
        <f t="shared" ref="AIY16:AIZ16" si="818">AIY14-AIY15</f>
        <v>12655900255.159996</v>
      </c>
      <c r="AIZ16" s="291">
        <f t="shared" si="818"/>
        <v>12876039494.18</v>
      </c>
      <c r="AJA16" s="291">
        <f t="shared" ref="AJA16" si="819">AJA14-AJA15</f>
        <v>11272259951.669998</v>
      </c>
      <c r="AJB16" s="291">
        <f t="shared" ref="AJB16:AJC16" si="820">AJB14-AJB15</f>
        <v>17661278683.709999</v>
      </c>
      <c r="AJC16" s="291">
        <f t="shared" si="820"/>
        <v>19727591649.110001</v>
      </c>
      <c r="AJD16" s="291">
        <f t="shared" ref="AJD16:AJE16" si="821">AJD14-AJD15</f>
        <v>17719953605.410004</v>
      </c>
      <c r="AJE16" s="291">
        <f t="shared" si="821"/>
        <v>16936338974.309998</v>
      </c>
      <c r="AJF16" s="291">
        <f t="shared" ref="AJF16:AJG16" si="822">AJF14-AJF15</f>
        <v>19662453010.309998</v>
      </c>
      <c r="AJG16" s="291">
        <f t="shared" si="822"/>
        <v>22009716966.809998</v>
      </c>
      <c r="AJH16" s="291">
        <f t="shared" ref="AJH16:AJI16" si="823">AJH14-AJH15</f>
        <v>38047836287.309998</v>
      </c>
      <c r="AJI16" s="291">
        <f t="shared" si="823"/>
        <v>41343786391.410004</v>
      </c>
      <c r="AJJ16" s="291">
        <f t="shared" ref="AJJ16:AJK16" si="824">AJJ14-AJJ15</f>
        <v>37748763698.910004</v>
      </c>
      <c r="AJK16" s="291">
        <f t="shared" si="824"/>
        <v>37187842243.410004</v>
      </c>
      <c r="AJL16" s="291">
        <f t="shared" ref="AJL16:AJM16" si="825">AJL14-AJL15</f>
        <v>46824079889.060028</v>
      </c>
      <c r="AJM16" s="291">
        <f t="shared" si="825"/>
        <v>51328889878.910004</v>
      </c>
      <c r="AJN16" s="291">
        <f t="shared" ref="AJN16:AJP16" si="826">AJN14-AJN15</f>
        <v>49116870175.910004</v>
      </c>
      <c r="AJO16" s="291">
        <f t="shared" si="826"/>
        <v>48936274173.910004</v>
      </c>
      <c r="AJP16" s="291">
        <f t="shared" si="826"/>
        <v>83122502839.909973</v>
      </c>
      <c r="AJQ16" s="291">
        <f t="shared" ref="AJQ16:AJR16" si="827">AJQ14-AJQ15</f>
        <v>122765628449.94</v>
      </c>
      <c r="AJR16" s="291">
        <f t="shared" si="827"/>
        <v>110940702756.94</v>
      </c>
      <c r="AJS16" s="291">
        <f t="shared" ref="AJS16:AJT16" si="828">AJS14-AJS15</f>
        <v>112133857132.94</v>
      </c>
      <c r="AJT16" s="291">
        <f t="shared" si="828"/>
        <v>117471665643.94</v>
      </c>
      <c r="AJU16" s="291">
        <f t="shared" ref="AJU16:AJV16" si="829">AJU14-AJU15</f>
        <v>111839529121.94</v>
      </c>
      <c r="AJV16" s="291">
        <f t="shared" si="829"/>
        <v>105997386181.44</v>
      </c>
      <c r="AJW16" s="291">
        <f t="shared" ref="AJW16:AJY16" si="830">AJW14-AJW15</f>
        <v>104402126946.44</v>
      </c>
      <c r="AJX16" s="291">
        <f t="shared" si="830"/>
        <v>105258116584.94</v>
      </c>
      <c r="AJY16" s="291">
        <f t="shared" si="830"/>
        <v>121954489558.45001</v>
      </c>
      <c r="AJZ16" s="291">
        <f t="shared" ref="AJZ16:AKA16" si="831">AJZ14-AJZ15</f>
        <v>112964541485.84003</v>
      </c>
      <c r="AKA16" s="291">
        <f t="shared" si="831"/>
        <v>107234552710.82001</v>
      </c>
      <c r="AKB16" s="291">
        <f t="shared" ref="AKB16:AKC16" si="832">AKB14-AKB15</f>
        <v>109433739663.94006</v>
      </c>
      <c r="AKC16" s="291">
        <f t="shared" si="832"/>
        <v>141193352892.66998</v>
      </c>
      <c r="AKD16" s="291">
        <f t="shared" ref="AKD16:AKE16" si="833">AKD14-AKD15</f>
        <v>158026276354.58997</v>
      </c>
      <c r="AKE16" s="291">
        <f t="shared" si="833"/>
        <v>176001488850.08002</v>
      </c>
      <c r="AKF16" s="291">
        <f t="shared" ref="AKF16:AKG16" si="834">AKF14-AKF15</f>
        <v>180302463864.28003</v>
      </c>
      <c r="AKG16" s="291">
        <f t="shared" si="834"/>
        <v>205171224862.95996</v>
      </c>
      <c r="AKH16" s="291">
        <f t="shared" ref="AKH16:AKI16" si="835">AKH14-AKH15</f>
        <v>228053379260.22009</v>
      </c>
      <c r="AKI16" s="291">
        <f t="shared" si="835"/>
        <v>244535379203.55005</v>
      </c>
      <c r="AKJ16" s="291">
        <f t="shared" ref="AKJ16:AKK16" si="836">AKJ14-AKJ15</f>
        <v>232525829320.91003</v>
      </c>
      <c r="AKK16" s="291">
        <f t="shared" si="836"/>
        <v>283274307973.16003</v>
      </c>
      <c r="AKL16" s="291">
        <f t="shared" ref="AKL16:AKM16" si="837">AKL14-AKL15</f>
        <v>327751454880.21997</v>
      </c>
      <c r="AKM16" s="291">
        <f t="shared" si="837"/>
        <v>333806954674.21997</v>
      </c>
      <c r="AKN16" s="291">
        <f t="shared" ref="AKN16:AKO16" si="838">AKN14-AKN15</f>
        <v>335681846030.21997</v>
      </c>
      <c r="AKO16" s="291">
        <f t="shared" si="838"/>
        <v>350691411824.71997</v>
      </c>
      <c r="AKP16" s="291">
        <f t="shared" ref="AKP16:AKQ16" si="839">AKP14-AKP15</f>
        <v>381258536863.71997</v>
      </c>
      <c r="AKQ16" s="291">
        <f t="shared" si="839"/>
        <v>436900325398.71997</v>
      </c>
      <c r="AKR16" s="291">
        <f t="shared" ref="AKR16:AKS16" si="840">AKR14-AKR15</f>
        <v>423244551853.22998</v>
      </c>
      <c r="AKS16" s="291">
        <f t="shared" si="840"/>
        <v>419240602340.53979</v>
      </c>
      <c r="AKT16" s="291">
        <f t="shared" ref="AKT16:AKU16" si="841">AKT14-AKT15</f>
        <v>424726414279.18018</v>
      </c>
      <c r="AKU16" s="291">
        <f t="shared" si="841"/>
        <v>454510792220.21997</v>
      </c>
      <c r="AKV16" s="291">
        <f t="shared" ref="AKV16:ALB16" si="842">AKV14-AKV15</f>
        <v>469683256087.78003</v>
      </c>
      <c r="AKW16" s="291">
        <f t="shared" si="842"/>
        <v>424147454246.04004</v>
      </c>
      <c r="AKX16" s="291">
        <f t="shared" si="842"/>
        <v>469650326956.54004</v>
      </c>
      <c r="AKY16" s="291">
        <f t="shared" si="842"/>
        <v>511118688014.54004</v>
      </c>
      <c r="AKZ16" s="291">
        <f t="shared" si="842"/>
        <v>570793710167.24976</v>
      </c>
      <c r="ALA16" s="291">
        <f t="shared" si="842"/>
        <v>571347736656.75977</v>
      </c>
      <c r="ALB16" s="291">
        <f t="shared" si="842"/>
        <v>600947758641.25977</v>
      </c>
      <c r="ALC16" s="291">
        <f t="shared" ref="ALC16:ALD16" si="843">ALC14-ALC15</f>
        <v>772812073069.69971</v>
      </c>
      <c r="ALD16" s="291">
        <f t="shared" si="843"/>
        <v>744675813442.50977</v>
      </c>
      <c r="ALE16" s="291">
        <f t="shared" ref="ALE16:ALG16" si="844">ALE14-ALE15</f>
        <v>733176857486.75977</v>
      </c>
      <c r="ALF16" s="291">
        <f t="shared" si="844"/>
        <v>713926485875.58984</v>
      </c>
      <c r="ALG16" s="291">
        <f t="shared" si="844"/>
        <v>744525305037.29004</v>
      </c>
      <c r="ALH16" s="291">
        <f t="shared" ref="ALH16:ALI16" si="845">ALH14-ALH15</f>
        <v>838414940106.69971</v>
      </c>
      <c r="ALI16" s="291">
        <f t="shared" si="845"/>
        <v>780171606312.7998</v>
      </c>
      <c r="ALJ16" s="291">
        <f t="shared" ref="ALJ16:ALL16" si="846">ALJ14-ALJ15</f>
        <v>787958605219.34961</v>
      </c>
      <c r="ALK16" s="291">
        <f t="shared" si="846"/>
        <v>756967284342.84961</v>
      </c>
      <c r="ALL16" s="291">
        <f t="shared" si="846"/>
        <v>813431033194.15039</v>
      </c>
      <c r="ALM16" s="291">
        <f t="shared" ref="ALM16:ALN16" si="847">ALM14-ALM15</f>
        <v>746220564296.15039</v>
      </c>
      <c r="ALN16" s="291">
        <f t="shared" si="847"/>
        <v>695251836119.15039</v>
      </c>
      <c r="ALO16" s="291">
        <f t="shared" ref="ALO16:ALR16" si="848">ALO14-ALO15</f>
        <v>685722212708.15039</v>
      </c>
      <c r="ALP16" s="291">
        <f t="shared" si="848"/>
        <v>705338611447.32031</v>
      </c>
      <c r="ALQ16" s="291">
        <f t="shared" si="848"/>
        <v>749021087667.32031</v>
      </c>
      <c r="ALR16" s="291">
        <f t="shared" si="848"/>
        <v>789508569673.32031</v>
      </c>
      <c r="ALS16" s="291">
        <f t="shared" ref="ALS16:ALT16" si="849">ALS14-ALS15</f>
        <v>853225205559.32031</v>
      </c>
      <c r="ALT16" s="291">
        <f t="shared" si="849"/>
        <v>910123489746.32031</v>
      </c>
      <c r="ALU16" s="291">
        <f t="shared" ref="ALU16:ALY16" si="850">ALU14-ALU15</f>
        <v>988899222517.32031</v>
      </c>
      <c r="ALV16" s="291">
        <f t="shared" si="850"/>
        <v>1013511144704.3203</v>
      </c>
      <c r="ALW16" s="291">
        <f t="shared" si="850"/>
        <v>1018286344026.3008</v>
      </c>
      <c r="ALX16" s="291">
        <f t="shared" si="850"/>
        <v>1022832650158.3203</v>
      </c>
      <c r="ALY16" s="291">
        <f t="shared" si="850"/>
        <v>1035554898336.29</v>
      </c>
      <c r="ALZ16" s="291">
        <f t="shared" ref="ALZ16:AMA16" si="851">ALZ14-ALZ15</f>
        <v>1034978480251.3701</v>
      </c>
      <c r="AMA16" s="291">
        <f t="shared" si="851"/>
        <v>1031551186329.3994</v>
      </c>
      <c r="AMB16" s="291">
        <f t="shared" ref="AMB16:AMH16" si="852">AMB14-AMB15</f>
        <v>1518708888321.3975</v>
      </c>
      <c r="AMC16" s="291">
        <f t="shared" si="852"/>
        <v>1767103004624.3701</v>
      </c>
      <c r="AMD16" s="291">
        <f t="shared" si="852"/>
        <v>1946072021370.1201</v>
      </c>
      <c r="AME16" s="291">
        <f t="shared" si="852"/>
        <v>1947391462718.1201</v>
      </c>
      <c r="AMF16" s="291">
        <f t="shared" si="852"/>
        <v>1915504193750.1201</v>
      </c>
      <c r="AMG16" s="291">
        <f t="shared" si="852"/>
        <v>1934350103747.1201</v>
      </c>
      <c r="AMH16" s="291">
        <f t="shared" si="852"/>
        <v>1692695811107.0107</v>
      </c>
      <c r="AMI16" s="291">
        <f t="shared" ref="AMI16:AMP16" si="853">AMI14-AMI15</f>
        <v>1746897970893.1201</v>
      </c>
      <c r="AMJ16" s="291">
        <f t="shared" si="853"/>
        <v>1817533970893.1201</v>
      </c>
      <c r="AMK16" s="291">
        <f t="shared" si="853"/>
        <v>2004583970893.1201</v>
      </c>
      <c r="AML16" s="291">
        <f t="shared" si="853"/>
        <v>1915370970893.1201</v>
      </c>
      <c r="AMM16" s="291">
        <f t="shared" si="853"/>
        <v>2207223970893.1201</v>
      </c>
      <c r="AMN16" s="291">
        <f t="shared" si="853"/>
        <v>2062612970893.1201</v>
      </c>
      <c r="AMO16" s="291">
        <f t="shared" si="853"/>
        <v>2205830970893.1201</v>
      </c>
      <c r="AMP16" s="291">
        <f t="shared" si="853"/>
        <v>1969177970893.1201</v>
      </c>
      <c r="AMQ16" s="291">
        <f t="shared" ref="AMQ16:ANF16" si="854">AMQ14-AMQ15</f>
        <v>2180564961666.1201</v>
      </c>
      <c r="AMR16" s="291">
        <f t="shared" si="854"/>
        <v>1900760095068.1191</v>
      </c>
      <c r="AMS16" s="291">
        <f t="shared" si="854"/>
        <v>2158305061330.1191</v>
      </c>
      <c r="AMT16" s="291">
        <f t="shared" si="854"/>
        <v>1954443371702.1191</v>
      </c>
      <c r="AMU16" s="291">
        <f t="shared" si="854"/>
        <v>2207665745885.1191</v>
      </c>
      <c r="AMV16" s="291">
        <f t="shared" si="854"/>
        <v>1807587340977.1191</v>
      </c>
      <c r="AMW16" s="291">
        <f t="shared" si="854"/>
        <v>2028116828906.1191</v>
      </c>
      <c r="AMX16" s="291">
        <f t="shared" si="854"/>
        <v>1726658788639.1191</v>
      </c>
      <c r="AMY16" s="291">
        <f t="shared" si="854"/>
        <v>2229367073173.1191</v>
      </c>
      <c r="AMZ16" s="291">
        <f t="shared" si="854"/>
        <v>1936950948939.1191</v>
      </c>
      <c r="ANA16" s="291">
        <f t="shared" si="854"/>
        <v>2357761084777.1191</v>
      </c>
      <c r="ANB16" s="291">
        <f t="shared" si="854"/>
        <v>1991308605121.1191</v>
      </c>
      <c r="ANC16" s="291">
        <f t="shared" si="854"/>
        <v>1975486478766.1191</v>
      </c>
      <c r="AND16" s="291">
        <f t="shared" si="854"/>
        <v>2040927933135.1191</v>
      </c>
      <c r="ANE16" s="291">
        <f t="shared" si="854"/>
        <v>2164489917890.1191</v>
      </c>
      <c r="ANF16" s="291">
        <f t="shared" si="854"/>
        <v>2167021850571.1191</v>
      </c>
      <c r="ANG16" s="291">
        <f t="shared" ref="ANG16:ANO16" si="855">ANG14-ANG15</f>
        <v>2598888380893.1191</v>
      </c>
      <c r="ANH16" s="291">
        <f t="shared" si="855"/>
        <v>2741522380893.1191</v>
      </c>
      <c r="ANI16" s="291">
        <f t="shared" si="855"/>
        <v>3322258380893.1191</v>
      </c>
      <c r="ANJ16" s="291">
        <f t="shared" si="855"/>
        <v>2590633380893.1191</v>
      </c>
      <c r="ANK16" s="291">
        <f t="shared" si="855"/>
        <v>3213722380893.1191</v>
      </c>
      <c r="ANL16" s="291">
        <f t="shared" si="855"/>
        <v>2965154380623.1211</v>
      </c>
      <c r="ANM16" s="291">
        <f t="shared" si="855"/>
        <v>2874579380623.1211</v>
      </c>
      <c r="ANN16" s="291">
        <f t="shared" si="855"/>
        <v>3337717380623.1211</v>
      </c>
      <c r="ANO16" s="291">
        <f t="shared" si="855"/>
        <v>2474647380623.1211</v>
      </c>
      <c r="ANP16" s="291">
        <f t="shared" ref="ANP16:AOP16" si="856">ANP14-ANP15</f>
        <v>9718613669105.1094</v>
      </c>
      <c r="ANQ16" s="291">
        <f t="shared" si="856"/>
        <v>13784861521924.285</v>
      </c>
      <c r="ANR16" s="291">
        <f t="shared" si="856"/>
        <v>17157538362954.121</v>
      </c>
      <c r="ANS16" s="291">
        <f t="shared" si="856"/>
        <v>17869198828229.125</v>
      </c>
      <c r="ANT16" s="291">
        <f t="shared" si="856"/>
        <v>23295477354567.125</v>
      </c>
      <c r="ANU16" s="291">
        <f t="shared" si="856"/>
        <v>36605714909150.125</v>
      </c>
      <c r="ANV16" s="291">
        <f t="shared" si="856"/>
        <v>43968613952849.133</v>
      </c>
      <c r="ANW16" s="291">
        <f t="shared" si="856"/>
        <v>41861949773674.125</v>
      </c>
      <c r="ANX16" s="291">
        <f t="shared" si="856"/>
        <v>47943542295824.125</v>
      </c>
      <c r="ANY16" s="291">
        <f t="shared" si="856"/>
        <v>44474322321222.125</v>
      </c>
      <c r="ANZ16" s="291">
        <f t="shared" si="856"/>
        <v>54437169043872.422</v>
      </c>
      <c r="AOA16" s="291">
        <f t="shared" si="856"/>
        <v>52781578793965.422</v>
      </c>
      <c r="AOB16" s="291">
        <f t="shared" si="856"/>
        <v>61121250313037.422</v>
      </c>
      <c r="AOC16" s="291">
        <f t="shared" si="856"/>
        <v>60813837194483.422</v>
      </c>
      <c r="AOD16" s="291">
        <f t="shared" si="856"/>
        <v>69295077800719.422</v>
      </c>
      <c r="AOE16" s="291">
        <f t="shared" si="856"/>
        <v>68160738167733.406</v>
      </c>
      <c r="AOF16" s="291">
        <f t="shared" si="856"/>
        <v>75887644083429.406</v>
      </c>
      <c r="AOG16" s="291">
        <f t="shared" si="856"/>
        <v>74579997439467.406</v>
      </c>
      <c r="AOH16" s="291">
        <f t="shared" si="856"/>
        <v>84489013840390.406</v>
      </c>
      <c r="AOI16" s="291">
        <f t="shared" si="856"/>
        <v>81664482271963.406</v>
      </c>
      <c r="AOJ16" s="291">
        <f t="shared" si="856"/>
        <v>90694118944292.406</v>
      </c>
      <c r="AOK16" s="291">
        <f t="shared" si="856"/>
        <v>93738882955086.406</v>
      </c>
      <c r="AOL16" s="291">
        <f t="shared" si="856"/>
        <v>98358318388509.406</v>
      </c>
      <c r="AOM16" s="291">
        <f t="shared" si="856"/>
        <v>92396967036538.406</v>
      </c>
      <c r="AON16" s="291">
        <f t="shared" si="856"/>
        <v>101919437637513.41</v>
      </c>
      <c r="AOO16" s="291">
        <f t="shared" si="856"/>
        <v>102107638233573.41</v>
      </c>
      <c r="AOP16" s="291">
        <f t="shared" si="856"/>
        <v>115886817106996.41</v>
      </c>
      <c r="AOQ16" s="291">
        <f t="shared" ref="AOQ16:AOR16" si="857">AOQ14-AOQ15</f>
        <v>117173495925231.41</v>
      </c>
      <c r="AOR16" s="291">
        <f t="shared" si="857"/>
        <v>126636652764850.41</v>
      </c>
      <c r="AOS16" s="352"/>
      <c r="AOT16" s="291"/>
      <c r="AOU16" s="291"/>
      <c r="AOV16" s="291"/>
      <c r="AOW16" s="291"/>
      <c r="AOX16" s="291"/>
      <c r="AOY16" s="291"/>
      <c r="AOZ16" s="291"/>
      <c r="APA16" s="291"/>
    </row>
    <row r="17" spans="2:1093" x14ac:dyDescent="0.2">
      <c r="B17" s="321" t="s">
        <v>1209</v>
      </c>
      <c r="C17" s="327">
        <f t="shared" ref="C17:BN17" si="858">C489</f>
        <v>27500.2</v>
      </c>
      <c r="D17" s="327">
        <f t="shared" si="858"/>
        <v>29165.07</v>
      </c>
      <c r="E17" s="327">
        <f t="shared" si="858"/>
        <v>27333.65</v>
      </c>
      <c r="F17" s="327">
        <f t="shared" si="858"/>
        <v>28277.41</v>
      </c>
      <c r="G17" s="327">
        <f t="shared" si="858"/>
        <v>29979.7</v>
      </c>
      <c r="H17" s="327">
        <f t="shared" si="858"/>
        <v>30107.71</v>
      </c>
      <c r="I17" s="327">
        <f t="shared" si="858"/>
        <v>31711.56</v>
      </c>
      <c r="J17" s="327">
        <f t="shared" si="858"/>
        <v>29369.59</v>
      </c>
      <c r="K17" s="327">
        <f t="shared" si="858"/>
        <v>29925.08</v>
      </c>
      <c r="L17" s="327">
        <f t="shared" si="858"/>
        <v>27520.959999999999</v>
      </c>
      <c r="M17" s="327">
        <f t="shared" si="858"/>
        <v>27537.119999999999</v>
      </c>
      <c r="N17" s="327">
        <f t="shared" si="858"/>
        <v>26999.82</v>
      </c>
      <c r="O17" s="327">
        <f t="shared" si="858"/>
        <v>27487.24</v>
      </c>
      <c r="P17" s="327">
        <f t="shared" si="858"/>
        <v>27152.03</v>
      </c>
      <c r="Q17" s="327">
        <f t="shared" si="858"/>
        <v>26064.51</v>
      </c>
      <c r="R17" s="327">
        <f t="shared" si="858"/>
        <v>27419.74</v>
      </c>
      <c r="S17" s="327">
        <f t="shared" si="858"/>
        <v>26909.3</v>
      </c>
      <c r="T17" s="327">
        <f t="shared" si="858"/>
        <v>27152.25</v>
      </c>
      <c r="U17" s="327">
        <f t="shared" si="858"/>
        <v>26155.09</v>
      </c>
      <c r="V17" s="327">
        <f t="shared" si="858"/>
        <v>24774.41</v>
      </c>
      <c r="W17" s="327">
        <f t="shared" si="858"/>
        <v>25632.3</v>
      </c>
      <c r="X17" s="327">
        <f t="shared" si="858"/>
        <v>25547.13</v>
      </c>
      <c r="Y17" s="327">
        <f t="shared" si="858"/>
        <v>25785.63</v>
      </c>
      <c r="Z17" s="327">
        <f t="shared" si="858"/>
        <v>25814.02</v>
      </c>
      <c r="AA17" s="327">
        <f t="shared" si="858"/>
        <v>25421.38</v>
      </c>
      <c r="AB17" s="327">
        <f t="shared" si="858"/>
        <v>26483.82</v>
      </c>
      <c r="AC17" s="327">
        <f t="shared" si="858"/>
        <v>25607.37</v>
      </c>
      <c r="AD17" s="327">
        <f t="shared" si="858"/>
        <v>25632.33</v>
      </c>
      <c r="AE17" s="327">
        <f t="shared" si="858"/>
        <v>24521.62</v>
      </c>
      <c r="AF17" s="327">
        <f t="shared" si="858"/>
        <v>26090.55</v>
      </c>
      <c r="AG17" s="327">
        <f t="shared" si="858"/>
        <v>26849.72</v>
      </c>
      <c r="AH17" s="327">
        <f t="shared" si="858"/>
        <v>26056.080000000002</v>
      </c>
      <c r="AI17" s="327">
        <f t="shared" si="858"/>
        <v>27023.119999999999</v>
      </c>
      <c r="AJ17" s="327">
        <f t="shared" si="858"/>
        <v>27886.6</v>
      </c>
      <c r="AK17" s="327">
        <f t="shared" si="858"/>
        <v>28282.26</v>
      </c>
      <c r="AL17" s="327">
        <f t="shared" si="858"/>
        <v>26702.2</v>
      </c>
      <c r="AM17" s="327">
        <f t="shared" si="858"/>
        <v>26857.68</v>
      </c>
      <c r="AN17" s="327">
        <f t="shared" si="858"/>
        <v>26744.14</v>
      </c>
      <c r="AO17" s="327">
        <f t="shared" si="858"/>
        <v>27685.13</v>
      </c>
      <c r="AP17" s="327">
        <f t="shared" si="858"/>
        <v>27397.09</v>
      </c>
      <c r="AQ17" s="327">
        <f t="shared" si="858"/>
        <v>27780.07</v>
      </c>
      <c r="AR17" s="327">
        <f t="shared" si="858"/>
        <v>28034.240000000002</v>
      </c>
      <c r="AS17" s="327">
        <f t="shared" si="858"/>
        <v>27593.25</v>
      </c>
      <c r="AT17" s="327">
        <f t="shared" si="858"/>
        <v>26609.66</v>
      </c>
      <c r="AU17" s="327">
        <f t="shared" si="858"/>
        <v>26666.09</v>
      </c>
      <c r="AV17" s="327">
        <f t="shared" si="858"/>
        <v>27606.14</v>
      </c>
      <c r="AW17" s="327">
        <f t="shared" si="858"/>
        <v>28066.67</v>
      </c>
      <c r="AX17" s="327">
        <f t="shared" si="858"/>
        <v>31963.5</v>
      </c>
      <c r="AY17" s="327">
        <f t="shared" si="858"/>
        <v>30849.68</v>
      </c>
      <c r="AZ17" s="327">
        <f t="shared" si="858"/>
        <v>31187.64</v>
      </c>
      <c r="BA17" s="327">
        <f t="shared" si="858"/>
        <v>29740.57</v>
      </c>
      <c r="BB17" s="327">
        <f t="shared" si="858"/>
        <v>31584.74</v>
      </c>
      <c r="BC17" s="327">
        <f t="shared" si="858"/>
        <v>30933.33</v>
      </c>
      <c r="BD17" s="327">
        <f t="shared" si="858"/>
        <v>31702.68</v>
      </c>
      <c r="BE17" s="327">
        <f t="shared" si="858"/>
        <v>28962.32</v>
      </c>
      <c r="BF17" s="327">
        <f t="shared" si="858"/>
        <v>30106.62</v>
      </c>
      <c r="BG17" s="327">
        <f t="shared" si="858"/>
        <v>29022.02</v>
      </c>
      <c r="BH17" s="327">
        <f t="shared" si="858"/>
        <v>28285.14</v>
      </c>
      <c r="BI17" s="327">
        <f t="shared" si="858"/>
        <v>28400.49</v>
      </c>
      <c r="BJ17" s="327">
        <f t="shared" si="858"/>
        <v>28144.52</v>
      </c>
      <c r="BK17" s="327">
        <f t="shared" si="858"/>
        <v>27942.25</v>
      </c>
      <c r="BL17" s="327">
        <f t="shared" si="858"/>
        <v>27341.45</v>
      </c>
      <c r="BM17" s="327">
        <f t="shared" si="858"/>
        <v>27375.1</v>
      </c>
      <c r="BN17" s="327">
        <f t="shared" si="858"/>
        <v>25979.78</v>
      </c>
      <c r="BO17" s="327">
        <f t="shared" ref="BO17:DZ17" si="859">BO489</f>
        <v>26389.72</v>
      </c>
      <c r="BP17" s="327">
        <f t="shared" si="859"/>
        <v>26895.09</v>
      </c>
      <c r="BQ17" s="327">
        <f t="shared" si="859"/>
        <v>26317.59</v>
      </c>
      <c r="BR17" s="327">
        <f t="shared" si="859"/>
        <v>25911.74</v>
      </c>
      <c r="BS17" s="327">
        <f t="shared" si="859"/>
        <v>24669.98</v>
      </c>
      <c r="BT17" s="327">
        <f t="shared" si="859"/>
        <v>23315.79</v>
      </c>
      <c r="BU17" s="327">
        <f t="shared" si="859"/>
        <v>23433.97</v>
      </c>
      <c r="BV17" s="327">
        <f t="shared" si="859"/>
        <v>22582.06</v>
      </c>
      <c r="BW17" s="327">
        <f t="shared" si="859"/>
        <v>22155.33</v>
      </c>
      <c r="BX17" s="327">
        <f t="shared" si="859"/>
        <v>21808.66</v>
      </c>
      <c r="BY17" s="327">
        <f t="shared" si="859"/>
        <v>23381.71</v>
      </c>
      <c r="BZ17" s="327">
        <f t="shared" si="859"/>
        <v>21520.83</v>
      </c>
      <c r="CA17" s="327">
        <f t="shared" si="859"/>
        <v>22236.33</v>
      </c>
      <c r="CB17" s="327">
        <f t="shared" si="859"/>
        <v>22218.11</v>
      </c>
      <c r="CC17" s="327">
        <f t="shared" si="859"/>
        <v>21807.19</v>
      </c>
      <c r="CD17" s="327">
        <f t="shared" si="859"/>
        <v>22228.49</v>
      </c>
      <c r="CE17" s="327">
        <f t="shared" si="859"/>
        <v>24305.23</v>
      </c>
      <c r="CF17" s="327">
        <f t="shared" si="859"/>
        <v>24209.63</v>
      </c>
      <c r="CG17" s="327">
        <f t="shared" si="859"/>
        <v>22717.71</v>
      </c>
      <c r="CH17" s="327">
        <f t="shared" si="859"/>
        <v>22767.58</v>
      </c>
      <c r="CI17" s="327">
        <f t="shared" si="859"/>
        <v>23297.200000000001</v>
      </c>
      <c r="CJ17" s="327">
        <f t="shared" si="859"/>
        <v>23695.3</v>
      </c>
      <c r="CK17" s="327">
        <f t="shared" si="859"/>
        <v>23332.23</v>
      </c>
      <c r="CL17" s="327">
        <f t="shared" si="859"/>
        <v>23852.639999999999</v>
      </c>
      <c r="CM17" s="327">
        <f t="shared" si="859"/>
        <v>24124.49</v>
      </c>
      <c r="CN17" s="327">
        <f t="shared" si="859"/>
        <v>23642.29</v>
      </c>
      <c r="CO17" s="327">
        <f t="shared" si="859"/>
        <v>26104.69</v>
      </c>
      <c r="CP17" s="327">
        <f t="shared" si="859"/>
        <v>23385.26</v>
      </c>
      <c r="CQ17" s="327">
        <f t="shared" si="859"/>
        <v>23533.95</v>
      </c>
      <c r="CR17" s="327">
        <f t="shared" si="859"/>
        <v>23679.62</v>
      </c>
      <c r="CS17" s="327">
        <f t="shared" si="859"/>
        <v>24516.66</v>
      </c>
      <c r="CT17" s="327">
        <f t="shared" si="859"/>
        <v>24659.200000000001</v>
      </c>
      <c r="CU17" s="327">
        <f t="shared" si="859"/>
        <v>24100.69</v>
      </c>
      <c r="CV17" s="327">
        <f t="shared" si="859"/>
        <v>26420.05</v>
      </c>
      <c r="CW17" s="327">
        <f t="shared" si="859"/>
        <v>26386.25</v>
      </c>
      <c r="CX17" s="327">
        <f t="shared" si="859"/>
        <v>27450.95</v>
      </c>
      <c r="CY17" s="327">
        <f t="shared" si="859"/>
        <v>26585.81</v>
      </c>
      <c r="CZ17" s="327">
        <f t="shared" si="859"/>
        <v>28036.76</v>
      </c>
      <c r="DA17" s="327">
        <f t="shared" si="859"/>
        <v>27390</v>
      </c>
      <c r="DB17" s="327">
        <f t="shared" si="859"/>
        <v>29320.16</v>
      </c>
      <c r="DC17" s="327">
        <f t="shared" si="859"/>
        <v>27672.86</v>
      </c>
      <c r="DD17" s="327">
        <f t="shared" si="859"/>
        <v>27392.720000000001</v>
      </c>
      <c r="DE17" s="327">
        <f t="shared" si="859"/>
        <v>26279.48</v>
      </c>
      <c r="DF17" s="327">
        <f t="shared" si="859"/>
        <v>29626.31</v>
      </c>
      <c r="DG17" s="327">
        <f t="shared" si="859"/>
        <v>29069</v>
      </c>
      <c r="DH17" s="327">
        <f t="shared" si="859"/>
        <v>27278.23</v>
      </c>
      <c r="DI17" s="327">
        <f t="shared" si="859"/>
        <v>28113.83</v>
      </c>
      <c r="DJ17" s="327">
        <f t="shared" si="859"/>
        <v>27678.22</v>
      </c>
      <c r="DK17" s="327">
        <f t="shared" si="859"/>
        <v>31082.77</v>
      </c>
      <c r="DL17" s="327">
        <f t="shared" si="859"/>
        <v>28817.919999999998</v>
      </c>
      <c r="DM17" s="327">
        <f t="shared" si="859"/>
        <v>28356.37</v>
      </c>
      <c r="DN17" s="327">
        <f t="shared" si="859"/>
        <v>28281.54</v>
      </c>
      <c r="DO17" s="327">
        <f t="shared" si="859"/>
        <v>32671.09</v>
      </c>
      <c r="DP17" s="327">
        <f t="shared" si="859"/>
        <v>31699.5</v>
      </c>
      <c r="DQ17" s="327">
        <f t="shared" si="859"/>
        <v>30844.89</v>
      </c>
      <c r="DR17" s="327">
        <f t="shared" si="859"/>
        <v>31465.73</v>
      </c>
      <c r="DS17" s="327">
        <f t="shared" si="859"/>
        <v>32705.42</v>
      </c>
      <c r="DT17" s="327">
        <f t="shared" si="859"/>
        <v>34437.660000000003</v>
      </c>
      <c r="DU17" s="327">
        <f t="shared" si="859"/>
        <v>36134.04</v>
      </c>
      <c r="DV17" s="327">
        <f t="shared" si="859"/>
        <v>38376.370000000003</v>
      </c>
      <c r="DW17" s="327">
        <f t="shared" si="859"/>
        <v>41020.35</v>
      </c>
      <c r="DX17" s="327">
        <f t="shared" si="859"/>
        <v>34054.15</v>
      </c>
      <c r="DY17" s="327">
        <f t="shared" si="859"/>
        <v>33253.85</v>
      </c>
      <c r="DZ17" s="327">
        <f t="shared" si="859"/>
        <v>32311.29</v>
      </c>
      <c r="EA17" s="327">
        <f t="shared" ref="EA17:GL17" si="860">EA489</f>
        <v>33570.120000000003</v>
      </c>
      <c r="EB17" s="327">
        <f t="shared" si="860"/>
        <v>34021.22</v>
      </c>
      <c r="EC17" s="327">
        <f t="shared" si="860"/>
        <v>34739.519999999997</v>
      </c>
      <c r="ED17" s="327">
        <f t="shared" si="860"/>
        <v>34400.239999999998</v>
      </c>
      <c r="EE17" s="327">
        <f t="shared" si="860"/>
        <v>35657.1</v>
      </c>
      <c r="EF17" s="327">
        <f t="shared" si="860"/>
        <v>46391.74</v>
      </c>
      <c r="EG17" s="327">
        <f t="shared" si="860"/>
        <v>56046.76</v>
      </c>
      <c r="EH17" s="327">
        <f t="shared" si="860"/>
        <v>37412.82</v>
      </c>
      <c r="EI17" s="327">
        <f t="shared" si="860"/>
        <v>41097.72</v>
      </c>
      <c r="EJ17" s="327">
        <f t="shared" si="860"/>
        <v>37887.83</v>
      </c>
      <c r="EK17" s="327">
        <f t="shared" si="860"/>
        <v>38094.9</v>
      </c>
      <c r="EL17" s="327">
        <f t="shared" si="860"/>
        <v>38433.279999999999</v>
      </c>
      <c r="EM17" s="327">
        <f t="shared" si="860"/>
        <v>38953.39</v>
      </c>
      <c r="EN17" s="327">
        <f t="shared" si="860"/>
        <v>38504.33</v>
      </c>
      <c r="EO17" s="327">
        <f t="shared" si="860"/>
        <v>39284.57</v>
      </c>
      <c r="EP17" s="327">
        <f t="shared" si="860"/>
        <v>39091.26</v>
      </c>
      <c r="EQ17" s="327">
        <f t="shared" si="860"/>
        <v>38745.699999999997</v>
      </c>
      <c r="ER17" s="327">
        <f t="shared" si="860"/>
        <v>36277.21</v>
      </c>
      <c r="ES17" s="327">
        <f t="shared" si="860"/>
        <v>38485.42</v>
      </c>
      <c r="ET17" s="327">
        <f t="shared" si="860"/>
        <v>41185.870000000003</v>
      </c>
      <c r="EU17" s="327">
        <f t="shared" si="860"/>
        <v>39458.71</v>
      </c>
      <c r="EV17" s="327">
        <f t="shared" si="860"/>
        <v>43717.66</v>
      </c>
      <c r="EW17" s="327">
        <f t="shared" si="860"/>
        <v>48291.31</v>
      </c>
      <c r="EX17" s="327">
        <f t="shared" si="860"/>
        <v>52848.6</v>
      </c>
      <c r="EY17" s="327">
        <f t="shared" si="860"/>
        <v>41916.07</v>
      </c>
      <c r="EZ17" s="327">
        <f t="shared" si="860"/>
        <v>48409.39</v>
      </c>
      <c r="FA17" s="327">
        <f t="shared" si="860"/>
        <v>46345.69</v>
      </c>
      <c r="FB17" s="327">
        <f t="shared" si="860"/>
        <v>46821.919999999998</v>
      </c>
      <c r="FC17" s="327">
        <f t="shared" si="860"/>
        <v>50101.7</v>
      </c>
      <c r="FD17" s="327">
        <f t="shared" si="860"/>
        <v>51703.55</v>
      </c>
      <c r="FE17" s="327">
        <f t="shared" si="860"/>
        <v>48710.5</v>
      </c>
      <c r="FF17" s="327">
        <f t="shared" si="860"/>
        <v>46406.45</v>
      </c>
      <c r="FG17" s="327">
        <f t="shared" si="860"/>
        <v>54000.6</v>
      </c>
      <c r="FH17" s="327">
        <f t="shared" si="860"/>
        <v>52745.96</v>
      </c>
      <c r="FI17" s="327">
        <f t="shared" si="860"/>
        <v>53243.44</v>
      </c>
      <c r="FJ17" s="327">
        <f t="shared" si="860"/>
        <v>52744.52</v>
      </c>
      <c r="FK17" s="327">
        <f t="shared" si="860"/>
        <v>52652.33</v>
      </c>
      <c r="FL17" s="327">
        <f t="shared" si="860"/>
        <v>53482.8</v>
      </c>
      <c r="FM17" s="327">
        <f t="shared" si="860"/>
        <v>64458.8</v>
      </c>
      <c r="FN17" s="327">
        <f t="shared" si="860"/>
        <v>48715.44</v>
      </c>
      <c r="FO17" s="327">
        <f t="shared" si="860"/>
        <v>63904.14</v>
      </c>
      <c r="FP17" s="327">
        <f t="shared" si="860"/>
        <v>54874.96</v>
      </c>
      <c r="FQ17" s="327">
        <f t="shared" si="860"/>
        <v>54692.39</v>
      </c>
      <c r="FR17" s="327">
        <f t="shared" si="860"/>
        <v>59826.59</v>
      </c>
      <c r="FS17" s="327">
        <f t="shared" si="860"/>
        <v>48266.01</v>
      </c>
      <c r="FT17" s="327">
        <f t="shared" si="860"/>
        <v>51503.34</v>
      </c>
      <c r="FU17" s="327">
        <f t="shared" si="860"/>
        <v>54161.68</v>
      </c>
      <c r="FV17" s="327">
        <f t="shared" si="860"/>
        <v>51042.09</v>
      </c>
      <c r="FW17" s="327">
        <f t="shared" si="860"/>
        <v>48792.41</v>
      </c>
      <c r="FX17" s="327">
        <f t="shared" si="860"/>
        <v>49674.7</v>
      </c>
      <c r="FY17" s="327">
        <f t="shared" si="860"/>
        <v>52160.26</v>
      </c>
      <c r="FZ17" s="327">
        <f t="shared" si="860"/>
        <v>51004.01</v>
      </c>
      <c r="GA17" s="327">
        <f t="shared" si="860"/>
        <v>51350.53</v>
      </c>
      <c r="GB17" s="327">
        <f t="shared" si="860"/>
        <v>54711.45</v>
      </c>
      <c r="GC17" s="327">
        <f t="shared" si="860"/>
        <v>50376.95</v>
      </c>
      <c r="GD17" s="327">
        <f t="shared" si="860"/>
        <v>55645.17</v>
      </c>
      <c r="GE17" s="327">
        <f t="shared" si="860"/>
        <v>54872.49</v>
      </c>
      <c r="GF17" s="327">
        <f t="shared" si="860"/>
        <v>50880.72</v>
      </c>
      <c r="GG17" s="327">
        <f t="shared" si="860"/>
        <v>56622.45</v>
      </c>
      <c r="GH17" s="327">
        <f t="shared" si="860"/>
        <v>54771.37</v>
      </c>
      <c r="GI17" s="327">
        <f t="shared" si="860"/>
        <v>57910.42</v>
      </c>
      <c r="GJ17" s="327">
        <f t="shared" si="860"/>
        <v>55109.78</v>
      </c>
      <c r="GK17" s="327">
        <f t="shared" si="860"/>
        <v>53034.2</v>
      </c>
      <c r="GL17" s="327">
        <f t="shared" si="860"/>
        <v>54624.47</v>
      </c>
      <c r="GM17" s="327">
        <f t="shared" ref="GM17:HC17" si="861">GM489</f>
        <v>54599.77</v>
      </c>
      <c r="GN17" s="327">
        <f t="shared" si="861"/>
        <v>55876.85</v>
      </c>
      <c r="GO17" s="327">
        <f t="shared" si="861"/>
        <v>54999.1</v>
      </c>
      <c r="GP17" s="327">
        <f t="shared" si="861"/>
        <v>54038.55</v>
      </c>
      <c r="GQ17" s="327">
        <f t="shared" si="861"/>
        <v>55536.68</v>
      </c>
      <c r="GR17" s="327">
        <f t="shared" si="861"/>
        <v>56337.83</v>
      </c>
      <c r="GS17" s="327">
        <f t="shared" si="861"/>
        <v>55473.18</v>
      </c>
      <c r="GT17" s="327">
        <f t="shared" si="861"/>
        <v>59821.79</v>
      </c>
      <c r="GU17" s="327">
        <f t="shared" si="861"/>
        <v>56055.93</v>
      </c>
      <c r="GV17" s="327">
        <f t="shared" si="861"/>
        <v>63658.25</v>
      </c>
      <c r="GW17" s="327">
        <f t="shared" si="861"/>
        <v>66361.960000000006</v>
      </c>
      <c r="GX17" s="327">
        <f t="shared" si="861"/>
        <v>64613.03</v>
      </c>
      <c r="GY17" s="327">
        <f t="shared" si="861"/>
        <v>69210.899999999994</v>
      </c>
      <c r="GZ17" s="327">
        <f t="shared" si="861"/>
        <v>63856.2</v>
      </c>
      <c r="HA17" s="327">
        <f t="shared" si="861"/>
        <v>66986.509999999995</v>
      </c>
      <c r="HB17" s="327">
        <f t="shared" si="861"/>
        <v>77736.19</v>
      </c>
      <c r="HC17" s="328">
        <f t="shared" si="861"/>
        <v>72757.3</v>
      </c>
      <c r="HD17" s="327">
        <f t="shared" ref="HD17:HM19" si="862">C432</f>
        <v>73133.13</v>
      </c>
      <c r="HE17" s="327">
        <f t="shared" si="862"/>
        <v>77770.06</v>
      </c>
      <c r="HF17" s="327">
        <f t="shared" si="862"/>
        <v>81619.429999999993</v>
      </c>
      <c r="HG17" s="327">
        <f t="shared" si="862"/>
        <v>81168.28</v>
      </c>
      <c r="HH17" s="327">
        <f t="shared" si="862"/>
        <v>76997.27</v>
      </c>
      <c r="HI17" s="327">
        <f t="shared" si="862"/>
        <v>80011.990000000005</v>
      </c>
      <c r="HJ17" s="327">
        <f t="shared" si="862"/>
        <v>80470.720000000001</v>
      </c>
      <c r="HK17" s="327">
        <f t="shared" si="862"/>
        <v>76880.19</v>
      </c>
      <c r="HL17" s="327">
        <f t="shared" si="862"/>
        <v>78062.69</v>
      </c>
      <c r="HM17" s="327">
        <f t="shared" si="862"/>
        <v>78934.649999999994</v>
      </c>
      <c r="HN17" s="327">
        <f t="shared" ref="HN17:HW19" si="863">M432</f>
        <v>81388.67</v>
      </c>
      <c r="HO17" s="327">
        <f t="shared" si="863"/>
        <v>83778.89</v>
      </c>
      <c r="HP17" s="327">
        <f t="shared" si="863"/>
        <v>86656.77</v>
      </c>
      <c r="HQ17" s="327">
        <f t="shared" si="863"/>
        <v>89915.47</v>
      </c>
      <c r="HR17" s="327">
        <f t="shared" si="863"/>
        <v>93523.31</v>
      </c>
      <c r="HS17" s="327">
        <f t="shared" si="863"/>
        <v>84300.98</v>
      </c>
      <c r="HT17" s="327">
        <f t="shared" si="863"/>
        <v>86685.97</v>
      </c>
      <c r="HU17" s="327">
        <f t="shared" si="863"/>
        <v>81342.350000000006</v>
      </c>
      <c r="HV17" s="327">
        <f t="shared" si="863"/>
        <v>85640.09</v>
      </c>
      <c r="HW17" s="327">
        <f t="shared" si="863"/>
        <v>86838.87</v>
      </c>
      <c r="HX17" s="327">
        <f t="shared" ref="HX17:IG19" si="864">W432</f>
        <v>86183.16</v>
      </c>
      <c r="HY17" s="327">
        <f t="shared" si="864"/>
        <v>88729.23</v>
      </c>
      <c r="HZ17" s="327">
        <f t="shared" si="864"/>
        <v>83022.14</v>
      </c>
      <c r="IA17" s="327">
        <f t="shared" si="864"/>
        <v>86324.65</v>
      </c>
      <c r="IB17" s="327">
        <f t="shared" si="864"/>
        <v>84918.74</v>
      </c>
      <c r="IC17" s="327">
        <f t="shared" si="864"/>
        <v>98788.86</v>
      </c>
      <c r="ID17" s="327">
        <f t="shared" si="864"/>
        <v>89319.52</v>
      </c>
      <c r="IE17" s="327">
        <f t="shared" si="864"/>
        <v>91281</v>
      </c>
      <c r="IF17" s="327">
        <f t="shared" si="864"/>
        <v>98576.39</v>
      </c>
      <c r="IG17" s="327">
        <f t="shared" si="864"/>
        <v>99480.8</v>
      </c>
      <c r="IH17" s="327">
        <f t="shared" ref="IH17:IQ19" si="865">AG432</f>
        <v>94807.98</v>
      </c>
      <c r="II17" s="327">
        <f t="shared" si="865"/>
        <v>91316.95</v>
      </c>
      <c r="IJ17" s="327">
        <f t="shared" si="865"/>
        <v>97243.24</v>
      </c>
      <c r="IK17" s="327">
        <f t="shared" si="865"/>
        <v>99206.76</v>
      </c>
      <c r="IL17" s="327">
        <f t="shared" si="865"/>
        <v>115910.97</v>
      </c>
      <c r="IM17" s="327">
        <f t="shared" si="865"/>
        <v>101402.52</v>
      </c>
      <c r="IN17" s="327">
        <f t="shared" si="865"/>
        <v>107861.38</v>
      </c>
      <c r="IO17" s="327">
        <f t="shared" si="865"/>
        <v>110535.83</v>
      </c>
      <c r="IP17" s="327">
        <f t="shared" si="865"/>
        <v>109722.28</v>
      </c>
      <c r="IQ17" s="327">
        <f t="shared" si="865"/>
        <v>107490.37</v>
      </c>
      <c r="IR17" s="327">
        <f t="shared" ref="IR17:JA19" si="866">AQ432</f>
        <v>102015.03999999999</v>
      </c>
      <c r="IS17" s="327">
        <f t="shared" si="866"/>
        <v>99008.54</v>
      </c>
      <c r="IT17" s="327">
        <f t="shared" si="866"/>
        <v>103095.87</v>
      </c>
      <c r="IU17" s="327">
        <f t="shared" si="866"/>
        <v>98224.07</v>
      </c>
      <c r="IV17" s="327">
        <f t="shared" si="866"/>
        <v>101822.35</v>
      </c>
      <c r="IW17" s="327">
        <f t="shared" si="866"/>
        <v>114738.35</v>
      </c>
      <c r="IX17" s="327">
        <f t="shared" si="866"/>
        <v>125934.28</v>
      </c>
      <c r="IY17" s="327">
        <f t="shared" si="866"/>
        <v>141982.29</v>
      </c>
      <c r="IZ17" s="327">
        <f t="shared" si="866"/>
        <v>111510.26</v>
      </c>
      <c r="JA17" s="327">
        <f t="shared" si="866"/>
        <v>118226.82</v>
      </c>
      <c r="JB17" s="327">
        <f t="shared" ref="JB17:JK19" si="867">BA432</f>
        <v>114330.33</v>
      </c>
      <c r="JC17" s="327">
        <f t="shared" si="867"/>
        <v>108729.7</v>
      </c>
      <c r="JD17" s="327">
        <f t="shared" si="867"/>
        <v>110203.32</v>
      </c>
      <c r="JE17" s="327">
        <f t="shared" si="867"/>
        <v>108889.05</v>
      </c>
      <c r="JF17" s="327">
        <f t="shared" si="867"/>
        <v>117358.49</v>
      </c>
      <c r="JG17" s="327">
        <f t="shared" si="867"/>
        <v>113105.04</v>
      </c>
      <c r="JH17" s="327">
        <f t="shared" si="867"/>
        <v>111756.93</v>
      </c>
      <c r="JI17" s="327">
        <f t="shared" si="867"/>
        <v>113193.75</v>
      </c>
      <c r="JJ17" s="327">
        <f t="shared" si="867"/>
        <v>109636.2</v>
      </c>
      <c r="JK17" s="327">
        <f t="shared" si="867"/>
        <v>115215.06</v>
      </c>
      <c r="JL17" s="327">
        <f t="shared" ref="JL17:JU19" si="868">BK432</f>
        <v>119376.37</v>
      </c>
      <c r="JM17" s="327">
        <f t="shared" si="868"/>
        <v>125987.64</v>
      </c>
      <c r="JN17" s="327">
        <f t="shared" si="868"/>
        <v>129211.1</v>
      </c>
      <c r="JO17" s="327">
        <f t="shared" si="868"/>
        <v>131367.64000000001</v>
      </c>
      <c r="JP17" s="327">
        <f t="shared" si="868"/>
        <v>152220.25</v>
      </c>
      <c r="JQ17" s="327">
        <f t="shared" si="868"/>
        <v>137348.51</v>
      </c>
      <c r="JR17" s="327">
        <f t="shared" si="868"/>
        <v>135209.10999999999</v>
      </c>
      <c r="JS17" s="327">
        <f t="shared" si="868"/>
        <v>137182.72</v>
      </c>
      <c r="JT17" s="327">
        <f t="shared" si="868"/>
        <v>139099.60999999999</v>
      </c>
      <c r="JU17" s="327">
        <f t="shared" si="868"/>
        <v>138241.12</v>
      </c>
      <c r="JV17" s="327">
        <f t="shared" ref="JV17:KE19" si="869">BU432</f>
        <v>139138.03</v>
      </c>
      <c r="JW17" s="327">
        <f t="shared" si="869"/>
        <v>139899.98000000001</v>
      </c>
      <c r="JX17" s="327">
        <f t="shared" si="869"/>
        <v>139087.41</v>
      </c>
      <c r="JY17" s="327">
        <f t="shared" si="869"/>
        <v>136619.94</v>
      </c>
      <c r="JZ17" s="327">
        <f t="shared" si="869"/>
        <v>137191.41</v>
      </c>
      <c r="KA17" s="327">
        <f t="shared" si="869"/>
        <v>142885.26</v>
      </c>
      <c r="KB17" s="327">
        <f t="shared" si="869"/>
        <v>140955.29999999999</v>
      </c>
      <c r="KC17" s="327">
        <f t="shared" si="869"/>
        <v>149413.18</v>
      </c>
      <c r="KD17" s="327">
        <f t="shared" si="869"/>
        <v>151555.82</v>
      </c>
      <c r="KE17" s="327">
        <f t="shared" si="869"/>
        <v>152272.95000000001</v>
      </c>
      <c r="KF17" s="327">
        <f t="shared" ref="KF17:KO19" si="870">CE432</f>
        <v>152395.41</v>
      </c>
      <c r="KG17" s="327">
        <f t="shared" si="870"/>
        <v>157996.46</v>
      </c>
      <c r="KH17" s="327">
        <f t="shared" si="870"/>
        <v>156884.64000000001</v>
      </c>
      <c r="KI17" s="327">
        <f t="shared" si="870"/>
        <v>164288.42000000001</v>
      </c>
      <c r="KJ17" s="327">
        <f t="shared" si="870"/>
        <v>163501.72</v>
      </c>
      <c r="KK17" s="327">
        <f t="shared" si="870"/>
        <v>162913.18</v>
      </c>
      <c r="KL17" s="327">
        <f t="shared" si="870"/>
        <v>182111.45</v>
      </c>
      <c r="KM17" s="327">
        <f t="shared" si="870"/>
        <v>183909.73</v>
      </c>
      <c r="KN17" s="327">
        <f t="shared" si="870"/>
        <v>182855.41</v>
      </c>
      <c r="KO17" s="327">
        <f t="shared" si="870"/>
        <v>182990.02</v>
      </c>
      <c r="KP17" s="327">
        <f t="shared" ref="KP17:KY19" si="871">CO432</f>
        <v>202217.03</v>
      </c>
      <c r="KQ17" s="327">
        <f t="shared" si="871"/>
        <v>193886.49</v>
      </c>
      <c r="KR17" s="327">
        <f t="shared" si="871"/>
        <v>198792.02</v>
      </c>
      <c r="KS17" s="327">
        <f t="shared" si="871"/>
        <v>205753.36</v>
      </c>
      <c r="KT17" s="327">
        <f t="shared" si="871"/>
        <v>213811.76</v>
      </c>
      <c r="KU17" s="327">
        <f t="shared" si="871"/>
        <v>219557.55</v>
      </c>
      <c r="KV17" s="327">
        <f t="shared" si="871"/>
        <v>248577.11</v>
      </c>
      <c r="KW17" s="327">
        <f t="shared" si="871"/>
        <v>247834.07</v>
      </c>
      <c r="KX17" s="327">
        <f t="shared" si="871"/>
        <v>248656.16</v>
      </c>
      <c r="KY17" s="327">
        <f t="shared" si="871"/>
        <v>273481.76</v>
      </c>
      <c r="KZ17" s="327">
        <f t="shared" ref="KZ17:LC19" si="872">CY432</f>
        <v>262999.86</v>
      </c>
      <c r="LA17" s="327">
        <f t="shared" si="872"/>
        <v>269453.40000000002</v>
      </c>
      <c r="LB17" s="327">
        <f t="shared" si="872"/>
        <v>277186.52</v>
      </c>
      <c r="LC17" s="327">
        <f t="shared" si="872"/>
        <v>273610.38</v>
      </c>
      <c r="LD17" s="328">
        <f t="shared" ref="LD17:LM19" si="873">C372</f>
        <v>282927.57</v>
      </c>
      <c r="LE17" s="327">
        <f t="shared" si="873"/>
        <v>282383.64</v>
      </c>
      <c r="LF17" s="327">
        <f t="shared" si="873"/>
        <v>286355.18</v>
      </c>
      <c r="LG17" s="327">
        <f t="shared" si="873"/>
        <v>283794.61</v>
      </c>
      <c r="LH17" s="327">
        <f t="shared" si="873"/>
        <v>290712.56</v>
      </c>
      <c r="LI17" s="327">
        <f t="shared" si="873"/>
        <v>287048.11</v>
      </c>
      <c r="LJ17" s="327">
        <f t="shared" si="873"/>
        <v>284195.96999999997</v>
      </c>
      <c r="LK17" s="327">
        <f t="shared" si="873"/>
        <v>284164.13</v>
      </c>
      <c r="LL17" s="327">
        <f t="shared" si="873"/>
        <v>291872.84000000003</v>
      </c>
      <c r="LM17" s="327">
        <f t="shared" si="873"/>
        <v>285245.7</v>
      </c>
      <c r="LN17" s="327">
        <f t="shared" ref="LN17:LW19" si="874">M372</f>
        <v>282778.21000000002</v>
      </c>
      <c r="LO17" s="327">
        <f t="shared" si="874"/>
        <v>284689.73</v>
      </c>
      <c r="LP17" s="327">
        <f t="shared" si="874"/>
        <v>297283.99</v>
      </c>
      <c r="LQ17" s="327">
        <f t="shared" si="874"/>
        <v>310306.46000000002</v>
      </c>
      <c r="LR17" s="327">
        <f t="shared" si="874"/>
        <v>297587.77</v>
      </c>
      <c r="LS17" s="327">
        <f t="shared" si="874"/>
        <v>300356.08</v>
      </c>
      <c r="LT17" s="327">
        <f t="shared" si="874"/>
        <v>291922.90999999997</v>
      </c>
      <c r="LU17" s="327">
        <f t="shared" si="874"/>
        <v>277981.33</v>
      </c>
      <c r="LV17" s="327">
        <f t="shared" si="874"/>
        <v>287867.39</v>
      </c>
      <c r="LW17" s="327">
        <f t="shared" si="874"/>
        <v>291568.09999999998</v>
      </c>
      <c r="LX17" s="327">
        <f t="shared" ref="LX17:MG19" si="875">W372</f>
        <v>289650.36</v>
      </c>
      <c r="LY17" s="327">
        <f t="shared" si="875"/>
        <v>289663.34999999998</v>
      </c>
      <c r="LZ17" s="327">
        <f t="shared" si="875"/>
        <v>291555.34999999998</v>
      </c>
      <c r="MA17" s="327">
        <f t="shared" si="875"/>
        <v>296002.34000000003</v>
      </c>
      <c r="MB17" s="327">
        <f t="shared" si="875"/>
        <v>297088.43</v>
      </c>
      <c r="MC17" s="327">
        <f t="shared" si="875"/>
        <v>306720.40000000002</v>
      </c>
      <c r="MD17" s="327">
        <f t="shared" si="875"/>
        <v>309364.08</v>
      </c>
      <c r="ME17" s="327">
        <f t="shared" si="875"/>
        <v>324903.61</v>
      </c>
      <c r="MF17" s="327">
        <f t="shared" si="875"/>
        <v>323626.89</v>
      </c>
      <c r="MG17" s="327">
        <f t="shared" si="875"/>
        <v>338328.95</v>
      </c>
      <c r="MH17" s="327">
        <f t="shared" ref="MH17:MQ19" si="876">AG372</f>
        <v>339417</v>
      </c>
      <c r="MI17" s="327">
        <f t="shared" si="876"/>
        <v>334858.87</v>
      </c>
      <c r="MJ17" s="327">
        <f t="shared" si="876"/>
        <v>341226.18</v>
      </c>
      <c r="MK17" s="327">
        <f t="shared" si="876"/>
        <v>338565.58</v>
      </c>
      <c r="ML17" s="327">
        <f t="shared" si="876"/>
        <v>340490.62</v>
      </c>
      <c r="MM17" s="327">
        <f t="shared" si="876"/>
        <v>336966.83</v>
      </c>
      <c r="MN17" s="327">
        <f t="shared" si="876"/>
        <v>345786.09</v>
      </c>
      <c r="MO17" s="327">
        <f t="shared" si="876"/>
        <v>352691.07</v>
      </c>
      <c r="MP17" s="327">
        <f t="shared" si="876"/>
        <v>371369.55</v>
      </c>
      <c r="MQ17" s="327">
        <f t="shared" si="876"/>
        <v>363834.51</v>
      </c>
      <c r="MR17" s="327">
        <f t="shared" ref="MR17:NA19" si="877">AQ372</f>
        <v>381735.99</v>
      </c>
      <c r="MS17" s="327">
        <f t="shared" si="877"/>
        <v>381375.09</v>
      </c>
      <c r="MT17" s="327">
        <f t="shared" si="877"/>
        <v>382868.96</v>
      </c>
      <c r="MU17" s="327">
        <f t="shared" si="877"/>
        <v>381991.52</v>
      </c>
      <c r="MV17" s="327">
        <f t="shared" si="877"/>
        <v>408921.26</v>
      </c>
      <c r="MW17" s="327">
        <f t="shared" si="877"/>
        <v>402843.6</v>
      </c>
      <c r="MX17" s="327">
        <f t="shared" si="877"/>
        <v>404620.07</v>
      </c>
      <c r="MY17" s="327">
        <f t="shared" si="877"/>
        <v>413567.5</v>
      </c>
      <c r="MZ17" s="327">
        <f t="shared" si="877"/>
        <v>403021.93</v>
      </c>
      <c r="NA17" s="327">
        <f t="shared" si="877"/>
        <v>413568.5</v>
      </c>
      <c r="NB17" s="327">
        <f t="shared" ref="NB17:NK19" si="878">BA372</f>
        <v>426853.66</v>
      </c>
      <c r="NC17" s="327">
        <f t="shared" si="878"/>
        <v>422783.38</v>
      </c>
      <c r="ND17" s="327">
        <f t="shared" si="878"/>
        <v>419040.62</v>
      </c>
      <c r="NE17" s="327">
        <f t="shared" si="878"/>
        <v>416757.5</v>
      </c>
      <c r="NF17" s="327">
        <f t="shared" si="878"/>
        <v>420476.93</v>
      </c>
      <c r="NG17" s="327">
        <f t="shared" si="878"/>
        <v>420627.55</v>
      </c>
      <c r="NH17" s="327">
        <f t="shared" si="878"/>
        <v>421090.6</v>
      </c>
      <c r="NI17" s="327">
        <f t="shared" si="878"/>
        <v>416332.82</v>
      </c>
      <c r="NJ17" s="327">
        <f t="shared" si="878"/>
        <v>425624.9</v>
      </c>
      <c r="NK17" s="327">
        <f t="shared" si="878"/>
        <v>418705.11</v>
      </c>
      <c r="NL17" s="327">
        <f t="shared" ref="NL17:NU19" si="879">BK372</f>
        <v>428360.05</v>
      </c>
      <c r="NM17" s="327">
        <f t="shared" si="879"/>
        <v>419672.27</v>
      </c>
      <c r="NN17" s="327">
        <f t="shared" si="879"/>
        <v>428178.04</v>
      </c>
      <c r="NO17" s="327">
        <f t="shared" si="879"/>
        <v>423780.24</v>
      </c>
      <c r="NP17" s="327">
        <f t="shared" si="879"/>
        <v>448432.04</v>
      </c>
      <c r="NQ17" s="327">
        <f t="shared" si="879"/>
        <v>414896.41</v>
      </c>
      <c r="NR17" s="327">
        <f t="shared" si="879"/>
        <v>419460.38</v>
      </c>
      <c r="NS17" s="327">
        <f t="shared" si="879"/>
        <v>413039.79</v>
      </c>
      <c r="NT17" s="327">
        <f t="shared" si="879"/>
        <v>443488.78</v>
      </c>
      <c r="NU17" s="327">
        <f t="shared" si="879"/>
        <v>443408.4</v>
      </c>
      <c r="NV17" s="327">
        <f t="shared" ref="NV17:OE19" si="880">BU372</f>
        <v>419070.33</v>
      </c>
      <c r="NW17" s="327">
        <f t="shared" si="880"/>
        <v>436917.9</v>
      </c>
      <c r="NX17" s="327">
        <f t="shared" si="880"/>
        <v>435146.34</v>
      </c>
      <c r="NY17" s="327">
        <f t="shared" si="880"/>
        <v>436569.85</v>
      </c>
      <c r="NZ17" s="327">
        <f t="shared" si="880"/>
        <v>426150.31</v>
      </c>
      <c r="OA17" s="327">
        <f t="shared" si="880"/>
        <v>431934.06</v>
      </c>
      <c r="OB17" s="327">
        <f t="shared" si="880"/>
        <v>457585.58</v>
      </c>
      <c r="OC17" s="327">
        <f t="shared" si="880"/>
        <v>438281.39</v>
      </c>
      <c r="OD17" s="327">
        <f t="shared" si="880"/>
        <v>447274.98</v>
      </c>
      <c r="OE17" s="327">
        <f t="shared" si="880"/>
        <v>448995.76</v>
      </c>
      <c r="OF17" s="327">
        <f t="shared" ref="OF17:OO19" si="881">CE372</f>
        <v>462347.53</v>
      </c>
      <c r="OG17" s="327">
        <f t="shared" si="881"/>
        <v>468501.47</v>
      </c>
      <c r="OH17" s="327">
        <f t="shared" si="881"/>
        <v>471639.74</v>
      </c>
      <c r="OI17" s="327">
        <f t="shared" si="881"/>
        <v>467819.26</v>
      </c>
      <c r="OJ17" s="327">
        <f t="shared" si="881"/>
        <v>475633.8</v>
      </c>
      <c r="OK17" s="327">
        <f t="shared" si="881"/>
        <v>488870.87</v>
      </c>
      <c r="OL17" s="327">
        <f t="shared" si="881"/>
        <v>482234.96</v>
      </c>
      <c r="OM17" s="327">
        <f t="shared" si="881"/>
        <v>464246.08</v>
      </c>
      <c r="ON17" s="327">
        <f t="shared" si="881"/>
        <v>474103.54</v>
      </c>
      <c r="OO17" s="327">
        <f t="shared" si="881"/>
        <v>482975.23</v>
      </c>
      <c r="OP17" s="327">
        <f t="shared" ref="OP17:OY19" si="882">CO372</f>
        <v>482663.81</v>
      </c>
      <c r="OQ17" s="327">
        <f t="shared" si="882"/>
        <v>475497.37</v>
      </c>
      <c r="OR17" s="327">
        <f t="shared" si="882"/>
        <v>499072.88</v>
      </c>
      <c r="OS17" s="327">
        <f t="shared" si="882"/>
        <v>499987.47</v>
      </c>
      <c r="OT17" s="327">
        <f t="shared" si="882"/>
        <v>499295.34</v>
      </c>
      <c r="OU17" s="327">
        <f t="shared" si="882"/>
        <v>501351.62</v>
      </c>
      <c r="OV17" s="327">
        <f t="shared" si="882"/>
        <v>501350.84</v>
      </c>
      <c r="OW17" s="327">
        <f t="shared" si="882"/>
        <v>538725.5</v>
      </c>
      <c r="OX17" s="327">
        <f t="shared" si="882"/>
        <v>527090.79</v>
      </c>
      <c r="OY17" s="327">
        <f t="shared" si="882"/>
        <v>524077.16</v>
      </c>
      <c r="OZ17" s="327">
        <f t="shared" ref="OZ17:PI19" si="883">CY372</f>
        <v>521367.31</v>
      </c>
      <c r="PA17" s="327">
        <f t="shared" si="883"/>
        <v>535682.30000000005</v>
      </c>
      <c r="PB17" s="327">
        <f t="shared" si="883"/>
        <v>527137.55000000005</v>
      </c>
      <c r="PC17" s="327">
        <f t="shared" si="883"/>
        <v>524064.99</v>
      </c>
      <c r="PD17" s="327">
        <f t="shared" si="883"/>
        <v>531686.31999999995</v>
      </c>
      <c r="PE17" s="327">
        <f t="shared" si="883"/>
        <v>494206.64</v>
      </c>
      <c r="PF17" s="327">
        <f t="shared" si="883"/>
        <v>507639.47</v>
      </c>
      <c r="PG17" s="327">
        <f t="shared" si="883"/>
        <v>504506.2</v>
      </c>
      <c r="PH17" s="327">
        <f t="shared" si="883"/>
        <v>513176.73</v>
      </c>
      <c r="PI17" s="327">
        <f t="shared" si="883"/>
        <v>510386.07</v>
      </c>
      <c r="PJ17" s="327">
        <f t="shared" ref="PJ17:PS19" si="884">DI372</f>
        <v>501171.98</v>
      </c>
      <c r="PK17" s="327">
        <f t="shared" si="884"/>
        <v>503665.43</v>
      </c>
      <c r="PL17" s="327">
        <f t="shared" si="884"/>
        <v>513430.76</v>
      </c>
      <c r="PM17" s="327">
        <f t="shared" si="884"/>
        <v>512248.22</v>
      </c>
      <c r="PN17" s="327">
        <f t="shared" si="884"/>
        <v>487551.27</v>
      </c>
      <c r="PO17" s="327">
        <f t="shared" si="884"/>
        <v>496547.32</v>
      </c>
      <c r="PP17" s="327">
        <f t="shared" si="884"/>
        <v>513383.67999999999</v>
      </c>
      <c r="PQ17" s="327">
        <f t="shared" si="884"/>
        <v>498837.46</v>
      </c>
      <c r="PR17" s="327">
        <f t="shared" si="884"/>
        <v>487925.36</v>
      </c>
      <c r="PS17" s="327">
        <f t="shared" si="884"/>
        <v>505140.67</v>
      </c>
      <c r="PT17" s="327">
        <f t="shared" ref="PT17:QC19" si="885">DS372</f>
        <v>528153.09</v>
      </c>
      <c r="PU17" s="327">
        <f t="shared" si="885"/>
        <v>525030.61</v>
      </c>
      <c r="PV17" s="327">
        <f t="shared" si="885"/>
        <v>520757.13</v>
      </c>
      <c r="PW17" s="327">
        <f t="shared" si="885"/>
        <v>522810.87</v>
      </c>
      <c r="PX17" s="327">
        <f t="shared" si="885"/>
        <v>521978.58</v>
      </c>
      <c r="PY17" s="327">
        <f t="shared" si="885"/>
        <v>536913.03</v>
      </c>
      <c r="PZ17" s="327">
        <f t="shared" si="885"/>
        <v>535122.75</v>
      </c>
      <c r="QA17" s="327">
        <f t="shared" si="885"/>
        <v>536132.92000000004</v>
      </c>
      <c r="QB17" s="327">
        <f t="shared" si="885"/>
        <v>543256.66</v>
      </c>
      <c r="QC17" s="327">
        <f t="shared" si="885"/>
        <v>589307.06000000006</v>
      </c>
      <c r="QD17" s="327">
        <f t="shared" ref="QD17:QM19" si="886">EC372</f>
        <v>563259.89</v>
      </c>
      <c r="QE17" s="327">
        <f t="shared" si="886"/>
        <v>561355.24</v>
      </c>
      <c r="QF17" s="327">
        <f t="shared" si="886"/>
        <v>565781.79</v>
      </c>
      <c r="QG17" s="327">
        <f t="shared" si="886"/>
        <v>554827.79</v>
      </c>
      <c r="QH17" s="327">
        <f t="shared" si="886"/>
        <v>550349.76</v>
      </c>
      <c r="QI17" s="327">
        <f t="shared" si="886"/>
        <v>567709.02</v>
      </c>
      <c r="QJ17" s="327">
        <f t="shared" si="886"/>
        <v>571998.56999999995</v>
      </c>
      <c r="QK17" s="327">
        <f t="shared" si="886"/>
        <v>575602.55000000005</v>
      </c>
      <c r="QL17" s="327">
        <f t="shared" si="886"/>
        <v>575865.14</v>
      </c>
      <c r="QM17" s="327">
        <f t="shared" si="886"/>
        <v>587098.63</v>
      </c>
      <c r="QN17" s="327">
        <f t="shared" ref="QN17:QW19" si="887">EM372</f>
        <v>564740.17000000004</v>
      </c>
      <c r="QO17" s="327">
        <f t="shared" si="887"/>
        <v>579960.4</v>
      </c>
      <c r="QP17" s="327">
        <f t="shared" si="887"/>
        <v>571861.25</v>
      </c>
      <c r="QQ17" s="327">
        <f t="shared" si="887"/>
        <v>578459.44999999995</v>
      </c>
      <c r="QR17" s="327">
        <f t="shared" si="887"/>
        <v>583971.13</v>
      </c>
      <c r="QS17" s="327">
        <f t="shared" si="887"/>
        <v>594795.36</v>
      </c>
      <c r="QT17" s="327">
        <f t="shared" si="887"/>
        <v>610895.97</v>
      </c>
      <c r="QU17" s="327">
        <f t="shared" si="887"/>
        <v>576530.1</v>
      </c>
      <c r="QV17" s="327">
        <f t="shared" si="887"/>
        <v>580276.17000000004</v>
      </c>
      <c r="QW17" s="327">
        <f t="shared" si="887"/>
        <v>582899.76</v>
      </c>
      <c r="QX17" s="327">
        <f t="shared" ref="QX17:RG19" si="888">EW372</f>
        <v>579979.93000000005</v>
      </c>
      <c r="QY17" s="327">
        <f t="shared" si="888"/>
        <v>582261.44999999995</v>
      </c>
      <c r="QZ17" s="327">
        <f t="shared" si="888"/>
        <v>576564.80000000005</v>
      </c>
      <c r="RA17" s="327">
        <f t="shared" si="888"/>
        <v>579712.41</v>
      </c>
      <c r="RB17" s="327">
        <f t="shared" si="888"/>
        <v>592793.48</v>
      </c>
      <c r="RC17" s="327">
        <f t="shared" si="888"/>
        <v>566723.89</v>
      </c>
      <c r="RD17" s="327">
        <f t="shared" si="888"/>
        <v>604480.28</v>
      </c>
      <c r="RE17" s="327">
        <f t="shared" si="888"/>
        <v>608307.59</v>
      </c>
      <c r="RF17" s="327">
        <f t="shared" si="888"/>
        <v>628442.77</v>
      </c>
      <c r="RG17" s="327">
        <f t="shared" si="888"/>
        <v>658525.18999999994</v>
      </c>
      <c r="RH17" s="327">
        <f t="shared" ref="RH17:RQ19" si="889">FG372</f>
        <v>685134.7</v>
      </c>
      <c r="RI17" s="327">
        <f t="shared" si="889"/>
        <v>696928.91</v>
      </c>
      <c r="RJ17" s="327">
        <f t="shared" si="889"/>
        <v>682248.53</v>
      </c>
      <c r="RK17" s="327">
        <f t="shared" si="889"/>
        <v>691297.7</v>
      </c>
      <c r="RL17" s="327">
        <f t="shared" si="889"/>
        <v>694799.59</v>
      </c>
      <c r="RM17" s="327">
        <f t="shared" si="889"/>
        <v>678000.36</v>
      </c>
      <c r="RN17" s="327">
        <f t="shared" si="889"/>
        <v>690852.92</v>
      </c>
      <c r="RO17" s="327">
        <f t="shared" si="889"/>
        <v>677814.88</v>
      </c>
      <c r="RP17" s="327">
        <f t="shared" si="889"/>
        <v>683612.55</v>
      </c>
      <c r="RQ17" s="327">
        <f t="shared" si="889"/>
        <v>668318.99</v>
      </c>
      <c r="RR17" s="327">
        <f t="shared" ref="RR17:SA19" si="890">FQ372</f>
        <v>643667.47</v>
      </c>
      <c r="RS17" s="327">
        <f t="shared" si="890"/>
        <v>653003.25</v>
      </c>
      <c r="RT17" s="327">
        <f t="shared" si="890"/>
        <v>646688.99</v>
      </c>
      <c r="RU17" s="327">
        <f t="shared" si="890"/>
        <v>660111.93999999994</v>
      </c>
      <c r="RV17" s="327">
        <f t="shared" si="890"/>
        <v>642341.99</v>
      </c>
      <c r="RW17" s="327">
        <f t="shared" si="890"/>
        <v>641548.77</v>
      </c>
      <c r="RX17" s="327">
        <f t="shared" si="890"/>
        <v>628341.81000000006</v>
      </c>
      <c r="RY17" s="327">
        <f t="shared" si="890"/>
        <v>667419.03</v>
      </c>
      <c r="RZ17" s="327">
        <f t="shared" si="890"/>
        <v>649872.65</v>
      </c>
      <c r="SA17" s="327">
        <f t="shared" si="890"/>
        <v>636133.99</v>
      </c>
      <c r="SB17" s="327">
        <f t="shared" ref="SB17:SK19" si="891">GA372</f>
        <v>644444.9</v>
      </c>
      <c r="SC17" s="327">
        <f t="shared" si="891"/>
        <v>632158.23</v>
      </c>
      <c r="SD17" s="327">
        <f t="shared" si="891"/>
        <v>682719.85</v>
      </c>
      <c r="SE17" s="327">
        <f t="shared" si="891"/>
        <v>662369.56999999995</v>
      </c>
      <c r="SF17" s="327">
        <f t="shared" si="891"/>
        <v>682070.79</v>
      </c>
      <c r="SG17" s="327">
        <f t="shared" si="891"/>
        <v>677207.79</v>
      </c>
      <c r="SH17" s="327">
        <f t="shared" si="891"/>
        <v>709268.2</v>
      </c>
      <c r="SI17" s="327">
        <f t="shared" si="891"/>
        <v>699457.45</v>
      </c>
      <c r="SJ17" s="327">
        <f t="shared" si="891"/>
        <v>715197.25</v>
      </c>
      <c r="SK17" s="327">
        <f t="shared" si="891"/>
        <v>742354.86</v>
      </c>
      <c r="SL17" s="327">
        <f t="shared" ref="SL17:SU19" si="892">GK372</f>
        <v>678829.18</v>
      </c>
      <c r="SM17" s="327">
        <f t="shared" si="892"/>
        <v>698076.62</v>
      </c>
      <c r="SN17" s="327">
        <f t="shared" si="892"/>
        <v>682892.15</v>
      </c>
      <c r="SO17" s="327">
        <f t="shared" si="892"/>
        <v>695746.75</v>
      </c>
      <c r="SP17" s="327">
        <f t="shared" si="892"/>
        <v>712111.39</v>
      </c>
      <c r="SQ17" s="327">
        <f t="shared" si="892"/>
        <v>720422.92</v>
      </c>
      <c r="SR17" s="327">
        <f t="shared" si="892"/>
        <v>701290.45</v>
      </c>
      <c r="SS17" s="327">
        <f t="shared" si="892"/>
        <v>704722.88</v>
      </c>
      <c r="ST17" s="327">
        <f t="shared" si="892"/>
        <v>731971.95</v>
      </c>
      <c r="SU17" s="327">
        <f t="shared" si="892"/>
        <v>639410.37</v>
      </c>
      <c r="SV17" s="327">
        <f t="shared" ref="SV17:TE19" si="893">GU372</f>
        <v>605940.47999999998</v>
      </c>
      <c r="SW17" s="327">
        <f t="shared" si="893"/>
        <v>631690.18000000005</v>
      </c>
      <c r="SX17" s="327">
        <f t="shared" si="893"/>
        <v>665831.24</v>
      </c>
      <c r="SY17" s="327">
        <f t="shared" si="893"/>
        <v>643265.56999999995</v>
      </c>
      <c r="SZ17" s="327">
        <f t="shared" si="893"/>
        <v>726617.22</v>
      </c>
      <c r="TA17" s="327">
        <f t="shared" si="893"/>
        <v>735140.34</v>
      </c>
      <c r="TB17" s="327">
        <f t="shared" si="893"/>
        <v>781568.68</v>
      </c>
      <c r="TC17" s="327">
        <f t="shared" si="893"/>
        <v>765446.58</v>
      </c>
      <c r="TD17" s="327">
        <f t="shared" si="893"/>
        <v>753706.51</v>
      </c>
      <c r="TE17" s="327">
        <f t="shared" si="893"/>
        <v>772471.75</v>
      </c>
      <c r="TF17" s="327">
        <f t="shared" ref="TF17:TO19" si="894">HE372</f>
        <v>793271.99</v>
      </c>
      <c r="TG17" s="327">
        <f t="shared" si="894"/>
        <v>794744.5</v>
      </c>
      <c r="TH17" s="327">
        <f t="shared" si="894"/>
        <v>824662.88</v>
      </c>
      <c r="TI17" s="327">
        <f t="shared" si="894"/>
        <v>839886.51</v>
      </c>
      <c r="TJ17" s="327">
        <f t="shared" si="894"/>
        <v>849579.14</v>
      </c>
      <c r="TK17" s="327">
        <f t="shared" si="894"/>
        <v>763648.58</v>
      </c>
      <c r="TL17" s="327">
        <f t="shared" si="894"/>
        <v>766284.48</v>
      </c>
      <c r="TM17" s="327">
        <f t="shared" si="894"/>
        <v>778851.8</v>
      </c>
      <c r="TN17" s="327">
        <f t="shared" si="894"/>
        <v>785011.49</v>
      </c>
      <c r="TO17" s="327">
        <f t="shared" si="894"/>
        <v>797948.42</v>
      </c>
      <c r="TP17" s="327">
        <f t="shared" ref="TP17:TY19" si="895">HO372</f>
        <v>802724.48</v>
      </c>
      <c r="TQ17" s="327">
        <f t="shared" si="895"/>
        <v>775853.19</v>
      </c>
      <c r="TR17" s="327">
        <f t="shared" si="895"/>
        <v>752372.37</v>
      </c>
      <c r="TS17" s="327">
        <f t="shared" si="895"/>
        <v>792904.07</v>
      </c>
      <c r="TT17" s="327">
        <f t="shared" si="895"/>
        <v>769884.55</v>
      </c>
      <c r="TU17" s="327">
        <f t="shared" si="895"/>
        <v>772937.13</v>
      </c>
      <c r="TV17" s="327">
        <f t="shared" si="895"/>
        <v>789233.09</v>
      </c>
      <c r="TW17" s="327">
        <f t="shared" si="895"/>
        <v>781379.25</v>
      </c>
      <c r="TX17" s="327">
        <f t="shared" si="895"/>
        <v>807174.38</v>
      </c>
      <c r="TY17" s="327">
        <f t="shared" si="895"/>
        <v>828781.44</v>
      </c>
      <c r="TZ17" s="327">
        <f t="shared" ref="TZ17:UC19" si="896">HY372</f>
        <v>871739.64</v>
      </c>
      <c r="UA17" s="327">
        <f t="shared" si="896"/>
        <v>831343.69</v>
      </c>
      <c r="UB17" s="327">
        <f t="shared" si="896"/>
        <v>766633.1</v>
      </c>
      <c r="UC17" s="327">
        <f t="shared" si="896"/>
        <v>745673.19</v>
      </c>
      <c r="UD17" s="328">
        <f t="shared" ref="UD17:UM19" si="897">C308</f>
        <v>684807.89702310006</v>
      </c>
      <c r="UE17" s="327">
        <f t="shared" si="897"/>
        <v>728810.59798790002</v>
      </c>
      <c r="UF17" s="327">
        <f t="shared" si="897"/>
        <v>731577.23910779995</v>
      </c>
      <c r="UG17" s="327">
        <f t="shared" si="897"/>
        <v>784479.69094400003</v>
      </c>
      <c r="UH17" s="327">
        <f t="shared" si="897"/>
        <v>817587.02017119993</v>
      </c>
      <c r="UI17" s="327">
        <f t="shared" si="897"/>
        <v>643711.56030899996</v>
      </c>
      <c r="UJ17" s="327">
        <f t="shared" si="897"/>
        <v>678960.04231429996</v>
      </c>
      <c r="UK17" s="327">
        <f t="shared" si="897"/>
        <v>678192.66919829999</v>
      </c>
      <c r="UL17" s="327">
        <f t="shared" si="897"/>
        <v>702542.12769360002</v>
      </c>
      <c r="UM17" s="327">
        <f t="shared" si="897"/>
        <v>735987.39493389975</v>
      </c>
      <c r="UN17" s="327">
        <f t="shared" ref="UN17:UW19" si="898">M308</f>
        <v>748509.28677420015</v>
      </c>
      <c r="UO17" s="327">
        <f t="shared" si="898"/>
        <v>764717.3430993997</v>
      </c>
      <c r="UP17" s="327">
        <f t="shared" si="898"/>
        <v>799011.98297989997</v>
      </c>
      <c r="UQ17" s="327">
        <f t="shared" si="898"/>
        <v>828745.51866010006</v>
      </c>
      <c r="UR17" s="327">
        <f t="shared" si="898"/>
        <v>790582.49327720003</v>
      </c>
      <c r="US17" s="327">
        <f t="shared" si="898"/>
        <v>794300.1714295001</v>
      </c>
      <c r="UT17" s="327">
        <f t="shared" si="898"/>
        <v>693537.53495639982</v>
      </c>
      <c r="UU17" s="327">
        <f t="shared" si="898"/>
        <v>777334.64541049988</v>
      </c>
      <c r="UV17" s="327">
        <f t="shared" si="898"/>
        <v>782264.73034370004</v>
      </c>
      <c r="UW17" s="327">
        <f t="shared" si="898"/>
        <v>888393.00317789987</v>
      </c>
      <c r="UX17" s="327">
        <f t="shared" ref="UX17:VG19" si="899">W308</f>
        <v>974961.8665951998</v>
      </c>
      <c r="UY17" s="327">
        <f t="shared" si="899"/>
        <v>969752.78583059995</v>
      </c>
      <c r="UZ17" s="327">
        <f t="shared" si="899"/>
        <v>1111702.5629940997</v>
      </c>
      <c r="VA17" s="327">
        <f t="shared" si="899"/>
        <v>1104322.5492071998</v>
      </c>
      <c r="VB17" s="327">
        <f t="shared" si="899"/>
        <v>1151824.5943993002</v>
      </c>
      <c r="VC17" s="327">
        <f t="shared" si="899"/>
        <v>1084552.5243917999</v>
      </c>
      <c r="VD17" s="327">
        <f t="shared" si="899"/>
        <v>1100162.5193072001</v>
      </c>
      <c r="VE17" s="327">
        <f t="shared" si="899"/>
        <v>1108655.4020213005</v>
      </c>
      <c r="VF17" s="327">
        <f t="shared" si="899"/>
        <v>1142460.9926782001</v>
      </c>
      <c r="VG17" s="327">
        <f t="shared" si="899"/>
        <v>1145111.3541079999</v>
      </c>
      <c r="VH17" s="327">
        <f t="shared" ref="VH17:VQ19" si="900">AG308</f>
        <v>1158946.2119016</v>
      </c>
      <c r="VI17" s="327">
        <f t="shared" si="900"/>
        <v>1169964.7719782002</v>
      </c>
      <c r="VJ17" s="327">
        <f t="shared" si="900"/>
        <v>1085113.886895</v>
      </c>
      <c r="VK17" s="327">
        <f t="shared" si="900"/>
        <v>1099830.8979278007</v>
      </c>
      <c r="VL17" s="327">
        <f t="shared" si="900"/>
        <v>1141447.1663825</v>
      </c>
      <c r="VM17" s="327">
        <f t="shared" si="900"/>
        <v>1133564.9339596999</v>
      </c>
      <c r="VN17" s="327">
        <f t="shared" si="900"/>
        <v>1135274.3247808001</v>
      </c>
      <c r="VO17" s="327">
        <f t="shared" si="900"/>
        <v>1156207.8711907</v>
      </c>
      <c r="VP17" s="327">
        <f t="shared" si="900"/>
        <v>1113110.1781355003</v>
      </c>
      <c r="VQ17" s="327">
        <f t="shared" si="900"/>
        <v>1048811.2652540999</v>
      </c>
      <c r="VR17" s="327">
        <f t="shared" ref="VR17:WA19" si="901">AQ308</f>
        <v>962956.38808289974</v>
      </c>
      <c r="VS17" s="327">
        <f t="shared" si="901"/>
        <v>966801.06011820037</v>
      </c>
      <c r="VT17" s="327">
        <f t="shared" si="901"/>
        <v>957886.00777840032</v>
      </c>
      <c r="VU17" s="327">
        <f t="shared" si="901"/>
        <v>976807.23383909999</v>
      </c>
      <c r="VV17" s="327">
        <f t="shared" si="901"/>
        <v>967883.51073479967</v>
      </c>
      <c r="VW17" s="327">
        <f t="shared" si="901"/>
        <v>986265.07176829991</v>
      </c>
      <c r="VX17" s="327">
        <f t="shared" si="901"/>
        <v>930234.20089610014</v>
      </c>
      <c r="VY17" s="327">
        <f t="shared" si="901"/>
        <v>954500.45647919993</v>
      </c>
      <c r="VZ17" s="327">
        <f t="shared" si="901"/>
        <v>929212.31447769981</v>
      </c>
      <c r="WA17" s="327">
        <f t="shared" si="901"/>
        <v>903586.64828789991</v>
      </c>
      <c r="WB17" s="327">
        <f t="shared" ref="WB17:WK19" si="902">BA308</f>
        <v>875405.53461220011</v>
      </c>
      <c r="WC17" s="327">
        <f t="shared" si="902"/>
        <v>853499.95300739992</v>
      </c>
      <c r="WD17" s="327">
        <f t="shared" si="902"/>
        <v>966980.22105429997</v>
      </c>
      <c r="WE17" s="327">
        <f t="shared" si="902"/>
        <v>922918.17462669988</v>
      </c>
      <c r="WF17" s="327">
        <f t="shared" si="902"/>
        <v>895950.84067190008</v>
      </c>
      <c r="WG17" s="327">
        <f t="shared" si="902"/>
        <v>947658.22245960007</v>
      </c>
      <c r="WH17" s="327">
        <f t="shared" si="902"/>
        <v>1033960.0772261</v>
      </c>
      <c r="WI17" s="327">
        <f t="shared" si="902"/>
        <v>1006699.0123006001</v>
      </c>
      <c r="WJ17" s="327">
        <f t="shared" si="902"/>
        <v>991172.01364020002</v>
      </c>
      <c r="WK17" s="327">
        <f t="shared" si="902"/>
        <v>1006467.2643228002</v>
      </c>
      <c r="WL17" s="327">
        <f t="shared" ref="WL17:WU19" si="903">BK308</f>
        <v>1069983.7567972997</v>
      </c>
      <c r="WM17" s="327">
        <f t="shared" si="903"/>
        <v>1151310.6804594998</v>
      </c>
      <c r="WN17" s="327">
        <f t="shared" si="903"/>
        <v>1111529.1637743998</v>
      </c>
      <c r="WO17" s="327">
        <f t="shared" si="903"/>
        <v>1091148.1638250998</v>
      </c>
      <c r="WP17" s="327">
        <f t="shared" si="903"/>
        <v>1099919.4049821002</v>
      </c>
      <c r="WQ17" s="327">
        <f t="shared" si="903"/>
        <v>1182343.7675512999</v>
      </c>
      <c r="WR17" s="327">
        <f t="shared" si="903"/>
        <v>1106325.6587173</v>
      </c>
      <c r="WS17" s="327">
        <f t="shared" si="903"/>
        <v>1083603.4716284999</v>
      </c>
      <c r="WT17" s="327">
        <f t="shared" si="903"/>
        <v>1089223.7149211999</v>
      </c>
      <c r="WU17" s="327">
        <f t="shared" si="903"/>
        <v>1138801.036973</v>
      </c>
      <c r="WV17" s="327">
        <f t="shared" ref="WV17:XE19" si="904">BU308</f>
        <v>1168265.0871607002</v>
      </c>
      <c r="WW17" s="327">
        <f t="shared" si="904"/>
        <v>1243429.7008620999</v>
      </c>
      <c r="WX17" s="327">
        <f t="shared" si="904"/>
        <v>1399404.0526602</v>
      </c>
      <c r="WY17" s="327">
        <f t="shared" si="904"/>
        <v>1484023.1439816002</v>
      </c>
      <c r="WZ17" s="327">
        <f t="shared" si="904"/>
        <v>1603430.1771408997</v>
      </c>
      <c r="XA17" s="327">
        <f t="shared" si="904"/>
        <v>1620168.1574237996</v>
      </c>
      <c r="XB17" s="327">
        <f t="shared" si="904"/>
        <v>1651331.5977255001</v>
      </c>
      <c r="XC17" s="327">
        <f t="shared" si="904"/>
        <v>1622527.4031921001</v>
      </c>
      <c r="XD17" s="327">
        <f t="shared" si="904"/>
        <v>1742322.4827347002</v>
      </c>
      <c r="XE17" s="327">
        <f t="shared" si="904"/>
        <v>1717716.6673875002</v>
      </c>
      <c r="XF17" s="327">
        <f t="shared" ref="XF17:XO19" si="905">CE308</f>
        <v>1744698.7136103003</v>
      </c>
      <c r="XG17" s="327">
        <f t="shared" si="905"/>
        <v>1778706.6214660001</v>
      </c>
      <c r="XH17" s="327">
        <f t="shared" si="905"/>
        <v>1779338.1581846997</v>
      </c>
      <c r="XI17" s="327">
        <f t="shared" si="905"/>
        <v>1889475.3080549005</v>
      </c>
      <c r="XJ17" s="327">
        <f t="shared" si="905"/>
        <v>1885893.7318260008</v>
      </c>
      <c r="XK17" s="327">
        <f t="shared" si="905"/>
        <v>1861604.2451909001</v>
      </c>
      <c r="XL17" s="327">
        <f t="shared" si="905"/>
        <v>1753300.6721893998</v>
      </c>
      <c r="XM17" s="327">
        <f t="shared" si="905"/>
        <v>1784314.81</v>
      </c>
      <c r="XN17" s="327">
        <f t="shared" si="905"/>
        <v>1768007.6858637</v>
      </c>
      <c r="XO17" s="327">
        <f t="shared" si="905"/>
        <v>1764304.3252542999</v>
      </c>
      <c r="XP17" s="327">
        <f t="shared" ref="XP17:XY19" si="906">CO308</f>
        <v>1696322.3225405002</v>
      </c>
      <c r="XQ17" s="327">
        <f t="shared" si="906"/>
        <v>1678076.2415780006</v>
      </c>
      <c r="XR17" s="327">
        <f t="shared" si="906"/>
        <v>1569557.1883900999</v>
      </c>
      <c r="XS17" s="327">
        <f t="shared" si="906"/>
        <v>1521086.9599462999</v>
      </c>
      <c r="XT17" s="327">
        <f t="shared" si="906"/>
        <v>1599428.7586461999</v>
      </c>
      <c r="XU17" s="327">
        <f t="shared" si="906"/>
        <v>1594590.7184533002</v>
      </c>
      <c r="XV17" s="327">
        <f t="shared" si="906"/>
        <v>1670497.7974261001</v>
      </c>
      <c r="XW17" s="327">
        <f t="shared" si="906"/>
        <v>1607173.6473844007</v>
      </c>
      <c r="XX17" s="327">
        <f t="shared" si="906"/>
        <v>1781117.3085469001</v>
      </c>
      <c r="XY17" s="327">
        <f t="shared" si="906"/>
        <v>1750984.4604231992</v>
      </c>
      <c r="XZ17" s="327">
        <f t="shared" ref="XZ17:YI19" si="907">CY308</f>
        <v>1596820.5708408002</v>
      </c>
      <c r="YA17" s="327">
        <f t="shared" si="907"/>
        <v>1603645.0529336</v>
      </c>
      <c r="YB17" s="327">
        <f t="shared" si="907"/>
        <v>1579749.5754849003</v>
      </c>
      <c r="YC17" s="327">
        <f t="shared" si="907"/>
        <v>1674310.04</v>
      </c>
      <c r="YD17" s="327">
        <f t="shared" si="907"/>
        <v>1665853.8403429003</v>
      </c>
      <c r="YE17" s="327">
        <f t="shared" si="907"/>
        <v>1679140.3659999999</v>
      </c>
      <c r="YF17" s="327">
        <f t="shared" si="907"/>
        <v>1727864.2592594998</v>
      </c>
      <c r="YG17" s="327">
        <f t="shared" si="907"/>
        <v>1677237.5014976</v>
      </c>
      <c r="YH17" s="327">
        <f t="shared" si="907"/>
        <v>1791729.6619551994</v>
      </c>
      <c r="YI17" s="327">
        <f t="shared" si="907"/>
        <v>1814473.9665872999</v>
      </c>
      <c r="YJ17" s="327">
        <f t="shared" ref="YJ17:YS19" si="908">DI308</f>
        <v>1729593.4702808999</v>
      </c>
      <c r="YK17" s="327">
        <f t="shared" si="908"/>
        <v>1907962.6341006993</v>
      </c>
      <c r="YL17" s="327">
        <f t="shared" si="908"/>
        <v>1884495.7797208</v>
      </c>
      <c r="YM17" s="327">
        <f t="shared" si="908"/>
        <v>1923041.7013406998</v>
      </c>
      <c r="YN17" s="327">
        <f t="shared" si="908"/>
        <v>1867129.6922970007</v>
      </c>
      <c r="YO17" s="327">
        <f t="shared" si="908"/>
        <v>1837634.6681589002</v>
      </c>
      <c r="YP17" s="327">
        <f t="shared" si="908"/>
        <v>1963480.5663837995</v>
      </c>
      <c r="YQ17" s="327">
        <f t="shared" si="908"/>
        <v>2002426.7622261005</v>
      </c>
      <c r="YR17" s="327">
        <f t="shared" si="908"/>
        <v>1918040.4645711002</v>
      </c>
      <c r="YS17" s="327">
        <f t="shared" si="908"/>
        <v>1720855.6947315999</v>
      </c>
      <c r="YT17" s="327">
        <f t="shared" ref="YT17:ZC19" si="909">DS308</f>
        <v>1882581.6873524</v>
      </c>
      <c r="YU17" s="327">
        <f t="shared" si="909"/>
        <v>1860029.6089370006</v>
      </c>
      <c r="YV17" s="327">
        <f t="shared" si="909"/>
        <v>1939829.8521211999</v>
      </c>
      <c r="YW17" s="327">
        <f t="shared" si="909"/>
        <v>2035153.4830401</v>
      </c>
      <c r="YX17" s="327">
        <f t="shared" si="909"/>
        <v>2321567.7391197998</v>
      </c>
      <c r="YY17" s="327">
        <f t="shared" si="909"/>
        <v>2402774.5600693999</v>
      </c>
      <c r="YZ17" s="327">
        <f t="shared" si="909"/>
        <v>2612953.6174657005</v>
      </c>
      <c r="ZA17" s="327">
        <f t="shared" si="909"/>
        <v>2680816.2788350992</v>
      </c>
      <c r="ZB17" s="327">
        <f t="shared" si="909"/>
        <v>2796298.3505015005</v>
      </c>
      <c r="ZC17" s="327">
        <f t="shared" si="909"/>
        <v>2929845.3014334999</v>
      </c>
      <c r="ZD17" s="327">
        <f t="shared" ref="ZD17:ZM19" si="910">EC308</f>
        <v>2903918.3653442995</v>
      </c>
      <c r="ZE17" s="327">
        <f t="shared" si="910"/>
        <v>2956103.3256069003</v>
      </c>
      <c r="ZF17" s="327">
        <f t="shared" si="910"/>
        <v>2963241.728598</v>
      </c>
      <c r="ZG17" s="327">
        <f t="shared" si="910"/>
        <v>3087466.4663739996</v>
      </c>
      <c r="ZH17" s="327">
        <f t="shared" si="910"/>
        <v>3175260.0912873005</v>
      </c>
      <c r="ZI17" s="327">
        <f t="shared" si="910"/>
        <v>3436577.5099978996</v>
      </c>
      <c r="ZJ17" s="327">
        <f t="shared" si="910"/>
        <v>3343837.895037598</v>
      </c>
      <c r="ZK17" s="327">
        <f t="shared" si="910"/>
        <v>3330092.1893916</v>
      </c>
      <c r="ZL17" s="327">
        <f t="shared" si="910"/>
        <v>3310612.6706058001</v>
      </c>
      <c r="ZM17" s="327">
        <f t="shared" si="910"/>
        <v>3384248.4931715</v>
      </c>
      <c r="ZN17" s="327">
        <f t="shared" ref="ZN17:ZW19" si="911">EM308</f>
        <v>3371044.1549999998</v>
      </c>
      <c r="ZO17" s="327">
        <f t="shared" si="911"/>
        <v>3500528.4364039004</v>
      </c>
      <c r="ZP17" s="327">
        <f t="shared" si="911"/>
        <v>3542849.5953516997</v>
      </c>
      <c r="ZQ17" s="327">
        <f t="shared" si="911"/>
        <v>3558508.7594191008</v>
      </c>
      <c r="ZR17" s="327">
        <f t="shared" si="911"/>
        <v>3186777.4276635009</v>
      </c>
      <c r="ZS17" s="327">
        <f t="shared" si="911"/>
        <v>3200244.9381663995</v>
      </c>
      <c r="ZT17" s="327">
        <f t="shared" si="911"/>
        <v>3337359.5894564008</v>
      </c>
      <c r="ZU17" s="327">
        <f t="shared" si="911"/>
        <v>3247651.6060919994</v>
      </c>
      <c r="ZV17" s="327">
        <f t="shared" si="911"/>
        <v>3308557.3319982998</v>
      </c>
      <c r="ZW17" s="327">
        <f t="shared" si="911"/>
        <v>3347941.3312012004</v>
      </c>
      <c r="ZX17" s="327">
        <f t="shared" ref="ZX17:AAG19" si="912">EW308</f>
        <v>3462902.9368467005</v>
      </c>
      <c r="ZY17" s="327">
        <f t="shared" si="912"/>
        <v>3356059.1087726997</v>
      </c>
      <c r="ZZ17" s="327">
        <f t="shared" si="912"/>
        <v>3486834.2562708007</v>
      </c>
      <c r="AAA17" s="327">
        <f t="shared" si="912"/>
        <v>3524845.9333597003</v>
      </c>
      <c r="AAB17" s="327">
        <f t="shared" si="912"/>
        <v>3549371.9445834006</v>
      </c>
      <c r="AAC17" s="327">
        <f t="shared" si="912"/>
        <v>3758249.209359799</v>
      </c>
      <c r="AAD17" s="327">
        <f t="shared" si="912"/>
        <v>3850426.4564596009</v>
      </c>
      <c r="AAE17" s="327">
        <f t="shared" si="912"/>
        <v>3645582.3004947002</v>
      </c>
      <c r="AAF17" s="327">
        <f t="shared" si="912"/>
        <v>3662391.4623329993</v>
      </c>
      <c r="AAG17" s="327">
        <f t="shared" si="912"/>
        <v>3798250.7579195993</v>
      </c>
      <c r="AAH17" s="327">
        <f t="shared" ref="AAH17:AAQ19" si="913">FG308</f>
        <v>3803163.5231794999</v>
      </c>
      <c r="AAI17" s="327">
        <f t="shared" si="913"/>
        <v>3977575.8562616007</v>
      </c>
      <c r="AAJ17" s="327">
        <f t="shared" si="913"/>
        <v>3988631.623258899</v>
      </c>
      <c r="AAK17" s="327">
        <f t="shared" si="913"/>
        <v>3966281.8314462006</v>
      </c>
      <c r="AAL17" s="327">
        <f t="shared" si="913"/>
        <v>4028394.718488601</v>
      </c>
      <c r="AAM17" s="327">
        <f t="shared" si="913"/>
        <v>3924941.8412119015</v>
      </c>
      <c r="AAN17" s="327">
        <f t="shared" si="913"/>
        <v>3653491.6490524006</v>
      </c>
      <c r="AAO17" s="327">
        <f t="shared" si="913"/>
        <v>3552018.0694598015</v>
      </c>
      <c r="AAP17" s="327">
        <f t="shared" si="913"/>
        <v>3680682.3454605006</v>
      </c>
      <c r="AAQ17" s="327">
        <f t="shared" si="913"/>
        <v>3873779.5925614997</v>
      </c>
      <c r="AAR17" s="327">
        <f t="shared" ref="AAR17:ABA19" si="914">FQ308</f>
        <v>3690798.4851938002</v>
      </c>
      <c r="AAS17" s="327">
        <f t="shared" si="914"/>
        <v>3691783.4607208986</v>
      </c>
      <c r="AAT17" s="327">
        <f t="shared" si="914"/>
        <v>3839698.9915322987</v>
      </c>
      <c r="AAU17" s="327">
        <f t="shared" si="914"/>
        <v>3919952.8428465994</v>
      </c>
      <c r="AAV17" s="327">
        <f t="shared" si="914"/>
        <v>3913275.7839224995</v>
      </c>
      <c r="AAW17" s="327">
        <f t="shared" si="914"/>
        <v>4088049.3105702</v>
      </c>
      <c r="AAX17" s="327">
        <f t="shared" si="914"/>
        <v>4896166.3011478987</v>
      </c>
      <c r="AAY17" s="327">
        <f t="shared" si="914"/>
        <v>4742684.6354839001</v>
      </c>
      <c r="AAZ17" s="327">
        <f t="shared" si="914"/>
        <v>5076247.2185695991</v>
      </c>
      <c r="ABA17" s="327">
        <f t="shared" si="914"/>
        <v>5131984.3337150998</v>
      </c>
      <c r="ABB17" s="327">
        <f t="shared" ref="ABB17:ABK19" si="915">GA308</f>
        <v>5036414.7140847007</v>
      </c>
      <c r="ABC17" s="327">
        <f t="shared" si="915"/>
        <v>5172324.0249077985</v>
      </c>
      <c r="ABD17" s="327">
        <f t="shared" si="915"/>
        <v>5249031.6705388995</v>
      </c>
      <c r="ABE17" s="327">
        <f t="shared" si="915"/>
        <v>5339941.4704758003</v>
      </c>
      <c r="ABF17" s="327">
        <f t="shared" si="915"/>
        <v>5403391.3899365012</v>
      </c>
      <c r="ABG17" s="327">
        <f t="shared" si="915"/>
        <v>5643683.2364047002</v>
      </c>
      <c r="ABH17" s="327">
        <f t="shared" si="915"/>
        <v>5695030.0735683013</v>
      </c>
      <c r="ABI17" s="327">
        <f t="shared" si="915"/>
        <v>7647435.1743907975</v>
      </c>
      <c r="ABJ17" s="327">
        <f t="shared" si="915"/>
        <v>5962247.8487610985</v>
      </c>
      <c r="ABK17" s="327">
        <f t="shared" si="915"/>
        <v>6140484.1186601976</v>
      </c>
      <c r="ABL17" s="327">
        <f t="shared" ref="ABL17:ABU19" si="916">GK308</f>
        <v>6209358.8529262999</v>
      </c>
      <c r="ABM17" s="327">
        <f t="shared" si="916"/>
        <v>6463023.2376756975</v>
      </c>
      <c r="ABN17" s="327">
        <f t="shared" si="916"/>
        <v>5988939.3585660998</v>
      </c>
      <c r="ABO17" s="327">
        <f t="shared" si="916"/>
        <v>6309278.6598968003</v>
      </c>
      <c r="ABP17" s="327">
        <f t="shared" si="916"/>
        <v>6699458.4720470998</v>
      </c>
      <c r="ABQ17" s="327">
        <f t="shared" si="916"/>
        <v>6591625.8712408021</v>
      </c>
      <c r="ABR17" s="327">
        <f t="shared" si="916"/>
        <v>6278842.6437523961</v>
      </c>
      <c r="ABS17" s="327">
        <f t="shared" si="916"/>
        <v>6098138.6471616002</v>
      </c>
      <c r="ABT17" s="327">
        <f t="shared" si="916"/>
        <v>6351429.5018819021</v>
      </c>
      <c r="ABU17" s="327">
        <f t="shared" si="916"/>
        <v>6340058.3183160992</v>
      </c>
      <c r="ABV17" s="327">
        <f t="shared" ref="ABV17:ACE19" si="917">GU308</f>
        <v>6523838.5246290015</v>
      </c>
      <c r="ABW17" s="327">
        <f t="shared" si="917"/>
        <v>6270681.2992440006</v>
      </c>
      <c r="ABX17" s="327">
        <f t="shared" si="917"/>
        <v>6269559.0226113014</v>
      </c>
      <c r="ABY17" s="327">
        <f t="shared" si="917"/>
        <v>6513149.3051610999</v>
      </c>
      <c r="ABZ17" s="327">
        <f t="shared" si="917"/>
        <v>6939755.787970799</v>
      </c>
      <c r="ACA17" s="327">
        <f t="shared" si="917"/>
        <v>6985838.9645936992</v>
      </c>
      <c r="ACB17" s="327">
        <f t="shared" si="917"/>
        <v>7114353.2529034996</v>
      </c>
      <c r="ACC17" s="327">
        <f t="shared" si="917"/>
        <v>7202734.6655612001</v>
      </c>
      <c r="ACD17" s="327">
        <f t="shared" si="917"/>
        <v>7631068.7971958984</v>
      </c>
      <c r="ACE17" s="327">
        <f t="shared" si="917"/>
        <v>7624166.9523469005</v>
      </c>
      <c r="ACF17" s="327">
        <f t="shared" ref="ACF17:ACO19" si="918">HE308</f>
        <v>7065699.1603803989</v>
      </c>
      <c r="ACG17" s="327">
        <f t="shared" si="918"/>
        <v>7316467.8664796976</v>
      </c>
      <c r="ACH17" s="327">
        <f t="shared" si="918"/>
        <v>7403170.744169198</v>
      </c>
      <c r="ACI17" s="327">
        <f t="shared" si="918"/>
        <v>7647435.1743907975</v>
      </c>
      <c r="ACJ17" s="327">
        <f t="shared" si="918"/>
        <v>7513482.0503851008</v>
      </c>
      <c r="ACK17" s="327">
        <f t="shared" si="918"/>
        <v>7254288.5259503014</v>
      </c>
      <c r="ACL17" s="327">
        <f t="shared" si="918"/>
        <v>7427823.8105731998</v>
      </c>
      <c r="ACM17" s="327">
        <f t="shared" si="918"/>
        <v>7169397.5134679005</v>
      </c>
      <c r="ACN17" s="327">
        <f t="shared" si="918"/>
        <v>6931180.0112053044</v>
      </c>
      <c r="ACO17" s="327">
        <f t="shared" si="918"/>
        <v>6907327.289910499</v>
      </c>
      <c r="ACP17" s="327">
        <f t="shared" ref="ACP17:ACY19" si="919">HO308</f>
        <v>7143606.8239234006</v>
      </c>
      <c r="ACQ17" s="327">
        <f t="shared" si="919"/>
        <v>7123026.2140976004</v>
      </c>
      <c r="ACR17" s="327">
        <f t="shared" si="919"/>
        <v>7338013.2629014989</v>
      </c>
      <c r="ACS17" s="327">
        <f t="shared" si="919"/>
        <v>7222460.7395902006</v>
      </c>
      <c r="ACT17" s="327">
        <f t="shared" si="919"/>
        <v>7448903.2609315999</v>
      </c>
      <c r="ACU17" s="327">
        <f t="shared" si="919"/>
        <v>7972703.4845934995</v>
      </c>
      <c r="ACV17" s="327">
        <f t="shared" si="919"/>
        <v>8266907.5508442018</v>
      </c>
      <c r="ACW17" s="327">
        <f t="shared" si="919"/>
        <v>8290693.1222147988</v>
      </c>
      <c r="ACX17" s="327">
        <f t="shared" si="919"/>
        <v>9512567.8892006986</v>
      </c>
      <c r="ACY17" s="327">
        <f t="shared" si="919"/>
        <v>9815967.248844102</v>
      </c>
      <c r="ACZ17" s="327">
        <f t="shared" ref="ACZ17:ADI19" si="920">HY308</f>
        <v>10094604.5270337</v>
      </c>
      <c r="ADA17" s="327">
        <f t="shared" si="920"/>
        <v>10330680.807279998</v>
      </c>
      <c r="ADB17" s="327">
        <f t="shared" si="920"/>
        <v>10216551.9974587</v>
      </c>
      <c r="ADC17" s="327">
        <f t="shared" si="920"/>
        <v>10284504.065994401</v>
      </c>
      <c r="ADD17" s="327">
        <f t="shared" si="920"/>
        <v>10262048.336685801</v>
      </c>
      <c r="ADE17" s="327">
        <f t="shared" si="920"/>
        <v>10797279.010478204</v>
      </c>
      <c r="ADF17" s="327">
        <f t="shared" si="920"/>
        <v>10705283.711916201</v>
      </c>
      <c r="ADG17" s="327">
        <f t="shared" si="920"/>
        <v>10816421.536372298</v>
      </c>
      <c r="ADH17" s="327">
        <f t="shared" si="920"/>
        <v>11060874.382365799</v>
      </c>
      <c r="ADI17" s="327">
        <f t="shared" si="920"/>
        <v>11270744.614591502</v>
      </c>
      <c r="ADJ17" s="327">
        <f t="shared" ref="ADJ17:ADS19" si="921">II308</f>
        <v>11623481.659955997</v>
      </c>
      <c r="ADK17" s="327">
        <f t="shared" si="921"/>
        <v>11482880.115541901</v>
      </c>
      <c r="ADL17" s="327">
        <f t="shared" si="921"/>
        <v>11694205.959084397</v>
      </c>
      <c r="ADM17" s="327">
        <f t="shared" si="921"/>
        <v>11727143.8954041</v>
      </c>
      <c r="ADN17" s="327">
        <f t="shared" si="921"/>
        <v>12031571.632988796</v>
      </c>
      <c r="ADO17" s="327">
        <f t="shared" si="921"/>
        <v>12094867.924871102</v>
      </c>
      <c r="ADP17" s="327">
        <f t="shared" si="921"/>
        <v>12641249.0559495</v>
      </c>
      <c r="ADQ17" s="327">
        <f t="shared" si="921"/>
        <v>12322633.796847895</v>
      </c>
      <c r="ADR17" s="327">
        <f t="shared" si="921"/>
        <v>11703193.594936397</v>
      </c>
      <c r="ADS17" s="327">
        <f t="shared" si="921"/>
        <v>11617786.156987201</v>
      </c>
      <c r="ADT17" s="327">
        <f t="shared" ref="ADT17:AEC19" si="922">IS308</f>
        <v>12046598.766266599</v>
      </c>
      <c r="ADU17" s="327">
        <f t="shared" si="922"/>
        <v>11998767.409834297</v>
      </c>
      <c r="ADV17" s="327">
        <f t="shared" si="922"/>
        <v>11887435.409860203</v>
      </c>
      <c r="ADW17" s="327">
        <f t="shared" si="922"/>
        <v>12048774.166922405</v>
      </c>
      <c r="ADX17" s="327">
        <f t="shared" si="922"/>
        <v>11936818.943422401</v>
      </c>
      <c r="ADY17" s="327">
        <f t="shared" si="922"/>
        <v>12116448.764769901</v>
      </c>
      <c r="ADZ17" s="327">
        <f t="shared" si="922"/>
        <v>13332866.984063303</v>
      </c>
      <c r="AEA17" s="327">
        <f t="shared" si="922"/>
        <v>14018189.2994426</v>
      </c>
      <c r="AEB17" s="327">
        <f t="shared" si="922"/>
        <v>13767858.117677597</v>
      </c>
      <c r="AEC17" s="327">
        <f t="shared" si="922"/>
        <v>14237678.507282903</v>
      </c>
      <c r="AED17" s="327">
        <f t="shared" ref="AED17:AEM19" si="923">JC308</f>
        <v>14682107.786319304</v>
      </c>
      <c r="AEE17" s="327">
        <f t="shared" si="923"/>
        <v>14896148.303959608</v>
      </c>
      <c r="AEF17" s="327">
        <f t="shared" si="923"/>
        <v>15006513.9932935</v>
      </c>
      <c r="AEG17" s="327">
        <f t="shared" si="923"/>
        <v>14766997.9087203</v>
      </c>
      <c r="AEH17" s="327">
        <f t="shared" si="923"/>
        <v>15130465.201768702</v>
      </c>
      <c r="AEI17" s="327">
        <f t="shared" si="923"/>
        <v>16417408.850124802</v>
      </c>
      <c r="AEJ17" s="327">
        <f t="shared" si="923"/>
        <v>16686762.080032201</v>
      </c>
      <c r="AEK17" s="327">
        <f t="shared" si="923"/>
        <v>16748568.200657496</v>
      </c>
      <c r="AEL17" s="327">
        <f t="shared" si="923"/>
        <v>16480549.152458401</v>
      </c>
      <c r="AEM17" s="327">
        <f t="shared" si="923"/>
        <v>16753931.969688898</v>
      </c>
      <c r="AEN17" s="327">
        <f t="shared" ref="AEN17:AEW19" si="924">JM308</f>
        <v>18020784.792680297</v>
      </c>
      <c r="AEO17" s="327">
        <f t="shared" si="924"/>
        <v>17433645.179991104</v>
      </c>
      <c r="AEP17" s="327">
        <f t="shared" si="924"/>
        <v>19314246.073123503</v>
      </c>
      <c r="AEQ17" s="327">
        <f t="shared" si="924"/>
        <v>20138011.8715325</v>
      </c>
      <c r="AER17" s="327">
        <f t="shared" si="924"/>
        <v>21369370.167350002</v>
      </c>
      <c r="AES17" s="327">
        <f t="shared" si="924"/>
        <v>18830669.447916299</v>
      </c>
      <c r="AET17" s="327">
        <f t="shared" si="924"/>
        <v>18710246.3587038</v>
      </c>
      <c r="AEU17" s="327">
        <f t="shared" si="924"/>
        <v>23959358.567434203</v>
      </c>
      <c r="AEV17" s="327">
        <f t="shared" si="924"/>
        <v>25628360.679676298</v>
      </c>
      <c r="AEW17" s="327">
        <f t="shared" si="924"/>
        <v>28407195.977612004</v>
      </c>
      <c r="AEX17" s="327">
        <f t="shared" ref="AEX17:AFG19" si="925">JW308</f>
        <v>28387879.922278188</v>
      </c>
      <c r="AEY17" s="327">
        <f t="shared" si="925"/>
        <v>31704746.332271595</v>
      </c>
      <c r="AEZ17" s="327">
        <f t="shared" si="925"/>
        <v>35037314.297171898</v>
      </c>
      <c r="AFA17" s="327">
        <f t="shared" si="925"/>
        <v>38993705.339641795</v>
      </c>
      <c r="AFB17" s="327">
        <f t="shared" si="925"/>
        <v>38969200.309613287</v>
      </c>
      <c r="AFC17" s="327">
        <f t="shared" si="925"/>
        <v>39015264.384705402</v>
      </c>
      <c r="AFD17" s="327">
        <f t="shared" si="925"/>
        <v>43534658.509847909</v>
      </c>
      <c r="AFE17" s="327">
        <f t="shared" si="925"/>
        <v>45537796.397620812</v>
      </c>
      <c r="AFF17" s="327">
        <f t="shared" si="925"/>
        <v>45612633.441694096</v>
      </c>
      <c r="AFG17" s="327">
        <f t="shared" si="925"/>
        <v>47281786.255250514</v>
      </c>
      <c r="AFH17" s="327">
        <f t="shared" ref="AFH17:AFI19" si="926">KG308</f>
        <v>49743444.508803204</v>
      </c>
      <c r="AFI17" s="327">
        <f t="shared" si="926"/>
        <v>52127894.28281071</v>
      </c>
      <c r="AFJ17" s="328">
        <f t="shared" ref="AFJ17:AFS19" si="927">C227</f>
        <v>50937681.073304996</v>
      </c>
      <c r="AFK17" s="327">
        <f t="shared" si="927"/>
        <v>51533447.009064205</v>
      </c>
      <c r="AFL17" s="327">
        <f t="shared" si="927"/>
        <v>53651435.062604696</v>
      </c>
      <c r="AFM17" s="327">
        <f t="shared" si="927"/>
        <v>56934170.331122696</v>
      </c>
      <c r="AFN17" s="327">
        <f t="shared" si="927"/>
        <v>56923584.559966676</v>
      </c>
      <c r="AFO17" s="327">
        <f t="shared" si="927"/>
        <v>57626654.452181511</v>
      </c>
      <c r="AFP17" s="327">
        <f t="shared" si="927"/>
        <v>57933062.000560209</v>
      </c>
      <c r="AFQ17" s="327">
        <f t="shared" si="927"/>
        <v>60513326.575391509</v>
      </c>
      <c r="AFR17" s="327">
        <f t="shared" si="927"/>
        <v>58096105.872124717</v>
      </c>
      <c r="AFS17" s="327">
        <f t="shared" si="927"/>
        <v>60583140.966750987</v>
      </c>
      <c r="AFT17" s="327">
        <f t="shared" ref="AFT17:AGC19" si="928">M227</f>
        <v>59984937.520449609</v>
      </c>
      <c r="AFU17" s="327">
        <f t="shared" si="928"/>
        <v>63146859.606362097</v>
      </c>
      <c r="AFV17" s="327">
        <f t="shared" si="928"/>
        <v>68701972.468344703</v>
      </c>
      <c r="AFW17" s="327">
        <f t="shared" si="928"/>
        <v>66554366.458682708</v>
      </c>
      <c r="AFX17" s="327">
        <f t="shared" si="928"/>
        <v>69991778.62500222</v>
      </c>
      <c r="AFY17" s="327">
        <f t="shared" si="928"/>
        <v>79991820.489778683</v>
      </c>
      <c r="AFZ17" s="327">
        <f t="shared" si="928"/>
        <v>85635469.782943338</v>
      </c>
      <c r="AGA17" s="327">
        <f t="shared" si="928"/>
        <v>87381976.84862861</v>
      </c>
      <c r="AGB17" s="327">
        <f t="shared" si="928"/>
        <v>90099838.091091588</v>
      </c>
      <c r="AGC17" s="327">
        <f t="shared" si="928"/>
        <v>90179468.538705915</v>
      </c>
      <c r="AGD17" s="327">
        <f t="shared" ref="AGD17:AGM19" si="929">W227</f>
        <v>95718815.926526293</v>
      </c>
      <c r="AGE17" s="327">
        <f t="shared" si="929"/>
        <v>104464907.48881622</v>
      </c>
      <c r="AGF17" s="327">
        <f t="shared" si="929"/>
        <v>107999010.7837237</v>
      </c>
      <c r="AGG17" s="327">
        <f t="shared" si="929"/>
        <v>121203733.25308491</v>
      </c>
      <c r="AGH17" s="327">
        <f t="shared" si="929"/>
        <v>138880949.23381332</v>
      </c>
      <c r="AGI17" s="327">
        <f t="shared" si="929"/>
        <v>137835214.5426684</v>
      </c>
      <c r="AGJ17" s="327">
        <f t="shared" si="929"/>
        <v>141403516.88228121</v>
      </c>
      <c r="AGK17" s="327">
        <f t="shared" si="929"/>
        <v>143438934.13484836</v>
      </c>
      <c r="AGL17" s="327">
        <f t="shared" si="929"/>
        <v>148167306.83062103</v>
      </c>
      <c r="AGM17" s="327">
        <f t="shared" si="929"/>
        <v>153419677.94404361</v>
      </c>
      <c r="AGN17" s="327">
        <f t="shared" ref="AGN17:AGW19" si="930">AG227</f>
        <v>157222414.70204869</v>
      </c>
      <c r="AGO17" s="327">
        <f t="shared" si="930"/>
        <v>162090326.48292229</v>
      </c>
      <c r="AGP17" s="327">
        <f t="shared" si="930"/>
        <v>179078436.24477062</v>
      </c>
      <c r="AGQ17" s="327">
        <f t="shared" si="930"/>
        <v>198198224.21664578</v>
      </c>
      <c r="AGR17" s="327">
        <f t="shared" si="930"/>
        <v>209467658.64025304</v>
      </c>
      <c r="AGS17" s="327">
        <f t="shared" si="930"/>
        <v>237689436.0530287</v>
      </c>
      <c r="AGT17" s="327">
        <f t="shared" si="930"/>
        <v>249107941.12849143</v>
      </c>
      <c r="AGU17" s="327">
        <f t="shared" si="930"/>
        <v>257885980.67730668</v>
      </c>
      <c r="AGV17" s="327">
        <f t="shared" si="930"/>
        <v>279026011.58151758</v>
      </c>
      <c r="AGW17" s="327">
        <f t="shared" si="930"/>
        <v>315402670.24269807</v>
      </c>
      <c r="AGX17" s="327">
        <f t="shared" ref="AGX17:AHG19" si="931">AQ227</f>
        <v>370285763.28498507</v>
      </c>
      <c r="AGY17" s="327">
        <f t="shared" si="931"/>
        <v>408583001.22420931</v>
      </c>
      <c r="AGZ17" s="327">
        <f t="shared" si="931"/>
        <v>507544130.84752345</v>
      </c>
      <c r="AHA17" s="327">
        <f t="shared" si="931"/>
        <v>603739756.81970334</v>
      </c>
      <c r="AHB17" s="327">
        <f t="shared" si="931"/>
        <v>663697201.2628541</v>
      </c>
      <c r="AHC17" s="327">
        <f t="shared" si="931"/>
        <v>674954439.17565036</v>
      </c>
      <c r="AHD17" s="327">
        <f t="shared" si="931"/>
        <v>856718148.11940372</v>
      </c>
      <c r="AHE17" s="327">
        <f t="shared" si="931"/>
        <v>907745382.96154201</v>
      </c>
      <c r="AHF17" s="327">
        <f t="shared" si="931"/>
        <v>934864246.69586623</v>
      </c>
      <c r="AHG17" s="327">
        <f t="shared" si="931"/>
        <v>956484385.3162576</v>
      </c>
      <c r="AHH17" s="327">
        <f t="shared" ref="AHH17:AHQ19" si="932">BA227</f>
        <v>1098944547.3164258</v>
      </c>
      <c r="AHI17" s="327">
        <f t="shared" si="932"/>
        <v>1160099823.210712</v>
      </c>
      <c r="AHJ17" s="327">
        <f t="shared" si="932"/>
        <v>1327399733.5059381</v>
      </c>
      <c r="AHK17" s="327">
        <f t="shared" si="932"/>
        <v>1473536810.2074294</v>
      </c>
      <c r="AHL17" s="327">
        <f t="shared" si="932"/>
        <v>1595728934.7708158</v>
      </c>
      <c r="AHM17" s="327">
        <f t="shared" si="932"/>
        <v>1788667618.0040219</v>
      </c>
      <c r="AHN17" s="327">
        <f t="shared" si="932"/>
        <v>1980947100.2708356</v>
      </c>
      <c r="AHO17" s="327">
        <f t="shared" si="932"/>
        <v>2254406282.8955483</v>
      </c>
      <c r="AHP17" s="327">
        <f t="shared" si="932"/>
        <v>2383042897.6268587</v>
      </c>
      <c r="AHQ17" s="327">
        <f t="shared" si="932"/>
        <v>2594954490.3606253</v>
      </c>
      <c r="AHR17" s="327">
        <f t="shared" ref="AHR17:AIA19" si="933">BK227</f>
        <v>2776862836.3124781</v>
      </c>
      <c r="AHS17" s="327">
        <f t="shared" si="933"/>
        <v>3022175571.5820298</v>
      </c>
      <c r="AHT17" s="327">
        <f t="shared" si="933"/>
        <v>3388766596.4025183</v>
      </c>
      <c r="AHU17" s="327">
        <f t="shared" si="933"/>
        <v>4071562817.5467262</v>
      </c>
      <c r="AHV17" s="327">
        <f t="shared" si="933"/>
        <v>4379684253.2011633</v>
      </c>
      <c r="AHW17" s="327">
        <f t="shared" si="933"/>
        <v>4711952149.0676641</v>
      </c>
      <c r="AHX17" s="327">
        <f t="shared" si="933"/>
        <v>5448724434.2788687</v>
      </c>
      <c r="AHY17" s="327">
        <f t="shared" si="933"/>
        <v>6183786236.5657187</v>
      </c>
      <c r="AHZ17" s="327">
        <f t="shared" si="933"/>
        <v>6641372728.7288342</v>
      </c>
      <c r="AIA17" s="327">
        <f t="shared" si="933"/>
        <v>7010141593.479496</v>
      </c>
      <c r="AIB17" s="327">
        <f t="shared" ref="AIB17:AIK19" si="934">BU227</f>
        <v>7439191430.8235874</v>
      </c>
      <c r="AIC17" s="327">
        <f t="shared" si="934"/>
        <v>7772494411.2902355</v>
      </c>
      <c r="AID17" s="327">
        <f t="shared" si="934"/>
        <v>8491840944.8369312</v>
      </c>
      <c r="AIE17" s="327">
        <f t="shared" si="934"/>
        <v>9587803078.8963318</v>
      </c>
      <c r="AIF17" s="327">
        <f t="shared" si="934"/>
        <v>10240042746.134661</v>
      </c>
      <c r="AIG17" s="327">
        <f t="shared" si="934"/>
        <v>12697503106.423716</v>
      </c>
      <c r="AIH17" s="327">
        <f t="shared" si="934"/>
        <v>14720685612.028782</v>
      </c>
      <c r="AII17" s="327">
        <f t="shared" si="934"/>
        <v>17419538625.314869</v>
      </c>
      <c r="AIJ17" s="327">
        <f t="shared" si="934"/>
        <v>21385427076.147034</v>
      </c>
      <c r="AIK17" s="327">
        <f t="shared" si="934"/>
        <v>22245878059.629181</v>
      </c>
      <c r="AIL17" s="327">
        <f t="shared" ref="AIL17:AIU19" si="935">CE227</f>
        <v>22611812117.241875</v>
      </c>
      <c r="AIM17" s="327">
        <f t="shared" si="935"/>
        <v>24192397069.980003</v>
      </c>
      <c r="AIN17" s="327">
        <f t="shared" si="935"/>
        <v>31650813113.139996</v>
      </c>
      <c r="AIO17" s="327">
        <f t="shared" si="935"/>
        <v>37308307045.580009</v>
      </c>
      <c r="AIP17" s="327">
        <f t="shared" si="935"/>
        <v>50227451829.989998</v>
      </c>
      <c r="AIQ17" s="327">
        <f t="shared" si="935"/>
        <v>48602279282.57</v>
      </c>
      <c r="AIR17" s="327">
        <f t="shared" si="935"/>
        <v>55517938834.550003</v>
      </c>
      <c r="AIS17" s="327">
        <f t="shared" si="935"/>
        <v>54742792809.800003</v>
      </c>
      <c r="AIT17" s="327">
        <f t="shared" si="935"/>
        <v>58771016333.450005</v>
      </c>
      <c r="AIU17" s="327">
        <f t="shared" si="935"/>
        <v>58012497414.289986</v>
      </c>
      <c r="AIV17" s="327">
        <f t="shared" ref="AIV17:AJE19" si="936">CO227</f>
        <v>73260295458.930038</v>
      </c>
      <c r="AIW17" s="327">
        <f t="shared" si="936"/>
        <v>83488288265.830002</v>
      </c>
      <c r="AIX17" s="327">
        <f t="shared" si="936"/>
        <v>83862392035.430008</v>
      </c>
      <c r="AIY17" s="327">
        <f t="shared" si="936"/>
        <v>114670528154.60999</v>
      </c>
      <c r="AIZ17" s="327">
        <f t="shared" si="936"/>
        <v>123974500464.42996</v>
      </c>
      <c r="AJA17" s="327">
        <f t="shared" si="936"/>
        <v>159631382773.51999</v>
      </c>
      <c r="AJB17" s="327">
        <f t="shared" si="936"/>
        <v>182101714816.40005</v>
      </c>
      <c r="AJC17" s="327">
        <f t="shared" si="936"/>
        <v>209881060059.69995</v>
      </c>
      <c r="AJD17" s="327">
        <f t="shared" si="936"/>
        <v>271728476209.19</v>
      </c>
      <c r="AJE17" s="327">
        <f t="shared" si="936"/>
        <v>356043817295.78009</v>
      </c>
      <c r="AJF17" s="327">
        <f t="shared" ref="AJF17:AJO19" si="937">CY227</f>
        <v>423634687399.37012</v>
      </c>
      <c r="AJG17" s="327">
        <f t="shared" si="937"/>
        <v>492319396532.58002</v>
      </c>
      <c r="AJH17" s="327">
        <f t="shared" si="937"/>
        <v>615468702243.53003</v>
      </c>
      <c r="AJI17" s="327">
        <f t="shared" si="937"/>
        <v>836176912001.2301</v>
      </c>
      <c r="AJJ17" s="327">
        <f t="shared" si="937"/>
        <v>896766793219.84961</v>
      </c>
      <c r="AJK17" s="327">
        <f t="shared" si="937"/>
        <v>1119281757878.3503</v>
      </c>
      <c r="AJL17" s="327">
        <f t="shared" si="937"/>
        <v>1254862972052.6899</v>
      </c>
      <c r="AJM17" s="327">
        <f t="shared" si="937"/>
        <v>1669297997348.3801</v>
      </c>
      <c r="AJN17" s="327">
        <f t="shared" si="937"/>
        <v>1838082086443.1301</v>
      </c>
      <c r="AJO17" s="327">
        <f t="shared" si="937"/>
        <v>1967534708866.0508</v>
      </c>
      <c r="AJP17" s="327">
        <f t="shared" ref="AJP17:AJY19" si="938">DI227</f>
        <v>2149611658617.8796</v>
      </c>
      <c r="AJQ17" s="327">
        <f t="shared" si="938"/>
        <v>2745224559396.6499</v>
      </c>
      <c r="AJR17" s="327">
        <f t="shared" si="938"/>
        <v>2812459697304.9194</v>
      </c>
      <c r="AJS17" s="327">
        <f t="shared" si="938"/>
        <v>3244137105636.6602</v>
      </c>
      <c r="AJT17" s="327">
        <f t="shared" si="938"/>
        <v>3577999338291.2803</v>
      </c>
      <c r="AJU17" s="327">
        <f t="shared" si="938"/>
        <v>3660440670824.0894</v>
      </c>
      <c r="AJV17" s="327">
        <f t="shared" si="938"/>
        <v>4172255500123.5898</v>
      </c>
      <c r="AJW17" s="327">
        <f t="shared" si="938"/>
        <v>3806098865798.5698</v>
      </c>
      <c r="AJX17" s="327">
        <f t="shared" si="938"/>
        <v>4077710467136.7891</v>
      </c>
      <c r="AJY17" s="327">
        <f t="shared" si="938"/>
        <v>4460522115191.6406</v>
      </c>
      <c r="AJZ17" s="327">
        <f t="shared" ref="AJZ17:AKI19" si="939">DS227</f>
        <v>4634907017193.7695</v>
      </c>
      <c r="AKA17" s="327">
        <f t="shared" si="939"/>
        <v>4812640724951.8408</v>
      </c>
      <c r="AKB17" s="327">
        <f t="shared" si="939"/>
        <v>5216157128785.8193</v>
      </c>
      <c r="AKC17" s="327">
        <f t="shared" si="939"/>
        <v>5419979541142.5996</v>
      </c>
      <c r="AKD17" s="327">
        <f t="shared" si="939"/>
        <v>5479825787107.5615</v>
      </c>
      <c r="AKE17" s="327">
        <f t="shared" si="939"/>
        <v>5890479320029.9209</v>
      </c>
      <c r="AKF17" s="327">
        <f t="shared" si="939"/>
        <v>5991395211317.4287</v>
      </c>
      <c r="AKG17" s="327">
        <f t="shared" si="939"/>
        <v>6573487661389.2725</v>
      </c>
      <c r="AKH17" s="327">
        <f t="shared" si="939"/>
        <v>6699401471564.041</v>
      </c>
      <c r="AKI17" s="327">
        <f t="shared" si="939"/>
        <v>7437297892719.6826</v>
      </c>
      <c r="AKJ17" s="327">
        <f t="shared" ref="AKJ17:AKQ19" si="940">EC227</f>
        <v>7682836129712.1416</v>
      </c>
      <c r="AKK17" s="327">
        <f t="shared" si="940"/>
        <v>7938770567607.5498</v>
      </c>
      <c r="AKL17" s="327">
        <f t="shared" si="940"/>
        <v>8347062558192.3506</v>
      </c>
      <c r="AKM17" s="327">
        <f t="shared" si="940"/>
        <v>8860317608533.2402</v>
      </c>
      <c r="AKN17" s="327">
        <f t="shared" si="940"/>
        <v>9267209933469.2109</v>
      </c>
      <c r="AKO17" s="327">
        <f t="shared" si="940"/>
        <v>9012326314537.0098</v>
      </c>
      <c r="AKP17" s="327">
        <f t="shared" si="940"/>
        <v>9677171089109.293</v>
      </c>
      <c r="AKQ17" s="327">
        <f t="shared" si="940"/>
        <v>10037346317072.232</v>
      </c>
      <c r="AKR17" s="327">
        <f t="shared" ref="AKR17:AKR19" si="941">EK227</f>
        <v>10433876511660.279</v>
      </c>
      <c r="AKS17" s="327">
        <f t="shared" ref="AKS17:AKU19" si="942">EL227</f>
        <v>10524712.235284934</v>
      </c>
      <c r="AKT17" s="327">
        <f t="shared" si="942"/>
        <v>10566846.176679896</v>
      </c>
      <c r="AKU17" s="327">
        <f t="shared" si="942"/>
        <v>11489678.311539683</v>
      </c>
      <c r="AKV17" s="327">
        <f t="shared" ref="AKV17:AKV18" si="943">EO227</f>
        <v>13303840.502109418</v>
      </c>
      <c r="AKW17" s="327">
        <f t="shared" ref="AKW17:AKW18" si="944">EP227</f>
        <v>15429538.082201993</v>
      </c>
      <c r="AKX17" s="327">
        <f t="shared" ref="AKX17:AKX18" si="945">EQ227</f>
        <v>16185288.543746844</v>
      </c>
      <c r="AKY17" s="327">
        <f t="shared" ref="AKY17:AKY18" si="946">ER227</f>
        <v>16118886.265824741</v>
      </c>
      <c r="AKZ17" s="327">
        <f t="shared" ref="AKZ17:AKZ18" si="947">ES227</f>
        <v>17492502.692428123</v>
      </c>
      <c r="ALA17" s="327">
        <f t="shared" ref="ALA17:ALA18" si="948">ET227</f>
        <v>22324331.725976076</v>
      </c>
      <c r="ALB17" s="327">
        <f t="shared" ref="ALB17:ALB18" si="949">EU227</f>
        <v>21874499.814817064</v>
      </c>
      <c r="ALC17" s="327">
        <f t="shared" ref="ALC17:ALC18" si="950">EV227</f>
        <v>24247520.474748079</v>
      </c>
      <c r="ALD17" s="327">
        <f t="shared" ref="ALD17:ALD18" si="951">EW227</f>
        <v>26531752.954026308</v>
      </c>
      <c r="ALE17" s="327">
        <f t="shared" ref="ALE17:ALE18" si="952">EX227</f>
        <v>28347179.252653316</v>
      </c>
      <c r="ALF17" s="327">
        <f t="shared" ref="ALF17:ALF18" si="953">EY227</f>
        <v>27328338.920615438</v>
      </c>
      <c r="ALG17" s="327">
        <f t="shared" ref="ALG17:ALG18" si="954">EZ227</f>
        <v>26308142.893583532</v>
      </c>
      <c r="ALH17" s="327">
        <f t="shared" ref="ALH17:ALH18" si="955">FA227</f>
        <v>30005861.389385886</v>
      </c>
      <c r="ALI17" s="327">
        <f t="shared" ref="ALI17:ALJ18" si="956">FB227</f>
        <v>31773712.0148765</v>
      </c>
      <c r="ALJ17" s="327">
        <f t="shared" si="956"/>
        <v>33599782.249744982</v>
      </c>
      <c r="ALK17" s="327">
        <f t="shared" ref="ALK17:ALK18" si="957">FD227</f>
        <v>33904928.451557934</v>
      </c>
      <c r="ALL17" s="327">
        <f t="shared" ref="ALL17:ALL18" si="958">FE227</f>
        <v>35400632.94082956</v>
      </c>
      <c r="ALM17" s="327">
        <f t="shared" ref="ALM17:ALM18" si="959">FF227</f>
        <v>36739500.671744958</v>
      </c>
      <c r="ALN17" s="327">
        <f t="shared" ref="ALN17:ALO18" si="960">FG227</f>
        <v>39917730.202261373</v>
      </c>
      <c r="ALO17" s="327">
        <f t="shared" si="960"/>
        <v>39152126.387522191</v>
      </c>
      <c r="ALP17" s="327">
        <f t="shared" ref="ALP17:ALP18" si="961">FI227</f>
        <v>39605589.403804161</v>
      </c>
      <c r="ALQ17" s="327">
        <f t="shared" ref="ALQ17:ALQ18" si="962">FJ227</f>
        <v>41185645.903840765</v>
      </c>
      <c r="ALR17" s="327">
        <f t="shared" ref="ALR17:ALR18" si="963">FK227</f>
        <v>47092464.551718801</v>
      </c>
      <c r="ALS17" s="327">
        <f t="shared" ref="ALS17:ALS18" si="964">FL227</f>
        <v>49074761.428252541</v>
      </c>
      <c r="ALT17" s="327">
        <f t="shared" ref="ALT17:ALT18" si="965">FM227</f>
        <v>50995402.620476477</v>
      </c>
      <c r="ALU17" s="327">
        <f t="shared" ref="ALU17:ALU18" si="966">FN227</f>
        <v>54103223.6602301</v>
      </c>
      <c r="ALV17" s="327">
        <f t="shared" ref="ALV17:ALV18" si="967">FO227</f>
        <v>56952940.554664984</v>
      </c>
      <c r="ALW17" s="327">
        <f t="shared" ref="ALW17:ALW18" si="968">FP227</f>
        <v>60791724.824927792</v>
      </c>
      <c r="ALX17" s="327">
        <f t="shared" ref="ALX17:ALX18" si="969">FQ227</f>
        <v>64693407.667837799</v>
      </c>
      <c r="ALY17" s="327">
        <f t="shared" ref="ALY17:ALY18" si="970">FR227</f>
        <v>69974581.951927736</v>
      </c>
      <c r="ALZ17" s="327">
        <f t="shared" ref="ALZ17:ALZ18" si="971">FS227</f>
        <v>73659179.158553794</v>
      </c>
      <c r="AMA17" s="327">
        <f t="shared" ref="AMA17:AMA18" si="972">FT227</f>
        <v>80616306.183555841</v>
      </c>
      <c r="AMB17" s="327">
        <f t="shared" ref="AMB17:AMB18" si="973">FU227</f>
        <v>82241186.232502401</v>
      </c>
      <c r="AMC17" s="327">
        <f t="shared" ref="AMC17:AMC18" si="974">FV227</f>
        <v>84620034.401393905</v>
      </c>
      <c r="AMD17" s="327">
        <f t="shared" ref="AMD17:AMD18" si="975">FW227</f>
        <v>85917787.874597102</v>
      </c>
      <c r="AME17" s="327">
        <f t="shared" ref="AME17:AME18" si="976">FX227</f>
        <v>94789990.006175399</v>
      </c>
      <c r="AMF17" s="327">
        <f t="shared" ref="AMF17:AMF18" si="977">FY227</f>
        <v>101354111.33796</v>
      </c>
      <c r="AMG17" s="327">
        <f t="shared" ref="AMG17:AMG18" si="978">FZ227</f>
        <v>104402028.76250577</v>
      </c>
      <c r="AMH17" s="327">
        <f t="shared" ref="AMH17:AMH18" si="979">GA227</f>
        <v>104979932.858</v>
      </c>
      <c r="AMI17" s="327">
        <f t="shared" ref="AMI17:AMI18" si="980">GB227</f>
        <v>110732323.32100192</v>
      </c>
      <c r="AMJ17" s="327">
        <f t="shared" ref="AMJ17:AMJ18" si="981">GC227</f>
        <v>117735931.35995762</v>
      </c>
      <c r="AMK17" s="327">
        <f t="shared" ref="AMK17:AMK18" si="982">GD227</f>
        <v>116480773.5456761</v>
      </c>
      <c r="AML17" s="327">
        <f t="shared" ref="AML17:AML18" si="983">GE227</f>
        <v>118573774.60062826</v>
      </c>
      <c r="AMM17" s="327">
        <f t="shared" ref="AMM17:AMM18" si="984">GF227</f>
        <v>122563891.66365753</v>
      </c>
      <c r="AMN17" s="327">
        <f t="shared" ref="AMN17:AMN18" si="985">GG227</f>
        <v>125335433.58610712</v>
      </c>
      <c r="AMO17" s="327">
        <f t="shared" ref="AMO17:AMO18" si="986">GH227</f>
        <v>132912732.194905</v>
      </c>
      <c r="AMP17" s="327">
        <f t="shared" ref="AMP17:AMP18" si="987">GI227</f>
        <v>134476046.27078187</v>
      </c>
      <c r="AMQ17" s="327">
        <f t="shared" ref="AMQ17:AMQ18" si="988">GJ227</f>
        <v>137803805.49131206</v>
      </c>
      <c r="AMR17" s="327">
        <f t="shared" ref="AMR17:AMR18" si="989">GK227</f>
        <v>139110511.44299582</v>
      </c>
      <c r="AMS17" s="327">
        <f t="shared" ref="AMS17:AMS18" si="990">GL227</f>
        <v>152373814.58551413</v>
      </c>
      <c r="AMT17" s="327">
        <f t="shared" ref="AMT17:AMT18" si="991">GM227</f>
        <v>145179130.88572243</v>
      </c>
      <c r="AMU17" s="327">
        <f t="shared" ref="AMU17:AMU18" si="992">GN227</f>
        <v>154856372.37224889</v>
      </c>
      <c r="AMV17" s="327">
        <f t="shared" ref="AMV17:AMV18" si="993">GO227</f>
        <v>161839111.73093691</v>
      </c>
      <c r="AMW17" s="327">
        <f t="shared" ref="AMW17:AMW18" si="994">GP227</f>
        <v>175294115.19508022</v>
      </c>
      <c r="AMX17" s="327">
        <f t="shared" ref="AMX17:AMX18" si="995">GQ227</f>
        <v>230099005.17193472</v>
      </c>
      <c r="AMY17" s="327">
        <f t="shared" ref="AMY17:AMY18" si="996">GR227</f>
        <v>232496972.4391478</v>
      </c>
      <c r="AMZ17" s="327">
        <f t="shared" ref="AMZ17:AMZ18" si="997">GS227</f>
        <v>267039617.54688206</v>
      </c>
      <c r="ANA17" s="327">
        <f t="shared" ref="ANA17:ANA18" si="998">GT227</f>
        <v>289960442.88603824</v>
      </c>
      <c r="ANB17" s="327">
        <f t="shared" ref="ANB17:ANB18" si="999">GU227</f>
        <v>306218549.41820222</v>
      </c>
      <c r="ANC17" s="327">
        <f t="shared" ref="ANC17:ANC18" si="1000">GV227</f>
        <v>341992273.37773997</v>
      </c>
      <c r="AND17" s="327">
        <f t="shared" ref="AND17:AND18" si="1001">GW227</f>
        <v>399975940.36789298</v>
      </c>
      <c r="ANE17" s="327">
        <f t="shared" ref="ANE17:ANE18" si="1002">GX227</f>
        <v>379568298.99517369</v>
      </c>
      <c r="ANF17" s="327">
        <f t="shared" ref="ANF17:ANF18" si="1003">GY227</f>
        <v>405731235.75016397</v>
      </c>
      <c r="ANG17" s="327">
        <f t="shared" ref="ANG17:ANG18" si="1004">GZ227</f>
        <v>396744776.6735006</v>
      </c>
      <c r="ANH17" s="327">
        <f t="shared" ref="ANH17:ANH18" si="1005">HA227</f>
        <v>407854311.22959292</v>
      </c>
      <c r="ANI17" s="327">
        <f t="shared" ref="ANI17:ANI18" si="1006">HB227</f>
        <v>428488382.10056525</v>
      </c>
      <c r="ANJ17" s="327">
        <f t="shared" ref="ANJ17:ANJ18" si="1007">HC227</f>
        <v>435185990.47871143</v>
      </c>
      <c r="ANK17" s="327">
        <f t="shared" ref="ANK17:ANK18" si="1008">HD227</f>
        <v>447496468.58617264</v>
      </c>
      <c r="ANL17" s="327">
        <f t="shared" ref="ANL17:ANL18" si="1009">HE227</f>
        <v>427408840.77646726</v>
      </c>
      <c r="ANM17" s="327">
        <f t="shared" ref="ANM17:ANM18" si="1010">HF227</f>
        <v>491827254.87029368</v>
      </c>
      <c r="ANN17" s="327">
        <f t="shared" ref="ANN17:ANN18" si="1011">HG227</f>
        <v>502698244.87651223</v>
      </c>
      <c r="ANO17" s="327">
        <f t="shared" ref="ANO17:ANO18" si="1012">HH227</f>
        <v>495066171.49055749</v>
      </c>
      <c r="ANP17" s="327">
        <f t="shared" ref="ANP17:ANP18" si="1013">HI227</f>
        <v>444163920.25822389</v>
      </c>
      <c r="ANQ17" s="327">
        <f t="shared" ref="ANQ17:ANQ18" si="1014">HJ227</f>
        <v>506163795.32448483</v>
      </c>
      <c r="ANR17" s="327">
        <f t="shared" ref="ANR17:ANR18" si="1015">HK227</f>
        <v>519915295.97519892</v>
      </c>
      <c r="ANS17" s="327">
        <f t="shared" ref="ANS17:ANS18" si="1016">HL227</f>
        <v>577767937.47922492</v>
      </c>
      <c r="ANT17" s="327">
        <f t="shared" ref="ANT17:ANT18" si="1017">HM227</f>
        <v>564617013.41787815</v>
      </c>
      <c r="ANU17" s="327">
        <f t="shared" ref="ANU17:ANU18" si="1018">HN227</f>
        <v>532491798.5890733</v>
      </c>
      <c r="ANV17" s="327">
        <f t="shared" ref="ANV17:ANV18" si="1019">HO227</f>
        <v>597452696.65559006</v>
      </c>
      <c r="ANW17" s="327">
        <f t="shared" ref="ANW17:ANW18" si="1020">HP227</f>
        <v>686765296.11485434</v>
      </c>
      <c r="ANX17" s="327">
        <f t="shared" ref="ANX17:ANX18" si="1021">HQ227</f>
        <v>590490341.79062021</v>
      </c>
      <c r="ANY17" s="327">
        <f t="shared" ref="ANY17:ANY18" si="1022">HR227</f>
        <v>724237551.53783476</v>
      </c>
      <c r="ANZ17" s="327">
        <f t="shared" ref="ANZ17:ANZ18" si="1023">HS227</f>
        <v>740659827.41413879</v>
      </c>
      <c r="AOA17" s="327">
        <f t="shared" ref="AOA17:AOA18" si="1024">HT227</f>
        <v>861395304.78740227</v>
      </c>
      <c r="AOB17" s="327">
        <f t="shared" ref="AOB17:AOB18" si="1025">HU227</f>
        <v>885182871.18524408</v>
      </c>
      <c r="AOC17" s="327">
        <f t="shared" ref="AOC17:AOC18" si="1026">HV227</f>
        <v>876146004.41066301</v>
      </c>
      <c r="AOD17" s="327">
        <f t="shared" ref="AOD17:AOD18" si="1027">HW227</f>
        <v>944230406.81930912</v>
      </c>
      <c r="AOE17" s="327">
        <f t="shared" ref="AOE17:AOE18" si="1028">HX227</f>
        <v>941209234.90346014</v>
      </c>
      <c r="AOF17" s="327">
        <f t="shared" ref="AOF17:AOF18" si="1029">HY227</f>
        <v>1006085193.4067284</v>
      </c>
      <c r="AOG17" s="327">
        <f t="shared" ref="AOG17:AOG18" si="1030">HZ227</f>
        <v>1007399043.7751771</v>
      </c>
      <c r="AOH17" s="327">
        <f t="shared" ref="AOH17:AOH18" si="1031">IA227</f>
        <v>995662457.13710439</v>
      </c>
      <c r="AOI17" s="327">
        <f t="shared" ref="AOI17:AOI18" si="1032">IB227</f>
        <v>932070823.12557983</v>
      </c>
      <c r="AOJ17" s="327">
        <f t="shared" ref="AOJ17:AOJ18" si="1033">IC227</f>
        <v>1038729162.8408523</v>
      </c>
      <c r="AOK17" s="327">
        <f t="shared" ref="AOK17:AOK18" si="1034">ID227</f>
        <v>1102067501.5267153</v>
      </c>
      <c r="AOL17" s="327">
        <f t="shared" ref="AOL17:AOL18" si="1035">IE227</f>
        <v>1050468549.57077</v>
      </c>
      <c r="AOM17" s="327">
        <f t="shared" ref="AOM17:AOM18" si="1036">IF227</f>
        <v>986475490.26920485</v>
      </c>
      <c r="AON17" s="327">
        <f t="shared" ref="AON17:AON18" si="1037">IG227</f>
        <v>1007132882.7904754</v>
      </c>
      <c r="AOO17" s="327">
        <f t="shared" ref="AOO17:AOO18" si="1038">IH227</f>
        <v>1087586055.6204622</v>
      </c>
      <c r="AOP17" s="327">
        <f t="shared" ref="AOP17:AOP18" si="1039">II227</f>
        <v>987121376.02034068</v>
      </c>
      <c r="AOQ17" s="327">
        <f t="shared" ref="AOQ17:AOQ18" si="1040">IJ227</f>
        <v>1062791121.8676068</v>
      </c>
      <c r="AOR17" s="327">
        <f t="shared" ref="AOR17:AOR18" si="1041">IK227</f>
        <v>1101220407.5718377</v>
      </c>
      <c r="AOS17" s="328"/>
      <c r="AOT17" s="327"/>
      <c r="AOU17" s="327"/>
      <c r="AOV17" s="327"/>
      <c r="AOW17" s="327"/>
      <c r="AOX17" s="327"/>
      <c r="AOY17" s="327"/>
      <c r="AOZ17" s="327"/>
      <c r="APA17" s="327"/>
    </row>
    <row r="18" spans="2:1093" x14ac:dyDescent="0.2">
      <c r="B18" s="322" t="s">
        <v>1208</v>
      </c>
      <c r="C18" s="327">
        <f t="shared" ref="C18:BN18" si="1042">C490</f>
        <v>2294.16</v>
      </c>
      <c r="D18" s="327">
        <f t="shared" si="1042"/>
        <v>2348.79</v>
      </c>
      <c r="E18" s="327">
        <f t="shared" si="1042"/>
        <v>2341.67</v>
      </c>
      <c r="F18" s="327">
        <f t="shared" si="1042"/>
        <v>2509.02</v>
      </c>
      <c r="G18" s="327">
        <f t="shared" si="1042"/>
        <v>2088.08</v>
      </c>
      <c r="H18" s="327">
        <f t="shared" si="1042"/>
        <v>2122.17</v>
      </c>
      <c r="I18" s="327">
        <f t="shared" si="1042"/>
        <v>1409.68</v>
      </c>
      <c r="J18" s="327">
        <f t="shared" si="1042"/>
        <v>1414.12</v>
      </c>
      <c r="K18" s="327">
        <f t="shared" si="1042"/>
        <v>1309.54</v>
      </c>
      <c r="L18" s="327">
        <f t="shared" si="1042"/>
        <v>1347.93</v>
      </c>
      <c r="M18" s="327">
        <f t="shared" si="1042"/>
        <v>1303.83</v>
      </c>
      <c r="N18" s="327">
        <f t="shared" si="1042"/>
        <v>1371.31</v>
      </c>
      <c r="O18" s="327">
        <f t="shared" si="1042"/>
        <v>1309.74</v>
      </c>
      <c r="P18" s="327">
        <f t="shared" si="1042"/>
        <v>1335.84</v>
      </c>
      <c r="Q18" s="327">
        <f t="shared" si="1042"/>
        <v>1279.23</v>
      </c>
      <c r="R18" s="327">
        <f t="shared" si="1042"/>
        <v>1364.71</v>
      </c>
      <c r="S18" s="327">
        <f t="shared" si="1042"/>
        <v>1352.13</v>
      </c>
      <c r="T18" s="327">
        <f t="shared" si="1042"/>
        <v>1299.4100000000001</v>
      </c>
      <c r="U18" s="327">
        <f t="shared" si="1042"/>
        <v>1293.33</v>
      </c>
      <c r="V18" s="327">
        <f t="shared" si="1042"/>
        <v>1307.1099999999999</v>
      </c>
      <c r="W18" s="327">
        <f t="shared" si="1042"/>
        <v>1310.83</v>
      </c>
      <c r="X18" s="327">
        <f t="shared" si="1042"/>
        <v>1245.51</v>
      </c>
      <c r="Y18" s="327">
        <f t="shared" si="1042"/>
        <v>1289.6300000000001</v>
      </c>
      <c r="Z18" s="327">
        <f t="shared" si="1042"/>
        <v>1253.8699999999999</v>
      </c>
      <c r="AA18" s="327">
        <f t="shared" si="1042"/>
        <v>1346.76</v>
      </c>
      <c r="AB18" s="327">
        <f t="shared" si="1042"/>
        <v>1303.33</v>
      </c>
      <c r="AC18" s="327">
        <f t="shared" si="1042"/>
        <v>1437.98</v>
      </c>
      <c r="AD18" s="327">
        <f t="shared" si="1042"/>
        <v>1686.42</v>
      </c>
      <c r="AE18" s="327">
        <f t="shared" si="1042"/>
        <v>2131.33</v>
      </c>
      <c r="AF18" s="327">
        <f t="shared" si="1042"/>
        <v>1253.74</v>
      </c>
      <c r="AG18" s="327">
        <f t="shared" si="1042"/>
        <v>1281.43</v>
      </c>
      <c r="AH18" s="327">
        <f t="shared" si="1042"/>
        <v>1312.06</v>
      </c>
      <c r="AI18" s="327">
        <f t="shared" si="1042"/>
        <v>1304.1099999999999</v>
      </c>
      <c r="AJ18" s="327">
        <f t="shared" si="1042"/>
        <v>1331.33</v>
      </c>
      <c r="AK18" s="327">
        <f t="shared" si="1042"/>
        <v>1366.05</v>
      </c>
      <c r="AL18" s="327">
        <f t="shared" si="1042"/>
        <v>1335.87</v>
      </c>
      <c r="AM18" s="327">
        <f t="shared" si="1042"/>
        <v>1448.95</v>
      </c>
      <c r="AN18" s="327">
        <f t="shared" si="1042"/>
        <v>1454.19</v>
      </c>
      <c r="AO18" s="327">
        <f t="shared" si="1042"/>
        <v>1378.13</v>
      </c>
      <c r="AP18" s="327">
        <f t="shared" si="1042"/>
        <v>1364.43</v>
      </c>
      <c r="AQ18" s="327">
        <f t="shared" si="1042"/>
        <v>1379.32</v>
      </c>
      <c r="AR18" s="327">
        <f t="shared" si="1042"/>
        <v>1423.77</v>
      </c>
      <c r="AS18" s="327">
        <f t="shared" si="1042"/>
        <v>1526.71</v>
      </c>
      <c r="AT18" s="327">
        <f t="shared" si="1042"/>
        <v>1426.61</v>
      </c>
      <c r="AU18" s="327">
        <f t="shared" si="1042"/>
        <v>1414.41</v>
      </c>
      <c r="AV18" s="327">
        <f t="shared" si="1042"/>
        <v>1410.99</v>
      </c>
      <c r="AW18" s="327">
        <f t="shared" si="1042"/>
        <v>1130.01</v>
      </c>
      <c r="AX18" s="327">
        <f t="shared" si="1042"/>
        <v>1316.52</v>
      </c>
      <c r="AY18" s="327">
        <f t="shared" si="1042"/>
        <v>569.45000000000005</v>
      </c>
      <c r="AZ18" s="327">
        <f t="shared" si="1042"/>
        <v>597.75</v>
      </c>
      <c r="BA18" s="327">
        <f t="shared" si="1042"/>
        <v>629.97</v>
      </c>
      <c r="BB18" s="327">
        <f t="shared" si="1042"/>
        <v>618.87</v>
      </c>
      <c r="BC18" s="327">
        <f t="shared" si="1042"/>
        <v>626.85</v>
      </c>
      <c r="BD18" s="327">
        <f t="shared" si="1042"/>
        <v>612.64</v>
      </c>
      <c r="BE18" s="327">
        <f t="shared" si="1042"/>
        <v>603.67999999999995</v>
      </c>
      <c r="BF18" s="327">
        <f t="shared" si="1042"/>
        <v>613.79999999999995</v>
      </c>
      <c r="BG18" s="327">
        <f t="shared" si="1042"/>
        <v>588.21</v>
      </c>
      <c r="BH18" s="327">
        <f t="shared" si="1042"/>
        <v>597.52</v>
      </c>
      <c r="BI18" s="327">
        <f t="shared" si="1042"/>
        <v>600.89</v>
      </c>
      <c r="BJ18" s="327">
        <f t="shared" si="1042"/>
        <v>593.4</v>
      </c>
      <c r="BK18" s="327">
        <f t="shared" si="1042"/>
        <v>569.86</v>
      </c>
      <c r="BL18" s="327">
        <f t="shared" si="1042"/>
        <v>572.88</v>
      </c>
      <c r="BM18" s="327">
        <f t="shared" si="1042"/>
        <v>612.65</v>
      </c>
      <c r="BN18" s="327">
        <f t="shared" si="1042"/>
        <v>587.77</v>
      </c>
      <c r="BO18" s="327">
        <f t="shared" ref="BO18:DZ18" si="1043">BO490</f>
        <v>562.11</v>
      </c>
      <c r="BP18" s="327">
        <f t="shared" si="1043"/>
        <v>557.67999999999995</v>
      </c>
      <c r="BQ18" s="327">
        <f t="shared" si="1043"/>
        <v>568.54</v>
      </c>
      <c r="BR18" s="327">
        <f t="shared" si="1043"/>
        <v>551.54</v>
      </c>
      <c r="BS18" s="327">
        <f t="shared" si="1043"/>
        <v>555.12</v>
      </c>
      <c r="BT18" s="327">
        <f t="shared" si="1043"/>
        <v>492.52</v>
      </c>
      <c r="BU18" s="327">
        <f t="shared" si="1043"/>
        <v>543.80999999999995</v>
      </c>
      <c r="BV18" s="327">
        <f t="shared" si="1043"/>
        <v>494.95</v>
      </c>
      <c r="BW18" s="327">
        <f t="shared" si="1043"/>
        <v>499.26</v>
      </c>
      <c r="BX18" s="327">
        <f t="shared" si="1043"/>
        <v>483.68</v>
      </c>
      <c r="BY18" s="327">
        <f t="shared" si="1043"/>
        <v>473.58</v>
      </c>
      <c r="BZ18" s="327">
        <f t="shared" si="1043"/>
        <v>491.44</v>
      </c>
      <c r="CA18" s="327">
        <f t="shared" si="1043"/>
        <v>434.23</v>
      </c>
      <c r="CB18" s="327">
        <f t="shared" si="1043"/>
        <v>408.1</v>
      </c>
      <c r="CC18" s="327">
        <f t="shared" si="1043"/>
        <v>427.59</v>
      </c>
      <c r="CD18" s="327">
        <f t="shared" si="1043"/>
        <v>428.16</v>
      </c>
      <c r="CE18" s="327">
        <f t="shared" si="1043"/>
        <v>412.04</v>
      </c>
      <c r="CF18" s="327">
        <f t="shared" si="1043"/>
        <v>414.62</v>
      </c>
      <c r="CG18" s="327">
        <f t="shared" si="1043"/>
        <v>388.09</v>
      </c>
      <c r="CH18" s="327">
        <f t="shared" si="1043"/>
        <v>403.97</v>
      </c>
      <c r="CI18" s="327">
        <f t="shared" si="1043"/>
        <v>434.19</v>
      </c>
      <c r="CJ18" s="327">
        <f t="shared" si="1043"/>
        <v>470.87</v>
      </c>
      <c r="CK18" s="327">
        <f t="shared" si="1043"/>
        <v>424.77</v>
      </c>
      <c r="CL18" s="327">
        <f t="shared" si="1043"/>
        <v>408.42</v>
      </c>
      <c r="CM18" s="327">
        <f t="shared" si="1043"/>
        <v>451.08</v>
      </c>
      <c r="CN18" s="327">
        <f t="shared" si="1043"/>
        <v>437.42</v>
      </c>
      <c r="CO18" s="327">
        <f t="shared" si="1043"/>
        <v>482.34</v>
      </c>
      <c r="CP18" s="327">
        <f t="shared" si="1043"/>
        <v>483.33</v>
      </c>
      <c r="CQ18" s="327">
        <f t="shared" si="1043"/>
        <v>505.23</v>
      </c>
      <c r="CR18" s="327">
        <f t="shared" si="1043"/>
        <v>465.31</v>
      </c>
      <c r="CS18" s="327">
        <f t="shared" si="1043"/>
        <v>530.76</v>
      </c>
      <c r="CT18" s="327">
        <f t="shared" si="1043"/>
        <v>479.53</v>
      </c>
      <c r="CU18" s="327">
        <f t="shared" si="1043"/>
        <v>757.07</v>
      </c>
      <c r="CV18" s="327">
        <f t="shared" si="1043"/>
        <v>518.69000000000005</v>
      </c>
      <c r="CW18" s="327">
        <f t="shared" si="1043"/>
        <v>602.29</v>
      </c>
      <c r="CX18" s="327">
        <f t="shared" si="1043"/>
        <v>586.38</v>
      </c>
      <c r="CY18" s="327">
        <f t="shared" si="1043"/>
        <v>630.99</v>
      </c>
      <c r="CZ18" s="327">
        <f t="shared" si="1043"/>
        <v>595.47</v>
      </c>
      <c r="DA18" s="327">
        <f t="shared" si="1043"/>
        <v>533.83000000000004</v>
      </c>
      <c r="DB18" s="327">
        <f t="shared" si="1043"/>
        <v>706.17</v>
      </c>
      <c r="DC18" s="327">
        <f t="shared" si="1043"/>
        <v>544.44000000000005</v>
      </c>
      <c r="DD18" s="327">
        <f t="shared" si="1043"/>
        <v>550.57000000000005</v>
      </c>
      <c r="DE18" s="327">
        <f t="shared" si="1043"/>
        <v>455.57</v>
      </c>
      <c r="DF18" s="327">
        <f t="shared" si="1043"/>
        <v>477.13</v>
      </c>
      <c r="DG18" s="327">
        <f t="shared" si="1043"/>
        <v>588.47</v>
      </c>
      <c r="DH18" s="327">
        <f t="shared" si="1043"/>
        <v>482.94</v>
      </c>
      <c r="DI18" s="327">
        <f t="shared" si="1043"/>
        <v>491.07</v>
      </c>
      <c r="DJ18" s="327">
        <f t="shared" si="1043"/>
        <v>585.32000000000005</v>
      </c>
      <c r="DK18" s="327">
        <f t="shared" si="1043"/>
        <v>668.61</v>
      </c>
      <c r="DL18" s="327">
        <f t="shared" si="1043"/>
        <v>611.28</v>
      </c>
      <c r="DM18" s="327">
        <f t="shared" si="1043"/>
        <v>698.8</v>
      </c>
      <c r="DN18" s="327">
        <f t="shared" si="1043"/>
        <v>658.91</v>
      </c>
      <c r="DO18" s="327">
        <f t="shared" si="1043"/>
        <v>641.98</v>
      </c>
      <c r="DP18" s="327">
        <f t="shared" si="1043"/>
        <v>657.06</v>
      </c>
      <c r="DQ18" s="327">
        <f t="shared" si="1043"/>
        <v>624.62</v>
      </c>
      <c r="DR18" s="327">
        <f t="shared" si="1043"/>
        <v>652.04</v>
      </c>
      <c r="DS18" s="327">
        <f t="shared" si="1043"/>
        <v>618.1</v>
      </c>
      <c r="DT18" s="327">
        <f t="shared" si="1043"/>
        <v>574.70000000000005</v>
      </c>
      <c r="DU18" s="327">
        <f t="shared" si="1043"/>
        <v>592.78</v>
      </c>
      <c r="DV18" s="327">
        <f t="shared" si="1043"/>
        <v>705.88</v>
      </c>
      <c r="DW18" s="327">
        <f t="shared" si="1043"/>
        <v>630.5</v>
      </c>
      <c r="DX18" s="327">
        <f t="shared" si="1043"/>
        <v>685.42</v>
      </c>
      <c r="DY18" s="327">
        <f t="shared" si="1043"/>
        <v>711.74</v>
      </c>
      <c r="DZ18" s="327">
        <f t="shared" si="1043"/>
        <v>752.99</v>
      </c>
      <c r="EA18" s="327">
        <f t="shared" ref="EA18:GL18" si="1044">EA490</f>
        <v>651.41</v>
      </c>
      <c r="EB18" s="327">
        <f t="shared" si="1044"/>
        <v>812.82</v>
      </c>
      <c r="EC18" s="327">
        <f t="shared" si="1044"/>
        <v>824.19</v>
      </c>
      <c r="ED18" s="327">
        <f t="shared" si="1044"/>
        <v>813.18</v>
      </c>
      <c r="EE18" s="327">
        <f t="shared" si="1044"/>
        <v>863.27</v>
      </c>
      <c r="EF18" s="327">
        <f t="shared" si="1044"/>
        <v>1104.8800000000001</v>
      </c>
      <c r="EG18" s="327">
        <f t="shared" si="1044"/>
        <v>916.08</v>
      </c>
      <c r="EH18" s="327">
        <f t="shared" si="1044"/>
        <v>838.4</v>
      </c>
      <c r="EI18" s="327">
        <f t="shared" si="1044"/>
        <v>1019.95</v>
      </c>
      <c r="EJ18" s="327">
        <f t="shared" si="1044"/>
        <v>980.78</v>
      </c>
      <c r="EK18" s="327">
        <f t="shared" si="1044"/>
        <v>954.86</v>
      </c>
      <c r="EL18" s="327">
        <f t="shared" si="1044"/>
        <v>868.38</v>
      </c>
      <c r="EM18" s="327">
        <f t="shared" si="1044"/>
        <v>911.94</v>
      </c>
      <c r="EN18" s="327">
        <f t="shared" si="1044"/>
        <v>866.54</v>
      </c>
      <c r="EO18" s="327">
        <f t="shared" si="1044"/>
        <v>856.56</v>
      </c>
      <c r="EP18" s="327">
        <f t="shared" si="1044"/>
        <v>942.6</v>
      </c>
      <c r="EQ18" s="327">
        <f t="shared" si="1044"/>
        <v>1020.41</v>
      </c>
      <c r="ER18" s="327">
        <f t="shared" si="1044"/>
        <v>1177.22</v>
      </c>
      <c r="ES18" s="327">
        <f t="shared" si="1044"/>
        <v>1235.95</v>
      </c>
      <c r="ET18" s="327">
        <f t="shared" si="1044"/>
        <v>1170.3800000000001</v>
      </c>
      <c r="EU18" s="327">
        <f t="shared" si="1044"/>
        <v>1093.22</v>
      </c>
      <c r="EV18" s="327">
        <f t="shared" si="1044"/>
        <v>1140.33</v>
      </c>
      <c r="EW18" s="327">
        <f t="shared" si="1044"/>
        <v>1122.33</v>
      </c>
      <c r="EX18" s="327">
        <f t="shared" si="1044"/>
        <v>1096.08</v>
      </c>
      <c r="EY18" s="327">
        <f t="shared" si="1044"/>
        <v>998.74</v>
      </c>
      <c r="EZ18" s="327">
        <f t="shared" si="1044"/>
        <v>1070.0999999999999</v>
      </c>
      <c r="FA18" s="327">
        <f t="shared" si="1044"/>
        <v>1039.3</v>
      </c>
      <c r="FB18" s="327">
        <f t="shared" si="1044"/>
        <v>1093.99</v>
      </c>
      <c r="FC18" s="327">
        <f t="shared" si="1044"/>
        <v>1020.66</v>
      </c>
      <c r="FD18" s="327">
        <f t="shared" si="1044"/>
        <v>1138.75</v>
      </c>
      <c r="FE18" s="327">
        <f t="shared" si="1044"/>
        <v>1048</v>
      </c>
      <c r="FF18" s="327">
        <f t="shared" si="1044"/>
        <v>1068.1600000000001</v>
      </c>
      <c r="FG18" s="327">
        <f t="shared" si="1044"/>
        <v>1340.44</v>
      </c>
      <c r="FH18" s="327">
        <f t="shared" si="1044"/>
        <v>981.22</v>
      </c>
      <c r="FI18" s="327">
        <f t="shared" si="1044"/>
        <v>970.04</v>
      </c>
      <c r="FJ18" s="327">
        <f t="shared" si="1044"/>
        <v>1081.1400000000001</v>
      </c>
      <c r="FK18" s="327">
        <f t="shared" si="1044"/>
        <v>975.06</v>
      </c>
      <c r="FL18" s="327">
        <f t="shared" si="1044"/>
        <v>1249.33</v>
      </c>
      <c r="FM18" s="327">
        <f t="shared" si="1044"/>
        <v>1665.37</v>
      </c>
      <c r="FN18" s="327">
        <f t="shared" si="1044"/>
        <v>975.64</v>
      </c>
      <c r="FO18" s="327">
        <f t="shared" si="1044"/>
        <v>1483.17</v>
      </c>
      <c r="FP18" s="327">
        <f t="shared" si="1044"/>
        <v>1152.3800000000001</v>
      </c>
      <c r="FQ18" s="327">
        <f t="shared" si="1044"/>
        <v>1146.9000000000001</v>
      </c>
      <c r="FR18" s="327">
        <f t="shared" si="1044"/>
        <v>1072.4100000000001</v>
      </c>
      <c r="FS18" s="327">
        <f t="shared" si="1044"/>
        <v>1013.81</v>
      </c>
      <c r="FT18" s="327">
        <f t="shared" si="1044"/>
        <v>1197.6099999999999</v>
      </c>
      <c r="FU18" s="327">
        <f t="shared" si="1044"/>
        <v>1208.3499999999999</v>
      </c>
      <c r="FV18" s="327">
        <f t="shared" si="1044"/>
        <v>769.28</v>
      </c>
      <c r="FW18" s="327">
        <f t="shared" si="1044"/>
        <v>839.59</v>
      </c>
      <c r="FX18" s="327">
        <f t="shared" si="1044"/>
        <v>846.04</v>
      </c>
      <c r="FY18" s="327">
        <f t="shared" si="1044"/>
        <v>815.04</v>
      </c>
      <c r="FZ18" s="327">
        <f t="shared" si="1044"/>
        <v>1073.49</v>
      </c>
      <c r="GA18" s="327">
        <f t="shared" si="1044"/>
        <v>920.08</v>
      </c>
      <c r="GB18" s="327">
        <f t="shared" si="1044"/>
        <v>830.93</v>
      </c>
      <c r="GC18" s="327">
        <f t="shared" si="1044"/>
        <v>967.85</v>
      </c>
      <c r="GD18" s="327">
        <f t="shared" si="1044"/>
        <v>1041.4000000000001</v>
      </c>
      <c r="GE18" s="327">
        <f t="shared" si="1044"/>
        <v>1166.73</v>
      </c>
      <c r="GF18" s="327">
        <f t="shared" si="1044"/>
        <v>1067.3900000000001</v>
      </c>
      <c r="GG18" s="327">
        <f t="shared" si="1044"/>
        <v>900.15</v>
      </c>
      <c r="GH18" s="327">
        <f t="shared" si="1044"/>
        <v>915.87</v>
      </c>
      <c r="GI18" s="327">
        <f t="shared" si="1044"/>
        <v>1101.5999999999999</v>
      </c>
      <c r="GJ18" s="327">
        <f t="shared" si="1044"/>
        <v>1091.1500000000001</v>
      </c>
      <c r="GK18" s="327">
        <f t="shared" si="1044"/>
        <v>945.4</v>
      </c>
      <c r="GL18" s="327">
        <f t="shared" si="1044"/>
        <v>1091.55</v>
      </c>
      <c r="GM18" s="327">
        <f t="shared" ref="GM18:HC18" si="1045">GM490</f>
        <v>1089.6600000000001</v>
      </c>
      <c r="GN18" s="327">
        <f t="shared" si="1045"/>
        <v>1055.04</v>
      </c>
      <c r="GO18" s="327">
        <f t="shared" si="1045"/>
        <v>1023.77</v>
      </c>
      <c r="GP18" s="327">
        <f t="shared" si="1045"/>
        <v>1079.82</v>
      </c>
      <c r="GQ18" s="327">
        <f t="shared" si="1045"/>
        <v>1166</v>
      </c>
      <c r="GR18" s="327">
        <f t="shared" si="1045"/>
        <v>1313.36</v>
      </c>
      <c r="GS18" s="327">
        <f t="shared" si="1045"/>
        <v>1291.21</v>
      </c>
      <c r="GT18" s="327">
        <f t="shared" si="1045"/>
        <v>1204.02</v>
      </c>
      <c r="GU18" s="327">
        <f t="shared" si="1045"/>
        <v>1160.1500000000001</v>
      </c>
      <c r="GV18" s="327">
        <f t="shared" si="1045"/>
        <v>1224.8499999999999</v>
      </c>
      <c r="GW18" s="327">
        <f t="shared" si="1045"/>
        <v>1172.18</v>
      </c>
      <c r="GX18" s="327">
        <f t="shared" si="1045"/>
        <v>1195.51</v>
      </c>
      <c r="GY18" s="327">
        <f t="shared" si="1045"/>
        <v>1176.43</v>
      </c>
      <c r="GZ18" s="327">
        <f t="shared" si="1045"/>
        <v>1154.83</v>
      </c>
      <c r="HA18" s="327">
        <f t="shared" si="1045"/>
        <v>1332.16</v>
      </c>
      <c r="HB18" s="327">
        <f t="shared" si="1045"/>
        <v>1224.6500000000001</v>
      </c>
      <c r="HC18" s="328">
        <f t="shared" si="1045"/>
        <v>1403.25</v>
      </c>
      <c r="HD18" s="327">
        <f t="shared" si="862"/>
        <v>1306.71</v>
      </c>
      <c r="HE18" s="327">
        <f t="shared" si="862"/>
        <v>1510.02</v>
      </c>
      <c r="HF18" s="327">
        <f t="shared" si="862"/>
        <v>1628.22</v>
      </c>
      <c r="HG18" s="327">
        <f t="shared" si="862"/>
        <v>1457.14</v>
      </c>
      <c r="HH18" s="327">
        <f t="shared" si="862"/>
        <v>1544.07</v>
      </c>
      <c r="HI18" s="327">
        <f t="shared" si="862"/>
        <v>1568.49</v>
      </c>
      <c r="HJ18" s="327">
        <f t="shared" si="862"/>
        <v>1654.76</v>
      </c>
      <c r="HK18" s="327">
        <f t="shared" si="862"/>
        <v>1487.33</v>
      </c>
      <c r="HL18" s="327">
        <f t="shared" si="862"/>
        <v>1501.76</v>
      </c>
      <c r="HM18" s="327">
        <f t="shared" si="862"/>
        <v>1509.43</v>
      </c>
      <c r="HN18" s="327">
        <f t="shared" si="863"/>
        <v>1602.58</v>
      </c>
      <c r="HO18" s="327">
        <f t="shared" si="863"/>
        <v>1674.53</v>
      </c>
      <c r="HP18" s="327">
        <f t="shared" si="863"/>
        <v>1624.11</v>
      </c>
      <c r="HQ18" s="327">
        <f t="shared" si="863"/>
        <v>1778.04</v>
      </c>
      <c r="HR18" s="327">
        <f t="shared" si="863"/>
        <v>1814.06</v>
      </c>
      <c r="HS18" s="327">
        <f t="shared" si="863"/>
        <v>1595.5</v>
      </c>
      <c r="HT18" s="327">
        <f t="shared" si="863"/>
        <v>1558.72</v>
      </c>
      <c r="HU18" s="327">
        <f t="shared" si="863"/>
        <v>1597.03</v>
      </c>
      <c r="HV18" s="327">
        <f t="shared" si="863"/>
        <v>1722.7</v>
      </c>
      <c r="HW18" s="327">
        <f t="shared" si="863"/>
        <v>1751.19</v>
      </c>
      <c r="HX18" s="327">
        <f t="shared" si="864"/>
        <v>1849.32</v>
      </c>
      <c r="HY18" s="327">
        <f t="shared" si="864"/>
        <v>2179.7199999999998</v>
      </c>
      <c r="HZ18" s="327">
        <f t="shared" si="864"/>
        <v>1773.14</v>
      </c>
      <c r="IA18" s="327">
        <f t="shared" si="864"/>
        <v>1762.98</v>
      </c>
      <c r="IB18" s="327">
        <f t="shared" si="864"/>
        <v>1839.94</v>
      </c>
      <c r="IC18" s="327">
        <f t="shared" si="864"/>
        <v>2126.13</v>
      </c>
      <c r="ID18" s="327">
        <f t="shared" si="864"/>
        <v>2461.64</v>
      </c>
      <c r="IE18" s="327">
        <f t="shared" si="864"/>
        <v>2116.4</v>
      </c>
      <c r="IF18" s="327">
        <f t="shared" si="864"/>
        <v>1852.93</v>
      </c>
      <c r="IG18" s="327">
        <f t="shared" si="864"/>
        <v>1809.32</v>
      </c>
      <c r="IH18" s="327">
        <f t="shared" si="865"/>
        <v>1882.68</v>
      </c>
      <c r="II18" s="327">
        <f t="shared" si="865"/>
        <v>1881.57</v>
      </c>
      <c r="IJ18" s="327">
        <f t="shared" si="865"/>
        <v>2257.87</v>
      </c>
      <c r="IK18" s="327">
        <f t="shared" si="865"/>
        <v>2600.64</v>
      </c>
      <c r="IL18" s="327">
        <f t="shared" si="865"/>
        <v>2170.8000000000002</v>
      </c>
      <c r="IM18" s="327">
        <f t="shared" si="865"/>
        <v>1997.68</v>
      </c>
      <c r="IN18" s="327">
        <f t="shared" si="865"/>
        <v>2069.38</v>
      </c>
      <c r="IO18" s="327">
        <f t="shared" si="865"/>
        <v>2080.4699999999998</v>
      </c>
      <c r="IP18" s="327">
        <f t="shared" si="865"/>
        <v>2281.52</v>
      </c>
      <c r="IQ18" s="327">
        <f t="shared" si="865"/>
        <v>2308.75</v>
      </c>
      <c r="IR18" s="327">
        <f t="shared" si="866"/>
        <v>2531.19</v>
      </c>
      <c r="IS18" s="327">
        <f t="shared" si="866"/>
        <v>2166.34</v>
      </c>
      <c r="IT18" s="327">
        <f t="shared" si="866"/>
        <v>1914.49</v>
      </c>
      <c r="IU18" s="327">
        <f t="shared" si="866"/>
        <v>2105.14</v>
      </c>
      <c r="IV18" s="327">
        <f t="shared" si="866"/>
        <v>2055.86</v>
      </c>
      <c r="IW18" s="327">
        <f t="shared" si="866"/>
        <v>2134.3000000000002</v>
      </c>
      <c r="IX18" s="327">
        <f t="shared" si="866"/>
        <v>2432.0700000000002</v>
      </c>
      <c r="IY18" s="327">
        <f t="shared" si="866"/>
        <v>2135.52</v>
      </c>
      <c r="IZ18" s="327">
        <f t="shared" si="866"/>
        <v>1656.62</v>
      </c>
      <c r="JA18" s="327">
        <f t="shared" si="866"/>
        <v>1970.86</v>
      </c>
      <c r="JB18" s="327">
        <f t="shared" si="867"/>
        <v>2394.34</v>
      </c>
      <c r="JC18" s="327">
        <f t="shared" si="867"/>
        <v>1898.34</v>
      </c>
      <c r="JD18" s="327">
        <f t="shared" si="867"/>
        <v>2436.19</v>
      </c>
      <c r="JE18" s="327">
        <f t="shared" si="867"/>
        <v>4560.8599999999997</v>
      </c>
      <c r="JF18" s="327">
        <f t="shared" si="867"/>
        <v>2245.9</v>
      </c>
      <c r="JG18" s="327">
        <f t="shared" si="867"/>
        <v>2187.64</v>
      </c>
      <c r="JH18" s="327">
        <f t="shared" si="867"/>
        <v>1886.77</v>
      </c>
      <c r="JI18" s="327">
        <f t="shared" si="867"/>
        <v>2004.44</v>
      </c>
      <c r="JJ18" s="327">
        <f t="shared" si="867"/>
        <v>2130.12</v>
      </c>
      <c r="JK18" s="327">
        <f t="shared" si="867"/>
        <v>1830.53</v>
      </c>
      <c r="JL18" s="327">
        <f t="shared" si="868"/>
        <v>5380.25</v>
      </c>
      <c r="JM18" s="327">
        <f t="shared" si="868"/>
        <v>4767.0200000000004</v>
      </c>
      <c r="JN18" s="327">
        <f t="shared" si="868"/>
        <v>2125.9</v>
      </c>
      <c r="JO18" s="327">
        <f t="shared" si="868"/>
        <v>1954.18</v>
      </c>
      <c r="JP18" s="327">
        <f t="shared" si="868"/>
        <v>2086.63</v>
      </c>
      <c r="JQ18" s="327">
        <f t="shared" si="868"/>
        <v>2447.38</v>
      </c>
      <c r="JR18" s="327">
        <f t="shared" si="868"/>
        <v>2050.1999999999998</v>
      </c>
      <c r="JS18" s="327">
        <f t="shared" si="868"/>
        <v>4410.21</v>
      </c>
      <c r="JT18" s="327">
        <f t="shared" si="868"/>
        <v>2252.0100000000002</v>
      </c>
      <c r="JU18" s="327">
        <f t="shared" si="868"/>
        <v>2239.38</v>
      </c>
      <c r="JV18" s="327">
        <f t="shared" si="869"/>
        <v>2315.1799999999998</v>
      </c>
      <c r="JW18" s="327">
        <f t="shared" si="869"/>
        <v>2330.37</v>
      </c>
      <c r="JX18" s="327">
        <f t="shared" si="869"/>
        <v>2515.88</v>
      </c>
      <c r="JY18" s="327">
        <f t="shared" si="869"/>
        <v>2574.9</v>
      </c>
      <c r="JZ18" s="327">
        <f t="shared" si="869"/>
        <v>2731.54</v>
      </c>
      <c r="KA18" s="327">
        <f t="shared" si="869"/>
        <v>2544.75</v>
      </c>
      <c r="KB18" s="327">
        <f t="shared" si="869"/>
        <v>2663.48</v>
      </c>
      <c r="KC18" s="327">
        <f t="shared" si="869"/>
        <v>2566.4899999999998</v>
      </c>
      <c r="KD18" s="327">
        <f t="shared" si="869"/>
        <v>2669.99</v>
      </c>
      <c r="KE18" s="327">
        <f t="shared" si="869"/>
        <v>2732.08</v>
      </c>
      <c r="KF18" s="327">
        <f t="shared" si="870"/>
        <v>2827.2</v>
      </c>
      <c r="KG18" s="327">
        <f t="shared" si="870"/>
        <v>3201.59</v>
      </c>
      <c r="KH18" s="327">
        <f t="shared" si="870"/>
        <v>3272.42</v>
      </c>
      <c r="KI18" s="327">
        <f t="shared" si="870"/>
        <v>3280.63</v>
      </c>
      <c r="KJ18" s="327">
        <f t="shared" si="870"/>
        <v>3361.02</v>
      </c>
      <c r="KK18" s="327">
        <f t="shared" si="870"/>
        <v>3375.29</v>
      </c>
      <c r="KL18" s="327">
        <f t="shared" si="870"/>
        <v>3520.94</v>
      </c>
      <c r="KM18" s="327">
        <f t="shared" si="870"/>
        <v>3671.93</v>
      </c>
      <c r="KN18" s="327">
        <f t="shared" si="870"/>
        <v>3571.95</v>
      </c>
      <c r="KO18" s="327">
        <f t="shared" si="870"/>
        <v>3797.36</v>
      </c>
      <c r="KP18" s="327">
        <f t="shared" si="871"/>
        <v>4167.59</v>
      </c>
      <c r="KQ18" s="327">
        <f t="shared" si="871"/>
        <v>3708.59</v>
      </c>
      <c r="KR18" s="327">
        <f t="shared" si="871"/>
        <v>3806.29</v>
      </c>
      <c r="KS18" s="327">
        <f t="shared" si="871"/>
        <v>3748.34</v>
      </c>
      <c r="KT18" s="327">
        <f t="shared" si="871"/>
        <v>3884.94</v>
      </c>
      <c r="KU18" s="327">
        <f t="shared" si="871"/>
        <v>3726.3</v>
      </c>
      <c r="KV18" s="327">
        <f t="shared" si="871"/>
        <v>5406.2</v>
      </c>
      <c r="KW18" s="327">
        <f t="shared" si="871"/>
        <v>4680.55</v>
      </c>
      <c r="KX18" s="327">
        <f t="shared" si="871"/>
        <v>4912.0600000000004</v>
      </c>
      <c r="KY18" s="327">
        <f t="shared" si="871"/>
        <v>4781.32</v>
      </c>
      <c r="KZ18" s="327">
        <f t="shared" si="872"/>
        <v>5026.5200000000004</v>
      </c>
      <c r="LA18" s="327">
        <f t="shared" si="872"/>
        <v>4684.1400000000003</v>
      </c>
      <c r="LB18" s="327">
        <f t="shared" si="872"/>
        <v>5599.68</v>
      </c>
      <c r="LC18" s="327">
        <f t="shared" si="872"/>
        <v>4692.26</v>
      </c>
      <c r="LD18" s="328">
        <f t="shared" si="873"/>
        <v>6571.77</v>
      </c>
      <c r="LE18" s="327">
        <f t="shared" si="873"/>
        <v>6819.4</v>
      </c>
      <c r="LF18" s="327">
        <f t="shared" si="873"/>
        <v>7236.58</v>
      </c>
      <c r="LG18" s="327">
        <f t="shared" si="873"/>
        <v>7363.11</v>
      </c>
      <c r="LH18" s="327">
        <f t="shared" si="873"/>
        <v>7506.42</v>
      </c>
      <c r="LI18" s="327">
        <f t="shared" si="873"/>
        <v>8295.93</v>
      </c>
      <c r="LJ18" s="327">
        <f t="shared" si="873"/>
        <v>7740.79</v>
      </c>
      <c r="LK18" s="327">
        <f t="shared" si="873"/>
        <v>7650.83</v>
      </c>
      <c r="LL18" s="327">
        <f t="shared" si="873"/>
        <v>7648.1</v>
      </c>
      <c r="LM18" s="327">
        <f t="shared" si="873"/>
        <v>8108.3</v>
      </c>
      <c r="LN18" s="327">
        <f t="shared" si="874"/>
        <v>8041.8</v>
      </c>
      <c r="LO18" s="327">
        <f t="shared" si="874"/>
        <v>8427.91</v>
      </c>
      <c r="LP18" s="327">
        <f t="shared" si="874"/>
        <v>8757.9599999999991</v>
      </c>
      <c r="LQ18" s="327">
        <f t="shared" si="874"/>
        <v>9258.32</v>
      </c>
      <c r="LR18" s="327">
        <f t="shared" si="874"/>
        <v>8454.44</v>
      </c>
      <c r="LS18" s="327">
        <f t="shared" si="874"/>
        <v>8470.84</v>
      </c>
      <c r="LT18" s="327">
        <f t="shared" si="874"/>
        <v>7976.96</v>
      </c>
      <c r="LU18" s="327">
        <f t="shared" si="874"/>
        <v>8142.61</v>
      </c>
      <c r="LV18" s="327">
        <f t="shared" si="874"/>
        <v>8579.27</v>
      </c>
      <c r="LW18" s="327">
        <f t="shared" si="874"/>
        <v>8668.02</v>
      </c>
      <c r="LX18" s="327">
        <f t="shared" si="875"/>
        <v>8337.08</v>
      </c>
      <c r="LY18" s="327">
        <f t="shared" si="875"/>
        <v>9047.7999999999993</v>
      </c>
      <c r="LZ18" s="327">
        <f t="shared" si="875"/>
        <v>9151.98</v>
      </c>
      <c r="MA18" s="327">
        <f t="shared" si="875"/>
        <v>9740.73</v>
      </c>
      <c r="MB18" s="327">
        <f t="shared" si="875"/>
        <v>9223.0300000000007</v>
      </c>
      <c r="MC18" s="327">
        <f t="shared" si="875"/>
        <v>9846.2199999999993</v>
      </c>
      <c r="MD18" s="327">
        <f t="shared" si="875"/>
        <v>9400.1</v>
      </c>
      <c r="ME18" s="327">
        <f t="shared" si="875"/>
        <v>9369.32</v>
      </c>
      <c r="MF18" s="327">
        <f t="shared" si="875"/>
        <v>9423.35</v>
      </c>
      <c r="MG18" s="327">
        <f t="shared" si="875"/>
        <v>9665.19</v>
      </c>
      <c r="MH18" s="327">
        <f t="shared" si="876"/>
        <v>9462.52</v>
      </c>
      <c r="MI18" s="327">
        <f t="shared" si="876"/>
        <v>9509.5</v>
      </c>
      <c r="MJ18" s="327">
        <f t="shared" si="876"/>
        <v>10166.09</v>
      </c>
      <c r="MK18" s="327">
        <f t="shared" si="876"/>
        <v>10138.11</v>
      </c>
      <c r="ML18" s="327">
        <f t="shared" si="876"/>
        <v>10624.44</v>
      </c>
      <c r="MM18" s="327">
        <f t="shared" si="876"/>
        <v>10820.32</v>
      </c>
      <c r="MN18" s="327">
        <f t="shared" si="876"/>
        <v>11201.01</v>
      </c>
      <c r="MO18" s="327">
        <f t="shared" si="876"/>
        <v>11468.71</v>
      </c>
      <c r="MP18" s="327">
        <f t="shared" si="876"/>
        <v>10995.51</v>
      </c>
      <c r="MQ18" s="327">
        <f t="shared" si="876"/>
        <v>11626.86</v>
      </c>
      <c r="MR18" s="327">
        <f t="shared" si="877"/>
        <v>11916.96</v>
      </c>
      <c r="MS18" s="327">
        <f t="shared" si="877"/>
        <v>12876.32</v>
      </c>
      <c r="MT18" s="327">
        <f t="shared" si="877"/>
        <v>12182.63</v>
      </c>
      <c r="MU18" s="327">
        <f t="shared" si="877"/>
        <v>12600.13</v>
      </c>
      <c r="MV18" s="327">
        <f t="shared" si="877"/>
        <v>13361.54</v>
      </c>
      <c r="MW18" s="327">
        <f t="shared" si="877"/>
        <v>12744.68</v>
      </c>
      <c r="MX18" s="327">
        <f t="shared" si="877"/>
        <v>12168.89</v>
      </c>
      <c r="MY18" s="327">
        <f t="shared" si="877"/>
        <v>11348.7</v>
      </c>
      <c r="MZ18" s="327">
        <f t="shared" si="877"/>
        <v>11156.75</v>
      </c>
      <c r="NA18" s="327">
        <f t="shared" si="877"/>
        <v>10226.709999999999</v>
      </c>
      <c r="NB18" s="327">
        <f t="shared" si="878"/>
        <v>10570.11</v>
      </c>
      <c r="NC18" s="327">
        <f t="shared" si="878"/>
        <v>10977.54</v>
      </c>
      <c r="ND18" s="327">
        <f t="shared" si="878"/>
        <v>10809.43</v>
      </c>
      <c r="NE18" s="327">
        <f t="shared" si="878"/>
        <v>10392.26</v>
      </c>
      <c r="NF18" s="327">
        <f t="shared" si="878"/>
        <v>10348.61</v>
      </c>
      <c r="NG18" s="327">
        <f t="shared" si="878"/>
        <v>10329.5</v>
      </c>
      <c r="NH18" s="327">
        <f t="shared" si="878"/>
        <v>11174.24</v>
      </c>
      <c r="NI18" s="327">
        <f t="shared" si="878"/>
        <v>11081.52</v>
      </c>
      <c r="NJ18" s="327">
        <f t="shared" si="878"/>
        <v>12255.69</v>
      </c>
      <c r="NK18" s="327">
        <f t="shared" si="878"/>
        <v>11081.25</v>
      </c>
      <c r="NL18" s="327">
        <f t="shared" si="879"/>
        <v>10534.69</v>
      </c>
      <c r="NM18" s="327">
        <f t="shared" si="879"/>
        <v>11074.31</v>
      </c>
      <c r="NN18" s="327">
        <f t="shared" si="879"/>
        <v>11438.84</v>
      </c>
      <c r="NO18" s="327">
        <f t="shared" si="879"/>
        <v>10782.39</v>
      </c>
      <c r="NP18" s="327">
        <f t="shared" si="879"/>
        <v>11188.53</v>
      </c>
      <c r="NQ18" s="327">
        <f t="shared" si="879"/>
        <v>11100.96</v>
      </c>
      <c r="NR18" s="327">
        <f t="shared" si="879"/>
        <v>11367.88</v>
      </c>
      <c r="NS18" s="327">
        <f t="shared" si="879"/>
        <v>11068.23</v>
      </c>
      <c r="NT18" s="327">
        <f t="shared" si="879"/>
        <v>12563.93</v>
      </c>
      <c r="NU18" s="327">
        <f t="shared" si="879"/>
        <v>13521.75</v>
      </c>
      <c r="NV18" s="327">
        <f t="shared" si="880"/>
        <v>10977.37</v>
      </c>
      <c r="NW18" s="327">
        <f t="shared" si="880"/>
        <v>12421.25</v>
      </c>
      <c r="NX18" s="327">
        <f t="shared" si="880"/>
        <v>12459.94</v>
      </c>
      <c r="NY18" s="327">
        <f t="shared" si="880"/>
        <v>13140.76</v>
      </c>
      <c r="NZ18" s="327">
        <f t="shared" si="880"/>
        <v>12394.66</v>
      </c>
      <c r="OA18" s="327">
        <f t="shared" si="880"/>
        <v>12042.06</v>
      </c>
      <c r="OB18" s="327">
        <f t="shared" si="880"/>
        <v>11938.28</v>
      </c>
      <c r="OC18" s="327">
        <f t="shared" si="880"/>
        <v>11841.7</v>
      </c>
      <c r="OD18" s="327">
        <f t="shared" si="880"/>
        <v>11771.36</v>
      </c>
      <c r="OE18" s="327">
        <f t="shared" si="880"/>
        <v>11917.27</v>
      </c>
      <c r="OF18" s="327">
        <f t="shared" si="881"/>
        <v>13438.91</v>
      </c>
      <c r="OG18" s="327">
        <f t="shared" si="881"/>
        <v>12472.76</v>
      </c>
      <c r="OH18" s="327">
        <f t="shared" si="881"/>
        <v>12907.37</v>
      </c>
      <c r="OI18" s="327">
        <f t="shared" si="881"/>
        <v>12324.75</v>
      </c>
      <c r="OJ18" s="327">
        <f t="shared" si="881"/>
        <v>12508.51</v>
      </c>
      <c r="OK18" s="327">
        <f t="shared" si="881"/>
        <v>12459.02</v>
      </c>
      <c r="OL18" s="327">
        <f t="shared" si="881"/>
        <v>13545.46</v>
      </c>
      <c r="OM18" s="327">
        <f t="shared" si="881"/>
        <v>12537.85</v>
      </c>
      <c r="ON18" s="327">
        <f t="shared" si="881"/>
        <v>12167.37</v>
      </c>
      <c r="OO18" s="327">
        <f t="shared" si="881"/>
        <v>12266.27</v>
      </c>
      <c r="OP18" s="327">
        <f t="shared" si="882"/>
        <v>11248.16</v>
      </c>
      <c r="OQ18" s="327">
        <f t="shared" si="882"/>
        <v>11301.99</v>
      </c>
      <c r="OR18" s="327">
        <f t="shared" si="882"/>
        <v>12178.82</v>
      </c>
      <c r="OS18" s="327">
        <f t="shared" si="882"/>
        <v>12548.93</v>
      </c>
      <c r="OT18" s="327">
        <f t="shared" si="882"/>
        <v>12933.92</v>
      </c>
      <c r="OU18" s="327">
        <f t="shared" si="882"/>
        <v>13919.38</v>
      </c>
      <c r="OV18" s="327">
        <f t="shared" si="882"/>
        <v>12466.58</v>
      </c>
      <c r="OW18" s="327">
        <f t="shared" si="882"/>
        <v>12512.3</v>
      </c>
      <c r="OX18" s="327">
        <f t="shared" si="882"/>
        <v>12223.25</v>
      </c>
      <c r="OY18" s="327">
        <f t="shared" si="882"/>
        <v>12232.41</v>
      </c>
      <c r="OZ18" s="327">
        <f t="shared" si="883"/>
        <v>12551.5</v>
      </c>
      <c r="PA18" s="327">
        <f t="shared" si="883"/>
        <v>13028.49</v>
      </c>
      <c r="PB18" s="327">
        <f t="shared" si="883"/>
        <v>12450.72</v>
      </c>
      <c r="PC18" s="327">
        <f t="shared" si="883"/>
        <v>12218.35</v>
      </c>
      <c r="PD18" s="327">
        <f t="shared" si="883"/>
        <v>11581.26</v>
      </c>
      <c r="PE18" s="327">
        <f t="shared" si="883"/>
        <v>10926.58</v>
      </c>
      <c r="PF18" s="327">
        <f t="shared" si="883"/>
        <v>11301.51</v>
      </c>
      <c r="PG18" s="327">
        <f t="shared" si="883"/>
        <v>11041.64</v>
      </c>
      <c r="PH18" s="327">
        <f t="shared" si="883"/>
        <v>11029.45</v>
      </c>
      <c r="PI18" s="327">
        <f t="shared" si="883"/>
        <v>11054</v>
      </c>
      <c r="PJ18" s="327">
        <f t="shared" si="884"/>
        <v>11405.61</v>
      </c>
      <c r="PK18" s="327">
        <f t="shared" si="884"/>
        <v>10841.66</v>
      </c>
      <c r="PL18" s="327">
        <f t="shared" si="884"/>
        <v>10825.31</v>
      </c>
      <c r="PM18" s="327">
        <f t="shared" si="884"/>
        <v>10749.63</v>
      </c>
      <c r="PN18" s="327">
        <f t="shared" si="884"/>
        <v>10900.85</v>
      </c>
      <c r="PO18" s="327">
        <f t="shared" si="884"/>
        <v>9984.69</v>
      </c>
      <c r="PP18" s="327">
        <f t="shared" si="884"/>
        <v>12441.01</v>
      </c>
      <c r="PQ18" s="327">
        <f t="shared" si="884"/>
        <v>10742.5</v>
      </c>
      <c r="PR18" s="327">
        <f t="shared" si="884"/>
        <v>10479.290000000001</v>
      </c>
      <c r="PS18" s="327">
        <f t="shared" si="884"/>
        <v>10711.21</v>
      </c>
      <c r="PT18" s="327">
        <f t="shared" si="885"/>
        <v>9449.2999999999993</v>
      </c>
      <c r="PU18" s="327">
        <f t="shared" si="885"/>
        <v>9942.44</v>
      </c>
      <c r="PV18" s="327">
        <f t="shared" si="885"/>
        <v>7570.21</v>
      </c>
      <c r="PW18" s="327">
        <f t="shared" si="885"/>
        <v>7740.39</v>
      </c>
      <c r="PX18" s="327">
        <f t="shared" si="885"/>
        <v>7996.09</v>
      </c>
      <c r="PY18" s="327">
        <f t="shared" si="885"/>
        <v>9171.11</v>
      </c>
      <c r="PZ18" s="327">
        <f t="shared" si="885"/>
        <v>9702.4599999999991</v>
      </c>
      <c r="QA18" s="327">
        <f t="shared" si="885"/>
        <v>9771.69</v>
      </c>
      <c r="QB18" s="327">
        <f t="shared" si="885"/>
        <v>10772.39</v>
      </c>
      <c r="QC18" s="327">
        <f t="shared" si="885"/>
        <v>10073.879999999999</v>
      </c>
      <c r="QD18" s="327">
        <f t="shared" si="886"/>
        <v>10044.36</v>
      </c>
      <c r="QE18" s="327">
        <f t="shared" si="886"/>
        <v>11095.56</v>
      </c>
      <c r="QF18" s="327">
        <f t="shared" si="886"/>
        <v>10362.530000000001</v>
      </c>
      <c r="QG18" s="327">
        <f t="shared" si="886"/>
        <v>10003.18</v>
      </c>
      <c r="QH18" s="327">
        <f t="shared" si="886"/>
        <v>10194.120000000001</v>
      </c>
      <c r="QI18" s="327">
        <f t="shared" si="886"/>
        <v>11083.74</v>
      </c>
      <c r="QJ18" s="327">
        <f t="shared" si="886"/>
        <v>11349.45</v>
      </c>
      <c r="QK18" s="327">
        <f t="shared" si="886"/>
        <v>11596.38</v>
      </c>
      <c r="QL18" s="327">
        <f t="shared" si="886"/>
        <v>18442.09</v>
      </c>
      <c r="QM18" s="327">
        <f t="shared" si="886"/>
        <v>14222.88</v>
      </c>
      <c r="QN18" s="327">
        <f t="shared" si="887"/>
        <v>12631.49</v>
      </c>
      <c r="QO18" s="327">
        <f t="shared" si="887"/>
        <v>13100.38</v>
      </c>
      <c r="QP18" s="327">
        <f t="shared" si="887"/>
        <v>13752</v>
      </c>
      <c r="QQ18" s="327">
        <f t="shared" si="887"/>
        <v>12333.14</v>
      </c>
      <c r="QR18" s="327">
        <f t="shared" si="887"/>
        <v>14216.63</v>
      </c>
      <c r="QS18" s="327">
        <f t="shared" si="887"/>
        <v>15020.78</v>
      </c>
      <c r="QT18" s="327">
        <f t="shared" si="887"/>
        <v>13003.54</v>
      </c>
      <c r="QU18" s="327">
        <f t="shared" si="887"/>
        <v>13380.53</v>
      </c>
      <c r="QV18" s="327">
        <f t="shared" si="887"/>
        <v>13070.89</v>
      </c>
      <c r="QW18" s="327">
        <f t="shared" si="887"/>
        <v>12700.92</v>
      </c>
      <c r="QX18" s="327">
        <f t="shared" si="888"/>
        <v>12720.51</v>
      </c>
      <c r="QY18" s="327">
        <f t="shared" si="888"/>
        <v>11933.7</v>
      </c>
      <c r="QZ18" s="327">
        <f t="shared" si="888"/>
        <v>11159.89</v>
      </c>
      <c r="RA18" s="327">
        <f t="shared" si="888"/>
        <v>9723.9599999999991</v>
      </c>
      <c r="RB18" s="327">
        <f t="shared" si="888"/>
        <v>3976.19</v>
      </c>
      <c r="RC18" s="327">
        <f t="shared" si="888"/>
        <v>5349.39</v>
      </c>
      <c r="RD18" s="327">
        <f t="shared" si="888"/>
        <v>5123.42</v>
      </c>
      <c r="RE18" s="327">
        <f t="shared" si="888"/>
        <v>4778.2700000000004</v>
      </c>
      <c r="RF18" s="327">
        <f t="shared" si="888"/>
        <v>4755.8599999999997</v>
      </c>
      <c r="RG18" s="327">
        <f t="shared" si="888"/>
        <v>4646.04</v>
      </c>
      <c r="RH18" s="327">
        <f t="shared" si="889"/>
        <v>5068.38</v>
      </c>
      <c r="RI18" s="327">
        <f t="shared" si="889"/>
        <v>5047.99</v>
      </c>
      <c r="RJ18" s="327">
        <f t="shared" si="889"/>
        <v>5005.8100000000004</v>
      </c>
      <c r="RK18" s="327">
        <f t="shared" si="889"/>
        <v>5183.8999999999996</v>
      </c>
      <c r="RL18" s="327">
        <f t="shared" si="889"/>
        <v>5319.7</v>
      </c>
      <c r="RM18" s="327">
        <f t="shared" si="889"/>
        <v>5490.29</v>
      </c>
      <c r="RN18" s="327">
        <f t="shared" si="889"/>
        <v>5374.96</v>
      </c>
      <c r="RO18" s="327">
        <f t="shared" si="889"/>
        <v>6794.68</v>
      </c>
      <c r="RP18" s="327">
        <f t="shared" si="889"/>
        <v>6302.28</v>
      </c>
      <c r="RQ18" s="327">
        <f t="shared" si="889"/>
        <v>6150.64</v>
      </c>
      <c r="RR18" s="327">
        <f t="shared" si="890"/>
        <v>6751.91</v>
      </c>
      <c r="RS18" s="327">
        <f t="shared" si="890"/>
        <v>6665.5</v>
      </c>
      <c r="RT18" s="327">
        <f t="shared" si="890"/>
        <v>6785.24</v>
      </c>
      <c r="RU18" s="327">
        <f t="shared" si="890"/>
        <v>6022.02</v>
      </c>
      <c r="RV18" s="327">
        <f t="shared" si="890"/>
        <v>5276.55</v>
      </c>
      <c r="RW18" s="327">
        <f t="shared" si="890"/>
        <v>6322.54</v>
      </c>
      <c r="RX18" s="327">
        <f t="shared" si="890"/>
        <v>5904.57</v>
      </c>
      <c r="RY18" s="327">
        <f t="shared" si="890"/>
        <v>5706.24</v>
      </c>
      <c r="RZ18" s="327">
        <f t="shared" si="890"/>
        <v>5837.55</v>
      </c>
      <c r="SA18" s="327">
        <f t="shared" si="890"/>
        <v>5072.3999999999996</v>
      </c>
      <c r="SB18" s="327">
        <f t="shared" si="891"/>
        <v>5067.3999999999996</v>
      </c>
      <c r="SC18" s="327">
        <f t="shared" si="891"/>
        <v>5004.78</v>
      </c>
      <c r="SD18" s="327">
        <f t="shared" si="891"/>
        <v>5096.8599999999997</v>
      </c>
      <c r="SE18" s="327">
        <f t="shared" si="891"/>
        <v>4881.34</v>
      </c>
      <c r="SF18" s="327">
        <f t="shared" si="891"/>
        <v>4983.04</v>
      </c>
      <c r="SG18" s="327">
        <f t="shared" si="891"/>
        <v>5193.78</v>
      </c>
      <c r="SH18" s="327">
        <f t="shared" si="891"/>
        <v>4864.09</v>
      </c>
      <c r="SI18" s="327">
        <f t="shared" si="891"/>
        <v>4746.7700000000004</v>
      </c>
      <c r="SJ18" s="327">
        <f t="shared" si="891"/>
        <v>4959.09</v>
      </c>
      <c r="SK18" s="327">
        <f t="shared" si="891"/>
        <v>5014.09</v>
      </c>
      <c r="SL18" s="327">
        <f t="shared" si="892"/>
        <v>4889.2700000000004</v>
      </c>
      <c r="SM18" s="327">
        <f t="shared" si="892"/>
        <v>5148.0200000000004</v>
      </c>
      <c r="SN18" s="327">
        <f t="shared" si="892"/>
        <v>5185.3100000000004</v>
      </c>
      <c r="SO18" s="327">
        <f t="shared" si="892"/>
        <v>5361.16</v>
      </c>
      <c r="SP18" s="327">
        <f t="shared" si="892"/>
        <v>5454.29</v>
      </c>
      <c r="SQ18" s="327">
        <f t="shared" si="892"/>
        <v>5633.15</v>
      </c>
      <c r="SR18" s="327">
        <f t="shared" si="892"/>
        <v>5705.87</v>
      </c>
      <c r="SS18" s="327">
        <f t="shared" si="892"/>
        <v>5750.4</v>
      </c>
      <c r="ST18" s="327">
        <f t="shared" si="892"/>
        <v>5114.3500000000004</v>
      </c>
      <c r="SU18" s="327">
        <f t="shared" si="892"/>
        <v>4618.4399999999996</v>
      </c>
      <c r="SV18" s="327">
        <f t="shared" si="893"/>
        <v>4518.4799999999996</v>
      </c>
      <c r="SW18" s="327">
        <f t="shared" si="893"/>
        <v>4575.5200000000004</v>
      </c>
      <c r="SX18" s="327">
        <f t="shared" si="893"/>
        <v>4486.83</v>
      </c>
      <c r="SY18" s="327">
        <f t="shared" si="893"/>
        <v>4406.6499999999996</v>
      </c>
      <c r="SZ18" s="327">
        <f t="shared" si="893"/>
        <v>4291.58</v>
      </c>
      <c r="TA18" s="327">
        <f t="shared" si="893"/>
        <v>4791.7299999999996</v>
      </c>
      <c r="TB18" s="327">
        <f t="shared" si="893"/>
        <v>4868.8500000000004</v>
      </c>
      <c r="TC18" s="327">
        <f t="shared" si="893"/>
        <v>4836.68</v>
      </c>
      <c r="TD18" s="327">
        <f t="shared" si="893"/>
        <v>4992.71</v>
      </c>
      <c r="TE18" s="327">
        <f t="shared" si="893"/>
        <v>5070.47</v>
      </c>
      <c r="TF18" s="327">
        <f t="shared" si="894"/>
        <v>4928.45</v>
      </c>
      <c r="TG18" s="327">
        <f t="shared" si="894"/>
        <v>5329.32</v>
      </c>
      <c r="TH18" s="327">
        <f t="shared" si="894"/>
        <v>1304.18</v>
      </c>
      <c r="TI18" s="327">
        <f t="shared" si="894"/>
        <v>690.87</v>
      </c>
      <c r="TJ18" s="327">
        <f t="shared" si="894"/>
        <v>699.19</v>
      </c>
      <c r="TK18" s="327">
        <f t="shared" si="894"/>
        <v>703.47</v>
      </c>
      <c r="TL18" s="327">
        <f t="shared" si="894"/>
        <v>711.71</v>
      </c>
      <c r="TM18" s="327">
        <f t="shared" si="894"/>
        <v>712.55</v>
      </c>
      <c r="TN18" s="327">
        <f t="shared" si="894"/>
        <v>933.48</v>
      </c>
      <c r="TO18" s="327">
        <f t="shared" si="894"/>
        <v>914.1</v>
      </c>
      <c r="TP18" s="327">
        <f t="shared" si="895"/>
        <v>925.6</v>
      </c>
      <c r="TQ18" s="327">
        <f t="shared" si="895"/>
        <v>1025.8399999999999</v>
      </c>
      <c r="TR18" s="327">
        <f t="shared" si="895"/>
        <v>808.84</v>
      </c>
      <c r="TS18" s="327">
        <f t="shared" si="895"/>
        <v>810.4</v>
      </c>
      <c r="TT18" s="327">
        <f t="shared" si="895"/>
        <v>810.4</v>
      </c>
      <c r="TU18" s="327">
        <f t="shared" si="895"/>
        <v>810.4</v>
      </c>
      <c r="TV18" s="327">
        <f t="shared" si="895"/>
        <v>830.85</v>
      </c>
      <c r="TW18" s="327">
        <f t="shared" si="895"/>
        <v>835</v>
      </c>
      <c r="TX18" s="327">
        <f t="shared" si="895"/>
        <v>839.23</v>
      </c>
      <c r="TY18" s="327">
        <f t="shared" si="895"/>
        <v>848.72</v>
      </c>
      <c r="TZ18" s="327">
        <f t="shared" si="896"/>
        <v>851.56</v>
      </c>
      <c r="UA18" s="327">
        <f t="shared" si="896"/>
        <v>869.86</v>
      </c>
      <c r="UB18" s="327">
        <f t="shared" si="896"/>
        <v>840.09</v>
      </c>
      <c r="UC18" s="327">
        <f t="shared" si="896"/>
        <v>840.09</v>
      </c>
      <c r="UD18" s="328">
        <f t="shared" si="897"/>
        <v>847.8281846000001</v>
      </c>
      <c r="UE18" s="327">
        <f t="shared" si="897"/>
        <v>848.72818460000008</v>
      </c>
      <c r="UF18" s="327">
        <f t="shared" si="897"/>
        <v>849.22818460000008</v>
      </c>
      <c r="UG18" s="327">
        <f t="shared" si="897"/>
        <v>74.926723699999997</v>
      </c>
      <c r="UH18" s="327">
        <f t="shared" si="897"/>
        <v>48.926723699999997</v>
      </c>
      <c r="UI18" s="327">
        <f t="shared" si="897"/>
        <v>48.926723699999997</v>
      </c>
      <c r="UJ18" s="327">
        <f t="shared" si="897"/>
        <v>48.926723699999997</v>
      </c>
      <c r="UK18" s="327">
        <f t="shared" si="897"/>
        <v>49.426723699999997</v>
      </c>
      <c r="UL18" s="327">
        <f t="shared" si="897"/>
        <v>49.426723699999997</v>
      </c>
      <c r="UM18" s="327">
        <f t="shared" si="897"/>
        <v>49.926723699999997</v>
      </c>
      <c r="UN18" s="327">
        <f t="shared" si="898"/>
        <v>49.926723699999997</v>
      </c>
      <c r="UO18" s="327">
        <f t="shared" si="898"/>
        <v>49.926723699999997</v>
      </c>
      <c r="UP18" s="327">
        <f t="shared" si="898"/>
        <v>49.926723699999997</v>
      </c>
      <c r="UQ18" s="327">
        <f t="shared" si="898"/>
        <v>49.926723699999997</v>
      </c>
      <c r="UR18" s="327">
        <f t="shared" si="898"/>
        <v>0</v>
      </c>
      <c r="US18" s="327">
        <f t="shared" si="898"/>
        <v>0</v>
      </c>
      <c r="UT18" s="327">
        <f t="shared" si="898"/>
        <v>0</v>
      </c>
      <c r="UU18" s="327">
        <f t="shared" si="898"/>
        <v>0</v>
      </c>
      <c r="UV18" s="327">
        <f t="shared" si="898"/>
        <v>0</v>
      </c>
      <c r="UW18" s="327">
        <f t="shared" si="898"/>
        <v>0</v>
      </c>
      <c r="UX18" s="327">
        <f t="shared" si="899"/>
        <v>0</v>
      </c>
      <c r="UY18" s="327">
        <f t="shared" si="899"/>
        <v>0</v>
      </c>
      <c r="UZ18" s="327">
        <f t="shared" si="899"/>
        <v>0</v>
      </c>
      <c r="VA18" s="327">
        <f t="shared" si="899"/>
        <v>0</v>
      </c>
      <c r="VB18" s="327">
        <f t="shared" si="899"/>
        <v>0</v>
      </c>
      <c r="VC18" s="327">
        <f t="shared" si="899"/>
        <v>0</v>
      </c>
      <c r="VD18" s="327">
        <f t="shared" si="899"/>
        <v>0</v>
      </c>
      <c r="VE18" s="327">
        <f t="shared" si="899"/>
        <v>0</v>
      </c>
      <c r="VF18" s="327">
        <f t="shared" si="899"/>
        <v>0</v>
      </c>
      <c r="VG18" s="327">
        <f t="shared" si="899"/>
        <v>0</v>
      </c>
      <c r="VH18" s="327">
        <f t="shared" si="900"/>
        <v>0</v>
      </c>
      <c r="VI18" s="327">
        <f t="shared" si="900"/>
        <v>0</v>
      </c>
      <c r="VJ18" s="327">
        <f t="shared" si="900"/>
        <v>0</v>
      </c>
      <c r="VK18" s="327">
        <f t="shared" si="900"/>
        <v>0</v>
      </c>
      <c r="VL18" s="327">
        <f t="shared" si="900"/>
        <v>0</v>
      </c>
      <c r="VM18" s="327">
        <f t="shared" si="900"/>
        <v>0</v>
      </c>
      <c r="VN18" s="327">
        <f t="shared" si="900"/>
        <v>0</v>
      </c>
      <c r="VO18" s="327">
        <f t="shared" si="900"/>
        <v>0</v>
      </c>
      <c r="VP18" s="327">
        <f t="shared" si="900"/>
        <v>0</v>
      </c>
      <c r="VQ18" s="327">
        <f t="shared" si="900"/>
        <v>0</v>
      </c>
      <c r="VR18" s="327">
        <f t="shared" si="901"/>
        <v>0</v>
      </c>
      <c r="VS18" s="327">
        <f t="shared" si="901"/>
        <v>0</v>
      </c>
      <c r="VT18" s="327">
        <f t="shared" si="901"/>
        <v>0</v>
      </c>
      <c r="VU18" s="327">
        <f t="shared" si="901"/>
        <v>0</v>
      </c>
      <c r="VV18" s="327">
        <f t="shared" si="901"/>
        <v>0</v>
      </c>
      <c r="VW18" s="327">
        <f t="shared" si="901"/>
        <v>0</v>
      </c>
      <c r="VX18" s="327">
        <f t="shared" si="901"/>
        <v>0</v>
      </c>
      <c r="VY18" s="327">
        <f t="shared" si="901"/>
        <v>0</v>
      </c>
      <c r="VZ18" s="327">
        <f t="shared" si="901"/>
        <v>0</v>
      </c>
      <c r="WA18" s="327">
        <f t="shared" si="901"/>
        <v>0</v>
      </c>
      <c r="WB18" s="327">
        <f t="shared" si="902"/>
        <v>0</v>
      </c>
      <c r="WC18" s="327">
        <f t="shared" si="902"/>
        <v>0</v>
      </c>
      <c r="WD18" s="327">
        <f t="shared" si="902"/>
        <v>0</v>
      </c>
      <c r="WE18" s="327">
        <f t="shared" si="902"/>
        <v>0</v>
      </c>
      <c r="WF18" s="327">
        <f t="shared" si="902"/>
        <v>0</v>
      </c>
      <c r="WG18" s="327">
        <f t="shared" si="902"/>
        <v>0</v>
      </c>
      <c r="WH18" s="327">
        <f t="shared" si="902"/>
        <v>0</v>
      </c>
      <c r="WI18" s="327">
        <f t="shared" si="902"/>
        <v>0</v>
      </c>
      <c r="WJ18" s="327">
        <f t="shared" si="902"/>
        <v>0</v>
      </c>
      <c r="WK18" s="327">
        <f t="shared" si="902"/>
        <v>0</v>
      </c>
      <c r="WL18" s="327">
        <f t="shared" si="903"/>
        <v>0</v>
      </c>
      <c r="WM18" s="327">
        <f t="shared" si="903"/>
        <v>0</v>
      </c>
      <c r="WN18" s="327">
        <f t="shared" si="903"/>
        <v>0</v>
      </c>
      <c r="WO18" s="327">
        <f t="shared" si="903"/>
        <v>0</v>
      </c>
      <c r="WP18" s="327">
        <f t="shared" si="903"/>
        <v>0</v>
      </c>
      <c r="WQ18" s="327">
        <f t="shared" si="903"/>
        <v>0</v>
      </c>
      <c r="WR18" s="327">
        <f t="shared" si="903"/>
        <v>0</v>
      </c>
      <c r="WS18" s="327">
        <f t="shared" si="903"/>
        <v>0</v>
      </c>
      <c r="WT18" s="327">
        <f t="shared" si="903"/>
        <v>0</v>
      </c>
      <c r="WU18" s="327">
        <f t="shared" si="903"/>
        <v>0</v>
      </c>
      <c r="WV18" s="327">
        <f t="shared" si="904"/>
        <v>0</v>
      </c>
      <c r="WW18" s="327">
        <f t="shared" si="904"/>
        <v>0</v>
      </c>
      <c r="WX18" s="327">
        <f t="shared" si="904"/>
        <v>0</v>
      </c>
      <c r="WY18" s="327">
        <f t="shared" si="904"/>
        <v>0</v>
      </c>
      <c r="WZ18" s="327">
        <f t="shared" si="904"/>
        <v>0</v>
      </c>
      <c r="XA18" s="327">
        <f t="shared" si="904"/>
        <v>0</v>
      </c>
      <c r="XB18" s="327">
        <f t="shared" si="904"/>
        <v>0</v>
      </c>
      <c r="XC18" s="327">
        <f t="shared" si="904"/>
        <v>0</v>
      </c>
      <c r="XD18" s="327">
        <f t="shared" si="904"/>
        <v>0</v>
      </c>
      <c r="XE18" s="327">
        <f t="shared" si="904"/>
        <v>0</v>
      </c>
      <c r="XF18" s="327">
        <f t="shared" si="905"/>
        <v>0</v>
      </c>
      <c r="XG18" s="327">
        <f t="shared" si="905"/>
        <v>0</v>
      </c>
      <c r="XH18" s="327">
        <f t="shared" si="905"/>
        <v>0</v>
      </c>
      <c r="XI18" s="327">
        <f t="shared" si="905"/>
        <v>0</v>
      </c>
      <c r="XJ18" s="327">
        <f t="shared" si="905"/>
        <v>0</v>
      </c>
      <c r="XK18" s="327">
        <f t="shared" si="905"/>
        <v>0</v>
      </c>
      <c r="XL18" s="327">
        <f t="shared" si="905"/>
        <v>0</v>
      </c>
      <c r="XM18" s="327">
        <f t="shared" si="905"/>
        <v>0</v>
      </c>
      <c r="XN18" s="327">
        <f t="shared" si="905"/>
        <v>0</v>
      </c>
      <c r="XO18" s="327">
        <f t="shared" si="905"/>
        <v>0</v>
      </c>
      <c r="XP18" s="327">
        <f t="shared" si="906"/>
        <v>0</v>
      </c>
      <c r="XQ18" s="327">
        <f t="shared" si="906"/>
        <v>0</v>
      </c>
      <c r="XR18" s="327">
        <f t="shared" si="906"/>
        <v>0</v>
      </c>
      <c r="XS18" s="327">
        <f t="shared" si="906"/>
        <v>0</v>
      </c>
      <c r="XT18" s="327">
        <f t="shared" si="906"/>
        <v>0</v>
      </c>
      <c r="XU18" s="327">
        <f t="shared" si="906"/>
        <v>0</v>
      </c>
      <c r="XV18" s="327">
        <f t="shared" si="906"/>
        <v>0</v>
      </c>
      <c r="XW18" s="327">
        <f t="shared" si="906"/>
        <v>0</v>
      </c>
      <c r="XX18" s="327">
        <f t="shared" si="906"/>
        <v>0</v>
      </c>
      <c r="XY18" s="327">
        <f t="shared" si="906"/>
        <v>0</v>
      </c>
      <c r="XZ18" s="327">
        <f t="shared" si="907"/>
        <v>0</v>
      </c>
      <c r="YA18" s="327">
        <f t="shared" si="907"/>
        <v>0</v>
      </c>
      <c r="YB18" s="327">
        <f t="shared" si="907"/>
        <v>0</v>
      </c>
      <c r="YC18" s="327">
        <f t="shared" si="907"/>
        <v>0</v>
      </c>
      <c r="YD18" s="327">
        <f t="shared" si="907"/>
        <v>0</v>
      </c>
      <c r="YE18" s="327">
        <f t="shared" si="907"/>
        <v>0</v>
      </c>
      <c r="YF18" s="327">
        <f t="shared" si="907"/>
        <v>0</v>
      </c>
      <c r="YG18" s="327">
        <f t="shared" si="907"/>
        <v>0</v>
      </c>
      <c r="YH18" s="327">
        <f t="shared" si="907"/>
        <v>0</v>
      </c>
      <c r="YI18" s="327">
        <f t="shared" si="907"/>
        <v>0</v>
      </c>
      <c r="YJ18" s="327">
        <f t="shared" si="908"/>
        <v>0</v>
      </c>
      <c r="YK18" s="327">
        <f t="shared" si="908"/>
        <v>0</v>
      </c>
      <c r="YL18" s="327">
        <f t="shared" si="908"/>
        <v>0</v>
      </c>
      <c r="YM18" s="327">
        <f t="shared" si="908"/>
        <v>0</v>
      </c>
      <c r="YN18" s="327">
        <f t="shared" si="908"/>
        <v>0</v>
      </c>
      <c r="YO18" s="327">
        <f t="shared" si="908"/>
        <v>0</v>
      </c>
      <c r="YP18" s="327">
        <f t="shared" si="908"/>
        <v>0</v>
      </c>
      <c r="YQ18" s="327">
        <f t="shared" si="908"/>
        <v>0</v>
      </c>
      <c r="YR18" s="327">
        <f t="shared" si="908"/>
        <v>0</v>
      </c>
      <c r="YS18" s="327">
        <f t="shared" si="908"/>
        <v>0</v>
      </c>
      <c r="YT18" s="327">
        <f t="shared" si="909"/>
        <v>0</v>
      </c>
      <c r="YU18" s="327">
        <f t="shared" si="909"/>
        <v>0</v>
      </c>
      <c r="YV18" s="327">
        <f t="shared" si="909"/>
        <v>0</v>
      </c>
      <c r="YW18" s="327">
        <f t="shared" si="909"/>
        <v>0</v>
      </c>
      <c r="YX18" s="327">
        <f t="shared" si="909"/>
        <v>0</v>
      </c>
      <c r="YY18" s="327">
        <f t="shared" si="909"/>
        <v>0</v>
      </c>
      <c r="YZ18" s="327">
        <f t="shared" si="909"/>
        <v>0</v>
      </c>
      <c r="ZA18" s="327">
        <f t="shared" si="909"/>
        <v>0</v>
      </c>
      <c r="ZB18" s="327">
        <f t="shared" si="909"/>
        <v>0</v>
      </c>
      <c r="ZC18" s="327">
        <f t="shared" si="909"/>
        <v>0</v>
      </c>
      <c r="ZD18" s="327">
        <f t="shared" si="910"/>
        <v>0</v>
      </c>
      <c r="ZE18" s="327">
        <f t="shared" si="910"/>
        <v>0</v>
      </c>
      <c r="ZF18" s="327">
        <f t="shared" si="910"/>
        <v>0</v>
      </c>
      <c r="ZG18" s="327">
        <f t="shared" si="910"/>
        <v>0</v>
      </c>
      <c r="ZH18" s="327">
        <f t="shared" si="910"/>
        <v>0</v>
      </c>
      <c r="ZI18" s="327">
        <f t="shared" si="910"/>
        <v>0</v>
      </c>
      <c r="ZJ18" s="327">
        <f t="shared" si="910"/>
        <v>0</v>
      </c>
      <c r="ZK18" s="327">
        <f t="shared" si="910"/>
        <v>0</v>
      </c>
      <c r="ZL18" s="327">
        <f t="shared" si="910"/>
        <v>0</v>
      </c>
      <c r="ZM18" s="327">
        <f t="shared" si="910"/>
        <v>0</v>
      </c>
      <c r="ZN18" s="327">
        <f t="shared" si="911"/>
        <v>0</v>
      </c>
      <c r="ZO18" s="327">
        <f t="shared" si="911"/>
        <v>0</v>
      </c>
      <c r="ZP18" s="327">
        <f t="shared" si="911"/>
        <v>0</v>
      </c>
      <c r="ZQ18" s="327">
        <f t="shared" si="911"/>
        <v>0</v>
      </c>
      <c r="ZR18" s="327">
        <f t="shared" si="911"/>
        <v>0</v>
      </c>
      <c r="ZS18" s="327">
        <f t="shared" si="911"/>
        <v>0</v>
      </c>
      <c r="ZT18" s="327">
        <f t="shared" si="911"/>
        <v>0</v>
      </c>
      <c r="ZU18" s="327">
        <f t="shared" si="911"/>
        <v>0</v>
      </c>
      <c r="ZV18" s="327">
        <f t="shared" si="911"/>
        <v>0</v>
      </c>
      <c r="ZW18" s="327">
        <f t="shared" si="911"/>
        <v>0</v>
      </c>
      <c r="ZX18" s="327">
        <f t="shared" si="912"/>
        <v>0</v>
      </c>
      <c r="ZY18" s="327">
        <f t="shared" si="912"/>
        <v>0</v>
      </c>
      <c r="ZZ18" s="327">
        <f t="shared" si="912"/>
        <v>0</v>
      </c>
      <c r="AAA18" s="327">
        <f t="shared" si="912"/>
        <v>0</v>
      </c>
      <c r="AAB18" s="327">
        <f t="shared" si="912"/>
        <v>0</v>
      </c>
      <c r="AAC18" s="327">
        <f t="shared" si="912"/>
        <v>0</v>
      </c>
      <c r="AAD18" s="327">
        <f t="shared" si="912"/>
        <v>0</v>
      </c>
      <c r="AAE18" s="327">
        <f t="shared" si="912"/>
        <v>0</v>
      </c>
      <c r="AAF18" s="327">
        <f t="shared" si="912"/>
        <v>0</v>
      </c>
      <c r="AAG18" s="327">
        <f t="shared" si="912"/>
        <v>0</v>
      </c>
      <c r="AAH18" s="327">
        <f t="shared" si="913"/>
        <v>0</v>
      </c>
      <c r="AAI18" s="327">
        <f t="shared" si="913"/>
        <v>0</v>
      </c>
      <c r="AAJ18" s="327">
        <f t="shared" si="913"/>
        <v>0</v>
      </c>
      <c r="AAK18" s="327">
        <f t="shared" si="913"/>
        <v>0</v>
      </c>
      <c r="AAL18" s="327">
        <f t="shared" si="913"/>
        <v>0</v>
      </c>
      <c r="AAM18" s="327">
        <f t="shared" si="913"/>
        <v>0</v>
      </c>
      <c r="AAN18" s="327">
        <f t="shared" si="913"/>
        <v>0</v>
      </c>
      <c r="AAO18" s="327">
        <f t="shared" si="913"/>
        <v>0</v>
      </c>
      <c r="AAP18" s="327">
        <f t="shared" si="913"/>
        <v>0</v>
      </c>
      <c r="AAQ18" s="327">
        <f t="shared" si="913"/>
        <v>0</v>
      </c>
      <c r="AAR18" s="327">
        <f t="shared" si="914"/>
        <v>0</v>
      </c>
      <c r="AAS18" s="327">
        <f t="shared" si="914"/>
        <v>0</v>
      </c>
      <c r="AAT18" s="327">
        <f t="shared" si="914"/>
        <v>0</v>
      </c>
      <c r="AAU18" s="327">
        <f t="shared" si="914"/>
        <v>0</v>
      </c>
      <c r="AAV18" s="327">
        <f t="shared" si="914"/>
        <v>0</v>
      </c>
      <c r="AAW18" s="327">
        <f t="shared" si="914"/>
        <v>0</v>
      </c>
      <c r="AAX18" s="327">
        <f t="shared" si="914"/>
        <v>0</v>
      </c>
      <c r="AAY18" s="327">
        <f t="shared" si="914"/>
        <v>0</v>
      </c>
      <c r="AAZ18" s="327">
        <f t="shared" si="914"/>
        <v>0</v>
      </c>
      <c r="ABA18" s="327">
        <f t="shared" si="914"/>
        <v>0</v>
      </c>
      <c r="ABB18" s="327">
        <f t="shared" si="915"/>
        <v>0</v>
      </c>
      <c r="ABC18" s="327">
        <f t="shared" si="915"/>
        <v>0</v>
      </c>
      <c r="ABD18" s="327">
        <f t="shared" si="915"/>
        <v>0</v>
      </c>
      <c r="ABE18" s="327">
        <f t="shared" si="915"/>
        <v>0</v>
      </c>
      <c r="ABF18" s="327">
        <f t="shared" si="915"/>
        <v>0</v>
      </c>
      <c r="ABG18" s="327">
        <f t="shared" si="915"/>
        <v>0</v>
      </c>
      <c r="ABH18" s="327">
        <f t="shared" si="915"/>
        <v>0</v>
      </c>
      <c r="ABI18" s="327">
        <f t="shared" si="915"/>
        <v>0</v>
      </c>
      <c r="ABJ18" s="327">
        <f t="shared" si="915"/>
        <v>0</v>
      </c>
      <c r="ABK18" s="327">
        <f t="shared" si="915"/>
        <v>0</v>
      </c>
      <c r="ABL18" s="327">
        <f t="shared" si="916"/>
        <v>0</v>
      </c>
      <c r="ABM18" s="327">
        <f t="shared" si="916"/>
        <v>0</v>
      </c>
      <c r="ABN18" s="327">
        <f t="shared" si="916"/>
        <v>0</v>
      </c>
      <c r="ABO18" s="327">
        <f t="shared" si="916"/>
        <v>0</v>
      </c>
      <c r="ABP18" s="327">
        <f t="shared" si="916"/>
        <v>0</v>
      </c>
      <c r="ABQ18" s="327">
        <f t="shared" si="916"/>
        <v>0</v>
      </c>
      <c r="ABR18" s="327">
        <f t="shared" si="916"/>
        <v>0</v>
      </c>
      <c r="ABS18" s="327">
        <f t="shared" si="916"/>
        <v>0</v>
      </c>
      <c r="ABT18" s="327">
        <f t="shared" si="916"/>
        <v>0</v>
      </c>
      <c r="ABU18" s="327">
        <f t="shared" si="916"/>
        <v>0</v>
      </c>
      <c r="ABV18" s="327">
        <f t="shared" si="917"/>
        <v>0</v>
      </c>
      <c r="ABW18" s="327">
        <f t="shared" si="917"/>
        <v>0</v>
      </c>
      <c r="ABX18" s="327">
        <f t="shared" si="917"/>
        <v>0</v>
      </c>
      <c r="ABY18" s="327">
        <f t="shared" si="917"/>
        <v>0</v>
      </c>
      <c r="ABZ18" s="327">
        <f t="shared" si="917"/>
        <v>0</v>
      </c>
      <c r="ACA18" s="327">
        <f t="shared" si="917"/>
        <v>0</v>
      </c>
      <c r="ACB18" s="327">
        <f t="shared" si="917"/>
        <v>0</v>
      </c>
      <c r="ACC18" s="327">
        <f t="shared" si="917"/>
        <v>0</v>
      </c>
      <c r="ACD18" s="327">
        <f t="shared" si="917"/>
        <v>0</v>
      </c>
      <c r="ACE18" s="327">
        <f t="shared" si="917"/>
        <v>0</v>
      </c>
      <c r="ACF18" s="327">
        <f t="shared" si="918"/>
        <v>0</v>
      </c>
      <c r="ACG18" s="327">
        <f t="shared" si="918"/>
        <v>0</v>
      </c>
      <c r="ACH18" s="327">
        <f t="shared" si="918"/>
        <v>0</v>
      </c>
      <c r="ACI18" s="327">
        <f t="shared" si="918"/>
        <v>0</v>
      </c>
      <c r="ACJ18" s="327">
        <f t="shared" si="918"/>
        <v>0</v>
      </c>
      <c r="ACK18" s="327">
        <f t="shared" si="918"/>
        <v>0</v>
      </c>
      <c r="ACL18" s="327">
        <f t="shared" si="918"/>
        <v>0</v>
      </c>
      <c r="ACM18" s="327">
        <f t="shared" si="918"/>
        <v>0</v>
      </c>
      <c r="ACN18" s="327">
        <f t="shared" si="918"/>
        <v>0</v>
      </c>
      <c r="ACO18" s="327">
        <f t="shared" si="918"/>
        <v>0</v>
      </c>
      <c r="ACP18" s="327">
        <f t="shared" si="919"/>
        <v>0</v>
      </c>
      <c r="ACQ18" s="327">
        <f t="shared" si="919"/>
        <v>0</v>
      </c>
      <c r="ACR18" s="327">
        <f t="shared" si="919"/>
        <v>0</v>
      </c>
      <c r="ACS18" s="327">
        <f t="shared" si="919"/>
        <v>0</v>
      </c>
      <c r="ACT18" s="327">
        <f t="shared" si="919"/>
        <v>0</v>
      </c>
      <c r="ACU18" s="327">
        <f t="shared" si="919"/>
        <v>0</v>
      </c>
      <c r="ACV18" s="327">
        <f t="shared" si="919"/>
        <v>0</v>
      </c>
      <c r="ACW18" s="327">
        <f t="shared" si="919"/>
        <v>0</v>
      </c>
      <c r="ACX18" s="327">
        <f t="shared" si="919"/>
        <v>0</v>
      </c>
      <c r="ACY18" s="327">
        <f t="shared" si="919"/>
        <v>0</v>
      </c>
      <c r="ACZ18" s="327">
        <f t="shared" si="920"/>
        <v>0</v>
      </c>
      <c r="ADA18" s="327">
        <f t="shared" si="920"/>
        <v>0</v>
      </c>
      <c r="ADB18" s="327">
        <f t="shared" si="920"/>
        <v>0</v>
      </c>
      <c r="ADC18" s="327">
        <f t="shared" si="920"/>
        <v>0</v>
      </c>
      <c r="ADD18" s="327">
        <f t="shared" si="920"/>
        <v>0</v>
      </c>
      <c r="ADE18" s="327">
        <f t="shared" si="920"/>
        <v>0</v>
      </c>
      <c r="ADF18" s="327">
        <f t="shared" si="920"/>
        <v>0</v>
      </c>
      <c r="ADG18" s="327">
        <f t="shared" si="920"/>
        <v>0</v>
      </c>
      <c r="ADH18" s="327">
        <f t="shared" si="920"/>
        <v>0</v>
      </c>
      <c r="ADI18" s="327">
        <f t="shared" si="920"/>
        <v>0</v>
      </c>
      <c r="ADJ18" s="327">
        <f t="shared" si="921"/>
        <v>0</v>
      </c>
      <c r="ADK18" s="327">
        <f t="shared" si="921"/>
        <v>0</v>
      </c>
      <c r="ADL18" s="327">
        <f t="shared" si="921"/>
        <v>0</v>
      </c>
      <c r="ADM18" s="327">
        <f t="shared" si="921"/>
        <v>0</v>
      </c>
      <c r="ADN18" s="327">
        <f t="shared" si="921"/>
        <v>0</v>
      </c>
      <c r="ADO18" s="327">
        <f t="shared" si="921"/>
        <v>0</v>
      </c>
      <c r="ADP18" s="327">
        <f t="shared" si="921"/>
        <v>0</v>
      </c>
      <c r="ADQ18" s="327">
        <f t="shared" si="921"/>
        <v>0</v>
      </c>
      <c r="ADR18" s="327">
        <f t="shared" si="921"/>
        <v>0</v>
      </c>
      <c r="ADS18" s="327">
        <f t="shared" si="921"/>
        <v>0</v>
      </c>
      <c r="ADT18" s="327">
        <f t="shared" si="922"/>
        <v>0</v>
      </c>
      <c r="ADU18" s="327">
        <f t="shared" si="922"/>
        <v>0</v>
      </c>
      <c r="ADV18" s="327">
        <f t="shared" si="922"/>
        <v>0</v>
      </c>
      <c r="ADW18" s="327">
        <f t="shared" si="922"/>
        <v>0</v>
      </c>
      <c r="ADX18" s="327">
        <f t="shared" si="922"/>
        <v>0</v>
      </c>
      <c r="ADY18" s="327">
        <f t="shared" si="922"/>
        <v>0</v>
      </c>
      <c r="ADZ18" s="327">
        <f t="shared" si="922"/>
        <v>0</v>
      </c>
      <c r="AEA18" s="327">
        <f t="shared" si="922"/>
        <v>0</v>
      </c>
      <c r="AEB18" s="327">
        <f t="shared" si="922"/>
        <v>0</v>
      </c>
      <c r="AEC18" s="327">
        <f t="shared" si="922"/>
        <v>0</v>
      </c>
      <c r="AED18" s="327">
        <f t="shared" si="923"/>
        <v>0</v>
      </c>
      <c r="AEE18" s="327">
        <f t="shared" si="923"/>
        <v>0</v>
      </c>
      <c r="AEF18" s="327">
        <f t="shared" si="923"/>
        <v>0</v>
      </c>
      <c r="AEG18" s="327">
        <f t="shared" si="923"/>
        <v>0</v>
      </c>
      <c r="AEH18" s="327">
        <f t="shared" si="923"/>
        <v>0</v>
      </c>
      <c r="AEI18" s="327">
        <f t="shared" si="923"/>
        <v>0</v>
      </c>
      <c r="AEJ18" s="327">
        <f t="shared" si="923"/>
        <v>0</v>
      </c>
      <c r="AEK18" s="327">
        <f t="shared" si="923"/>
        <v>0</v>
      </c>
      <c r="AEL18" s="327">
        <f t="shared" si="923"/>
        <v>0</v>
      </c>
      <c r="AEM18" s="327">
        <f t="shared" si="923"/>
        <v>0</v>
      </c>
      <c r="AEN18" s="327">
        <f t="shared" si="924"/>
        <v>0</v>
      </c>
      <c r="AEO18" s="327">
        <f t="shared" si="924"/>
        <v>0</v>
      </c>
      <c r="AEP18" s="327">
        <f t="shared" si="924"/>
        <v>0</v>
      </c>
      <c r="AEQ18" s="327">
        <f t="shared" si="924"/>
        <v>0</v>
      </c>
      <c r="AER18" s="327">
        <f t="shared" si="924"/>
        <v>0</v>
      </c>
      <c r="AES18" s="327">
        <f t="shared" si="924"/>
        <v>0</v>
      </c>
      <c r="AET18" s="327">
        <f t="shared" si="924"/>
        <v>0</v>
      </c>
      <c r="AEU18" s="327">
        <f t="shared" si="924"/>
        <v>0</v>
      </c>
      <c r="AEV18" s="327">
        <f t="shared" si="924"/>
        <v>0</v>
      </c>
      <c r="AEW18" s="327">
        <f t="shared" si="924"/>
        <v>0</v>
      </c>
      <c r="AEX18" s="327">
        <f t="shared" si="925"/>
        <v>0</v>
      </c>
      <c r="AEY18" s="327">
        <f t="shared" si="925"/>
        <v>0</v>
      </c>
      <c r="AEZ18" s="327">
        <f t="shared" si="925"/>
        <v>0</v>
      </c>
      <c r="AFA18" s="327">
        <f t="shared" si="925"/>
        <v>0</v>
      </c>
      <c r="AFB18" s="327">
        <f t="shared" si="925"/>
        <v>0</v>
      </c>
      <c r="AFC18" s="327">
        <f t="shared" si="925"/>
        <v>0</v>
      </c>
      <c r="AFD18" s="327">
        <f t="shared" si="925"/>
        <v>0</v>
      </c>
      <c r="AFE18" s="327">
        <f t="shared" si="925"/>
        <v>0</v>
      </c>
      <c r="AFF18" s="327">
        <f t="shared" si="925"/>
        <v>0</v>
      </c>
      <c r="AFG18" s="327">
        <f t="shared" si="925"/>
        <v>0</v>
      </c>
      <c r="AFH18" s="327">
        <f t="shared" si="926"/>
        <v>0</v>
      </c>
      <c r="AFI18" s="327">
        <f t="shared" si="926"/>
        <v>0</v>
      </c>
      <c r="AFJ18" s="328">
        <f t="shared" si="927"/>
        <v>0</v>
      </c>
      <c r="AFK18" s="327">
        <f t="shared" si="927"/>
        <v>0</v>
      </c>
      <c r="AFL18" s="327">
        <f t="shared" si="927"/>
        <v>0</v>
      </c>
      <c r="AFM18" s="327">
        <f t="shared" si="927"/>
        <v>0</v>
      </c>
      <c r="AFN18" s="327">
        <f t="shared" si="927"/>
        <v>0</v>
      </c>
      <c r="AFO18" s="327">
        <f t="shared" si="927"/>
        <v>0</v>
      </c>
      <c r="AFP18" s="327">
        <f t="shared" si="927"/>
        <v>0</v>
      </c>
      <c r="AFQ18" s="327">
        <f t="shared" si="927"/>
        <v>0</v>
      </c>
      <c r="AFR18" s="327">
        <f t="shared" si="927"/>
        <v>0</v>
      </c>
      <c r="AFS18" s="327">
        <f t="shared" si="927"/>
        <v>0</v>
      </c>
      <c r="AFT18" s="327">
        <f t="shared" si="928"/>
        <v>0</v>
      </c>
      <c r="AFU18" s="327">
        <f t="shared" si="928"/>
        <v>0</v>
      </c>
      <c r="AFV18" s="327">
        <f t="shared" si="928"/>
        <v>0</v>
      </c>
      <c r="AFW18" s="327">
        <f t="shared" si="928"/>
        <v>0</v>
      </c>
      <c r="AFX18" s="327">
        <f t="shared" si="928"/>
        <v>0</v>
      </c>
      <c r="AFY18" s="327">
        <f t="shared" si="928"/>
        <v>0</v>
      </c>
      <c r="AFZ18" s="327">
        <f t="shared" si="928"/>
        <v>0</v>
      </c>
      <c r="AGA18" s="327">
        <f t="shared" si="928"/>
        <v>0</v>
      </c>
      <c r="AGB18" s="327">
        <f t="shared" si="928"/>
        <v>0</v>
      </c>
      <c r="AGC18" s="327">
        <f t="shared" si="928"/>
        <v>0</v>
      </c>
      <c r="AGD18" s="327">
        <f t="shared" si="929"/>
        <v>0</v>
      </c>
      <c r="AGE18" s="327">
        <f t="shared" si="929"/>
        <v>0</v>
      </c>
      <c r="AGF18" s="327">
        <f t="shared" si="929"/>
        <v>0</v>
      </c>
      <c r="AGG18" s="327">
        <f t="shared" si="929"/>
        <v>0</v>
      </c>
      <c r="AGH18" s="327">
        <f t="shared" si="929"/>
        <v>0</v>
      </c>
      <c r="AGI18" s="327">
        <f t="shared" si="929"/>
        <v>0</v>
      </c>
      <c r="AGJ18" s="327">
        <f t="shared" si="929"/>
        <v>0</v>
      </c>
      <c r="AGK18" s="327">
        <f t="shared" si="929"/>
        <v>0</v>
      </c>
      <c r="AGL18" s="327">
        <f t="shared" si="929"/>
        <v>0</v>
      </c>
      <c r="AGM18" s="327">
        <f t="shared" si="929"/>
        <v>0</v>
      </c>
      <c r="AGN18" s="327">
        <f t="shared" si="930"/>
        <v>0</v>
      </c>
      <c r="AGO18" s="327">
        <f t="shared" si="930"/>
        <v>0</v>
      </c>
      <c r="AGP18" s="327">
        <f t="shared" si="930"/>
        <v>0</v>
      </c>
      <c r="AGQ18" s="327">
        <f t="shared" si="930"/>
        <v>0</v>
      </c>
      <c r="AGR18" s="327">
        <f t="shared" si="930"/>
        <v>0</v>
      </c>
      <c r="AGS18" s="327">
        <f t="shared" si="930"/>
        <v>0</v>
      </c>
      <c r="AGT18" s="327">
        <f t="shared" si="930"/>
        <v>0</v>
      </c>
      <c r="AGU18" s="327">
        <f t="shared" si="930"/>
        <v>0</v>
      </c>
      <c r="AGV18" s="327">
        <f t="shared" si="930"/>
        <v>0</v>
      </c>
      <c r="AGW18" s="327">
        <f t="shared" si="930"/>
        <v>0</v>
      </c>
      <c r="AGX18" s="327">
        <f t="shared" si="931"/>
        <v>0</v>
      </c>
      <c r="AGY18" s="327">
        <f t="shared" si="931"/>
        <v>0</v>
      </c>
      <c r="AGZ18" s="327">
        <f t="shared" si="931"/>
        <v>0</v>
      </c>
      <c r="AHA18" s="327">
        <f t="shared" si="931"/>
        <v>0</v>
      </c>
      <c r="AHB18" s="327">
        <f t="shared" si="931"/>
        <v>0</v>
      </c>
      <c r="AHC18" s="327">
        <f t="shared" si="931"/>
        <v>0</v>
      </c>
      <c r="AHD18" s="327">
        <f t="shared" si="931"/>
        <v>0</v>
      </c>
      <c r="AHE18" s="327">
        <f t="shared" si="931"/>
        <v>0</v>
      </c>
      <c r="AHF18" s="327">
        <f t="shared" si="931"/>
        <v>0</v>
      </c>
      <c r="AHG18" s="327">
        <f t="shared" si="931"/>
        <v>0</v>
      </c>
      <c r="AHH18" s="327">
        <f t="shared" si="932"/>
        <v>0</v>
      </c>
      <c r="AHI18" s="327">
        <f t="shared" si="932"/>
        <v>0</v>
      </c>
      <c r="AHJ18" s="327">
        <f t="shared" si="932"/>
        <v>0</v>
      </c>
      <c r="AHK18" s="327">
        <f t="shared" si="932"/>
        <v>0</v>
      </c>
      <c r="AHL18" s="327">
        <f t="shared" si="932"/>
        <v>0</v>
      </c>
      <c r="AHM18" s="327">
        <f t="shared" si="932"/>
        <v>0</v>
      </c>
      <c r="AHN18" s="327">
        <f t="shared" si="932"/>
        <v>0</v>
      </c>
      <c r="AHO18" s="327">
        <f t="shared" si="932"/>
        <v>0</v>
      </c>
      <c r="AHP18" s="327">
        <f t="shared" si="932"/>
        <v>0</v>
      </c>
      <c r="AHQ18" s="327">
        <f t="shared" si="932"/>
        <v>0</v>
      </c>
      <c r="AHR18" s="327">
        <f t="shared" si="933"/>
        <v>0</v>
      </c>
      <c r="AHS18" s="327">
        <f t="shared" si="933"/>
        <v>0</v>
      </c>
      <c r="AHT18" s="327">
        <f t="shared" si="933"/>
        <v>0</v>
      </c>
      <c r="AHU18" s="327">
        <f t="shared" si="933"/>
        <v>0</v>
      </c>
      <c r="AHV18" s="327">
        <f t="shared" si="933"/>
        <v>0</v>
      </c>
      <c r="AHW18" s="327">
        <f t="shared" si="933"/>
        <v>0</v>
      </c>
      <c r="AHX18" s="327">
        <f t="shared" si="933"/>
        <v>0</v>
      </c>
      <c r="AHY18" s="327">
        <f t="shared" si="933"/>
        <v>0</v>
      </c>
      <c r="AHZ18" s="327">
        <f t="shared" si="933"/>
        <v>0</v>
      </c>
      <c r="AIA18" s="327">
        <f t="shared" si="933"/>
        <v>0</v>
      </c>
      <c r="AIB18" s="327">
        <f t="shared" si="934"/>
        <v>0</v>
      </c>
      <c r="AIC18" s="327">
        <f t="shared" si="934"/>
        <v>0</v>
      </c>
      <c r="AID18" s="327">
        <f t="shared" si="934"/>
        <v>0</v>
      </c>
      <c r="AIE18" s="327">
        <f t="shared" si="934"/>
        <v>0</v>
      </c>
      <c r="AIF18" s="327">
        <f t="shared" si="934"/>
        <v>0</v>
      </c>
      <c r="AIG18" s="327">
        <f t="shared" si="934"/>
        <v>0</v>
      </c>
      <c r="AIH18" s="327">
        <f t="shared" si="934"/>
        <v>0</v>
      </c>
      <c r="AII18" s="327">
        <f t="shared" si="934"/>
        <v>0</v>
      </c>
      <c r="AIJ18" s="327">
        <f t="shared" si="934"/>
        <v>0</v>
      </c>
      <c r="AIK18" s="327">
        <f t="shared" si="934"/>
        <v>0</v>
      </c>
      <c r="AIL18" s="327">
        <f t="shared" si="935"/>
        <v>0</v>
      </c>
      <c r="AIM18" s="327">
        <f t="shared" si="935"/>
        <v>0</v>
      </c>
      <c r="AIN18" s="327">
        <f t="shared" si="935"/>
        <v>0</v>
      </c>
      <c r="AIO18" s="327">
        <f t="shared" si="935"/>
        <v>0</v>
      </c>
      <c r="AIP18" s="327">
        <f t="shared" si="935"/>
        <v>0</v>
      </c>
      <c r="AIQ18" s="327">
        <f t="shared" si="935"/>
        <v>0</v>
      </c>
      <c r="AIR18" s="327">
        <f t="shared" si="935"/>
        <v>0</v>
      </c>
      <c r="AIS18" s="327">
        <f t="shared" si="935"/>
        <v>0</v>
      </c>
      <c r="AIT18" s="327">
        <f t="shared" si="935"/>
        <v>0</v>
      </c>
      <c r="AIU18" s="327">
        <f t="shared" si="935"/>
        <v>0</v>
      </c>
      <c r="AIV18" s="327">
        <f t="shared" si="936"/>
        <v>0</v>
      </c>
      <c r="AIW18" s="327">
        <f t="shared" si="936"/>
        <v>0</v>
      </c>
      <c r="AIX18" s="327">
        <f t="shared" si="936"/>
        <v>0</v>
      </c>
      <c r="AIY18" s="327">
        <f t="shared" si="936"/>
        <v>0</v>
      </c>
      <c r="AIZ18" s="327">
        <f t="shared" si="936"/>
        <v>0</v>
      </c>
      <c r="AJA18" s="327">
        <f t="shared" si="936"/>
        <v>0</v>
      </c>
      <c r="AJB18" s="327">
        <f t="shared" si="936"/>
        <v>0</v>
      </c>
      <c r="AJC18" s="327">
        <f t="shared" si="936"/>
        <v>0</v>
      </c>
      <c r="AJD18" s="327">
        <f t="shared" si="936"/>
        <v>0</v>
      </c>
      <c r="AJE18" s="327">
        <f t="shared" si="936"/>
        <v>0</v>
      </c>
      <c r="AJF18" s="327">
        <f t="shared" si="937"/>
        <v>0</v>
      </c>
      <c r="AJG18" s="327">
        <f t="shared" si="937"/>
        <v>0</v>
      </c>
      <c r="AJH18" s="327">
        <f t="shared" si="937"/>
        <v>0</v>
      </c>
      <c r="AJI18" s="327">
        <f t="shared" si="937"/>
        <v>0</v>
      </c>
      <c r="AJJ18" s="327">
        <f t="shared" si="937"/>
        <v>0</v>
      </c>
      <c r="AJK18" s="327">
        <f t="shared" si="937"/>
        <v>0</v>
      </c>
      <c r="AJL18" s="327">
        <f t="shared" si="937"/>
        <v>0</v>
      </c>
      <c r="AJM18" s="327">
        <f t="shared" si="937"/>
        <v>0</v>
      </c>
      <c r="AJN18" s="327">
        <f t="shared" si="937"/>
        <v>0</v>
      </c>
      <c r="AJO18" s="327">
        <f t="shared" si="937"/>
        <v>0</v>
      </c>
      <c r="AJP18" s="327">
        <f t="shared" si="938"/>
        <v>0</v>
      </c>
      <c r="AJQ18" s="327">
        <f t="shared" si="938"/>
        <v>0</v>
      </c>
      <c r="AJR18" s="327">
        <f t="shared" si="938"/>
        <v>0</v>
      </c>
      <c r="AJS18" s="327">
        <f t="shared" si="938"/>
        <v>0</v>
      </c>
      <c r="AJT18" s="327">
        <f t="shared" si="938"/>
        <v>0</v>
      </c>
      <c r="AJU18" s="327">
        <f t="shared" si="938"/>
        <v>0</v>
      </c>
      <c r="AJV18" s="327">
        <f t="shared" si="938"/>
        <v>0</v>
      </c>
      <c r="AJW18" s="327">
        <f t="shared" si="938"/>
        <v>0</v>
      </c>
      <c r="AJX18" s="327">
        <f t="shared" si="938"/>
        <v>0</v>
      </c>
      <c r="AJY18" s="327">
        <f t="shared" si="938"/>
        <v>0</v>
      </c>
      <c r="AJZ18" s="327">
        <f t="shared" si="939"/>
        <v>0</v>
      </c>
      <c r="AKA18" s="327">
        <f t="shared" si="939"/>
        <v>0</v>
      </c>
      <c r="AKB18" s="327">
        <f t="shared" si="939"/>
        <v>0</v>
      </c>
      <c r="AKC18" s="327">
        <f t="shared" si="939"/>
        <v>0</v>
      </c>
      <c r="AKD18" s="327">
        <f t="shared" si="939"/>
        <v>0</v>
      </c>
      <c r="AKE18" s="327">
        <f t="shared" si="939"/>
        <v>0</v>
      </c>
      <c r="AKF18" s="327">
        <f t="shared" si="939"/>
        <v>0</v>
      </c>
      <c r="AKG18" s="327">
        <f t="shared" si="939"/>
        <v>0</v>
      </c>
      <c r="AKH18" s="327">
        <f t="shared" si="939"/>
        <v>0</v>
      </c>
      <c r="AKI18" s="327">
        <f t="shared" si="939"/>
        <v>0</v>
      </c>
      <c r="AKJ18" s="327">
        <f t="shared" si="940"/>
        <v>0</v>
      </c>
      <c r="AKK18" s="327">
        <f t="shared" si="940"/>
        <v>0</v>
      </c>
      <c r="AKL18" s="327">
        <f t="shared" si="940"/>
        <v>0</v>
      </c>
      <c r="AKM18" s="327">
        <f t="shared" si="940"/>
        <v>0</v>
      </c>
      <c r="AKN18" s="327">
        <f t="shared" si="940"/>
        <v>0</v>
      </c>
      <c r="AKO18" s="327">
        <f t="shared" si="940"/>
        <v>0</v>
      </c>
      <c r="AKP18" s="327">
        <f t="shared" si="940"/>
        <v>0</v>
      </c>
      <c r="AKQ18" s="327">
        <f t="shared" si="940"/>
        <v>0</v>
      </c>
      <c r="AKR18" s="327">
        <f t="shared" si="941"/>
        <v>0</v>
      </c>
      <c r="AKS18" s="327">
        <f t="shared" si="942"/>
        <v>0</v>
      </c>
      <c r="AKT18" s="327">
        <f t="shared" si="942"/>
        <v>0</v>
      </c>
      <c r="AKU18" s="327">
        <f t="shared" si="942"/>
        <v>0</v>
      </c>
      <c r="AKV18" s="327">
        <f t="shared" si="943"/>
        <v>0</v>
      </c>
      <c r="AKW18" s="327">
        <f t="shared" si="944"/>
        <v>0</v>
      </c>
      <c r="AKX18" s="327">
        <f t="shared" si="945"/>
        <v>0</v>
      </c>
      <c r="AKY18" s="327">
        <f t="shared" si="946"/>
        <v>0</v>
      </c>
      <c r="AKZ18" s="327">
        <f t="shared" si="947"/>
        <v>0</v>
      </c>
      <c r="ALA18" s="327">
        <f t="shared" si="948"/>
        <v>0</v>
      </c>
      <c r="ALB18" s="327">
        <f t="shared" si="949"/>
        <v>0</v>
      </c>
      <c r="ALC18" s="327">
        <f t="shared" si="950"/>
        <v>0</v>
      </c>
      <c r="ALD18" s="327">
        <f t="shared" si="951"/>
        <v>0</v>
      </c>
      <c r="ALE18" s="327">
        <f t="shared" si="952"/>
        <v>0</v>
      </c>
      <c r="ALF18" s="327">
        <f t="shared" si="953"/>
        <v>0</v>
      </c>
      <c r="ALG18" s="327">
        <f t="shared" si="954"/>
        <v>0</v>
      </c>
      <c r="ALH18" s="327">
        <f t="shared" si="955"/>
        <v>0</v>
      </c>
      <c r="ALI18" s="327">
        <f t="shared" si="956"/>
        <v>0</v>
      </c>
      <c r="ALJ18" s="327">
        <f t="shared" si="956"/>
        <v>0</v>
      </c>
      <c r="ALK18" s="327">
        <f t="shared" si="957"/>
        <v>0</v>
      </c>
      <c r="ALL18" s="327">
        <f t="shared" si="958"/>
        <v>0</v>
      </c>
      <c r="ALM18" s="327">
        <f t="shared" si="959"/>
        <v>0</v>
      </c>
      <c r="ALN18" s="327">
        <f t="shared" si="960"/>
        <v>0</v>
      </c>
      <c r="ALO18" s="327">
        <f t="shared" si="960"/>
        <v>0</v>
      </c>
      <c r="ALP18" s="327">
        <f t="shared" si="961"/>
        <v>0</v>
      </c>
      <c r="ALQ18" s="327">
        <f t="shared" si="962"/>
        <v>0</v>
      </c>
      <c r="ALR18" s="327">
        <f t="shared" si="963"/>
        <v>0</v>
      </c>
      <c r="ALS18" s="327">
        <f t="shared" si="964"/>
        <v>0</v>
      </c>
      <c r="ALT18" s="327">
        <f t="shared" si="965"/>
        <v>0</v>
      </c>
      <c r="ALU18" s="327">
        <f t="shared" si="966"/>
        <v>0</v>
      </c>
      <c r="ALV18" s="327">
        <f t="shared" si="967"/>
        <v>0</v>
      </c>
      <c r="ALW18" s="327">
        <f t="shared" si="968"/>
        <v>0</v>
      </c>
      <c r="ALX18" s="327">
        <f t="shared" si="969"/>
        <v>0</v>
      </c>
      <c r="ALY18" s="327">
        <f t="shared" si="970"/>
        <v>0</v>
      </c>
      <c r="ALZ18" s="327">
        <f t="shared" si="971"/>
        <v>0</v>
      </c>
      <c r="AMA18" s="327">
        <f t="shared" si="972"/>
        <v>0</v>
      </c>
      <c r="AMB18" s="327">
        <f t="shared" si="973"/>
        <v>0</v>
      </c>
      <c r="AMC18" s="327">
        <f t="shared" si="974"/>
        <v>0</v>
      </c>
      <c r="AMD18" s="327">
        <f t="shared" si="975"/>
        <v>0</v>
      </c>
      <c r="AME18" s="327">
        <f t="shared" si="976"/>
        <v>0</v>
      </c>
      <c r="AMF18" s="327">
        <f t="shared" si="977"/>
        <v>0</v>
      </c>
      <c r="AMG18" s="327">
        <f t="shared" si="978"/>
        <v>0</v>
      </c>
      <c r="AMH18" s="327">
        <f t="shared" si="979"/>
        <v>0</v>
      </c>
      <c r="AMI18" s="327">
        <f t="shared" si="980"/>
        <v>0</v>
      </c>
      <c r="AMJ18" s="327">
        <f t="shared" si="981"/>
        <v>0</v>
      </c>
      <c r="AMK18" s="327">
        <f t="shared" si="982"/>
        <v>0</v>
      </c>
      <c r="AML18" s="327">
        <f t="shared" si="983"/>
        <v>0</v>
      </c>
      <c r="AMM18" s="327">
        <f t="shared" si="984"/>
        <v>0</v>
      </c>
      <c r="AMN18" s="327">
        <f t="shared" si="985"/>
        <v>0</v>
      </c>
      <c r="AMO18" s="327">
        <f t="shared" si="986"/>
        <v>0</v>
      </c>
      <c r="AMP18" s="327">
        <f t="shared" si="987"/>
        <v>0</v>
      </c>
      <c r="AMQ18" s="327">
        <f t="shared" si="988"/>
        <v>0</v>
      </c>
      <c r="AMR18" s="327">
        <f t="shared" si="989"/>
        <v>0</v>
      </c>
      <c r="AMS18" s="327">
        <f t="shared" si="990"/>
        <v>0</v>
      </c>
      <c r="AMT18" s="327">
        <f t="shared" si="991"/>
        <v>0</v>
      </c>
      <c r="AMU18" s="327">
        <f t="shared" si="992"/>
        <v>0</v>
      </c>
      <c r="AMV18" s="327">
        <f t="shared" si="993"/>
        <v>0</v>
      </c>
      <c r="AMW18" s="327">
        <f t="shared" si="994"/>
        <v>0</v>
      </c>
      <c r="AMX18" s="327">
        <f t="shared" si="995"/>
        <v>0</v>
      </c>
      <c r="AMY18" s="327">
        <f t="shared" si="996"/>
        <v>0</v>
      </c>
      <c r="AMZ18" s="327">
        <f t="shared" si="997"/>
        <v>0</v>
      </c>
      <c r="ANA18" s="327">
        <f t="shared" si="998"/>
        <v>0</v>
      </c>
      <c r="ANB18" s="327">
        <f t="shared" si="999"/>
        <v>0</v>
      </c>
      <c r="ANC18" s="327">
        <f t="shared" si="1000"/>
        <v>0</v>
      </c>
      <c r="AND18" s="327">
        <f t="shared" si="1001"/>
        <v>0</v>
      </c>
      <c r="ANE18" s="327">
        <f t="shared" si="1002"/>
        <v>0</v>
      </c>
      <c r="ANF18" s="327">
        <f t="shared" si="1003"/>
        <v>0</v>
      </c>
      <c r="ANG18" s="327">
        <f t="shared" si="1004"/>
        <v>0</v>
      </c>
      <c r="ANH18" s="327">
        <f t="shared" si="1005"/>
        <v>0</v>
      </c>
      <c r="ANI18" s="327">
        <f t="shared" si="1006"/>
        <v>0</v>
      </c>
      <c r="ANJ18" s="327">
        <f t="shared" si="1007"/>
        <v>0</v>
      </c>
      <c r="ANK18" s="327">
        <f t="shared" si="1008"/>
        <v>0</v>
      </c>
      <c r="ANL18" s="327">
        <f t="shared" si="1009"/>
        <v>0</v>
      </c>
      <c r="ANM18" s="327">
        <f t="shared" si="1010"/>
        <v>0</v>
      </c>
      <c r="ANN18" s="327">
        <f t="shared" si="1011"/>
        <v>0</v>
      </c>
      <c r="ANO18" s="327">
        <f t="shared" si="1012"/>
        <v>0</v>
      </c>
      <c r="ANP18" s="327">
        <f t="shared" si="1013"/>
        <v>0</v>
      </c>
      <c r="ANQ18" s="327">
        <f t="shared" si="1014"/>
        <v>0</v>
      </c>
      <c r="ANR18" s="327">
        <f t="shared" si="1015"/>
        <v>0</v>
      </c>
      <c r="ANS18" s="327">
        <f t="shared" si="1016"/>
        <v>0</v>
      </c>
      <c r="ANT18" s="327">
        <f t="shared" si="1017"/>
        <v>0</v>
      </c>
      <c r="ANU18" s="327">
        <f t="shared" si="1018"/>
        <v>0</v>
      </c>
      <c r="ANV18" s="327">
        <f t="shared" si="1019"/>
        <v>0</v>
      </c>
      <c r="ANW18" s="327">
        <f t="shared" si="1020"/>
        <v>0</v>
      </c>
      <c r="ANX18" s="327">
        <f t="shared" si="1021"/>
        <v>0</v>
      </c>
      <c r="ANY18" s="327">
        <f t="shared" si="1022"/>
        <v>0</v>
      </c>
      <c r="ANZ18" s="327">
        <f t="shared" si="1023"/>
        <v>0</v>
      </c>
      <c r="AOA18" s="327">
        <f t="shared" si="1024"/>
        <v>0</v>
      </c>
      <c r="AOB18" s="327">
        <f t="shared" si="1025"/>
        <v>0</v>
      </c>
      <c r="AOC18" s="327">
        <f t="shared" si="1026"/>
        <v>0</v>
      </c>
      <c r="AOD18" s="327">
        <f t="shared" si="1027"/>
        <v>0</v>
      </c>
      <c r="AOE18" s="327">
        <f t="shared" si="1028"/>
        <v>0</v>
      </c>
      <c r="AOF18" s="327">
        <f t="shared" si="1029"/>
        <v>0</v>
      </c>
      <c r="AOG18" s="327">
        <f t="shared" si="1030"/>
        <v>0</v>
      </c>
      <c r="AOH18" s="327">
        <f t="shared" si="1031"/>
        <v>0</v>
      </c>
      <c r="AOI18" s="327">
        <f t="shared" si="1032"/>
        <v>0</v>
      </c>
      <c r="AOJ18" s="327">
        <f t="shared" si="1033"/>
        <v>0</v>
      </c>
      <c r="AOK18" s="327">
        <f t="shared" si="1034"/>
        <v>0</v>
      </c>
      <c r="AOL18" s="327">
        <f t="shared" si="1035"/>
        <v>0</v>
      </c>
      <c r="AOM18" s="327">
        <f t="shared" si="1036"/>
        <v>0</v>
      </c>
      <c r="AON18" s="327">
        <f t="shared" si="1037"/>
        <v>0</v>
      </c>
      <c r="AOO18" s="327">
        <f t="shared" si="1038"/>
        <v>0</v>
      </c>
      <c r="AOP18" s="327">
        <f t="shared" si="1039"/>
        <v>0</v>
      </c>
      <c r="AOQ18" s="327">
        <f t="shared" si="1040"/>
        <v>0</v>
      </c>
      <c r="AOR18" s="327">
        <f t="shared" si="1041"/>
        <v>0</v>
      </c>
      <c r="AOS18" s="328"/>
      <c r="AOT18" s="327"/>
      <c r="AOU18" s="327"/>
      <c r="AOV18" s="327"/>
      <c r="AOW18" s="327"/>
      <c r="AOX18" s="327"/>
      <c r="AOY18" s="327"/>
      <c r="AOZ18" s="327"/>
      <c r="APA18" s="327"/>
    </row>
    <row r="19" spans="2:1093" x14ac:dyDescent="0.2">
      <c r="B19" s="322" t="s">
        <v>1207</v>
      </c>
      <c r="C19" s="327">
        <f t="shared" ref="C19:BN19" si="1046">C491</f>
        <v>828.62</v>
      </c>
      <c r="D19" s="327">
        <f t="shared" si="1046"/>
        <v>804.92</v>
      </c>
      <c r="E19" s="327">
        <f t="shared" si="1046"/>
        <v>699.68</v>
      </c>
      <c r="F19" s="327">
        <f t="shared" si="1046"/>
        <v>791.46</v>
      </c>
      <c r="G19" s="327">
        <f t="shared" si="1046"/>
        <v>729.78</v>
      </c>
      <c r="H19" s="327">
        <f t="shared" si="1046"/>
        <v>809.76</v>
      </c>
      <c r="I19" s="327">
        <f t="shared" si="1046"/>
        <v>745.97</v>
      </c>
      <c r="J19" s="327">
        <f t="shared" si="1046"/>
        <v>723.6</v>
      </c>
      <c r="K19" s="327">
        <f t="shared" si="1046"/>
        <v>757.24</v>
      </c>
      <c r="L19" s="327">
        <f t="shared" si="1046"/>
        <v>685.86</v>
      </c>
      <c r="M19" s="327">
        <f t="shared" si="1046"/>
        <v>682.96</v>
      </c>
      <c r="N19" s="327">
        <f t="shared" si="1046"/>
        <v>834.21</v>
      </c>
      <c r="O19" s="327">
        <f t="shared" si="1046"/>
        <v>716.78</v>
      </c>
      <c r="P19" s="327">
        <f t="shared" si="1046"/>
        <v>896.05</v>
      </c>
      <c r="Q19" s="327">
        <f t="shared" si="1046"/>
        <v>794.51</v>
      </c>
      <c r="R19" s="327">
        <f t="shared" si="1046"/>
        <v>780.24</v>
      </c>
      <c r="S19" s="327">
        <f t="shared" si="1046"/>
        <v>720.56</v>
      </c>
      <c r="T19" s="327">
        <f t="shared" si="1046"/>
        <v>939.19</v>
      </c>
      <c r="U19" s="327">
        <f t="shared" si="1046"/>
        <v>774.6</v>
      </c>
      <c r="V19" s="327">
        <f t="shared" si="1046"/>
        <v>752.39</v>
      </c>
      <c r="W19" s="327">
        <f t="shared" si="1046"/>
        <v>893.17</v>
      </c>
      <c r="X19" s="327">
        <f t="shared" si="1046"/>
        <v>719.98</v>
      </c>
      <c r="Y19" s="327">
        <f t="shared" si="1046"/>
        <v>636.85</v>
      </c>
      <c r="Z19" s="327">
        <f t="shared" si="1046"/>
        <v>711.84</v>
      </c>
      <c r="AA19" s="327">
        <f t="shared" si="1046"/>
        <v>1223.1099999999999</v>
      </c>
      <c r="AB19" s="327">
        <f t="shared" si="1046"/>
        <v>1093.75</v>
      </c>
      <c r="AC19" s="327">
        <f t="shared" si="1046"/>
        <v>1120.97</v>
      </c>
      <c r="AD19" s="327">
        <f t="shared" si="1046"/>
        <v>1154.1600000000001</v>
      </c>
      <c r="AE19" s="327">
        <f t="shared" si="1046"/>
        <v>1069.6500000000001</v>
      </c>
      <c r="AF19" s="327">
        <f t="shared" si="1046"/>
        <v>4868.03</v>
      </c>
      <c r="AG19" s="327">
        <f t="shared" si="1046"/>
        <v>4716.99</v>
      </c>
      <c r="AH19" s="327">
        <f t="shared" si="1046"/>
        <v>4508.26</v>
      </c>
      <c r="AI19" s="327">
        <f t="shared" si="1046"/>
        <v>4425.6000000000004</v>
      </c>
      <c r="AJ19" s="327">
        <f t="shared" si="1046"/>
        <v>4257.29</v>
      </c>
      <c r="AK19" s="327">
        <f t="shared" si="1046"/>
        <v>4204.21</v>
      </c>
      <c r="AL19" s="327">
        <f t="shared" si="1046"/>
        <v>3904.92</v>
      </c>
      <c r="AM19" s="327">
        <f t="shared" si="1046"/>
        <v>3718.11</v>
      </c>
      <c r="AN19" s="327">
        <f t="shared" si="1046"/>
        <v>3674.39</v>
      </c>
      <c r="AO19" s="327">
        <f t="shared" si="1046"/>
        <v>3430.43</v>
      </c>
      <c r="AP19" s="327">
        <f t="shared" si="1046"/>
        <v>3184.47</v>
      </c>
      <c r="AQ19" s="327">
        <f t="shared" si="1046"/>
        <v>3109.61</v>
      </c>
      <c r="AR19" s="327">
        <f t="shared" si="1046"/>
        <v>2678.93</v>
      </c>
      <c r="AS19" s="327">
        <f t="shared" si="1046"/>
        <v>2414.1799999999998</v>
      </c>
      <c r="AT19" s="327">
        <f t="shared" si="1046"/>
        <v>2127.64</v>
      </c>
      <c r="AU19" s="327">
        <f t="shared" si="1046"/>
        <v>1831.31</v>
      </c>
      <c r="AV19" s="327">
        <f t="shared" si="1046"/>
        <v>1827.91</v>
      </c>
      <c r="AW19" s="327">
        <f t="shared" si="1046"/>
        <v>1867.08</v>
      </c>
      <c r="AX19" s="327">
        <f t="shared" si="1046"/>
        <v>1570.06</v>
      </c>
      <c r="AY19" s="327">
        <f t="shared" si="1046"/>
        <v>1572.24</v>
      </c>
      <c r="AZ19" s="327">
        <f t="shared" si="1046"/>
        <v>1455.02</v>
      </c>
      <c r="BA19" s="327">
        <f t="shared" si="1046"/>
        <v>1410.34</v>
      </c>
      <c r="BB19" s="327">
        <f t="shared" si="1046"/>
        <v>1250.99</v>
      </c>
      <c r="BC19" s="327">
        <f t="shared" si="1046"/>
        <v>1243.78</v>
      </c>
      <c r="BD19" s="327">
        <f t="shared" si="1046"/>
        <v>1149.32</v>
      </c>
      <c r="BE19" s="327">
        <f t="shared" si="1046"/>
        <v>1167.05</v>
      </c>
      <c r="BF19" s="327">
        <f t="shared" si="1046"/>
        <v>1093.67</v>
      </c>
      <c r="BG19" s="327">
        <f t="shared" si="1046"/>
        <v>887.3</v>
      </c>
      <c r="BH19" s="327">
        <f t="shared" si="1046"/>
        <v>659.7</v>
      </c>
      <c r="BI19" s="327">
        <f t="shared" si="1046"/>
        <v>678.48</v>
      </c>
      <c r="BJ19" s="327">
        <f t="shared" si="1046"/>
        <v>629.41999999999996</v>
      </c>
      <c r="BK19" s="327">
        <f t="shared" si="1046"/>
        <v>636.28</v>
      </c>
      <c r="BL19" s="327">
        <f t="shared" si="1046"/>
        <v>600.48</v>
      </c>
      <c r="BM19" s="327">
        <f t="shared" si="1046"/>
        <v>572.54999999999995</v>
      </c>
      <c r="BN19" s="327">
        <f t="shared" si="1046"/>
        <v>552.55999999999995</v>
      </c>
      <c r="BO19" s="327">
        <f t="shared" ref="BO19:DZ19" si="1047">BO491</f>
        <v>548.61</v>
      </c>
      <c r="BP19" s="327">
        <f t="shared" si="1047"/>
        <v>528.44000000000005</v>
      </c>
      <c r="BQ19" s="327">
        <f t="shared" si="1047"/>
        <v>530.96</v>
      </c>
      <c r="BR19" s="327">
        <f t="shared" si="1047"/>
        <v>522.88</v>
      </c>
      <c r="BS19" s="327">
        <f t="shared" si="1047"/>
        <v>511.71</v>
      </c>
      <c r="BT19" s="327">
        <f t="shared" si="1047"/>
        <v>530.66</v>
      </c>
      <c r="BU19" s="327">
        <f t="shared" si="1047"/>
        <v>679.93</v>
      </c>
      <c r="BV19" s="327">
        <f t="shared" si="1047"/>
        <v>602.84</v>
      </c>
      <c r="BW19" s="327">
        <f t="shared" si="1047"/>
        <v>567.65</v>
      </c>
      <c r="BX19" s="327">
        <f t="shared" si="1047"/>
        <v>616.26</v>
      </c>
      <c r="BY19" s="327">
        <f t="shared" si="1047"/>
        <v>402.92</v>
      </c>
      <c r="BZ19" s="327">
        <f t="shared" si="1047"/>
        <v>644.62</v>
      </c>
      <c r="CA19" s="327">
        <f t="shared" si="1047"/>
        <v>908.37</v>
      </c>
      <c r="CB19" s="327">
        <f t="shared" si="1047"/>
        <v>590.87</v>
      </c>
      <c r="CC19" s="327">
        <f t="shared" si="1047"/>
        <v>1202.81</v>
      </c>
      <c r="CD19" s="327">
        <f t="shared" si="1047"/>
        <v>1949</v>
      </c>
      <c r="CE19" s="327">
        <f t="shared" si="1047"/>
        <v>1813.39</v>
      </c>
      <c r="CF19" s="327">
        <f t="shared" si="1047"/>
        <v>2364.1799999999998</v>
      </c>
      <c r="CG19" s="327">
        <f t="shared" si="1047"/>
        <v>1325.99</v>
      </c>
      <c r="CH19" s="327">
        <f t="shared" si="1047"/>
        <v>1185.42</v>
      </c>
      <c r="CI19" s="327">
        <f t="shared" si="1047"/>
        <v>1027.72</v>
      </c>
      <c r="CJ19" s="327">
        <f t="shared" si="1047"/>
        <v>935.92</v>
      </c>
      <c r="CK19" s="327">
        <f t="shared" si="1047"/>
        <v>972.37</v>
      </c>
      <c r="CL19" s="327">
        <f t="shared" si="1047"/>
        <v>801</v>
      </c>
      <c r="CM19" s="327">
        <f t="shared" si="1047"/>
        <v>928.82</v>
      </c>
      <c r="CN19" s="327">
        <f t="shared" si="1047"/>
        <v>822.67</v>
      </c>
      <c r="CO19" s="327">
        <f t="shared" si="1047"/>
        <v>770.22</v>
      </c>
      <c r="CP19" s="327">
        <f t="shared" si="1047"/>
        <v>729.07</v>
      </c>
      <c r="CQ19" s="327">
        <f t="shared" si="1047"/>
        <v>685.56</v>
      </c>
      <c r="CR19" s="327">
        <f t="shared" si="1047"/>
        <v>658.1</v>
      </c>
      <c r="CS19" s="327">
        <f t="shared" si="1047"/>
        <v>663.26</v>
      </c>
      <c r="CT19" s="327">
        <f t="shared" si="1047"/>
        <v>650.46</v>
      </c>
      <c r="CU19" s="327">
        <f t="shared" si="1047"/>
        <v>622.01</v>
      </c>
      <c r="CV19" s="327">
        <f t="shared" si="1047"/>
        <v>627</v>
      </c>
      <c r="CW19" s="327">
        <f t="shared" si="1047"/>
        <v>772.6</v>
      </c>
      <c r="CX19" s="327">
        <f t="shared" si="1047"/>
        <v>904.62</v>
      </c>
      <c r="CY19" s="327">
        <f t="shared" si="1047"/>
        <v>909.19</v>
      </c>
      <c r="CZ19" s="327">
        <f t="shared" si="1047"/>
        <v>857.6</v>
      </c>
      <c r="DA19" s="327">
        <f t="shared" si="1047"/>
        <v>715.64</v>
      </c>
      <c r="DB19" s="327">
        <f t="shared" si="1047"/>
        <v>852.2</v>
      </c>
      <c r="DC19" s="327">
        <f t="shared" si="1047"/>
        <v>718.72</v>
      </c>
      <c r="DD19" s="327">
        <f t="shared" si="1047"/>
        <v>555.96</v>
      </c>
      <c r="DE19" s="327">
        <f t="shared" si="1047"/>
        <v>511.46</v>
      </c>
      <c r="DF19" s="327">
        <f t="shared" si="1047"/>
        <v>493.23</v>
      </c>
      <c r="DG19" s="327">
        <f t="shared" si="1047"/>
        <v>467.13</v>
      </c>
      <c r="DH19" s="327">
        <f t="shared" si="1047"/>
        <v>529.51</v>
      </c>
      <c r="DI19" s="327">
        <f t="shared" si="1047"/>
        <v>430.68</v>
      </c>
      <c r="DJ19" s="327">
        <f t="shared" si="1047"/>
        <v>424.41</v>
      </c>
      <c r="DK19" s="327">
        <f t="shared" si="1047"/>
        <v>391.17</v>
      </c>
      <c r="DL19" s="327">
        <f t="shared" si="1047"/>
        <v>398.51</v>
      </c>
      <c r="DM19" s="327">
        <f t="shared" si="1047"/>
        <v>486.73</v>
      </c>
      <c r="DN19" s="327">
        <f t="shared" si="1047"/>
        <v>617.35</v>
      </c>
      <c r="DO19" s="327">
        <f t="shared" si="1047"/>
        <v>462.44</v>
      </c>
      <c r="DP19" s="327">
        <f t="shared" si="1047"/>
        <v>430.16</v>
      </c>
      <c r="DQ19" s="327">
        <f t="shared" si="1047"/>
        <v>432.24</v>
      </c>
      <c r="DR19" s="327">
        <f t="shared" si="1047"/>
        <v>466.2</v>
      </c>
      <c r="DS19" s="327">
        <f t="shared" si="1047"/>
        <v>403.35</v>
      </c>
      <c r="DT19" s="327">
        <f t="shared" si="1047"/>
        <v>453.48</v>
      </c>
      <c r="DU19" s="327">
        <f t="shared" si="1047"/>
        <v>449.66</v>
      </c>
      <c r="DV19" s="327">
        <f t="shared" si="1047"/>
        <v>626.5</v>
      </c>
      <c r="DW19" s="327">
        <f t="shared" si="1047"/>
        <v>775.21</v>
      </c>
      <c r="DX19" s="327">
        <f t="shared" si="1047"/>
        <v>485.88</v>
      </c>
      <c r="DY19" s="327">
        <f t="shared" si="1047"/>
        <v>430.85</v>
      </c>
      <c r="DZ19" s="327">
        <f t="shared" si="1047"/>
        <v>431.33</v>
      </c>
      <c r="EA19" s="327">
        <f t="shared" ref="EA19:GL19" si="1048">EA491</f>
        <v>498.7</v>
      </c>
      <c r="EB19" s="327">
        <f t="shared" si="1048"/>
        <v>489.29</v>
      </c>
      <c r="EC19" s="327">
        <f t="shared" si="1048"/>
        <v>614.23</v>
      </c>
      <c r="ED19" s="327">
        <f t="shared" si="1048"/>
        <v>419.06</v>
      </c>
      <c r="EE19" s="327">
        <f t="shared" si="1048"/>
        <v>723.58</v>
      </c>
      <c r="EF19" s="327">
        <f t="shared" si="1048"/>
        <v>576.09</v>
      </c>
      <c r="EG19" s="327">
        <f t="shared" si="1048"/>
        <v>1457.17</v>
      </c>
      <c r="EH19" s="327">
        <f t="shared" si="1048"/>
        <v>542.02</v>
      </c>
      <c r="EI19" s="327">
        <f t="shared" si="1048"/>
        <v>719.48</v>
      </c>
      <c r="EJ19" s="327">
        <f t="shared" si="1048"/>
        <v>1185.05</v>
      </c>
      <c r="EK19" s="327">
        <f t="shared" si="1048"/>
        <v>682.31</v>
      </c>
      <c r="EL19" s="327">
        <f t="shared" si="1048"/>
        <v>693.54</v>
      </c>
      <c r="EM19" s="327">
        <f t="shared" si="1048"/>
        <v>579.4</v>
      </c>
      <c r="EN19" s="327">
        <f t="shared" si="1048"/>
        <v>1951.29</v>
      </c>
      <c r="EO19" s="327">
        <f t="shared" si="1048"/>
        <v>2353.7399999999998</v>
      </c>
      <c r="EP19" s="327">
        <f t="shared" si="1048"/>
        <v>2381.39</v>
      </c>
      <c r="EQ19" s="327">
        <f t="shared" si="1048"/>
        <v>1595.9</v>
      </c>
      <c r="ER19" s="327">
        <f t="shared" si="1048"/>
        <v>1497.47</v>
      </c>
      <c r="ES19" s="327">
        <f t="shared" si="1048"/>
        <v>1246.21</v>
      </c>
      <c r="ET19" s="327">
        <f t="shared" si="1048"/>
        <v>1295.68</v>
      </c>
      <c r="EU19" s="327">
        <f t="shared" si="1048"/>
        <v>1207.6199999999999</v>
      </c>
      <c r="EV19" s="327">
        <f t="shared" si="1048"/>
        <v>1379.56</v>
      </c>
      <c r="EW19" s="327">
        <f t="shared" si="1048"/>
        <v>2575.48</v>
      </c>
      <c r="EX19" s="327">
        <f t="shared" si="1048"/>
        <v>3700.13</v>
      </c>
      <c r="EY19" s="327">
        <f t="shared" si="1048"/>
        <v>2543.9699999999998</v>
      </c>
      <c r="EZ19" s="327">
        <f t="shared" si="1048"/>
        <v>2952.4</v>
      </c>
      <c r="FA19" s="327">
        <f t="shared" si="1048"/>
        <v>4416.1400000000003</v>
      </c>
      <c r="FB19" s="327">
        <f t="shared" si="1048"/>
        <v>3891.15</v>
      </c>
      <c r="FC19" s="327">
        <f t="shared" si="1048"/>
        <v>3588.07</v>
      </c>
      <c r="FD19" s="327">
        <f t="shared" si="1048"/>
        <v>3498.46</v>
      </c>
      <c r="FE19" s="327">
        <f t="shared" si="1048"/>
        <v>3442.15</v>
      </c>
      <c r="FF19" s="327">
        <f t="shared" si="1048"/>
        <v>3203.5</v>
      </c>
      <c r="FG19" s="327">
        <f t="shared" si="1048"/>
        <v>3325.46</v>
      </c>
      <c r="FH19" s="327">
        <f t="shared" si="1048"/>
        <v>3594.63</v>
      </c>
      <c r="FI19" s="327">
        <f t="shared" si="1048"/>
        <v>3861.21</v>
      </c>
      <c r="FJ19" s="327">
        <f t="shared" si="1048"/>
        <v>3664.3</v>
      </c>
      <c r="FK19" s="327">
        <f t="shared" si="1048"/>
        <v>3514.57</v>
      </c>
      <c r="FL19" s="327">
        <f t="shared" si="1048"/>
        <v>3455.06</v>
      </c>
      <c r="FM19" s="327">
        <f t="shared" si="1048"/>
        <v>4853.3999999999996</v>
      </c>
      <c r="FN19" s="327">
        <f t="shared" si="1048"/>
        <v>4675.21</v>
      </c>
      <c r="FO19" s="327">
        <f t="shared" si="1048"/>
        <v>6107.76</v>
      </c>
      <c r="FP19" s="327">
        <f t="shared" si="1048"/>
        <v>6058.61</v>
      </c>
      <c r="FQ19" s="327">
        <f t="shared" si="1048"/>
        <v>5547.49</v>
      </c>
      <c r="FR19" s="327">
        <f t="shared" si="1048"/>
        <v>6620.73</v>
      </c>
      <c r="FS19" s="327">
        <f t="shared" si="1048"/>
        <v>6237.22</v>
      </c>
      <c r="FT19" s="327">
        <f t="shared" si="1048"/>
        <v>6605.78</v>
      </c>
      <c r="FU19" s="327">
        <f t="shared" si="1048"/>
        <v>6929.18</v>
      </c>
      <c r="FV19" s="327">
        <f t="shared" si="1048"/>
        <v>6622.26</v>
      </c>
      <c r="FW19" s="327">
        <f t="shared" si="1048"/>
        <v>7263.49</v>
      </c>
      <c r="FX19" s="327">
        <f t="shared" si="1048"/>
        <v>8588.39</v>
      </c>
      <c r="FY19" s="327">
        <f t="shared" si="1048"/>
        <v>8714.7999999999993</v>
      </c>
      <c r="FZ19" s="327">
        <f t="shared" si="1048"/>
        <v>9625.7900000000009</v>
      </c>
      <c r="GA19" s="327">
        <f t="shared" si="1048"/>
        <v>10846.35</v>
      </c>
      <c r="GB19" s="327">
        <f t="shared" si="1048"/>
        <v>9646.41</v>
      </c>
      <c r="GC19" s="327">
        <f t="shared" si="1048"/>
        <v>9916.69</v>
      </c>
      <c r="GD19" s="327">
        <f t="shared" si="1048"/>
        <v>9679.2099999999991</v>
      </c>
      <c r="GE19" s="327">
        <f t="shared" si="1048"/>
        <v>9256.64</v>
      </c>
      <c r="GF19" s="327">
        <f t="shared" si="1048"/>
        <v>9692.06</v>
      </c>
      <c r="GG19" s="327">
        <f t="shared" si="1048"/>
        <v>10000.25</v>
      </c>
      <c r="GH19" s="327">
        <f t="shared" si="1048"/>
        <v>9691.33</v>
      </c>
      <c r="GI19" s="327">
        <f t="shared" si="1048"/>
        <v>9827.44</v>
      </c>
      <c r="GJ19" s="327">
        <f t="shared" si="1048"/>
        <v>11157.93</v>
      </c>
      <c r="GK19" s="327">
        <f t="shared" si="1048"/>
        <v>11130.86</v>
      </c>
      <c r="GL19" s="327">
        <f t="shared" si="1048"/>
        <v>11581.47</v>
      </c>
      <c r="GM19" s="327">
        <f t="shared" ref="GM19:HC19" si="1049">GM491</f>
        <v>11759.76</v>
      </c>
      <c r="GN19" s="327">
        <f t="shared" si="1049"/>
        <v>11974.37</v>
      </c>
      <c r="GO19" s="327">
        <f t="shared" si="1049"/>
        <v>11784.47</v>
      </c>
      <c r="GP19" s="327">
        <f t="shared" si="1049"/>
        <v>12059.27</v>
      </c>
      <c r="GQ19" s="327">
        <f t="shared" si="1049"/>
        <v>11715.11</v>
      </c>
      <c r="GR19" s="327">
        <f t="shared" si="1049"/>
        <v>11762.64</v>
      </c>
      <c r="GS19" s="327">
        <f t="shared" si="1049"/>
        <v>11512.62</v>
      </c>
      <c r="GT19" s="327">
        <f t="shared" si="1049"/>
        <v>11464.82</v>
      </c>
      <c r="GU19" s="327">
        <f t="shared" si="1049"/>
        <v>11480.15</v>
      </c>
      <c r="GV19" s="327">
        <f t="shared" si="1049"/>
        <v>11977.06</v>
      </c>
      <c r="GW19" s="327">
        <f t="shared" si="1049"/>
        <v>12335.74</v>
      </c>
      <c r="GX19" s="327">
        <f t="shared" si="1049"/>
        <v>12116.96</v>
      </c>
      <c r="GY19" s="327">
        <f t="shared" si="1049"/>
        <v>12002.97</v>
      </c>
      <c r="GZ19" s="327">
        <f t="shared" si="1049"/>
        <v>11500.19</v>
      </c>
      <c r="HA19" s="327">
        <f t="shared" si="1049"/>
        <v>12237.23</v>
      </c>
      <c r="HB19" s="327">
        <f t="shared" si="1049"/>
        <v>11583.15</v>
      </c>
      <c r="HC19" s="328">
        <f t="shared" si="1049"/>
        <v>11557.84</v>
      </c>
      <c r="HD19" s="327">
        <f t="shared" si="862"/>
        <v>11699.63</v>
      </c>
      <c r="HE19" s="327">
        <f t="shared" si="862"/>
        <v>11497.39</v>
      </c>
      <c r="HF19" s="327">
        <f t="shared" si="862"/>
        <v>10821.68</v>
      </c>
      <c r="HG19" s="327">
        <f t="shared" si="862"/>
        <v>10779.25</v>
      </c>
      <c r="HH19" s="327">
        <f t="shared" si="862"/>
        <v>10316.1</v>
      </c>
      <c r="HI19" s="327">
        <f t="shared" si="862"/>
        <v>10287.42</v>
      </c>
      <c r="HJ19" s="327">
        <f t="shared" si="862"/>
        <v>10852.95</v>
      </c>
      <c r="HK19" s="327">
        <f t="shared" si="862"/>
        <v>10521.79</v>
      </c>
      <c r="HL19" s="327">
        <f t="shared" si="862"/>
        <v>10112.27</v>
      </c>
      <c r="HM19" s="327">
        <f t="shared" si="862"/>
        <v>9808.4699999999993</v>
      </c>
      <c r="HN19" s="327">
        <f t="shared" si="863"/>
        <v>9590.44</v>
      </c>
      <c r="HO19" s="327">
        <f t="shared" si="863"/>
        <v>9076.76</v>
      </c>
      <c r="HP19" s="327">
        <f t="shared" si="863"/>
        <v>8917.61</v>
      </c>
      <c r="HQ19" s="327">
        <f t="shared" si="863"/>
        <v>9802.8700000000008</v>
      </c>
      <c r="HR19" s="327">
        <f t="shared" si="863"/>
        <v>10608.12</v>
      </c>
      <c r="HS19" s="327">
        <f t="shared" si="863"/>
        <v>9769.48</v>
      </c>
      <c r="HT19" s="327">
        <f t="shared" si="863"/>
        <v>8324.6299999999992</v>
      </c>
      <c r="HU19" s="327">
        <f t="shared" si="863"/>
        <v>10077.44</v>
      </c>
      <c r="HV19" s="327">
        <f t="shared" si="863"/>
        <v>10018.48</v>
      </c>
      <c r="HW19" s="327">
        <f t="shared" si="863"/>
        <v>9328.41</v>
      </c>
      <c r="HX19" s="327">
        <f t="shared" si="864"/>
        <v>9281.5400000000009</v>
      </c>
      <c r="HY19" s="327">
        <f t="shared" si="864"/>
        <v>8931.7099999999991</v>
      </c>
      <c r="HZ19" s="327">
        <f t="shared" si="864"/>
        <v>9845.61</v>
      </c>
      <c r="IA19" s="327">
        <f t="shared" si="864"/>
        <v>10405.129999999999</v>
      </c>
      <c r="IB19" s="327">
        <f t="shared" si="864"/>
        <v>10041.98</v>
      </c>
      <c r="IC19" s="327">
        <f t="shared" si="864"/>
        <v>9894.2199999999993</v>
      </c>
      <c r="ID19" s="327">
        <f t="shared" si="864"/>
        <v>10549.44</v>
      </c>
      <c r="IE19" s="327">
        <f t="shared" si="864"/>
        <v>10421.700000000001</v>
      </c>
      <c r="IF19" s="327">
        <f t="shared" si="864"/>
        <v>10005.08</v>
      </c>
      <c r="IG19" s="327">
        <f t="shared" si="864"/>
        <v>10798.08</v>
      </c>
      <c r="IH19" s="327">
        <f t="shared" si="865"/>
        <v>10879.46</v>
      </c>
      <c r="II19" s="327">
        <f t="shared" si="865"/>
        <v>10647.5</v>
      </c>
      <c r="IJ19" s="327">
        <f t="shared" si="865"/>
        <v>11623.55</v>
      </c>
      <c r="IK19" s="327">
        <f t="shared" si="865"/>
        <v>11108.21</v>
      </c>
      <c r="IL19" s="327">
        <f t="shared" si="865"/>
        <v>10936.37</v>
      </c>
      <c r="IM19" s="327">
        <f t="shared" si="865"/>
        <v>11027.22</v>
      </c>
      <c r="IN19" s="327">
        <f t="shared" si="865"/>
        <v>10687.86</v>
      </c>
      <c r="IO19" s="327">
        <f t="shared" si="865"/>
        <v>10069.52</v>
      </c>
      <c r="IP19" s="327">
        <f t="shared" si="865"/>
        <v>10024.94</v>
      </c>
      <c r="IQ19" s="327">
        <f t="shared" si="865"/>
        <v>11540.9</v>
      </c>
      <c r="IR19" s="327">
        <f t="shared" si="866"/>
        <v>11402.39</v>
      </c>
      <c r="IS19" s="327">
        <f t="shared" si="866"/>
        <v>11297.07</v>
      </c>
      <c r="IT19" s="327">
        <f t="shared" si="866"/>
        <v>11885.72</v>
      </c>
      <c r="IU19" s="327">
        <f t="shared" si="866"/>
        <v>12875.44</v>
      </c>
      <c r="IV19" s="327">
        <f t="shared" si="866"/>
        <v>13275.33</v>
      </c>
      <c r="IW19" s="327">
        <f t="shared" si="866"/>
        <v>13471.22</v>
      </c>
      <c r="IX19" s="327">
        <f t="shared" si="866"/>
        <v>13470.71</v>
      </c>
      <c r="IY19" s="327">
        <f t="shared" si="866"/>
        <v>14786.38</v>
      </c>
      <c r="IZ19" s="327">
        <f t="shared" si="866"/>
        <v>13601.76</v>
      </c>
      <c r="JA19" s="327">
        <f t="shared" si="866"/>
        <v>13592.14</v>
      </c>
      <c r="JB19" s="327">
        <f t="shared" si="867"/>
        <v>12794.32</v>
      </c>
      <c r="JC19" s="327">
        <f t="shared" si="867"/>
        <v>12470.15</v>
      </c>
      <c r="JD19" s="327">
        <f t="shared" si="867"/>
        <v>13840.47</v>
      </c>
      <c r="JE19" s="327">
        <f t="shared" si="867"/>
        <v>13325.87</v>
      </c>
      <c r="JF19" s="327">
        <f t="shared" si="867"/>
        <v>12848.23</v>
      </c>
      <c r="JG19" s="327">
        <f t="shared" si="867"/>
        <v>12178.22</v>
      </c>
      <c r="JH19" s="327">
        <f t="shared" si="867"/>
        <v>11894.41</v>
      </c>
      <c r="JI19" s="327">
        <f t="shared" si="867"/>
        <v>12064.27</v>
      </c>
      <c r="JJ19" s="327">
        <f t="shared" si="867"/>
        <v>15788.45</v>
      </c>
      <c r="JK19" s="327">
        <f t="shared" si="867"/>
        <v>14399.23</v>
      </c>
      <c r="JL19" s="327">
        <f t="shared" si="868"/>
        <v>14468.44</v>
      </c>
      <c r="JM19" s="327">
        <f t="shared" si="868"/>
        <v>14279.46</v>
      </c>
      <c r="JN19" s="327">
        <f t="shared" si="868"/>
        <v>13248.69</v>
      </c>
      <c r="JO19" s="327">
        <f t="shared" si="868"/>
        <v>14244.28</v>
      </c>
      <c r="JP19" s="327">
        <f t="shared" si="868"/>
        <v>12742.86</v>
      </c>
      <c r="JQ19" s="327">
        <f t="shared" si="868"/>
        <v>12309.35</v>
      </c>
      <c r="JR19" s="327">
        <f t="shared" si="868"/>
        <v>11946.62</v>
      </c>
      <c r="JS19" s="327">
        <f t="shared" si="868"/>
        <v>27236.14</v>
      </c>
      <c r="JT19" s="327">
        <f t="shared" si="868"/>
        <v>27158.240000000002</v>
      </c>
      <c r="JU19" s="327">
        <f t="shared" si="868"/>
        <v>33928.69</v>
      </c>
      <c r="JV19" s="327">
        <f t="shared" si="869"/>
        <v>32816.71</v>
      </c>
      <c r="JW19" s="327">
        <f t="shared" si="869"/>
        <v>33066.82</v>
      </c>
      <c r="JX19" s="327">
        <f t="shared" si="869"/>
        <v>40487.120000000003</v>
      </c>
      <c r="JY19" s="327">
        <f t="shared" si="869"/>
        <v>41738.6</v>
      </c>
      <c r="JZ19" s="327">
        <f t="shared" si="869"/>
        <v>38136.07</v>
      </c>
      <c r="KA19" s="327">
        <f t="shared" si="869"/>
        <v>18535.310000000001</v>
      </c>
      <c r="KB19" s="327">
        <f t="shared" si="869"/>
        <v>18696.009999999998</v>
      </c>
      <c r="KC19" s="327">
        <f t="shared" si="869"/>
        <v>19841.45</v>
      </c>
      <c r="KD19" s="327">
        <f t="shared" si="869"/>
        <v>19117.12</v>
      </c>
      <c r="KE19" s="327">
        <f t="shared" si="869"/>
        <v>16122.23</v>
      </c>
      <c r="KF19" s="327">
        <f t="shared" si="870"/>
        <v>14055.36</v>
      </c>
      <c r="KG19" s="327">
        <f t="shared" si="870"/>
        <v>14244.73</v>
      </c>
      <c r="KH19" s="327">
        <f t="shared" si="870"/>
        <v>15360.88</v>
      </c>
      <c r="KI19" s="327">
        <f t="shared" si="870"/>
        <v>15620.32</v>
      </c>
      <c r="KJ19" s="327">
        <f t="shared" si="870"/>
        <v>16485.810000000001</v>
      </c>
      <c r="KK19" s="327">
        <f t="shared" si="870"/>
        <v>16137.83</v>
      </c>
      <c r="KL19" s="327">
        <f t="shared" si="870"/>
        <v>16097.65</v>
      </c>
      <c r="KM19" s="327">
        <f t="shared" si="870"/>
        <v>17136.669999999998</v>
      </c>
      <c r="KN19" s="327">
        <f t="shared" si="870"/>
        <v>20148.5</v>
      </c>
      <c r="KO19" s="327">
        <f t="shared" si="870"/>
        <v>19756.75</v>
      </c>
      <c r="KP19" s="327">
        <f t="shared" si="871"/>
        <v>8558.1200000000008</v>
      </c>
      <c r="KQ19" s="327">
        <f t="shared" si="871"/>
        <v>8902.75</v>
      </c>
      <c r="KR19" s="327">
        <f t="shared" si="871"/>
        <v>7638.14</v>
      </c>
      <c r="KS19" s="327">
        <f t="shared" si="871"/>
        <v>8730.98</v>
      </c>
      <c r="KT19" s="327">
        <f t="shared" si="871"/>
        <v>8600.4</v>
      </c>
      <c r="KU19" s="327">
        <f t="shared" si="871"/>
        <v>7209.39</v>
      </c>
      <c r="KV19" s="327">
        <f t="shared" si="871"/>
        <v>9423.5300000000007</v>
      </c>
      <c r="KW19" s="327">
        <f t="shared" si="871"/>
        <v>10444.92</v>
      </c>
      <c r="KX19" s="327">
        <f t="shared" si="871"/>
        <v>11817</v>
      </c>
      <c r="KY19" s="327">
        <f t="shared" si="871"/>
        <v>12999.71</v>
      </c>
      <c r="KZ19" s="327">
        <f t="shared" si="872"/>
        <v>12294.89</v>
      </c>
      <c r="LA19" s="327">
        <f t="shared" si="872"/>
        <v>12135.24</v>
      </c>
      <c r="LB19" s="327">
        <f t="shared" si="872"/>
        <v>15696.21</v>
      </c>
      <c r="LC19" s="327">
        <f t="shared" si="872"/>
        <v>14751.68</v>
      </c>
      <c r="LD19" s="328">
        <f t="shared" si="873"/>
        <v>14249.19</v>
      </c>
      <c r="LE19" s="327">
        <f t="shared" si="873"/>
        <v>15994.64</v>
      </c>
      <c r="LF19" s="327">
        <f t="shared" si="873"/>
        <v>13785.66</v>
      </c>
      <c r="LG19" s="327">
        <f t="shared" si="873"/>
        <v>9662.5499999999993</v>
      </c>
      <c r="LH19" s="327">
        <f t="shared" si="873"/>
        <v>8111.72</v>
      </c>
      <c r="LI19" s="327">
        <f t="shared" si="873"/>
        <v>8804.26</v>
      </c>
      <c r="LJ19" s="327">
        <f t="shared" si="873"/>
        <v>8926.02</v>
      </c>
      <c r="LK19" s="327">
        <f t="shared" si="873"/>
        <v>9389.58</v>
      </c>
      <c r="LL19" s="327">
        <f t="shared" si="873"/>
        <v>11791.29</v>
      </c>
      <c r="LM19" s="327">
        <f t="shared" si="873"/>
        <v>8702.7900000000009</v>
      </c>
      <c r="LN19" s="327">
        <f t="shared" si="874"/>
        <v>9853.23</v>
      </c>
      <c r="LO19" s="327">
        <f t="shared" si="874"/>
        <v>9319.9</v>
      </c>
      <c r="LP19" s="327">
        <f t="shared" si="874"/>
        <v>8413.76</v>
      </c>
      <c r="LQ19" s="327">
        <f t="shared" si="874"/>
        <v>15107.25</v>
      </c>
      <c r="LR19" s="327">
        <f t="shared" si="874"/>
        <v>4367.17</v>
      </c>
      <c r="LS19" s="327">
        <f t="shared" si="874"/>
        <v>4390.1400000000003</v>
      </c>
      <c r="LT19" s="327">
        <f t="shared" si="874"/>
        <v>5082.13</v>
      </c>
      <c r="LU19" s="327">
        <f t="shared" si="874"/>
        <v>5700.39</v>
      </c>
      <c r="LV19" s="327">
        <f t="shared" si="874"/>
        <v>6602.89</v>
      </c>
      <c r="LW19" s="327">
        <f t="shared" si="874"/>
        <v>7535.66</v>
      </c>
      <c r="LX19" s="327">
        <f t="shared" si="875"/>
        <v>4117.4799999999996</v>
      </c>
      <c r="LY19" s="327">
        <f t="shared" si="875"/>
        <v>3881.61</v>
      </c>
      <c r="LZ19" s="327">
        <f t="shared" si="875"/>
        <v>4439.17</v>
      </c>
      <c r="MA19" s="327">
        <f t="shared" si="875"/>
        <v>4754.3</v>
      </c>
      <c r="MB19" s="327">
        <f t="shared" si="875"/>
        <v>4686.05</v>
      </c>
      <c r="MC19" s="327">
        <f t="shared" si="875"/>
        <v>2874.48</v>
      </c>
      <c r="MD19" s="327">
        <f t="shared" si="875"/>
        <v>4268.7</v>
      </c>
      <c r="ME19" s="327">
        <f t="shared" si="875"/>
        <v>4833.6099999999997</v>
      </c>
      <c r="MF19" s="327">
        <f t="shared" si="875"/>
        <v>3218.59</v>
      </c>
      <c r="MG19" s="327">
        <f t="shared" si="875"/>
        <v>3813.18</v>
      </c>
      <c r="MH19" s="327">
        <f t="shared" si="876"/>
        <v>4202.4399999999996</v>
      </c>
      <c r="MI19" s="327">
        <f t="shared" si="876"/>
        <v>4196.0600000000004</v>
      </c>
      <c r="MJ19" s="327">
        <f t="shared" si="876"/>
        <v>4945.6099999999997</v>
      </c>
      <c r="MK19" s="327">
        <f t="shared" si="876"/>
        <v>6985.37</v>
      </c>
      <c r="ML19" s="327">
        <f t="shared" si="876"/>
        <v>8514.7000000000007</v>
      </c>
      <c r="MM19" s="327">
        <f t="shared" si="876"/>
        <v>10174.370000000001</v>
      </c>
      <c r="MN19" s="327">
        <f t="shared" si="876"/>
        <v>10284.459999999999</v>
      </c>
      <c r="MO19" s="327">
        <f t="shared" si="876"/>
        <v>13327.13</v>
      </c>
      <c r="MP19" s="327">
        <f t="shared" si="876"/>
        <v>9133.77</v>
      </c>
      <c r="MQ19" s="327">
        <f t="shared" si="876"/>
        <v>9012.6200000000008</v>
      </c>
      <c r="MR19" s="327">
        <f t="shared" si="877"/>
        <v>10665.22</v>
      </c>
      <c r="MS19" s="327">
        <f t="shared" si="877"/>
        <v>10428.1</v>
      </c>
      <c r="MT19" s="327">
        <f t="shared" si="877"/>
        <v>11852.95</v>
      </c>
      <c r="MU19" s="327">
        <f t="shared" si="877"/>
        <v>11923.12</v>
      </c>
      <c r="MV19" s="327">
        <f t="shared" si="877"/>
        <v>13278.23</v>
      </c>
      <c r="MW19" s="327">
        <f t="shared" si="877"/>
        <v>9873.0400000000009</v>
      </c>
      <c r="MX19" s="327">
        <f t="shared" si="877"/>
        <v>11072.89</v>
      </c>
      <c r="MY19" s="327">
        <f t="shared" si="877"/>
        <v>4908.4799999999996</v>
      </c>
      <c r="MZ19" s="327">
        <f t="shared" si="877"/>
        <v>5145.67</v>
      </c>
      <c r="NA19" s="327">
        <f t="shared" si="877"/>
        <v>5321.05</v>
      </c>
      <c r="NB19" s="327">
        <f t="shared" si="878"/>
        <v>4385.95</v>
      </c>
      <c r="NC19" s="327">
        <f t="shared" si="878"/>
        <v>4005.84</v>
      </c>
      <c r="ND19" s="327">
        <f t="shared" si="878"/>
        <v>4641.16</v>
      </c>
      <c r="NE19" s="327">
        <f t="shared" si="878"/>
        <v>4008.76</v>
      </c>
      <c r="NF19" s="327">
        <f t="shared" si="878"/>
        <v>4825.71</v>
      </c>
      <c r="NG19" s="327">
        <f t="shared" si="878"/>
        <v>4150.49</v>
      </c>
      <c r="NH19" s="327">
        <f t="shared" si="878"/>
        <v>5605.68</v>
      </c>
      <c r="NI19" s="327">
        <f t="shared" si="878"/>
        <v>5371.99</v>
      </c>
      <c r="NJ19" s="327">
        <f t="shared" si="878"/>
        <v>5720.55</v>
      </c>
      <c r="NK19" s="327">
        <f t="shared" si="878"/>
        <v>7246.93</v>
      </c>
      <c r="NL19" s="327">
        <f t="shared" si="879"/>
        <v>9398.26</v>
      </c>
      <c r="NM19" s="327">
        <f t="shared" si="879"/>
        <v>7066.79</v>
      </c>
      <c r="NN19" s="327">
        <f t="shared" si="879"/>
        <v>9029.17</v>
      </c>
      <c r="NO19" s="327">
        <f t="shared" si="879"/>
        <v>7760.46</v>
      </c>
      <c r="NP19" s="327">
        <f t="shared" si="879"/>
        <v>10845.66</v>
      </c>
      <c r="NQ19" s="327">
        <f t="shared" si="879"/>
        <v>7713.9</v>
      </c>
      <c r="NR19" s="327">
        <f t="shared" si="879"/>
        <v>15106.9</v>
      </c>
      <c r="NS19" s="327">
        <f t="shared" si="879"/>
        <v>17714.72</v>
      </c>
      <c r="NT19" s="327">
        <f t="shared" si="879"/>
        <v>22973.78</v>
      </c>
      <c r="NU19" s="327">
        <f t="shared" si="879"/>
        <v>39580.15</v>
      </c>
      <c r="NV19" s="327">
        <f t="shared" si="880"/>
        <v>16366.18</v>
      </c>
      <c r="NW19" s="327">
        <f t="shared" si="880"/>
        <v>17757.240000000002</v>
      </c>
      <c r="NX19" s="327">
        <f t="shared" si="880"/>
        <v>16591.64</v>
      </c>
      <c r="NY19" s="327">
        <f t="shared" si="880"/>
        <v>19852.64</v>
      </c>
      <c r="NZ19" s="327">
        <f t="shared" si="880"/>
        <v>17811.41</v>
      </c>
      <c r="OA19" s="327">
        <f t="shared" si="880"/>
        <v>17804.38</v>
      </c>
      <c r="OB19" s="327">
        <f t="shared" si="880"/>
        <v>13180.33</v>
      </c>
      <c r="OC19" s="327">
        <f t="shared" si="880"/>
        <v>12202.75</v>
      </c>
      <c r="OD19" s="327">
        <f t="shared" si="880"/>
        <v>13353.88</v>
      </c>
      <c r="OE19" s="327">
        <f t="shared" si="880"/>
        <v>11869.63</v>
      </c>
      <c r="OF19" s="327">
        <f t="shared" si="881"/>
        <v>10692.83</v>
      </c>
      <c r="OG19" s="327">
        <f t="shared" si="881"/>
        <v>14528.33</v>
      </c>
      <c r="OH19" s="327">
        <f t="shared" si="881"/>
        <v>13207.96</v>
      </c>
      <c r="OI19" s="327">
        <f t="shared" si="881"/>
        <v>12354.27</v>
      </c>
      <c r="OJ19" s="327">
        <f t="shared" si="881"/>
        <v>11916.11</v>
      </c>
      <c r="OK19" s="327">
        <f t="shared" si="881"/>
        <v>11840.34</v>
      </c>
      <c r="OL19" s="327">
        <f t="shared" si="881"/>
        <v>9920.6299999999992</v>
      </c>
      <c r="OM19" s="327">
        <f t="shared" si="881"/>
        <v>9221.9</v>
      </c>
      <c r="ON19" s="327">
        <f t="shared" si="881"/>
        <v>10765.26</v>
      </c>
      <c r="OO19" s="327">
        <f t="shared" si="881"/>
        <v>9452.43</v>
      </c>
      <c r="OP19" s="327">
        <f t="shared" si="882"/>
        <v>10836.18</v>
      </c>
      <c r="OQ19" s="327">
        <f t="shared" si="882"/>
        <v>11564.05</v>
      </c>
      <c r="OR19" s="327">
        <f t="shared" si="882"/>
        <v>11061.17</v>
      </c>
      <c r="OS19" s="327">
        <f t="shared" si="882"/>
        <v>13423.94</v>
      </c>
      <c r="OT19" s="327">
        <f t="shared" si="882"/>
        <v>11496.54</v>
      </c>
      <c r="OU19" s="327">
        <f t="shared" si="882"/>
        <v>7850.52</v>
      </c>
      <c r="OV19" s="327">
        <f t="shared" si="882"/>
        <v>7757.53</v>
      </c>
      <c r="OW19" s="327">
        <f t="shared" si="882"/>
        <v>6719.56</v>
      </c>
      <c r="OX19" s="327">
        <f t="shared" si="882"/>
        <v>6465.69</v>
      </c>
      <c r="OY19" s="327">
        <f t="shared" si="882"/>
        <v>8134.68</v>
      </c>
      <c r="OZ19" s="327">
        <f t="shared" si="883"/>
        <v>8077.46</v>
      </c>
      <c r="PA19" s="327">
        <f t="shared" si="883"/>
        <v>10679.26</v>
      </c>
      <c r="PB19" s="327">
        <f t="shared" si="883"/>
        <v>13818.8</v>
      </c>
      <c r="PC19" s="327">
        <f t="shared" si="883"/>
        <v>7465.97</v>
      </c>
      <c r="PD19" s="327">
        <f t="shared" si="883"/>
        <v>11659.14</v>
      </c>
      <c r="PE19" s="327">
        <f t="shared" si="883"/>
        <v>12192.77</v>
      </c>
      <c r="PF19" s="327">
        <f t="shared" si="883"/>
        <v>7319.37</v>
      </c>
      <c r="PG19" s="327">
        <f t="shared" si="883"/>
        <v>8160.46</v>
      </c>
      <c r="PH19" s="327">
        <f t="shared" si="883"/>
        <v>7168.97</v>
      </c>
      <c r="PI19" s="327">
        <f t="shared" si="883"/>
        <v>7277.14</v>
      </c>
      <c r="PJ19" s="327">
        <f t="shared" si="884"/>
        <v>7517.78</v>
      </c>
      <c r="PK19" s="327">
        <f t="shared" si="884"/>
        <v>7202.28</v>
      </c>
      <c r="PL19" s="327">
        <f t="shared" si="884"/>
        <v>8237.8799999999992</v>
      </c>
      <c r="PM19" s="327">
        <f t="shared" si="884"/>
        <v>8927.9699999999993</v>
      </c>
      <c r="PN19" s="327">
        <f t="shared" si="884"/>
        <v>8948.24</v>
      </c>
      <c r="PO19" s="327">
        <f t="shared" si="884"/>
        <v>7652.23</v>
      </c>
      <c r="PP19" s="327">
        <f t="shared" si="884"/>
        <v>9327.69</v>
      </c>
      <c r="PQ19" s="327">
        <f t="shared" si="884"/>
        <v>6249.43</v>
      </c>
      <c r="PR19" s="327">
        <f t="shared" si="884"/>
        <v>7717.65</v>
      </c>
      <c r="PS19" s="327">
        <f t="shared" si="884"/>
        <v>9651.52</v>
      </c>
      <c r="PT19" s="327">
        <f t="shared" si="885"/>
        <v>7890.5</v>
      </c>
      <c r="PU19" s="327">
        <f t="shared" si="885"/>
        <v>10931.92</v>
      </c>
      <c r="PV19" s="327">
        <f t="shared" si="885"/>
        <v>7881.34</v>
      </c>
      <c r="PW19" s="327">
        <f t="shared" si="885"/>
        <v>12507.52</v>
      </c>
      <c r="PX19" s="327">
        <f t="shared" si="885"/>
        <v>10013.549999999999</v>
      </c>
      <c r="PY19" s="327">
        <f t="shared" si="885"/>
        <v>8351.86</v>
      </c>
      <c r="PZ19" s="327">
        <f t="shared" si="885"/>
        <v>7000.21</v>
      </c>
      <c r="QA19" s="327">
        <f t="shared" si="885"/>
        <v>7789.83</v>
      </c>
      <c r="QB19" s="327">
        <f t="shared" si="885"/>
        <v>8004.44</v>
      </c>
      <c r="QC19" s="327">
        <f t="shared" si="885"/>
        <v>8210.06</v>
      </c>
      <c r="QD19" s="327">
        <f t="shared" si="886"/>
        <v>10371.01</v>
      </c>
      <c r="QE19" s="327">
        <f t="shared" si="886"/>
        <v>14325.05</v>
      </c>
      <c r="QF19" s="327">
        <f t="shared" si="886"/>
        <v>6158.73</v>
      </c>
      <c r="QG19" s="327">
        <f t="shared" si="886"/>
        <v>8142.68</v>
      </c>
      <c r="QH19" s="327">
        <f t="shared" si="886"/>
        <v>9971.33</v>
      </c>
      <c r="QI19" s="327">
        <f t="shared" si="886"/>
        <v>7954.13</v>
      </c>
      <c r="QJ19" s="327">
        <f t="shared" si="886"/>
        <v>11703.57</v>
      </c>
      <c r="QK19" s="327">
        <f t="shared" si="886"/>
        <v>11066.7</v>
      </c>
      <c r="QL19" s="327">
        <f t="shared" si="886"/>
        <v>9869.6299999999992</v>
      </c>
      <c r="QM19" s="327">
        <f t="shared" si="886"/>
        <v>13243.19</v>
      </c>
      <c r="QN19" s="327">
        <f t="shared" si="887"/>
        <v>12510.53</v>
      </c>
      <c r="QO19" s="327">
        <f t="shared" si="887"/>
        <v>15578.05</v>
      </c>
      <c r="QP19" s="327">
        <f t="shared" si="887"/>
        <v>13455.71</v>
      </c>
      <c r="QQ19" s="327">
        <f t="shared" si="887"/>
        <v>25511.84</v>
      </c>
      <c r="QR19" s="327">
        <f t="shared" si="887"/>
        <v>48615.4</v>
      </c>
      <c r="QS19" s="327">
        <f t="shared" si="887"/>
        <v>17239.240000000002</v>
      </c>
      <c r="QT19" s="327">
        <f t="shared" si="887"/>
        <v>23643.83</v>
      </c>
      <c r="QU19" s="327">
        <f t="shared" si="887"/>
        <v>11283.39</v>
      </c>
      <c r="QV19" s="327">
        <f t="shared" si="887"/>
        <v>11031.18</v>
      </c>
      <c r="QW19" s="327">
        <f t="shared" si="887"/>
        <v>12584.75</v>
      </c>
      <c r="QX19" s="327">
        <f t="shared" si="888"/>
        <v>10961.31</v>
      </c>
      <c r="QY19" s="327">
        <f t="shared" si="888"/>
        <v>11304.54</v>
      </c>
      <c r="QZ19" s="327">
        <f t="shared" si="888"/>
        <v>11305.1</v>
      </c>
      <c r="RA19" s="327">
        <f t="shared" si="888"/>
        <v>11835.94</v>
      </c>
      <c r="RB19" s="327">
        <f t="shared" si="888"/>
        <v>12992.08</v>
      </c>
      <c r="RC19" s="327">
        <f t="shared" si="888"/>
        <v>17269.43</v>
      </c>
      <c r="RD19" s="327">
        <f t="shared" si="888"/>
        <v>15806.1</v>
      </c>
      <c r="RE19" s="327">
        <f t="shared" si="888"/>
        <v>20072.650000000001</v>
      </c>
      <c r="RF19" s="327">
        <f t="shared" si="888"/>
        <v>22625.79</v>
      </c>
      <c r="RG19" s="327">
        <f t="shared" si="888"/>
        <v>22480.71</v>
      </c>
      <c r="RH19" s="327">
        <f t="shared" si="889"/>
        <v>17579.009999999998</v>
      </c>
      <c r="RI19" s="327">
        <f t="shared" si="889"/>
        <v>17850.8</v>
      </c>
      <c r="RJ19" s="327">
        <f t="shared" si="889"/>
        <v>17784.13</v>
      </c>
      <c r="RK19" s="327">
        <f t="shared" si="889"/>
        <v>15731.45</v>
      </c>
      <c r="RL19" s="327">
        <f t="shared" si="889"/>
        <v>12484.66</v>
      </c>
      <c r="RM19" s="327">
        <f t="shared" si="889"/>
        <v>26834.09</v>
      </c>
      <c r="RN19" s="327">
        <f t="shared" si="889"/>
        <v>27093.03</v>
      </c>
      <c r="RO19" s="327">
        <f t="shared" si="889"/>
        <v>27423.52</v>
      </c>
      <c r="RP19" s="327">
        <f t="shared" si="889"/>
        <v>37275.35</v>
      </c>
      <c r="RQ19" s="327">
        <f t="shared" si="889"/>
        <v>60821.22</v>
      </c>
      <c r="RR19" s="327">
        <f t="shared" si="890"/>
        <v>56265.760000000002</v>
      </c>
      <c r="RS19" s="327">
        <f t="shared" si="890"/>
        <v>49199.22</v>
      </c>
      <c r="RT19" s="327">
        <f t="shared" si="890"/>
        <v>50074.51</v>
      </c>
      <c r="RU19" s="327">
        <f t="shared" si="890"/>
        <v>47508.67</v>
      </c>
      <c r="RV19" s="327">
        <f t="shared" si="890"/>
        <v>48721.19</v>
      </c>
      <c r="RW19" s="327">
        <f t="shared" si="890"/>
        <v>46060.31</v>
      </c>
      <c r="RX19" s="327">
        <f t="shared" si="890"/>
        <v>56374.89</v>
      </c>
      <c r="RY19" s="327">
        <f t="shared" si="890"/>
        <v>50618.26</v>
      </c>
      <c r="RZ19" s="327">
        <f t="shared" si="890"/>
        <v>38450.25</v>
      </c>
      <c r="SA19" s="327">
        <f t="shared" si="890"/>
        <v>38889.4</v>
      </c>
      <c r="SB19" s="327">
        <f t="shared" si="891"/>
        <v>35545.839999999997</v>
      </c>
      <c r="SC19" s="327">
        <f t="shared" si="891"/>
        <v>34157.1</v>
      </c>
      <c r="SD19" s="327">
        <f t="shared" si="891"/>
        <v>33008.53</v>
      </c>
      <c r="SE19" s="327">
        <f t="shared" si="891"/>
        <v>30586.82</v>
      </c>
      <c r="SF19" s="327">
        <f t="shared" si="891"/>
        <v>36422.86</v>
      </c>
      <c r="SG19" s="327">
        <f t="shared" si="891"/>
        <v>36420.39</v>
      </c>
      <c r="SH19" s="327">
        <f t="shared" si="891"/>
        <v>35425.9</v>
      </c>
      <c r="SI19" s="327">
        <f t="shared" si="891"/>
        <v>33478.75</v>
      </c>
      <c r="SJ19" s="327">
        <f t="shared" si="891"/>
        <v>31598.36</v>
      </c>
      <c r="SK19" s="327">
        <f t="shared" si="891"/>
        <v>31836.27</v>
      </c>
      <c r="SL19" s="327">
        <f t="shared" si="892"/>
        <v>37251.53</v>
      </c>
      <c r="SM19" s="327">
        <f t="shared" si="892"/>
        <v>36260.21</v>
      </c>
      <c r="SN19" s="327">
        <f t="shared" si="892"/>
        <v>29984.6</v>
      </c>
      <c r="SO19" s="327">
        <f t="shared" si="892"/>
        <v>29249.39</v>
      </c>
      <c r="SP19" s="327">
        <f t="shared" si="892"/>
        <v>28531.79</v>
      </c>
      <c r="SQ19" s="327">
        <f t="shared" si="892"/>
        <v>29071.34</v>
      </c>
      <c r="SR19" s="327">
        <f t="shared" si="892"/>
        <v>29128.94</v>
      </c>
      <c r="SS19" s="327">
        <f t="shared" si="892"/>
        <v>31232.959999999999</v>
      </c>
      <c r="ST19" s="327">
        <f t="shared" si="892"/>
        <v>30787.5</v>
      </c>
      <c r="SU19" s="327">
        <f t="shared" si="892"/>
        <v>35754.5</v>
      </c>
      <c r="SV19" s="327">
        <f t="shared" si="893"/>
        <v>46848.68</v>
      </c>
      <c r="SW19" s="327">
        <f t="shared" si="893"/>
        <v>40339.93</v>
      </c>
      <c r="SX19" s="327">
        <f t="shared" si="893"/>
        <v>40916.26</v>
      </c>
      <c r="SY19" s="327">
        <f t="shared" si="893"/>
        <v>46611.38</v>
      </c>
      <c r="SZ19" s="327">
        <f t="shared" si="893"/>
        <v>50128.3</v>
      </c>
      <c r="TA19" s="327">
        <f t="shared" si="893"/>
        <v>49978.5</v>
      </c>
      <c r="TB19" s="327">
        <f t="shared" si="893"/>
        <v>46270.5</v>
      </c>
      <c r="TC19" s="327">
        <f t="shared" si="893"/>
        <v>39849.480000000003</v>
      </c>
      <c r="TD19" s="327">
        <f t="shared" si="893"/>
        <v>38940.68</v>
      </c>
      <c r="TE19" s="327">
        <f t="shared" si="893"/>
        <v>39788.720000000001</v>
      </c>
      <c r="TF19" s="327">
        <f t="shared" si="894"/>
        <v>38456.199999999997</v>
      </c>
      <c r="TG19" s="327">
        <f t="shared" si="894"/>
        <v>36044.6</v>
      </c>
      <c r="TH19" s="327">
        <f t="shared" si="894"/>
        <v>36563.769999999997</v>
      </c>
      <c r="TI19" s="327">
        <f t="shared" si="894"/>
        <v>37125.03</v>
      </c>
      <c r="TJ19" s="327">
        <f t="shared" si="894"/>
        <v>34446.5</v>
      </c>
      <c r="TK19" s="327">
        <f t="shared" si="894"/>
        <v>32774.339999999997</v>
      </c>
      <c r="TL19" s="327">
        <f t="shared" si="894"/>
        <v>32348.02</v>
      </c>
      <c r="TM19" s="327">
        <f t="shared" si="894"/>
        <v>96731.19</v>
      </c>
      <c r="TN19" s="327">
        <f t="shared" si="894"/>
        <v>86120.79</v>
      </c>
      <c r="TO19" s="327">
        <f t="shared" si="894"/>
        <v>86577.35</v>
      </c>
      <c r="TP19" s="327">
        <f t="shared" si="895"/>
        <v>86356.04</v>
      </c>
      <c r="TQ19" s="327">
        <f t="shared" si="895"/>
        <v>87797.22</v>
      </c>
      <c r="TR19" s="327">
        <f t="shared" si="895"/>
        <v>86045.18</v>
      </c>
      <c r="TS19" s="327">
        <f t="shared" si="895"/>
        <v>82973.36</v>
      </c>
      <c r="TT19" s="327">
        <f t="shared" si="895"/>
        <v>82760.36</v>
      </c>
      <c r="TU19" s="327">
        <f t="shared" si="895"/>
        <v>81905.460000000006</v>
      </c>
      <c r="TV19" s="327">
        <f t="shared" si="895"/>
        <v>82439.83</v>
      </c>
      <c r="TW19" s="327">
        <f t="shared" si="895"/>
        <v>72038.25</v>
      </c>
      <c r="TX19" s="327">
        <f t="shared" si="895"/>
        <v>70081.98</v>
      </c>
      <c r="TY19" s="327">
        <f t="shared" si="895"/>
        <v>69802.33</v>
      </c>
      <c r="TZ19" s="327">
        <f t="shared" si="896"/>
        <v>40563.949999999997</v>
      </c>
      <c r="UA19" s="327">
        <f t="shared" si="896"/>
        <v>95880.04</v>
      </c>
      <c r="UB19" s="327">
        <f t="shared" si="896"/>
        <v>89227.65</v>
      </c>
      <c r="UC19" s="327">
        <f t="shared" si="896"/>
        <v>171033.47</v>
      </c>
      <c r="UD19" s="328">
        <f t="shared" si="897"/>
        <v>67924.260107700014</v>
      </c>
      <c r="UE19" s="327">
        <f t="shared" si="897"/>
        <v>56466.782951300025</v>
      </c>
      <c r="UF19" s="327">
        <f t="shared" si="897"/>
        <v>55535.133817500006</v>
      </c>
      <c r="UG19" s="327">
        <f t="shared" si="897"/>
        <v>55404.311681200015</v>
      </c>
      <c r="UH19" s="327">
        <f t="shared" si="897"/>
        <v>53452.577024800026</v>
      </c>
      <c r="UI19" s="327">
        <f t="shared" si="897"/>
        <v>51002.394328100003</v>
      </c>
      <c r="UJ19" s="327">
        <f t="shared" si="897"/>
        <v>48498.686718800011</v>
      </c>
      <c r="UK19" s="327">
        <f t="shared" si="897"/>
        <v>46546.107618400019</v>
      </c>
      <c r="UL19" s="327">
        <f t="shared" si="897"/>
        <v>44524.261439600006</v>
      </c>
      <c r="UM19" s="327">
        <f t="shared" si="897"/>
        <v>39983.408980400003</v>
      </c>
      <c r="UN19" s="327">
        <f t="shared" si="898"/>
        <v>41221.470745900006</v>
      </c>
      <c r="UO19" s="327">
        <f t="shared" si="898"/>
        <v>39675.772071500003</v>
      </c>
      <c r="UP19" s="327">
        <f t="shared" si="898"/>
        <v>41026.566774599996</v>
      </c>
      <c r="UQ19" s="327">
        <f t="shared" si="898"/>
        <v>38313.662625499994</v>
      </c>
      <c r="UR19" s="327">
        <f t="shared" si="898"/>
        <v>38039.665774000001</v>
      </c>
      <c r="US19" s="327">
        <f t="shared" si="898"/>
        <v>38190.052571200009</v>
      </c>
      <c r="UT19" s="327">
        <f t="shared" si="898"/>
        <v>37687.405962100005</v>
      </c>
      <c r="UU19" s="327">
        <f t="shared" si="898"/>
        <v>36634.561125700006</v>
      </c>
      <c r="UV19" s="327">
        <f t="shared" si="898"/>
        <v>37188.062412300002</v>
      </c>
      <c r="UW19" s="327">
        <f t="shared" si="898"/>
        <v>38436.078328899996</v>
      </c>
      <c r="UX19" s="327">
        <f t="shared" si="899"/>
        <v>37030.89008550001</v>
      </c>
      <c r="UY19" s="327">
        <f t="shared" si="899"/>
        <v>35552.937319500001</v>
      </c>
      <c r="UZ19" s="327">
        <f t="shared" si="899"/>
        <v>44753.429037800001</v>
      </c>
      <c r="VA19" s="327">
        <f t="shared" si="899"/>
        <v>43695.870641299996</v>
      </c>
      <c r="VB19" s="327">
        <f t="shared" si="899"/>
        <v>42894.352221200003</v>
      </c>
      <c r="VC19" s="327">
        <f t="shared" si="899"/>
        <v>41317.891138300009</v>
      </c>
      <c r="VD19" s="327">
        <f t="shared" si="899"/>
        <v>40585.991593799998</v>
      </c>
      <c r="VE19" s="327">
        <f t="shared" si="899"/>
        <v>40556.094402200004</v>
      </c>
      <c r="VF19" s="327">
        <f t="shared" si="899"/>
        <v>44371.1026661</v>
      </c>
      <c r="VG19" s="327">
        <f t="shared" si="899"/>
        <v>43500.370989199997</v>
      </c>
      <c r="VH19" s="327">
        <f t="shared" si="900"/>
        <v>43687.236860800011</v>
      </c>
      <c r="VI19" s="327">
        <f t="shared" si="900"/>
        <v>42402.030398399998</v>
      </c>
      <c r="VJ19" s="327">
        <f t="shared" si="900"/>
        <v>42485.178719800002</v>
      </c>
      <c r="VK19" s="327">
        <f t="shared" si="900"/>
        <v>40452.115652599998</v>
      </c>
      <c r="VL19" s="327">
        <f t="shared" si="900"/>
        <v>39484.389859700001</v>
      </c>
      <c r="VM19" s="327">
        <f t="shared" si="900"/>
        <v>38836.690356399995</v>
      </c>
      <c r="VN19" s="327">
        <f t="shared" si="900"/>
        <v>38999.505049300002</v>
      </c>
      <c r="VO19" s="327">
        <f t="shared" si="900"/>
        <v>38325.264399700005</v>
      </c>
      <c r="VP19" s="327">
        <f t="shared" si="900"/>
        <v>37694.904597399996</v>
      </c>
      <c r="VQ19" s="327">
        <f t="shared" si="900"/>
        <v>36336.314709500002</v>
      </c>
      <c r="VR19" s="327">
        <f t="shared" si="901"/>
        <v>35960.829284400003</v>
      </c>
      <c r="VS19" s="327">
        <f t="shared" si="901"/>
        <v>36408.184173000001</v>
      </c>
      <c r="VT19" s="327">
        <f t="shared" si="901"/>
        <v>35680.801842599998</v>
      </c>
      <c r="VU19" s="327">
        <f t="shared" si="901"/>
        <v>34401.875135100003</v>
      </c>
      <c r="VV19" s="327">
        <f t="shared" si="901"/>
        <v>32661.2760452</v>
      </c>
      <c r="VW19" s="327">
        <f t="shared" si="901"/>
        <v>29991.8952111</v>
      </c>
      <c r="VX19" s="327">
        <f t="shared" si="901"/>
        <v>29031.284524300005</v>
      </c>
      <c r="VY19" s="327">
        <f t="shared" si="901"/>
        <v>28188.374571000004</v>
      </c>
      <c r="VZ19" s="327">
        <f t="shared" si="901"/>
        <v>26599.497889499999</v>
      </c>
      <c r="WA19" s="327">
        <f t="shared" si="901"/>
        <v>26380.850132600004</v>
      </c>
      <c r="WB19" s="327">
        <f t="shared" si="902"/>
        <v>26221.564894399999</v>
      </c>
      <c r="WC19" s="327">
        <f t="shared" si="902"/>
        <v>24853.096481300006</v>
      </c>
      <c r="WD19" s="327">
        <f t="shared" si="902"/>
        <v>23224.175039199999</v>
      </c>
      <c r="WE19" s="327">
        <f t="shared" si="902"/>
        <v>23122.565660299999</v>
      </c>
      <c r="WF19" s="327">
        <f t="shared" si="902"/>
        <v>23484.579716699995</v>
      </c>
      <c r="WG19" s="327">
        <f t="shared" si="902"/>
        <v>23716.591903699999</v>
      </c>
      <c r="WH19" s="327">
        <f t="shared" si="902"/>
        <v>22416.341842900001</v>
      </c>
      <c r="WI19" s="327">
        <f t="shared" si="902"/>
        <v>21371.425761699997</v>
      </c>
      <c r="WJ19" s="327">
        <f t="shared" si="902"/>
        <v>22082.919016200001</v>
      </c>
      <c r="WK19" s="327">
        <f t="shared" si="902"/>
        <v>21166.268049499999</v>
      </c>
      <c r="WL19" s="327">
        <f t="shared" si="903"/>
        <v>21582.234129899996</v>
      </c>
      <c r="WM19" s="327">
        <f t="shared" si="903"/>
        <v>22055.805736700004</v>
      </c>
      <c r="WN19" s="327">
        <f t="shared" si="903"/>
        <v>22063.6882668</v>
      </c>
      <c r="WO19" s="327">
        <f t="shared" si="903"/>
        <v>42300.904085000002</v>
      </c>
      <c r="WP19" s="327">
        <f t="shared" si="903"/>
        <v>20102.608908999999</v>
      </c>
      <c r="WQ19" s="327">
        <f t="shared" si="903"/>
        <v>19886.8106276</v>
      </c>
      <c r="WR19" s="327">
        <f t="shared" si="903"/>
        <v>19101.938701200001</v>
      </c>
      <c r="WS19" s="327">
        <f t="shared" si="903"/>
        <v>19016.231819200002</v>
      </c>
      <c r="WT19" s="327">
        <f t="shared" si="903"/>
        <v>18302.816518399999</v>
      </c>
      <c r="WU19" s="327">
        <f t="shared" si="903"/>
        <v>18254.132244599998</v>
      </c>
      <c r="WV19" s="327">
        <f t="shared" si="904"/>
        <v>18293.930667499997</v>
      </c>
      <c r="WW19" s="327">
        <f t="shared" si="904"/>
        <v>17560.260799200001</v>
      </c>
      <c r="WX19" s="327">
        <f t="shared" si="904"/>
        <v>18998.914195400001</v>
      </c>
      <c r="WY19" s="327">
        <f t="shared" si="904"/>
        <v>16079.637648099999</v>
      </c>
      <c r="WZ19" s="327">
        <f t="shared" si="904"/>
        <v>16103.312915899998</v>
      </c>
      <c r="XA19" s="327">
        <f t="shared" si="904"/>
        <v>15033.118870600001</v>
      </c>
      <c r="XB19" s="327">
        <f t="shared" si="904"/>
        <v>13398.541456999999</v>
      </c>
      <c r="XC19" s="327">
        <f t="shared" si="904"/>
        <v>12185.028720800001</v>
      </c>
      <c r="XD19" s="327">
        <f t="shared" si="904"/>
        <v>12196.198218600002</v>
      </c>
      <c r="XE19" s="327">
        <f t="shared" si="904"/>
        <v>12365.433059700001</v>
      </c>
      <c r="XF19" s="327">
        <f t="shared" si="905"/>
        <v>12045.695234400002</v>
      </c>
      <c r="XG19" s="327">
        <f t="shared" si="905"/>
        <v>11498.075827300003</v>
      </c>
      <c r="XH19" s="327">
        <f t="shared" si="905"/>
        <v>11293.340211800001</v>
      </c>
      <c r="XI19" s="327">
        <f t="shared" si="905"/>
        <v>15075.9629145</v>
      </c>
      <c r="XJ19" s="327">
        <f t="shared" si="905"/>
        <v>14262.3222652</v>
      </c>
      <c r="XK19" s="327">
        <f t="shared" si="905"/>
        <v>14436.9</v>
      </c>
      <c r="XL19" s="327">
        <f t="shared" si="905"/>
        <v>13616.310012000004</v>
      </c>
      <c r="XM19" s="327">
        <f t="shared" si="905"/>
        <v>13134.625576900002</v>
      </c>
      <c r="XN19" s="327">
        <f t="shared" si="905"/>
        <v>13524.243115599998</v>
      </c>
      <c r="XO19" s="327">
        <f t="shared" si="905"/>
        <v>14231.564684000001</v>
      </c>
      <c r="XP19" s="327">
        <f t="shared" si="906"/>
        <v>13231.086323099998</v>
      </c>
      <c r="XQ19" s="327">
        <f t="shared" si="906"/>
        <v>14792.4933268</v>
      </c>
      <c r="XR19" s="327">
        <f t="shared" si="906"/>
        <v>10991.722817600001</v>
      </c>
      <c r="XS19" s="327">
        <f t="shared" si="906"/>
        <v>7611.328375000001</v>
      </c>
      <c r="XT19" s="327">
        <f t="shared" si="906"/>
        <v>8145.41</v>
      </c>
      <c r="XU19" s="327">
        <f t="shared" si="906"/>
        <v>7558.4620370000011</v>
      </c>
      <c r="XV19" s="327">
        <f t="shared" si="906"/>
        <v>7005.0859002999987</v>
      </c>
      <c r="XW19" s="327">
        <f t="shared" si="906"/>
        <v>7143.8338780000004</v>
      </c>
      <c r="XX19" s="327">
        <f t="shared" si="906"/>
        <v>7947.01</v>
      </c>
      <c r="XY19" s="327">
        <f t="shared" si="906"/>
        <v>7967.3308862000013</v>
      </c>
      <c r="XZ19" s="327">
        <f t="shared" si="907"/>
        <v>5990.5428553000002</v>
      </c>
      <c r="YA19" s="327">
        <f t="shared" si="907"/>
        <v>36609.038312499986</v>
      </c>
      <c r="YB19" s="327">
        <f t="shared" si="907"/>
        <v>37693.990673099994</v>
      </c>
      <c r="YC19" s="327">
        <f t="shared" si="907"/>
        <v>34284.192592200001</v>
      </c>
      <c r="YD19" s="327">
        <f t="shared" si="907"/>
        <v>35190.573693399994</v>
      </c>
      <c r="YE19" s="327">
        <f t="shared" si="907"/>
        <v>35177.010999999999</v>
      </c>
      <c r="YF19" s="327">
        <f t="shared" si="907"/>
        <v>34412.438155399992</v>
      </c>
      <c r="YG19" s="327">
        <f t="shared" si="907"/>
        <v>33927.081059299991</v>
      </c>
      <c r="YH19" s="327">
        <f t="shared" si="907"/>
        <v>33901.530003699998</v>
      </c>
      <c r="YI19" s="327">
        <f t="shared" si="907"/>
        <v>30701.196840599998</v>
      </c>
      <c r="YJ19" s="327">
        <f t="shared" si="908"/>
        <v>30715.333410700001</v>
      </c>
      <c r="YK19" s="327">
        <f t="shared" si="908"/>
        <v>30989.617394499997</v>
      </c>
      <c r="YL19" s="327">
        <f t="shared" si="908"/>
        <v>35780.043648900006</v>
      </c>
      <c r="YM19" s="327">
        <f t="shared" si="908"/>
        <v>37395.250774500004</v>
      </c>
      <c r="YN19" s="327">
        <f t="shared" si="908"/>
        <v>43204.72315540001</v>
      </c>
      <c r="YO19" s="327">
        <f t="shared" si="908"/>
        <v>41167.118374899997</v>
      </c>
      <c r="YP19" s="327">
        <f t="shared" si="908"/>
        <v>41542.604912500006</v>
      </c>
      <c r="YQ19" s="327">
        <f t="shared" si="908"/>
        <v>41949.871100299999</v>
      </c>
      <c r="YR19" s="327">
        <f t="shared" si="908"/>
        <v>37864.693263200003</v>
      </c>
      <c r="YS19" s="327">
        <f t="shared" si="908"/>
        <v>30965.556049000003</v>
      </c>
      <c r="YT19" s="327">
        <f t="shared" si="909"/>
        <v>29740.5337172</v>
      </c>
      <c r="YU19" s="327">
        <f t="shared" si="909"/>
        <v>30212.372765300002</v>
      </c>
      <c r="YV19" s="327">
        <f t="shared" si="909"/>
        <v>29599.174999999999</v>
      </c>
      <c r="YW19" s="327">
        <f t="shared" si="909"/>
        <v>61061.614999999998</v>
      </c>
      <c r="YX19" s="327">
        <f t="shared" si="909"/>
        <v>45671.824999999997</v>
      </c>
      <c r="YY19" s="327">
        <f t="shared" si="909"/>
        <v>40811.894999999997</v>
      </c>
      <c r="YZ19" s="327">
        <f t="shared" si="909"/>
        <v>35974.224894200001</v>
      </c>
      <c r="ZA19" s="327">
        <f t="shared" si="909"/>
        <v>36016.148640300002</v>
      </c>
      <c r="ZB19" s="327">
        <f t="shared" si="909"/>
        <v>33400.562530799994</v>
      </c>
      <c r="ZC19" s="327">
        <f t="shared" si="909"/>
        <v>31770.8534167</v>
      </c>
      <c r="ZD19" s="327">
        <f t="shared" si="910"/>
        <v>30802.334327399996</v>
      </c>
      <c r="ZE19" s="327">
        <f t="shared" si="910"/>
        <v>30647.668815600002</v>
      </c>
      <c r="ZF19" s="327">
        <f t="shared" si="910"/>
        <v>30462.790107799992</v>
      </c>
      <c r="ZG19" s="327">
        <f t="shared" si="910"/>
        <v>32214.224422800002</v>
      </c>
      <c r="ZH19" s="327">
        <f t="shared" si="910"/>
        <v>30381.899809599992</v>
      </c>
      <c r="ZI19" s="327">
        <f t="shared" si="910"/>
        <v>28871.715526700005</v>
      </c>
      <c r="ZJ19" s="327">
        <f t="shared" si="910"/>
        <v>29075.31</v>
      </c>
      <c r="ZK19" s="327">
        <f t="shared" si="910"/>
        <v>27180.085084400002</v>
      </c>
      <c r="ZL19" s="327">
        <f t="shared" si="910"/>
        <v>37410.950720699999</v>
      </c>
      <c r="ZM19" s="327">
        <f t="shared" si="910"/>
        <v>38077.755342000004</v>
      </c>
      <c r="ZN19" s="327">
        <f t="shared" si="911"/>
        <v>36996.389399200008</v>
      </c>
      <c r="ZO19" s="327">
        <f t="shared" si="911"/>
        <v>29954.23</v>
      </c>
      <c r="ZP19" s="327">
        <f t="shared" si="911"/>
        <v>29529.514109800006</v>
      </c>
      <c r="ZQ19" s="327">
        <f t="shared" si="911"/>
        <v>29632.389130300009</v>
      </c>
      <c r="ZR19" s="327">
        <f t="shared" si="911"/>
        <v>30162.751847399999</v>
      </c>
      <c r="ZS19" s="327">
        <f t="shared" si="911"/>
        <v>30821.010910900004</v>
      </c>
      <c r="ZT19" s="327">
        <f t="shared" si="911"/>
        <v>34492.618172000002</v>
      </c>
      <c r="ZU19" s="327">
        <f t="shared" si="911"/>
        <v>30156.773868600005</v>
      </c>
      <c r="ZV19" s="327">
        <f t="shared" si="911"/>
        <v>33779.501106899988</v>
      </c>
      <c r="ZW19" s="327">
        <f t="shared" si="911"/>
        <v>35815.865363699995</v>
      </c>
      <c r="ZX19" s="327">
        <f t="shared" si="912"/>
        <v>86022.943098700023</v>
      </c>
      <c r="ZY19" s="327">
        <f t="shared" si="912"/>
        <v>86150.002334700039</v>
      </c>
      <c r="ZZ19" s="327">
        <f t="shared" si="912"/>
        <v>80512.477721200034</v>
      </c>
      <c r="AAA19" s="327">
        <f t="shared" si="912"/>
        <v>78246.660377200024</v>
      </c>
      <c r="AAB19" s="327">
        <f t="shared" si="912"/>
        <v>79183.412339300034</v>
      </c>
      <c r="AAC19" s="327">
        <f t="shared" si="912"/>
        <v>80507.725307400018</v>
      </c>
      <c r="AAD19" s="327">
        <f t="shared" si="912"/>
        <v>78955.05496610004</v>
      </c>
      <c r="AAE19" s="327">
        <f t="shared" si="912"/>
        <v>76737.249316200003</v>
      </c>
      <c r="AAF19" s="327">
        <f t="shared" si="912"/>
        <v>73244.743914799998</v>
      </c>
      <c r="AAG19" s="327">
        <f t="shared" si="912"/>
        <v>73554.083631100002</v>
      </c>
      <c r="AAH19" s="327">
        <f t="shared" si="913"/>
        <v>71550.479835199993</v>
      </c>
      <c r="AAI19" s="327">
        <f t="shared" si="913"/>
        <v>61351.415009599987</v>
      </c>
      <c r="AAJ19" s="327">
        <f t="shared" si="913"/>
        <v>59914.0915914</v>
      </c>
      <c r="AAK19" s="327">
        <f t="shared" si="913"/>
        <v>58286.204465999996</v>
      </c>
      <c r="AAL19" s="327">
        <f t="shared" si="913"/>
        <v>60267.540519800008</v>
      </c>
      <c r="AAM19" s="327">
        <f t="shared" si="913"/>
        <v>63075.254637399987</v>
      </c>
      <c r="AAN19" s="327">
        <f t="shared" si="913"/>
        <v>59469.486659000002</v>
      </c>
      <c r="AAO19" s="327">
        <f t="shared" si="913"/>
        <v>52354.343117899996</v>
      </c>
      <c r="AAP19" s="327">
        <f t="shared" si="913"/>
        <v>50007.24958850001</v>
      </c>
      <c r="AAQ19" s="327">
        <f t="shared" si="913"/>
        <v>43845.122795500021</v>
      </c>
      <c r="AAR19" s="327">
        <f t="shared" si="914"/>
        <v>33491.386144299999</v>
      </c>
      <c r="AAS19" s="327">
        <f t="shared" si="914"/>
        <v>33147.0588575</v>
      </c>
      <c r="AAT19" s="327">
        <f t="shared" si="914"/>
        <v>29599.789673400006</v>
      </c>
      <c r="AAU19" s="327">
        <f t="shared" si="914"/>
        <v>31891.919858699999</v>
      </c>
      <c r="AAV19" s="327">
        <f t="shared" si="914"/>
        <v>30606.602887000005</v>
      </c>
      <c r="AAW19" s="327">
        <f t="shared" si="914"/>
        <v>30646.784030999999</v>
      </c>
      <c r="AAX19" s="327">
        <f t="shared" si="914"/>
        <v>29266.112078899994</v>
      </c>
      <c r="AAY19" s="327">
        <f t="shared" si="914"/>
        <v>36889.333692499997</v>
      </c>
      <c r="AAZ19" s="327">
        <f t="shared" si="914"/>
        <v>32203.608771099996</v>
      </c>
      <c r="ABA19" s="327">
        <f t="shared" si="914"/>
        <v>29353.128855499999</v>
      </c>
      <c r="ABB19" s="327">
        <f t="shared" si="915"/>
        <v>34317.765843600006</v>
      </c>
      <c r="ABC19" s="327">
        <f t="shared" si="915"/>
        <v>34758.430048900002</v>
      </c>
      <c r="ABD19" s="327">
        <f t="shared" si="915"/>
        <v>36424.163635099998</v>
      </c>
      <c r="ABE19" s="327">
        <f t="shared" si="915"/>
        <v>43593.243655199993</v>
      </c>
      <c r="ABF19" s="327">
        <f t="shared" si="915"/>
        <v>32581.436212099994</v>
      </c>
      <c r="ABG19" s="327">
        <f t="shared" si="915"/>
        <v>32798.439161099996</v>
      </c>
      <c r="ABH19" s="327">
        <f t="shared" si="915"/>
        <v>43093.043713899999</v>
      </c>
      <c r="ABI19" s="327">
        <f t="shared" si="915"/>
        <v>46219.371072899994</v>
      </c>
      <c r="ABJ19" s="327">
        <f t="shared" si="915"/>
        <v>40769.492470600002</v>
      </c>
      <c r="ABK19" s="327">
        <f t="shared" si="915"/>
        <v>38847.192932699996</v>
      </c>
      <c r="ABL19" s="327">
        <f t="shared" si="916"/>
        <v>39885.833895399999</v>
      </c>
      <c r="ABM19" s="327">
        <f t="shared" si="916"/>
        <v>38302.949646399997</v>
      </c>
      <c r="ABN19" s="327">
        <f t="shared" si="916"/>
        <v>42864.386033899995</v>
      </c>
      <c r="ABO19" s="327">
        <f t="shared" si="916"/>
        <v>55271.0150077</v>
      </c>
      <c r="ABP19" s="327">
        <f t="shared" si="916"/>
        <v>55532.609283300008</v>
      </c>
      <c r="ABQ19" s="327">
        <f t="shared" si="916"/>
        <v>51978.377077699995</v>
      </c>
      <c r="ABR19" s="327">
        <f t="shared" si="916"/>
        <v>50405.619446899997</v>
      </c>
      <c r="ABS19" s="327">
        <f t="shared" si="916"/>
        <v>44856.085867300004</v>
      </c>
      <c r="ABT19" s="327">
        <f t="shared" si="916"/>
        <v>42738.960328400004</v>
      </c>
      <c r="ABU19" s="327">
        <f t="shared" si="916"/>
        <v>51021.067327099998</v>
      </c>
      <c r="ABV19" s="327">
        <f t="shared" si="917"/>
        <v>42335.533603399999</v>
      </c>
      <c r="ABW19" s="327">
        <f t="shared" si="917"/>
        <v>42362.139269599997</v>
      </c>
      <c r="ABX19" s="327">
        <f t="shared" si="917"/>
        <v>42577.160295000001</v>
      </c>
      <c r="ABY19" s="327">
        <f t="shared" si="917"/>
        <v>37536.909508200006</v>
      </c>
      <c r="ABZ19" s="327">
        <f t="shared" si="917"/>
        <v>37047.180263599999</v>
      </c>
      <c r="ACA19" s="327">
        <f t="shared" si="917"/>
        <v>37233.0459673</v>
      </c>
      <c r="ACB19" s="327">
        <f t="shared" si="917"/>
        <v>37184.357982699999</v>
      </c>
      <c r="ACC19" s="327">
        <f t="shared" si="917"/>
        <v>38749.039354100001</v>
      </c>
      <c r="ACD19" s="327">
        <f t="shared" si="917"/>
        <v>42787.6244812</v>
      </c>
      <c r="ACE19" s="327">
        <f t="shared" si="917"/>
        <v>39293.143175500001</v>
      </c>
      <c r="ACF19" s="327">
        <f t="shared" si="918"/>
        <v>36154.600711200008</v>
      </c>
      <c r="ACG19" s="327">
        <f t="shared" si="918"/>
        <v>35139.730177599995</v>
      </c>
      <c r="ACH19" s="327">
        <f t="shared" si="918"/>
        <v>37050.935281399994</v>
      </c>
      <c r="ACI19" s="327">
        <f t="shared" si="918"/>
        <v>46219.364194399997</v>
      </c>
      <c r="ACJ19" s="327">
        <f t="shared" si="918"/>
        <v>48635.67590229999</v>
      </c>
      <c r="ACK19" s="327">
        <f t="shared" si="918"/>
        <v>49149.253518200007</v>
      </c>
      <c r="ACL19" s="327">
        <f t="shared" si="918"/>
        <v>44752.613383600001</v>
      </c>
      <c r="ACM19" s="327">
        <f t="shared" si="918"/>
        <v>49484.54791820002</v>
      </c>
      <c r="ACN19" s="327">
        <f t="shared" si="918"/>
        <v>45449.118589900005</v>
      </c>
      <c r="ACO19" s="327">
        <f t="shared" si="918"/>
        <v>46309.741964600013</v>
      </c>
      <c r="ACP19" s="327">
        <f t="shared" si="919"/>
        <v>41192.581890599999</v>
      </c>
      <c r="ACQ19" s="327">
        <f t="shared" si="919"/>
        <v>40666.736937900001</v>
      </c>
      <c r="ACR19" s="327">
        <f t="shared" si="919"/>
        <v>40135.021203500008</v>
      </c>
      <c r="ACS19" s="327">
        <f t="shared" si="919"/>
        <v>38895.255062499993</v>
      </c>
      <c r="ACT19" s="327">
        <f t="shared" si="919"/>
        <v>48564.573244799998</v>
      </c>
      <c r="ACU19" s="327">
        <f t="shared" si="919"/>
        <v>51094.499220799997</v>
      </c>
      <c r="ACV19" s="327">
        <f t="shared" si="919"/>
        <v>53902.630996799999</v>
      </c>
      <c r="ACW19" s="327">
        <f t="shared" si="919"/>
        <v>50638.640241599998</v>
      </c>
      <c r="ACX19" s="327">
        <f t="shared" si="919"/>
        <v>52853.116555900007</v>
      </c>
      <c r="ACY19" s="327">
        <f t="shared" si="919"/>
        <v>51709.268786599998</v>
      </c>
      <c r="ACZ19" s="327">
        <f t="shared" si="920"/>
        <v>49938.879709499997</v>
      </c>
      <c r="ADA19" s="327">
        <f t="shared" si="920"/>
        <v>49829.947467100006</v>
      </c>
      <c r="ADB19" s="327">
        <f t="shared" si="920"/>
        <v>49753.44972840001</v>
      </c>
      <c r="ADC19" s="327">
        <f t="shared" si="920"/>
        <v>48582.591328199996</v>
      </c>
      <c r="ADD19" s="327">
        <f t="shared" si="920"/>
        <v>45583.798360100009</v>
      </c>
      <c r="ADE19" s="327">
        <f t="shared" si="920"/>
        <v>44599.414666999997</v>
      </c>
      <c r="ADF19" s="327">
        <f t="shared" si="920"/>
        <v>48830.447003599991</v>
      </c>
      <c r="ADG19" s="327">
        <f t="shared" si="920"/>
        <v>65186.107448200004</v>
      </c>
      <c r="ADH19" s="327">
        <f t="shared" si="920"/>
        <v>50540.807096100005</v>
      </c>
      <c r="ADI19" s="327">
        <f t="shared" si="920"/>
        <v>52595.958557200007</v>
      </c>
      <c r="ADJ19" s="327">
        <f t="shared" si="921"/>
        <v>80953.771187300008</v>
      </c>
      <c r="ADK19" s="327">
        <f t="shared" si="921"/>
        <v>71332.125324200009</v>
      </c>
      <c r="ADL19" s="327">
        <f t="shared" si="921"/>
        <v>67322.756736300013</v>
      </c>
      <c r="ADM19" s="327">
        <f t="shared" si="921"/>
        <v>67461.561197500007</v>
      </c>
      <c r="ADN19" s="327">
        <f t="shared" si="921"/>
        <v>76614.058793700024</v>
      </c>
      <c r="ADO19" s="327">
        <f t="shared" si="921"/>
        <v>69471.209919999994</v>
      </c>
      <c r="ADP19" s="327">
        <f t="shared" si="921"/>
        <v>73094.153203099995</v>
      </c>
      <c r="ADQ19" s="327">
        <f t="shared" si="921"/>
        <v>77169.070350300011</v>
      </c>
      <c r="ADR19" s="327">
        <f t="shared" si="921"/>
        <v>74379.335791199992</v>
      </c>
      <c r="ADS19" s="327">
        <f t="shared" si="921"/>
        <v>67396.859659900001</v>
      </c>
      <c r="ADT19" s="327">
        <f t="shared" si="922"/>
        <v>67922.312898399992</v>
      </c>
      <c r="ADU19" s="327">
        <f t="shared" si="922"/>
        <v>66046.92644689999</v>
      </c>
      <c r="ADV19" s="327">
        <f t="shared" si="922"/>
        <v>64313.350893199997</v>
      </c>
      <c r="ADW19" s="327">
        <f t="shared" si="922"/>
        <v>63525.664072799998</v>
      </c>
      <c r="ADX19" s="327">
        <f t="shared" si="922"/>
        <v>61321.698182499997</v>
      </c>
      <c r="ADY19" s="327">
        <f t="shared" si="922"/>
        <v>56161.588325099998</v>
      </c>
      <c r="ADZ19" s="327">
        <f t="shared" si="922"/>
        <v>66021.461475000004</v>
      </c>
      <c r="AEA19" s="327">
        <f t="shared" si="922"/>
        <v>59874.195853600002</v>
      </c>
      <c r="AEB19" s="327">
        <f t="shared" si="922"/>
        <v>54229.566733899999</v>
      </c>
      <c r="AEC19" s="327">
        <f t="shared" si="922"/>
        <v>54528.554022000004</v>
      </c>
      <c r="AED19" s="327">
        <f t="shared" si="923"/>
        <v>53995.761101100004</v>
      </c>
      <c r="AEE19" s="327">
        <f t="shared" si="923"/>
        <v>55332.137429100003</v>
      </c>
      <c r="AEF19" s="327">
        <f t="shared" si="923"/>
        <v>54724.730124400005</v>
      </c>
      <c r="AEG19" s="327">
        <f t="shared" si="923"/>
        <v>52594.959470800022</v>
      </c>
      <c r="AEH19" s="327">
        <f t="shared" si="923"/>
        <v>52830.184841899994</v>
      </c>
      <c r="AEI19" s="327">
        <f t="shared" si="923"/>
        <v>46130.371399999989</v>
      </c>
      <c r="AEJ19" s="327">
        <f t="shared" si="923"/>
        <v>53774.5961608</v>
      </c>
      <c r="AEK19" s="327">
        <f t="shared" si="923"/>
        <v>51830.689291000002</v>
      </c>
      <c r="AEL19" s="327">
        <f t="shared" si="923"/>
        <v>47262.412221499988</v>
      </c>
      <c r="AEM19" s="327">
        <f t="shared" si="923"/>
        <v>51864.443387500003</v>
      </c>
      <c r="AEN19" s="327">
        <f t="shared" si="924"/>
        <v>49432.925984500005</v>
      </c>
      <c r="AEO19" s="327">
        <f t="shared" si="924"/>
        <v>51604.327318900003</v>
      </c>
      <c r="AEP19" s="327">
        <f t="shared" si="924"/>
        <v>72606.238859299992</v>
      </c>
      <c r="AEQ19" s="327">
        <f t="shared" si="924"/>
        <v>65338.281939900007</v>
      </c>
      <c r="AER19" s="327">
        <f t="shared" si="924"/>
        <v>58130.5700717</v>
      </c>
      <c r="AES19" s="327">
        <f t="shared" si="924"/>
        <v>93907.800703100002</v>
      </c>
      <c r="AET19" s="327">
        <f t="shared" si="924"/>
        <v>51151.59904310001</v>
      </c>
      <c r="AEU19" s="327">
        <f t="shared" si="924"/>
        <v>55207.61824570001</v>
      </c>
      <c r="AEV19" s="327">
        <f t="shared" si="924"/>
        <v>62509.683531400005</v>
      </c>
      <c r="AEW19" s="327">
        <f t="shared" si="924"/>
        <v>51443.781594100008</v>
      </c>
      <c r="AEX19" s="327">
        <f t="shared" si="925"/>
        <v>74044.750011299999</v>
      </c>
      <c r="AEY19" s="327">
        <f t="shared" si="925"/>
        <v>49754.664715499996</v>
      </c>
      <c r="AEZ19" s="327">
        <f t="shared" si="925"/>
        <v>76750.814172400002</v>
      </c>
      <c r="AFA19" s="327">
        <f t="shared" si="925"/>
        <v>57168.921338800013</v>
      </c>
      <c r="AFB19" s="327">
        <f t="shared" si="925"/>
        <v>58042.569394600003</v>
      </c>
      <c r="AFC19" s="327">
        <f t="shared" si="925"/>
        <v>75609.101452300005</v>
      </c>
      <c r="AFD19" s="327">
        <f t="shared" si="925"/>
        <v>54450.358346900008</v>
      </c>
      <c r="AFE19" s="327">
        <f t="shared" si="925"/>
        <v>67204.557401600003</v>
      </c>
      <c r="AFF19" s="327">
        <f t="shared" si="925"/>
        <v>85256.374827700012</v>
      </c>
      <c r="AFG19" s="327">
        <f t="shared" si="925"/>
        <v>159352.51050259999</v>
      </c>
      <c r="AFH19" s="327">
        <f t="shared" si="926"/>
        <v>124249.95490490002</v>
      </c>
      <c r="AFI19" s="327">
        <f t="shared" si="926"/>
        <v>169020.42524950003</v>
      </c>
      <c r="AFJ19" s="328">
        <f t="shared" si="927"/>
        <v>159764.86548789998</v>
      </c>
      <c r="AFK19" s="327">
        <f t="shared" si="927"/>
        <v>159563.38301309998</v>
      </c>
      <c r="AFL19" s="327">
        <f t="shared" si="927"/>
        <v>173272.63594340003</v>
      </c>
      <c r="AFM19" s="327">
        <f t="shared" si="927"/>
        <v>386717.40107289993</v>
      </c>
      <c r="AFN19" s="327">
        <f t="shared" si="927"/>
        <v>397717.85474369989</v>
      </c>
      <c r="AFO19" s="327">
        <f t="shared" si="927"/>
        <v>227672.02865729999</v>
      </c>
      <c r="AFP19" s="327">
        <f t="shared" si="927"/>
        <v>280333.96699320001</v>
      </c>
      <c r="AFQ19" s="327">
        <f t="shared" si="927"/>
        <v>382543.25573760003</v>
      </c>
      <c r="AFR19" s="327">
        <f t="shared" si="927"/>
        <v>306599.99178649997</v>
      </c>
      <c r="AFS19" s="327">
        <f t="shared" si="927"/>
        <v>162995.47765729998</v>
      </c>
      <c r="AFT19" s="327">
        <f t="shared" si="928"/>
        <v>203909.80362429994</v>
      </c>
      <c r="AFU19" s="327">
        <f t="shared" si="928"/>
        <v>167525.71531809997</v>
      </c>
      <c r="AFV19" s="327">
        <f t="shared" si="928"/>
        <v>122141.10040269999</v>
      </c>
      <c r="AFW19" s="327">
        <f t="shared" si="928"/>
        <v>124169.11651840001</v>
      </c>
      <c r="AFX19" s="327">
        <f t="shared" si="928"/>
        <v>151170.66137669998</v>
      </c>
      <c r="AFY19" s="327">
        <f t="shared" si="928"/>
        <v>127798.56378900001</v>
      </c>
      <c r="AFZ19" s="327">
        <f t="shared" si="928"/>
        <v>94510.42223299999</v>
      </c>
      <c r="AGA19" s="327">
        <f t="shared" si="928"/>
        <v>97172.352591399991</v>
      </c>
      <c r="AGB19" s="327">
        <f t="shared" si="928"/>
        <v>68306.710520100023</v>
      </c>
      <c r="AGC19" s="327">
        <f t="shared" si="928"/>
        <v>90356.2199673</v>
      </c>
      <c r="AGD19" s="327">
        <f t="shared" si="929"/>
        <v>109569.86609539999</v>
      </c>
      <c r="AGE19" s="327">
        <f t="shared" si="929"/>
        <v>118976.0516139</v>
      </c>
      <c r="AGF19" s="327">
        <f t="shared" si="929"/>
        <v>112434.88775910001</v>
      </c>
      <c r="AGG19" s="327">
        <f t="shared" si="929"/>
        <v>108371.96691590002</v>
      </c>
      <c r="AGH19" s="327">
        <f t="shared" si="929"/>
        <v>650881.1493748998</v>
      </c>
      <c r="AGI19" s="327">
        <f t="shared" si="929"/>
        <v>848971.87750900001</v>
      </c>
      <c r="AGJ19" s="327">
        <f t="shared" si="929"/>
        <v>161362.30196710001</v>
      </c>
      <c r="AGK19" s="327">
        <f t="shared" si="929"/>
        <v>138408.16332709999</v>
      </c>
      <c r="AGL19" s="327">
        <f t="shared" si="929"/>
        <v>252350.74993330002</v>
      </c>
      <c r="AGM19" s="327">
        <f t="shared" si="929"/>
        <v>144916.91037629999</v>
      </c>
      <c r="AGN19" s="327">
        <f t="shared" si="930"/>
        <v>258593.17220070004</v>
      </c>
      <c r="AGO19" s="327">
        <f t="shared" si="930"/>
        <v>198731.24127529998</v>
      </c>
      <c r="AGP19" s="327">
        <f t="shared" si="930"/>
        <v>212998.38334819998</v>
      </c>
      <c r="AGQ19" s="327">
        <f t="shared" si="930"/>
        <v>193496.47558709997</v>
      </c>
      <c r="AGR19" s="327">
        <f t="shared" si="930"/>
        <v>204026.55002859997</v>
      </c>
      <c r="AGS19" s="327">
        <f t="shared" si="930"/>
        <v>260867.35894810001</v>
      </c>
      <c r="AGT19" s="327">
        <f t="shared" si="930"/>
        <v>305964.05628239998</v>
      </c>
      <c r="AGU19" s="327">
        <f t="shared" si="930"/>
        <v>455117.08595689991</v>
      </c>
      <c r="AGV19" s="327">
        <f t="shared" si="930"/>
        <v>628251.94301179994</v>
      </c>
      <c r="AGW19" s="327">
        <f t="shared" si="930"/>
        <v>684641.66985820001</v>
      </c>
      <c r="AGX19" s="327">
        <f t="shared" si="931"/>
        <v>536985.11942839995</v>
      </c>
      <c r="AGY19" s="327">
        <f t="shared" si="931"/>
        <v>880494.40916230006</v>
      </c>
      <c r="AGZ19" s="327">
        <f t="shared" si="931"/>
        <v>339336.19157409994</v>
      </c>
      <c r="AHA19" s="327">
        <f t="shared" si="931"/>
        <v>327464.51248729997</v>
      </c>
      <c r="AHB19" s="327">
        <f t="shared" si="931"/>
        <v>384433.63720939995</v>
      </c>
      <c r="AHC19" s="327">
        <f t="shared" si="931"/>
        <v>366998.16704089992</v>
      </c>
      <c r="AHD19" s="327">
        <f t="shared" si="931"/>
        <v>351764.37825319992</v>
      </c>
      <c r="AHE19" s="327">
        <f t="shared" si="931"/>
        <v>422472.63911370002</v>
      </c>
      <c r="AHF19" s="327">
        <f t="shared" si="931"/>
        <v>9583073.3491679002</v>
      </c>
      <c r="AHG19" s="327">
        <f t="shared" si="931"/>
        <v>833456.60725589993</v>
      </c>
      <c r="AHH19" s="327">
        <f t="shared" si="932"/>
        <v>689276.60142889991</v>
      </c>
      <c r="AHI19" s="327">
        <f t="shared" si="932"/>
        <v>681223.15996369999</v>
      </c>
      <c r="AHJ19" s="327">
        <f t="shared" si="932"/>
        <v>553738.14635880012</v>
      </c>
      <c r="AHK19" s="327">
        <f t="shared" si="932"/>
        <v>1137042.3237016001</v>
      </c>
      <c r="AHL19" s="327">
        <f t="shared" si="932"/>
        <v>1079455.0297908999</v>
      </c>
      <c r="AHM19" s="327">
        <f t="shared" si="932"/>
        <v>1963392.1202599995</v>
      </c>
      <c r="AHN19" s="327">
        <f t="shared" si="932"/>
        <v>1359430.0576045003</v>
      </c>
      <c r="AHO19" s="327">
        <f t="shared" si="932"/>
        <v>1164043.7887664998</v>
      </c>
      <c r="AHP19" s="327">
        <f t="shared" si="932"/>
        <v>1611885.7589595006</v>
      </c>
      <c r="AHQ19" s="327">
        <f t="shared" si="932"/>
        <v>1721950.6700125004</v>
      </c>
      <c r="AHR19" s="327">
        <f t="shared" si="933"/>
        <v>1492319.6081311</v>
      </c>
      <c r="AHS19" s="327">
        <f t="shared" si="933"/>
        <v>1542671.4389762003</v>
      </c>
      <c r="AHT19" s="327">
        <f t="shared" si="933"/>
        <v>1880780.7631231004</v>
      </c>
      <c r="AHU19" s="327">
        <f t="shared" si="933"/>
        <v>2902148.5271067005</v>
      </c>
      <c r="AHV19" s="327">
        <f t="shared" si="933"/>
        <v>2934988.6832290995</v>
      </c>
      <c r="AHW19" s="327">
        <f t="shared" si="933"/>
        <v>3477509.6004268997</v>
      </c>
      <c r="AHX19" s="327">
        <f t="shared" si="933"/>
        <v>3475965.5817561001</v>
      </c>
      <c r="AHY19" s="327">
        <f t="shared" si="933"/>
        <v>3897067.6176387994</v>
      </c>
      <c r="AHZ19" s="327">
        <f t="shared" si="933"/>
        <v>4371881.2250374993</v>
      </c>
      <c r="AIA19" s="327">
        <f t="shared" si="933"/>
        <v>4294312.7998591987</v>
      </c>
      <c r="AIB19" s="327">
        <f t="shared" si="934"/>
        <v>5933382.4327652995</v>
      </c>
      <c r="AIC19" s="327">
        <f t="shared" si="934"/>
        <v>7610519.4610307002</v>
      </c>
      <c r="AID19" s="327">
        <f t="shared" si="934"/>
        <v>8372193.3610129012</v>
      </c>
      <c r="AIE19" s="327">
        <f t="shared" si="934"/>
        <v>9205416.2991744</v>
      </c>
      <c r="AIF19" s="327">
        <f t="shared" si="934"/>
        <v>9224779.6574214008</v>
      </c>
      <c r="AIG19" s="327">
        <f t="shared" si="934"/>
        <v>9026156.6806831006</v>
      </c>
      <c r="AIH19" s="327">
        <f t="shared" si="934"/>
        <v>9386098.0348576996</v>
      </c>
      <c r="AII19" s="327">
        <f t="shared" si="934"/>
        <v>18688948.347718302</v>
      </c>
      <c r="AIJ19" s="327">
        <f t="shared" si="934"/>
        <v>38890301.777300499</v>
      </c>
      <c r="AIK19" s="327">
        <f t="shared" si="934"/>
        <v>173457786.86646998</v>
      </c>
      <c r="AIL19" s="327">
        <f t="shared" si="935"/>
        <v>83927296.113653705</v>
      </c>
      <c r="AIM19" s="327">
        <f t="shared" si="935"/>
        <v>95426767.790000007</v>
      </c>
      <c r="AIN19" s="327">
        <f t="shared" si="935"/>
        <v>194669508.71999997</v>
      </c>
      <c r="AIO19" s="327">
        <f t="shared" si="935"/>
        <v>202315003.05999994</v>
      </c>
      <c r="AIP19" s="327">
        <f t="shared" si="935"/>
        <v>200826390.57999992</v>
      </c>
      <c r="AIQ19" s="327">
        <f t="shared" si="935"/>
        <v>200325936.95999995</v>
      </c>
      <c r="AIR19" s="327">
        <f t="shared" si="935"/>
        <v>204235071.08999991</v>
      </c>
      <c r="AIS19" s="327">
        <f t="shared" si="935"/>
        <v>283109767.97000003</v>
      </c>
      <c r="AIT19" s="327">
        <f t="shared" si="935"/>
        <v>493192016.5199998</v>
      </c>
      <c r="AIU19" s="327">
        <f t="shared" si="935"/>
        <v>278878004.06999993</v>
      </c>
      <c r="AIV19" s="327">
        <f t="shared" si="936"/>
        <v>365814211.49999994</v>
      </c>
      <c r="AIW19" s="327">
        <f t="shared" si="936"/>
        <v>260364532.60999998</v>
      </c>
      <c r="AIX19" s="327">
        <f t="shared" si="936"/>
        <v>530047042.92999995</v>
      </c>
      <c r="AIY19" s="327">
        <f t="shared" si="936"/>
        <v>533663425.23000002</v>
      </c>
      <c r="AIZ19" s="327">
        <f t="shared" si="936"/>
        <v>574695852.39999986</v>
      </c>
      <c r="AJA19" s="327">
        <f t="shared" si="936"/>
        <v>654804311.27999997</v>
      </c>
      <c r="AJB19" s="327">
        <f t="shared" si="936"/>
        <v>545011070.64999998</v>
      </c>
      <c r="AJC19" s="327">
        <f t="shared" si="936"/>
        <v>370215449.00000006</v>
      </c>
      <c r="AJD19" s="327">
        <f t="shared" si="936"/>
        <v>1344066991.4399993</v>
      </c>
      <c r="AJE19" s="327">
        <f t="shared" si="936"/>
        <v>650366700.22999978</v>
      </c>
      <c r="AJF19" s="327">
        <f t="shared" si="937"/>
        <v>671645025.83999979</v>
      </c>
      <c r="AJG19" s="327">
        <f t="shared" si="937"/>
        <v>18053817898.610001</v>
      </c>
      <c r="AJH19" s="327">
        <f t="shared" si="937"/>
        <v>2288284474.1899996</v>
      </c>
      <c r="AJI19" s="327">
        <f t="shared" si="937"/>
        <v>2429846064.5499997</v>
      </c>
      <c r="AJJ19" s="327">
        <f t="shared" si="937"/>
        <v>1435647132.96</v>
      </c>
      <c r="AJK19" s="327">
        <f t="shared" si="937"/>
        <v>1052128808.6299999</v>
      </c>
      <c r="AJL19" s="327">
        <f t="shared" si="937"/>
        <v>1477961862.1700003</v>
      </c>
      <c r="AJM19" s="327">
        <f t="shared" si="937"/>
        <v>1373029553.26</v>
      </c>
      <c r="AJN19" s="327">
        <f t="shared" si="937"/>
        <v>1235487914.3500001</v>
      </c>
      <c r="AJO19" s="327">
        <f t="shared" si="937"/>
        <v>1290481896.3599999</v>
      </c>
      <c r="AJP19" s="327">
        <f t="shared" si="938"/>
        <v>20407841089.789997</v>
      </c>
      <c r="AJQ19" s="327">
        <f t="shared" si="938"/>
        <v>4084212454.1100001</v>
      </c>
      <c r="AJR19" s="327">
        <f t="shared" si="938"/>
        <v>27319919455.619999</v>
      </c>
      <c r="AJS19" s="327">
        <f t="shared" si="938"/>
        <v>3823418360.98</v>
      </c>
      <c r="AJT19" s="327">
        <f t="shared" si="938"/>
        <v>3811326757.4299998</v>
      </c>
      <c r="AJU19" s="327">
        <f t="shared" si="938"/>
        <v>3804055416.5299993</v>
      </c>
      <c r="AJV19" s="327">
        <f t="shared" si="938"/>
        <v>4153686024.7499995</v>
      </c>
      <c r="AJW19" s="327">
        <f t="shared" si="938"/>
        <v>3055201647.6499991</v>
      </c>
      <c r="AJX19" s="327">
        <f t="shared" si="938"/>
        <v>10175762041.389999</v>
      </c>
      <c r="AJY19" s="327">
        <f t="shared" si="938"/>
        <v>9050183988.3599987</v>
      </c>
      <c r="AJZ19" s="327">
        <f t="shared" si="939"/>
        <v>8227568062.2699995</v>
      </c>
      <c r="AKA19" s="327">
        <f t="shared" si="939"/>
        <v>5517628059.75</v>
      </c>
      <c r="AKB19" s="327">
        <f t="shared" si="939"/>
        <v>3693742708.8799996</v>
      </c>
      <c r="AKC19" s="327">
        <f t="shared" si="939"/>
        <v>3149158525.4399991</v>
      </c>
      <c r="AKD19" s="327">
        <f t="shared" si="939"/>
        <v>2133420343.9899995</v>
      </c>
      <c r="AKE19" s="327">
        <f t="shared" si="939"/>
        <v>2783211195.8799996</v>
      </c>
      <c r="AKF19" s="327">
        <f t="shared" si="939"/>
        <v>2604711505.0699992</v>
      </c>
      <c r="AKG19" s="327">
        <f t="shared" si="939"/>
        <v>4649432694.29</v>
      </c>
      <c r="AKH19" s="327">
        <f t="shared" si="939"/>
        <v>7418571693.3599997</v>
      </c>
      <c r="AKI19" s="327">
        <f t="shared" si="939"/>
        <v>7223750072.29</v>
      </c>
      <c r="AKJ19" s="327">
        <f t="shared" si="940"/>
        <v>26873117844.780003</v>
      </c>
      <c r="AKK19" s="327">
        <f t="shared" si="940"/>
        <v>27623352368.379997</v>
      </c>
      <c r="AKL19" s="327">
        <f t="shared" si="940"/>
        <v>24199962834.349998</v>
      </c>
      <c r="AKM19" s="327">
        <f t="shared" si="940"/>
        <v>23666445845.799999</v>
      </c>
      <c r="AKN19" s="327">
        <f t="shared" si="940"/>
        <v>19703283960.959999</v>
      </c>
      <c r="AKO19" s="327">
        <f t="shared" si="940"/>
        <v>31075509338.900002</v>
      </c>
      <c r="AKP19" s="327">
        <f t="shared" si="940"/>
        <v>38053167674.549995</v>
      </c>
      <c r="AKQ19" s="327">
        <f t="shared" si="940"/>
        <v>20487605076.980003</v>
      </c>
      <c r="AKR19" s="327">
        <f t="shared" si="941"/>
        <v>19529387016.25</v>
      </c>
      <c r="AKS19" s="327">
        <f t="shared" si="942"/>
        <v>52727.382360079995</v>
      </c>
      <c r="AKT19" s="327">
        <f t="shared" si="942"/>
        <v>77460.400028059987</v>
      </c>
      <c r="AKU19" s="327">
        <f>EN229*10^6</f>
        <v>56910448019.979996</v>
      </c>
      <c r="AKV19" s="327">
        <f t="shared" ref="AKV19:ALB19" si="1050">EO229*10^6</f>
        <v>45855928241.930008</v>
      </c>
      <c r="AKW19" s="327">
        <f t="shared" si="1050"/>
        <v>48595229693.32</v>
      </c>
      <c r="AKX19" s="327">
        <f t="shared" si="1050"/>
        <v>81677162014.009995</v>
      </c>
      <c r="AKY19" s="327">
        <f t="shared" si="1050"/>
        <v>86281522516.000015</v>
      </c>
      <c r="AKZ19" s="327">
        <f t="shared" si="1050"/>
        <v>52078362737.349998</v>
      </c>
      <c r="ALA19" s="327">
        <f t="shared" si="1050"/>
        <v>40304926736.130005</v>
      </c>
      <c r="ALB19" s="327">
        <f t="shared" si="1050"/>
        <v>26734644180.700001</v>
      </c>
      <c r="ALC19" s="327">
        <f t="shared" ref="ALC19" si="1051">EV229*10^6</f>
        <v>25255579187.609997</v>
      </c>
      <c r="ALD19" s="327">
        <f t="shared" ref="ALD19" si="1052">EW229*10^6</f>
        <v>19834767643.68</v>
      </c>
      <c r="ALE19" s="327">
        <f t="shared" ref="ALE19" si="1053">EX229*10^6</f>
        <v>35408162768.770004</v>
      </c>
      <c r="ALF19" s="327">
        <f t="shared" ref="ALF19" si="1054">EY229*10^6</f>
        <v>1361747426968.0596</v>
      </c>
      <c r="ALG19" s="327">
        <f t="shared" ref="ALG19" si="1055">EZ229*10^6</f>
        <v>2028620949798.48</v>
      </c>
      <c r="ALH19" s="327">
        <f t="shared" ref="ALH19" si="1056">FA229*10^6</f>
        <v>173854263798.32001</v>
      </c>
      <c r="ALI19" s="327">
        <f t="shared" ref="ALI19:ALJ19" si="1057">FB229*10^6</f>
        <v>224102770817.32001</v>
      </c>
      <c r="ALJ19" s="327">
        <f t="shared" si="1057"/>
        <v>174440754209.42999</v>
      </c>
      <c r="ALK19" s="327">
        <f t="shared" ref="ALK19" si="1058">FD229*10^6</f>
        <v>205132859355.26001</v>
      </c>
      <c r="ALL19" s="327">
        <f t="shared" ref="ALL19" si="1059">FE229*10^6</f>
        <v>153525636018.81</v>
      </c>
      <c r="ALM19" s="327">
        <f t="shared" ref="ALM19" si="1060">FF229*10^6</f>
        <v>160045650666.85004</v>
      </c>
      <c r="ALN19" s="327">
        <f t="shared" ref="ALN19:ALO19" si="1061">FG229*10^6</f>
        <v>150451101832.28003</v>
      </c>
      <c r="ALO19" s="327">
        <f t="shared" si="1061"/>
        <v>261957878350.77002</v>
      </c>
      <c r="ALP19" s="327">
        <f t="shared" ref="ALP19" si="1062">FI229*10^6</f>
        <v>251882236604.72998</v>
      </c>
      <c r="ALQ19" s="327">
        <f t="shared" ref="ALQ19" si="1063">FJ229*10^6</f>
        <v>216389542301.20001</v>
      </c>
      <c r="ALR19" s="327">
        <f t="shared" ref="ALR19" si="1064">FK229*10^6</f>
        <v>219916035128.97003</v>
      </c>
      <c r="ALS19" s="327">
        <f t="shared" ref="ALS19" si="1065">FL229*10^6</f>
        <v>181128368989.25</v>
      </c>
      <c r="ALT19" s="327">
        <f t="shared" ref="ALT19" si="1066">FM229*10^6</f>
        <v>174308707045.40997</v>
      </c>
      <c r="ALU19" s="327">
        <f t="shared" ref="ALU19" si="1067">FN229*10^6</f>
        <v>179597676844.16998</v>
      </c>
      <c r="ALV19" s="327">
        <f t="shared" ref="ALV19" si="1068">FO229*10^6</f>
        <v>169004138164.17999</v>
      </c>
      <c r="ALW19" s="327">
        <f t="shared" ref="ALW19" si="1069">FP229*10^6</f>
        <v>237982157703.50998</v>
      </c>
      <c r="ALX19" s="327">
        <f t="shared" ref="ALX19" si="1070">FQ229*10^6</f>
        <v>313004729989.63995</v>
      </c>
      <c r="ALY19" s="327">
        <f t="shared" ref="ALY19" si="1071">FR229*10^6</f>
        <v>315218462496.96002</v>
      </c>
      <c r="ALZ19" s="327">
        <f t="shared" ref="ALZ19" si="1072">FS229*10^6</f>
        <v>302726377309.81</v>
      </c>
      <c r="AMA19" s="327">
        <f t="shared" ref="AMA19" si="1073">FT229*10^6</f>
        <v>305227141774.03003</v>
      </c>
      <c r="AMB19" s="327">
        <f t="shared" ref="AMB19" si="1074">FU229*10^6</f>
        <v>264060521939.38998</v>
      </c>
      <c r="AMC19" s="327">
        <f t="shared" ref="AMC19" si="1075">FV229*10^6</f>
        <v>231326774861.41998</v>
      </c>
      <c r="AMD19" s="327">
        <f t="shared" ref="AMD19" si="1076">FW229*10^6</f>
        <v>195895763276.28</v>
      </c>
      <c r="AME19" s="327">
        <f t="shared" ref="AME19" si="1077">FX229*10^6</f>
        <v>190132307389.62</v>
      </c>
      <c r="AMF19" s="327">
        <f t="shared" ref="AMF19" si="1078">FY229*10^6</f>
        <v>239697736334.32999</v>
      </c>
      <c r="AMG19" s="327">
        <f t="shared" ref="AMG19" si="1079">FZ229*10^6</f>
        <v>520958826537.17999</v>
      </c>
      <c r="AMH19" s="327">
        <f t="shared" ref="AMH19" si="1080">GA229*10^6</f>
        <v>543444593494.81006</v>
      </c>
      <c r="AMI19" s="327">
        <f t="shared" ref="AMI19" si="1081">GB229*10^6</f>
        <v>583838883291.84998</v>
      </c>
      <c r="AMJ19" s="327">
        <f t="shared" ref="AMJ19" si="1082">GC229*10^6</f>
        <v>502476463194.12006</v>
      </c>
      <c r="AMK19" s="327">
        <f t="shared" ref="AMK19" si="1083">GD229*10^6</f>
        <v>548830850336.56006</v>
      </c>
      <c r="AML19" s="327">
        <f t="shared" ref="AML19" si="1084">GE229*10^6</f>
        <v>587750112712.89001</v>
      </c>
      <c r="AMM19" s="327">
        <f t="shared" ref="AMM19" si="1085">GF229*10^6</f>
        <v>580522640789.92004</v>
      </c>
      <c r="AMN19" s="327">
        <f t="shared" ref="AMN19" si="1086">GG229*10^6</f>
        <v>572164575707.7699</v>
      </c>
      <c r="AMO19" s="327">
        <f t="shared" ref="AMO19" si="1087">GH229*10^6</f>
        <v>631676828116.90991</v>
      </c>
      <c r="AMP19" s="327">
        <f t="shared" ref="AMP19" si="1088">GI229*10^6</f>
        <v>974688323357.05994</v>
      </c>
      <c r="AMQ19" s="327">
        <f t="shared" ref="AMQ19" si="1089">GJ229*10^6</f>
        <v>820041762375.92004</v>
      </c>
      <c r="AMR19" s="327">
        <f t="shared" ref="AMR19" si="1090">GK229*10^6</f>
        <v>862945422403.79993</v>
      </c>
      <c r="AMS19" s="327">
        <f t="shared" ref="AMS19" si="1091">GL229*10^6</f>
        <v>896303007963.41003</v>
      </c>
      <c r="AMT19" s="327">
        <f t="shared" ref="AMT19" si="1092">GM229*10^6</f>
        <v>920709973412.70007</v>
      </c>
      <c r="AMU19" s="327">
        <f t="shared" ref="AMU19" si="1093">GN229*10^6</f>
        <v>944678035187.52002</v>
      </c>
      <c r="AMV19" s="327">
        <f t="shared" ref="AMV19" si="1094">GO229*10^6</f>
        <v>959197851935.3999</v>
      </c>
      <c r="AMW19" s="327">
        <f t="shared" ref="AMW19" si="1095">GP229*10^6</f>
        <v>961703582780.39001</v>
      </c>
      <c r="AMX19" s="327">
        <f t="shared" ref="AMX19" si="1096">GQ229*10^6</f>
        <v>1554215824904.8904</v>
      </c>
      <c r="AMY19" s="327">
        <f t="shared" ref="AMY19" si="1097">GR229*10^6</f>
        <v>1652747487221.05</v>
      </c>
      <c r="AMZ19" s="327">
        <f t="shared" ref="AMZ19" si="1098">GS229*10^6</f>
        <v>1249032470033.7402</v>
      </c>
      <c r="ANA19" s="327">
        <f t="shared" ref="ANA19" si="1099">GT229*10^6</f>
        <v>1115367484926.7402</v>
      </c>
      <c r="ANB19" s="327">
        <f t="shared" ref="ANB19" si="1100">GU229*10^6</f>
        <v>1263207684716.6001</v>
      </c>
      <c r="ANC19" s="327">
        <f t="shared" ref="ANC19" si="1101">GV229*10^6</f>
        <v>1229328145234.9602</v>
      </c>
      <c r="AND19" s="327">
        <f t="shared" ref="AND19" si="1102">GW229*10^6</f>
        <v>1221319307449.5701</v>
      </c>
      <c r="ANE19" s="327">
        <f t="shared" ref="ANE19" si="1103">GX229*10^6</f>
        <v>1208999740342.6599</v>
      </c>
      <c r="ANF19" s="327">
        <f t="shared" ref="ANF19" si="1104">GY229*10^6</f>
        <v>1214906895900.6003</v>
      </c>
      <c r="ANG19" s="327">
        <f t="shared" ref="ANG19" si="1105">GZ229*10^6</f>
        <v>3259953983918.48</v>
      </c>
      <c r="ANH19" s="327">
        <f t="shared" ref="ANH19" si="1106">HA229*10^6</f>
        <v>2676047757780.2896</v>
      </c>
      <c r="ANI19" s="327">
        <f t="shared" ref="ANI19" si="1107">HB229*10^6</f>
        <v>2972606008437.27</v>
      </c>
      <c r="ANJ19" s="327">
        <f t="shared" ref="ANJ19" si="1108">HC229*10^6</f>
        <v>3195169080160.5093</v>
      </c>
      <c r="ANK19" s="327">
        <f t="shared" ref="ANK19" si="1109">HD229*10^6</f>
        <v>3133426915809.6196</v>
      </c>
      <c r="ANL19" s="327">
        <f t="shared" ref="ANL19" si="1110">HE229*10^6</f>
        <v>3562393705120.1792</v>
      </c>
      <c r="ANM19" s="327">
        <f t="shared" ref="ANM19" si="1111">HF229*10^6</f>
        <v>3684547715046.0493</v>
      </c>
      <c r="ANN19" s="327">
        <f t="shared" ref="ANN19" si="1112">HG229*10^6</f>
        <v>3705564298150.1797</v>
      </c>
      <c r="ANO19" s="327">
        <f t="shared" ref="ANO19" si="1113">HH229*10^6</f>
        <v>6392441531895.6807</v>
      </c>
      <c r="ANP19" s="327">
        <f t="shared" ref="ANP19" si="1114">HI229*10^6</f>
        <v>6095178125699.3594</v>
      </c>
      <c r="ANQ19" s="327">
        <f t="shared" ref="ANQ19" si="1115">HJ229*10^6</f>
        <v>6265977626073.1689</v>
      </c>
      <c r="ANR19" s="327">
        <f t="shared" ref="ANR19" si="1116">HK229*10^6</f>
        <v>6774279173908.0703</v>
      </c>
      <c r="ANS19" s="327">
        <f t="shared" ref="ANS19" si="1117">HL229*10^6</f>
        <v>6563559659365.4004</v>
      </c>
      <c r="ANT19" s="327">
        <f t="shared" ref="ANT19" si="1118">HM229*10^6</f>
        <v>6668926571284.1914</v>
      </c>
      <c r="ANU19" s="327">
        <f t="shared" ref="ANU19" si="1119">HN229*10^6</f>
        <v>6079929508393.8906</v>
      </c>
      <c r="ANV19" s="327">
        <f t="shared" ref="ANV19" si="1120">HO229*10^6</f>
        <v>6465776405083.9404</v>
      </c>
      <c r="ANW19" s="327">
        <f t="shared" ref="ANW19" si="1121">HP229*10^6</f>
        <v>7107778815903.2295</v>
      </c>
      <c r="ANX19" s="327">
        <f t="shared" ref="ANX19" si="1122">HQ229*10^6</f>
        <v>11619504959324.102</v>
      </c>
      <c r="ANY19" s="327">
        <f t="shared" ref="ANY19" si="1123">HR229*10^6</f>
        <v>9084464746651.1797</v>
      </c>
      <c r="ANZ19" s="327">
        <f t="shared" ref="ANZ19" si="1124">HS229*10^6</f>
        <v>9246881636583.7402</v>
      </c>
      <c r="AOA19" s="327">
        <f t="shared" ref="AOA19" si="1125">HT229*10^6</f>
        <v>9263770975011.8496</v>
      </c>
      <c r="AOB19" s="327">
        <f t="shared" ref="AOB19" si="1126">HU229*10^6</f>
        <v>9252410502943.0801</v>
      </c>
      <c r="AOC19" s="327">
        <f t="shared" ref="AOC19" si="1127">HV229*10^6</f>
        <v>9560238434291.668</v>
      </c>
      <c r="AOD19" s="327">
        <f t="shared" ref="AOD19" si="1128">HW229*10^6</f>
        <v>9827622266374.709</v>
      </c>
      <c r="AOE19" s="327">
        <f t="shared" ref="AOE19" si="1129">HX229*10^6</f>
        <v>9760820957848.9492</v>
      </c>
      <c r="AOF19" s="327">
        <f t="shared" ref="AOF19" si="1130">HY229*10^6</f>
        <v>10040501647896.74</v>
      </c>
      <c r="AOG19" s="327">
        <f t="shared" ref="AOG19" si="1131">HZ229*10^6</f>
        <v>14873169366257.76</v>
      </c>
      <c r="AOH19" s="327">
        <f t="shared" ref="AOH19" si="1132">IA229*10^6</f>
        <v>13954608555387.059</v>
      </c>
      <c r="AOI19" s="327">
        <f t="shared" ref="AOI19" si="1133">IB229*10^6</f>
        <v>14041079123136.141</v>
      </c>
      <c r="AOJ19" s="327">
        <f t="shared" ref="AOJ19" si="1134">IC229*10^6</f>
        <v>13638551856067.75</v>
      </c>
      <c r="AOK19" s="327">
        <f t="shared" ref="AOK19" si="1135">ID229*10^6</f>
        <v>12879845323738.74</v>
      </c>
      <c r="AOL19" s="327">
        <f t="shared" ref="AOL19" si="1136">IE229*10^6</f>
        <v>12998532616530.619</v>
      </c>
      <c r="AOM19" s="327">
        <f t="shared" ref="AOM19" si="1137">IF229*10^6</f>
        <v>13010432462804.51</v>
      </c>
      <c r="AON19" s="327">
        <f t="shared" ref="AON19" si="1138">IG229*10^6</f>
        <v>13025029605055.428</v>
      </c>
      <c r="AOO19" s="327">
        <f t="shared" ref="AOO19" si="1139">IH229*10^6</f>
        <v>13458590651872.217</v>
      </c>
      <c r="AOP19" s="327">
        <f t="shared" ref="AOP19" si="1140">II229*10^6</f>
        <v>18980450105123.242</v>
      </c>
      <c r="AOQ19" s="327">
        <f t="shared" ref="AOQ19" si="1141">IJ229*10^6</f>
        <v>17574229890876.391</v>
      </c>
      <c r="AOR19" s="327">
        <f t="shared" ref="AOR19" si="1142">IK229*10^6</f>
        <v>16490113543080.83</v>
      </c>
      <c r="AOS19" s="328"/>
      <c r="AOT19" s="327"/>
      <c r="AOU19" s="327"/>
      <c r="AOV19" s="327"/>
      <c r="AOW19" s="327"/>
      <c r="AOX19" s="327"/>
      <c r="AOY19" s="327"/>
      <c r="AOZ19" s="327"/>
      <c r="APA19" s="327"/>
    </row>
    <row r="20" spans="2:1093" x14ac:dyDescent="0.2">
      <c r="HC20" s="51"/>
      <c r="LD20" s="51"/>
      <c r="UD20" s="51"/>
      <c r="AFJ20" s="51"/>
      <c r="AHX20" s="6"/>
      <c r="AHY20" s="6"/>
      <c r="AHZ20" s="6"/>
      <c r="AIA20" s="6"/>
      <c r="AOS20" s="51"/>
    </row>
    <row r="21" spans="2:1093" x14ac:dyDescent="0.2">
      <c r="B21" s="6" t="s">
        <v>1182</v>
      </c>
      <c r="C21" s="327" t="s">
        <v>1173</v>
      </c>
      <c r="D21" s="327" t="s">
        <v>1173</v>
      </c>
      <c r="E21" s="327" t="s">
        <v>1173</v>
      </c>
      <c r="F21" s="327" t="s">
        <v>1173</v>
      </c>
      <c r="G21" s="327" t="s">
        <v>1173</v>
      </c>
      <c r="H21" s="327" t="s">
        <v>1173</v>
      </c>
      <c r="I21" s="327" t="s">
        <v>1173</v>
      </c>
      <c r="J21" s="327" t="s">
        <v>1173</v>
      </c>
      <c r="K21" s="327" t="s">
        <v>1173</v>
      </c>
      <c r="L21" s="327" t="s">
        <v>1173</v>
      </c>
      <c r="M21" s="327" t="s">
        <v>1173</v>
      </c>
      <c r="N21" s="327" t="s">
        <v>1173</v>
      </c>
      <c r="O21" s="327" t="s">
        <v>1173</v>
      </c>
      <c r="P21" s="327" t="s">
        <v>1173</v>
      </c>
      <c r="Q21" s="327" t="s">
        <v>1173</v>
      </c>
      <c r="R21" s="327" t="s">
        <v>1173</v>
      </c>
      <c r="S21" s="327" t="s">
        <v>1173</v>
      </c>
      <c r="T21" s="327" t="s">
        <v>1173</v>
      </c>
      <c r="U21" s="327" t="s">
        <v>1173</v>
      </c>
      <c r="V21" s="327" t="s">
        <v>1173</v>
      </c>
      <c r="W21" s="327" t="s">
        <v>1173</v>
      </c>
      <c r="X21" s="327" t="s">
        <v>1173</v>
      </c>
      <c r="Y21" s="327" t="s">
        <v>1173</v>
      </c>
      <c r="Z21" s="327" t="s">
        <v>1173</v>
      </c>
      <c r="AA21" s="327" t="s">
        <v>1173</v>
      </c>
      <c r="AB21" s="327" t="s">
        <v>1173</v>
      </c>
      <c r="AC21" s="327" t="s">
        <v>1173</v>
      </c>
      <c r="AD21" s="327" t="s">
        <v>1173</v>
      </c>
      <c r="AE21" s="327" t="s">
        <v>1173</v>
      </c>
      <c r="AF21" s="327" t="s">
        <v>1173</v>
      </c>
      <c r="AG21" s="327" t="s">
        <v>1173</v>
      </c>
      <c r="AH21" s="327" t="s">
        <v>1173</v>
      </c>
      <c r="AI21" s="327" t="s">
        <v>1173</v>
      </c>
      <c r="AJ21" s="327" t="s">
        <v>1173</v>
      </c>
      <c r="AK21" s="327" t="s">
        <v>1173</v>
      </c>
      <c r="AL21" s="327" t="s">
        <v>1173</v>
      </c>
      <c r="AM21" s="327" t="s">
        <v>1173</v>
      </c>
      <c r="AN21" s="327" t="s">
        <v>1173</v>
      </c>
      <c r="AO21" s="327" t="s">
        <v>1173</v>
      </c>
      <c r="AP21" s="327" t="s">
        <v>1173</v>
      </c>
      <c r="AQ21" s="327" t="s">
        <v>1173</v>
      </c>
      <c r="AR21" s="327" t="s">
        <v>1173</v>
      </c>
      <c r="AS21" s="327" t="s">
        <v>1173</v>
      </c>
      <c r="AT21" s="327" t="s">
        <v>1173</v>
      </c>
      <c r="AU21" s="327" t="s">
        <v>1173</v>
      </c>
      <c r="AV21" s="327" t="s">
        <v>1173</v>
      </c>
      <c r="AW21" s="327" t="s">
        <v>1173</v>
      </c>
      <c r="AX21" s="327" t="s">
        <v>1173</v>
      </c>
      <c r="AY21" s="327" t="s">
        <v>1173</v>
      </c>
      <c r="AZ21" s="327" t="s">
        <v>1173</v>
      </c>
      <c r="BA21" s="327" t="s">
        <v>1173</v>
      </c>
      <c r="BB21" s="327" t="s">
        <v>1173</v>
      </c>
      <c r="BC21" s="327" t="str">
        <f>IFERROR(VLOOKUP(BC5,#REF!,2,FALSE)*10^6,BB21)</f>
        <v>N/A</v>
      </c>
      <c r="BD21" s="327" t="str">
        <f>IFERROR(VLOOKUP(BD5,#REF!,2,FALSE)*10^6,BC21)</f>
        <v>N/A</v>
      </c>
      <c r="BE21" s="327" t="str">
        <f>IFERROR(VLOOKUP(BE5,#REF!,2,FALSE)*10^6,BD21)</f>
        <v>N/A</v>
      </c>
      <c r="BF21" s="327" t="str">
        <f>IFERROR(VLOOKUP(BF5,#REF!,2,FALSE)*10^6,BE21)</f>
        <v>N/A</v>
      </c>
      <c r="BG21" s="327" t="str">
        <f>IFERROR(VLOOKUP(BG5,#REF!,2,FALSE)*10^6,BF21)</f>
        <v>N/A</v>
      </c>
      <c r="BH21" s="327" t="str">
        <f>IFERROR(VLOOKUP(BH5,#REF!,2,FALSE)*10^6,BG21)</f>
        <v>N/A</v>
      </c>
      <c r="BI21" s="327" t="str">
        <f>IFERROR(VLOOKUP(BI5,#REF!,2,FALSE)*10^6,BH21)</f>
        <v>N/A</v>
      </c>
      <c r="BJ21" s="327" t="str">
        <f>IFERROR(VLOOKUP(BJ5,#REF!,2,FALSE)*10^6,BI21)</f>
        <v>N/A</v>
      </c>
      <c r="BK21" s="327" t="str">
        <f>IFERROR(VLOOKUP(BK5,#REF!,2,FALSE)*10^6,BJ21)</f>
        <v>N/A</v>
      </c>
      <c r="BL21" s="327" t="str">
        <f>IFERROR(VLOOKUP(BL5,#REF!,2,FALSE)*10^6,BK21)</f>
        <v>N/A</v>
      </c>
      <c r="BM21" s="327" t="str">
        <f>IFERROR(VLOOKUP(BM5,#REF!,2,FALSE)*10^6,BL21)</f>
        <v>N/A</v>
      </c>
      <c r="BN21" s="327" t="str">
        <f>IFERROR(VLOOKUP(BN5,#REF!,2,FALSE)*10^6,BM21)</f>
        <v>N/A</v>
      </c>
      <c r="BO21" s="327" t="str">
        <f>IFERROR(VLOOKUP(BO5,#REF!,2,FALSE)*10^6,BN21)</f>
        <v>N/A</v>
      </c>
      <c r="BP21" s="327" t="str">
        <f>IFERROR(VLOOKUP(BP5,#REF!,2,FALSE)*10^6,BO21)</f>
        <v>N/A</v>
      </c>
      <c r="BQ21" s="327" t="str">
        <f>IFERROR(VLOOKUP(BQ5,#REF!,2,FALSE)*10^6,BP21)</f>
        <v>N/A</v>
      </c>
      <c r="BR21" s="327" t="str">
        <f>IFERROR(VLOOKUP(BR5,#REF!,2,FALSE)*10^6,BQ21)</f>
        <v>N/A</v>
      </c>
      <c r="BS21" s="327" t="str">
        <f>IFERROR(VLOOKUP(BS5,#REF!,2,FALSE)*10^6,BR21)</f>
        <v>N/A</v>
      </c>
      <c r="BT21" s="327" t="str">
        <f>IFERROR(VLOOKUP(BT5,#REF!,2,FALSE)*10^6,BS21)</f>
        <v>N/A</v>
      </c>
      <c r="BU21" s="327" t="str">
        <f>IFERROR(VLOOKUP(BU5,#REF!,2,FALSE)*10^6,BT21)</f>
        <v>N/A</v>
      </c>
      <c r="BV21" s="327" t="str">
        <f>IFERROR(VLOOKUP(BV5,#REF!,2,FALSE)*10^6,BU21)</f>
        <v>N/A</v>
      </c>
      <c r="BW21" s="327" t="str">
        <f>IFERROR(VLOOKUP(BW5,#REF!,2,FALSE)*10^6,BV21)</f>
        <v>N/A</v>
      </c>
      <c r="BX21" s="327" t="str">
        <f>IFERROR(VLOOKUP(BX5,#REF!,2,FALSE)*10^6,BW21)</f>
        <v>N/A</v>
      </c>
      <c r="BY21" s="327" t="str">
        <f>IFERROR(VLOOKUP(BY5,#REF!,2,FALSE)*10^6,BX21)</f>
        <v>N/A</v>
      </c>
      <c r="BZ21" s="327" t="str">
        <f>IFERROR(VLOOKUP(BZ5,#REF!,2,FALSE)*10^6,BY21)</f>
        <v>N/A</v>
      </c>
      <c r="CA21" s="327" t="str">
        <f>IFERROR(VLOOKUP(CA5,#REF!,2,FALSE)*10^6,BZ21)</f>
        <v>N/A</v>
      </c>
      <c r="CB21" s="327" t="str">
        <f>IFERROR(VLOOKUP(CB5,#REF!,2,FALSE)*10^6,CA21)</f>
        <v>N/A</v>
      </c>
      <c r="CC21" s="327" t="str">
        <f>IFERROR(VLOOKUP(CC5,#REF!,2,FALSE)*10^6,CB21)</f>
        <v>N/A</v>
      </c>
      <c r="CD21" s="327" t="str">
        <f>IFERROR(VLOOKUP(CD5,#REF!,2,FALSE)*10^6,CC21)</f>
        <v>N/A</v>
      </c>
      <c r="CE21" s="327" t="str">
        <f>IFERROR(VLOOKUP(CE5,#REF!,2,FALSE)*10^6,CD21)</f>
        <v>N/A</v>
      </c>
      <c r="CF21" s="327" t="str">
        <f>IFERROR(VLOOKUP(CF5,#REF!,2,FALSE)*10^6,CE21)</f>
        <v>N/A</v>
      </c>
      <c r="CG21" s="327" t="str">
        <f>IFERROR(VLOOKUP(CG5,#REF!,2,FALSE)*10^6,CF21)</f>
        <v>N/A</v>
      </c>
      <c r="CH21" s="327" t="str">
        <f>IFERROR(VLOOKUP(CH5,#REF!,2,FALSE)*10^6,CG21)</f>
        <v>N/A</v>
      </c>
      <c r="CI21" s="327" t="str">
        <f>IFERROR(VLOOKUP(CI5,#REF!,2,FALSE)*10^6,CH21)</f>
        <v>N/A</v>
      </c>
      <c r="CJ21" s="327" t="str">
        <f>IFERROR(VLOOKUP(CJ5,#REF!,2,FALSE)*10^6,CI21)</f>
        <v>N/A</v>
      </c>
      <c r="CK21" s="327" t="str">
        <f>IFERROR(VLOOKUP(CK5,#REF!,2,FALSE)*10^6,CJ21)</f>
        <v>N/A</v>
      </c>
      <c r="CL21" s="327" t="str">
        <f>IFERROR(VLOOKUP(CL5,#REF!,2,FALSE)*10^6,CK21)</f>
        <v>N/A</v>
      </c>
      <c r="CM21" s="327" t="str">
        <f>IFERROR(VLOOKUP(CM5,#REF!,2,FALSE)*10^6,CL21)</f>
        <v>N/A</v>
      </c>
      <c r="CN21" s="327" t="str">
        <f>IFERROR(VLOOKUP(CN5,#REF!,2,FALSE)*10^6,CM21)</f>
        <v>N/A</v>
      </c>
      <c r="CO21" s="327" t="str">
        <f>IFERROR(VLOOKUP(CO5,#REF!,2,FALSE)*10^6,CN21)</f>
        <v>N/A</v>
      </c>
      <c r="CP21" s="327" t="str">
        <f>IFERROR(VLOOKUP(CP5,#REF!,2,FALSE)*10^6,CO21)</f>
        <v>N/A</v>
      </c>
      <c r="CQ21" s="327" t="str">
        <f>IFERROR(VLOOKUP(CQ5,#REF!,2,FALSE)*10^6,CP21)</f>
        <v>N/A</v>
      </c>
      <c r="CR21" s="327" t="str">
        <f>IFERROR(VLOOKUP(CR5,#REF!,2,FALSE)*10^6,CQ21)</f>
        <v>N/A</v>
      </c>
      <c r="CS21" s="327" t="str">
        <f>IFERROR(VLOOKUP(CS5,#REF!,2,FALSE)*10^6,CR21)</f>
        <v>N/A</v>
      </c>
      <c r="CT21" s="327" t="str">
        <f>IFERROR(VLOOKUP(CT5,#REF!,2,FALSE)*10^6,CS21)</f>
        <v>N/A</v>
      </c>
      <c r="CU21" s="327" t="str">
        <f>IFERROR(VLOOKUP(CU5,#REF!,2,FALSE)*10^6,CT21)</f>
        <v>N/A</v>
      </c>
      <c r="CV21" s="327" t="str">
        <f>IFERROR(VLOOKUP(CV5,#REF!,2,FALSE)*10^6,CU21)</f>
        <v>N/A</v>
      </c>
      <c r="CW21" s="327" t="str">
        <f>IFERROR(VLOOKUP(CW5,#REF!,2,FALSE)*10^6,CV21)</f>
        <v>N/A</v>
      </c>
      <c r="CX21" s="327" t="str">
        <f>IFERROR(VLOOKUP(CX5,#REF!,2,FALSE)*10^6,CW21)</f>
        <v>N/A</v>
      </c>
      <c r="CY21" s="327" t="str">
        <f>IFERROR(VLOOKUP(CY5,#REF!,2,FALSE)*10^6,CX21)</f>
        <v>N/A</v>
      </c>
      <c r="CZ21" s="327" t="str">
        <f>IFERROR(VLOOKUP(CZ5,#REF!,2,FALSE)*10^6,CY21)</f>
        <v>N/A</v>
      </c>
      <c r="DA21" s="327" t="str">
        <f>IFERROR(VLOOKUP(DA5,#REF!,2,FALSE)*10^6,CZ21)</f>
        <v>N/A</v>
      </c>
      <c r="DB21" s="327" t="str">
        <f>IFERROR(VLOOKUP(DB5,#REF!,2,FALSE)*10^6,DA21)</f>
        <v>N/A</v>
      </c>
      <c r="DC21" s="327" t="str">
        <f>IFERROR(VLOOKUP(DC5,#REF!,2,FALSE)*10^6,DB21)</f>
        <v>N/A</v>
      </c>
      <c r="DD21" s="327" t="str">
        <f>IFERROR(VLOOKUP(DD5,#REF!,2,FALSE)*10^6,DC21)</f>
        <v>N/A</v>
      </c>
      <c r="DE21" s="327" t="str">
        <f>IFERROR(VLOOKUP(DE5,#REF!,2,FALSE)*10^6,DD21)</f>
        <v>N/A</v>
      </c>
      <c r="DF21" s="327" t="str">
        <f>IFERROR(VLOOKUP(DF5,#REF!,2,FALSE)*10^6,DE21)</f>
        <v>N/A</v>
      </c>
      <c r="DG21" s="327" t="str">
        <f>IFERROR(VLOOKUP(DG5,#REF!,2,FALSE)*10^6,DF21)</f>
        <v>N/A</v>
      </c>
      <c r="DH21" s="327" t="str">
        <f>IFERROR(VLOOKUP(DH5,#REF!,2,FALSE)*10^6,DG21)</f>
        <v>N/A</v>
      </c>
      <c r="DI21" s="327" t="str">
        <f>IFERROR(VLOOKUP(DI5,#REF!,2,FALSE)*10^6,DH21)</f>
        <v>N/A</v>
      </c>
      <c r="DJ21" s="327" t="str">
        <f>IFERROR(VLOOKUP(DJ5,#REF!,2,FALSE)*10^6,DI21)</f>
        <v>N/A</v>
      </c>
      <c r="DK21" s="327" t="str">
        <f>IFERROR(VLOOKUP(DK5,#REF!,2,FALSE)*10^6,DJ21)</f>
        <v>N/A</v>
      </c>
      <c r="DL21" s="327" t="str">
        <f>IFERROR(VLOOKUP(DL5,#REF!,2,FALSE)*10^6,DK21)</f>
        <v>N/A</v>
      </c>
      <c r="DM21" s="327" t="str">
        <f>IFERROR(VLOOKUP(DM5,#REF!,2,FALSE)*10^6,DL21)</f>
        <v>N/A</v>
      </c>
      <c r="DN21" s="327" t="str">
        <f>IFERROR(VLOOKUP(DN5,#REF!,2,FALSE)*10^6,DM21)</f>
        <v>N/A</v>
      </c>
      <c r="DO21" s="327" t="str">
        <f>IFERROR(VLOOKUP(DO5,#REF!,2,FALSE)*10^6,DN21)</f>
        <v>N/A</v>
      </c>
      <c r="DP21" s="327" t="str">
        <f>IFERROR(VLOOKUP(DP5,#REF!,2,FALSE)*10^6,DO21)</f>
        <v>N/A</v>
      </c>
      <c r="DQ21" s="327" t="str">
        <f>IFERROR(VLOOKUP(DQ5,#REF!,2,FALSE)*10^6,DP21)</f>
        <v>N/A</v>
      </c>
      <c r="DR21" s="327" t="str">
        <f>IFERROR(VLOOKUP(DR5,#REF!,2,FALSE)*10^6,DQ21)</f>
        <v>N/A</v>
      </c>
      <c r="DS21" s="327" t="str">
        <f>IFERROR(VLOOKUP(DS5,#REF!,2,FALSE)*10^6,DR21)</f>
        <v>N/A</v>
      </c>
      <c r="DT21" s="327" t="str">
        <f>IFERROR(VLOOKUP(DT5,#REF!,2,FALSE)*10^6,DS21)</f>
        <v>N/A</v>
      </c>
      <c r="DU21" s="327" t="str">
        <f>IFERROR(VLOOKUP(DU5,#REF!,2,FALSE)*10^6,DT21)</f>
        <v>N/A</v>
      </c>
      <c r="DV21" s="327" t="str">
        <f>IFERROR(VLOOKUP(DV5,#REF!,2,FALSE)*10^6,DU21)</f>
        <v>N/A</v>
      </c>
      <c r="DW21" s="327" t="str">
        <f>IFERROR(VLOOKUP(DW5,#REF!,2,FALSE)*10^6,DV21)</f>
        <v>N/A</v>
      </c>
      <c r="DX21" s="327" t="str">
        <f>IFERROR(VLOOKUP(DX5,#REF!,2,FALSE)*10^6,DW21)</f>
        <v>N/A</v>
      </c>
      <c r="DY21" s="327" t="str">
        <f>IFERROR(VLOOKUP(DY5,#REF!,2,FALSE)*10^6,DX21)</f>
        <v>N/A</v>
      </c>
      <c r="DZ21" s="327" t="str">
        <f>IFERROR(VLOOKUP(DZ5,#REF!,2,FALSE)*10^6,DY21)</f>
        <v>N/A</v>
      </c>
      <c r="EA21" s="327" t="str">
        <f>IFERROR(VLOOKUP(EA5,#REF!,2,FALSE)*10^6,DZ21)</f>
        <v>N/A</v>
      </c>
      <c r="EB21" s="327" t="str">
        <f>IFERROR(VLOOKUP(EB5,#REF!,2,FALSE)*10^6,EA21)</f>
        <v>N/A</v>
      </c>
      <c r="EC21" s="327" t="str">
        <f>IFERROR(VLOOKUP(EC5,#REF!,2,FALSE)*10^6,EB21)</f>
        <v>N/A</v>
      </c>
      <c r="ED21" s="327" t="str">
        <f>IFERROR(VLOOKUP(ED5,#REF!,2,FALSE)*10^6,EC21)</f>
        <v>N/A</v>
      </c>
      <c r="EE21" s="327" t="str">
        <f>IFERROR(VLOOKUP(EE5,#REF!,2,FALSE)*10^6,ED21)</f>
        <v>N/A</v>
      </c>
      <c r="EF21" s="327" t="str">
        <f>IFERROR(VLOOKUP(EF5,#REF!,2,FALSE)*10^6,EE21)</f>
        <v>N/A</v>
      </c>
      <c r="EG21" s="327" t="str">
        <f>IFERROR(VLOOKUP(EG5,#REF!,2,FALSE)*10^6,EF21)</f>
        <v>N/A</v>
      </c>
      <c r="EH21" s="327" t="str">
        <f>IFERROR(VLOOKUP(EH5,#REF!,2,FALSE)*10^6,EG21)</f>
        <v>N/A</v>
      </c>
      <c r="EI21" s="327" t="str">
        <f>IFERROR(VLOOKUP(EI5,#REF!,2,FALSE)*10^6,EH21)</f>
        <v>N/A</v>
      </c>
      <c r="EJ21" s="327" t="str">
        <f>IFERROR(VLOOKUP(EJ5,#REF!,2,FALSE)*10^6,EI21)</f>
        <v>N/A</v>
      </c>
      <c r="EK21" s="327" t="str">
        <f>IFERROR(VLOOKUP(EK5,#REF!,2,FALSE)*10^6,EJ21)</f>
        <v>N/A</v>
      </c>
      <c r="EL21" s="327" t="str">
        <f>IFERROR(VLOOKUP(EL5,#REF!,2,FALSE)*10^6,EK21)</f>
        <v>N/A</v>
      </c>
      <c r="EM21" s="327" t="str">
        <f>IFERROR(VLOOKUP(EM5,#REF!,2,FALSE)*10^6,EL21)</f>
        <v>N/A</v>
      </c>
      <c r="EN21" s="327" t="str">
        <f>IFERROR(VLOOKUP(EN5,#REF!,2,FALSE)*10^6,EM21)</f>
        <v>N/A</v>
      </c>
      <c r="EO21" s="327" t="str">
        <f>IFERROR(VLOOKUP(EO5,#REF!,2,FALSE)*10^6,EN21)</f>
        <v>N/A</v>
      </c>
      <c r="EP21" s="327" t="str">
        <f>IFERROR(VLOOKUP(EP5,#REF!,2,FALSE)*10^6,EO21)</f>
        <v>N/A</v>
      </c>
      <c r="EQ21" s="327" t="str">
        <f>IFERROR(VLOOKUP(EQ5,#REF!,2,FALSE)*10^6,EP21)</f>
        <v>N/A</v>
      </c>
      <c r="ER21" s="327" t="str">
        <f>IFERROR(VLOOKUP(ER5,#REF!,2,FALSE)*10^6,EQ21)</f>
        <v>N/A</v>
      </c>
      <c r="ES21" s="327" t="str">
        <f>IFERROR(VLOOKUP(ES5,#REF!,2,FALSE)*10^6,ER21)</f>
        <v>N/A</v>
      </c>
      <c r="ET21" s="327" t="str">
        <f>IFERROR(VLOOKUP(ET5,#REF!,2,FALSE)*10^6,ES21)</f>
        <v>N/A</v>
      </c>
      <c r="EU21" s="327" t="str">
        <f>IFERROR(VLOOKUP(EU5,#REF!,2,FALSE)*10^6,ET21)</f>
        <v>N/A</v>
      </c>
      <c r="EV21" s="327" t="str">
        <f>IFERROR(VLOOKUP(EV5,#REF!,2,FALSE)*10^6,EU21)</f>
        <v>N/A</v>
      </c>
      <c r="EW21" s="327" t="str">
        <f>IFERROR(VLOOKUP(EW5,#REF!,2,FALSE)*10^6,EV21)</f>
        <v>N/A</v>
      </c>
      <c r="EX21" s="327" t="str">
        <f>IFERROR(VLOOKUP(EX5,#REF!,2,FALSE)*10^6,EW21)</f>
        <v>N/A</v>
      </c>
      <c r="EY21" s="327" t="str">
        <f>IFERROR(VLOOKUP(EY5,#REF!,2,FALSE)*10^6,EX21)</f>
        <v>N/A</v>
      </c>
      <c r="EZ21" s="327" t="str">
        <f>IFERROR(VLOOKUP(EZ5,#REF!,2,FALSE)*10^6,EY21)</f>
        <v>N/A</v>
      </c>
      <c r="FA21" s="327" t="str">
        <f>IFERROR(VLOOKUP(FA5,#REF!,2,FALSE)*10^6,EZ21)</f>
        <v>N/A</v>
      </c>
      <c r="FB21" s="327" t="str">
        <f>IFERROR(VLOOKUP(FB5,#REF!,2,FALSE)*10^6,FA21)</f>
        <v>N/A</v>
      </c>
      <c r="FC21" s="327" t="str">
        <f>IFERROR(VLOOKUP(FC5,#REF!,2,FALSE)*10^6,FB21)</f>
        <v>N/A</v>
      </c>
      <c r="FD21" s="327" t="str">
        <f>IFERROR(VLOOKUP(FD5,#REF!,2,FALSE)*10^6,FC21)</f>
        <v>N/A</v>
      </c>
      <c r="FE21" s="327" t="str">
        <f>IFERROR(VLOOKUP(FE5,#REF!,2,FALSE)*10^6,FD21)</f>
        <v>N/A</v>
      </c>
      <c r="FF21" s="327" t="str">
        <f>IFERROR(VLOOKUP(FF5,#REF!,2,FALSE)*10^6,FE21)</f>
        <v>N/A</v>
      </c>
      <c r="FG21" s="327" t="str">
        <f>IFERROR(VLOOKUP(FG5,#REF!,2,FALSE)*10^6,FF21)</f>
        <v>N/A</v>
      </c>
      <c r="FH21" s="327" t="str">
        <f>IFERROR(VLOOKUP(FH5,#REF!,2,FALSE)*10^6,FG21)</f>
        <v>N/A</v>
      </c>
      <c r="FI21" s="327" t="str">
        <f>IFERROR(VLOOKUP(FI5,#REF!,2,FALSE)*10^6,FH21)</f>
        <v>N/A</v>
      </c>
      <c r="FJ21" s="327" t="str">
        <f>IFERROR(VLOOKUP(FJ5,#REF!,2,FALSE)*10^6,FI21)</f>
        <v>N/A</v>
      </c>
      <c r="FK21" s="327" t="str">
        <f>IFERROR(VLOOKUP(FK5,#REF!,2,FALSE)*10^6,FJ21)</f>
        <v>N/A</v>
      </c>
      <c r="FL21" s="327" t="str">
        <f>IFERROR(VLOOKUP(FL5,#REF!,2,FALSE)*10^6,FK21)</f>
        <v>N/A</v>
      </c>
      <c r="FM21" s="327" t="str">
        <f>IFERROR(VLOOKUP(FM5,#REF!,2,FALSE)*10^6,FL21)</f>
        <v>N/A</v>
      </c>
      <c r="FN21" s="327" t="str">
        <f>IFERROR(VLOOKUP(FN5,#REF!,2,FALSE)*10^6,FM21)</f>
        <v>N/A</v>
      </c>
      <c r="FO21" s="327" t="str">
        <f>IFERROR(VLOOKUP(FO5,#REF!,2,FALSE)*10^6,FN21)</f>
        <v>N/A</v>
      </c>
      <c r="FP21" s="327" t="str">
        <f>IFERROR(VLOOKUP(FP5,#REF!,2,FALSE)*10^6,FO21)</f>
        <v>N/A</v>
      </c>
      <c r="FQ21" s="327" t="str">
        <f>IFERROR(VLOOKUP(FQ5,#REF!,2,FALSE)*10^6,FP21)</f>
        <v>N/A</v>
      </c>
      <c r="FR21" s="327" t="str">
        <f>IFERROR(VLOOKUP(FR5,#REF!,2,FALSE)*10^6,FQ21)</f>
        <v>N/A</v>
      </c>
      <c r="FS21" s="327" t="str">
        <f>IFERROR(VLOOKUP(FS5,#REF!,2,FALSE)*10^6,FR21)</f>
        <v>N/A</v>
      </c>
      <c r="FT21" s="327" t="str">
        <f>IFERROR(VLOOKUP(FT5,#REF!,2,FALSE)*10^6,FS21)</f>
        <v>N/A</v>
      </c>
      <c r="FU21" s="327" t="str">
        <f>IFERROR(VLOOKUP(FU5,#REF!,2,FALSE)*10^6,FT21)</f>
        <v>N/A</v>
      </c>
      <c r="FV21" s="327" t="str">
        <f>IFERROR(VLOOKUP(FV5,#REF!,2,FALSE)*10^6,FU21)</f>
        <v>N/A</v>
      </c>
      <c r="FW21" s="327" t="str">
        <f>IFERROR(VLOOKUP(FW5,#REF!,2,FALSE)*10^6,FV21)</f>
        <v>N/A</v>
      </c>
      <c r="FX21" s="327" t="str">
        <f>IFERROR(VLOOKUP(FX5,#REF!,2,FALSE)*10^6,FW21)</f>
        <v>N/A</v>
      </c>
      <c r="FY21" s="327" t="str">
        <f>IFERROR(VLOOKUP(FY5,#REF!,2,FALSE)*10^6,FX21)</f>
        <v>N/A</v>
      </c>
      <c r="FZ21" s="327" t="str">
        <f>IFERROR(VLOOKUP(FZ5,#REF!,2,FALSE)*10^6,FY21)</f>
        <v>N/A</v>
      </c>
      <c r="GA21" s="327" t="str">
        <f>IFERROR(VLOOKUP(GA5,#REF!,2,FALSE)*10^6,FZ21)</f>
        <v>N/A</v>
      </c>
      <c r="GB21" s="327" t="str">
        <f>IFERROR(VLOOKUP(GB5,#REF!,2,FALSE)*10^6,GA21)</f>
        <v>N/A</v>
      </c>
      <c r="GC21" s="327" t="str">
        <f>IFERROR(VLOOKUP(GC5,#REF!,2,FALSE)*10^6,GB21)</f>
        <v>N/A</v>
      </c>
      <c r="GD21" s="327" t="str">
        <f>IFERROR(VLOOKUP(GD5,#REF!,2,FALSE)*10^6,GC21)</f>
        <v>N/A</v>
      </c>
      <c r="GE21" s="327" t="str">
        <f>IFERROR(VLOOKUP(GE5,#REF!,2,FALSE)*10^6,GD21)</f>
        <v>N/A</v>
      </c>
      <c r="GF21" s="327" t="str">
        <f>IFERROR(VLOOKUP(GF5,#REF!,2,FALSE)*10^6,GE21)</f>
        <v>N/A</v>
      </c>
      <c r="GG21" s="327" t="str">
        <f>IFERROR(VLOOKUP(GG5,#REF!,2,FALSE)*10^6,GF21)</f>
        <v>N/A</v>
      </c>
      <c r="GH21" s="327" t="str">
        <f>IFERROR(VLOOKUP(GH5,#REF!,2,FALSE)*10^6,GG21)</f>
        <v>N/A</v>
      </c>
      <c r="GI21" s="327" t="str">
        <f>IFERROR(VLOOKUP(GI5,#REF!,2,FALSE)*10^6,GH21)</f>
        <v>N/A</v>
      </c>
      <c r="GJ21" s="327" t="str">
        <f>IFERROR(VLOOKUP(GJ5,#REF!,2,FALSE)*10^6,GI21)</f>
        <v>N/A</v>
      </c>
      <c r="GK21" s="327" t="str">
        <f>IFERROR(VLOOKUP(GK5,#REF!,2,FALSE)*10^6,GJ21)</f>
        <v>N/A</v>
      </c>
      <c r="GL21" s="327" t="str">
        <f>IFERROR(VLOOKUP(GL5,#REF!,2,FALSE)*10^6,GK21)</f>
        <v>N/A</v>
      </c>
      <c r="GM21" s="327" t="str">
        <f>IFERROR(VLOOKUP(GM5,#REF!,2,FALSE)*10^6,GL21)</f>
        <v>N/A</v>
      </c>
      <c r="GN21" s="327" t="str">
        <f>IFERROR(VLOOKUP(GN5,#REF!,2,FALSE)*10^6,GM21)</f>
        <v>N/A</v>
      </c>
      <c r="GO21" s="327" t="str">
        <f>IFERROR(VLOOKUP(GO5,#REF!,2,FALSE)*10^6,GN21)</f>
        <v>N/A</v>
      </c>
      <c r="GP21" s="327" t="str">
        <f>IFERROR(VLOOKUP(GP5,#REF!,2,FALSE)*10^6,GO21)</f>
        <v>N/A</v>
      </c>
      <c r="GQ21" s="327" t="str">
        <f>IFERROR(VLOOKUP(GQ5,#REF!,2,FALSE)*10^6,GP21)</f>
        <v>N/A</v>
      </c>
      <c r="GR21" s="327" t="str">
        <f>IFERROR(VLOOKUP(GR5,#REF!,2,FALSE)*10^6,GQ21)</f>
        <v>N/A</v>
      </c>
      <c r="GS21" s="327" t="str">
        <f>IFERROR(VLOOKUP(GS5,#REF!,2,FALSE)*10^6,GR21)</f>
        <v>N/A</v>
      </c>
      <c r="GT21" s="327" t="str">
        <f>IFERROR(VLOOKUP(GT5,#REF!,2,FALSE)*10^6,GS21)</f>
        <v>N/A</v>
      </c>
      <c r="GU21" s="327" t="str">
        <f>IFERROR(VLOOKUP(GU5,#REF!,2,FALSE)*10^6,GT21)</f>
        <v>N/A</v>
      </c>
      <c r="GV21" s="327" t="str">
        <f>IFERROR(VLOOKUP(GV5,#REF!,2,FALSE)*10^6,GU21)</f>
        <v>N/A</v>
      </c>
      <c r="GW21" s="327" t="str">
        <f>IFERROR(VLOOKUP(GW5,#REF!,2,FALSE)*10^6,GV21)</f>
        <v>N/A</v>
      </c>
      <c r="GX21" s="327" t="str">
        <f>IFERROR(VLOOKUP(GX5,#REF!,2,FALSE)*10^6,GW21)</f>
        <v>N/A</v>
      </c>
      <c r="GY21" s="327" t="str">
        <f>IFERROR(VLOOKUP(GY5,#REF!,2,FALSE)*10^6,GX21)</f>
        <v>N/A</v>
      </c>
      <c r="GZ21" s="327" t="str">
        <f>IFERROR(VLOOKUP(GZ5,#REF!,2,FALSE)*10^6,GY21)</f>
        <v>N/A</v>
      </c>
      <c r="HA21" s="327" t="str">
        <f>IFERROR(VLOOKUP(HA5,#REF!,2,FALSE)*10^6,GZ21)</f>
        <v>N/A</v>
      </c>
      <c r="HB21" s="327" t="str">
        <f>IFERROR(VLOOKUP(HB5,#REF!,2,FALSE)*10^6,HA21)</f>
        <v>N/A</v>
      </c>
      <c r="HC21" s="328" t="str">
        <f>IFERROR(VLOOKUP(HC5,#REF!,2,FALSE)*10^6,HB21)</f>
        <v>N/A</v>
      </c>
      <c r="HD21" s="327" t="str">
        <f>IFERROR(VLOOKUP(HD5,#REF!,2,FALSE)*10^6,HC21)</f>
        <v>N/A</v>
      </c>
      <c r="HE21" s="327" t="str">
        <f>IFERROR(VLOOKUP(HE5,#REF!,2,FALSE)*10^6,HD21)</f>
        <v>N/A</v>
      </c>
      <c r="HF21" s="327" t="str">
        <f>IFERROR(VLOOKUP(HF5,#REF!,2,FALSE)*10^6,HE21)</f>
        <v>N/A</v>
      </c>
      <c r="HG21" s="327" t="str">
        <f>IFERROR(VLOOKUP(HG5,#REF!,2,FALSE)*10^6,HF21)</f>
        <v>N/A</v>
      </c>
      <c r="HH21" s="327" t="str">
        <f>IFERROR(VLOOKUP(HH5,#REF!,2,FALSE)*10^6,HG21)</f>
        <v>N/A</v>
      </c>
      <c r="HI21" s="327" t="str">
        <f>IFERROR(VLOOKUP(HI5,#REF!,2,FALSE)*10^6,HH21)</f>
        <v>N/A</v>
      </c>
      <c r="HJ21" s="327" t="str">
        <f>IFERROR(VLOOKUP(HJ5,#REF!,2,FALSE)*10^6,HI21)</f>
        <v>N/A</v>
      </c>
      <c r="HK21" s="327" t="str">
        <f>IFERROR(VLOOKUP(HK5,#REF!,2,FALSE)*10^6,HJ21)</f>
        <v>N/A</v>
      </c>
      <c r="HL21" s="327" t="str">
        <f>IFERROR(VLOOKUP(HL5,#REF!,2,FALSE)*10^6,HK21)</f>
        <v>N/A</v>
      </c>
      <c r="HM21" s="327" t="str">
        <f>IFERROR(VLOOKUP(HM5,#REF!,2,FALSE)*10^6,HL21)</f>
        <v>N/A</v>
      </c>
      <c r="HN21" s="327" t="str">
        <f>IFERROR(VLOOKUP(HN5,#REF!,2,FALSE)*10^6,HM21)</f>
        <v>N/A</v>
      </c>
      <c r="HO21" s="327" t="str">
        <f>IFERROR(VLOOKUP(HO5,#REF!,2,FALSE)*10^6,HN21)</f>
        <v>N/A</v>
      </c>
      <c r="HP21" s="327" t="str">
        <f>IFERROR(VLOOKUP(HP5,#REF!,2,FALSE)*10^6,HO21)</f>
        <v>N/A</v>
      </c>
      <c r="HQ21" s="327" t="str">
        <f>IFERROR(VLOOKUP(HQ5,#REF!,2,FALSE)*10^6,HP21)</f>
        <v>N/A</v>
      </c>
      <c r="HR21" s="327" t="str">
        <f>IFERROR(VLOOKUP(HR5,#REF!,2,FALSE)*10^6,HQ21)</f>
        <v>N/A</v>
      </c>
      <c r="HS21" s="327" t="str">
        <f>IFERROR(VLOOKUP(HS5,#REF!,2,FALSE)*10^6,HR21)</f>
        <v>N/A</v>
      </c>
      <c r="HT21" s="327" t="str">
        <f>IFERROR(VLOOKUP(HT5,#REF!,2,FALSE)*10^6,HS21)</f>
        <v>N/A</v>
      </c>
      <c r="HU21" s="327" t="str">
        <f>IFERROR(VLOOKUP(HU5,#REF!,2,FALSE)*10^6,HT21)</f>
        <v>N/A</v>
      </c>
      <c r="HV21" s="327" t="str">
        <f>IFERROR(VLOOKUP(HV5,#REF!,2,FALSE)*10^6,HU21)</f>
        <v>N/A</v>
      </c>
      <c r="HW21" s="327" t="str">
        <f>IFERROR(VLOOKUP(HW5,#REF!,2,FALSE)*10^6,HV21)</f>
        <v>N/A</v>
      </c>
      <c r="HX21" s="327" t="str">
        <f>IFERROR(VLOOKUP(HX5,#REF!,2,FALSE)*10^6,HW21)</f>
        <v>N/A</v>
      </c>
      <c r="HY21" s="327" t="str">
        <f>IFERROR(VLOOKUP(HY5,#REF!,2,FALSE)*10^6,HX21)</f>
        <v>N/A</v>
      </c>
      <c r="HZ21" s="327" t="str">
        <f>IFERROR(VLOOKUP(HZ5,#REF!,2,FALSE)*10^6,HY21)</f>
        <v>N/A</v>
      </c>
      <c r="IA21" s="327" t="str">
        <f>IFERROR(VLOOKUP(IA5,#REF!,2,FALSE)*10^6,HZ21)</f>
        <v>N/A</v>
      </c>
      <c r="IB21" s="327" t="str">
        <f>IFERROR(VLOOKUP(IB5,#REF!,2,FALSE)*10^6,IA21)</f>
        <v>N/A</v>
      </c>
      <c r="IC21" s="327" t="str">
        <f>IFERROR(VLOOKUP(IC5,#REF!,2,FALSE)*10^6,IB21)</f>
        <v>N/A</v>
      </c>
      <c r="ID21" s="327" t="str">
        <f>IFERROR(VLOOKUP(ID5,#REF!,2,FALSE)*10^6,IC21)</f>
        <v>N/A</v>
      </c>
      <c r="IE21" s="327" t="str">
        <f>IFERROR(VLOOKUP(IE5,#REF!,2,FALSE)*10^6,ID21)</f>
        <v>N/A</v>
      </c>
      <c r="IF21" s="327" t="str">
        <f>IFERROR(VLOOKUP(IF5,#REF!,2,FALSE)*10^6,IE21)</f>
        <v>N/A</v>
      </c>
      <c r="IG21" s="327" t="str">
        <f>IFERROR(VLOOKUP(IG5,#REF!,2,FALSE)*10^6,IF21)</f>
        <v>N/A</v>
      </c>
      <c r="IH21" s="327" t="str">
        <f>IFERROR(VLOOKUP(IH5,#REF!,2,FALSE)*10^6,IG21)</f>
        <v>N/A</v>
      </c>
      <c r="II21" s="327" t="str">
        <f>IFERROR(VLOOKUP(II5,#REF!,2,FALSE)*10^6,IH21)</f>
        <v>N/A</v>
      </c>
      <c r="IJ21" s="327" t="str">
        <f>IFERROR(VLOOKUP(IJ5,#REF!,2,FALSE)*10^6,II21)</f>
        <v>N/A</v>
      </c>
      <c r="IK21" s="327" t="str">
        <f>IFERROR(VLOOKUP(IK5,#REF!,2,FALSE)*10^6,IJ21)</f>
        <v>N/A</v>
      </c>
      <c r="IL21" s="327" t="str">
        <f>IFERROR(VLOOKUP(IL5,#REF!,2,FALSE)*10^6,IK21)</f>
        <v>N/A</v>
      </c>
      <c r="IM21" s="327" t="str">
        <f>IFERROR(VLOOKUP(IM5,#REF!,2,FALSE)*10^6,IL21)</f>
        <v>N/A</v>
      </c>
      <c r="IN21" s="327" t="str">
        <f>IFERROR(VLOOKUP(IN5,#REF!,2,FALSE)*10^6,IM21)</f>
        <v>N/A</v>
      </c>
      <c r="IO21" s="327" t="str">
        <f>IFERROR(VLOOKUP(IO5,#REF!,2,FALSE)*10^6,IN21)</f>
        <v>N/A</v>
      </c>
      <c r="IP21" s="327" t="str">
        <f>IFERROR(VLOOKUP(IP5,#REF!,2,FALSE)*10^6,IO21)</f>
        <v>N/A</v>
      </c>
      <c r="IQ21" s="327" t="str">
        <f>IFERROR(VLOOKUP(IQ5,#REF!,2,FALSE)*10^6,IP21)</f>
        <v>N/A</v>
      </c>
      <c r="IR21" s="327" t="str">
        <f>IFERROR(VLOOKUP(IR5,#REF!,2,FALSE)*10^6,IQ21)</f>
        <v>N/A</v>
      </c>
      <c r="IS21" s="327" t="str">
        <f>IFERROR(VLOOKUP(IS5,#REF!,2,FALSE)*10^6,IR21)</f>
        <v>N/A</v>
      </c>
      <c r="IT21" s="327" t="str">
        <f>IFERROR(VLOOKUP(IT5,#REF!,2,FALSE)*10^6,IS21)</f>
        <v>N/A</v>
      </c>
      <c r="IU21" s="327" t="str">
        <f>IFERROR(VLOOKUP(IU5,#REF!,2,FALSE)*10^6,IT21)</f>
        <v>N/A</v>
      </c>
      <c r="IV21" s="327" t="str">
        <f>IFERROR(VLOOKUP(IV5,#REF!,2,FALSE)*10^6,IU21)</f>
        <v>N/A</v>
      </c>
      <c r="IW21" s="327" t="str">
        <f>IFERROR(VLOOKUP(IW5,#REF!,2,FALSE)*10^6,IV21)</f>
        <v>N/A</v>
      </c>
      <c r="IX21" s="327" t="str">
        <f>IFERROR(VLOOKUP(IX5,#REF!,2,FALSE)*10^6,IW21)</f>
        <v>N/A</v>
      </c>
      <c r="IY21" s="327" t="str">
        <f>IFERROR(VLOOKUP(IY5,#REF!,2,FALSE)*10^6,IX21)</f>
        <v>N/A</v>
      </c>
      <c r="IZ21" s="327" t="str">
        <f>IFERROR(VLOOKUP(IZ5,#REF!,2,FALSE)*10^6,IY21)</f>
        <v>N/A</v>
      </c>
      <c r="JA21" s="327" t="str">
        <f>IFERROR(VLOOKUP(JA5,#REF!,2,FALSE)*10^6,IZ21)</f>
        <v>N/A</v>
      </c>
      <c r="JB21" s="327" t="str">
        <f>IFERROR(VLOOKUP(JB5,#REF!,2,FALSE)*10^6,JA21)</f>
        <v>N/A</v>
      </c>
      <c r="JC21" s="327" t="str">
        <f>IFERROR(VLOOKUP(JC5,#REF!,2,FALSE)*10^6,JB21)</f>
        <v>N/A</v>
      </c>
      <c r="JD21" s="327" t="str">
        <f>IFERROR(VLOOKUP(JD5,#REF!,2,FALSE)*10^6,JC21)</f>
        <v>N/A</v>
      </c>
      <c r="JE21" s="327" t="str">
        <f>IFERROR(VLOOKUP(JE5,#REF!,2,FALSE)*10^6,JD21)</f>
        <v>N/A</v>
      </c>
      <c r="JF21" s="327" t="str">
        <f>IFERROR(VLOOKUP(JF5,#REF!,2,FALSE)*10^6,JE21)</f>
        <v>N/A</v>
      </c>
      <c r="JG21" s="327" t="str">
        <f>IFERROR(VLOOKUP(JG5,#REF!,2,FALSE)*10^6,JF21)</f>
        <v>N/A</v>
      </c>
      <c r="JH21" s="327" t="str">
        <f>IFERROR(VLOOKUP(JH5,#REF!,2,FALSE)*10^6,JG21)</f>
        <v>N/A</v>
      </c>
      <c r="JI21" s="327" t="str">
        <f>IFERROR(VLOOKUP(JI5,#REF!,2,FALSE)*10^6,JH21)</f>
        <v>N/A</v>
      </c>
      <c r="JJ21" s="327" t="str">
        <f>IFERROR(VLOOKUP(JJ5,#REF!,2,FALSE)*10^6,JI21)</f>
        <v>N/A</v>
      </c>
      <c r="JK21" s="327" t="str">
        <f>IFERROR(VLOOKUP(JK5,#REF!,2,FALSE)*10^6,JJ21)</f>
        <v>N/A</v>
      </c>
      <c r="JL21" s="327" t="str">
        <f>IFERROR(VLOOKUP(JL5,#REF!,2,FALSE)*10^6,JK21)</f>
        <v>N/A</v>
      </c>
      <c r="JM21" s="327" t="str">
        <f>IFERROR(VLOOKUP(JM5,#REF!,2,FALSE)*10^6,JL21)</f>
        <v>N/A</v>
      </c>
      <c r="JN21" s="327" t="str">
        <f>IFERROR(VLOOKUP(JN5,#REF!,2,FALSE)*10^6,JM21)</f>
        <v>N/A</v>
      </c>
      <c r="JO21" s="327" t="str">
        <f>IFERROR(VLOOKUP(JO5,#REF!,2,FALSE)*10^6,JN21)</f>
        <v>N/A</v>
      </c>
      <c r="JP21" s="327" t="str">
        <f>IFERROR(VLOOKUP(JP5,#REF!,2,FALSE)*10^6,JO21)</f>
        <v>N/A</v>
      </c>
      <c r="JQ21" s="327" t="str">
        <f>IFERROR(VLOOKUP(JQ5,#REF!,2,FALSE)*10^6,JP21)</f>
        <v>N/A</v>
      </c>
      <c r="JR21" s="327" t="str">
        <f>IFERROR(VLOOKUP(JR5,#REF!,2,FALSE)*10^6,JQ21)</f>
        <v>N/A</v>
      </c>
      <c r="JS21" s="327" t="str">
        <f>IFERROR(VLOOKUP(JS5,#REF!,2,FALSE)*10^6,JR21)</f>
        <v>N/A</v>
      </c>
      <c r="JT21" s="327" t="str">
        <f>IFERROR(VLOOKUP(JT5,#REF!,2,FALSE)*10^6,JS21)</f>
        <v>N/A</v>
      </c>
      <c r="JU21" s="327" t="str">
        <f>IFERROR(VLOOKUP(JU5,#REF!,2,FALSE)*10^6,JT21)</f>
        <v>N/A</v>
      </c>
      <c r="JV21" s="327" t="str">
        <f>IFERROR(VLOOKUP(JV5,#REF!,2,FALSE)*10^6,JU21)</f>
        <v>N/A</v>
      </c>
      <c r="JW21" s="327" t="str">
        <f>IFERROR(VLOOKUP(JW5,#REF!,2,FALSE)*10^6,JV21)</f>
        <v>N/A</v>
      </c>
      <c r="JX21" s="327" t="str">
        <f>IFERROR(VLOOKUP(JX5,#REF!,2,FALSE)*10^6,JW21)</f>
        <v>N/A</v>
      </c>
      <c r="JY21" s="327" t="str">
        <f>IFERROR(VLOOKUP(JY5,#REF!,2,FALSE)*10^6,JX21)</f>
        <v>N/A</v>
      </c>
      <c r="JZ21" s="327" t="str">
        <f>IFERROR(VLOOKUP(JZ5,#REF!,2,FALSE)*10^6,JY21)</f>
        <v>N/A</v>
      </c>
      <c r="KA21" s="327" t="str">
        <f>IFERROR(VLOOKUP(KA5,#REF!,2,FALSE)*10^6,JZ21)</f>
        <v>N/A</v>
      </c>
      <c r="KB21" s="327" t="str">
        <f>IFERROR(VLOOKUP(KB5,#REF!,2,FALSE)*10^6,KA21)</f>
        <v>N/A</v>
      </c>
      <c r="KC21" s="327" t="str">
        <f>IFERROR(VLOOKUP(KC5,#REF!,2,FALSE)*10^6,KB21)</f>
        <v>N/A</v>
      </c>
      <c r="KD21" s="327" t="str">
        <f>IFERROR(VLOOKUP(KD5,#REF!,2,FALSE)*10^6,KC21)</f>
        <v>N/A</v>
      </c>
      <c r="KE21" s="327" t="str">
        <f>IFERROR(VLOOKUP(KE5,#REF!,2,FALSE)*10^6,KD21)</f>
        <v>N/A</v>
      </c>
      <c r="KF21" s="327" t="str">
        <f>IFERROR(VLOOKUP(KF5,#REF!,2,FALSE)*10^6,KE21)</f>
        <v>N/A</v>
      </c>
      <c r="KG21" s="327" t="str">
        <f>IFERROR(VLOOKUP(KG5,#REF!,2,FALSE)*10^6,KF21)</f>
        <v>N/A</v>
      </c>
      <c r="KH21" s="327" t="str">
        <f>IFERROR(VLOOKUP(KH5,#REF!,2,FALSE)*10^6,KG21)</f>
        <v>N/A</v>
      </c>
      <c r="KI21" s="327" t="str">
        <f>IFERROR(VLOOKUP(KI5,#REF!,2,FALSE)*10^6,KH21)</f>
        <v>N/A</v>
      </c>
      <c r="KJ21" s="327" t="str">
        <f>IFERROR(VLOOKUP(KJ5,#REF!,2,FALSE)*10^6,KI21)</f>
        <v>N/A</v>
      </c>
      <c r="KK21" s="327" t="str">
        <f>IFERROR(VLOOKUP(KK5,#REF!,2,FALSE)*10^6,KJ21)</f>
        <v>N/A</v>
      </c>
      <c r="KL21" s="327" t="str">
        <f>IFERROR(VLOOKUP(KL5,#REF!,2,FALSE)*10^6,KK21)</f>
        <v>N/A</v>
      </c>
      <c r="KM21" s="327" t="str">
        <f>IFERROR(VLOOKUP(KM5,#REF!,2,FALSE)*10^6,KL21)</f>
        <v>N/A</v>
      </c>
      <c r="KN21" s="327" t="str">
        <f>IFERROR(VLOOKUP(KN5,#REF!,2,FALSE)*10^6,KM21)</f>
        <v>N/A</v>
      </c>
      <c r="KO21" s="327" t="str">
        <f>IFERROR(VLOOKUP(KO5,#REF!,2,FALSE)*10^6,KN21)</f>
        <v>N/A</v>
      </c>
      <c r="KP21" s="327" t="str">
        <f>IFERROR(VLOOKUP(KP5,#REF!,2,FALSE)*10^6,KO21)</f>
        <v>N/A</v>
      </c>
      <c r="KQ21" s="327" t="str">
        <f>IFERROR(VLOOKUP(KQ5,#REF!,2,FALSE)*10^6,KP21)</f>
        <v>N/A</v>
      </c>
      <c r="KR21" s="327" t="str">
        <f>IFERROR(VLOOKUP(KR5,#REF!,2,FALSE)*10^6,KQ21)</f>
        <v>N/A</v>
      </c>
      <c r="KS21" s="327" t="str">
        <f>IFERROR(VLOOKUP(KS5,#REF!,2,FALSE)*10^6,KR21)</f>
        <v>N/A</v>
      </c>
      <c r="KT21" s="327" t="str">
        <f>IFERROR(VLOOKUP(KT5,#REF!,2,FALSE)*10^6,KS21)</f>
        <v>N/A</v>
      </c>
      <c r="KU21" s="327" t="str">
        <f>IFERROR(VLOOKUP(KU5,#REF!,2,FALSE)*10^6,KT21)</f>
        <v>N/A</v>
      </c>
      <c r="KV21" s="327" t="str">
        <f>IFERROR(VLOOKUP(KV5,#REF!,2,FALSE)*10^6,KU21)</f>
        <v>N/A</v>
      </c>
      <c r="KW21" s="327" t="str">
        <f>IFERROR(VLOOKUP(KW5,#REF!,2,FALSE)*10^6,KV21)</f>
        <v>N/A</v>
      </c>
      <c r="KX21" s="327" t="str">
        <f>IFERROR(VLOOKUP(KX5,#REF!,2,FALSE)*10^6,KW21)</f>
        <v>N/A</v>
      </c>
      <c r="KY21" s="327" t="str">
        <f>IFERROR(VLOOKUP(KY5,#REF!,2,FALSE)*10^6,KX21)</f>
        <v>N/A</v>
      </c>
      <c r="KZ21" s="327" t="str">
        <f>IFERROR(VLOOKUP(KZ5,#REF!,2,FALSE)*10^6,KY21)</f>
        <v>N/A</v>
      </c>
      <c r="LA21" s="327" t="str">
        <f>IFERROR(VLOOKUP(LA5,#REF!,2,FALSE)*10^6,KZ21)</f>
        <v>N/A</v>
      </c>
      <c r="LB21" s="327" t="str">
        <f>IFERROR(VLOOKUP(LB5,#REF!,2,FALSE)*10^6,LA21)</f>
        <v>N/A</v>
      </c>
      <c r="LC21" s="327" t="str">
        <f>IFERROR(VLOOKUP(LC5,#REF!,2,FALSE)*10^6,LB21)</f>
        <v>N/A</v>
      </c>
      <c r="LD21" s="328" t="str">
        <f>IFERROR(VLOOKUP(LD5,#REF!,2,FALSE)*10^6,LC21)</f>
        <v>N/A</v>
      </c>
      <c r="LE21" s="327" t="str">
        <f>IFERROR(VLOOKUP(LE5,#REF!,2,FALSE)*10^6,LD21)</f>
        <v>N/A</v>
      </c>
      <c r="LF21" s="327" t="str">
        <f>IFERROR(VLOOKUP(LF5,#REF!,2,FALSE)*10^6,LE21)</f>
        <v>N/A</v>
      </c>
      <c r="LG21" s="327" t="str">
        <f>IFERROR(VLOOKUP(LG5,#REF!,2,FALSE)*10^6,LF21)</f>
        <v>N/A</v>
      </c>
      <c r="LH21" s="327" t="str">
        <f>IFERROR(VLOOKUP(LH5,#REF!,2,FALSE)*10^6,LG21)</f>
        <v>N/A</v>
      </c>
      <c r="LI21" s="327" t="str">
        <f>IFERROR(VLOOKUP(LI5,#REF!,2,FALSE)*10^6,LH21)</f>
        <v>N/A</v>
      </c>
      <c r="LJ21" s="327" t="str">
        <f>IFERROR(VLOOKUP(LJ5,#REF!,2,FALSE)*10^6,LI21)</f>
        <v>N/A</v>
      </c>
      <c r="LK21" s="327" t="str">
        <f>IFERROR(VLOOKUP(LK5,#REF!,2,FALSE)*10^6,LJ21)</f>
        <v>N/A</v>
      </c>
      <c r="LL21" s="327" t="str">
        <f>IFERROR(VLOOKUP(LL5,#REF!,2,FALSE)*10^6,LK21)</f>
        <v>N/A</v>
      </c>
      <c r="LM21" s="327" t="str">
        <f>IFERROR(VLOOKUP(LM5,#REF!,2,FALSE)*10^6,LL21)</f>
        <v>N/A</v>
      </c>
      <c r="LN21" s="327" t="str">
        <f>IFERROR(VLOOKUP(LN5,#REF!,2,FALSE)*10^6,LM21)</f>
        <v>N/A</v>
      </c>
      <c r="LO21" s="327" t="str">
        <f>IFERROR(VLOOKUP(LO5,#REF!,2,FALSE)*10^6,LN21)</f>
        <v>N/A</v>
      </c>
      <c r="LP21" s="327" t="str">
        <f>IFERROR(VLOOKUP(LP5,#REF!,2,FALSE)*10^6,LO21)</f>
        <v>N/A</v>
      </c>
      <c r="LQ21" s="327" t="str">
        <f>IFERROR(VLOOKUP(LQ5,#REF!,2,FALSE)*10^6,LP21)</f>
        <v>N/A</v>
      </c>
      <c r="LR21" s="327" t="str">
        <f>IFERROR(VLOOKUP(LR5,#REF!,2,FALSE)*10^6,LQ21)</f>
        <v>N/A</v>
      </c>
      <c r="LS21" s="327" t="str">
        <f>IFERROR(VLOOKUP(LS5,#REF!,2,FALSE)*10^6,LR21)</f>
        <v>N/A</v>
      </c>
      <c r="LT21" s="327" t="str">
        <f>IFERROR(VLOOKUP(LT5,#REF!,2,FALSE)*10^6,LS21)</f>
        <v>N/A</v>
      </c>
      <c r="LU21" s="327" t="str">
        <f>IFERROR(VLOOKUP(LU5,#REF!,2,FALSE)*10^6,LT21)</f>
        <v>N/A</v>
      </c>
      <c r="LV21" s="327" t="str">
        <f>IFERROR(VLOOKUP(LV5,#REF!,2,FALSE)*10^6,LU21)</f>
        <v>N/A</v>
      </c>
      <c r="LW21" s="327" t="str">
        <f>IFERROR(VLOOKUP(LW5,#REF!,2,FALSE)*10^6,LV21)</f>
        <v>N/A</v>
      </c>
      <c r="LX21" s="327" t="str">
        <f>IFERROR(VLOOKUP(LX5,#REF!,2,FALSE)*10^6,LW21)</f>
        <v>N/A</v>
      </c>
      <c r="LY21" s="327" t="str">
        <f>IFERROR(VLOOKUP(LY5,#REF!,2,FALSE)*10^6,LX21)</f>
        <v>N/A</v>
      </c>
      <c r="LZ21" s="327" t="str">
        <f>IFERROR(VLOOKUP(LZ5,#REF!,2,FALSE)*10^6,LY21)</f>
        <v>N/A</v>
      </c>
      <c r="MA21" s="327" t="str">
        <f>IFERROR(VLOOKUP(MA5,#REF!,2,FALSE)*10^6,LZ21)</f>
        <v>N/A</v>
      </c>
      <c r="MB21" s="327" t="str">
        <f>IFERROR(VLOOKUP(MB5,#REF!,2,FALSE)*10^6,MA21)</f>
        <v>N/A</v>
      </c>
      <c r="MC21" s="327" t="str">
        <f>IFERROR(VLOOKUP(MC5,#REF!,2,FALSE)*10^6,MB21)</f>
        <v>N/A</v>
      </c>
      <c r="MD21" s="327" t="str">
        <f>IFERROR(VLOOKUP(MD5,#REF!,2,FALSE)*10^6,MC21)</f>
        <v>N/A</v>
      </c>
      <c r="ME21" s="327" t="str">
        <f>IFERROR(VLOOKUP(ME5,#REF!,2,FALSE)*10^6,MD21)</f>
        <v>N/A</v>
      </c>
      <c r="MF21" s="327" t="str">
        <f>IFERROR(VLOOKUP(MF5,#REF!,2,FALSE)*10^6,ME21)</f>
        <v>N/A</v>
      </c>
      <c r="MG21" s="327" t="str">
        <f>IFERROR(VLOOKUP(MG5,#REF!,2,FALSE)*10^6,MF21)</f>
        <v>N/A</v>
      </c>
      <c r="MH21" s="327" t="str">
        <f>IFERROR(VLOOKUP(MH5,#REF!,2,FALSE)*10^6,MG21)</f>
        <v>N/A</v>
      </c>
      <c r="MI21" s="327" t="str">
        <f>IFERROR(VLOOKUP(MI5,#REF!,2,FALSE)*10^6,MH21)</f>
        <v>N/A</v>
      </c>
      <c r="MJ21" s="327" t="str">
        <f>IFERROR(VLOOKUP(MJ5,#REF!,2,FALSE)*10^6,MI21)</f>
        <v>N/A</v>
      </c>
      <c r="MK21" s="327" t="str">
        <f>IFERROR(VLOOKUP(MK5,#REF!,2,FALSE)*10^6,MJ21)</f>
        <v>N/A</v>
      </c>
      <c r="ML21" s="327" t="str">
        <f>IFERROR(VLOOKUP(ML5,#REF!,2,FALSE)*10^6,MK21)</f>
        <v>N/A</v>
      </c>
      <c r="MM21" s="327" t="str">
        <f>IFERROR(VLOOKUP(MM5,#REF!,2,FALSE)*10^6,ML21)</f>
        <v>N/A</v>
      </c>
      <c r="MN21" s="327" t="str">
        <f>IFERROR(VLOOKUP(MN5,#REF!,2,FALSE)*10^6,MM21)</f>
        <v>N/A</v>
      </c>
      <c r="MO21" s="327" t="str">
        <f>IFERROR(VLOOKUP(MO5,#REF!,2,FALSE)*10^6,MN21)</f>
        <v>N/A</v>
      </c>
      <c r="MP21" s="327" t="str">
        <f>IFERROR(VLOOKUP(MP5,#REF!,2,FALSE)*10^6,MO21)</f>
        <v>N/A</v>
      </c>
      <c r="MQ21" s="327" t="str">
        <f>IFERROR(VLOOKUP(MQ5,#REF!,2,FALSE)*10^6,MP21)</f>
        <v>N/A</v>
      </c>
      <c r="MR21" s="327" t="str">
        <f>IFERROR(VLOOKUP(MR5,#REF!,2,FALSE)*10^6,MQ21)</f>
        <v>N/A</v>
      </c>
      <c r="MS21" s="327" t="str">
        <f>IFERROR(VLOOKUP(MS5,#REF!,2,FALSE)*10^6,MR21)</f>
        <v>N/A</v>
      </c>
      <c r="MT21" s="327" t="str">
        <f>IFERROR(VLOOKUP(MT5,#REF!,2,FALSE)*10^6,MS21)</f>
        <v>N/A</v>
      </c>
      <c r="MU21" s="327" t="str">
        <f>IFERROR(VLOOKUP(MU5,#REF!,2,FALSE)*10^6,MT21)</f>
        <v>N/A</v>
      </c>
      <c r="MV21" s="327" t="str">
        <f>IFERROR(VLOOKUP(MV5,#REF!,2,FALSE)*10^6,MU21)</f>
        <v>N/A</v>
      </c>
      <c r="MW21" s="327" t="str">
        <f>IFERROR(VLOOKUP(MW5,#REF!,2,FALSE)*10^6,MV21)</f>
        <v>N/A</v>
      </c>
      <c r="MX21" s="327" t="str">
        <f>IFERROR(VLOOKUP(MX5,#REF!,2,FALSE)*10^6,MW21)</f>
        <v>N/A</v>
      </c>
      <c r="MY21" s="327" t="str">
        <f>IFERROR(VLOOKUP(MY5,#REF!,2,FALSE)*10^6,MX21)</f>
        <v>N/A</v>
      </c>
      <c r="MZ21" s="327" t="str">
        <f>IFERROR(VLOOKUP(MZ5,#REF!,2,FALSE)*10^6,MY21)</f>
        <v>N/A</v>
      </c>
      <c r="NA21" s="327" t="str">
        <f>IFERROR(VLOOKUP(NA5,#REF!,2,FALSE)*10^6,MZ21)</f>
        <v>N/A</v>
      </c>
      <c r="NB21" s="327" t="str">
        <f>IFERROR(VLOOKUP(NB5,#REF!,2,FALSE)*10^6,NA21)</f>
        <v>N/A</v>
      </c>
      <c r="NC21" s="327" t="str">
        <f>IFERROR(VLOOKUP(NC5,#REF!,2,FALSE)*10^6,NB21)</f>
        <v>N/A</v>
      </c>
      <c r="ND21" s="327" t="str">
        <f>IFERROR(VLOOKUP(ND5,#REF!,2,FALSE)*10^6,NC21)</f>
        <v>N/A</v>
      </c>
      <c r="NE21" s="327" t="str">
        <f>IFERROR(VLOOKUP(NE5,#REF!,2,FALSE)*10^6,ND21)</f>
        <v>N/A</v>
      </c>
      <c r="NF21" s="327" t="str">
        <f>IFERROR(VLOOKUP(NF5,#REF!,2,FALSE)*10^6,NE21)</f>
        <v>N/A</v>
      </c>
      <c r="NG21" s="327" t="str">
        <f>IFERROR(VLOOKUP(NG5,#REF!,2,FALSE)*10^6,NF21)</f>
        <v>N/A</v>
      </c>
      <c r="NH21" s="327" t="str">
        <f>IFERROR(VLOOKUP(NH5,#REF!,2,FALSE)*10^6,NG21)</f>
        <v>N/A</v>
      </c>
      <c r="NI21" s="327" t="str">
        <f>IFERROR(VLOOKUP(NI5,#REF!,2,FALSE)*10^6,NH21)</f>
        <v>N/A</v>
      </c>
      <c r="NJ21" s="327" t="str">
        <f>IFERROR(VLOOKUP(NJ5,#REF!,2,FALSE)*10^6,NI21)</f>
        <v>N/A</v>
      </c>
      <c r="NK21" s="327" t="str">
        <f>IFERROR(VLOOKUP(NK5,#REF!,2,FALSE)*10^6,NJ21)</f>
        <v>N/A</v>
      </c>
      <c r="NL21" s="327" t="str">
        <f>IFERROR(VLOOKUP(NL5,#REF!,2,FALSE)*10^6,NK21)</f>
        <v>N/A</v>
      </c>
      <c r="NM21" s="327" t="str">
        <f>IFERROR(VLOOKUP(NM5,#REF!,2,FALSE)*10^6,NL21)</f>
        <v>N/A</v>
      </c>
      <c r="NN21" s="327" t="str">
        <f>IFERROR(VLOOKUP(NN5,#REF!,2,FALSE)*10^6,NM21)</f>
        <v>N/A</v>
      </c>
      <c r="NO21" s="327" t="str">
        <f>IFERROR(VLOOKUP(NO5,#REF!,2,FALSE)*10^6,NN21)</f>
        <v>N/A</v>
      </c>
      <c r="NP21" s="327" t="str">
        <f>IFERROR(VLOOKUP(NP5,#REF!,2,FALSE)*10^6,NO21)</f>
        <v>N/A</v>
      </c>
      <c r="NQ21" s="327" t="str">
        <f>IFERROR(VLOOKUP(NQ5,#REF!,2,FALSE)*10^6,NP21)</f>
        <v>N/A</v>
      </c>
      <c r="NR21" s="327" t="str">
        <f>IFERROR(VLOOKUP(NR5,#REF!,2,FALSE)*10^6,NQ21)</f>
        <v>N/A</v>
      </c>
      <c r="NS21" s="327" t="str">
        <f>IFERROR(VLOOKUP(NS5,#REF!,2,FALSE)*10^6,NR21)</f>
        <v>N/A</v>
      </c>
      <c r="NT21" s="327" t="str">
        <f>IFERROR(VLOOKUP(NT5,#REF!,2,FALSE)*10^6,NS21)</f>
        <v>N/A</v>
      </c>
      <c r="NU21" s="327" t="str">
        <f>IFERROR(VLOOKUP(NU5,#REF!,2,FALSE)*10^6,NT21)</f>
        <v>N/A</v>
      </c>
      <c r="NV21" s="327" t="str">
        <f>IFERROR(VLOOKUP(NV5,#REF!,2,FALSE)*10^6,NU21)</f>
        <v>N/A</v>
      </c>
      <c r="NW21" s="327" t="str">
        <f>IFERROR(VLOOKUP(NW5,#REF!,2,FALSE)*10^6,NV21)</f>
        <v>N/A</v>
      </c>
      <c r="NX21" s="327" t="str">
        <f>IFERROR(VLOOKUP(NX5,#REF!,2,FALSE)*10^6,NW21)</f>
        <v>N/A</v>
      </c>
      <c r="NY21" s="327" t="str">
        <f>IFERROR(VLOOKUP(NY5,#REF!,2,FALSE)*10^6,NX21)</f>
        <v>N/A</v>
      </c>
      <c r="NZ21" s="327" t="str">
        <f>IFERROR(VLOOKUP(NZ5,#REF!,2,FALSE)*10^6,NY21)</f>
        <v>N/A</v>
      </c>
      <c r="OA21" s="327" t="str">
        <f>IFERROR(VLOOKUP(OA5,#REF!,2,FALSE)*10^6,NZ21)</f>
        <v>N/A</v>
      </c>
      <c r="OB21" s="327" t="str">
        <f>IFERROR(VLOOKUP(OB5,#REF!,2,FALSE)*10^6,OA21)</f>
        <v>N/A</v>
      </c>
      <c r="OC21" s="327" t="str">
        <f>IFERROR(VLOOKUP(OC5,#REF!,2,FALSE)*10^6,OB21)</f>
        <v>N/A</v>
      </c>
      <c r="OD21" s="327" t="str">
        <f>IFERROR(VLOOKUP(OD5,#REF!,2,FALSE)*10^6,OC21)</f>
        <v>N/A</v>
      </c>
      <c r="OE21" s="327" t="str">
        <f>IFERROR(VLOOKUP(OE5,#REF!,2,FALSE)*10^6,OD21)</f>
        <v>N/A</v>
      </c>
      <c r="OF21" s="327" t="str">
        <f>IFERROR(VLOOKUP(OF5,#REF!,2,FALSE)*10^6,OE21)</f>
        <v>N/A</v>
      </c>
      <c r="OG21" s="327" t="str">
        <f>IFERROR(VLOOKUP(OG5,#REF!,2,FALSE)*10^6,OF21)</f>
        <v>N/A</v>
      </c>
      <c r="OH21" s="327" t="str">
        <f>IFERROR(VLOOKUP(OH5,#REF!,2,FALSE)*10^6,OG21)</f>
        <v>N/A</v>
      </c>
      <c r="OI21" s="327" t="str">
        <f>IFERROR(VLOOKUP(OI5,#REF!,2,FALSE)*10^6,OH21)</f>
        <v>N/A</v>
      </c>
      <c r="OJ21" s="327" t="str">
        <f>IFERROR(VLOOKUP(OJ5,#REF!,2,FALSE)*10^6,OI21)</f>
        <v>N/A</v>
      </c>
      <c r="OK21" s="327" t="str">
        <f>IFERROR(VLOOKUP(OK5,#REF!,2,FALSE)*10^6,OJ21)</f>
        <v>N/A</v>
      </c>
      <c r="OL21" s="327" t="str">
        <f>IFERROR(VLOOKUP(OL5,#REF!,2,FALSE)*10^6,OK21)</f>
        <v>N/A</v>
      </c>
      <c r="OM21" s="327" t="str">
        <f>IFERROR(VLOOKUP(OM5,#REF!,2,FALSE)*10^6,OL21)</f>
        <v>N/A</v>
      </c>
      <c r="ON21" s="327" t="str">
        <f>IFERROR(VLOOKUP(ON5,#REF!,2,FALSE)*10^6,OM21)</f>
        <v>N/A</v>
      </c>
      <c r="OO21" s="327" t="str">
        <f>IFERROR(VLOOKUP(OO5,#REF!,2,FALSE)*10^6,ON21)</f>
        <v>N/A</v>
      </c>
      <c r="OP21" s="327" t="str">
        <f>IFERROR(VLOOKUP(OP5,#REF!,2,FALSE)*10^6,OO21)</f>
        <v>N/A</v>
      </c>
      <c r="OQ21" s="327" t="str">
        <f>IFERROR(VLOOKUP(OQ5,#REF!,2,FALSE)*10^6,OP21)</f>
        <v>N/A</v>
      </c>
      <c r="OR21" s="327" t="str">
        <f>IFERROR(VLOOKUP(OR5,#REF!,2,FALSE)*10^6,OQ21)</f>
        <v>N/A</v>
      </c>
      <c r="OS21" s="327" t="str">
        <f>IFERROR(VLOOKUP(OS5,#REF!,2,FALSE)*10^6,OR21)</f>
        <v>N/A</v>
      </c>
      <c r="OT21" s="327" t="str">
        <f>IFERROR(VLOOKUP(OT5,#REF!,2,FALSE)*10^6,OS21)</f>
        <v>N/A</v>
      </c>
      <c r="OU21" s="327" t="str">
        <f>IFERROR(VLOOKUP(OU5,#REF!,2,FALSE)*10^6,OT21)</f>
        <v>N/A</v>
      </c>
      <c r="OV21" s="327" t="str">
        <f>IFERROR(VLOOKUP(OV5,#REF!,2,FALSE)*10^6,OU21)</f>
        <v>N/A</v>
      </c>
      <c r="OW21" s="327" t="str">
        <f>IFERROR(VLOOKUP(OW5,#REF!,2,FALSE)*10^6,OV21)</f>
        <v>N/A</v>
      </c>
      <c r="OX21" s="327" t="str">
        <f>IFERROR(VLOOKUP(OX5,#REF!,2,FALSE)*10^6,OW21)</f>
        <v>N/A</v>
      </c>
      <c r="OY21" s="327" t="str">
        <f>IFERROR(VLOOKUP(OY5,#REF!,2,FALSE)*10^6,OX21)</f>
        <v>N/A</v>
      </c>
      <c r="OZ21" s="327" t="str">
        <f>IFERROR(VLOOKUP(OZ5,#REF!,2,FALSE)*10^6,OY21)</f>
        <v>N/A</v>
      </c>
      <c r="PA21" s="327" t="str">
        <f>IFERROR(VLOOKUP(PA5,#REF!,2,FALSE)*10^6,OZ21)</f>
        <v>N/A</v>
      </c>
      <c r="PB21" s="327" t="str">
        <f>IFERROR(VLOOKUP(PB5,#REF!,2,FALSE)*10^6,PA21)</f>
        <v>N/A</v>
      </c>
      <c r="PC21" s="327" t="str">
        <f>IFERROR(VLOOKUP(PC5,#REF!,2,FALSE)*10^6,PB21)</f>
        <v>N/A</v>
      </c>
      <c r="PD21" s="327" t="str">
        <f>IFERROR(VLOOKUP(PD5,#REF!,2,FALSE)*10^6,PC21)</f>
        <v>N/A</v>
      </c>
      <c r="PE21" s="327" t="str">
        <f>IFERROR(VLOOKUP(PE5,#REF!,2,FALSE)*10^6,PD21)</f>
        <v>N/A</v>
      </c>
      <c r="PF21" s="327" t="str">
        <f>IFERROR(VLOOKUP(PF5,#REF!,2,FALSE)*10^6,PE21)</f>
        <v>N/A</v>
      </c>
      <c r="PG21" s="327" t="str">
        <f>IFERROR(VLOOKUP(PG5,#REF!,2,FALSE)*10^6,PF21)</f>
        <v>N/A</v>
      </c>
      <c r="PH21" s="327" t="str">
        <f>IFERROR(VLOOKUP(PH5,#REF!,2,FALSE)*10^6,PG21)</f>
        <v>N/A</v>
      </c>
      <c r="PI21" s="327" t="str">
        <f>IFERROR(VLOOKUP(PI5,#REF!,2,FALSE)*10^6,PH21)</f>
        <v>N/A</v>
      </c>
      <c r="PJ21" s="327" t="str">
        <f>IFERROR(VLOOKUP(PJ5,#REF!,2,FALSE)*10^6,PI21)</f>
        <v>N/A</v>
      </c>
      <c r="PK21" s="327" t="str">
        <f>IFERROR(VLOOKUP(PK5,#REF!,2,FALSE)*10^6,PJ21)</f>
        <v>N/A</v>
      </c>
      <c r="PL21" s="327" t="str">
        <f>IFERROR(VLOOKUP(PL5,#REF!,2,FALSE)*10^6,PK21)</f>
        <v>N/A</v>
      </c>
      <c r="PM21" s="327" t="str">
        <f>IFERROR(VLOOKUP(PM5,#REF!,2,FALSE)*10^6,PL21)</f>
        <v>N/A</v>
      </c>
      <c r="PN21" s="327" t="str">
        <f>IFERROR(VLOOKUP(PN5,#REF!,2,FALSE)*10^6,PM21)</f>
        <v>N/A</v>
      </c>
      <c r="PO21" s="327" t="str">
        <f>IFERROR(VLOOKUP(PO5,#REF!,2,FALSE)*10^6,PN21)</f>
        <v>N/A</v>
      </c>
      <c r="PP21" s="327" t="str">
        <f>IFERROR(VLOOKUP(PP5,#REF!,2,FALSE)*10^6,PO21)</f>
        <v>N/A</v>
      </c>
      <c r="PQ21" s="327" t="str">
        <f>IFERROR(VLOOKUP(PQ5,#REF!,2,FALSE)*10^6,PP21)</f>
        <v>N/A</v>
      </c>
      <c r="PR21" s="327" t="str">
        <f>IFERROR(VLOOKUP(PR5,#REF!,2,FALSE)*10^6,PQ21)</f>
        <v>N/A</v>
      </c>
      <c r="PS21" s="327" t="str">
        <f>IFERROR(VLOOKUP(PS5,#REF!,2,FALSE)*10^6,PR21)</f>
        <v>N/A</v>
      </c>
      <c r="PT21" s="327" t="str">
        <f>IFERROR(VLOOKUP(PT5,#REF!,2,FALSE)*10^6,PS21)</f>
        <v>N/A</v>
      </c>
      <c r="PU21" s="327" t="str">
        <f>IFERROR(VLOOKUP(PU5,#REF!,2,FALSE)*10^6,PT21)</f>
        <v>N/A</v>
      </c>
      <c r="PV21" s="327" t="str">
        <f>IFERROR(VLOOKUP(PV5,#REF!,2,FALSE)*10^6,PU21)</f>
        <v>N/A</v>
      </c>
      <c r="PW21" s="327" t="str">
        <f>IFERROR(VLOOKUP(PW5,#REF!,2,FALSE)*10^6,PV21)</f>
        <v>N/A</v>
      </c>
      <c r="PX21" s="327" t="str">
        <f>IFERROR(VLOOKUP(PX5,#REF!,2,FALSE)*10^6,PW21)</f>
        <v>N/A</v>
      </c>
      <c r="PY21" s="327" t="str">
        <f>IFERROR(VLOOKUP(PY5,#REF!,2,FALSE)*10^6,PX21)</f>
        <v>N/A</v>
      </c>
      <c r="PZ21" s="327" t="str">
        <f>IFERROR(VLOOKUP(PZ5,#REF!,2,FALSE)*10^6,PY21)</f>
        <v>N/A</v>
      </c>
      <c r="QA21" s="327" t="str">
        <f>IFERROR(VLOOKUP(QA5,#REF!,2,FALSE)*10^6,PZ21)</f>
        <v>N/A</v>
      </c>
      <c r="QB21" s="327" t="str">
        <f>IFERROR(VLOOKUP(QB5,#REF!,2,FALSE)*10^6,QA21)</f>
        <v>N/A</v>
      </c>
      <c r="QC21" s="327" t="str">
        <f>IFERROR(VLOOKUP(QC5,#REF!,2,FALSE)*10^6,QB21)</f>
        <v>N/A</v>
      </c>
      <c r="QD21" s="327" t="str">
        <f>IFERROR(VLOOKUP(QD5,#REF!,2,FALSE)*10^6,QC21)</f>
        <v>N/A</v>
      </c>
      <c r="QE21" s="327" t="str">
        <f>IFERROR(VLOOKUP(QE5,#REF!,2,FALSE)*10^6,QD21)</f>
        <v>N/A</v>
      </c>
      <c r="QF21" s="327" t="str">
        <f>IFERROR(VLOOKUP(QF5,#REF!,2,FALSE)*10^6,QE21)</f>
        <v>N/A</v>
      </c>
      <c r="QG21" s="327" t="str">
        <f>IFERROR(VLOOKUP(QG5,#REF!,2,FALSE)*10^6,QF21)</f>
        <v>N/A</v>
      </c>
      <c r="QH21" s="327" t="str">
        <f>IFERROR(VLOOKUP(QH5,#REF!,2,FALSE)*10^6,QG21)</f>
        <v>N/A</v>
      </c>
      <c r="QI21" s="327" t="str">
        <f>IFERROR(VLOOKUP(QI5,#REF!,2,FALSE)*10^6,QH21)</f>
        <v>N/A</v>
      </c>
      <c r="QJ21" s="327" t="str">
        <f>IFERROR(VLOOKUP(QJ5,#REF!,2,FALSE)*10^6,QI21)</f>
        <v>N/A</v>
      </c>
      <c r="QK21" s="327" t="str">
        <f>IFERROR(VLOOKUP(QK5,#REF!,2,FALSE)*10^6,QJ21)</f>
        <v>N/A</v>
      </c>
      <c r="QL21" s="327" t="str">
        <f>IFERROR(VLOOKUP(QL5,#REF!,2,FALSE)*10^6,QK21)</f>
        <v>N/A</v>
      </c>
      <c r="QM21" s="327" t="str">
        <f>IFERROR(VLOOKUP(QM5,#REF!,2,FALSE)*10^6,QL21)</f>
        <v>N/A</v>
      </c>
      <c r="QN21" s="327" t="str">
        <f>IFERROR(VLOOKUP(QN5,#REF!,2,FALSE)*10^6,QM21)</f>
        <v>N/A</v>
      </c>
      <c r="QO21" s="327" t="str">
        <f>IFERROR(VLOOKUP(QO5,#REF!,2,FALSE)*10^6,QN21)</f>
        <v>N/A</v>
      </c>
      <c r="QP21" s="327" t="str">
        <f>IFERROR(VLOOKUP(QP5,#REF!,2,FALSE)*10^6,QO21)</f>
        <v>N/A</v>
      </c>
      <c r="QQ21" s="327" t="str">
        <f>IFERROR(VLOOKUP(QQ5,#REF!,2,FALSE)*10^6,QP21)</f>
        <v>N/A</v>
      </c>
      <c r="QR21" s="327" t="str">
        <f>IFERROR(VLOOKUP(QR5,#REF!,2,FALSE)*10^6,QQ21)</f>
        <v>N/A</v>
      </c>
      <c r="QS21" s="327" t="str">
        <f>IFERROR(VLOOKUP(QS5,#REF!,2,FALSE)*10^6,QR21)</f>
        <v>N/A</v>
      </c>
      <c r="QT21" s="327" t="str">
        <f>IFERROR(VLOOKUP(QT5,#REF!,2,FALSE)*10^6,QS21)</f>
        <v>N/A</v>
      </c>
      <c r="QU21" s="327" t="str">
        <f>IFERROR(VLOOKUP(QU5,#REF!,2,FALSE)*10^6,QT21)</f>
        <v>N/A</v>
      </c>
      <c r="QV21" s="327" t="str">
        <f>IFERROR(VLOOKUP(QV5,#REF!,2,FALSE)*10^6,QU21)</f>
        <v>N/A</v>
      </c>
      <c r="QW21" s="327" t="str">
        <f>IFERROR(VLOOKUP(QW5,#REF!,2,FALSE)*10^6,QV21)</f>
        <v>N/A</v>
      </c>
      <c r="QX21" s="327" t="str">
        <f>IFERROR(VLOOKUP(QX5,#REF!,2,FALSE)*10^6,QW21)</f>
        <v>N/A</v>
      </c>
      <c r="QY21" s="327" t="str">
        <f>IFERROR(VLOOKUP(QY5,#REF!,2,FALSE)*10^6,QX21)</f>
        <v>N/A</v>
      </c>
      <c r="QZ21" s="327" t="str">
        <f>IFERROR(VLOOKUP(QZ5,#REF!,2,FALSE)*10^6,QY21)</f>
        <v>N/A</v>
      </c>
      <c r="RA21" s="327" t="str">
        <f>IFERROR(VLOOKUP(RA5,#REF!,2,FALSE)*10^6,QZ21)</f>
        <v>N/A</v>
      </c>
      <c r="RB21" s="327" t="str">
        <f>IFERROR(VLOOKUP(RB5,#REF!,2,FALSE)*10^6,RA21)</f>
        <v>N/A</v>
      </c>
      <c r="RC21" s="327" t="str">
        <f>IFERROR(VLOOKUP(RC5,#REF!,2,FALSE)*10^6,RB21)</f>
        <v>N/A</v>
      </c>
      <c r="RD21" s="327" t="str">
        <f>IFERROR(VLOOKUP(RD5,#REF!,2,FALSE)*10^6,RC21)</f>
        <v>N/A</v>
      </c>
      <c r="RE21" s="327" t="str">
        <f>IFERROR(VLOOKUP(RE5,#REF!,2,FALSE)*10^6,RD21)</f>
        <v>N/A</v>
      </c>
      <c r="RF21" s="327" t="str">
        <f>IFERROR(VLOOKUP(RF5,#REF!,2,FALSE)*10^6,RE21)</f>
        <v>N/A</v>
      </c>
      <c r="RG21" s="327" t="str">
        <f>IFERROR(VLOOKUP(RG5,#REF!,2,FALSE)*10^6,RF21)</f>
        <v>N/A</v>
      </c>
      <c r="RH21" s="327" t="str">
        <f>IFERROR(VLOOKUP(RH5,#REF!,2,FALSE)*10^6,RG21)</f>
        <v>N/A</v>
      </c>
      <c r="RI21" s="327" t="str">
        <f>IFERROR(VLOOKUP(RI5,#REF!,2,FALSE)*10^6,RH21)</f>
        <v>N/A</v>
      </c>
      <c r="RJ21" s="327" t="str">
        <f>IFERROR(VLOOKUP(RJ5,#REF!,2,FALSE)*10^6,RI21)</f>
        <v>N/A</v>
      </c>
      <c r="RK21" s="327" t="str">
        <f>IFERROR(VLOOKUP(RK5,#REF!,2,FALSE)*10^6,RJ21)</f>
        <v>N/A</v>
      </c>
      <c r="RL21" s="327" t="str">
        <f>IFERROR(VLOOKUP(RL5,#REF!,2,FALSE)*10^6,RK21)</f>
        <v>N/A</v>
      </c>
      <c r="RM21" s="327" t="str">
        <f>IFERROR(VLOOKUP(RM5,#REF!,2,FALSE)*10^6,RL21)</f>
        <v>N/A</v>
      </c>
      <c r="RN21" s="327" t="str">
        <f>IFERROR(VLOOKUP(RN5,#REF!,2,FALSE)*10^6,RM21)</f>
        <v>N/A</v>
      </c>
      <c r="RO21" s="327" t="str">
        <f>IFERROR(VLOOKUP(RO5,#REF!,2,FALSE)*10^6,RN21)</f>
        <v>N/A</v>
      </c>
      <c r="RP21" s="327" t="str">
        <f>IFERROR(VLOOKUP(RP5,#REF!,2,FALSE)*10^6,RO21)</f>
        <v>N/A</v>
      </c>
      <c r="RQ21" s="327" t="str">
        <f>IFERROR(VLOOKUP(RQ5,#REF!,2,FALSE)*10^6,RP21)</f>
        <v>N/A</v>
      </c>
      <c r="RR21" s="327" t="str">
        <f>IFERROR(VLOOKUP(RR5,#REF!,2,FALSE)*10^6,RQ21)</f>
        <v>N/A</v>
      </c>
      <c r="RS21" s="327" t="str">
        <f>IFERROR(VLOOKUP(RS5,#REF!,2,FALSE)*10^6,RR21)</f>
        <v>N/A</v>
      </c>
      <c r="RT21" s="327" t="str">
        <f>IFERROR(VLOOKUP(RT5,#REF!,2,FALSE)*10^6,RS21)</f>
        <v>N/A</v>
      </c>
      <c r="RU21" s="327" t="str">
        <f>IFERROR(VLOOKUP(RU5,#REF!,2,FALSE)*10^6,RT21)</f>
        <v>N/A</v>
      </c>
      <c r="RV21" s="327" t="str">
        <f>IFERROR(VLOOKUP(RV5,#REF!,2,FALSE)*10^6,RU21)</f>
        <v>N/A</v>
      </c>
      <c r="RW21" s="327" t="str">
        <f>IFERROR(VLOOKUP(RW5,#REF!,2,FALSE)*10^6,RV21)</f>
        <v>N/A</v>
      </c>
      <c r="RX21" s="327" t="str">
        <f>IFERROR(VLOOKUP(RX5,#REF!,2,FALSE)*10^6,RW21)</f>
        <v>N/A</v>
      </c>
      <c r="RY21" s="327" t="str">
        <f>IFERROR(VLOOKUP(RY5,#REF!,2,FALSE)*10^6,RX21)</f>
        <v>N/A</v>
      </c>
      <c r="RZ21" s="327" t="str">
        <f>IFERROR(VLOOKUP(RZ5,#REF!,2,FALSE)*10^6,RY21)</f>
        <v>N/A</v>
      </c>
      <c r="SA21" s="327" t="str">
        <f>IFERROR(VLOOKUP(SA5,#REF!,2,FALSE)*10^6,RZ21)</f>
        <v>N/A</v>
      </c>
      <c r="SB21" s="327" t="str">
        <f>IFERROR(VLOOKUP(SB5,#REF!,2,FALSE)*10^6,SA21)</f>
        <v>N/A</v>
      </c>
      <c r="SC21" s="327" t="str">
        <f>IFERROR(VLOOKUP(SC5,#REF!,2,FALSE)*10^6,SB21)</f>
        <v>N/A</v>
      </c>
      <c r="SD21" s="327" t="str">
        <f>IFERROR(VLOOKUP(SD5,#REF!,2,FALSE)*10^6,SC21)</f>
        <v>N/A</v>
      </c>
      <c r="SE21" s="327" t="str">
        <f>IFERROR(VLOOKUP(SE5,#REF!,2,FALSE)*10^6,SD21)</f>
        <v>N/A</v>
      </c>
      <c r="SF21" s="327" t="str">
        <f>IFERROR(VLOOKUP(SF5,#REF!,2,FALSE)*10^6,SE21)</f>
        <v>N/A</v>
      </c>
      <c r="SG21" s="327" t="str">
        <f>IFERROR(VLOOKUP(SG5,#REF!,2,FALSE)*10^6,SF21)</f>
        <v>N/A</v>
      </c>
      <c r="SH21" s="327" t="str">
        <f>IFERROR(VLOOKUP(SH5,#REF!,2,FALSE)*10^6,SG21)</f>
        <v>N/A</v>
      </c>
      <c r="SI21" s="327" t="str">
        <f>IFERROR(VLOOKUP(SI5,#REF!,2,FALSE)*10^6,SH21)</f>
        <v>N/A</v>
      </c>
      <c r="SJ21" s="327" t="str">
        <f>IFERROR(VLOOKUP(SJ5,#REF!,2,FALSE)*10^6,SI21)</f>
        <v>N/A</v>
      </c>
      <c r="SK21" s="327" t="str">
        <f>IFERROR(VLOOKUP(SK5,#REF!,2,FALSE)*10^6,SJ21)</f>
        <v>N/A</v>
      </c>
      <c r="SL21" s="327" t="str">
        <f>IFERROR(VLOOKUP(SL5,#REF!,2,FALSE)*10^6,SK21)</f>
        <v>N/A</v>
      </c>
      <c r="SM21" s="327" t="str">
        <f>IFERROR(VLOOKUP(SM5,#REF!,2,FALSE)*10^6,SL21)</f>
        <v>N/A</v>
      </c>
      <c r="SN21" s="327" t="str">
        <f>IFERROR(VLOOKUP(SN5,#REF!,2,FALSE)*10^6,SM21)</f>
        <v>N/A</v>
      </c>
      <c r="SO21" s="327" t="str">
        <f>IFERROR(VLOOKUP(SO5,#REF!,2,FALSE)*10^6,SN21)</f>
        <v>N/A</v>
      </c>
      <c r="SP21" s="327" t="str">
        <f>IFERROR(VLOOKUP(SP5,#REF!,2,FALSE)*10^6,SO21)</f>
        <v>N/A</v>
      </c>
      <c r="SQ21" s="327" t="str">
        <f>IFERROR(VLOOKUP(SQ5,#REF!,2,FALSE)*10^6,SP21)</f>
        <v>N/A</v>
      </c>
      <c r="SR21" s="327" t="str">
        <f>IFERROR(VLOOKUP(SR5,#REF!,2,FALSE)*10^6,SQ21)</f>
        <v>N/A</v>
      </c>
      <c r="SS21" s="327" t="str">
        <f>IFERROR(VLOOKUP(SS5,#REF!,2,FALSE)*10^6,SR21)</f>
        <v>N/A</v>
      </c>
      <c r="ST21" s="327" t="str">
        <f>IFERROR(VLOOKUP(ST5,#REF!,2,FALSE)*10^6,SS21)</f>
        <v>N/A</v>
      </c>
      <c r="SU21" s="327" t="str">
        <f>IFERROR(VLOOKUP(SU5,#REF!,2,FALSE)*10^6,ST21)</f>
        <v>N/A</v>
      </c>
      <c r="SV21" s="327" t="str">
        <f>IFERROR(VLOOKUP(SV5,#REF!,2,FALSE)*10^6,SU21)</f>
        <v>N/A</v>
      </c>
      <c r="SW21" s="327" t="str">
        <f>IFERROR(VLOOKUP(SW5,#REF!,2,FALSE)*10^6,SV21)</f>
        <v>N/A</v>
      </c>
      <c r="SX21" s="327" t="str">
        <f>IFERROR(VLOOKUP(SX5,#REF!,2,FALSE)*10^6,SW21)</f>
        <v>N/A</v>
      </c>
      <c r="SY21" s="327" t="str">
        <f>IFERROR(VLOOKUP(SY5,#REF!,2,FALSE)*10^6,SX21)</f>
        <v>N/A</v>
      </c>
      <c r="SZ21" s="327" t="str">
        <f>IFERROR(VLOOKUP(SZ5,#REF!,2,FALSE)*10^6,SY21)</f>
        <v>N/A</v>
      </c>
      <c r="TA21" s="327" t="str">
        <f>IFERROR(VLOOKUP(TA5,#REF!,2,FALSE)*10^6,SZ21)</f>
        <v>N/A</v>
      </c>
      <c r="TB21" s="327" t="str">
        <f>IFERROR(VLOOKUP(TB5,#REF!,2,FALSE)*10^6,TA21)</f>
        <v>N/A</v>
      </c>
      <c r="TC21" s="327" t="str">
        <f>IFERROR(VLOOKUP(TC5,#REF!,2,FALSE)*10^6,TB21)</f>
        <v>N/A</v>
      </c>
      <c r="TD21" s="327" t="str">
        <f>IFERROR(VLOOKUP(TD5,#REF!,2,FALSE)*10^6,TC21)</f>
        <v>N/A</v>
      </c>
      <c r="TE21" s="327" t="str">
        <f>IFERROR(VLOOKUP(TE5,#REF!,2,FALSE)*10^6,TD21)</f>
        <v>N/A</v>
      </c>
      <c r="TF21" s="327" t="str">
        <f>IFERROR(VLOOKUP(TF5,#REF!,2,FALSE)*10^6,TE21)</f>
        <v>N/A</v>
      </c>
      <c r="TG21" s="327" t="str">
        <f>IFERROR(VLOOKUP(TG5,#REF!,2,FALSE)*10^6,TF21)</f>
        <v>N/A</v>
      </c>
      <c r="TH21" s="327" t="str">
        <f>IFERROR(VLOOKUP(TH5,#REF!,2,FALSE)*10^6,TG21)</f>
        <v>N/A</v>
      </c>
      <c r="TI21" s="327" t="str">
        <f>IFERROR(VLOOKUP(TI5,#REF!,2,FALSE)*10^6,TH21)</f>
        <v>N/A</v>
      </c>
      <c r="TJ21" s="327" t="str">
        <f>IFERROR(VLOOKUP(TJ5,#REF!,2,FALSE)*10^6,TI21)</f>
        <v>N/A</v>
      </c>
      <c r="TK21" s="327" t="str">
        <f>IFERROR(VLOOKUP(TK5,#REF!,2,FALSE)*10^6,TJ21)</f>
        <v>N/A</v>
      </c>
      <c r="TL21" s="327" t="str">
        <f>IFERROR(VLOOKUP(TL5,#REF!,2,FALSE)*10^6,TK21)</f>
        <v>N/A</v>
      </c>
      <c r="TM21" s="327" t="str">
        <f>IFERROR(VLOOKUP(TM5,#REF!,2,FALSE)*10^6,TL21)</f>
        <v>N/A</v>
      </c>
      <c r="TN21" s="327" t="str">
        <f>IFERROR(VLOOKUP(TN5,#REF!,2,FALSE)*10^6,TM21)</f>
        <v>N/A</v>
      </c>
      <c r="TO21" s="327" t="str">
        <f>IFERROR(VLOOKUP(TO5,#REF!,2,FALSE)*10^6,TN21)</f>
        <v>N/A</v>
      </c>
      <c r="TP21" s="327" t="str">
        <f>IFERROR(VLOOKUP(TP5,#REF!,2,FALSE)*10^6,TO21)</f>
        <v>N/A</v>
      </c>
      <c r="TQ21" s="327" t="str">
        <f>IFERROR(VLOOKUP(TQ5,#REF!,2,FALSE)*10^6,TP21)</f>
        <v>N/A</v>
      </c>
      <c r="TR21" s="327" t="str">
        <f>IFERROR(VLOOKUP(TR5,#REF!,2,FALSE)*10^6,TQ21)</f>
        <v>N/A</v>
      </c>
      <c r="TS21" s="327" t="str">
        <f>IFERROR(VLOOKUP(TS5,#REF!,2,FALSE)*10^6,TR21)</f>
        <v>N/A</v>
      </c>
      <c r="TT21" s="327" t="str">
        <f>IFERROR(VLOOKUP(TT5,#REF!,2,FALSE)*10^6,TS21)</f>
        <v>N/A</v>
      </c>
      <c r="TU21" s="327" t="str">
        <f>IFERROR(VLOOKUP(TU5,#REF!,2,FALSE)*10^6,TT21)</f>
        <v>N/A</v>
      </c>
      <c r="TV21" s="327" t="str">
        <f>IFERROR(VLOOKUP(TV5,#REF!,2,FALSE)*10^6,TU21)</f>
        <v>N/A</v>
      </c>
      <c r="TW21" s="327" t="str">
        <f>IFERROR(VLOOKUP(TW5,#REF!,2,FALSE)*10^6,TV21)</f>
        <v>N/A</v>
      </c>
      <c r="TX21" s="327" t="str">
        <f>IFERROR(VLOOKUP(TX5,#REF!,2,FALSE)*10^6,TW21)</f>
        <v>N/A</v>
      </c>
      <c r="TY21" s="327" t="str">
        <f>IFERROR(VLOOKUP(TY5,#REF!,2,FALSE)*10^6,TX21)</f>
        <v>N/A</v>
      </c>
      <c r="TZ21" s="327" t="str">
        <f>IFERROR(VLOOKUP(TZ5,#REF!,2,FALSE)*10^6,TY21)</f>
        <v>N/A</v>
      </c>
      <c r="UA21" s="327" t="str">
        <f>IFERROR(VLOOKUP(UA5,#REF!,2,FALSE)*10^6,TZ21)</f>
        <v>N/A</v>
      </c>
      <c r="UB21" s="327" t="str">
        <f>IFERROR(VLOOKUP(UB5,#REF!,2,FALSE)*10^6,UA21)</f>
        <v>N/A</v>
      </c>
      <c r="UC21" s="327" t="str">
        <f>IFERROR(VLOOKUP(UC5,#REF!,2,FALSE)*10^6,UB21)</f>
        <v>N/A</v>
      </c>
      <c r="UD21" s="328" t="str">
        <f>IFERROR(VLOOKUP(UD5,#REF!,2,FALSE)*10^6,UC21)</f>
        <v>N/A</v>
      </c>
      <c r="UE21" s="327" t="str">
        <f>IFERROR(VLOOKUP(UE5,#REF!,2,FALSE)*10^6,UD21)</f>
        <v>N/A</v>
      </c>
      <c r="UF21" s="327" t="str">
        <f>IFERROR(VLOOKUP(UF5,#REF!,2,FALSE)*10^6,UE21)</f>
        <v>N/A</v>
      </c>
      <c r="UG21" s="327" t="str">
        <f>IFERROR(VLOOKUP(UG5,#REF!,2,FALSE)*10^6,UF21)</f>
        <v>N/A</v>
      </c>
      <c r="UH21" s="327" t="str">
        <f>IFERROR(VLOOKUP(UH5,#REF!,2,FALSE)*10^6,UG21)</f>
        <v>N/A</v>
      </c>
      <c r="UI21" s="327" t="str">
        <f>IFERROR(VLOOKUP(UI5,#REF!,2,FALSE)*10^6,UH21)</f>
        <v>N/A</v>
      </c>
      <c r="UJ21" s="327" t="str">
        <f>IFERROR(VLOOKUP(UJ5,#REF!,2,FALSE)*10^6,UI21)</f>
        <v>N/A</v>
      </c>
      <c r="UK21" s="327" t="str">
        <f>IFERROR(VLOOKUP(UK5,#REF!,2,FALSE)*10^6,UJ21)</f>
        <v>N/A</v>
      </c>
      <c r="UL21" s="327" t="str">
        <f>IFERROR(VLOOKUP(UL5,#REF!,2,FALSE)*10^6,UK21)</f>
        <v>N/A</v>
      </c>
      <c r="UM21" s="327" t="str">
        <f>IFERROR(VLOOKUP(UM5,#REF!,2,FALSE)*10^6,UL21)</f>
        <v>N/A</v>
      </c>
      <c r="UN21" s="327" t="str">
        <f>IFERROR(VLOOKUP(UN5,#REF!,2,FALSE)*10^6,UM21)</f>
        <v>N/A</v>
      </c>
      <c r="UO21" s="327" t="str">
        <f>IFERROR(VLOOKUP(UO5,#REF!,2,FALSE)*10^6,UN21)</f>
        <v>N/A</v>
      </c>
      <c r="UP21" s="327" t="str">
        <f>IFERROR(VLOOKUP(UP5,#REF!,2,FALSE)*10^6,UO21)</f>
        <v>N/A</v>
      </c>
      <c r="UQ21" s="327" t="str">
        <f>IFERROR(VLOOKUP(UQ5,#REF!,2,FALSE)*10^6,UP21)</f>
        <v>N/A</v>
      </c>
      <c r="UR21" s="327" t="str">
        <f>IFERROR(VLOOKUP(UR5,#REF!,2,FALSE)*10^6,UQ21)</f>
        <v>N/A</v>
      </c>
      <c r="US21" s="327" t="str">
        <f>IFERROR(VLOOKUP(US5,#REF!,2,FALSE)*10^6,UR21)</f>
        <v>N/A</v>
      </c>
      <c r="UT21" s="327" t="str">
        <f>IFERROR(VLOOKUP(UT5,#REF!,2,FALSE)*10^6,US21)</f>
        <v>N/A</v>
      </c>
      <c r="UU21" s="327" t="str">
        <f>IFERROR(VLOOKUP(UU5,#REF!,2,FALSE)*10^6,UT21)</f>
        <v>N/A</v>
      </c>
      <c r="UV21" s="327" t="str">
        <f>IFERROR(VLOOKUP(UV5,#REF!,2,FALSE)*10^6,UU21)</f>
        <v>N/A</v>
      </c>
      <c r="UW21" s="327" t="str">
        <f>IFERROR(VLOOKUP(UW5,#REF!,2,FALSE)*10^6,UV21)</f>
        <v>N/A</v>
      </c>
      <c r="UX21" s="327" t="str">
        <f>IFERROR(VLOOKUP(UX5,#REF!,2,FALSE)*10^6,UW21)</f>
        <v>N/A</v>
      </c>
      <c r="UY21" s="327" t="str">
        <f>IFERROR(VLOOKUP(UY5,#REF!,2,FALSE)*10^6,UX21)</f>
        <v>N/A</v>
      </c>
      <c r="UZ21" s="327" t="str">
        <f>IFERROR(VLOOKUP(UZ5,#REF!,2,FALSE)*10^6,UY21)</f>
        <v>N/A</v>
      </c>
      <c r="VA21" s="327" t="str">
        <f>IFERROR(VLOOKUP(VA5,#REF!,2,FALSE)*10^6,UZ21)</f>
        <v>N/A</v>
      </c>
      <c r="VB21" s="327" t="str">
        <f>IFERROR(VLOOKUP(VB5,#REF!,2,FALSE)*10^6,VA21)</f>
        <v>N/A</v>
      </c>
      <c r="VC21" s="327" t="str">
        <f>IFERROR(VLOOKUP(VC5,#REF!,2,FALSE)*10^6,VB21)</f>
        <v>N/A</v>
      </c>
      <c r="VD21" s="327" t="str">
        <f>IFERROR(VLOOKUP(VD5,#REF!,2,FALSE)*10^6,VC21)</f>
        <v>N/A</v>
      </c>
      <c r="VE21" s="327" t="str">
        <f>IFERROR(VLOOKUP(VE5,#REF!,2,FALSE)*10^6,VD21)</f>
        <v>N/A</v>
      </c>
      <c r="VF21" s="327" t="str">
        <f>IFERROR(VLOOKUP(VF5,#REF!,2,FALSE)*10^6,VE21)</f>
        <v>N/A</v>
      </c>
      <c r="VG21" s="327" t="str">
        <f>IFERROR(VLOOKUP(VG5,#REF!,2,FALSE)*10^6,VF21)</f>
        <v>N/A</v>
      </c>
      <c r="VH21" s="327" t="str">
        <f>IFERROR(VLOOKUP(VH5,#REF!,2,FALSE)*10^6,VG21)</f>
        <v>N/A</v>
      </c>
      <c r="VI21" s="327" t="str">
        <f>IFERROR(VLOOKUP(VI5,#REF!,2,FALSE)*10^6,VH21)</f>
        <v>N/A</v>
      </c>
      <c r="VJ21" s="327" t="str">
        <f>IFERROR(VLOOKUP(VJ5,#REF!,2,FALSE)*10^6,VI21)</f>
        <v>N/A</v>
      </c>
      <c r="VK21" s="327" t="str">
        <f>IFERROR(VLOOKUP(VK5,#REF!,2,FALSE)*10^6,VJ21)</f>
        <v>N/A</v>
      </c>
      <c r="VL21" s="327" t="str">
        <f>IFERROR(VLOOKUP(VL5,#REF!,2,FALSE)*10^6,VK21)</f>
        <v>N/A</v>
      </c>
      <c r="VM21" s="327" t="str">
        <f>IFERROR(VLOOKUP(VM5,#REF!,2,FALSE)*10^6,VL21)</f>
        <v>N/A</v>
      </c>
      <c r="VN21" s="327" t="str">
        <f>IFERROR(VLOOKUP(VN5,#REF!,2,FALSE)*10^6,VM21)</f>
        <v>N/A</v>
      </c>
      <c r="VO21" s="327" t="str">
        <f>IFERROR(VLOOKUP(VO5,#REF!,2,FALSE)*10^6,VN21)</f>
        <v>N/A</v>
      </c>
      <c r="VP21" s="327" t="str">
        <f>IFERROR(VLOOKUP(VP5,#REF!,2,FALSE)*10^6,VO21)</f>
        <v>N/A</v>
      </c>
      <c r="VQ21" s="327" t="str">
        <f>IFERROR(VLOOKUP(VQ5,#REF!,2,FALSE)*10^6,VP21)</f>
        <v>N/A</v>
      </c>
      <c r="VR21" s="327" t="str">
        <f>IFERROR(VLOOKUP(VR5,#REF!,2,FALSE)*10^6,VQ21)</f>
        <v>N/A</v>
      </c>
      <c r="VS21" s="327" t="str">
        <f>IFERROR(VLOOKUP(VS5,#REF!,2,FALSE)*10^6,VR21)</f>
        <v>N/A</v>
      </c>
      <c r="VT21" s="327" t="str">
        <f>IFERROR(VLOOKUP(VT5,#REF!,2,FALSE)*10^6,VS21)</f>
        <v>N/A</v>
      </c>
      <c r="VU21" s="327" t="str">
        <f>IFERROR(VLOOKUP(VU5,#REF!,2,FALSE)*10^6,VT21)</f>
        <v>N/A</v>
      </c>
      <c r="VV21" s="327" t="str">
        <f>IFERROR(VLOOKUP(VV5,#REF!,2,FALSE)*10^6,VU21)</f>
        <v>N/A</v>
      </c>
      <c r="VW21" s="327" t="str">
        <f>IFERROR(VLOOKUP(VW5,#REF!,2,FALSE)*10^6,VV21)</f>
        <v>N/A</v>
      </c>
      <c r="VX21" s="327" t="str">
        <f>IFERROR(VLOOKUP(VX5,#REF!,2,FALSE)*10^6,VW21)</f>
        <v>N/A</v>
      </c>
      <c r="VY21" s="327" t="str">
        <f>IFERROR(VLOOKUP(VY5,#REF!,2,FALSE)*10^6,VX21)</f>
        <v>N/A</v>
      </c>
      <c r="VZ21" s="327" t="str">
        <f>IFERROR(VLOOKUP(VZ5,#REF!,2,FALSE)*10^6,VY21)</f>
        <v>N/A</v>
      </c>
      <c r="WA21" s="327" t="str">
        <f>IFERROR(VLOOKUP(WA5,#REF!,2,FALSE)*10^6,VZ21)</f>
        <v>N/A</v>
      </c>
      <c r="WB21" s="327" t="str">
        <f>IFERROR(VLOOKUP(WB5,#REF!,2,FALSE)*10^6,WA21)</f>
        <v>N/A</v>
      </c>
      <c r="WC21" s="327" t="str">
        <f>IFERROR(VLOOKUP(WC5,#REF!,2,FALSE)*10^6,WB21)</f>
        <v>N/A</v>
      </c>
      <c r="WD21" s="327" t="str">
        <f>IFERROR(VLOOKUP(WD5,#REF!,2,FALSE)*10^6,WC21)</f>
        <v>N/A</v>
      </c>
      <c r="WE21" s="327" t="str">
        <f>IFERROR(VLOOKUP(WE5,#REF!,2,FALSE)*10^6,WD21)</f>
        <v>N/A</v>
      </c>
      <c r="WF21" s="327" t="str">
        <f>IFERROR(VLOOKUP(WF5,#REF!,2,FALSE)*10^6,WE21)</f>
        <v>N/A</v>
      </c>
      <c r="WG21" s="327" t="str">
        <f>IFERROR(VLOOKUP(WG5,#REF!,2,FALSE)*10^6,WF21)</f>
        <v>N/A</v>
      </c>
      <c r="WH21" s="327" t="str">
        <f>IFERROR(VLOOKUP(WH5,#REF!,2,FALSE)*10^6,WG21)</f>
        <v>N/A</v>
      </c>
      <c r="WI21" s="327" t="str">
        <f>IFERROR(VLOOKUP(WI5,#REF!,2,FALSE)*10^6,WH21)</f>
        <v>N/A</v>
      </c>
      <c r="WJ21" s="327" t="str">
        <f>IFERROR(VLOOKUP(WJ5,#REF!,2,FALSE)*10^6,WI21)</f>
        <v>N/A</v>
      </c>
      <c r="WK21" s="327" t="str">
        <f>IFERROR(VLOOKUP(WK5,#REF!,2,FALSE)*10^6,WJ21)</f>
        <v>N/A</v>
      </c>
      <c r="WL21" s="327" t="str">
        <f>IFERROR(VLOOKUP(WL5,#REF!,2,FALSE)*10^6,WK21)</f>
        <v>N/A</v>
      </c>
      <c r="WM21" s="327" t="str">
        <f>IFERROR(VLOOKUP(WM5,#REF!,2,FALSE)*10^6,WL21)</f>
        <v>N/A</v>
      </c>
      <c r="WN21" s="327" t="str">
        <f>IFERROR(VLOOKUP(WN5,#REF!,2,FALSE)*10^6,WM21)</f>
        <v>N/A</v>
      </c>
      <c r="WO21" s="327" t="str">
        <f>IFERROR(VLOOKUP(WO5,#REF!,2,FALSE)*10^6,WN21)</f>
        <v>N/A</v>
      </c>
      <c r="WP21" s="327" t="str">
        <f>IFERROR(VLOOKUP(WP5,#REF!,2,FALSE)*10^6,WO21)</f>
        <v>N/A</v>
      </c>
      <c r="WQ21" s="327" t="str">
        <f>IFERROR(VLOOKUP(WQ5,#REF!,2,FALSE)*10^6,WP21)</f>
        <v>N/A</v>
      </c>
      <c r="WR21" s="327" t="str">
        <f>IFERROR(VLOOKUP(WR5,#REF!,2,FALSE)*10^6,WQ21)</f>
        <v>N/A</v>
      </c>
      <c r="WS21" s="327" t="str">
        <f>IFERROR(VLOOKUP(WS5,#REF!,2,FALSE)*10^6,WR21)</f>
        <v>N/A</v>
      </c>
      <c r="WT21" s="327" t="str">
        <f>IFERROR(VLOOKUP(WT5,#REF!,2,FALSE)*10^6,WS21)</f>
        <v>N/A</v>
      </c>
      <c r="WU21" s="327" t="str">
        <f>IFERROR(VLOOKUP(WU5,#REF!,2,FALSE)*10^6,WT21)</f>
        <v>N/A</v>
      </c>
      <c r="WV21" s="327" t="str">
        <f>IFERROR(VLOOKUP(WV5,#REF!,2,FALSE)*10^6,WU21)</f>
        <v>N/A</v>
      </c>
      <c r="WW21" s="327" t="str">
        <f>IFERROR(VLOOKUP(WW5,#REF!,2,FALSE)*10^6,WV21)</f>
        <v>N/A</v>
      </c>
      <c r="WX21" s="327" t="str">
        <f>IFERROR(VLOOKUP(WX5,#REF!,2,FALSE)*10^6,WW21)</f>
        <v>N/A</v>
      </c>
      <c r="WY21" s="327" t="str">
        <f>IFERROR(VLOOKUP(WY5,#REF!,2,FALSE)*10^6,WX21)</f>
        <v>N/A</v>
      </c>
      <c r="WZ21" s="327" t="str">
        <f>IFERROR(VLOOKUP(WZ5,#REF!,2,FALSE)*10^6,WY21)</f>
        <v>N/A</v>
      </c>
      <c r="XA21" s="327" t="str">
        <f>IFERROR(VLOOKUP(XA5,#REF!,2,FALSE)*10^6,WZ21)</f>
        <v>N/A</v>
      </c>
      <c r="XB21" s="327" t="str">
        <f>IFERROR(VLOOKUP(XB5,#REF!,2,FALSE)*10^6,XA21)</f>
        <v>N/A</v>
      </c>
      <c r="XC21" s="327" t="str">
        <f>IFERROR(VLOOKUP(XC5,#REF!,2,FALSE)*10^6,XB21)</f>
        <v>N/A</v>
      </c>
      <c r="XD21" s="327" t="str">
        <f>IFERROR(VLOOKUP(XD5,#REF!,2,FALSE)*10^6,XC21)</f>
        <v>N/A</v>
      </c>
      <c r="XE21" s="327" t="str">
        <f>IFERROR(VLOOKUP(XE5,#REF!,2,FALSE)*10^6,XD21)</f>
        <v>N/A</v>
      </c>
      <c r="XF21" s="327" t="str">
        <f>IFERROR(VLOOKUP(XF5,#REF!,2,FALSE)*10^6,XE21)</f>
        <v>N/A</v>
      </c>
      <c r="XG21" s="327" t="str">
        <f>IFERROR(VLOOKUP(XG5,#REF!,2,FALSE)*10^6,XF21)</f>
        <v>N/A</v>
      </c>
      <c r="XH21" s="327" t="str">
        <f>IFERROR(VLOOKUP(XH5,#REF!,2,FALSE)*10^6,XG21)</f>
        <v>N/A</v>
      </c>
      <c r="XI21" s="327" t="str">
        <f>IFERROR(VLOOKUP(XI5,#REF!,2,FALSE)*10^6,XH21)</f>
        <v>N/A</v>
      </c>
      <c r="XJ21" s="327" t="str">
        <f>IFERROR(VLOOKUP(XJ5,#REF!,2,FALSE)*10^6,XI21)</f>
        <v>N/A</v>
      </c>
      <c r="XK21" s="327" t="str">
        <f>IFERROR(VLOOKUP(XK5,#REF!,2,FALSE)*10^6,XJ21)</f>
        <v>N/A</v>
      </c>
      <c r="XL21" s="327" t="str">
        <f>IFERROR(VLOOKUP(XL5,#REF!,2,FALSE)*10^6,XK21)</f>
        <v>N/A</v>
      </c>
      <c r="XM21" s="327" t="str">
        <f>IFERROR(VLOOKUP(XM5,#REF!,2,FALSE)*10^6,XL21)</f>
        <v>N/A</v>
      </c>
      <c r="XN21" s="327" t="str">
        <f>IFERROR(VLOOKUP(XN5,#REF!,2,FALSE)*10^6,XM21)</f>
        <v>N/A</v>
      </c>
      <c r="XO21" s="327" t="str">
        <f>IFERROR(VLOOKUP(XO5,#REF!,2,FALSE)*10^6,XN21)</f>
        <v>N/A</v>
      </c>
      <c r="XP21" s="327" t="str">
        <f>IFERROR(VLOOKUP(XP5,#REF!,2,FALSE)*10^6,XO21)</f>
        <v>N/A</v>
      </c>
      <c r="XQ21" s="327" t="str">
        <f>IFERROR(VLOOKUP(XQ5,#REF!,2,FALSE)*10^6,XP21)</f>
        <v>N/A</v>
      </c>
      <c r="XR21" s="327" t="str">
        <f>IFERROR(VLOOKUP(XR5,#REF!,2,FALSE)*10^6,XQ21)</f>
        <v>N/A</v>
      </c>
      <c r="XS21" s="327" t="str">
        <f>IFERROR(VLOOKUP(XS5,#REF!,2,FALSE)*10^6,XR21)</f>
        <v>N/A</v>
      </c>
      <c r="XT21" s="327" t="str">
        <f>IFERROR(VLOOKUP(XT5,#REF!,2,FALSE)*10^6,XS21)</f>
        <v>N/A</v>
      </c>
      <c r="XU21" s="327" t="str">
        <f>IFERROR(VLOOKUP(XU5,#REF!,2,FALSE)*10^6,XT21)</f>
        <v>N/A</v>
      </c>
      <c r="XV21" s="327" t="str">
        <f>IFERROR(VLOOKUP(XV5,#REF!,2,FALSE)*10^6,XU21)</f>
        <v>N/A</v>
      </c>
      <c r="XW21" s="327" t="str">
        <f>IFERROR(VLOOKUP(XW5,#REF!,2,FALSE)*10^6,XV21)</f>
        <v>N/A</v>
      </c>
      <c r="XX21" s="327" t="str">
        <f>IFERROR(VLOOKUP(XX5,#REF!,2,FALSE)*10^6,XW21)</f>
        <v>N/A</v>
      </c>
      <c r="XY21" s="327" t="str">
        <f>IFERROR(VLOOKUP(XY5,#REF!,2,FALSE)*10^6,XX21)</f>
        <v>N/A</v>
      </c>
      <c r="XZ21" s="327" t="str">
        <f>IFERROR(VLOOKUP(XZ5,#REF!,2,FALSE)*10^6,XY21)</f>
        <v>N/A</v>
      </c>
      <c r="YA21" s="327" t="str">
        <f>IFERROR(VLOOKUP(YA5,#REF!,2,FALSE)*10^6,XZ21)</f>
        <v>N/A</v>
      </c>
      <c r="YB21" s="327" t="str">
        <f>IFERROR(VLOOKUP(YB5,#REF!,2,FALSE)*10^6,YA21)</f>
        <v>N/A</v>
      </c>
      <c r="YC21" s="327" t="str">
        <f>IFERROR(VLOOKUP(YC5,#REF!,2,FALSE)*10^6,YB21)</f>
        <v>N/A</v>
      </c>
      <c r="YD21" s="327" t="str">
        <f>IFERROR(VLOOKUP(YD5,#REF!,2,FALSE)*10^6,YC21)</f>
        <v>N/A</v>
      </c>
      <c r="YE21" s="327" t="str">
        <f>IFERROR(VLOOKUP(YE5,#REF!,2,FALSE)*10^6,YD21)</f>
        <v>N/A</v>
      </c>
      <c r="YF21" s="327" t="str">
        <f>IFERROR(VLOOKUP(YF5,#REF!,2,FALSE)*10^6,YE21)</f>
        <v>N/A</v>
      </c>
      <c r="YG21" s="327" t="str">
        <f>IFERROR(VLOOKUP(YG5,#REF!,2,FALSE)*10^6,YF21)</f>
        <v>N/A</v>
      </c>
      <c r="YH21" s="327" t="str">
        <f>IFERROR(VLOOKUP(YH5,#REF!,2,FALSE)*10^6,YG21)</f>
        <v>N/A</v>
      </c>
      <c r="YI21" s="327" t="str">
        <f>IFERROR(VLOOKUP(YI5,#REF!,2,FALSE)*10^6,YH21)</f>
        <v>N/A</v>
      </c>
      <c r="YJ21" s="327" t="str">
        <f>IFERROR(VLOOKUP(YJ5,#REF!,2,FALSE)*10^6,YI21)</f>
        <v>N/A</v>
      </c>
      <c r="YK21" s="327" t="str">
        <f>IFERROR(VLOOKUP(YK5,#REF!,2,FALSE)*10^6,YJ21)</f>
        <v>N/A</v>
      </c>
      <c r="YL21" s="327" t="str">
        <f>IFERROR(VLOOKUP(YL5,#REF!,2,FALSE)*10^6,YK21)</f>
        <v>N/A</v>
      </c>
      <c r="YM21" s="327" t="str">
        <f>IFERROR(VLOOKUP(YM5,#REF!,2,FALSE)*10^6,YL21)</f>
        <v>N/A</v>
      </c>
      <c r="YN21" s="327" t="str">
        <f>IFERROR(VLOOKUP(YN5,#REF!,2,FALSE)*10^6,YM21)</f>
        <v>N/A</v>
      </c>
      <c r="YO21" s="327" t="str">
        <f>IFERROR(VLOOKUP(YO5,#REF!,2,FALSE)*10^6,YN21)</f>
        <v>N/A</v>
      </c>
      <c r="YP21" s="327" t="str">
        <f>IFERROR(VLOOKUP(YP5,#REF!,2,FALSE)*10^6,YO21)</f>
        <v>N/A</v>
      </c>
      <c r="YQ21" s="327" t="str">
        <f>IFERROR(VLOOKUP(YQ5,#REF!,2,FALSE)*10^6,YP21)</f>
        <v>N/A</v>
      </c>
      <c r="YR21" s="327" t="str">
        <f>IFERROR(VLOOKUP(YR5,#REF!,2,FALSE)*10^6,YQ21)</f>
        <v>N/A</v>
      </c>
      <c r="YS21" s="327" t="str">
        <f>IFERROR(VLOOKUP(YS5,#REF!,2,FALSE)*10^6,YR21)</f>
        <v>N/A</v>
      </c>
      <c r="YT21" s="327" t="str">
        <f>IFERROR(VLOOKUP(YT5,#REF!,2,FALSE)*10^6,YS21)</f>
        <v>N/A</v>
      </c>
      <c r="YU21" s="327" t="str">
        <f>IFERROR(VLOOKUP(YU5,#REF!,2,FALSE)*10^6,YT21)</f>
        <v>N/A</v>
      </c>
      <c r="YV21" s="327" t="str">
        <f>IFERROR(VLOOKUP(YV5,#REF!,2,FALSE)*10^6,YU21)</f>
        <v>N/A</v>
      </c>
      <c r="YW21" s="327" t="str">
        <f>IFERROR(VLOOKUP(YW5,#REF!,2,FALSE)*10^6,YV21)</f>
        <v>N/A</v>
      </c>
      <c r="YX21" s="327" t="str">
        <f>IFERROR(VLOOKUP(YX5,#REF!,2,FALSE)*10^6,YW21)</f>
        <v>N/A</v>
      </c>
      <c r="YY21" s="327" t="str">
        <f>IFERROR(VLOOKUP(YY5,#REF!,2,FALSE)*10^6,YX21)</f>
        <v>N/A</v>
      </c>
      <c r="YZ21" s="327" t="str">
        <f>IFERROR(VLOOKUP(YZ5,#REF!,2,FALSE)*10^6,YY21)</f>
        <v>N/A</v>
      </c>
      <c r="ZA21" s="327" t="str">
        <f>IFERROR(VLOOKUP(ZA5,#REF!,2,FALSE)*10^6,YZ21)</f>
        <v>N/A</v>
      </c>
      <c r="ZB21" s="327" t="str">
        <f>IFERROR(VLOOKUP(ZB5,#REF!,2,FALSE)*10^6,ZA21)</f>
        <v>N/A</v>
      </c>
      <c r="ZC21" s="327" t="str">
        <f>IFERROR(VLOOKUP(ZC5,#REF!,2,FALSE)*10^6,ZB21)</f>
        <v>N/A</v>
      </c>
      <c r="ZD21" s="327" t="str">
        <f>IFERROR(VLOOKUP(ZD5,#REF!,2,FALSE)*10^6,ZC21)</f>
        <v>N/A</v>
      </c>
      <c r="ZE21" s="327" t="str">
        <f>IFERROR(VLOOKUP(ZE5,#REF!,2,FALSE)*10^6,ZD21)</f>
        <v>N/A</v>
      </c>
      <c r="ZF21" s="327" t="str">
        <f>IFERROR(VLOOKUP(ZF5,#REF!,2,FALSE)*10^6,ZE21)</f>
        <v>N/A</v>
      </c>
      <c r="ZG21" s="327" t="str">
        <f>IFERROR(VLOOKUP(ZG5,#REF!,2,FALSE)*10^6,ZF21)</f>
        <v>N/A</v>
      </c>
      <c r="ZH21" s="327" t="str">
        <f>IFERROR(VLOOKUP(ZH5,#REF!,2,FALSE)*10^6,ZG21)</f>
        <v>N/A</v>
      </c>
      <c r="ZI21" s="327" t="str">
        <f>IFERROR(VLOOKUP(ZI5,#REF!,2,FALSE)*10^6,ZH21)</f>
        <v>N/A</v>
      </c>
      <c r="ZJ21" s="327" t="str">
        <f>IFERROR(VLOOKUP(ZJ5,#REF!,2,FALSE)*10^6,ZI21)</f>
        <v>N/A</v>
      </c>
      <c r="ZK21" s="327" t="str">
        <f>IFERROR(VLOOKUP(ZK5,#REF!,2,FALSE)*10^6,ZJ21)</f>
        <v>N/A</v>
      </c>
      <c r="ZL21" s="327" t="str">
        <f>IFERROR(VLOOKUP(ZL5,#REF!,2,FALSE)*10^6,ZK21)</f>
        <v>N/A</v>
      </c>
      <c r="ZM21" s="327" t="str">
        <f>IFERROR(VLOOKUP(ZM5,#REF!,2,FALSE)*10^6,ZL21)</f>
        <v>N/A</v>
      </c>
      <c r="ZN21" s="327" t="str">
        <f>IFERROR(VLOOKUP(ZN5,#REF!,2,FALSE)*10^6,ZM21)</f>
        <v>N/A</v>
      </c>
      <c r="ZO21" s="327" t="str">
        <f>IFERROR(VLOOKUP(ZO5,#REF!,2,FALSE)*10^6,ZN21)</f>
        <v>N/A</v>
      </c>
      <c r="ZP21" s="327" t="str">
        <f>IFERROR(VLOOKUP(ZP5,#REF!,2,FALSE)*10^6,ZO21)</f>
        <v>N/A</v>
      </c>
      <c r="ZQ21" s="327" t="str">
        <f>IFERROR(VLOOKUP(ZQ5,#REF!,2,FALSE)*10^6,ZP21)</f>
        <v>N/A</v>
      </c>
      <c r="ZR21" s="327" t="str">
        <f>IFERROR(VLOOKUP(ZR5,#REF!,2,FALSE)*10^6,ZQ21)</f>
        <v>N/A</v>
      </c>
      <c r="ZS21" s="327" t="str">
        <f>IFERROR(VLOOKUP(ZS5,#REF!,2,FALSE)*10^6,ZR21)</f>
        <v>N/A</v>
      </c>
      <c r="ZT21" s="327" t="str">
        <f>IFERROR(VLOOKUP(ZT5,#REF!,2,FALSE)*10^6,ZS21)</f>
        <v>N/A</v>
      </c>
      <c r="ZU21" s="327" t="str">
        <f>IFERROR(VLOOKUP(ZU5,#REF!,2,FALSE)*10^6,ZT21)</f>
        <v>N/A</v>
      </c>
      <c r="ZV21" s="327" t="str">
        <f>IFERROR(VLOOKUP(ZV5,#REF!,2,FALSE)*10^6,ZU21)</f>
        <v>N/A</v>
      </c>
      <c r="ZW21" s="327" t="str">
        <f>IFERROR(VLOOKUP(ZW5,#REF!,2,FALSE)*10^6,ZV21)</f>
        <v>N/A</v>
      </c>
      <c r="ZX21" s="327" t="str">
        <f>IFERROR(VLOOKUP(ZX5,#REF!,2,FALSE)*10^6,ZW21)</f>
        <v>N/A</v>
      </c>
      <c r="ZY21" s="327" t="str">
        <f>IFERROR(VLOOKUP(ZY5,#REF!,2,FALSE)*10^6,ZX21)</f>
        <v>N/A</v>
      </c>
      <c r="ZZ21" s="327" t="str">
        <f>IFERROR(VLOOKUP(ZZ5,#REF!,2,FALSE)*10^6,ZY21)</f>
        <v>N/A</v>
      </c>
      <c r="AAA21" s="327" t="str">
        <f>IFERROR(VLOOKUP(AAA5,#REF!,2,FALSE)*10^6,ZZ21)</f>
        <v>N/A</v>
      </c>
      <c r="AAB21" s="327" t="str">
        <f>IFERROR(VLOOKUP(AAB5,#REF!,2,FALSE)*10^6,AAA21)</f>
        <v>N/A</v>
      </c>
      <c r="AAC21" s="327" t="str">
        <f>IFERROR(VLOOKUP(AAC5,#REF!,2,FALSE)*10^6,AAB21)</f>
        <v>N/A</v>
      </c>
      <c r="AAD21" s="327" t="str">
        <f>IFERROR(VLOOKUP(AAD5,#REF!,2,FALSE)*10^6,AAC21)</f>
        <v>N/A</v>
      </c>
      <c r="AAE21" s="327" t="str">
        <f>IFERROR(VLOOKUP(AAE5,#REF!,2,FALSE)*10^6,AAD21)</f>
        <v>N/A</v>
      </c>
      <c r="AAF21" s="327" t="str">
        <f>IFERROR(VLOOKUP(AAF5,#REF!,2,FALSE)*10^6,AAE21)</f>
        <v>N/A</v>
      </c>
      <c r="AAG21" s="327" t="str">
        <f>IFERROR(VLOOKUP(AAG5,#REF!,2,FALSE)*10^6,AAF21)</f>
        <v>N/A</v>
      </c>
      <c r="AAH21" s="327" t="str">
        <f>IFERROR(VLOOKUP(AAH5,#REF!,2,FALSE)*10^6,AAG21)</f>
        <v>N/A</v>
      </c>
      <c r="AAI21" s="327" t="str">
        <f>IFERROR(VLOOKUP(AAI5,#REF!,2,FALSE)*10^6,AAH21)</f>
        <v>N/A</v>
      </c>
      <c r="AAJ21" s="327" t="str">
        <f>IFERROR(VLOOKUP(AAJ5,#REF!,2,FALSE)*10^6,AAI21)</f>
        <v>N/A</v>
      </c>
      <c r="AAK21" s="327" t="str">
        <f>IFERROR(VLOOKUP(AAK5,#REF!,2,FALSE)*10^6,AAJ21)</f>
        <v>N/A</v>
      </c>
      <c r="AAL21" s="327" t="str">
        <f>IFERROR(VLOOKUP(AAL5,#REF!,2,FALSE)*10^6,AAK21)</f>
        <v>N/A</v>
      </c>
      <c r="AAM21" s="327" t="str">
        <f>IFERROR(VLOOKUP(AAM5,#REF!,2,FALSE)*10^6,AAL21)</f>
        <v>N/A</v>
      </c>
      <c r="AAN21" s="327" t="str">
        <f>IFERROR(VLOOKUP(AAN5,#REF!,2,FALSE)*10^6,AAM21)</f>
        <v>N/A</v>
      </c>
      <c r="AAO21" s="327" t="str">
        <f>IFERROR(VLOOKUP(AAO5,#REF!,2,FALSE)*10^6,AAN21)</f>
        <v>N/A</v>
      </c>
      <c r="AAP21" s="327" t="str">
        <f>IFERROR(VLOOKUP(AAP5,#REF!,2,FALSE)*10^6,AAO21)</f>
        <v>N/A</v>
      </c>
      <c r="AAQ21" s="327" t="str">
        <f>IFERROR(VLOOKUP(AAQ5,#REF!,2,FALSE)*10^6,AAP21)</f>
        <v>N/A</v>
      </c>
      <c r="AAR21" s="327" t="str">
        <f>IFERROR(VLOOKUP(AAR5,#REF!,2,FALSE)*10^6,AAQ21)</f>
        <v>N/A</v>
      </c>
      <c r="AAS21" s="327" t="str">
        <f>IFERROR(VLOOKUP(AAS5,#REF!,2,FALSE)*10^6,AAR21)</f>
        <v>N/A</v>
      </c>
      <c r="AAT21" s="327" t="str">
        <f>IFERROR(VLOOKUP(AAT5,#REF!,2,FALSE)*10^6,AAS21)</f>
        <v>N/A</v>
      </c>
      <c r="AAU21" s="327" t="str">
        <f>IFERROR(VLOOKUP(AAU5,#REF!,2,FALSE)*10^6,AAT21)</f>
        <v>N/A</v>
      </c>
      <c r="AAV21" s="327" t="str">
        <f>IFERROR(VLOOKUP(AAV5,#REF!,2,FALSE)*10^6,AAU21)</f>
        <v>N/A</v>
      </c>
      <c r="AAW21" s="327" t="str">
        <f>IFERROR(VLOOKUP(AAW5,#REF!,2,FALSE)*10^6,AAV21)</f>
        <v>N/A</v>
      </c>
      <c r="AAX21" s="327" t="str">
        <f>IFERROR(VLOOKUP(AAX5,#REF!,2,FALSE)*10^6,AAW21)</f>
        <v>N/A</v>
      </c>
      <c r="AAY21" s="327" t="str">
        <f>IFERROR(VLOOKUP(AAY5,#REF!,2,FALSE)*10^6,AAX21)</f>
        <v>N/A</v>
      </c>
      <c r="AAZ21" s="327" t="str">
        <f>IFERROR(VLOOKUP(AAZ5,#REF!,2,FALSE)*10^6,AAY21)</f>
        <v>N/A</v>
      </c>
      <c r="ABA21" s="327" t="str">
        <f>IFERROR(VLOOKUP(ABA5,#REF!,2,FALSE)*10^6,AAZ21)</f>
        <v>N/A</v>
      </c>
      <c r="ABB21" s="327" t="str">
        <f>IFERROR(VLOOKUP(ABB5,#REF!,2,FALSE)*10^6,ABA21)</f>
        <v>N/A</v>
      </c>
      <c r="ABC21" s="327" t="str">
        <f>IFERROR(VLOOKUP(ABC5,#REF!,2,FALSE)*10^6,ABB21)</f>
        <v>N/A</v>
      </c>
      <c r="ABD21" s="327" t="str">
        <f>IFERROR(VLOOKUP(ABD5,#REF!,2,FALSE)*10^6,ABC21)</f>
        <v>N/A</v>
      </c>
      <c r="ABE21" s="327" t="str">
        <f>IFERROR(VLOOKUP(ABE5,#REF!,2,FALSE)*10^6,ABD21)</f>
        <v>N/A</v>
      </c>
      <c r="ABF21" s="327" t="str">
        <f>IFERROR(VLOOKUP(ABF5,#REF!,2,FALSE)*10^6,ABE21)</f>
        <v>N/A</v>
      </c>
      <c r="ABG21" s="327" t="str">
        <f>IFERROR(VLOOKUP(ABG5,#REF!,2,FALSE)*10^6,ABF21)</f>
        <v>N/A</v>
      </c>
      <c r="ABH21" s="327" t="str">
        <f>IFERROR(VLOOKUP(ABH5,#REF!,2,FALSE)*10^6,ABG21)</f>
        <v>N/A</v>
      </c>
      <c r="ABI21" s="327" t="str">
        <f>IFERROR(VLOOKUP(ABI5,#REF!,2,FALSE)*10^6,ABH21)</f>
        <v>N/A</v>
      </c>
      <c r="ABJ21" s="327" t="str">
        <f>IFERROR(VLOOKUP(ABJ5,#REF!,2,FALSE)*10^6,ABI21)</f>
        <v>N/A</v>
      </c>
      <c r="ABK21" s="327" t="str">
        <f>IFERROR(VLOOKUP(ABK5,#REF!,2,FALSE)*10^6,ABJ21)</f>
        <v>N/A</v>
      </c>
      <c r="ABL21" s="327" t="str">
        <f>IFERROR(VLOOKUP(ABL5,#REF!,2,FALSE)*10^6,ABK21)</f>
        <v>N/A</v>
      </c>
      <c r="ABM21" s="327" t="str">
        <f>IFERROR(VLOOKUP(ABM5,#REF!,2,FALSE)*10^6,ABL21)</f>
        <v>N/A</v>
      </c>
      <c r="ABN21" s="327" t="str">
        <f>IFERROR(VLOOKUP(ABN5,#REF!,2,FALSE)*10^6,ABM21)</f>
        <v>N/A</v>
      </c>
      <c r="ABO21" s="327" t="str">
        <f>IFERROR(VLOOKUP(ABO5,#REF!,2,FALSE)*10^6,ABN21)</f>
        <v>N/A</v>
      </c>
      <c r="ABP21" s="327" t="str">
        <f>IFERROR(VLOOKUP(ABP5,#REF!,2,FALSE)*10^6,ABO21)</f>
        <v>N/A</v>
      </c>
      <c r="ABQ21" s="327" t="str">
        <f>IFERROR(VLOOKUP(ABQ5,#REF!,2,FALSE)*10^6,ABP21)</f>
        <v>N/A</v>
      </c>
      <c r="ABR21" s="327" t="str">
        <f>IFERROR(VLOOKUP(ABR5,#REF!,2,FALSE)*10^6,ABQ21)</f>
        <v>N/A</v>
      </c>
      <c r="ABS21" s="327" t="str">
        <f>IFERROR(VLOOKUP(ABS5,#REF!,2,FALSE)*10^6,ABR21)</f>
        <v>N/A</v>
      </c>
      <c r="ABT21" s="327" t="str">
        <f>IFERROR(VLOOKUP(ABT5,#REF!,2,FALSE)*10^6,ABS21)</f>
        <v>N/A</v>
      </c>
      <c r="ABU21" s="327" t="str">
        <f>IFERROR(VLOOKUP(ABU5,#REF!,2,FALSE)*10^6,ABT21)</f>
        <v>N/A</v>
      </c>
      <c r="ABV21" s="327" t="str">
        <f>IFERROR(VLOOKUP(ABV5,#REF!,2,FALSE)*10^6,ABU21)</f>
        <v>N/A</v>
      </c>
      <c r="ABW21" s="327" t="str">
        <f>IFERROR(VLOOKUP(ABW5,#REF!,2,FALSE)*10^6,ABV21)</f>
        <v>N/A</v>
      </c>
      <c r="ABX21" s="327" t="str">
        <f>IFERROR(VLOOKUP(ABX5,#REF!,2,FALSE)*10^6,ABW21)</f>
        <v>N/A</v>
      </c>
      <c r="ABY21" s="327" t="str">
        <f>IFERROR(VLOOKUP(ABY5,#REF!,2,FALSE)*10^6,ABX21)</f>
        <v>N/A</v>
      </c>
      <c r="ABZ21" s="327" t="str">
        <f>IFERROR(VLOOKUP(ABZ5,#REF!,2,FALSE)*10^6,ABY21)</f>
        <v>N/A</v>
      </c>
      <c r="ACA21" s="327" t="str">
        <f>IFERROR(VLOOKUP(ACA5,#REF!,2,FALSE)*10^6,ABZ21)</f>
        <v>N/A</v>
      </c>
      <c r="ACB21" s="327" t="str">
        <f>IFERROR(VLOOKUP(ACB5,#REF!,2,FALSE)*10^6,ACA21)</f>
        <v>N/A</v>
      </c>
      <c r="ACC21" s="327" t="str">
        <f>IFERROR(VLOOKUP(ACC5,#REF!,2,FALSE)*10^6,ACB21)</f>
        <v>N/A</v>
      </c>
      <c r="ACD21" s="327" t="str">
        <f>IFERROR(VLOOKUP(ACD5,#REF!,2,FALSE)*10^6,ACC21)</f>
        <v>N/A</v>
      </c>
      <c r="ACE21" s="327" t="str">
        <f>IFERROR(VLOOKUP(ACE5,#REF!,2,FALSE)*10^6,ACD21)</f>
        <v>N/A</v>
      </c>
      <c r="ACF21" s="327" t="str">
        <f>IFERROR(VLOOKUP(ACF5,#REF!,2,FALSE)*10^6,ACE21)</f>
        <v>N/A</v>
      </c>
      <c r="ACG21" s="327" t="str">
        <f>IFERROR(VLOOKUP(ACG5,#REF!,2,FALSE)*10^6,ACF21)</f>
        <v>N/A</v>
      </c>
      <c r="ACH21" s="327" t="str">
        <f>IFERROR(VLOOKUP(ACH5,#REF!,2,FALSE)*10^6,ACG21)</f>
        <v>N/A</v>
      </c>
      <c r="ACI21" s="327" t="str">
        <f>IFERROR(VLOOKUP(ACI5,#REF!,2,FALSE)*10^6,ACH21)</f>
        <v>N/A</v>
      </c>
      <c r="ACJ21" s="327" t="str">
        <f>IFERROR(VLOOKUP(ACJ5,#REF!,2,FALSE)*10^6,ACI21)</f>
        <v>N/A</v>
      </c>
      <c r="ACK21" s="327" t="str">
        <f>IFERROR(VLOOKUP(ACK5,#REF!,2,FALSE)*10^6,ACJ21)</f>
        <v>N/A</v>
      </c>
      <c r="ACL21" s="327" t="str">
        <f>IFERROR(VLOOKUP(ACL5,#REF!,2,FALSE)*10^6,ACK21)</f>
        <v>N/A</v>
      </c>
      <c r="ACM21" s="327" t="str">
        <f>IFERROR(VLOOKUP(ACM5,#REF!,2,FALSE)*10^6,ACL21)</f>
        <v>N/A</v>
      </c>
      <c r="ACN21" s="327" t="str">
        <f>IFERROR(VLOOKUP(ACN5,#REF!,2,FALSE)*10^6,ACM21)</f>
        <v>N/A</v>
      </c>
      <c r="ACO21" s="327" t="str">
        <f>IFERROR(VLOOKUP(ACO5,#REF!,2,FALSE)*10^6,ACN21)</f>
        <v>N/A</v>
      </c>
      <c r="ACP21" s="327" t="str">
        <f>IFERROR(VLOOKUP(ACP5,#REF!,2,FALSE)*10^6,ACO21)</f>
        <v>N/A</v>
      </c>
      <c r="ACQ21" s="327" t="str">
        <f>IFERROR(VLOOKUP(ACQ5,#REF!,2,FALSE)*10^6,ACP21)</f>
        <v>N/A</v>
      </c>
      <c r="ACR21" s="327" t="str">
        <f>IFERROR(VLOOKUP(ACR5,#REF!,2,FALSE)*10^6,ACQ21)</f>
        <v>N/A</v>
      </c>
      <c r="ACS21" s="327" t="str">
        <f>IFERROR(VLOOKUP(ACS5,#REF!,2,FALSE)*10^6,ACR21)</f>
        <v>N/A</v>
      </c>
      <c r="ACT21" s="327" t="str">
        <f>IFERROR(VLOOKUP(ACT5,#REF!,2,FALSE)*10^6,ACS21)</f>
        <v>N/A</v>
      </c>
      <c r="ACU21" s="327" t="str">
        <f>IFERROR(VLOOKUP(ACU5,#REF!,2,FALSE)*10^6,ACT21)</f>
        <v>N/A</v>
      </c>
      <c r="ACV21" s="327" t="str">
        <f>IFERROR(VLOOKUP(ACV5,#REF!,2,FALSE)*10^6,ACU21)</f>
        <v>N/A</v>
      </c>
      <c r="ACW21" s="327" t="str">
        <f>IFERROR(VLOOKUP(ACW5,#REF!,2,FALSE)*10^6,ACV21)</f>
        <v>N/A</v>
      </c>
      <c r="ACX21" s="327" t="str">
        <f>IFERROR(VLOOKUP(ACX5,#REF!,2,FALSE)*10^6,ACW21)</f>
        <v>N/A</v>
      </c>
      <c r="ACY21" s="327" t="str">
        <f>IFERROR(VLOOKUP(ACY5,#REF!,2,FALSE)*10^6,ACX21)</f>
        <v>N/A</v>
      </c>
      <c r="ACZ21" s="327" t="str">
        <f>IFERROR(VLOOKUP(ACZ5,#REF!,2,FALSE)*10^6,ACY21)</f>
        <v>N/A</v>
      </c>
      <c r="ADA21" s="327" t="str">
        <f>IFERROR(VLOOKUP(ADA5,#REF!,2,FALSE)*10^6,ACZ21)</f>
        <v>N/A</v>
      </c>
      <c r="ADB21" s="327" t="str">
        <f>IFERROR(VLOOKUP(ADB5,#REF!,2,FALSE)*10^6,ADA21)</f>
        <v>N/A</v>
      </c>
      <c r="ADC21" s="327" t="str">
        <f>IFERROR(VLOOKUP(ADC5,#REF!,2,FALSE)*10^6,ADB21)</f>
        <v>N/A</v>
      </c>
      <c r="ADD21" s="327" t="str">
        <f>IFERROR(VLOOKUP(ADD5,#REF!,2,FALSE)*10^6,ADC21)</f>
        <v>N/A</v>
      </c>
      <c r="ADE21" s="327" t="str">
        <f>IFERROR(VLOOKUP(ADE5,#REF!,2,FALSE)*10^6,ADD21)</f>
        <v>N/A</v>
      </c>
      <c r="ADF21" s="327" t="str">
        <f>IFERROR(VLOOKUP(ADF5,#REF!,2,FALSE)*10^6,ADE21)</f>
        <v>N/A</v>
      </c>
      <c r="ADG21" s="327" t="str">
        <f>IFERROR(VLOOKUP(ADG5,#REF!,2,FALSE)*10^6,ADF21)</f>
        <v>N/A</v>
      </c>
      <c r="ADH21" s="327" t="str">
        <f>IFERROR(VLOOKUP(ADH5,#REF!,2,FALSE)*10^6,ADG21)</f>
        <v>N/A</v>
      </c>
      <c r="ADI21" s="327" t="str">
        <f>IFERROR(VLOOKUP(ADI5,#REF!,2,FALSE)*10^6,ADH21)</f>
        <v>N/A</v>
      </c>
      <c r="ADJ21" s="327" t="str">
        <f>IFERROR(VLOOKUP(ADJ5,#REF!,2,FALSE)*10^6,ADI21)</f>
        <v>N/A</v>
      </c>
      <c r="ADK21" s="327" t="str">
        <f>IFERROR(VLOOKUP(ADK5,#REF!,2,FALSE)*10^6,ADJ21)</f>
        <v>N/A</v>
      </c>
      <c r="ADL21" s="327" t="str">
        <f>IFERROR(VLOOKUP(ADL5,#REF!,2,FALSE)*10^6,ADK21)</f>
        <v>N/A</v>
      </c>
      <c r="ADM21" s="327" t="str">
        <f>IFERROR(VLOOKUP(ADM5,#REF!,2,FALSE)*10^6,ADL21)</f>
        <v>N/A</v>
      </c>
      <c r="ADN21" s="327" t="str">
        <f>IFERROR(VLOOKUP(ADN5,#REF!,2,FALSE)*10^6,ADM21)</f>
        <v>N/A</v>
      </c>
      <c r="ADO21" s="327" t="str">
        <f>IFERROR(VLOOKUP(ADO5,#REF!,2,FALSE)*10^6,ADN21)</f>
        <v>N/A</v>
      </c>
      <c r="ADP21" s="327" t="str">
        <f>IFERROR(VLOOKUP(ADP5,#REF!,2,FALSE)*10^6,ADO21)</f>
        <v>N/A</v>
      </c>
      <c r="ADQ21" s="327" t="str">
        <f>IFERROR(VLOOKUP(ADQ5,#REF!,2,FALSE)*10^6,ADP21)</f>
        <v>N/A</v>
      </c>
      <c r="ADR21" s="327" t="str">
        <f>IFERROR(VLOOKUP(ADR5,#REF!,2,FALSE)*10^6,ADQ21)</f>
        <v>N/A</v>
      </c>
      <c r="ADS21" s="327" t="str">
        <f>IFERROR(VLOOKUP(ADS5,#REF!,2,FALSE)*10^6,ADR21)</f>
        <v>N/A</v>
      </c>
      <c r="ADT21" s="327" t="str">
        <f>IFERROR(VLOOKUP(ADT5,#REF!,2,FALSE)*10^6,ADS21)</f>
        <v>N/A</v>
      </c>
      <c r="ADU21" s="327" t="str">
        <f>IFERROR(VLOOKUP(ADU5,#REF!,2,FALSE)*10^6,ADT21)</f>
        <v>N/A</v>
      </c>
      <c r="ADV21" s="327" t="str">
        <f>IFERROR(VLOOKUP(ADV5,#REF!,2,FALSE)*10^6,ADU21)</f>
        <v>N/A</v>
      </c>
      <c r="ADW21" s="327" t="str">
        <f>IFERROR(VLOOKUP(ADW5,#REF!,2,FALSE)*10^6,ADV21)</f>
        <v>N/A</v>
      </c>
      <c r="ADX21" s="327" t="str">
        <f>IFERROR(VLOOKUP(ADX5,#REF!,2,FALSE)*10^6,ADW21)</f>
        <v>N/A</v>
      </c>
      <c r="ADY21" s="327" t="str">
        <f>IFERROR(VLOOKUP(ADY5,#REF!,2,FALSE)*10^6,ADX21)</f>
        <v>N/A</v>
      </c>
      <c r="ADZ21" s="327" t="str">
        <f>IFERROR(VLOOKUP(ADZ5,#REF!,2,FALSE)*10^6,ADY21)</f>
        <v>N/A</v>
      </c>
      <c r="AEA21" s="327" t="str">
        <f>IFERROR(VLOOKUP(AEA5,#REF!,2,FALSE)*10^6,ADZ21)</f>
        <v>N/A</v>
      </c>
      <c r="AEB21" s="327" t="str">
        <f>IFERROR(VLOOKUP(AEB5,#REF!,2,FALSE)*10^6,AEA21)</f>
        <v>N/A</v>
      </c>
      <c r="AEC21" s="327" t="str">
        <f>IFERROR(VLOOKUP(AEC5,#REF!,2,FALSE)*10^6,AEB21)</f>
        <v>N/A</v>
      </c>
      <c r="AED21" s="327" t="str">
        <f>IFERROR(VLOOKUP(AED5,#REF!,2,FALSE)*10^6,AEC21)</f>
        <v>N/A</v>
      </c>
      <c r="AEE21" s="327" t="str">
        <f>IFERROR(VLOOKUP(AEE5,#REF!,2,FALSE)*10^6,AED21)</f>
        <v>N/A</v>
      </c>
      <c r="AEF21" s="327" t="str">
        <f>IFERROR(VLOOKUP(AEF5,#REF!,2,FALSE)*10^6,AEE21)</f>
        <v>N/A</v>
      </c>
      <c r="AEG21" s="327" t="str">
        <f>IFERROR(VLOOKUP(AEG5,#REF!,2,FALSE)*10^6,AEF21)</f>
        <v>N/A</v>
      </c>
      <c r="AEH21" s="327" t="str">
        <f>IFERROR(VLOOKUP(AEH5,#REF!,2,FALSE)*10^6,AEG21)</f>
        <v>N/A</v>
      </c>
      <c r="AEI21" s="327" t="str">
        <f>IFERROR(VLOOKUP(AEI5,#REF!,2,FALSE)*10^6,AEH21)</f>
        <v>N/A</v>
      </c>
      <c r="AEJ21" s="327" t="str">
        <f>IFERROR(VLOOKUP(AEJ5,#REF!,2,FALSE)*10^6,AEI21)</f>
        <v>N/A</v>
      </c>
      <c r="AEK21" s="327" t="str">
        <f>IFERROR(VLOOKUP(AEK5,#REF!,2,FALSE)*10^6,AEJ21)</f>
        <v>N/A</v>
      </c>
      <c r="AEL21" s="327" t="str">
        <f>IFERROR(VLOOKUP(AEL5,#REF!,2,FALSE)*10^6,AEK21)</f>
        <v>N/A</v>
      </c>
      <c r="AEM21" s="327" t="str">
        <f>IFERROR(VLOOKUP(AEM5,#REF!,2,FALSE)*10^6,AEL21)</f>
        <v>N/A</v>
      </c>
      <c r="AEN21" s="327" t="str">
        <f>IFERROR(VLOOKUP(AEN5,#REF!,2,FALSE)*10^6,AEM21)</f>
        <v>N/A</v>
      </c>
      <c r="AEO21" s="327" t="str">
        <f>IFERROR(VLOOKUP(AEO5,#REF!,2,FALSE)*10^6,AEN21)</f>
        <v>N/A</v>
      </c>
      <c r="AEP21" s="327" t="str">
        <f>IFERROR(VLOOKUP(AEP5,#REF!,2,FALSE)*10^6,AEO21)</f>
        <v>N/A</v>
      </c>
      <c r="AEQ21" s="327" t="str">
        <f>IFERROR(VLOOKUP(AEQ5,#REF!,2,FALSE)*10^6,AEP21)</f>
        <v>N/A</v>
      </c>
      <c r="AER21" s="327" t="str">
        <f>IFERROR(VLOOKUP(AER5,#REF!,2,FALSE)*10^6,AEQ21)</f>
        <v>N/A</v>
      </c>
      <c r="AES21" s="327" t="str">
        <f>IFERROR(VLOOKUP(AES5,#REF!,2,FALSE)*10^6,AER21)</f>
        <v>N/A</v>
      </c>
      <c r="AET21" s="327" t="str">
        <f>IFERROR(VLOOKUP(AET5,#REF!,2,FALSE)*10^6,AES21)</f>
        <v>N/A</v>
      </c>
      <c r="AEU21" s="327" t="str">
        <f>IFERROR(VLOOKUP(AEU5,#REF!,2,FALSE)*10^6,AET21)</f>
        <v>N/A</v>
      </c>
      <c r="AEV21" s="327" t="str">
        <f>IFERROR(VLOOKUP(AEV5,#REF!,2,FALSE)*10^6,AEU21)</f>
        <v>N/A</v>
      </c>
      <c r="AEW21" s="327" t="str">
        <f>IFERROR(VLOOKUP(AEW5,#REF!,2,FALSE)*10^6,AEV21)</f>
        <v>N/A</v>
      </c>
      <c r="AEX21" s="327" t="str">
        <f>IFERROR(VLOOKUP(AEX5,#REF!,2,FALSE)*10^6,AEW21)</f>
        <v>N/A</v>
      </c>
      <c r="AEY21" s="327" t="str">
        <f>IFERROR(VLOOKUP(AEY5,#REF!,2,FALSE)*10^6,AEX21)</f>
        <v>N/A</v>
      </c>
      <c r="AEZ21" s="327" t="str">
        <f>IFERROR(VLOOKUP(AEZ5,#REF!,2,FALSE)*10^6,AEY21)</f>
        <v>N/A</v>
      </c>
      <c r="AFA21" s="327" t="str">
        <f>IFERROR(VLOOKUP(AFA5,#REF!,2,FALSE)*10^6,AEZ21)</f>
        <v>N/A</v>
      </c>
      <c r="AFB21" s="327" t="str">
        <f>IFERROR(VLOOKUP(AFB5,#REF!,2,FALSE)*10^6,AFA21)</f>
        <v>N/A</v>
      </c>
      <c r="AFC21" s="327" t="str">
        <f>IFERROR(VLOOKUP(AFC5,#REF!,2,FALSE)*10^6,AFB21)</f>
        <v>N/A</v>
      </c>
      <c r="AFD21" s="327" t="str">
        <f>IFERROR(VLOOKUP(AFD5,#REF!,2,FALSE)*10^6,AFC21)</f>
        <v>N/A</v>
      </c>
      <c r="AFE21" s="327" t="str">
        <f>IFERROR(VLOOKUP(AFE5,#REF!,2,FALSE)*10^6,AFD21)</f>
        <v>N/A</v>
      </c>
      <c r="AFF21" s="327" t="str">
        <f>IFERROR(VLOOKUP(AFF5,#REF!,2,FALSE)*10^6,AFE21)</f>
        <v>N/A</v>
      </c>
      <c r="AFG21" s="327" t="str">
        <f>IFERROR(VLOOKUP(AFG5,#REF!,2,FALSE)*10^6,AFF21)</f>
        <v>N/A</v>
      </c>
      <c r="AFH21" s="327" t="str">
        <f>IFERROR(VLOOKUP(AFH5,#REF!,2,FALSE)*10^6,AFG21)</f>
        <v>N/A</v>
      </c>
      <c r="AFI21" s="327" t="str">
        <f>IFERROR(VLOOKUP(AFI5,#REF!,2,FALSE)*10^6,AFH21)</f>
        <v>N/A</v>
      </c>
      <c r="AFJ21" s="328" t="str">
        <f>IFERROR(VLOOKUP(AFJ5,#REF!,2,FALSE)*10^6,AFI21)</f>
        <v>N/A</v>
      </c>
      <c r="AFK21" s="327" t="str">
        <f>IFERROR(VLOOKUP(AFK5,#REF!,2,FALSE)*10^6,AFJ21)</f>
        <v>N/A</v>
      </c>
      <c r="AFL21" s="327" t="str">
        <f>IFERROR(VLOOKUP(AFL5,#REF!,2,FALSE)*10^6,AFK21)</f>
        <v>N/A</v>
      </c>
      <c r="AFM21" s="327" t="str">
        <f>IFERROR(VLOOKUP(AFM5,#REF!,2,FALSE)*10^6,AFL21)</f>
        <v>N/A</v>
      </c>
      <c r="AFN21" s="327" t="str">
        <f>IFERROR(VLOOKUP(AFN5,#REF!,2,FALSE)*10^6,AFM21)</f>
        <v>N/A</v>
      </c>
      <c r="AFO21" s="327" t="str">
        <f>IFERROR(VLOOKUP(AFO5,#REF!,2,FALSE)*10^6,AFN21)</f>
        <v>N/A</v>
      </c>
      <c r="AFP21" s="327" t="str">
        <f>IFERROR(VLOOKUP(AFP5,#REF!,2,FALSE)*10^6,AFO21)</f>
        <v>N/A</v>
      </c>
      <c r="AFQ21" s="327" t="str">
        <f>IFERROR(VLOOKUP(AFQ5,#REF!,2,FALSE)*10^6,AFP21)</f>
        <v>N/A</v>
      </c>
      <c r="AFR21" s="327" t="str">
        <f>IFERROR(VLOOKUP(AFR5,#REF!,2,FALSE)*10^6,AFQ21)</f>
        <v>N/A</v>
      </c>
      <c r="AFS21" s="327" t="str">
        <f>IFERROR(VLOOKUP(AFS5,#REF!,2,FALSE)*10^6,AFR21)</f>
        <v>N/A</v>
      </c>
      <c r="AFT21" s="327" t="str">
        <f>IFERROR(VLOOKUP(AFT5,#REF!,2,FALSE)*10^6,AFS21)</f>
        <v>N/A</v>
      </c>
      <c r="AFU21" s="327" t="str">
        <f>IFERROR(VLOOKUP(AFU5,#REF!,2,FALSE)*10^6,AFT21)</f>
        <v>N/A</v>
      </c>
      <c r="AFV21" s="327" t="str">
        <f>IFERROR(VLOOKUP(AFV5,#REF!,2,FALSE)*10^6,AFU21)</f>
        <v>N/A</v>
      </c>
      <c r="AFW21" s="327" t="str">
        <f>IFERROR(VLOOKUP(AFW5,#REF!,2,FALSE)*10^6,AFV21)</f>
        <v>N/A</v>
      </c>
      <c r="AFX21" s="327" t="str">
        <f>IFERROR(VLOOKUP(AFX5,#REF!,2,FALSE)*10^6,AFW21)</f>
        <v>N/A</v>
      </c>
      <c r="AFY21" s="327" t="str">
        <f>IFERROR(VLOOKUP(AFY5,#REF!,2,FALSE)*10^6,AFX21)</f>
        <v>N/A</v>
      </c>
      <c r="AFZ21" s="327" t="str">
        <f>IFERROR(VLOOKUP(AFZ5,#REF!,2,FALSE)*10^6,AFY21)</f>
        <v>N/A</v>
      </c>
      <c r="AGA21" s="327" t="str">
        <f>IFERROR(VLOOKUP(AGA5,#REF!,2,FALSE)*10^6,AFZ21)</f>
        <v>N/A</v>
      </c>
      <c r="AGB21" s="327" t="str">
        <f>IFERROR(VLOOKUP(AGB5,#REF!,2,FALSE)*10^6,AGA21)</f>
        <v>N/A</v>
      </c>
      <c r="AGC21" s="327" t="str">
        <f>IFERROR(VLOOKUP(AGC5,#REF!,2,FALSE)*10^6,AGB21)</f>
        <v>N/A</v>
      </c>
      <c r="AGD21" s="327" t="str">
        <f>IFERROR(VLOOKUP(AGD5,#REF!,2,FALSE)*10^6,AGC21)</f>
        <v>N/A</v>
      </c>
      <c r="AGE21" s="327" t="str">
        <f>IFERROR(VLOOKUP(AGE5,#REF!,2,FALSE)*10^6,AGD21)</f>
        <v>N/A</v>
      </c>
      <c r="AGF21" s="327" t="str">
        <f>IFERROR(VLOOKUP(AGF5,#REF!,2,FALSE)*10^6,AGE21)</f>
        <v>N/A</v>
      </c>
      <c r="AGG21" s="327" t="str">
        <f>IFERROR(VLOOKUP(AGG5,#REF!,2,FALSE)*10^6,AGF21)</f>
        <v>N/A</v>
      </c>
      <c r="AGH21" s="327" t="str">
        <f>IFERROR(VLOOKUP(AGH5,#REF!,2,FALSE)*10^6,AGG21)</f>
        <v>N/A</v>
      </c>
      <c r="AGI21" s="327" t="str">
        <f>IFERROR(VLOOKUP(AGI5,#REF!,2,FALSE)*10^6,AGH21)</f>
        <v>N/A</v>
      </c>
      <c r="AGJ21" s="327" t="str">
        <f>IFERROR(VLOOKUP(AGJ5,#REF!,2,FALSE)*10^6,AGI21)</f>
        <v>N/A</v>
      </c>
      <c r="AGK21" s="327" t="str">
        <f>IFERROR(VLOOKUP(AGK5,#REF!,2,FALSE)*10^6,AGJ21)</f>
        <v>N/A</v>
      </c>
      <c r="AGL21" s="327" t="str">
        <f>IFERROR(VLOOKUP(AGL5,#REF!,2,FALSE)*10^6,AGK21)</f>
        <v>N/A</v>
      </c>
      <c r="AGM21" s="327" t="str">
        <f>IFERROR(VLOOKUP(AGM5,#REF!,2,FALSE)*10^6,AGL21)</f>
        <v>N/A</v>
      </c>
      <c r="AGN21" s="327" t="str">
        <f>IFERROR(VLOOKUP(AGN5,#REF!,2,FALSE)*10^6,AGM21)</f>
        <v>N/A</v>
      </c>
      <c r="AGO21" s="327" t="str">
        <f>IFERROR(VLOOKUP(AGO5,#REF!,2,FALSE)*10^6,AGN21)</f>
        <v>N/A</v>
      </c>
      <c r="AGP21" s="327" t="str">
        <f>IFERROR(VLOOKUP(AGP5,#REF!,2,FALSE)*10^6,AGO21)</f>
        <v>N/A</v>
      </c>
      <c r="AGQ21" s="327" t="str">
        <f>IFERROR(VLOOKUP(AGQ5,#REF!,2,FALSE)*10^6,AGP21)</f>
        <v>N/A</v>
      </c>
      <c r="AGR21" s="327" t="str">
        <f>IFERROR(VLOOKUP(AGR5,#REF!,2,FALSE)*10^6,AGQ21)</f>
        <v>N/A</v>
      </c>
      <c r="AGS21" s="327" t="str">
        <f>IFERROR(VLOOKUP(AGS5,#REF!,2,FALSE)*10^6,AGR21)</f>
        <v>N/A</v>
      </c>
      <c r="AGT21" s="327" t="str">
        <f>IFERROR(VLOOKUP(AGT5,#REF!,2,FALSE)*10^6,AGS21)</f>
        <v>N/A</v>
      </c>
      <c r="AGU21" s="327" t="str">
        <f>IFERROR(VLOOKUP(AGU5,#REF!,2,FALSE)*10^6,AGT21)</f>
        <v>N/A</v>
      </c>
      <c r="AGV21" s="327" t="str">
        <f>IFERROR(VLOOKUP(AGV5,#REF!,2,FALSE)*10^6,AGU21)</f>
        <v>N/A</v>
      </c>
      <c r="AGW21" s="327" t="str">
        <f>IFERROR(VLOOKUP(AGW5,#REF!,2,FALSE)*10^6,AGV21)</f>
        <v>N/A</v>
      </c>
      <c r="AGX21" s="327" t="str">
        <f>IFERROR(VLOOKUP(AGX5,#REF!,2,FALSE)*10^6,AGW21)</f>
        <v>N/A</v>
      </c>
      <c r="AGY21" s="327" t="str">
        <f>IFERROR(VLOOKUP(AGY5,#REF!,2,FALSE)*10^6,AGX21)</f>
        <v>N/A</v>
      </c>
      <c r="AGZ21" s="327" t="str">
        <f>IFERROR(VLOOKUP(AGZ5,#REF!,2,FALSE)*10^6,AGY21)</f>
        <v>N/A</v>
      </c>
      <c r="AHA21" s="327" t="str">
        <f>IFERROR(VLOOKUP(AHA5,#REF!,2,FALSE)*10^6,AGZ21)</f>
        <v>N/A</v>
      </c>
      <c r="AHB21" s="327" t="str">
        <f>IFERROR(VLOOKUP(AHB5,#REF!,2,FALSE)*10^6,AHA21)</f>
        <v>N/A</v>
      </c>
      <c r="AHC21" s="327" t="str">
        <f>IFERROR(VLOOKUP(AHC5,#REF!,2,FALSE)*10^6,AHB21)</f>
        <v>N/A</v>
      </c>
      <c r="AHD21" s="327" t="str">
        <f>IFERROR(VLOOKUP(AHD5,#REF!,2,FALSE)*10^6,AHC21)</f>
        <v>N/A</v>
      </c>
      <c r="AHE21" s="327" t="str">
        <f>IFERROR(VLOOKUP(AHE5,#REF!,2,FALSE)*10^6,AHD21)</f>
        <v>N/A</v>
      </c>
      <c r="AHF21" s="327" t="str">
        <f>IFERROR(VLOOKUP(AHF5,#REF!,2,FALSE)*10^6,AHE21)</f>
        <v>N/A</v>
      </c>
      <c r="AHG21" s="327" t="str">
        <f>IFERROR(VLOOKUP(AHG5,#REF!,2,FALSE)*10^6,AHF21)</f>
        <v>N/A</v>
      </c>
      <c r="AHH21" s="327" t="str">
        <f>IFERROR(VLOOKUP(AHH5,#REF!,2,FALSE)*10^6,AHG21)</f>
        <v>N/A</v>
      </c>
      <c r="AHI21" s="327" t="str">
        <f>IFERROR(VLOOKUP(AHI5,#REF!,2,FALSE)*10^6,AHH21)</f>
        <v>N/A</v>
      </c>
      <c r="AHJ21" s="327" t="str">
        <f>IFERROR(VLOOKUP(AHJ5,#REF!,2,FALSE)*10^6,AHI21)</f>
        <v>N/A</v>
      </c>
      <c r="AHK21" s="327" t="str">
        <f>IFERROR(VLOOKUP(AHK5,#REF!,2,FALSE)*10^6,AHJ21)</f>
        <v>N/A</v>
      </c>
      <c r="AHL21" s="327" t="str">
        <f>IFERROR(VLOOKUP(AHL5,#REF!,2,FALSE)*10^6,AHK21)</f>
        <v>N/A</v>
      </c>
      <c r="AHM21" s="327" t="str">
        <f>IFERROR(VLOOKUP(AHM5,#REF!,2,FALSE)*10^6,AHL21)</f>
        <v>N/A</v>
      </c>
      <c r="AHN21" s="327" t="str">
        <f>IFERROR(VLOOKUP(AHN5,#REF!,2,FALSE)*10^6,AHM21)</f>
        <v>N/A</v>
      </c>
      <c r="AHO21" s="327" t="str">
        <f>IFERROR(VLOOKUP(AHO5,#REF!,2,FALSE)*10^6,AHN21)</f>
        <v>N/A</v>
      </c>
      <c r="AHP21" s="327" t="str">
        <f>IFERROR(VLOOKUP(AHP5,#REF!,2,FALSE)*10^6,AHO21)</f>
        <v>N/A</v>
      </c>
      <c r="AHQ21" s="327" t="str">
        <f>IFERROR(VLOOKUP(AHQ5,#REF!,2,FALSE)*10^6,AHP21)</f>
        <v>N/A</v>
      </c>
      <c r="AHR21" s="327" t="str">
        <f>IFERROR(VLOOKUP(AHR5,#REF!,2,FALSE)*10^6,AHQ21)</f>
        <v>N/A</v>
      </c>
      <c r="AHS21" s="327" t="str">
        <f>IFERROR(VLOOKUP(AHS5,#REF!,2,FALSE)*10^6,AHR21)</f>
        <v>N/A</v>
      </c>
      <c r="AHT21" s="327" t="str">
        <f>IFERROR(VLOOKUP(AHT5,#REF!,2,FALSE)*10^6,AHS21)</f>
        <v>N/A</v>
      </c>
      <c r="AHU21" s="327" t="str">
        <f>IFERROR(VLOOKUP(AHU5,#REF!,2,FALSE)*10^6,AHT21)</f>
        <v>N/A</v>
      </c>
      <c r="AHV21" s="327" t="str">
        <f>IFERROR(VLOOKUP(AHV5,#REF!,2,FALSE)*10^6,AHU21)</f>
        <v>N/A</v>
      </c>
      <c r="AHW21" s="327" t="str">
        <f>IFERROR(VLOOKUP(AHW5,#REF!,2,FALSE)*10^6,AHV21)</f>
        <v>N/A</v>
      </c>
      <c r="AHX21" s="327" t="str">
        <f>IFERROR(VLOOKUP(AHX5,#REF!,2,FALSE)*10^6,AHW21)</f>
        <v>N/A</v>
      </c>
      <c r="AHY21" s="327" t="str">
        <f>IFERROR(VLOOKUP(AHY5,#REF!,2,FALSE)*10^6,AHX21)</f>
        <v>N/A</v>
      </c>
      <c r="AHZ21" s="327" t="str">
        <f>IFERROR(VLOOKUP(AHZ5,#REF!,2,FALSE)*10^6,AHY21)</f>
        <v>N/A</v>
      </c>
      <c r="AIA21" s="327" t="str">
        <f>IFERROR(VLOOKUP(AIA5,#REF!,2,FALSE)*10^6,AHZ21)</f>
        <v>N/A</v>
      </c>
      <c r="AIB21" s="327" t="str">
        <f>IFERROR(VLOOKUP(AIB5,#REF!,2,FALSE)*10^6,AIA21)</f>
        <v>N/A</v>
      </c>
      <c r="AIC21" s="327" t="str">
        <f>IFERROR(VLOOKUP(AIC5,#REF!,2,FALSE)*10^6,AIB21)</f>
        <v>N/A</v>
      </c>
      <c r="AID21" s="327" t="str">
        <f>IFERROR(VLOOKUP(AID5,#REF!,2,FALSE)*10^6,AIC21)</f>
        <v>N/A</v>
      </c>
      <c r="AIE21" s="327" t="str">
        <f>IFERROR(VLOOKUP(AIE5,#REF!,2,FALSE)*10^6,AID21)</f>
        <v>N/A</v>
      </c>
      <c r="AIF21" s="327" t="str">
        <f>IFERROR(VLOOKUP(AIF5,#REF!,2,FALSE)*10^6,AIE21)</f>
        <v>N/A</v>
      </c>
      <c r="AIG21" s="327" t="str">
        <f>IFERROR(VLOOKUP(AIG5,#REF!,2,FALSE)*10^6,AIF21)</f>
        <v>N/A</v>
      </c>
      <c r="AIH21" s="327" t="str">
        <f>IFERROR(VLOOKUP(AIH5,#REF!,2,FALSE)*10^6,AIG21)</f>
        <v>N/A</v>
      </c>
      <c r="AII21" s="327" t="str">
        <f>IFERROR(VLOOKUP(AII5,#REF!,2,FALSE)*10^6,AIH21)</f>
        <v>N/A</v>
      </c>
      <c r="AIJ21" s="327" t="str">
        <f>IFERROR(VLOOKUP(AIJ5,#REF!,2,FALSE)*10^6,AII21)</f>
        <v>N/A</v>
      </c>
      <c r="AIK21" s="327" t="str">
        <f>IFERROR(VLOOKUP(AIK5,#REF!,2,FALSE)*10^6,AIJ21)</f>
        <v>N/A</v>
      </c>
      <c r="AIL21" s="327" t="str">
        <f>IFERROR(VLOOKUP(AIL5,#REF!,2,FALSE)*10^6,AIK21)</f>
        <v>N/A</v>
      </c>
      <c r="AIM21" s="327" t="str">
        <f>IFERROR(VLOOKUP(AIM5,#REF!,2,FALSE)*10^6,AIL21)</f>
        <v>N/A</v>
      </c>
      <c r="AIN21" s="327" t="str">
        <f>IFERROR(VLOOKUP(AIN5,#REF!,2,FALSE)*10^6,AIM21)</f>
        <v>N/A</v>
      </c>
      <c r="AIO21" s="327" t="str">
        <f>IFERROR(VLOOKUP(AIO5,#REF!,2,FALSE)*10^6,AIN21)</f>
        <v>N/A</v>
      </c>
      <c r="AIP21" s="327" t="str">
        <f>IFERROR(VLOOKUP(AIP5,#REF!,2,FALSE)*10^6,AIO21)</f>
        <v>N/A</v>
      </c>
      <c r="AIQ21" s="327" t="str">
        <f>IFERROR(VLOOKUP(AIQ5,#REF!,2,FALSE)*10^6,AIP21)</f>
        <v>N/A</v>
      </c>
      <c r="AIR21" s="327" t="str">
        <f>IFERROR(VLOOKUP(AIR5,#REF!,2,FALSE)*10^6,AIQ21)</f>
        <v>N/A</v>
      </c>
      <c r="AIS21" s="327" t="str">
        <f>IFERROR(VLOOKUP(AIS5,#REF!,2,FALSE)*10^6,AIR21)</f>
        <v>N/A</v>
      </c>
      <c r="AIT21" s="327" t="str">
        <f>IFERROR(VLOOKUP(AIT5,#REF!,2,FALSE)*10^6,AIS21)</f>
        <v>N/A</v>
      </c>
      <c r="AIU21" s="327" t="str">
        <f>IFERROR(VLOOKUP(AIU5,#REF!,2,FALSE)*10^6,AIT21)</f>
        <v>N/A</v>
      </c>
      <c r="AIV21" s="327" t="str">
        <f>IFERROR(VLOOKUP(AIV5,#REF!,2,FALSE)*10^6,AIU21)</f>
        <v>N/A</v>
      </c>
      <c r="AIW21" s="327" t="str">
        <f>IFERROR(VLOOKUP(AIW5,#REF!,2,FALSE)*10^6,AIV21)</f>
        <v>N/A</v>
      </c>
      <c r="AIX21" s="327" t="str">
        <f>IFERROR(VLOOKUP(AIX5,#REF!,2,FALSE)*10^6,AIW21)</f>
        <v>N/A</v>
      </c>
      <c r="AIY21" s="327" t="str">
        <f>IFERROR(VLOOKUP(AIY5,#REF!,2,FALSE)*10^6,AIX21)</f>
        <v>N/A</v>
      </c>
      <c r="AIZ21" s="327" t="str">
        <f>IFERROR(VLOOKUP(AIZ5,#REF!,2,FALSE)*10^6,AIY21)</f>
        <v>N/A</v>
      </c>
      <c r="AJA21" s="327" t="str">
        <f>IFERROR(VLOOKUP(AJA5,#REF!,2,FALSE)*10^6,AIZ21)</f>
        <v>N/A</v>
      </c>
      <c r="AJB21" s="327" t="str">
        <f>IFERROR(VLOOKUP(AJB5,#REF!,2,FALSE)*10^6,AJA21)</f>
        <v>N/A</v>
      </c>
      <c r="AJC21" s="327" t="str">
        <f>IFERROR(VLOOKUP(AJC5,#REF!,2,FALSE)*10^6,AJB21)</f>
        <v>N/A</v>
      </c>
      <c r="AJD21" s="327" t="str">
        <f>IFERROR(VLOOKUP(AJD5,#REF!,2,FALSE)*10^6,AJC21)</f>
        <v>N/A</v>
      </c>
      <c r="AJE21" s="327" t="str">
        <f>IFERROR(VLOOKUP(AJE5,#REF!,2,FALSE)*10^6,AJD21)</f>
        <v>N/A</v>
      </c>
      <c r="AJF21" s="327" t="str">
        <f>IFERROR(VLOOKUP(AJF5,#REF!,2,FALSE)*10^6,AJE21)</f>
        <v>N/A</v>
      </c>
      <c r="AJG21" s="327" t="str">
        <f>IFERROR(VLOOKUP(AJG5,#REF!,2,FALSE)*10^6,AJF21)</f>
        <v>N/A</v>
      </c>
      <c r="AJH21" s="327" t="str">
        <f>IFERROR(VLOOKUP(AJH5,#REF!,2,FALSE)*10^6,AJG21)</f>
        <v>N/A</v>
      </c>
      <c r="AJI21" s="327" t="str">
        <f>IFERROR(VLOOKUP(AJI5,#REF!,2,FALSE)*10^6,AJH21)</f>
        <v>N/A</v>
      </c>
      <c r="AJJ21" s="327" t="str">
        <f>IFERROR(VLOOKUP(AJJ5,#REF!,2,FALSE)*10^6,AJI21)</f>
        <v>N/A</v>
      </c>
      <c r="AJK21" s="327" t="str">
        <f>IFERROR(VLOOKUP(AJK5,#REF!,2,FALSE)*10^6,AJJ21)</f>
        <v>N/A</v>
      </c>
      <c r="AJL21" s="327" t="str">
        <f>IFERROR(VLOOKUP(AJL5,#REF!,2,FALSE)*10^6,AJK21)</f>
        <v>N/A</v>
      </c>
      <c r="AJM21" s="327" t="str">
        <f>IFERROR(VLOOKUP(AJM5,#REF!,2,FALSE)*10^6,AJL21)</f>
        <v>N/A</v>
      </c>
      <c r="AJN21" s="327" t="str">
        <f>IFERROR(VLOOKUP(AJN5,#REF!,2,FALSE)*10^6,AJM21)</f>
        <v>N/A</v>
      </c>
      <c r="AJO21" s="327" t="str">
        <f>IFERROR(VLOOKUP(AJO5,#REF!,2,FALSE)*10^6,AJN21)</f>
        <v>N/A</v>
      </c>
      <c r="AJP21" s="327" t="str">
        <f>IFERROR(VLOOKUP(AJP5,#REF!,2,FALSE)*10^6,AJO21)</f>
        <v>N/A</v>
      </c>
      <c r="AJQ21" s="327" t="str">
        <f>IFERROR(VLOOKUP(AJQ5,#REF!,2,FALSE)*10^6,AJP21)</f>
        <v>N/A</v>
      </c>
      <c r="AJR21" s="327" t="str">
        <f>IFERROR(VLOOKUP(AJR5,#REF!,2,FALSE)*10^6,AJQ21)</f>
        <v>N/A</v>
      </c>
      <c r="AJS21" s="327" t="str">
        <f>IFERROR(VLOOKUP(AJS5,#REF!,2,FALSE)*10^6,AJR21)</f>
        <v>N/A</v>
      </c>
      <c r="AJT21" s="327" t="str">
        <f>IFERROR(VLOOKUP(AJT5,#REF!,2,FALSE)*10^6,AJS21)</f>
        <v>N/A</v>
      </c>
      <c r="AJU21" s="327" t="str">
        <f>IFERROR(VLOOKUP(AJU5,#REF!,2,FALSE)*10^6,AJT21)</f>
        <v>N/A</v>
      </c>
      <c r="AJV21" s="327" t="str">
        <f>IFERROR(VLOOKUP(AJV5,#REF!,2,FALSE)*10^6,AJU21)</f>
        <v>N/A</v>
      </c>
      <c r="AJW21" s="327" t="str">
        <f>IFERROR(VLOOKUP(AJW5,#REF!,2,FALSE)*10^6,AJV21)</f>
        <v>N/A</v>
      </c>
      <c r="AJX21" s="327" t="str">
        <f>IFERROR(VLOOKUP(AJX5,#REF!,2,FALSE)*10^6,AJW21)</f>
        <v>N/A</v>
      </c>
      <c r="AJY21" s="327" t="str">
        <f>IFERROR(VLOOKUP(AJY5,#REF!,2,FALSE)*10^6,AJX21)</f>
        <v>N/A</v>
      </c>
      <c r="AJZ21" s="327" t="str">
        <f>IFERROR(VLOOKUP(AJZ5,#REF!,2,FALSE)*10^6,AJY21)</f>
        <v>N/A</v>
      </c>
      <c r="AKA21" s="327" t="str">
        <f>IFERROR(VLOOKUP(AKA5,#REF!,2,FALSE)*10^6,AJZ21)</f>
        <v>N/A</v>
      </c>
      <c r="AKB21" s="327" t="str">
        <f>IFERROR(VLOOKUP(AKB5,#REF!,2,FALSE)*10^6,AKA21)</f>
        <v>N/A</v>
      </c>
      <c r="AKC21" s="327" t="str">
        <f>IFERROR(VLOOKUP(AKC5,#REF!,2,FALSE)*10^6,AKB21)</f>
        <v>N/A</v>
      </c>
      <c r="AKD21" s="327" t="str">
        <f>IFERROR(VLOOKUP(AKD5,#REF!,2,FALSE)*10^6,AKC21)</f>
        <v>N/A</v>
      </c>
      <c r="AKE21" s="327" t="str">
        <f>IFERROR(VLOOKUP(AKE5,#REF!,2,FALSE)*10^6,AKD21)</f>
        <v>N/A</v>
      </c>
      <c r="AKF21" s="327" t="str">
        <f>IFERROR(VLOOKUP(AKF5,#REF!,2,FALSE)*10^6,AKE21)</f>
        <v>N/A</v>
      </c>
      <c r="AKG21" s="327" t="str">
        <f>IFERROR(VLOOKUP(AKG5,#REF!,2,FALSE)*10^6,AKF21)</f>
        <v>N/A</v>
      </c>
      <c r="AKH21" s="327" t="str">
        <f>IFERROR(VLOOKUP(AKH5,#REF!,2,FALSE)*10^6,AKG21)</f>
        <v>N/A</v>
      </c>
      <c r="AKI21" s="327" t="str">
        <f>IFERROR(VLOOKUP(AKI5,#REF!,2,FALSE)*10^6,AKH21)</f>
        <v>N/A</v>
      </c>
      <c r="AKJ21" s="327" t="str">
        <f>IFERROR(VLOOKUP(AKJ5,#REF!,2,FALSE)*10^6,AKI21)</f>
        <v>N/A</v>
      </c>
      <c r="AKK21" s="327" t="str">
        <f>IFERROR(VLOOKUP(AKK5,#REF!,2,FALSE)*10^6,AKJ21)</f>
        <v>N/A</v>
      </c>
      <c r="AKL21" s="327" t="str">
        <f>IFERROR(VLOOKUP(AKL5,#REF!,2,FALSE)*10^6,AKK21)</f>
        <v>N/A</v>
      </c>
      <c r="AKM21" s="327" t="str">
        <f>IFERROR(VLOOKUP(AKM5,#REF!,2,FALSE)*10^6,AKL21)</f>
        <v>N/A</v>
      </c>
      <c r="AKN21" s="327" t="str">
        <f>IFERROR(VLOOKUP(AKN5,#REF!,2,FALSE)*10^6,AKM21)</f>
        <v>N/A</v>
      </c>
      <c r="AKO21" s="327" t="str">
        <f>IFERROR(VLOOKUP(AKO5,#REF!,2,FALSE)*10^6,AKN21)</f>
        <v>N/A</v>
      </c>
      <c r="AKP21" s="327" t="str">
        <f>IFERROR(VLOOKUP(AKP5,#REF!,2,FALSE)*10^6,AKO21)</f>
        <v>N/A</v>
      </c>
      <c r="AKQ21" s="327" t="str">
        <f>IFERROR(VLOOKUP(AKQ5,#REF!,2,FALSE)*10^6,AKP21)</f>
        <v>N/A</v>
      </c>
      <c r="AKR21" s="327" t="str">
        <f>IFERROR(VLOOKUP(AKR5,#REF!,2,FALSE)*10^6,AKQ21)</f>
        <v>N/A</v>
      </c>
      <c r="AKS21" s="327" t="str">
        <f>IFERROR(VLOOKUP(AKS5,#REF!,2,FALSE)*10^6,AKR21)</f>
        <v>N/A</v>
      </c>
      <c r="AKT21" s="327" t="str">
        <f>IFERROR(VLOOKUP(AKT5,#REF!,2,FALSE)*10^6,AKS21)</f>
        <v>N/A</v>
      </c>
      <c r="AKU21" s="327" t="str">
        <f>IFERROR(VLOOKUP(AKU5,#REF!,2,FALSE)*10^6,AKT21)</f>
        <v>N/A</v>
      </c>
      <c r="AKV21" s="327" t="str">
        <f>IFERROR(VLOOKUP(AKV5,#REF!,2,FALSE)*10^6,AKU21)</f>
        <v>N/A</v>
      </c>
      <c r="AKW21" s="327" t="str">
        <f>IFERROR(VLOOKUP(AKW5,#REF!,2,FALSE)*10^6,AKV21)</f>
        <v>N/A</v>
      </c>
      <c r="AKX21" s="327" t="str">
        <f>IFERROR(VLOOKUP(AKX5,#REF!,2,FALSE)*10^6,AKW21)</f>
        <v>N/A</v>
      </c>
      <c r="AKY21" s="327" t="str">
        <f>IFERROR(VLOOKUP(AKY5,#REF!,2,FALSE)*10^6,AKX21)</f>
        <v>N/A</v>
      </c>
      <c r="AKZ21" s="327" t="str">
        <f>IFERROR(VLOOKUP(AKZ5,#REF!,2,FALSE)*10^6,AKY21)</f>
        <v>N/A</v>
      </c>
      <c r="ALA21" s="327" t="str">
        <f>IFERROR(VLOOKUP(ALA5,#REF!,2,FALSE)*10^6,AKZ21)</f>
        <v>N/A</v>
      </c>
      <c r="ALB21" s="327" t="str">
        <f>IFERROR(VLOOKUP(ALB5,#REF!,2,FALSE)*10^6,ALA21)</f>
        <v>N/A</v>
      </c>
      <c r="ALC21" s="327" t="str">
        <f>IFERROR(VLOOKUP(ALC5,#REF!,2,FALSE)*10^6,ALB21)</f>
        <v>N/A</v>
      </c>
      <c r="ALD21" s="327" t="str">
        <f>IFERROR(VLOOKUP(ALD5,#REF!,2,FALSE)*10^6,ALC21)</f>
        <v>N/A</v>
      </c>
      <c r="ALE21" s="327" t="str">
        <f>IFERROR(VLOOKUP(ALE5,#REF!,2,FALSE)*10^6,ALD21)</f>
        <v>N/A</v>
      </c>
      <c r="ALF21" s="327" t="str">
        <f>IFERROR(VLOOKUP(ALF5,#REF!,2,FALSE)*10^6,ALE21)</f>
        <v>N/A</v>
      </c>
      <c r="ALG21" s="327" t="str">
        <f>IFERROR(VLOOKUP(ALG5,#REF!,2,FALSE)*10^6,ALF21)</f>
        <v>N/A</v>
      </c>
      <c r="ALH21" s="327" t="str">
        <f>IFERROR(VLOOKUP(ALH5,#REF!,2,FALSE)*10^6,ALG21)</f>
        <v>N/A</v>
      </c>
      <c r="ALI21" s="327" t="str">
        <f>IFERROR(VLOOKUP(ALI5,#REF!,2,FALSE)*10^6,ALH21)</f>
        <v>N/A</v>
      </c>
      <c r="ALJ21" s="327" t="str">
        <f>IFERROR(VLOOKUP(ALJ5,#REF!,2,FALSE)*10^6,ALI21)</f>
        <v>N/A</v>
      </c>
      <c r="ALK21" s="327" t="str">
        <f>IFERROR(VLOOKUP(ALK5,#REF!,2,FALSE)*10^6,ALJ21)</f>
        <v>N/A</v>
      </c>
      <c r="ALL21" s="327" t="str">
        <f>IFERROR(VLOOKUP(ALL5,#REF!,2,FALSE)*10^6,ALK21)</f>
        <v>N/A</v>
      </c>
      <c r="ALM21" s="327" t="str">
        <f>IFERROR(VLOOKUP(ALM5,#REF!,2,FALSE)*10^6,ALL21)</f>
        <v>N/A</v>
      </c>
      <c r="ALN21" s="327" t="str">
        <f>IFERROR(VLOOKUP(ALN5,#REF!,2,FALSE)*10^6,ALM21)</f>
        <v>N/A</v>
      </c>
      <c r="ALO21" s="327" t="str">
        <f>IFERROR(VLOOKUP(ALO5,#REF!,2,FALSE)*10^6,ALN21)</f>
        <v>N/A</v>
      </c>
      <c r="ALP21" s="327" t="str">
        <f>IFERROR(VLOOKUP(ALP5,#REF!,2,FALSE)*10^6,ALO21)</f>
        <v>N/A</v>
      </c>
      <c r="ALQ21" s="327" t="str">
        <f>IFERROR(VLOOKUP(ALQ5,#REF!,2,FALSE)*10^6,ALP21)</f>
        <v>N/A</v>
      </c>
      <c r="ALR21" s="327" t="str">
        <f>IFERROR(VLOOKUP(ALR5,#REF!,2,FALSE)*10^6,ALQ21)</f>
        <v>N/A</v>
      </c>
      <c r="ALS21" s="327" t="str">
        <f>IFERROR(VLOOKUP(ALS5,#REF!,2,FALSE)*10^6,ALR21)</f>
        <v>N/A</v>
      </c>
      <c r="ALT21" s="327" t="str">
        <f>IFERROR(VLOOKUP(ALT5,#REF!,2,FALSE)*10^6,ALS21)</f>
        <v>N/A</v>
      </c>
      <c r="ALU21" s="327" t="str">
        <f>IFERROR(VLOOKUP(ALU5,#REF!,2,FALSE)*10^6,ALT21)</f>
        <v>N/A</v>
      </c>
      <c r="ALV21" s="327" t="str">
        <f>IFERROR(VLOOKUP(ALV5,#REF!,2,FALSE)*10^6,ALU21)</f>
        <v>N/A</v>
      </c>
      <c r="ALW21" s="327" t="str">
        <f>IFERROR(VLOOKUP(ALW5,#REF!,2,FALSE)*10^6,ALV21)</f>
        <v>N/A</v>
      </c>
      <c r="ALX21" s="327" t="str">
        <f>IFERROR(VLOOKUP(ALX5,#REF!,2,FALSE)*10^6,ALW21)</f>
        <v>N/A</v>
      </c>
      <c r="ALY21" s="327" t="str">
        <f>IFERROR(VLOOKUP(ALY5,#REF!,2,FALSE)*10^6,ALX21)</f>
        <v>N/A</v>
      </c>
      <c r="ALZ21" s="327" t="str">
        <f>IFERROR(VLOOKUP(ALZ5,#REF!,2,FALSE)*10^6,ALY21)</f>
        <v>N/A</v>
      </c>
      <c r="AMA21" s="327" t="str">
        <f>IFERROR(VLOOKUP(AMA5,#REF!,2,FALSE)*10^6,ALZ21)</f>
        <v>N/A</v>
      </c>
      <c r="AMB21" s="327" t="str">
        <f>IFERROR(VLOOKUP(AMB5,#REF!,2,FALSE)*10^6,AMA21)</f>
        <v>N/A</v>
      </c>
      <c r="AMC21" s="327" t="str">
        <f>IFERROR(VLOOKUP(AMC5,#REF!,2,FALSE)*10^6,AMB21)</f>
        <v>N/A</v>
      </c>
      <c r="AMD21" s="327" t="str">
        <f>IFERROR(VLOOKUP(AMD5,#REF!,2,FALSE)*10^6,AMC21)</f>
        <v>N/A</v>
      </c>
      <c r="AME21" s="327" t="str">
        <f>IFERROR(VLOOKUP(AME5,#REF!,2,FALSE)*10^6,AMD21)</f>
        <v>N/A</v>
      </c>
      <c r="AMF21" s="327" t="str">
        <f>IFERROR(VLOOKUP(AMF5,#REF!,2,FALSE)*10^6,AME21)</f>
        <v>N/A</v>
      </c>
      <c r="AMG21" s="327" t="str">
        <f>IFERROR(VLOOKUP(AMG5,#REF!,2,FALSE)*10^6,AMF21)</f>
        <v>N/A</v>
      </c>
      <c r="AMH21" s="327" t="str">
        <f>IFERROR(VLOOKUP(AMH5,#REF!,2,FALSE)*10^6,AMG21)</f>
        <v>N/A</v>
      </c>
      <c r="AMI21" s="327" t="str">
        <f>IFERROR(VLOOKUP(AMI5,#REF!,2,FALSE)*10^6,AMH21)</f>
        <v>N/A</v>
      </c>
      <c r="AMJ21" s="327" t="str">
        <f>IFERROR(VLOOKUP(AMJ5,#REF!,2,FALSE)*10^6,AMI21)</f>
        <v>N/A</v>
      </c>
      <c r="AMK21" s="327" t="str">
        <f>IFERROR(VLOOKUP(AMK5,#REF!,2,FALSE)*10^6,AMJ21)</f>
        <v>N/A</v>
      </c>
      <c r="AML21" s="327" t="str">
        <f>IFERROR(VLOOKUP(AML5,#REF!,2,FALSE)*10^6,AMK21)</f>
        <v>N/A</v>
      </c>
      <c r="AMM21" s="327" t="str">
        <f>IFERROR(VLOOKUP(AMM5,#REF!,2,FALSE)*10^6,AML21)</f>
        <v>N/A</v>
      </c>
      <c r="AMN21" s="327" t="str">
        <f>IFERROR(VLOOKUP(AMN5,#REF!,2,FALSE)*10^6,AMM21)</f>
        <v>N/A</v>
      </c>
      <c r="AMO21" s="327" t="str">
        <f>IFERROR(VLOOKUP(AMO5,#REF!,2,FALSE)*10^6,AMN21)</f>
        <v>N/A</v>
      </c>
      <c r="AMP21" s="327" t="str">
        <f>IFERROR(VLOOKUP(AMP5,#REF!,2,FALSE)*10^6,AMO21)</f>
        <v>N/A</v>
      </c>
      <c r="AMQ21" s="327" t="str">
        <f>IFERROR(VLOOKUP(AMQ5,#REF!,2,FALSE)*10^6,AMP21)</f>
        <v>N/A</v>
      </c>
      <c r="AMR21" s="327" t="str">
        <f>IFERROR(VLOOKUP(AMR5,#REF!,2,FALSE)*10^6,AMQ21)</f>
        <v>N/A</v>
      </c>
      <c r="AMS21" s="327" t="str">
        <f>IFERROR(VLOOKUP(AMS5,#REF!,2,FALSE)*10^6,AMR21)</f>
        <v>N/A</v>
      </c>
      <c r="AMT21" s="327" t="str">
        <f>IFERROR(VLOOKUP(AMT5,#REF!,2,FALSE)*10^6,AMS21)</f>
        <v>N/A</v>
      </c>
      <c r="AMU21" s="327" t="str">
        <f>IFERROR(VLOOKUP(AMU5,#REF!,2,FALSE)*10^6,AMT21)</f>
        <v>N/A</v>
      </c>
      <c r="AMV21" s="327" t="str">
        <f>IFERROR(VLOOKUP(AMV5,#REF!,2,FALSE)*10^6,AMU21)</f>
        <v>N/A</v>
      </c>
      <c r="AMW21" s="327" t="str">
        <f>IFERROR(VLOOKUP(AMW5,#REF!,2,FALSE)*10^6,AMV21)</f>
        <v>N/A</v>
      </c>
      <c r="AMX21" s="327" t="str">
        <f>IFERROR(VLOOKUP(AMX5,#REF!,2,FALSE)*10^6,AMW21)</f>
        <v>N/A</v>
      </c>
      <c r="AMY21" s="327" t="str">
        <f>IFERROR(VLOOKUP(AMY5,#REF!,2,FALSE)*10^6,AMX21)</f>
        <v>N/A</v>
      </c>
      <c r="AMZ21" s="327" t="str">
        <f>IFERROR(VLOOKUP(AMZ5,#REF!,2,FALSE)*10^6,AMY21)</f>
        <v>N/A</v>
      </c>
      <c r="ANA21" s="327" t="str">
        <f>IFERROR(VLOOKUP(ANA5,#REF!,2,FALSE)*10^6,AMZ21)</f>
        <v>N/A</v>
      </c>
      <c r="ANB21" s="327" t="str">
        <f>IFERROR(VLOOKUP(ANB5,#REF!,2,FALSE)*10^6,ANA21)</f>
        <v>N/A</v>
      </c>
      <c r="ANC21" s="327" t="str">
        <f>IFERROR(VLOOKUP(ANC5,#REF!,2,FALSE)*10^6,ANB21)</f>
        <v>N/A</v>
      </c>
      <c r="AND21" s="327" t="str">
        <f>IFERROR(VLOOKUP(AND5,#REF!,2,FALSE)*10^6,ANC21)</f>
        <v>N/A</v>
      </c>
      <c r="ANE21" s="327" t="str">
        <f>IFERROR(VLOOKUP(ANE5,#REF!,2,FALSE)*10^6,AND21)</f>
        <v>N/A</v>
      </c>
      <c r="ANF21" s="327" t="str">
        <f>IFERROR(VLOOKUP(ANF5,#REF!,2,FALSE)*10^6,ANE21)</f>
        <v>N/A</v>
      </c>
      <c r="ANG21" s="327" t="str">
        <f>IFERROR(VLOOKUP(ANG5,#REF!,2,FALSE)*10^6,ANF21)</f>
        <v>N/A</v>
      </c>
      <c r="ANH21" s="327" t="str">
        <f>IFERROR(VLOOKUP(ANH5,#REF!,2,FALSE)*10^6,ANG21)</f>
        <v>N/A</v>
      </c>
      <c r="ANI21" s="327" t="str">
        <f>IFERROR(VLOOKUP(ANI5,#REF!,2,FALSE)*10^6,ANH21)</f>
        <v>N/A</v>
      </c>
      <c r="ANJ21" s="327" t="str">
        <f>IFERROR(VLOOKUP(ANJ5,#REF!,2,FALSE)*10^6,ANI21)</f>
        <v>N/A</v>
      </c>
      <c r="ANK21" s="327" t="str">
        <f>IFERROR(VLOOKUP(ANK5,#REF!,2,FALSE)*10^6,ANJ21)</f>
        <v>N/A</v>
      </c>
      <c r="ANL21" s="327" t="str">
        <f>IFERROR(VLOOKUP(ANL5,#REF!,2,FALSE)*10^6,ANK21)</f>
        <v>N/A</v>
      </c>
      <c r="ANM21" s="327" t="str">
        <f>IFERROR(VLOOKUP(ANM5,#REF!,2,FALSE)*10^6,ANL21)</f>
        <v>N/A</v>
      </c>
      <c r="ANN21" s="327" t="str">
        <f>IFERROR(VLOOKUP(ANN5,#REF!,2,FALSE)*10^6,ANM21)</f>
        <v>N/A</v>
      </c>
      <c r="ANO21" s="327" t="str">
        <f>IFERROR(VLOOKUP(ANO5,#REF!,2,FALSE)*10^6,ANN21)</f>
        <v>N/A</v>
      </c>
      <c r="ANP21" s="327" t="str">
        <f>IFERROR(VLOOKUP(ANP5,#REF!,2,FALSE)*10^6,ANO21)</f>
        <v>N/A</v>
      </c>
      <c r="ANQ21" s="327" t="str">
        <f>IFERROR(VLOOKUP(ANQ5,#REF!,2,FALSE)*10^6,ANP21)</f>
        <v>N/A</v>
      </c>
      <c r="ANR21" s="327" t="str">
        <f>IFERROR(VLOOKUP(ANR5,#REF!,2,FALSE)*10^6,ANQ21)</f>
        <v>N/A</v>
      </c>
      <c r="ANS21" s="327" t="str">
        <f>IFERROR(VLOOKUP(ANS5,#REF!,2,FALSE)*10^6,ANR21)</f>
        <v>N/A</v>
      </c>
      <c r="ANT21" s="327" t="str">
        <f>IFERROR(VLOOKUP(ANT5,#REF!,2,FALSE)*10^6,ANS21)</f>
        <v>N/A</v>
      </c>
      <c r="ANU21" s="327" t="str">
        <f>IFERROR(VLOOKUP(ANU5,#REF!,2,FALSE)*10^6,ANT21)</f>
        <v>N/A</v>
      </c>
      <c r="ANV21" s="327" t="str">
        <f>IFERROR(VLOOKUP(ANV5,#REF!,2,FALSE)*10^6,ANU21)</f>
        <v>N/A</v>
      </c>
      <c r="ANW21" s="327" t="str">
        <f>IFERROR(VLOOKUP(ANW5,#REF!,2,FALSE)*10^6,ANV21)</f>
        <v>N/A</v>
      </c>
      <c r="ANX21" s="327" t="str">
        <f>IFERROR(VLOOKUP(ANX5,#REF!,2,FALSE)*10^6,ANW21)</f>
        <v>N/A</v>
      </c>
      <c r="ANY21" s="327" t="str">
        <f>IFERROR(VLOOKUP(ANY5,#REF!,2,FALSE)*10^6,ANX21)</f>
        <v>N/A</v>
      </c>
      <c r="ANZ21" s="327" t="str">
        <f>IFERROR(VLOOKUP(ANZ5,#REF!,2,FALSE)*10^6,ANY21)</f>
        <v>N/A</v>
      </c>
      <c r="AOA21" s="327" t="str">
        <f>IFERROR(VLOOKUP(AOA5,#REF!,2,FALSE)*10^6,ANZ21)</f>
        <v>N/A</v>
      </c>
      <c r="AOB21" s="327" t="str">
        <f>IFERROR(VLOOKUP(AOB5,#REF!,2,FALSE)*10^6,AOA21)</f>
        <v>N/A</v>
      </c>
      <c r="AOC21" s="327" t="str">
        <f>IFERROR(VLOOKUP(AOC5,#REF!,2,FALSE)*10^6,AOB21)</f>
        <v>N/A</v>
      </c>
      <c r="AOD21" s="327" t="str">
        <f>IFERROR(VLOOKUP(AOD5,#REF!,2,FALSE)*10^6,AOC21)</f>
        <v>N/A</v>
      </c>
      <c r="AOE21" s="327" t="str">
        <f>IFERROR(VLOOKUP(AOE5,#REF!,2,FALSE)*10^6,AOD21)</f>
        <v>N/A</v>
      </c>
      <c r="AOF21" s="327" t="str">
        <f>IFERROR(VLOOKUP(AOF5,#REF!,2,FALSE)*10^6,AOE21)</f>
        <v>N/A</v>
      </c>
      <c r="AOG21" s="327" t="str">
        <f>IFERROR(VLOOKUP(AOG5,#REF!,2,FALSE)*10^6,AOF21)</f>
        <v>N/A</v>
      </c>
      <c r="AOH21" s="327" t="str">
        <f>IFERROR(VLOOKUP(AOH5,#REF!,2,FALSE)*10^6,AOG21)</f>
        <v>N/A</v>
      </c>
      <c r="AOI21" s="327" t="str">
        <f>IFERROR(VLOOKUP(AOI5,#REF!,2,FALSE)*10^6,AOH21)</f>
        <v>N/A</v>
      </c>
      <c r="AOJ21" s="327" t="str">
        <f>IFERROR(VLOOKUP(AOJ5,#REF!,2,FALSE)*10^6,AOI21)</f>
        <v>N/A</v>
      </c>
      <c r="AOK21" s="327" t="str">
        <f>IFERROR(VLOOKUP(AOK5,#REF!,2,FALSE)*10^6,AOJ21)</f>
        <v>N/A</v>
      </c>
      <c r="AOL21" s="327" t="str">
        <f>IFERROR(VLOOKUP(AOL5,#REF!,2,FALSE)*10^6,AOK21)</f>
        <v>N/A</v>
      </c>
      <c r="AOM21" s="327" t="str">
        <f>IFERROR(VLOOKUP(AOM5,#REF!,2,FALSE)*10^6,AOL21)</f>
        <v>N/A</v>
      </c>
      <c r="AON21" s="327" t="str">
        <f>IFERROR(VLOOKUP(AON5,#REF!,2,FALSE)*10^6,AOM21)</f>
        <v>N/A</v>
      </c>
      <c r="AOO21" s="327" t="str">
        <f>IFERROR(VLOOKUP(AOO5,#REF!,2,FALSE)*10^6,AON21)</f>
        <v>N/A</v>
      </c>
      <c r="AOP21" s="327" t="str">
        <f>IFERROR(VLOOKUP(AOP5,#REF!,2,FALSE)*10^6,AOO21)</f>
        <v>N/A</v>
      </c>
      <c r="AOQ21" s="327" t="str">
        <f>IFERROR(VLOOKUP(AOQ5,#REF!,2,FALSE)*10^6,AOP21)</f>
        <v>N/A</v>
      </c>
      <c r="AOR21" s="327" t="str">
        <f>IFERROR(VLOOKUP(AOR5,#REF!,2,FALSE)*10^6,AOQ21)</f>
        <v>N/A</v>
      </c>
      <c r="AOS21" s="327"/>
      <c r="AOT21" s="327"/>
      <c r="AOU21" s="327"/>
      <c r="AOV21" s="327"/>
      <c r="AOW21" s="327"/>
      <c r="AOX21" s="327"/>
      <c r="AOY21" s="327"/>
      <c r="AOZ21" s="327"/>
      <c r="APA21" s="327"/>
    </row>
    <row r="22" spans="2:1093" x14ac:dyDescent="0.2">
      <c r="B22" s="6" t="s">
        <v>1532</v>
      </c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327"/>
      <c r="T22" s="327"/>
      <c r="U22" s="327"/>
      <c r="V22" s="327"/>
      <c r="W22" s="327"/>
      <c r="X22" s="327"/>
      <c r="Y22" s="327"/>
      <c r="Z22" s="327"/>
      <c r="AA22" s="327"/>
      <c r="AB22" s="327"/>
      <c r="AC22" s="327"/>
      <c r="AD22" s="327"/>
      <c r="AE22" s="327"/>
      <c r="AF22" s="327"/>
      <c r="AG22" s="327"/>
      <c r="AH22" s="327"/>
      <c r="AI22" s="327"/>
      <c r="AJ22" s="327"/>
      <c r="AK22" s="327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327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327"/>
      <c r="BV22" s="327"/>
      <c r="BW22" s="327"/>
      <c r="BX22" s="327"/>
      <c r="BY22" s="327"/>
      <c r="BZ22" s="327"/>
      <c r="CA22" s="327"/>
      <c r="CB22" s="327"/>
      <c r="CC22" s="327"/>
      <c r="CD22" s="327"/>
      <c r="CE22" s="327"/>
      <c r="CF22" s="327"/>
      <c r="CG22" s="327"/>
      <c r="CH22" s="327"/>
      <c r="CI22" s="327"/>
      <c r="CJ22" s="327"/>
      <c r="CK22" s="327"/>
      <c r="CL22" s="327"/>
      <c r="CM22" s="327"/>
      <c r="CN22" s="327"/>
      <c r="CO22" s="327"/>
      <c r="CP22" s="327"/>
      <c r="CQ22" s="327"/>
      <c r="CR22" s="327"/>
      <c r="CS22" s="327"/>
      <c r="CT22" s="327"/>
      <c r="CU22" s="327"/>
      <c r="CV22" s="327"/>
      <c r="CW22" s="327"/>
      <c r="CX22" s="327"/>
      <c r="CY22" s="327"/>
      <c r="CZ22" s="327"/>
      <c r="DA22" s="327"/>
      <c r="DB22" s="327"/>
      <c r="DC22" s="327"/>
      <c r="DD22" s="327"/>
      <c r="DE22" s="327"/>
      <c r="DF22" s="327"/>
      <c r="DG22" s="327"/>
      <c r="DH22" s="327"/>
      <c r="DI22" s="327"/>
      <c r="DJ22" s="327"/>
      <c r="DK22" s="327"/>
      <c r="DL22" s="327"/>
      <c r="DM22" s="327"/>
      <c r="DN22" s="327"/>
      <c r="DO22" s="327"/>
      <c r="DP22" s="327"/>
      <c r="DQ22" s="327"/>
      <c r="DR22" s="327"/>
      <c r="DS22" s="327"/>
      <c r="DT22" s="327"/>
      <c r="DU22" s="327"/>
      <c r="DV22" s="327"/>
      <c r="DW22" s="327"/>
      <c r="DX22" s="327"/>
      <c r="DY22" s="327"/>
      <c r="DZ22" s="327"/>
      <c r="EA22" s="327"/>
      <c r="EB22" s="327"/>
      <c r="EC22" s="327"/>
      <c r="ED22" s="327"/>
      <c r="EE22" s="327"/>
      <c r="EF22" s="327"/>
      <c r="EG22" s="327"/>
      <c r="EH22" s="327"/>
      <c r="EI22" s="327"/>
      <c r="EJ22" s="327"/>
      <c r="EK22" s="327"/>
      <c r="EL22" s="327"/>
      <c r="EM22" s="327"/>
      <c r="EN22" s="327"/>
      <c r="EO22" s="327"/>
      <c r="EP22" s="327"/>
      <c r="EQ22" s="327"/>
      <c r="ER22" s="327"/>
      <c r="ES22" s="327"/>
      <c r="ET22" s="327"/>
      <c r="EU22" s="327"/>
      <c r="EV22" s="327"/>
      <c r="EW22" s="327"/>
      <c r="EX22" s="327"/>
      <c r="EY22" s="327"/>
      <c r="EZ22" s="327"/>
      <c r="FA22" s="327"/>
      <c r="FB22" s="327"/>
      <c r="FC22" s="327"/>
      <c r="FD22" s="327"/>
      <c r="FE22" s="327"/>
      <c r="FF22" s="327"/>
      <c r="FG22" s="327"/>
      <c r="FH22" s="327"/>
      <c r="FI22" s="327"/>
      <c r="FJ22" s="327"/>
      <c r="FK22" s="327"/>
      <c r="FL22" s="327"/>
      <c r="FM22" s="327"/>
      <c r="FN22" s="327"/>
      <c r="FO22" s="327"/>
      <c r="FP22" s="327"/>
      <c r="FQ22" s="327"/>
      <c r="FR22" s="327"/>
      <c r="FS22" s="327"/>
      <c r="FT22" s="327"/>
      <c r="FU22" s="327"/>
      <c r="FV22" s="327"/>
      <c r="FW22" s="327"/>
      <c r="FX22" s="327"/>
      <c r="FY22" s="327"/>
      <c r="FZ22" s="327"/>
      <c r="GA22" s="327"/>
      <c r="GB22" s="327"/>
      <c r="GC22" s="327"/>
      <c r="GD22" s="327"/>
      <c r="GE22" s="327"/>
      <c r="GF22" s="327"/>
      <c r="GG22" s="327"/>
      <c r="GH22" s="327"/>
      <c r="GI22" s="327"/>
      <c r="GJ22" s="327"/>
      <c r="GK22" s="327"/>
      <c r="GL22" s="327"/>
      <c r="GM22" s="327"/>
      <c r="GN22" s="327"/>
      <c r="GO22" s="327"/>
      <c r="GP22" s="327"/>
      <c r="GQ22" s="327"/>
      <c r="GR22" s="327"/>
      <c r="GS22" s="327"/>
      <c r="GT22" s="327"/>
      <c r="GU22" s="327"/>
      <c r="GV22" s="327"/>
      <c r="GW22" s="327"/>
      <c r="GX22" s="327"/>
      <c r="GY22" s="327"/>
      <c r="GZ22" s="327"/>
      <c r="HA22" s="327"/>
      <c r="HB22" s="327"/>
      <c r="HC22" s="328"/>
      <c r="HD22" s="327"/>
      <c r="HE22" s="327"/>
      <c r="HF22" s="327"/>
      <c r="HG22" s="327"/>
      <c r="HH22" s="327"/>
      <c r="HI22" s="327"/>
      <c r="HJ22" s="327"/>
      <c r="HK22" s="327"/>
      <c r="HL22" s="327"/>
      <c r="HM22" s="327"/>
      <c r="HN22" s="327"/>
      <c r="HO22" s="327"/>
      <c r="HP22" s="327"/>
      <c r="HQ22" s="327"/>
      <c r="HR22" s="327"/>
      <c r="HS22" s="327"/>
      <c r="HT22" s="327"/>
      <c r="HU22" s="327"/>
      <c r="HV22" s="327"/>
      <c r="HW22" s="327"/>
      <c r="HX22" s="327"/>
      <c r="HY22" s="327"/>
      <c r="HZ22" s="327"/>
      <c r="IA22" s="327"/>
      <c r="IB22" s="327"/>
      <c r="IC22" s="327"/>
      <c r="ID22" s="327"/>
      <c r="IE22" s="327"/>
      <c r="IF22" s="327"/>
      <c r="IG22" s="327"/>
      <c r="IH22" s="327"/>
      <c r="II22" s="327"/>
      <c r="IJ22" s="327"/>
      <c r="IK22" s="327"/>
      <c r="IL22" s="327"/>
      <c r="IM22" s="327"/>
      <c r="IN22" s="327"/>
      <c r="IO22" s="327"/>
      <c r="IP22" s="327"/>
      <c r="IQ22" s="327"/>
      <c r="IR22" s="327"/>
      <c r="IS22" s="327"/>
      <c r="IT22" s="327"/>
      <c r="IU22" s="327"/>
      <c r="IV22" s="327"/>
      <c r="IW22" s="327"/>
      <c r="IX22" s="327"/>
      <c r="IY22" s="327"/>
      <c r="IZ22" s="327"/>
      <c r="JA22" s="327"/>
      <c r="JB22" s="327"/>
      <c r="JC22" s="327"/>
      <c r="JD22" s="327"/>
      <c r="JE22" s="327"/>
      <c r="JF22" s="327"/>
      <c r="JG22" s="327"/>
      <c r="JH22" s="327"/>
      <c r="JI22" s="327"/>
      <c r="JJ22" s="327"/>
      <c r="JK22" s="327"/>
      <c r="JL22" s="327"/>
      <c r="JM22" s="327"/>
      <c r="JN22" s="327"/>
      <c r="JO22" s="327"/>
      <c r="JP22" s="327"/>
      <c r="JQ22" s="327"/>
      <c r="JR22" s="327"/>
      <c r="JS22" s="327"/>
      <c r="JT22" s="327"/>
      <c r="JU22" s="327"/>
      <c r="JV22" s="327"/>
      <c r="JW22" s="327"/>
      <c r="JX22" s="327"/>
      <c r="JY22" s="327"/>
      <c r="JZ22" s="327"/>
      <c r="KA22" s="327"/>
      <c r="KB22" s="327"/>
      <c r="KC22" s="327"/>
      <c r="KD22" s="327"/>
      <c r="KE22" s="327"/>
      <c r="KF22" s="327"/>
      <c r="KG22" s="327"/>
      <c r="KH22" s="327"/>
      <c r="KI22" s="327"/>
      <c r="KJ22" s="327"/>
      <c r="KK22" s="327"/>
      <c r="KL22" s="327"/>
      <c r="KM22" s="327"/>
      <c r="KN22" s="327"/>
      <c r="KO22" s="327"/>
      <c r="KP22" s="327"/>
      <c r="KQ22" s="327"/>
      <c r="KR22" s="327"/>
      <c r="KS22" s="327"/>
      <c r="KT22" s="327"/>
      <c r="KU22" s="327"/>
      <c r="KV22" s="327"/>
      <c r="KW22" s="327"/>
      <c r="KX22" s="327"/>
      <c r="KY22" s="327"/>
      <c r="KZ22" s="327"/>
      <c r="LA22" s="327"/>
      <c r="LB22" s="327"/>
      <c r="LC22" s="327"/>
      <c r="LD22" s="328">
        <f>C344</f>
        <v>-2615.71</v>
      </c>
      <c r="LE22" s="327">
        <f t="shared" ref="LE22:NP22" si="1143">D344</f>
        <v>-5117.95</v>
      </c>
      <c r="LF22" s="327">
        <f t="shared" si="1143"/>
        <v>-784.41</v>
      </c>
      <c r="LG22" s="327">
        <f t="shared" si="1143"/>
        <v>-465.82</v>
      </c>
      <c r="LH22" s="327">
        <f t="shared" si="1143"/>
        <v>-256.91000000000003</v>
      </c>
      <c r="LI22" s="327">
        <f t="shared" si="1143"/>
        <v>-1536.91</v>
      </c>
      <c r="LJ22" s="327">
        <f t="shared" si="1143"/>
        <v>-2684.12</v>
      </c>
      <c r="LK22" s="327">
        <f t="shared" si="1143"/>
        <v>-3467.75</v>
      </c>
      <c r="LL22" s="327">
        <f t="shared" si="1143"/>
        <v>-2426.59</v>
      </c>
      <c r="LM22" s="327">
        <f t="shared" si="1143"/>
        <v>-5553.75</v>
      </c>
      <c r="LN22" s="327">
        <f t="shared" si="1143"/>
        <v>-3653.68</v>
      </c>
      <c r="LO22" s="327">
        <f t="shared" si="1143"/>
        <v>-2914.5</v>
      </c>
      <c r="LP22" s="327">
        <f t="shared" si="1143"/>
        <v>-12589.51</v>
      </c>
      <c r="LQ22" s="327">
        <f t="shared" si="1143"/>
        <v>-7738.48</v>
      </c>
      <c r="LR22" s="327">
        <f t="shared" si="1143"/>
        <v>-138527.53</v>
      </c>
      <c r="LS22" s="327">
        <f t="shared" si="1143"/>
        <v>-125145.48</v>
      </c>
      <c r="LT22" s="327">
        <f t="shared" si="1143"/>
        <v>-71781.039999999994</v>
      </c>
      <c r="LU22" s="327">
        <f t="shared" si="1143"/>
        <v>-16960.93</v>
      </c>
      <c r="LV22" s="327">
        <f t="shared" si="1143"/>
        <v>-12796.01</v>
      </c>
      <c r="LW22" s="327">
        <f t="shared" si="1143"/>
        <v>-30685.29</v>
      </c>
      <c r="LX22" s="327">
        <f t="shared" si="1143"/>
        <v>-43653.83</v>
      </c>
      <c r="LY22" s="327">
        <f t="shared" si="1143"/>
        <v>-7716.18</v>
      </c>
      <c r="LZ22" s="327">
        <f t="shared" si="1143"/>
        <v>-9268.06</v>
      </c>
      <c r="MA22" s="327">
        <f t="shared" si="1143"/>
        <v>-8978.5400000000009</v>
      </c>
      <c r="MB22" s="327">
        <f t="shared" si="1143"/>
        <v>-12719.01</v>
      </c>
      <c r="MC22" s="327">
        <f t="shared" si="1143"/>
        <v>-2796.97</v>
      </c>
      <c r="MD22" s="327">
        <f t="shared" si="1143"/>
        <v>-2549.4699999999998</v>
      </c>
      <c r="ME22" s="327">
        <f t="shared" si="1143"/>
        <v>-1349.68</v>
      </c>
      <c r="MF22" s="327">
        <f t="shared" si="1143"/>
        <v>-3068.22</v>
      </c>
      <c r="MG22" s="327">
        <f t="shared" si="1143"/>
        <v>-2214.21</v>
      </c>
      <c r="MH22" s="327">
        <f t="shared" si="1143"/>
        <v>-2599.3200000000002</v>
      </c>
      <c r="MI22" s="327">
        <f t="shared" si="1143"/>
        <v>-8458.2000000000007</v>
      </c>
      <c r="MJ22" s="327">
        <f t="shared" si="1143"/>
        <v>-4063.1</v>
      </c>
      <c r="MK22" s="327">
        <f t="shared" si="1143"/>
        <v>-10161.02</v>
      </c>
      <c r="ML22" s="327">
        <f t="shared" si="1143"/>
        <v>-3776.17</v>
      </c>
      <c r="MM22" s="327">
        <f t="shared" si="1143"/>
        <v>-8333.11</v>
      </c>
      <c r="MN22" s="327">
        <f t="shared" si="1143"/>
        <v>-16033.51</v>
      </c>
      <c r="MO22" s="327">
        <f t="shared" si="1143"/>
        <v>-23609.51</v>
      </c>
      <c r="MP22" s="327">
        <f t="shared" si="1143"/>
        <v>-7684.88</v>
      </c>
      <c r="MQ22" s="327">
        <f t="shared" si="1143"/>
        <v>-7556.5</v>
      </c>
      <c r="MR22" s="327">
        <f t="shared" si="1143"/>
        <v>-2797.52</v>
      </c>
      <c r="MS22" s="327">
        <f t="shared" si="1143"/>
        <v>-4805.29</v>
      </c>
      <c r="MT22" s="327">
        <f t="shared" si="1143"/>
        <v>-8366.0300000000007</v>
      </c>
      <c r="MU22" s="327">
        <f t="shared" si="1143"/>
        <v>-2896.36</v>
      </c>
      <c r="MV22" s="327">
        <f t="shared" si="1143"/>
        <v>-1100.5899999999999</v>
      </c>
      <c r="MW22" s="327">
        <f t="shared" si="1143"/>
        <v>-2807.23</v>
      </c>
      <c r="MX22" s="327">
        <f t="shared" si="1143"/>
        <v>-6090.32</v>
      </c>
      <c r="MY22" s="327">
        <f t="shared" si="1143"/>
        <v>-5298.72</v>
      </c>
      <c r="MZ22" s="327">
        <f t="shared" si="1143"/>
        <v>-5689.5</v>
      </c>
      <c r="NA22" s="327">
        <f t="shared" si="1143"/>
        <v>-21358.28</v>
      </c>
      <c r="NB22" s="327">
        <f t="shared" si="1143"/>
        <v>-19935.97</v>
      </c>
      <c r="NC22" s="327">
        <f t="shared" si="1143"/>
        <v>-10643.99</v>
      </c>
      <c r="ND22" s="327">
        <f t="shared" si="1143"/>
        <v>-19570.02</v>
      </c>
      <c r="NE22" s="327">
        <f t="shared" si="1143"/>
        <v>-20111.900000000001</v>
      </c>
      <c r="NF22" s="327">
        <f t="shared" si="1143"/>
        <v>-10888.91</v>
      </c>
      <c r="NG22" s="327">
        <f t="shared" si="1143"/>
        <v>-13736.27</v>
      </c>
      <c r="NH22" s="327">
        <f t="shared" si="1143"/>
        <v>-4757.82</v>
      </c>
      <c r="NI22" s="327">
        <f t="shared" si="1143"/>
        <v>-4015.55</v>
      </c>
      <c r="NJ22" s="327">
        <f t="shared" si="1143"/>
        <v>-22256.13</v>
      </c>
      <c r="NK22" s="327">
        <f t="shared" si="1143"/>
        <v>-4699.75</v>
      </c>
      <c r="NL22" s="327">
        <f t="shared" si="1143"/>
        <v>-4972.8900000000003</v>
      </c>
      <c r="NM22" s="327">
        <f t="shared" si="1143"/>
        <v>-6872.91</v>
      </c>
      <c r="NN22" s="327">
        <f t="shared" si="1143"/>
        <v>-3547.3</v>
      </c>
      <c r="NO22" s="327">
        <f t="shared" si="1143"/>
        <v>-3944.84</v>
      </c>
      <c r="NP22" s="327">
        <f t="shared" si="1143"/>
        <v>-14989.57</v>
      </c>
      <c r="NQ22" s="327">
        <f t="shared" ref="NQ22:QB22" si="1144">BP344</f>
        <v>-9150.1200000000008</v>
      </c>
      <c r="NR22" s="327">
        <f t="shared" si="1144"/>
        <v>-3909.42</v>
      </c>
      <c r="NS22" s="327">
        <f t="shared" si="1144"/>
        <v>-4273.84</v>
      </c>
      <c r="NT22" s="327">
        <f t="shared" si="1144"/>
        <v>-19716.36</v>
      </c>
      <c r="NU22" s="327">
        <f t="shared" si="1144"/>
        <v>-2524.37</v>
      </c>
      <c r="NV22" s="327">
        <f t="shared" si="1144"/>
        <v>-4896.4799999999996</v>
      </c>
      <c r="NW22" s="327">
        <f t="shared" si="1144"/>
        <v>-3956.93</v>
      </c>
      <c r="NX22" s="327">
        <f t="shared" si="1144"/>
        <v>-29382.63</v>
      </c>
      <c r="NY22" s="327">
        <f t="shared" si="1144"/>
        <v>-15679.25</v>
      </c>
      <c r="NZ22" s="327">
        <f t="shared" si="1144"/>
        <v>-4866.2</v>
      </c>
      <c r="OA22" s="327">
        <f t="shared" si="1144"/>
        <v>-2663.13</v>
      </c>
      <c r="OB22" s="327">
        <f t="shared" si="1144"/>
        <v>-22078.47</v>
      </c>
      <c r="OC22" s="327">
        <f t="shared" si="1144"/>
        <v>-27202.45</v>
      </c>
      <c r="OD22" s="327">
        <f t="shared" si="1144"/>
        <v>-1257.5899999999999</v>
      </c>
      <c r="OE22" s="327">
        <f t="shared" si="1144"/>
        <v>-1912.45</v>
      </c>
      <c r="OF22" s="327">
        <f t="shared" si="1144"/>
        <v>-965.11</v>
      </c>
      <c r="OG22" s="327">
        <f t="shared" si="1144"/>
        <v>-5177.8900000000003</v>
      </c>
      <c r="OH22" s="327">
        <f t="shared" si="1144"/>
        <v>-6424.15</v>
      </c>
      <c r="OI22" s="327">
        <f t="shared" si="1144"/>
        <v>-2350.46</v>
      </c>
      <c r="OJ22" s="327">
        <f t="shared" si="1144"/>
        <v>-16130.86</v>
      </c>
      <c r="OK22" s="327">
        <f t="shared" si="1144"/>
        <v>-20551.41</v>
      </c>
      <c r="OL22" s="327">
        <f t="shared" si="1144"/>
        <v>-3323.41</v>
      </c>
      <c r="OM22" s="327">
        <f t="shared" si="1144"/>
        <v>-6788.47</v>
      </c>
      <c r="ON22" s="327">
        <f t="shared" si="1144"/>
        <v>-1735.86</v>
      </c>
      <c r="OO22" s="327">
        <f t="shared" si="1144"/>
        <v>-19546.88</v>
      </c>
      <c r="OP22" s="327">
        <f t="shared" si="1144"/>
        <v>-30313.439999999999</v>
      </c>
      <c r="OQ22" s="327">
        <f t="shared" si="1144"/>
        <v>-2195.6999999999998</v>
      </c>
      <c r="OR22" s="327">
        <f t="shared" si="1144"/>
        <v>-3386.77</v>
      </c>
      <c r="OS22" s="327">
        <f t="shared" si="1144"/>
        <v>-5951.1</v>
      </c>
      <c r="OT22" s="327">
        <f t="shared" si="1144"/>
        <v>-12572.33</v>
      </c>
      <c r="OU22" s="327">
        <f t="shared" si="1144"/>
        <v>-3716.15</v>
      </c>
      <c r="OV22" s="327">
        <f t="shared" si="1144"/>
        <v>-2574.4</v>
      </c>
      <c r="OW22" s="327">
        <f t="shared" si="1144"/>
        <v>-1770.11</v>
      </c>
      <c r="OX22" s="327">
        <f t="shared" si="1144"/>
        <v>-1341.47</v>
      </c>
      <c r="OY22" s="327">
        <f t="shared" si="1144"/>
        <v>-1103.5999999999999</v>
      </c>
      <c r="OZ22" s="327">
        <f t="shared" si="1144"/>
        <v>-1060.92</v>
      </c>
      <c r="PA22" s="327">
        <f t="shared" si="1144"/>
        <v>-1330.57</v>
      </c>
      <c r="PB22" s="327">
        <f t="shared" si="1144"/>
        <v>-13846.71</v>
      </c>
      <c r="PC22" s="327">
        <f t="shared" si="1144"/>
        <v>-8766.17</v>
      </c>
      <c r="PD22" s="327">
        <f t="shared" si="1144"/>
        <v>-3527.92</v>
      </c>
      <c r="PE22" s="327">
        <f t="shared" si="1144"/>
        <v>-6789.47</v>
      </c>
      <c r="PF22" s="327">
        <f t="shared" si="1144"/>
        <v>-2145.4699999999998</v>
      </c>
      <c r="PG22" s="327">
        <f t="shared" si="1144"/>
        <v>-3791.85</v>
      </c>
      <c r="PH22" s="327">
        <f t="shared" si="1144"/>
        <v>-3745.98</v>
      </c>
      <c r="PI22" s="327">
        <f t="shared" si="1144"/>
        <v>-13391.22</v>
      </c>
      <c r="PJ22" s="327">
        <f t="shared" si="1144"/>
        <v>-25508.81</v>
      </c>
      <c r="PK22" s="327">
        <f t="shared" si="1144"/>
        <v>-34174.51</v>
      </c>
      <c r="PL22" s="327">
        <f t="shared" si="1144"/>
        <v>-24122.68</v>
      </c>
      <c r="PM22" s="327">
        <f t="shared" si="1144"/>
        <v>-13579.09</v>
      </c>
      <c r="PN22" s="327">
        <f t="shared" si="1144"/>
        <v>-22064.01</v>
      </c>
      <c r="PO22" s="327">
        <f t="shared" si="1144"/>
        <v>-11844.13</v>
      </c>
      <c r="PP22" s="327">
        <f t="shared" si="1144"/>
        <v>-10412.39</v>
      </c>
      <c r="PQ22" s="327">
        <f t="shared" si="1144"/>
        <v>-7072.9</v>
      </c>
      <c r="PR22" s="327">
        <f t="shared" si="1144"/>
        <v>-7184.03</v>
      </c>
      <c r="PS22" s="327">
        <f t="shared" si="1144"/>
        <v>-15371.28</v>
      </c>
      <c r="PT22" s="327">
        <f t="shared" si="1144"/>
        <v>-10826.49</v>
      </c>
      <c r="PU22" s="327">
        <f t="shared" si="1144"/>
        <v>-9067.24</v>
      </c>
      <c r="PV22" s="327">
        <f t="shared" si="1144"/>
        <v>-4763.84</v>
      </c>
      <c r="PW22" s="327">
        <f t="shared" si="1144"/>
        <v>-3910.83</v>
      </c>
      <c r="PX22" s="327">
        <f t="shared" si="1144"/>
        <v>-13569.33</v>
      </c>
      <c r="PY22" s="327">
        <f t="shared" si="1144"/>
        <v>-968.5</v>
      </c>
      <c r="PZ22" s="327">
        <f t="shared" si="1144"/>
        <v>-6382.66</v>
      </c>
      <c r="QA22" s="327">
        <f t="shared" si="1144"/>
        <v>-5945.07</v>
      </c>
      <c r="QB22" s="327">
        <f t="shared" si="1144"/>
        <v>-5238.3500000000004</v>
      </c>
      <c r="QC22" s="327">
        <f t="shared" ref="QC22:SN22" si="1145">EB344</f>
        <v>-1852.42</v>
      </c>
      <c r="QD22" s="327">
        <f t="shared" si="1145"/>
        <v>-2880.31</v>
      </c>
      <c r="QE22" s="327">
        <f t="shared" si="1145"/>
        <v>-57412.31</v>
      </c>
      <c r="QF22" s="327">
        <f t="shared" si="1145"/>
        <v>-51953.5</v>
      </c>
      <c r="QG22" s="327">
        <f t="shared" si="1145"/>
        <v>-33930.550000000003</v>
      </c>
      <c r="QH22" s="327">
        <f t="shared" si="1145"/>
        <v>-3113.03</v>
      </c>
      <c r="QI22" s="327">
        <f t="shared" si="1145"/>
        <v>-7583.19</v>
      </c>
      <c r="QJ22" s="327">
        <f t="shared" si="1145"/>
        <v>-9835.83</v>
      </c>
      <c r="QK22" s="327">
        <f t="shared" si="1145"/>
        <v>-16033.44</v>
      </c>
      <c r="QL22" s="327">
        <f t="shared" si="1145"/>
        <v>-17073.21</v>
      </c>
      <c r="QM22" s="327">
        <f t="shared" si="1145"/>
        <v>-5705.56</v>
      </c>
      <c r="QN22" s="327">
        <f t="shared" si="1145"/>
        <v>-6161.97</v>
      </c>
      <c r="QO22" s="327">
        <f t="shared" si="1145"/>
        <v>-19236.669999999998</v>
      </c>
      <c r="QP22" s="327">
        <f t="shared" si="1145"/>
        <v>-24824.18</v>
      </c>
      <c r="QQ22" s="327">
        <f t="shared" si="1145"/>
        <v>-99.88</v>
      </c>
      <c r="QR22" s="327">
        <f t="shared" si="1145"/>
        <v>-509.55</v>
      </c>
      <c r="QS22" s="327">
        <f t="shared" si="1145"/>
        <v>-3472.73</v>
      </c>
      <c r="QT22" s="327">
        <f t="shared" si="1145"/>
        <v>-6466.83</v>
      </c>
      <c r="QU22" s="327">
        <f t="shared" si="1145"/>
        <v>-57624.959999999999</v>
      </c>
      <c r="QV22" s="327">
        <f t="shared" si="1145"/>
        <v>-51031.27</v>
      </c>
      <c r="QW22" s="327">
        <f t="shared" si="1145"/>
        <v>-50363.95</v>
      </c>
      <c r="QX22" s="327">
        <f t="shared" si="1145"/>
        <v>-59588.36</v>
      </c>
      <c r="QY22" s="327">
        <f t="shared" si="1145"/>
        <v>-43337.75</v>
      </c>
      <c r="QZ22" s="327">
        <f t="shared" si="1145"/>
        <v>-45319.06</v>
      </c>
      <c r="RA22" s="327">
        <f t="shared" si="1145"/>
        <v>-46631.35</v>
      </c>
      <c r="RB22" s="327">
        <f t="shared" si="1145"/>
        <v>-41026.910000000003</v>
      </c>
      <c r="RC22" s="327">
        <f t="shared" si="1145"/>
        <v>-41914.769999999997</v>
      </c>
      <c r="RD22" s="327" t="str">
        <f t="shared" si="1145"/>
        <v>(-)</v>
      </c>
      <c r="RE22" s="327" t="str">
        <f t="shared" si="1145"/>
        <v>(-)</v>
      </c>
      <c r="RF22" s="327" t="str">
        <f t="shared" si="1145"/>
        <v>(-)</v>
      </c>
      <c r="RG22" s="327" t="str">
        <f t="shared" si="1145"/>
        <v>(-)</v>
      </c>
      <c r="RH22" s="327" t="str">
        <f t="shared" si="1145"/>
        <v>(-)</v>
      </c>
      <c r="RI22" s="327" t="str">
        <f t="shared" si="1145"/>
        <v>(-)</v>
      </c>
      <c r="RJ22" s="327" t="str">
        <f t="shared" si="1145"/>
        <v>(-)</v>
      </c>
      <c r="RK22" s="327" t="str">
        <f t="shared" si="1145"/>
        <v>(-)</v>
      </c>
      <c r="RL22" s="327" t="str">
        <f t="shared" si="1145"/>
        <v>(-)</v>
      </c>
      <c r="RM22" s="327" t="str">
        <f t="shared" si="1145"/>
        <v>(-)</v>
      </c>
      <c r="RN22" s="327" t="str">
        <f t="shared" si="1145"/>
        <v>(-)</v>
      </c>
      <c r="RO22" s="327" t="str">
        <f t="shared" si="1145"/>
        <v>(-)</v>
      </c>
      <c r="RP22" s="327" t="str">
        <f t="shared" si="1145"/>
        <v>(-)</v>
      </c>
      <c r="RQ22" s="327" t="str">
        <f t="shared" si="1145"/>
        <v>(-)</v>
      </c>
      <c r="RR22" s="327" t="str">
        <f t="shared" si="1145"/>
        <v>(-)</v>
      </c>
      <c r="RS22" s="327" t="str">
        <f t="shared" si="1145"/>
        <v>(-)</v>
      </c>
      <c r="RT22" s="327" t="str">
        <f t="shared" si="1145"/>
        <v>(-)</v>
      </c>
      <c r="RU22" s="327" t="str">
        <f t="shared" si="1145"/>
        <v>(-)</v>
      </c>
      <c r="RV22" s="327" t="str">
        <f t="shared" si="1145"/>
        <v>(-)</v>
      </c>
      <c r="RW22" s="327" t="str">
        <f t="shared" si="1145"/>
        <v>(-)</v>
      </c>
      <c r="RX22" s="327" t="str">
        <f t="shared" si="1145"/>
        <v>(-)</v>
      </c>
      <c r="RY22" s="327" t="str">
        <f t="shared" si="1145"/>
        <v>(-)</v>
      </c>
      <c r="RZ22" s="327" t="str">
        <f t="shared" si="1145"/>
        <v>(-)</v>
      </c>
      <c r="SA22" s="327" t="str">
        <f t="shared" si="1145"/>
        <v>(-)</v>
      </c>
      <c r="SB22" s="327" t="str">
        <f t="shared" si="1145"/>
        <v>(-)</v>
      </c>
      <c r="SC22" s="327" t="str">
        <f t="shared" si="1145"/>
        <v>(-)</v>
      </c>
      <c r="SD22" s="327" t="str">
        <f t="shared" si="1145"/>
        <v>(-)</v>
      </c>
      <c r="SE22" s="327" t="str">
        <f t="shared" si="1145"/>
        <v>(-)</v>
      </c>
      <c r="SF22" s="327" t="str">
        <f t="shared" si="1145"/>
        <v>(-)</v>
      </c>
      <c r="SG22" s="327" t="str">
        <f t="shared" si="1145"/>
        <v>(-)</v>
      </c>
      <c r="SH22" s="327" t="str">
        <f t="shared" si="1145"/>
        <v>(-)</v>
      </c>
      <c r="SI22" s="327" t="str">
        <f t="shared" si="1145"/>
        <v>(-)</v>
      </c>
      <c r="SJ22" s="327" t="str">
        <f t="shared" si="1145"/>
        <v>(-)</v>
      </c>
      <c r="SK22" s="327" t="str">
        <f t="shared" si="1145"/>
        <v>(-)</v>
      </c>
      <c r="SL22" s="327" t="str">
        <f t="shared" si="1145"/>
        <v>(-)</v>
      </c>
      <c r="SM22" s="327" t="str">
        <f t="shared" si="1145"/>
        <v>(-)</v>
      </c>
      <c r="SN22" s="327" t="str">
        <f t="shared" si="1145"/>
        <v>(-)</v>
      </c>
      <c r="SO22" s="327" t="str">
        <f t="shared" ref="SO22:UC22" si="1146">GN344</f>
        <v>(-)</v>
      </c>
      <c r="SP22" s="327" t="str">
        <f t="shared" si="1146"/>
        <v>(-)</v>
      </c>
      <c r="SQ22" s="327" t="str">
        <f t="shared" si="1146"/>
        <v>(-)</v>
      </c>
      <c r="SR22" s="327" t="str">
        <f t="shared" si="1146"/>
        <v>(-)</v>
      </c>
      <c r="SS22" s="327" t="str">
        <f t="shared" si="1146"/>
        <v>(-)</v>
      </c>
      <c r="ST22" s="327" t="str">
        <f t="shared" si="1146"/>
        <v>(-)</v>
      </c>
      <c r="SU22" s="327" t="str">
        <f t="shared" si="1146"/>
        <v>(-)</v>
      </c>
      <c r="SV22" s="327" t="str">
        <f t="shared" si="1146"/>
        <v>(-)</v>
      </c>
      <c r="SW22" s="327" t="str">
        <f t="shared" si="1146"/>
        <v>(-)</v>
      </c>
      <c r="SX22" s="327" t="str">
        <f t="shared" si="1146"/>
        <v>(-)</v>
      </c>
      <c r="SY22" s="327" t="str">
        <f t="shared" si="1146"/>
        <v>(-)</v>
      </c>
      <c r="SZ22" s="327" t="str">
        <f t="shared" si="1146"/>
        <v>(-)</v>
      </c>
      <c r="TA22" s="327" t="str">
        <f t="shared" si="1146"/>
        <v>(-)</v>
      </c>
      <c r="TB22" s="327" t="str">
        <f t="shared" si="1146"/>
        <v>(-)</v>
      </c>
      <c r="TC22" s="327" t="str">
        <f t="shared" si="1146"/>
        <v>(-)</v>
      </c>
      <c r="TD22" s="327" t="str">
        <f t="shared" si="1146"/>
        <v>(-)</v>
      </c>
      <c r="TE22" s="327" t="str">
        <f t="shared" si="1146"/>
        <v>(-)</v>
      </c>
      <c r="TF22" s="327" t="str">
        <f t="shared" si="1146"/>
        <v>(-)</v>
      </c>
      <c r="TG22" s="327" t="str">
        <f t="shared" si="1146"/>
        <v>(-)</v>
      </c>
      <c r="TH22" s="327" t="str">
        <f t="shared" si="1146"/>
        <v>(-)</v>
      </c>
      <c r="TI22" s="327" t="str">
        <f t="shared" si="1146"/>
        <v>(-)</v>
      </c>
      <c r="TJ22" s="327" t="str">
        <f t="shared" si="1146"/>
        <v>(-)</v>
      </c>
      <c r="TK22" s="327" t="str">
        <f t="shared" si="1146"/>
        <v>(-)</v>
      </c>
      <c r="TL22" s="327" t="str">
        <f t="shared" si="1146"/>
        <v>(-)</v>
      </c>
      <c r="TM22" s="327" t="str">
        <f t="shared" si="1146"/>
        <v>(-)</v>
      </c>
      <c r="TN22" s="327" t="str">
        <f t="shared" si="1146"/>
        <v>(-)</v>
      </c>
      <c r="TO22" s="327" t="str">
        <f t="shared" si="1146"/>
        <v>(-)</v>
      </c>
      <c r="TP22" s="327" t="str">
        <f t="shared" si="1146"/>
        <v>(-)</v>
      </c>
      <c r="TQ22" s="327" t="str">
        <f t="shared" si="1146"/>
        <v>(-)</v>
      </c>
      <c r="TR22" s="327" t="str">
        <f t="shared" si="1146"/>
        <v>(-)</v>
      </c>
      <c r="TS22" s="327" t="str">
        <f t="shared" si="1146"/>
        <v>(-)</v>
      </c>
      <c r="TT22" s="327" t="str">
        <f t="shared" si="1146"/>
        <v>(-)</v>
      </c>
      <c r="TU22" s="327" t="str">
        <f t="shared" si="1146"/>
        <v>(-)</v>
      </c>
      <c r="TV22" s="327" t="str">
        <f t="shared" si="1146"/>
        <v>(-)</v>
      </c>
      <c r="TW22" s="327" t="str">
        <f t="shared" si="1146"/>
        <v>(-)</v>
      </c>
      <c r="TX22" s="327" t="str">
        <f t="shared" si="1146"/>
        <v>(-)</v>
      </c>
      <c r="TY22" s="327" t="str">
        <f t="shared" si="1146"/>
        <v>(-)</v>
      </c>
      <c r="TZ22" s="327" t="str">
        <f t="shared" si="1146"/>
        <v>(-)</v>
      </c>
      <c r="UA22" s="327" t="str">
        <f t="shared" si="1146"/>
        <v>(-)</v>
      </c>
      <c r="UB22" s="327" t="str">
        <f t="shared" si="1146"/>
        <v>(-)</v>
      </c>
      <c r="UC22" s="327" t="str">
        <f t="shared" si="1146"/>
        <v>(-)</v>
      </c>
      <c r="UD22" s="328">
        <f t="shared" ref="UD22:WO22" si="1147">C270</f>
        <v>435588.62944459997</v>
      </c>
      <c r="UE22" s="327">
        <f t="shared" si="1147"/>
        <v>330860.02643200004</v>
      </c>
      <c r="UF22" s="327">
        <f t="shared" si="1147"/>
        <v>435250.23751070001</v>
      </c>
      <c r="UG22" s="327">
        <f t="shared" si="1147"/>
        <v>427305.05097139999</v>
      </c>
      <c r="UH22" s="327">
        <f t="shared" si="1147"/>
        <v>425288.85308010003</v>
      </c>
      <c r="UI22" s="327">
        <f t="shared" si="1147"/>
        <v>418359.32744480006</v>
      </c>
      <c r="UJ22" s="327">
        <f t="shared" si="1147"/>
        <v>404343.01169900002</v>
      </c>
      <c r="UK22" s="327">
        <f t="shared" si="1147"/>
        <v>375729.68045689992</v>
      </c>
      <c r="UL22" s="327">
        <f t="shared" si="1147"/>
        <v>557517.51094050007</v>
      </c>
      <c r="UM22" s="327">
        <f t="shared" si="1147"/>
        <v>536401.73422080011</v>
      </c>
      <c r="UN22" s="327">
        <f t="shared" si="1147"/>
        <v>521922.35866240005</v>
      </c>
      <c r="UO22" s="327">
        <f t="shared" si="1147"/>
        <v>536631.45216250012</v>
      </c>
      <c r="UP22" s="327">
        <f t="shared" si="1147"/>
        <v>530758.86927870009</v>
      </c>
      <c r="UQ22" s="327">
        <f t="shared" si="1147"/>
        <v>505086.60604740016</v>
      </c>
      <c r="UR22" s="327">
        <f t="shared" si="1147"/>
        <v>496241.53682640009</v>
      </c>
      <c r="US22" s="327">
        <f t="shared" si="1147"/>
        <v>504355.23633740016</v>
      </c>
      <c r="UT22" s="327">
        <f t="shared" si="1147"/>
        <v>584057.67833060003</v>
      </c>
      <c r="UU22" s="327">
        <f t="shared" si="1147"/>
        <v>683800.15227410023</v>
      </c>
      <c r="UV22" s="327">
        <f t="shared" si="1147"/>
        <v>735619.30498539994</v>
      </c>
      <c r="UW22" s="327">
        <f t="shared" si="1147"/>
        <v>813948.68834309978</v>
      </c>
      <c r="UX22" s="327">
        <f t="shared" si="1147"/>
        <v>880216.42870649975</v>
      </c>
      <c r="UY22" s="327">
        <f t="shared" si="1147"/>
        <v>974232.55355749989</v>
      </c>
      <c r="UZ22" s="327">
        <f t="shared" si="1147"/>
        <v>948149.0789218999</v>
      </c>
      <c r="VA22" s="327">
        <f t="shared" si="1147"/>
        <v>941517.9313717999</v>
      </c>
      <c r="VB22" s="327">
        <f t="shared" si="1147"/>
        <v>931305.97135769995</v>
      </c>
      <c r="VC22" s="327">
        <f t="shared" si="1147"/>
        <v>936031.13430259982</v>
      </c>
      <c r="VD22" s="327">
        <f t="shared" si="1147"/>
        <v>920656.47932030028</v>
      </c>
      <c r="VE22" s="327">
        <f t="shared" si="1147"/>
        <v>920886.66271130031</v>
      </c>
      <c r="VF22" s="327">
        <f t="shared" si="1147"/>
        <v>921876.2710203001</v>
      </c>
      <c r="VG22" s="327">
        <f t="shared" si="1147"/>
        <v>921905.47472650011</v>
      </c>
      <c r="VH22" s="327">
        <f t="shared" si="1147"/>
        <v>920579.9342871001</v>
      </c>
      <c r="VI22" s="327">
        <f t="shared" si="1147"/>
        <v>937473.76505390019</v>
      </c>
      <c r="VJ22" s="327">
        <f t="shared" si="1147"/>
        <v>934468.58137409994</v>
      </c>
      <c r="VK22" s="327">
        <f t="shared" si="1147"/>
        <v>949019.08334770007</v>
      </c>
      <c r="VL22" s="327">
        <f t="shared" si="1147"/>
        <v>939367.63186670002</v>
      </c>
      <c r="VM22" s="327">
        <f t="shared" si="1147"/>
        <v>912733.81508990005</v>
      </c>
      <c r="VN22" s="327">
        <f t="shared" si="1147"/>
        <v>921846.54951509985</v>
      </c>
      <c r="VO22" s="327">
        <f t="shared" si="1147"/>
        <v>926501.25019409996</v>
      </c>
      <c r="VP22" s="327">
        <f t="shared" si="1147"/>
        <v>915540.75891639991</v>
      </c>
      <c r="VQ22" s="327">
        <f t="shared" si="1147"/>
        <v>911950.09667720005</v>
      </c>
      <c r="VR22" s="327">
        <f t="shared" si="1147"/>
        <v>910620.69145930011</v>
      </c>
      <c r="VS22" s="327">
        <f t="shared" si="1147"/>
        <v>890563.37558519992</v>
      </c>
      <c r="VT22" s="327">
        <f t="shared" si="1147"/>
        <v>944049.12550910027</v>
      </c>
      <c r="VU22" s="327">
        <f t="shared" si="1147"/>
        <v>930366.61611719977</v>
      </c>
      <c r="VV22" s="327">
        <f t="shared" si="1147"/>
        <v>901610.10604909982</v>
      </c>
      <c r="VW22" s="327">
        <f t="shared" si="1147"/>
        <v>912272.80365819996</v>
      </c>
      <c r="VX22" s="327">
        <f t="shared" si="1147"/>
        <v>859987.39350880007</v>
      </c>
      <c r="VY22" s="327">
        <f t="shared" si="1147"/>
        <v>892591.72113429988</v>
      </c>
      <c r="VZ22" s="327">
        <f t="shared" si="1147"/>
        <v>851774.62515370001</v>
      </c>
      <c r="WA22" s="327">
        <f t="shared" si="1147"/>
        <v>906254.02916449995</v>
      </c>
      <c r="WB22" s="327">
        <f t="shared" si="1147"/>
        <v>923972.49478520011</v>
      </c>
      <c r="WC22" s="327">
        <f t="shared" si="1147"/>
        <v>870758.03858419997</v>
      </c>
      <c r="WD22" s="327">
        <f t="shared" si="1147"/>
        <v>976744.9052435999</v>
      </c>
      <c r="WE22" s="327">
        <f t="shared" si="1147"/>
        <v>986866.16397859994</v>
      </c>
      <c r="WF22" s="327">
        <f t="shared" si="1147"/>
        <v>983233.35181099991</v>
      </c>
      <c r="WG22" s="327">
        <f t="shared" si="1147"/>
        <v>1042381.1002715997</v>
      </c>
      <c r="WH22" s="327">
        <f t="shared" si="1147"/>
        <v>1062350.4034284996</v>
      </c>
      <c r="WI22" s="327">
        <f t="shared" si="1147"/>
        <v>1072385.612894</v>
      </c>
      <c r="WJ22" s="327">
        <f t="shared" si="1147"/>
        <v>1093826.219398</v>
      </c>
      <c r="WK22" s="327">
        <f t="shared" si="1147"/>
        <v>1134070.0535225002</v>
      </c>
      <c r="WL22" s="327">
        <f t="shared" si="1147"/>
        <v>1114580.2692918999</v>
      </c>
      <c r="WM22" s="327">
        <f t="shared" si="1147"/>
        <v>1211354.2300577997</v>
      </c>
      <c r="WN22" s="327">
        <f t="shared" si="1147"/>
        <v>1204773.2299249999</v>
      </c>
      <c r="WO22" s="327">
        <f t="shared" si="1147"/>
        <v>1209825.9066989997</v>
      </c>
      <c r="WP22" s="327">
        <f t="shared" ref="WP22:ZA22" si="1148">BO270</f>
        <v>1200680.9965313997</v>
      </c>
      <c r="WQ22" s="327">
        <f t="shared" si="1148"/>
        <v>1282457.9535895996</v>
      </c>
      <c r="WR22" s="327">
        <f t="shared" si="1148"/>
        <v>1252087.5127984995</v>
      </c>
      <c r="WS22" s="327">
        <f t="shared" si="1148"/>
        <v>1269731.7333128997</v>
      </c>
      <c r="WT22" s="327">
        <f t="shared" si="1148"/>
        <v>1202946.1976350998</v>
      </c>
      <c r="WU22" s="327">
        <f t="shared" si="1148"/>
        <v>1236553.8482352998</v>
      </c>
      <c r="WV22" s="327">
        <f t="shared" si="1148"/>
        <v>1200864.2444180998</v>
      </c>
      <c r="WW22" s="327">
        <f t="shared" si="1148"/>
        <v>1321059.4483733005</v>
      </c>
      <c r="WX22" s="327">
        <f t="shared" si="1148"/>
        <v>1461056.5421595001</v>
      </c>
      <c r="WY22" s="327">
        <f t="shared" si="1148"/>
        <v>1591858.7989385</v>
      </c>
      <c r="WZ22" s="327">
        <f t="shared" si="1148"/>
        <v>1753824.1964026999</v>
      </c>
      <c r="XA22" s="327">
        <f t="shared" si="1148"/>
        <v>1793391.2236633005</v>
      </c>
      <c r="XB22" s="327">
        <f t="shared" si="1148"/>
        <v>1816786.2627313002</v>
      </c>
      <c r="XC22" s="327">
        <f t="shared" si="1148"/>
        <v>1779018.4947573</v>
      </c>
      <c r="XD22" s="327">
        <f t="shared" si="1148"/>
        <v>1809792.5815458002</v>
      </c>
      <c r="XE22" s="327">
        <f t="shared" si="1148"/>
        <v>1801065.8424650005</v>
      </c>
      <c r="XF22" s="327">
        <f t="shared" si="1148"/>
        <v>1760240.5750625997</v>
      </c>
      <c r="XG22" s="327">
        <f t="shared" si="1148"/>
        <v>1750546.8340057</v>
      </c>
      <c r="XH22" s="327">
        <f t="shared" si="1148"/>
        <v>1758928.0494889</v>
      </c>
      <c r="XI22" s="327">
        <f t="shared" si="1148"/>
        <v>1813835.6741685004</v>
      </c>
      <c r="XJ22" s="327">
        <f t="shared" si="1148"/>
        <v>1818815.6442309003</v>
      </c>
      <c r="XK22" s="327">
        <f t="shared" si="1148"/>
        <v>1881648.0753075001</v>
      </c>
      <c r="XL22" s="327">
        <f t="shared" si="1148"/>
        <v>1817551.8841824001</v>
      </c>
      <c r="XM22" s="327">
        <f t="shared" si="1148"/>
        <v>1822821.3114997002</v>
      </c>
      <c r="XN22" s="327">
        <f t="shared" si="1148"/>
        <v>1835265.8161984</v>
      </c>
      <c r="XO22" s="327">
        <f t="shared" si="1148"/>
        <v>1793837.0872565</v>
      </c>
      <c r="XP22" s="327">
        <f t="shared" si="1148"/>
        <v>1787848.0791970002</v>
      </c>
      <c r="XQ22" s="327">
        <f t="shared" si="1148"/>
        <v>1870207.8840433999</v>
      </c>
      <c r="XR22" s="327">
        <f t="shared" si="1148"/>
        <v>1864128.6661341002</v>
      </c>
      <c r="XS22" s="327">
        <f t="shared" si="1148"/>
        <v>1881486.2545145003</v>
      </c>
      <c r="XT22" s="327">
        <f t="shared" si="1148"/>
        <v>1825004.0982891</v>
      </c>
      <c r="XU22" s="327">
        <f t="shared" si="1148"/>
        <v>1893414.0587845</v>
      </c>
      <c r="XV22" s="327">
        <f t="shared" si="1148"/>
        <v>1948231.0019527001</v>
      </c>
      <c r="XW22" s="327">
        <f t="shared" si="1148"/>
        <v>1978481.2724692</v>
      </c>
      <c r="XX22" s="327">
        <f t="shared" si="1148"/>
        <v>2032988.6305554998</v>
      </c>
      <c r="XY22" s="327">
        <f t="shared" si="1148"/>
        <v>2071302.8235725004</v>
      </c>
      <c r="XZ22" s="327">
        <f t="shared" si="1148"/>
        <v>1889755.3460749004</v>
      </c>
      <c r="YA22" s="327">
        <f t="shared" si="1148"/>
        <v>1831791.3008103005</v>
      </c>
      <c r="YB22" s="327">
        <f t="shared" si="1148"/>
        <v>1874421.8707115995</v>
      </c>
      <c r="YC22" s="327">
        <f t="shared" si="1148"/>
        <v>1927471.0244892002</v>
      </c>
      <c r="YD22" s="327">
        <f t="shared" si="1148"/>
        <v>1962318.1991316003</v>
      </c>
      <c r="YE22" s="327">
        <f t="shared" si="1148"/>
        <v>1881984.3256153003</v>
      </c>
      <c r="YF22" s="327">
        <f t="shared" si="1148"/>
        <v>2027133.3279337999</v>
      </c>
      <c r="YG22" s="327">
        <f t="shared" si="1148"/>
        <v>2150694.6264303997</v>
      </c>
      <c r="YH22" s="327">
        <f t="shared" si="1148"/>
        <v>2167089.7026050002</v>
      </c>
      <c r="YI22" s="327">
        <f t="shared" si="1148"/>
        <v>2477433.7877756995</v>
      </c>
      <c r="YJ22" s="327">
        <f t="shared" si="1148"/>
        <v>2476408.6977927</v>
      </c>
      <c r="YK22" s="327">
        <f t="shared" si="1148"/>
        <v>2449126.7577951998</v>
      </c>
      <c r="YL22" s="327">
        <f t="shared" si="1148"/>
        <v>2462972.5027357</v>
      </c>
      <c r="YM22" s="327">
        <f t="shared" si="1148"/>
        <v>2524818.8411370004</v>
      </c>
      <c r="YN22" s="327">
        <f t="shared" si="1148"/>
        <v>2808713.5813956</v>
      </c>
      <c r="YO22" s="327">
        <f t="shared" si="1148"/>
        <v>2834853.4607510008</v>
      </c>
      <c r="YP22" s="327">
        <f t="shared" si="1148"/>
        <v>2834954.3100703</v>
      </c>
      <c r="YQ22" s="327">
        <f t="shared" si="1148"/>
        <v>2817251.8961101002</v>
      </c>
      <c r="YR22" s="327">
        <f t="shared" si="1148"/>
        <v>2703347.4931445001</v>
      </c>
      <c r="YS22" s="327">
        <f t="shared" si="1148"/>
        <v>3025368.3252666001</v>
      </c>
      <c r="YT22" s="327">
        <f t="shared" si="1148"/>
        <v>3036745.5719710998</v>
      </c>
      <c r="YU22" s="327">
        <f t="shared" si="1148"/>
        <v>2997276.2477477007</v>
      </c>
      <c r="YV22" s="327">
        <f t="shared" si="1148"/>
        <v>3947804.6863123002</v>
      </c>
      <c r="YW22" s="327">
        <f t="shared" si="1148"/>
        <v>4165567.1831935989</v>
      </c>
      <c r="YX22" s="327">
        <f t="shared" si="1148"/>
        <v>4354882.8180347988</v>
      </c>
      <c r="YY22" s="327">
        <f t="shared" si="1148"/>
        <v>4372476.3321050992</v>
      </c>
      <c r="YZ22" s="327">
        <f t="shared" si="1148"/>
        <v>4340853.6504355008</v>
      </c>
      <c r="ZA22" s="327">
        <f t="shared" si="1148"/>
        <v>4349678.8738075001</v>
      </c>
      <c r="ZB22" s="327">
        <f t="shared" ref="ZB22:ABM22" si="1149">EA270</f>
        <v>4335595.3689436009</v>
      </c>
      <c r="ZC22" s="327">
        <f t="shared" si="1149"/>
        <v>4333179.3009986999</v>
      </c>
      <c r="ZD22" s="327">
        <f t="shared" si="1149"/>
        <v>4290818.5898036994</v>
      </c>
      <c r="ZE22" s="327">
        <f t="shared" si="1149"/>
        <v>4289081.3052185997</v>
      </c>
      <c r="ZF22" s="327">
        <f t="shared" si="1149"/>
        <v>4317080.6105340989</v>
      </c>
      <c r="ZG22" s="327">
        <f t="shared" si="1149"/>
        <v>4311082.2266370989</v>
      </c>
      <c r="ZH22" s="327">
        <f t="shared" si="1149"/>
        <v>4229925.7636835994</v>
      </c>
      <c r="ZI22" s="327">
        <f t="shared" si="1149"/>
        <v>4277593.407501</v>
      </c>
      <c r="ZJ22" s="327">
        <f t="shared" si="1149"/>
        <v>4282101.8963751998</v>
      </c>
      <c r="ZK22" s="327">
        <f t="shared" si="1149"/>
        <v>4309071.7361229993</v>
      </c>
      <c r="ZL22" s="327">
        <f t="shared" si="1149"/>
        <v>4274752.7397168996</v>
      </c>
      <c r="ZM22" s="327">
        <f t="shared" si="1149"/>
        <v>4236331.6502075</v>
      </c>
      <c r="ZN22" s="327">
        <f t="shared" si="1149"/>
        <v>4228442.7391833998</v>
      </c>
      <c r="ZO22" s="327">
        <f t="shared" si="1149"/>
        <v>4290465.6358417002</v>
      </c>
      <c r="ZP22" s="327">
        <f t="shared" si="1149"/>
        <v>4362952.8367889002</v>
      </c>
      <c r="ZQ22" s="327">
        <f t="shared" si="1149"/>
        <v>4893173.3582180999</v>
      </c>
      <c r="ZR22" s="327">
        <f t="shared" si="1149"/>
        <v>4810756.4892959008</v>
      </c>
      <c r="ZS22" s="327">
        <f t="shared" si="1149"/>
        <v>4809916.7524608998</v>
      </c>
      <c r="ZT22" s="327">
        <f t="shared" si="1149"/>
        <v>4810530.3432834996</v>
      </c>
      <c r="ZU22" s="327">
        <f t="shared" si="1149"/>
        <v>5035421.1175558008</v>
      </c>
      <c r="ZV22" s="327">
        <f t="shared" si="1149"/>
        <v>4997437.0564724989</v>
      </c>
      <c r="ZW22" s="327">
        <f t="shared" si="1149"/>
        <v>5017938.0761233987</v>
      </c>
      <c r="ZX22" s="327">
        <f t="shared" si="1149"/>
        <v>5009683.1797888</v>
      </c>
      <c r="ZY22" s="327">
        <f t="shared" si="1149"/>
        <v>4807568.5504228994</v>
      </c>
      <c r="ZZ22" s="327">
        <f t="shared" si="1149"/>
        <v>4791794.0419619</v>
      </c>
      <c r="AAA22" s="327">
        <f t="shared" si="1149"/>
        <v>4912152.5593854003</v>
      </c>
      <c r="AAB22" s="327">
        <f t="shared" si="1149"/>
        <v>4924836.6880949996</v>
      </c>
      <c r="AAC22" s="327">
        <f t="shared" si="1149"/>
        <v>5003876.7399439998</v>
      </c>
      <c r="AAD22" s="327">
        <f t="shared" si="1149"/>
        <v>4961353.9006671002</v>
      </c>
      <c r="AAE22" s="327">
        <f t="shared" si="1149"/>
        <v>5008704.974843801</v>
      </c>
      <c r="AAF22" s="327">
        <f t="shared" si="1149"/>
        <v>5076371.4720428986</v>
      </c>
      <c r="AAG22" s="327">
        <f t="shared" si="1149"/>
        <v>5138356.2314695995</v>
      </c>
      <c r="AAH22" s="327">
        <f t="shared" si="1149"/>
        <v>5184370.9897634992</v>
      </c>
      <c r="AAI22" s="327">
        <f t="shared" si="1149"/>
        <v>6036480.7399586029</v>
      </c>
      <c r="AAJ22" s="327">
        <f t="shared" si="1149"/>
        <v>6086753.9041881002</v>
      </c>
      <c r="AAK22" s="327">
        <f t="shared" si="1149"/>
        <v>5907659.6899673035</v>
      </c>
      <c r="AAL22" s="327">
        <f t="shared" si="1149"/>
        <v>5932267.0769436006</v>
      </c>
      <c r="AAM22" s="327">
        <f t="shared" si="1149"/>
        <v>5892344.8823701032</v>
      </c>
      <c r="AAN22" s="327">
        <f t="shared" si="1149"/>
        <v>6027345.5798285017</v>
      </c>
      <c r="AAO22" s="327">
        <f t="shared" si="1149"/>
        <v>5928724.7184605012</v>
      </c>
      <c r="AAP22" s="327">
        <f t="shared" si="1149"/>
        <v>5825269.7821344016</v>
      </c>
      <c r="AAQ22" s="327">
        <f t="shared" si="1149"/>
        <v>5920189.6775851026</v>
      </c>
      <c r="AAR22" s="327">
        <f t="shared" si="1149"/>
        <v>5565661.5819156012</v>
      </c>
      <c r="AAS22" s="327">
        <f t="shared" si="1149"/>
        <v>5630543.0291861026</v>
      </c>
      <c r="AAT22" s="327">
        <f t="shared" si="1149"/>
        <v>5591098.545462003</v>
      </c>
      <c r="AAU22" s="327">
        <f t="shared" si="1149"/>
        <v>5698143.5591969024</v>
      </c>
      <c r="AAV22" s="327">
        <f t="shared" si="1149"/>
        <v>5871973.4654961042</v>
      </c>
      <c r="AAW22" s="327">
        <f t="shared" si="1149"/>
        <v>6096403.671296102</v>
      </c>
      <c r="AAX22" s="327">
        <f t="shared" si="1149"/>
        <v>6431108.2797896992</v>
      </c>
      <c r="AAY22" s="327">
        <f t="shared" si="1149"/>
        <v>6392689.1838341001</v>
      </c>
      <c r="AAZ22" s="327">
        <f t="shared" si="1149"/>
        <v>6622308.5729376022</v>
      </c>
      <c r="ABA22" s="327">
        <f t="shared" si="1149"/>
        <v>6712654.404116503</v>
      </c>
      <c r="ABB22" s="327">
        <f t="shared" si="1149"/>
        <v>6773225.6477168016</v>
      </c>
      <c r="ABC22" s="327">
        <f t="shared" si="1149"/>
        <v>6820850.1115265014</v>
      </c>
      <c r="ABD22" s="327">
        <f t="shared" si="1149"/>
        <v>6759267.124097202</v>
      </c>
      <c r="ABE22" s="327">
        <f t="shared" si="1149"/>
        <v>6840148.0954002021</v>
      </c>
      <c r="ABF22" s="327">
        <f t="shared" si="1149"/>
        <v>6891938.1352544017</v>
      </c>
      <c r="ABG22" s="327">
        <f t="shared" si="1149"/>
        <v>6947307.4260485005</v>
      </c>
      <c r="ABH22" s="327">
        <f t="shared" si="1149"/>
        <v>6964555.108362304</v>
      </c>
      <c r="ABI22" s="327">
        <f t="shared" si="1149"/>
        <v>6964555.108362304</v>
      </c>
      <c r="ABJ22" s="327">
        <f t="shared" si="1149"/>
        <v>7002246.5909116017</v>
      </c>
      <c r="ABK22" s="327">
        <f t="shared" si="1149"/>
        <v>7053739.0665167021</v>
      </c>
      <c r="ABL22" s="327">
        <f t="shared" si="1149"/>
        <v>6951847.7005965021</v>
      </c>
      <c r="ABM22" s="327">
        <f t="shared" si="1149"/>
        <v>8065965.735896701</v>
      </c>
      <c r="ABN22" s="327">
        <f t="shared" ref="ABN22:ADY22" si="1150">GM270</f>
        <v>7967772.5207532039</v>
      </c>
      <c r="ABO22" s="327">
        <f t="shared" si="1150"/>
        <v>8164287.7313435003</v>
      </c>
      <c r="ABP22" s="327">
        <f t="shared" si="1150"/>
        <v>9147676.2089611012</v>
      </c>
      <c r="ABQ22" s="327">
        <f t="shared" si="1150"/>
        <v>9209067.7279303018</v>
      </c>
      <c r="ABR22" s="327">
        <f t="shared" si="1150"/>
        <v>9190632.8735061008</v>
      </c>
      <c r="ABS22" s="327">
        <f t="shared" si="1150"/>
        <v>9287855.6108690016</v>
      </c>
      <c r="ABT22" s="327">
        <f t="shared" si="1150"/>
        <v>9369915.1894892007</v>
      </c>
      <c r="ABU22" s="327">
        <f t="shared" si="1150"/>
        <v>9367371.7055539005</v>
      </c>
      <c r="ABV22" s="327">
        <f t="shared" si="1150"/>
        <v>9454545.9475043006</v>
      </c>
      <c r="ABW22" s="327">
        <f t="shared" si="1150"/>
        <v>9311916.6140359007</v>
      </c>
      <c r="ABX22" s="327">
        <f t="shared" si="1150"/>
        <v>9271644.915900901</v>
      </c>
      <c r="ABY22" s="327">
        <f t="shared" si="1150"/>
        <v>9200429.8710331023</v>
      </c>
      <c r="ABZ22" s="327">
        <f t="shared" si="1150"/>
        <v>9206908.8508570008</v>
      </c>
      <c r="ACA22" s="327">
        <f t="shared" si="1150"/>
        <v>9400641.3830412999</v>
      </c>
      <c r="ACB22" s="327">
        <f t="shared" si="1150"/>
        <v>9436030.8523762003</v>
      </c>
      <c r="ACC22" s="327">
        <f t="shared" si="1150"/>
        <v>9399948.0368264019</v>
      </c>
      <c r="ACD22" s="327">
        <f t="shared" si="1150"/>
        <v>9421758.7587937992</v>
      </c>
      <c r="ACE22" s="327">
        <f t="shared" si="1150"/>
        <v>9234121.0883213002</v>
      </c>
      <c r="ACF22" s="327">
        <f t="shared" si="1150"/>
        <v>8658196.5743401013</v>
      </c>
      <c r="ACG22" s="327">
        <f t="shared" si="1150"/>
        <v>9007263.2578577008</v>
      </c>
      <c r="ACH22" s="327">
        <f t="shared" si="1150"/>
        <v>9020620.5397320017</v>
      </c>
      <c r="ACI22" s="327">
        <f t="shared" si="1150"/>
        <v>9067693.1272514984</v>
      </c>
      <c r="ACJ22" s="327">
        <f t="shared" si="1150"/>
        <v>9009756.0917676017</v>
      </c>
      <c r="ACK22" s="327">
        <f t="shared" si="1150"/>
        <v>9035943.3481935002</v>
      </c>
      <c r="ACL22" s="327">
        <f t="shared" si="1150"/>
        <v>9144960.8699976001</v>
      </c>
      <c r="ACM22" s="327">
        <f t="shared" si="1150"/>
        <v>9123643.1125409994</v>
      </c>
      <c r="ACN22" s="327">
        <f t="shared" si="1150"/>
        <v>8986769.9747095983</v>
      </c>
      <c r="ACO22" s="327">
        <f t="shared" si="1150"/>
        <v>9022420.8513841014</v>
      </c>
      <c r="ACP22" s="327">
        <f t="shared" si="1150"/>
        <v>9174821.7059820015</v>
      </c>
      <c r="ACQ22" s="327">
        <f t="shared" si="1150"/>
        <v>9247891.7672521994</v>
      </c>
      <c r="ACR22" s="327">
        <f t="shared" si="1150"/>
        <v>8463687.6211943999</v>
      </c>
      <c r="ACS22" s="327">
        <f t="shared" si="1150"/>
        <v>8762532.7402998004</v>
      </c>
      <c r="ACT22" s="327">
        <f t="shared" si="1150"/>
        <v>9039580.9180264007</v>
      </c>
      <c r="ACU22" s="327">
        <f t="shared" si="1150"/>
        <v>9089912.347243201</v>
      </c>
      <c r="ACV22" s="327">
        <f t="shared" si="1150"/>
        <v>8875802.2303169984</v>
      </c>
      <c r="ACW22" s="327">
        <f t="shared" si="1150"/>
        <v>8046693.1319396012</v>
      </c>
      <c r="ACX22" s="327">
        <f t="shared" si="1150"/>
        <v>8762610.4424478021</v>
      </c>
      <c r="ACY22" s="327">
        <f t="shared" si="1150"/>
        <v>8750192.7631337997</v>
      </c>
      <c r="ACZ22" s="327">
        <f t="shared" si="1150"/>
        <v>9001541.0776407011</v>
      </c>
      <c r="ADA22" s="327">
        <f t="shared" si="1150"/>
        <v>8318623.0262026004</v>
      </c>
      <c r="ADB22" s="327">
        <f t="shared" si="1150"/>
        <v>8716802.3246997017</v>
      </c>
      <c r="ADC22" s="327">
        <f t="shared" si="1150"/>
        <v>9187640.6669894997</v>
      </c>
      <c r="ADD22" s="327">
        <f t="shared" si="1150"/>
        <v>8669094.479355298</v>
      </c>
      <c r="ADE22" s="327">
        <f t="shared" si="1150"/>
        <v>9133936.7083697002</v>
      </c>
      <c r="ADF22" s="327">
        <f t="shared" si="1150"/>
        <v>9086517.6483382992</v>
      </c>
      <c r="ADG22" s="327">
        <f t="shared" si="1150"/>
        <v>9164111.0280219987</v>
      </c>
      <c r="ADH22" s="327">
        <f t="shared" si="1150"/>
        <v>9349169.5711503997</v>
      </c>
      <c r="ADI22" s="327">
        <f t="shared" si="1150"/>
        <v>9427794.3213685993</v>
      </c>
      <c r="ADJ22" s="327">
        <f t="shared" si="1150"/>
        <v>9606058.3595466986</v>
      </c>
      <c r="ADK22" s="327">
        <f t="shared" si="1150"/>
        <v>9619911.3992649987</v>
      </c>
      <c r="ADL22" s="327">
        <f t="shared" si="1150"/>
        <v>9606258.9389936998</v>
      </c>
      <c r="ADM22" s="327">
        <f t="shared" si="1150"/>
        <v>9562076.5610510986</v>
      </c>
      <c r="ADN22" s="327">
        <f t="shared" si="1150"/>
        <v>9582395.9170650002</v>
      </c>
      <c r="ADO22" s="327">
        <f t="shared" si="1150"/>
        <v>9977707.6729713995</v>
      </c>
      <c r="ADP22" s="327">
        <f t="shared" si="1150"/>
        <v>10232944.307388</v>
      </c>
      <c r="ADQ22" s="327">
        <f t="shared" si="1150"/>
        <v>10312368.028330298</v>
      </c>
      <c r="ADR22" s="327">
        <f t="shared" si="1150"/>
        <v>10402910.819986202</v>
      </c>
      <c r="ADS22" s="327">
        <f t="shared" si="1150"/>
        <v>10467870.250381701</v>
      </c>
      <c r="ADT22" s="327">
        <f t="shared" si="1150"/>
        <v>10401047.8124731</v>
      </c>
      <c r="ADU22" s="327">
        <f t="shared" si="1150"/>
        <v>10429256.144147001</v>
      </c>
      <c r="ADV22" s="327">
        <f t="shared" si="1150"/>
        <v>10445357.0755626</v>
      </c>
      <c r="ADW22" s="327">
        <f t="shared" si="1150"/>
        <v>10412657.268567398</v>
      </c>
      <c r="ADX22" s="327">
        <f t="shared" si="1150"/>
        <v>10410052.0518195</v>
      </c>
      <c r="ADY22" s="327">
        <f t="shared" si="1150"/>
        <v>10434239.031111199</v>
      </c>
      <c r="ADZ22" s="327">
        <f t="shared" ref="ADZ22:AFI22" si="1151">IY270</f>
        <v>9552487.2451808993</v>
      </c>
      <c r="AEA22" s="327">
        <f t="shared" si="1151"/>
        <v>9901044.8318901006</v>
      </c>
      <c r="AEB22" s="327">
        <f t="shared" si="1151"/>
        <v>10219546.4903835</v>
      </c>
      <c r="AEC22" s="327">
        <f t="shared" si="1151"/>
        <v>10336223.948955402</v>
      </c>
      <c r="AED22" s="327">
        <f t="shared" si="1151"/>
        <v>10503955.465776302</v>
      </c>
      <c r="AEE22" s="327">
        <f t="shared" si="1151"/>
        <v>10726826.823678099</v>
      </c>
      <c r="AEF22" s="327">
        <f t="shared" si="1151"/>
        <v>10795169.520354101</v>
      </c>
      <c r="AEG22" s="327">
        <f t="shared" si="1151"/>
        <v>13603738.448648902</v>
      </c>
      <c r="AEH22" s="327">
        <f t="shared" si="1151"/>
        <v>13823674.664605999</v>
      </c>
      <c r="AEI22" s="327">
        <f t="shared" si="1151"/>
        <v>14456933.343879499</v>
      </c>
      <c r="AEJ22" s="327">
        <f t="shared" si="1151"/>
        <v>15162116.398965096</v>
      </c>
      <c r="AEK22" s="327">
        <f t="shared" si="1151"/>
        <v>16105099.650611598</v>
      </c>
      <c r="AEL22" s="327">
        <f t="shared" si="1151"/>
        <v>17086689.9153498</v>
      </c>
      <c r="AEM22" s="327">
        <f t="shared" si="1151"/>
        <v>17968744.588998903</v>
      </c>
      <c r="AEN22" s="327">
        <f t="shared" si="1151"/>
        <v>19088172.7564498</v>
      </c>
      <c r="AEO22" s="327">
        <f t="shared" si="1151"/>
        <v>19683092.356349796</v>
      </c>
      <c r="AEP22" s="327">
        <f t="shared" si="1151"/>
        <v>20332323.980737399</v>
      </c>
      <c r="AEQ22" s="327">
        <f t="shared" si="1151"/>
        <v>21066435.4618342</v>
      </c>
      <c r="AER22" s="327">
        <f t="shared" si="1151"/>
        <v>23397820.814839102</v>
      </c>
      <c r="AES22" s="327">
        <f t="shared" si="1151"/>
        <v>23700826.706215497</v>
      </c>
      <c r="AET22" s="327">
        <f t="shared" si="1151"/>
        <v>24086191.571265206</v>
      </c>
      <c r="AEU22" s="327">
        <f t="shared" si="1151"/>
        <v>29244265.511455599</v>
      </c>
      <c r="AEV22" s="327">
        <f t="shared" si="1151"/>
        <v>32242845.995261598</v>
      </c>
      <c r="AEW22" s="327">
        <f t="shared" si="1151"/>
        <v>33103516.454072606</v>
      </c>
      <c r="AEX22" s="327">
        <f t="shared" si="1151"/>
        <v>34826662.377295896</v>
      </c>
      <c r="AEY22" s="327">
        <f t="shared" si="1151"/>
        <v>35258127.396533497</v>
      </c>
      <c r="AEZ22" s="327">
        <f t="shared" si="1151"/>
        <v>36451903.496941596</v>
      </c>
      <c r="AFA22" s="327">
        <f t="shared" si="1151"/>
        <v>41519882.102578901</v>
      </c>
      <c r="AFB22" s="327">
        <f t="shared" si="1151"/>
        <v>42366657.756235398</v>
      </c>
      <c r="AFC22" s="327">
        <f t="shared" si="1151"/>
        <v>42516828.15332441</v>
      </c>
      <c r="AFD22" s="327">
        <f t="shared" si="1151"/>
        <v>45972662.580345109</v>
      </c>
      <c r="AFE22" s="327">
        <f t="shared" si="1151"/>
        <v>55738337.545196302</v>
      </c>
      <c r="AFF22" s="327">
        <f t="shared" si="1151"/>
        <v>56691167.279191703</v>
      </c>
      <c r="AFG22" s="327">
        <f t="shared" si="1151"/>
        <v>58244351.689889304</v>
      </c>
      <c r="AFH22" s="327">
        <f t="shared" si="1151"/>
        <v>59407350.036414005</v>
      </c>
      <c r="AFI22" s="327">
        <f t="shared" si="1151"/>
        <v>61262889.312350407</v>
      </c>
      <c r="AFJ22" s="328">
        <f t="shared" ref="AFJ22:AGO22" si="1152">C191</f>
        <v>62498308.43632219</v>
      </c>
      <c r="AFK22" s="327">
        <f t="shared" si="1152"/>
        <v>63082004.537890598</v>
      </c>
      <c r="AFL22" s="327">
        <f t="shared" si="1152"/>
        <v>65047220.450281292</v>
      </c>
      <c r="AFM22" s="327">
        <f t="shared" si="1152"/>
        <v>66718150.312343113</v>
      </c>
      <c r="AFN22" s="327">
        <f t="shared" si="1152"/>
        <v>67000124.444979705</v>
      </c>
      <c r="AFO22" s="327">
        <f t="shared" si="1152"/>
        <v>68314296.846844301</v>
      </c>
      <c r="AFP22" s="327">
        <f t="shared" si="1152"/>
        <v>69542761.372827709</v>
      </c>
      <c r="AFQ22" s="327">
        <f t="shared" si="1152"/>
        <v>72858327.370055214</v>
      </c>
      <c r="AFR22" s="327">
        <f t="shared" si="1152"/>
        <v>73969260.252246097</v>
      </c>
      <c r="AFS22" s="327">
        <f t="shared" si="1152"/>
        <v>74457268.539589703</v>
      </c>
      <c r="AFT22" s="327">
        <f t="shared" si="1152"/>
        <v>75131351.052591503</v>
      </c>
      <c r="AFU22" s="327">
        <f t="shared" si="1152"/>
        <v>75955828.851930603</v>
      </c>
      <c r="AFV22" s="327">
        <f t="shared" si="1152"/>
        <v>77161750.968854815</v>
      </c>
      <c r="AFW22" s="327">
        <f t="shared" si="1152"/>
        <v>77894742.861563489</v>
      </c>
      <c r="AFX22" s="327">
        <f t="shared" si="1152"/>
        <v>82714347.663840503</v>
      </c>
      <c r="AFY22" s="327">
        <f t="shared" si="1152"/>
        <v>85419447.978935406</v>
      </c>
      <c r="AFZ22" s="327">
        <f t="shared" si="1152"/>
        <v>86418568.971721873</v>
      </c>
      <c r="AGA22" s="327">
        <f t="shared" si="1152"/>
        <v>227423477.97504222</v>
      </c>
      <c r="AGB22" s="327">
        <f t="shared" si="1152"/>
        <v>245047125.57367352</v>
      </c>
      <c r="AGC22" s="327">
        <f t="shared" si="1152"/>
        <v>271377283.70094836</v>
      </c>
      <c r="AGD22" s="327">
        <f t="shared" si="1152"/>
        <v>327083374.47074395</v>
      </c>
      <c r="AGE22" s="327">
        <f t="shared" si="1152"/>
        <v>331265764.22525007</v>
      </c>
      <c r="AGF22" s="327">
        <f t="shared" si="1152"/>
        <v>331154821.95806974</v>
      </c>
      <c r="AGG22" s="327">
        <f t="shared" si="1152"/>
        <v>353041687.72135079</v>
      </c>
      <c r="AGH22" s="327">
        <f t="shared" si="1152"/>
        <v>377922519.78496385</v>
      </c>
      <c r="AGI22" s="327">
        <f t="shared" si="1152"/>
        <v>393651314.34101659</v>
      </c>
      <c r="AGJ22" s="327">
        <f t="shared" si="1152"/>
        <v>407890400.77534324</v>
      </c>
      <c r="AGK22" s="327">
        <f t="shared" si="1152"/>
        <v>408718459.17375237</v>
      </c>
      <c r="AGL22" s="327">
        <f t="shared" si="1152"/>
        <v>427166145.16943353</v>
      </c>
      <c r="AGM22" s="327">
        <f t="shared" si="1152"/>
        <v>469194197.73012072</v>
      </c>
      <c r="AGN22" s="327">
        <f t="shared" si="1152"/>
        <v>478547629.59918982</v>
      </c>
      <c r="AGO22" s="327">
        <f t="shared" si="1152"/>
        <v>503961241.16293633</v>
      </c>
      <c r="AGP22" s="327">
        <f t="shared" ref="AGP22:AHU22" si="1153">AI191</f>
        <v>525709681.58330393</v>
      </c>
      <c r="AGQ22" s="327">
        <f t="shared" si="1153"/>
        <v>534597129.18616921</v>
      </c>
      <c r="AGR22" s="327">
        <f t="shared" si="1153"/>
        <v>558536978.23889148</v>
      </c>
      <c r="AGS22" s="327">
        <f t="shared" si="1153"/>
        <v>595939027.17222476</v>
      </c>
      <c r="AGT22" s="327">
        <f t="shared" si="1153"/>
        <v>598158918.87109232</v>
      </c>
      <c r="AGU22" s="327">
        <f t="shared" si="1153"/>
        <v>599222591.22349668</v>
      </c>
      <c r="AGV22" s="327">
        <f t="shared" si="1153"/>
        <v>598277228.90083063</v>
      </c>
      <c r="AGW22" s="327">
        <f t="shared" si="1153"/>
        <v>654030810.0314784</v>
      </c>
      <c r="AGX22" s="327">
        <f t="shared" si="1153"/>
        <v>685693694.89865267</v>
      </c>
      <c r="AGY22" s="327">
        <f t="shared" si="1153"/>
        <v>796194913.82311594</v>
      </c>
      <c r="AGZ22" s="327">
        <f t="shared" si="1153"/>
        <v>892022904.82879567</v>
      </c>
      <c r="AHA22" s="327">
        <f t="shared" si="1153"/>
        <v>1003513100.9194026</v>
      </c>
      <c r="AHB22" s="327">
        <f t="shared" si="1153"/>
        <v>1008662415.7737036</v>
      </c>
      <c r="AHC22" s="327">
        <f t="shared" si="1153"/>
        <v>1020804592.3979537</v>
      </c>
      <c r="AHD22" s="327">
        <f t="shared" si="1153"/>
        <v>1247389044.6904075</v>
      </c>
      <c r="AHE22" s="327">
        <f t="shared" si="1153"/>
        <v>1205231530.699096</v>
      </c>
      <c r="AHF22" s="327">
        <f t="shared" si="1153"/>
        <v>1212020518.7984383</v>
      </c>
      <c r="AHG22" s="327">
        <f t="shared" si="1153"/>
        <v>1216243762.0897791</v>
      </c>
      <c r="AHH22" s="327">
        <f t="shared" si="1153"/>
        <v>1383980936.8130658</v>
      </c>
      <c r="AHI22" s="327">
        <f t="shared" si="1153"/>
        <v>1389507006.9643247</v>
      </c>
      <c r="AHJ22" s="327">
        <f t="shared" si="1153"/>
        <v>1657025448.2412248</v>
      </c>
      <c r="AHK22" s="327">
        <f t="shared" si="1153"/>
        <v>6625661277.2898893</v>
      </c>
      <c r="AHL22" s="327">
        <f t="shared" si="1153"/>
        <v>6784774911.052145</v>
      </c>
      <c r="AHM22" s="327">
        <f t="shared" si="1153"/>
        <v>7717697563.5717831</v>
      </c>
      <c r="AHN22" s="327">
        <f t="shared" si="1153"/>
        <v>9377095696.2488441</v>
      </c>
      <c r="AHO22" s="327">
        <f t="shared" si="1153"/>
        <v>11154182119.723745</v>
      </c>
      <c r="AHP22" s="327">
        <f t="shared" si="1153"/>
        <v>10765854524.006929</v>
      </c>
      <c r="AHQ22" s="327">
        <f t="shared" si="1153"/>
        <v>12449067757.749109</v>
      </c>
      <c r="AHR22" s="327">
        <f t="shared" si="1153"/>
        <v>13729852284.807129</v>
      </c>
      <c r="AHS22" s="327">
        <f t="shared" si="1153"/>
        <v>14333488558.970095</v>
      </c>
      <c r="AHT22" s="327">
        <f t="shared" si="1153"/>
        <v>14570801400.717466</v>
      </c>
      <c r="AHU22" s="327">
        <f t="shared" si="1153"/>
        <v>16902432700.396914</v>
      </c>
      <c r="AHV22" s="327">
        <f t="shared" ref="AHV22:AJA22" si="1154">BO191</f>
        <v>19026816733.113998</v>
      </c>
      <c r="AHW22" s="327">
        <f t="shared" si="1154"/>
        <v>19917661780.473427</v>
      </c>
      <c r="AHX22" s="327">
        <f t="shared" si="1154"/>
        <v>21379549811.398754</v>
      </c>
      <c r="AHY22" s="327">
        <f t="shared" si="1154"/>
        <v>21440764739.583927</v>
      </c>
      <c r="AHZ22" s="327">
        <f t="shared" si="1154"/>
        <v>24291760448.720455</v>
      </c>
      <c r="AIA22" s="327">
        <f t="shared" si="1154"/>
        <v>24937255792.480797</v>
      </c>
      <c r="AIB22" s="327">
        <f t="shared" si="1154"/>
        <v>24971668884.730038</v>
      </c>
      <c r="AIC22" s="327">
        <f t="shared" si="1154"/>
        <v>25945133835.509979</v>
      </c>
      <c r="AID22" s="327">
        <f t="shared" si="1154"/>
        <v>27970223833.42271</v>
      </c>
      <c r="AIE22" s="327">
        <f t="shared" si="1154"/>
        <v>31456211558.902016</v>
      </c>
      <c r="AIF22" s="327">
        <f t="shared" si="1154"/>
        <v>40675870380.760078</v>
      </c>
      <c r="AIG22" s="327">
        <f t="shared" si="1154"/>
        <v>46984322919.399857</v>
      </c>
      <c r="AIH22" s="327">
        <f t="shared" si="1154"/>
        <v>47228201339.664497</v>
      </c>
      <c r="AII22" s="327">
        <f t="shared" si="1154"/>
        <v>54146826426.101822</v>
      </c>
      <c r="AIJ22" s="327">
        <f t="shared" si="1154"/>
        <v>60961974276.997177</v>
      </c>
      <c r="AIK22" s="327">
        <f t="shared" si="1154"/>
        <v>69138925798.809097</v>
      </c>
      <c r="AIL22" s="327">
        <f t="shared" si="1154"/>
        <v>86753375790.214737</v>
      </c>
      <c r="AIM22" s="327">
        <f t="shared" si="1154"/>
        <v>1419349272912</v>
      </c>
      <c r="AIN22" s="327">
        <f t="shared" si="1154"/>
        <v>1447696719492.04</v>
      </c>
      <c r="AIO22" s="327">
        <f t="shared" si="1154"/>
        <v>1473066160378.6699</v>
      </c>
      <c r="AIP22" s="327">
        <f t="shared" si="1154"/>
        <v>1484659633695.0703</v>
      </c>
      <c r="AIQ22" s="327">
        <f t="shared" si="1154"/>
        <v>1467186172014.3599</v>
      </c>
      <c r="AIR22" s="327">
        <f t="shared" si="1154"/>
        <v>1491205321857.0103</v>
      </c>
      <c r="AIS22" s="327">
        <f t="shared" si="1154"/>
        <v>1483755166893.75</v>
      </c>
      <c r="AIT22" s="327">
        <f t="shared" si="1154"/>
        <v>1505450973348.8799</v>
      </c>
      <c r="AIU22" s="327">
        <f t="shared" si="1154"/>
        <v>1521993655940.4299</v>
      </c>
      <c r="AIV22" s="327">
        <f t="shared" si="1154"/>
        <v>1543848906347.6301</v>
      </c>
      <c r="AIW22" s="327">
        <f t="shared" si="1154"/>
        <v>1557973062423.29</v>
      </c>
      <c r="AIX22" s="327">
        <f t="shared" si="1154"/>
        <v>1568124550318.6399</v>
      </c>
      <c r="AIY22" s="327">
        <f t="shared" si="1154"/>
        <v>1618000033957.0798</v>
      </c>
      <c r="AIZ22" s="327">
        <f t="shared" si="1154"/>
        <v>1854306432701.6599</v>
      </c>
      <c r="AJA22" s="327">
        <f t="shared" si="1154"/>
        <v>2302938732689.5098</v>
      </c>
      <c r="AJB22" s="327">
        <f t="shared" ref="AJB22:AKG22" si="1155">CU191</f>
        <v>4707489667550.4004</v>
      </c>
      <c r="AJC22" s="327">
        <f t="shared" si="1155"/>
        <v>7528810913561.1797</v>
      </c>
      <c r="AJD22" s="327">
        <f t="shared" si="1155"/>
        <v>10927309140855.002</v>
      </c>
      <c r="AJE22" s="327">
        <f t="shared" si="1155"/>
        <v>13715062486521.73</v>
      </c>
      <c r="AJF22" s="327">
        <f t="shared" si="1155"/>
        <v>15489751114718.59</v>
      </c>
      <c r="AJG22" s="327">
        <f t="shared" si="1155"/>
        <v>19187637081601.52</v>
      </c>
      <c r="AJH22" s="327">
        <f t="shared" si="1155"/>
        <v>24269545076807.383</v>
      </c>
      <c r="AJI22" s="327">
        <f t="shared" si="1155"/>
        <v>38009904674229.586</v>
      </c>
      <c r="AJJ22" s="327">
        <f t="shared" si="1155"/>
        <v>78413549231795.094</v>
      </c>
      <c r="AJK22" s="327">
        <f t="shared" si="1155"/>
        <v>79371822867758.016</v>
      </c>
      <c r="AJL22" s="327">
        <f t="shared" si="1155"/>
        <v>80113190912630.703</v>
      </c>
      <c r="AJM22" s="327">
        <f t="shared" si="1155"/>
        <v>81417511883650.391</v>
      </c>
      <c r="AJN22" s="327">
        <f t="shared" si="1155"/>
        <v>84068916339573.984</v>
      </c>
      <c r="AJO22" s="327">
        <f t="shared" si="1155"/>
        <v>82573706079282.391</v>
      </c>
      <c r="AJP22" s="327">
        <f t="shared" si="1155"/>
        <v>82630667094889.719</v>
      </c>
      <c r="AJQ22" s="327">
        <f t="shared" si="1155"/>
        <v>82972493324201.781</v>
      </c>
      <c r="AJR22" s="327">
        <f t="shared" si="1155"/>
        <v>83838954907913.328</v>
      </c>
      <c r="AJS22" s="327">
        <f t="shared" si="1155"/>
        <v>84299482254067.609</v>
      </c>
      <c r="AJT22" s="327">
        <f t="shared" si="1155"/>
        <v>84753631248396.063</v>
      </c>
      <c r="AJU22" s="327">
        <f t="shared" si="1155"/>
        <v>103434325925726.92</v>
      </c>
      <c r="AJV22" s="327">
        <f t="shared" si="1155"/>
        <v>131619479233139.09</v>
      </c>
      <c r="AJW22" s="327">
        <f t="shared" si="1155"/>
        <v>131592328628629.75</v>
      </c>
      <c r="AJX22" s="327">
        <f t="shared" si="1155"/>
        <v>131651882056425.92</v>
      </c>
      <c r="AJY22" s="327">
        <f t="shared" si="1155"/>
        <v>136507619895034.23</v>
      </c>
      <c r="AJZ22" s="327">
        <f t="shared" si="1155"/>
        <v>142358698072186.38</v>
      </c>
      <c r="AKA22" s="327">
        <f t="shared" si="1155"/>
        <v>144566162031114.94</v>
      </c>
      <c r="AKB22" s="327">
        <f t="shared" si="1155"/>
        <v>150416748788842.41</v>
      </c>
      <c r="AKC22" s="327">
        <f t="shared" si="1155"/>
        <v>155411174677715.69</v>
      </c>
      <c r="AKD22" s="327">
        <f>DW191</f>
        <v>158350906009048.34</v>
      </c>
      <c r="AKE22" s="327">
        <f t="shared" si="1155"/>
        <v>166006775638165.91</v>
      </c>
      <c r="AKF22" s="327">
        <f t="shared" si="1155"/>
        <v>175492363792863.41</v>
      </c>
      <c r="AKG22" s="327">
        <f t="shared" si="1155"/>
        <v>180143058000633.81</v>
      </c>
      <c r="AKH22" s="327">
        <f t="shared" ref="AKH22:AKQ22" si="1156">EA191</f>
        <v>187921881740618.19</v>
      </c>
      <c r="AKI22" s="327">
        <f t="shared" si="1156"/>
        <v>213753832443355.31</v>
      </c>
      <c r="AKJ22" s="327">
        <f t="shared" si="1156"/>
        <v>294179743579899.5</v>
      </c>
      <c r="AKK22" s="327">
        <f t="shared" si="1156"/>
        <v>320476973730746.75</v>
      </c>
      <c r="AKL22" s="327">
        <f t="shared" si="1156"/>
        <v>345818146203930.06</v>
      </c>
      <c r="AKM22" s="327">
        <f t="shared" si="1156"/>
        <v>389889841046078.31</v>
      </c>
      <c r="AKN22" s="327">
        <f t="shared" si="1156"/>
        <v>494485310133942.38</v>
      </c>
      <c r="AKO22" s="327">
        <f t="shared" si="1156"/>
        <v>505373715520279.44</v>
      </c>
      <c r="AKP22" s="327">
        <f t="shared" si="1156"/>
        <v>518430434268385.19</v>
      </c>
      <c r="AKQ22" s="327">
        <f t="shared" si="1156"/>
        <v>481133021299339.19</v>
      </c>
      <c r="AKR22" s="327">
        <f t="shared" ref="AKR22" si="1157">EK191</f>
        <v>505468478873945.31</v>
      </c>
      <c r="AKS22" s="327">
        <f>EL191*10^6</f>
        <v>487938957879822.38</v>
      </c>
      <c r="AKT22" s="327">
        <f>EM191*10^6</f>
        <v>470137879927605.19</v>
      </c>
      <c r="AKU22" s="327">
        <f>EN191*10^6</f>
        <v>471178551743597.13</v>
      </c>
      <c r="AKV22" s="327">
        <f t="shared" ref="AKV22:ALB22" si="1158">EO191*10^6</f>
        <v>485416486197703.69</v>
      </c>
      <c r="AKW22" s="327">
        <f t="shared" si="1158"/>
        <v>580973800340920.75</v>
      </c>
      <c r="AKX22" s="327">
        <f t="shared" si="1158"/>
        <v>599616023294520.5</v>
      </c>
      <c r="AKY22" s="327">
        <f t="shared" si="1158"/>
        <v>742419987376655.25</v>
      </c>
      <c r="AKZ22" s="327">
        <f t="shared" si="1158"/>
        <v>798292016913289.38</v>
      </c>
      <c r="ALA22" s="327">
        <f t="shared" si="1158"/>
        <v>938189130398609</v>
      </c>
      <c r="ALB22" s="327">
        <f t="shared" si="1158"/>
        <v>1029427443321176.4</v>
      </c>
      <c r="ALC22" s="327">
        <f t="shared" ref="ALC22" si="1159">EV191*10^6</f>
        <v>1139781155271723.3</v>
      </c>
      <c r="ALD22" s="327">
        <f t="shared" ref="ALD22" si="1160">EW191*10^6</f>
        <v>1166832658446200</v>
      </c>
      <c r="ALE22" s="327">
        <f t="shared" ref="ALE22" si="1161">EX191*10^6</f>
        <v>1122122192262355.4</v>
      </c>
      <c r="ALF22" s="327">
        <f t="shared" ref="ALF22" si="1162">EY191*10^6</f>
        <v>1204977537882653</v>
      </c>
      <c r="ALG22" s="327">
        <f t="shared" ref="ALG22" si="1163">EZ191*10^6</f>
        <v>1545641672026037.8</v>
      </c>
      <c r="ALH22" s="327">
        <f t="shared" ref="ALH22" si="1164">FA191*10^6</f>
        <v>1783619542899385.5</v>
      </c>
      <c r="ALI22" s="327">
        <f t="shared" ref="ALI22:ALJ22" si="1165">FB191*10^6</f>
        <v>1829206836070345.8</v>
      </c>
      <c r="ALJ22" s="327">
        <f t="shared" si="1165"/>
        <v>1847006352931017.5</v>
      </c>
      <c r="ALK22" s="327">
        <f t="shared" ref="ALK22" si="1166">FD191*10^6</f>
        <v>1814709150396971.3</v>
      </c>
      <c r="ALL22" s="327">
        <f t="shared" ref="ALL22" si="1167">FE191*10^6</f>
        <v>1814463855991075.5</v>
      </c>
      <c r="ALM22" s="327">
        <f t="shared" ref="ALM22" si="1168">FF191*10^6</f>
        <v>1834660134574325.8</v>
      </c>
      <c r="ALN22" s="327">
        <f t="shared" ref="ALN22:ALO22" si="1169">FG191*10^6</f>
        <v>1826275604361640.8</v>
      </c>
      <c r="ALO22" s="327">
        <f t="shared" si="1169"/>
        <v>1815519434826204.8</v>
      </c>
      <c r="ALP22" s="327">
        <f t="shared" ref="ALP22" si="1170">FI191*10^6</f>
        <v>1819840414519763.5</v>
      </c>
      <c r="ALQ22" s="327">
        <f t="shared" ref="ALQ22" si="1171">FJ191*10^6</f>
        <v>1820066460077733.8</v>
      </c>
      <c r="ALR22" s="327">
        <f t="shared" ref="ALR22" si="1172">FK191*10^6</f>
        <v>1820074992449923.3</v>
      </c>
      <c r="ALS22" s="327">
        <f t="shared" ref="ALS22" si="1173">FL191*10^6</f>
        <v>2105043740483545.8</v>
      </c>
      <c r="ALT22" s="327">
        <f t="shared" ref="ALT22" si="1174">FM191*10^6</f>
        <v>2396415470968461</v>
      </c>
      <c r="ALU22" s="327">
        <f t="shared" ref="ALU22" si="1175">FN191*10^6</f>
        <v>3119064896699509.5</v>
      </c>
      <c r="ALV22" s="327">
        <f t="shared" ref="ALV22" si="1176">FO191*10^6</f>
        <v>4212837286225572</v>
      </c>
      <c r="ALW22" s="327" t="e">
        <f t="shared" ref="ALW22" si="1177">FP191*10^6</f>
        <v>#VALUE!</v>
      </c>
      <c r="ALX22" s="327" t="e">
        <f t="shared" ref="ALX22" si="1178">FQ191*10^6</f>
        <v>#VALUE!</v>
      </c>
      <c r="ALY22" s="327" t="e">
        <f t="shared" ref="ALY22" si="1179">FR191*10^6</f>
        <v>#VALUE!</v>
      </c>
      <c r="ALZ22" s="327" t="e">
        <f t="shared" ref="ALZ22" si="1180">FS191*10^6</f>
        <v>#VALUE!</v>
      </c>
      <c r="AMA22" s="327" t="e">
        <f t="shared" ref="AMA22" si="1181">FT191*10^6</f>
        <v>#VALUE!</v>
      </c>
      <c r="AMB22" s="327" t="e">
        <f t="shared" ref="AMB22" si="1182">FU191*10^6</f>
        <v>#VALUE!</v>
      </c>
      <c r="AMC22" s="327" t="e">
        <f t="shared" ref="AMC22" si="1183">FV191*10^6</f>
        <v>#VALUE!</v>
      </c>
      <c r="AMD22" s="327" t="e">
        <f t="shared" ref="AMD22" si="1184">FW191*10^6</f>
        <v>#VALUE!</v>
      </c>
      <c r="AME22" s="327" t="e">
        <f t="shared" ref="AME22" si="1185">FX191*10^6</f>
        <v>#VALUE!</v>
      </c>
      <c r="AMF22" s="327" t="e">
        <f t="shared" ref="AMF22" si="1186">FY191*10^6</f>
        <v>#VALUE!</v>
      </c>
      <c r="AMG22" s="327" t="e">
        <f t="shared" ref="AMG22" si="1187">FZ191*10^6</f>
        <v>#VALUE!</v>
      </c>
      <c r="AMH22" s="327" t="e">
        <f t="shared" ref="AMH22" si="1188">GA191*10^6</f>
        <v>#VALUE!</v>
      </c>
      <c r="AMI22" s="327">
        <f t="shared" ref="AMI22" si="1189">GB191*10^6</f>
        <v>5915367999545211</v>
      </c>
      <c r="AMJ22" s="327">
        <f t="shared" ref="AMJ22" si="1190">GC191*10^6</f>
        <v>6420072822116455</v>
      </c>
      <c r="AMK22" s="327">
        <f t="shared" ref="AMK22" si="1191">GD191*10^6</f>
        <v>6773779229598981</v>
      </c>
      <c r="AML22" s="327">
        <f t="shared" ref="AML22" si="1192">GE191*10^6</f>
        <v>7170429630982826</v>
      </c>
      <c r="AMM22" s="327">
        <f t="shared" ref="AMM22" si="1193">GF191*10^6</f>
        <v>7561350135977218</v>
      </c>
      <c r="AMN22" s="327">
        <f t="shared" ref="AMN22" si="1194">GG191*10^6</f>
        <v>7876083743564885</v>
      </c>
      <c r="AMO22" s="327">
        <f t="shared" ref="AMO22" si="1195">GH191*10^6</f>
        <v>8421708356799638</v>
      </c>
      <c r="AMP22" s="327">
        <f t="shared" ref="AMP22" si="1196">GI191*10^6</f>
        <v>9042240037363314</v>
      </c>
      <c r="AMQ22" s="327">
        <f t="shared" ref="AMQ22" si="1197">GJ191*10^6</f>
        <v>9245850057037440</v>
      </c>
      <c r="AMR22" s="327">
        <f t="shared" ref="AMR22" si="1198">GK191*10^6</f>
        <v>9968402610444108</v>
      </c>
      <c r="AMS22" s="327">
        <f t="shared" ref="AMS22" si="1199">GL191*10^6</f>
        <v>1.0878478419066802E+16</v>
      </c>
      <c r="AMT22" s="327">
        <f t="shared" ref="AMT22" si="1200">GM191*10^6</f>
        <v>1.1192273742175252E+16</v>
      </c>
      <c r="AMU22" s="327">
        <f t="shared" ref="AMU22" si="1201">GN191*10^6</f>
        <v>1.121043501697156E+16</v>
      </c>
      <c r="AMV22" s="327">
        <f t="shared" ref="AMV22" si="1202">GO191*10^6</f>
        <v>1.1479276653209926E+16</v>
      </c>
      <c r="AMW22" s="327">
        <f t="shared" ref="AMW22" si="1203">GP191*10^6</f>
        <v>1.2805384545323736E+16</v>
      </c>
      <c r="AMX22" s="327">
        <f t="shared" ref="AMX22" si="1204">GQ191*10^6</f>
        <v>1.331312648315572E+16</v>
      </c>
      <c r="AMY22" s="327">
        <f t="shared" ref="AMY22" si="1205">GR191*10^6</f>
        <v>1.5237173171910364E+16</v>
      </c>
      <c r="AMZ22" s="327">
        <f t="shared" ref="AMZ22" si="1206">GS191*10^6</f>
        <v>1.7900079453466992E+16</v>
      </c>
      <c r="ANA22" s="327">
        <f t="shared" ref="ANA22" si="1207">GT191*10^6</f>
        <v>2.4287106335642688E+16</v>
      </c>
      <c r="ANB22" s="327">
        <f t="shared" ref="ANB22" si="1208">GU191*10^6</f>
        <v>2.578827566784678E+16</v>
      </c>
      <c r="ANC22" s="327">
        <f t="shared" ref="ANC22" si="1209">GV191*10^6</f>
        <v>2.5923438015963104E+16</v>
      </c>
      <c r="AND22" s="327">
        <f t="shared" ref="AND22" si="1210">GW191*10^6</f>
        <v>2.5926720682923492E+16</v>
      </c>
      <c r="ANE22" s="327">
        <f t="shared" ref="ANE22" si="1211">GX191*10^6</f>
        <v>2.7096912062109336E+16</v>
      </c>
      <c r="ANF22" s="327">
        <f t="shared" ref="ANF22" si="1212">GY191*10^6</f>
        <v>2.7222883559439372E+16</v>
      </c>
      <c r="ANG22" s="327">
        <f t="shared" ref="ANG22" si="1213">GZ191*10^6</f>
        <v>3.2726669109106208E+16</v>
      </c>
      <c r="ANH22" s="327">
        <f t="shared" ref="ANH22" si="1214">HA191*10^6</f>
        <v>3.7124221309617432E+16</v>
      </c>
      <c r="ANI22" s="327">
        <f t="shared" ref="ANI22" si="1215">HB191*10^6</f>
        <v>4.091058323718816E+16</v>
      </c>
      <c r="ANJ22" s="327">
        <f t="shared" ref="ANJ22" si="1216">HC191*10^6</f>
        <v>4.5062668124863144E+16</v>
      </c>
      <c r="ANK22" s="327">
        <f t="shared" ref="ANK22" si="1217">HD191*10^6</f>
        <v>4.5177901027695216E+16</v>
      </c>
      <c r="ANL22" s="327">
        <f t="shared" ref="ANL22" si="1218">HE191*10^6</f>
        <v>4.409624821948768E+16</v>
      </c>
      <c r="ANM22" s="327">
        <f t="shared" ref="ANM22" si="1219">HF191*10^6</f>
        <v>4.2947085225429816E+16</v>
      </c>
      <c r="ANN22" s="327">
        <f t="shared" ref="ANN22" si="1220">HG191*10^6</f>
        <v>4.6597259484775592E+16</v>
      </c>
      <c r="ANO22" s="327">
        <f t="shared" ref="ANO22" si="1221">HH191*10^6</f>
        <v>4.6675625775167672E+16</v>
      </c>
      <c r="ANP22" s="327">
        <f t="shared" ref="ANP22" si="1222">HI191*10^6</f>
        <v>4.6294061615218672E+16</v>
      </c>
      <c r="ANQ22" s="327">
        <f t="shared" ref="ANQ22" si="1223">HJ191*10^6</f>
        <v>4.4987370742708656E+16</v>
      </c>
      <c r="ANR22" s="327">
        <f t="shared" ref="ANR22" si="1224">HK191*10^6</f>
        <v>4.615590082533164E+16</v>
      </c>
      <c r="ANS22" s="327">
        <f t="shared" ref="ANS22" si="1225">HL191*10^6</f>
        <v>4.8944465734765056E+16</v>
      </c>
      <c r="ANT22" s="327">
        <f t="shared" ref="ANT22" si="1226">HM191*10^6</f>
        <v>5.3219119751183784E+16</v>
      </c>
      <c r="ANU22" s="327">
        <f t="shared" ref="ANU22" si="1227">HN191*10^6</f>
        <v>5.9195681500986968E+16</v>
      </c>
      <c r="ANV22" s="327">
        <f t="shared" ref="ANV22" si="1228">HO191*10^6</f>
        <v>6.2197173531086E+16</v>
      </c>
      <c r="ANW22" s="327">
        <f t="shared" ref="ANW22" si="1229">HP191*10^6</f>
        <v>6.7998794164488792E+16</v>
      </c>
      <c r="ANX22" s="327">
        <f t="shared" ref="ANX22" si="1230">HQ191*10^6</f>
        <v>7.0802586870182024E+16</v>
      </c>
      <c r="ANY22" s="327">
        <f t="shared" ref="ANY22" si="1231">HR191*10^6</f>
        <v>7.1956351816960712E+16</v>
      </c>
      <c r="ANZ22" s="327">
        <f t="shared" ref="ANZ22" si="1232">HS191*10^6</f>
        <v>7.533618828177376E+16</v>
      </c>
      <c r="AOA22" s="327">
        <f t="shared" ref="AOA22" si="1233">HT191*10^6</f>
        <v>7.5833087665130672E+16</v>
      </c>
      <c r="AOB22" s="327">
        <f t="shared" ref="AOB22" si="1234">HU191*10^6</f>
        <v>7.673531788664728E+16</v>
      </c>
      <c r="AOC22" s="327">
        <f t="shared" ref="AOC22" si="1235">HV191*10^6</f>
        <v>7.7518159986617488E+16</v>
      </c>
      <c r="AOD22" s="327">
        <f t="shared" ref="AOD22" si="1236">HW191*10^6</f>
        <v>7.7180392120125728E+16</v>
      </c>
      <c r="AOE22" s="327">
        <f t="shared" ref="AOE22" si="1237">HX191*10^6</f>
        <v>7.8929641184441616E+16</v>
      </c>
      <c r="AOF22" s="327">
        <f t="shared" ref="AOF22" si="1238">HY191*10^6</f>
        <v>8.0613356152279024E+16</v>
      </c>
      <c r="AOG22" s="327">
        <f t="shared" ref="AOG22" si="1239">HZ191*10^6</f>
        <v>8.0960104876261648E+16</v>
      </c>
      <c r="AOH22" s="327">
        <f t="shared" ref="AOH22" si="1240">IA191*10^6</f>
        <v>8.5508026560081152E+16</v>
      </c>
      <c r="AOI22" s="327">
        <f t="shared" ref="AOI22" si="1241">IB191*10^6</f>
        <v>9.3476111980606128E+16</v>
      </c>
      <c r="AOJ22" s="327">
        <f t="shared" ref="AOJ22" si="1242">IC191*10^6</f>
        <v>9.8561621535042752E+16</v>
      </c>
      <c r="AOK22" s="327">
        <f t="shared" ref="AOK22" si="1243">ID191*10^6</f>
        <v>1.0002224573435016E+17</v>
      </c>
      <c r="AOL22" s="327">
        <f t="shared" ref="AOL22" si="1244">IE191*10^6</f>
        <v>1.018441821118825E+17</v>
      </c>
      <c r="AOM22" s="327">
        <f t="shared" ref="AOM22" si="1245">IF191*10^6</f>
        <v>1.0205813393927565E+17</v>
      </c>
      <c r="AON22" s="327">
        <f t="shared" ref="AON22" si="1246">IG191*10^6</f>
        <v>1.0248450610202506E+17</v>
      </c>
      <c r="AOO22" s="327" t="e">
        <f t="shared" ref="AOO22" si="1247">IH191*10^6</f>
        <v>#VALUE!</v>
      </c>
      <c r="AOP22" s="327" t="e">
        <f t="shared" ref="AOP22" si="1248">II191*10^6</f>
        <v>#VALUE!</v>
      </c>
      <c r="AOQ22" s="327">
        <f t="shared" ref="AOQ22" si="1249">IJ191*10^6</f>
        <v>1.0048850364560155E+17</v>
      </c>
      <c r="AOR22" s="327">
        <f t="shared" ref="AOR22" si="1250">IK191*10^6</f>
        <v>1.0030162552527248E+17</v>
      </c>
      <c r="AOS22" s="327"/>
      <c r="AOT22" s="327"/>
      <c r="AOU22" s="327"/>
      <c r="AOV22" s="327"/>
      <c r="AOW22" s="327"/>
      <c r="AOX22" s="327"/>
      <c r="AOY22" s="327"/>
      <c r="AOZ22" s="327"/>
      <c r="APA22" s="327"/>
    </row>
    <row r="23" spans="2:1093" x14ac:dyDescent="0.2">
      <c r="B23" s="6" t="s">
        <v>1206</v>
      </c>
      <c r="C23" s="327">
        <f t="shared" ref="C23:BN23" si="1251">C485</f>
        <v>-35959.53</v>
      </c>
      <c r="D23" s="327">
        <f t="shared" si="1251"/>
        <v>-35959.53</v>
      </c>
      <c r="E23" s="327">
        <f t="shared" si="1251"/>
        <v>-35959.53</v>
      </c>
      <c r="F23" s="327">
        <f t="shared" si="1251"/>
        <v>-35959.53</v>
      </c>
      <c r="G23" s="327">
        <f t="shared" si="1251"/>
        <v>-36229.9</v>
      </c>
      <c r="H23" s="327">
        <f t="shared" si="1251"/>
        <v>-36229.9</v>
      </c>
      <c r="I23" s="327">
        <f t="shared" si="1251"/>
        <v>-36229.9</v>
      </c>
      <c r="J23" s="327">
        <f t="shared" si="1251"/>
        <v>-36229.9</v>
      </c>
      <c r="K23" s="327">
        <f t="shared" si="1251"/>
        <v>-36389.800000000003</v>
      </c>
      <c r="L23" s="327">
        <f t="shared" si="1251"/>
        <v>-36389.800000000003</v>
      </c>
      <c r="M23" s="327">
        <f t="shared" si="1251"/>
        <v>-36389.800000000003</v>
      </c>
      <c r="N23" s="327">
        <f t="shared" si="1251"/>
        <v>-36389.800000000003</v>
      </c>
      <c r="O23" s="327">
        <f t="shared" si="1251"/>
        <v>-36594.29</v>
      </c>
      <c r="P23" s="327">
        <f t="shared" si="1251"/>
        <v>-36594.29</v>
      </c>
      <c r="Q23" s="327">
        <f t="shared" si="1251"/>
        <v>-36594.29</v>
      </c>
      <c r="R23" s="327">
        <f t="shared" si="1251"/>
        <v>-36594.29</v>
      </c>
      <c r="S23" s="327">
        <f t="shared" si="1251"/>
        <v>-36594.29</v>
      </c>
      <c r="T23" s="327">
        <f t="shared" si="1251"/>
        <v>-36802.019999999997</v>
      </c>
      <c r="U23" s="327">
        <f t="shared" si="1251"/>
        <v>-36802.019999999997</v>
      </c>
      <c r="V23" s="327">
        <f t="shared" si="1251"/>
        <v>-36802.019999999997</v>
      </c>
      <c r="W23" s="327">
        <f t="shared" si="1251"/>
        <v>-36515.18</v>
      </c>
      <c r="X23" s="327">
        <f t="shared" si="1251"/>
        <v>-36675.760000000002</v>
      </c>
      <c r="Y23" s="327">
        <f t="shared" si="1251"/>
        <v>-36675.760000000002</v>
      </c>
      <c r="Z23" s="327">
        <f t="shared" si="1251"/>
        <v>-36457.19</v>
      </c>
      <c r="AA23" s="327">
        <f t="shared" si="1251"/>
        <v>-36355.83</v>
      </c>
      <c r="AB23" s="327">
        <f t="shared" si="1251"/>
        <v>-34661.61</v>
      </c>
      <c r="AC23" s="327">
        <f t="shared" si="1251"/>
        <v>-34661.61</v>
      </c>
      <c r="AD23" s="327">
        <f t="shared" si="1251"/>
        <v>-34661.61</v>
      </c>
      <c r="AE23" s="327">
        <f t="shared" si="1251"/>
        <v>-34238.21</v>
      </c>
      <c r="AF23" s="327">
        <f t="shared" si="1251"/>
        <v>-34013.449999999997</v>
      </c>
      <c r="AG23" s="327">
        <f t="shared" si="1251"/>
        <v>-33482.21</v>
      </c>
      <c r="AH23" s="327">
        <f t="shared" si="1251"/>
        <v>-33482.21</v>
      </c>
      <c r="AI23" s="327">
        <f t="shared" si="1251"/>
        <v>-32910.81</v>
      </c>
      <c r="AJ23" s="327">
        <f t="shared" si="1251"/>
        <v>-32910.81</v>
      </c>
      <c r="AK23" s="327">
        <f t="shared" si="1251"/>
        <v>-32783.46</v>
      </c>
      <c r="AL23" s="327">
        <f t="shared" si="1251"/>
        <v>-32783.46</v>
      </c>
      <c r="AM23" s="327">
        <f t="shared" si="1251"/>
        <v>-32783.46</v>
      </c>
      <c r="AN23" s="327">
        <f t="shared" si="1251"/>
        <v>-32783.46</v>
      </c>
      <c r="AO23" s="327">
        <f t="shared" si="1251"/>
        <v>-31829.66</v>
      </c>
      <c r="AP23" s="327">
        <f t="shared" si="1251"/>
        <v>-31829.66</v>
      </c>
      <c r="AQ23" s="327">
        <f t="shared" si="1251"/>
        <v>-31829.66</v>
      </c>
      <c r="AR23" s="327">
        <f t="shared" si="1251"/>
        <v>-31829.66</v>
      </c>
      <c r="AS23" s="327">
        <f t="shared" si="1251"/>
        <v>-31829.66</v>
      </c>
      <c r="AT23" s="327">
        <f t="shared" si="1251"/>
        <v>-30224.58</v>
      </c>
      <c r="AU23" s="327">
        <f t="shared" si="1251"/>
        <v>-30224.58</v>
      </c>
      <c r="AV23" s="327">
        <f t="shared" si="1251"/>
        <v>-30224.58</v>
      </c>
      <c r="AW23" s="327">
        <f t="shared" si="1251"/>
        <v>-30224.58</v>
      </c>
      <c r="AX23" s="327">
        <f t="shared" si="1251"/>
        <v>-29545.15</v>
      </c>
      <c r="AY23" s="327">
        <f t="shared" si="1251"/>
        <v>-29545.15</v>
      </c>
      <c r="AZ23" s="327">
        <f t="shared" si="1251"/>
        <v>-29545.15</v>
      </c>
      <c r="BA23" s="327">
        <f t="shared" si="1251"/>
        <v>-29545.15</v>
      </c>
      <c r="BB23" s="327">
        <f t="shared" si="1251"/>
        <v>-29545.15</v>
      </c>
      <c r="BC23" s="327">
        <f t="shared" si="1251"/>
        <v>-36006.400000000001</v>
      </c>
      <c r="BD23" s="327">
        <f t="shared" si="1251"/>
        <v>-36006.400000000001</v>
      </c>
      <c r="BE23" s="327">
        <f t="shared" si="1251"/>
        <v>-36006.400000000001</v>
      </c>
      <c r="BF23" s="327">
        <f t="shared" si="1251"/>
        <v>-36006.400000000001</v>
      </c>
      <c r="BG23" s="327">
        <f t="shared" si="1251"/>
        <v>-35967.56</v>
      </c>
      <c r="BH23" s="327">
        <f t="shared" si="1251"/>
        <v>-35967.56</v>
      </c>
      <c r="BI23" s="327">
        <f t="shared" si="1251"/>
        <v>-35967.56</v>
      </c>
      <c r="BJ23" s="327">
        <f t="shared" si="1251"/>
        <v>-35967.56</v>
      </c>
      <c r="BK23" s="327">
        <f t="shared" si="1251"/>
        <v>-35828.879999999997</v>
      </c>
      <c r="BL23" s="327">
        <f t="shared" si="1251"/>
        <v>-35828.879999999997</v>
      </c>
      <c r="BM23" s="327">
        <f t="shared" si="1251"/>
        <v>-35828.879999999997</v>
      </c>
      <c r="BN23" s="327">
        <f t="shared" si="1251"/>
        <v>-35828.879999999997</v>
      </c>
      <c r="BO23" s="327">
        <f t="shared" ref="BO23:DZ23" si="1252">BO485</f>
        <v>-35801.919999999998</v>
      </c>
      <c r="BP23" s="327">
        <f t="shared" si="1252"/>
        <v>-35801.919999999998</v>
      </c>
      <c r="BQ23" s="327">
        <f t="shared" si="1252"/>
        <v>-35801.919999999998</v>
      </c>
      <c r="BR23" s="327">
        <f t="shared" si="1252"/>
        <v>-35801.919999999998</v>
      </c>
      <c r="BS23" s="327">
        <f t="shared" si="1252"/>
        <v>-35801.919999999998</v>
      </c>
      <c r="BT23" s="327">
        <f t="shared" si="1252"/>
        <v>-35723.08</v>
      </c>
      <c r="BU23" s="327">
        <f t="shared" si="1252"/>
        <v>-35723.08</v>
      </c>
      <c r="BV23" s="327">
        <f t="shared" si="1252"/>
        <v>-35723.08</v>
      </c>
      <c r="BW23" s="327">
        <f t="shared" si="1252"/>
        <v>-35723.08</v>
      </c>
      <c r="BX23" s="327">
        <f t="shared" si="1252"/>
        <v>-35655.86</v>
      </c>
      <c r="BY23" s="327">
        <f t="shared" si="1252"/>
        <v>-35655.86</v>
      </c>
      <c r="BZ23" s="327">
        <f t="shared" si="1252"/>
        <v>-35655.86</v>
      </c>
      <c r="CA23" s="327">
        <f t="shared" si="1252"/>
        <v>-35655.86</v>
      </c>
      <c r="CB23" s="327">
        <f t="shared" si="1252"/>
        <v>-35571.199999999997</v>
      </c>
      <c r="CC23" s="327">
        <f t="shared" si="1252"/>
        <v>-35571.199999999997</v>
      </c>
      <c r="CD23" s="327">
        <f t="shared" si="1252"/>
        <v>-35571.199999999997</v>
      </c>
      <c r="CE23" s="327">
        <f t="shared" si="1252"/>
        <v>-35571.199999999997</v>
      </c>
      <c r="CF23" s="327">
        <f t="shared" si="1252"/>
        <v>-35571.199999999997</v>
      </c>
      <c r="CG23" s="327">
        <f t="shared" si="1252"/>
        <v>-35520.339999999997</v>
      </c>
      <c r="CH23" s="327">
        <f t="shared" si="1252"/>
        <v>-35520.339999999997</v>
      </c>
      <c r="CI23" s="327">
        <f t="shared" si="1252"/>
        <v>-35520.339999999997</v>
      </c>
      <c r="CJ23" s="327">
        <f t="shared" si="1252"/>
        <v>-35520.339999999997</v>
      </c>
      <c r="CK23" s="327">
        <f t="shared" si="1252"/>
        <v>-35498.19</v>
      </c>
      <c r="CL23" s="327">
        <f t="shared" si="1252"/>
        <v>-35498.19</v>
      </c>
      <c r="CM23" s="327">
        <f t="shared" si="1252"/>
        <v>-35498.19</v>
      </c>
      <c r="CN23" s="327">
        <f t="shared" si="1252"/>
        <v>-35498.19</v>
      </c>
      <c r="CO23" s="327">
        <f t="shared" si="1252"/>
        <v>-35498.19</v>
      </c>
      <c r="CP23" s="327">
        <f t="shared" si="1252"/>
        <v>-103834.448</v>
      </c>
      <c r="CQ23" s="327">
        <f t="shared" si="1252"/>
        <v>-103834.448</v>
      </c>
      <c r="CR23" s="327">
        <f t="shared" si="1252"/>
        <v>-103834.448</v>
      </c>
      <c r="CS23" s="327">
        <f t="shared" si="1252"/>
        <v>-103834.448</v>
      </c>
      <c r="CT23" s="327">
        <f t="shared" si="1252"/>
        <v>-102605.26</v>
      </c>
      <c r="CU23" s="327">
        <f t="shared" si="1252"/>
        <v>-102605.26</v>
      </c>
      <c r="CV23" s="327">
        <f t="shared" si="1252"/>
        <v>-102605.26</v>
      </c>
      <c r="CW23" s="327">
        <f t="shared" si="1252"/>
        <v>-102605.26</v>
      </c>
      <c r="CX23" s="327">
        <f t="shared" si="1252"/>
        <v>-102596.68700000001</v>
      </c>
      <c r="CY23" s="327">
        <f t="shared" si="1252"/>
        <v>-102596.68700000001</v>
      </c>
      <c r="CZ23" s="327">
        <f t="shared" si="1252"/>
        <v>-102596.68700000001</v>
      </c>
      <c r="DA23" s="327">
        <f t="shared" si="1252"/>
        <v>-102596.68700000001</v>
      </c>
      <c r="DB23" s="327">
        <f t="shared" si="1252"/>
        <v>-102596.68700000001</v>
      </c>
      <c r="DC23" s="327">
        <f t="shared" si="1252"/>
        <v>-96629.47</v>
      </c>
      <c r="DD23" s="327">
        <f t="shared" si="1252"/>
        <v>-96629.47</v>
      </c>
      <c r="DE23" s="327">
        <f t="shared" si="1252"/>
        <v>-96629.47</v>
      </c>
      <c r="DF23" s="327">
        <f t="shared" si="1252"/>
        <v>-96629.47</v>
      </c>
      <c r="DG23" s="327">
        <f t="shared" si="1252"/>
        <v>-90566.47</v>
      </c>
      <c r="DH23" s="327">
        <f t="shared" si="1252"/>
        <v>-90566.47</v>
      </c>
      <c r="DI23" s="327">
        <f t="shared" si="1252"/>
        <v>-90566.47</v>
      </c>
      <c r="DJ23" s="327">
        <f t="shared" si="1252"/>
        <v>-90566.47</v>
      </c>
      <c r="DK23" s="327">
        <f t="shared" si="1252"/>
        <v>-110817.34</v>
      </c>
      <c r="DL23" s="327">
        <f t="shared" si="1252"/>
        <v>-111494.36</v>
      </c>
      <c r="DM23" s="327">
        <f t="shared" si="1252"/>
        <v>-111035.21</v>
      </c>
      <c r="DN23" s="327">
        <f t="shared" si="1252"/>
        <v>-110056.69</v>
      </c>
      <c r="DO23" s="327">
        <f t="shared" si="1252"/>
        <v>-110428.67</v>
      </c>
      <c r="DP23" s="327">
        <f t="shared" si="1252"/>
        <v>-109596.85</v>
      </c>
      <c r="DQ23" s="327">
        <f t="shared" si="1252"/>
        <v>-109628.29</v>
      </c>
      <c r="DR23" s="327">
        <f t="shared" si="1252"/>
        <v>-109824.29</v>
      </c>
      <c r="DS23" s="327">
        <f t="shared" si="1252"/>
        <v>-110256.13</v>
      </c>
      <c r="DT23" s="327">
        <f t="shared" si="1252"/>
        <v>-108896.76</v>
      </c>
      <c r="DU23" s="327">
        <f t="shared" si="1252"/>
        <v>-109512.58</v>
      </c>
      <c r="DV23" s="327">
        <f t="shared" si="1252"/>
        <v>-109718.25400000002</v>
      </c>
      <c r="DW23" s="327">
        <f t="shared" si="1252"/>
        <v>-110484.22</v>
      </c>
      <c r="DX23" s="327">
        <f t="shared" si="1252"/>
        <v>-111058.16</v>
      </c>
      <c r="DY23" s="327">
        <f t="shared" si="1252"/>
        <v>-111025.18</v>
      </c>
      <c r="DZ23" s="327">
        <f t="shared" si="1252"/>
        <v>-111151.16</v>
      </c>
      <c r="EA23" s="327">
        <f t="shared" ref="EA23:GL23" si="1253">EA485</f>
        <v>-111011.62</v>
      </c>
      <c r="EB23" s="327">
        <f t="shared" si="1253"/>
        <v>-110323.69</v>
      </c>
      <c r="EC23" s="327">
        <f t="shared" si="1253"/>
        <v>-103090.85</v>
      </c>
      <c r="ED23" s="327">
        <f t="shared" si="1253"/>
        <v>-102468.98</v>
      </c>
      <c r="EE23" s="327">
        <f t="shared" si="1253"/>
        <v>-101719.91</v>
      </c>
      <c r="EF23" s="327">
        <f t="shared" si="1253"/>
        <v>-102339.87</v>
      </c>
      <c r="EG23" s="327">
        <f t="shared" si="1253"/>
        <v>-98054</v>
      </c>
      <c r="EH23" s="327">
        <f t="shared" si="1253"/>
        <v>-98427.01</v>
      </c>
      <c r="EI23" s="327">
        <f t="shared" si="1253"/>
        <v>-98227.72</v>
      </c>
      <c r="EJ23" s="327">
        <f t="shared" si="1253"/>
        <v>-97446.84</v>
      </c>
      <c r="EK23" s="327">
        <f t="shared" si="1253"/>
        <v>-93657.15</v>
      </c>
      <c r="EL23" s="327">
        <f t="shared" si="1253"/>
        <v>-93642.31</v>
      </c>
      <c r="EM23" s="327">
        <f t="shared" si="1253"/>
        <v>-94327.45</v>
      </c>
      <c r="EN23" s="327">
        <f t="shared" si="1253"/>
        <v>-94858.51</v>
      </c>
      <c r="EO23" s="327">
        <f t="shared" si="1253"/>
        <v>-95850.64</v>
      </c>
      <c r="EP23" s="327">
        <f t="shared" si="1253"/>
        <v>-94173.43</v>
      </c>
      <c r="EQ23" s="327">
        <f t="shared" si="1253"/>
        <v>-94457.75</v>
      </c>
      <c r="ER23" s="327">
        <f t="shared" si="1253"/>
        <v>-94001.85</v>
      </c>
      <c r="ES23" s="327">
        <f t="shared" si="1253"/>
        <v>-94564.73</v>
      </c>
      <c r="ET23" s="327">
        <f t="shared" si="1253"/>
        <v>-94949.33</v>
      </c>
      <c r="EU23" s="327">
        <f t="shared" si="1253"/>
        <v>-94173.73</v>
      </c>
      <c r="EV23" s="327">
        <f t="shared" si="1253"/>
        <v>-95086.16</v>
      </c>
      <c r="EW23" s="327">
        <f t="shared" si="1253"/>
        <v>-95453.78</v>
      </c>
      <c r="EX23" s="327">
        <f t="shared" si="1253"/>
        <v>-93758.67</v>
      </c>
      <c r="EY23" s="327">
        <f t="shared" si="1253"/>
        <v>-94288.33</v>
      </c>
      <c r="EZ23" s="327">
        <f t="shared" si="1253"/>
        <v>-94812.96</v>
      </c>
      <c r="FA23" s="327">
        <f t="shared" si="1253"/>
        <v>-95340.28</v>
      </c>
      <c r="FB23" s="327">
        <f t="shared" si="1253"/>
        <v>-95422.43</v>
      </c>
      <c r="FC23" s="327">
        <f t="shared" si="1253"/>
        <v>-99241.66</v>
      </c>
      <c r="FD23" s="327">
        <f t="shared" si="1253"/>
        <v>-99921.89</v>
      </c>
      <c r="FE23" s="327">
        <f t="shared" si="1253"/>
        <v>-99532.67</v>
      </c>
      <c r="FF23" s="327">
        <f t="shared" si="1253"/>
        <v>-100028.61</v>
      </c>
      <c r="FG23" s="327">
        <f t="shared" si="1253"/>
        <v>-99215.88</v>
      </c>
      <c r="FH23" s="327">
        <f t="shared" si="1253"/>
        <v>-99515.63</v>
      </c>
      <c r="FI23" s="327">
        <f t="shared" si="1253"/>
        <v>-180815.59</v>
      </c>
      <c r="FJ23" s="327">
        <f t="shared" si="1253"/>
        <v>-179886.35</v>
      </c>
      <c r="FK23" s="327">
        <f t="shared" si="1253"/>
        <v>-163867.39000000001</v>
      </c>
      <c r="FL23" s="327">
        <f t="shared" si="1253"/>
        <v>-162749.16</v>
      </c>
      <c r="FM23" s="327">
        <f t="shared" si="1253"/>
        <v>-162578.70000000001</v>
      </c>
      <c r="FN23" s="327">
        <f t="shared" si="1253"/>
        <v>-163178.66</v>
      </c>
      <c r="FO23" s="327">
        <f t="shared" si="1253"/>
        <v>-162625.51999999999</v>
      </c>
      <c r="FP23" s="327">
        <f t="shared" si="1253"/>
        <v>-157388.09</v>
      </c>
      <c r="FQ23" s="327">
        <f t="shared" si="1253"/>
        <v>-156395.92000000001</v>
      </c>
      <c r="FR23" s="327">
        <f t="shared" si="1253"/>
        <v>-155435.42000000001</v>
      </c>
      <c r="FS23" s="327">
        <f t="shared" si="1253"/>
        <v>-155050.09</v>
      </c>
      <c r="FT23" s="327">
        <f t="shared" si="1253"/>
        <v>-153093.65</v>
      </c>
      <c r="FU23" s="327">
        <f t="shared" si="1253"/>
        <v>-153673.65</v>
      </c>
      <c r="FV23" s="327">
        <f t="shared" si="1253"/>
        <v>-152337.76999999999</v>
      </c>
      <c r="FW23" s="327">
        <f t="shared" si="1253"/>
        <v>-153335.14000000001</v>
      </c>
      <c r="FX23" s="327">
        <f t="shared" si="1253"/>
        <v>-154239.25</v>
      </c>
      <c r="FY23" s="327">
        <f t="shared" si="1253"/>
        <v>-146888.5</v>
      </c>
      <c r="FZ23" s="327">
        <f t="shared" si="1253"/>
        <v>-146320.57999999999</v>
      </c>
      <c r="GA23" s="327">
        <f t="shared" si="1253"/>
        <v>-146443.81</v>
      </c>
      <c r="GB23" s="327">
        <f t="shared" si="1253"/>
        <v>-146701.82</v>
      </c>
      <c r="GC23" s="327">
        <f t="shared" si="1253"/>
        <v>-142506.13</v>
      </c>
      <c r="GD23" s="327">
        <f t="shared" si="1253"/>
        <v>-143486.94</v>
      </c>
      <c r="GE23" s="327">
        <f t="shared" si="1253"/>
        <v>-143322.32</v>
      </c>
      <c r="GF23" s="327">
        <f t="shared" si="1253"/>
        <v>-142668.21</v>
      </c>
      <c r="GG23" s="327">
        <f t="shared" si="1253"/>
        <v>-138834.13</v>
      </c>
      <c r="GH23" s="327">
        <f t="shared" si="1253"/>
        <v>-138822.34</v>
      </c>
      <c r="GI23" s="327">
        <f t="shared" si="1253"/>
        <v>-139199.89000000001</v>
      </c>
      <c r="GJ23" s="327">
        <f t="shared" si="1253"/>
        <v>-139676.42000000001</v>
      </c>
      <c r="GK23" s="327">
        <f t="shared" si="1253"/>
        <v>-138786.19</v>
      </c>
      <c r="GL23" s="327">
        <f t="shared" si="1253"/>
        <v>-133636.54999999999</v>
      </c>
      <c r="GM23" s="327">
        <f t="shared" ref="GM23:HC23" si="1254">GM485</f>
        <v>-133586.01999999999</v>
      </c>
      <c r="GN23" s="327">
        <f t="shared" si="1254"/>
        <v>-133556.67000000001</v>
      </c>
      <c r="GO23" s="327">
        <f t="shared" si="1254"/>
        <v>-133853.97</v>
      </c>
      <c r="GP23" s="327">
        <f t="shared" si="1254"/>
        <v>-130208.13</v>
      </c>
      <c r="GQ23" s="327">
        <f t="shared" si="1254"/>
        <v>-129847.03</v>
      </c>
      <c r="GR23" s="327">
        <f t="shared" si="1254"/>
        <v>-130277.95</v>
      </c>
      <c r="GS23" s="327">
        <f t="shared" si="1254"/>
        <v>-131291.92000000001</v>
      </c>
      <c r="GT23" s="327">
        <f t="shared" si="1254"/>
        <v>-132173.14000000001</v>
      </c>
      <c r="GU23" s="327">
        <f t="shared" si="1254"/>
        <v>-132632.28</v>
      </c>
      <c r="GV23" s="327">
        <f t="shared" si="1254"/>
        <v>-132883.01</v>
      </c>
      <c r="GW23" s="327">
        <f t="shared" si="1254"/>
        <v>-133415.79</v>
      </c>
      <c r="GX23" s="327">
        <f t="shared" si="1254"/>
        <v>-134156.13</v>
      </c>
      <c r="GY23" s="327">
        <f t="shared" si="1254"/>
        <v>-134896.76</v>
      </c>
      <c r="GZ23" s="327">
        <f t="shared" si="1254"/>
        <v>-134354.62</v>
      </c>
      <c r="HA23" s="327">
        <f t="shared" si="1254"/>
        <v>-134845.4</v>
      </c>
      <c r="HB23" s="327">
        <f t="shared" si="1254"/>
        <v>-135199.24</v>
      </c>
      <c r="HC23" s="328">
        <f t="shared" si="1254"/>
        <v>-120686.13</v>
      </c>
      <c r="HD23" s="327">
        <f t="shared" ref="HD23:II23" si="1255">C428</f>
        <v>-119009.08</v>
      </c>
      <c r="HE23" s="327">
        <f t="shared" si="1255"/>
        <v>-118957.23</v>
      </c>
      <c r="HF23" s="327">
        <f t="shared" si="1255"/>
        <v>-118251.11</v>
      </c>
      <c r="HG23" s="327">
        <f t="shared" si="1255"/>
        <v>-118562.73</v>
      </c>
      <c r="HH23" s="327">
        <f t="shared" si="1255"/>
        <v>-118685.34</v>
      </c>
      <c r="HI23" s="327">
        <f t="shared" si="1255"/>
        <v>-117917.59</v>
      </c>
      <c r="HJ23" s="327">
        <f t="shared" si="1255"/>
        <v>-118642.75</v>
      </c>
      <c r="HK23" s="327">
        <f t="shared" si="1255"/>
        <v>-119222.08</v>
      </c>
      <c r="HL23" s="327">
        <f t="shared" si="1255"/>
        <v>-177524.92</v>
      </c>
      <c r="HM23" s="327">
        <f t="shared" si="1255"/>
        <v>-178620.69</v>
      </c>
      <c r="HN23" s="327">
        <f t="shared" si="1255"/>
        <v>-178312.73</v>
      </c>
      <c r="HO23" s="327">
        <f t="shared" si="1255"/>
        <v>-177111.45</v>
      </c>
      <c r="HP23" s="327">
        <f t="shared" si="1255"/>
        <v>-166047.89000000001</v>
      </c>
      <c r="HQ23" s="327">
        <f t="shared" si="1255"/>
        <v>-165435.67000000001</v>
      </c>
      <c r="HR23" s="327">
        <f t="shared" si="1255"/>
        <v>-165451.5</v>
      </c>
      <c r="HS23" s="327">
        <f t="shared" si="1255"/>
        <v>-166554.75</v>
      </c>
      <c r="HT23" s="327">
        <f t="shared" si="1255"/>
        <v>-163760.10999999999</v>
      </c>
      <c r="HU23" s="327">
        <f t="shared" si="1255"/>
        <v>-163734.87</v>
      </c>
      <c r="HV23" s="327">
        <f t="shared" si="1255"/>
        <v>-162201.45000000001</v>
      </c>
      <c r="HW23" s="327">
        <f t="shared" si="1255"/>
        <v>-161720.41</v>
      </c>
      <c r="HX23" s="327">
        <f t="shared" si="1255"/>
        <v>-161307.89000000001</v>
      </c>
      <c r="HY23" s="327">
        <f t="shared" si="1255"/>
        <v>-155188.85</v>
      </c>
      <c r="HZ23" s="327">
        <f t="shared" si="1255"/>
        <v>-155048.4</v>
      </c>
      <c r="IA23" s="327">
        <f t="shared" si="1255"/>
        <v>-154690.57999999999</v>
      </c>
      <c r="IB23" s="327">
        <f t="shared" si="1255"/>
        <v>-154600.54999999999</v>
      </c>
      <c r="IC23" s="327">
        <f t="shared" si="1255"/>
        <v>-150512.31</v>
      </c>
      <c r="ID23" s="327">
        <f t="shared" si="1255"/>
        <v>-149349.29</v>
      </c>
      <c r="IE23" s="327">
        <f t="shared" si="1255"/>
        <v>-149400.51</v>
      </c>
      <c r="IF23" s="327">
        <f t="shared" si="1255"/>
        <v>-149417.75</v>
      </c>
      <c r="IG23" s="327">
        <f t="shared" si="1255"/>
        <v>-145713.92000000001</v>
      </c>
      <c r="IH23" s="327">
        <f t="shared" si="1255"/>
        <v>-146894.9</v>
      </c>
      <c r="II23" s="327">
        <f t="shared" si="1255"/>
        <v>-147442.41</v>
      </c>
      <c r="IJ23" s="327">
        <f t="shared" ref="IJ23:JO23" si="1256">AI428</f>
        <v>-146617.49</v>
      </c>
      <c r="IK23" s="327">
        <f t="shared" si="1256"/>
        <v>-147156.72</v>
      </c>
      <c r="IL23" s="327">
        <f t="shared" si="1256"/>
        <v>-144081.85999999999</v>
      </c>
      <c r="IM23" s="327">
        <f t="shared" si="1256"/>
        <v>-143889.97</v>
      </c>
      <c r="IN23" s="327">
        <f t="shared" si="1256"/>
        <v>-143267.28</v>
      </c>
      <c r="IO23" s="327">
        <f t="shared" si="1256"/>
        <v>-142642.56</v>
      </c>
      <c r="IP23" s="327">
        <f t="shared" si="1256"/>
        <v>-137059.07</v>
      </c>
      <c r="IQ23" s="327">
        <f t="shared" si="1256"/>
        <v>-137136.17000000001</v>
      </c>
      <c r="IR23" s="327">
        <f t="shared" si="1256"/>
        <v>-136363.18</v>
      </c>
      <c r="IS23" s="327">
        <f t="shared" si="1256"/>
        <v>-136639.49</v>
      </c>
      <c r="IT23" s="327">
        <f t="shared" si="1256"/>
        <v>-139931.42000000001</v>
      </c>
      <c r="IU23" s="327">
        <f t="shared" si="1256"/>
        <v>-139207.32</v>
      </c>
      <c r="IV23" s="327">
        <f t="shared" si="1256"/>
        <v>-138039.16</v>
      </c>
      <c r="IW23" s="327">
        <f t="shared" si="1256"/>
        <v>-137608.87</v>
      </c>
      <c r="IX23" s="327">
        <f t="shared" si="1256"/>
        <v>-137910.10999999999</v>
      </c>
      <c r="IY23" s="327">
        <f t="shared" si="1256"/>
        <v>-143211.87</v>
      </c>
      <c r="IZ23" s="327">
        <f t="shared" si="1256"/>
        <v>-141179.54</v>
      </c>
      <c r="JA23" s="327">
        <f t="shared" si="1256"/>
        <v>-142475.45000000001</v>
      </c>
      <c r="JB23" s="327">
        <f t="shared" si="1256"/>
        <v>-141516.91</v>
      </c>
      <c r="JC23" s="327">
        <f t="shared" si="1256"/>
        <v>-147205.85</v>
      </c>
      <c r="JD23" s="327">
        <f t="shared" si="1256"/>
        <v>-148510.23000000001</v>
      </c>
      <c r="JE23" s="327">
        <f t="shared" si="1256"/>
        <v>-148489.21</v>
      </c>
      <c r="JF23" s="327">
        <f t="shared" si="1256"/>
        <v>-148404.49</v>
      </c>
      <c r="JG23" s="327">
        <f t="shared" si="1256"/>
        <v>-148847.03</v>
      </c>
      <c r="JH23" s="327">
        <f t="shared" si="1256"/>
        <v>-156514.04999999999</v>
      </c>
      <c r="JI23" s="327">
        <f t="shared" si="1256"/>
        <v>-155952.31</v>
      </c>
      <c r="JJ23" s="327">
        <f t="shared" si="1256"/>
        <v>-155540.35999999999</v>
      </c>
      <c r="JK23" s="327">
        <f t="shared" si="1256"/>
        <v>-161954.85</v>
      </c>
      <c r="JL23" s="327">
        <f t="shared" si="1256"/>
        <v>-162303.67000000001</v>
      </c>
      <c r="JM23" s="327">
        <f t="shared" si="1256"/>
        <v>-161541.35999999999</v>
      </c>
      <c r="JN23" s="327">
        <f t="shared" si="1256"/>
        <v>-162398.38</v>
      </c>
      <c r="JO23" s="327">
        <f t="shared" si="1256"/>
        <v>-161672.92000000001</v>
      </c>
      <c r="JP23" s="327">
        <f t="shared" ref="JP23:KU23" si="1257">BO428</f>
        <v>-122625.09</v>
      </c>
      <c r="JQ23" s="327">
        <f t="shared" si="1257"/>
        <v>-123159.77</v>
      </c>
      <c r="JR23" s="327">
        <f t="shared" si="1257"/>
        <v>-122863.87</v>
      </c>
      <c r="JS23" s="327">
        <f t="shared" si="1257"/>
        <v>-123825.84</v>
      </c>
      <c r="JT23" s="327">
        <f t="shared" si="1257"/>
        <v>-93828.54</v>
      </c>
      <c r="JU23" s="327">
        <f t="shared" si="1257"/>
        <v>-94244.31</v>
      </c>
      <c r="JV23" s="327">
        <f t="shared" si="1257"/>
        <v>-95577.3</v>
      </c>
      <c r="JW23" s="327">
        <f t="shared" si="1257"/>
        <v>-94478.14</v>
      </c>
      <c r="JX23" s="327">
        <f t="shared" si="1257"/>
        <v>-94481.89</v>
      </c>
      <c r="JY23" s="327">
        <f t="shared" si="1257"/>
        <v>-90890.78</v>
      </c>
      <c r="JZ23" s="327">
        <f t="shared" si="1257"/>
        <v>-89939.62</v>
      </c>
      <c r="KA23" s="327">
        <f t="shared" si="1257"/>
        <v>-89619.56</v>
      </c>
      <c r="KB23" s="327">
        <f t="shared" si="1257"/>
        <v>-89225.7</v>
      </c>
      <c r="KC23" s="327">
        <f t="shared" si="1257"/>
        <v>-88056.95</v>
      </c>
      <c r="KD23" s="327">
        <f t="shared" si="1257"/>
        <v>-88617.05</v>
      </c>
      <c r="KE23" s="327">
        <f t="shared" si="1257"/>
        <v>-88005.47</v>
      </c>
      <c r="KF23" s="327">
        <f t="shared" si="1257"/>
        <v>-88075.67</v>
      </c>
      <c r="KG23" s="327">
        <f t="shared" si="1257"/>
        <v>-87696.46</v>
      </c>
      <c r="KH23" s="327">
        <f t="shared" si="1257"/>
        <v>-84908.52</v>
      </c>
      <c r="KI23" s="327">
        <f t="shared" si="1257"/>
        <v>-84030.51</v>
      </c>
      <c r="KJ23" s="327">
        <f t="shared" si="1257"/>
        <v>-83997.39</v>
      </c>
      <c r="KK23" s="327">
        <f t="shared" si="1257"/>
        <v>-83485.14</v>
      </c>
      <c r="KL23" s="327">
        <f t="shared" si="1257"/>
        <v>-86501.440000000002</v>
      </c>
      <c r="KM23" s="327">
        <f t="shared" si="1257"/>
        <v>-85993.46</v>
      </c>
      <c r="KN23" s="327">
        <f t="shared" si="1257"/>
        <v>-85686.91</v>
      </c>
      <c r="KO23" s="327">
        <f t="shared" si="1257"/>
        <v>-86207.77</v>
      </c>
      <c r="KP23" s="327">
        <f t="shared" si="1257"/>
        <v>-82436.639999999999</v>
      </c>
      <c r="KQ23" s="327">
        <f t="shared" si="1257"/>
        <v>-81974.02</v>
      </c>
      <c r="KR23" s="327">
        <f t="shared" si="1257"/>
        <v>-81098.100000000006</v>
      </c>
      <c r="KS23" s="327">
        <f t="shared" si="1257"/>
        <v>-80537.289999999994</v>
      </c>
      <c r="KT23" s="327">
        <f t="shared" si="1257"/>
        <v>-80882.070000000007</v>
      </c>
      <c r="KU23" s="327">
        <f t="shared" si="1257"/>
        <v>-74619.179999999993</v>
      </c>
      <c r="KV23" s="327">
        <f t="shared" ref="KV23:LC23" si="1258">CU428</f>
        <v>-74140.94</v>
      </c>
      <c r="KW23" s="327">
        <f t="shared" si="1258"/>
        <v>-73423.33</v>
      </c>
      <c r="KX23" s="327">
        <f t="shared" si="1258"/>
        <v>-74558.990000000005</v>
      </c>
      <c r="KY23" s="327">
        <f t="shared" si="1258"/>
        <v>-78834.66</v>
      </c>
      <c r="KZ23" s="327">
        <f t="shared" si="1258"/>
        <v>-79242.78</v>
      </c>
      <c r="LA23" s="327">
        <f t="shared" si="1258"/>
        <v>-78601.649999999994</v>
      </c>
      <c r="LB23" s="327">
        <f t="shared" si="1258"/>
        <v>-78718.52</v>
      </c>
      <c r="LC23" s="327">
        <f t="shared" si="1258"/>
        <v>-81714.42</v>
      </c>
      <c r="LD23" s="328">
        <f t="shared" ref="LD23:NO23" si="1259">C368</f>
        <v>-81467.17</v>
      </c>
      <c r="LE23" s="327">
        <f t="shared" si="1259"/>
        <v>-80559.37</v>
      </c>
      <c r="LF23" s="327">
        <f t="shared" si="1259"/>
        <v>-80959.14</v>
      </c>
      <c r="LG23" s="327">
        <f t="shared" si="1259"/>
        <v>-80775.3</v>
      </c>
      <c r="LH23" s="327">
        <f t="shared" si="1259"/>
        <v>-81472.97</v>
      </c>
      <c r="LI23" s="327">
        <f t="shared" si="1259"/>
        <v>-81283.44</v>
      </c>
      <c r="LJ23" s="327">
        <f t="shared" si="1259"/>
        <v>-81828.17</v>
      </c>
      <c r="LK23" s="327">
        <f t="shared" si="1259"/>
        <v>-81677.09</v>
      </c>
      <c r="LL23" s="327">
        <f t="shared" si="1259"/>
        <v>-87200.52</v>
      </c>
      <c r="LM23" s="327">
        <f t="shared" si="1259"/>
        <v>-86828.47</v>
      </c>
      <c r="LN23" s="327">
        <f t="shared" si="1259"/>
        <v>-87377.63</v>
      </c>
      <c r="LO23" s="327">
        <f t="shared" si="1259"/>
        <v>-87792.57</v>
      </c>
      <c r="LP23" s="327">
        <f t="shared" si="1259"/>
        <v>-89771.86</v>
      </c>
      <c r="LQ23" s="327">
        <f t="shared" si="1259"/>
        <v>-89785.53</v>
      </c>
      <c r="LR23" s="327">
        <f t="shared" si="1259"/>
        <v>-90357.92</v>
      </c>
      <c r="LS23" s="327">
        <f t="shared" si="1259"/>
        <v>-90957.73</v>
      </c>
      <c r="LT23" s="327">
        <f t="shared" si="1259"/>
        <v>-91025.45</v>
      </c>
      <c r="LU23" s="327">
        <f t="shared" si="1259"/>
        <v>-91871.55</v>
      </c>
      <c r="LV23" s="327">
        <f t="shared" si="1259"/>
        <v>-91639.5</v>
      </c>
      <c r="LW23" s="327">
        <f t="shared" si="1259"/>
        <v>-91393.69</v>
      </c>
      <c r="LX23" s="327">
        <f t="shared" si="1259"/>
        <v>-91320.48</v>
      </c>
      <c r="LY23" s="327">
        <f t="shared" si="1259"/>
        <v>-91820.04</v>
      </c>
      <c r="LZ23" s="327">
        <f t="shared" si="1259"/>
        <v>-91830.37</v>
      </c>
      <c r="MA23" s="327">
        <f t="shared" si="1259"/>
        <v>-91239.2</v>
      </c>
      <c r="MB23" s="327">
        <f t="shared" si="1259"/>
        <v>-91833.43</v>
      </c>
      <c r="MC23" s="327">
        <f t="shared" si="1259"/>
        <v>-88202.38</v>
      </c>
      <c r="MD23" s="327">
        <f t="shared" si="1259"/>
        <v>-88628.64</v>
      </c>
      <c r="ME23" s="327">
        <f t="shared" si="1259"/>
        <v>-89612.06</v>
      </c>
      <c r="MF23" s="327">
        <f t="shared" si="1259"/>
        <v>-89956.83</v>
      </c>
      <c r="MG23" s="327">
        <f t="shared" si="1259"/>
        <v>-89676.36</v>
      </c>
      <c r="MH23" s="327">
        <f t="shared" si="1259"/>
        <v>-90535.08</v>
      </c>
      <c r="MI23" s="327">
        <f t="shared" si="1259"/>
        <v>-90721.8</v>
      </c>
      <c r="MJ23" s="327">
        <f t="shared" si="1259"/>
        <v>-89545.279999999999</v>
      </c>
      <c r="MK23" s="327">
        <f t="shared" si="1259"/>
        <v>-89966.58</v>
      </c>
      <c r="ML23" s="327">
        <f t="shared" si="1259"/>
        <v>-91888.55</v>
      </c>
      <c r="MM23" s="327">
        <f t="shared" si="1259"/>
        <v>-92025.19</v>
      </c>
      <c r="MN23" s="327">
        <f t="shared" si="1259"/>
        <v>-92879.97</v>
      </c>
      <c r="MO23" s="327">
        <f t="shared" si="1259"/>
        <v>-93130.23</v>
      </c>
      <c r="MP23" s="327">
        <f t="shared" si="1259"/>
        <v>-99172.75</v>
      </c>
      <c r="MQ23" s="327">
        <f t="shared" si="1259"/>
        <v>-99055.12</v>
      </c>
      <c r="MR23" s="327">
        <f t="shared" si="1259"/>
        <v>-99226.13</v>
      </c>
      <c r="MS23" s="327">
        <f t="shared" si="1259"/>
        <v>-99748.73</v>
      </c>
      <c r="MT23" s="327">
        <f t="shared" si="1259"/>
        <v>-100182.71</v>
      </c>
      <c r="MU23" s="327">
        <f t="shared" si="1259"/>
        <v>-113418.28</v>
      </c>
      <c r="MV23" s="327">
        <f t="shared" si="1259"/>
        <v>-114552.9</v>
      </c>
      <c r="MW23" s="327">
        <f t="shared" si="1259"/>
        <v>-113813.72</v>
      </c>
      <c r="MX23" s="327">
        <f t="shared" si="1259"/>
        <v>-114822.07</v>
      </c>
      <c r="MY23" s="327">
        <f t="shared" si="1259"/>
        <v>-127621.22</v>
      </c>
      <c r="MZ23" s="327">
        <f t="shared" si="1259"/>
        <v>-126384.2</v>
      </c>
      <c r="NA23" s="327">
        <f t="shared" si="1259"/>
        <v>-126245.24</v>
      </c>
      <c r="NB23" s="327">
        <f t="shared" si="1259"/>
        <v>-124870.97</v>
      </c>
      <c r="NC23" s="327">
        <f t="shared" si="1259"/>
        <v>-125803.81</v>
      </c>
      <c r="ND23" s="327">
        <f t="shared" si="1259"/>
        <v>-131935.46</v>
      </c>
      <c r="NE23" s="327">
        <f t="shared" si="1259"/>
        <v>-131746.29</v>
      </c>
      <c r="NF23" s="327">
        <f t="shared" si="1259"/>
        <v>-131617.94</v>
      </c>
      <c r="NG23" s="327">
        <f t="shared" si="1259"/>
        <v>-131725.93</v>
      </c>
      <c r="NH23" s="327">
        <f t="shared" si="1259"/>
        <v>-146278.76</v>
      </c>
      <c r="NI23" s="327">
        <f t="shared" si="1259"/>
        <v>-144447.67999999999</v>
      </c>
      <c r="NJ23" s="327">
        <f t="shared" si="1259"/>
        <v>-144807.19</v>
      </c>
      <c r="NK23" s="327">
        <f t="shared" si="1259"/>
        <v>-145325.13</v>
      </c>
      <c r="NL23" s="327">
        <f t="shared" si="1259"/>
        <v>-160862.59</v>
      </c>
      <c r="NM23" s="327">
        <f t="shared" si="1259"/>
        <v>-161956.4</v>
      </c>
      <c r="NN23" s="327">
        <f t="shared" si="1259"/>
        <v>-163175.75</v>
      </c>
      <c r="NO23" s="327">
        <f t="shared" si="1259"/>
        <v>-164137.53</v>
      </c>
      <c r="NP23" s="327">
        <f t="shared" ref="NP23:QA23" si="1260">BO368</f>
        <v>-164103.41</v>
      </c>
      <c r="NQ23" s="327">
        <f t="shared" si="1260"/>
        <v>-169612.57</v>
      </c>
      <c r="NR23" s="327">
        <f t="shared" si="1260"/>
        <v>-169892.85</v>
      </c>
      <c r="NS23" s="327">
        <f t="shared" si="1260"/>
        <v>-170096.7</v>
      </c>
      <c r="NT23" s="327">
        <f t="shared" si="1260"/>
        <v>-169350.69</v>
      </c>
      <c r="NU23" s="327">
        <f t="shared" si="1260"/>
        <v>-165605.59</v>
      </c>
      <c r="NV23" s="327">
        <f t="shared" si="1260"/>
        <v>-165163.71</v>
      </c>
      <c r="NW23" s="327">
        <f t="shared" si="1260"/>
        <v>-165079.1</v>
      </c>
      <c r="NX23" s="327">
        <f t="shared" si="1260"/>
        <v>-166671.82999999999</v>
      </c>
      <c r="NY23" s="327">
        <f t="shared" si="1260"/>
        <v>-156359.35999999999</v>
      </c>
      <c r="NZ23" s="327">
        <f t="shared" si="1260"/>
        <v>-156336.88</v>
      </c>
      <c r="OA23" s="327">
        <f t="shared" si="1260"/>
        <v>-155309.67000000001</v>
      </c>
      <c r="OB23" s="327">
        <f t="shared" si="1260"/>
        <v>-156037.65</v>
      </c>
      <c r="OC23" s="327">
        <f t="shared" si="1260"/>
        <v>-156828.41</v>
      </c>
      <c r="OD23" s="327">
        <f t="shared" si="1260"/>
        <v>-155028.29</v>
      </c>
      <c r="OE23" s="327">
        <f t="shared" si="1260"/>
        <v>-155073.29999999999</v>
      </c>
      <c r="OF23" s="327">
        <f t="shared" si="1260"/>
        <v>-155564.26</v>
      </c>
      <c r="OG23" s="327">
        <f t="shared" si="1260"/>
        <v>-155168.94</v>
      </c>
      <c r="OH23" s="327">
        <f t="shared" si="1260"/>
        <v>-160904.45000000001</v>
      </c>
      <c r="OI23" s="327">
        <f t="shared" si="1260"/>
        <v>-158972.47</v>
      </c>
      <c r="OJ23" s="327">
        <f t="shared" si="1260"/>
        <v>-156293.13</v>
      </c>
      <c r="OK23" s="327">
        <f t="shared" si="1260"/>
        <v>-156618.1</v>
      </c>
      <c r="OL23" s="327">
        <f t="shared" si="1260"/>
        <v>-154847.06</v>
      </c>
      <c r="OM23" s="327">
        <f t="shared" si="1260"/>
        <v>-152443.26999999999</v>
      </c>
      <c r="ON23" s="327">
        <f t="shared" si="1260"/>
        <v>-151136.17000000001</v>
      </c>
      <c r="OO23" s="327">
        <f t="shared" si="1260"/>
        <v>-152616.28</v>
      </c>
      <c r="OP23" s="327">
        <f t="shared" si="1260"/>
        <v>-154469.24</v>
      </c>
      <c r="OQ23" s="327">
        <f t="shared" si="1260"/>
        <v>-137927.63</v>
      </c>
      <c r="OR23" s="327">
        <f t="shared" si="1260"/>
        <v>-136434.06</v>
      </c>
      <c r="OS23" s="327">
        <f t="shared" si="1260"/>
        <v>-135757.29</v>
      </c>
      <c r="OT23" s="327">
        <f t="shared" si="1260"/>
        <v>-131767.74</v>
      </c>
      <c r="OU23" s="327">
        <f t="shared" si="1260"/>
        <v>-128099.33</v>
      </c>
      <c r="OV23" s="327">
        <f t="shared" si="1260"/>
        <v>-128099.36</v>
      </c>
      <c r="OW23" s="327">
        <f t="shared" si="1260"/>
        <v>-128100.42</v>
      </c>
      <c r="OX23" s="327">
        <f t="shared" si="1260"/>
        <v>-125611.14</v>
      </c>
      <c r="OY23" s="327">
        <f t="shared" si="1260"/>
        <v>-129056.28</v>
      </c>
      <c r="OZ23" s="327">
        <f t="shared" si="1260"/>
        <v>-127521.63</v>
      </c>
      <c r="PA23" s="327">
        <f t="shared" si="1260"/>
        <v>-129937.63</v>
      </c>
      <c r="PB23" s="327">
        <f t="shared" si="1260"/>
        <v>-134918.01999999999</v>
      </c>
      <c r="PC23" s="327">
        <f t="shared" si="1260"/>
        <v>-133394.25</v>
      </c>
      <c r="PD23" s="327">
        <f t="shared" si="1260"/>
        <v>-136840.48000000001</v>
      </c>
      <c r="PE23" s="327">
        <f t="shared" si="1260"/>
        <v>-136226.4</v>
      </c>
      <c r="PF23" s="327">
        <f t="shared" si="1260"/>
        <v>-133722.28</v>
      </c>
      <c r="PG23" s="327">
        <f t="shared" si="1260"/>
        <v>-131657.32999999999</v>
      </c>
      <c r="PH23" s="327">
        <f t="shared" si="1260"/>
        <v>-140298.32999999999</v>
      </c>
      <c r="PI23" s="327">
        <f t="shared" si="1260"/>
        <v>-139755.9</v>
      </c>
      <c r="PJ23" s="327">
        <f t="shared" si="1260"/>
        <v>-139813.88</v>
      </c>
      <c r="PK23" s="327">
        <f t="shared" si="1260"/>
        <v>-138129.94</v>
      </c>
      <c r="PL23" s="327">
        <f t="shared" si="1260"/>
        <v>-150061.42000000001</v>
      </c>
      <c r="PM23" s="327">
        <f t="shared" si="1260"/>
        <v>-150061.54999999999</v>
      </c>
      <c r="PN23" s="327">
        <f t="shared" si="1260"/>
        <v>-150060.69</v>
      </c>
      <c r="PO23" s="327">
        <f t="shared" si="1260"/>
        <v>-153141.09</v>
      </c>
      <c r="PP23" s="327">
        <f t="shared" si="1260"/>
        <v>-154041.91</v>
      </c>
      <c r="PQ23" s="327">
        <f t="shared" si="1260"/>
        <v>-162833.82</v>
      </c>
      <c r="PR23" s="327">
        <f t="shared" si="1260"/>
        <v>-163058.74</v>
      </c>
      <c r="PS23" s="327">
        <f t="shared" si="1260"/>
        <v>-162500.79</v>
      </c>
      <c r="PT23" s="327">
        <f t="shared" si="1260"/>
        <v>-162138.29</v>
      </c>
      <c r="PU23" s="327">
        <f t="shared" si="1260"/>
        <v>-154568.97</v>
      </c>
      <c r="PV23" s="327">
        <f t="shared" si="1260"/>
        <v>-154403.20000000001</v>
      </c>
      <c r="PW23" s="327">
        <f t="shared" si="1260"/>
        <v>-156821.85</v>
      </c>
      <c r="PX23" s="327">
        <f t="shared" si="1260"/>
        <v>-157642.23999999999</v>
      </c>
      <c r="PY23" s="327">
        <f t="shared" si="1260"/>
        <v>-156973.98000000001</v>
      </c>
      <c r="PZ23" s="327">
        <f t="shared" si="1260"/>
        <v>-155551.09</v>
      </c>
      <c r="QA23" s="327">
        <f t="shared" si="1260"/>
        <v>-154996.01999999999</v>
      </c>
      <c r="QB23" s="327">
        <f t="shared" ref="QB23:SM23" si="1261">EA368</f>
        <v>-154832.71</v>
      </c>
      <c r="QC23" s="327">
        <f t="shared" si="1261"/>
        <v>-148142.48000000001</v>
      </c>
      <c r="QD23" s="327">
        <f t="shared" si="1261"/>
        <v>-149673.09</v>
      </c>
      <c r="QE23" s="327">
        <f t="shared" si="1261"/>
        <v>-149673.73000000001</v>
      </c>
      <c r="QF23" s="327">
        <f t="shared" si="1261"/>
        <v>-149673.18</v>
      </c>
      <c r="QG23" s="327">
        <f t="shared" si="1261"/>
        <v>-150537.51</v>
      </c>
      <c r="QH23" s="327">
        <f t="shared" si="1261"/>
        <v>-151322.97</v>
      </c>
      <c r="QI23" s="327">
        <f t="shared" si="1261"/>
        <v>-151322.76</v>
      </c>
      <c r="QJ23" s="327">
        <f t="shared" si="1261"/>
        <v>-152183.04999999999</v>
      </c>
      <c r="QK23" s="327">
        <f t="shared" si="1261"/>
        <v>-152520.95000000001</v>
      </c>
      <c r="QL23" s="327">
        <f t="shared" si="1261"/>
        <v>-152311.45000000001</v>
      </c>
      <c r="QM23" s="327">
        <f t="shared" si="1261"/>
        <v>-154479.23000000001</v>
      </c>
      <c r="QN23" s="327">
        <f t="shared" si="1261"/>
        <v>-155879.88</v>
      </c>
      <c r="QO23" s="327">
        <f t="shared" si="1261"/>
        <v>-154638.59</v>
      </c>
      <c r="QP23" s="327">
        <f t="shared" si="1261"/>
        <v>-152840.25</v>
      </c>
      <c r="QQ23" s="327">
        <f t="shared" si="1261"/>
        <v>-160046.06</v>
      </c>
      <c r="QR23" s="327">
        <f t="shared" si="1261"/>
        <v>-158214.24</v>
      </c>
      <c r="QS23" s="327">
        <f t="shared" si="1261"/>
        <v>-159062.5</v>
      </c>
      <c r="QT23" s="327">
        <f t="shared" si="1261"/>
        <v>-159913.1</v>
      </c>
      <c r="QU23" s="327">
        <f t="shared" si="1261"/>
        <v>-167484.64000000001</v>
      </c>
      <c r="QV23" s="327">
        <f t="shared" si="1261"/>
        <v>-166872.76999999999</v>
      </c>
      <c r="QW23" s="327">
        <f t="shared" si="1261"/>
        <v>-167572.23000000001</v>
      </c>
      <c r="QX23" s="327">
        <f t="shared" si="1261"/>
        <v>-166432.57</v>
      </c>
      <c r="QY23" s="327">
        <f t="shared" si="1261"/>
        <v>-166726.54</v>
      </c>
      <c r="QZ23" s="327">
        <f t="shared" si="1261"/>
        <v>-184857.60000000001</v>
      </c>
      <c r="RA23" s="327">
        <f t="shared" si="1261"/>
        <v>-182644.66</v>
      </c>
      <c r="RB23" s="327">
        <f t="shared" si="1261"/>
        <v>-180675.73</v>
      </c>
      <c r="RC23" s="327">
        <f t="shared" si="1261"/>
        <v>-178368.92</v>
      </c>
      <c r="RD23" s="327" t="str">
        <f t="shared" si="1261"/>
        <v>(-)</v>
      </c>
      <c r="RE23" s="327" t="str">
        <f t="shared" si="1261"/>
        <v>(-)</v>
      </c>
      <c r="RF23" s="327" t="str">
        <f t="shared" si="1261"/>
        <v>(-)</v>
      </c>
      <c r="RG23" s="327" t="str">
        <f t="shared" si="1261"/>
        <v>(-)</v>
      </c>
      <c r="RH23" s="327" t="str">
        <f t="shared" si="1261"/>
        <v>(-)</v>
      </c>
      <c r="RI23" s="327" t="str">
        <f t="shared" si="1261"/>
        <v>(-)</v>
      </c>
      <c r="RJ23" s="327" t="str">
        <f t="shared" si="1261"/>
        <v>(-)</v>
      </c>
      <c r="RK23" s="327" t="str">
        <f t="shared" si="1261"/>
        <v>(-)</v>
      </c>
      <c r="RL23" s="327" t="str">
        <f t="shared" si="1261"/>
        <v>(-)</v>
      </c>
      <c r="RM23" s="327" t="str">
        <f t="shared" si="1261"/>
        <v>(-)</v>
      </c>
      <c r="RN23" s="327" t="str">
        <f t="shared" si="1261"/>
        <v>(-)</v>
      </c>
      <c r="RO23" s="327" t="str">
        <f t="shared" si="1261"/>
        <v>(-)</v>
      </c>
      <c r="RP23" s="327" t="str">
        <f t="shared" si="1261"/>
        <v>(-)</v>
      </c>
      <c r="RQ23" s="327" t="str">
        <f t="shared" si="1261"/>
        <v>(-)</v>
      </c>
      <c r="RR23" s="327" t="str">
        <f t="shared" si="1261"/>
        <v>(-)</v>
      </c>
      <c r="RS23" s="327" t="str">
        <f t="shared" si="1261"/>
        <v>(-)</v>
      </c>
      <c r="RT23" s="327" t="str">
        <f t="shared" si="1261"/>
        <v>(-)</v>
      </c>
      <c r="RU23" s="327" t="str">
        <f t="shared" si="1261"/>
        <v>(-)</v>
      </c>
      <c r="RV23" s="327" t="str">
        <f t="shared" si="1261"/>
        <v>(-)</v>
      </c>
      <c r="RW23" s="327" t="str">
        <f t="shared" si="1261"/>
        <v>(-)</v>
      </c>
      <c r="RX23" s="327" t="str">
        <f t="shared" si="1261"/>
        <v>(-)</v>
      </c>
      <c r="RY23" s="327" t="str">
        <f t="shared" si="1261"/>
        <v>(-)</v>
      </c>
      <c r="RZ23" s="327" t="str">
        <f t="shared" si="1261"/>
        <v>(-)</v>
      </c>
      <c r="SA23" s="327" t="str">
        <f t="shared" si="1261"/>
        <v>(-)</v>
      </c>
      <c r="SB23" s="327" t="str">
        <f t="shared" si="1261"/>
        <v>(-)</v>
      </c>
      <c r="SC23" s="327" t="str">
        <f t="shared" si="1261"/>
        <v>(-)</v>
      </c>
      <c r="SD23" s="327" t="str">
        <f t="shared" si="1261"/>
        <v>(-)</v>
      </c>
      <c r="SE23" s="327" t="str">
        <f t="shared" si="1261"/>
        <v>(-)</v>
      </c>
      <c r="SF23" s="327" t="str">
        <f t="shared" si="1261"/>
        <v>(-)</v>
      </c>
      <c r="SG23" s="327" t="str">
        <f t="shared" si="1261"/>
        <v>(-)</v>
      </c>
      <c r="SH23" s="327" t="str">
        <f t="shared" si="1261"/>
        <v>(-)</v>
      </c>
      <c r="SI23" s="327" t="str">
        <f t="shared" si="1261"/>
        <v>(-)</v>
      </c>
      <c r="SJ23" s="327" t="str">
        <f t="shared" si="1261"/>
        <v>(-)</v>
      </c>
      <c r="SK23" s="327" t="str">
        <f t="shared" si="1261"/>
        <v>(-)</v>
      </c>
      <c r="SL23" s="327" t="str">
        <f t="shared" si="1261"/>
        <v>(-)</v>
      </c>
      <c r="SM23" s="327" t="str">
        <f t="shared" si="1261"/>
        <v>(-)</v>
      </c>
      <c r="SN23" s="327" t="str">
        <f t="shared" ref="SN23:UC23" si="1262">GM368</f>
        <v>(-)</v>
      </c>
      <c r="SO23" s="327" t="str">
        <f t="shared" si="1262"/>
        <v>(-)</v>
      </c>
      <c r="SP23" s="327" t="str">
        <f t="shared" si="1262"/>
        <v>(-)</v>
      </c>
      <c r="SQ23" s="327" t="str">
        <f t="shared" si="1262"/>
        <v>(-)</v>
      </c>
      <c r="SR23" s="327" t="str">
        <f t="shared" si="1262"/>
        <v>(-)</v>
      </c>
      <c r="SS23" s="327" t="str">
        <f t="shared" si="1262"/>
        <v>(-)</v>
      </c>
      <c r="ST23" s="327" t="str">
        <f t="shared" si="1262"/>
        <v>(-)</v>
      </c>
      <c r="SU23" s="327" t="str">
        <f t="shared" si="1262"/>
        <v>(-)</v>
      </c>
      <c r="SV23" s="327" t="str">
        <f t="shared" si="1262"/>
        <v>(-)</v>
      </c>
      <c r="SW23" s="327" t="str">
        <f t="shared" si="1262"/>
        <v>(-)</v>
      </c>
      <c r="SX23" s="327" t="str">
        <f t="shared" si="1262"/>
        <v>(-)</v>
      </c>
      <c r="SY23" s="327" t="str">
        <f t="shared" si="1262"/>
        <v>(-)</v>
      </c>
      <c r="SZ23" s="327" t="str">
        <f t="shared" si="1262"/>
        <v>(-)</v>
      </c>
      <c r="TA23" s="327" t="str">
        <f t="shared" si="1262"/>
        <v>(-)</v>
      </c>
      <c r="TB23" s="327" t="str">
        <f t="shared" si="1262"/>
        <v>(-)</v>
      </c>
      <c r="TC23" s="327" t="str">
        <f t="shared" si="1262"/>
        <v>(-)</v>
      </c>
      <c r="TD23" s="327" t="str">
        <f t="shared" si="1262"/>
        <v>(-)</v>
      </c>
      <c r="TE23" s="327" t="str">
        <f t="shared" si="1262"/>
        <v>(-)</v>
      </c>
      <c r="TF23" s="327" t="str">
        <f t="shared" si="1262"/>
        <v>(-)</v>
      </c>
      <c r="TG23" s="327" t="str">
        <f t="shared" si="1262"/>
        <v>(-)</v>
      </c>
      <c r="TH23" s="327" t="str">
        <f t="shared" si="1262"/>
        <v>(-)</v>
      </c>
      <c r="TI23" s="327" t="str">
        <f t="shared" si="1262"/>
        <v>(-)</v>
      </c>
      <c r="TJ23" s="327" t="str">
        <f t="shared" si="1262"/>
        <v>(-)</v>
      </c>
      <c r="TK23" s="327" t="str">
        <f t="shared" si="1262"/>
        <v>(-)</v>
      </c>
      <c r="TL23" s="327" t="str">
        <f t="shared" si="1262"/>
        <v>(-)</v>
      </c>
      <c r="TM23" s="327" t="str">
        <f t="shared" si="1262"/>
        <v>(-)</v>
      </c>
      <c r="TN23" s="327" t="str">
        <f t="shared" si="1262"/>
        <v>(-)</v>
      </c>
      <c r="TO23" s="327" t="str">
        <f t="shared" si="1262"/>
        <v>(-)</v>
      </c>
      <c r="TP23" s="327" t="str">
        <f t="shared" si="1262"/>
        <v>(-)</v>
      </c>
      <c r="TQ23" s="327" t="str">
        <f t="shared" si="1262"/>
        <v>(-)</v>
      </c>
      <c r="TR23" s="327" t="str">
        <f t="shared" si="1262"/>
        <v>(-)</v>
      </c>
      <c r="TS23" s="327" t="str">
        <f t="shared" si="1262"/>
        <v>(-)</v>
      </c>
      <c r="TT23" s="327" t="str">
        <f t="shared" si="1262"/>
        <v>(-)</v>
      </c>
      <c r="TU23" s="327" t="str">
        <f t="shared" si="1262"/>
        <v>(-)</v>
      </c>
      <c r="TV23" s="327" t="str">
        <f t="shared" si="1262"/>
        <v>(-)</v>
      </c>
      <c r="TW23" s="327" t="str">
        <f t="shared" si="1262"/>
        <v>(-)</v>
      </c>
      <c r="TX23" s="327" t="str">
        <f t="shared" si="1262"/>
        <v>(-)</v>
      </c>
      <c r="TY23" s="327" t="str">
        <f t="shared" si="1262"/>
        <v>(-)</v>
      </c>
      <c r="TZ23" s="327" t="str">
        <f t="shared" si="1262"/>
        <v>(-)</v>
      </c>
      <c r="UA23" s="327" t="str">
        <f t="shared" si="1262"/>
        <v>(-)</v>
      </c>
      <c r="UB23" s="327" t="str">
        <f t="shared" si="1262"/>
        <v>(-)</v>
      </c>
      <c r="UC23" s="327" t="str">
        <f t="shared" si="1262"/>
        <v>(-)</v>
      </c>
      <c r="UD23" s="328">
        <f t="shared" ref="UD23:WO23" si="1263">C304</f>
        <v>-340588.03972409992</v>
      </c>
      <c r="UE23" s="327">
        <f t="shared" si="1263"/>
        <v>-337064.56410320004</v>
      </c>
      <c r="UF23" s="327">
        <f t="shared" si="1263"/>
        <v>-334136.71287410002</v>
      </c>
      <c r="UG23" s="327">
        <f t="shared" si="1263"/>
        <v>-334965.9478785001</v>
      </c>
      <c r="UH23" s="327">
        <f t="shared" si="1263"/>
        <v>-345023.88187550002</v>
      </c>
      <c r="UI23" s="327">
        <f t="shared" si="1263"/>
        <v>-343690.18915220001</v>
      </c>
      <c r="UJ23" s="327">
        <f t="shared" si="1263"/>
        <v>-342539.75551600009</v>
      </c>
      <c r="UK23" s="327">
        <f t="shared" si="1263"/>
        <v>-344466.98739600001</v>
      </c>
      <c r="UL23" s="327">
        <f t="shared" si="1263"/>
        <v>-343339.50792009995</v>
      </c>
      <c r="UM23" s="327">
        <f t="shared" si="1263"/>
        <v>-387234.21247420012</v>
      </c>
      <c r="UN23" s="327">
        <f t="shared" si="1263"/>
        <v>-382097.87980350002</v>
      </c>
      <c r="UO23" s="327">
        <f t="shared" si="1263"/>
        <v>-378442.91088830004</v>
      </c>
      <c r="UP23" s="327">
        <f t="shared" si="1263"/>
        <v>-374897.69503820012</v>
      </c>
      <c r="UQ23" s="327">
        <f t="shared" si="1263"/>
        <v>-412118.00593160006</v>
      </c>
      <c r="UR23" s="327">
        <f t="shared" si="1263"/>
        <v>-410023.45875359996</v>
      </c>
      <c r="US23" s="327">
        <f t="shared" si="1263"/>
        <v>-413462.11201209994</v>
      </c>
      <c r="UT23" s="327">
        <f t="shared" si="1263"/>
        <v>-413775.90088919998</v>
      </c>
      <c r="UU23" s="327">
        <f t="shared" si="1263"/>
        <v>-411591.68917169998</v>
      </c>
      <c r="UV23" s="327">
        <f t="shared" si="1263"/>
        <v>-408402.00111260009</v>
      </c>
      <c r="UW23" s="327">
        <f t="shared" si="1263"/>
        <v>-408047.89264740003</v>
      </c>
      <c r="UX23" s="327">
        <f t="shared" si="1263"/>
        <v>-410338.78551190021</v>
      </c>
      <c r="UY23" s="327">
        <f t="shared" si="1263"/>
        <v>-407636.16693990008</v>
      </c>
      <c r="UZ23" s="327">
        <f t="shared" si="1263"/>
        <v>-376723.50474139996</v>
      </c>
      <c r="VA23" s="327">
        <f t="shared" si="1263"/>
        <v>-375796.16097870009</v>
      </c>
      <c r="VB23" s="327">
        <f t="shared" si="1263"/>
        <v>-370738.75372460007</v>
      </c>
      <c r="VC23" s="327">
        <f t="shared" si="1263"/>
        <v>-371435.86346449994</v>
      </c>
      <c r="VD23" s="327">
        <f t="shared" si="1263"/>
        <v>-358468.71410620003</v>
      </c>
      <c r="VE23" s="327">
        <f t="shared" si="1263"/>
        <v>-357813.25458489999</v>
      </c>
      <c r="VF23" s="327">
        <f t="shared" si="1263"/>
        <v>-356212.62233530008</v>
      </c>
      <c r="VG23" s="327">
        <f t="shared" si="1263"/>
        <v>-357222.15029810002</v>
      </c>
      <c r="VH23" s="327">
        <f t="shared" si="1263"/>
        <v>-359027.27037510002</v>
      </c>
      <c r="VI23" s="327">
        <f t="shared" si="1263"/>
        <v>-323000.78638870007</v>
      </c>
      <c r="VJ23" s="327">
        <f t="shared" si="1263"/>
        <v>-321868.07765960001</v>
      </c>
      <c r="VK23" s="327">
        <f t="shared" si="1263"/>
        <v>-319458.46113970008</v>
      </c>
      <c r="VL23" s="327">
        <f t="shared" si="1263"/>
        <v>-319890.9020897001</v>
      </c>
      <c r="VM23" s="327">
        <f t="shared" si="1263"/>
        <v>-329558.25386180001</v>
      </c>
      <c r="VN23" s="327">
        <f t="shared" si="1263"/>
        <v>-327806.9325774</v>
      </c>
      <c r="VO23" s="327">
        <f t="shared" si="1263"/>
        <v>-325510.11169429997</v>
      </c>
      <c r="VP23" s="327">
        <f t="shared" si="1263"/>
        <v>-326313.62064519996</v>
      </c>
      <c r="VQ23" s="327">
        <f t="shared" si="1263"/>
        <v>-323552.83523100015</v>
      </c>
      <c r="VR23" s="327">
        <f t="shared" si="1263"/>
        <v>-322104.94590679999</v>
      </c>
      <c r="VS23" s="327">
        <f t="shared" si="1263"/>
        <v>-321158.79428000009</v>
      </c>
      <c r="VT23" s="327">
        <f t="shared" si="1263"/>
        <v>-320536.3140826</v>
      </c>
      <c r="VU23" s="327">
        <f t="shared" si="1263"/>
        <v>-310652.10510620003</v>
      </c>
      <c r="VV23" s="327">
        <f t="shared" si="1263"/>
        <v>-281332.31893969997</v>
      </c>
      <c r="VW23" s="327">
        <f t="shared" si="1263"/>
        <v>-279970.68426000001</v>
      </c>
      <c r="VX23" s="327">
        <f t="shared" si="1263"/>
        <v>-287098.34092639992</v>
      </c>
      <c r="VY23" s="327">
        <f t="shared" si="1263"/>
        <v>-285595.62755840004</v>
      </c>
      <c r="VZ23" s="327">
        <f t="shared" si="1263"/>
        <v>-276351.5713671</v>
      </c>
      <c r="WA23" s="327">
        <f t="shared" si="1263"/>
        <v>-276384.33631469996</v>
      </c>
      <c r="WB23" s="327">
        <f t="shared" si="1263"/>
        <v>-276233.22800480004</v>
      </c>
      <c r="WC23" s="327">
        <f t="shared" si="1263"/>
        <v>-275303.63923040003</v>
      </c>
      <c r="WD23" s="327">
        <f t="shared" si="1263"/>
        <v>-266508.9792079</v>
      </c>
      <c r="WE23" s="327">
        <f t="shared" si="1263"/>
        <v>-265542.84467060008</v>
      </c>
      <c r="WF23" s="327">
        <f t="shared" si="1263"/>
        <v>-263244.09745120007</v>
      </c>
      <c r="WG23" s="327">
        <f t="shared" si="1263"/>
        <v>-263195.06596610008</v>
      </c>
      <c r="WH23" s="327">
        <f t="shared" si="1263"/>
        <v>-262989.72841400007</v>
      </c>
      <c r="WI23" s="327">
        <f t="shared" si="1263"/>
        <v>-260590.52009530005</v>
      </c>
      <c r="WJ23" s="327">
        <f t="shared" si="1263"/>
        <v>-259835.42213079997</v>
      </c>
      <c r="WK23" s="327">
        <f t="shared" si="1263"/>
        <v>-259564.97149150007</v>
      </c>
      <c r="WL23" s="327">
        <f t="shared" si="1263"/>
        <v>-253085.02753740002</v>
      </c>
      <c r="WM23" s="327">
        <f t="shared" si="1263"/>
        <v>-243778.49149360004</v>
      </c>
      <c r="WN23" s="327">
        <f t="shared" si="1263"/>
        <v>-242643.37663560003</v>
      </c>
      <c r="WO23" s="327">
        <f t="shared" si="1263"/>
        <v>-244042.99702540005</v>
      </c>
      <c r="WP23" s="327">
        <f t="shared" ref="WP23:ZA23" si="1264">BO304</f>
        <v>-242723.15577350001</v>
      </c>
      <c r="WQ23" s="327">
        <f t="shared" si="1264"/>
        <v>-250411.58544950001</v>
      </c>
      <c r="WR23" s="327">
        <f t="shared" si="1264"/>
        <v>-247979.7899881</v>
      </c>
      <c r="WS23" s="327">
        <f t="shared" si="1264"/>
        <v>-246245.57304139994</v>
      </c>
      <c r="WT23" s="327">
        <f t="shared" si="1264"/>
        <v>-245521.23095179998</v>
      </c>
      <c r="WU23" s="327">
        <f t="shared" si="1264"/>
        <v>-243542.64976089998</v>
      </c>
      <c r="WV23" s="327">
        <f t="shared" si="1264"/>
        <v>-253011.15355100002</v>
      </c>
      <c r="WW23" s="327">
        <f t="shared" si="1264"/>
        <v>-251561.88569810003</v>
      </c>
      <c r="WX23" s="327">
        <f t="shared" si="1264"/>
        <v>-250225.32436149998</v>
      </c>
      <c r="WY23" s="327">
        <f t="shared" si="1264"/>
        <v>-250027.98933699998</v>
      </c>
      <c r="WZ23" s="327">
        <f t="shared" si="1264"/>
        <v>-261710.73868770007</v>
      </c>
      <c r="XA23" s="327">
        <f t="shared" si="1264"/>
        <v>-263756.12561790005</v>
      </c>
      <c r="XB23" s="327">
        <f t="shared" si="1264"/>
        <v>-264158.38324640004</v>
      </c>
      <c r="XC23" s="327">
        <f t="shared" si="1264"/>
        <v>-264820.79593620001</v>
      </c>
      <c r="XD23" s="327">
        <f t="shared" si="1264"/>
        <v>-270770.83450230007</v>
      </c>
      <c r="XE23" s="327">
        <f t="shared" si="1264"/>
        <v>-270812.09946359991</v>
      </c>
      <c r="XF23" s="327">
        <f t="shared" si="1264"/>
        <v>-269569.37530619995</v>
      </c>
      <c r="XG23" s="327">
        <f t="shared" si="1264"/>
        <v>-269468.83743399993</v>
      </c>
      <c r="XH23" s="327">
        <f t="shared" si="1264"/>
        <v>-269479.83966309996</v>
      </c>
      <c r="XI23" s="327">
        <f t="shared" si="1264"/>
        <v>-274055.696971</v>
      </c>
      <c r="XJ23" s="327">
        <f t="shared" si="1264"/>
        <v>-273084.32193760003</v>
      </c>
      <c r="XK23" s="327">
        <f t="shared" si="1264"/>
        <v>-973043.61073369998</v>
      </c>
      <c r="XL23" s="327">
        <f t="shared" si="1264"/>
        <v>-960286.00207270007</v>
      </c>
      <c r="XM23" s="327">
        <f t="shared" si="1264"/>
        <v>-854626.80028720025</v>
      </c>
      <c r="XN23" s="327">
        <f t="shared" si="1264"/>
        <v>-847230.74192390009</v>
      </c>
      <c r="XO23" s="327">
        <f t="shared" si="1264"/>
        <v>-839916.70788420003</v>
      </c>
      <c r="XP23" s="327">
        <f t="shared" si="1264"/>
        <v>-831941.54447289999</v>
      </c>
      <c r="XQ23" s="327">
        <f t="shared" si="1264"/>
        <v>-810556.67053380003</v>
      </c>
      <c r="XR23" s="327">
        <f t="shared" si="1264"/>
        <v>-804133.41526899999</v>
      </c>
      <c r="XS23" s="327">
        <f t="shared" si="1264"/>
        <v>-797374.16556940007</v>
      </c>
      <c r="XT23" s="327">
        <f t="shared" si="1264"/>
        <v>-794505.20432869997</v>
      </c>
      <c r="XU23" s="327">
        <f t="shared" si="1264"/>
        <v>-808250.15638320008</v>
      </c>
      <c r="XV23" s="327">
        <f t="shared" si="1264"/>
        <v>-774289.93522860005</v>
      </c>
      <c r="XW23" s="327">
        <f t="shared" si="1264"/>
        <v>-768849.29611300002</v>
      </c>
      <c r="XX23" s="327">
        <f t="shared" si="1264"/>
        <v>-764125.5431726001</v>
      </c>
      <c r="XY23" s="327">
        <f t="shared" si="1264"/>
        <v>-761523.98360680009</v>
      </c>
      <c r="XZ23" s="327">
        <f t="shared" si="1264"/>
        <v>-737466.11</v>
      </c>
      <c r="YA23" s="327">
        <f t="shared" si="1264"/>
        <v>-737127.60366809997</v>
      </c>
      <c r="YB23" s="327">
        <f t="shared" si="1264"/>
        <v>-732252.45617200015</v>
      </c>
      <c r="YC23" s="327">
        <f t="shared" si="1264"/>
        <v>-718516.16219930013</v>
      </c>
      <c r="YD23" s="327">
        <f t="shared" si="1264"/>
        <v>-674396.2375197002</v>
      </c>
      <c r="YE23" s="327">
        <f t="shared" si="1264"/>
        <v>-687283.75568120019</v>
      </c>
      <c r="YF23" s="327">
        <f t="shared" si="1264"/>
        <v>-683380.89795380016</v>
      </c>
      <c r="YG23" s="327">
        <f t="shared" si="1264"/>
        <v>-679684.59627850016</v>
      </c>
      <c r="YH23" s="327">
        <f t="shared" si="1264"/>
        <v>-678227.6224146001</v>
      </c>
      <c r="YI23" s="327">
        <f t="shared" si="1264"/>
        <v>-624725.69281050004</v>
      </c>
      <c r="YJ23" s="327">
        <f t="shared" si="1264"/>
        <v>-624566.86958320008</v>
      </c>
      <c r="YK23" s="327">
        <f t="shared" si="1264"/>
        <v>-618055.59519350005</v>
      </c>
      <c r="YL23" s="327">
        <f t="shared" si="1264"/>
        <v>-615634.46597080003</v>
      </c>
      <c r="YM23" s="327">
        <f t="shared" si="1264"/>
        <v>-581490.04235569993</v>
      </c>
      <c r="YN23" s="327">
        <f t="shared" si="1264"/>
        <v>-579175.05595300009</v>
      </c>
      <c r="YO23" s="327">
        <f t="shared" si="1264"/>
        <v>-578648.50604470016</v>
      </c>
      <c r="YP23" s="327">
        <f t="shared" si="1264"/>
        <v>-577566.41465429997</v>
      </c>
      <c r="YQ23" s="327">
        <f t="shared" si="1264"/>
        <v>-575106.30973720015</v>
      </c>
      <c r="YR23" s="327">
        <f t="shared" si="1264"/>
        <v>-541996.14403710002</v>
      </c>
      <c r="YS23" s="327">
        <f t="shared" si="1264"/>
        <v>-536822.60933520005</v>
      </c>
      <c r="YT23" s="327">
        <f t="shared" si="1264"/>
        <v>-536162.55270090001</v>
      </c>
      <c r="YU23" s="327">
        <f t="shared" si="1264"/>
        <v>-536792.9910281999</v>
      </c>
      <c r="YV23" s="327">
        <f t="shared" si="1264"/>
        <v>-511922.79315669998</v>
      </c>
      <c r="YW23" s="327">
        <f t="shared" si="1264"/>
        <v>-511812.15697319992</v>
      </c>
      <c r="YX23" s="327">
        <f t="shared" si="1264"/>
        <v>-512785.14212080004</v>
      </c>
      <c r="YY23" s="327">
        <f t="shared" si="1264"/>
        <v>-512508.03628819995</v>
      </c>
      <c r="YZ23" s="327">
        <f t="shared" si="1264"/>
        <v>-463963.74410920002</v>
      </c>
      <c r="ZA23" s="327">
        <f t="shared" si="1264"/>
        <v>-463957.47244300001</v>
      </c>
      <c r="ZB23" s="327">
        <f t="shared" ref="ZB23:ABM23" si="1265">EA304</f>
        <v>-462698.72819930012</v>
      </c>
      <c r="ZC23" s="327">
        <f t="shared" si="1265"/>
        <v>-462247.63256580004</v>
      </c>
      <c r="ZD23" s="327">
        <f t="shared" si="1265"/>
        <v>-464386.41361959995</v>
      </c>
      <c r="ZE23" s="327">
        <f t="shared" si="1265"/>
        <v>-433396.67491789989</v>
      </c>
      <c r="ZF23" s="327">
        <f t="shared" si="1265"/>
        <v>-432943.91717609996</v>
      </c>
      <c r="ZG23" s="327">
        <f t="shared" si="1265"/>
        <v>-432041.43719950004</v>
      </c>
      <c r="ZH23" s="327">
        <f t="shared" si="1265"/>
        <v>-395094.72487659997</v>
      </c>
      <c r="ZI23" s="327">
        <f t="shared" si="1265"/>
        <v>-380227.19189130003</v>
      </c>
      <c r="ZJ23" s="327">
        <f t="shared" si="1265"/>
        <v>-381913.0380388</v>
      </c>
      <c r="ZK23" s="327">
        <f t="shared" si="1265"/>
        <v>-389985.95092359988</v>
      </c>
      <c r="ZL23" s="327">
        <f t="shared" si="1265"/>
        <v>-394756.38934950001</v>
      </c>
      <c r="ZM23" s="327">
        <f t="shared" si="1265"/>
        <v>-367515.06760099984</v>
      </c>
      <c r="ZN23" s="327">
        <f t="shared" si="1265"/>
        <v>-368111.86122849985</v>
      </c>
      <c r="ZO23" s="327">
        <f t="shared" si="1265"/>
        <v>-371843.88680409983</v>
      </c>
      <c r="ZP23" s="327">
        <f t="shared" si="1265"/>
        <v>-374470.81057139992</v>
      </c>
      <c r="ZQ23" s="327">
        <f t="shared" si="1265"/>
        <v>-382621.27159129997</v>
      </c>
      <c r="ZR23" s="327">
        <f t="shared" si="1265"/>
        <v>-365943.77183549991</v>
      </c>
      <c r="ZS23" s="327">
        <f t="shared" si="1265"/>
        <v>-262270.97184459993</v>
      </c>
      <c r="ZT23" s="327">
        <f t="shared" si="1265"/>
        <v>-255414.35501909992</v>
      </c>
      <c r="ZU23" s="327">
        <f t="shared" si="1265"/>
        <v>-259572.93116949993</v>
      </c>
      <c r="ZV23" s="327">
        <f t="shared" si="1265"/>
        <v>-238406.24108819995</v>
      </c>
      <c r="ZW23" s="327">
        <f t="shared" si="1265"/>
        <v>-207725.47398549999</v>
      </c>
      <c r="ZX23" s="327">
        <f t="shared" si="1265"/>
        <v>-169700.13278900002</v>
      </c>
      <c r="ZY23" s="327">
        <f t="shared" si="1265"/>
        <v>-133955.75898739995</v>
      </c>
      <c r="ZZ23" s="327">
        <f t="shared" si="1265"/>
        <v>-37270.308305599952</v>
      </c>
      <c r="AAA23" s="327">
        <f t="shared" si="1265"/>
        <v>-54706.545342400037</v>
      </c>
      <c r="AAB23" s="327">
        <f t="shared" si="1265"/>
        <v>-184582.80511029999</v>
      </c>
      <c r="AAC23" s="327">
        <f t="shared" si="1265"/>
        <v>-123092.41819439996</v>
      </c>
      <c r="AAD23" s="327">
        <f t="shared" si="1265"/>
        <v>-116024.71595640002</v>
      </c>
      <c r="AAE23" s="327">
        <f t="shared" si="1265"/>
        <v>-165079.73730820001</v>
      </c>
      <c r="AAF23" s="327">
        <f t="shared" si="1265"/>
        <v>-250892.51370730007</v>
      </c>
      <c r="AAG23" s="327">
        <f t="shared" si="1265"/>
        <v>-351069.25730780006</v>
      </c>
      <c r="AAH23" s="327">
        <f t="shared" si="1265"/>
        <v>-404166.74398549995</v>
      </c>
      <c r="AAI23" s="327">
        <f t="shared" si="1265"/>
        <v>-632643.59929669986</v>
      </c>
      <c r="AAJ23" s="327">
        <f t="shared" si="1265"/>
        <v>-664559.55860600004</v>
      </c>
      <c r="AAK23" s="327">
        <f t="shared" si="1265"/>
        <v>-610553.3298829</v>
      </c>
      <c r="AAL23" s="327">
        <f t="shared" si="1265"/>
        <v>-553688.5656032</v>
      </c>
      <c r="AAM23" s="327">
        <f t="shared" si="1265"/>
        <v>-513961.16146590002</v>
      </c>
      <c r="AAN23" s="327">
        <f t="shared" si="1265"/>
        <v>-501309.48287430004</v>
      </c>
      <c r="AAO23" s="327">
        <f t="shared" si="1265"/>
        <v>-512957.60131970013</v>
      </c>
      <c r="AAP23" s="327">
        <f t="shared" si="1265"/>
        <v>-548441.37884979998</v>
      </c>
      <c r="AAQ23" s="327">
        <f t="shared" si="1265"/>
        <v>-552218.32814200001</v>
      </c>
      <c r="AAR23" s="327">
        <f t="shared" si="1265"/>
        <v>-551462.19929979998</v>
      </c>
      <c r="AAS23" s="327">
        <f t="shared" si="1265"/>
        <v>-555483.66055499995</v>
      </c>
      <c r="AAT23" s="327">
        <f t="shared" si="1265"/>
        <v>-522154.58937299997</v>
      </c>
      <c r="AAU23" s="327">
        <f t="shared" si="1265"/>
        <v>-462626.93139590003</v>
      </c>
      <c r="AAV23" s="327">
        <f t="shared" si="1265"/>
        <v>-513248.73318079975</v>
      </c>
      <c r="AAW23" s="327">
        <f t="shared" si="1265"/>
        <v>-538608.30505429988</v>
      </c>
      <c r="AAX23" s="327">
        <f t="shared" si="1265"/>
        <v>-537203.37408439978</v>
      </c>
      <c r="AAY23" s="327">
        <f t="shared" si="1265"/>
        <v>-539745.14003499993</v>
      </c>
      <c r="AAZ23" s="327">
        <f t="shared" si="1265"/>
        <v>-477531.58128539985</v>
      </c>
      <c r="ABA23" s="327">
        <f t="shared" si="1265"/>
        <v>-472928.97440039983</v>
      </c>
      <c r="ABB23" s="327">
        <f t="shared" si="1265"/>
        <v>-470633.6642939999</v>
      </c>
      <c r="ABC23" s="327">
        <f t="shared" si="1265"/>
        <v>-479378.39982899989</v>
      </c>
      <c r="ABD23" s="327">
        <f t="shared" si="1265"/>
        <v>-454212.93131099985</v>
      </c>
      <c r="ABE23" s="327">
        <f t="shared" si="1265"/>
        <v>-489265.49135689996</v>
      </c>
      <c r="ABF23" s="327">
        <f t="shared" si="1265"/>
        <v>-547246.75114580011</v>
      </c>
      <c r="ABG23" s="327">
        <f t="shared" si="1265"/>
        <v>-498527.47526269994</v>
      </c>
      <c r="ABH23" s="327">
        <f t="shared" si="1265"/>
        <v>-511723.60594780004</v>
      </c>
      <c r="ABI23" s="327">
        <f t="shared" si="1265"/>
        <v>-511723.60594780004</v>
      </c>
      <c r="ABJ23" s="327">
        <f t="shared" si="1265"/>
        <v>-533517.39688780007</v>
      </c>
      <c r="ABK23" s="327">
        <f t="shared" si="1265"/>
        <v>-521179.36020270013</v>
      </c>
      <c r="ABL23" s="327">
        <f t="shared" si="1265"/>
        <v>-519006.03783170006</v>
      </c>
      <c r="ABM23" s="327">
        <f t="shared" si="1265"/>
        <v>-514385.99240429996</v>
      </c>
      <c r="ABN23" s="327">
        <f t="shared" ref="ABN23:ADY23" si="1266">GM304</f>
        <v>-506553.32876749994</v>
      </c>
      <c r="ABO23" s="327">
        <f t="shared" si="1266"/>
        <v>-503522.59821640007</v>
      </c>
      <c r="ABP23" s="327">
        <f t="shared" si="1266"/>
        <v>-489806.51323769992</v>
      </c>
      <c r="ABQ23" s="327">
        <f t="shared" si="1266"/>
        <v>-487253.36163649999</v>
      </c>
      <c r="ABR23" s="327">
        <f t="shared" si="1266"/>
        <v>-535735.32228670013</v>
      </c>
      <c r="ABS23" s="327">
        <f t="shared" si="1266"/>
        <v>-535679.96163660008</v>
      </c>
      <c r="ABT23" s="327">
        <f t="shared" si="1266"/>
        <v>-542444.78768299997</v>
      </c>
      <c r="ABU23" s="327">
        <f t="shared" si="1266"/>
        <v>-542890.08114500006</v>
      </c>
      <c r="ABV23" s="327">
        <f t="shared" si="1266"/>
        <v>-519821.73886280006</v>
      </c>
      <c r="ABW23" s="327">
        <f t="shared" si="1266"/>
        <v>-527421.89432570001</v>
      </c>
      <c r="ABX23" s="327">
        <f t="shared" si="1266"/>
        <v>-530239.0076422001</v>
      </c>
      <c r="ABY23" s="327">
        <f t="shared" si="1266"/>
        <v>-531889.87401700008</v>
      </c>
      <c r="ABZ23" s="327">
        <f t="shared" si="1266"/>
        <v>-516377.44035219995</v>
      </c>
      <c r="ACA23" s="327">
        <f t="shared" si="1266"/>
        <v>-520503.85027469997</v>
      </c>
      <c r="ACB23" s="327">
        <f t="shared" si="1266"/>
        <v>-516258.82823210006</v>
      </c>
      <c r="ACC23" s="327">
        <f t="shared" si="1266"/>
        <v>-517619.6735344</v>
      </c>
      <c r="ACD23" s="327">
        <f t="shared" si="1266"/>
        <v>-519002.7292689</v>
      </c>
      <c r="ACE23" s="327">
        <f t="shared" si="1266"/>
        <v>-480220.82794150012</v>
      </c>
      <c r="ACF23" s="327">
        <f t="shared" si="1266"/>
        <v>-415728.33196339995</v>
      </c>
      <c r="ACG23" s="327">
        <f t="shared" si="1266"/>
        <v>-429594.86043950001</v>
      </c>
      <c r="ACH23" s="327">
        <f t="shared" si="1266"/>
        <v>-426118.77207570022</v>
      </c>
      <c r="ACI23" s="327">
        <f t="shared" si="1266"/>
        <v>-418336.74769610009</v>
      </c>
      <c r="ACJ23" s="327">
        <f t="shared" si="1266"/>
        <v>-433696.9969651</v>
      </c>
      <c r="ACK23" s="327">
        <f t="shared" si="1266"/>
        <v>-431179.98590739997</v>
      </c>
      <c r="ACL23" s="327">
        <f t="shared" si="1266"/>
        <v>-448519.25389459997</v>
      </c>
      <c r="ACM23" s="327">
        <f t="shared" si="1266"/>
        <v>-442032.05708730005</v>
      </c>
      <c r="ACN23" s="327">
        <f t="shared" si="1266"/>
        <v>-419991.02226610004</v>
      </c>
      <c r="ACO23" s="327">
        <f t="shared" si="1266"/>
        <v>-427593.35054650001</v>
      </c>
      <c r="ACP23" s="327">
        <f t="shared" si="1266"/>
        <v>-428348.91185330012</v>
      </c>
      <c r="ACQ23" s="327">
        <f t="shared" si="1266"/>
        <v>-420060.72480490012</v>
      </c>
      <c r="ACR23" s="327">
        <f t="shared" si="1266"/>
        <v>-425178.26269880013</v>
      </c>
      <c r="ACS23" s="327">
        <f t="shared" si="1266"/>
        <v>-420603.09249160014</v>
      </c>
      <c r="ACT23" s="327">
        <f t="shared" si="1266"/>
        <v>-439023.97701079992</v>
      </c>
      <c r="ACU23" s="327">
        <f t="shared" si="1266"/>
        <v>-432340.85260490014</v>
      </c>
      <c r="ACV23" s="327">
        <f t="shared" si="1266"/>
        <v>-405318.49747230002</v>
      </c>
      <c r="ACW23" s="327">
        <f t="shared" si="1266"/>
        <v>-382208.12546629994</v>
      </c>
      <c r="ACX23" s="327">
        <f t="shared" si="1266"/>
        <v>-395079.95475770009</v>
      </c>
      <c r="ACY23" s="327">
        <f t="shared" si="1266"/>
        <v>-390459.70499880007</v>
      </c>
      <c r="ACZ23" s="327">
        <f t="shared" si="1266"/>
        <v>-380624.76412339997</v>
      </c>
      <c r="ADA23" s="327">
        <f t="shared" si="1266"/>
        <v>-386589.74283349997</v>
      </c>
      <c r="ADB23" s="327">
        <f t="shared" si="1266"/>
        <v>-388198.08395990002</v>
      </c>
      <c r="ADC23" s="327">
        <f t="shared" si="1266"/>
        <v>-376826.85131009994</v>
      </c>
      <c r="ADD23" s="327">
        <f t="shared" si="1266"/>
        <v>-375459.8867717</v>
      </c>
      <c r="ADE23" s="327">
        <f t="shared" si="1266"/>
        <v>-304766.94931029994</v>
      </c>
      <c r="ADF23" s="327">
        <f t="shared" si="1266"/>
        <v>-359887.7339159</v>
      </c>
      <c r="ADG23" s="327">
        <f t="shared" si="1266"/>
        <v>-365622.20033020002</v>
      </c>
      <c r="ADH23" s="327">
        <f t="shared" si="1266"/>
        <v>-365096.19638809992</v>
      </c>
      <c r="ADI23" s="327">
        <f t="shared" si="1266"/>
        <v>-329866.66195020004</v>
      </c>
      <c r="ADJ23" s="327">
        <f t="shared" si="1266"/>
        <v>-344661.11963459989</v>
      </c>
      <c r="ADK23" s="327">
        <f t="shared" si="1266"/>
        <v>-326457.01770689996</v>
      </c>
      <c r="ADL23" s="327">
        <f t="shared" si="1266"/>
        <v>-738292.88932489988</v>
      </c>
      <c r="ADM23" s="327">
        <f t="shared" si="1266"/>
        <v>-602819.46626349993</v>
      </c>
      <c r="ADN23" s="327">
        <f t="shared" si="1266"/>
        <v>-650021.57119389996</v>
      </c>
      <c r="ADO23" s="327">
        <f t="shared" si="1266"/>
        <v>-2012917.7637158995</v>
      </c>
      <c r="ADP23" s="327">
        <f t="shared" si="1266"/>
        <v>-2872679.6679579001</v>
      </c>
      <c r="ADQ23" s="327">
        <f t="shared" si="1266"/>
        <v>-3302024.0360546005</v>
      </c>
      <c r="ADR23" s="327">
        <f t="shared" si="1266"/>
        <v>-4466588.9730545003</v>
      </c>
      <c r="ADS23" s="327">
        <f t="shared" si="1266"/>
        <v>-5910834.1203821003</v>
      </c>
      <c r="ADT23" s="327">
        <f t="shared" si="1266"/>
        <v>-7554860.0031824019</v>
      </c>
      <c r="ADU23" s="327">
        <f t="shared" si="1266"/>
        <v>-8469888.3340611011</v>
      </c>
      <c r="ADV23" s="327">
        <f t="shared" si="1266"/>
        <v>-9409269.7022222001</v>
      </c>
      <c r="ADW23" s="327">
        <f t="shared" si="1266"/>
        <v>-10450634.131670002</v>
      </c>
      <c r="ADX23" s="327">
        <f t="shared" si="1266"/>
        <v>-11328559.0886868</v>
      </c>
      <c r="ADY23" s="327">
        <f t="shared" si="1266"/>
        <v>-12920714.406219298</v>
      </c>
      <c r="ADZ23" s="327">
        <f t="shared" ref="ADZ23:AFI23" si="1267">IY304</f>
        <v>-16582935.5721594</v>
      </c>
      <c r="AEA23" s="327">
        <f t="shared" si="1267"/>
        <v>-18133497.378960799</v>
      </c>
      <c r="AEB23" s="327">
        <f t="shared" si="1267"/>
        <v>-19766454.830950301</v>
      </c>
      <c r="AEC23" s="327">
        <f t="shared" si="1267"/>
        <v>-20995845.831511501</v>
      </c>
      <c r="AED23" s="327">
        <f t="shared" si="1267"/>
        <v>-21660379.995065603</v>
      </c>
      <c r="AEE23" s="327">
        <f t="shared" si="1267"/>
        <v>-22713901.011345807</v>
      </c>
      <c r="AEF23" s="327">
        <f t="shared" si="1267"/>
        <v>-23129467.091940101</v>
      </c>
      <c r="AEG23" s="327">
        <f t="shared" si="1267"/>
        <v>-23248146.487089004</v>
      </c>
      <c r="AEH23" s="327">
        <f t="shared" si="1267"/>
        <v>-23195708.103942905</v>
      </c>
      <c r="AEI23" s="327">
        <f t="shared" si="1267"/>
        <v>-23320238.185879603</v>
      </c>
      <c r="AEJ23" s="327">
        <f t="shared" si="1267"/>
        <v>-23208652.096584406</v>
      </c>
      <c r="AEK23" s="327">
        <f t="shared" si="1267"/>
        <v>-23307599.959015504</v>
      </c>
      <c r="AEL23" s="327">
        <f t="shared" si="1267"/>
        <v>-23279728.854047503</v>
      </c>
      <c r="AEM23" s="327">
        <f t="shared" si="1267"/>
        <v>-23326699.668833103</v>
      </c>
      <c r="AEN23" s="327">
        <f t="shared" si="1267"/>
        <v>-23372053.249951407</v>
      </c>
      <c r="AEO23" s="327">
        <f t="shared" si="1267"/>
        <v>-23548968.786378704</v>
      </c>
      <c r="AEP23" s="327">
        <f t="shared" si="1267"/>
        <v>-23716972.014548901</v>
      </c>
      <c r="AEQ23" s="327">
        <f t="shared" si="1267"/>
        <v>-23954183.001933001</v>
      </c>
      <c r="AER23" s="327">
        <f t="shared" si="1267"/>
        <v>-24372849.783614006</v>
      </c>
      <c r="AES23" s="327">
        <f t="shared" si="1267"/>
        <v>-24502888.436220702</v>
      </c>
      <c r="AET23" s="327">
        <f t="shared" si="1267"/>
        <v>-24445535.424674902</v>
      </c>
      <c r="AEU23" s="327">
        <f t="shared" si="1267"/>
        <v>-24425963.557821501</v>
      </c>
      <c r="AEV23" s="327">
        <f t="shared" si="1267"/>
        <v>-24367879.146904007</v>
      </c>
      <c r="AEW23" s="327">
        <f t="shared" si="1267"/>
        <v>-24274478.437388703</v>
      </c>
      <c r="AEX23" s="327">
        <f t="shared" si="1267"/>
        <v>-24160513.493819904</v>
      </c>
      <c r="AEY23" s="327">
        <f t="shared" si="1267"/>
        <v>-24440979.385153204</v>
      </c>
      <c r="AEZ23" s="327">
        <f t="shared" si="1267"/>
        <v>-25076768.245059606</v>
      </c>
      <c r="AFA23" s="327">
        <f t="shared" si="1267"/>
        <v>-24656550.096831609</v>
      </c>
      <c r="AFB23" s="327">
        <f t="shared" si="1267"/>
        <v>-25290261.833783608</v>
      </c>
      <c r="AFC23" s="327">
        <f t="shared" si="1267"/>
        <v>-25637919.343195204</v>
      </c>
      <c r="AFD23" s="327">
        <f t="shared" si="1267"/>
        <v>-25568777.184693404</v>
      </c>
      <c r="AFE23" s="327">
        <f t="shared" si="1267"/>
        <v>-25484121.242709007</v>
      </c>
      <c r="AFF23" s="327">
        <f t="shared" si="1267"/>
        <v>-26048733.662391111</v>
      </c>
      <c r="AFG23" s="327">
        <f t="shared" si="1267"/>
        <v>-25918356.496619411</v>
      </c>
      <c r="AFH23" s="327">
        <f t="shared" si="1267"/>
        <v>-26576915.655165412</v>
      </c>
      <c r="AFI23" s="327">
        <f t="shared" si="1267"/>
        <v>-27389883.407114409</v>
      </c>
      <c r="AFJ23" s="328">
        <f t="shared" ref="AFJ23:AGO23" si="1268">C223</f>
        <v>-27562163.597060904</v>
      </c>
      <c r="AFK23" s="327">
        <f t="shared" si="1268"/>
        <v>-27786726.903025009</v>
      </c>
      <c r="AFL23" s="327">
        <f t="shared" si="1268"/>
        <v>-28660436.162678905</v>
      </c>
      <c r="AFM23" s="327">
        <f t="shared" si="1268"/>
        <v>-28891035.131664205</v>
      </c>
      <c r="AFN23" s="327">
        <f t="shared" si="1268"/>
        <v>-29152862.623771705</v>
      </c>
      <c r="AFO23" s="327">
        <f t="shared" si="1268"/>
        <v>-29240096.264735505</v>
      </c>
      <c r="AFP23" s="327">
        <f t="shared" si="1268"/>
        <v>-29705221.143949505</v>
      </c>
      <c r="AFQ23" s="327">
        <f t="shared" si="1268"/>
        <v>-29995217.440252002</v>
      </c>
      <c r="AFR23" s="327">
        <f t="shared" si="1268"/>
        <v>-30301794.704682201</v>
      </c>
      <c r="AFS23" s="327">
        <f t="shared" si="1268"/>
        <v>-30653317.425601505</v>
      </c>
      <c r="AFT23" s="327">
        <f t="shared" si="1268"/>
        <v>-30940699.855443705</v>
      </c>
      <c r="AFU23" s="327">
        <f t="shared" si="1268"/>
        <v>-30832651.291462507</v>
      </c>
      <c r="AFV23" s="327">
        <f t="shared" si="1268"/>
        <v>-31302106.553841304</v>
      </c>
      <c r="AFW23" s="327">
        <f t="shared" si="1268"/>
        <v>-31837845.434614405</v>
      </c>
      <c r="AFX23" s="327">
        <f t="shared" si="1268"/>
        <v>-32353890.749956902</v>
      </c>
      <c r="AFY23" s="327">
        <f t="shared" si="1268"/>
        <v>-33051264.075649001</v>
      </c>
      <c r="AFZ23" s="327">
        <f t="shared" si="1268"/>
        <v>-33015518.582464304</v>
      </c>
      <c r="AGA23" s="327">
        <f t="shared" si="1268"/>
        <v>-268051826.06711975</v>
      </c>
      <c r="AGB23" s="327">
        <f t="shared" si="1268"/>
        <v>-296127641.35335881</v>
      </c>
      <c r="AGC23" s="327">
        <f t="shared" si="1268"/>
        <v>-303822230.6637938</v>
      </c>
      <c r="AGD23" s="327">
        <f t="shared" si="1268"/>
        <v>-390941188.28938287</v>
      </c>
      <c r="AGE23" s="327">
        <f t="shared" si="1268"/>
        <v>-389903897.32101679</v>
      </c>
      <c r="AGF23" s="327">
        <f t="shared" si="1268"/>
        <v>-389816578.0073359</v>
      </c>
      <c r="AGG23" s="327">
        <f t="shared" si="1268"/>
        <v>-399766382.13367981</v>
      </c>
      <c r="AGH23" s="327">
        <f t="shared" si="1268"/>
        <v>-412991348.92603278</v>
      </c>
      <c r="AGI23" s="327">
        <f t="shared" si="1268"/>
        <v>-437000381.42105085</v>
      </c>
      <c r="AGJ23" s="327">
        <f t="shared" si="1268"/>
        <v>-453501590.07592309</v>
      </c>
      <c r="AGK23" s="327">
        <f t="shared" si="1268"/>
        <v>-453646184.36904699</v>
      </c>
      <c r="AGL23" s="327">
        <f t="shared" si="1268"/>
        <v>-453917934.314372</v>
      </c>
      <c r="AGM23" s="327">
        <f t="shared" si="1268"/>
        <v>-509338440.15845162</v>
      </c>
      <c r="AGN23" s="327">
        <f t="shared" si="1268"/>
        <v>-531266349.63423419</v>
      </c>
      <c r="AGO23" s="327">
        <f t="shared" si="1268"/>
        <v>-521465526.24177223</v>
      </c>
      <c r="AGP23" s="327">
        <f t="shared" ref="AGP23:AHU23" si="1269">AI223</f>
        <v>-521310619.06408137</v>
      </c>
      <c r="AGQ23" s="327">
        <f t="shared" si="1269"/>
        <v>-520506444.50536531</v>
      </c>
      <c r="AGR23" s="327">
        <f t="shared" si="1269"/>
        <v>-490437603.70910257</v>
      </c>
      <c r="AGS23" s="327">
        <f t="shared" si="1269"/>
        <v>-469777852.57582283</v>
      </c>
      <c r="AGT23" s="327">
        <f t="shared" si="1269"/>
        <v>-469288810.44528443</v>
      </c>
      <c r="AGU23" s="327">
        <f t="shared" si="1269"/>
        <v>-463287932.63774443</v>
      </c>
      <c r="AGV23" s="327">
        <f t="shared" si="1269"/>
        <v>-457710446.90830946</v>
      </c>
      <c r="AGW23" s="327">
        <f t="shared" si="1269"/>
        <v>-465275257.17508888</v>
      </c>
      <c r="AGX23" s="327">
        <f t="shared" si="1269"/>
        <v>-460792219.13135493</v>
      </c>
      <c r="AGY23" s="327">
        <f t="shared" si="1269"/>
        <v>-458765350.87776291</v>
      </c>
      <c r="AGZ23" s="327">
        <f t="shared" si="1269"/>
        <v>-454881832.3534649</v>
      </c>
      <c r="AHA23" s="327">
        <f t="shared" si="1269"/>
        <v>-465695070.96966684</v>
      </c>
      <c r="AHB23" s="327">
        <f t="shared" si="1269"/>
        <v>-465095440.77408785</v>
      </c>
      <c r="AHC23" s="327">
        <f t="shared" si="1269"/>
        <v>-452568779.02610886</v>
      </c>
      <c r="AHD23" s="327">
        <f t="shared" si="1269"/>
        <v>-451032976.88087678</v>
      </c>
      <c r="AHE23" s="327">
        <f t="shared" si="1269"/>
        <v>-421469409.26703346</v>
      </c>
      <c r="AHF23" s="327">
        <f t="shared" si="1269"/>
        <v>-421461253.5124324</v>
      </c>
      <c r="AHG23" s="327">
        <f t="shared" si="1269"/>
        <v>-422809710.08731949</v>
      </c>
      <c r="AHH23" s="327">
        <f t="shared" si="1269"/>
        <v>-423246923.53730303</v>
      </c>
      <c r="AHI23" s="327">
        <f t="shared" si="1269"/>
        <v>-423335858.34818602</v>
      </c>
      <c r="AHJ23" s="327">
        <f t="shared" si="1269"/>
        <v>-610171109.2775538</v>
      </c>
      <c r="AHK23" s="327">
        <f t="shared" si="1269"/>
        <v>-8293866244.6510067</v>
      </c>
      <c r="AHL23" s="327">
        <f t="shared" si="1269"/>
        <v>-7786244281.5656776</v>
      </c>
      <c r="AHM23" s="327">
        <f t="shared" si="1269"/>
        <v>-9062210687.8013573</v>
      </c>
      <c r="AHN23" s="327">
        <f t="shared" si="1269"/>
        <v>-9815729822.9339676</v>
      </c>
      <c r="AHO23" s="327">
        <f t="shared" si="1269"/>
        <v>-11365767322.8144</v>
      </c>
      <c r="AHP23" s="327">
        <f t="shared" si="1269"/>
        <v>-10221926223.269398</v>
      </c>
      <c r="AHQ23" s="327">
        <f t="shared" si="1269"/>
        <v>-12643820776.253401</v>
      </c>
      <c r="AHR23" s="327">
        <f t="shared" si="1269"/>
        <v>-13523697210.397907</v>
      </c>
      <c r="AHS23" s="327">
        <f t="shared" si="1269"/>
        <v>-13497956647.227808</v>
      </c>
      <c r="AHT23" s="327">
        <f t="shared" si="1269"/>
        <v>-13253779684.797007</v>
      </c>
      <c r="AHU23" s="327">
        <f t="shared" si="1269"/>
        <v>-16821099489.895708</v>
      </c>
      <c r="AHV23" s="327">
        <f t="shared" ref="AHV23:AJA23" si="1270">BO223</f>
        <v>-19518514817.705406</v>
      </c>
      <c r="AHW23" s="327">
        <f t="shared" si="1270"/>
        <v>-18976056613.41061</v>
      </c>
      <c r="AHX23" s="327">
        <f t="shared" si="1270"/>
        <v>-19296425910.064709</v>
      </c>
      <c r="AHY23" s="327">
        <f t="shared" si="1270"/>
        <v>-19233415855.657009</v>
      </c>
      <c r="AHZ23" s="327">
        <f t="shared" si="1270"/>
        <v>-22092022103.820114</v>
      </c>
      <c r="AIA23" s="327">
        <f t="shared" si="1270"/>
        <v>-22406679001.750275</v>
      </c>
      <c r="AIB23" s="327">
        <f t="shared" si="1270"/>
        <v>-21746764300.108795</v>
      </c>
      <c r="AIC23" s="327">
        <f t="shared" si="1270"/>
        <v>-21665181917.443695</v>
      </c>
      <c r="AID23" s="327">
        <f t="shared" si="1270"/>
        <v>-21538180257.094208</v>
      </c>
      <c r="AIE23" s="327">
        <f t="shared" si="1270"/>
        <v>-25996546694.224724</v>
      </c>
      <c r="AIF23" s="327">
        <f t="shared" si="1270"/>
        <v>-32304467246.828026</v>
      </c>
      <c r="AIG23" s="327">
        <f t="shared" si="1270"/>
        <v>-33920787139.883224</v>
      </c>
      <c r="AIH23" s="327">
        <f t="shared" si="1270"/>
        <v>-33914697464.034023</v>
      </c>
      <c r="AII23" s="327">
        <f t="shared" si="1270"/>
        <v>-41929932515.682526</v>
      </c>
      <c r="AIJ23" s="327">
        <f t="shared" si="1270"/>
        <v>-47979072469.701637</v>
      </c>
      <c r="AIK23" s="327">
        <f t="shared" si="1270"/>
        <v>-59478277770.501541</v>
      </c>
      <c r="AIL23" s="327">
        <f t="shared" si="1270"/>
        <v>-73325902842.169235</v>
      </c>
      <c r="AIM23" s="327">
        <f t="shared" si="1270"/>
        <v>-2012961169876.0303</v>
      </c>
      <c r="AIN23" s="327">
        <f t="shared" si="1270"/>
        <v>-1993672755187.2102</v>
      </c>
      <c r="AIO23" s="327">
        <f t="shared" si="1270"/>
        <v>-2007476730017.7102</v>
      </c>
      <c r="AIP23" s="327">
        <f t="shared" si="1270"/>
        <v>-2020564824663.5903</v>
      </c>
      <c r="AIQ23" s="327">
        <f t="shared" si="1270"/>
        <v>-1993221719229.8801</v>
      </c>
      <c r="AIR23" s="327">
        <f t="shared" si="1270"/>
        <v>-2033815224228.1602</v>
      </c>
      <c r="AIS23" s="327">
        <f t="shared" si="1270"/>
        <v>-2042702600344.1001</v>
      </c>
      <c r="AIT23" s="327">
        <f t="shared" si="1270"/>
        <v>-2061965597577.5898</v>
      </c>
      <c r="AIU23" s="327">
        <f t="shared" si="1270"/>
        <v>-2081865535559.53</v>
      </c>
      <c r="AIV23" s="327">
        <f t="shared" si="1270"/>
        <v>-2104863458548.3899</v>
      </c>
      <c r="AIW23" s="327">
        <f t="shared" si="1270"/>
        <v>-2139840368578.72</v>
      </c>
      <c r="AIX23" s="327">
        <f t="shared" si="1270"/>
        <v>-2152187335459.6399</v>
      </c>
      <c r="AIY23" s="327">
        <f t="shared" si="1270"/>
        <v>-2225828840792.7397</v>
      </c>
      <c r="AIZ23" s="327">
        <f t="shared" si="1270"/>
        <v>-2297789325265.0098</v>
      </c>
      <c r="AJA23" s="327">
        <f t="shared" si="1270"/>
        <v>-2477201372063.1401</v>
      </c>
      <c r="AJB23" s="327">
        <f t="shared" ref="AJB23:AKG23" si="1271">CU223</f>
        <v>-6028931999455.3701</v>
      </c>
      <c r="AJC23" s="327">
        <f t="shared" si="1271"/>
        <v>-10008875007441.859</v>
      </c>
      <c r="AJD23" s="327">
        <f t="shared" si="1271"/>
        <v>-15201602675001.76</v>
      </c>
      <c r="AJE23" s="327">
        <f t="shared" si="1271"/>
        <v>-16523071028480.217</v>
      </c>
      <c r="AJF23" s="327">
        <f t="shared" si="1271"/>
        <v>-18953915790027.016</v>
      </c>
      <c r="AJG23" s="327">
        <f t="shared" si="1271"/>
        <v>-24452598524925.414</v>
      </c>
      <c r="AJH23" s="327">
        <f t="shared" si="1271"/>
        <v>-31631848902816.215</v>
      </c>
      <c r="AJI23" s="327">
        <f t="shared" si="1271"/>
        <v>-51464302364124.039</v>
      </c>
      <c r="AJJ23" s="327">
        <f t="shared" si="1271"/>
        <v>-98316288919466.469</v>
      </c>
      <c r="AJK23" s="327">
        <f t="shared" si="1271"/>
        <v>-98192780649234.375</v>
      </c>
      <c r="AJL23" s="327">
        <f t="shared" si="1271"/>
        <v>-98166511540934.672</v>
      </c>
      <c r="AJM23" s="327">
        <f t="shared" si="1271"/>
        <v>-98224974914014.469</v>
      </c>
      <c r="AJN23" s="327">
        <f t="shared" si="1271"/>
        <v>-96824478551715.891</v>
      </c>
      <c r="AJO23" s="327">
        <f t="shared" si="1271"/>
        <v>-96583637871800.391</v>
      </c>
      <c r="AJP23" s="327">
        <f t="shared" si="1271"/>
        <v>-96567249517804.891</v>
      </c>
      <c r="AJQ23" s="327">
        <f t="shared" si="1271"/>
        <v>-96548703163219.188</v>
      </c>
      <c r="AJR23" s="327">
        <f t="shared" si="1271"/>
        <v>-94916592661439.328</v>
      </c>
      <c r="AJS23" s="327">
        <f t="shared" si="1271"/>
        <v>-95229064067408.234</v>
      </c>
      <c r="AJT23" s="327">
        <f t="shared" si="1271"/>
        <v>-95607969488747.938</v>
      </c>
      <c r="AJU23" s="327">
        <f t="shared" si="1271"/>
        <v>-123321906488915.23</v>
      </c>
      <c r="AJV23" s="327">
        <f t="shared" si="1271"/>
        <v>-160949521066093.25</v>
      </c>
      <c r="AJW23" s="327">
        <f t="shared" si="1271"/>
        <v>-151643775529482.25</v>
      </c>
      <c r="AJX23" s="327">
        <f t="shared" si="1271"/>
        <v>-152956886850718.31</v>
      </c>
      <c r="AJY23" s="327">
        <f t="shared" si="1271"/>
        <v>-159081981843118.31</v>
      </c>
      <c r="AJZ23" s="327">
        <f t="shared" si="1271"/>
        <v>-166091882611536.31</v>
      </c>
      <c r="AKA23" s="327">
        <f t="shared" si="1271"/>
        <v>-169345642893518.31</v>
      </c>
      <c r="AKB23" s="327">
        <f t="shared" si="1271"/>
        <v>-179664982050450.31</v>
      </c>
      <c r="AKC23" s="327">
        <f t="shared" si="1271"/>
        <v>-185029130478082.31</v>
      </c>
      <c r="AKD23" s="327">
        <f t="shared" si="1271"/>
        <v>-188677606745067.31</v>
      </c>
      <c r="AKE23" s="327">
        <f t="shared" si="1271"/>
        <v>-194927479692584.47</v>
      </c>
      <c r="AKF23" s="327">
        <f t="shared" si="1271"/>
        <v>-207240722538882.47</v>
      </c>
      <c r="AKG23" s="327">
        <f t="shared" si="1271"/>
        <v>-217069111976934.47</v>
      </c>
      <c r="AKH23" s="327">
        <f t="shared" ref="AKH23:AKQ23" si="1272">EA223</f>
        <v>-230683767127488.47</v>
      </c>
      <c r="AKI23" s="327">
        <f t="shared" si="1272"/>
        <v>-265099874088164.47</v>
      </c>
      <c r="AKJ23" s="327">
        <f t="shared" si="1272"/>
        <v>-361830027280106.63</v>
      </c>
      <c r="AKK23" s="327">
        <f t="shared" si="1272"/>
        <v>-404664969635677.63</v>
      </c>
      <c r="AKL23" s="327">
        <f t="shared" si="1272"/>
        <v>-436810387044110.31</v>
      </c>
      <c r="AKM23" s="327">
        <f t="shared" si="1272"/>
        <v>-497106782732768.31</v>
      </c>
      <c r="AKN23" s="327">
        <f t="shared" si="1272"/>
        <v>-613691492616410.5</v>
      </c>
      <c r="AKO23" s="327">
        <f t="shared" si="1272"/>
        <v>-631506465534142.13</v>
      </c>
      <c r="AKP23" s="327">
        <f t="shared" si="1272"/>
        <v>-649982621704889.13</v>
      </c>
      <c r="AKQ23" s="327">
        <f t="shared" si="1272"/>
        <v>-593694293256283.13</v>
      </c>
      <c r="AKR23" s="327">
        <f t="shared" ref="AKR23" si="1273">EK223</f>
        <v>-627309455151488.13</v>
      </c>
      <c r="AKS23" s="327">
        <f>EL223*10^6</f>
        <v>-593544161912208.63</v>
      </c>
      <c r="AKT23" s="327">
        <f>EM223*10^6</f>
        <v>-569359453584889.63</v>
      </c>
      <c r="AKU23" s="327">
        <f>EN223*10^6</f>
        <v>-561318606064731.63</v>
      </c>
      <c r="AKV23" s="327">
        <f t="shared" ref="AKV23:ALB23" si="1274">EO223*10^6</f>
        <v>-581443644893518.63</v>
      </c>
      <c r="AKW23" s="327">
        <f t="shared" si="1274"/>
        <v>-682886182688043.5</v>
      </c>
      <c r="AKX23" s="327">
        <f t="shared" si="1274"/>
        <v>-705092598332479.5</v>
      </c>
      <c r="AKY23" s="327">
        <f t="shared" si="1274"/>
        <v>-901466930851748.5</v>
      </c>
      <c r="AKZ23" s="327">
        <f t="shared" si="1274"/>
        <v>-971917967439550.5</v>
      </c>
      <c r="ALA23" s="327">
        <f t="shared" si="1274"/>
        <v>-1116414698477248.4</v>
      </c>
      <c r="ALB23" s="327">
        <f t="shared" si="1274"/>
        <v>-1233538934264718.3</v>
      </c>
      <c r="ALC23" s="327">
        <f t="shared" ref="ALC23" si="1275">EV223*10^6</f>
        <v>-1400862892623098.3</v>
      </c>
      <c r="ALD23" s="327">
        <f t="shared" ref="ALD23" si="1276">EW223*10^6</f>
        <v>-1429450479469638.5</v>
      </c>
      <c r="ALE23" s="327">
        <f t="shared" ref="ALE23" si="1277">EX223*10^6</f>
        <v>-1364349140118638.5</v>
      </c>
      <c r="ALF23" s="327">
        <f t="shared" ref="ALF23" si="1278">EY223*10^6</f>
        <v>-1421925956110269.8</v>
      </c>
      <c r="ALG23" s="327">
        <f t="shared" ref="ALG23" si="1279">EZ223*10^6</f>
        <v>-1865305024434309.8</v>
      </c>
      <c r="ALH23" s="327">
        <f t="shared" ref="ALH23" si="1280">FA223*10^6</f>
        <v>-2189509098204759.5</v>
      </c>
      <c r="ALI23" s="327">
        <f t="shared" ref="ALI23:ALJ23" si="1281">FB223*10^6</f>
        <v>-2254559932153149.5</v>
      </c>
      <c r="ALJ23" s="327">
        <f t="shared" si="1281"/>
        <v>-2147043869454627.3</v>
      </c>
      <c r="ALK23" s="327">
        <f t="shared" ref="ALK23" si="1282">FD223*10^6</f>
        <v>-2101265000862267.3</v>
      </c>
      <c r="ALL23" s="327">
        <f t="shared" ref="ALL23" si="1283">FE223*10^6</f>
        <v>-2099694559001597.3</v>
      </c>
      <c r="ALM23" s="327">
        <f t="shared" ref="ALM23" si="1284">FF223*10^6</f>
        <v>-2105655151466627.3</v>
      </c>
      <c r="ALN23" s="327">
        <f t="shared" ref="ALN23:ALO23" si="1285">FG223*10^6</f>
        <v>-2115672575211209.5</v>
      </c>
      <c r="ALO23" s="327">
        <f t="shared" si="1285"/>
        <v>-2101242919492179.5</v>
      </c>
      <c r="ALP23" s="327">
        <f t="shared" ref="ALP23" si="1286">FI223*10^6</f>
        <v>-2104988216329069.5</v>
      </c>
      <c r="ALQ23" s="327">
        <f t="shared" ref="ALQ23" si="1287">FJ223*10^6</f>
        <v>-2108136457976449.5</v>
      </c>
      <c r="ALR23" s="327">
        <f t="shared" ref="ALR23" si="1288">FK223*10^6</f>
        <v>-2104784276191839.5</v>
      </c>
      <c r="ALS23" s="327">
        <f t="shared" ref="ALS23" si="1289">FL223*10^6</f>
        <v>-2445884949172753</v>
      </c>
      <c r="ALT23" s="327">
        <f t="shared" ref="ALT23" si="1290">FM223*10^6</f>
        <v>-2837273934534963.5</v>
      </c>
      <c r="ALU23" s="327">
        <f t="shared" ref="ALU23" si="1291">FN223*10^6</f>
        <v>-3796858766085989.5</v>
      </c>
      <c r="ALV23" s="327">
        <f t="shared" ref="ALV23" si="1292">FO223*10^6</f>
        <v>-5286589282127149</v>
      </c>
      <c r="ALW23" s="327" t="e">
        <f t="shared" ref="ALW23" si="1293">FP223*10^6</f>
        <v>#VALUE!</v>
      </c>
      <c r="ALX23" s="327" t="e">
        <f t="shared" ref="ALX23" si="1294">FQ223*10^6</f>
        <v>#VALUE!</v>
      </c>
      <c r="ALY23" s="327" t="e">
        <f t="shared" ref="ALY23" si="1295">FR223*10^6</f>
        <v>#VALUE!</v>
      </c>
      <c r="ALZ23" s="327" t="e">
        <f t="shared" ref="ALZ23" si="1296">FS223*10^6</f>
        <v>#VALUE!</v>
      </c>
      <c r="AMA23" s="327" t="e">
        <f t="shared" ref="AMA23" si="1297">FT223*10^6</f>
        <v>#VALUE!</v>
      </c>
      <c r="AMB23" s="327" t="e">
        <f t="shared" ref="AMB23" si="1298">FU223*10^6</f>
        <v>#VALUE!</v>
      </c>
      <c r="AMC23" s="327" t="e">
        <f t="shared" ref="AMC23" si="1299">FV223*10^6</f>
        <v>#VALUE!</v>
      </c>
      <c r="AMD23" s="327" t="e">
        <f t="shared" ref="AMD23" si="1300">FW223*10^6</f>
        <v>#VALUE!</v>
      </c>
      <c r="AME23" s="327" t="e">
        <f t="shared" ref="AME23" si="1301">FX223*10^6</f>
        <v>#VALUE!</v>
      </c>
      <c r="AMF23" s="327" t="e">
        <f t="shared" ref="AMF23" si="1302">FY223*10^6</f>
        <v>#VALUE!</v>
      </c>
      <c r="AMG23" s="327" t="e">
        <f t="shared" ref="AMG23" si="1303">FZ223*10^6</f>
        <v>#VALUE!</v>
      </c>
      <c r="AMH23" s="327" t="e">
        <f t="shared" ref="AMH23" si="1304">GA223*10^6</f>
        <v>#VALUE!</v>
      </c>
      <c r="AMI23" s="327">
        <f t="shared" ref="AMI23" si="1305">GB223*10^6</f>
        <v>-6896665698780001</v>
      </c>
      <c r="AMJ23" s="327">
        <f t="shared" ref="AMJ23" si="1306">GC223*10^6</f>
        <v>-7330161820520988</v>
      </c>
      <c r="AMK23" s="327">
        <f t="shared" ref="AMK23" si="1307">GD223*10^6</f>
        <v>-7742342689933926</v>
      </c>
      <c r="AML23" s="327">
        <f t="shared" ref="AML23" si="1308">GE223*10^6</f>
        <v>-8274546109718203</v>
      </c>
      <c r="AMM23" s="327">
        <f t="shared" ref="AMM23" si="1309">GF223*10^6</f>
        <v>-8805582432590763</v>
      </c>
      <c r="AMN23" s="327">
        <f t="shared" ref="AMN23" si="1310">GG223*10^6</f>
        <v>-9235786551674714</v>
      </c>
      <c r="AMO23" s="327">
        <f t="shared" ref="AMO23" si="1311">GH223*10^6</f>
        <v>-9703402300810936</v>
      </c>
      <c r="AMP23" s="327">
        <f t="shared" ref="AMP23" si="1312">GI223*10^6</f>
        <v>-1.041722693495541E+16</v>
      </c>
      <c r="AMQ23" s="327">
        <f t="shared" ref="AMQ23" si="1313">GJ223*10^6</f>
        <v>-1.069537701196451E+16</v>
      </c>
      <c r="AMR23" s="327">
        <f t="shared" ref="AMR23" si="1314">GK223*10^6</f>
        <v>-1.167220240506231E+16</v>
      </c>
      <c r="AMS23" s="327">
        <f t="shared" ref="AMS23" si="1315">GL223*10^6</f>
        <v>-1.247673926639685E+16</v>
      </c>
      <c r="AMT23" s="327">
        <f t="shared" ref="AMT23" si="1316">GM223*10^6</f>
        <v>-1.290578680198925E+16</v>
      </c>
      <c r="AMU23" s="327">
        <f t="shared" ref="AMU23" si="1317">GN223*10^6</f>
        <v>-1.292886762904605E+16</v>
      </c>
      <c r="AMV23" s="327">
        <f t="shared" ref="AMV23" si="1318">GO223*10^6</f>
        <v>-1.323259536132855E+16</v>
      </c>
      <c r="AMW23" s="327">
        <f t="shared" ref="AMW23" si="1319">GP223*10^6</f>
        <v>-1.4427997212654214E+16</v>
      </c>
      <c r="AMX23" s="327">
        <f t="shared" ref="AMX23" si="1320">GQ223*10^6</f>
        <v>-1.5122544367994414E+16</v>
      </c>
      <c r="AMY23" s="327">
        <f t="shared" ref="AMY23" si="1321">GR223*10^6</f>
        <v>-1.7752319385956314E+16</v>
      </c>
      <c r="AMZ23" s="327">
        <f t="shared" ref="AMZ23" si="1322">GS223*10^6</f>
        <v>-2.1125726512807192E+16</v>
      </c>
      <c r="ANA23" s="327">
        <f t="shared" ref="ANA23" si="1323">GT223*10^6</f>
        <v>-2.9716308473310808E+16</v>
      </c>
      <c r="ANB23" s="327">
        <f t="shared" ref="ANB23" si="1324">GU223*10^6</f>
        <v>-2.9180329047097132E+16</v>
      </c>
      <c r="ANC23" s="327">
        <f t="shared" ref="ANC23" si="1325">GV223*10^6</f>
        <v>-2.9066194713067132E+16</v>
      </c>
      <c r="AND23" s="327">
        <f t="shared" ref="AND23" si="1326">GW223*10^6</f>
        <v>-2.9134791382951132E+16</v>
      </c>
      <c r="ANE23" s="327">
        <f t="shared" ref="ANE23" si="1327">GX223*10^6</f>
        <v>-3.0794687593375332E+16</v>
      </c>
      <c r="ANF23" s="327">
        <f t="shared" ref="ANF23" si="1328">GY223*10^6</f>
        <v>-3.0758520559487536E+16</v>
      </c>
      <c r="ANG23" s="327">
        <f t="shared" ref="ANG23" si="1329">GZ223*10^6</f>
        <v>-3.822825383193824E+16</v>
      </c>
      <c r="ANH23" s="327">
        <f t="shared" ref="ANH23" si="1330">HA223*10^6</f>
        <v>-4.4185571363250432E+16</v>
      </c>
      <c r="ANI23" s="327">
        <f t="shared" ref="ANI23" si="1331">HB223*10^6</f>
        <v>-4.913547767193824E+16</v>
      </c>
      <c r="ANJ23" s="327">
        <f t="shared" ref="ANJ23" si="1332">HC223*10^6</f>
        <v>-5.1039416968258616E+16</v>
      </c>
      <c r="ANK23" s="327">
        <f t="shared" ref="ANK23" si="1333">HD223*10^6</f>
        <v>-5.1186804614449312E+16</v>
      </c>
      <c r="ANL23" s="327">
        <f t="shared" ref="ANL23" si="1334">HE223*10^6</f>
        <v>-4.9177855210099064E+16</v>
      </c>
      <c r="ANM23" s="327">
        <f t="shared" ref="ANM23" si="1335">HF223*10^6</f>
        <v>-4.763056330018436E+16</v>
      </c>
      <c r="ANN23" s="327">
        <f t="shared" ref="ANN23" si="1336">HG223*10^6</f>
        <v>-5.2388317737520768E+16</v>
      </c>
      <c r="ANO23" s="327">
        <f t="shared" ref="ANO23" si="1337">HH223*10^6</f>
        <v>-5.2426684281189112E+16</v>
      </c>
      <c r="ANP23" s="327">
        <f t="shared" ref="ANP23" si="1338">HI223*10^6</f>
        <v>-5.1902524224448008E+16</v>
      </c>
      <c r="ANQ23" s="327">
        <f t="shared" ref="ANQ23" si="1339">HJ223*10^6</f>
        <v>-5.0139999263351208E+16</v>
      </c>
      <c r="ANR23" s="327">
        <f t="shared" ref="ANR23" si="1340">HK223*10^6</f>
        <v>-5.1683250708942808E+16</v>
      </c>
      <c r="ANS23" s="327">
        <f t="shared" ref="ANS23" si="1341">HL223*10^6</f>
        <v>-5.5057215933099144E+16</v>
      </c>
      <c r="ANT23" s="327">
        <f t="shared" ref="ANT23" si="1342">HM223*10^6</f>
        <v>-6.0741416961805544E+16</v>
      </c>
      <c r="ANU23" s="327">
        <f t="shared" ref="ANU23" si="1343">HN223*10^6</f>
        <v>-6.8516192067734848E+16</v>
      </c>
      <c r="ANV23" s="327">
        <f t="shared" ref="ANV23" si="1344">HO223*10^6</f>
        <v>-7.2566618194709248E+16</v>
      </c>
      <c r="ANW23" s="327">
        <f t="shared" ref="ANW23" si="1345">HP223*10^6</f>
        <v>-7.6112041576568016E+16</v>
      </c>
      <c r="ANX23" s="327">
        <f t="shared" ref="ANX23" si="1346">HQ223*10^6</f>
        <v>-7.9867725491423024E+16</v>
      </c>
      <c r="ANY23" s="327">
        <f t="shared" ref="ANY23" si="1347">HR223*10^6</f>
        <v>-8.1426313281303616E+16</v>
      </c>
      <c r="ANZ23" s="327">
        <f t="shared" ref="ANZ23" si="1348">HS223*10^6</f>
        <v>-8.600861785096192E+16</v>
      </c>
      <c r="AOA23" s="327">
        <f t="shared" ref="AOA23" si="1349">HT223*10^6</f>
        <v>-8.654476278062192E+16</v>
      </c>
      <c r="AOB23" s="327">
        <f t="shared" ref="AOB23" si="1350">HU223*10^6</f>
        <v>-8.5812407022164976E+16</v>
      </c>
      <c r="AOC23" s="327">
        <f t="shared" ref="AOC23" si="1351">HV223*10^6</f>
        <v>-8.6882462190049376E+16</v>
      </c>
      <c r="AOD23" s="327">
        <f t="shared" ref="AOD23" si="1352">HW223*10^6</f>
        <v>-8.6183826980250976E+16</v>
      </c>
      <c r="AOE23" s="327">
        <f t="shared" ref="AOE23" si="1353">HX223*10^6</f>
        <v>-8.844136363857408E+16</v>
      </c>
      <c r="AOF23" s="327">
        <f t="shared" ref="AOF23" si="1354">HY223*10^6</f>
        <v>-8.9784611479115264E+16</v>
      </c>
      <c r="AOG23" s="327">
        <f t="shared" ref="AOG23" si="1355">HZ223*10^6</f>
        <v>-9.024519652952936E+16</v>
      </c>
      <c r="AOH23" s="327">
        <f t="shared" ref="AOH23" si="1356">IA223*10^6</f>
        <v>-9.6153603940405664E+16</v>
      </c>
      <c r="AOI23" s="327">
        <f t="shared" ref="AOI23" si="1357">IB223*10^6</f>
        <v>-1.0683294008829107E+17</v>
      </c>
      <c r="AOJ23" s="327">
        <f t="shared" ref="AOJ23" si="1358">IC223*10^6</f>
        <v>-1.0955207550171638E+17</v>
      </c>
      <c r="AOK23" s="327">
        <f t="shared" ref="AOK23" si="1359">ID223*10^6</f>
        <v>-1.1139038842065837E+17</v>
      </c>
      <c r="AOL23" s="327">
        <f t="shared" ref="AOL23" si="1360">IE223*10^6</f>
        <v>-1.1371284298040138E+17</v>
      </c>
      <c r="AOM23" s="327">
        <f t="shared" ref="AOM23" si="1361">IF223*10^6</f>
        <v>-1.1398236748006838E+17</v>
      </c>
      <c r="AON23" s="327">
        <f t="shared" ref="AON23" si="1362">IG223*10^6</f>
        <v>-1.1458004245854138E+17</v>
      </c>
      <c r="AOO23" s="327" t="e">
        <f t="shared" ref="AOO23" si="1363">IH223*10^6</f>
        <v>#VALUE!</v>
      </c>
      <c r="AOP23" s="327" t="e">
        <f t="shared" ref="AOP23" si="1364">II223*10^6</f>
        <v>#VALUE!</v>
      </c>
      <c r="AOQ23" s="327">
        <f t="shared" ref="AOQ23" si="1365">IJ223*10^6</f>
        <v>-1.1065563569500176E+17</v>
      </c>
      <c r="AOR23" s="327">
        <f t="shared" ref="AOR23" si="1366">IK223*10^6</f>
        <v>-1.1037590039262475E+17</v>
      </c>
      <c r="AOS23" s="327"/>
      <c r="AOT23" s="327"/>
      <c r="AOU23" s="327"/>
      <c r="AOV23" s="327"/>
      <c r="AOW23" s="327"/>
      <c r="AOX23" s="327"/>
      <c r="AOY23" s="327"/>
      <c r="AOZ23" s="327"/>
      <c r="APA23" s="327"/>
    </row>
    <row r="24" spans="2:1093" x14ac:dyDescent="0.2">
      <c r="HC24" s="51"/>
      <c r="LD24" s="51"/>
      <c r="UD24" s="51"/>
      <c r="AFJ24" s="51"/>
      <c r="AHX24" s="6"/>
      <c r="AHY24" s="6"/>
      <c r="AHZ24" s="6"/>
      <c r="AIA24" s="6"/>
    </row>
    <row r="25" spans="2:1093" x14ac:dyDescent="0.2">
      <c r="B25" s="41" t="s">
        <v>1507</v>
      </c>
      <c r="HC25" s="51"/>
      <c r="LD25" s="51"/>
      <c r="UD25" s="51"/>
      <c r="AFJ25" s="51"/>
      <c r="AHX25" s="6"/>
      <c r="AHY25" s="6"/>
      <c r="AHZ25" s="6"/>
      <c r="AIA25" s="6"/>
    </row>
    <row r="26" spans="2:1093" x14ac:dyDescent="0.2">
      <c r="B26" s="320" t="s">
        <v>1145</v>
      </c>
      <c r="C26" s="8">
        <f t="shared" ref="C26:BN26" si="1367">C10/C9</f>
        <v>2.8613758098245716</v>
      </c>
      <c r="D26" s="8">
        <f t="shared" si="1367"/>
        <v>2.9288468834806078</v>
      </c>
      <c r="E26" s="8">
        <f t="shared" si="1367"/>
        <v>3.003745369304105</v>
      </c>
      <c r="F26" s="8">
        <f t="shared" si="1367"/>
        <v>3.0113931257117597</v>
      </c>
      <c r="G26" s="8">
        <f t="shared" si="1367"/>
        <v>2.8739386044150472</v>
      </c>
      <c r="H26" s="8">
        <f t="shared" si="1367"/>
        <v>2.9556996791864605</v>
      </c>
      <c r="I26" s="8">
        <f t="shared" si="1367"/>
        <v>2.920780187779072</v>
      </c>
      <c r="J26" s="8">
        <f t="shared" si="1367"/>
        <v>3.0040945513835751</v>
      </c>
      <c r="K26" s="8">
        <f t="shared" si="1367"/>
        <v>2.9503360929985938</v>
      </c>
      <c r="L26" s="8">
        <f t="shared" si="1367"/>
        <v>3.0380735788055948</v>
      </c>
      <c r="M26" s="8">
        <f t="shared" si="1367"/>
        <v>2.9823522040751493</v>
      </c>
      <c r="N26" s="8">
        <f t="shared" si="1367"/>
        <v>3.0220793340105545</v>
      </c>
      <c r="O26" s="8">
        <f t="shared" si="1367"/>
        <v>3.0944089760565183</v>
      </c>
      <c r="P26" s="8">
        <f t="shared" si="1367"/>
        <v>2.9845888191451162</v>
      </c>
      <c r="Q26" s="8">
        <f t="shared" si="1367"/>
        <v>3.0125444250346365</v>
      </c>
      <c r="R26" s="8">
        <f t="shared" si="1367"/>
        <v>2.9547128229699209</v>
      </c>
      <c r="S26" s="8">
        <f t="shared" si="1367"/>
        <v>2.9988396864010891</v>
      </c>
      <c r="T26" s="8">
        <f t="shared" si="1367"/>
        <v>2.9804213967145032</v>
      </c>
      <c r="U26" s="8">
        <f t="shared" si="1367"/>
        <v>3.010685682638961</v>
      </c>
      <c r="V26" s="8">
        <f t="shared" si="1367"/>
        <v>3.1017869003026401</v>
      </c>
      <c r="W26" s="8">
        <f t="shared" si="1367"/>
        <v>3.0428933309064328</v>
      </c>
      <c r="X26" s="8">
        <f t="shared" si="1367"/>
        <v>3.0250561891805741</v>
      </c>
      <c r="Y26" s="8">
        <f t="shared" si="1367"/>
        <v>3.0157409804735065</v>
      </c>
      <c r="Z26" s="8">
        <f t="shared" si="1367"/>
        <v>3.0275656777982705</v>
      </c>
      <c r="AA26" s="8">
        <f t="shared" si="1367"/>
        <v>3.0573962960826169</v>
      </c>
      <c r="AB26" s="8">
        <f t="shared" si="1367"/>
        <v>2.999563569172679</v>
      </c>
      <c r="AC26" s="8">
        <f t="shared" si="1367"/>
        <v>2.9733682471930365</v>
      </c>
      <c r="AD26" s="8">
        <f t="shared" si="1367"/>
        <v>2.9842141159110085</v>
      </c>
      <c r="AE26" s="8">
        <f t="shared" si="1367"/>
        <v>2.9699178782804769</v>
      </c>
      <c r="AF26" s="8">
        <f t="shared" si="1367"/>
        <v>2.8078773685889336</v>
      </c>
      <c r="AG26" s="8">
        <f t="shared" si="1367"/>
        <v>2.8269351381897057</v>
      </c>
      <c r="AH26" s="8">
        <f t="shared" si="1367"/>
        <v>2.8497022946700139</v>
      </c>
      <c r="AI26" s="8">
        <f t="shared" si="1367"/>
        <v>2.7616834497606444</v>
      </c>
      <c r="AJ26" s="8">
        <f t="shared" si="1367"/>
        <v>2.7394077072314498</v>
      </c>
      <c r="AK26" s="8">
        <f t="shared" si="1367"/>
        <v>2.7403257167802479</v>
      </c>
      <c r="AL26" s="8">
        <f t="shared" si="1367"/>
        <v>2.7811471614360119</v>
      </c>
      <c r="AM26" s="8">
        <f t="shared" si="1367"/>
        <v>2.820042569746799</v>
      </c>
      <c r="AN26" s="8">
        <f t="shared" si="1367"/>
        <v>2.7955668811609162</v>
      </c>
      <c r="AO26" s="8">
        <f t="shared" si="1367"/>
        <v>2.802081623309455</v>
      </c>
      <c r="AP26" s="8">
        <f t="shared" si="1367"/>
        <v>2.84440782028067</v>
      </c>
      <c r="AQ26" s="8">
        <f t="shared" si="1367"/>
        <v>2.8053659548890209</v>
      </c>
      <c r="AR26" s="8">
        <f t="shared" si="1367"/>
        <v>2.7859053953728887</v>
      </c>
      <c r="AS26" s="8">
        <f t="shared" si="1367"/>
        <v>2.82462606167116</v>
      </c>
      <c r="AT26" s="8">
        <f t="shared" si="1367"/>
        <v>2.8483179206112847</v>
      </c>
      <c r="AU26" s="8">
        <f t="shared" si="1367"/>
        <v>2.8683333203829178</v>
      </c>
      <c r="AV26" s="8">
        <f t="shared" si="1367"/>
        <v>2.8190538477901472</v>
      </c>
      <c r="AW26" s="8">
        <f t="shared" si="1367"/>
        <v>2.7986768988612831</v>
      </c>
      <c r="AX26" s="8">
        <f t="shared" si="1367"/>
        <v>2.7382443209756038</v>
      </c>
      <c r="AY26" s="8">
        <f t="shared" si="1367"/>
        <v>2.7080408881940778</v>
      </c>
      <c r="AZ26" s="8">
        <f t="shared" si="1367"/>
        <v>2.7070922001428399</v>
      </c>
      <c r="BA26" s="8">
        <f t="shared" si="1367"/>
        <v>2.6639160920716338</v>
      </c>
      <c r="BB26" s="8">
        <f t="shared" si="1367"/>
        <v>2.60343058885306</v>
      </c>
      <c r="BC26" s="8">
        <f t="shared" si="1367"/>
        <v>2.6457914794521593</v>
      </c>
      <c r="BD26" s="8">
        <f t="shared" si="1367"/>
        <v>2.7127841050462957</v>
      </c>
      <c r="BE26" s="8">
        <f t="shared" si="1367"/>
        <v>2.8776887982301083</v>
      </c>
      <c r="BF26" s="8">
        <f t="shared" si="1367"/>
        <v>2.8442677068483362</v>
      </c>
      <c r="BG26" s="8">
        <f t="shared" si="1367"/>
        <v>2.8817060345981242</v>
      </c>
      <c r="BH26" s="8">
        <f t="shared" si="1367"/>
        <v>2.7826033399899526</v>
      </c>
      <c r="BI26" s="8">
        <f t="shared" si="1367"/>
        <v>2.7606957336308318</v>
      </c>
      <c r="BJ26" s="8">
        <f t="shared" si="1367"/>
        <v>2.7505814828333963</v>
      </c>
      <c r="BK26" s="8">
        <f t="shared" si="1367"/>
        <v>2.7718331422085045</v>
      </c>
      <c r="BL26" s="8">
        <f t="shared" si="1367"/>
        <v>2.7868213141533822</v>
      </c>
      <c r="BM26" s="8">
        <f t="shared" si="1367"/>
        <v>2.7360122747040618</v>
      </c>
      <c r="BN26" s="8">
        <f t="shared" si="1367"/>
        <v>2.763845388722189</v>
      </c>
      <c r="BO26" s="8">
        <f t="shared" ref="BO26:DZ26" si="1368">BO10/BO9</f>
        <v>2.7132079728223366</v>
      </c>
      <c r="BP26" s="8">
        <f t="shared" si="1368"/>
        <v>2.6800600552409799</v>
      </c>
      <c r="BQ26" s="8">
        <f t="shared" si="1368"/>
        <v>2.7672722011918536</v>
      </c>
      <c r="BR26" s="8">
        <f t="shared" si="1368"/>
        <v>2.745954184734829</v>
      </c>
      <c r="BS26" s="8">
        <f t="shared" si="1368"/>
        <v>2.8137947966305057</v>
      </c>
      <c r="BT26" s="8">
        <f t="shared" si="1368"/>
        <v>2.9409340736098857</v>
      </c>
      <c r="BU26" s="8">
        <f t="shared" si="1368"/>
        <v>2.9648264222809693</v>
      </c>
      <c r="BV26" s="8">
        <f t="shared" si="1368"/>
        <v>3.0424473669747738</v>
      </c>
      <c r="BW26" s="8">
        <f t="shared" si="1368"/>
        <v>3.1093290218203076</v>
      </c>
      <c r="BX26" s="8">
        <f t="shared" si="1368"/>
        <v>3.122443762460593</v>
      </c>
      <c r="BY26" s="8">
        <f t="shared" si="1368"/>
        <v>3.025812025223801</v>
      </c>
      <c r="BZ26" s="8">
        <f t="shared" si="1368"/>
        <v>3.1569263040269258</v>
      </c>
      <c r="CA26" s="8">
        <f t="shared" si="1368"/>
        <v>3.0864760319227869</v>
      </c>
      <c r="CB26" s="8">
        <f t="shared" si="1368"/>
        <v>3.1358355665535202</v>
      </c>
      <c r="CC26" s="8">
        <f t="shared" si="1368"/>
        <v>3.1058921830772328</v>
      </c>
      <c r="CD26" s="8">
        <f t="shared" si="1368"/>
        <v>3.0511553079839486</v>
      </c>
      <c r="CE26" s="8">
        <f t="shared" si="1368"/>
        <v>2.9982675209515159</v>
      </c>
      <c r="CF26" s="8">
        <f t="shared" si="1368"/>
        <v>3.0581330520776198</v>
      </c>
      <c r="CG26" s="8">
        <f t="shared" si="1368"/>
        <v>3.1590880839514544</v>
      </c>
      <c r="CH26" s="8">
        <f t="shared" si="1368"/>
        <v>3.1409092680943971</v>
      </c>
      <c r="CI26" s="8">
        <f t="shared" si="1368"/>
        <v>3.1175771592646222</v>
      </c>
      <c r="CJ26" s="8">
        <f t="shared" si="1368"/>
        <v>3.0969076126911381</v>
      </c>
      <c r="CK26" s="8">
        <f t="shared" si="1368"/>
        <v>3.0959424972156016</v>
      </c>
      <c r="CL26" s="8">
        <f t="shared" si="1368"/>
        <v>3.0981856410035684</v>
      </c>
      <c r="CM26" s="8">
        <f t="shared" si="1368"/>
        <v>3.0523514236888003</v>
      </c>
      <c r="CN26" s="8">
        <f t="shared" si="1368"/>
        <v>3.0649818708631642</v>
      </c>
      <c r="CO26" s="8">
        <f t="shared" si="1368"/>
        <v>2.9921186880128317</v>
      </c>
      <c r="CP26" s="8">
        <f t="shared" si="1368"/>
        <v>3.1617229411143244</v>
      </c>
      <c r="CQ26" s="8">
        <f t="shared" si="1368"/>
        <v>3.1668324764076843</v>
      </c>
      <c r="CR26" s="8">
        <f t="shared" si="1368"/>
        <v>3.0892809221603912</v>
      </c>
      <c r="CS26" s="8">
        <f t="shared" si="1368"/>
        <v>3.0709262434060021</v>
      </c>
      <c r="CT26" s="8">
        <f t="shared" si="1368"/>
        <v>3.0903778111766775</v>
      </c>
      <c r="CU26" s="8">
        <f t="shared" si="1368"/>
        <v>3.1340866611386695</v>
      </c>
      <c r="CV26" s="8">
        <f t="shared" si="1368"/>
        <v>3.0349246734809521</v>
      </c>
      <c r="CW26" s="8">
        <f t="shared" si="1368"/>
        <v>2.9072100450749336</v>
      </c>
      <c r="CX26" s="8">
        <f t="shared" si="1368"/>
        <v>2.9154255784362468</v>
      </c>
      <c r="CY26" s="8">
        <f t="shared" si="1368"/>
        <v>2.9150557127983792</v>
      </c>
      <c r="CZ26" s="8">
        <f t="shared" si="1368"/>
        <v>2.6612915770942829</v>
      </c>
      <c r="DA26" s="8">
        <f t="shared" si="1368"/>
        <v>2.5555686091621266</v>
      </c>
      <c r="DB26" s="8">
        <f t="shared" si="1368"/>
        <v>2.4671081559009589</v>
      </c>
      <c r="DC26" s="8">
        <f t="shared" si="1368"/>
        <v>2.54295291239701</v>
      </c>
      <c r="DD26" s="8">
        <f t="shared" si="1368"/>
        <v>2.5177102513479865</v>
      </c>
      <c r="DE26" s="8">
        <f t="shared" si="1368"/>
        <v>2.5040859381995255</v>
      </c>
      <c r="DF26" s="8">
        <f t="shared" si="1368"/>
        <v>2.4385086407722159</v>
      </c>
      <c r="DG26" s="8">
        <f t="shared" si="1368"/>
        <v>2.5502748388917738</v>
      </c>
      <c r="DH26" s="8">
        <f t="shared" si="1368"/>
        <v>2.6431523783268016</v>
      </c>
      <c r="DI26" s="8">
        <f t="shared" si="1368"/>
        <v>2.6593534630512297</v>
      </c>
      <c r="DJ26" s="8">
        <f t="shared" si="1368"/>
        <v>2.7173796961460233</v>
      </c>
      <c r="DK26" s="8">
        <f t="shared" si="1368"/>
        <v>2.6868368465031218</v>
      </c>
      <c r="DL26" s="8">
        <f t="shared" si="1368"/>
        <v>2.7707288028141663</v>
      </c>
      <c r="DM26" s="8">
        <f t="shared" si="1368"/>
        <v>2.8094641442625132</v>
      </c>
      <c r="DN26" s="8">
        <f t="shared" si="1368"/>
        <v>2.8170157263855033</v>
      </c>
      <c r="DO26" s="8">
        <f t="shared" si="1368"/>
        <v>2.7507541181967867</v>
      </c>
      <c r="DP26" s="8">
        <f t="shared" si="1368"/>
        <v>2.7889535051942564</v>
      </c>
      <c r="DQ26" s="8">
        <f t="shared" si="1368"/>
        <v>2.8381803488824078</v>
      </c>
      <c r="DR26" s="8">
        <f t="shared" si="1368"/>
        <v>2.8016072814712438</v>
      </c>
      <c r="DS26" s="8">
        <f t="shared" si="1368"/>
        <v>2.82243645162136</v>
      </c>
      <c r="DT26" s="8">
        <f t="shared" si="1368"/>
        <v>2.8090967888742635</v>
      </c>
      <c r="DU26" s="8">
        <f t="shared" si="1368"/>
        <v>2.7954562108629042</v>
      </c>
      <c r="DV26" s="8">
        <f t="shared" si="1368"/>
        <v>2.7454020164513064</v>
      </c>
      <c r="DW26" s="8">
        <f t="shared" si="1368"/>
        <v>2.7037988841675822</v>
      </c>
      <c r="DX26" s="8">
        <f t="shared" si="1368"/>
        <v>3.0287740830813794</v>
      </c>
      <c r="DY26" s="8">
        <f t="shared" si="1368"/>
        <v>3.072947439255965</v>
      </c>
      <c r="DZ26" s="8">
        <f t="shared" si="1368"/>
        <v>3.1196374560763531</v>
      </c>
      <c r="EA26" s="8">
        <f t="shared" ref="EA26:GL26" si="1369">EA10/EA9</f>
        <v>3.0410386799164066</v>
      </c>
      <c r="EB26" s="8">
        <f t="shared" si="1369"/>
        <v>3.0944162075073658</v>
      </c>
      <c r="EC26" s="8">
        <f t="shared" si="1369"/>
        <v>3.0960472517033493</v>
      </c>
      <c r="ED26" s="8">
        <f t="shared" si="1369"/>
        <v>3.1469605601307054</v>
      </c>
      <c r="EE26" s="8">
        <f t="shared" si="1369"/>
        <v>3.0876388354953974</v>
      </c>
      <c r="EF26" s="8">
        <f t="shared" si="1369"/>
        <v>2.7328852170328273</v>
      </c>
      <c r="EG26" s="8">
        <f t="shared" si="1369"/>
        <v>2.4965373995868814</v>
      </c>
      <c r="EH26" s="8">
        <f t="shared" si="1369"/>
        <v>2.9965823863817773</v>
      </c>
      <c r="EI26" s="8">
        <f t="shared" si="1369"/>
        <v>2.8482403196560475</v>
      </c>
      <c r="EJ26" s="8">
        <f t="shared" si="1369"/>
        <v>2.9669147209717264</v>
      </c>
      <c r="EK26" s="8">
        <f t="shared" si="1369"/>
        <v>3.0636778860240019</v>
      </c>
      <c r="EL26" s="8">
        <f t="shared" si="1369"/>
        <v>3.0282885625986071</v>
      </c>
      <c r="EM26" s="8">
        <f t="shared" si="1369"/>
        <v>3.0596539976991033</v>
      </c>
      <c r="EN26" s="8">
        <f t="shared" si="1369"/>
        <v>3.0700534834789845</v>
      </c>
      <c r="EO26" s="8">
        <f t="shared" si="1369"/>
        <v>3.0646351335011874</v>
      </c>
      <c r="EP26" s="8">
        <f t="shared" si="1369"/>
        <v>3.0835531876519608</v>
      </c>
      <c r="EQ26" s="8">
        <f t="shared" si="1369"/>
        <v>3.1122407158386367</v>
      </c>
      <c r="ER26" s="8">
        <f t="shared" si="1369"/>
        <v>3.1965899889095284</v>
      </c>
      <c r="ES26" s="8">
        <f t="shared" si="1369"/>
        <v>3.1366926556984027</v>
      </c>
      <c r="ET26" s="8">
        <f t="shared" si="1369"/>
        <v>3.0611709887633141</v>
      </c>
      <c r="EU26" s="8">
        <f t="shared" si="1369"/>
        <v>3.1084508977685572</v>
      </c>
      <c r="EV26" s="8">
        <f t="shared" si="1369"/>
        <v>3.0126082586895278</v>
      </c>
      <c r="EW26" s="8">
        <f t="shared" si="1369"/>
        <v>2.8200119517213045</v>
      </c>
      <c r="EX26" s="8">
        <f t="shared" si="1369"/>
        <v>2.7663790118882861</v>
      </c>
      <c r="EY26" s="8">
        <f t="shared" si="1369"/>
        <v>3.0479962836804475</v>
      </c>
      <c r="EZ26" s="8">
        <f t="shared" si="1369"/>
        <v>2.8766583554549765</v>
      </c>
      <c r="FA26" s="8">
        <f t="shared" si="1369"/>
        <v>2.8853544095098917</v>
      </c>
      <c r="FB26" s="8">
        <f t="shared" si="1369"/>
        <v>2.8331839816913136</v>
      </c>
      <c r="FC26" s="8">
        <f t="shared" si="1369"/>
        <v>2.7433198009804234</v>
      </c>
      <c r="FD26" s="8">
        <f t="shared" si="1369"/>
        <v>2.7495055400797557</v>
      </c>
      <c r="FE26" s="8">
        <f t="shared" si="1369"/>
        <v>2.8823227422603317</v>
      </c>
      <c r="FF26" s="8">
        <f t="shared" si="1369"/>
        <v>3.003824739623457</v>
      </c>
      <c r="FG26" s="8">
        <f t="shared" si="1369"/>
        <v>2.8115991508892182</v>
      </c>
      <c r="FH26" s="8">
        <f t="shared" si="1369"/>
        <v>2.8922422851612355</v>
      </c>
      <c r="FI26" s="8">
        <f t="shared" si="1369"/>
        <v>2.9332203932075029</v>
      </c>
      <c r="FJ26" s="8">
        <f t="shared" si="1369"/>
        <v>2.9432944311094817</v>
      </c>
      <c r="FK26" s="8">
        <f t="shared" si="1369"/>
        <v>2.976677248193484</v>
      </c>
      <c r="FL26" s="8">
        <f t="shared" si="1369"/>
        <v>2.9046467551496029</v>
      </c>
      <c r="FM26" s="8">
        <f t="shared" si="1369"/>
        <v>2.6423280455170088</v>
      </c>
      <c r="FN26" s="8">
        <f t="shared" si="1369"/>
        <v>2.9907209879831411</v>
      </c>
      <c r="FO26" s="8">
        <f t="shared" si="1369"/>
        <v>2.5975009338650734</v>
      </c>
      <c r="FP26" s="8">
        <f t="shared" si="1369"/>
        <v>2.7850500656267307</v>
      </c>
      <c r="FQ26" s="8">
        <f t="shared" si="1369"/>
        <v>2.7670417153947078</v>
      </c>
      <c r="FR26" s="8">
        <f t="shared" si="1369"/>
        <v>2.6440657988054794</v>
      </c>
      <c r="FS26" s="8">
        <f t="shared" si="1369"/>
        <v>2.9424835098977837</v>
      </c>
      <c r="FT26" s="8">
        <f t="shared" si="1369"/>
        <v>2.8900433349406103</v>
      </c>
      <c r="FU26" s="8">
        <f t="shared" si="1369"/>
        <v>2.8276550472169437</v>
      </c>
      <c r="FV26" s="8">
        <f t="shared" si="1369"/>
        <v>2.9679730235234945</v>
      </c>
      <c r="FW26" s="8">
        <f t="shared" si="1369"/>
        <v>3.0007347074520498</v>
      </c>
      <c r="FX26" s="8">
        <f t="shared" si="1369"/>
        <v>2.9815907102496757</v>
      </c>
      <c r="FY26" s="8">
        <f t="shared" si="1369"/>
        <v>2.9230953301565887</v>
      </c>
      <c r="FZ26" s="8">
        <f t="shared" si="1369"/>
        <v>2.9475213719060913</v>
      </c>
      <c r="GA26" s="8">
        <f t="shared" si="1369"/>
        <v>2.9477330212723061</v>
      </c>
      <c r="GB26" s="8">
        <f t="shared" si="1369"/>
        <v>2.8933238288688328</v>
      </c>
      <c r="GC26" s="8">
        <f t="shared" si="1369"/>
        <v>2.9806857319920401</v>
      </c>
      <c r="GD26" s="8">
        <f t="shared" si="1369"/>
        <v>2.9123112589405871</v>
      </c>
      <c r="GE26" s="8">
        <f t="shared" si="1369"/>
        <v>2.9586743854172544</v>
      </c>
      <c r="GF26" s="8">
        <f t="shared" si="1369"/>
        <v>3.0478182673536773</v>
      </c>
      <c r="GG26" s="8">
        <f t="shared" si="1369"/>
        <v>2.9134049844441137</v>
      </c>
      <c r="GH26" s="8">
        <f t="shared" si="1369"/>
        <v>2.916943973984345</v>
      </c>
      <c r="GI26" s="8">
        <f t="shared" si="1369"/>
        <v>2.8178871136135415</v>
      </c>
      <c r="GJ26" s="8">
        <f t="shared" si="1369"/>
        <v>2.8087661752413586</v>
      </c>
      <c r="GK26" s="8">
        <f t="shared" si="1369"/>
        <v>2.8991470840034244</v>
      </c>
      <c r="GL26" s="8">
        <f t="shared" si="1369"/>
        <v>2.9087124957280626</v>
      </c>
      <c r="GM26" s="8">
        <f t="shared" ref="GM26:IX26" si="1370">GM10/GM9</f>
        <v>2.9256093294199332</v>
      </c>
      <c r="GN26" s="8">
        <f t="shared" si="1370"/>
        <v>2.9172225772877298</v>
      </c>
      <c r="GO26" s="8">
        <f t="shared" si="1370"/>
        <v>2.9628383574083488</v>
      </c>
      <c r="GP26" s="8">
        <f t="shared" si="1370"/>
        <v>2.9678516717651946</v>
      </c>
      <c r="GQ26" s="8">
        <f t="shared" si="1370"/>
        <v>2.916115311454635</v>
      </c>
      <c r="GR26" s="8">
        <f t="shared" si="1370"/>
        <v>2.9152734616144262</v>
      </c>
      <c r="GS26" s="8">
        <f t="shared" si="1370"/>
        <v>2.9792180907137307</v>
      </c>
      <c r="GT26" s="8">
        <f t="shared" si="1370"/>
        <v>2.8686258147250077</v>
      </c>
      <c r="GU26" s="8">
        <f t="shared" si="1370"/>
        <v>2.9521022281135361</v>
      </c>
      <c r="GV26" s="8">
        <f t="shared" si="1370"/>
        <v>2.8218073160044717</v>
      </c>
      <c r="GW26" s="8">
        <f t="shared" si="1370"/>
        <v>2.824444924090125</v>
      </c>
      <c r="GX26" s="8">
        <f t="shared" si="1370"/>
        <v>2.8684751021036079</v>
      </c>
      <c r="GY26" s="8">
        <f t="shared" si="1370"/>
        <v>2.7901917802393239</v>
      </c>
      <c r="GZ26" s="8">
        <f t="shared" si="1370"/>
        <v>2.8993977146300911</v>
      </c>
      <c r="HA26" s="8">
        <f t="shared" si="1370"/>
        <v>2.8271791903752348</v>
      </c>
      <c r="HB26" s="8">
        <f t="shared" si="1370"/>
        <v>2.6745894559170762</v>
      </c>
      <c r="HC26" s="53">
        <f t="shared" si="1370"/>
        <v>2.7740500582742156</v>
      </c>
      <c r="HD26" s="8">
        <f t="shared" si="1370"/>
        <v>2.809340923242007</v>
      </c>
      <c r="HE26" s="8">
        <f t="shared" si="1370"/>
        <v>2.8131228698297885</v>
      </c>
      <c r="HF26" s="8">
        <f t="shared" si="1370"/>
        <v>2.8224705426095431</v>
      </c>
      <c r="HG26" s="8">
        <f t="shared" si="1370"/>
        <v>2.8754833097964214</v>
      </c>
      <c r="HH26" s="8">
        <f t="shared" si="1370"/>
        <v>2.8960475277339524</v>
      </c>
      <c r="HI26" s="8">
        <f t="shared" si="1370"/>
        <v>2.8840455087391481</v>
      </c>
      <c r="HJ26" s="8">
        <f t="shared" si="1370"/>
        <v>2.8982560717775794</v>
      </c>
      <c r="HK26" s="8">
        <f t="shared" si="1370"/>
        <v>2.9706214492866239</v>
      </c>
      <c r="HL26" s="8">
        <f t="shared" si="1370"/>
        <v>2.9650644087459024</v>
      </c>
      <c r="HM26" s="8">
        <f t="shared" si="1370"/>
        <v>2.9756567365719624</v>
      </c>
      <c r="HN26" s="8">
        <f t="shared" si="1370"/>
        <v>2.9263945587717495</v>
      </c>
      <c r="HO26" s="8">
        <f t="shared" si="1370"/>
        <v>2.8985735150390388</v>
      </c>
      <c r="HP26" s="8">
        <f t="shared" si="1370"/>
        <v>2.9223008066831468</v>
      </c>
      <c r="HQ26" s="8">
        <f t="shared" si="1370"/>
        <v>2.8288142347640965</v>
      </c>
      <c r="HR26" s="8">
        <f t="shared" si="1370"/>
        <v>2.7646978090331307</v>
      </c>
      <c r="HS26" s="8">
        <f t="shared" si="1370"/>
        <v>2.9452154164705378</v>
      </c>
      <c r="HT26" s="8">
        <f t="shared" si="1370"/>
        <v>2.9955590617254826</v>
      </c>
      <c r="HU26" s="8">
        <f t="shared" si="1370"/>
        <v>3.0776609499518983</v>
      </c>
      <c r="HV26" s="8">
        <f t="shared" si="1370"/>
        <v>2.9519959205476827</v>
      </c>
      <c r="HW26" s="8">
        <f t="shared" si="1370"/>
        <v>2.9635126838847512</v>
      </c>
      <c r="HX26" s="8">
        <f t="shared" si="1370"/>
        <v>2.9870794477372855</v>
      </c>
      <c r="HY26" s="8">
        <f t="shared" si="1370"/>
        <v>2.9237250595512831</v>
      </c>
      <c r="HZ26" s="8">
        <f t="shared" si="1370"/>
        <v>3.0100320060549395</v>
      </c>
      <c r="IA26" s="8">
        <f t="shared" si="1370"/>
        <v>3.0146845467218468</v>
      </c>
      <c r="IB26" s="8">
        <f t="shared" si="1370"/>
        <v>3.0457916170145629</v>
      </c>
      <c r="IC26" s="8">
        <f t="shared" si="1370"/>
        <v>2.9173127107985892</v>
      </c>
      <c r="ID26" s="8">
        <f t="shared" si="1370"/>
        <v>3.0269770366000861</v>
      </c>
      <c r="IE26" s="8">
        <f t="shared" si="1370"/>
        <v>3.0236675490422447</v>
      </c>
      <c r="IF26" s="8">
        <f t="shared" si="1370"/>
        <v>2.9337521570260159</v>
      </c>
      <c r="IG26" s="8">
        <f t="shared" si="1370"/>
        <v>2.93438515111266</v>
      </c>
      <c r="IH26" s="8">
        <f t="shared" si="1370"/>
        <v>3.0120340971679287</v>
      </c>
      <c r="II26" s="8">
        <f t="shared" si="1370"/>
        <v>3.0957178926055748</v>
      </c>
      <c r="IJ26" s="8">
        <f t="shared" si="1370"/>
        <v>2.984713083917403</v>
      </c>
      <c r="IK26" s="8">
        <f t="shared" si="1370"/>
        <v>2.9862596474727297</v>
      </c>
      <c r="IL26" s="8">
        <f t="shared" si="1370"/>
        <v>2.8087140278524658</v>
      </c>
      <c r="IM26" s="8">
        <f t="shared" si="1370"/>
        <v>3.0057902989111014</v>
      </c>
      <c r="IN26" s="8">
        <f t="shared" si="1370"/>
        <v>2.9724819351255758</v>
      </c>
      <c r="IO26" s="8">
        <f t="shared" si="1370"/>
        <v>2.9390440355609591</v>
      </c>
      <c r="IP26" s="8">
        <f t="shared" si="1370"/>
        <v>2.9377228670992381</v>
      </c>
      <c r="IQ26" s="8">
        <f t="shared" si="1370"/>
        <v>2.9793186417619206</v>
      </c>
      <c r="IR26" s="8">
        <f t="shared" si="1370"/>
        <v>3.0789938478082224</v>
      </c>
      <c r="IS26" s="8">
        <f t="shared" si="1370"/>
        <v>3.1104823019505385</v>
      </c>
      <c r="IT26" s="8">
        <f t="shared" si="1370"/>
        <v>3.0905576123442384</v>
      </c>
      <c r="IU26" s="8">
        <f t="shared" si="1370"/>
        <v>3.1331416624251438</v>
      </c>
      <c r="IV26" s="8">
        <f t="shared" si="1370"/>
        <v>3.0454543385781947</v>
      </c>
      <c r="IW26" s="8">
        <f t="shared" si="1370"/>
        <v>2.9380179695436524</v>
      </c>
      <c r="IX26" s="8">
        <f t="shared" si="1370"/>
        <v>2.7834757359992577</v>
      </c>
      <c r="IY26" s="8">
        <f t="shared" ref="IY26:LJ26" si="1371">IY10/IY9</f>
        <v>2.6468199538077237</v>
      </c>
      <c r="IZ26" s="8">
        <f t="shared" si="1371"/>
        <v>2.960110285857795</v>
      </c>
      <c r="JA26" s="8">
        <f t="shared" si="1371"/>
        <v>2.869379314675879</v>
      </c>
      <c r="JB26" s="8">
        <f t="shared" si="1371"/>
        <v>2.9619382317020002</v>
      </c>
      <c r="JC26" s="8">
        <f t="shared" si="1371"/>
        <v>3.0259386519713325</v>
      </c>
      <c r="JD26" s="8">
        <f t="shared" si="1371"/>
        <v>3.095600224917205</v>
      </c>
      <c r="JE26" s="8">
        <f t="shared" si="1371"/>
        <v>3.1275603790550335</v>
      </c>
      <c r="JF26" s="8">
        <f t="shared" si="1371"/>
        <v>3.0822749062839678</v>
      </c>
      <c r="JG26" s="8">
        <f t="shared" si="1371"/>
        <v>3.195413249010997</v>
      </c>
      <c r="JH26" s="8">
        <f t="shared" si="1371"/>
        <v>3.2424024680780152</v>
      </c>
      <c r="JI26" s="8">
        <f t="shared" si="1371"/>
        <v>3.2357831647298805</v>
      </c>
      <c r="JJ26" s="8">
        <f t="shared" si="1371"/>
        <v>3.2489079346584697</v>
      </c>
      <c r="JK26" s="8">
        <f t="shared" si="1371"/>
        <v>3.1994081658490354</v>
      </c>
      <c r="JL26" s="8">
        <f t="shared" si="1371"/>
        <v>3.0598626722342117</v>
      </c>
      <c r="JM26" s="8">
        <f t="shared" si="1371"/>
        <v>2.9978527775268735</v>
      </c>
      <c r="JN26" s="8">
        <f t="shared" si="1371"/>
        <v>3.0872338504100374</v>
      </c>
      <c r="JO26" s="8">
        <f t="shared" si="1371"/>
        <v>3.1004217202022546</v>
      </c>
      <c r="JP26" s="8">
        <f t="shared" si="1371"/>
        <v>2.9030631536141409</v>
      </c>
      <c r="JQ26" s="8">
        <f t="shared" si="1371"/>
        <v>3.0682882440417867</v>
      </c>
      <c r="JR26" s="8">
        <f t="shared" si="1371"/>
        <v>3.0854826246748019</v>
      </c>
      <c r="JS26" s="8">
        <f t="shared" si="1371"/>
        <v>2.9236094474182637</v>
      </c>
      <c r="JT26" s="8">
        <f t="shared" si="1371"/>
        <v>2.9695385559216039</v>
      </c>
      <c r="JU26" s="8">
        <f t="shared" si="1371"/>
        <v>2.9255316540666079</v>
      </c>
      <c r="JV26" s="8">
        <f t="shared" si="1371"/>
        <v>2.9367981092911961</v>
      </c>
      <c r="JW26" s="8">
        <f t="shared" si="1371"/>
        <v>2.949795727950725</v>
      </c>
      <c r="JX26" s="8">
        <f t="shared" si="1371"/>
        <v>2.9365604766311559</v>
      </c>
      <c r="JY26" s="8">
        <f t="shared" si="1371"/>
        <v>2.9959348399058028</v>
      </c>
      <c r="JZ26" s="8">
        <f t="shared" si="1371"/>
        <v>3.0707656063853506</v>
      </c>
      <c r="KA26" s="8">
        <f t="shared" si="1371"/>
        <v>3.1737147777054688</v>
      </c>
      <c r="KB26" s="8">
        <f t="shared" si="1371"/>
        <v>3.2358392409894998</v>
      </c>
      <c r="KC26" s="8">
        <f t="shared" si="1371"/>
        <v>3.2239243106074116</v>
      </c>
      <c r="KD26" s="8">
        <f t="shared" si="1371"/>
        <v>3.2074724511596542</v>
      </c>
      <c r="KE26" s="8">
        <f t="shared" si="1371"/>
        <v>3.1843357950873266</v>
      </c>
      <c r="KF26" s="8">
        <f t="shared" si="1371"/>
        <v>3.2209052919392445</v>
      </c>
      <c r="KG26" s="8">
        <f t="shared" si="1371"/>
        <v>3.1945112656470536</v>
      </c>
      <c r="KH26" s="8">
        <f t="shared" si="1371"/>
        <v>3.1568631031035879</v>
      </c>
      <c r="KI26" s="8">
        <f t="shared" si="1371"/>
        <v>3.0481407228376645</v>
      </c>
      <c r="KJ26" s="8">
        <f t="shared" si="1371"/>
        <v>3.1142523748158744</v>
      </c>
      <c r="KK26" s="8">
        <f t="shared" si="1371"/>
        <v>3.1523903238104367</v>
      </c>
      <c r="KL26" s="8">
        <f t="shared" si="1371"/>
        <v>2.9531829413156347</v>
      </c>
      <c r="KM26" s="8">
        <f t="shared" si="1371"/>
        <v>2.89631038628941</v>
      </c>
      <c r="KN26" s="8">
        <f t="shared" si="1371"/>
        <v>2.952692196695796</v>
      </c>
      <c r="KO26" s="8">
        <f t="shared" si="1371"/>
        <v>3.0312291067995139</v>
      </c>
      <c r="KP26" s="8">
        <f t="shared" si="1371"/>
        <v>3.0274232679665762</v>
      </c>
      <c r="KQ26" s="8">
        <f t="shared" si="1371"/>
        <v>3.1103081268283534</v>
      </c>
      <c r="KR26" s="8">
        <f t="shared" si="1371"/>
        <v>3.0760926710110952</v>
      </c>
      <c r="KS26" s="8">
        <f t="shared" si="1371"/>
        <v>3.0153045725175196</v>
      </c>
      <c r="KT26" s="8">
        <f t="shared" si="1371"/>
        <v>2.9370224470820805</v>
      </c>
      <c r="KU26" s="8">
        <f t="shared" si="1371"/>
        <v>2.9223836586847218</v>
      </c>
      <c r="KV26" s="8">
        <f t="shared" si="1371"/>
        <v>2.7049333095431267</v>
      </c>
      <c r="KW26" s="8">
        <f t="shared" si="1371"/>
        <v>2.7689441981455336</v>
      </c>
      <c r="KX26" s="8">
        <f t="shared" si="1371"/>
        <v>2.7556618410103542</v>
      </c>
      <c r="KY26" s="8">
        <f t="shared" si="1371"/>
        <v>2.5993927647494663</v>
      </c>
      <c r="KZ26" s="8">
        <f t="shared" si="1371"/>
        <v>2.673022968058842</v>
      </c>
      <c r="LA26" s="8">
        <f t="shared" si="1371"/>
        <v>2.6631788005568042</v>
      </c>
      <c r="LB26" s="8">
        <f t="shared" si="1371"/>
        <v>2.6364294782432633</v>
      </c>
      <c r="LC26" s="8">
        <f t="shared" si="1371"/>
        <v>2.6521907159937639</v>
      </c>
      <c r="LD26" s="53">
        <f t="shared" si="1371"/>
        <v>2.6093557277218817</v>
      </c>
      <c r="LE26" s="8">
        <f t="shared" si="1371"/>
        <v>2.6321141493025437</v>
      </c>
      <c r="LF26" s="8">
        <f t="shared" si="1371"/>
        <v>2.6258082173519175</v>
      </c>
      <c r="LG26" s="8">
        <f t="shared" si="1371"/>
        <v>2.6591076475952633</v>
      </c>
      <c r="LH26" s="8">
        <f t="shared" si="1371"/>
        <v>2.6324705448904582</v>
      </c>
      <c r="LI26" s="8">
        <f t="shared" si="1371"/>
        <v>2.638480109077463</v>
      </c>
      <c r="LJ26" s="8">
        <f t="shared" si="1371"/>
        <v>2.6774004805118756</v>
      </c>
      <c r="LK26" s="8">
        <f t="shared" ref="LK26:NV26" si="1372">LK10/LK9</f>
        <v>2.6975925675033814</v>
      </c>
      <c r="LL26" s="8">
        <f t="shared" si="1372"/>
        <v>2.657887434277002</v>
      </c>
      <c r="LM26" s="8">
        <f t="shared" si="1372"/>
        <v>2.7011589047353128</v>
      </c>
      <c r="LN26" s="8">
        <f t="shared" si="1372"/>
        <v>2.7346708927590688</v>
      </c>
      <c r="LO26" s="8">
        <f t="shared" si="1372"/>
        <v>2.7136057905396651</v>
      </c>
      <c r="LP26" s="8">
        <f t="shared" si="1372"/>
        <v>2.6884577641462428</v>
      </c>
      <c r="LQ26" s="8">
        <f t="shared" si="1372"/>
        <v>2.5851543047134462</v>
      </c>
      <c r="LR26" s="8">
        <f t="shared" si="1372"/>
        <v>2.6108068644812921</v>
      </c>
      <c r="LS26" s="8">
        <f t="shared" si="1372"/>
        <v>2.6004484237014904</v>
      </c>
      <c r="LT26" s="8">
        <f t="shared" si="1372"/>
        <v>2.704202701076432</v>
      </c>
      <c r="LU26" s="8">
        <f t="shared" si="1372"/>
        <v>2.7703619213649482</v>
      </c>
      <c r="LV26" s="8">
        <f t="shared" si="1372"/>
        <v>2.6883394867466772</v>
      </c>
      <c r="LW26" s="8">
        <f t="shared" si="1372"/>
        <v>2.6342024719964825</v>
      </c>
      <c r="LX26" s="8">
        <f t="shared" si="1372"/>
        <v>2.6635296196505043</v>
      </c>
      <c r="LY26" s="8">
        <f t="shared" si="1372"/>
        <v>2.6937912072237187</v>
      </c>
      <c r="LZ26" s="8">
        <f t="shared" si="1372"/>
        <v>2.6541092998371338</v>
      </c>
      <c r="MA26" s="8">
        <f t="shared" si="1372"/>
        <v>2.6536452719684247</v>
      </c>
      <c r="MB26" s="8">
        <f t="shared" si="1372"/>
        <v>2.6806420527054762</v>
      </c>
      <c r="MC26" s="8">
        <f t="shared" si="1372"/>
        <v>2.6569676318087581</v>
      </c>
      <c r="MD26" s="8">
        <f t="shared" si="1372"/>
        <v>2.6284587829683881</v>
      </c>
      <c r="ME26" s="8">
        <f t="shared" si="1372"/>
        <v>2.562645476131328</v>
      </c>
      <c r="MF26" s="8">
        <f t="shared" si="1372"/>
        <v>2.623195797040863</v>
      </c>
      <c r="MG26" s="8">
        <f t="shared" si="1372"/>
        <v>2.5564086989755328</v>
      </c>
      <c r="MH26" s="8">
        <f t="shared" si="1372"/>
        <v>2.5670080567605407</v>
      </c>
      <c r="MI26" s="8">
        <f t="shared" si="1372"/>
        <v>2.5900418376618841</v>
      </c>
      <c r="MJ26" s="8">
        <f t="shared" si="1372"/>
        <v>2.5574404563867934</v>
      </c>
      <c r="MK26" s="8">
        <f t="shared" si="1372"/>
        <v>2.5681742497057849</v>
      </c>
      <c r="ML26" s="8">
        <f t="shared" si="1372"/>
        <v>2.5778715941207118</v>
      </c>
      <c r="MM26" s="8">
        <f t="shared" si="1372"/>
        <v>2.5956507804800104</v>
      </c>
      <c r="MN26" s="8">
        <f t="shared" si="1372"/>
        <v>2.5821781059478561</v>
      </c>
      <c r="MO26" s="8">
        <f t="shared" si="1372"/>
        <v>2.5490986099790294</v>
      </c>
      <c r="MP26" s="8">
        <f t="shared" si="1372"/>
        <v>2.5252970501099576</v>
      </c>
      <c r="MQ26" s="8">
        <f t="shared" si="1372"/>
        <v>2.5364278392766968</v>
      </c>
      <c r="MR26" s="8">
        <f t="shared" si="1372"/>
        <v>2.4771438960795038</v>
      </c>
      <c r="MS26" s="8">
        <f t="shared" si="1372"/>
        <v>2.4610290313560337</v>
      </c>
      <c r="MT26" s="8">
        <f t="shared" si="1372"/>
        <v>2.5218428387930101</v>
      </c>
      <c r="MU26" s="8">
        <f t="shared" si="1372"/>
        <v>2.4976391008506766</v>
      </c>
      <c r="MV26" s="8">
        <f t="shared" si="1372"/>
        <v>2.4024542033504628</v>
      </c>
      <c r="MW26" s="8">
        <f t="shared" si="1372"/>
        <v>2.4274907169567719</v>
      </c>
      <c r="MX26" s="8">
        <f t="shared" si="1372"/>
        <v>2.4102759877634297</v>
      </c>
      <c r="MY26" s="8">
        <f t="shared" si="1372"/>
        <v>2.3735111974134568</v>
      </c>
      <c r="MZ26" s="8">
        <f t="shared" si="1372"/>
        <v>2.439714998324559</v>
      </c>
      <c r="NA26" s="8">
        <f t="shared" si="1372"/>
        <v>2.4411316817738635</v>
      </c>
      <c r="NB26" s="8">
        <f t="shared" si="1372"/>
        <v>2.4125346849324782</v>
      </c>
      <c r="NC26" s="8">
        <f t="shared" si="1372"/>
        <v>2.3721120101478799</v>
      </c>
      <c r="ND26" s="8">
        <f t="shared" si="1372"/>
        <v>2.1478420226857504</v>
      </c>
      <c r="NE26" s="8">
        <f t="shared" si="1372"/>
        <v>2.184212007736952</v>
      </c>
      <c r="NF26" s="8">
        <f t="shared" si="1372"/>
        <v>2.1737221878652764</v>
      </c>
      <c r="NG26" s="8">
        <f t="shared" si="1372"/>
        <v>2.2419278053106009</v>
      </c>
      <c r="NH26" s="8">
        <f t="shared" si="1372"/>
        <v>2.2797179836752588</v>
      </c>
      <c r="NI26" s="8">
        <f t="shared" si="1372"/>
        <v>2.2890143488719685</v>
      </c>
      <c r="NJ26" s="8">
        <f t="shared" si="1372"/>
        <v>2.2911526343885078</v>
      </c>
      <c r="NK26" s="8">
        <f t="shared" si="1372"/>
        <v>2.354356451139517</v>
      </c>
      <c r="NL26" s="8">
        <f t="shared" si="1372"/>
        <v>2.3595466299823884</v>
      </c>
      <c r="NM26" s="8">
        <f t="shared" si="1372"/>
        <v>2.3797283692945825</v>
      </c>
      <c r="NN26" s="8">
        <f t="shared" si="1372"/>
        <v>2.3433776186107873</v>
      </c>
      <c r="NO26" s="8">
        <f t="shared" si="1372"/>
        <v>2.3775101034787882</v>
      </c>
      <c r="NP26" s="8">
        <f t="shared" si="1372"/>
        <v>2.3143334777909863</v>
      </c>
      <c r="NQ26" s="8">
        <f t="shared" si="1372"/>
        <v>2.4015918099978313</v>
      </c>
      <c r="NR26" s="8">
        <f t="shared" si="1372"/>
        <v>2.3851810267272837</v>
      </c>
      <c r="NS26" s="8">
        <f t="shared" si="1372"/>
        <v>2.4051892439597631</v>
      </c>
      <c r="NT26" s="8">
        <f t="shared" si="1372"/>
        <v>2.3411076548808407</v>
      </c>
      <c r="NU26" s="8">
        <f t="shared" si="1372"/>
        <v>2.3237417176729505</v>
      </c>
      <c r="NV26" s="8">
        <f t="shared" si="1372"/>
        <v>2.4465532879316596</v>
      </c>
      <c r="NW26" s="8">
        <f t="shared" ref="NW26:QH26" si="1373">NW10/NW9</f>
        <v>2.377866284634087</v>
      </c>
      <c r="NX26" s="8">
        <f t="shared" si="1373"/>
        <v>2.4183245747730227</v>
      </c>
      <c r="NY26" s="8">
        <f t="shared" si="1373"/>
        <v>2.4019936788035126</v>
      </c>
      <c r="NZ26" s="8">
        <f t="shared" si="1373"/>
        <v>2.4374038011207362</v>
      </c>
      <c r="OA26" s="8">
        <f t="shared" si="1373"/>
        <v>2.4234136748639443</v>
      </c>
      <c r="OB26" s="8">
        <f t="shared" si="1373"/>
        <v>2.3760366086886759</v>
      </c>
      <c r="OC26" s="8">
        <f t="shared" si="1373"/>
        <v>2.5143950087141027</v>
      </c>
      <c r="OD26" s="8">
        <f t="shared" si="1373"/>
        <v>2.4584014763396613</v>
      </c>
      <c r="OE26" s="8">
        <f t="shared" si="1373"/>
        <v>2.4542891756686811</v>
      </c>
      <c r="OF26" s="8">
        <f t="shared" si="1373"/>
        <v>2.4151090678071081</v>
      </c>
      <c r="OG26" s="8">
        <f t="shared" si="1373"/>
        <v>2.4079463342869332</v>
      </c>
      <c r="OH26" s="8">
        <f t="shared" si="1373"/>
        <v>2.3962960300755745</v>
      </c>
      <c r="OI26" s="8">
        <f t="shared" si="1373"/>
        <v>2.4030547814463556</v>
      </c>
      <c r="OJ26" s="8">
        <f t="shared" si="1373"/>
        <v>2.3501105026717823</v>
      </c>
      <c r="OK26" s="8">
        <f t="shared" si="1373"/>
        <v>2.3182870936255973</v>
      </c>
      <c r="OL26" s="8">
        <f t="shared" si="1373"/>
        <v>2.354663027015774</v>
      </c>
      <c r="OM26" s="8">
        <f t="shared" si="1373"/>
        <v>2.4098495457588047</v>
      </c>
      <c r="ON26" s="8">
        <f t="shared" si="1373"/>
        <v>2.4097523882996219</v>
      </c>
      <c r="OO26" s="8">
        <f t="shared" si="1373"/>
        <v>2.4026061696730134</v>
      </c>
      <c r="OP26" s="8">
        <f t="shared" si="1373"/>
        <v>2.43488475884745</v>
      </c>
      <c r="OQ26" s="8">
        <f t="shared" si="1373"/>
        <v>2.4483354484407034</v>
      </c>
      <c r="OR26" s="8">
        <f t="shared" si="1373"/>
        <v>2.3873488633641409</v>
      </c>
      <c r="OS26" s="8">
        <f t="shared" si="1373"/>
        <v>2.3964310240677009</v>
      </c>
      <c r="OT26" s="8">
        <f t="shared" si="1373"/>
        <v>2.4069856353425449</v>
      </c>
      <c r="OU26" s="8">
        <f t="shared" si="1373"/>
        <v>2.4323111244946243</v>
      </c>
      <c r="OV26" s="8">
        <f t="shared" si="1373"/>
        <v>2.4142120468227595</v>
      </c>
      <c r="OW26" s="8">
        <f t="shared" si="1373"/>
        <v>2.3221876326666839</v>
      </c>
      <c r="OX26" s="8">
        <f t="shared" si="1373"/>
        <v>2.3299002899359924</v>
      </c>
      <c r="OY26" s="8">
        <f t="shared" si="1373"/>
        <v>2.3386046859529181</v>
      </c>
      <c r="OZ26" s="8">
        <f t="shared" si="1373"/>
        <v>2.3094568596997536</v>
      </c>
      <c r="PA26" s="8">
        <f t="shared" si="1373"/>
        <v>2.3045088730505054</v>
      </c>
      <c r="PB26" s="8">
        <f t="shared" si="1373"/>
        <v>2.3106240947743553</v>
      </c>
      <c r="PC26" s="8">
        <f t="shared" si="1373"/>
        <v>2.3079430344668297</v>
      </c>
      <c r="PD26" s="8">
        <f t="shared" si="1373"/>
        <v>2.2932532640468617</v>
      </c>
      <c r="PE26" s="8">
        <f t="shared" si="1373"/>
        <v>2.4098043317199846</v>
      </c>
      <c r="PF26" s="8">
        <f t="shared" si="1373"/>
        <v>2.4120262570188022</v>
      </c>
      <c r="PG26" s="8">
        <f t="shared" si="1373"/>
        <v>2.4567594883820907</v>
      </c>
      <c r="PH26" s="8">
        <f t="shared" si="1373"/>
        <v>2.4679267866026438</v>
      </c>
      <c r="PI26" s="8">
        <f t="shared" si="1373"/>
        <v>2.4630607383260399</v>
      </c>
      <c r="PJ26" s="8">
        <f t="shared" si="1373"/>
        <v>2.4790968623533485</v>
      </c>
      <c r="PK26" s="8">
        <f t="shared" si="1373"/>
        <v>2.4632471892296635</v>
      </c>
      <c r="PL26" s="8">
        <f t="shared" si="1373"/>
        <v>2.4646256526805299</v>
      </c>
      <c r="PM26" s="8">
        <f t="shared" si="1373"/>
        <v>2.4732469530611465</v>
      </c>
      <c r="PN26" s="8">
        <f t="shared" si="1373"/>
        <v>2.5533085357436067</v>
      </c>
      <c r="PO26" s="8">
        <f t="shared" si="1373"/>
        <v>2.5475561135031506</v>
      </c>
      <c r="PP26" s="8">
        <f t="shared" si="1373"/>
        <v>2.5091783905792284</v>
      </c>
      <c r="PQ26" s="8">
        <f t="shared" si="1373"/>
        <v>2.5358750769199387</v>
      </c>
      <c r="PR26" s="8">
        <f t="shared" si="1373"/>
        <v>2.5325038682430678</v>
      </c>
      <c r="PS26" s="8">
        <f t="shared" si="1373"/>
        <v>2.478065862420626</v>
      </c>
      <c r="PT26" s="8">
        <f t="shared" si="1373"/>
        <v>2.4926557464002932</v>
      </c>
      <c r="PU26" s="8">
        <f t="shared" si="1373"/>
        <v>2.5543746239804865</v>
      </c>
      <c r="PV26" s="8">
        <f t="shared" si="1373"/>
        <v>2.5817022704685484</v>
      </c>
      <c r="PW26" s="8">
        <f t="shared" si="1373"/>
        <v>2.5742858332341867</v>
      </c>
      <c r="PX26" s="8">
        <f t="shared" si="1373"/>
        <v>2.6119755120712034</v>
      </c>
      <c r="PY26" s="8">
        <f t="shared" si="1373"/>
        <v>2.5887296568453824</v>
      </c>
      <c r="PZ26" s="8">
        <f t="shared" si="1373"/>
        <v>2.5833313436493857</v>
      </c>
      <c r="QA26" s="8">
        <f t="shared" si="1373"/>
        <v>2.5916330442338951</v>
      </c>
      <c r="QB26" s="8">
        <f t="shared" si="1373"/>
        <v>2.5809842809614989</v>
      </c>
      <c r="QC26" s="8">
        <f t="shared" si="1373"/>
        <v>2.5041268291954841</v>
      </c>
      <c r="QD26" s="8">
        <f t="shared" si="1373"/>
        <v>2.5427371167946462</v>
      </c>
      <c r="QE26" s="8">
        <f t="shared" si="1373"/>
        <v>2.5611135876573647</v>
      </c>
      <c r="QF26" s="8">
        <f t="shared" si="1373"/>
        <v>2.5780948246622231</v>
      </c>
      <c r="QG26" s="8">
        <f t="shared" si="1373"/>
        <v>2.6518578121951868</v>
      </c>
      <c r="QH26" s="8">
        <f t="shared" si="1373"/>
        <v>2.7014826105590259</v>
      </c>
      <c r="QI26" s="8">
        <f t="shared" ref="QI26:ST26" si="1374">QI10/QI9</f>
        <v>2.6422666561957189</v>
      </c>
      <c r="QJ26" s="8">
        <f t="shared" si="1374"/>
        <v>2.6343539953049975</v>
      </c>
      <c r="QK26" s="8">
        <f t="shared" si="1374"/>
        <v>2.6103816003031435</v>
      </c>
      <c r="QL26" s="8">
        <f t="shared" si="1374"/>
        <v>2.6405743445642491</v>
      </c>
      <c r="QM26" s="8">
        <f t="shared" si="1374"/>
        <v>2.5919727543550186</v>
      </c>
      <c r="QN26" s="8">
        <f t="shared" si="1374"/>
        <v>2.6409442844171043</v>
      </c>
      <c r="QO26" s="8">
        <f t="shared" si="1374"/>
        <v>2.5923335170577917</v>
      </c>
      <c r="QP26" s="8">
        <f t="shared" si="1374"/>
        <v>2.6360236522234541</v>
      </c>
      <c r="QQ26" s="8">
        <f t="shared" si="1374"/>
        <v>2.8174058819210051</v>
      </c>
      <c r="QR26" s="8">
        <f t="shared" si="1374"/>
        <v>2.5672582709004925</v>
      </c>
      <c r="QS26" s="8">
        <f t="shared" si="1374"/>
        <v>2.5439783244120742</v>
      </c>
      <c r="QT26" s="8">
        <f t="shared" si="1374"/>
        <v>2.527235211415285</v>
      </c>
      <c r="QU26" s="8">
        <f t="shared" si="1374"/>
        <v>2.6121079338991526</v>
      </c>
      <c r="QV26" s="8">
        <f t="shared" si="1374"/>
        <v>2.604098281743497</v>
      </c>
      <c r="QW26" s="8">
        <f t="shared" si="1374"/>
        <v>2.6095822473811934</v>
      </c>
      <c r="QX26" s="8">
        <f t="shared" si="1374"/>
        <v>2.5827473960124672</v>
      </c>
      <c r="QY26" s="8">
        <f t="shared" si="1374"/>
        <v>2.5928057744099298</v>
      </c>
      <c r="QZ26" s="8">
        <f t="shared" si="1374"/>
        <v>2.5743375822497816</v>
      </c>
      <c r="RA26" s="8">
        <f t="shared" si="1374"/>
        <v>2.4841180912653864</v>
      </c>
      <c r="RB26" s="8">
        <f t="shared" si="1374"/>
        <v>2.4364427326568703</v>
      </c>
      <c r="RC26" s="8">
        <f t="shared" si="1374"/>
        <v>2.4507685813564439</v>
      </c>
      <c r="RD26" s="8">
        <f t="shared" si="1374"/>
        <v>2.3822615530456375</v>
      </c>
      <c r="RE26" s="8">
        <f t="shared" si="1374"/>
        <v>2.3855300642921189</v>
      </c>
      <c r="RF26" s="8">
        <f t="shared" si="1374"/>
        <v>2.3674422741089836</v>
      </c>
      <c r="RG26" s="8">
        <f t="shared" si="1374"/>
        <v>2.3322878439338188</v>
      </c>
      <c r="RH26" s="8">
        <f t="shared" si="1374"/>
        <v>2.2857332616539634</v>
      </c>
      <c r="RI26" s="8">
        <f t="shared" si="1374"/>
        <v>2.2755838208209336</v>
      </c>
      <c r="RJ26" s="8">
        <f t="shared" si="1374"/>
        <v>2.2864216829762403</v>
      </c>
      <c r="RK26" s="8">
        <f t="shared" si="1374"/>
        <v>2.2837241136524757</v>
      </c>
      <c r="RL26" s="8">
        <f t="shared" si="1374"/>
        <v>2.3177523770138588</v>
      </c>
      <c r="RM26" s="8">
        <f t="shared" si="1374"/>
        <v>2.3374936685728906</v>
      </c>
      <c r="RN26" s="8">
        <f t="shared" si="1374"/>
        <v>2.3222720372003867</v>
      </c>
      <c r="RO26" s="8">
        <f t="shared" si="1374"/>
        <v>2.3378730528180154</v>
      </c>
      <c r="RP26" s="8">
        <f t="shared" si="1374"/>
        <v>2.3368365028138451</v>
      </c>
      <c r="RQ26" s="8">
        <f t="shared" si="1374"/>
        <v>2.3128752937397725</v>
      </c>
      <c r="RR26" s="8">
        <f t="shared" si="1374"/>
        <v>2.3868900703829508</v>
      </c>
      <c r="RS26" s="8">
        <f t="shared" si="1374"/>
        <v>2.3534605473450472</v>
      </c>
      <c r="RT26" s="8">
        <f t="shared" si="1374"/>
        <v>2.3696597660706038</v>
      </c>
      <c r="RU26" s="8">
        <f t="shared" si="1374"/>
        <v>2.3696288953534137</v>
      </c>
      <c r="RV26" s="8">
        <f t="shared" si="1374"/>
        <v>2.3866293033251695</v>
      </c>
      <c r="RW26" s="8">
        <f t="shared" si="1374"/>
        <v>2.4030869725086466</v>
      </c>
      <c r="RX26" s="8">
        <f t="shared" si="1374"/>
        <v>2.41251629242816</v>
      </c>
      <c r="RY26" s="8">
        <f t="shared" si="1374"/>
        <v>2.36893814380741</v>
      </c>
      <c r="RZ26" s="8">
        <f t="shared" si="1374"/>
        <v>2.4242264816732502</v>
      </c>
      <c r="SA26" s="8">
        <f t="shared" si="1374"/>
        <v>2.4654329682825011</v>
      </c>
      <c r="SB26" s="8">
        <f t="shared" si="1374"/>
        <v>2.4267872988223749</v>
      </c>
      <c r="SC26" s="8">
        <f t="shared" si="1374"/>
        <v>2.4459715546570115</v>
      </c>
      <c r="SD26" s="8">
        <f t="shared" si="1374"/>
        <v>2.3862476567180697</v>
      </c>
      <c r="SE26" s="8">
        <f t="shared" si="1374"/>
        <v>2.4262695999927439</v>
      </c>
      <c r="SF26" s="8">
        <f t="shared" si="1374"/>
        <v>2.4204114994379284</v>
      </c>
      <c r="SG26" s="8">
        <f t="shared" si="1374"/>
        <v>2.4318605503437669</v>
      </c>
      <c r="SH26" s="8">
        <f t="shared" si="1374"/>
        <v>2.3930920867249728</v>
      </c>
      <c r="SI26" s="8">
        <f t="shared" si="1374"/>
        <v>2.4042296657036077</v>
      </c>
      <c r="SJ26" s="8">
        <f t="shared" si="1374"/>
        <v>2.4275618888712387</v>
      </c>
      <c r="SK26" s="8">
        <f t="shared" si="1374"/>
        <v>2.3365584419941752</v>
      </c>
      <c r="SL26" s="8">
        <f t="shared" si="1374"/>
        <v>2.4578903199900579</v>
      </c>
      <c r="SM26" s="8">
        <f t="shared" si="1374"/>
        <v>2.4276035560597808</v>
      </c>
      <c r="SN26" s="8">
        <f t="shared" si="1374"/>
        <v>2.4720841858008891</v>
      </c>
      <c r="SO26" s="8">
        <f t="shared" si="1374"/>
        <v>2.4598719913520362</v>
      </c>
      <c r="SP26" s="8">
        <f t="shared" si="1374"/>
        <v>2.4195121791045682</v>
      </c>
      <c r="SQ26" s="8">
        <f t="shared" si="1374"/>
        <v>2.4226288699928191</v>
      </c>
      <c r="SR26" s="8">
        <f t="shared" si="1374"/>
        <v>2.4560785626228063</v>
      </c>
      <c r="SS26" s="8">
        <f t="shared" si="1374"/>
        <v>2.4591162712940693</v>
      </c>
      <c r="ST26" s="8">
        <f t="shared" si="1374"/>
        <v>2.4456454998016124</v>
      </c>
      <c r="SU26" s="8">
        <f t="shared" ref="SU26:VF26" si="1375">SU10/SU9</f>
        <v>2.6085910985673126</v>
      </c>
      <c r="SV26" s="8">
        <f t="shared" si="1375"/>
        <v>2.6407714674533422</v>
      </c>
      <c r="SW26" s="8">
        <f t="shared" si="1375"/>
        <v>2.5931457726387701</v>
      </c>
      <c r="SX26" s="8">
        <f t="shared" si="1375"/>
        <v>2.5515912799892821</v>
      </c>
      <c r="SY26" s="8">
        <f t="shared" si="1375"/>
        <v>2.5702211005734461</v>
      </c>
      <c r="SZ26" s="8">
        <f t="shared" si="1375"/>
        <v>2.3611668081082753</v>
      </c>
      <c r="TA26" s="8">
        <f t="shared" si="1375"/>
        <v>2.3785342310032989</v>
      </c>
      <c r="TB26" s="8">
        <f t="shared" si="1375"/>
        <v>2.3143614010976123</v>
      </c>
      <c r="TC26" s="8">
        <f t="shared" si="1375"/>
        <v>2.3150266988413</v>
      </c>
      <c r="TD26" s="8">
        <f t="shared" si="1375"/>
        <v>2.3328988214437674</v>
      </c>
      <c r="TE26" s="8">
        <f t="shared" si="1375"/>
        <v>2.329515137053829</v>
      </c>
      <c r="TF26" s="8">
        <f t="shared" si="1375"/>
        <v>2.3007934881165948</v>
      </c>
      <c r="TG26" s="8">
        <f t="shared" si="1375"/>
        <v>2.329726327395524</v>
      </c>
      <c r="TH26" s="8">
        <f t="shared" si="1375"/>
        <v>2.3139263644598365</v>
      </c>
      <c r="TI26" s="8">
        <f t="shared" si="1375"/>
        <v>2.3117843864337435</v>
      </c>
      <c r="TJ26" s="8">
        <f t="shared" si="1375"/>
        <v>2.324335796348262</v>
      </c>
      <c r="TK26" s="8">
        <f t="shared" si="1375"/>
        <v>2.4637522120307529</v>
      </c>
      <c r="TL26" s="8">
        <f t="shared" si="1375"/>
        <v>2.4843404642242874</v>
      </c>
      <c r="TM26" s="8">
        <f t="shared" si="1375"/>
        <v>2.3892455737453009</v>
      </c>
      <c r="TN26" s="8">
        <f t="shared" si="1375"/>
        <v>2.4043585036084774</v>
      </c>
      <c r="TO26" s="8">
        <f t="shared" si="1375"/>
        <v>2.3926461596528359</v>
      </c>
      <c r="TP26" s="8">
        <f t="shared" si="1375"/>
        <v>2.4151698200214331</v>
      </c>
      <c r="TQ26" s="8">
        <f t="shared" si="1375"/>
        <v>2.473924368209016</v>
      </c>
      <c r="TR26" s="8">
        <f t="shared" si="1375"/>
        <v>2.4866166130307055</v>
      </c>
      <c r="TS26" s="8">
        <f t="shared" si="1375"/>
        <v>2.4414565753852928</v>
      </c>
      <c r="TT26" s="8">
        <f t="shared" si="1375"/>
        <v>2.4781613466471879</v>
      </c>
      <c r="TU26" s="8">
        <f t="shared" si="1375"/>
        <v>2.5153595760224965</v>
      </c>
      <c r="TV26" s="8">
        <f t="shared" si="1375"/>
        <v>2.4652835937761357</v>
      </c>
      <c r="TW26" s="8">
        <f t="shared" si="1375"/>
        <v>2.5029841828857009</v>
      </c>
      <c r="TX26" s="8">
        <f t="shared" si="1375"/>
        <v>2.4927206833810436</v>
      </c>
      <c r="TY26" s="8">
        <f t="shared" si="1375"/>
        <v>2.4962189125607566</v>
      </c>
      <c r="TZ26" s="8">
        <f t="shared" si="1375"/>
        <v>2.4579589895507792</v>
      </c>
      <c r="UA26" s="8">
        <f t="shared" si="1375"/>
        <v>2.4988223108960086</v>
      </c>
      <c r="UB26" s="8">
        <f t="shared" si="1375"/>
        <v>2.6308703906325777</v>
      </c>
      <c r="UC26" s="8">
        <f t="shared" si="1375"/>
        <v>2.544598755618936</v>
      </c>
      <c r="UD26" s="53">
        <f t="shared" si="1375"/>
        <v>2.958052561115291</v>
      </c>
      <c r="UE26" s="8">
        <f t="shared" si="1375"/>
        <v>2.8777671077352238</v>
      </c>
      <c r="UF26" s="8">
        <f t="shared" si="1375"/>
        <v>2.9125027415375682</v>
      </c>
      <c r="UG26" s="8">
        <f t="shared" si="1375"/>
        <v>2.8083374732711288</v>
      </c>
      <c r="UH26" s="8">
        <f t="shared" si="1375"/>
        <v>2.7954287314060631</v>
      </c>
      <c r="UI26" s="8">
        <f t="shared" si="1375"/>
        <v>3.1649700178579163</v>
      </c>
      <c r="UJ26" s="8">
        <f t="shared" si="1375"/>
        <v>3.0877221355708797</v>
      </c>
      <c r="UK26" s="8">
        <f t="shared" si="1375"/>
        <v>3.0928006753311585</v>
      </c>
      <c r="UL26" s="8">
        <f t="shared" si="1375"/>
        <v>3.0631323696924344</v>
      </c>
      <c r="UM26" s="8">
        <f t="shared" si="1375"/>
        <v>3.0027183964994562</v>
      </c>
      <c r="UN26" s="8">
        <f t="shared" si="1375"/>
        <v>2.9739085634761233</v>
      </c>
      <c r="UO26" s="8">
        <f t="shared" si="1375"/>
        <v>2.96568445243601</v>
      </c>
      <c r="UP26" s="8">
        <f t="shared" si="1375"/>
        <v>2.901968800071467</v>
      </c>
      <c r="UQ26" s="8">
        <f t="shared" si="1375"/>
        <v>2.8963506392540674</v>
      </c>
      <c r="UR26" s="8">
        <f t="shared" si="1375"/>
        <v>2.9463369339649392</v>
      </c>
      <c r="US26" s="8">
        <f t="shared" si="1375"/>
        <v>2.9546594682910055</v>
      </c>
      <c r="UT26" s="8">
        <f t="shared" si="1375"/>
        <v>3.1889122008573083</v>
      </c>
      <c r="UU26" s="8">
        <f t="shared" si="1375"/>
        <v>3.0047836156637966</v>
      </c>
      <c r="UV26" s="8">
        <f t="shared" si="1375"/>
        <v>2.971904539385545</v>
      </c>
      <c r="UW26" s="8">
        <f t="shared" si="1375"/>
        <v>2.8017161258396523</v>
      </c>
      <c r="UX26" s="8">
        <f t="shared" si="1375"/>
        <v>2.6669004779994321</v>
      </c>
      <c r="UY26" s="8">
        <f t="shared" si="1375"/>
        <v>2.7062234048463267</v>
      </c>
      <c r="UZ26" s="8">
        <f t="shared" si="1375"/>
        <v>2.5598473675340156</v>
      </c>
      <c r="VA26" s="8">
        <f t="shared" si="1375"/>
        <v>2.5905347395948066</v>
      </c>
      <c r="VB26" s="8">
        <f t="shared" si="1375"/>
        <v>2.5513138514014071</v>
      </c>
      <c r="VC26" s="8">
        <f t="shared" si="1375"/>
        <v>2.6073518156458131</v>
      </c>
      <c r="VD26" s="8">
        <f t="shared" si="1375"/>
        <v>2.5758276647956744</v>
      </c>
      <c r="VE26" s="76">
        <f t="shared" si="1375"/>
        <v>2.5895423353668154</v>
      </c>
      <c r="VF26" s="8">
        <f t="shared" si="1375"/>
        <v>2.566810721915469</v>
      </c>
      <c r="VG26" s="8">
        <f t="shared" ref="VG26:XR26" si="1376">VG10/VG9</f>
        <v>2.5816056219446923</v>
      </c>
      <c r="VH26" s="8">
        <f t="shared" si="1376"/>
        <v>2.5820938337888935</v>
      </c>
      <c r="VI26" s="8">
        <f t="shared" si="1376"/>
        <v>2.5619849790720033</v>
      </c>
      <c r="VJ26" s="8">
        <f t="shared" si="1376"/>
        <v>2.6874432785212212</v>
      </c>
      <c r="VK26" s="8">
        <f t="shared" si="1376"/>
        <v>2.6798684146725567</v>
      </c>
      <c r="VL26" s="8">
        <f t="shared" si="1376"/>
        <v>2.627516502071475</v>
      </c>
      <c r="VM26" s="8">
        <f t="shared" si="1376"/>
        <v>2.6953304358454946</v>
      </c>
      <c r="VN26" s="8">
        <f t="shared" si="1376"/>
        <v>2.7018587704398715</v>
      </c>
      <c r="VO26" s="8">
        <f t="shared" si="1376"/>
        <v>2.7019593866619602</v>
      </c>
      <c r="VP26" s="8">
        <f t="shared" si="1376"/>
        <v>2.8030175733242153</v>
      </c>
      <c r="VQ26" s="8">
        <f t="shared" si="1376"/>
        <v>2.9099024682703325</v>
      </c>
      <c r="VR26" s="8">
        <f t="shared" si="1376"/>
        <v>3.0193580721084232</v>
      </c>
      <c r="VS26" s="8">
        <f t="shared" si="1376"/>
        <v>3.0215467688969859</v>
      </c>
      <c r="VT26" s="8">
        <f t="shared" si="1376"/>
        <v>3.0850573257422651</v>
      </c>
      <c r="VU26" s="8">
        <f t="shared" si="1376"/>
        <v>3.0774466058847763</v>
      </c>
      <c r="VV26" s="8">
        <f t="shared" si="1376"/>
        <v>3.0950691685321066</v>
      </c>
      <c r="VW26" s="8">
        <f t="shared" si="1376"/>
        <v>3.0842907833556641</v>
      </c>
      <c r="VX26" s="8">
        <f t="shared" si="1376"/>
        <v>3.2072015856765597</v>
      </c>
      <c r="VY26" s="8">
        <f t="shared" si="1376"/>
        <v>3.2111514256868769</v>
      </c>
      <c r="VZ26" s="8">
        <f t="shared" si="1376"/>
        <v>3.3509059510991417</v>
      </c>
      <c r="WA26" s="8">
        <f t="shared" si="1376"/>
        <v>3.3852740269618025</v>
      </c>
      <c r="WB26" s="8">
        <f t="shared" si="1376"/>
        <v>3.4735584129560659</v>
      </c>
      <c r="WC26" s="8">
        <f t="shared" si="1376"/>
        <v>3.5569145438053842</v>
      </c>
      <c r="WD26" s="8">
        <f t="shared" si="1376"/>
        <v>3.4261396003016347</v>
      </c>
      <c r="WE26" s="8">
        <f t="shared" si="1376"/>
        <v>3.4729695281706463</v>
      </c>
      <c r="WF26" s="8">
        <f t="shared" si="1376"/>
        <v>3.5212068504390217</v>
      </c>
      <c r="WG26" s="8">
        <f t="shared" si="1376"/>
        <v>3.4544438043576</v>
      </c>
      <c r="WH26" s="8">
        <f t="shared" si="1376"/>
        <v>3.2920409173250129</v>
      </c>
      <c r="WI26" s="8">
        <f t="shared" si="1376"/>
        <v>3.3354896166673638</v>
      </c>
      <c r="WJ26" s="8">
        <f t="shared" si="1376"/>
        <v>3.3732550480771764</v>
      </c>
      <c r="WK26" s="8">
        <f t="shared" si="1376"/>
        <v>3.3868527739311065</v>
      </c>
      <c r="WL26" s="8">
        <f t="shared" si="1376"/>
        <v>3.2776390958195192</v>
      </c>
      <c r="WM26" s="8">
        <f t="shared" si="1376"/>
        <v>3.1863463669452994</v>
      </c>
      <c r="WN26" s="8">
        <f t="shared" si="1376"/>
        <v>3.232021716600983</v>
      </c>
      <c r="WO26" s="8">
        <f t="shared" si="1376"/>
        <v>3.2667935515319324</v>
      </c>
      <c r="WP26" s="8">
        <f t="shared" si="1376"/>
        <v>3.2955303803703013</v>
      </c>
      <c r="WQ26" s="8">
        <f t="shared" si="1376"/>
        <v>3.1789635444924778</v>
      </c>
      <c r="WR26" s="8">
        <f t="shared" si="1376"/>
        <v>3.2248068459059711</v>
      </c>
      <c r="WS26" s="8">
        <f t="shared" si="1376"/>
        <v>3.261037136491745</v>
      </c>
      <c r="WT26" s="8">
        <f t="shared" si="1376"/>
        <v>3.2749226021212308</v>
      </c>
      <c r="WU26" s="8">
        <f t="shared" si="1376"/>
        <v>3.2430762283400307</v>
      </c>
      <c r="WV26" s="8">
        <f t="shared" si="1376"/>
        <v>3.2468996155144767</v>
      </c>
      <c r="WW26" s="8">
        <f t="shared" si="1376"/>
        <v>3.1689922108625797</v>
      </c>
      <c r="WX26" s="8">
        <f t="shared" si="1376"/>
        <v>2.9987517734511502</v>
      </c>
      <c r="WY26" s="8">
        <f t="shared" si="1376"/>
        <v>2.8590383558555503</v>
      </c>
      <c r="WZ26" s="8">
        <f t="shared" si="1376"/>
        <v>2.7439795351196699</v>
      </c>
      <c r="XA26" s="8">
        <f t="shared" si="1376"/>
        <v>2.7415832679793075</v>
      </c>
      <c r="XB26" s="8">
        <f t="shared" si="1376"/>
        <v>2.7620406993397175</v>
      </c>
      <c r="XC26" s="8">
        <f t="shared" si="1376"/>
        <v>2.777496131916005</v>
      </c>
      <c r="XD26" s="8">
        <f t="shared" si="1376"/>
        <v>2.6671928105659655</v>
      </c>
      <c r="XE26" s="8">
        <f t="shared" si="1376"/>
        <v>2.678191996056428</v>
      </c>
      <c r="XF26" s="8">
        <f t="shared" si="1376"/>
        <v>2.6821308920160352</v>
      </c>
      <c r="XG26" s="8">
        <f t="shared" si="1376"/>
        <v>2.6903185768828748</v>
      </c>
      <c r="XH26" s="8">
        <f t="shared" si="1376"/>
        <v>2.7148128416301152</v>
      </c>
      <c r="XI26" s="8">
        <f t="shared" si="1376"/>
        <v>2.6537573929532607</v>
      </c>
      <c r="XJ26" s="8">
        <f t="shared" si="1376"/>
        <v>2.6575668710672642</v>
      </c>
      <c r="XK26" s="8">
        <f t="shared" si="1376"/>
        <v>2.6914098115262006</v>
      </c>
      <c r="XL26" s="8">
        <f t="shared" si="1376"/>
        <v>2.8201642561619535</v>
      </c>
      <c r="XM26" s="8">
        <f t="shared" si="1376"/>
        <v>2.8224570588511915</v>
      </c>
      <c r="XN26" s="8">
        <f t="shared" si="1376"/>
        <v>2.8252984205974747</v>
      </c>
      <c r="XO26" s="8">
        <f t="shared" si="1376"/>
        <v>2.8463938078329054</v>
      </c>
      <c r="XP26" s="8">
        <f t="shared" si="1376"/>
        <v>2.899580310479124</v>
      </c>
      <c r="XQ26" s="8">
        <f t="shared" si="1376"/>
        <v>2.9486980248764345</v>
      </c>
      <c r="XR26" s="8">
        <f t="shared" si="1376"/>
        <v>3.068462666420209</v>
      </c>
      <c r="XS26" s="8">
        <f t="shared" ref="XS26:AAD26" si="1377">XS10/XS9</f>
        <v>3.1461273373819587</v>
      </c>
      <c r="XT26" s="8">
        <f t="shared" si="1377"/>
        <v>3.0592514812193183</v>
      </c>
      <c r="XU26" s="8">
        <f t="shared" si="1377"/>
        <v>3.0788918980279871</v>
      </c>
      <c r="XV26" s="8">
        <f t="shared" si="1377"/>
        <v>3.0149469877166131</v>
      </c>
      <c r="XW26" s="8">
        <f t="shared" si="1377"/>
        <v>3.1107284883750146</v>
      </c>
      <c r="XX26" s="8">
        <f t="shared" si="1377"/>
        <v>2.9658343370750191</v>
      </c>
      <c r="XY26" s="8">
        <f t="shared" si="1377"/>
        <v>3.016021379348079</v>
      </c>
      <c r="XZ26" s="8">
        <f t="shared" si="1377"/>
        <v>3.2683330795688819</v>
      </c>
      <c r="YA26" s="8">
        <f t="shared" si="1377"/>
        <v>3.2391603710305605</v>
      </c>
      <c r="YB26" s="8">
        <f t="shared" si="1377"/>
        <v>3.2972909133070933</v>
      </c>
      <c r="YC26" s="8">
        <f t="shared" si="1377"/>
        <v>3.2260545325731056</v>
      </c>
      <c r="YD26" s="8">
        <f t="shared" si="1377"/>
        <v>3.2820777007029349</v>
      </c>
      <c r="YE26" s="8">
        <f t="shared" si="1377"/>
        <v>3.3064899321785828</v>
      </c>
      <c r="YF26" s="8">
        <f t="shared" si="1377"/>
        <v>3.2568654785253663</v>
      </c>
      <c r="YG26" s="8">
        <f t="shared" si="1377"/>
        <v>3.3100239009217693</v>
      </c>
      <c r="YH26" s="8">
        <f t="shared" si="1377"/>
        <v>3.2106249463198844</v>
      </c>
      <c r="YI26" s="8">
        <f t="shared" si="1377"/>
        <v>3.1821274678052354</v>
      </c>
      <c r="YJ26" s="8">
        <f t="shared" si="1377"/>
        <v>3.2988698005956576</v>
      </c>
      <c r="YK26" s="8">
        <f t="shared" si="1377"/>
        <v>3.1409567194867902</v>
      </c>
      <c r="YL26" s="8">
        <f t="shared" si="1377"/>
        <v>3.1770194135597989</v>
      </c>
      <c r="YM26" s="8">
        <f t="shared" si="1377"/>
        <v>3.1814088885164447</v>
      </c>
      <c r="YN26" s="8">
        <f t="shared" si="1377"/>
        <v>3.2323710037509827</v>
      </c>
      <c r="YO26" s="8">
        <f t="shared" si="1377"/>
        <v>3.303351231335514</v>
      </c>
      <c r="YP26" s="8">
        <f t="shared" si="1377"/>
        <v>3.1956852101708386</v>
      </c>
      <c r="YQ26" s="8">
        <f t="shared" si="1377"/>
        <v>3.2143137007624456</v>
      </c>
      <c r="YR26" s="8">
        <f t="shared" si="1377"/>
        <v>3.3239832901204536</v>
      </c>
      <c r="YS26" s="8">
        <f t="shared" si="1377"/>
        <v>3.6171492165254704</v>
      </c>
      <c r="YT26" s="8">
        <f t="shared" si="1377"/>
        <v>3.4735375086808769</v>
      </c>
      <c r="YU26" s="8">
        <f t="shared" si="1377"/>
        <v>3.4935057174535551</v>
      </c>
      <c r="YV26" s="8">
        <f t="shared" si="1377"/>
        <v>3.4880571596451517</v>
      </c>
      <c r="YW26" s="8">
        <f t="shared" si="1377"/>
        <v>3.3579236790055553</v>
      </c>
      <c r="YX26" s="8">
        <f t="shared" si="1377"/>
        <v>3.1307938508886202</v>
      </c>
      <c r="YY26" s="8">
        <f t="shared" si="1377"/>
        <v>3.0318558131466284</v>
      </c>
      <c r="YZ26" s="8">
        <f t="shared" si="1377"/>
        <v>2.9069373807426238</v>
      </c>
      <c r="ZA26" s="8">
        <f t="shared" si="1377"/>
        <v>2.8425527101710717</v>
      </c>
      <c r="ZB26" s="8">
        <f t="shared" si="1377"/>
        <v>2.8052233535950393</v>
      </c>
      <c r="ZC26" s="8">
        <f t="shared" si="1377"/>
        <v>2.7352391447075672</v>
      </c>
      <c r="ZD26" s="8">
        <f t="shared" si="1377"/>
        <v>2.7450437329821726</v>
      </c>
      <c r="ZE26" s="8">
        <f t="shared" si="1377"/>
        <v>2.7366756535543582</v>
      </c>
      <c r="ZF26" s="8">
        <f t="shared" si="1377"/>
        <v>2.7379343013140005</v>
      </c>
      <c r="ZG26" s="8">
        <f t="shared" si="1377"/>
        <v>2.7075217273154775</v>
      </c>
      <c r="ZH26" s="8">
        <f t="shared" si="1377"/>
        <v>2.6758549900953414</v>
      </c>
      <c r="ZI26" s="8">
        <f t="shared" si="1377"/>
        <v>2.5922927373821936</v>
      </c>
      <c r="ZJ26" s="8">
        <f t="shared" si="1377"/>
        <v>2.6565405862667362</v>
      </c>
      <c r="ZK26" s="8">
        <f t="shared" si="1377"/>
        <v>2.7005926805608764</v>
      </c>
      <c r="ZL26" s="8">
        <f t="shared" si="1377"/>
        <v>2.7067370606299517</v>
      </c>
      <c r="ZM26" s="8">
        <f t="shared" si="1377"/>
        <v>2.6918805406048372</v>
      </c>
      <c r="ZN26" s="8">
        <f t="shared" si="1377"/>
        <v>2.6741124118405564</v>
      </c>
      <c r="ZO26" s="8">
        <f t="shared" si="1377"/>
        <v>2.6303475518227684</v>
      </c>
      <c r="ZP26" s="8">
        <f t="shared" si="1377"/>
        <v>2.6471134454579968</v>
      </c>
      <c r="ZQ26" s="8">
        <f t="shared" si="1377"/>
        <v>2.6611673230984292</v>
      </c>
      <c r="ZR26" s="8">
        <f t="shared" si="1377"/>
        <v>2.8491921134231166</v>
      </c>
      <c r="ZS26" s="8">
        <f t="shared" si="1377"/>
        <v>2.8654159376055346</v>
      </c>
      <c r="ZT26" s="8">
        <f t="shared" si="1377"/>
        <v>2.811436557740135</v>
      </c>
      <c r="ZU26" s="8">
        <f t="shared" si="1377"/>
        <v>2.8630678101849623</v>
      </c>
      <c r="ZV26" s="8">
        <f t="shared" si="1377"/>
        <v>2.8629667461085959</v>
      </c>
      <c r="ZW26" s="8">
        <f t="shared" si="1377"/>
        <v>2.8545834170589481</v>
      </c>
      <c r="ZX26" s="8">
        <f t="shared" si="1377"/>
        <v>2.7837246898314736</v>
      </c>
      <c r="ZY26" s="8">
        <f t="shared" si="1377"/>
        <v>2.8713557283440867</v>
      </c>
      <c r="ZZ26" s="8">
        <f t="shared" si="1377"/>
        <v>2.8411535850166283</v>
      </c>
      <c r="AAA26" s="8">
        <f t="shared" si="1377"/>
        <v>2.8465269847062911</v>
      </c>
      <c r="AAB26" s="8">
        <f t="shared" si="1377"/>
        <v>2.8165447372554717</v>
      </c>
      <c r="AAC26" s="8">
        <f t="shared" si="1377"/>
        <v>2.7200425256065688</v>
      </c>
      <c r="AAD26" s="8">
        <f t="shared" si="1377"/>
        <v>2.6956847297962683</v>
      </c>
      <c r="AAE26" s="8">
        <f t="shared" ref="AAE26:ACP26" si="1378">AAE10/AAE9</f>
        <v>2.8131928144341845</v>
      </c>
      <c r="AAF26" s="8">
        <f t="shared" si="1378"/>
        <v>2.815845832885346</v>
      </c>
      <c r="AAG26" s="8">
        <f t="shared" si="1378"/>
        <v>2.7672282095766056</v>
      </c>
      <c r="AAH26" s="8">
        <f t="shared" si="1378"/>
        <v>2.7660198430463998</v>
      </c>
      <c r="AAI26" s="8">
        <f t="shared" si="1378"/>
        <v>2.7050378384417257</v>
      </c>
      <c r="AAJ26" s="8">
        <f t="shared" si="1378"/>
        <v>2.6938557700746411</v>
      </c>
      <c r="AAK26" s="8">
        <f t="shared" si="1378"/>
        <v>2.7151271080284873</v>
      </c>
      <c r="AAL26" s="8">
        <f t="shared" si="1378"/>
        <v>2.7197437243781213</v>
      </c>
      <c r="AAM26" s="8">
        <f t="shared" si="1378"/>
        <v>2.8012997711306067</v>
      </c>
      <c r="AAN26" s="8">
        <f t="shared" si="1378"/>
        <v>2.9264892849362139</v>
      </c>
      <c r="AAO26" s="8">
        <f t="shared" si="1378"/>
        <v>2.9824655546325118</v>
      </c>
      <c r="AAP26" s="8">
        <f t="shared" si="1378"/>
        <v>2.9223693461419797</v>
      </c>
      <c r="AAQ26" s="8">
        <f t="shared" si="1378"/>
        <v>2.8474591878498003</v>
      </c>
      <c r="AAR26" s="8">
        <f t="shared" si="1378"/>
        <v>2.9725335206651855</v>
      </c>
      <c r="AAS26" s="8">
        <f t="shared" si="1378"/>
        <v>2.9853968789592864</v>
      </c>
      <c r="AAT26" s="8">
        <f t="shared" si="1378"/>
        <v>2.94448006101825</v>
      </c>
      <c r="AAU26" s="8">
        <f t="shared" si="1378"/>
        <v>2.9239318750748047</v>
      </c>
      <c r="AAV26" s="8">
        <f t="shared" si="1378"/>
        <v>2.9849646613522638</v>
      </c>
      <c r="AAW26" s="8">
        <f t="shared" si="1378"/>
        <v>2.8959139945748151</v>
      </c>
      <c r="AAX26" s="8">
        <f t="shared" si="1378"/>
        <v>2.6779149435548728</v>
      </c>
      <c r="AAY26" s="8">
        <f t="shared" si="1378"/>
        <v>2.7334430340312061</v>
      </c>
      <c r="AAZ26" s="8">
        <f t="shared" si="1378"/>
        <v>2.6630180449839411</v>
      </c>
      <c r="ABA26" s="8">
        <f t="shared" si="1378"/>
        <v>2.6569958066245563</v>
      </c>
      <c r="ABB26" s="8">
        <f t="shared" si="1378"/>
        <v>2.7461580057097175</v>
      </c>
      <c r="ABC26" s="8">
        <f t="shared" si="1378"/>
        <v>2.7106848223148265</v>
      </c>
      <c r="ABD26" s="8">
        <f t="shared" si="1378"/>
        <v>2.6949621056992221</v>
      </c>
      <c r="ABE26" s="8">
        <f t="shared" si="1378"/>
        <v>2.6625984133209459</v>
      </c>
      <c r="ABF26" s="8">
        <f t="shared" si="1378"/>
        <v>2.6393409768439753</v>
      </c>
      <c r="ABG26" s="8">
        <f t="shared" si="1378"/>
        <v>2.5919118732147117</v>
      </c>
      <c r="ABH26" s="8">
        <f t="shared" si="1378"/>
        <v>2.5748256344922655</v>
      </c>
      <c r="ABI26" s="8">
        <f t="shared" si="1378"/>
        <v>2.610358560788987</v>
      </c>
      <c r="ABJ26" s="8">
        <f t="shared" si="1378"/>
        <v>2.5186945291032097</v>
      </c>
      <c r="ABK26" s="8">
        <f t="shared" si="1378"/>
        <v>2.4829185047185787</v>
      </c>
      <c r="ABL26" s="8">
        <f t="shared" si="1378"/>
        <v>2.4644307654055408</v>
      </c>
      <c r="ABM26" s="8">
        <f t="shared" si="1378"/>
        <v>2.4425074700822722</v>
      </c>
      <c r="ABN26" s="8">
        <f t="shared" si="1378"/>
        <v>2.567363443056883</v>
      </c>
      <c r="ABO26" s="8">
        <f t="shared" si="1378"/>
        <v>2.5216311561711326</v>
      </c>
      <c r="ABP26" s="8">
        <f t="shared" si="1378"/>
        <v>2.4437790473594578</v>
      </c>
      <c r="ABQ26" s="8">
        <f t="shared" si="1378"/>
        <v>2.4727295924524246</v>
      </c>
      <c r="ABR26" s="8">
        <f t="shared" si="1378"/>
        <v>2.5542757866778341</v>
      </c>
      <c r="ABS26" s="8">
        <f t="shared" si="1378"/>
        <v>2.6034486304153734</v>
      </c>
      <c r="ABT26" s="8">
        <f t="shared" si="1378"/>
        <v>2.5721843803136539</v>
      </c>
      <c r="ABU26" s="8">
        <f t="shared" si="1378"/>
        <v>2.6028016857205345</v>
      </c>
      <c r="ABV26" s="8">
        <f t="shared" si="1378"/>
        <v>2.5993221439768561</v>
      </c>
      <c r="ABW26" s="8">
        <f t="shared" si="1378"/>
        <v>2.6553046492658785</v>
      </c>
      <c r="ABX26" s="8">
        <f t="shared" si="1378"/>
        <v>2.695833831317195</v>
      </c>
      <c r="ABY26" s="8">
        <f t="shared" si="1378"/>
        <v>2.6556637530156433</v>
      </c>
      <c r="ABZ26" s="8">
        <f t="shared" si="1378"/>
        <v>2.617584932530963</v>
      </c>
      <c r="ACA26" s="8">
        <f t="shared" si="1378"/>
        <v>2.6171627203227206</v>
      </c>
      <c r="ACB26" s="8">
        <f t="shared" si="1378"/>
        <v>2.5914696049462993</v>
      </c>
      <c r="ACC26" s="8">
        <f t="shared" si="1378"/>
        <v>2.5758815168944826</v>
      </c>
      <c r="ACD26" s="8">
        <f t="shared" si="1378"/>
        <v>2.5382019132022018</v>
      </c>
      <c r="ACE26" s="8">
        <f t="shared" si="1378"/>
        <v>2.5747750434766794</v>
      </c>
      <c r="ACF26" s="8">
        <f t="shared" si="1378"/>
        <v>2.7104204649215449</v>
      </c>
      <c r="ACG26" s="8">
        <f t="shared" si="1378"/>
        <v>2.6531475808842164</v>
      </c>
      <c r="ACH26" s="8">
        <f t="shared" si="1378"/>
        <v>2.6526140992356746</v>
      </c>
      <c r="ACI26" s="8">
        <f t="shared" si="1378"/>
        <v>2.6378922099445496</v>
      </c>
      <c r="ACJ26" s="8">
        <f t="shared" si="1378"/>
        <v>2.6585371372773752</v>
      </c>
      <c r="ACK26" s="8">
        <f t="shared" si="1378"/>
        <v>2.7538696916115604</v>
      </c>
      <c r="ACL26" s="8">
        <f t="shared" si="1378"/>
        <v>2.7262327647328939</v>
      </c>
      <c r="ACM26" s="8">
        <f t="shared" si="1378"/>
        <v>2.8409762069821096</v>
      </c>
      <c r="ACN26" s="8">
        <f t="shared" si="1378"/>
        <v>2.9118142550342281</v>
      </c>
      <c r="ACO26" s="8">
        <f t="shared" si="1378"/>
        <v>2.9330169608097787</v>
      </c>
      <c r="ACP26" s="8">
        <f t="shared" si="1378"/>
        <v>2.8962622181134918</v>
      </c>
      <c r="ACQ26" s="8">
        <f t="shared" ref="ACQ26:AFB26" si="1379">ACQ10/ACQ9</f>
        <v>2.9255506956931248</v>
      </c>
      <c r="ACR26" s="8">
        <f t="shared" si="1379"/>
        <v>2.908539809974505</v>
      </c>
      <c r="ACS26" s="8">
        <f t="shared" si="1379"/>
        <v>2.9307556331987912</v>
      </c>
      <c r="ACT26" s="8">
        <f t="shared" si="1379"/>
        <v>2.8916611039956313</v>
      </c>
      <c r="ACU26" s="8">
        <f t="shared" si="1379"/>
        <v>2.7993541558782211</v>
      </c>
      <c r="ACV26" s="8">
        <f t="shared" si="1379"/>
        <v>2.7584009883842424</v>
      </c>
      <c r="ACW26" s="8">
        <f t="shared" si="1379"/>
        <v>2.7632442985569368</v>
      </c>
      <c r="ACX26" s="8">
        <f t="shared" si="1379"/>
        <v>2.6151752918002935</v>
      </c>
      <c r="ACY26" s="8">
        <f t="shared" si="1379"/>
        <v>2.5518286505531287</v>
      </c>
      <c r="ACZ26" s="8">
        <f t="shared" si="1379"/>
        <v>2.5178415317358986</v>
      </c>
      <c r="ADA26" s="8">
        <f t="shared" si="1379"/>
        <v>2.4922420315107123</v>
      </c>
      <c r="ADB26" s="8">
        <f t="shared" si="1379"/>
        <v>2.5423070700217583</v>
      </c>
      <c r="ADC26" s="8">
        <f t="shared" si="1379"/>
        <v>2.5607605626334853</v>
      </c>
      <c r="ADD26" s="8">
        <f t="shared" si="1379"/>
        <v>2.56448765567804</v>
      </c>
      <c r="ADE26" s="8">
        <f t="shared" si="1379"/>
        <v>2.5163642226520788</v>
      </c>
      <c r="ADF26" s="8">
        <f t="shared" si="1379"/>
        <v>2.5232585912513668</v>
      </c>
      <c r="ADG26" s="8">
        <f t="shared" si="1379"/>
        <v>2.5091571482759965</v>
      </c>
      <c r="ADH26" s="8">
        <f t="shared" si="1379"/>
        <v>2.4959573553306371</v>
      </c>
      <c r="ADI26" s="8">
        <f t="shared" si="1379"/>
        <v>2.5358030555967628</v>
      </c>
      <c r="ADJ26" s="8">
        <f t="shared" si="1379"/>
        <v>2.4768966451722454</v>
      </c>
      <c r="ADK26" s="8">
        <f t="shared" si="1379"/>
        <v>2.5065561743326197</v>
      </c>
      <c r="ADL26" s="8">
        <f t="shared" si="1379"/>
        <v>2.4906003216021784</v>
      </c>
      <c r="ADM26" s="8">
        <f t="shared" si="1379"/>
        <v>2.5259177299314692</v>
      </c>
      <c r="ADN26" s="8">
        <f t="shared" si="1379"/>
        <v>2.4893659069218255</v>
      </c>
      <c r="ADO26" s="8">
        <f t="shared" si="1379"/>
        <v>2.5083153091048582</v>
      </c>
      <c r="ADP26" s="8">
        <f t="shared" si="1379"/>
        <v>2.4543257036823354</v>
      </c>
      <c r="ADQ26" s="8">
        <f t="shared" si="1379"/>
        <v>2.5304250910700148</v>
      </c>
      <c r="ADR26" s="8">
        <f t="shared" si="1379"/>
        <v>2.5938861420559296</v>
      </c>
      <c r="ADS26" s="8">
        <f t="shared" si="1379"/>
        <v>2.6122832277317887</v>
      </c>
      <c r="ADT26" s="8">
        <f t="shared" si="1379"/>
        <v>2.5849726637580988</v>
      </c>
      <c r="ADU26" s="8">
        <f t="shared" si="1379"/>
        <v>2.5985788247929889</v>
      </c>
      <c r="ADV26" s="8">
        <f t="shared" si="1379"/>
        <v>2.6412673132605247</v>
      </c>
      <c r="ADW26" s="8">
        <f t="shared" si="1379"/>
        <v>2.6238351511124542</v>
      </c>
      <c r="ADX26" s="8">
        <f t="shared" si="1379"/>
        <v>2.676884857022988</v>
      </c>
      <c r="ADY26" s="8">
        <f t="shared" si="1379"/>
        <v>2.6529143006581264</v>
      </c>
      <c r="ADZ26" s="8">
        <f t="shared" si="1379"/>
        <v>2.5494549532243944</v>
      </c>
      <c r="AEA26" s="8">
        <f t="shared" si="1379"/>
        <v>2.5139257767213739</v>
      </c>
      <c r="AEB26" s="8">
        <f t="shared" si="1379"/>
        <v>2.5511557891821113</v>
      </c>
      <c r="AEC26" s="8">
        <f t="shared" si="1379"/>
        <v>2.5292092401541648</v>
      </c>
      <c r="AED26" s="8">
        <f t="shared" si="1379"/>
        <v>2.4986830452998086</v>
      </c>
      <c r="AEE26" s="8">
        <f t="shared" si="1379"/>
        <v>2.5239500184836579</v>
      </c>
      <c r="AEF26" s="8">
        <f t="shared" si="1379"/>
        <v>2.5179068572557397</v>
      </c>
      <c r="AEG26" s="8">
        <f t="shared" si="1379"/>
        <v>2.5799362505406864</v>
      </c>
      <c r="AEH26" s="8">
        <f t="shared" si="1379"/>
        <v>2.5651220278735369</v>
      </c>
      <c r="AEI26" s="8">
        <f t="shared" si="1379"/>
        <v>2.4961527066536338</v>
      </c>
      <c r="AEJ26" s="8">
        <f t="shared" si="1379"/>
        <v>2.4666104142674827</v>
      </c>
      <c r="AEK26" s="8">
        <f t="shared" si="1379"/>
        <v>2.5049160158501484</v>
      </c>
      <c r="AEL26" s="8">
        <f t="shared" si="1379"/>
        <v>2.5721502393722506</v>
      </c>
      <c r="AEM26" s="8">
        <f t="shared" si="1379"/>
        <v>2.5702903429809338</v>
      </c>
      <c r="AEN26" s="8">
        <f t="shared" si="1379"/>
        <v>2.4982396402443601</v>
      </c>
      <c r="AEO26" s="8">
        <f t="shared" si="1379"/>
        <v>2.5823764073115578</v>
      </c>
      <c r="AEP26" s="8">
        <f t="shared" si="1379"/>
        <v>2.4930349932913831</v>
      </c>
      <c r="AEQ26" s="8">
        <f t="shared" si="1379"/>
        <v>2.4592147796540429</v>
      </c>
      <c r="AER26" s="8">
        <f t="shared" si="1379"/>
        <v>2.3983896670188449</v>
      </c>
      <c r="AES26" s="8">
        <f t="shared" si="1379"/>
        <v>2.6685196011623198</v>
      </c>
      <c r="AET26" s="8">
        <f t="shared" si="1379"/>
        <v>2.7208873558645421</v>
      </c>
      <c r="AEU26" s="8">
        <f t="shared" si="1379"/>
        <v>2.3422108180318468</v>
      </c>
      <c r="AEV26" s="8">
        <f t="shared" si="1379"/>
        <v>2.2960017370851427</v>
      </c>
      <c r="AEW26" s="8">
        <f t="shared" si="1379"/>
        <v>2.1442371151006947</v>
      </c>
      <c r="AEX26" s="8">
        <f t="shared" si="1379"/>
        <v>2.1899611099266703</v>
      </c>
      <c r="AEY26" s="8">
        <f t="shared" si="1379"/>
        <v>2.1061406879853988</v>
      </c>
      <c r="AEZ26" s="8">
        <f t="shared" si="1379"/>
        <v>2.05185449579887</v>
      </c>
      <c r="AFA26" s="8">
        <f t="shared" si="1379"/>
        <v>1.988889128212322</v>
      </c>
      <c r="AFB26" s="8">
        <f t="shared" si="1379"/>
        <v>2.0052767616698652</v>
      </c>
      <c r="AFC26" s="8">
        <f t="shared" ref="AFC26:AHN26" si="1380">AFC10/AFC9</f>
        <v>2.0496324083800914</v>
      </c>
      <c r="AFD26" s="8">
        <f t="shared" si="1380"/>
        <v>1.9545935398844139</v>
      </c>
      <c r="AFE26" s="8">
        <f t="shared" si="1380"/>
        <v>1.9382151910925178</v>
      </c>
      <c r="AFF26" s="8">
        <f t="shared" si="1380"/>
        <v>1.9482646287705891</v>
      </c>
      <c r="AFG26" s="8">
        <f t="shared" si="1380"/>
        <v>1.917399719499995</v>
      </c>
      <c r="AFH26" s="8">
        <f t="shared" si="1380"/>
        <v>1.8490875274141267</v>
      </c>
      <c r="AFI26" s="8">
        <f t="shared" si="1380"/>
        <v>1.8299514429489658</v>
      </c>
      <c r="AFJ26" s="53">
        <f t="shared" si="1380"/>
        <v>1.8307268457879893</v>
      </c>
      <c r="AFK26" s="8">
        <f t="shared" si="1380"/>
        <v>1.8431581956977963</v>
      </c>
      <c r="AFL26" s="8">
        <f t="shared" si="1380"/>
        <v>1.8305887336354292</v>
      </c>
      <c r="AFM26" s="8">
        <f t="shared" si="1380"/>
        <v>1.8210149342151611</v>
      </c>
      <c r="AFN26" s="8">
        <f t="shared" si="1380"/>
        <v>1.8207698967747392</v>
      </c>
      <c r="AFO26" s="8">
        <f t="shared" si="1380"/>
        <v>1.8271945469856368</v>
      </c>
      <c r="AFP26" s="8">
        <f t="shared" si="1380"/>
        <v>1.8497341603888251</v>
      </c>
      <c r="AFQ26" s="8">
        <f t="shared" si="1380"/>
        <v>1.8462802135384131</v>
      </c>
      <c r="AFR26" s="8">
        <f t="shared" si="1380"/>
        <v>1.8702250745226323</v>
      </c>
      <c r="AFS26" s="8">
        <f t="shared" si="1380"/>
        <v>1.8609112980544231</v>
      </c>
      <c r="AFT26" s="8">
        <f t="shared" si="1380"/>
        <v>1.9078605833743403</v>
      </c>
      <c r="AFU26" s="8">
        <f t="shared" si="1380"/>
        <v>1.8429503258833775</v>
      </c>
      <c r="AFV26" s="8">
        <f t="shared" si="1380"/>
        <v>1.8162538561486234</v>
      </c>
      <c r="AFW26" s="8">
        <f t="shared" si="1380"/>
        <v>1.8530446657206079</v>
      </c>
      <c r="AFX26" s="8">
        <f t="shared" si="1380"/>
        <v>1.834528711596253</v>
      </c>
      <c r="AFY26" s="8">
        <f t="shared" si="1380"/>
        <v>1.7397400921781319</v>
      </c>
      <c r="AFZ26" s="8">
        <f t="shared" si="1380"/>
        <v>1.7407284219560419</v>
      </c>
      <c r="AGA26" s="8">
        <f t="shared" si="1380"/>
        <v>1.7780089810042126</v>
      </c>
      <c r="AGB26" s="8">
        <f t="shared" si="1380"/>
        <v>1.7806408155888755</v>
      </c>
      <c r="AGC26" s="8">
        <f t="shared" si="1380"/>
        <v>1.8069741458326125</v>
      </c>
      <c r="AGD26" s="8">
        <f t="shared" si="1380"/>
        <v>1.7743768902045707</v>
      </c>
      <c r="AGE26" s="8">
        <f t="shared" si="1380"/>
        <v>1.8049982747796423</v>
      </c>
      <c r="AGF26" s="8">
        <f t="shared" si="1380"/>
        <v>1.7830057161431097</v>
      </c>
      <c r="AGG26" s="8">
        <f t="shared" si="1380"/>
        <v>1.7298672308216696</v>
      </c>
      <c r="AGH26" s="8">
        <f t="shared" si="1380"/>
        <v>1.6749870459883642</v>
      </c>
      <c r="AGI26" s="8">
        <f t="shared" si="1380"/>
        <v>1.7655634044072599</v>
      </c>
      <c r="AGJ26" s="8">
        <f t="shared" si="1380"/>
        <v>1.7554520305687369</v>
      </c>
      <c r="AGK26" s="8">
        <f t="shared" si="1380"/>
        <v>1.7997712504304137</v>
      </c>
      <c r="AGL26" s="8">
        <f t="shared" si="1380"/>
        <v>1.7817455183217492</v>
      </c>
      <c r="AGM26" s="8">
        <f t="shared" si="1380"/>
        <v>1.7880823224847253</v>
      </c>
      <c r="AGN26" s="8">
        <f t="shared" si="1380"/>
        <v>1.8395771360690176</v>
      </c>
      <c r="AGO26" s="8">
        <f t="shared" si="1380"/>
        <v>1.8596967019295234</v>
      </c>
      <c r="AGP26" s="8">
        <f t="shared" si="1380"/>
        <v>1.7811647199283001</v>
      </c>
      <c r="AGQ26" s="8">
        <f t="shared" si="1380"/>
        <v>1.7284148046359922</v>
      </c>
      <c r="AGR26" s="8">
        <f t="shared" si="1380"/>
        <v>1.7588568937665523</v>
      </c>
      <c r="AGS26" s="8">
        <f t="shared" si="1380"/>
        <v>1.7078226886603796</v>
      </c>
      <c r="AGT26" s="8">
        <f t="shared" si="1380"/>
        <v>1.696859523376971</v>
      </c>
      <c r="AGU26" s="8">
        <f t="shared" si="1380"/>
        <v>1.7122150008036434</v>
      </c>
      <c r="AGV26" s="8">
        <f t="shared" si="1380"/>
        <v>1.7002199317325895</v>
      </c>
      <c r="AGW26" s="8">
        <f t="shared" si="1380"/>
        <v>1.6630214883092251</v>
      </c>
      <c r="AGX26" s="8">
        <f t="shared" si="1380"/>
        <v>1.5384109986940921</v>
      </c>
      <c r="AGY26" s="8">
        <f t="shared" si="1380"/>
        <v>1.5478208751675724</v>
      </c>
      <c r="AGZ26" s="8">
        <f t="shared" si="1380"/>
        <v>1.4501193697461043</v>
      </c>
      <c r="AHA26" s="8">
        <f t="shared" si="1380"/>
        <v>1.3810434143557904</v>
      </c>
      <c r="AHB26" s="8">
        <f t="shared" si="1380"/>
        <v>1.371206981184772</v>
      </c>
      <c r="AHC26" s="8">
        <f t="shared" si="1380"/>
        <v>1.3968269970580631</v>
      </c>
      <c r="AHD26" s="8">
        <f t="shared" si="1380"/>
        <v>1.3123559806732947</v>
      </c>
      <c r="AHE26" s="8">
        <f t="shared" si="1380"/>
        <v>1.2886213867347824</v>
      </c>
      <c r="AHF26" s="8">
        <f t="shared" si="1380"/>
        <v>1.2999686963262553</v>
      </c>
      <c r="AHG26" s="8">
        <f t="shared" si="1380"/>
        <v>1.3040225952850564</v>
      </c>
      <c r="AHH26" s="8">
        <f t="shared" si="1380"/>
        <v>1.261434390281623</v>
      </c>
      <c r="AHI26" s="8">
        <f t="shared" si="1380"/>
        <v>1.2724400905473865</v>
      </c>
      <c r="AHJ26" s="8">
        <f t="shared" si="1380"/>
        <v>1.2769974431900979</v>
      </c>
      <c r="AHK26" s="8">
        <f t="shared" si="1380"/>
        <v>1.2683744232040233</v>
      </c>
      <c r="AHL26" s="8">
        <f t="shared" si="1380"/>
        <v>1.2434702594797429</v>
      </c>
      <c r="AHM26" s="8">
        <f t="shared" si="1380"/>
        <v>1.2859137330572366</v>
      </c>
      <c r="AHN26" s="8">
        <f t="shared" si="1380"/>
        <v>1.2749692510186517</v>
      </c>
      <c r="AHO26" s="8">
        <f t="shared" ref="AHO26:AJZ26" si="1381">AHO10/AHO9</f>
        <v>1.2597165143295097</v>
      </c>
      <c r="AHP26" s="8">
        <f t="shared" si="1381"/>
        <v>1.3136967728671167</v>
      </c>
      <c r="AHQ26" s="8">
        <f t="shared" si="1381"/>
        <v>1.4399851589400532</v>
      </c>
      <c r="AHR26" s="8">
        <f t="shared" si="1381"/>
        <v>1.4594782568021087</v>
      </c>
      <c r="AHS26" s="8">
        <f t="shared" si="1381"/>
        <v>1.4501778911911518</v>
      </c>
      <c r="AHT26" s="8">
        <f t="shared" si="1381"/>
        <v>1.463439755903716</v>
      </c>
      <c r="AHU26" s="8">
        <f t="shared" si="1381"/>
        <v>1.4030545828655727</v>
      </c>
      <c r="AHV26" s="8">
        <f t="shared" si="1381"/>
        <v>1.4897394005927869</v>
      </c>
      <c r="AHW26" s="8">
        <f t="shared" si="1381"/>
        <v>1.5877648687899781</v>
      </c>
      <c r="AHX26" s="8">
        <f t="shared" si="1381"/>
        <v>1.5915962230994496</v>
      </c>
      <c r="AHY26" s="8">
        <f t="shared" si="1381"/>
        <v>1.5732694890604044</v>
      </c>
      <c r="AHZ26" s="8">
        <f t="shared" si="1381"/>
        <v>1.6432718792260808</v>
      </c>
      <c r="AIA26" s="8">
        <f t="shared" si="1381"/>
        <v>1.7265324720760264</v>
      </c>
      <c r="AIB26" s="8">
        <f t="shared" si="1381"/>
        <v>1.7525301517511305</v>
      </c>
      <c r="AIC26" s="8">
        <f t="shared" si="1381"/>
        <v>1.8069685632794128</v>
      </c>
      <c r="AID26" s="8">
        <f t="shared" si="1381"/>
        <v>1.8599449841007401</v>
      </c>
      <c r="AIE26" s="8">
        <f t="shared" si="1381"/>
        <v>1.8773864806647511</v>
      </c>
      <c r="AIF26" s="8">
        <f t="shared" si="1381"/>
        <v>1.8945717446584192</v>
      </c>
      <c r="AIG26" s="8">
        <f t="shared" si="1381"/>
        <v>1.8110100363642749</v>
      </c>
      <c r="AIH26" s="8">
        <f t="shared" si="1381"/>
        <v>1.7976092816356053</v>
      </c>
      <c r="AII26" s="8">
        <f t="shared" si="1381"/>
        <v>1.7185844726414328</v>
      </c>
      <c r="AIJ26" s="8">
        <f t="shared" si="1381"/>
        <v>1.6739064211630139</v>
      </c>
      <c r="AIK26" s="8">
        <f t="shared" si="1381"/>
        <v>1.7500110955705355</v>
      </c>
      <c r="AIL26" s="8">
        <f t="shared" si="1381"/>
        <v>1.9533846225522997</v>
      </c>
      <c r="AIM26" s="8">
        <f t="shared" si="1381"/>
        <v>1.9114619926123626</v>
      </c>
      <c r="AIN26" s="8">
        <f t="shared" si="1381"/>
        <v>1.8554096290836934</v>
      </c>
      <c r="AIO26" s="8">
        <f t="shared" si="1381"/>
        <v>1.8292744088266359</v>
      </c>
      <c r="AIP26" s="8">
        <f t="shared" si="1381"/>
        <v>1.6795367262716696</v>
      </c>
      <c r="AIQ26" s="8">
        <f t="shared" si="1381"/>
        <v>1.8132204426068561</v>
      </c>
      <c r="AIR26" s="8">
        <f t="shared" si="1381"/>
        <v>1.9335474054837207</v>
      </c>
      <c r="AIS26" s="8">
        <f t="shared" si="1381"/>
        <v>1.9838093743042413</v>
      </c>
      <c r="AIT26" s="8">
        <f t="shared" si="1381"/>
        <v>1.9869504169834316</v>
      </c>
      <c r="AIU26" s="8">
        <f t="shared" si="1381"/>
        <v>2.0785203196343889</v>
      </c>
      <c r="AIV26" s="8">
        <f t="shared" si="1381"/>
        <v>2.0083978155203961</v>
      </c>
      <c r="AIW26" s="8">
        <f t="shared" si="1381"/>
        <v>2.0513837568271729</v>
      </c>
      <c r="AIX26" s="8">
        <f t="shared" si="1381"/>
        <v>2.1101199658491843</v>
      </c>
      <c r="AIY26" s="8">
        <f t="shared" si="1381"/>
        <v>2.028762110317182</v>
      </c>
      <c r="AIZ26" s="8">
        <f t="shared" si="1381"/>
        <v>2.0683267169062716</v>
      </c>
      <c r="AJA26" s="8">
        <f t="shared" si="1381"/>
        <v>1.9743279581988635</v>
      </c>
      <c r="AJB26" s="8">
        <f t="shared" si="1381"/>
        <v>2.0103354523464261</v>
      </c>
      <c r="AJC26" s="8">
        <f t="shared" si="1381"/>
        <v>2.0033328212627368</v>
      </c>
      <c r="AJD26" s="8">
        <f t="shared" si="1381"/>
        <v>1.9913819709022655</v>
      </c>
      <c r="AJE26" s="8">
        <f t="shared" si="1381"/>
        <v>1.9929065188582535</v>
      </c>
      <c r="AJF26" s="8">
        <f t="shared" si="1381"/>
        <v>1.8959751941777001</v>
      </c>
      <c r="AJG26" s="8">
        <f t="shared" si="1381"/>
        <v>1.7362831695587058</v>
      </c>
      <c r="AJH26" s="8">
        <f t="shared" si="1381"/>
        <v>1.5674474669203449</v>
      </c>
      <c r="AJI26" s="8">
        <f t="shared" si="1381"/>
        <v>1.5512187063500373</v>
      </c>
      <c r="AJJ26" s="8">
        <f t="shared" si="1381"/>
        <v>1.6312918862263157</v>
      </c>
      <c r="AJK26" s="8">
        <f t="shared" si="1381"/>
        <v>1.5631798599176761</v>
      </c>
      <c r="AJL26" s="8">
        <f t="shared" si="1381"/>
        <v>1.5815236609007759</v>
      </c>
      <c r="AJM26" s="8">
        <f t="shared" si="1381"/>
        <v>1.4300851804695001</v>
      </c>
      <c r="AJN26" s="8">
        <f t="shared" si="1381"/>
        <v>1.4773666023806733</v>
      </c>
      <c r="AJO26" s="8">
        <f t="shared" si="1381"/>
        <v>1.4591371940365268</v>
      </c>
      <c r="AJP26" s="8">
        <f t="shared" si="1381"/>
        <v>1.3818308843453524</v>
      </c>
      <c r="AJQ26" s="8">
        <f t="shared" si="1381"/>
        <v>1.3132788883155628</v>
      </c>
      <c r="AJR26" s="8">
        <f t="shared" si="1381"/>
        <v>1.3480119071747001</v>
      </c>
      <c r="AJS26" s="8">
        <f t="shared" si="1381"/>
        <v>1.2511242976712544</v>
      </c>
      <c r="AJT26" s="8">
        <f t="shared" si="1381"/>
        <v>1.2116057746572046</v>
      </c>
      <c r="AJU26" s="8">
        <f t="shared" si="1381"/>
        <v>1.2071220338106681</v>
      </c>
      <c r="AJV26" s="8">
        <f t="shared" si="1381"/>
        <v>1.1355205817065712</v>
      </c>
      <c r="AJW26" s="8">
        <f t="shared" si="1381"/>
        <v>1.27209576525109</v>
      </c>
      <c r="AJX26" s="8">
        <f t="shared" si="1381"/>
        <v>1.2460132892039832</v>
      </c>
      <c r="AJY26" s="8">
        <f t="shared" si="1381"/>
        <v>1.2182449820756402</v>
      </c>
      <c r="AJZ26" s="8">
        <f t="shared" si="1381"/>
        <v>1.2529674296163564</v>
      </c>
      <c r="AKA26" s="8">
        <f t="shared" ref="AKA26:AKL26" si="1382">AKA10/AKA9</f>
        <v>1.2546501565095602</v>
      </c>
      <c r="AKB26" s="8">
        <f t="shared" si="1382"/>
        <v>1.2006066801646731</v>
      </c>
      <c r="AKC26" s="8">
        <f t="shared" si="1382"/>
        <v>1.2039771822595884</v>
      </c>
      <c r="AKD26" s="8">
        <f t="shared" si="1382"/>
        <v>1.2389395832838532</v>
      </c>
      <c r="AKE26" s="8">
        <f t="shared" si="1382"/>
        <v>1.2247831295956821</v>
      </c>
      <c r="AKF26" s="8">
        <f t="shared" si="1382"/>
        <v>1.2541931241940292</v>
      </c>
      <c r="AKG26" s="8">
        <f t="shared" si="1382"/>
        <v>1.2568118140965259</v>
      </c>
      <c r="AKH26" s="8">
        <f t="shared" si="1382"/>
        <v>1.2489668191678287</v>
      </c>
      <c r="AKI26" s="8">
        <f t="shared" si="1382"/>
        <v>1.2082049003203994</v>
      </c>
      <c r="AKJ26" s="8">
        <f t="shared" si="1382"/>
        <v>1.2386740339585278</v>
      </c>
      <c r="AKK26" s="8">
        <f t="shared" si="1382"/>
        <v>1.2167898418584291</v>
      </c>
      <c r="AKL26" s="8">
        <f t="shared" si="1382"/>
        <v>1.2230354852680072</v>
      </c>
      <c r="AKM26" s="8">
        <f t="shared" ref="AKM26:AKN26" si="1383">AKM10/AKM9</f>
        <v>1.2219120992995309</v>
      </c>
      <c r="AKN26" s="8">
        <f t="shared" si="1383"/>
        <v>1.2398327964410694</v>
      </c>
      <c r="AKO26" s="8">
        <f t="shared" ref="AKO26:AKP26" si="1384">AKO10/AKO9</f>
        <v>1.2801841734820583</v>
      </c>
      <c r="AKP26" s="8">
        <f t="shared" si="1384"/>
        <v>1.2879847622061207</v>
      </c>
      <c r="AKQ26" s="8">
        <f t="shared" ref="AKQ26:AKS26" si="1385">AKQ10/AKQ9</f>
        <v>1.2540420249232331</v>
      </c>
      <c r="AKR26" s="8">
        <f t="shared" si="1385"/>
        <v>1.2574810540426207</v>
      </c>
      <c r="AKS26" s="8">
        <f t="shared" si="1385"/>
        <v>1.279169151222282</v>
      </c>
      <c r="AKT26" s="8">
        <f t="shared" ref="AKT26:AKU26" si="1386">AKT10/AKT9</f>
        <v>1.3075760311739941</v>
      </c>
      <c r="AKU26" s="8">
        <f t="shared" si="1386"/>
        <v>1.2894820730856347</v>
      </c>
      <c r="AKV26" s="8">
        <f t="shared" ref="AKV26:ALB26" si="1387">AKV10/AKV9</f>
        <v>1.311321709770698</v>
      </c>
      <c r="AKW26" s="8">
        <f t="shared" si="1387"/>
        <v>1.3375476640285415</v>
      </c>
      <c r="AKX26" s="8">
        <f t="shared" si="1387"/>
        <v>1.3190712331721104</v>
      </c>
      <c r="AKY26" s="8">
        <f t="shared" si="1387"/>
        <v>1.3356939218820088</v>
      </c>
      <c r="AKZ26" s="8">
        <f t="shared" si="1387"/>
        <v>1.358994878129463</v>
      </c>
      <c r="ALA26" s="8">
        <f t="shared" si="1387"/>
        <v>1.2940177423677053</v>
      </c>
      <c r="ALB26" s="8">
        <f t="shared" si="1387"/>
        <v>1.3390714111338624</v>
      </c>
      <c r="ALC26" s="8">
        <f t="shared" ref="ALC26:ALD26" si="1388">ALC10/ALC9</f>
        <v>1.3420989328342046</v>
      </c>
      <c r="ALD26" s="8">
        <f t="shared" si="1388"/>
        <v>1.3172898723047131</v>
      </c>
      <c r="ALE26" s="8">
        <f t="shared" ref="ALE26:ALG26" si="1389">ALE10/ALE9</f>
        <v>1.3197252006336941</v>
      </c>
      <c r="ALF26" s="8">
        <f t="shared" si="1389"/>
        <v>1.3873532225731977</v>
      </c>
      <c r="ALG26" s="8">
        <f t="shared" si="1389"/>
        <v>1.3590430325536087</v>
      </c>
      <c r="ALH26" s="8">
        <f t="shared" ref="ALH26:ALI26" si="1390">ALH10/ALH9</f>
        <v>1.3358217049435774</v>
      </c>
      <c r="ALI26" s="8">
        <f t="shared" si="1390"/>
        <v>1.3288113969810742</v>
      </c>
      <c r="ALJ26" s="8">
        <f t="shared" ref="ALJ26:ALL26" si="1391">ALJ10/ALJ9</f>
        <v>1.3151526694711848</v>
      </c>
      <c r="ALK26" s="8">
        <f t="shared" si="1391"/>
        <v>1.3537319294401751</v>
      </c>
      <c r="ALL26" s="8">
        <f t="shared" si="1391"/>
        <v>1.3658779711375981</v>
      </c>
      <c r="ALM26" s="8">
        <f t="shared" ref="ALM26:ALN26" si="1392">ALM10/ALM9</f>
        <v>1.4021328917909111</v>
      </c>
      <c r="ALN26" s="8">
        <f t="shared" si="1392"/>
        <v>1.3487388289055682</v>
      </c>
      <c r="ALO26" s="8">
        <f t="shared" ref="ALO26:ALR26" si="1393">ALO10/ALO9</f>
        <v>1.3677733917066812</v>
      </c>
      <c r="ALP26" s="8">
        <f t="shared" si="1393"/>
        <v>1.3945294822744121</v>
      </c>
      <c r="ALQ26" s="8">
        <f t="shared" si="1393"/>
        <v>1.4442297491953473</v>
      </c>
      <c r="ALR26" s="8">
        <f t="shared" si="1393"/>
        <v>1.4032023756249519</v>
      </c>
      <c r="ALS26" s="8">
        <f t="shared" ref="ALS26:ALT26" si="1394">ALS10/ALS9</f>
        <v>1.3924922866862375</v>
      </c>
      <c r="ALT26" s="8">
        <f t="shared" si="1394"/>
        <v>1.3681931794158668</v>
      </c>
      <c r="ALU26" s="8">
        <f t="shared" ref="ALU26:ALY26" si="1395">ALU10/ALU9</f>
        <v>1.3565073358151005</v>
      </c>
      <c r="ALV26" s="8">
        <f t="shared" si="1395"/>
        <v>1.3592428280560884</v>
      </c>
      <c r="ALW26" s="8">
        <f t="shared" si="1395"/>
        <v>1.3405571547798141</v>
      </c>
      <c r="ALX26" s="8">
        <f t="shared" si="1395"/>
        <v>1.3509274588381601</v>
      </c>
      <c r="ALY26" s="8">
        <f t="shared" si="1395"/>
        <v>1.3203654127990696</v>
      </c>
      <c r="ALZ26" s="8">
        <f t="shared" ref="ALZ26:AMA26" si="1396">ALZ10/ALZ9</f>
        <v>1.3273808459337357</v>
      </c>
      <c r="AMA26" s="8">
        <f t="shared" si="1396"/>
        <v>1.3219472596271871</v>
      </c>
      <c r="AMB26" s="8">
        <f t="shared" ref="AMB26:AMH26" si="1397">AMB10/AMB9</f>
        <v>1.3156667374704722</v>
      </c>
      <c r="AMC26" s="8">
        <f t="shared" si="1397"/>
        <v>1.3245825703655654</v>
      </c>
      <c r="AMD26" s="8">
        <f t="shared" si="1397"/>
        <v>1.3241424559347295</v>
      </c>
      <c r="AME26" s="8">
        <f t="shared" si="1397"/>
        <v>1.3152651573726357</v>
      </c>
      <c r="AMF26" s="8">
        <f t="shared" si="1397"/>
        <v>1.2862328589157683</v>
      </c>
      <c r="AMG26" s="8">
        <f t="shared" si="1397"/>
        <v>1.3021245570567141</v>
      </c>
      <c r="AMH26" s="8">
        <f t="shared" si="1397"/>
        <v>1.3048564945573056</v>
      </c>
      <c r="AMI26" s="8">
        <f t="shared" ref="AMI26:AMP26" si="1398">AMI10/AMI9</f>
        <v>1.303290947434002</v>
      </c>
      <c r="AMJ26" s="8">
        <f t="shared" si="1398"/>
        <v>1.3040073930649176</v>
      </c>
      <c r="AMK26" s="8">
        <f t="shared" si="1398"/>
        <v>1.3087255501304944</v>
      </c>
      <c r="AML26" s="8">
        <f t="shared" si="1398"/>
        <v>1.3344252505411369</v>
      </c>
      <c r="AMM26" s="8">
        <f t="shared" si="1398"/>
        <v>1.3424809675458573</v>
      </c>
      <c r="AMN26" s="8">
        <f t="shared" si="1398"/>
        <v>1.3426013994868793</v>
      </c>
      <c r="AMO26" s="8">
        <f t="shared" si="1398"/>
        <v>1.3448786470243559</v>
      </c>
      <c r="AMP26" s="8">
        <f t="shared" si="1398"/>
        <v>1.3759157753836693</v>
      </c>
      <c r="AMQ26" s="8">
        <f t="shared" ref="AMQ26:ANF26" si="1399">AMQ10/AMQ9</f>
        <v>1.3813225644371281</v>
      </c>
      <c r="AMR26" s="8">
        <f t="shared" si="1399"/>
        <v>1.4112396197285255</v>
      </c>
      <c r="AMS26" s="8">
        <f t="shared" si="1399"/>
        <v>1.3908092679889634</v>
      </c>
      <c r="AMT26" s="8">
        <f t="shared" si="1399"/>
        <v>1.4344880002842146</v>
      </c>
      <c r="AMU26" s="8">
        <f t="shared" si="1399"/>
        <v>1.4573709186506778</v>
      </c>
      <c r="AMV26" s="8">
        <f t="shared" si="1399"/>
        <v>1.4493489736482235</v>
      </c>
      <c r="AMW26" s="8">
        <f t="shared" si="1399"/>
        <v>1.486160164367446</v>
      </c>
      <c r="AMX26" s="8">
        <f t="shared" si="1399"/>
        <v>1.3175451060914918</v>
      </c>
      <c r="AMY26" s="8">
        <f t="shared" si="1399"/>
        <v>1.3782149772491765</v>
      </c>
      <c r="AMZ26" s="8">
        <f t="shared" si="1399"/>
        <v>1.3029338689571983</v>
      </c>
      <c r="ANA26" s="8">
        <f t="shared" si="1399"/>
        <v>1.3219644107283235</v>
      </c>
      <c r="ANB26" s="8">
        <f t="shared" si="1399"/>
        <v>1.3076181631558446</v>
      </c>
      <c r="ANC26" s="8">
        <f t="shared" si="1399"/>
        <v>1.3233987062930541</v>
      </c>
      <c r="AND26" s="8">
        <f t="shared" si="1399"/>
        <v>1.2565154572500754</v>
      </c>
      <c r="ANE26" s="8">
        <f t="shared" si="1399"/>
        <v>1.3557883269162236</v>
      </c>
      <c r="ANF26" s="8">
        <f t="shared" si="1399"/>
        <v>1.3864369123781559</v>
      </c>
      <c r="ANG26" s="8">
        <f t="shared" ref="ANG26:ANO26" si="1400">ANG10/ANG9</f>
        <v>1.3922503657869914</v>
      </c>
      <c r="ANH26" s="8">
        <f t="shared" si="1400"/>
        <v>1.393643135253652</v>
      </c>
      <c r="ANI26" s="8">
        <f t="shared" si="1400"/>
        <v>1.4172475881171074</v>
      </c>
      <c r="ANJ26" s="8">
        <f t="shared" si="1400"/>
        <v>1.446110493784649</v>
      </c>
      <c r="ANK26" s="8">
        <f t="shared" si="1400"/>
        <v>1.4390384845712534</v>
      </c>
      <c r="ANL26" s="8">
        <f t="shared" si="1400"/>
        <v>1.5837519580554862</v>
      </c>
      <c r="ANM26" s="8">
        <f t="shared" si="1400"/>
        <v>1.5243523517222819</v>
      </c>
      <c r="ANN26" s="8">
        <f t="shared" si="1400"/>
        <v>1.5863455017108405</v>
      </c>
      <c r="ANO26" s="8">
        <f t="shared" si="1400"/>
        <v>1.6426219061629364</v>
      </c>
      <c r="ANP26" s="8">
        <f t="shared" ref="ANP26:AOP26" si="1401">ANP10/ANP9</f>
        <v>1.797785643611735</v>
      </c>
      <c r="ANQ26" s="8">
        <f t="shared" si="1401"/>
        <v>1.7370041416156476</v>
      </c>
      <c r="ANR26" s="8">
        <f t="shared" si="1401"/>
        <v>1.7532327087210413</v>
      </c>
      <c r="ANS26" s="8">
        <f t="shared" si="1401"/>
        <v>1.7101667079693241</v>
      </c>
      <c r="ANT26" s="8">
        <f t="shared" si="1401"/>
        <v>1.7578135725338262</v>
      </c>
      <c r="ANU26" s="8">
        <f t="shared" si="1401"/>
        <v>1.8582862645941671</v>
      </c>
      <c r="ANV26" s="8">
        <f t="shared" si="1401"/>
        <v>1.7585685120670123</v>
      </c>
      <c r="ANW26" s="8">
        <f t="shared" si="1401"/>
        <v>1.6557748833031432</v>
      </c>
      <c r="ANX26" s="8">
        <f t="shared" si="1401"/>
        <v>1.9283708338374919</v>
      </c>
      <c r="ANY26" s="8">
        <f t="shared" si="1401"/>
        <v>1.7029623585488285</v>
      </c>
      <c r="ANZ26" s="8">
        <f t="shared" si="1401"/>
        <v>1.7496542033479701</v>
      </c>
      <c r="AOA26" s="8">
        <f t="shared" si="1401"/>
        <v>1.6448806340259792</v>
      </c>
      <c r="AOB26" s="8">
        <f t="shared" si="1401"/>
        <v>1.6682238130490845</v>
      </c>
      <c r="AOC26" s="8">
        <f t="shared" si="1401"/>
        <v>1.7170591609472292</v>
      </c>
      <c r="AOD26" s="8">
        <f t="shared" si="1401"/>
        <v>1.6863973433332862</v>
      </c>
      <c r="AOE26" s="8">
        <f t="shared" si="1401"/>
        <v>1.7013704430404542</v>
      </c>
      <c r="AOF26" s="8">
        <f t="shared" si="1401"/>
        <v>1.6904667795634651</v>
      </c>
      <c r="AOG26" s="8">
        <f t="shared" si="1401"/>
        <v>1.7406782751570979</v>
      </c>
      <c r="AOH26" s="8">
        <f t="shared" si="1401"/>
        <v>1.7912890802861627</v>
      </c>
      <c r="AOI26" s="8">
        <f t="shared" si="1401"/>
        <v>1.8574468468828562</v>
      </c>
      <c r="AOJ26" s="8">
        <f t="shared" si="1401"/>
        <v>1.7363658503789789</v>
      </c>
      <c r="AOK26" s="8">
        <f t="shared" si="1401"/>
        <v>1.662896561952556</v>
      </c>
      <c r="AOL26" s="8">
        <f t="shared" si="1401"/>
        <v>1.7666435640029792</v>
      </c>
      <c r="AOM26" s="8">
        <f t="shared" si="1401"/>
        <v>1.8669764568961518</v>
      </c>
      <c r="AON26" s="8">
        <f t="shared" si="1401"/>
        <v>1.8731228646531333</v>
      </c>
      <c r="AOO26" s="8">
        <f t="shared" si="1401"/>
        <v>1.789216626057557</v>
      </c>
      <c r="AOP26" s="8">
        <f t="shared" si="1401"/>
        <v>1.957169004813117</v>
      </c>
      <c r="AOQ26" s="8">
        <f t="shared" ref="AOQ26:AOR26" si="1402">AOQ10/AOQ9</f>
        <v>1.8985708134678609</v>
      </c>
      <c r="AOR26" s="8">
        <f t="shared" si="1402"/>
        <v>1.9202645626571966</v>
      </c>
      <c r="AOS26" s="8"/>
      <c r="AOT26" s="8"/>
      <c r="AOU26" s="8"/>
      <c r="AOV26" s="8"/>
      <c r="AOW26" s="8"/>
      <c r="AOX26" s="8"/>
      <c r="AOY26" s="8"/>
      <c r="AOZ26" s="8"/>
      <c r="APA26" s="8"/>
    </row>
    <row r="27" spans="2:1093" x14ac:dyDescent="0.2">
      <c r="B27" s="320" t="s">
        <v>1508</v>
      </c>
      <c r="C27" s="42">
        <f t="shared" ref="C27:BN27" si="1403">C14/C10</f>
        <v>0.15847103368169005</v>
      </c>
      <c r="D27" s="42">
        <f t="shared" si="1403"/>
        <v>0.14168640499262425</v>
      </c>
      <c r="E27" s="42">
        <f t="shared" si="1403"/>
        <v>0.13915610269932391</v>
      </c>
      <c r="F27" s="42">
        <f t="shared" si="1403"/>
        <v>0.1316731464369704</v>
      </c>
      <c r="G27" s="42">
        <f t="shared" si="1403"/>
        <v>0.13496509245793697</v>
      </c>
      <c r="H27" s="42">
        <f t="shared" si="1403"/>
        <v>0.13011106966446301</v>
      </c>
      <c r="I27" s="42">
        <f t="shared" si="1403"/>
        <v>0.12956396180509935</v>
      </c>
      <c r="J27" s="42">
        <f t="shared" si="1403"/>
        <v>0.13454095489007353</v>
      </c>
      <c r="K27" s="42">
        <f t="shared" si="1403"/>
        <v>0.13678034970647154</v>
      </c>
      <c r="L27" s="42">
        <f t="shared" si="1403"/>
        <v>0.13802038399980962</v>
      </c>
      <c r="M27" s="42">
        <f t="shared" si="1403"/>
        <v>0.13995404283565549</v>
      </c>
      <c r="N27" s="42">
        <f t="shared" si="1403"/>
        <v>0.13934697504415364</v>
      </c>
      <c r="O27" s="42">
        <f t="shared" si="1403"/>
        <v>0.13487047876027497</v>
      </c>
      <c r="P27" s="42">
        <f t="shared" si="1403"/>
        <v>0.14228572699404957</v>
      </c>
      <c r="Q27" s="42">
        <f t="shared" si="1403"/>
        <v>0.1468668891604652</v>
      </c>
      <c r="R27" s="42">
        <f t="shared" si="1403"/>
        <v>0.14551709799766724</v>
      </c>
      <c r="S27" s="42">
        <f t="shared" si="1403"/>
        <v>0.14246015756529448</v>
      </c>
      <c r="T27" s="42">
        <f t="shared" si="1403"/>
        <v>0.1421313788116266</v>
      </c>
      <c r="U27" s="42">
        <f t="shared" si="1403"/>
        <v>0.1428812564077665</v>
      </c>
      <c r="V27" s="42">
        <f t="shared" si="1403"/>
        <v>0.14148154131017404</v>
      </c>
      <c r="W27" s="42">
        <f t="shared" si="1403"/>
        <v>0.13963446019949091</v>
      </c>
      <c r="X27" s="42">
        <f t="shared" si="1403"/>
        <v>0.14071980187655292</v>
      </c>
      <c r="Y27" s="42">
        <f t="shared" si="1403"/>
        <v>0.14049493027503338</v>
      </c>
      <c r="Z27" s="42">
        <f t="shared" si="1403"/>
        <v>0.14051804792170425</v>
      </c>
      <c r="AA27" s="42">
        <f t="shared" si="1403"/>
        <v>0.13843351634199064</v>
      </c>
      <c r="AB27" s="42">
        <f t="shared" si="1403"/>
        <v>0.14000326215732786</v>
      </c>
      <c r="AC27" s="42">
        <f t="shared" si="1403"/>
        <v>0.1449069716283905</v>
      </c>
      <c r="AD27" s="42">
        <f t="shared" si="1403"/>
        <v>0.14359271778515273</v>
      </c>
      <c r="AE27" s="42">
        <f t="shared" si="1403"/>
        <v>0.14626407555830803</v>
      </c>
      <c r="AF27" s="42">
        <f t="shared" si="1403"/>
        <v>0.14126650831632784</v>
      </c>
      <c r="AG27" s="42">
        <f t="shared" si="1403"/>
        <v>0.13901659353455764</v>
      </c>
      <c r="AH27" s="42">
        <f t="shared" si="1403"/>
        <v>0.14101859290688573</v>
      </c>
      <c r="AI27" s="42">
        <f t="shared" si="1403"/>
        <v>0.14317291199792204</v>
      </c>
      <c r="AJ27" s="42">
        <f t="shared" si="1403"/>
        <v>0.1416594002323969</v>
      </c>
      <c r="AK27" s="42">
        <f t="shared" si="1403"/>
        <v>0.13984398764001801</v>
      </c>
      <c r="AL27" s="42">
        <f t="shared" si="1403"/>
        <v>0.14257653555446687</v>
      </c>
      <c r="AM27" s="42">
        <f t="shared" si="1403"/>
        <v>0.13919279218583963</v>
      </c>
      <c r="AN27" s="42">
        <f t="shared" si="1403"/>
        <v>0.13995214126014349</v>
      </c>
      <c r="AO27" s="42">
        <f t="shared" si="1403"/>
        <v>0.13730776396111605</v>
      </c>
      <c r="AP27" s="42">
        <f t="shared" si="1403"/>
        <v>0.13685959671471856</v>
      </c>
      <c r="AQ27" s="42">
        <f t="shared" si="1403"/>
        <v>0.13965246336837966</v>
      </c>
      <c r="AR27" s="42">
        <f t="shared" si="1403"/>
        <v>0.14092373940278527</v>
      </c>
      <c r="AS27" s="42">
        <f t="shared" si="1403"/>
        <v>0.13944111951120908</v>
      </c>
      <c r="AT27" s="42">
        <f t="shared" si="1403"/>
        <v>0.14505680153691966</v>
      </c>
      <c r="AU27" s="42">
        <f t="shared" si="1403"/>
        <v>0.14605849589058334</v>
      </c>
      <c r="AV27" s="42">
        <f t="shared" si="1403"/>
        <v>0.15056285100620426</v>
      </c>
      <c r="AW27" s="42">
        <f t="shared" si="1403"/>
        <v>0.15631410633025666</v>
      </c>
      <c r="AX27" s="42">
        <f t="shared" si="1403"/>
        <v>0.15356323584110768</v>
      </c>
      <c r="AY27" s="42">
        <f t="shared" si="1403"/>
        <v>0.1729244001942789</v>
      </c>
      <c r="AZ27" s="42">
        <f t="shared" si="1403"/>
        <v>0.17632105875686077</v>
      </c>
      <c r="BA27" s="42">
        <f t="shared" si="1403"/>
        <v>0.18787446930882762</v>
      </c>
      <c r="BB27" s="42">
        <f t="shared" si="1403"/>
        <v>0.18726921626346135</v>
      </c>
      <c r="BC27" s="42">
        <f t="shared" si="1403"/>
        <v>0.18052291185813493</v>
      </c>
      <c r="BD27" s="42">
        <f t="shared" si="1403"/>
        <v>0.16400130217027564</v>
      </c>
      <c r="BE27" s="42">
        <f t="shared" si="1403"/>
        <v>0.15694097345909178</v>
      </c>
      <c r="BF27" s="42">
        <f t="shared" si="1403"/>
        <v>0.15295723735410263</v>
      </c>
      <c r="BG27" s="42">
        <f t="shared" si="1403"/>
        <v>0.15588572703477707</v>
      </c>
      <c r="BH27" s="42">
        <f t="shared" si="1403"/>
        <v>0.16956718315000027</v>
      </c>
      <c r="BI27" s="42">
        <f t="shared" si="1403"/>
        <v>0.16974053889218671</v>
      </c>
      <c r="BJ27" s="42">
        <f t="shared" si="1403"/>
        <v>0.16811288293484772</v>
      </c>
      <c r="BK27" s="42">
        <f t="shared" si="1403"/>
        <v>0.16661451099898419</v>
      </c>
      <c r="BL27" s="42">
        <f t="shared" si="1403"/>
        <v>0.16684174692618675</v>
      </c>
      <c r="BM27" s="42">
        <f t="shared" si="1403"/>
        <v>0.17105047175896976</v>
      </c>
      <c r="BN27" s="42">
        <f t="shared" si="1403"/>
        <v>0.17654389015833216</v>
      </c>
      <c r="BO27" s="42">
        <f t="shared" ref="BO27:DZ27" si="1404">BO14/BO10</f>
        <v>0.1817547715257008</v>
      </c>
      <c r="BP27" s="42">
        <f t="shared" si="1404"/>
        <v>0.18142738973321068</v>
      </c>
      <c r="BQ27" s="42">
        <f t="shared" si="1404"/>
        <v>0.17713044094725761</v>
      </c>
      <c r="BR27" s="42">
        <f t="shared" si="1404"/>
        <v>0.18069586224226719</v>
      </c>
      <c r="BS27" s="42">
        <f t="shared" si="1404"/>
        <v>0.17815372149642034</v>
      </c>
      <c r="BT27" s="42">
        <f t="shared" si="1404"/>
        <v>0.17486415816880488</v>
      </c>
      <c r="BU27" s="42">
        <f t="shared" si="1404"/>
        <v>0.17159183299352188</v>
      </c>
      <c r="BV27" s="42">
        <f t="shared" si="1404"/>
        <v>0.17025631727772406</v>
      </c>
      <c r="BW27" s="42">
        <f t="shared" si="1404"/>
        <v>0.16701910672239934</v>
      </c>
      <c r="BX27" s="42">
        <f t="shared" si="1404"/>
        <v>0.1669043709721505</v>
      </c>
      <c r="BY27" s="42">
        <f t="shared" si="1404"/>
        <v>0.16725523371584811</v>
      </c>
      <c r="BZ27" s="42">
        <f t="shared" si="1404"/>
        <v>0.16612987929614115</v>
      </c>
      <c r="CA27" s="42">
        <f t="shared" si="1404"/>
        <v>0.16767388826297566</v>
      </c>
      <c r="CB27" s="42">
        <f t="shared" si="1404"/>
        <v>0.16687801243010353</v>
      </c>
      <c r="CC27" s="42">
        <f t="shared" si="1404"/>
        <v>0.16959338789675124</v>
      </c>
      <c r="CD27" s="42">
        <f t="shared" si="1404"/>
        <v>0.1693921191083759</v>
      </c>
      <c r="CE27" s="42">
        <f t="shared" si="1404"/>
        <v>0.16561658951235034</v>
      </c>
      <c r="CF27" s="42">
        <f t="shared" si="1404"/>
        <v>0.16060528882336417</v>
      </c>
      <c r="CG27" s="42">
        <f t="shared" si="1404"/>
        <v>0.16586363576931226</v>
      </c>
      <c r="CH27" s="42">
        <f t="shared" si="1404"/>
        <v>0.16798802154886311</v>
      </c>
      <c r="CI27" s="42">
        <f t="shared" si="1404"/>
        <v>0.16906351795821822</v>
      </c>
      <c r="CJ27" s="42">
        <f t="shared" si="1404"/>
        <v>0.16884533388797573</v>
      </c>
      <c r="CK27" s="42">
        <f t="shared" si="1404"/>
        <v>0.1692470477621226</v>
      </c>
      <c r="CL27" s="42">
        <f t="shared" si="1404"/>
        <v>0.16733078304869267</v>
      </c>
      <c r="CM27" s="42">
        <f t="shared" si="1404"/>
        <v>0.16784071050926114</v>
      </c>
      <c r="CN27" s="42">
        <f t="shared" si="1404"/>
        <v>0.16833375180376187</v>
      </c>
      <c r="CO27" s="42">
        <f t="shared" si="1404"/>
        <v>0.1641550591794432</v>
      </c>
      <c r="CP27" s="42">
        <f t="shared" si="1404"/>
        <v>0.16407365961757847</v>
      </c>
      <c r="CQ27" s="42">
        <f t="shared" si="1404"/>
        <v>0.16462949446341524</v>
      </c>
      <c r="CR27" s="42">
        <f t="shared" si="1404"/>
        <v>0.17013010975185408</v>
      </c>
      <c r="CS27" s="42">
        <f t="shared" si="1404"/>
        <v>0.16773159868529378</v>
      </c>
      <c r="CT27" s="42">
        <f t="shared" si="1404"/>
        <v>0.16684777003399404</v>
      </c>
      <c r="CU27" s="42">
        <f t="shared" si="1404"/>
        <v>0.16761639482537097</v>
      </c>
      <c r="CV27" s="42">
        <f t="shared" si="1404"/>
        <v>0.17186165614207327</v>
      </c>
      <c r="CW27" s="42">
        <f t="shared" si="1404"/>
        <v>0.18794835749011923</v>
      </c>
      <c r="CX27" s="42">
        <f t="shared" si="1404"/>
        <v>0.18987567939099392</v>
      </c>
      <c r="CY27" s="42">
        <f t="shared" si="1404"/>
        <v>0.19760854973023417</v>
      </c>
      <c r="CZ27" s="42">
        <f t="shared" si="1404"/>
        <v>0.22534201208083773</v>
      </c>
      <c r="DA27" s="42">
        <f t="shared" si="1404"/>
        <v>0.24337091966549726</v>
      </c>
      <c r="DB27" s="42">
        <f t="shared" si="1404"/>
        <v>0.24809618983361553</v>
      </c>
      <c r="DC27" s="42">
        <f t="shared" si="1404"/>
        <v>0.24388645684140589</v>
      </c>
      <c r="DD27" s="42">
        <f t="shared" si="1404"/>
        <v>0.24784157136999976</v>
      </c>
      <c r="DE27" s="42">
        <f t="shared" si="1404"/>
        <v>0.25217805990842257</v>
      </c>
      <c r="DF27" s="42">
        <f t="shared" si="1404"/>
        <v>0.24359165024525595</v>
      </c>
      <c r="DG27" s="42">
        <f t="shared" si="1404"/>
        <v>0.23120668014162649</v>
      </c>
      <c r="DH27" s="42">
        <f t="shared" si="1404"/>
        <v>0.22615604316796759</v>
      </c>
      <c r="DI27" s="42">
        <f t="shared" si="1404"/>
        <v>0.21982661228368497</v>
      </c>
      <c r="DJ27" s="42">
        <f t="shared" si="1404"/>
        <v>0.21368154235521455</v>
      </c>
      <c r="DK27" s="42">
        <f t="shared" si="1404"/>
        <v>0.20378567386578075</v>
      </c>
      <c r="DL27" s="42">
        <f t="shared" si="1404"/>
        <v>0.20434760927681747</v>
      </c>
      <c r="DM27" s="42">
        <f t="shared" si="1404"/>
        <v>0.20007609076844657</v>
      </c>
      <c r="DN27" s="42">
        <f t="shared" si="1404"/>
        <v>0.19771734429710122</v>
      </c>
      <c r="DO27" s="42">
        <f t="shared" si="1404"/>
        <v>0.18882830986914323</v>
      </c>
      <c r="DP27" s="42">
        <f t="shared" si="1404"/>
        <v>0.18762915394916138</v>
      </c>
      <c r="DQ27" s="42">
        <f t="shared" si="1404"/>
        <v>0.18646222896783091</v>
      </c>
      <c r="DR27" s="42">
        <f t="shared" si="1404"/>
        <v>0.18884984162023399</v>
      </c>
      <c r="DS27" s="42">
        <f t="shared" si="1404"/>
        <v>0.18218212379193605</v>
      </c>
      <c r="DT27" s="42">
        <f t="shared" si="1404"/>
        <v>0.17765528184233384</v>
      </c>
      <c r="DU27" s="42">
        <f t="shared" si="1404"/>
        <v>0.17315593323805215</v>
      </c>
      <c r="DV27" s="42">
        <f t="shared" si="1404"/>
        <v>0.16979638526989035</v>
      </c>
      <c r="DW27" s="42">
        <f t="shared" si="1404"/>
        <v>0.16525014449427966</v>
      </c>
      <c r="DX27" s="42">
        <f t="shared" si="1404"/>
        <v>0.16424597594080612</v>
      </c>
      <c r="DY27" s="42">
        <f t="shared" si="1404"/>
        <v>0.1637477968643348</v>
      </c>
      <c r="DZ27" s="42">
        <f t="shared" si="1404"/>
        <v>0.16419397157512397</v>
      </c>
      <c r="EA27" s="42">
        <f t="shared" ref="EA27:GL27" si="1405">EA14/EA10</f>
        <v>0.1655107427098563</v>
      </c>
      <c r="EB27" s="42">
        <f t="shared" si="1405"/>
        <v>0.16187685458992229</v>
      </c>
      <c r="EC27" s="42">
        <f t="shared" si="1405"/>
        <v>0.16084848182799136</v>
      </c>
      <c r="ED27" s="42">
        <f t="shared" si="1405"/>
        <v>0.15961211224473398</v>
      </c>
      <c r="EE27" s="42">
        <f t="shared" si="1405"/>
        <v>0.16047748802638603</v>
      </c>
      <c r="EF27" s="42">
        <f t="shared" si="1405"/>
        <v>0.15896042930535184</v>
      </c>
      <c r="EG27" s="42">
        <f t="shared" si="1405"/>
        <v>0.15663195659059578</v>
      </c>
      <c r="EH27" s="42">
        <f t="shared" si="1405"/>
        <v>0.1650048725279879</v>
      </c>
      <c r="EI27" s="42">
        <f t="shared" si="1405"/>
        <v>0.16594192944892167</v>
      </c>
      <c r="EJ27" s="42">
        <f t="shared" si="1405"/>
        <v>0.16498686937472173</v>
      </c>
      <c r="EK27" s="42">
        <f t="shared" si="1405"/>
        <v>0.15938328326373757</v>
      </c>
      <c r="EL27" s="42">
        <f t="shared" si="1405"/>
        <v>0.1604118279818243</v>
      </c>
      <c r="EM27" s="42">
        <f t="shared" si="1405"/>
        <v>0.15714606794465369</v>
      </c>
      <c r="EN27" s="42">
        <f t="shared" si="1405"/>
        <v>0.15468286651881955</v>
      </c>
      <c r="EO27" s="42">
        <f t="shared" si="1405"/>
        <v>0.15220208875168706</v>
      </c>
      <c r="EP27" s="42">
        <f t="shared" si="1405"/>
        <v>0.15141763686456647</v>
      </c>
      <c r="EQ27" s="42">
        <f t="shared" si="1405"/>
        <v>0.15199512083518243</v>
      </c>
      <c r="ER27" s="42">
        <f t="shared" si="1405"/>
        <v>0.15259808522628335</v>
      </c>
      <c r="ES27" s="42">
        <f t="shared" si="1405"/>
        <v>0.15323916080004651</v>
      </c>
      <c r="ET27" s="42">
        <f t="shared" si="1405"/>
        <v>0.15615284796233095</v>
      </c>
      <c r="EU27" s="42">
        <f t="shared" si="1405"/>
        <v>0.16214707087490982</v>
      </c>
      <c r="EV27" s="42">
        <f t="shared" si="1405"/>
        <v>0.16335938229186109</v>
      </c>
      <c r="EW27" s="42">
        <f t="shared" si="1405"/>
        <v>0.16969796557704939</v>
      </c>
      <c r="EX27" s="42">
        <f t="shared" si="1405"/>
        <v>0.16539228873246983</v>
      </c>
      <c r="EY27" s="42">
        <f t="shared" si="1405"/>
        <v>0.17281106903734106</v>
      </c>
      <c r="EZ27" s="42">
        <f t="shared" si="1405"/>
        <v>0.17269984635249142</v>
      </c>
      <c r="FA27" s="42">
        <f t="shared" si="1405"/>
        <v>0.17752395585373956</v>
      </c>
      <c r="FB27" s="42">
        <f t="shared" si="1405"/>
        <v>0.18580591835046395</v>
      </c>
      <c r="FC27" s="42">
        <f t="shared" si="1405"/>
        <v>0.18651399563121215</v>
      </c>
      <c r="FD27" s="42">
        <f t="shared" si="1405"/>
        <v>0.17887699244495492</v>
      </c>
      <c r="FE27" s="42">
        <f t="shared" si="1405"/>
        <v>0.17097635458552843</v>
      </c>
      <c r="FF27" s="42">
        <f t="shared" si="1405"/>
        <v>0.16542136403065663</v>
      </c>
      <c r="FG27" s="42">
        <f t="shared" si="1405"/>
        <v>0.16161201215592644</v>
      </c>
      <c r="FH27" s="42">
        <f t="shared" si="1405"/>
        <v>0.15872317427685365</v>
      </c>
      <c r="FI27" s="42">
        <f t="shared" si="1405"/>
        <v>0.15571270817325075</v>
      </c>
      <c r="FJ27" s="42">
        <f t="shared" si="1405"/>
        <v>0.15815492715051255</v>
      </c>
      <c r="FK27" s="42">
        <f t="shared" si="1405"/>
        <v>0.15757404772768469</v>
      </c>
      <c r="FL27" s="42">
        <f t="shared" si="1405"/>
        <v>0.16262331917941622</v>
      </c>
      <c r="FM27" s="42">
        <f t="shared" si="1405"/>
        <v>0.15967072615555922</v>
      </c>
      <c r="FN27" s="42">
        <f t="shared" si="1405"/>
        <v>0.16316195609784118</v>
      </c>
      <c r="FO27" s="42">
        <f t="shared" si="1405"/>
        <v>0.16064132570837142</v>
      </c>
      <c r="FP27" s="42">
        <f t="shared" si="1405"/>
        <v>0.16331617859732872</v>
      </c>
      <c r="FQ27" s="42">
        <f t="shared" si="1405"/>
        <v>0.16766366037920916</v>
      </c>
      <c r="FR27" s="42">
        <f t="shared" si="1405"/>
        <v>0.1660856755426503</v>
      </c>
      <c r="FS27" s="42">
        <f t="shared" si="1405"/>
        <v>0.16427024663959283</v>
      </c>
      <c r="FT27" s="42">
        <f t="shared" si="1405"/>
        <v>0.16030039106302171</v>
      </c>
      <c r="FU27" s="42">
        <f t="shared" si="1405"/>
        <v>0.15929603190763636</v>
      </c>
      <c r="FV27" s="42">
        <f t="shared" si="1405"/>
        <v>0.15690612562009817</v>
      </c>
      <c r="FW27" s="42">
        <f t="shared" si="1405"/>
        <v>0.15740679070516964</v>
      </c>
      <c r="FX27" s="42">
        <f t="shared" si="1405"/>
        <v>0.15563545436251935</v>
      </c>
      <c r="FY27" s="42">
        <f t="shared" si="1405"/>
        <v>0.15520048659438646</v>
      </c>
      <c r="FZ27" s="42">
        <f t="shared" si="1405"/>
        <v>0.15346556268700845</v>
      </c>
      <c r="GA27" s="42">
        <f t="shared" si="1405"/>
        <v>0.15155101378585084</v>
      </c>
      <c r="GB27" s="42">
        <f t="shared" si="1405"/>
        <v>0.15226048213866103</v>
      </c>
      <c r="GC27" s="42">
        <f t="shared" si="1405"/>
        <v>0.15395077793332682</v>
      </c>
      <c r="GD27" s="42">
        <f t="shared" si="1405"/>
        <v>0.15181911353830005</v>
      </c>
      <c r="GE27" s="42">
        <f t="shared" si="1405"/>
        <v>0.15255487762816222</v>
      </c>
      <c r="GF27" s="42">
        <f t="shared" si="1405"/>
        <v>0.15448214784520348</v>
      </c>
      <c r="GG27" s="42">
        <f t="shared" si="1405"/>
        <v>0.15552708211997671</v>
      </c>
      <c r="GH27" s="42">
        <f t="shared" si="1405"/>
        <v>0.16050592099524388</v>
      </c>
      <c r="GI27" s="42">
        <f t="shared" si="1405"/>
        <v>0.16679733542825922</v>
      </c>
      <c r="GJ27" s="42">
        <f t="shared" si="1405"/>
        <v>0.17017903461085654</v>
      </c>
      <c r="GK27" s="42">
        <f t="shared" si="1405"/>
        <v>0.16523669075886707</v>
      </c>
      <c r="GL27" s="42">
        <f t="shared" si="1405"/>
        <v>0.15999598959698619</v>
      </c>
      <c r="GM27" s="42">
        <f t="shared" ref="GM27:IX27" si="1406">GM14/GM10</f>
        <v>0.15731015360018871</v>
      </c>
      <c r="GN27" s="42">
        <f t="shared" si="1406"/>
        <v>0.15491021957354156</v>
      </c>
      <c r="GO27" s="42">
        <f t="shared" si="1406"/>
        <v>0.15314047047244078</v>
      </c>
      <c r="GP27" s="42">
        <f t="shared" si="1406"/>
        <v>0.15373128466724087</v>
      </c>
      <c r="GQ27" s="42">
        <f t="shared" si="1406"/>
        <v>0.15483673017025618</v>
      </c>
      <c r="GR27" s="42">
        <f t="shared" si="1406"/>
        <v>0.15370030609565069</v>
      </c>
      <c r="GS27" s="42">
        <f t="shared" si="1406"/>
        <v>0.15321271037235545</v>
      </c>
      <c r="GT27" s="42">
        <f t="shared" si="1406"/>
        <v>0.15741400865881791</v>
      </c>
      <c r="GU27" s="42">
        <f t="shared" si="1406"/>
        <v>0.15859908836039974</v>
      </c>
      <c r="GV27" s="42">
        <f t="shared" si="1406"/>
        <v>0.15698377995134277</v>
      </c>
      <c r="GW27" s="42">
        <f t="shared" si="1406"/>
        <v>0.16004180538111412</v>
      </c>
      <c r="GX27" s="42">
        <f t="shared" si="1406"/>
        <v>0.16531878151323262</v>
      </c>
      <c r="GY27" s="42">
        <f t="shared" si="1406"/>
        <v>0.16696073838726508</v>
      </c>
      <c r="GZ27" s="42">
        <f t="shared" si="1406"/>
        <v>0.16827333023733168</v>
      </c>
      <c r="HA27" s="42">
        <f t="shared" si="1406"/>
        <v>0.17260834499088659</v>
      </c>
      <c r="HB27" s="42">
        <f t="shared" si="1406"/>
        <v>0.17632180893369173</v>
      </c>
      <c r="HC27" s="353">
        <f t="shared" si="1406"/>
        <v>0.17348772183890804</v>
      </c>
      <c r="HD27" s="42">
        <f t="shared" si="1406"/>
        <v>0.16651776274431562</v>
      </c>
      <c r="HE27" s="42">
        <f t="shared" si="1406"/>
        <v>0.15693809215533608</v>
      </c>
      <c r="HF27" s="42">
        <f t="shared" si="1406"/>
        <v>0.15052361167159337</v>
      </c>
      <c r="HG27" s="42">
        <f t="shared" si="1406"/>
        <v>0.14709771701913268</v>
      </c>
      <c r="HH27" s="42">
        <f t="shared" si="1406"/>
        <v>0.15132481678472148</v>
      </c>
      <c r="HI27" s="42">
        <f t="shared" si="1406"/>
        <v>0.14880891324929063</v>
      </c>
      <c r="HJ27" s="42">
        <f t="shared" si="1406"/>
        <v>0.14564505369296371</v>
      </c>
      <c r="HK27" s="42">
        <f t="shared" si="1406"/>
        <v>0.14541729372153514</v>
      </c>
      <c r="HL27" s="42">
        <f t="shared" si="1406"/>
        <v>0.14490308370696062</v>
      </c>
      <c r="HM27" s="42">
        <f t="shared" si="1406"/>
        <v>0.14340032942317643</v>
      </c>
      <c r="HN27" s="42">
        <f t="shared" si="1406"/>
        <v>0.1447683731727023</v>
      </c>
      <c r="HO27" s="42">
        <f t="shared" si="1406"/>
        <v>0.14603456880674626</v>
      </c>
      <c r="HP27" s="42">
        <f t="shared" si="1406"/>
        <v>0.14250391049442424</v>
      </c>
      <c r="HQ27" s="42">
        <f t="shared" si="1406"/>
        <v>0.14280120129950136</v>
      </c>
      <c r="HR27" s="42">
        <f t="shared" si="1406"/>
        <v>0.14099835200738181</v>
      </c>
      <c r="HS27" s="42">
        <f t="shared" si="1406"/>
        <v>0.14076210604019923</v>
      </c>
      <c r="HT27" s="42">
        <f t="shared" si="1406"/>
        <v>0.13700233091804842</v>
      </c>
      <c r="HU27" s="42">
        <f t="shared" si="1406"/>
        <v>0.13720408481220295</v>
      </c>
      <c r="HV27" s="42">
        <f t="shared" si="1406"/>
        <v>0.13925474800352405</v>
      </c>
      <c r="HW27" s="42">
        <f t="shared" si="1406"/>
        <v>0.13793973271337051</v>
      </c>
      <c r="HX27" s="42">
        <f t="shared" si="1406"/>
        <v>0.13791983187052595</v>
      </c>
      <c r="HY27" s="42">
        <f t="shared" si="1406"/>
        <v>0.13871172697937145</v>
      </c>
      <c r="HZ27" s="42">
        <f t="shared" si="1406"/>
        <v>0.13849645861945539</v>
      </c>
      <c r="IA27" s="42">
        <f t="shared" si="1406"/>
        <v>0.13557511752608722</v>
      </c>
      <c r="IB27" s="42">
        <f t="shared" si="1406"/>
        <v>0.13759433732239482</v>
      </c>
      <c r="IC27" s="42">
        <f t="shared" si="1406"/>
        <v>0.13211675848566898</v>
      </c>
      <c r="ID27" s="42">
        <f t="shared" si="1406"/>
        <v>0.13396980627738925</v>
      </c>
      <c r="IE27" s="42">
        <f t="shared" si="1406"/>
        <v>0.1335607208831405</v>
      </c>
      <c r="IF27" s="42">
        <f t="shared" si="1406"/>
        <v>0.13464755081227792</v>
      </c>
      <c r="IG27" s="42">
        <f t="shared" si="1406"/>
        <v>0.13458611256922204</v>
      </c>
      <c r="IH27" s="42">
        <f t="shared" si="1406"/>
        <v>0.13553560271557027</v>
      </c>
      <c r="II27" s="42">
        <f t="shared" si="1406"/>
        <v>0.1349278185546583</v>
      </c>
      <c r="IJ27" s="42">
        <f t="shared" si="1406"/>
        <v>0.13441478355123063</v>
      </c>
      <c r="IK27" s="42">
        <f t="shared" si="1406"/>
        <v>0.13234093825902046</v>
      </c>
      <c r="IL27" s="42">
        <f t="shared" si="1406"/>
        <v>0.12899733701356864</v>
      </c>
      <c r="IM27" s="42">
        <f t="shared" si="1406"/>
        <v>0.12934732428123746</v>
      </c>
      <c r="IN27" s="42">
        <f t="shared" si="1406"/>
        <v>0.12684481261138653</v>
      </c>
      <c r="IO27" s="42">
        <f t="shared" si="1406"/>
        <v>0.12746568110791143</v>
      </c>
      <c r="IP27" s="42">
        <f t="shared" si="1406"/>
        <v>0.12761856419982662</v>
      </c>
      <c r="IQ27" s="42">
        <f t="shared" si="1406"/>
        <v>0.12648021525131936</v>
      </c>
      <c r="IR27" s="42">
        <f t="shared" si="1406"/>
        <v>0.12666360290913892</v>
      </c>
      <c r="IS27" s="42">
        <f t="shared" si="1406"/>
        <v>0.12896929535290075</v>
      </c>
      <c r="IT27" s="42">
        <f t="shared" si="1406"/>
        <v>0.12850930027971832</v>
      </c>
      <c r="IU27" s="42">
        <f t="shared" si="1406"/>
        <v>0.1305119376093844</v>
      </c>
      <c r="IV27" s="42">
        <f t="shared" si="1406"/>
        <v>0.13382475725396972</v>
      </c>
      <c r="IW27" s="42">
        <f t="shared" si="1406"/>
        <v>0.13799999559075485</v>
      </c>
      <c r="IX27" s="42">
        <f t="shared" si="1406"/>
        <v>0.14590686219428278</v>
      </c>
      <c r="IY27" s="42">
        <f t="shared" ref="IY27:LJ27" si="1407">IY14/IY10</f>
        <v>0.1463226673379531</v>
      </c>
      <c r="IZ27" s="42">
        <f t="shared" si="1407"/>
        <v>0.15136106343592362</v>
      </c>
      <c r="JA27" s="42">
        <f t="shared" si="1407"/>
        <v>0.15224930316097171</v>
      </c>
      <c r="JB27" s="42">
        <f t="shared" si="1407"/>
        <v>0.15464562429414574</v>
      </c>
      <c r="JC27" s="42">
        <f t="shared" si="1407"/>
        <v>0.15426488127714519</v>
      </c>
      <c r="JD27" s="42">
        <f t="shared" si="1407"/>
        <v>0.14502767615483717</v>
      </c>
      <c r="JE27" s="42">
        <f t="shared" si="1407"/>
        <v>0.13978447750844236</v>
      </c>
      <c r="JF27" s="42">
        <f t="shared" si="1407"/>
        <v>0.13546734984778896</v>
      </c>
      <c r="JG27" s="42">
        <f t="shared" si="1407"/>
        <v>0.13197083585807579</v>
      </c>
      <c r="JH27" s="42">
        <f t="shared" si="1407"/>
        <v>0.12998409662303534</v>
      </c>
      <c r="JI27" s="42">
        <f t="shared" si="1407"/>
        <v>0.12837757599517155</v>
      </c>
      <c r="JJ27" s="42">
        <f t="shared" si="1407"/>
        <v>0.12724123381588676</v>
      </c>
      <c r="JK27" s="42">
        <f t="shared" si="1407"/>
        <v>0.12850403120958129</v>
      </c>
      <c r="JL27" s="42">
        <f t="shared" si="1407"/>
        <v>0.13045383051462855</v>
      </c>
      <c r="JM27" s="42">
        <f t="shared" si="1407"/>
        <v>0.12860544422172873</v>
      </c>
      <c r="JN27" s="42">
        <f t="shared" si="1407"/>
        <v>0.12422626939329576</v>
      </c>
      <c r="JO27" s="42">
        <f t="shared" si="1407"/>
        <v>0.12197139403061061</v>
      </c>
      <c r="JP27" s="42">
        <f t="shared" si="1407"/>
        <v>0.12004568489750633</v>
      </c>
      <c r="JQ27" s="42">
        <f t="shared" si="1407"/>
        <v>0.12203544456105621</v>
      </c>
      <c r="JR27" s="42">
        <f t="shared" si="1407"/>
        <v>0.1257132474056587</v>
      </c>
      <c r="JS27" s="42">
        <f t="shared" si="1407"/>
        <v>0.12202861398440873</v>
      </c>
      <c r="JT27" s="42">
        <f t="shared" si="1407"/>
        <v>0.11873402265972503</v>
      </c>
      <c r="JU27" s="42">
        <f t="shared" si="1407"/>
        <v>0.1186647244976928</v>
      </c>
      <c r="JV27" s="42">
        <f t="shared" si="1407"/>
        <v>0.11819797149872535</v>
      </c>
      <c r="JW27" s="42">
        <f t="shared" si="1407"/>
        <v>0.11675325302012586</v>
      </c>
      <c r="JX27" s="42">
        <f t="shared" si="1407"/>
        <v>0.11431057981137477</v>
      </c>
      <c r="JY27" s="42">
        <f t="shared" si="1407"/>
        <v>0.11279715959793442</v>
      </c>
      <c r="JZ27" s="42">
        <f t="shared" si="1407"/>
        <v>0.11139707829275415</v>
      </c>
      <c r="KA27" s="42">
        <f t="shared" si="1407"/>
        <v>0.11454036148830465</v>
      </c>
      <c r="KB27" s="42">
        <f t="shared" si="1407"/>
        <v>0.11300207951531277</v>
      </c>
      <c r="KC27" s="42">
        <f t="shared" si="1407"/>
        <v>0.11067580283415795</v>
      </c>
      <c r="KD27" s="42">
        <f t="shared" si="1407"/>
        <v>0.11171689946382479</v>
      </c>
      <c r="KE27" s="42">
        <f t="shared" si="1407"/>
        <v>0.11398762188267057</v>
      </c>
      <c r="KF27" s="42">
        <f t="shared" si="1407"/>
        <v>0.11458818453107421</v>
      </c>
      <c r="KG27" s="42">
        <f t="shared" si="1407"/>
        <v>0.11429798267079117</v>
      </c>
      <c r="KH27" s="42">
        <f t="shared" si="1407"/>
        <v>0.11654541056170063</v>
      </c>
      <c r="KI27" s="42">
        <f t="shared" si="1407"/>
        <v>0.11801313100966053</v>
      </c>
      <c r="KJ27" s="42">
        <f t="shared" si="1407"/>
        <v>0.11501147975056573</v>
      </c>
      <c r="KK27" s="42">
        <f t="shared" si="1407"/>
        <v>0.11382889306830232</v>
      </c>
      <c r="KL27" s="42">
        <f t="shared" si="1407"/>
        <v>0.11453875898905085</v>
      </c>
      <c r="KM27" s="42">
        <f t="shared" si="1407"/>
        <v>0.11538916830196096</v>
      </c>
      <c r="KN27" s="42">
        <f t="shared" si="1407"/>
        <v>0.11181599171293959</v>
      </c>
      <c r="KO27" s="42">
        <f t="shared" si="1407"/>
        <v>0.10891270063746061</v>
      </c>
      <c r="KP27" s="42">
        <f t="shared" si="1407"/>
        <v>0.10666172822097376</v>
      </c>
      <c r="KQ27" s="42">
        <f t="shared" si="1407"/>
        <v>0.10772674058902114</v>
      </c>
      <c r="KR27" s="42">
        <f t="shared" si="1407"/>
        <v>0.10903712796398018</v>
      </c>
      <c r="KS27" s="42">
        <f t="shared" si="1407"/>
        <v>0.10939791161457407</v>
      </c>
      <c r="KT27" s="42">
        <f t="shared" si="1407"/>
        <v>0.11111724985119806</v>
      </c>
      <c r="KU27" s="42">
        <f t="shared" si="1407"/>
        <v>0.1187658825884733</v>
      </c>
      <c r="KV27" s="42">
        <f t="shared" si="1407"/>
        <v>0.12172561866701041</v>
      </c>
      <c r="KW27" s="42">
        <f t="shared" si="1407"/>
        <v>0.12190289303251405</v>
      </c>
      <c r="KX27" s="42">
        <f t="shared" si="1407"/>
        <v>0.12603070878406342</v>
      </c>
      <c r="KY27" s="42">
        <f t="shared" si="1407"/>
        <v>0.13058421039916326</v>
      </c>
      <c r="KZ27" s="42">
        <f t="shared" si="1407"/>
        <v>0.13058989184564873</v>
      </c>
      <c r="LA27" s="42">
        <f t="shared" si="1407"/>
        <v>0.1287742692755032</v>
      </c>
      <c r="LB27" s="42">
        <f t="shared" si="1407"/>
        <v>0.12892098093566468</v>
      </c>
      <c r="LC27" s="42">
        <f t="shared" si="1407"/>
        <v>0.13038066591650296</v>
      </c>
      <c r="LD27" s="353">
        <f t="shared" si="1407"/>
        <v>0.12701738416439942</v>
      </c>
      <c r="LE27" s="42">
        <f t="shared" si="1407"/>
        <v>0.12123584514474968</v>
      </c>
      <c r="LF27" s="42">
        <f t="shared" si="1407"/>
        <v>0.11811982574593591</v>
      </c>
      <c r="LG27" s="42">
        <f t="shared" si="1407"/>
        <v>0.11606188998278116</v>
      </c>
      <c r="LH27" s="42">
        <f t="shared" si="1407"/>
        <v>0.11456843265318678</v>
      </c>
      <c r="LI27" s="42">
        <f t="shared" si="1407"/>
        <v>0.11528937583556458</v>
      </c>
      <c r="LJ27" s="42">
        <f t="shared" si="1407"/>
        <v>0.11629334695359889</v>
      </c>
      <c r="LK27" s="42">
        <f t="shared" ref="LK27:NV27" si="1408">LK14/LK10</f>
        <v>0.11529896610072023</v>
      </c>
      <c r="LL27" s="42">
        <f t="shared" si="1408"/>
        <v>0.11373954895335102</v>
      </c>
      <c r="LM27" s="42">
        <f t="shared" si="1408"/>
        <v>0.11355790783882815</v>
      </c>
      <c r="LN27" s="42">
        <f t="shared" si="1408"/>
        <v>0.11283630312465287</v>
      </c>
      <c r="LO27" s="42">
        <f t="shared" si="1408"/>
        <v>0.11334296003941081</v>
      </c>
      <c r="LP27" s="42">
        <f t="shared" si="1408"/>
        <v>0.11190560079778372</v>
      </c>
      <c r="LQ27" s="42">
        <f t="shared" si="1408"/>
        <v>0.11275732073537308</v>
      </c>
      <c r="LR27" s="42">
        <f t="shared" si="1408"/>
        <v>0.11672150568828951</v>
      </c>
      <c r="LS27" s="42">
        <f t="shared" si="1408"/>
        <v>0.11548472894391841</v>
      </c>
      <c r="LT27" s="42">
        <f t="shared" si="1408"/>
        <v>0.1118606985884127</v>
      </c>
      <c r="LU27" s="42">
        <f t="shared" si="1408"/>
        <v>0.11250907245541789</v>
      </c>
      <c r="LV27" s="42">
        <f t="shared" si="1408"/>
        <v>0.11300897246981725</v>
      </c>
      <c r="LW27" s="42">
        <f t="shared" si="1408"/>
        <v>0.11478304412506346</v>
      </c>
      <c r="LX27" s="42">
        <f t="shared" si="1408"/>
        <v>0.11508655563355551</v>
      </c>
      <c r="LY27" s="42">
        <f t="shared" si="1408"/>
        <v>0.11403480127067774</v>
      </c>
      <c r="LZ27" s="42">
        <f t="shared" si="1408"/>
        <v>0.11577830238908743</v>
      </c>
      <c r="MA27" s="42">
        <f t="shared" si="1408"/>
        <v>0.1141584046081717</v>
      </c>
      <c r="MB27" s="42">
        <f t="shared" si="1408"/>
        <v>0.11303849066224864</v>
      </c>
      <c r="MC27" s="42">
        <f t="shared" si="1408"/>
        <v>0.11232302367929757</v>
      </c>
      <c r="MD27" s="42">
        <f t="shared" si="1408"/>
        <v>0.11358798018904211</v>
      </c>
      <c r="ME27" s="42">
        <f t="shared" si="1408"/>
        <v>0.11309327202159053</v>
      </c>
      <c r="MF27" s="42">
        <f t="shared" si="1408"/>
        <v>0.11252859625631734</v>
      </c>
      <c r="MG27" s="42">
        <f t="shared" si="1408"/>
        <v>0.11250665751398679</v>
      </c>
      <c r="MH27" s="42">
        <f t="shared" si="1408"/>
        <v>0.11239330691826196</v>
      </c>
      <c r="MI27" s="42">
        <f t="shared" si="1408"/>
        <v>0.11185238773883942</v>
      </c>
      <c r="MJ27" s="42">
        <f t="shared" si="1408"/>
        <v>0.11175923963229996</v>
      </c>
      <c r="MK27" s="42">
        <f t="shared" si="1408"/>
        <v>0.11153894115805039</v>
      </c>
      <c r="ML27" s="42">
        <f t="shared" si="1408"/>
        <v>0.10978313996360214</v>
      </c>
      <c r="MM27" s="42">
        <f t="shared" si="1408"/>
        <v>0.10900418060643972</v>
      </c>
      <c r="MN27" s="42">
        <f t="shared" si="1408"/>
        <v>0.10747690222053281</v>
      </c>
      <c r="MO27" s="42">
        <f t="shared" si="1408"/>
        <v>0.10656247072553796</v>
      </c>
      <c r="MP27" s="42">
        <f t="shared" si="1408"/>
        <v>0.10487158558062835</v>
      </c>
      <c r="MQ27" s="42">
        <f t="shared" si="1408"/>
        <v>0.10590396197927396</v>
      </c>
      <c r="MR27" s="42">
        <f t="shared" si="1408"/>
        <v>0.10478283536480401</v>
      </c>
      <c r="MS27" s="42">
        <f t="shared" si="1408"/>
        <v>0.10609960472985185</v>
      </c>
      <c r="MT27" s="42">
        <f t="shared" si="1408"/>
        <v>0.10587966033071571</v>
      </c>
      <c r="MU27" s="42">
        <f t="shared" si="1408"/>
        <v>0.11053972127031184</v>
      </c>
      <c r="MV27" s="42">
        <f t="shared" si="1408"/>
        <v>0.112120404166384</v>
      </c>
      <c r="MW27" s="42">
        <f t="shared" si="1408"/>
        <v>0.1165008938383278</v>
      </c>
      <c r="MX27" s="42">
        <f t="shared" si="1408"/>
        <v>0.12184932718271051</v>
      </c>
      <c r="MY27" s="42">
        <f t="shared" si="1408"/>
        <v>0.12642089971067494</v>
      </c>
      <c r="MZ27" s="42">
        <f t="shared" si="1408"/>
        <v>0.12688525872237613</v>
      </c>
      <c r="NA27" s="42">
        <f t="shared" si="1408"/>
        <v>0.1257934400722984</v>
      </c>
      <c r="NB27" s="42">
        <f t="shared" si="1408"/>
        <v>0.12909283012982259</v>
      </c>
      <c r="NC27" s="42">
        <f t="shared" si="1408"/>
        <v>0.13528703516025686</v>
      </c>
      <c r="ND27" s="42">
        <f t="shared" si="1408"/>
        <v>0.18131368367648545</v>
      </c>
      <c r="NE27" s="42">
        <f t="shared" si="1408"/>
        <v>0.1756494669564018</v>
      </c>
      <c r="NF27" s="42">
        <f t="shared" si="1408"/>
        <v>0.16898507885000766</v>
      </c>
      <c r="NG27" s="42">
        <f t="shared" si="1408"/>
        <v>0.15714010502266698</v>
      </c>
      <c r="NH27" s="42">
        <f t="shared" si="1408"/>
        <v>0.14931358511797352</v>
      </c>
      <c r="NI27" s="42">
        <f t="shared" si="1408"/>
        <v>0.14683604346145604</v>
      </c>
      <c r="NJ27" s="42">
        <f t="shared" si="1408"/>
        <v>0.14023960352999745</v>
      </c>
      <c r="NK27" s="42">
        <f t="shared" si="1408"/>
        <v>0.1351183988540427</v>
      </c>
      <c r="NL27" s="42">
        <f t="shared" si="1408"/>
        <v>0.12920348467850465</v>
      </c>
      <c r="NM27" s="42">
        <f t="shared" si="1408"/>
        <v>0.12776385581108099</v>
      </c>
      <c r="NN27" s="42">
        <f t="shared" si="1408"/>
        <v>0.1272675465765106</v>
      </c>
      <c r="NO27" s="42">
        <f t="shared" si="1408"/>
        <v>0.12699238775791155</v>
      </c>
      <c r="NP27" s="42">
        <f t="shared" si="1408"/>
        <v>0.12281250693746379</v>
      </c>
      <c r="NQ27" s="42">
        <f t="shared" si="1408"/>
        <v>0.12262795965513162</v>
      </c>
      <c r="NR27" s="42">
        <f t="shared" si="1408"/>
        <v>0.11939190220199317</v>
      </c>
      <c r="NS27" s="42">
        <f t="shared" si="1408"/>
        <v>0.11759612383404076</v>
      </c>
      <c r="NT27" s="42">
        <f t="shared" si="1408"/>
        <v>0.11284747537671751</v>
      </c>
      <c r="NU27" s="42">
        <f t="shared" si="1408"/>
        <v>0.11110960518158289</v>
      </c>
      <c r="NV27" s="42">
        <f t="shared" si="1408"/>
        <v>0.11388690641332341</v>
      </c>
      <c r="NW27" s="42">
        <f t="shared" ref="NW27:QH27" si="1409">NW14/NW10</f>
        <v>0.11325390243093092</v>
      </c>
      <c r="NX27" s="42">
        <f t="shared" si="1409"/>
        <v>0.11209171076927975</v>
      </c>
      <c r="NY27" s="42">
        <f t="shared" si="1409"/>
        <v>0.11187279217375561</v>
      </c>
      <c r="NZ27" s="42">
        <f t="shared" si="1409"/>
        <v>0.11239790109591162</v>
      </c>
      <c r="OA27" s="42">
        <f t="shared" si="1409"/>
        <v>0.1106656498641815</v>
      </c>
      <c r="OB27" s="42">
        <f t="shared" si="1409"/>
        <v>0.10972252981710048</v>
      </c>
      <c r="OC27" s="42">
        <f t="shared" si="1409"/>
        <v>0.10816644384813234</v>
      </c>
      <c r="OD27" s="42">
        <f t="shared" si="1409"/>
        <v>0.1091901111182209</v>
      </c>
      <c r="OE27" s="42">
        <f t="shared" si="1409"/>
        <v>0.10949709088590602</v>
      </c>
      <c r="OF27" s="42">
        <f t="shared" si="1409"/>
        <v>0.10990443294488129</v>
      </c>
      <c r="OG27" s="42">
        <f t="shared" si="1409"/>
        <v>0.11059307017920961</v>
      </c>
      <c r="OH27" s="42">
        <f t="shared" si="1409"/>
        <v>0.11222850319802576</v>
      </c>
      <c r="OI27" s="42">
        <f t="shared" si="1409"/>
        <v>0.1132921366958294</v>
      </c>
      <c r="OJ27" s="42">
        <f t="shared" si="1409"/>
        <v>0.11554501929008519</v>
      </c>
      <c r="OK27" s="42">
        <f t="shared" si="1409"/>
        <v>0.11517636090145551</v>
      </c>
      <c r="OL27" s="42">
        <f t="shared" si="1409"/>
        <v>0.11523524829196083</v>
      </c>
      <c r="OM27" s="42">
        <f t="shared" si="1409"/>
        <v>0.116037266128957</v>
      </c>
      <c r="ON27" s="42">
        <f t="shared" si="1409"/>
        <v>0.11397856630507815</v>
      </c>
      <c r="OO27" s="42">
        <f t="shared" si="1409"/>
        <v>0.11279803200393552</v>
      </c>
      <c r="OP27" s="42">
        <f t="shared" si="1409"/>
        <v>0.11161427056798219</v>
      </c>
      <c r="OQ27" s="42">
        <f t="shared" si="1409"/>
        <v>0.11235443821577805</v>
      </c>
      <c r="OR27" s="42">
        <f t="shared" si="1409"/>
        <v>0.11164165947743615</v>
      </c>
      <c r="OS27" s="42">
        <f t="shared" si="1409"/>
        <v>0.11081490602536173</v>
      </c>
      <c r="OT27" s="42">
        <f t="shared" si="1409"/>
        <v>0.11332058821461059</v>
      </c>
      <c r="OU27" s="42">
        <f t="shared" si="1409"/>
        <v>0.11371994827353463</v>
      </c>
      <c r="OV27" s="42">
        <f t="shared" si="1409"/>
        <v>0.11722967443456635</v>
      </c>
      <c r="OW27" s="42">
        <f t="shared" si="1409"/>
        <v>0.12074716703288582</v>
      </c>
      <c r="OX27" s="42">
        <f t="shared" si="1409"/>
        <v>0.13382561752979683</v>
      </c>
      <c r="OY27" s="42">
        <f t="shared" si="1409"/>
        <v>0.13621148148600107</v>
      </c>
      <c r="OZ27" s="42">
        <f t="shared" si="1409"/>
        <v>0.13853596563874357</v>
      </c>
      <c r="PA27" s="42">
        <f t="shared" si="1409"/>
        <v>0.13616832296320541</v>
      </c>
      <c r="PB27" s="42">
        <f t="shared" si="1409"/>
        <v>0.14146505127821024</v>
      </c>
      <c r="PC27" s="42">
        <f t="shared" si="1409"/>
        <v>0.14892508148977981</v>
      </c>
      <c r="PD27" s="42">
        <f t="shared" si="1409"/>
        <v>0.14704419182653572</v>
      </c>
      <c r="PE27" s="42">
        <f t="shared" si="1409"/>
        <v>0.14339466329443301</v>
      </c>
      <c r="PF27" s="42">
        <f t="shared" si="1409"/>
        <v>0.13720444096970261</v>
      </c>
      <c r="PG27" s="42">
        <f t="shared" si="1409"/>
        <v>0.13153377621397699</v>
      </c>
      <c r="PH27" s="42">
        <f t="shared" si="1409"/>
        <v>0.12648148524734118</v>
      </c>
      <c r="PI27" s="42">
        <f t="shared" si="1409"/>
        <v>0.12684318231744138</v>
      </c>
      <c r="PJ27" s="42">
        <f t="shared" si="1409"/>
        <v>0.12807712308361063</v>
      </c>
      <c r="PK27" s="42">
        <f t="shared" si="1409"/>
        <v>0.12895271468483574</v>
      </c>
      <c r="PL27" s="42">
        <f t="shared" si="1409"/>
        <v>0.12706766742191958</v>
      </c>
      <c r="PM27" s="42">
        <f t="shared" si="1409"/>
        <v>0.12613523669529017</v>
      </c>
      <c r="PN27" s="42">
        <f t="shared" si="1409"/>
        <v>0.12498952927251207</v>
      </c>
      <c r="PO27" s="42">
        <f t="shared" si="1409"/>
        <v>0.12425363976512926</v>
      </c>
      <c r="PP27" s="42">
        <f t="shared" si="1409"/>
        <v>0.12244668179450627</v>
      </c>
      <c r="PQ27" s="42">
        <f t="shared" si="1409"/>
        <v>0.1242013733088158</v>
      </c>
      <c r="PR27" s="42">
        <f t="shared" si="1409"/>
        <v>0.12790114812512518</v>
      </c>
      <c r="PS27" s="42">
        <f t="shared" si="1409"/>
        <v>0.12711198716209998</v>
      </c>
      <c r="PT27" s="42">
        <f t="shared" si="1409"/>
        <v>0.12225535494504379</v>
      </c>
      <c r="PU27" s="42">
        <f t="shared" si="1409"/>
        <v>0.11863731673934498</v>
      </c>
      <c r="PV27" s="42">
        <f t="shared" si="1409"/>
        <v>0.11807249457511416</v>
      </c>
      <c r="PW27" s="42">
        <f t="shared" si="1409"/>
        <v>0.11697421340767385</v>
      </c>
      <c r="PX27" s="42">
        <f t="shared" si="1409"/>
        <v>0.1154479256281993</v>
      </c>
      <c r="PY27" s="42">
        <f t="shared" si="1409"/>
        <v>0.11439229333848819</v>
      </c>
      <c r="PZ27" s="42">
        <f t="shared" si="1409"/>
        <v>0.11465066393409945</v>
      </c>
      <c r="QA27" s="42">
        <f t="shared" si="1409"/>
        <v>0.11379563288470242</v>
      </c>
      <c r="QB27" s="42">
        <f t="shared" si="1409"/>
        <v>0.11311830583093595</v>
      </c>
      <c r="QC27" s="42">
        <f t="shared" si="1409"/>
        <v>0.11100289157467676</v>
      </c>
      <c r="QD27" s="42">
        <f t="shared" si="1409"/>
        <v>0.11246744188718327</v>
      </c>
      <c r="QE27" s="42">
        <f t="shared" si="1409"/>
        <v>0.11117673355852091</v>
      </c>
      <c r="QF27" s="42">
        <f t="shared" si="1409"/>
        <v>0.11138427166980676</v>
      </c>
      <c r="QG27" s="42">
        <f t="shared" si="1409"/>
        <v>0.11084414567065898</v>
      </c>
      <c r="QH27" s="42">
        <f t="shared" si="1409"/>
        <v>0.10973135273228965</v>
      </c>
      <c r="QI27" s="42">
        <f t="shared" ref="QI27:ST27" si="1410">QI14/QI10</f>
        <v>0.11058285736638468</v>
      </c>
      <c r="QJ27" s="42">
        <f t="shared" si="1410"/>
        <v>0.10985183018423647</v>
      </c>
      <c r="QK27" s="42">
        <f t="shared" si="1410"/>
        <v>0.11063718265272805</v>
      </c>
      <c r="QL27" s="42">
        <f t="shared" si="1410"/>
        <v>0.10865518019419336</v>
      </c>
      <c r="QM27" s="42">
        <f t="shared" si="1410"/>
        <v>0.10925957609271535</v>
      </c>
      <c r="QN27" s="42">
        <f t="shared" si="1410"/>
        <v>0.11020176850212073</v>
      </c>
      <c r="QO27" s="42">
        <f t="shared" si="1410"/>
        <v>0.10953183786891024</v>
      </c>
      <c r="QP27" s="42">
        <f t="shared" si="1410"/>
        <v>0.10889721644554243</v>
      </c>
      <c r="QQ27" s="42">
        <f t="shared" si="1410"/>
        <v>9.9691692410320859E-2</v>
      </c>
      <c r="QR27" s="42">
        <f t="shared" si="1410"/>
        <v>0.10555098109709311</v>
      </c>
      <c r="QS27" s="42">
        <f t="shared" si="1410"/>
        <v>0.10930781716215494</v>
      </c>
      <c r="QT27" s="42">
        <f t="shared" si="1410"/>
        <v>0.1073048080114707</v>
      </c>
      <c r="QU27" s="42">
        <f t="shared" si="1410"/>
        <v>0.1112037533837541</v>
      </c>
      <c r="QV27" s="42">
        <f t="shared" si="1410"/>
        <v>0.11383198291200564</v>
      </c>
      <c r="QW27" s="42">
        <f t="shared" si="1410"/>
        <v>0.11614674184077731</v>
      </c>
      <c r="QX27" s="42">
        <f t="shared" si="1410"/>
        <v>0.12361763864271036</v>
      </c>
      <c r="QY27" s="42">
        <f t="shared" si="1410"/>
        <v>0.12525347495281339</v>
      </c>
      <c r="QZ27" s="42">
        <f t="shared" si="1410"/>
        <v>0.13383572766001145</v>
      </c>
      <c r="RA27" s="42">
        <f t="shared" si="1410"/>
        <v>0.14125016843094804</v>
      </c>
      <c r="RB27" s="42">
        <f t="shared" si="1410"/>
        <v>0.14811609934681388</v>
      </c>
      <c r="RC27" s="42">
        <f t="shared" si="1410"/>
        <v>0.15586053986434248</v>
      </c>
      <c r="RD27" s="42">
        <f t="shared" si="1410"/>
        <v>0.15446332181165706</v>
      </c>
      <c r="RE27" s="42">
        <f t="shared" si="1410"/>
        <v>0.15032715775007721</v>
      </c>
      <c r="RF27" s="42">
        <f t="shared" si="1410"/>
        <v>0.1435177649482709</v>
      </c>
      <c r="RG27" s="42">
        <f t="shared" si="1410"/>
        <v>0.13750847813633443</v>
      </c>
      <c r="RH27" s="42">
        <f t="shared" si="1410"/>
        <v>0.13465749181708908</v>
      </c>
      <c r="RI27" s="42">
        <f t="shared" si="1410"/>
        <v>0.13208364763667407</v>
      </c>
      <c r="RJ27" s="42">
        <f t="shared" si="1410"/>
        <v>0.13276051065180541</v>
      </c>
      <c r="RK27" s="42">
        <f t="shared" si="1410"/>
        <v>0.13127774378452825</v>
      </c>
      <c r="RL27" s="42">
        <f t="shared" si="1410"/>
        <v>0.12797170852647316</v>
      </c>
      <c r="RM27" s="42">
        <f t="shared" si="1410"/>
        <v>0.12623322664566961</v>
      </c>
      <c r="RN27" s="42">
        <f t="shared" si="1410"/>
        <v>0.12401486546126324</v>
      </c>
      <c r="RO27" s="42">
        <f t="shared" si="1410"/>
        <v>0.12466244103903462</v>
      </c>
      <c r="RP27" s="42">
        <f t="shared" si="1410"/>
        <v>0.12408331715301435</v>
      </c>
      <c r="RQ27" s="42">
        <f t="shared" si="1410"/>
        <v>0.12605284705961672</v>
      </c>
      <c r="RR27" s="42">
        <f t="shared" si="1410"/>
        <v>0.12517046950177066</v>
      </c>
      <c r="RS27" s="42">
        <f t="shared" si="1410"/>
        <v>0.12580665065956731</v>
      </c>
      <c r="RT27" s="42">
        <f t="shared" si="1410"/>
        <v>0.1249868357946524</v>
      </c>
      <c r="RU27" s="42">
        <f t="shared" si="1410"/>
        <v>0.12277288410776881</v>
      </c>
      <c r="RV27" s="42">
        <f t="shared" si="1410"/>
        <v>0.12348489865550404</v>
      </c>
      <c r="RW27" s="42">
        <f t="shared" si="1410"/>
        <v>0.12251046403829506</v>
      </c>
      <c r="RX27" s="42">
        <f t="shared" si="1410"/>
        <v>0.12244113427622332</v>
      </c>
      <c r="RY27" s="42">
        <f t="shared" si="1410"/>
        <v>0.12059522886931569</v>
      </c>
      <c r="RZ27" s="42">
        <f t="shared" si="1410"/>
        <v>0.12183655169326162</v>
      </c>
      <c r="SA27" s="42">
        <f t="shared" si="1410"/>
        <v>0.12155292518650546</v>
      </c>
      <c r="SB27" s="42">
        <f t="shared" si="1410"/>
        <v>0.12666689294022621</v>
      </c>
      <c r="SC27" s="42">
        <f t="shared" si="1410"/>
        <v>0.13093353221239767</v>
      </c>
      <c r="SD27" s="42">
        <f t="shared" si="1410"/>
        <v>0.12742512945821119</v>
      </c>
      <c r="SE27" s="42">
        <f t="shared" si="1410"/>
        <v>0.12859598485717191</v>
      </c>
      <c r="SF27" s="42">
        <f t="shared" si="1410"/>
        <v>0.12574051343642112</v>
      </c>
      <c r="SG27" s="42">
        <f t="shared" si="1410"/>
        <v>0.12667224491824375</v>
      </c>
      <c r="SH27" s="42">
        <f t="shared" si="1410"/>
        <v>0.12586431912636425</v>
      </c>
      <c r="SI27" s="42">
        <f t="shared" si="1410"/>
        <v>0.12775599480280692</v>
      </c>
      <c r="SJ27" s="42">
        <f t="shared" si="1410"/>
        <v>0.12475036881770395</v>
      </c>
      <c r="SK27" s="42">
        <f t="shared" si="1410"/>
        <v>0.12639257931770262</v>
      </c>
      <c r="SL27" s="42">
        <f t="shared" si="1410"/>
        <v>0.12663615930665392</v>
      </c>
      <c r="SM27" s="42">
        <f t="shared" si="1410"/>
        <v>0.1254856532235005</v>
      </c>
      <c r="SN27" s="42">
        <f t="shared" si="1410"/>
        <v>0.12510247992896575</v>
      </c>
      <c r="SO27" s="42">
        <f t="shared" si="1410"/>
        <v>0.12398276497038271</v>
      </c>
      <c r="SP27" s="42">
        <f t="shared" si="1410"/>
        <v>0.12646727378948755</v>
      </c>
      <c r="SQ27" s="42">
        <f t="shared" si="1410"/>
        <v>0.1246813557140537</v>
      </c>
      <c r="SR27" s="42">
        <f t="shared" si="1410"/>
        <v>0.12467361855475539</v>
      </c>
      <c r="SS27" s="42">
        <f t="shared" si="1410"/>
        <v>0.12348487762993737</v>
      </c>
      <c r="ST27" s="42">
        <f t="shared" si="1410"/>
        <v>0.12094200241365582</v>
      </c>
      <c r="SU27" s="42">
        <f t="shared" ref="SU27:VF27" si="1411">SU14/SU10</f>
        <v>0.12422412575243791</v>
      </c>
      <c r="SV27" s="42">
        <f t="shared" si="1411"/>
        <v>0.1277383019012989</v>
      </c>
      <c r="SW27" s="42">
        <f t="shared" si="1411"/>
        <v>0.12932396138110142</v>
      </c>
      <c r="SX27" s="42">
        <f t="shared" si="1411"/>
        <v>0.13373204454268503</v>
      </c>
      <c r="SY27" s="42">
        <f t="shared" si="1411"/>
        <v>0.13958406087274317</v>
      </c>
      <c r="SZ27" s="42">
        <f t="shared" si="1411"/>
        <v>0.14376731380917321</v>
      </c>
      <c r="TA27" s="42">
        <f t="shared" si="1411"/>
        <v>0.14475616356518503</v>
      </c>
      <c r="TB27" s="42">
        <f t="shared" si="1411"/>
        <v>0.14844604458015123</v>
      </c>
      <c r="TC27" s="42">
        <f t="shared" si="1411"/>
        <v>0.15742400912087032</v>
      </c>
      <c r="TD27" s="42">
        <f t="shared" si="1411"/>
        <v>0.15779843273572594</v>
      </c>
      <c r="TE27" s="42">
        <f t="shared" si="1411"/>
        <v>0.15282735992720786</v>
      </c>
      <c r="TF27" s="42">
        <f t="shared" si="1411"/>
        <v>0.14861552171066192</v>
      </c>
      <c r="TG27" s="42">
        <f t="shared" si="1411"/>
        <v>0.14343698399471194</v>
      </c>
      <c r="TH27" s="42">
        <f t="shared" si="1411"/>
        <v>0.1389445657997298</v>
      </c>
      <c r="TI27" s="42">
        <f t="shared" si="1411"/>
        <v>0.13579555820874842</v>
      </c>
      <c r="TJ27" s="42">
        <f t="shared" si="1411"/>
        <v>0.13234624932383671</v>
      </c>
      <c r="TK27" s="42">
        <f t="shared" si="1411"/>
        <v>0.13295621632562768</v>
      </c>
      <c r="TL27" s="42">
        <f t="shared" si="1411"/>
        <v>0.13062983815831081</v>
      </c>
      <c r="TM27" s="42">
        <f t="shared" si="1411"/>
        <v>0.12832884200853012</v>
      </c>
      <c r="TN27" s="42">
        <f t="shared" si="1411"/>
        <v>0.12857577118193256</v>
      </c>
      <c r="TO27" s="42">
        <f t="shared" si="1411"/>
        <v>0.12700398230037607</v>
      </c>
      <c r="TP27" s="42">
        <f t="shared" si="1411"/>
        <v>0.12430113934839082</v>
      </c>
      <c r="TQ27" s="42">
        <f t="shared" si="1411"/>
        <v>0.12214016321803599</v>
      </c>
      <c r="TR27" s="42">
        <f t="shared" si="1411"/>
        <v>0.12394744726973041</v>
      </c>
      <c r="TS27" s="42">
        <f t="shared" si="1411"/>
        <v>0.12476264157687297</v>
      </c>
      <c r="TT27" s="42">
        <f t="shared" si="1411"/>
        <v>0.12689357545856739</v>
      </c>
      <c r="TU27" s="42">
        <f t="shared" si="1411"/>
        <v>0.12438345783339694</v>
      </c>
      <c r="TV27" s="42">
        <f t="shared" si="1411"/>
        <v>0.12345952913623538</v>
      </c>
      <c r="TW27" s="42">
        <f t="shared" si="1411"/>
        <v>0.12315281419379025</v>
      </c>
      <c r="TX27" s="42">
        <f t="shared" si="1411"/>
        <v>0.1203002328403366</v>
      </c>
      <c r="TY27" s="42">
        <f t="shared" si="1411"/>
        <v>0.11739428245135676</v>
      </c>
      <c r="TZ27" s="42">
        <f t="shared" si="1411"/>
        <v>0.11804728735863868</v>
      </c>
      <c r="UA27" s="42">
        <f t="shared" si="1411"/>
        <v>0.11433808396773618</v>
      </c>
      <c r="UB27" s="42">
        <f t="shared" si="1411"/>
        <v>0.11646686623219797</v>
      </c>
      <c r="UC27" s="42">
        <f t="shared" si="1411"/>
        <v>0.1169308710772758</v>
      </c>
      <c r="UD27" s="353">
        <f t="shared" si="1411"/>
        <v>0.11629607703371612</v>
      </c>
      <c r="UE27" s="42">
        <f t="shared" si="1411"/>
        <v>0.1163152665891105</v>
      </c>
      <c r="UF27" s="42">
        <f t="shared" si="1411"/>
        <v>0.11419090882901613</v>
      </c>
      <c r="UG27" s="42">
        <f t="shared" si="1411"/>
        <v>0.1148861741028559</v>
      </c>
      <c r="UH27" s="42">
        <f t="shared" si="1411"/>
        <v>0.11347400111550046</v>
      </c>
      <c r="UI27" s="42">
        <f t="shared" si="1411"/>
        <v>0.116250429564141</v>
      </c>
      <c r="UJ27" s="42">
        <f t="shared" si="1411"/>
        <v>0.11563212722854038</v>
      </c>
      <c r="UK27" s="42">
        <f t="shared" si="1411"/>
        <v>0.1160678894432233</v>
      </c>
      <c r="UL27" s="42">
        <f t="shared" si="1411"/>
        <v>0.11477235636062794</v>
      </c>
      <c r="UM27" s="42">
        <f t="shared" si="1411"/>
        <v>0.1140683697790188</v>
      </c>
      <c r="UN27" s="42">
        <f t="shared" si="1411"/>
        <v>0.11367929436698745</v>
      </c>
      <c r="UO27" s="42">
        <f t="shared" si="1411"/>
        <v>0.11243184524298658</v>
      </c>
      <c r="UP27" s="42">
        <f t="shared" si="1411"/>
        <v>0.11231481955760325</v>
      </c>
      <c r="UQ27" s="42">
        <f t="shared" si="1411"/>
        <v>0.11034192644170793</v>
      </c>
      <c r="UR27" s="42">
        <f t="shared" si="1411"/>
        <v>0.1119828469030156</v>
      </c>
      <c r="US27" s="42">
        <f t="shared" si="1411"/>
        <v>0.11193216040014371</v>
      </c>
      <c r="UT27" s="42">
        <f t="shared" si="1411"/>
        <v>0.11414735145096483</v>
      </c>
      <c r="UU27" s="42">
        <f t="shared" si="1411"/>
        <v>0.11554048619541012</v>
      </c>
      <c r="UV27" s="42">
        <f t="shared" si="1411"/>
        <v>0.11819112725995616</v>
      </c>
      <c r="UW27" s="42">
        <f t="shared" si="1411"/>
        <v>0.11899908281511691</v>
      </c>
      <c r="UX27" s="42">
        <f t="shared" si="1411"/>
        <v>0.12549163941233907</v>
      </c>
      <c r="UY27" s="42">
        <f t="shared" si="1411"/>
        <v>0.12732081940411863</v>
      </c>
      <c r="UZ27" s="42">
        <f t="shared" si="1411"/>
        <v>0.12372652900308841</v>
      </c>
      <c r="VA27" s="42">
        <f t="shared" si="1411"/>
        <v>0.12511624827150222</v>
      </c>
      <c r="VB27" s="42">
        <f t="shared" si="1411"/>
        <v>0.12556794823982281</v>
      </c>
      <c r="VC27" s="42">
        <f t="shared" si="1411"/>
        <v>0.13160360514972283</v>
      </c>
      <c r="VD27" s="42">
        <f t="shared" si="1411"/>
        <v>0.13186289401479401</v>
      </c>
      <c r="VE27" s="42">
        <f t="shared" si="1411"/>
        <v>0.12756106122594268</v>
      </c>
      <c r="VF27" s="42">
        <f t="shared" si="1411"/>
        <v>0.12284650634959177</v>
      </c>
      <c r="VG27" s="42">
        <f t="shared" ref="VG27:XR27" si="1412">VG14/VG10</f>
        <v>0.11937812393589957</v>
      </c>
      <c r="VH27" s="42">
        <f t="shared" si="1412"/>
        <v>0.11669585874181138</v>
      </c>
      <c r="VI27" s="42">
        <f t="shared" si="1412"/>
        <v>0.1157843962565686</v>
      </c>
      <c r="VJ27" s="42">
        <f t="shared" si="1412"/>
        <v>0.11612407823321841</v>
      </c>
      <c r="VK27" s="42">
        <f t="shared" si="1412"/>
        <v>0.11664771249137353</v>
      </c>
      <c r="VL27" s="42">
        <f t="shared" si="1412"/>
        <v>0.11606963702730858</v>
      </c>
      <c r="VM27" s="42">
        <f t="shared" si="1412"/>
        <v>0.11363116721026841</v>
      </c>
      <c r="VN27" s="42">
        <f t="shared" si="1412"/>
        <v>0.11253229488929258</v>
      </c>
      <c r="VO27" s="42">
        <f t="shared" si="1412"/>
        <v>0.11199265983574139</v>
      </c>
      <c r="VP27" s="42">
        <f t="shared" si="1412"/>
        <v>0.11063793676045734</v>
      </c>
      <c r="VQ27" s="42">
        <f t="shared" si="1412"/>
        <v>0.11309818089384889</v>
      </c>
      <c r="VR27" s="42">
        <f t="shared" si="1412"/>
        <v>0.11572882569001958</v>
      </c>
      <c r="VS27" s="42">
        <f t="shared" si="1412"/>
        <v>0.11535556412329472</v>
      </c>
      <c r="VT27" s="42">
        <f t="shared" si="1412"/>
        <v>0.11312469906663912</v>
      </c>
      <c r="VU27" s="42">
        <f t="shared" si="1412"/>
        <v>0.11102286372060959</v>
      </c>
      <c r="VV27" s="42">
        <f t="shared" si="1412"/>
        <v>0.11143324351104741</v>
      </c>
      <c r="VW27" s="42">
        <f t="shared" si="1412"/>
        <v>0.11088427002810292</v>
      </c>
      <c r="VX27" s="42">
        <f t="shared" si="1412"/>
        <v>0.11101475061225743</v>
      </c>
      <c r="VY27" s="42">
        <f t="shared" si="1412"/>
        <v>0.10927471798195522</v>
      </c>
      <c r="VZ27" s="42">
        <f t="shared" si="1412"/>
        <v>0.10679712516771703</v>
      </c>
      <c r="WA27" s="42">
        <f t="shared" si="1412"/>
        <v>0.10750151128057896</v>
      </c>
      <c r="WB27" s="42">
        <f t="shared" si="1412"/>
        <v>0.10687188134468886</v>
      </c>
      <c r="WC27" s="42">
        <f t="shared" si="1412"/>
        <v>0.10566465313859402</v>
      </c>
      <c r="WD27" s="42">
        <f t="shared" si="1412"/>
        <v>0.10229073626686254</v>
      </c>
      <c r="WE27" s="42">
        <f t="shared" si="1412"/>
        <v>0.1046620109772419</v>
      </c>
      <c r="WF27" s="42">
        <f t="shared" si="1412"/>
        <v>0.10588009322531471</v>
      </c>
      <c r="WG27" s="42">
        <f t="shared" si="1412"/>
        <v>0.10428325221105077</v>
      </c>
      <c r="WH27" s="42">
        <f t="shared" si="1412"/>
        <v>0.10510621992553543</v>
      </c>
      <c r="WI27" s="42">
        <f t="shared" si="1412"/>
        <v>0.10740435684571593</v>
      </c>
      <c r="WJ27" s="42">
        <f t="shared" si="1412"/>
        <v>0.10795169735275525</v>
      </c>
      <c r="WK27" s="42">
        <f t="shared" si="1412"/>
        <v>0.10709900546293366</v>
      </c>
      <c r="WL27" s="42">
        <f t="shared" si="1412"/>
        <v>0.10650850492876759</v>
      </c>
      <c r="WM27" s="42">
        <f t="shared" si="1412"/>
        <v>0.10443686656571155</v>
      </c>
      <c r="WN27" s="42">
        <f t="shared" si="1412"/>
        <v>0.10550048147399674</v>
      </c>
      <c r="WO27" s="42">
        <f t="shared" si="1412"/>
        <v>0.10397668556965375</v>
      </c>
      <c r="WP27" s="42">
        <f t="shared" si="1412"/>
        <v>0.10585297709709016</v>
      </c>
      <c r="WQ27" s="42">
        <f t="shared" si="1412"/>
        <v>0.10740835466770177</v>
      </c>
      <c r="WR27" s="42">
        <f t="shared" si="1412"/>
        <v>0.1164107904540253</v>
      </c>
      <c r="WS27" s="42">
        <f t="shared" si="1412"/>
        <v>0.1176850633994414</v>
      </c>
      <c r="WT27" s="42">
        <f t="shared" si="1412"/>
        <v>0.11597337425376052</v>
      </c>
      <c r="WU27" s="42">
        <f t="shared" si="1412"/>
        <v>0.11297917364971287</v>
      </c>
      <c r="WV27" s="42">
        <f t="shared" si="1412"/>
        <v>0.11018186831768834</v>
      </c>
      <c r="WW27" s="42">
        <f t="shared" si="1412"/>
        <v>0.10903031350727301</v>
      </c>
      <c r="WX27" s="42">
        <f t="shared" si="1412"/>
        <v>0.10978969554145007</v>
      </c>
      <c r="WY27" s="42">
        <f t="shared" si="1412"/>
        <v>0.1205684856089074</v>
      </c>
      <c r="WZ27" s="42">
        <f t="shared" si="1412"/>
        <v>0.12522888987547273</v>
      </c>
      <c r="XA27" s="42">
        <f t="shared" si="1412"/>
        <v>0.12609041212609429</v>
      </c>
      <c r="XB27" s="42">
        <f t="shared" si="1412"/>
        <v>0.12551684073977457</v>
      </c>
      <c r="XC27" s="42">
        <f t="shared" si="1412"/>
        <v>0.13000181139695652</v>
      </c>
      <c r="XD27" s="42">
        <f t="shared" si="1412"/>
        <v>0.12979814993610744</v>
      </c>
      <c r="XE27" s="42">
        <f t="shared" si="1412"/>
        <v>0.12970354005704018</v>
      </c>
      <c r="XF27" s="42">
        <f t="shared" si="1412"/>
        <v>0.12536284934131436</v>
      </c>
      <c r="XG27" s="42">
        <f t="shared" si="1412"/>
        <v>0.12084446578312681</v>
      </c>
      <c r="XH27" s="42">
        <f t="shared" si="1412"/>
        <v>0.11764370862895764</v>
      </c>
      <c r="XI27" s="42">
        <f t="shared" si="1412"/>
        <v>0.11390681544808685</v>
      </c>
      <c r="XJ27" s="42">
        <f t="shared" si="1412"/>
        <v>0.11361279401821238</v>
      </c>
      <c r="XK27" s="42">
        <f t="shared" si="1412"/>
        <v>0.11353551020029222</v>
      </c>
      <c r="XL27" s="42">
        <f t="shared" si="1412"/>
        <v>0.11237282647930735</v>
      </c>
      <c r="XM27" s="42">
        <f t="shared" si="1412"/>
        <v>0.11065664051684274</v>
      </c>
      <c r="XN27" s="42">
        <f t="shared" si="1412"/>
        <v>0.11125639857479158</v>
      </c>
      <c r="XO27" s="42">
        <f t="shared" si="1412"/>
        <v>0.11247900354862904</v>
      </c>
      <c r="XP27" s="42">
        <f t="shared" si="1412"/>
        <v>0.11573082276373745</v>
      </c>
      <c r="XQ27" s="42">
        <f t="shared" si="1412"/>
        <v>0.11568725744219555</v>
      </c>
      <c r="XR27" s="42">
        <f t="shared" si="1412"/>
        <v>0.1166964863411709</v>
      </c>
      <c r="XS27" s="42">
        <f t="shared" ref="XS27:AAD27" si="1413">XS14/XS10</f>
        <v>0.11695509606159521</v>
      </c>
      <c r="XT27" s="42">
        <f t="shared" si="1413"/>
        <v>0.11684887955405447</v>
      </c>
      <c r="XU27" s="42">
        <f t="shared" si="1413"/>
        <v>0.11632592491999366</v>
      </c>
      <c r="XV27" s="42">
        <f t="shared" si="1413"/>
        <v>0.1148599474541713</v>
      </c>
      <c r="XW27" s="42">
        <f t="shared" si="1413"/>
        <v>0.11353379442093885</v>
      </c>
      <c r="XX27" s="42">
        <f t="shared" si="1413"/>
        <v>0.11098717103346685</v>
      </c>
      <c r="XY27" s="42">
        <f t="shared" si="1413"/>
        <v>0.10998828259713833</v>
      </c>
      <c r="XZ27" s="42">
        <f t="shared" si="1413"/>
        <v>0.10735755262985507</v>
      </c>
      <c r="YA27" s="42">
        <f t="shared" si="1413"/>
        <v>0.10648031450436128</v>
      </c>
      <c r="YB27" s="42">
        <f t="shared" si="1413"/>
        <v>0.1051685342666681</v>
      </c>
      <c r="YC27" s="42">
        <f t="shared" si="1413"/>
        <v>0.1038188870254944</v>
      </c>
      <c r="YD27" s="42">
        <f t="shared" si="1413"/>
        <v>0.10279876701265507</v>
      </c>
      <c r="YE27" s="42">
        <f t="shared" si="1413"/>
        <v>0.10175585458434316</v>
      </c>
      <c r="YF27" s="42">
        <f t="shared" si="1413"/>
        <v>0.10167890247367238</v>
      </c>
      <c r="YG27" s="42">
        <f t="shared" si="1413"/>
        <v>0.10192789253838745</v>
      </c>
      <c r="YH27" s="42">
        <f t="shared" si="1413"/>
        <v>0.10175854192961961</v>
      </c>
      <c r="YI27" s="42">
        <f t="shared" si="1413"/>
        <v>0.1027550307636019</v>
      </c>
      <c r="YJ27" s="42">
        <f t="shared" si="1413"/>
        <v>0.10269832138919047</v>
      </c>
      <c r="YK27" s="42">
        <f t="shared" si="1413"/>
        <v>0.10185539210579582</v>
      </c>
      <c r="YL27" s="42">
        <f t="shared" si="1413"/>
        <v>0.10145553772747558</v>
      </c>
      <c r="YM27" s="42">
        <f t="shared" si="1413"/>
        <v>9.9606238231713148E-2</v>
      </c>
      <c r="YN27" s="42">
        <f t="shared" si="1413"/>
        <v>9.9424296484914354E-2</v>
      </c>
      <c r="YO27" s="42">
        <f t="shared" si="1413"/>
        <v>9.8409760764598425E-2</v>
      </c>
      <c r="YP27" s="42">
        <f t="shared" si="1413"/>
        <v>9.7461507966216512E-2</v>
      </c>
      <c r="YQ27" s="42">
        <f t="shared" si="1413"/>
        <v>9.5355798494139735E-2</v>
      </c>
      <c r="YR27" s="42">
        <f t="shared" si="1413"/>
        <v>9.5212163252168511E-2</v>
      </c>
      <c r="YS27" s="42">
        <f t="shared" si="1413"/>
        <v>9.4243639360753514E-2</v>
      </c>
      <c r="YT27" s="42">
        <f t="shared" si="1413"/>
        <v>9.3119009872411063E-2</v>
      </c>
      <c r="YU27" s="42">
        <f t="shared" si="1413"/>
        <v>9.4856065869141096E-2</v>
      </c>
      <c r="YV27" s="42">
        <f t="shared" si="1413"/>
        <v>9.3867904158389762E-2</v>
      </c>
      <c r="YW27" s="42">
        <f t="shared" si="1413"/>
        <v>9.6712931551680009E-2</v>
      </c>
      <c r="YX27" s="42">
        <f t="shared" si="1413"/>
        <v>0.10276234240106681</v>
      </c>
      <c r="YY27" s="42">
        <f t="shared" si="1413"/>
        <v>0.1107218319897784</v>
      </c>
      <c r="YZ27" s="42">
        <f t="shared" si="1413"/>
        <v>0.11500394962336485</v>
      </c>
      <c r="ZA27" s="42">
        <f t="shared" si="1413"/>
        <v>0.11809888570831836</v>
      </c>
      <c r="ZB27" s="42">
        <f t="shared" si="1413"/>
        <v>0.1172947053470373</v>
      </c>
      <c r="ZC27" s="42">
        <f t="shared" si="1413"/>
        <v>0.11928676059141159</v>
      </c>
      <c r="ZD27" s="42">
        <f t="shared" si="1413"/>
        <v>0.1217093246086207</v>
      </c>
      <c r="ZE27" s="42">
        <f t="shared" si="1413"/>
        <v>0.12069580377288038</v>
      </c>
      <c r="ZF27" s="42">
        <f t="shared" si="1413"/>
        <v>0.11960334795939606</v>
      </c>
      <c r="ZG27" s="42">
        <f t="shared" si="1413"/>
        <v>0.11617930893613562</v>
      </c>
      <c r="ZH27" s="42">
        <f t="shared" si="1413"/>
        <v>0.11438413770734367</v>
      </c>
      <c r="ZI27" s="42">
        <f t="shared" si="1413"/>
        <v>0.11070581251491436</v>
      </c>
      <c r="ZJ27" s="42">
        <f t="shared" si="1413"/>
        <v>0.10913583972228141</v>
      </c>
      <c r="ZK27" s="42">
        <f t="shared" si="1413"/>
        <v>0.10688592923191303</v>
      </c>
      <c r="ZL27" s="42">
        <f t="shared" si="1413"/>
        <v>0.10694347793468675</v>
      </c>
      <c r="ZM27" s="42">
        <f t="shared" si="1413"/>
        <v>0.1078365797063387</v>
      </c>
      <c r="ZN27" s="42">
        <f t="shared" si="1413"/>
        <v>0.10998667019496378</v>
      </c>
      <c r="ZO27" s="42">
        <f t="shared" si="1413"/>
        <v>0.10910463859270912</v>
      </c>
      <c r="ZP27" s="42">
        <f t="shared" si="1413"/>
        <v>0.10727773594786359</v>
      </c>
      <c r="ZQ27" s="42">
        <f t="shared" si="1413"/>
        <v>0.10662028370799904</v>
      </c>
      <c r="ZR27" s="42">
        <f t="shared" si="1413"/>
        <v>0.10739071562392059</v>
      </c>
      <c r="ZS27" s="42">
        <f t="shared" si="1413"/>
        <v>0.10685964159180265</v>
      </c>
      <c r="ZT27" s="42">
        <f t="shared" si="1413"/>
        <v>0.10614741152473464</v>
      </c>
      <c r="ZU27" s="42">
        <f t="shared" si="1413"/>
        <v>0.10655499238859871</v>
      </c>
      <c r="ZV27" s="42">
        <f t="shared" si="1413"/>
        <v>0.10490914219886353</v>
      </c>
      <c r="ZW27" s="42">
        <f t="shared" si="1413"/>
        <v>0.10430034574065458</v>
      </c>
      <c r="ZX27" s="42">
        <f t="shared" si="1413"/>
        <v>0.10304977274189669</v>
      </c>
      <c r="ZY27" s="42">
        <f t="shared" si="1413"/>
        <v>0.10158375007872514</v>
      </c>
      <c r="ZZ27" s="42">
        <f t="shared" si="1413"/>
        <v>0.10000579801069905</v>
      </c>
      <c r="AAA27" s="42">
        <f t="shared" si="1413"/>
        <v>9.8770034643632029E-2</v>
      </c>
      <c r="AAB27" s="42">
        <f t="shared" si="1413"/>
        <v>9.9527752233972672E-2</v>
      </c>
      <c r="AAC27" s="42">
        <f t="shared" si="1413"/>
        <v>0.10004905273355177</v>
      </c>
      <c r="AAD27" s="42">
        <f t="shared" si="1413"/>
        <v>9.935944046783779E-2</v>
      </c>
      <c r="AAE27" s="42">
        <f t="shared" ref="AAE27:ACP27" si="1414">AAE14/AAE10</f>
        <v>9.9860175510722876E-2</v>
      </c>
      <c r="AAF27" s="42">
        <f t="shared" si="1414"/>
        <v>9.9526018994277848E-2</v>
      </c>
      <c r="AAG27" s="42">
        <f t="shared" si="1414"/>
        <v>9.8747994972414821E-2</v>
      </c>
      <c r="AAH27" s="42">
        <f t="shared" si="1414"/>
        <v>0.10103276433738038</v>
      </c>
      <c r="AAI27" s="42">
        <f t="shared" si="1414"/>
        <v>0.1005742053963587</v>
      </c>
      <c r="AAJ27" s="42">
        <f t="shared" si="1414"/>
        <v>0.10123360771252317</v>
      </c>
      <c r="AAK27" s="42">
        <f t="shared" si="1414"/>
        <v>0.10149154605632847</v>
      </c>
      <c r="AAL27" s="42">
        <f t="shared" si="1414"/>
        <v>0.10055447274249026</v>
      </c>
      <c r="AAM27" s="42">
        <f t="shared" si="1414"/>
        <v>9.9827647511148462E-2</v>
      </c>
      <c r="AAN27" s="42">
        <f t="shared" si="1414"/>
        <v>0.10033780486878051</v>
      </c>
      <c r="AAO27" s="42">
        <f t="shared" si="1414"/>
        <v>0.10052847236042717</v>
      </c>
      <c r="AAP27" s="42">
        <f t="shared" si="1414"/>
        <v>0.10017298365356082</v>
      </c>
      <c r="AAQ27" s="42">
        <f t="shared" si="1414"/>
        <v>9.9275683867981621E-2</v>
      </c>
      <c r="AAR27" s="42">
        <f t="shared" si="1414"/>
        <v>9.8147260142814968E-2</v>
      </c>
      <c r="AAS27" s="42">
        <f t="shared" si="1414"/>
        <v>9.7484009803366786E-2</v>
      </c>
      <c r="AAT27" s="42">
        <f t="shared" si="1414"/>
        <v>9.6577740553312225E-2</v>
      </c>
      <c r="AAU27" s="42">
        <f t="shared" si="1414"/>
        <v>9.665607737180304E-2</v>
      </c>
      <c r="AAV27" s="42">
        <f t="shared" si="1414"/>
        <v>9.5788009014493997E-2</v>
      </c>
      <c r="AAW27" s="42">
        <f t="shared" si="1414"/>
        <v>9.7760673113475402E-2</v>
      </c>
      <c r="AAX27" s="42">
        <f t="shared" si="1414"/>
        <v>9.5634316340026587E-2</v>
      </c>
      <c r="AAY27" s="42">
        <f t="shared" si="1414"/>
        <v>0.10092893683830371</v>
      </c>
      <c r="AAZ27" s="42">
        <f t="shared" si="1414"/>
        <v>0.10356235865969644</v>
      </c>
      <c r="ABA27" s="42">
        <f t="shared" si="1414"/>
        <v>0.10434078282101436</v>
      </c>
      <c r="ABB27" s="42">
        <f t="shared" si="1414"/>
        <v>0.10350538795031454</v>
      </c>
      <c r="ABC27" s="42">
        <f t="shared" si="1414"/>
        <v>0.10505480037411495</v>
      </c>
      <c r="ABD27" s="42">
        <f t="shared" si="1414"/>
        <v>0.10693705836625235</v>
      </c>
      <c r="ABE27" s="42">
        <f t="shared" si="1414"/>
        <v>0.10756659226452302</v>
      </c>
      <c r="ABF27" s="42">
        <f t="shared" si="1414"/>
        <v>0.10731008385840171</v>
      </c>
      <c r="ABG27" s="42">
        <f t="shared" si="1414"/>
        <v>0.10509564951223967</v>
      </c>
      <c r="ABH27" s="42">
        <f t="shared" si="1414"/>
        <v>0.1040489998133453</v>
      </c>
      <c r="ABI27" s="42">
        <f t="shared" si="1414"/>
        <v>0.14416895170237645</v>
      </c>
      <c r="ABJ27" s="42">
        <f t="shared" si="1414"/>
        <v>0.10253304197153651</v>
      </c>
      <c r="ABK27" s="42">
        <f t="shared" si="1414"/>
        <v>0.10315497001355621</v>
      </c>
      <c r="ABL27" s="42">
        <f t="shared" si="1414"/>
        <v>0.10324601802820715</v>
      </c>
      <c r="ABM27" s="42">
        <f t="shared" si="1414"/>
        <v>0.10145446143230447</v>
      </c>
      <c r="ABN27" s="42">
        <f t="shared" si="1414"/>
        <v>0.10210898029939308</v>
      </c>
      <c r="ABO27" s="42">
        <f t="shared" si="1414"/>
        <v>9.9788061960657481E-2</v>
      </c>
      <c r="ABP27" s="42">
        <f t="shared" si="1414"/>
        <v>9.9031526343392559E-2</v>
      </c>
      <c r="ABQ27" s="42">
        <f t="shared" si="1414"/>
        <v>0.10215625973383344</v>
      </c>
      <c r="ABR27" s="42">
        <f t="shared" si="1414"/>
        <v>0.10266043469925859</v>
      </c>
      <c r="ABS27" s="42">
        <f t="shared" si="1414"/>
        <v>0.10353349433053077</v>
      </c>
      <c r="ABT27" s="42">
        <f t="shared" si="1414"/>
        <v>0.10184966120276324</v>
      </c>
      <c r="ABU27" s="42">
        <f t="shared" si="1414"/>
        <v>0.1009587258991366</v>
      </c>
      <c r="ABV27" s="42">
        <f t="shared" si="1414"/>
        <v>0.10005548058451823</v>
      </c>
      <c r="ABW27" s="42">
        <f t="shared" si="1414"/>
        <v>0.10147226877747632</v>
      </c>
      <c r="ABX27" s="42">
        <f t="shared" si="1414"/>
        <v>0.10118689872214638</v>
      </c>
      <c r="ABY27" s="42">
        <f t="shared" si="1414"/>
        <v>0.10040010756819313</v>
      </c>
      <c r="ABZ27" s="42">
        <f t="shared" si="1414"/>
        <v>9.816749374729368E-2</v>
      </c>
      <c r="ACA27" s="42">
        <f t="shared" si="1414"/>
        <v>9.9353734881881053E-2</v>
      </c>
      <c r="ACB27" s="42">
        <f t="shared" si="1414"/>
        <v>0.10001816490930401</v>
      </c>
      <c r="ACC27" s="42">
        <f t="shared" si="1414"/>
        <v>0.10200749363500947</v>
      </c>
      <c r="ACD27" s="42">
        <f t="shared" si="1414"/>
        <v>0.10103137310081692</v>
      </c>
      <c r="ACE27" s="42">
        <f t="shared" si="1414"/>
        <v>0.10065995697749491</v>
      </c>
      <c r="ACF27" s="42">
        <f t="shared" si="1414"/>
        <v>0.10355498782171917</v>
      </c>
      <c r="ACG27" s="42">
        <f t="shared" si="1414"/>
        <v>0.10508006841497078</v>
      </c>
      <c r="ACH27" s="42">
        <f t="shared" si="1414"/>
        <v>0.10582618734498035</v>
      </c>
      <c r="ACI27" s="42">
        <f t="shared" si="1414"/>
        <v>0.10506087891169835</v>
      </c>
      <c r="ACJ27" s="42">
        <f t="shared" si="1414"/>
        <v>0.10709994647137877</v>
      </c>
      <c r="ACK27" s="42">
        <f t="shared" si="1414"/>
        <v>0.10777181890140464</v>
      </c>
      <c r="ACL27" s="42">
        <f t="shared" si="1414"/>
        <v>0.10842541069439654</v>
      </c>
      <c r="ACM27" s="42">
        <f t="shared" si="1414"/>
        <v>0.10785859708565237</v>
      </c>
      <c r="ACN27" s="42">
        <f t="shared" si="1414"/>
        <v>0.1086163758810843</v>
      </c>
      <c r="ACO27" s="42">
        <f t="shared" si="1414"/>
        <v>0.10900170331118768</v>
      </c>
      <c r="ACP27" s="42">
        <f t="shared" si="1414"/>
        <v>0.10835293886164159</v>
      </c>
      <c r="ACQ27" s="42">
        <f t="shared" ref="ACQ27:AFB27" si="1415">ACQ14/ACQ10</f>
        <v>0.10845524067158389</v>
      </c>
      <c r="ACR27" s="42">
        <f t="shared" si="1415"/>
        <v>0.10812329798341416</v>
      </c>
      <c r="ACS27" s="42">
        <f t="shared" si="1415"/>
        <v>0.11010071324241461</v>
      </c>
      <c r="ACT27" s="42">
        <f t="shared" si="1415"/>
        <v>0.11051319355524997</v>
      </c>
      <c r="ACU27" s="42">
        <f t="shared" si="1415"/>
        <v>0.11043139657005745</v>
      </c>
      <c r="ACV27" s="42">
        <f t="shared" si="1415"/>
        <v>0.11142435606132328</v>
      </c>
      <c r="ACW27" s="42">
        <f t="shared" si="1415"/>
        <v>0.11343588664360192</v>
      </c>
      <c r="ACX27" s="42">
        <f t="shared" si="1415"/>
        <v>0.11296476309903777</v>
      </c>
      <c r="ACY27" s="42">
        <f t="shared" si="1415"/>
        <v>0.11811598518584478</v>
      </c>
      <c r="ACZ27" s="42">
        <f t="shared" si="1415"/>
        <v>0.12417282173649934</v>
      </c>
      <c r="ADA27" s="42">
        <f t="shared" si="1415"/>
        <v>0.1292710141932662</v>
      </c>
      <c r="ADB27" s="42">
        <f t="shared" si="1415"/>
        <v>0.1288915540833776</v>
      </c>
      <c r="ADC27" s="42">
        <f t="shared" si="1415"/>
        <v>0.12857922061725149</v>
      </c>
      <c r="ADD27" s="42">
        <f t="shared" si="1415"/>
        <v>0.12933884584470082</v>
      </c>
      <c r="ADE27" s="42">
        <f t="shared" si="1415"/>
        <v>0.12827345813619026</v>
      </c>
      <c r="ADF27" s="42">
        <f t="shared" si="1415"/>
        <v>0.12879524499294651</v>
      </c>
      <c r="ADG27" s="42">
        <f t="shared" si="1415"/>
        <v>0.12830697016363787</v>
      </c>
      <c r="ADH27" s="42">
        <f t="shared" si="1415"/>
        <v>0.12681297119259957</v>
      </c>
      <c r="ADI27" s="42">
        <f t="shared" si="1415"/>
        <v>0.12287225866354487</v>
      </c>
      <c r="ADJ27" s="42">
        <f t="shared" si="1415"/>
        <v>0.12282112656234083</v>
      </c>
      <c r="ADK27" s="42">
        <f t="shared" si="1415"/>
        <v>0.12250814195281186</v>
      </c>
      <c r="ADL27" s="42">
        <f t="shared" si="1415"/>
        <v>0.12198144046049625</v>
      </c>
      <c r="ADM27" s="42">
        <f t="shared" si="1415"/>
        <v>0.12002697859563442</v>
      </c>
      <c r="ADN27" s="42">
        <f t="shared" si="1415"/>
        <v>0.11974566323907787</v>
      </c>
      <c r="ADO27" s="42">
        <f t="shared" si="1415"/>
        <v>0.11860514523287766</v>
      </c>
      <c r="ADP27" s="42">
        <f t="shared" si="1415"/>
        <v>0.11862700133518822</v>
      </c>
      <c r="ADQ27" s="42">
        <f t="shared" si="1415"/>
        <v>0.11785171003772704</v>
      </c>
      <c r="ADR27" s="42">
        <f t="shared" si="1415"/>
        <v>0.11997874874773209</v>
      </c>
      <c r="ADS27" s="42">
        <f t="shared" si="1415"/>
        <v>0.11976565435157982</v>
      </c>
      <c r="ADT27" s="42">
        <f t="shared" si="1415"/>
        <v>0.11847874642335424</v>
      </c>
      <c r="ADU27" s="42">
        <f t="shared" si="1415"/>
        <v>0.11850689383395277</v>
      </c>
      <c r="ADV27" s="42">
        <f t="shared" si="1415"/>
        <v>0.11745331007502981</v>
      </c>
      <c r="ADW27" s="42">
        <f t="shared" si="1415"/>
        <v>0.11762003050188574</v>
      </c>
      <c r="ADX27" s="42">
        <f t="shared" si="1415"/>
        <v>0.1164890080869135</v>
      </c>
      <c r="ADY27" s="42">
        <f t="shared" si="1415"/>
        <v>0.11719748990843945</v>
      </c>
      <c r="ADZ27" s="42">
        <f t="shared" si="1415"/>
        <v>0.11499310702438478</v>
      </c>
      <c r="AEA27" s="42">
        <f t="shared" si="1415"/>
        <v>0.11326684614581943</v>
      </c>
      <c r="AEB27" s="42">
        <f t="shared" si="1415"/>
        <v>0.113753224798369</v>
      </c>
      <c r="AEC27" s="42">
        <f t="shared" si="1415"/>
        <v>0.11306045196909767</v>
      </c>
      <c r="AED27" s="42">
        <f t="shared" si="1415"/>
        <v>0.11377699675381962</v>
      </c>
      <c r="AEE27" s="42">
        <f t="shared" si="1415"/>
        <v>0.11254478150467453</v>
      </c>
      <c r="AEF27" s="42">
        <f t="shared" si="1415"/>
        <v>0.11255093457569543</v>
      </c>
      <c r="AEG27" s="42">
        <f t="shared" si="1415"/>
        <v>0.11159668771238408</v>
      </c>
      <c r="AEH27" s="42">
        <f t="shared" si="1415"/>
        <v>0.1109139197453608</v>
      </c>
      <c r="AEI27" s="42">
        <f t="shared" si="1415"/>
        <v>0.10795286590383944</v>
      </c>
      <c r="AEJ27" s="42">
        <f t="shared" si="1415"/>
        <v>0.10826016486565335</v>
      </c>
      <c r="AEK27" s="42">
        <f t="shared" si="1415"/>
        <v>0.1075700490761235</v>
      </c>
      <c r="AEL27" s="42">
        <f t="shared" si="1415"/>
        <v>0.10624367471841359</v>
      </c>
      <c r="AEM27" s="42">
        <f t="shared" si="1415"/>
        <v>0.10563492491557359</v>
      </c>
      <c r="AEN27" s="42">
        <f t="shared" si="1415"/>
        <v>0.10302938753858572</v>
      </c>
      <c r="AEO27" s="42">
        <f t="shared" si="1415"/>
        <v>0.10257343222033061</v>
      </c>
      <c r="AEP27" s="42">
        <f t="shared" si="1415"/>
        <v>9.8799808932043903E-2</v>
      </c>
      <c r="AEQ27" s="42">
        <f t="shared" si="1415"/>
        <v>9.7634893811305662E-2</v>
      </c>
      <c r="AER27" s="42">
        <f t="shared" si="1415"/>
        <v>9.6066328177065494E-2</v>
      </c>
      <c r="AES27" s="42">
        <f t="shared" si="1415"/>
        <v>9.5264960985899649E-2</v>
      </c>
      <c r="AET27" s="42">
        <f t="shared" si="1415"/>
        <v>9.4744145340159167E-2</v>
      </c>
      <c r="AEU27" s="42">
        <f t="shared" si="1415"/>
        <v>9.2329397861356716E-2</v>
      </c>
      <c r="AEV27" s="42">
        <f t="shared" si="1415"/>
        <v>9.1039554212169971E-2</v>
      </c>
      <c r="AEW27" s="42">
        <f t="shared" si="1415"/>
        <v>9.3729556628340163E-2</v>
      </c>
      <c r="AEX27" s="42">
        <f t="shared" si="1415"/>
        <v>9.4451148812949123E-2</v>
      </c>
      <c r="AEY27" s="42">
        <f t="shared" si="1415"/>
        <v>9.181878494423952E-2</v>
      </c>
      <c r="AEZ27" s="42">
        <f t="shared" si="1415"/>
        <v>8.8691659094424419E-2</v>
      </c>
      <c r="AFA27" s="42">
        <f t="shared" si="1415"/>
        <v>8.5515364664119742E-2</v>
      </c>
      <c r="AFB27" s="42">
        <f t="shared" si="1415"/>
        <v>8.6443048973293718E-2</v>
      </c>
      <c r="AFC27" s="42">
        <f t="shared" ref="AFC27:AHN27" si="1416">AFC14/AFC10</f>
        <v>8.4958539889309029E-2</v>
      </c>
      <c r="AFD27" s="42">
        <f t="shared" si="1416"/>
        <v>8.0914002270305763E-2</v>
      </c>
      <c r="AFE27" s="42">
        <f t="shared" si="1416"/>
        <v>7.8545795591583797E-2</v>
      </c>
      <c r="AFF27" s="42">
        <f t="shared" si="1416"/>
        <v>7.8008473032698908E-2</v>
      </c>
      <c r="AFG27" s="42">
        <f t="shared" si="1416"/>
        <v>7.7496374548837302E-2</v>
      </c>
      <c r="AFH27" s="42">
        <f t="shared" si="1416"/>
        <v>8.5164152764875919E-2</v>
      </c>
      <c r="AFI27" s="42">
        <f t="shared" si="1416"/>
        <v>8.2665226213431864E-2</v>
      </c>
      <c r="AFJ27" s="353">
        <f t="shared" si="1416"/>
        <v>9.9151283931627671E-2</v>
      </c>
      <c r="AFK27" s="42">
        <f t="shared" si="1416"/>
        <v>9.7557089690924526E-2</v>
      </c>
      <c r="AFL27" s="42">
        <f t="shared" si="1416"/>
        <v>9.5011733221721531E-2</v>
      </c>
      <c r="AFM27" s="42">
        <f t="shared" si="1416"/>
        <v>9.065557976647666E-2</v>
      </c>
      <c r="AFN27" s="42">
        <f t="shared" si="1416"/>
        <v>9.0672109899232495E-2</v>
      </c>
      <c r="AFO27" s="42">
        <f t="shared" si="1416"/>
        <v>8.966322167859711E-2</v>
      </c>
      <c r="AFP27" s="42">
        <f t="shared" si="1416"/>
        <v>8.8119828585233886E-2</v>
      </c>
      <c r="AFQ27" s="42">
        <f t="shared" si="1416"/>
        <v>8.5011141437614388E-2</v>
      </c>
      <c r="AFR27" s="42">
        <f t="shared" si="1416"/>
        <v>0.10558820920592932</v>
      </c>
      <c r="AFS27" s="42">
        <f t="shared" si="1416"/>
        <v>0.10281371644053938</v>
      </c>
      <c r="AFT27" s="42">
        <f t="shared" si="1416"/>
        <v>0.10103914248164617</v>
      </c>
      <c r="AFU27" s="42">
        <f t="shared" si="1416"/>
        <v>0.10039471257241511</v>
      </c>
      <c r="AFV27" s="42">
        <f t="shared" si="1416"/>
        <v>9.5131225179313619E-2</v>
      </c>
      <c r="AFW27" s="42">
        <f t="shared" si="1416"/>
        <v>0.10621967881320299</v>
      </c>
      <c r="AFX27" s="42">
        <f t="shared" si="1416"/>
        <v>0.10299987575416693</v>
      </c>
      <c r="AFY27" s="42">
        <f t="shared" si="1416"/>
        <v>9.7384416473022553E-2</v>
      </c>
      <c r="AFZ27" s="42">
        <f t="shared" si="1416"/>
        <v>9.234045477898381E-2</v>
      </c>
      <c r="AGA27" s="42">
        <f t="shared" si="1416"/>
        <v>9.493106896841999E-2</v>
      </c>
      <c r="AGB27" s="42">
        <f t="shared" si="1416"/>
        <v>9.2501734512636699E-2</v>
      </c>
      <c r="AGC27" s="42">
        <f t="shared" si="1416"/>
        <v>9.9871543073532548E-2</v>
      </c>
      <c r="AGD27" s="42">
        <f t="shared" si="1416"/>
        <v>9.695978431327533E-2</v>
      </c>
      <c r="AGE27" s="42">
        <f t="shared" si="1416"/>
        <v>8.8781075588284797E-2</v>
      </c>
      <c r="AGF27" s="42">
        <f t="shared" si="1416"/>
        <v>9.5259358311881828E-2</v>
      </c>
      <c r="AGG27" s="42">
        <f t="shared" si="1416"/>
        <v>8.9498367485369421E-2</v>
      </c>
      <c r="AGH27" s="42">
        <f t="shared" si="1416"/>
        <v>8.4712595836376636E-2</v>
      </c>
      <c r="AGI27" s="42">
        <f t="shared" si="1416"/>
        <v>8.4444349769499161E-2</v>
      </c>
      <c r="AGJ27" s="42">
        <f t="shared" si="1416"/>
        <v>8.406496783988221E-2</v>
      </c>
      <c r="AGK27" s="42">
        <f t="shared" si="1416"/>
        <v>8.5365533740037761E-2</v>
      </c>
      <c r="AGL27" s="42">
        <f t="shared" si="1416"/>
        <v>8.5777140831613641E-2</v>
      </c>
      <c r="AGM27" s="42">
        <f t="shared" si="1416"/>
        <v>8.3473797835277017E-2</v>
      </c>
      <c r="AGN27" s="42">
        <f t="shared" si="1416"/>
        <v>7.974409931083308E-2</v>
      </c>
      <c r="AGO27" s="42">
        <f t="shared" si="1416"/>
        <v>7.7432486162602371E-2</v>
      </c>
      <c r="AGP27" s="42">
        <f t="shared" si="1416"/>
        <v>8.2011574522656241E-2</v>
      </c>
      <c r="AGQ27" s="42">
        <f t="shared" si="1416"/>
        <v>7.750253669295995E-2</v>
      </c>
      <c r="AGR27" s="42">
        <f t="shared" si="1416"/>
        <v>7.3240637200149727E-2</v>
      </c>
      <c r="AGS27" s="42">
        <f t="shared" si="1416"/>
        <v>6.9078953654334793E-2</v>
      </c>
      <c r="AGT27" s="42">
        <f t="shared" si="1416"/>
        <v>7.284566389990671E-2</v>
      </c>
      <c r="AGU27" s="42">
        <f t="shared" si="1416"/>
        <v>7.0509850181230196E-2</v>
      </c>
      <c r="AGV27" s="42">
        <f t="shared" si="1416"/>
        <v>6.636536765843172E-2</v>
      </c>
      <c r="AGW27" s="42">
        <f t="shared" si="1416"/>
        <v>6.4321059004034231E-2</v>
      </c>
      <c r="AGX27" s="42">
        <f t="shared" si="1416"/>
        <v>7.7047979533606828E-2</v>
      </c>
      <c r="AGY27" s="42">
        <f t="shared" si="1416"/>
        <v>7.3878214414767635E-2</v>
      </c>
      <c r="AGZ27" s="42">
        <f t="shared" si="1416"/>
        <v>6.8340838845465657E-2</v>
      </c>
      <c r="AHA27" s="42">
        <f t="shared" si="1416"/>
        <v>7.0707629360888841E-2</v>
      </c>
      <c r="AHB27" s="42">
        <f t="shared" si="1416"/>
        <v>6.9445957200414896E-2</v>
      </c>
      <c r="AHC27" s="42">
        <f t="shared" si="1416"/>
        <v>7.4036380289314752E-2</v>
      </c>
      <c r="AHD27" s="42">
        <f t="shared" si="1416"/>
        <v>6.3621777222488518E-2</v>
      </c>
      <c r="AHE27" s="42">
        <f t="shared" si="1416"/>
        <v>6.288519538658395E-2</v>
      </c>
      <c r="AHF27" s="42">
        <f t="shared" si="1416"/>
        <v>6.0545063727271947E-2</v>
      </c>
      <c r="AHG27" s="42">
        <f t="shared" si="1416"/>
        <v>6.4347020111709119E-2</v>
      </c>
      <c r="AHH27" s="42">
        <f t="shared" si="1416"/>
        <v>5.868863066711677E-2</v>
      </c>
      <c r="AHI27" s="42">
        <f t="shared" si="1416"/>
        <v>5.6383843210768558E-2</v>
      </c>
      <c r="AHJ27" s="42">
        <f t="shared" si="1416"/>
        <v>5.007497685326727E-2</v>
      </c>
      <c r="AHK27" s="42">
        <f t="shared" si="1416"/>
        <v>4.625834350400479E-2</v>
      </c>
      <c r="AHL27" s="42">
        <f t="shared" si="1416"/>
        <v>4.6911883171966776E-2</v>
      </c>
      <c r="AHM27" s="42">
        <f t="shared" si="1416"/>
        <v>4.1100262714107168E-2</v>
      </c>
      <c r="AHN27" s="42">
        <f t="shared" si="1416"/>
        <v>3.8058960170040346E-2</v>
      </c>
      <c r="AHO27" s="42">
        <f t="shared" ref="AHO27:AJZ27" si="1417">AHO14/AHO10</f>
        <v>3.4441205348234562E-2</v>
      </c>
      <c r="AHP27" s="42">
        <f t="shared" si="1417"/>
        <v>3.488997581096933E-2</v>
      </c>
      <c r="AHQ27" s="42">
        <f t="shared" si="1417"/>
        <v>3.0629096885106389E-2</v>
      </c>
      <c r="AHR27" s="42">
        <f t="shared" si="1417"/>
        <v>2.9121606706863819E-2</v>
      </c>
      <c r="AHS27" s="42">
        <f t="shared" si="1417"/>
        <v>2.8285574335144548E-2</v>
      </c>
      <c r="AHT27" s="42">
        <f t="shared" si="1417"/>
        <v>3.0841536308940983E-2</v>
      </c>
      <c r="AHU27" s="42">
        <f t="shared" si="1417"/>
        <v>2.8589470245907671E-2</v>
      </c>
      <c r="AHV27" s="42">
        <f t="shared" si="1417"/>
        <v>2.7286161606108982E-2</v>
      </c>
      <c r="AHW27" s="42">
        <f t="shared" si="1417"/>
        <v>2.4357641365349923E-2</v>
      </c>
      <c r="AHX27" s="42">
        <f t="shared" si="1417"/>
        <v>2.7253709349845247E-2</v>
      </c>
      <c r="AHY27" s="42">
        <f t="shared" si="1417"/>
        <v>2.6734179635445828E-2</v>
      </c>
      <c r="AHZ27" s="42">
        <f t="shared" si="1417"/>
        <v>2.4322958571051129E-2</v>
      </c>
      <c r="AIA27" s="42">
        <f t="shared" si="1417"/>
        <v>2.1977612141956957E-2</v>
      </c>
      <c r="AIB27" s="42">
        <f t="shared" si="1417"/>
        <v>2.0978751633780487E-2</v>
      </c>
      <c r="AIC27" s="42">
        <f t="shared" si="1417"/>
        <v>2.3333013517892683E-2</v>
      </c>
      <c r="AID27" s="42">
        <f t="shared" si="1417"/>
        <v>2.1109112409745119E-2</v>
      </c>
      <c r="AIE27" s="42">
        <f t="shared" si="1417"/>
        <v>1.8863800718191739E-2</v>
      </c>
      <c r="AIF27" s="42">
        <f t="shared" si="1417"/>
        <v>1.7542528712138315E-2</v>
      </c>
      <c r="AIG27" s="42">
        <f t="shared" si="1417"/>
        <v>1.6626884477442937E-2</v>
      </c>
      <c r="AIH27" s="42">
        <f t="shared" si="1417"/>
        <v>1.478858217954704E-2</v>
      </c>
      <c r="AII27" s="42">
        <f t="shared" si="1417"/>
        <v>1.3124119163290052E-2</v>
      </c>
      <c r="AIJ27" s="42">
        <f t="shared" si="1417"/>
        <v>1.1134496599570463E-2</v>
      </c>
      <c r="AIK27" s="42">
        <f t="shared" si="1417"/>
        <v>1.0308422642256641E-2</v>
      </c>
      <c r="AIL27" s="42">
        <f t="shared" si="1417"/>
        <v>9.2585428342961615E-3</v>
      </c>
      <c r="AIM27" s="42">
        <f t="shared" si="1417"/>
        <v>6.4855656721109226E-2</v>
      </c>
      <c r="AIN27" s="42">
        <f t="shared" si="1417"/>
        <v>6.1527283616188706E-2</v>
      </c>
      <c r="AIO27" s="42">
        <f t="shared" si="1417"/>
        <v>7.5661497201734582E-2</v>
      </c>
      <c r="AIP27" s="42">
        <f t="shared" si="1417"/>
        <v>0.10239078776489163</v>
      </c>
      <c r="AIQ27" s="42">
        <f t="shared" si="1417"/>
        <v>0.12257079957748097</v>
      </c>
      <c r="AIR27" s="42">
        <f t="shared" si="1417"/>
        <v>0.13663376768068536</v>
      </c>
      <c r="AIS27" s="42">
        <f t="shared" si="1417"/>
        <v>0.15164625620177838</v>
      </c>
      <c r="AIT27" s="42">
        <f t="shared" si="1417"/>
        <v>0.15168547892047318</v>
      </c>
      <c r="AIU27" s="42">
        <f t="shared" si="1417"/>
        <v>0.15781360844217499</v>
      </c>
      <c r="AIV27" s="42">
        <f t="shared" si="1417"/>
        <v>0.14658146619290907</v>
      </c>
      <c r="AIW27" s="42">
        <f t="shared" si="1417"/>
        <v>0.15085018109157278</v>
      </c>
      <c r="AIX27" s="42">
        <f t="shared" si="1417"/>
        <v>0.14951266245941452</v>
      </c>
      <c r="AIY27" s="42">
        <f t="shared" si="1417"/>
        <v>0.13054592283332928</v>
      </c>
      <c r="AIZ27" s="42">
        <f t="shared" si="1417"/>
        <v>0.13029189372646882</v>
      </c>
      <c r="AJA27" s="42">
        <f t="shared" si="1417"/>
        <v>0.11590618762295958</v>
      </c>
      <c r="AJB27" s="42">
        <f t="shared" si="1417"/>
        <v>0.1246146699513045</v>
      </c>
      <c r="AJC27" s="42">
        <f t="shared" si="1417"/>
        <v>0.120772568922282</v>
      </c>
      <c r="AJD27" s="42">
        <f t="shared" si="1417"/>
        <v>0.10707585645311199</v>
      </c>
      <c r="AJE27" s="42">
        <f t="shared" si="1417"/>
        <v>9.0633140942117288E-2</v>
      </c>
      <c r="AJF27" s="42">
        <f t="shared" si="1417"/>
        <v>8.7582976337973364E-2</v>
      </c>
      <c r="AJG27" s="42">
        <f t="shared" si="1417"/>
        <v>8.9148569341875178E-2</v>
      </c>
      <c r="AJH27" s="42">
        <f t="shared" si="1417"/>
        <v>0.10381667467309802</v>
      </c>
      <c r="AJI27" s="42">
        <f t="shared" si="1417"/>
        <v>9.2089907089749345E-2</v>
      </c>
      <c r="AJJ27" s="42">
        <f t="shared" si="1417"/>
        <v>8.8502637215439425E-2</v>
      </c>
      <c r="AJK27" s="42">
        <f t="shared" si="1417"/>
        <v>7.9853622283145284E-2</v>
      </c>
      <c r="AJL27" s="42">
        <f t="shared" si="1417"/>
        <v>7.8798439598979794E-2</v>
      </c>
      <c r="AJM27" s="42">
        <f t="shared" si="1417"/>
        <v>7.5107300767075044E-2</v>
      </c>
      <c r="AJN27" s="42">
        <f t="shared" si="1417"/>
        <v>7.125623241494039E-2</v>
      </c>
      <c r="AJO27" s="42">
        <f t="shared" si="1417"/>
        <v>6.9026011326567452E-2</v>
      </c>
      <c r="AJP27" s="42">
        <f t="shared" si="1417"/>
        <v>8.164820360868992E-2</v>
      </c>
      <c r="AJQ27" s="42">
        <f t="shared" si="1417"/>
        <v>8.1656153151252686E-2</v>
      </c>
      <c r="AJR27" s="42">
        <f t="shared" si="1417"/>
        <v>7.7366788133691036E-2</v>
      </c>
      <c r="AJS27" s="42">
        <f t="shared" si="1417"/>
        <v>7.7171885042083999E-2</v>
      </c>
      <c r="AJT27" s="42">
        <f t="shared" si="1417"/>
        <v>7.922360857176429E-2</v>
      </c>
      <c r="AJU27" s="42">
        <f t="shared" si="1417"/>
        <v>7.929261636057143E-2</v>
      </c>
      <c r="AJV27" s="42">
        <f t="shared" si="1417"/>
        <v>7.7742645976505681E-2</v>
      </c>
      <c r="AJW27" s="42">
        <f t="shared" si="1417"/>
        <v>7.7714186946271663E-2</v>
      </c>
      <c r="AJX27" s="42">
        <f t="shared" si="1417"/>
        <v>7.9887583083935496E-2</v>
      </c>
      <c r="AJY27" s="42">
        <f t="shared" si="1417"/>
        <v>8.1590881267175133E-2</v>
      </c>
      <c r="AJZ27" s="42">
        <f t="shared" si="1417"/>
        <v>8.1183398676281215E-2</v>
      </c>
      <c r="AKA27" s="42">
        <f t="shared" ref="AKA27:AKL27" si="1418">AKA14/AKA10</f>
        <v>8.1154231984960662E-2</v>
      </c>
      <c r="AKB27" s="42">
        <f t="shared" si="1418"/>
        <v>8.1703068494372019E-2</v>
      </c>
      <c r="AKC27" s="42">
        <f t="shared" si="1418"/>
        <v>8.5906889711458601E-2</v>
      </c>
      <c r="AKD27" s="42">
        <f t="shared" si="1418"/>
        <v>8.7616322472092362E-2</v>
      </c>
      <c r="AKE27" s="42">
        <f t="shared" si="1418"/>
        <v>8.8657206792370408E-2</v>
      </c>
      <c r="AKF27" s="42">
        <f t="shared" si="1418"/>
        <v>8.853175619822902E-2</v>
      </c>
      <c r="AKG27" s="42">
        <f t="shared" si="1418"/>
        <v>8.7304366389724053E-2</v>
      </c>
      <c r="AKH27" s="42">
        <f t="shared" si="1418"/>
        <v>9.2030616025619877E-2</v>
      </c>
      <c r="AKI27" s="42">
        <f t="shared" si="1418"/>
        <v>9.3154570530394637E-2</v>
      </c>
      <c r="AKJ27" s="42">
        <f t="shared" si="1418"/>
        <v>9.1861758485604975E-2</v>
      </c>
      <c r="AKK27" s="42">
        <f t="shared" si="1418"/>
        <v>9.9698588101912775E-2</v>
      </c>
      <c r="AKL27" s="42">
        <f t="shared" si="1418"/>
        <v>0.10359944954868881</v>
      </c>
      <c r="AKM27" s="42">
        <f t="shared" ref="AKM27:AKN27" si="1419">AKM14/AKM10</f>
        <v>0.10405951083481915</v>
      </c>
      <c r="AKN27" s="42">
        <f t="shared" si="1419"/>
        <v>0.10389914477306926</v>
      </c>
      <c r="AKO27" s="42">
        <f t="shared" ref="AKO27:AKP27" si="1420">AKO14/AKO10</f>
        <v>0.10868808103507836</v>
      </c>
      <c r="AKP27" s="42">
        <f t="shared" si="1420"/>
        <v>0.10871173872024145</v>
      </c>
      <c r="AKQ27" s="42">
        <f t="shared" ref="AKQ27:AKS27" si="1421">AKQ14/AKQ10</f>
        <v>0.11441390545783688</v>
      </c>
      <c r="AKR27" s="42">
        <f t="shared" si="1421"/>
        <v>0.11420977752449961</v>
      </c>
      <c r="AKS27" s="42">
        <f t="shared" si="1421"/>
        <v>0.11432352151000022</v>
      </c>
      <c r="AKT27" s="42">
        <f t="shared" ref="AKT27:AKU27" si="1422">AKT14/AKT10</f>
        <v>0.115162896801755</v>
      </c>
      <c r="AKU27" s="42">
        <f t="shared" si="1422"/>
        <v>0.11309936853232473</v>
      </c>
      <c r="AKV27" s="42">
        <f t="shared" ref="AKV27:ALB27" si="1423">AKV14/AKV10</f>
        <v>0.10442626877053217</v>
      </c>
      <c r="AKW27" s="42">
        <f t="shared" si="1423"/>
        <v>9.2555825631702796E-2</v>
      </c>
      <c r="AKX27" s="42">
        <f t="shared" si="1423"/>
        <v>9.4759973762459648E-2</v>
      </c>
      <c r="AKY27" s="42">
        <f t="shared" si="1423"/>
        <v>9.9503556764821088E-2</v>
      </c>
      <c r="AKZ27" s="42">
        <f t="shared" si="1423"/>
        <v>9.9838761391548098E-2</v>
      </c>
      <c r="ALA27" s="42">
        <f t="shared" si="1423"/>
        <v>8.9717871886026104E-2</v>
      </c>
      <c r="ALB27" s="42">
        <f t="shared" si="1423"/>
        <v>9.3569402750525624E-2</v>
      </c>
      <c r="ALC27" s="42">
        <f t="shared" ref="ALC27:ALD27" si="1424">ALC14/ALC10</f>
        <v>9.2647447452482712E-2</v>
      </c>
      <c r="ALD27" s="42">
        <f t="shared" si="1424"/>
        <v>9.0725768545612082E-2</v>
      </c>
      <c r="ALE27" s="42">
        <f t="shared" ref="ALE27:ALG27" si="1425">ALE14/ALE10</f>
        <v>8.7515315933973312E-2</v>
      </c>
      <c r="ALF27" s="42">
        <f t="shared" si="1425"/>
        <v>8.3504088353678299E-2</v>
      </c>
      <c r="ALG27" s="42">
        <f t="shared" si="1425"/>
        <v>8.8503113762411809E-2</v>
      </c>
      <c r="ALH27" s="42">
        <f t="shared" ref="ALH27:ALI27" si="1426">ALH14/ALH10</f>
        <v>8.9613692536098771E-2</v>
      </c>
      <c r="ALI27" s="42">
        <f t="shared" si="1426"/>
        <v>8.8623600120948595E-2</v>
      </c>
      <c r="ALJ27" s="42">
        <f t="shared" ref="ALJ27:ALL27" si="1427">ALJ14/ALJ10</f>
        <v>8.9552108931279226E-2</v>
      </c>
      <c r="ALK27" s="42">
        <f t="shared" si="1427"/>
        <v>9.0547727491001928E-2</v>
      </c>
      <c r="ALL27" s="42">
        <f t="shared" si="1427"/>
        <v>8.951211752733601E-2</v>
      </c>
      <c r="ALM27" s="42">
        <f t="shared" ref="ALM27:ALN27" si="1428">ALM14/ALM10</f>
        <v>8.736337823192418E-2</v>
      </c>
      <c r="ALN27" s="42">
        <f t="shared" si="1428"/>
        <v>8.5133687131464936E-2</v>
      </c>
      <c r="ALO27" s="42">
        <f t="shared" ref="ALO27:ALR27" si="1429">ALO14/ALO10</f>
        <v>8.7003584725143912E-2</v>
      </c>
      <c r="ALP27" s="42">
        <f t="shared" si="1429"/>
        <v>8.6430012093390796E-2</v>
      </c>
      <c r="ALQ27" s="42">
        <f t="shared" si="1429"/>
        <v>8.1540684767863442E-2</v>
      </c>
      <c r="ALR27" s="42">
        <f t="shared" si="1429"/>
        <v>7.4977799543148482E-2</v>
      </c>
      <c r="ALS27" s="42">
        <f t="shared" ref="ALS27:ALT27" si="1430">ALS14/ALS10</f>
        <v>7.3447140014045162E-2</v>
      </c>
      <c r="ALT27" s="42">
        <f t="shared" si="1430"/>
        <v>7.286942643921529E-2</v>
      </c>
      <c r="ALU27" s="42">
        <f t="shared" ref="ALU27:ALY27" si="1431">ALU14/ALU10</f>
        <v>7.0166205242450611E-2</v>
      </c>
      <c r="ALV27" s="42">
        <f t="shared" si="1431"/>
        <v>6.7233220901218443E-2</v>
      </c>
      <c r="ALW27" s="42">
        <f t="shared" si="1431"/>
        <v>6.4181450588254071E-2</v>
      </c>
      <c r="ALX27" s="42">
        <f t="shared" si="1431"/>
        <v>6.0153161133657061E-2</v>
      </c>
      <c r="ALY27" s="42">
        <f t="shared" si="1431"/>
        <v>5.7288625393847541E-2</v>
      </c>
      <c r="ALZ27" s="42">
        <f t="shared" ref="ALZ27:AMA27" si="1432">ALZ14/ALZ10</f>
        <v>5.4414834655675426E-2</v>
      </c>
      <c r="AMA27" s="42">
        <f t="shared" si="1432"/>
        <v>5.0309907223058982E-2</v>
      </c>
      <c r="AMB27" s="42">
        <f t="shared" ref="AMB27:AMH27" si="1433">AMB14/AMB10</f>
        <v>5.3956837665363647E-2</v>
      </c>
      <c r="AMC27" s="42">
        <f t="shared" si="1433"/>
        <v>5.4032664557603055E-2</v>
      </c>
      <c r="AMD27" s="42">
        <f t="shared" si="1433"/>
        <v>5.5457785472309076E-2</v>
      </c>
      <c r="AME27" s="42">
        <f t="shared" si="1433"/>
        <v>5.0997412705915089E-2</v>
      </c>
      <c r="AMF27" s="42">
        <f t="shared" si="1433"/>
        <v>4.9041931023624065E-2</v>
      </c>
      <c r="AMG27" s="42">
        <f t="shared" si="1433"/>
        <v>4.7046020307655097E-2</v>
      </c>
      <c r="AMH27" s="42">
        <f t="shared" si="1433"/>
        <v>4.6824749352933848E-2</v>
      </c>
      <c r="AMI27" s="42">
        <f t="shared" ref="AMI27:AMP27" si="1434">AMI14/AMI10</f>
        <v>4.4648291211749708E-2</v>
      </c>
      <c r="AMJ27" s="42">
        <f t="shared" si="1434"/>
        <v>4.3329225669684363E-2</v>
      </c>
      <c r="AMK27" s="42">
        <f t="shared" si="1434"/>
        <v>4.4917431200516986E-2</v>
      </c>
      <c r="AML27" s="42">
        <f t="shared" si="1434"/>
        <v>4.4545899138257398E-2</v>
      </c>
      <c r="AMM27" s="42">
        <f t="shared" si="1434"/>
        <v>4.4448622277444304E-2</v>
      </c>
      <c r="AMN27" s="42">
        <f t="shared" si="1434"/>
        <v>4.438371158553818E-2</v>
      </c>
      <c r="AMO27" s="42">
        <f t="shared" si="1434"/>
        <v>4.2759259729631717E-2</v>
      </c>
      <c r="AMP27" s="42">
        <f t="shared" si="1434"/>
        <v>4.2528358765568153E-2</v>
      </c>
      <c r="AMQ27" s="42">
        <f t="shared" ref="AMQ27:ANF27" si="1435">AMQ14/AMQ10</f>
        <v>4.2681074399138465E-2</v>
      </c>
      <c r="AMR27" s="42">
        <f t="shared" si="1435"/>
        <v>4.2690665725667945E-2</v>
      </c>
      <c r="AMS27" s="42">
        <f t="shared" si="1435"/>
        <v>4.0967924984639428E-2</v>
      </c>
      <c r="AMT27" s="42">
        <f t="shared" si="1435"/>
        <v>4.2823015315397166E-2</v>
      </c>
      <c r="AMU27" s="42">
        <f t="shared" si="1435"/>
        <v>4.0862726078119055E-2</v>
      </c>
      <c r="AMV27" s="42">
        <f t="shared" si="1435"/>
        <v>4.0555851964619964E-2</v>
      </c>
      <c r="AMW27" s="42">
        <f t="shared" si="1435"/>
        <v>3.7783941878123492E-2</v>
      </c>
      <c r="AMX27" s="42">
        <f t="shared" si="1435"/>
        <v>3.3875589716206501E-2</v>
      </c>
      <c r="AMY27" s="42">
        <f t="shared" si="1435"/>
        <v>3.3359865576157992E-2</v>
      </c>
      <c r="AMZ27" s="42">
        <f t="shared" si="1435"/>
        <v>3.2417670373279375E-2</v>
      </c>
      <c r="ANA27" s="42">
        <f t="shared" si="1435"/>
        <v>3.0627584033513094E-2</v>
      </c>
      <c r="ANB27" s="42">
        <f t="shared" si="1435"/>
        <v>3.0654625439030261E-2</v>
      </c>
      <c r="ANC27" s="42">
        <f t="shared" si="1435"/>
        <v>2.8471389799276419E-2</v>
      </c>
      <c r="AND27" s="42">
        <f t="shared" si="1435"/>
        <v>2.672521976097237E-2</v>
      </c>
      <c r="ANE27" s="42">
        <f t="shared" si="1435"/>
        <v>2.6897726260321279E-2</v>
      </c>
      <c r="ANF27" s="42">
        <f t="shared" si="1435"/>
        <v>2.5241621545075445E-2</v>
      </c>
      <c r="ANG27" s="42">
        <f t="shared" ref="ANG27:ANO27" si="1436">ANG14/ANG10</f>
        <v>2.6343054405876896E-2</v>
      </c>
      <c r="ANH27" s="42">
        <f t="shared" si="1436"/>
        <v>2.6528272995238439E-2</v>
      </c>
      <c r="ANI27" s="42">
        <f t="shared" si="1436"/>
        <v>2.5805539706468893E-2</v>
      </c>
      <c r="ANJ27" s="42">
        <f t="shared" si="1436"/>
        <v>2.5712774945149314E-2</v>
      </c>
      <c r="ANK27" s="42">
        <f t="shared" si="1436"/>
        <v>2.5945206223844833E-2</v>
      </c>
      <c r="ANL27" s="42">
        <f t="shared" si="1436"/>
        <v>2.555909954827941E-2</v>
      </c>
      <c r="ANM27" s="42">
        <f t="shared" si="1436"/>
        <v>2.3805483206014385E-2</v>
      </c>
      <c r="ANN27" s="42">
        <f t="shared" si="1436"/>
        <v>2.2967275316032959E-2</v>
      </c>
      <c r="ANO27" s="42">
        <f t="shared" si="1436"/>
        <v>2.2762455436409409E-2</v>
      </c>
      <c r="ANP27" s="42">
        <f t="shared" ref="ANP27:AOP27" si="1437">ANP14/ANP10</f>
        <v>3.1413825999582833E-2</v>
      </c>
      <c r="ANQ27" s="42">
        <f t="shared" si="1437"/>
        <v>3.3577005176205439E-2</v>
      </c>
      <c r="ANR27" s="42">
        <f t="shared" si="1437"/>
        <v>3.5589469489555367E-2</v>
      </c>
      <c r="ANS27" s="42">
        <f t="shared" si="1437"/>
        <v>3.3712952267168035E-2</v>
      </c>
      <c r="ANT27" s="42">
        <f t="shared" si="1437"/>
        <v>3.9500126547490619E-2</v>
      </c>
      <c r="ANU27" s="42">
        <f t="shared" si="1437"/>
        <v>5.3935275674785607E-2</v>
      </c>
      <c r="ANV27" s="42">
        <f t="shared" si="1437"/>
        <v>5.7578107718196131E-2</v>
      </c>
      <c r="ANW27" s="42">
        <f t="shared" si="1437"/>
        <v>5.7817032835467713E-2</v>
      </c>
      <c r="ANX27" s="42">
        <f t="shared" si="1437"/>
        <v>6.1454951396205569E-2</v>
      </c>
      <c r="ANY27" s="42">
        <f t="shared" si="1437"/>
        <v>6.3585825465604859E-2</v>
      </c>
      <c r="ANZ27" s="42">
        <f t="shared" si="1437"/>
        <v>6.7622719450363952E-2</v>
      </c>
      <c r="AOA27" s="42">
        <f t="shared" si="1437"/>
        <v>6.8216376317011107E-2</v>
      </c>
      <c r="AOB27" s="42">
        <f t="shared" si="1437"/>
        <v>7.071992487453814E-2</v>
      </c>
      <c r="AOC27" s="42">
        <f t="shared" si="1437"/>
        <v>7.4196792251983085E-2</v>
      </c>
      <c r="AOD27" s="42">
        <f t="shared" si="1437"/>
        <v>7.5443954110599884E-2</v>
      </c>
      <c r="AOE27" s="42">
        <f t="shared" si="1437"/>
        <v>7.9323220086971277E-2</v>
      </c>
      <c r="AOF27" s="42">
        <f t="shared" si="1437"/>
        <v>8.0017475845434685E-2</v>
      </c>
      <c r="AOG27" s="42">
        <f t="shared" si="1437"/>
        <v>8.1013660273561411E-2</v>
      </c>
      <c r="AOH27" s="42">
        <f t="shared" si="1437"/>
        <v>8.3756126263757696E-2</v>
      </c>
      <c r="AOI27" s="42">
        <f t="shared" si="1437"/>
        <v>8.8885088926908148E-2</v>
      </c>
      <c r="AOJ27" s="42">
        <f t="shared" si="1437"/>
        <v>9.0384849507475246E-2</v>
      </c>
      <c r="AOK27" s="42">
        <f t="shared" si="1437"/>
        <v>9.3220082358406814E-2</v>
      </c>
      <c r="AOL27" s="42">
        <f t="shared" si="1437"/>
        <v>9.284375866837595E-2</v>
      </c>
      <c r="AOM27" s="42">
        <f t="shared" si="1437"/>
        <v>9.2567128878565053E-2</v>
      </c>
      <c r="AON27" s="42">
        <f t="shared" si="1437"/>
        <v>9.3936910195905624E-2</v>
      </c>
      <c r="AOO27" s="42">
        <f t="shared" si="1437"/>
        <v>9.4079343485236208E-2</v>
      </c>
      <c r="AOP27" s="42">
        <f t="shared" si="1437"/>
        <v>9.6768245333410524E-2</v>
      </c>
      <c r="AOQ27" s="42">
        <f t="shared" ref="AOQ27:AOR27" si="1438">AOQ14/AOQ10</f>
        <v>9.6456620540650975E-2</v>
      </c>
      <c r="AOR27" s="42">
        <f t="shared" si="1438"/>
        <v>9.2849957860071622E-2</v>
      </c>
      <c r="AOS27" s="42"/>
      <c r="AOT27" s="42"/>
      <c r="AOU27" s="42"/>
      <c r="AOV27" s="42"/>
      <c r="AOW27" s="42"/>
      <c r="AOX27" s="42"/>
      <c r="AOY27" s="42"/>
      <c r="AOZ27" s="42"/>
      <c r="APA27" s="42"/>
    </row>
    <row r="28" spans="2:1093" x14ac:dyDescent="0.2">
      <c r="B28" s="320" t="s">
        <v>1183</v>
      </c>
      <c r="C28" s="6" t="s">
        <v>1173</v>
      </c>
      <c r="D28" s="6" t="s">
        <v>1173</v>
      </c>
      <c r="E28" s="6" t="s">
        <v>1173</v>
      </c>
      <c r="F28" s="6" t="s">
        <v>1173</v>
      </c>
      <c r="G28" s="6" t="s">
        <v>1173</v>
      </c>
      <c r="H28" s="6" t="s">
        <v>1173</v>
      </c>
      <c r="I28" s="6" t="s">
        <v>1173</v>
      </c>
      <c r="J28" s="6" t="s">
        <v>1173</v>
      </c>
      <c r="K28" s="6" t="s">
        <v>1173</v>
      </c>
      <c r="L28" s="6" t="s">
        <v>1173</v>
      </c>
      <c r="M28" s="6" t="s">
        <v>1173</v>
      </c>
      <c r="N28" s="6" t="s">
        <v>1173</v>
      </c>
      <c r="O28" s="6" t="s">
        <v>1173</v>
      </c>
      <c r="P28" s="6" t="s">
        <v>1173</v>
      </c>
      <c r="Q28" s="6" t="s">
        <v>1173</v>
      </c>
      <c r="R28" s="6" t="s">
        <v>1173</v>
      </c>
      <c r="S28" s="6" t="s">
        <v>1173</v>
      </c>
      <c r="T28" s="6" t="s">
        <v>1173</v>
      </c>
      <c r="U28" s="6" t="s">
        <v>1173</v>
      </c>
      <c r="V28" s="6" t="s">
        <v>1173</v>
      </c>
      <c r="W28" s="6" t="s">
        <v>1173</v>
      </c>
      <c r="X28" s="6" t="s">
        <v>1173</v>
      </c>
      <c r="Y28" s="6" t="s">
        <v>1173</v>
      </c>
      <c r="Z28" s="6" t="s">
        <v>1173</v>
      </c>
      <c r="AA28" s="6" t="s">
        <v>1173</v>
      </c>
      <c r="AB28" s="6" t="s">
        <v>1173</v>
      </c>
      <c r="AC28" s="6" t="s">
        <v>1173</v>
      </c>
      <c r="AD28" s="6" t="s">
        <v>1173</v>
      </c>
      <c r="AE28" s="6" t="s">
        <v>1173</v>
      </c>
      <c r="AF28" s="6" t="s">
        <v>1173</v>
      </c>
      <c r="AG28" s="6" t="s">
        <v>1173</v>
      </c>
      <c r="AH28" s="6" t="s">
        <v>1173</v>
      </c>
      <c r="AI28" s="6" t="s">
        <v>1173</v>
      </c>
      <c r="AJ28" s="6" t="s">
        <v>1173</v>
      </c>
      <c r="AK28" s="6" t="s">
        <v>1173</v>
      </c>
      <c r="AL28" s="6" t="s">
        <v>1173</v>
      </c>
      <c r="AM28" s="6" t="s">
        <v>1173</v>
      </c>
      <c r="AN28" s="6" t="s">
        <v>1173</v>
      </c>
      <c r="AO28" s="6" t="s">
        <v>1173</v>
      </c>
      <c r="AP28" s="6" t="s">
        <v>1173</v>
      </c>
      <c r="AQ28" s="6" t="s">
        <v>1173</v>
      </c>
      <c r="AR28" s="6" t="s">
        <v>1173</v>
      </c>
      <c r="AS28" s="6" t="s">
        <v>1173</v>
      </c>
      <c r="AT28" s="6" t="s">
        <v>1173</v>
      </c>
      <c r="AU28" s="6" t="s">
        <v>1173</v>
      </c>
      <c r="AV28" s="6" t="s">
        <v>1173</v>
      </c>
      <c r="AW28" s="6" t="s">
        <v>1173</v>
      </c>
      <c r="AX28" s="6" t="s">
        <v>1173</v>
      </c>
      <c r="AY28" s="6" t="s">
        <v>1173</v>
      </c>
      <c r="AZ28" s="6" t="s">
        <v>1173</v>
      </c>
      <c r="BA28" s="6" t="s">
        <v>1173</v>
      </c>
      <c r="BB28" s="6" t="s">
        <v>1173</v>
      </c>
      <c r="BC28" s="9" t="e">
        <f t="shared" ref="BC28:DN28" si="1439">BC21/BC10</f>
        <v>#VALUE!</v>
      </c>
      <c r="BD28" s="9" t="e">
        <f t="shared" si="1439"/>
        <v>#VALUE!</v>
      </c>
      <c r="BE28" s="9" t="e">
        <f t="shared" si="1439"/>
        <v>#VALUE!</v>
      </c>
      <c r="BF28" s="9" t="e">
        <f t="shared" si="1439"/>
        <v>#VALUE!</v>
      </c>
      <c r="BG28" s="9" t="e">
        <f t="shared" si="1439"/>
        <v>#VALUE!</v>
      </c>
      <c r="BH28" s="9" t="e">
        <f t="shared" si="1439"/>
        <v>#VALUE!</v>
      </c>
      <c r="BI28" s="9" t="e">
        <f t="shared" si="1439"/>
        <v>#VALUE!</v>
      </c>
      <c r="BJ28" s="9" t="e">
        <f t="shared" si="1439"/>
        <v>#VALUE!</v>
      </c>
      <c r="BK28" s="9" t="e">
        <f t="shared" si="1439"/>
        <v>#VALUE!</v>
      </c>
      <c r="BL28" s="9" t="e">
        <f t="shared" si="1439"/>
        <v>#VALUE!</v>
      </c>
      <c r="BM28" s="9" t="e">
        <f t="shared" si="1439"/>
        <v>#VALUE!</v>
      </c>
      <c r="BN28" s="9" t="e">
        <f t="shared" si="1439"/>
        <v>#VALUE!</v>
      </c>
      <c r="BO28" s="9" t="e">
        <f t="shared" si="1439"/>
        <v>#VALUE!</v>
      </c>
      <c r="BP28" s="9" t="e">
        <f t="shared" si="1439"/>
        <v>#VALUE!</v>
      </c>
      <c r="BQ28" s="9" t="e">
        <f t="shared" si="1439"/>
        <v>#VALUE!</v>
      </c>
      <c r="BR28" s="9" t="e">
        <f t="shared" si="1439"/>
        <v>#VALUE!</v>
      </c>
      <c r="BS28" s="9" t="e">
        <f t="shared" si="1439"/>
        <v>#VALUE!</v>
      </c>
      <c r="BT28" s="9" t="e">
        <f t="shared" si="1439"/>
        <v>#VALUE!</v>
      </c>
      <c r="BU28" s="9" t="e">
        <f t="shared" si="1439"/>
        <v>#VALUE!</v>
      </c>
      <c r="BV28" s="9" t="e">
        <f t="shared" si="1439"/>
        <v>#VALUE!</v>
      </c>
      <c r="BW28" s="9" t="e">
        <f t="shared" si="1439"/>
        <v>#VALUE!</v>
      </c>
      <c r="BX28" s="9" t="e">
        <f t="shared" si="1439"/>
        <v>#VALUE!</v>
      </c>
      <c r="BY28" s="9" t="e">
        <f t="shared" si="1439"/>
        <v>#VALUE!</v>
      </c>
      <c r="BZ28" s="9" t="e">
        <f t="shared" si="1439"/>
        <v>#VALUE!</v>
      </c>
      <c r="CA28" s="9" t="e">
        <f t="shared" si="1439"/>
        <v>#VALUE!</v>
      </c>
      <c r="CB28" s="9" t="e">
        <f t="shared" si="1439"/>
        <v>#VALUE!</v>
      </c>
      <c r="CC28" s="9" t="e">
        <f t="shared" si="1439"/>
        <v>#VALUE!</v>
      </c>
      <c r="CD28" s="9" t="e">
        <f t="shared" si="1439"/>
        <v>#VALUE!</v>
      </c>
      <c r="CE28" s="9" t="e">
        <f t="shared" si="1439"/>
        <v>#VALUE!</v>
      </c>
      <c r="CF28" s="9" t="e">
        <f t="shared" si="1439"/>
        <v>#VALUE!</v>
      </c>
      <c r="CG28" s="9" t="e">
        <f t="shared" si="1439"/>
        <v>#VALUE!</v>
      </c>
      <c r="CH28" s="9" t="e">
        <f t="shared" si="1439"/>
        <v>#VALUE!</v>
      </c>
      <c r="CI28" s="9" t="e">
        <f t="shared" si="1439"/>
        <v>#VALUE!</v>
      </c>
      <c r="CJ28" s="9" t="e">
        <f t="shared" si="1439"/>
        <v>#VALUE!</v>
      </c>
      <c r="CK28" s="9" t="e">
        <f t="shared" si="1439"/>
        <v>#VALUE!</v>
      </c>
      <c r="CL28" s="9" t="e">
        <f t="shared" si="1439"/>
        <v>#VALUE!</v>
      </c>
      <c r="CM28" s="9" t="e">
        <f t="shared" si="1439"/>
        <v>#VALUE!</v>
      </c>
      <c r="CN28" s="9" t="e">
        <f t="shared" si="1439"/>
        <v>#VALUE!</v>
      </c>
      <c r="CO28" s="9" t="e">
        <f t="shared" si="1439"/>
        <v>#VALUE!</v>
      </c>
      <c r="CP28" s="9" t="e">
        <f t="shared" si="1439"/>
        <v>#VALUE!</v>
      </c>
      <c r="CQ28" s="9" t="e">
        <f t="shared" si="1439"/>
        <v>#VALUE!</v>
      </c>
      <c r="CR28" s="9" t="e">
        <f t="shared" si="1439"/>
        <v>#VALUE!</v>
      </c>
      <c r="CS28" s="9" t="e">
        <f t="shared" si="1439"/>
        <v>#VALUE!</v>
      </c>
      <c r="CT28" s="9" t="e">
        <f t="shared" si="1439"/>
        <v>#VALUE!</v>
      </c>
      <c r="CU28" s="9" t="e">
        <f t="shared" si="1439"/>
        <v>#VALUE!</v>
      </c>
      <c r="CV28" s="9" t="e">
        <f t="shared" si="1439"/>
        <v>#VALUE!</v>
      </c>
      <c r="CW28" s="9" t="e">
        <f t="shared" si="1439"/>
        <v>#VALUE!</v>
      </c>
      <c r="CX28" s="9" t="e">
        <f t="shared" si="1439"/>
        <v>#VALUE!</v>
      </c>
      <c r="CY28" s="9" t="e">
        <f t="shared" si="1439"/>
        <v>#VALUE!</v>
      </c>
      <c r="CZ28" s="9" t="e">
        <f t="shared" si="1439"/>
        <v>#VALUE!</v>
      </c>
      <c r="DA28" s="9" t="e">
        <f t="shared" si="1439"/>
        <v>#VALUE!</v>
      </c>
      <c r="DB28" s="9" t="e">
        <f t="shared" si="1439"/>
        <v>#VALUE!</v>
      </c>
      <c r="DC28" s="9" t="e">
        <f t="shared" si="1439"/>
        <v>#VALUE!</v>
      </c>
      <c r="DD28" s="9" t="e">
        <f t="shared" si="1439"/>
        <v>#VALUE!</v>
      </c>
      <c r="DE28" s="9" t="e">
        <f t="shared" si="1439"/>
        <v>#VALUE!</v>
      </c>
      <c r="DF28" s="9" t="e">
        <f t="shared" si="1439"/>
        <v>#VALUE!</v>
      </c>
      <c r="DG28" s="9" t="e">
        <f t="shared" si="1439"/>
        <v>#VALUE!</v>
      </c>
      <c r="DH28" s="9" t="e">
        <f t="shared" si="1439"/>
        <v>#VALUE!</v>
      </c>
      <c r="DI28" s="9" t="e">
        <f t="shared" si="1439"/>
        <v>#VALUE!</v>
      </c>
      <c r="DJ28" s="9" t="e">
        <f t="shared" si="1439"/>
        <v>#VALUE!</v>
      </c>
      <c r="DK28" s="9" t="e">
        <f t="shared" si="1439"/>
        <v>#VALUE!</v>
      </c>
      <c r="DL28" s="9" t="e">
        <f t="shared" si="1439"/>
        <v>#VALUE!</v>
      </c>
      <c r="DM28" s="9" t="e">
        <f t="shared" si="1439"/>
        <v>#VALUE!</v>
      </c>
      <c r="DN28" s="9" t="e">
        <f t="shared" si="1439"/>
        <v>#VALUE!</v>
      </c>
      <c r="DO28" s="9" t="e">
        <f t="shared" ref="DO28:FZ28" si="1440">DO21/DO10</f>
        <v>#VALUE!</v>
      </c>
      <c r="DP28" s="9" t="e">
        <f t="shared" si="1440"/>
        <v>#VALUE!</v>
      </c>
      <c r="DQ28" s="9" t="e">
        <f t="shared" si="1440"/>
        <v>#VALUE!</v>
      </c>
      <c r="DR28" s="9" t="e">
        <f t="shared" si="1440"/>
        <v>#VALUE!</v>
      </c>
      <c r="DS28" s="9" t="e">
        <f t="shared" si="1440"/>
        <v>#VALUE!</v>
      </c>
      <c r="DT28" s="9" t="e">
        <f t="shared" si="1440"/>
        <v>#VALUE!</v>
      </c>
      <c r="DU28" s="9" t="e">
        <f t="shared" si="1440"/>
        <v>#VALUE!</v>
      </c>
      <c r="DV28" s="9" t="e">
        <f t="shared" si="1440"/>
        <v>#VALUE!</v>
      </c>
      <c r="DW28" s="9" t="e">
        <f t="shared" si="1440"/>
        <v>#VALUE!</v>
      </c>
      <c r="DX28" s="9" t="e">
        <f t="shared" si="1440"/>
        <v>#VALUE!</v>
      </c>
      <c r="DY28" s="9" t="e">
        <f t="shared" si="1440"/>
        <v>#VALUE!</v>
      </c>
      <c r="DZ28" s="9" t="e">
        <f t="shared" si="1440"/>
        <v>#VALUE!</v>
      </c>
      <c r="EA28" s="9" t="e">
        <f t="shared" si="1440"/>
        <v>#VALUE!</v>
      </c>
      <c r="EB28" s="9" t="e">
        <f t="shared" si="1440"/>
        <v>#VALUE!</v>
      </c>
      <c r="EC28" s="9" t="e">
        <f t="shared" si="1440"/>
        <v>#VALUE!</v>
      </c>
      <c r="ED28" s="9" t="e">
        <f t="shared" si="1440"/>
        <v>#VALUE!</v>
      </c>
      <c r="EE28" s="9" t="e">
        <f t="shared" si="1440"/>
        <v>#VALUE!</v>
      </c>
      <c r="EF28" s="9" t="e">
        <f t="shared" si="1440"/>
        <v>#VALUE!</v>
      </c>
      <c r="EG28" s="9" t="e">
        <f t="shared" si="1440"/>
        <v>#VALUE!</v>
      </c>
      <c r="EH28" s="9" t="e">
        <f t="shared" si="1440"/>
        <v>#VALUE!</v>
      </c>
      <c r="EI28" s="9" t="e">
        <f t="shared" si="1440"/>
        <v>#VALUE!</v>
      </c>
      <c r="EJ28" s="9" t="e">
        <f t="shared" si="1440"/>
        <v>#VALUE!</v>
      </c>
      <c r="EK28" s="9" t="e">
        <f t="shared" si="1440"/>
        <v>#VALUE!</v>
      </c>
      <c r="EL28" s="9" t="e">
        <f t="shared" si="1440"/>
        <v>#VALUE!</v>
      </c>
      <c r="EM28" s="9" t="e">
        <f t="shared" si="1440"/>
        <v>#VALUE!</v>
      </c>
      <c r="EN28" s="9" t="e">
        <f t="shared" si="1440"/>
        <v>#VALUE!</v>
      </c>
      <c r="EO28" s="9" t="e">
        <f t="shared" si="1440"/>
        <v>#VALUE!</v>
      </c>
      <c r="EP28" s="9" t="e">
        <f t="shared" si="1440"/>
        <v>#VALUE!</v>
      </c>
      <c r="EQ28" s="9" t="e">
        <f t="shared" si="1440"/>
        <v>#VALUE!</v>
      </c>
      <c r="ER28" s="9" t="e">
        <f t="shared" si="1440"/>
        <v>#VALUE!</v>
      </c>
      <c r="ES28" s="9" t="e">
        <f t="shared" si="1440"/>
        <v>#VALUE!</v>
      </c>
      <c r="ET28" s="9" t="e">
        <f t="shared" si="1440"/>
        <v>#VALUE!</v>
      </c>
      <c r="EU28" s="9" t="e">
        <f t="shared" si="1440"/>
        <v>#VALUE!</v>
      </c>
      <c r="EV28" s="9" t="e">
        <f t="shared" si="1440"/>
        <v>#VALUE!</v>
      </c>
      <c r="EW28" s="9" t="e">
        <f t="shared" si="1440"/>
        <v>#VALUE!</v>
      </c>
      <c r="EX28" s="9" t="e">
        <f t="shared" si="1440"/>
        <v>#VALUE!</v>
      </c>
      <c r="EY28" s="9" t="e">
        <f t="shared" si="1440"/>
        <v>#VALUE!</v>
      </c>
      <c r="EZ28" s="9" t="e">
        <f t="shared" si="1440"/>
        <v>#VALUE!</v>
      </c>
      <c r="FA28" s="9" t="e">
        <f t="shared" si="1440"/>
        <v>#VALUE!</v>
      </c>
      <c r="FB28" s="9" t="e">
        <f t="shared" si="1440"/>
        <v>#VALUE!</v>
      </c>
      <c r="FC28" s="9" t="e">
        <f t="shared" si="1440"/>
        <v>#VALUE!</v>
      </c>
      <c r="FD28" s="9" t="e">
        <f t="shared" si="1440"/>
        <v>#VALUE!</v>
      </c>
      <c r="FE28" s="9" t="e">
        <f t="shared" si="1440"/>
        <v>#VALUE!</v>
      </c>
      <c r="FF28" s="9" t="e">
        <f t="shared" si="1440"/>
        <v>#VALUE!</v>
      </c>
      <c r="FG28" s="9" t="e">
        <f t="shared" si="1440"/>
        <v>#VALUE!</v>
      </c>
      <c r="FH28" s="9" t="e">
        <f t="shared" si="1440"/>
        <v>#VALUE!</v>
      </c>
      <c r="FI28" s="9" t="e">
        <f t="shared" si="1440"/>
        <v>#VALUE!</v>
      </c>
      <c r="FJ28" s="9" t="e">
        <f t="shared" si="1440"/>
        <v>#VALUE!</v>
      </c>
      <c r="FK28" s="9" t="e">
        <f t="shared" si="1440"/>
        <v>#VALUE!</v>
      </c>
      <c r="FL28" s="9" t="e">
        <f t="shared" si="1440"/>
        <v>#VALUE!</v>
      </c>
      <c r="FM28" s="9" t="e">
        <f t="shared" si="1440"/>
        <v>#VALUE!</v>
      </c>
      <c r="FN28" s="9" t="e">
        <f t="shared" si="1440"/>
        <v>#VALUE!</v>
      </c>
      <c r="FO28" s="9" t="e">
        <f t="shared" si="1440"/>
        <v>#VALUE!</v>
      </c>
      <c r="FP28" s="9" t="e">
        <f t="shared" si="1440"/>
        <v>#VALUE!</v>
      </c>
      <c r="FQ28" s="9" t="e">
        <f t="shared" si="1440"/>
        <v>#VALUE!</v>
      </c>
      <c r="FR28" s="9" t="e">
        <f t="shared" si="1440"/>
        <v>#VALUE!</v>
      </c>
      <c r="FS28" s="9" t="e">
        <f t="shared" si="1440"/>
        <v>#VALUE!</v>
      </c>
      <c r="FT28" s="9" t="e">
        <f t="shared" si="1440"/>
        <v>#VALUE!</v>
      </c>
      <c r="FU28" s="9" t="e">
        <f t="shared" si="1440"/>
        <v>#VALUE!</v>
      </c>
      <c r="FV28" s="9" t="e">
        <f t="shared" si="1440"/>
        <v>#VALUE!</v>
      </c>
      <c r="FW28" s="9" t="e">
        <f t="shared" si="1440"/>
        <v>#VALUE!</v>
      </c>
      <c r="FX28" s="9" t="e">
        <f t="shared" si="1440"/>
        <v>#VALUE!</v>
      </c>
      <c r="FY28" s="9" t="e">
        <f t="shared" si="1440"/>
        <v>#VALUE!</v>
      </c>
      <c r="FZ28" s="9" t="e">
        <f t="shared" si="1440"/>
        <v>#VALUE!</v>
      </c>
      <c r="GA28" s="9" t="e">
        <f t="shared" ref="GA28:IL28" si="1441">GA21/GA10</f>
        <v>#VALUE!</v>
      </c>
      <c r="GB28" s="9" t="e">
        <f t="shared" si="1441"/>
        <v>#VALUE!</v>
      </c>
      <c r="GC28" s="9" t="e">
        <f t="shared" si="1441"/>
        <v>#VALUE!</v>
      </c>
      <c r="GD28" s="9" t="e">
        <f t="shared" si="1441"/>
        <v>#VALUE!</v>
      </c>
      <c r="GE28" s="9" t="e">
        <f t="shared" si="1441"/>
        <v>#VALUE!</v>
      </c>
      <c r="GF28" s="9" t="e">
        <f t="shared" si="1441"/>
        <v>#VALUE!</v>
      </c>
      <c r="GG28" s="9" t="e">
        <f t="shared" si="1441"/>
        <v>#VALUE!</v>
      </c>
      <c r="GH28" s="9" t="e">
        <f t="shared" si="1441"/>
        <v>#VALUE!</v>
      </c>
      <c r="GI28" s="9" t="e">
        <f t="shared" si="1441"/>
        <v>#VALUE!</v>
      </c>
      <c r="GJ28" s="9" t="e">
        <f t="shared" si="1441"/>
        <v>#VALUE!</v>
      </c>
      <c r="GK28" s="9" t="e">
        <f t="shared" si="1441"/>
        <v>#VALUE!</v>
      </c>
      <c r="GL28" s="9" t="e">
        <f t="shared" si="1441"/>
        <v>#VALUE!</v>
      </c>
      <c r="GM28" s="9" t="e">
        <f t="shared" si="1441"/>
        <v>#VALUE!</v>
      </c>
      <c r="GN28" s="9" t="e">
        <f t="shared" si="1441"/>
        <v>#VALUE!</v>
      </c>
      <c r="GO28" s="9" t="e">
        <f t="shared" si="1441"/>
        <v>#VALUE!</v>
      </c>
      <c r="GP28" s="9" t="e">
        <f t="shared" si="1441"/>
        <v>#VALUE!</v>
      </c>
      <c r="GQ28" s="9" t="e">
        <f t="shared" si="1441"/>
        <v>#VALUE!</v>
      </c>
      <c r="GR28" s="9" t="e">
        <f t="shared" si="1441"/>
        <v>#VALUE!</v>
      </c>
      <c r="GS28" s="9" t="e">
        <f t="shared" si="1441"/>
        <v>#VALUE!</v>
      </c>
      <c r="GT28" s="9" t="e">
        <f t="shared" si="1441"/>
        <v>#VALUE!</v>
      </c>
      <c r="GU28" s="9" t="e">
        <f t="shared" si="1441"/>
        <v>#VALUE!</v>
      </c>
      <c r="GV28" s="9" t="e">
        <f t="shared" si="1441"/>
        <v>#VALUE!</v>
      </c>
      <c r="GW28" s="9" t="e">
        <f t="shared" si="1441"/>
        <v>#VALUE!</v>
      </c>
      <c r="GX28" s="9" t="e">
        <f t="shared" si="1441"/>
        <v>#VALUE!</v>
      </c>
      <c r="GY28" s="9" t="e">
        <f t="shared" si="1441"/>
        <v>#VALUE!</v>
      </c>
      <c r="GZ28" s="9" t="e">
        <f t="shared" si="1441"/>
        <v>#VALUE!</v>
      </c>
      <c r="HA28" s="9" t="e">
        <f t="shared" si="1441"/>
        <v>#VALUE!</v>
      </c>
      <c r="HB28" s="9" t="e">
        <f t="shared" si="1441"/>
        <v>#VALUE!</v>
      </c>
      <c r="HC28" s="43" t="e">
        <f t="shared" si="1441"/>
        <v>#VALUE!</v>
      </c>
      <c r="HD28" s="9" t="e">
        <f t="shared" si="1441"/>
        <v>#VALUE!</v>
      </c>
      <c r="HE28" s="9" t="e">
        <f t="shared" si="1441"/>
        <v>#VALUE!</v>
      </c>
      <c r="HF28" s="9" t="e">
        <f t="shared" si="1441"/>
        <v>#VALUE!</v>
      </c>
      <c r="HG28" s="9" t="e">
        <f t="shared" si="1441"/>
        <v>#VALUE!</v>
      </c>
      <c r="HH28" s="9" t="e">
        <f t="shared" si="1441"/>
        <v>#VALUE!</v>
      </c>
      <c r="HI28" s="9" t="e">
        <f t="shared" si="1441"/>
        <v>#VALUE!</v>
      </c>
      <c r="HJ28" s="9" t="e">
        <f t="shared" si="1441"/>
        <v>#VALUE!</v>
      </c>
      <c r="HK28" s="9" t="e">
        <f t="shared" si="1441"/>
        <v>#VALUE!</v>
      </c>
      <c r="HL28" s="9" t="e">
        <f t="shared" si="1441"/>
        <v>#VALUE!</v>
      </c>
      <c r="HM28" s="9" t="e">
        <f t="shared" si="1441"/>
        <v>#VALUE!</v>
      </c>
      <c r="HN28" s="9" t="e">
        <f t="shared" si="1441"/>
        <v>#VALUE!</v>
      </c>
      <c r="HO28" s="9" t="e">
        <f t="shared" si="1441"/>
        <v>#VALUE!</v>
      </c>
      <c r="HP28" s="9" t="e">
        <f t="shared" si="1441"/>
        <v>#VALUE!</v>
      </c>
      <c r="HQ28" s="9" t="e">
        <f t="shared" si="1441"/>
        <v>#VALUE!</v>
      </c>
      <c r="HR28" s="9" t="e">
        <f t="shared" si="1441"/>
        <v>#VALUE!</v>
      </c>
      <c r="HS28" s="9" t="e">
        <f t="shared" si="1441"/>
        <v>#VALUE!</v>
      </c>
      <c r="HT28" s="9" t="e">
        <f t="shared" si="1441"/>
        <v>#VALUE!</v>
      </c>
      <c r="HU28" s="9" t="e">
        <f t="shared" si="1441"/>
        <v>#VALUE!</v>
      </c>
      <c r="HV28" s="9" t="e">
        <f t="shared" si="1441"/>
        <v>#VALUE!</v>
      </c>
      <c r="HW28" s="9" t="e">
        <f t="shared" si="1441"/>
        <v>#VALUE!</v>
      </c>
      <c r="HX28" s="9" t="e">
        <f t="shared" si="1441"/>
        <v>#VALUE!</v>
      </c>
      <c r="HY28" s="9" t="e">
        <f t="shared" si="1441"/>
        <v>#VALUE!</v>
      </c>
      <c r="HZ28" s="9" t="e">
        <f t="shared" si="1441"/>
        <v>#VALUE!</v>
      </c>
      <c r="IA28" s="9" t="e">
        <f t="shared" si="1441"/>
        <v>#VALUE!</v>
      </c>
      <c r="IB28" s="9" t="e">
        <f t="shared" si="1441"/>
        <v>#VALUE!</v>
      </c>
      <c r="IC28" s="9" t="e">
        <f t="shared" si="1441"/>
        <v>#VALUE!</v>
      </c>
      <c r="ID28" s="9" t="e">
        <f t="shared" si="1441"/>
        <v>#VALUE!</v>
      </c>
      <c r="IE28" s="9" t="e">
        <f t="shared" si="1441"/>
        <v>#VALUE!</v>
      </c>
      <c r="IF28" s="9" t="e">
        <f t="shared" si="1441"/>
        <v>#VALUE!</v>
      </c>
      <c r="IG28" s="9" t="e">
        <f t="shared" si="1441"/>
        <v>#VALUE!</v>
      </c>
      <c r="IH28" s="9" t="e">
        <f t="shared" si="1441"/>
        <v>#VALUE!</v>
      </c>
      <c r="II28" s="9" t="e">
        <f t="shared" si="1441"/>
        <v>#VALUE!</v>
      </c>
      <c r="IJ28" s="9" t="e">
        <f t="shared" si="1441"/>
        <v>#VALUE!</v>
      </c>
      <c r="IK28" s="9" t="e">
        <f t="shared" si="1441"/>
        <v>#VALUE!</v>
      </c>
      <c r="IL28" s="9" t="e">
        <f t="shared" si="1441"/>
        <v>#VALUE!</v>
      </c>
      <c r="IM28" s="9" t="e">
        <f t="shared" ref="IM28:KX28" si="1442">IM21/IM10</f>
        <v>#VALUE!</v>
      </c>
      <c r="IN28" s="9" t="e">
        <f t="shared" si="1442"/>
        <v>#VALUE!</v>
      </c>
      <c r="IO28" s="9" t="e">
        <f t="shared" si="1442"/>
        <v>#VALUE!</v>
      </c>
      <c r="IP28" s="9" t="e">
        <f t="shared" si="1442"/>
        <v>#VALUE!</v>
      </c>
      <c r="IQ28" s="9" t="e">
        <f t="shared" si="1442"/>
        <v>#VALUE!</v>
      </c>
      <c r="IR28" s="9" t="e">
        <f t="shared" si="1442"/>
        <v>#VALUE!</v>
      </c>
      <c r="IS28" s="9" t="e">
        <f t="shared" si="1442"/>
        <v>#VALUE!</v>
      </c>
      <c r="IT28" s="9" t="e">
        <f t="shared" si="1442"/>
        <v>#VALUE!</v>
      </c>
      <c r="IU28" s="9" t="e">
        <f t="shared" si="1442"/>
        <v>#VALUE!</v>
      </c>
      <c r="IV28" s="9" t="e">
        <f t="shared" si="1442"/>
        <v>#VALUE!</v>
      </c>
      <c r="IW28" s="9" t="e">
        <f t="shared" si="1442"/>
        <v>#VALUE!</v>
      </c>
      <c r="IX28" s="9" t="e">
        <f t="shared" si="1442"/>
        <v>#VALUE!</v>
      </c>
      <c r="IY28" s="9" t="e">
        <f t="shared" si="1442"/>
        <v>#VALUE!</v>
      </c>
      <c r="IZ28" s="9" t="e">
        <f t="shared" si="1442"/>
        <v>#VALUE!</v>
      </c>
      <c r="JA28" s="9" t="e">
        <f t="shared" si="1442"/>
        <v>#VALUE!</v>
      </c>
      <c r="JB28" s="9" t="e">
        <f t="shared" si="1442"/>
        <v>#VALUE!</v>
      </c>
      <c r="JC28" s="9" t="e">
        <f t="shared" si="1442"/>
        <v>#VALUE!</v>
      </c>
      <c r="JD28" s="9" t="e">
        <f t="shared" si="1442"/>
        <v>#VALUE!</v>
      </c>
      <c r="JE28" s="9" t="e">
        <f t="shared" si="1442"/>
        <v>#VALUE!</v>
      </c>
      <c r="JF28" s="9" t="e">
        <f t="shared" si="1442"/>
        <v>#VALUE!</v>
      </c>
      <c r="JG28" s="9" t="e">
        <f t="shared" si="1442"/>
        <v>#VALUE!</v>
      </c>
      <c r="JH28" s="9" t="e">
        <f t="shared" si="1442"/>
        <v>#VALUE!</v>
      </c>
      <c r="JI28" s="9" t="e">
        <f t="shared" si="1442"/>
        <v>#VALUE!</v>
      </c>
      <c r="JJ28" s="9" t="e">
        <f t="shared" si="1442"/>
        <v>#VALUE!</v>
      </c>
      <c r="JK28" s="9" t="e">
        <f t="shared" si="1442"/>
        <v>#VALUE!</v>
      </c>
      <c r="JL28" s="9" t="e">
        <f t="shared" si="1442"/>
        <v>#VALUE!</v>
      </c>
      <c r="JM28" s="9" t="e">
        <f t="shared" si="1442"/>
        <v>#VALUE!</v>
      </c>
      <c r="JN28" s="9" t="e">
        <f t="shared" si="1442"/>
        <v>#VALUE!</v>
      </c>
      <c r="JO28" s="9" t="e">
        <f t="shared" si="1442"/>
        <v>#VALUE!</v>
      </c>
      <c r="JP28" s="9" t="e">
        <f t="shared" si="1442"/>
        <v>#VALUE!</v>
      </c>
      <c r="JQ28" s="9" t="e">
        <f t="shared" si="1442"/>
        <v>#VALUE!</v>
      </c>
      <c r="JR28" s="9" t="e">
        <f t="shared" si="1442"/>
        <v>#VALUE!</v>
      </c>
      <c r="JS28" s="9" t="e">
        <f t="shared" si="1442"/>
        <v>#VALUE!</v>
      </c>
      <c r="JT28" s="9" t="e">
        <f t="shared" si="1442"/>
        <v>#VALUE!</v>
      </c>
      <c r="JU28" s="9" t="e">
        <f t="shared" si="1442"/>
        <v>#VALUE!</v>
      </c>
      <c r="JV28" s="9" t="e">
        <f t="shared" si="1442"/>
        <v>#VALUE!</v>
      </c>
      <c r="JW28" s="9" t="e">
        <f t="shared" si="1442"/>
        <v>#VALUE!</v>
      </c>
      <c r="JX28" s="9" t="e">
        <f t="shared" si="1442"/>
        <v>#VALUE!</v>
      </c>
      <c r="JY28" s="9" t="e">
        <f t="shared" si="1442"/>
        <v>#VALUE!</v>
      </c>
      <c r="JZ28" s="9" t="e">
        <f t="shared" si="1442"/>
        <v>#VALUE!</v>
      </c>
      <c r="KA28" s="9" t="e">
        <f t="shared" si="1442"/>
        <v>#VALUE!</v>
      </c>
      <c r="KB28" s="9" t="e">
        <f t="shared" si="1442"/>
        <v>#VALUE!</v>
      </c>
      <c r="KC28" s="9" t="e">
        <f t="shared" si="1442"/>
        <v>#VALUE!</v>
      </c>
      <c r="KD28" s="9" t="e">
        <f t="shared" si="1442"/>
        <v>#VALUE!</v>
      </c>
      <c r="KE28" s="9" t="e">
        <f t="shared" si="1442"/>
        <v>#VALUE!</v>
      </c>
      <c r="KF28" s="9" t="e">
        <f t="shared" si="1442"/>
        <v>#VALUE!</v>
      </c>
      <c r="KG28" s="9" t="e">
        <f t="shared" si="1442"/>
        <v>#VALUE!</v>
      </c>
      <c r="KH28" s="9" t="e">
        <f t="shared" si="1442"/>
        <v>#VALUE!</v>
      </c>
      <c r="KI28" s="9" t="e">
        <f t="shared" si="1442"/>
        <v>#VALUE!</v>
      </c>
      <c r="KJ28" s="9" t="e">
        <f t="shared" si="1442"/>
        <v>#VALUE!</v>
      </c>
      <c r="KK28" s="9" t="e">
        <f t="shared" si="1442"/>
        <v>#VALUE!</v>
      </c>
      <c r="KL28" s="9" t="e">
        <f t="shared" si="1442"/>
        <v>#VALUE!</v>
      </c>
      <c r="KM28" s="9" t="e">
        <f t="shared" si="1442"/>
        <v>#VALUE!</v>
      </c>
      <c r="KN28" s="9" t="e">
        <f t="shared" si="1442"/>
        <v>#VALUE!</v>
      </c>
      <c r="KO28" s="9" t="e">
        <f t="shared" si="1442"/>
        <v>#VALUE!</v>
      </c>
      <c r="KP28" s="9" t="e">
        <f t="shared" si="1442"/>
        <v>#VALUE!</v>
      </c>
      <c r="KQ28" s="9" t="e">
        <f t="shared" si="1442"/>
        <v>#VALUE!</v>
      </c>
      <c r="KR28" s="9" t="e">
        <f t="shared" si="1442"/>
        <v>#VALUE!</v>
      </c>
      <c r="KS28" s="9" t="e">
        <f t="shared" si="1442"/>
        <v>#VALUE!</v>
      </c>
      <c r="KT28" s="9" t="e">
        <f t="shared" si="1442"/>
        <v>#VALUE!</v>
      </c>
      <c r="KU28" s="9" t="e">
        <f t="shared" si="1442"/>
        <v>#VALUE!</v>
      </c>
      <c r="KV28" s="9" t="e">
        <f t="shared" si="1442"/>
        <v>#VALUE!</v>
      </c>
      <c r="KW28" s="9" t="e">
        <f t="shared" si="1442"/>
        <v>#VALUE!</v>
      </c>
      <c r="KX28" s="9" t="e">
        <f t="shared" si="1442"/>
        <v>#VALUE!</v>
      </c>
      <c r="KY28" s="9" t="e">
        <f t="shared" ref="KY28:NJ28" si="1443">KY21/KY10</f>
        <v>#VALUE!</v>
      </c>
      <c r="KZ28" s="9" t="e">
        <f t="shared" si="1443"/>
        <v>#VALUE!</v>
      </c>
      <c r="LA28" s="9" t="e">
        <f t="shared" si="1443"/>
        <v>#VALUE!</v>
      </c>
      <c r="LB28" s="9" t="e">
        <f t="shared" si="1443"/>
        <v>#VALUE!</v>
      </c>
      <c r="LC28" s="9" t="e">
        <f t="shared" si="1443"/>
        <v>#VALUE!</v>
      </c>
      <c r="LD28" s="43" t="e">
        <f t="shared" si="1443"/>
        <v>#VALUE!</v>
      </c>
      <c r="LE28" s="9" t="e">
        <f t="shared" si="1443"/>
        <v>#VALUE!</v>
      </c>
      <c r="LF28" s="9" t="e">
        <f t="shared" si="1443"/>
        <v>#VALUE!</v>
      </c>
      <c r="LG28" s="9" t="e">
        <f t="shared" si="1443"/>
        <v>#VALUE!</v>
      </c>
      <c r="LH28" s="9" t="e">
        <f t="shared" si="1443"/>
        <v>#VALUE!</v>
      </c>
      <c r="LI28" s="9" t="e">
        <f t="shared" si="1443"/>
        <v>#VALUE!</v>
      </c>
      <c r="LJ28" s="9" t="e">
        <f t="shared" si="1443"/>
        <v>#VALUE!</v>
      </c>
      <c r="LK28" s="9" t="e">
        <f t="shared" si="1443"/>
        <v>#VALUE!</v>
      </c>
      <c r="LL28" s="9" t="e">
        <f t="shared" si="1443"/>
        <v>#VALUE!</v>
      </c>
      <c r="LM28" s="9" t="e">
        <f t="shared" si="1443"/>
        <v>#VALUE!</v>
      </c>
      <c r="LN28" s="9" t="e">
        <f t="shared" si="1443"/>
        <v>#VALUE!</v>
      </c>
      <c r="LO28" s="9" t="e">
        <f t="shared" si="1443"/>
        <v>#VALUE!</v>
      </c>
      <c r="LP28" s="9" t="e">
        <f t="shared" si="1443"/>
        <v>#VALUE!</v>
      </c>
      <c r="LQ28" s="9" t="e">
        <f t="shared" si="1443"/>
        <v>#VALUE!</v>
      </c>
      <c r="LR28" s="9" t="e">
        <f t="shared" si="1443"/>
        <v>#VALUE!</v>
      </c>
      <c r="LS28" s="9" t="e">
        <f t="shared" si="1443"/>
        <v>#VALUE!</v>
      </c>
      <c r="LT28" s="9" t="e">
        <f t="shared" si="1443"/>
        <v>#VALUE!</v>
      </c>
      <c r="LU28" s="9" t="e">
        <f t="shared" si="1443"/>
        <v>#VALUE!</v>
      </c>
      <c r="LV28" s="9" t="e">
        <f t="shared" si="1443"/>
        <v>#VALUE!</v>
      </c>
      <c r="LW28" s="9" t="e">
        <f t="shared" si="1443"/>
        <v>#VALUE!</v>
      </c>
      <c r="LX28" s="9" t="e">
        <f t="shared" si="1443"/>
        <v>#VALUE!</v>
      </c>
      <c r="LY28" s="9" t="e">
        <f t="shared" si="1443"/>
        <v>#VALUE!</v>
      </c>
      <c r="LZ28" s="9" t="e">
        <f t="shared" si="1443"/>
        <v>#VALUE!</v>
      </c>
      <c r="MA28" s="9" t="e">
        <f t="shared" si="1443"/>
        <v>#VALUE!</v>
      </c>
      <c r="MB28" s="9" t="e">
        <f t="shared" si="1443"/>
        <v>#VALUE!</v>
      </c>
      <c r="MC28" s="9" t="e">
        <f t="shared" si="1443"/>
        <v>#VALUE!</v>
      </c>
      <c r="MD28" s="9" t="e">
        <f t="shared" si="1443"/>
        <v>#VALUE!</v>
      </c>
      <c r="ME28" s="9" t="e">
        <f t="shared" si="1443"/>
        <v>#VALUE!</v>
      </c>
      <c r="MF28" s="9" t="e">
        <f t="shared" si="1443"/>
        <v>#VALUE!</v>
      </c>
      <c r="MG28" s="9" t="e">
        <f t="shared" si="1443"/>
        <v>#VALUE!</v>
      </c>
      <c r="MH28" s="9" t="e">
        <f t="shared" si="1443"/>
        <v>#VALUE!</v>
      </c>
      <c r="MI28" s="9" t="e">
        <f t="shared" si="1443"/>
        <v>#VALUE!</v>
      </c>
      <c r="MJ28" s="9" t="e">
        <f t="shared" si="1443"/>
        <v>#VALUE!</v>
      </c>
      <c r="MK28" s="9" t="e">
        <f t="shared" si="1443"/>
        <v>#VALUE!</v>
      </c>
      <c r="ML28" s="9" t="e">
        <f t="shared" si="1443"/>
        <v>#VALUE!</v>
      </c>
      <c r="MM28" s="9" t="e">
        <f t="shared" si="1443"/>
        <v>#VALUE!</v>
      </c>
      <c r="MN28" s="9" t="e">
        <f t="shared" si="1443"/>
        <v>#VALUE!</v>
      </c>
      <c r="MO28" s="9" t="e">
        <f t="shared" si="1443"/>
        <v>#VALUE!</v>
      </c>
      <c r="MP28" s="9" t="e">
        <f t="shared" si="1443"/>
        <v>#VALUE!</v>
      </c>
      <c r="MQ28" s="9" t="e">
        <f t="shared" si="1443"/>
        <v>#VALUE!</v>
      </c>
      <c r="MR28" s="9" t="e">
        <f t="shared" si="1443"/>
        <v>#VALUE!</v>
      </c>
      <c r="MS28" s="9" t="e">
        <f t="shared" si="1443"/>
        <v>#VALUE!</v>
      </c>
      <c r="MT28" s="9" t="e">
        <f t="shared" si="1443"/>
        <v>#VALUE!</v>
      </c>
      <c r="MU28" s="9" t="e">
        <f t="shared" si="1443"/>
        <v>#VALUE!</v>
      </c>
      <c r="MV28" s="9" t="e">
        <f t="shared" si="1443"/>
        <v>#VALUE!</v>
      </c>
      <c r="MW28" s="9" t="e">
        <f t="shared" si="1443"/>
        <v>#VALUE!</v>
      </c>
      <c r="MX28" s="9" t="e">
        <f t="shared" si="1443"/>
        <v>#VALUE!</v>
      </c>
      <c r="MY28" s="9" t="e">
        <f t="shared" si="1443"/>
        <v>#VALUE!</v>
      </c>
      <c r="MZ28" s="9" t="e">
        <f t="shared" si="1443"/>
        <v>#VALUE!</v>
      </c>
      <c r="NA28" s="9" t="e">
        <f t="shared" si="1443"/>
        <v>#VALUE!</v>
      </c>
      <c r="NB28" s="9" t="e">
        <f t="shared" si="1443"/>
        <v>#VALUE!</v>
      </c>
      <c r="NC28" s="9" t="e">
        <f t="shared" si="1443"/>
        <v>#VALUE!</v>
      </c>
      <c r="ND28" s="9" t="e">
        <f t="shared" si="1443"/>
        <v>#VALUE!</v>
      </c>
      <c r="NE28" s="9" t="e">
        <f t="shared" si="1443"/>
        <v>#VALUE!</v>
      </c>
      <c r="NF28" s="9" t="e">
        <f t="shared" si="1443"/>
        <v>#VALUE!</v>
      </c>
      <c r="NG28" s="9" t="e">
        <f t="shared" si="1443"/>
        <v>#VALUE!</v>
      </c>
      <c r="NH28" s="9" t="e">
        <f t="shared" si="1443"/>
        <v>#VALUE!</v>
      </c>
      <c r="NI28" s="9" t="e">
        <f t="shared" si="1443"/>
        <v>#VALUE!</v>
      </c>
      <c r="NJ28" s="9" t="e">
        <f t="shared" si="1443"/>
        <v>#VALUE!</v>
      </c>
      <c r="NK28" s="9" t="e">
        <f t="shared" ref="NK28:PV28" si="1444">NK21/NK10</f>
        <v>#VALUE!</v>
      </c>
      <c r="NL28" s="9" t="e">
        <f t="shared" si="1444"/>
        <v>#VALUE!</v>
      </c>
      <c r="NM28" s="9" t="e">
        <f t="shared" si="1444"/>
        <v>#VALUE!</v>
      </c>
      <c r="NN28" s="9" t="e">
        <f t="shared" si="1444"/>
        <v>#VALUE!</v>
      </c>
      <c r="NO28" s="9" t="e">
        <f t="shared" si="1444"/>
        <v>#VALUE!</v>
      </c>
      <c r="NP28" s="9" t="e">
        <f t="shared" si="1444"/>
        <v>#VALUE!</v>
      </c>
      <c r="NQ28" s="9" t="e">
        <f t="shared" si="1444"/>
        <v>#VALUE!</v>
      </c>
      <c r="NR28" s="9" t="e">
        <f t="shared" si="1444"/>
        <v>#VALUE!</v>
      </c>
      <c r="NS28" s="9" t="e">
        <f t="shared" si="1444"/>
        <v>#VALUE!</v>
      </c>
      <c r="NT28" s="9" t="e">
        <f t="shared" si="1444"/>
        <v>#VALUE!</v>
      </c>
      <c r="NU28" s="9" t="e">
        <f t="shared" si="1444"/>
        <v>#VALUE!</v>
      </c>
      <c r="NV28" s="9" t="e">
        <f t="shared" si="1444"/>
        <v>#VALUE!</v>
      </c>
      <c r="NW28" s="9" t="e">
        <f t="shared" si="1444"/>
        <v>#VALUE!</v>
      </c>
      <c r="NX28" s="9" t="e">
        <f t="shared" si="1444"/>
        <v>#VALUE!</v>
      </c>
      <c r="NY28" s="9" t="e">
        <f t="shared" si="1444"/>
        <v>#VALUE!</v>
      </c>
      <c r="NZ28" s="9" t="e">
        <f t="shared" si="1444"/>
        <v>#VALUE!</v>
      </c>
      <c r="OA28" s="9" t="e">
        <f t="shared" si="1444"/>
        <v>#VALUE!</v>
      </c>
      <c r="OB28" s="9" t="e">
        <f t="shared" si="1444"/>
        <v>#VALUE!</v>
      </c>
      <c r="OC28" s="9" t="e">
        <f t="shared" si="1444"/>
        <v>#VALUE!</v>
      </c>
      <c r="OD28" s="9" t="e">
        <f t="shared" si="1444"/>
        <v>#VALUE!</v>
      </c>
      <c r="OE28" s="9" t="e">
        <f t="shared" si="1444"/>
        <v>#VALUE!</v>
      </c>
      <c r="OF28" s="9" t="e">
        <f t="shared" si="1444"/>
        <v>#VALUE!</v>
      </c>
      <c r="OG28" s="9" t="e">
        <f t="shared" si="1444"/>
        <v>#VALUE!</v>
      </c>
      <c r="OH28" s="9" t="e">
        <f t="shared" si="1444"/>
        <v>#VALUE!</v>
      </c>
      <c r="OI28" s="9" t="e">
        <f t="shared" si="1444"/>
        <v>#VALUE!</v>
      </c>
      <c r="OJ28" s="9" t="e">
        <f t="shared" si="1444"/>
        <v>#VALUE!</v>
      </c>
      <c r="OK28" s="9" t="e">
        <f t="shared" si="1444"/>
        <v>#VALUE!</v>
      </c>
      <c r="OL28" s="9" t="e">
        <f t="shared" si="1444"/>
        <v>#VALUE!</v>
      </c>
      <c r="OM28" s="9" t="e">
        <f t="shared" si="1444"/>
        <v>#VALUE!</v>
      </c>
      <c r="ON28" s="9" t="e">
        <f t="shared" si="1444"/>
        <v>#VALUE!</v>
      </c>
      <c r="OO28" s="9" t="e">
        <f t="shared" si="1444"/>
        <v>#VALUE!</v>
      </c>
      <c r="OP28" s="9" t="e">
        <f t="shared" si="1444"/>
        <v>#VALUE!</v>
      </c>
      <c r="OQ28" s="9" t="e">
        <f t="shared" si="1444"/>
        <v>#VALUE!</v>
      </c>
      <c r="OR28" s="9" t="e">
        <f t="shared" si="1444"/>
        <v>#VALUE!</v>
      </c>
      <c r="OS28" s="9" t="e">
        <f t="shared" si="1444"/>
        <v>#VALUE!</v>
      </c>
      <c r="OT28" s="9" t="e">
        <f t="shared" si="1444"/>
        <v>#VALUE!</v>
      </c>
      <c r="OU28" s="9" t="e">
        <f t="shared" si="1444"/>
        <v>#VALUE!</v>
      </c>
      <c r="OV28" s="9" t="e">
        <f t="shared" si="1444"/>
        <v>#VALUE!</v>
      </c>
      <c r="OW28" s="9" t="e">
        <f t="shared" si="1444"/>
        <v>#VALUE!</v>
      </c>
      <c r="OX28" s="9" t="e">
        <f t="shared" si="1444"/>
        <v>#VALUE!</v>
      </c>
      <c r="OY28" s="9" t="e">
        <f t="shared" si="1444"/>
        <v>#VALUE!</v>
      </c>
      <c r="OZ28" s="9" t="e">
        <f t="shared" si="1444"/>
        <v>#VALUE!</v>
      </c>
      <c r="PA28" s="9" t="e">
        <f t="shared" si="1444"/>
        <v>#VALUE!</v>
      </c>
      <c r="PB28" s="9" t="e">
        <f t="shared" si="1444"/>
        <v>#VALUE!</v>
      </c>
      <c r="PC28" s="9" t="e">
        <f t="shared" si="1444"/>
        <v>#VALUE!</v>
      </c>
      <c r="PD28" s="9" t="e">
        <f t="shared" si="1444"/>
        <v>#VALUE!</v>
      </c>
      <c r="PE28" s="9" t="e">
        <f t="shared" si="1444"/>
        <v>#VALUE!</v>
      </c>
      <c r="PF28" s="9" t="e">
        <f t="shared" si="1444"/>
        <v>#VALUE!</v>
      </c>
      <c r="PG28" s="9" t="e">
        <f t="shared" si="1444"/>
        <v>#VALUE!</v>
      </c>
      <c r="PH28" s="9" t="e">
        <f t="shared" si="1444"/>
        <v>#VALUE!</v>
      </c>
      <c r="PI28" s="9" t="e">
        <f t="shared" si="1444"/>
        <v>#VALUE!</v>
      </c>
      <c r="PJ28" s="9" t="e">
        <f t="shared" si="1444"/>
        <v>#VALUE!</v>
      </c>
      <c r="PK28" s="9" t="e">
        <f t="shared" si="1444"/>
        <v>#VALUE!</v>
      </c>
      <c r="PL28" s="9" t="e">
        <f t="shared" si="1444"/>
        <v>#VALUE!</v>
      </c>
      <c r="PM28" s="9" t="e">
        <f t="shared" si="1444"/>
        <v>#VALUE!</v>
      </c>
      <c r="PN28" s="9" t="e">
        <f t="shared" si="1444"/>
        <v>#VALUE!</v>
      </c>
      <c r="PO28" s="9" t="e">
        <f t="shared" si="1444"/>
        <v>#VALUE!</v>
      </c>
      <c r="PP28" s="9" t="e">
        <f t="shared" si="1444"/>
        <v>#VALUE!</v>
      </c>
      <c r="PQ28" s="9" t="e">
        <f t="shared" si="1444"/>
        <v>#VALUE!</v>
      </c>
      <c r="PR28" s="9" t="e">
        <f t="shared" si="1444"/>
        <v>#VALUE!</v>
      </c>
      <c r="PS28" s="9" t="e">
        <f t="shared" si="1444"/>
        <v>#VALUE!</v>
      </c>
      <c r="PT28" s="9" t="e">
        <f t="shared" si="1444"/>
        <v>#VALUE!</v>
      </c>
      <c r="PU28" s="9" t="e">
        <f t="shared" si="1444"/>
        <v>#VALUE!</v>
      </c>
      <c r="PV28" s="9" t="e">
        <f t="shared" si="1444"/>
        <v>#VALUE!</v>
      </c>
      <c r="PW28" s="9" t="e">
        <f t="shared" ref="PW28:SH28" si="1445">PW21/PW10</f>
        <v>#VALUE!</v>
      </c>
      <c r="PX28" s="9" t="e">
        <f t="shared" si="1445"/>
        <v>#VALUE!</v>
      </c>
      <c r="PY28" s="9" t="e">
        <f t="shared" si="1445"/>
        <v>#VALUE!</v>
      </c>
      <c r="PZ28" s="9" t="e">
        <f t="shared" si="1445"/>
        <v>#VALUE!</v>
      </c>
      <c r="QA28" s="9" t="e">
        <f t="shared" si="1445"/>
        <v>#VALUE!</v>
      </c>
      <c r="QB28" s="9" t="e">
        <f t="shared" si="1445"/>
        <v>#VALUE!</v>
      </c>
      <c r="QC28" s="9" t="e">
        <f t="shared" si="1445"/>
        <v>#VALUE!</v>
      </c>
      <c r="QD28" s="9" t="e">
        <f t="shared" si="1445"/>
        <v>#VALUE!</v>
      </c>
      <c r="QE28" s="9" t="e">
        <f t="shared" si="1445"/>
        <v>#VALUE!</v>
      </c>
      <c r="QF28" s="9" t="e">
        <f t="shared" si="1445"/>
        <v>#VALUE!</v>
      </c>
      <c r="QG28" s="9" t="e">
        <f t="shared" si="1445"/>
        <v>#VALUE!</v>
      </c>
      <c r="QH28" s="9" t="e">
        <f t="shared" si="1445"/>
        <v>#VALUE!</v>
      </c>
      <c r="QI28" s="9" t="e">
        <f t="shared" si="1445"/>
        <v>#VALUE!</v>
      </c>
      <c r="QJ28" s="9" t="e">
        <f t="shared" si="1445"/>
        <v>#VALUE!</v>
      </c>
      <c r="QK28" s="9" t="e">
        <f t="shared" si="1445"/>
        <v>#VALUE!</v>
      </c>
      <c r="QL28" s="9" t="e">
        <f t="shared" si="1445"/>
        <v>#VALUE!</v>
      </c>
      <c r="QM28" s="9" t="e">
        <f t="shared" si="1445"/>
        <v>#VALUE!</v>
      </c>
      <c r="QN28" s="9" t="e">
        <f t="shared" si="1445"/>
        <v>#VALUE!</v>
      </c>
      <c r="QO28" s="9" t="e">
        <f t="shared" si="1445"/>
        <v>#VALUE!</v>
      </c>
      <c r="QP28" s="9" t="e">
        <f t="shared" si="1445"/>
        <v>#VALUE!</v>
      </c>
      <c r="QQ28" s="9" t="e">
        <f t="shared" si="1445"/>
        <v>#VALUE!</v>
      </c>
      <c r="QR28" s="9" t="e">
        <f t="shared" si="1445"/>
        <v>#VALUE!</v>
      </c>
      <c r="QS28" s="9" t="e">
        <f t="shared" si="1445"/>
        <v>#VALUE!</v>
      </c>
      <c r="QT28" s="9" t="e">
        <f t="shared" si="1445"/>
        <v>#VALUE!</v>
      </c>
      <c r="QU28" s="9" t="e">
        <f t="shared" si="1445"/>
        <v>#VALUE!</v>
      </c>
      <c r="QV28" s="9" t="e">
        <f t="shared" si="1445"/>
        <v>#VALUE!</v>
      </c>
      <c r="QW28" s="9" t="e">
        <f t="shared" si="1445"/>
        <v>#VALUE!</v>
      </c>
      <c r="QX28" s="9" t="e">
        <f t="shared" si="1445"/>
        <v>#VALUE!</v>
      </c>
      <c r="QY28" s="9" t="e">
        <f t="shared" si="1445"/>
        <v>#VALUE!</v>
      </c>
      <c r="QZ28" s="9" t="e">
        <f t="shared" si="1445"/>
        <v>#VALUE!</v>
      </c>
      <c r="RA28" s="9" t="e">
        <f t="shared" si="1445"/>
        <v>#VALUE!</v>
      </c>
      <c r="RB28" s="9" t="e">
        <f t="shared" si="1445"/>
        <v>#VALUE!</v>
      </c>
      <c r="RC28" s="9" t="e">
        <f t="shared" si="1445"/>
        <v>#VALUE!</v>
      </c>
      <c r="RD28" s="9" t="e">
        <f t="shared" si="1445"/>
        <v>#VALUE!</v>
      </c>
      <c r="RE28" s="9" t="e">
        <f t="shared" si="1445"/>
        <v>#VALUE!</v>
      </c>
      <c r="RF28" s="9" t="e">
        <f t="shared" si="1445"/>
        <v>#VALUE!</v>
      </c>
      <c r="RG28" s="9" t="e">
        <f t="shared" si="1445"/>
        <v>#VALUE!</v>
      </c>
      <c r="RH28" s="9" t="e">
        <f t="shared" si="1445"/>
        <v>#VALUE!</v>
      </c>
      <c r="RI28" s="9" t="e">
        <f t="shared" si="1445"/>
        <v>#VALUE!</v>
      </c>
      <c r="RJ28" s="9" t="e">
        <f t="shared" si="1445"/>
        <v>#VALUE!</v>
      </c>
      <c r="RK28" s="9" t="e">
        <f t="shared" si="1445"/>
        <v>#VALUE!</v>
      </c>
      <c r="RL28" s="9" t="e">
        <f t="shared" si="1445"/>
        <v>#VALUE!</v>
      </c>
      <c r="RM28" s="9" t="e">
        <f t="shared" si="1445"/>
        <v>#VALUE!</v>
      </c>
      <c r="RN28" s="9" t="e">
        <f t="shared" si="1445"/>
        <v>#VALUE!</v>
      </c>
      <c r="RO28" s="9" t="e">
        <f t="shared" si="1445"/>
        <v>#VALUE!</v>
      </c>
      <c r="RP28" s="9" t="e">
        <f t="shared" si="1445"/>
        <v>#VALUE!</v>
      </c>
      <c r="RQ28" s="9" t="e">
        <f t="shared" si="1445"/>
        <v>#VALUE!</v>
      </c>
      <c r="RR28" s="9" t="e">
        <f t="shared" si="1445"/>
        <v>#VALUE!</v>
      </c>
      <c r="RS28" s="9" t="e">
        <f t="shared" si="1445"/>
        <v>#VALUE!</v>
      </c>
      <c r="RT28" s="9" t="e">
        <f t="shared" si="1445"/>
        <v>#VALUE!</v>
      </c>
      <c r="RU28" s="9" t="e">
        <f t="shared" si="1445"/>
        <v>#VALUE!</v>
      </c>
      <c r="RV28" s="9" t="e">
        <f t="shared" si="1445"/>
        <v>#VALUE!</v>
      </c>
      <c r="RW28" s="9" t="e">
        <f t="shared" si="1445"/>
        <v>#VALUE!</v>
      </c>
      <c r="RX28" s="9" t="e">
        <f t="shared" si="1445"/>
        <v>#VALUE!</v>
      </c>
      <c r="RY28" s="9" t="e">
        <f t="shared" si="1445"/>
        <v>#VALUE!</v>
      </c>
      <c r="RZ28" s="9" t="e">
        <f t="shared" si="1445"/>
        <v>#VALUE!</v>
      </c>
      <c r="SA28" s="9" t="e">
        <f t="shared" si="1445"/>
        <v>#VALUE!</v>
      </c>
      <c r="SB28" s="9" t="e">
        <f t="shared" si="1445"/>
        <v>#VALUE!</v>
      </c>
      <c r="SC28" s="9" t="e">
        <f t="shared" si="1445"/>
        <v>#VALUE!</v>
      </c>
      <c r="SD28" s="9" t="e">
        <f t="shared" si="1445"/>
        <v>#VALUE!</v>
      </c>
      <c r="SE28" s="9" t="e">
        <f t="shared" si="1445"/>
        <v>#VALUE!</v>
      </c>
      <c r="SF28" s="9" t="e">
        <f t="shared" si="1445"/>
        <v>#VALUE!</v>
      </c>
      <c r="SG28" s="9" t="e">
        <f t="shared" si="1445"/>
        <v>#VALUE!</v>
      </c>
      <c r="SH28" s="9" t="e">
        <f t="shared" si="1445"/>
        <v>#VALUE!</v>
      </c>
      <c r="SI28" s="9" t="e">
        <f t="shared" ref="SI28:UT28" si="1446">SI21/SI10</f>
        <v>#VALUE!</v>
      </c>
      <c r="SJ28" s="9" t="e">
        <f t="shared" si="1446"/>
        <v>#VALUE!</v>
      </c>
      <c r="SK28" s="9" t="e">
        <f t="shared" si="1446"/>
        <v>#VALUE!</v>
      </c>
      <c r="SL28" s="9" t="e">
        <f t="shared" si="1446"/>
        <v>#VALUE!</v>
      </c>
      <c r="SM28" s="9" t="e">
        <f t="shared" si="1446"/>
        <v>#VALUE!</v>
      </c>
      <c r="SN28" s="9" t="e">
        <f t="shared" si="1446"/>
        <v>#VALUE!</v>
      </c>
      <c r="SO28" s="9" t="e">
        <f t="shared" si="1446"/>
        <v>#VALUE!</v>
      </c>
      <c r="SP28" s="9" t="e">
        <f t="shared" si="1446"/>
        <v>#VALUE!</v>
      </c>
      <c r="SQ28" s="9" t="e">
        <f t="shared" si="1446"/>
        <v>#VALUE!</v>
      </c>
      <c r="SR28" s="9" t="e">
        <f t="shared" si="1446"/>
        <v>#VALUE!</v>
      </c>
      <c r="SS28" s="9" t="e">
        <f t="shared" si="1446"/>
        <v>#VALUE!</v>
      </c>
      <c r="ST28" s="9" t="e">
        <f t="shared" si="1446"/>
        <v>#VALUE!</v>
      </c>
      <c r="SU28" s="9" t="e">
        <f t="shared" si="1446"/>
        <v>#VALUE!</v>
      </c>
      <c r="SV28" s="9" t="e">
        <f t="shared" si="1446"/>
        <v>#VALUE!</v>
      </c>
      <c r="SW28" s="9" t="e">
        <f t="shared" si="1446"/>
        <v>#VALUE!</v>
      </c>
      <c r="SX28" s="9" t="e">
        <f t="shared" si="1446"/>
        <v>#VALUE!</v>
      </c>
      <c r="SY28" s="9" t="e">
        <f t="shared" si="1446"/>
        <v>#VALUE!</v>
      </c>
      <c r="SZ28" s="9" t="e">
        <f t="shared" si="1446"/>
        <v>#VALUE!</v>
      </c>
      <c r="TA28" s="9" t="e">
        <f t="shared" si="1446"/>
        <v>#VALUE!</v>
      </c>
      <c r="TB28" s="9" t="e">
        <f t="shared" si="1446"/>
        <v>#VALUE!</v>
      </c>
      <c r="TC28" s="9" t="e">
        <f t="shared" si="1446"/>
        <v>#VALUE!</v>
      </c>
      <c r="TD28" s="9" t="e">
        <f t="shared" si="1446"/>
        <v>#VALUE!</v>
      </c>
      <c r="TE28" s="9" t="e">
        <f t="shared" si="1446"/>
        <v>#VALUE!</v>
      </c>
      <c r="TF28" s="9" t="e">
        <f t="shared" si="1446"/>
        <v>#VALUE!</v>
      </c>
      <c r="TG28" s="9" t="e">
        <f t="shared" si="1446"/>
        <v>#VALUE!</v>
      </c>
      <c r="TH28" s="9" t="e">
        <f t="shared" si="1446"/>
        <v>#VALUE!</v>
      </c>
      <c r="TI28" s="9" t="e">
        <f t="shared" si="1446"/>
        <v>#VALUE!</v>
      </c>
      <c r="TJ28" s="9" t="e">
        <f t="shared" si="1446"/>
        <v>#VALUE!</v>
      </c>
      <c r="TK28" s="9" t="e">
        <f t="shared" si="1446"/>
        <v>#VALUE!</v>
      </c>
      <c r="TL28" s="9" t="e">
        <f t="shared" si="1446"/>
        <v>#VALUE!</v>
      </c>
      <c r="TM28" s="9" t="e">
        <f t="shared" si="1446"/>
        <v>#VALUE!</v>
      </c>
      <c r="TN28" s="9" t="e">
        <f t="shared" si="1446"/>
        <v>#VALUE!</v>
      </c>
      <c r="TO28" s="9" t="e">
        <f t="shared" si="1446"/>
        <v>#VALUE!</v>
      </c>
      <c r="TP28" s="9" t="e">
        <f t="shared" si="1446"/>
        <v>#VALUE!</v>
      </c>
      <c r="TQ28" s="9" t="e">
        <f t="shared" si="1446"/>
        <v>#VALUE!</v>
      </c>
      <c r="TR28" s="9" t="e">
        <f t="shared" si="1446"/>
        <v>#VALUE!</v>
      </c>
      <c r="TS28" s="9" t="e">
        <f t="shared" si="1446"/>
        <v>#VALUE!</v>
      </c>
      <c r="TT28" s="9" t="e">
        <f t="shared" si="1446"/>
        <v>#VALUE!</v>
      </c>
      <c r="TU28" s="9" t="e">
        <f t="shared" si="1446"/>
        <v>#VALUE!</v>
      </c>
      <c r="TV28" s="9" t="e">
        <f t="shared" si="1446"/>
        <v>#VALUE!</v>
      </c>
      <c r="TW28" s="9" t="e">
        <f t="shared" si="1446"/>
        <v>#VALUE!</v>
      </c>
      <c r="TX28" s="9" t="e">
        <f t="shared" si="1446"/>
        <v>#VALUE!</v>
      </c>
      <c r="TY28" s="9" t="e">
        <f t="shared" si="1446"/>
        <v>#VALUE!</v>
      </c>
      <c r="TZ28" s="9" t="e">
        <f t="shared" si="1446"/>
        <v>#VALUE!</v>
      </c>
      <c r="UA28" s="9" t="e">
        <f t="shared" si="1446"/>
        <v>#VALUE!</v>
      </c>
      <c r="UB28" s="9" t="e">
        <f t="shared" si="1446"/>
        <v>#VALUE!</v>
      </c>
      <c r="UC28" s="9" t="e">
        <f t="shared" si="1446"/>
        <v>#VALUE!</v>
      </c>
      <c r="UD28" s="43" t="e">
        <f t="shared" si="1446"/>
        <v>#VALUE!</v>
      </c>
      <c r="UE28" s="9" t="e">
        <f t="shared" si="1446"/>
        <v>#VALUE!</v>
      </c>
      <c r="UF28" s="9" t="e">
        <f t="shared" si="1446"/>
        <v>#VALUE!</v>
      </c>
      <c r="UG28" s="9" t="e">
        <f t="shared" si="1446"/>
        <v>#VALUE!</v>
      </c>
      <c r="UH28" s="9" t="e">
        <f t="shared" si="1446"/>
        <v>#VALUE!</v>
      </c>
      <c r="UI28" s="9" t="e">
        <f t="shared" si="1446"/>
        <v>#VALUE!</v>
      </c>
      <c r="UJ28" s="9" t="e">
        <f t="shared" si="1446"/>
        <v>#VALUE!</v>
      </c>
      <c r="UK28" s="9" t="e">
        <f t="shared" si="1446"/>
        <v>#VALUE!</v>
      </c>
      <c r="UL28" s="9" t="e">
        <f t="shared" si="1446"/>
        <v>#VALUE!</v>
      </c>
      <c r="UM28" s="9" t="e">
        <f t="shared" si="1446"/>
        <v>#VALUE!</v>
      </c>
      <c r="UN28" s="9" t="e">
        <f t="shared" si="1446"/>
        <v>#VALUE!</v>
      </c>
      <c r="UO28" s="9" t="e">
        <f t="shared" si="1446"/>
        <v>#VALUE!</v>
      </c>
      <c r="UP28" s="9" t="e">
        <f t="shared" si="1446"/>
        <v>#VALUE!</v>
      </c>
      <c r="UQ28" s="9" t="e">
        <f t="shared" si="1446"/>
        <v>#VALUE!</v>
      </c>
      <c r="UR28" s="9" t="e">
        <f t="shared" si="1446"/>
        <v>#VALUE!</v>
      </c>
      <c r="US28" s="9" t="e">
        <f t="shared" si="1446"/>
        <v>#VALUE!</v>
      </c>
      <c r="UT28" s="9" t="e">
        <f t="shared" si="1446"/>
        <v>#VALUE!</v>
      </c>
      <c r="UU28" s="9" t="e">
        <f t="shared" ref="UU28:XF28" si="1447">UU21/UU10</f>
        <v>#VALUE!</v>
      </c>
      <c r="UV28" s="9" t="e">
        <f t="shared" si="1447"/>
        <v>#VALUE!</v>
      </c>
      <c r="UW28" s="9" t="e">
        <f t="shared" si="1447"/>
        <v>#VALUE!</v>
      </c>
      <c r="UX28" s="9" t="e">
        <f t="shared" si="1447"/>
        <v>#VALUE!</v>
      </c>
      <c r="UY28" s="9" t="e">
        <f t="shared" si="1447"/>
        <v>#VALUE!</v>
      </c>
      <c r="UZ28" s="9" t="e">
        <f t="shared" si="1447"/>
        <v>#VALUE!</v>
      </c>
      <c r="VA28" s="9" t="e">
        <f t="shared" si="1447"/>
        <v>#VALUE!</v>
      </c>
      <c r="VB28" s="9" t="e">
        <f t="shared" si="1447"/>
        <v>#VALUE!</v>
      </c>
      <c r="VC28" s="9" t="e">
        <f t="shared" si="1447"/>
        <v>#VALUE!</v>
      </c>
      <c r="VD28" s="9" t="e">
        <f t="shared" si="1447"/>
        <v>#VALUE!</v>
      </c>
      <c r="VE28" s="77" t="e">
        <f t="shared" si="1447"/>
        <v>#VALUE!</v>
      </c>
      <c r="VF28" s="9" t="e">
        <f t="shared" si="1447"/>
        <v>#VALUE!</v>
      </c>
      <c r="VG28" s="9" t="e">
        <f t="shared" si="1447"/>
        <v>#VALUE!</v>
      </c>
      <c r="VH28" s="9" t="e">
        <f t="shared" si="1447"/>
        <v>#VALUE!</v>
      </c>
      <c r="VI28" s="9" t="e">
        <f t="shared" si="1447"/>
        <v>#VALUE!</v>
      </c>
      <c r="VJ28" s="9" t="e">
        <f t="shared" si="1447"/>
        <v>#VALUE!</v>
      </c>
      <c r="VK28" s="9" t="e">
        <f t="shared" si="1447"/>
        <v>#VALUE!</v>
      </c>
      <c r="VL28" s="9" t="e">
        <f t="shared" si="1447"/>
        <v>#VALUE!</v>
      </c>
      <c r="VM28" s="9" t="e">
        <f t="shared" si="1447"/>
        <v>#VALUE!</v>
      </c>
      <c r="VN28" s="9" t="e">
        <f t="shared" si="1447"/>
        <v>#VALUE!</v>
      </c>
      <c r="VO28" s="9" t="e">
        <f t="shared" si="1447"/>
        <v>#VALUE!</v>
      </c>
      <c r="VP28" s="9" t="e">
        <f t="shared" si="1447"/>
        <v>#VALUE!</v>
      </c>
      <c r="VQ28" s="9" t="e">
        <f t="shared" si="1447"/>
        <v>#VALUE!</v>
      </c>
      <c r="VR28" s="9" t="e">
        <f t="shared" si="1447"/>
        <v>#VALUE!</v>
      </c>
      <c r="VS28" s="9" t="e">
        <f t="shared" si="1447"/>
        <v>#VALUE!</v>
      </c>
      <c r="VT28" s="9" t="e">
        <f t="shared" si="1447"/>
        <v>#VALUE!</v>
      </c>
      <c r="VU28" s="9" t="e">
        <f t="shared" si="1447"/>
        <v>#VALUE!</v>
      </c>
      <c r="VV28" s="9" t="e">
        <f t="shared" si="1447"/>
        <v>#VALUE!</v>
      </c>
      <c r="VW28" s="9" t="e">
        <f t="shared" si="1447"/>
        <v>#VALUE!</v>
      </c>
      <c r="VX28" s="9" t="e">
        <f t="shared" si="1447"/>
        <v>#VALUE!</v>
      </c>
      <c r="VY28" s="9" t="e">
        <f t="shared" si="1447"/>
        <v>#VALUE!</v>
      </c>
      <c r="VZ28" s="9" t="e">
        <f t="shared" si="1447"/>
        <v>#VALUE!</v>
      </c>
      <c r="WA28" s="9" t="e">
        <f t="shared" si="1447"/>
        <v>#VALUE!</v>
      </c>
      <c r="WB28" s="9" t="e">
        <f t="shared" si="1447"/>
        <v>#VALUE!</v>
      </c>
      <c r="WC28" s="9" t="e">
        <f t="shared" si="1447"/>
        <v>#VALUE!</v>
      </c>
      <c r="WD28" s="9" t="e">
        <f t="shared" si="1447"/>
        <v>#VALUE!</v>
      </c>
      <c r="WE28" s="9" t="e">
        <f t="shared" si="1447"/>
        <v>#VALUE!</v>
      </c>
      <c r="WF28" s="9" t="e">
        <f t="shared" si="1447"/>
        <v>#VALUE!</v>
      </c>
      <c r="WG28" s="9" t="e">
        <f t="shared" si="1447"/>
        <v>#VALUE!</v>
      </c>
      <c r="WH28" s="9" t="e">
        <f t="shared" si="1447"/>
        <v>#VALUE!</v>
      </c>
      <c r="WI28" s="9" t="e">
        <f t="shared" si="1447"/>
        <v>#VALUE!</v>
      </c>
      <c r="WJ28" s="9" t="e">
        <f t="shared" si="1447"/>
        <v>#VALUE!</v>
      </c>
      <c r="WK28" s="9" t="e">
        <f t="shared" si="1447"/>
        <v>#VALUE!</v>
      </c>
      <c r="WL28" s="9" t="e">
        <f t="shared" si="1447"/>
        <v>#VALUE!</v>
      </c>
      <c r="WM28" s="9" t="e">
        <f t="shared" si="1447"/>
        <v>#VALUE!</v>
      </c>
      <c r="WN28" s="9" t="e">
        <f t="shared" si="1447"/>
        <v>#VALUE!</v>
      </c>
      <c r="WO28" s="9" t="e">
        <f t="shared" si="1447"/>
        <v>#VALUE!</v>
      </c>
      <c r="WP28" s="9" t="e">
        <f t="shared" si="1447"/>
        <v>#VALUE!</v>
      </c>
      <c r="WQ28" s="9" t="e">
        <f t="shared" si="1447"/>
        <v>#VALUE!</v>
      </c>
      <c r="WR28" s="9" t="e">
        <f t="shared" si="1447"/>
        <v>#VALUE!</v>
      </c>
      <c r="WS28" s="9" t="e">
        <f t="shared" si="1447"/>
        <v>#VALUE!</v>
      </c>
      <c r="WT28" s="9" t="e">
        <f t="shared" si="1447"/>
        <v>#VALUE!</v>
      </c>
      <c r="WU28" s="9" t="e">
        <f t="shared" si="1447"/>
        <v>#VALUE!</v>
      </c>
      <c r="WV28" s="9" t="e">
        <f t="shared" si="1447"/>
        <v>#VALUE!</v>
      </c>
      <c r="WW28" s="9" t="e">
        <f t="shared" si="1447"/>
        <v>#VALUE!</v>
      </c>
      <c r="WX28" s="9" t="e">
        <f t="shared" si="1447"/>
        <v>#VALUE!</v>
      </c>
      <c r="WY28" s="9" t="e">
        <f t="shared" si="1447"/>
        <v>#VALUE!</v>
      </c>
      <c r="WZ28" s="9" t="e">
        <f t="shared" si="1447"/>
        <v>#VALUE!</v>
      </c>
      <c r="XA28" s="9" t="e">
        <f t="shared" si="1447"/>
        <v>#VALUE!</v>
      </c>
      <c r="XB28" s="9" t="e">
        <f t="shared" si="1447"/>
        <v>#VALUE!</v>
      </c>
      <c r="XC28" s="9" t="e">
        <f t="shared" si="1447"/>
        <v>#VALUE!</v>
      </c>
      <c r="XD28" s="9" t="e">
        <f t="shared" si="1447"/>
        <v>#VALUE!</v>
      </c>
      <c r="XE28" s="9" t="e">
        <f t="shared" si="1447"/>
        <v>#VALUE!</v>
      </c>
      <c r="XF28" s="9" t="e">
        <f t="shared" si="1447"/>
        <v>#VALUE!</v>
      </c>
      <c r="XG28" s="9" t="e">
        <f t="shared" ref="XG28:ZR28" si="1448">XG21/XG10</f>
        <v>#VALUE!</v>
      </c>
      <c r="XH28" s="9" t="e">
        <f t="shared" si="1448"/>
        <v>#VALUE!</v>
      </c>
      <c r="XI28" s="9" t="e">
        <f t="shared" si="1448"/>
        <v>#VALUE!</v>
      </c>
      <c r="XJ28" s="9" t="e">
        <f t="shared" si="1448"/>
        <v>#VALUE!</v>
      </c>
      <c r="XK28" s="9" t="e">
        <f t="shared" si="1448"/>
        <v>#VALUE!</v>
      </c>
      <c r="XL28" s="9" t="e">
        <f t="shared" si="1448"/>
        <v>#VALUE!</v>
      </c>
      <c r="XM28" s="9" t="e">
        <f t="shared" si="1448"/>
        <v>#VALUE!</v>
      </c>
      <c r="XN28" s="9" t="e">
        <f t="shared" si="1448"/>
        <v>#VALUE!</v>
      </c>
      <c r="XO28" s="9" t="e">
        <f t="shared" si="1448"/>
        <v>#VALUE!</v>
      </c>
      <c r="XP28" s="9" t="e">
        <f t="shared" si="1448"/>
        <v>#VALUE!</v>
      </c>
      <c r="XQ28" s="9" t="e">
        <f t="shared" si="1448"/>
        <v>#VALUE!</v>
      </c>
      <c r="XR28" s="9" t="e">
        <f t="shared" si="1448"/>
        <v>#VALUE!</v>
      </c>
      <c r="XS28" s="9" t="e">
        <f t="shared" si="1448"/>
        <v>#VALUE!</v>
      </c>
      <c r="XT28" s="9" t="e">
        <f t="shared" si="1448"/>
        <v>#VALUE!</v>
      </c>
      <c r="XU28" s="9" t="e">
        <f t="shared" si="1448"/>
        <v>#VALUE!</v>
      </c>
      <c r="XV28" s="9" t="e">
        <f t="shared" si="1448"/>
        <v>#VALUE!</v>
      </c>
      <c r="XW28" s="9" t="e">
        <f t="shared" si="1448"/>
        <v>#VALUE!</v>
      </c>
      <c r="XX28" s="9" t="e">
        <f t="shared" si="1448"/>
        <v>#VALUE!</v>
      </c>
      <c r="XY28" s="9" t="e">
        <f t="shared" si="1448"/>
        <v>#VALUE!</v>
      </c>
      <c r="XZ28" s="9" t="e">
        <f t="shared" si="1448"/>
        <v>#VALUE!</v>
      </c>
      <c r="YA28" s="9" t="e">
        <f t="shared" si="1448"/>
        <v>#VALUE!</v>
      </c>
      <c r="YB28" s="9" t="e">
        <f t="shared" si="1448"/>
        <v>#VALUE!</v>
      </c>
      <c r="YC28" s="9" t="e">
        <f t="shared" si="1448"/>
        <v>#VALUE!</v>
      </c>
      <c r="YD28" s="9" t="e">
        <f t="shared" si="1448"/>
        <v>#VALUE!</v>
      </c>
      <c r="YE28" s="9" t="e">
        <f t="shared" si="1448"/>
        <v>#VALUE!</v>
      </c>
      <c r="YF28" s="9" t="e">
        <f t="shared" si="1448"/>
        <v>#VALUE!</v>
      </c>
      <c r="YG28" s="9" t="e">
        <f t="shared" si="1448"/>
        <v>#VALUE!</v>
      </c>
      <c r="YH28" s="9" t="e">
        <f t="shared" si="1448"/>
        <v>#VALUE!</v>
      </c>
      <c r="YI28" s="9" t="e">
        <f t="shared" si="1448"/>
        <v>#VALUE!</v>
      </c>
      <c r="YJ28" s="9" t="e">
        <f t="shared" si="1448"/>
        <v>#VALUE!</v>
      </c>
      <c r="YK28" s="9" t="e">
        <f t="shared" si="1448"/>
        <v>#VALUE!</v>
      </c>
      <c r="YL28" s="9" t="e">
        <f t="shared" si="1448"/>
        <v>#VALUE!</v>
      </c>
      <c r="YM28" s="9" t="e">
        <f t="shared" si="1448"/>
        <v>#VALUE!</v>
      </c>
      <c r="YN28" s="9" t="e">
        <f t="shared" si="1448"/>
        <v>#VALUE!</v>
      </c>
      <c r="YO28" s="9" t="e">
        <f t="shared" si="1448"/>
        <v>#VALUE!</v>
      </c>
      <c r="YP28" s="9" t="e">
        <f t="shared" si="1448"/>
        <v>#VALUE!</v>
      </c>
      <c r="YQ28" s="9" t="e">
        <f t="shared" si="1448"/>
        <v>#VALUE!</v>
      </c>
      <c r="YR28" s="9" t="e">
        <f t="shared" si="1448"/>
        <v>#VALUE!</v>
      </c>
      <c r="YS28" s="9" t="e">
        <f t="shared" si="1448"/>
        <v>#VALUE!</v>
      </c>
      <c r="YT28" s="9" t="e">
        <f t="shared" si="1448"/>
        <v>#VALUE!</v>
      </c>
      <c r="YU28" s="9" t="e">
        <f t="shared" si="1448"/>
        <v>#VALUE!</v>
      </c>
      <c r="YV28" s="9" t="e">
        <f t="shared" si="1448"/>
        <v>#VALUE!</v>
      </c>
      <c r="YW28" s="9" t="e">
        <f t="shared" si="1448"/>
        <v>#VALUE!</v>
      </c>
      <c r="YX28" s="9" t="e">
        <f t="shared" si="1448"/>
        <v>#VALUE!</v>
      </c>
      <c r="YY28" s="9" t="e">
        <f t="shared" si="1448"/>
        <v>#VALUE!</v>
      </c>
      <c r="YZ28" s="9" t="e">
        <f t="shared" si="1448"/>
        <v>#VALUE!</v>
      </c>
      <c r="ZA28" s="9" t="e">
        <f t="shared" si="1448"/>
        <v>#VALUE!</v>
      </c>
      <c r="ZB28" s="9" t="e">
        <f t="shared" si="1448"/>
        <v>#VALUE!</v>
      </c>
      <c r="ZC28" s="9" t="e">
        <f t="shared" si="1448"/>
        <v>#VALUE!</v>
      </c>
      <c r="ZD28" s="9" t="e">
        <f t="shared" si="1448"/>
        <v>#VALUE!</v>
      </c>
      <c r="ZE28" s="9" t="e">
        <f t="shared" si="1448"/>
        <v>#VALUE!</v>
      </c>
      <c r="ZF28" s="9" t="e">
        <f t="shared" si="1448"/>
        <v>#VALUE!</v>
      </c>
      <c r="ZG28" s="9" t="e">
        <f t="shared" si="1448"/>
        <v>#VALUE!</v>
      </c>
      <c r="ZH28" s="9" t="e">
        <f t="shared" si="1448"/>
        <v>#VALUE!</v>
      </c>
      <c r="ZI28" s="9" t="e">
        <f t="shared" si="1448"/>
        <v>#VALUE!</v>
      </c>
      <c r="ZJ28" s="9" t="e">
        <f t="shared" si="1448"/>
        <v>#VALUE!</v>
      </c>
      <c r="ZK28" s="9" t="e">
        <f t="shared" si="1448"/>
        <v>#VALUE!</v>
      </c>
      <c r="ZL28" s="9" t="e">
        <f t="shared" si="1448"/>
        <v>#VALUE!</v>
      </c>
      <c r="ZM28" s="9" t="e">
        <f t="shared" si="1448"/>
        <v>#VALUE!</v>
      </c>
      <c r="ZN28" s="9" t="e">
        <f t="shared" si="1448"/>
        <v>#VALUE!</v>
      </c>
      <c r="ZO28" s="9" t="e">
        <f t="shared" si="1448"/>
        <v>#VALUE!</v>
      </c>
      <c r="ZP28" s="9" t="e">
        <f t="shared" si="1448"/>
        <v>#VALUE!</v>
      </c>
      <c r="ZQ28" s="9" t="e">
        <f t="shared" si="1448"/>
        <v>#VALUE!</v>
      </c>
      <c r="ZR28" s="9" t="e">
        <f t="shared" si="1448"/>
        <v>#VALUE!</v>
      </c>
      <c r="ZS28" s="9" t="e">
        <f t="shared" ref="ZS28:ACD28" si="1449">ZS21/ZS10</f>
        <v>#VALUE!</v>
      </c>
      <c r="ZT28" s="9" t="e">
        <f t="shared" si="1449"/>
        <v>#VALUE!</v>
      </c>
      <c r="ZU28" s="9" t="e">
        <f t="shared" si="1449"/>
        <v>#VALUE!</v>
      </c>
      <c r="ZV28" s="9" t="e">
        <f t="shared" si="1449"/>
        <v>#VALUE!</v>
      </c>
      <c r="ZW28" s="9" t="e">
        <f t="shared" si="1449"/>
        <v>#VALUE!</v>
      </c>
      <c r="ZX28" s="9" t="e">
        <f t="shared" si="1449"/>
        <v>#VALUE!</v>
      </c>
      <c r="ZY28" s="9" t="e">
        <f t="shared" si="1449"/>
        <v>#VALUE!</v>
      </c>
      <c r="ZZ28" s="9" t="e">
        <f t="shared" si="1449"/>
        <v>#VALUE!</v>
      </c>
      <c r="AAA28" s="9" t="e">
        <f t="shared" si="1449"/>
        <v>#VALUE!</v>
      </c>
      <c r="AAB28" s="9" t="e">
        <f t="shared" si="1449"/>
        <v>#VALUE!</v>
      </c>
      <c r="AAC28" s="9" t="e">
        <f t="shared" si="1449"/>
        <v>#VALUE!</v>
      </c>
      <c r="AAD28" s="9" t="e">
        <f t="shared" si="1449"/>
        <v>#VALUE!</v>
      </c>
      <c r="AAE28" s="9" t="e">
        <f t="shared" si="1449"/>
        <v>#VALUE!</v>
      </c>
      <c r="AAF28" s="9" t="e">
        <f t="shared" si="1449"/>
        <v>#VALUE!</v>
      </c>
      <c r="AAG28" s="9" t="e">
        <f t="shared" si="1449"/>
        <v>#VALUE!</v>
      </c>
      <c r="AAH28" s="9" t="e">
        <f t="shared" si="1449"/>
        <v>#VALUE!</v>
      </c>
      <c r="AAI28" s="9" t="e">
        <f t="shared" si="1449"/>
        <v>#VALUE!</v>
      </c>
      <c r="AAJ28" s="9" t="e">
        <f t="shared" si="1449"/>
        <v>#VALUE!</v>
      </c>
      <c r="AAK28" s="9" t="e">
        <f t="shared" si="1449"/>
        <v>#VALUE!</v>
      </c>
      <c r="AAL28" s="9" t="e">
        <f t="shared" si="1449"/>
        <v>#VALUE!</v>
      </c>
      <c r="AAM28" s="9" t="e">
        <f t="shared" si="1449"/>
        <v>#VALUE!</v>
      </c>
      <c r="AAN28" s="9" t="e">
        <f t="shared" si="1449"/>
        <v>#VALUE!</v>
      </c>
      <c r="AAO28" s="9" t="e">
        <f t="shared" si="1449"/>
        <v>#VALUE!</v>
      </c>
      <c r="AAP28" s="9" t="e">
        <f t="shared" si="1449"/>
        <v>#VALUE!</v>
      </c>
      <c r="AAQ28" s="9" t="e">
        <f t="shared" si="1449"/>
        <v>#VALUE!</v>
      </c>
      <c r="AAR28" s="9" t="e">
        <f t="shared" si="1449"/>
        <v>#VALUE!</v>
      </c>
      <c r="AAS28" s="9" t="e">
        <f t="shared" si="1449"/>
        <v>#VALUE!</v>
      </c>
      <c r="AAT28" s="9" t="e">
        <f t="shared" si="1449"/>
        <v>#VALUE!</v>
      </c>
      <c r="AAU28" s="9" t="e">
        <f t="shared" si="1449"/>
        <v>#VALUE!</v>
      </c>
      <c r="AAV28" s="9" t="e">
        <f t="shared" si="1449"/>
        <v>#VALUE!</v>
      </c>
      <c r="AAW28" s="9" t="e">
        <f t="shared" si="1449"/>
        <v>#VALUE!</v>
      </c>
      <c r="AAX28" s="9" t="e">
        <f t="shared" si="1449"/>
        <v>#VALUE!</v>
      </c>
      <c r="AAY28" s="9" t="e">
        <f t="shared" si="1449"/>
        <v>#VALUE!</v>
      </c>
      <c r="AAZ28" s="9" t="e">
        <f t="shared" si="1449"/>
        <v>#VALUE!</v>
      </c>
      <c r="ABA28" s="9" t="e">
        <f t="shared" si="1449"/>
        <v>#VALUE!</v>
      </c>
      <c r="ABB28" s="9" t="e">
        <f t="shared" si="1449"/>
        <v>#VALUE!</v>
      </c>
      <c r="ABC28" s="9" t="e">
        <f t="shared" si="1449"/>
        <v>#VALUE!</v>
      </c>
      <c r="ABD28" s="9" t="e">
        <f t="shared" si="1449"/>
        <v>#VALUE!</v>
      </c>
      <c r="ABE28" s="9" t="e">
        <f t="shared" si="1449"/>
        <v>#VALUE!</v>
      </c>
      <c r="ABF28" s="9" t="e">
        <f t="shared" si="1449"/>
        <v>#VALUE!</v>
      </c>
      <c r="ABG28" s="9" t="e">
        <f t="shared" si="1449"/>
        <v>#VALUE!</v>
      </c>
      <c r="ABH28" s="9" t="e">
        <f t="shared" si="1449"/>
        <v>#VALUE!</v>
      </c>
      <c r="ABI28" s="9" t="e">
        <f t="shared" si="1449"/>
        <v>#VALUE!</v>
      </c>
      <c r="ABJ28" s="9" t="e">
        <f t="shared" si="1449"/>
        <v>#VALUE!</v>
      </c>
      <c r="ABK28" s="9" t="e">
        <f t="shared" si="1449"/>
        <v>#VALUE!</v>
      </c>
      <c r="ABL28" s="9" t="e">
        <f t="shared" si="1449"/>
        <v>#VALUE!</v>
      </c>
      <c r="ABM28" s="9" t="e">
        <f t="shared" si="1449"/>
        <v>#VALUE!</v>
      </c>
      <c r="ABN28" s="9" t="e">
        <f t="shared" si="1449"/>
        <v>#VALUE!</v>
      </c>
      <c r="ABO28" s="9" t="e">
        <f t="shared" si="1449"/>
        <v>#VALUE!</v>
      </c>
      <c r="ABP28" s="9" t="e">
        <f t="shared" si="1449"/>
        <v>#VALUE!</v>
      </c>
      <c r="ABQ28" s="9" t="e">
        <f t="shared" si="1449"/>
        <v>#VALUE!</v>
      </c>
      <c r="ABR28" s="9" t="e">
        <f t="shared" si="1449"/>
        <v>#VALUE!</v>
      </c>
      <c r="ABS28" s="9" t="e">
        <f t="shared" si="1449"/>
        <v>#VALUE!</v>
      </c>
      <c r="ABT28" s="9" t="e">
        <f t="shared" si="1449"/>
        <v>#VALUE!</v>
      </c>
      <c r="ABU28" s="9" t="e">
        <f t="shared" si="1449"/>
        <v>#VALUE!</v>
      </c>
      <c r="ABV28" s="9" t="e">
        <f t="shared" si="1449"/>
        <v>#VALUE!</v>
      </c>
      <c r="ABW28" s="9" t="e">
        <f t="shared" si="1449"/>
        <v>#VALUE!</v>
      </c>
      <c r="ABX28" s="9" t="e">
        <f t="shared" si="1449"/>
        <v>#VALUE!</v>
      </c>
      <c r="ABY28" s="9" t="e">
        <f t="shared" si="1449"/>
        <v>#VALUE!</v>
      </c>
      <c r="ABZ28" s="9" t="e">
        <f t="shared" si="1449"/>
        <v>#VALUE!</v>
      </c>
      <c r="ACA28" s="9" t="e">
        <f t="shared" si="1449"/>
        <v>#VALUE!</v>
      </c>
      <c r="ACB28" s="9" t="e">
        <f t="shared" si="1449"/>
        <v>#VALUE!</v>
      </c>
      <c r="ACC28" s="9" t="e">
        <f t="shared" si="1449"/>
        <v>#VALUE!</v>
      </c>
      <c r="ACD28" s="9" t="e">
        <f t="shared" si="1449"/>
        <v>#VALUE!</v>
      </c>
      <c r="ACE28" s="9" t="e">
        <f t="shared" ref="ACE28:AEP28" si="1450">ACE21/ACE10</f>
        <v>#VALUE!</v>
      </c>
      <c r="ACF28" s="9" t="e">
        <f t="shared" si="1450"/>
        <v>#VALUE!</v>
      </c>
      <c r="ACG28" s="9" t="e">
        <f t="shared" si="1450"/>
        <v>#VALUE!</v>
      </c>
      <c r="ACH28" s="9" t="e">
        <f t="shared" si="1450"/>
        <v>#VALUE!</v>
      </c>
      <c r="ACI28" s="9" t="e">
        <f t="shared" si="1450"/>
        <v>#VALUE!</v>
      </c>
      <c r="ACJ28" s="9" t="e">
        <f t="shared" si="1450"/>
        <v>#VALUE!</v>
      </c>
      <c r="ACK28" s="9" t="e">
        <f t="shared" si="1450"/>
        <v>#VALUE!</v>
      </c>
      <c r="ACL28" s="9" t="e">
        <f t="shared" si="1450"/>
        <v>#VALUE!</v>
      </c>
      <c r="ACM28" s="9" t="e">
        <f t="shared" si="1450"/>
        <v>#VALUE!</v>
      </c>
      <c r="ACN28" s="9" t="e">
        <f t="shared" si="1450"/>
        <v>#VALUE!</v>
      </c>
      <c r="ACO28" s="9" t="e">
        <f t="shared" si="1450"/>
        <v>#VALUE!</v>
      </c>
      <c r="ACP28" s="9" t="e">
        <f t="shared" si="1450"/>
        <v>#VALUE!</v>
      </c>
      <c r="ACQ28" s="9" t="e">
        <f t="shared" si="1450"/>
        <v>#VALUE!</v>
      </c>
      <c r="ACR28" s="9" t="e">
        <f t="shared" si="1450"/>
        <v>#VALUE!</v>
      </c>
      <c r="ACS28" s="9" t="e">
        <f t="shared" si="1450"/>
        <v>#VALUE!</v>
      </c>
      <c r="ACT28" s="9" t="e">
        <f t="shared" si="1450"/>
        <v>#VALUE!</v>
      </c>
      <c r="ACU28" s="9" t="e">
        <f t="shared" si="1450"/>
        <v>#VALUE!</v>
      </c>
      <c r="ACV28" s="9" t="e">
        <f t="shared" si="1450"/>
        <v>#VALUE!</v>
      </c>
      <c r="ACW28" s="9" t="e">
        <f t="shared" si="1450"/>
        <v>#VALUE!</v>
      </c>
      <c r="ACX28" s="9" t="e">
        <f t="shared" si="1450"/>
        <v>#VALUE!</v>
      </c>
      <c r="ACY28" s="9" t="e">
        <f t="shared" si="1450"/>
        <v>#VALUE!</v>
      </c>
      <c r="ACZ28" s="9" t="e">
        <f t="shared" si="1450"/>
        <v>#VALUE!</v>
      </c>
      <c r="ADA28" s="9" t="e">
        <f t="shared" si="1450"/>
        <v>#VALUE!</v>
      </c>
      <c r="ADB28" s="9" t="e">
        <f t="shared" si="1450"/>
        <v>#VALUE!</v>
      </c>
      <c r="ADC28" s="9" t="e">
        <f t="shared" si="1450"/>
        <v>#VALUE!</v>
      </c>
      <c r="ADD28" s="9" t="e">
        <f t="shared" si="1450"/>
        <v>#VALUE!</v>
      </c>
      <c r="ADE28" s="9" t="e">
        <f t="shared" si="1450"/>
        <v>#VALUE!</v>
      </c>
      <c r="ADF28" s="9" t="e">
        <f t="shared" si="1450"/>
        <v>#VALUE!</v>
      </c>
      <c r="ADG28" s="9" t="e">
        <f t="shared" si="1450"/>
        <v>#VALUE!</v>
      </c>
      <c r="ADH28" s="9" t="e">
        <f t="shared" si="1450"/>
        <v>#VALUE!</v>
      </c>
      <c r="ADI28" s="9" t="e">
        <f t="shared" si="1450"/>
        <v>#VALUE!</v>
      </c>
      <c r="ADJ28" s="9" t="e">
        <f t="shared" si="1450"/>
        <v>#VALUE!</v>
      </c>
      <c r="ADK28" s="9" t="e">
        <f t="shared" si="1450"/>
        <v>#VALUE!</v>
      </c>
      <c r="ADL28" s="9" t="e">
        <f t="shared" si="1450"/>
        <v>#VALUE!</v>
      </c>
      <c r="ADM28" s="9" t="e">
        <f t="shared" si="1450"/>
        <v>#VALUE!</v>
      </c>
      <c r="ADN28" s="9" t="e">
        <f t="shared" si="1450"/>
        <v>#VALUE!</v>
      </c>
      <c r="ADO28" s="9" t="e">
        <f t="shared" si="1450"/>
        <v>#VALUE!</v>
      </c>
      <c r="ADP28" s="9" t="e">
        <f t="shared" si="1450"/>
        <v>#VALUE!</v>
      </c>
      <c r="ADQ28" s="9" t="e">
        <f t="shared" si="1450"/>
        <v>#VALUE!</v>
      </c>
      <c r="ADR28" s="9" t="e">
        <f t="shared" si="1450"/>
        <v>#VALUE!</v>
      </c>
      <c r="ADS28" s="9" t="e">
        <f t="shared" si="1450"/>
        <v>#VALUE!</v>
      </c>
      <c r="ADT28" s="9" t="e">
        <f t="shared" si="1450"/>
        <v>#VALUE!</v>
      </c>
      <c r="ADU28" s="9" t="e">
        <f t="shared" si="1450"/>
        <v>#VALUE!</v>
      </c>
      <c r="ADV28" s="9" t="e">
        <f t="shared" si="1450"/>
        <v>#VALUE!</v>
      </c>
      <c r="ADW28" s="9" t="e">
        <f t="shared" si="1450"/>
        <v>#VALUE!</v>
      </c>
      <c r="ADX28" s="9" t="e">
        <f t="shared" si="1450"/>
        <v>#VALUE!</v>
      </c>
      <c r="ADY28" s="9" t="e">
        <f t="shared" si="1450"/>
        <v>#VALUE!</v>
      </c>
      <c r="ADZ28" s="9" t="e">
        <f t="shared" si="1450"/>
        <v>#VALUE!</v>
      </c>
      <c r="AEA28" s="9" t="e">
        <f t="shared" si="1450"/>
        <v>#VALUE!</v>
      </c>
      <c r="AEB28" s="9" t="e">
        <f t="shared" si="1450"/>
        <v>#VALUE!</v>
      </c>
      <c r="AEC28" s="9" t="e">
        <f t="shared" si="1450"/>
        <v>#VALUE!</v>
      </c>
      <c r="AED28" s="9" t="e">
        <f t="shared" si="1450"/>
        <v>#VALUE!</v>
      </c>
      <c r="AEE28" s="9" t="e">
        <f t="shared" si="1450"/>
        <v>#VALUE!</v>
      </c>
      <c r="AEF28" s="9" t="e">
        <f t="shared" si="1450"/>
        <v>#VALUE!</v>
      </c>
      <c r="AEG28" s="9" t="e">
        <f t="shared" si="1450"/>
        <v>#VALUE!</v>
      </c>
      <c r="AEH28" s="9" t="e">
        <f t="shared" si="1450"/>
        <v>#VALUE!</v>
      </c>
      <c r="AEI28" s="9" t="e">
        <f t="shared" si="1450"/>
        <v>#VALUE!</v>
      </c>
      <c r="AEJ28" s="9" t="e">
        <f t="shared" si="1450"/>
        <v>#VALUE!</v>
      </c>
      <c r="AEK28" s="9" t="e">
        <f t="shared" si="1450"/>
        <v>#VALUE!</v>
      </c>
      <c r="AEL28" s="9" t="e">
        <f t="shared" si="1450"/>
        <v>#VALUE!</v>
      </c>
      <c r="AEM28" s="9" t="e">
        <f t="shared" si="1450"/>
        <v>#VALUE!</v>
      </c>
      <c r="AEN28" s="9" t="e">
        <f t="shared" si="1450"/>
        <v>#VALUE!</v>
      </c>
      <c r="AEO28" s="9" t="e">
        <f t="shared" si="1450"/>
        <v>#VALUE!</v>
      </c>
      <c r="AEP28" s="9" t="e">
        <f t="shared" si="1450"/>
        <v>#VALUE!</v>
      </c>
      <c r="AEQ28" s="9" t="e">
        <f t="shared" ref="AEQ28:AHB28" si="1451">AEQ21/AEQ10</f>
        <v>#VALUE!</v>
      </c>
      <c r="AER28" s="9" t="e">
        <f t="shared" si="1451"/>
        <v>#VALUE!</v>
      </c>
      <c r="AES28" s="9" t="e">
        <f t="shared" si="1451"/>
        <v>#VALUE!</v>
      </c>
      <c r="AET28" s="9" t="e">
        <f t="shared" si="1451"/>
        <v>#VALUE!</v>
      </c>
      <c r="AEU28" s="9" t="e">
        <f t="shared" si="1451"/>
        <v>#VALUE!</v>
      </c>
      <c r="AEV28" s="9" t="e">
        <f t="shared" si="1451"/>
        <v>#VALUE!</v>
      </c>
      <c r="AEW28" s="9" t="e">
        <f t="shared" si="1451"/>
        <v>#VALUE!</v>
      </c>
      <c r="AEX28" s="9" t="e">
        <f t="shared" si="1451"/>
        <v>#VALUE!</v>
      </c>
      <c r="AEY28" s="9" t="e">
        <f t="shared" si="1451"/>
        <v>#VALUE!</v>
      </c>
      <c r="AEZ28" s="9" t="e">
        <f t="shared" si="1451"/>
        <v>#VALUE!</v>
      </c>
      <c r="AFA28" s="9" t="e">
        <f t="shared" si="1451"/>
        <v>#VALUE!</v>
      </c>
      <c r="AFB28" s="9" t="e">
        <f t="shared" si="1451"/>
        <v>#VALUE!</v>
      </c>
      <c r="AFC28" s="9" t="e">
        <f t="shared" si="1451"/>
        <v>#VALUE!</v>
      </c>
      <c r="AFD28" s="9" t="e">
        <f t="shared" si="1451"/>
        <v>#VALUE!</v>
      </c>
      <c r="AFE28" s="9" t="e">
        <f t="shared" si="1451"/>
        <v>#VALUE!</v>
      </c>
      <c r="AFF28" s="9" t="e">
        <f t="shared" si="1451"/>
        <v>#VALUE!</v>
      </c>
      <c r="AFG28" s="9" t="e">
        <f t="shared" si="1451"/>
        <v>#VALUE!</v>
      </c>
      <c r="AFH28" s="9" t="e">
        <f t="shared" si="1451"/>
        <v>#VALUE!</v>
      </c>
      <c r="AFI28" s="9" t="e">
        <f t="shared" si="1451"/>
        <v>#VALUE!</v>
      </c>
      <c r="AFJ28" s="43" t="e">
        <f t="shared" si="1451"/>
        <v>#VALUE!</v>
      </c>
      <c r="AFK28" s="9" t="e">
        <f t="shared" si="1451"/>
        <v>#VALUE!</v>
      </c>
      <c r="AFL28" s="9" t="e">
        <f t="shared" si="1451"/>
        <v>#VALUE!</v>
      </c>
      <c r="AFM28" s="9" t="e">
        <f t="shared" si="1451"/>
        <v>#VALUE!</v>
      </c>
      <c r="AFN28" s="9" t="e">
        <f t="shared" si="1451"/>
        <v>#VALUE!</v>
      </c>
      <c r="AFO28" s="9" t="e">
        <f t="shared" si="1451"/>
        <v>#VALUE!</v>
      </c>
      <c r="AFP28" s="9" t="e">
        <f t="shared" si="1451"/>
        <v>#VALUE!</v>
      </c>
      <c r="AFQ28" s="9" t="e">
        <f t="shared" si="1451"/>
        <v>#VALUE!</v>
      </c>
      <c r="AFR28" s="9" t="e">
        <f t="shared" si="1451"/>
        <v>#VALUE!</v>
      </c>
      <c r="AFS28" s="9" t="e">
        <f t="shared" si="1451"/>
        <v>#VALUE!</v>
      </c>
      <c r="AFT28" s="9" t="e">
        <f t="shared" si="1451"/>
        <v>#VALUE!</v>
      </c>
      <c r="AFU28" s="9" t="e">
        <f t="shared" si="1451"/>
        <v>#VALUE!</v>
      </c>
      <c r="AFV28" s="9" t="e">
        <f t="shared" si="1451"/>
        <v>#VALUE!</v>
      </c>
      <c r="AFW28" s="9" t="e">
        <f t="shared" si="1451"/>
        <v>#VALUE!</v>
      </c>
      <c r="AFX28" s="9" t="e">
        <f t="shared" si="1451"/>
        <v>#VALUE!</v>
      </c>
      <c r="AFY28" s="9" t="e">
        <f t="shared" si="1451"/>
        <v>#VALUE!</v>
      </c>
      <c r="AFZ28" s="9" t="e">
        <f t="shared" si="1451"/>
        <v>#VALUE!</v>
      </c>
      <c r="AGA28" s="9" t="e">
        <f t="shared" si="1451"/>
        <v>#VALUE!</v>
      </c>
      <c r="AGB28" s="9" t="e">
        <f t="shared" si="1451"/>
        <v>#VALUE!</v>
      </c>
      <c r="AGC28" s="9" t="e">
        <f t="shared" si="1451"/>
        <v>#VALUE!</v>
      </c>
      <c r="AGD28" s="9" t="e">
        <f t="shared" si="1451"/>
        <v>#VALUE!</v>
      </c>
      <c r="AGE28" s="9" t="e">
        <f t="shared" si="1451"/>
        <v>#VALUE!</v>
      </c>
      <c r="AGF28" s="9" t="e">
        <f t="shared" si="1451"/>
        <v>#VALUE!</v>
      </c>
      <c r="AGG28" s="9" t="e">
        <f t="shared" si="1451"/>
        <v>#VALUE!</v>
      </c>
      <c r="AGH28" s="9" t="e">
        <f t="shared" si="1451"/>
        <v>#VALUE!</v>
      </c>
      <c r="AGI28" s="9" t="e">
        <f t="shared" si="1451"/>
        <v>#VALUE!</v>
      </c>
      <c r="AGJ28" s="9" t="e">
        <f t="shared" si="1451"/>
        <v>#VALUE!</v>
      </c>
      <c r="AGK28" s="9" t="e">
        <f t="shared" si="1451"/>
        <v>#VALUE!</v>
      </c>
      <c r="AGL28" s="9" t="e">
        <f t="shared" si="1451"/>
        <v>#VALUE!</v>
      </c>
      <c r="AGM28" s="9" t="e">
        <f t="shared" si="1451"/>
        <v>#VALUE!</v>
      </c>
      <c r="AGN28" s="9" t="e">
        <f t="shared" si="1451"/>
        <v>#VALUE!</v>
      </c>
      <c r="AGO28" s="9" t="e">
        <f t="shared" si="1451"/>
        <v>#VALUE!</v>
      </c>
      <c r="AGP28" s="9" t="e">
        <f t="shared" si="1451"/>
        <v>#VALUE!</v>
      </c>
      <c r="AGQ28" s="9" t="e">
        <f t="shared" si="1451"/>
        <v>#VALUE!</v>
      </c>
      <c r="AGR28" s="9" t="e">
        <f t="shared" si="1451"/>
        <v>#VALUE!</v>
      </c>
      <c r="AGS28" s="9" t="e">
        <f t="shared" si="1451"/>
        <v>#VALUE!</v>
      </c>
      <c r="AGT28" s="9" t="e">
        <f t="shared" si="1451"/>
        <v>#VALUE!</v>
      </c>
      <c r="AGU28" s="9" t="e">
        <f t="shared" si="1451"/>
        <v>#VALUE!</v>
      </c>
      <c r="AGV28" s="9" t="e">
        <f t="shared" si="1451"/>
        <v>#VALUE!</v>
      </c>
      <c r="AGW28" s="9" t="e">
        <f t="shared" si="1451"/>
        <v>#VALUE!</v>
      </c>
      <c r="AGX28" s="9" t="e">
        <f t="shared" si="1451"/>
        <v>#VALUE!</v>
      </c>
      <c r="AGY28" s="9" t="e">
        <f t="shared" si="1451"/>
        <v>#VALUE!</v>
      </c>
      <c r="AGZ28" s="9" t="e">
        <f t="shared" si="1451"/>
        <v>#VALUE!</v>
      </c>
      <c r="AHA28" s="9" t="e">
        <f t="shared" si="1451"/>
        <v>#VALUE!</v>
      </c>
      <c r="AHB28" s="9" t="e">
        <f t="shared" si="1451"/>
        <v>#VALUE!</v>
      </c>
      <c r="AHC28" s="9" t="e">
        <f t="shared" ref="AHC28:AJN28" si="1452">AHC21/AHC10</f>
        <v>#VALUE!</v>
      </c>
      <c r="AHD28" s="9" t="e">
        <f t="shared" si="1452"/>
        <v>#VALUE!</v>
      </c>
      <c r="AHE28" s="9" t="e">
        <f t="shared" si="1452"/>
        <v>#VALUE!</v>
      </c>
      <c r="AHF28" s="9" t="e">
        <f t="shared" si="1452"/>
        <v>#VALUE!</v>
      </c>
      <c r="AHG28" s="9" t="e">
        <f t="shared" si="1452"/>
        <v>#VALUE!</v>
      </c>
      <c r="AHH28" s="9" t="e">
        <f t="shared" si="1452"/>
        <v>#VALUE!</v>
      </c>
      <c r="AHI28" s="9" t="e">
        <f t="shared" si="1452"/>
        <v>#VALUE!</v>
      </c>
      <c r="AHJ28" s="9" t="e">
        <f t="shared" si="1452"/>
        <v>#VALUE!</v>
      </c>
      <c r="AHK28" s="9" t="e">
        <f t="shared" si="1452"/>
        <v>#VALUE!</v>
      </c>
      <c r="AHL28" s="9" t="e">
        <f t="shared" si="1452"/>
        <v>#VALUE!</v>
      </c>
      <c r="AHM28" s="9" t="e">
        <f t="shared" si="1452"/>
        <v>#VALUE!</v>
      </c>
      <c r="AHN28" s="9" t="e">
        <f t="shared" si="1452"/>
        <v>#VALUE!</v>
      </c>
      <c r="AHO28" s="9" t="e">
        <f t="shared" si="1452"/>
        <v>#VALUE!</v>
      </c>
      <c r="AHP28" s="9" t="e">
        <f t="shared" si="1452"/>
        <v>#VALUE!</v>
      </c>
      <c r="AHQ28" s="9" t="e">
        <f t="shared" si="1452"/>
        <v>#VALUE!</v>
      </c>
      <c r="AHR28" s="9" t="e">
        <f t="shared" si="1452"/>
        <v>#VALUE!</v>
      </c>
      <c r="AHS28" s="9" t="e">
        <f t="shared" si="1452"/>
        <v>#VALUE!</v>
      </c>
      <c r="AHT28" s="9" t="e">
        <f t="shared" si="1452"/>
        <v>#VALUE!</v>
      </c>
      <c r="AHU28" s="9" t="e">
        <f t="shared" si="1452"/>
        <v>#VALUE!</v>
      </c>
      <c r="AHV28" s="9" t="e">
        <f t="shared" si="1452"/>
        <v>#VALUE!</v>
      </c>
      <c r="AHW28" s="9" t="e">
        <f t="shared" si="1452"/>
        <v>#VALUE!</v>
      </c>
      <c r="AHX28" s="9" t="e">
        <f t="shared" si="1452"/>
        <v>#VALUE!</v>
      </c>
      <c r="AHY28" s="9" t="e">
        <f t="shared" si="1452"/>
        <v>#VALUE!</v>
      </c>
      <c r="AHZ28" s="9" t="e">
        <f t="shared" si="1452"/>
        <v>#VALUE!</v>
      </c>
      <c r="AIA28" s="9" t="e">
        <f t="shared" si="1452"/>
        <v>#VALUE!</v>
      </c>
      <c r="AIB28" s="9" t="e">
        <f t="shared" si="1452"/>
        <v>#VALUE!</v>
      </c>
      <c r="AIC28" s="9" t="e">
        <f t="shared" si="1452"/>
        <v>#VALUE!</v>
      </c>
      <c r="AID28" s="9" t="e">
        <f t="shared" si="1452"/>
        <v>#VALUE!</v>
      </c>
      <c r="AIE28" s="9" t="e">
        <f t="shared" si="1452"/>
        <v>#VALUE!</v>
      </c>
      <c r="AIF28" s="9" t="e">
        <f t="shared" si="1452"/>
        <v>#VALUE!</v>
      </c>
      <c r="AIG28" s="9" t="e">
        <f t="shared" si="1452"/>
        <v>#VALUE!</v>
      </c>
      <c r="AIH28" s="9" t="e">
        <f t="shared" si="1452"/>
        <v>#VALUE!</v>
      </c>
      <c r="AII28" s="9" t="e">
        <f t="shared" si="1452"/>
        <v>#VALUE!</v>
      </c>
      <c r="AIJ28" s="9" t="e">
        <f t="shared" si="1452"/>
        <v>#VALUE!</v>
      </c>
      <c r="AIK28" s="9" t="e">
        <f t="shared" si="1452"/>
        <v>#VALUE!</v>
      </c>
      <c r="AIL28" s="9" t="e">
        <f t="shared" si="1452"/>
        <v>#VALUE!</v>
      </c>
      <c r="AIM28" s="9" t="e">
        <f t="shared" si="1452"/>
        <v>#VALUE!</v>
      </c>
      <c r="AIN28" s="9" t="e">
        <f t="shared" si="1452"/>
        <v>#VALUE!</v>
      </c>
      <c r="AIO28" s="9" t="e">
        <f t="shared" si="1452"/>
        <v>#VALUE!</v>
      </c>
      <c r="AIP28" s="9" t="e">
        <f t="shared" si="1452"/>
        <v>#VALUE!</v>
      </c>
      <c r="AIQ28" s="9" t="e">
        <f t="shared" si="1452"/>
        <v>#VALUE!</v>
      </c>
      <c r="AIR28" s="9" t="e">
        <f t="shared" si="1452"/>
        <v>#VALUE!</v>
      </c>
      <c r="AIS28" s="9" t="e">
        <f t="shared" si="1452"/>
        <v>#VALUE!</v>
      </c>
      <c r="AIT28" s="9" t="e">
        <f t="shared" si="1452"/>
        <v>#VALUE!</v>
      </c>
      <c r="AIU28" s="9" t="e">
        <f t="shared" si="1452"/>
        <v>#VALUE!</v>
      </c>
      <c r="AIV28" s="9" t="e">
        <f t="shared" si="1452"/>
        <v>#VALUE!</v>
      </c>
      <c r="AIW28" s="9" t="e">
        <f t="shared" si="1452"/>
        <v>#VALUE!</v>
      </c>
      <c r="AIX28" s="9" t="e">
        <f t="shared" si="1452"/>
        <v>#VALUE!</v>
      </c>
      <c r="AIY28" s="9" t="e">
        <f t="shared" si="1452"/>
        <v>#VALUE!</v>
      </c>
      <c r="AIZ28" s="9" t="e">
        <f t="shared" si="1452"/>
        <v>#VALUE!</v>
      </c>
      <c r="AJA28" s="9" t="e">
        <f t="shared" si="1452"/>
        <v>#VALUE!</v>
      </c>
      <c r="AJB28" s="9" t="e">
        <f t="shared" si="1452"/>
        <v>#VALUE!</v>
      </c>
      <c r="AJC28" s="9" t="e">
        <f t="shared" si="1452"/>
        <v>#VALUE!</v>
      </c>
      <c r="AJD28" s="9" t="e">
        <f t="shared" si="1452"/>
        <v>#VALUE!</v>
      </c>
      <c r="AJE28" s="9" t="e">
        <f t="shared" si="1452"/>
        <v>#VALUE!</v>
      </c>
      <c r="AJF28" s="9" t="e">
        <f t="shared" si="1452"/>
        <v>#VALUE!</v>
      </c>
      <c r="AJG28" s="9" t="e">
        <f t="shared" si="1452"/>
        <v>#VALUE!</v>
      </c>
      <c r="AJH28" s="9" t="e">
        <f t="shared" si="1452"/>
        <v>#VALUE!</v>
      </c>
      <c r="AJI28" s="9" t="e">
        <f t="shared" si="1452"/>
        <v>#VALUE!</v>
      </c>
      <c r="AJJ28" s="9" t="e">
        <f t="shared" si="1452"/>
        <v>#VALUE!</v>
      </c>
      <c r="AJK28" s="9" t="e">
        <f t="shared" si="1452"/>
        <v>#VALUE!</v>
      </c>
      <c r="AJL28" s="9" t="e">
        <f t="shared" si="1452"/>
        <v>#VALUE!</v>
      </c>
      <c r="AJM28" s="9" t="e">
        <f t="shared" si="1452"/>
        <v>#VALUE!</v>
      </c>
      <c r="AJN28" s="9" t="e">
        <f t="shared" si="1452"/>
        <v>#VALUE!</v>
      </c>
      <c r="AJO28" s="9" t="e">
        <f t="shared" ref="AJO28:AKL28" si="1453">AJO21/AJO10</f>
        <v>#VALUE!</v>
      </c>
      <c r="AJP28" s="9" t="e">
        <f t="shared" si="1453"/>
        <v>#VALUE!</v>
      </c>
      <c r="AJQ28" s="9" t="e">
        <f t="shared" si="1453"/>
        <v>#VALUE!</v>
      </c>
      <c r="AJR28" s="9" t="e">
        <f t="shared" si="1453"/>
        <v>#VALUE!</v>
      </c>
      <c r="AJS28" s="9" t="e">
        <f t="shared" si="1453"/>
        <v>#VALUE!</v>
      </c>
      <c r="AJT28" s="9" t="e">
        <f t="shared" si="1453"/>
        <v>#VALUE!</v>
      </c>
      <c r="AJU28" s="9" t="e">
        <f t="shared" si="1453"/>
        <v>#VALUE!</v>
      </c>
      <c r="AJV28" s="9" t="e">
        <f t="shared" si="1453"/>
        <v>#VALUE!</v>
      </c>
      <c r="AJW28" s="9" t="e">
        <f t="shared" si="1453"/>
        <v>#VALUE!</v>
      </c>
      <c r="AJX28" s="9" t="e">
        <f t="shared" si="1453"/>
        <v>#VALUE!</v>
      </c>
      <c r="AJY28" s="9" t="e">
        <f t="shared" si="1453"/>
        <v>#VALUE!</v>
      </c>
      <c r="AJZ28" s="9" t="e">
        <f t="shared" si="1453"/>
        <v>#VALUE!</v>
      </c>
      <c r="AKA28" s="9" t="e">
        <f t="shared" si="1453"/>
        <v>#VALUE!</v>
      </c>
      <c r="AKB28" s="9" t="e">
        <f t="shared" si="1453"/>
        <v>#VALUE!</v>
      </c>
      <c r="AKC28" s="9" t="e">
        <f t="shared" si="1453"/>
        <v>#VALUE!</v>
      </c>
      <c r="AKD28" s="9" t="e">
        <f t="shared" si="1453"/>
        <v>#VALUE!</v>
      </c>
      <c r="AKE28" s="9" t="e">
        <f t="shared" si="1453"/>
        <v>#VALUE!</v>
      </c>
      <c r="AKF28" s="9" t="e">
        <f t="shared" si="1453"/>
        <v>#VALUE!</v>
      </c>
      <c r="AKG28" s="9" t="e">
        <f t="shared" si="1453"/>
        <v>#VALUE!</v>
      </c>
      <c r="AKH28" s="9" t="e">
        <f t="shared" si="1453"/>
        <v>#VALUE!</v>
      </c>
      <c r="AKI28" s="9" t="e">
        <f t="shared" si="1453"/>
        <v>#VALUE!</v>
      </c>
      <c r="AKJ28" s="9" t="e">
        <f t="shared" si="1453"/>
        <v>#VALUE!</v>
      </c>
      <c r="AKK28" s="9" t="e">
        <f t="shared" si="1453"/>
        <v>#VALUE!</v>
      </c>
      <c r="AKL28" s="9" t="e">
        <f t="shared" si="1453"/>
        <v>#VALUE!</v>
      </c>
      <c r="AKM28" s="9" t="e">
        <f t="shared" ref="AKM28:AKN28" si="1454">AKM21/AKM10</f>
        <v>#VALUE!</v>
      </c>
      <c r="AKN28" s="9" t="e">
        <f t="shared" si="1454"/>
        <v>#VALUE!</v>
      </c>
      <c r="AKO28" s="9" t="e">
        <f t="shared" ref="AKO28:AKP28" si="1455">AKO21/AKO10</f>
        <v>#VALUE!</v>
      </c>
      <c r="AKP28" s="9" t="e">
        <f t="shared" si="1455"/>
        <v>#VALUE!</v>
      </c>
      <c r="AKQ28" s="9" t="e">
        <f t="shared" ref="AKQ28:AKS28" si="1456">AKQ21/AKQ10</f>
        <v>#VALUE!</v>
      </c>
      <c r="AKR28" s="9" t="e">
        <f t="shared" si="1456"/>
        <v>#VALUE!</v>
      </c>
      <c r="AKS28" s="9" t="e">
        <f t="shared" si="1456"/>
        <v>#VALUE!</v>
      </c>
      <c r="AKT28" s="9" t="e">
        <f t="shared" ref="AKT28:AKU28" si="1457">AKT21/AKT10</f>
        <v>#VALUE!</v>
      </c>
      <c r="AKU28" s="9" t="e">
        <f t="shared" si="1457"/>
        <v>#VALUE!</v>
      </c>
      <c r="AKV28" s="9" t="e">
        <f t="shared" ref="AKV28:ALB28" si="1458">AKV21/AKV10</f>
        <v>#VALUE!</v>
      </c>
      <c r="AKW28" s="9" t="e">
        <f t="shared" si="1458"/>
        <v>#VALUE!</v>
      </c>
      <c r="AKX28" s="9" t="e">
        <f t="shared" si="1458"/>
        <v>#VALUE!</v>
      </c>
      <c r="AKY28" s="9" t="e">
        <f t="shared" si="1458"/>
        <v>#VALUE!</v>
      </c>
      <c r="AKZ28" s="9" t="e">
        <f t="shared" si="1458"/>
        <v>#VALUE!</v>
      </c>
      <c r="ALA28" s="9" t="e">
        <f t="shared" si="1458"/>
        <v>#VALUE!</v>
      </c>
      <c r="ALB28" s="9" t="e">
        <f t="shared" si="1458"/>
        <v>#VALUE!</v>
      </c>
      <c r="ALC28" s="9" t="e">
        <f t="shared" ref="ALC28:ALD28" si="1459">ALC21/ALC10</f>
        <v>#VALUE!</v>
      </c>
      <c r="ALD28" s="9" t="e">
        <f t="shared" si="1459"/>
        <v>#VALUE!</v>
      </c>
      <c r="ALE28" s="9" t="e">
        <f t="shared" ref="ALE28:ALG28" si="1460">ALE21/ALE10</f>
        <v>#VALUE!</v>
      </c>
      <c r="ALF28" s="9" t="e">
        <f t="shared" si="1460"/>
        <v>#VALUE!</v>
      </c>
      <c r="ALG28" s="9" t="e">
        <f t="shared" si="1460"/>
        <v>#VALUE!</v>
      </c>
      <c r="ALH28" s="9" t="e">
        <f t="shared" ref="ALH28:ALI28" si="1461">ALH21/ALH10</f>
        <v>#VALUE!</v>
      </c>
      <c r="ALI28" s="9" t="e">
        <f t="shared" si="1461"/>
        <v>#VALUE!</v>
      </c>
      <c r="ALJ28" s="9" t="e">
        <f t="shared" ref="ALJ28:ALL28" si="1462">ALJ21/ALJ10</f>
        <v>#VALUE!</v>
      </c>
      <c r="ALK28" s="9" t="e">
        <f t="shared" si="1462"/>
        <v>#VALUE!</v>
      </c>
      <c r="ALL28" s="9" t="e">
        <f t="shared" si="1462"/>
        <v>#VALUE!</v>
      </c>
      <c r="ALM28" s="9" t="e">
        <f t="shared" ref="ALM28:ALN28" si="1463">ALM21/ALM10</f>
        <v>#VALUE!</v>
      </c>
      <c r="ALN28" s="9" t="e">
        <f t="shared" si="1463"/>
        <v>#VALUE!</v>
      </c>
      <c r="ALO28" s="9" t="e">
        <f t="shared" ref="ALO28:ALR28" si="1464">ALO21/ALO10</f>
        <v>#VALUE!</v>
      </c>
      <c r="ALP28" s="9" t="e">
        <f t="shared" si="1464"/>
        <v>#VALUE!</v>
      </c>
      <c r="ALQ28" s="9" t="e">
        <f t="shared" si="1464"/>
        <v>#VALUE!</v>
      </c>
      <c r="ALR28" s="9" t="e">
        <f t="shared" si="1464"/>
        <v>#VALUE!</v>
      </c>
      <c r="ALS28" s="9" t="e">
        <f t="shared" ref="ALS28:ALT28" si="1465">ALS21/ALS10</f>
        <v>#VALUE!</v>
      </c>
      <c r="ALT28" s="9" t="e">
        <f t="shared" si="1465"/>
        <v>#VALUE!</v>
      </c>
      <c r="ALU28" s="9" t="e">
        <f t="shared" ref="ALU28:ALY28" si="1466">ALU21/ALU10</f>
        <v>#VALUE!</v>
      </c>
      <c r="ALV28" s="9" t="e">
        <f t="shared" si="1466"/>
        <v>#VALUE!</v>
      </c>
      <c r="ALW28" s="9" t="e">
        <f t="shared" si="1466"/>
        <v>#VALUE!</v>
      </c>
      <c r="ALX28" s="9" t="e">
        <f t="shared" si="1466"/>
        <v>#VALUE!</v>
      </c>
      <c r="ALY28" s="9" t="e">
        <f t="shared" si="1466"/>
        <v>#VALUE!</v>
      </c>
      <c r="ALZ28" s="9" t="e">
        <f t="shared" ref="ALZ28:AMA28" si="1467">ALZ21/ALZ10</f>
        <v>#VALUE!</v>
      </c>
      <c r="AMA28" s="9" t="e">
        <f t="shared" si="1467"/>
        <v>#VALUE!</v>
      </c>
      <c r="AMB28" s="9" t="e">
        <f t="shared" ref="AMB28:AMH28" si="1468">AMB21/AMB10</f>
        <v>#VALUE!</v>
      </c>
      <c r="AMC28" s="9" t="e">
        <f t="shared" si="1468"/>
        <v>#VALUE!</v>
      </c>
      <c r="AMD28" s="9" t="e">
        <f t="shared" si="1468"/>
        <v>#VALUE!</v>
      </c>
      <c r="AME28" s="9" t="e">
        <f t="shared" si="1468"/>
        <v>#VALUE!</v>
      </c>
      <c r="AMF28" s="9" t="e">
        <f t="shared" si="1468"/>
        <v>#VALUE!</v>
      </c>
      <c r="AMG28" s="9" t="e">
        <f t="shared" si="1468"/>
        <v>#VALUE!</v>
      </c>
      <c r="AMH28" s="9" t="e">
        <f t="shared" si="1468"/>
        <v>#VALUE!</v>
      </c>
      <c r="AMI28" s="9" t="e">
        <f t="shared" ref="AMI28:AMP28" si="1469">AMI21/AMI10</f>
        <v>#VALUE!</v>
      </c>
      <c r="AMJ28" s="9" t="e">
        <f t="shared" si="1469"/>
        <v>#VALUE!</v>
      </c>
      <c r="AMK28" s="9" t="e">
        <f t="shared" si="1469"/>
        <v>#VALUE!</v>
      </c>
      <c r="AML28" s="9" t="e">
        <f t="shared" si="1469"/>
        <v>#VALUE!</v>
      </c>
      <c r="AMM28" s="9" t="e">
        <f t="shared" si="1469"/>
        <v>#VALUE!</v>
      </c>
      <c r="AMN28" s="9" t="e">
        <f t="shared" si="1469"/>
        <v>#VALUE!</v>
      </c>
      <c r="AMO28" s="9" t="e">
        <f t="shared" si="1469"/>
        <v>#VALUE!</v>
      </c>
      <c r="AMP28" s="9" t="e">
        <f t="shared" si="1469"/>
        <v>#VALUE!</v>
      </c>
      <c r="AMQ28" s="9" t="e">
        <f t="shared" ref="AMQ28:ANF28" si="1470">AMQ21/AMQ10</f>
        <v>#VALUE!</v>
      </c>
      <c r="AMR28" s="9" t="e">
        <f t="shared" si="1470"/>
        <v>#VALUE!</v>
      </c>
      <c r="AMS28" s="9" t="e">
        <f t="shared" si="1470"/>
        <v>#VALUE!</v>
      </c>
      <c r="AMT28" s="9" t="e">
        <f t="shared" si="1470"/>
        <v>#VALUE!</v>
      </c>
      <c r="AMU28" s="9" t="e">
        <f t="shared" si="1470"/>
        <v>#VALUE!</v>
      </c>
      <c r="AMV28" s="9" t="e">
        <f t="shared" si="1470"/>
        <v>#VALUE!</v>
      </c>
      <c r="AMW28" s="9" t="e">
        <f t="shared" si="1470"/>
        <v>#VALUE!</v>
      </c>
      <c r="AMX28" s="9" t="e">
        <f t="shared" si="1470"/>
        <v>#VALUE!</v>
      </c>
      <c r="AMY28" s="9" t="e">
        <f t="shared" si="1470"/>
        <v>#VALUE!</v>
      </c>
      <c r="AMZ28" s="9" t="e">
        <f t="shared" si="1470"/>
        <v>#VALUE!</v>
      </c>
      <c r="ANA28" s="9" t="e">
        <f t="shared" si="1470"/>
        <v>#VALUE!</v>
      </c>
      <c r="ANB28" s="9" t="e">
        <f t="shared" si="1470"/>
        <v>#VALUE!</v>
      </c>
      <c r="ANC28" s="9" t="e">
        <f t="shared" si="1470"/>
        <v>#VALUE!</v>
      </c>
      <c r="AND28" s="9" t="e">
        <f t="shared" si="1470"/>
        <v>#VALUE!</v>
      </c>
      <c r="ANE28" s="9" t="e">
        <f t="shared" si="1470"/>
        <v>#VALUE!</v>
      </c>
      <c r="ANF28" s="9" t="e">
        <f t="shared" si="1470"/>
        <v>#VALUE!</v>
      </c>
      <c r="ANG28" s="9" t="e">
        <f t="shared" ref="ANG28:ANO28" si="1471">ANG21/ANG10</f>
        <v>#VALUE!</v>
      </c>
      <c r="ANH28" s="9" t="e">
        <f t="shared" si="1471"/>
        <v>#VALUE!</v>
      </c>
      <c r="ANI28" s="9" t="e">
        <f t="shared" si="1471"/>
        <v>#VALUE!</v>
      </c>
      <c r="ANJ28" s="9" t="e">
        <f t="shared" si="1471"/>
        <v>#VALUE!</v>
      </c>
      <c r="ANK28" s="9" t="e">
        <f t="shared" si="1471"/>
        <v>#VALUE!</v>
      </c>
      <c r="ANL28" s="9" t="e">
        <f t="shared" si="1471"/>
        <v>#VALUE!</v>
      </c>
      <c r="ANM28" s="9" t="e">
        <f t="shared" si="1471"/>
        <v>#VALUE!</v>
      </c>
      <c r="ANN28" s="9" t="e">
        <f t="shared" si="1471"/>
        <v>#VALUE!</v>
      </c>
      <c r="ANO28" s="9" t="e">
        <f t="shared" si="1471"/>
        <v>#VALUE!</v>
      </c>
      <c r="ANP28" s="9" t="e">
        <f t="shared" ref="ANP28:AOP28" si="1472">ANP21/ANP10</f>
        <v>#VALUE!</v>
      </c>
      <c r="ANQ28" s="9" t="e">
        <f t="shared" si="1472"/>
        <v>#VALUE!</v>
      </c>
      <c r="ANR28" s="9" t="e">
        <f t="shared" si="1472"/>
        <v>#VALUE!</v>
      </c>
      <c r="ANS28" s="9" t="e">
        <f t="shared" si="1472"/>
        <v>#VALUE!</v>
      </c>
      <c r="ANT28" s="9" t="e">
        <f t="shared" si="1472"/>
        <v>#VALUE!</v>
      </c>
      <c r="ANU28" s="9" t="e">
        <f t="shared" si="1472"/>
        <v>#VALUE!</v>
      </c>
      <c r="ANV28" s="9" t="e">
        <f t="shared" si="1472"/>
        <v>#VALUE!</v>
      </c>
      <c r="ANW28" s="9" t="e">
        <f t="shared" si="1472"/>
        <v>#VALUE!</v>
      </c>
      <c r="ANX28" s="9" t="e">
        <f t="shared" si="1472"/>
        <v>#VALUE!</v>
      </c>
      <c r="ANY28" s="9" t="e">
        <f t="shared" si="1472"/>
        <v>#VALUE!</v>
      </c>
      <c r="ANZ28" s="9" t="e">
        <f t="shared" si="1472"/>
        <v>#VALUE!</v>
      </c>
      <c r="AOA28" s="9" t="e">
        <f t="shared" si="1472"/>
        <v>#VALUE!</v>
      </c>
      <c r="AOB28" s="9" t="e">
        <f t="shared" si="1472"/>
        <v>#VALUE!</v>
      </c>
      <c r="AOC28" s="9" t="e">
        <f t="shared" si="1472"/>
        <v>#VALUE!</v>
      </c>
      <c r="AOD28" s="9" t="e">
        <f t="shared" si="1472"/>
        <v>#VALUE!</v>
      </c>
      <c r="AOE28" s="9" t="e">
        <f t="shared" si="1472"/>
        <v>#VALUE!</v>
      </c>
      <c r="AOF28" s="9" t="e">
        <f t="shared" si="1472"/>
        <v>#VALUE!</v>
      </c>
      <c r="AOG28" s="9" t="e">
        <f t="shared" si="1472"/>
        <v>#VALUE!</v>
      </c>
      <c r="AOH28" s="9" t="e">
        <f t="shared" si="1472"/>
        <v>#VALUE!</v>
      </c>
      <c r="AOI28" s="9" t="e">
        <f t="shared" si="1472"/>
        <v>#VALUE!</v>
      </c>
      <c r="AOJ28" s="9" t="e">
        <f t="shared" si="1472"/>
        <v>#VALUE!</v>
      </c>
      <c r="AOK28" s="9" t="e">
        <f t="shared" si="1472"/>
        <v>#VALUE!</v>
      </c>
      <c r="AOL28" s="9" t="e">
        <f t="shared" si="1472"/>
        <v>#VALUE!</v>
      </c>
      <c r="AOM28" s="9" t="e">
        <f t="shared" si="1472"/>
        <v>#VALUE!</v>
      </c>
      <c r="AON28" s="9" t="e">
        <f t="shared" si="1472"/>
        <v>#VALUE!</v>
      </c>
      <c r="AOO28" s="9" t="e">
        <f t="shared" si="1472"/>
        <v>#VALUE!</v>
      </c>
      <c r="AOP28" s="9" t="e">
        <f t="shared" si="1472"/>
        <v>#VALUE!</v>
      </c>
      <c r="AOQ28" s="9" t="e">
        <f t="shared" ref="AOQ28:AOR28" si="1473">AOQ21/AOQ10</f>
        <v>#VALUE!</v>
      </c>
      <c r="AOR28" s="9" t="e">
        <f t="shared" si="1473"/>
        <v>#VALUE!</v>
      </c>
      <c r="AOS28" s="9"/>
      <c r="AOT28" s="9"/>
      <c r="AOU28" s="9"/>
      <c r="AOV28" s="9"/>
      <c r="AOW28" s="9"/>
      <c r="AOX28" s="9"/>
      <c r="AOY28" s="9"/>
      <c r="AOZ28" s="9"/>
      <c r="APA28" s="9"/>
    </row>
    <row r="29" spans="2:1093" x14ac:dyDescent="0.2">
      <c r="B29" s="320" t="s">
        <v>1184</v>
      </c>
      <c r="C29" s="6" t="s">
        <v>1173</v>
      </c>
      <c r="D29" s="6" t="s">
        <v>1173</v>
      </c>
      <c r="E29" s="6" t="s">
        <v>1173</v>
      </c>
      <c r="F29" s="6" t="s">
        <v>1173</v>
      </c>
      <c r="G29" s="6" t="s">
        <v>1173</v>
      </c>
      <c r="H29" s="6" t="s">
        <v>1173</v>
      </c>
      <c r="I29" s="6" t="s">
        <v>1173</v>
      </c>
      <c r="J29" s="6" t="s">
        <v>1173</v>
      </c>
      <c r="K29" s="6" t="s">
        <v>1173</v>
      </c>
      <c r="L29" s="6" t="s">
        <v>1173</v>
      </c>
      <c r="M29" s="6" t="s">
        <v>1173</v>
      </c>
      <c r="N29" s="6" t="s">
        <v>1173</v>
      </c>
      <c r="O29" s="6" t="s">
        <v>1173</v>
      </c>
      <c r="P29" s="6" t="s">
        <v>1173</v>
      </c>
      <c r="Q29" s="6" t="s">
        <v>1173</v>
      </c>
      <c r="R29" s="6" t="s">
        <v>1173</v>
      </c>
      <c r="S29" s="6" t="s">
        <v>1173</v>
      </c>
      <c r="T29" s="6" t="s">
        <v>1173</v>
      </c>
      <c r="U29" s="6" t="s">
        <v>1173</v>
      </c>
      <c r="V29" s="6" t="s">
        <v>1173</v>
      </c>
      <c r="W29" s="6" t="s">
        <v>1173</v>
      </c>
      <c r="X29" s="6" t="s">
        <v>1173</v>
      </c>
      <c r="Y29" s="6" t="s">
        <v>1173</v>
      </c>
      <c r="Z29" s="6" t="s">
        <v>1173</v>
      </c>
      <c r="AA29" s="6" t="s">
        <v>1173</v>
      </c>
      <c r="AB29" s="6" t="s">
        <v>1173</v>
      </c>
      <c r="AC29" s="6" t="s">
        <v>1173</v>
      </c>
      <c r="AD29" s="6" t="s">
        <v>1173</v>
      </c>
      <c r="AE29" s="6" t="s">
        <v>1173</v>
      </c>
      <c r="AF29" s="6" t="s">
        <v>1173</v>
      </c>
      <c r="AG29" s="6" t="s">
        <v>1173</v>
      </c>
      <c r="AH29" s="6" t="s">
        <v>1173</v>
      </c>
      <c r="AI29" s="6" t="s">
        <v>1173</v>
      </c>
      <c r="AJ29" s="6" t="s">
        <v>1173</v>
      </c>
      <c r="AK29" s="6" t="s">
        <v>1173</v>
      </c>
      <c r="AL29" s="6" t="s">
        <v>1173</v>
      </c>
      <c r="AM29" s="6" t="s">
        <v>1173</v>
      </c>
      <c r="AN29" s="6" t="s">
        <v>1173</v>
      </c>
      <c r="AO29" s="6" t="s">
        <v>1173</v>
      </c>
      <c r="AP29" s="6" t="s">
        <v>1173</v>
      </c>
      <c r="AQ29" s="6" t="s">
        <v>1173</v>
      </c>
      <c r="AR29" s="6" t="s">
        <v>1173</v>
      </c>
      <c r="AS29" s="6" t="s">
        <v>1173</v>
      </c>
      <c r="AT29" s="6" t="s">
        <v>1173</v>
      </c>
      <c r="AU29" s="6" t="s">
        <v>1173</v>
      </c>
      <c r="AV29" s="6" t="s">
        <v>1173</v>
      </c>
      <c r="AW29" s="6" t="s">
        <v>1173</v>
      </c>
      <c r="AX29" s="6" t="s">
        <v>1173</v>
      </c>
      <c r="AY29" s="6" t="s">
        <v>1173</v>
      </c>
      <c r="AZ29" s="6" t="s">
        <v>1173</v>
      </c>
      <c r="BA29" s="6" t="s">
        <v>1173</v>
      </c>
      <c r="BB29" s="6" t="s">
        <v>1173</v>
      </c>
      <c r="BC29" s="9" t="e">
        <f t="shared" ref="BC29:DN29" si="1474">BC21/BC9</f>
        <v>#VALUE!</v>
      </c>
      <c r="BD29" s="9" t="e">
        <f t="shared" si="1474"/>
        <v>#VALUE!</v>
      </c>
      <c r="BE29" s="9" t="e">
        <f t="shared" si="1474"/>
        <v>#VALUE!</v>
      </c>
      <c r="BF29" s="9" t="e">
        <f t="shared" si="1474"/>
        <v>#VALUE!</v>
      </c>
      <c r="BG29" s="9" t="e">
        <f t="shared" si="1474"/>
        <v>#VALUE!</v>
      </c>
      <c r="BH29" s="9" t="e">
        <f t="shared" si="1474"/>
        <v>#VALUE!</v>
      </c>
      <c r="BI29" s="9" t="e">
        <f t="shared" si="1474"/>
        <v>#VALUE!</v>
      </c>
      <c r="BJ29" s="9" t="e">
        <f t="shared" si="1474"/>
        <v>#VALUE!</v>
      </c>
      <c r="BK29" s="9" t="e">
        <f t="shared" si="1474"/>
        <v>#VALUE!</v>
      </c>
      <c r="BL29" s="9" t="e">
        <f t="shared" si="1474"/>
        <v>#VALUE!</v>
      </c>
      <c r="BM29" s="9" t="e">
        <f t="shared" si="1474"/>
        <v>#VALUE!</v>
      </c>
      <c r="BN29" s="9" t="e">
        <f t="shared" si="1474"/>
        <v>#VALUE!</v>
      </c>
      <c r="BO29" s="9" t="e">
        <f t="shared" si="1474"/>
        <v>#VALUE!</v>
      </c>
      <c r="BP29" s="9" t="e">
        <f t="shared" si="1474"/>
        <v>#VALUE!</v>
      </c>
      <c r="BQ29" s="9" t="e">
        <f t="shared" si="1474"/>
        <v>#VALUE!</v>
      </c>
      <c r="BR29" s="9" t="e">
        <f t="shared" si="1474"/>
        <v>#VALUE!</v>
      </c>
      <c r="BS29" s="9" t="e">
        <f t="shared" si="1474"/>
        <v>#VALUE!</v>
      </c>
      <c r="BT29" s="9" t="e">
        <f t="shared" si="1474"/>
        <v>#VALUE!</v>
      </c>
      <c r="BU29" s="9" t="e">
        <f t="shared" si="1474"/>
        <v>#VALUE!</v>
      </c>
      <c r="BV29" s="9" t="e">
        <f t="shared" si="1474"/>
        <v>#VALUE!</v>
      </c>
      <c r="BW29" s="9" t="e">
        <f t="shared" si="1474"/>
        <v>#VALUE!</v>
      </c>
      <c r="BX29" s="9" t="e">
        <f t="shared" si="1474"/>
        <v>#VALUE!</v>
      </c>
      <c r="BY29" s="9" t="e">
        <f t="shared" si="1474"/>
        <v>#VALUE!</v>
      </c>
      <c r="BZ29" s="9" t="e">
        <f t="shared" si="1474"/>
        <v>#VALUE!</v>
      </c>
      <c r="CA29" s="9" t="e">
        <f t="shared" si="1474"/>
        <v>#VALUE!</v>
      </c>
      <c r="CB29" s="9" t="e">
        <f t="shared" si="1474"/>
        <v>#VALUE!</v>
      </c>
      <c r="CC29" s="9" t="e">
        <f t="shared" si="1474"/>
        <v>#VALUE!</v>
      </c>
      <c r="CD29" s="9" t="e">
        <f t="shared" si="1474"/>
        <v>#VALUE!</v>
      </c>
      <c r="CE29" s="9" t="e">
        <f t="shared" si="1474"/>
        <v>#VALUE!</v>
      </c>
      <c r="CF29" s="9" t="e">
        <f t="shared" si="1474"/>
        <v>#VALUE!</v>
      </c>
      <c r="CG29" s="9" t="e">
        <f t="shared" si="1474"/>
        <v>#VALUE!</v>
      </c>
      <c r="CH29" s="9" t="e">
        <f t="shared" si="1474"/>
        <v>#VALUE!</v>
      </c>
      <c r="CI29" s="9" t="e">
        <f t="shared" si="1474"/>
        <v>#VALUE!</v>
      </c>
      <c r="CJ29" s="9" t="e">
        <f t="shared" si="1474"/>
        <v>#VALUE!</v>
      </c>
      <c r="CK29" s="9" t="e">
        <f t="shared" si="1474"/>
        <v>#VALUE!</v>
      </c>
      <c r="CL29" s="9" t="e">
        <f t="shared" si="1474"/>
        <v>#VALUE!</v>
      </c>
      <c r="CM29" s="9" t="e">
        <f t="shared" si="1474"/>
        <v>#VALUE!</v>
      </c>
      <c r="CN29" s="9" t="e">
        <f t="shared" si="1474"/>
        <v>#VALUE!</v>
      </c>
      <c r="CO29" s="9" t="e">
        <f t="shared" si="1474"/>
        <v>#VALUE!</v>
      </c>
      <c r="CP29" s="9" t="e">
        <f t="shared" si="1474"/>
        <v>#VALUE!</v>
      </c>
      <c r="CQ29" s="9" t="e">
        <f t="shared" si="1474"/>
        <v>#VALUE!</v>
      </c>
      <c r="CR29" s="9" t="e">
        <f t="shared" si="1474"/>
        <v>#VALUE!</v>
      </c>
      <c r="CS29" s="9" t="e">
        <f t="shared" si="1474"/>
        <v>#VALUE!</v>
      </c>
      <c r="CT29" s="9" t="e">
        <f t="shared" si="1474"/>
        <v>#VALUE!</v>
      </c>
      <c r="CU29" s="9" t="e">
        <f t="shared" si="1474"/>
        <v>#VALUE!</v>
      </c>
      <c r="CV29" s="9" t="e">
        <f t="shared" si="1474"/>
        <v>#VALUE!</v>
      </c>
      <c r="CW29" s="9" t="e">
        <f t="shared" si="1474"/>
        <v>#VALUE!</v>
      </c>
      <c r="CX29" s="9" t="e">
        <f t="shared" si="1474"/>
        <v>#VALUE!</v>
      </c>
      <c r="CY29" s="9" t="e">
        <f t="shared" si="1474"/>
        <v>#VALUE!</v>
      </c>
      <c r="CZ29" s="9" t="e">
        <f t="shared" si="1474"/>
        <v>#VALUE!</v>
      </c>
      <c r="DA29" s="9" t="e">
        <f t="shared" si="1474"/>
        <v>#VALUE!</v>
      </c>
      <c r="DB29" s="9" t="e">
        <f t="shared" si="1474"/>
        <v>#VALUE!</v>
      </c>
      <c r="DC29" s="9" t="e">
        <f t="shared" si="1474"/>
        <v>#VALUE!</v>
      </c>
      <c r="DD29" s="9" t="e">
        <f t="shared" si="1474"/>
        <v>#VALUE!</v>
      </c>
      <c r="DE29" s="9" t="e">
        <f t="shared" si="1474"/>
        <v>#VALUE!</v>
      </c>
      <c r="DF29" s="9" t="e">
        <f t="shared" si="1474"/>
        <v>#VALUE!</v>
      </c>
      <c r="DG29" s="9" t="e">
        <f t="shared" si="1474"/>
        <v>#VALUE!</v>
      </c>
      <c r="DH29" s="9" t="e">
        <f t="shared" si="1474"/>
        <v>#VALUE!</v>
      </c>
      <c r="DI29" s="9" t="e">
        <f t="shared" si="1474"/>
        <v>#VALUE!</v>
      </c>
      <c r="DJ29" s="9" t="e">
        <f t="shared" si="1474"/>
        <v>#VALUE!</v>
      </c>
      <c r="DK29" s="9" t="e">
        <f t="shared" si="1474"/>
        <v>#VALUE!</v>
      </c>
      <c r="DL29" s="9" t="e">
        <f t="shared" si="1474"/>
        <v>#VALUE!</v>
      </c>
      <c r="DM29" s="9" t="e">
        <f t="shared" si="1474"/>
        <v>#VALUE!</v>
      </c>
      <c r="DN29" s="9" t="e">
        <f t="shared" si="1474"/>
        <v>#VALUE!</v>
      </c>
      <c r="DO29" s="9" t="e">
        <f t="shared" ref="DO29:FZ29" si="1475">DO21/DO9</f>
        <v>#VALUE!</v>
      </c>
      <c r="DP29" s="9" t="e">
        <f t="shared" si="1475"/>
        <v>#VALUE!</v>
      </c>
      <c r="DQ29" s="9" t="e">
        <f t="shared" si="1475"/>
        <v>#VALUE!</v>
      </c>
      <c r="DR29" s="9" t="e">
        <f t="shared" si="1475"/>
        <v>#VALUE!</v>
      </c>
      <c r="DS29" s="9" t="e">
        <f t="shared" si="1475"/>
        <v>#VALUE!</v>
      </c>
      <c r="DT29" s="9" t="e">
        <f t="shared" si="1475"/>
        <v>#VALUE!</v>
      </c>
      <c r="DU29" s="9" t="e">
        <f t="shared" si="1475"/>
        <v>#VALUE!</v>
      </c>
      <c r="DV29" s="9" t="e">
        <f t="shared" si="1475"/>
        <v>#VALUE!</v>
      </c>
      <c r="DW29" s="9" t="e">
        <f t="shared" si="1475"/>
        <v>#VALUE!</v>
      </c>
      <c r="DX29" s="9" t="e">
        <f t="shared" si="1475"/>
        <v>#VALUE!</v>
      </c>
      <c r="DY29" s="9" t="e">
        <f t="shared" si="1475"/>
        <v>#VALUE!</v>
      </c>
      <c r="DZ29" s="9" t="e">
        <f t="shared" si="1475"/>
        <v>#VALUE!</v>
      </c>
      <c r="EA29" s="9" t="e">
        <f t="shared" si="1475"/>
        <v>#VALUE!</v>
      </c>
      <c r="EB29" s="9" t="e">
        <f t="shared" si="1475"/>
        <v>#VALUE!</v>
      </c>
      <c r="EC29" s="9" t="e">
        <f t="shared" si="1475"/>
        <v>#VALUE!</v>
      </c>
      <c r="ED29" s="9" t="e">
        <f t="shared" si="1475"/>
        <v>#VALUE!</v>
      </c>
      <c r="EE29" s="9" t="e">
        <f t="shared" si="1475"/>
        <v>#VALUE!</v>
      </c>
      <c r="EF29" s="9" t="e">
        <f t="shared" si="1475"/>
        <v>#VALUE!</v>
      </c>
      <c r="EG29" s="9" t="e">
        <f t="shared" si="1475"/>
        <v>#VALUE!</v>
      </c>
      <c r="EH29" s="9" t="e">
        <f t="shared" si="1475"/>
        <v>#VALUE!</v>
      </c>
      <c r="EI29" s="9" t="e">
        <f t="shared" si="1475"/>
        <v>#VALUE!</v>
      </c>
      <c r="EJ29" s="9" t="e">
        <f t="shared" si="1475"/>
        <v>#VALUE!</v>
      </c>
      <c r="EK29" s="9" t="e">
        <f t="shared" si="1475"/>
        <v>#VALUE!</v>
      </c>
      <c r="EL29" s="9" t="e">
        <f t="shared" si="1475"/>
        <v>#VALUE!</v>
      </c>
      <c r="EM29" s="9" t="e">
        <f t="shared" si="1475"/>
        <v>#VALUE!</v>
      </c>
      <c r="EN29" s="9" t="e">
        <f t="shared" si="1475"/>
        <v>#VALUE!</v>
      </c>
      <c r="EO29" s="9" t="e">
        <f t="shared" si="1475"/>
        <v>#VALUE!</v>
      </c>
      <c r="EP29" s="9" t="e">
        <f t="shared" si="1475"/>
        <v>#VALUE!</v>
      </c>
      <c r="EQ29" s="9" t="e">
        <f t="shared" si="1475"/>
        <v>#VALUE!</v>
      </c>
      <c r="ER29" s="9" t="e">
        <f t="shared" si="1475"/>
        <v>#VALUE!</v>
      </c>
      <c r="ES29" s="9" t="e">
        <f t="shared" si="1475"/>
        <v>#VALUE!</v>
      </c>
      <c r="ET29" s="9" t="e">
        <f t="shared" si="1475"/>
        <v>#VALUE!</v>
      </c>
      <c r="EU29" s="9" t="e">
        <f t="shared" si="1475"/>
        <v>#VALUE!</v>
      </c>
      <c r="EV29" s="9" t="e">
        <f t="shared" si="1475"/>
        <v>#VALUE!</v>
      </c>
      <c r="EW29" s="9" t="e">
        <f t="shared" si="1475"/>
        <v>#VALUE!</v>
      </c>
      <c r="EX29" s="9" t="e">
        <f t="shared" si="1475"/>
        <v>#VALUE!</v>
      </c>
      <c r="EY29" s="9" t="e">
        <f t="shared" si="1475"/>
        <v>#VALUE!</v>
      </c>
      <c r="EZ29" s="9" t="e">
        <f t="shared" si="1475"/>
        <v>#VALUE!</v>
      </c>
      <c r="FA29" s="9" t="e">
        <f t="shared" si="1475"/>
        <v>#VALUE!</v>
      </c>
      <c r="FB29" s="9" t="e">
        <f t="shared" si="1475"/>
        <v>#VALUE!</v>
      </c>
      <c r="FC29" s="9" t="e">
        <f t="shared" si="1475"/>
        <v>#VALUE!</v>
      </c>
      <c r="FD29" s="9" t="e">
        <f t="shared" si="1475"/>
        <v>#VALUE!</v>
      </c>
      <c r="FE29" s="9" t="e">
        <f t="shared" si="1475"/>
        <v>#VALUE!</v>
      </c>
      <c r="FF29" s="9" t="e">
        <f t="shared" si="1475"/>
        <v>#VALUE!</v>
      </c>
      <c r="FG29" s="9" t="e">
        <f t="shared" si="1475"/>
        <v>#VALUE!</v>
      </c>
      <c r="FH29" s="9" t="e">
        <f t="shared" si="1475"/>
        <v>#VALUE!</v>
      </c>
      <c r="FI29" s="9" t="e">
        <f t="shared" si="1475"/>
        <v>#VALUE!</v>
      </c>
      <c r="FJ29" s="9" t="e">
        <f t="shared" si="1475"/>
        <v>#VALUE!</v>
      </c>
      <c r="FK29" s="9" t="e">
        <f t="shared" si="1475"/>
        <v>#VALUE!</v>
      </c>
      <c r="FL29" s="9" t="e">
        <f t="shared" si="1475"/>
        <v>#VALUE!</v>
      </c>
      <c r="FM29" s="9" t="e">
        <f t="shared" si="1475"/>
        <v>#VALUE!</v>
      </c>
      <c r="FN29" s="9" t="e">
        <f t="shared" si="1475"/>
        <v>#VALUE!</v>
      </c>
      <c r="FO29" s="9" t="e">
        <f t="shared" si="1475"/>
        <v>#VALUE!</v>
      </c>
      <c r="FP29" s="9" t="e">
        <f t="shared" si="1475"/>
        <v>#VALUE!</v>
      </c>
      <c r="FQ29" s="9" t="e">
        <f t="shared" si="1475"/>
        <v>#VALUE!</v>
      </c>
      <c r="FR29" s="9" t="e">
        <f t="shared" si="1475"/>
        <v>#VALUE!</v>
      </c>
      <c r="FS29" s="9" t="e">
        <f t="shared" si="1475"/>
        <v>#VALUE!</v>
      </c>
      <c r="FT29" s="9" t="e">
        <f t="shared" si="1475"/>
        <v>#VALUE!</v>
      </c>
      <c r="FU29" s="9" t="e">
        <f t="shared" si="1475"/>
        <v>#VALUE!</v>
      </c>
      <c r="FV29" s="9" t="e">
        <f t="shared" si="1475"/>
        <v>#VALUE!</v>
      </c>
      <c r="FW29" s="9" t="e">
        <f t="shared" si="1475"/>
        <v>#VALUE!</v>
      </c>
      <c r="FX29" s="9" t="e">
        <f t="shared" si="1475"/>
        <v>#VALUE!</v>
      </c>
      <c r="FY29" s="9" t="e">
        <f t="shared" si="1475"/>
        <v>#VALUE!</v>
      </c>
      <c r="FZ29" s="9" t="e">
        <f t="shared" si="1475"/>
        <v>#VALUE!</v>
      </c>
      <c r="GA29" s="9" t="e">
        <f t="shared" ref="GA29:IL29" si="1476">GA21/GA9</f>
        <v>#VALUE!</v>
      </c>
      <c r="GB29" s="9" t="e">
        <f t="shared" si="1476"/>
        <v>#VALUE!</v>
      </c>
      <c r="GC29" s="9" t="e">
        <f t="shared" si="1476"/>
        <v>#VALUE!</v>
      </c>
      <c r="GD29" s="9" t="e">
        <f t="shared" si="1476"/>
        <v>#VALUE!</v>
      </c>
      <c r="GE29" s="9" t="e">
        <f t="shared" si="1476"/>
        <v>#VALUE!</v>
      </c>
      <c r="GF29" s="9" t="e">
        <f t="shared" si="1476"/>
        <v>#VALUE!</v>
      </c>
      <c r="GG29" s="9" t="e">
        <f t="shared" si="1476"/>
        <v>#VALUE!</v>
      </c>
      <c r="GH29" s="9" t="e">
        <f t="shared" si="1476"/>
        <v>#VALUE!</v>
      </c>
      <c r="GI29" s="9" t="e">
        <f t="shared" si="1476"/>
        <v>#VALUE!</v>
      </c>
      <c r="GJ29" s="9" t="e">
        <f t="shared" si="1476"/>
        <v>#VALUE!</v>
      </c>
      <c r="GK29" s="9" t="e">
        <f t="shared" si="1476"/>
        <v>#VALUE!</v>
      </c>
      <c r="GL29" s="9" t="e">
        <f t="shared" si="1476"/>
        <v>#VALUE!</v>
      </c>
      <c r="GM29" s="9" t="e">
        <f t="shared" si="1476"/>
        <v>#VALUE!</v>
      </c>
      <c r="GN29" s="9" t="e">
        <f t="shared" si="1476"/>
        <v>#VALUE!</v>
      </c>
      <c r="GO29" s="9" t="e">
        <f t="shared" si="1476"/>
        <v>#VALUE!</v>
      </c>
      <c r="GP29" s="9" t="e">
        <f t="shared" si="1476"/>
        <v>#VALUE!</v>
      </c>
      <c r="GQ29" s="9" t="e">
        <f t="shared" si="1476"/>
        <v>#VALUE!</v>
      </c>
      <c r="GR29" s="9" t="e">
        <f t="shared" si="1476"/>
        <v>#VALUE!</v>
      </c>
      <c r="GS29" s="9" t="e">
        <f t="shared" si="1476"/>
        <v>#VALUE!</v>
      </c>
      <c r="GT29" s="9" t="e">
        <f t="shared" si="1476"/>
        <v>#VALUE!</v>
      </c>
      <c r="GU29" s="9" t="e">
        <f t="shared" si="1476"/>
        <v>#VALUE!</v>
      </c>
      <c r="GV29" s="9" t="e">
        <f t="shared" si="1476"/>
        <v>#VALUE!</v>
      </c>
      <c r="GW29" s="9" t="e">
        <f t="shared" si="1476"/>
        <v>#VALUE!</v>
      </c>
      <c r="GX29" s="9" t="e">
        <f t="shared" si="1476"/>
        <v>#VALUE!</v>
      </c>
      <c r="GY29" s="9" t="e">
        <f t="shared" si="1476"/>
        <v>#VALUE!</v>
      </c>
      <c r="GZ29" s="9" t="e">
        <f t="shared" si="1476"/>
        <v>#VALUE!</v>
      </c>
      <c r="HA29" s="9" t="e">
        <f t="shared" si="1476"/>
        <v>#VALUE!</v>
      </c>
      <c r="HB29" s="9" t="e">
        <f t="shared" si="1476"/>
        <v>#VALUE!</v>
      </c>
      <c r="HC29" s="43" t="e">
        <f t="shared" si="1476"/>
        <v>#VALUE!</v>
      </c>
      <c r="HD29" s="9" t="e">
        <f t="shared" si="1476"/>
        <v>#VALUE!</v>
      </c>
      <c r="HE29" s="9" t="e">
        <f t="shared" si="1476"/>
        <v>#VALUE!</v>
      </c>
      <c r="HF29" s="9" t="e">
        <f t="shared" si="1476"/>
        <v>#VALUE!</v>
      </c>
      <c r="HG29" s="9" t="e">
        <f t="shared" si="1476"/>
        <v>#VALUE!</v>
      </c>
      <c r="HH29" s="9" t="e">
        <f t="shared" si="1476"/>
        <v>#VALUE!</v>
      </c>
      <c r="HI29" s="9" t="e">
        <f t="shared" si="1476"/>
        <v>#VALUE!</v>
      </c>
      <c r="HJ29" s="9" t="e">
        <f t="shared" si="1476"/>
        <v>#VALUE!</v>
      </c>
      <c r="HK29" s="9" t="e">
        <f t="shared" si="1476"/>
        <v>#VALUE!</v>
      </c>
      <c r="HL29" s="9" t="e">
        <f t="shared" si="1476"/>
        <v>#VALUE!</v>
      </c>
      <c r="HM29" s="9" t="e">
        <f t="shared" si="1476"/>
        <v>#VALUE!</v>
      </c>
      <c r="HN29" s="9" t="e">
        <f t="shared" si="1476"/>
        <v>#VALUE!</v>
      </c>
      <c r="HO29" s="9" t="e">
        <f t="shared" si="1476"/>
        <v>#VALUE!</v>
      </c>
      <c r="HP29" s="9" t="e">
        <f t="shared" si="1476"/>
        <v>#VALUE!</v>
      </c>
      <c r="HQ29" s="9" t="e">
        <f t="shared" si="1476"/>
        <v>#VALUE!</v>
      </c>
      <c r="HR29" s="9" t="e">
        <f t="shared" si="1476"/>
        <v>#VALUE!</v>
      </c>
      <c r="HS29" s="9" t="e">
        <f t="shared" si="1476"/>
        <v>#VALUE!</v>
      </c>
      <c r="HT29" s="9" t="e">
        <f t="shared" si="1476"/>
        <v>#VALUE!</v>
      </c>
      <c r="HU29" s="9" t="e">
        <f t="shared" si="1476"/>
        <v>#VALUE!</v>
      </c>
      <c r="HV29" s="9" t="e">
        <f t="shared" si="1476"/>
        <v>#VALUE!</v>
      </c>
      <c r="HW29" s="9" t="e">
        <f t="shared" si="1476"/>
        <v>#VALUE!</v>
      </c>
      <c r="HX29" s="9" t="e">
        <f t="shared" si="1476"/>
        <v>#VALUE!</v>
      </c>
      <c r="HY29" s="9" t="e">
        <f t="shared" si="1476"/>
        <v>#VALUE!</v>
      </c>
      <c r="HZ29" s="9" t="e">
        <f t="shared" si="1476"/>
        <v>#VALUE!</v>
      </c>
      <c r="IA29" s="9" t="e">
        <f t="shared" si="1476"/>
        <v>#VALUE!</v>
      </c>
      <c r="IB29" s="9" t="e">
        <f t="shared" si="1476"/>
        <v>#VALUE!</v>
      </c>
      <c r="IC29" s="9" t="e">
        <f t="shared" si="1476"/>
        <v>#VALUE!</v>
      </c>
      <c r="ID29" s="9" t="e">
        <f t="shared" si="1476"/>
        <v>#VALUE!</v>
      </c>
      <c r="IE29" s="9" t="e">
        <f t="shared" si="1476"/>
        <v>#VALUE!</v>
      </c>
      <c r="IF29" s="9" t="e">
        <f t="shared" si="1476"/>
        <v>#VALUE!</v>
      </c>
      <c r="IG29" s="9" t="e">
        <f t="shared" si="1476"/>
        <v>#VALUE!</v>
      </c>
      <c r="IH29" s="9" t="e">
        <f t="shared" si="1476"/>
        <v>#VALUE!</v>
      </c>
      <c r="II29" s="9" t="e">
        <f t="shared" si="1476"/>
        <v>#VALUE!</v>
      </c>
      <c r="IJ29" s="9" t="e">
        <f t="shared" si="1476"/>
        <v>#VALUE!</v>
      </c>
      <c r="IK29" s="9" t="e">
        <f t="shared" si="1476"/>
        <v>#VALUE!</v>
      </c>
      <c r="IL29" s="9" t="e">
        <f t="shared" si="1476"/>
        <v>#VALUE!</v>
      </c>
      <c r="IM29" s="9" t="e">
        <f t="shared" ref="IM29:KX29" si="1477">IM21/IM9</f>
        <v>#VALUE!</v>
      </c>
      <c r="IN29" s="9" t="e">
        <f t="shared" si="1477"/>
        <v>#VALUE!</v>
      </c>
      <c r="IO29" s="9" t="e">
        <f t="shared" si="1477"/>
        <v>#VALUE!</v>
      </c>
      <c r="IP29" s="9" t="e">
        <f t="shared" si="1477"/>
        <v>#VALUE!</v>
      </c>
      <c r="IQ29" s="9" t="e">
        <f t="shared" si="1477"/>
        <v>#VALUE!</v>
      </c>
      <c r="IR29" s="9" t="e">
        <f t="shared" si="1477"/>
        <v>#VALUE!</v>
      </c>
      <c r="IS29" s="9" t="e">
        <f t="shared" si="1477"/>
        <v>#VALUE!</v>
      </c>
      <c r="IT29" s="9" t="e">
        <f t="shared" si="1477"/>
        <v>#VALUE!</v>
      </c>
      <c r="IU29" s="9" t="e">
        <f t="shared" si="1477"/>
        <v>#VALUE!</v>
      </c>
      <c r="IV29" s="9" t="e">
        <f t="shared" si="1477"/>
        <v>#VALUE!</v>
      </c>
      <c r="IW29" s="9" t="e">
        <f t="shared" si="1477"/>
        <v>#VALUE!</v>
      </c>
      <c r="IX29" s="9" t="e">
        <f t="shared" si="1477"/>
        <v>#VALUE!</v>
      </c>
      <c r="IY29" s="9" t="e">
        <f t="shared" si="1477"/>
        <v>#VALUE!</v>
      </c>
      <c r="IZ29" s="9" t="e">
        <f t="shared" si="1477"/>
        <v>#VALUE!</v>
      </c>
      <c r="JA29" s="9" t="e">
        <f t="shared" si="1477"/>
        <v>#VALUE!</v>
      </c>
      <c r="JB29" s="9" t="e">
        <f t="shared" si="1477"/>
        <v>#VALUE!</v>
      </c>
      <c r="JC29" s="9" t="e">
        <f t="shared" si="1477"/>
        <v>#VALUE!</v>
      </c>
      <c r="JD29" s="9" t="e">
        <f t="shared" si="1477"/>
        <v>#VALUE!</v>
      </c>
      <c r="JE29" s="9" t="e">
        <f t="shared" si="1477"/>
        <v>#VALUE!</v>
      </c>
      <c r="JF29" s="9" t="e">
        <f t="shared" si="1477"/>
        <v>#VALUE!</v>
      </c>
      <c r="JG29" s="9" t="e">
        <f t="shared" si="1477"/>
        <v>#VALUE!</v>
      </c>
      <c r="JH29" s="9" t="e">
        <f t="shared" si="1477"/>
        <v>#VALUE!</v>
      </c>
      <c r="JI29" s="9" t="e">
        <f t="shared" si="1477"/>
        <v>#VALUE!</v>
      </c>
      <c r="JJ29" s="9" t="e">
        <f t="shared" si="1477"/>
        <v>#VALUE!</v>
      </c>
      <c r="JK29" s="9" t="e">
        <f t="shared" si="1477"/>
        <v>#VALUE!</v>
      </c>
      <c r="JL29" s="9" t="e">
        <f t="shared" si="1477"/>
        <v>#VALUE!</v>
      </c>
      <c r="JM29" s="9" t="e">
        <f t="shared" si="1477"/>
        <v>#VALUE!</v>
      </c>
      <c r="JN29" s="9" t="e">
        <f t="shared" si="1477"/>
        <v>#VALUE!</v>
      </c>
      <c r="JO29" s="9" t="e">
        <f t="shared" si="1477"/>
        <v>#VALUE!</v>
      </c>
      <c r="JP29" s="9" t="e">
        <f t="shared" si="1477"/>
        <v>#VALUE!</v>
      </c>
      <c r="JQ29" s="9" t="e">
        <f t="shared" si="1477"/>
        <v>#VALUE!</v>
      </c>
      <c r="JR29" s="9" t="e">
        <f t="shared" si="1477"/>
        <v>#VALUE!</v>
      </c>
      <c r="JS29" s="9" t="e">
        <f t="shared" si="1477"/>
        <v>#VALUE!</v>
      </c>
      <c r="JT29" s="9" t="e">
        <f t="shared" si="1477"/>
        <v>#VALUE!</v>
      </c>
      <c r="JU29" s="9" t="e">
        <f t="shared" si="1477"/>
        <v>#VALUE!</v>
      </c>
      <c r="JV29" s="9" t="e">
        <f t="shared" si="1477"/>
        <v>#VALUE!</v>
      </c>
      <c r="JW29" s="9" t="e">
        <f t="shared" si="1477"/>
        <v>#VALUE!</v>
      </c>
      <c r="JX29" s="9" t="e">
        <f t="shared" si="1477"/>
        <v>#VALUE!</v>
      </c>
      <c r="JY29" s="9" t="e">
        <f t="shared" si="1477"/>
        <v>#VALUE!</v>
      </c>
      <c r="JZ29" s="9" t="e">
        <f t="shared" si="1477"/>
        <v>#VALUE!</v>
      </c>
      <c r="KA29" s="9" t="e">
        <f t="shared" si="1477"/>
        <v>#VALUE!</v>
      </c>
      <c r="KB29" s="9" t="e">
        <f t="shared" si="1477"/>
        <v>#VALUE!</v>
      </c>
      <c r="KC29" s="9" t="e">
        <f t="shared" si="1477"/>
        <v>#VALUE!</v>
      </c>
      <c r="KD29" s="9" t="e">
        <f t="shared" si="1477"/>
        <v>#VALUE!</v>
      </c>
      <c r="KE29" s="9" t="e">
        <f t="shared" si="1477"/>
        <v>#VALUE!</v>
      </c>
      <c r="KF29" s="9" t="e">
        <f t="shared" si="1477"/>
        <v>#VALUE!</v>
      </c>
      <c r="KG29" s="9" t="e">
        <f t="shared" si="1477"/>
        <v>#VALUE!</v>
      </c>
      <c r="KH29" s="9" t="e">
        <f t="shared" si="1477"/>
        <v>#VALUE!</v>
      </c>
      <c r="KI29" s="9" t="e">
        <f t="shared" si="1477"/>
        <v>#VALUE!</v>
      </c>
      <c r="KJ29" s="9" t="e">
        <f t="shared" si="1477"/>
        <v>#VALUE!</v>
      </c>
      <c r="KK29" s="9" t="e">
        <f t="shared" si="1477"/>
        <v>#VALUE!</v>
      </c>
      <c r="KL29" s="9" t="e">
        <f t="shared" si="1477"/>
        <v>#VALUE!</v>
      </c>
      <c r="KM29" s="9" t="e">
        <f t="shared" si="1477"/>
        <v>#VALUE!</v>
      </c>
      <c r="KN29" s="9" t="e">
        <f t="shared" si="1477"/>
        <v>#VALUE!</v>
      </c>
      <c r="KO29" s="9" t="e">
        <f t="shared" si="1477"/>
        <v>#VALUE!</v>
      </c>
      <c r="KP29" s="9" t="e">
        <f t="shared" si="1477"/>
        <v>#VALUE!</v>
      </c>
      <c r="KQ29" s="9" t="e">
        <f t="shared" si="1477"/>
        <v>#VALUE!</v>
      </c>
      <c r="KR29" s="9" t="e">
        <f t="shared" si="1477"/>
        <v>#VALUE!</v>
      </c>
      <c r="KS29" s="9" t="e">
        <f t="shared" si="1477"/>
        <v>#VALUE!</v>
      </c>
      <c r="KT29" s="9" t="e">
        <f t="shared" si="1477"/>
        <v>#VALUE!</v>
      </c>
      <c r="KU29" s="9" t="e">
        <f t="shared" si="1477"/>
        <v>#VALUE!</v>
      </c>
      <c r="KV29" s="9" t="e">
        <f t="shared" si="1477"/>
        <v>#VALUE!</v>
      </c>
      <c r="KW29" s="9" t="e">
        <f t="shared" si="1477"/>
        <v>#VALUE!</v>
      </c>
      <c r="KX29" s="9" t="e">
        <f t="shared" si="1477"/>
        <v>#VALUE!</v>
      </c>
      <c r="KY29" s="9" t="e">
        <f t="shared" ref="KY29:NJ29" si="1478">KY21/KY9</f>
        <v>#VALUE!</v>
      </c>
      <c r="KZ29" s="9" t="e">
        <f t="shared" si="1478"/>
        <v>#VALUE!</v>
      </c>
      <c r="LA29" s="9" t="e">
        <f t="shared" si="1478"/>
        <v>#VALUE!</v>
      </c>
      <c r="LB29" s="9" t="e">
        <f t="shared" si="1478"/>
        <v>#VALUE!</v>
      </c>
      <c r="LC29" s="9" t="e">
        <f t="shared" si="1478"/>
        <v>#VALUE!</v>
      </c>
      <c r="LD29" s="43" t="e">
        <f t="shared" si="1478"/>
        <v>#VALUE!</v>
      </c>
      <c r="LE29" s="9" t="e">
        <f t="shared" si="1478"/>
        <v>#VALUE!</v>
      </c>
      <c r="LF29" s="9" t="e">
        <f t="shared" si="1478"/>
        <v>#VALUE!</v>
      </c>
      <c r="LG29" s="9" t="e">
        <f t="shared" si="1478"/>
        <v>#VALUE!</v>
      </c>
      <c r="LH29" s="9" t="e">
        <f t="shared" si="1478"/>
        <v>#VALUE!</v>
      </c>
      <c r="LI29" s="9" t="e">
        <f t="shared" si="1478"/>
        <v>#VALUE!</v>
      </c>
      <c r="LJ29" s="9" t="e">
        <f t="shared" si="1478"/>
        <v>#VALUE!</v>
      </c>
      <c r="LK29" s="9" t="e">
        <f t="shared" si="1478"/>
        <v>#VALUE!</v>
      </c>
      <c r="LL29" s="9" t="e">
        <f t="shared" si="1478"/>
        <v>#VALUE!</v>
      </c>
      <c r="LM29" s="9" t="e">
        <f t="shared" si="1478"/>
        <v>#VALUE!</v>
      </c>
      <c r="LN29" s="9" t="e">
        <f t="shared" si="1478"/>
        <v>#VALUE!</v>
      </c>
      <c r="LO29" s="9" t="e">
        <f t="shared" si="1478"/>
        <v>#VALUE!</v>
      </c>
      <c r="LP29" s="9" t="e">
        <f t="shared" si="1478"/>
        <v>#VALUE!</v>
      </c>
      <c r="LQ29" s="9" t="e">
        <f t="shared" si="1478"/>
        <v>#VALUE!</v>
      </c>
      <c r="LR29" s="9" t="e">
        <f t="shared" si="1478"/>
        <v>#VALUE!</v>
      </c>
      <c r="LS29" s="9" t="e">
        <f t="shared" si="1478"/>
        <v>#VALUE!</v>
      </c>
      <c r="LT29" s="9" t="e">
        <f t="shared" si="1478"/>
        <v>#VALUE!</v>
      </c>
      <c r="LU29" s="9" t="e">
        <f t="shared" si="1478"/>
        <v>#VALUE!</v>
      </c>
      <c r="LV29" s="9" t="e">
        <f t="shared" si="1478"/>
        <v>#VALUE!</v>
      </c>
      <c r="LW29" s="9" t="e">
        <f t="shared" si="1478"/>
        <v>#VALUE!</v>
      </c>
      <c r="LX29" s="9" t="e">
        <f t="shared" si="1478"/>
        <v>#VALUE!</v>
      </c>
      <c r="LY29" s="9" t="e">
        <f t="shared" si="1478"/>
        <v>#VALUE!</v>
      </c>
      <c r="LZ29" s="9" t="e">
        <f t="shared" si="1478"/>
        <v>#VALUE!</v>
      </c>
      <c r="MA29" s="9" t="e">
        <f t="shared" si="1478"/>
        <v>#VALUE!</v>
      </c>
      <c r="MB29" s="9" t="e">
        <f t="shared" si="1478"/>
        <v>#VALUE!</v>
      </c>
      <c r="MC29" s="9" t="e">
        <f t="shared" si="1478"/>
        <v>#VALUE!</v>
      </c>
      <c r="MD29" s="9" t="e">
        <f t="shared" si="1478"/>
        <v>#VALUE!</v>
      </c>
      <c r="ME29" s="9" t="e">
        <f t="shared" si="1478"/>
        <v>#VALUE!</v>
      </c>
      <c r="MF29" s="9" t="e">
        <f t="shared" si="1478"/>
        <v>#VALUE!</v>
      </c>
      <c r="MG29" s="9" t="e">
        <f t="shared" si="1478"/>
        <v>#VALUE!</v>
      </c>
      <c r="MH29" s="9" t="e">
        <f t="shared" si="1478"/>
        <v>#VALUE!</v>
      </c>
      <c r="MI29" s="9" t="e">
        <f t="shared" si="1478"/>
        <v>#VALUE!</v>
      </c>
      <c r="MJ29" s="9" t="e">
        <f t="shared" si="1478"/>
        <v>#VALUE!</v>
      </c>
      <c r="MK29" s="9" t="e">
        <f t="shared" si="1478"/>
        <v>#VALUE!</v>
      </c>
      <c r="ML29" s="9" t="e">
        <f t="shared" si="1478"/>
        <v>#VALUE!</v>
      </c>
      <c r="MM29" s="9" t="e">
        <f t="shared" si="1478"/>
        <v>#VALUE!</v>
      </c>
      <c r="MN29" s="9" t="e">
        <f t="shared" si="1478"/>
        <v>#VALUE!</v>
      </c>
      <c r="MO29" s="9" t="e">
        <f t="shared" si="1478"/>
        <v>#VALUE!</v>
      </c>
      <c r="MP29" s="9" t="e">
        <f t="shared" si="1478"/>
        <v>#VALUE!</v>
      </c>
      <c r="MQ29" s="9" t="e">
        <f t="shared" si="1478"/>
        <v>#VALUE!</v>
      </c>
      <c r="MR29" s="9" t="e">
        <f t="shared" si="1478"/>
        <v>#VALUE!</v>
      </c>
      <c r="MS29" s="9" t="e">
        <f t="shared" si="1478"/>
        <v>#VALUE!</v>
      </c>
      <c r="MT29" s="9" t="e">
        <f t="shared" si="1478"/>
        <v>#VALUE!</v>
      </c>
      <c r="MU29" s="9" t="e">
        <f t="shared" si="1478"/>
        <v>#VALUE!</v>
      </c>
      <c r="MV29" s="9" t="e">
        <f t="shared" si="1478"/>
        <v>#VALUE!</v>
      </c>
      <c r="MW29" s="9" t="e">
        <f t="shared" si="1478"/>
        <v>#VALUE!</v>
      </c>
      <c r="MX29" s="9" t="e">
        <f t="shared" si="1478"/>
        <v>#VALUE!</v>
      </c>
      <c r="MY29" s="9" t="e">
        <f t="shared" si="1478"/>
        <v>#VALUE!</v>
      </c>
      <c r="MZ29" s="9" t="e">
        <f t="shared" si="1478"/>
        <v>#VALUE!</v>
      </c>
      <c r="NA29" s="9" t="e">
        <f t="shared" si="1478"/>
        <v>#VALUE!</v>
      </c>
      <c r="NB29" s="9" t="e">
        <f t="shared" si="1478"/>
        <v>#VALUE!</v>
      </c>
      <c r="NC29" s="9" t="e">
        <f t="shared" si="1478"/>
        <v>#VALUE!</v>
      </c>
      <c r="ND29" s="9" t="e">
        <f t="shared" si="1478"/>
        <v>#VALUE!</v>
      </c>
      <c r="NE29" s="9" t="e">
        <f t="shared" si="1478"/>
        <v>#VALUE!</v>
      </c>
      <c r="NF29" s="9" t="e">
        <f t="shared" si="1478"/>
        <v>#VALUE!</v>
      </c>
      <c r="NG29" s="9" t="e">
        <f t="shared" si="1478"/>
        <v>#VALUE!</v>
      </c>
      <c r="NH29" s="9" t="e">
        <f t="shared" si="1478"/>
        <v>#VALUE!</v>
      </c>
      <c r="NI29" s="9" t="e">
        <f t="shared" si="1478"/>
        <v>#VALUE!</v>
      </c>
      <c r="NJ29" s="9" t="e">
        <f t="shared" si="1478"/>
        <v>#VALUE!</v>
      </c>
      <c r="NK29" s="9" t="e">
        <f t="shared" ref="NK29:PV29" si="1479">NK21/NK9</f>
        <v>#VALUE!</v>
      </c>
      <c r="NL29" s="9" t="e">
        <f t="shared" si="1479"/>
        <v>#VALUE!</v>
      </c>
      <c r="NM29" s="9" t="e">
        <f t="shared" si="1479"/>
        <v>#VALUE!</v>
      </c>
      <c r="NN29" s="9" t="e">
        <f t="shared" si="1479"/>
        <v>#VALUE!</v>
      </c>
      <c r="NO29" s="9" t="e">
        <f t="shared" si="1479"/>
        <v>#VALUE!</v>
      </c>
      <c r="NP29" s="9" t="e">
        <f t="shared" si="1479"/>
        <v>#VALUE!</v>
      </c>
      <c r="NQ29" s="9" t="e">
        <f t="shared" si="1479"/>
        <v>#VALUE!</v>
      </c>
      <c r="NR29" s="9" t="e">
        <f t="shared" si="1479"/>
        <v>#VALUE!</v>
      </c>
      <c r="NS29" s="9" t="e">
        <f t="shared" si="1479"/>
        <v>#VALUE!</v>
      </c>
      <c r="NT29" s="9" t="e">
        <f t="shared" si="1479"/>
        <v>#VALUE!</v>
      </c>
      <c r="NU29" s="9" t="e">
        <f t="shared" si="1479"/>
        <v>#VALUE!</v>
      </c>
      <c r="NV29" s="9" t="e">
        <f t="shared" si="1479"/>
        <v>#VALUE!</v>
      </c>
      <c r="NW29" s="9" t="e">
        <f t="shared" si="1479"/>
        <v>#VALUE!</v>
      </c>
      <c r="NX29" s="9" t="e">
        <f t="shared" si="1479"/>
        <v>#VALUE!</v>
      </c>
      <c r="NY29" s="9" t="e">
        <f t="shared" si="1479"/>
        <v>#VALUE!</v>
      </c>
      <c r="NZ29" s="9" t="e">
        <f t="shared" si="1479"/>
        <v>#VALUE!</v>
      </c>
      <c r="OA29" s="9" t="e">
        <f t="shared" si="1479"/>
        <v>#VALUE!</v>
      </c>
      <c r="OB29" s="9" t="e">
        <f t="shared" si="1479"/>
        <v>#VALUE!</v>
      </c>
      <c r="OC29" s="9" t="e">
        <f t="shared" si="1479"/>
        <v>#VALUE!</v>
      </c>
      <c r="OD29" s="9" t="e">
        <f t="shared" si="1479"/>
        <v>#VALUE!</v>
      </c>
      <c r="OE29" s="9" t="e">
        <f t="shared" si="1479"/>
        <v>#VALUE!</v>
      </c>
      <c r="OF29" s="9" t="e">
        <f t="shared" si="1479"/>
        <v>#VALUE!</v>
      </c>
      <c r="OG29" s="9" t="e">
        <f t="shared" si="1479"/>
        <v>#VALUE!</v>
      </c>
      <c r="OH29" s="9" t="e">
        <f t="shared" si="1479"/>
        <v>#VALUE!</v>
      </c>
      <c r="OI29" s="9" t="e">
        <f t="shared" si="1479"/>
        <v>#VALUE!</v>
      </c>
      <c r="OJ29" s="9" t="e">
        <f t="shared" si="1479"/>
        <v>#VALUE!</v>
      </c>
      <c r="OK29" s="9" t="e">
        <f t="shared" si="1479"/>
        <v>#VALUE!</v>
      </c>
      <c r="OL29" s="9" t="e">
        <f t="shared" si="1479"/>
        <v>#VALUE!</v>
      </c>
      <c r="OM29" s="9" t="e">
        <f t="shared" si="1479"/>
        <v>#VALUE!</v>
      </c>
      <c r="ON29" s="9" t="e">
        <f t="shared" si="1479"/>
        <v>#VALUE!</v>
      </c>
      <c r="OO29" s="9" t="e">
        <f t="shared" si="1479"/>
        <v>#VALUE!</v>
      </c>
      <c r="OP29" s="9" t="e">
        <f t="shared" si="1479"/>
        <v>#VALUE!</v>
      </c>
      <c r="OQ29" s="9" t="e">
        <f t="shared" si="1479"/>
        <v>#VALUE!</v>
      </c>
      <c r="OR29" s="9" t="e">
        <f t="shared" si="1479"/>
        <v>#VALUE!</v>
      </c>
      <c r="OS29" s="9" t="e">
        <f t="shared" si="1479"/>
        <v>#VALUE!</v>
      </c>
      <c r="OT29" s="9" t="e">
        <f t="shared" si="1479"/>
        <v>#VALUE!</v>
      </c>
      <c r="OU29" s="9" t="e">
        <f t="shared" si="1479"/>
        <v>#VALUE!</v>
      </c>
      <c r="OV29" s="9" t="e">
        <f t="shared" si="1479"/>
        <v>#VALUE!</v>
      </c>
      <c r="OW29" s="9" t="e">
        <f t="shared" si="1479"/>
        <v>#VALUE!</v>
      </c>
      <c r="OX29" s="9" t="e">
        <f t="shared" si="1479"/>
        <v>#VALUE!</v>
      </c>
      <c r="OY29" s="9" t="e">
        <f t="shared" si="1479"/>
        <v>#VALUE!</v>
      </c>
      <c r="OZ29" s="9" t="e">
        <f t="shared" si="1479"/>
        <v>#VALUE!</v>
      </c>
      <c r="PA29" s="9" t="e">
        <f t="shared" si="1479"/>
        <v>#VALUE!</v>
      </c>
      <c r="PB29" s="9" t="e">
        <f t="shared" si="1479"/>
        <v>#VALUE!</v>
      </c>
      <c r="PC29" s="9" t="e">
        <f t="shared" si="1479"/>
        <v>#VALUE!</v>
      </c>
      <c r="PD29" s="9" t="e">
        <f t="shared" si="1479"/>
        <v>#VALUE!</v>
      </c>
      <c r="PE29" s="9" t="e">
        <f t="shared" si="1479"/>
        <v>#VALUE!</v>
      </c>
      <c r="PF29" s="9" t="e">
        <f t="shared" si="1479"/>
        <v>#VALUE!</v>
      </c>
      <c r="PG29" s="9" t="e">
        <f t="shared" si="1479"/>
        <v>#VALUE!</v>
      </c>
      <c r="PH29" s="9" t="e">
        <f t="shared" si="1479"/>
        <v>#VALUE!</v>
      </c>
      <c r="PI29" s="9" t="e">
        <f t="shared" si="1479"/>
        <v>#VALUE!</v>
      </c>
      <c r="PJ29" s="9" t="e">
        <f t="shared" si="1479"/>
        <v>#VALUE!</v>
      </c>
      <c r="PK29" s="9" t="e">
        <f t="shared" si="1479"/>
        <v>#VALUE!</v>
      </c>
      <c r="PL29" s="9" t="e">
        <f t="shared" si="1479"/>
        <v>#VALUE!</v>
      </c>
      <c r="PM29" s="9" t="e">
        <f t="shared" si="1479"/>
        <v>#VALUE!</v>
      </c>
      <c r="PN29" s="9" t="e">
        <f t="shared" si="1479"/>
        <v>#VALUE!</v>
      </c>
      <c r="PO29" s="9" t="e">
        <f t="shared" si="1479"/>
        <v>#VALUE!</v>
      </c>
      <c r="PP29" s="9" t="e">
        <f t="shared" si="1479"/>
        <v>#VALUE!</v>
      </c>
      <c r="PQ29" s="9" t="e">
        <f t="shared" si="1479"/>
        <v>#VALUE!</v>
      </c>
      <c r="PR29" s="9" t="e">
        <f t="shared" si="1479"/>
        <v>#VALUE!</v>
      </c>
      <c r="PS29" s="9" t="e">
        <f t="shared" si="1479"/>
        <v>#VALUE!</v>
      </c>
      <c r="PT29" s="9" t="e">
        <f t="shared" si="1479"/>
        <v>#VALUE!</v>
      </c>
      <c r="PU29" s="9" t="e">
        <f t="shared" si="1479"/>
        <v>#VALUE!</v>
      </c>
      <c r="PV29" s="9" t="e">
        <f t="shared" si="1479"/>
        <v>#VALUE!</v>
      </c>
      <c r="PW29" s="9" t="e">
        <f t="shared" ref="PW29:SH29" si="1480">PW21/PW9</f>
        <v>#VALUE!</v>
      </c>
      <c r="PX29" s="9" t="e">
        <f t="shared" si="1480"/>
        <v>#VALUE!</v>
      </c>
      <c r="PY29" s="9" t="e">
        <f t="shared" si="1480"/>
        <v>#VALUE!</v>
      </c>
      <c r="PZ29" s="9" t="e">
        <f t="shared" si="1480"/>
        <v>#VALUE!</v>
      </c>
      <c r="QA29" s="9" t="e">
        <f t="shared" si="1480"/>
        <v>#VALUE!</v>
      </c>
      <c r="QB29" s="9" t="e">
        <f t="shared" si="1480"/>
        <v>#VALUE!</v>
      </c>
      <c r="QC29" s="9" t="e">
        <f t="shared" si="1480"/>
        <v>#VALUE!</v>
      </c>
      <c r="QD29" s="9" t="e">
        <f t="shared" si="1480"/>
        <v>#VALUE!</v>
      </c>
      <c r="QE29" s="9" t="e">
        <f t="shared" si="1480"/>
        <v>#VALUE!</v>
      </c>
      <c r="QF29" s="9" t="e">
        <f t="shared" si="1480"/>
        <v>#VALUE!</v>
      </c>
      <c r="QG29" s="9" t="e">
        <f t="shared" si="1480"/>
        <v>#VALUE!</v>
      </c>
      <c r="QH29" s="9" t="e">
        <f t="shared" si="1480"/>
        <v>#VALUE!</v>
      </c>
      <c r="QI29" s="9" t="e">
        <f t="shared" si="1480"/>
        <v>#VALUE!</v>
      </c>
      <c r="QJ29" s="9" t="e">
        <f t="shared" si="1480"/>
        <v>#VALUE!</v>
      </c>
      <c r="QK29" s="9" t="e">
        <f t="shared" si="1480"/>
        <v>#VALUE!</v>
      </c>
      <c r="QL29" s="9" t="e">
        <f t="shared" si="1480"/>
        <v>#VALUE!</v>
      </c>
      <c r="QM29" s="9" t="e">
        <f t="shared" si="1480"/>
        <v>#VALUE!</v>
      </c>
      <c r="QN29" s="9" t="e">
        <f t="shared" si="1480"/>
        <v>#VALUE!</v>
      </c>
      <c r="QO29" s="9" t="e">
        <f t="shared" si="1480"/>
        <v>#VALUE!</v>
      </c>
      <c r="QP29" s="9" t="e">
        <f t="shared" si="1480"/>
        <v>#VALUE!</v>
      </c>
      <c r="QQ29" s="9" t="e">
        <f t="shared" si="1480"/>
        <v>#VALUE!</v>
      </c>
      <c r="QR29" s="9" t="e">
        <f t="shared" si="1480"/>
        <v>#VALUE!</v>
      </c>
      <c r="QS29" s="9" t="e">
        <f t="shared" si="1480"/>
        <v>#VALUE!</v>
      </c>
      <c r="QT29" s="9" t="e">
        <f t="shared" si="1480"/>
        <v>#VALUE!</v>
      </c>
      <c r="QU29" s="9" t="e">
        <f t="shared" si="1480"/>
        <v>#VALUE!</v>
      </c>
      <c r="QV29" s="9" t="e">
        <f t="shared" si="1480"/>
        <v>#VALUE!</v>
      </c>
      <c r="QW29" s="9" t="e">
        <f t="shared" si="1480"/>
        <v>#VALUE!</v>
      </c>
      <c r="QX29" s="9" t="e">
        <f t="shared" si="1480"/>
        <v>#VALUE!</v>
      </c>
      <c r="QY29" s="9" t="e">
        <f t="shared" si="1480"/>
        <v>#VALUE!</v>
      </c>
      <c r="QZ29" s="9" t="e">
        <f t="shared" si="1480"/>
        <v>#VALUE!</v>
      </c>
      <c r="RA29" s="9" t="e">
        <f t="shared" si="1480"/>
        <v>#VALUE!</v>
      </c>
      <c r="RB29" s="9" t="e">
        <f t="shared" si="1480"/>
        <v>#VALUE!</v>
      </c>
      <c r="RC29" s="9" t="e">
        <f t="shared" si="1480"/>
        <v>#VALUE!</v>
      </c>
      <c r="RD29" s="9" t="e">
        <f t="shared" si="1480"/>
        <v>#VALUE!</v>
      </c>
      <c r="RE29" s="9" t="e">
        <f t="shared" si="1480"/>
        <v>#VALUE!</v>
      </c>
      <c r="RF29" s="9" t="e">
        <f t="shared" si="1480"/>
        <v>#VALUE!</v>
      </c>
      <c r="RG29" s="9" t="e">
        <f t="shared" si="1480"/>
        <v>#VALUE!</v>
      </c>
      <c r="RH29" s="9" t="e">
        <f t="shared" si="1480"/>
        <v>#VALUE!</v>
      </c>
      <c r="RI29" s="9" t="e">
        <f t="shared" si="1480"/>
        <v>#VALUE!</v>
      </c>
      <c r="RJ29" s="9" t="e">
        <f t="shared" si="1480"/>
        <v>#VALUE!</v>
      </c>
      <c r="RK29" s="9" t="e">
        <f t="shared" si="1480"/>
        <v>#VALUE!</v>
      </c>
      <c r="RL29" s="9" t="e">
        <f t="shared" si="1480"/>
        <v>#VALUE!</v>
      </c>
      <c r="RM29" s="9" t="e">
        <f t="shared" si="1480"/>
        <v>#VALUE!</v>
      </c>
      <c r="RN29" s="9" t="e">
        <f t="shared" si="1480"/>
        <v>#VALUE!</v>
      </c>
      <c r="RO29" s="9" t="e">
        <f t="shared" si="1480"/>
        <v>#VALUE!</v>
      </c>
      <c r="RP29" s="9" t="e">
        <f t="shared" si="1480"/>
        <v>#VALUE!</v>
      </c>
      <c r="RQ29" s="9" t="e">
        <f t="shared" si="1480"/>
        <v>#VALUE!</v>
      </c>
      <c r="RR29" s="9" t="e">
        <f t="shared" si="1480"/>
        <v>#VALUE!</v>
      </c>
      <c r="RS29" s="9" t="e">
        <f t="shared" si="1480"/>
        <v>#VALUE!</v>
      </c>
      <c r="RT29" s="9" t="e">
        <f t="shared" si="1480"/>
        <v>#VALUE!</v>
      </c>
      <c r="RU29" s="9" t="e">
        <f t="shared" si="1480"/>
        <v>#VALUE!</v>
      </c>
      <c r="RV29" s="9" t="e">
        <f t="shared" si="1480"/>
        <v>#VALUE!</v>
      </c>
      <c r="RW29" s="9" t="e">
        <f t="shared" si="1480"/>
        <v>#VALUE!</v>
      </c>
      <c r="RX29" s="9" t="e">
        <f t="shared" si="1480"/>
        <v>#VALUE!</v>
      </c>
      <c r="RY29" s="9" t="e">
        <f t="shared" si="1480"/>
        <v>#VALUE!</v>
      </c>
      <c r="RZ29" s="9" t="e">
        <f t="shared" si="1480"/>
        <v>#VALUE!</v>
      </c>
      <c r="SA29" s="9" t="e">
        <f t="shared" si="1480"/>
        <v>#VALUE!</v>
      </c>
      <c r="SB29" s="9" t="e">
        <f t="shared" si="1480"/>
        <v>#VALUE!</v>
      </c>
      <c r="SC29" s="9" t="e">
        <f t="shared" si="1480"/>
        <v>#VALUE!</v>
      </c>
      <c r="SD29" s="9" t="e">
        <f t="shared" si="1480"/>
        <v>#VALUE!</v>
      </c>
      <c r="SE29" s="9" t="e">
        <f t="shared" si="1480"/>
        <v>#VALUE!</v>
      </c>
      <c r="SF29" s="9" t="e">
        <f t="shared" si="1480"/>
        <v>#VALUE!</v>
      </c>
      <c r="SG29" s="9" t="e">
        <f t="shared" si="1480"/>
        <v>#VALUE!</v>
      </c>
      <c r="SH29" s="9" t="e">
        <f t="shared" si="1480"/>
        <v>#VALUE!</v>
      </c>
      <c r="SI29" s="9" t="e">
        <f t="shared" ref="SI29:UT29" si="1481">SI21/SI9</f>
        <v>#VALUE!</v>
      </c>
      <c r="SJ29" s="9" t="e">
        <f t="shared" si="1481"/>
        <v>#VALUE!</v>
      </c>
      <c r="SK29" s="9" t="e">
        <f t="shared" si="1481"/>
        <v>#VALUE!</v>
      </c>
      <c r="SL29" s="9" t="e">
        <f t="shared" si="1481"/>
        <v>#VALUE!</v>
      </c>
      <c r="SM29" s="9" t="e">
        <f t="shared" si="1481"/>
        <v>#VALUE!</v>
      </c>
      <c r="SN29" s="9" t="e">
        <f t="shared" si="1481"/>
        <v>#VALUE!</v>
      </c>
      <c r="SO29" s="9" t="e">
        <f t="shared" si="1481"/>
        <v>#VALUE!</v>
      </c>
      <c r="SP29" s="9" t="e">
        <f t="shared" si="1481"/>
        <v>#VALUE!</v>
      </c>
      <c r="SQ29" s="9" t="e">
        <f t="shared" si="1481"/>
        <v>#VALUE!</v>
      </c>
      <c r="SR29" s="9" t="e">
        <f t="shared" si="1481"/>
        <v>#VALUE!</v>
      </c>
      <c r="SS29" s="9" t="e">
        <f t="shared" si="1481"/>
        <v>#VALUE!</v>
      </c>
      <c r="ST29" s="9" t="e">
        <f t="shared" si="1481"/>
        <v>#VALUE!</v>
      </c>
      <c r="SU29" s="9" t="e">
        <f t="shared" si="1481"/>
        <v>#VALUE!</v>
      </c>
      <c r="SV29" s="9" t="e">
        <f t="shared" si="1481"/>
        <v>#VALUE!</v>
      </c>
      <c r="SW29" s="9" t="e">
        <f t="shared" si="1481"/>
        <v>#VALUE!</v>
      </c>
      <c r="SX29" s="9" t="e">
        <f t="shared" si="1481"/>
        <v>#VALUE!</v>
      </c>
      <c r="SY29" s="9" t="e">
        <f t="shared" si="1481"/>
        <v>#VALUE!</v>
      </c>
      <c r="SZ29" s="9" t="e">
        <f t="shared" si="1481"/>
        <v>#VALUE!</v>
      </c>
      <c r="TA29" s="9" t="e">
        <f t="shared" si="1481"/>
        <v>#VALUE!</v>
      </c>
      <c r="TB29" s="9" t="e">
        <f t="shared" si="1481"/>
        <v>#VALUE!</v>
      </c>
      <c r="TC29" s="9" t="e">
        <f t="shared" si="1481"/>
        <v>#VALUE!</v>
      </c>
      <c r="TD29" s="9" t="e">
        <f t="shared" si="1481"/>
        <v>#VALUE!</v>
      </c>
      <c r="TE29" s="9" t="e">
        <f t="shared" si="1481"/>
        <v>#VALUE!</v>
      </c>
      <c r="TF29" s="9" t="e">
        <f t="shared" si="1481"/>
        <v>#VALUE!</v>
      </c>
      <c r="TG29" s="9" t="e">
        <f t="shared" si="1481"/>
        <v>#VALUE!</v>
      </c>
      <c r="TH29" s="9" t="e">
        <f t="shared" si="1481"/>
        <v>#VALUE!</v>
      </c>
      <c r="TI29" s="9" t="e">
        <f t="shared" si="1481"/>
        <v>#VALUE!</v>
      </c>
      <c r="TJ29" s="9" t="e">
        <f t="shared" si="1481"/>
        <v>#VALUE!</v>
      </c>
      <c r="TK29" s="9" t="e">
        <f t="shared" si="1481"/>
        <v>#VALUE!</v>
      </c>
      <c r="TL29" s="9" t="e">
        <f t="shared" si="1481"/>
        <v>#VALUE!</v>
      </c>
      <c r="TM29" s="9" t="e">
        <f t="shared" si="1481"/>
        <v>#VALUE!</v>
      </c>
      <c r="TN29" s="9" t="e">
        <f t="shared" si="1481"/>
        <v>#VALUE!</v>
      </c>
      <c r="TO29" s="9" t="e">
        <f t="shared" si="1481"/>
        <v>#VALUE!</v>
      </c>
      <c r="TP29" s="9" t="e">
        <f t="shared" si="1481"/>
        <v>#VALUE!</v>
      </c>
      <c r="TQ29" s="9" t="e">
        <f t="shared" si="1481"/>
        <v>#VALUE!</v>
      </c>
      <c r="TR29" s="9" t="e">
        <f t="shared" si="1481"/>
        <v>#VALUE!</v>
      </c>
      <c r="TS29" s="9" t="e">
        <f t="shared" si="1481"/>
        <v>#VALUE!</v>
      </c>
      <c r="TT29" s="9" t="e">
        <f t="shared" si="1481"/>
        <v>#VALUE!</v>
      </c>
      <c r="TU29" s="9" t="e">
        <f t="shared" si="1481"/>
        <v>#VALUE!</v>
      </c>
      <c r="TV29" s="9" t="e">
        <f t="shared" si="1481"/>
        <v>#VALUE!</v>
      </c>
      <c r="TW29" s="9" t="e">
        <f t="shared" si="1481"/>
        <v>#VALUE!</v>
      </c>
      <c r="TX29" s="9" t="e">
        <f t="shared" si="1481"/>
        <v>#VALUE!</v>
      </c>
      <c r="TY29" s="9" t="e">
        <f t="shared" si="1481"/>
        <v>#VALUE!</v>
      </c>
      <c r="TZ29" s="9" t="e">
        <f t="shared" si="1481"/>
        <v>#VALUE!</v>
      </c>
      <c r="UA29" s="9" t="e">
        <f t="shared" si="1481"/>
        <v>#VALUE!</v>
      </c>
      <c r="UB29" s="9" t="e">
        <f t="shared" si="1481"/>
        <v>#VALUE!</v>
      </c>
      <c r="UC29" s="9" t="e">
        <f t="shared" si="1481"/>
        <v>#VALUE!</v>
      </c>
      <c r="UD29" s="43" t="e">
        <f t="shared" si="1481"/>
        <v>#VALUE!</v>
      </c>
      <c r="UE29" s="9" t="e">
        <f t="shared" si="1481"/>
        <v>#VALUE!</v>
      </c>
      <c r="UF29" s="9" t="e">
        <f t="shared" si="1481"/>
        <v>#VALUE!</v>
      </c>
      <c r="UG29" s="9" t="e">
        <f t="shared" si="1481"/>
        <v>#VALUE!</v>
      </c>
      <c r="UH29" s="9" t="e">
        <f t="shared" si="1481"/>
        <v>#VALUE!</v>
      </c>
      <c r="UI29" s="9" t="e">
        <f t="shared" si="1481"/>
        <v>#VALUE!</v>
      </c>
      <c r="UJ29" s="9" t="e">
        <f t="shared" si="1481"/>
        <v>#VALUE!</v>
      </c>
      <c r="UK29" s="9" t="e">
        <f t="shared" si="1481"/>
        <v>#VALUE!</v>
      </c>
      <c r="UL29" s="9" t="e">
        <f t="shared" si="1481"/>
        <v>#VALUE!</v>
      </c>
      <c r="UM29" s="9" t="e">
        <f t="shared" si="1481"/>
        <v>#VALUE!</v>
      </c>
      <c r="UN29" s="9" t="e">
        <f t="shared" si="1481"/>
        <v>#VALUE!</v>
      </c>
      <c r="UO29" s="9" t="e">
        <f t="shared" si="1481"/>
        <v>#VALUE!</v>
      </c>
      <c r="UP29" s="9" t="e">
        <f t="shared" si="1481"/>
        <v>#VALUE!</v>
      </c>
      <c r="UQ29" s="9" t="e">
        <f t="shared" si="1481"/>
        <v>#VALUE!</v>
      </c>
      <c r="UR29" s="9" t="e">
        <f t="shared" si="1481"/>
        <v>#VALUE!</v>
      </c>
      <c r="US29" s="9" t="e">
        <f t="shared" si="1481"/>
        <v>#VALUE!</v>
      </c>
      <c r="UT29" s="9" t="e">
        <f t="shared" si="1481"/>
        <v>#VALUE!</v>
      </c>
      <c r="UU29" s="9" t="e">
        <f t="shared" ref="UU29:XF29" si="1482">UU21/UU9</f>
        <v>#VALUE!</v>
      </c>
      <c r="UV29" s="9" t="e">
        <f t="shared" si="1482"/>
        <v>#VALUE!</v>
      </c>
      <c r="UW29" s="9" t="e">
        <f t="shared" si="1482"/>
        <v>#VALUE!</v>
      </c>
      <c r="UX29" s="9" t="e">
        <f t="shared" si="1482"/>
        <v>#VALUE!</v>
      </c>
      <c r="UY29" s="9" t="e">
        <f t="shared" si="1482"/>
        <v>#VALUE!</v>
      </c>
      <c r="UZ29" s="9" t="e">
        <f t="shared" si="1482"/>
        <v>#VALUE!</v>
      </c>
      <c r="VA29" s="9" t="e">
        <f t="shared" si="1482"/>
        <v>#VALUE!</v>
      </c>
      <c r="VB29" s="9" t="e">
        <f t="shared" si="1482"/>
        <v>#VALUE!</v>
      </c>
      <c r="VC29" s="9" t="e">
        <f t="shared" si="1482"/>
        <v>#VALUE!</v>
      </c>
      <c r="VD29" s="9" t="e">
        <f t="shared" si="1482"/>
        <v>#VALUE!</v>
      </c>
      <c r="VE29" s="77" t="e">
        <f t="shared" si="1482"/>
        <v>#VALUE!</v>
      </c>
      <c r="VF29" s="9" t="e">
        <f t="shared" si="1482"/>
        <v>#VALUE!</v>
      </c>
      <c r="VG29" s="9" t="e">
        <f t="shared" si="1482"/>
        <v>#VALUE!</v>
      </c>
      <c r="VH29" s="9" t="e">
        <f t="shared" si="1482"/>
        <v>#VALUE!</v>
      </c>
      <c r="VI29" s="9" t="e">
        <f t="shared" si="1482"/>
        <v>#VALUE!</v>
      </c>
      <c r="VJ29" s="9" t="e">
        <f t="shared" si="1482"/>
        <v>#VALUE!</v>
      </c>
      <c r="VK29" s="9" t="e">
        <f t="shared" si="1482"/>
        <v>#VALUE!</v>
      </c>
      <c r="VL29" s="9" t="e">
        <f t="shared" si="1482"/>
        <v>#VALUE!</v>
      </c>
      <c r="VM29" s="9" t="e">
        <f t="shared" si="1482"/>
        <v>#VALUE!</v>
      </c>
      <c r="VN29" s="9" t="e">
        <f t="shared" si="1482"/>
        <v>#VALUE!</v>
      </c>
      <c r="VO29" s="9" t="e">
        <f t="shared" si="1482"/>
        <v>#VALUE!</v>
      </c>
      <c r="VP29" s="9" t="e">
        <f t="shared" si="1482"/>
        <v>#VALUE!</v>
      </c>
      <c r="VQ29" s="9" t="e">
        <f t="shared" si="1482"/>
        <v>#VALUE!</v>
      </c>
      <c r="VR29" s="9" t="e">
        <f t="shared" si="1482"/>
        <v>#VALUE!</v>
      </c>
      <c r="VS29" s="9" t="e">
        <f t="shared" si="1482"/>
        <v>#VALUE!</v>
      </c>
      <c r="VT29" s="9" t="e">
        <f t="shared" si="1482"/>
        <v>#VALUE!</v>
      </c>
      <c r="VU29" s="9" t="e">
        <f t="shared" si="1482"/>
        <v>#VALUE!</v>
      </c>
      <c r="VV29" s="9" t="e">
        <f t="shared" si="1482"/>
        <v>#VALUE!</v>
      </c>
      <c r="VW29" s="9" t="e">
        <f t="shared" si="1482"/>
        <v>#VALUE!</v>
      </c>
      <c r="VX29" s="9" t="e">
        <f t="shared" si="1482"/>
        <v>#VALUE!</v>
      </c>
      <c r="VY29" s="9" t="e">
        <f t="shared" si="1482"/>
        <v>#VALUE!</v>
      </c>
      <c r="VZ29" s="9" t="e">
        <f t="shared" si="1482"/>
        <v>#VALUE!</v>
      </c>
      <c r="WA29" s="9" t="e">
        <f t="shared" si="1482"/>
        <v>#VALUE!</v>
      </c>
      <c r="WB29" s="9" t="e">
        <f t="shared" si="1482"/>
        <v>#VALUE!</v>
      </c>
      <c r="WC29" s="9" t="e">
        <f t="shared" si="1482"/>
        <v>#VALUE!</v>
      </c>
      <c r="WD29" s="9" t="e">
        <f t="shared" si="1482"/>
        <v>#VALUE!</v>
      </c>
      <c r="WE29" s="9" t="e">
        <f t="shared" si="1482"/>
        <v>#VALUE!</v>
      </c>
      <c r="WF29" s="9" t="e">
        <f t="shared" si="1482"/>
        <v>#VALUE!</v>
      </c>
      <c r="WG29" s="9" t="e">
        <f t="shared" si="1482"/>
        <v>#VALUE!</v>
      </c>
      <c r="WH29" s="9" t="e">
        <f t="shared" si="1482"/>
        <v>#VALUE!</v>
      </c>
      <c r="WI29" s="9" t="e">
        <f t="shared" si="1482"/>
        <v>#VALUE!</v>
      </c>
      <c r="WJ29" s="9" t="e">
        <f t="shared" si="1482"/>
        <v>#VALUE!</v>
      </c>
      <c r="WK29" s="9" t="e">
        <f t="shared" si="1482"/>
        <v>#VALUE!</v>
      </c>
      <c r="WL29" s="9" t="e">
        <f t="shared" si="1482"/>
        <v>#VALUE!</v>
      </c>
      <c r="WM29" s="9" t="e">
        <f t="shared" si="1482"/>
        <v>#VALUE!</v>
      </c>
      <c r="WN29" s="9" t="e">
        <f t="shared" si="1482"/>
        <v>#VALUE!</v>
      </c>
      <c r="WO29" s="9" t="e">
        <f t="shared" si="1482"/>
        <v>#VALUE!</v>
      </c>
      <c r="WP29" s="9" t="e">
        <f t="shared" si="1482"/>
        <v>#VALUE!</v>
      </c>
      <c r="WQ29" s="9" t="e">
        <f t="shared" si="1482"/>
        <v>#VALUE!</v>
      </c>
      <c r="WR29" s="9" t="e">
        <f t="shared" si="1482"/>
        <v>#VALUE!</v>
      </c>
      <c r="WS29" s="9" t="e">
        <f t="shared" si="1482"/>
        <v>#VALUE!</v>
      </c>
      <c r="WT29" s="9" t="e">
        <f t="shared" si="1482"/>
        <v>#VALUE!</v>
      </c>
      <c r="WU29" s="9" t="e">
        <f t="shared" si="1482"/>
        <v>#VALUE!</v>
      </c>
      <c r="WV29" s="9" t="e">
        <f t="shared" si="1482"/>
        <v>#VALUE!</v>
      </c>
      <c r="WW29" s="9" t="e">
        <f t="shared" si="1482"/>
        <v>#VALUE!</v>
      </c>
      <c r="WX29" s="9" t="e">
        <f t="shared" si="1482"/>
        <v>#VALUE!</v>
      </c>
      <c r="WY29" s="9" t="e">
        <f t="shared" si="1482"/>
        <v>#VALUE!</v>
      </c>
      <c r="WZ29" s="9" t="e">
        <f t="shared" si="1482"/>
        <v>#VALUE!</v>
      </c>
      <c r="XA29" s="9" t="e">
        <f t="shared" si="1482"/>
        <v>#VALUE!</v>
      </c>
      <c r="XB29" s="9" t="e">
        <f t="shared" si="1482"/>
        <v>#VALUE!</v>
      </c>
      <c r="XC29" s="9" t="e">
        <f t="shared" si="1482"/>
        <v>#VALUE!</v>
      </c>
      <c r="XD29" s="9" t="e">
        <f t="shared" si="1482"/>
        <v>#VALUE!</v>
      </c>
      <c r="XE29" s="9" t="e">
        <f t="shared" si="1482"/>
        <v>#VALUE!</v>
      </c>
      <c r="XF29" s="9" t="e">
        <f t="shared" si="1482"/>
        <v>#VALUE!</v>
      </c>
      <c r="XG29" s="9" t="e">
        <f t="shared" ref="XG29:ZR29" si="1483">XG21/XG9</f>
        <v>#VALUE!</v>
      </c>
      <c r="XH29" s="9" t="e">
        <f t="shared" si="1483"/>
        <v>#VALUE!</v>
      </c>
      <c r="XI29" s="9" t="e">
        <f t="shared" si="1483"/>
        <v>#VALUE!</v>
      </c>
      <c r="XJ29" s="9" t="e">
        <f t="shared" si="1483"/>
        <v>#VALUE!</v>
      </c>
      <c r="XK29" s="9" t="e">
        <f t="shared" si="1483"/>
        <v>#VALUE!</v>
      </c>
      <c r="XL29" s="9" t="e">
        <f t="shared" si="1483"/>
        <v>#VALUE!</v>
      </c>
      <c r="XM29" s="9" t="e">
        <f t="shared" si="1483"/>
        <v>#VALUE!</v>
      </c>
      <c r="XN29" s="9" t="e">
        <f t="shared" si="1483"/>
        <v>#VALUE!</v>
      </c>
      <c r="XO29" s="9" t="e">
        <f t="shared" si="1483"/>
        <v>#VALUE!</v>
      </c>
      <c r="XP29" s="9" t="e">
        <f t="shared" si="1483"/>
        <v>#VALUE!</v>
      </c>
      <c r="XQ29" s="9" t="e">
        <f t="shared" si="1483"/>
        <v>#VALUE!</v>
      </c>
      <c r="XR29" s="9" t="e">
        <f t="shared" si="1483"/>
        <v>#VALUE!</v>
      </c>
      <c r="XS29" s="9" t="e">
        <f t="shared" si="1483"/>
        <v>#VALUE!</v>
      </c>
      <c r="XT29" s="9" t="e">
        <f t="shared" si="1483"/>
        <v>#VALUE!</v>
      </c>
      <c r="XU29" s="9" t="e">
        <f t="shared" si="1483"/>
        <v>#VALUE!</v>
      </c>
      <c r="XV29" s="9" t="e">
        <f t="shared" si="1483"/>
        <v>#VALUE!</v>
      </c>
      <c r="XW29" s="9" t="e">
        <f t="shared" si="1483"/>
        <v>#VALUE!</v>
      </c>
      <c r="XX29" s="9" t="e">
        <f t="shared" si="1483"/>
        <v>#VALUE!</v>
      </c>
      <c r="XY29" s="9" t="e">
        <f t="shared" si="1483"/>
        <v>#VALUE!</v>
      </c>
      <c r="XZ29" s="9" t="e">
        <f t="shared" si="1483"/>
        <v>#VALUE!</v>
      </c>
      <c r="YA29" s="9" t="e">
        <f t="shared" si="1483"/>
        <v>#VALUE!</v>
      </c>
      <c r="YB29" s="9" t="e">
        <f t="shared" si="1483"/>
        <v>#VALUE!</v>
      </c>
      <c r="YC29" s="9" t="e">
        <f t="shared" si="1483"/>
        <v>#VALUE!</v>
      </c>
      <c r="YD29" s="9" t="e">
        <f t="shared" si="1483"/>
        <v>#VALUE!</v>
      </c>
      <c r="YE29" s="9" t="e">
        <f t="shared" si="1483"/>
        <v>#VALUE!</v>
      </c>
      <c r="YF29" s="9" t="e">
        <f t="shared" si="1483"/>
        <v>#VALUE!</v>
      </c>
      <c r="YG29" s="9" t="e">
        <f t="shared" si="1483"/>
        <v>#VALUE!</v>
      </c>
      <c r="YH29" s="9" t="e">
        <f t="shared" si="1483"/>
        <v>#VALUE!</v>
      </c>
      <c r="YI29" s="9" t="e">
        <f t="shared" si="1483"/>
        <v>#VALUE!</v>
      </c>
      <c r="YJ29" s="9" t="e">
        <f t="shared" si="1483"/>
        <v>#VALUE!</v>
      </c>
      <c r="YK29" s="9" t="e">
        <f t="shared" si="1483"/>
        <v>#VALUE!</v>
      </c>
      <c r="YL29" s="9" t="e">
        <f t="shared" si="1483"/>
        <v>#VALUE!</v>
      </c>
      <c r="YM29" s="9" t="e">
        <f t="shared" si="1483"/>
        <v>#VALUE!</v>
      </c>
      <c r="YN29" s="9" t="e">
        <f t="shared" si="1483"/>
        <v>#VALUE!</v>
      </c>
      <c r="YO29" s="9" t="e">
        <f t="shared" si="1483"/>
        <v>#VALUE!</v>
      </c>
      <c r="YP29" s="9" t="e">
        <f t="shared" si="1483"/>
        <v>#VALUE!</v>
      </c>
      <c r="YQ29" s="9" t="e">
        <f t="shared" si="1483"/>
        <v>#VALUE!</v>
      </c>
      <c r="YR29" s="9" t="e">
        <f t="shared" si="1483"/>
        <v>#VALUE!</v>
      </c>
      <c r="YS29" s="9" t="e">
        <f t="shared" si="1483"/>
        <v>#VALUE!</v>
      </c>
      <c r="YT29" s="9" t="e">
        <f t="shared" si="1483"/>
        <v>#VALUE!</v>
      </c>
      <c r="YU29" s="9" t="e">
        <f t="shared" si="1483"/>
        <v>#VALUE!</v>
      </c>
      <c r="YV29" s="9" t="e">
        <f t="shared" si="1483"/>
        <v>#VALUE!</v>
      </c>
      <c r="YW29" s="9" t="e">
        <f t="shared" si="1483"/>
        <v>#VALUE!</v>
      </c>
      <c r="YX29" s="9" t="e">
        <f t="shared" si="1483"/>
        <v>#VALUE!</v>
      </c>
      <c r="YY29" s="9" t="e">
        <f t="shared" si="1483"/>
        <v>#VALUE!</v>
      </c>
      <c r="YZ29" s="9" t="e">
        <f t="shared" si="1483"/>
        <v>#VALUE!</v>
      </c>
      <c r="ZA29" s="9" t="e">
        <f t="shared" si="1483"/>
        <v>#VALUE!</v>
      </c>
      <c r="ZB29" s="9" t="e">
        <f t="shared" si="1483"/>
        <v>#VALUE!</v>
      </c>
      <c r="ZC29" s="9" t="e">
        <f t="shared" si="1483"/>
        <v>#VALUE!</v>
      </c>
      <c r="ZD29" s="9" t="e">
        <f t="shared" si="1483"/>
        <v>#VALUE!</v>
      </c>
      <c r="ZE29" s="9" t="e">
        <f t="shared" si="1483"/>
        <v>#VALUE!</v>
      </c>
      <c r="ZF29" s="9" t="e">
        <f t="shared" si="1483"/>
        <v>#VALUE!</v>
      </c>
      <c r="ZG29" s="9" t="e">
        <f t="shared" si="1483"/>
        <v>#VALUE!</v>
      </c>
      <c r="ZH29" s="9" t="e">
        <f t="shared" si="1483"/>
        <v>#VALUE!</v>
      </c>
      <c r="ZI29" s="9" t="e">
        <f t="shared" si="1483"/>
        <v>#VALUE!</v>
      </c>
      <c r="ZJ29" s="9" t="e">
        <f t="shared" si="1483"/>
        <v>#VALUE!</v>
      </c>
      <c r="ZK29" s="9" t="e">
        <f t="shared" si="1483"/>
        <v>#VALUE!</v>
      </c>
      <c r="ZL29" s="9" t="e">
        <f t="shared" si="1483"/>
        <v>#VALUE!</v>
      </c>
      <c r="ZM29" s="9" t="e">
        <f t="shared" si="1483"/>
        <v>#VALUE!</v>
      </c>
      <c r="ZN29" s="9" t="e">
        <f t="shared" si="1483"/>
        <v>#VALUE!</v>
      </c>
      <c r="ZO29" s="9" t="e">
        <f t="shared" si="1483"/>
        <v>#VALUE!</v>
      </c>
      <c r="ZP29" s="9" t="e">
        <f t="shared" si="1483"/>
        <v>#VALUE!</v>
      </c>
      <c r="ZQ29" s="9" t="e">
        <f t="shared" si="1483"/>
        <v>#VALUE!</v>
      </c>
      <c r="ZR29" s="9" t="e">
        <f t="shared" si="1483"/>
        <v>#VALUE!</v>
      </c>
      <c r="ZS29" s="9" t="e">
        <f t="shared" ref="ZS29:ACD29" si="1484">ZS21/ZS9</f>
        <v>#VALUE!</v>
      </c>
      <c r="ZT29" s="9" t="e">
        <f t="shared" si="1484"/>
        <v>#VALUE!</v>
      </c>
      <c r="ZU29" s="9" t="e">
        <f t="shared" si="1484"/>
        <v>#VALUE!</v>
      </c>
      <c r="ZV29" s="9" t="e">
        <f t="shared" si="1484"/>
        <v>#VALUE!</v>
      </c>
      <c r="ZW29" s="9" t="e">
        <f t="shared" si="1484"/>
        <v>#VALUE!</v>
      </c>
      <c r="ZX29" s="9" t="e">
        <f t="shared" si="1484"/>
        <v>#VALUE!</v>
      </c>
      <c r="ZY29" s="9" t="e">
        <f t="shared" si="1484"/>
        <v>#VALUE!</v>
      </c>
      <c r="ZZ29" s="9" t="e">
        <f t="shared" si="1484"/>
        <v>#VALUE!</v>
      </c>
      <c r="AAA29" s="9" t="e">
        <f t="shared" si="1484"/>
        <v>#VALUE!</v>
      </c>
      <c r="AAB29" s="9" t="e">
        <f t="shared" si="1484"/>
        <v>#VALUE!</v>
      </c>
      <c r="AAC29" s="9" t="e">
        <f t="shared" si="1484"/>
        <v>#VALUE!</v>
      </c>
      <c r="AAD29" s="9" t="e">
        <f t="shared" si="1484"/>
        <v>#VALUE!</v>
      </c>
      <c r="AAE29" s="9" t="e">
        <f t="shared" si="1484"/>
        <v>#VALUE!</v>
      </c>
      <c r="AAF29" s="9" t="e">
        <f t="shared" si="1484"/>
        <v>#VALUE!</v>
      </c>
      <c r="AAG29" s="9" t="e">
        <f t="shared" si="1484"/>
        <v>#VALUE!</v>
      </c>
      <c r="AAH29" s="9" t="e">
        <f t="shared" si="1484"/>
        <v>#VALUE!</v>
      </c>
      <c r="AAI29" s="9" t="e">
        <f t="shared" si="1484"/>
        <v>#VALUE!</v>
      </c>
      <c r="AAJ29" s="9" t="e">
        <f t="shared" si="1484"/>
        <v>#VALUE!</v>
      </c>
      <c r="AAK29" s="9" t="e">
        <f t="shared" si="1484"/>
        <v>#VALUE!</v>
      </c>
      <c r="AAL29" s="9" t="e">
        <f t="shared" si="1484"/>
        <v>#VALUE!</v>
      </c>
      <c r="AAM29" s="9" t="e">
        <f t="shared" si="1484"/>
        <v>#VALUE!</v>
      </c>
      <c r="AAN29" s="9" t="e">
        <f t="shared" si="1484"/>
        <v>#VALUE!</v>
      </c>
      <c r="AAO29" s="9" t="e">
        <f t="shared" si="1484"/>
        <v>#VALUE!</v>
      </c>
      <c r="AAP29" s="9" t="e">
        <f t="shared" si="1484"/>
        <v>#VALUE!</v>
      </c>
      <c r="AAQ29" s="9" t="e">
        <f t="shared" si="1484"/>
        <v>#VALUE!</v>
      </c>
      <c r="AAR29" s="9" t="e">
        <f t="shared" si="1484"/>
        <v>#VALUE!</v>
      </c>
      <c r="AAS29" s="9" t="e">
        <f t="shared" si="1484"/>
        <v>#VALUE!</v>
      </c>
      <c r="AAT29" s="9" t="e">
        <f t="shared" si="1484"/>
        <v>#VALUE!</v>
      </c>
      <c r="AAU29" s="9" t="e">
        <f t="shared" si="1484"/>
        <v>#VALUE!</v>
      </c>
      <c r="AAV29" s="9" t="e">
        <f t="shared" si="1484"/>
        <v>#VALUE!</v>
      </c>
      <c r="AAW29" s="9" t="e">
        <f t="shared" si="1484"/>
        <v>#VALUE!</v>
      </c>
      <c r="AAX29" s="9" t="e">
        <f t="shared" si="1484"/>
        <v>#VALUE!</v>
      </c>
      <c r="AAY29" s="9" t="e">
        <f t="shared" si="1484"/>
        <v>#VALUE!</v>
      </c>
      <c r="AAZ29" s="9" t="e">
        <f t="shared" si="1484"/>
        <v>#VALUE!</v>
      </c>
      <c r="ABA29" s="9" t="e">
        <f t="shared" si="1484"/>
        <v>#VALUE!</v>
      </c>
      <c r="ABB29" s="9" t="e">
        <f t="shared" si="1484"/>
        <v>#VALUE!</v>
      </c>
      <c r="ABC29" s="9" t="e">
        <f t="shared" si="1484"/>
        <v>#VALUE!</v>
      </c>
      <c r="ABD29" s="9" t="e">
        <f t="shared" si="1484"/>
        <v>#VALUE!</v>
      </c>
      <c r="ABE29" s="9" t="e">
        <f t="shared" si="1484"/>
        <v>#VALUE!</v>
      </c>
      <c r="ABF29" s="9" t="e">
        <f t="shared" si="1484"/>
        <v>#VALUE!</v>
      </c>
      <c r="ABG29" s="9" t="e">
        <f t="shared" si="1484"/>
        <v>#VALUE!</v>
      </c>
      <c r="ABH29" s="9" t="e">
        <f t="shared" si="1484"/>
        <v>#VALUE!</v>
      </c>
      <c r="ABI29" s="9" t="e">
        <f t="shared" si="1484"/>
        <v>#VALUE!</v>
      </c>
      <c r="ABJ29" s="9" t="e">
        <f t="shared" si="1484"/>
        <v>#VALUE!</v>
      </c>
      <c r="ABK29" s="9" t="e">
        <f t="shared" si="1484"/>
        <v>#VALUE!</v>
      </c>
      <c r="ABL29" s="9" t="e">
        <f t="shared" si="1484"/>
        <v>#VALUE!</v>
      </c>
      <c r="ABM29" s="9" t="e">
        <f t="shared" si="1484"/>
        <v>#VALUE!</v>
      </c>
      <c r="ABN29" s="9" t="e">
        <f t="shared" si="1484"/>
        <v>#VALUE!</v>
      </c>
      <c r="ABO29" s="9" t="e">
        <f t="shared" si="1484"/>
        <v>#VALUE!</v>
      </c>
      <c r="ABP29" s="9" t="e">
        <f t="shared" si="1484"/>
        <v>#VALUE!</v>
      </c>
      <c r="ABQ29" s="9" t="e">
        <f t="shared" si="1484"/>
        <v>#VALUE!</v>
      </c>
      <c r="ABR29" s="9" t="e">
        <f t="shared" si="1484"/>
        <v>#VALUE!</v>
      </c>
      <c r="ABS29" s="9" t="e">
        <f t="shared" si="1484"/>
        <v>#VALUE!</v>
      </c>
      <c r="ABT29" s="9" t="e">
        <f t="shared" si="1484"/>
        <v>#VALUE!</v>
      </c>
      <c r="ABU29" s="9" t="e">
        <f t="shared" si="1484"/>
        <v>#VALUE!</v>
      </c>
      <c r="ABV29" s="9" t="e">
        <f t="shared" si="1484"/>
        <v>#VALUE!</v>
      </c>
      <c r="ABW29" s="9" t="e">
        <f t="shared" si="1484"/>
        <v>#VALUE!</v>
      </c>
      <c r="ABX29" s="9" t="e">
        <f t="shared" si="1484"/>
        <v>#VALUE!</v>
      </c>
      <c r="ABY29" s="9" t="e">
        <f t="shared" si="1484"/>
        <v>#VALUE!</v>
      </c>
      <c r="ABZ29" s="9" t="e">
        <f t="shared" si="1484"/>
        <v>#VALUE!</v>
      </c>
      <c r="ACA29" s="9" t="e">
        <f t="shared" si="1484"/>
        <v>#VALUE!</v>
      </c>
      <c r="ACB29" s="9" t="e">
        <f t="shared" si="1484"/>
        <v>#VALUE!</v>
      </c>
      <c r="ACC29" s="9" t="e">
        <f t="shared" si="1484"/>
        <v>#VALUE!</v>
      </c>
      <c r="ACD29" s="9" t="e">
        <f t="shared" si="1484"/>
        <v>#VALUE!</v>
      </c>
      <c r="ACE29" s="9" t="e">
        <f t="shared" ref="ACE29:AEP29" si="1485">ACE21/ACE9</f>
        <v>#VALUE!</v>
      </c>
      <c r="ACF29" s="9" t="e">
        <f t="shared" si="1485"/>
        <v>#VALUE!</v>
      </c>
      <c r="ACG29" s="9" t="e">
        <f t="shared" si="1485"/>
        <v>#VALUE!</v>
      </c>
      <c r="ACH29" s="9" t="e">
        <f t="shared" si="1485"/>
        <v>#VALUE!</v>
      </c>
      <c r="ACI29" s="9" t="e">
        <f t="shared" si="1485"/>
        <v>#VALUE!</v>
      </c>
      <c r="ACJ29" s="9" t="e">
        <f t="shared" si="1485"/>
        <v>#VALUE!</v>
      </c>
      <c r="ACK29" s="9" t="e">
        <f t="shared" si="1485"/>
        <v>#VALUE!</v>
      </c>
      <c r="ACL29" s="9" t="e">
        <f t="shared" si="1485"/>
        <v>#VALUE!</v>
      </c>
      <c r="ACM29" s="9" t="e">
        <f t="shared" si="1485"/>
        <v>#VALUE!</v>
      </c>
      <c r="ACN29" s="9" t="e">
        <f t="shared" si="1485"/>
        <v>#VALUE!</v>
      </c>
      <c r="ACO29" s="9" t="e">
        <f t="shared" si="1485"/>
        <v>#VALUE!</v>
      </c>
      <c r="ACP29" s="9" t="e">
        <f t="shared" si="1485"/>
        <v>#VALUE!</v>
      </c>
      <c r="ACQ29" s="9" t="e">
        <f t="shared" si="1485"/>
        <v>#VALUE!</v>
      </c>
      <c r="ACR29" s="9" t="e">
        <f t="shared" si="1485"/>
        <v>#VALUE!</v>
      </c>
      <c r="ACS29" s="9" t="e">
        <f t="shared" si="1485"/>
        <v>#VALUE!</v>
      </c>
      <c r="ACT29" s="9" t="e">
        <f t="shared" si="1485"/>
        <v>#VALUE!</v>
      </c>
      <c r="ACU29" s="9" t="e">
        <f t="shared" si="1485"/>
        <v>#VALUE!</v>
      </c>
      <c r="ACV29" s="9" t="e">
        <f t="shared" si="1485"/>
        <v>#VALUE!</v>
      </c>
      <c r="ACW29" s="9" t="e">
        <f t="shared" si="1485"/>
        <v>#VALUE!</v>
      </c>
      <c r="ACX29" s="9" t="e">
        <f t="shared" si="1485"/>
        <v>#VALUE!</v>
      </c>
      <c r="ACY29" s="9" t="e">
        <f t="shared" si="1485"/>
        <v>#VALUE!</v>
      </c>
      <c r="ACZ29" s="9" t="e">
        <f t="shared" si="1485"/>
        <v>#VALUE!</v>
      </c>
      <c r="ADA29" s="9" t="e">
        <f t="shared" si="1485"/>
        <v>#VALUE!</v>
      </c>
      <c r="ADB29" s="9" t="e">
        <f t="shared" si="1485"/>
        <v>#VALUE!</v>
      </c>
      <c r="ADC29" s="9" t="e">
        <f t="shared" si="1485"/>
        <v>#VALUE!</v>
      </c>
      <c r="ADD29" s="9" t="e">
        <f t="shared" si="1485"/>
        <v>#VALUE!</v>
      </c>
      <c r="ADE29" s="9" t="e">
        <f t="shared" si="1485"/>
        <v>#VALUE!</v>
      </c>
      <c r="ADF29" s="9" t="e">
        <f t="shared" si="1485"/>
        <v>#VALUE!</v>
      </c>
      <c r="ADG29" s="9" t="e">
        <f t="shared" si="1485"/>
        <v>#VALUE!</v>
      </c>
      <c r="ADH29" s="9" t="e">
        <f t="shared" si="1485"/>
        <v>#VALUE!</v>
      </c>
      <c r="ADI29" s="9" t="e">
        <f t="shared" si="1485"/>
        <v>#VALUE!</v>
      </c>
      <c r="ADJ29" s="9" t="e">
        <f t="shared" si="1485"/>
        <v>#VALUE!</v>
      </c>
      <c r="ADK29" s="9" t="e">
        <f t="shared" si="1485"/>
        <v>#VALUE!</v>
      </c>
      <c r="ADL29" s="9" t="e">
        <f t="shared" si="1485"/>
        <v>#VALUE!</v>
      </c>
      <c r="ADM29" s="9" t="e">
        <f t="shared" si="1485"/>
        <v>#VALUE!</v>
      </c>
      <c r="ADN29" s="9" t="e">
        <f t="shared" si="1485"/>
        <v>#VALUE!</v>
      </c>
      <c r="ADO29" s="9" t="e">
        <f t="shared" si="1485"/>
        <v>#VALUE!</v>
      </c>
      <c r="ADP29" s="9" t="e">
        <f t="shared" si="1485"/>
        <v>#VALUE!</v>
      </c>
      <c r="ADQ29" s="9" t="e">
        <f t="shared" si="1485"/>
        <v>#VALUE!</v>
      </c>
      <c r="ADR29" s="9" t="e">
        <f t="shared" si="1485"/>
        <v>#VALUE!</v>
      </c>
      <c r="ADS29" s="9" t="e">
        <f t="shared" si="1485"/>
        <v>#VALUE!</v>
      </c>
      <c r="ADT29" s="9" t="e">
        <f t="shared" si="1485"/>
        <v>#VALUE!</v>
      </c>
      <c r="ADU29" s="9" t="e">
        <f t="shared" si="1485"/>
        <v>#VALUE!</v>
      </c>
      <c r="ADV29" s="9" t="e">
        <f t="shared" si="1485"/>
        <v>#VALUE!</v>
      </c>
      <c r="ADW29" s="9" t="e">
        <f t="shared" si="1485"/>
        <v>#VALUE!</v>
      </c>
      <c r="ADX29" s="9" t="e">
        <f t="shared" si="1485"/>
        <v>#VALUE!</v>
      </c>
      <c r="ADY29" s="9" t="e">
        <f t="shared" si="1485"/>
        <v>#VALUE!</v>
      </c>
      <c r="ADZ29" s="9" t="e">
        <f t="shared" si="1485"/>
        <v>#VALUE!</v>
      </c>
      <c r="AEA29" s="9" t="e">
        <f t="shared" si="1485"/>
        <v>#VALUE!</v>
      </c>
      <c r="AEB29" s="9" t="e">
        <f t="shared" si="1485"/>
        <v>#VALUE!</v>
      </c>
      <c r="AEC29" s="9" t="e">
        <f t="shared" si="1485"/>
        <v>#VALUE!</v>
      </c>
      <c r="AED29" s="9" t="e">
        <f t="shared" si="1485"/>
        <v>#VALUE!</v>
      </c>
      <c r="AEE29" s="9" t="e">
        <f t="shared" si="1485"/>
        <v>#VALUE!</v>
      </c>
      <c r="AEF29" s="9" t="e">
        <f t="shared" si="1485"/>
        <v>#VALUE!</v>
      </c>
      <c r="AEG29" s="9" t="e">
        <f t="shared" si="1485"/>
        <v>#VALUE!</v>
      </c>
      <c r="AEH29" s="9" t="e">
        <f t="shared" si="1485"/>
        <v>#VALUE!</v>
      </c>
      <c r="AEI29" s="9" t="e">
        <f t="shared" si="1485"/>
        <v>#VALUE!</v>
      </c>
      <c r="AEJ29" s="9" t="e">
        <f t="shared" si="1485"/>
        <v>#VALUE!</v>
      </c>
      <c r="AEK29" s="9" t="e">
        <f t="shared" si="1485"/>
        <v>#VALUE!</v>
      </c>
      <c r="AEL29" s="9" t="e">
        <f t="shared" si="1485"/>
        <v>#VALUE!</v>
      </c>
      <c r="AEM29" s="9" t="e">
        <f t="shared" si="1485"/>
        <v>#VALUE!</v>
      </c>
      <c r="AEN29" s="9" t="e">
        <f t="shared" si="1485"/>
        <v>#VALUE!</v>
      </c>
      <c r="AEO29" s="9" t="e">
        <f t="shared" si="1485"/>
        <v>#VALUE!</v>
      </c>
      <c r="AEP29" s="9" t="e">
        <f t="shared" si="1485"/>
        <v>#VALUE!</v>
      </c>
      <c r="AEQ29" s="9" t="e">
        <f t="shared" ref="AEQ29:AHB29" si="1486">AEQ21/AEQ9</f>
        <v>#VALUE!</v>
      </c>
      <c r="AER29" s="9" t="e">
        <f t="shared" si="1486"/>
        <v>#VALUE!</v>
      </c>
      <c r="AES29" s="9" t="e">
        <f t="shared" si="1486"/>
        <v>#VALUE!</v>
      </c>
      <c r="AET29" s="9" t="e">
        <f t="shared" si="1486"/>
        <v>#VALUE!</v>
      </c>
      <c r="AEU29" s="9" t="e">
        <f t="shared" si="1486"/>
        <v>#VALUE!</v>
      </c>
      <c r="AEV29" s="9" t="e">
        <f t="shared" si="1486"/>
        <v>#VALUE!</v>
      </c>
      <c r="AEW29" s="9" t="e">
        <f t="shared" si="1486"/>
        <v>#VALUE!</v>
      </c>
      <c r="AEX29" s="9" t="e">
        <f t="shared" si="1486"/>
        <v>#VALUE!</v>
      </c>
      <c r="AEY29" s="9" t="e">
        <f t="shared" si="1486"/>
        <v>#VALUE!</v>
      </c>
      <c r="AEZ29" s="9" t="e">
        <f t="shared" si="1486"/>
        <v>#VALUE!</v>
      </c>
      <c r="AFA29" s="9" t="e">
        <f t="shared" si="1486"/>
        <v>#VALUE!</v>
      </c>
      <c r="AFB29" s="9" t="e">
        <f t="shared" si="1486"/>
        <v>#VALUE!</v>
      </c>
      <c r="AFC29" s="9" t="e">
        <f t="shared" si="1486"/>
        <v>#VALUE!</v>
      </c>
      <c r="AFD29" s="9" t="e">
        <f t="shared" si="1486"/>
        <v>#VALUE!</v>
      </c>
      <c r="AFE29" s="9" t="e">
        <f t="shared" si="1486"/>
        <v>#VALUE!</v>
      </c>
      <c r="AFF29" s="9" t="e">
        <f t="shared" si="1486"/>
        <v>#VALUE!</v>
      </c>
      <c r="AFG29" s="9" t="e">
        <f t="shared" si="1486"/>
        <v>#VALUE!</v>
      </c>
      <c r="AFH29" s="9" t="e">
        <f t="shared" si="1486"/>
        <v>#VALUE!</v>
      </c>
      <c r="AFI29" s="9" t="e">
        <f t="shared" si="1486"/>
        <v>#VALUE!</v>
      </c>
      <c r="AFJ29" s="43" t="e">
        <f t="shared" si="1486"/>
        <v>#VALUE!</v>
      </c>
      <c r="AFK29" s="9" t="e">
        <f t="shared" si="1486"/>
        <v>#VALUE!</v>
      </c>
      <c r="AFL29" s="9" t="e">
        <f t="shared" si="1486"/>
        <v>#VALUE!</v>
      </c>
      <c r="AFM29" s="9" t="e">
        <f t="shared" si="1486"/>
        <v>#VALUE!</v>
      </c>
      <c r="AFN29" s="9" t="e">
        <f t="shared" si="1486"/>
        <v>#VALUE!</v>
      </c>
      <c r="AFO29" s="9" t="e">
        <f t="shared" si="1486"/>
        <v>#VALUE!</v>
      </c>
      <c r="AFP29" s="9" t="e">
        <f t="shared" si="1486"/>
        <v>#VALUE!</v>
      </c>
      <c r="AFQ29" s="9" t="e">
        <f t="shared" si="1486"/>
        <v>#VALUE!</v>
      </c>
      <c r="AFR29" s="9" t="e">
        <f t="shared" si="1486"/>
        <v>#VALUE!</v>
      </c>
      <c r="AFS29" s="9" t="e">
        <f t="shared" si="1486"/>
        <v>#VALUE!</v>
      </c>
      <c r="AFT29" s="9" t="e">
        <f t="shared" si="1486"/>
        <v>#VALUE!</v>
      </c>
      <c r="AFU29" s="9" t="e">
        <f t="shared" si="1486"/>
        <v>#VALUE!</v>
      </c>
      <c r="AFV29" s="9" t="e">
        <f t="shared" si="1486"/>
        <v>#VALUE!</v>
      </c>
      <c r="AFW29" s="9" t="e">
        <f t="shared" si="1486"/>
        <v>#VALUE!</v>
      </c>
      <c r="AFX29" s="9" t="e">
        <f t="shared" si="1486"/>
        <v>#VALUE!</v>
      </c>
      <c r="AFY29" s="9" t="e">
        <f t="shared" si="1486"/>
        <v>#VALUE!</v>
      </c>
      <c r="AFZ29" s="9" t="e">
        <f t="shared" si="1486"/>
        <v>#VALUE!</v>
      </c>
      <c r="AGA29" s="9" t="e">
        <f t="shared" si="1486"/>
        <v>#VALUE!</v>
      </c>
      <c r="AGB29" s="9" t="e">
        <f t="shared" si="1486"/>
        <v>#VALUE!</v>
      </c>
      <c r="AGC29" s="9" t="e">
        <f t="shared" si="1486"/>
        <v>#VALUE!</v>
      </c>
      <c r="AGD29" s="9" t="e">
        <f t="shared" si="1486"/>
        <v>#VALUE!</v>
      </c>
      <c r="AGE29" s="9" t="e">
        <f t="shared" si="1486"/>
        <v>#VALUE!</v>
      </c>
      <c r="AGF29" s="9" t="e">
        <f t="shared" si="1486"/>
        <v>#VALUE!</v>
      </c>
      <c r="AGG29" s="9" t="e">
        <f t="shared" si="1486"/>
        <v>#VALUE!</v>
      </c>
      <c r="AGH29" s="9" t="e">
        <f t="shared" si="1486"/>
        <v>#VALUE!</v>
      </c>
      <c r="AGI29" s="9" t="e">
        <f t="shared" si="1486"/>
        <v>#VALUE!</v>
      </c>
      <c r="AGJ29" s="9" t="e">
        <f t="shared" si="1486"/>
        <v>#VALUE!</v>
      </c>
      <c r="AGK29" s="9" t="e">
        <f t="shared" si="1486"/>
        <v>#VALUE!</v>
      </c>
      <c r="AGL29" s="9" t="e">
        <f t="shared" si="1486"/>
        <v>#VALUE!</v>
      </c>
      <c r="AGM29" s="9" t="e">
        <f t="shared" si="1486"/>
        <v>#VALUE!</v>
      </c>
      <c r="AGN29" s="9" t="e">
        <f t="shared" si="1486"/>
        <v>#VALUE!</v>
      </c>
      <c r="AGO29" s="9" t="e">
        <f t="shared" si="1486"/>
        <v>#VALUE!</v>
      </c>
      <c r="AGP29" s="9" t="e">
        <f t="shared" si="1486"/>
        <v>#VALUE!</v>
      </c>
      <c r="AGQ29" s="9" t="e">
        <f t="shared" si="1486"/>
        <v>#VALUE!</v>
      </c>
      <c r="AGR29" s="9" t="e">
        <f t="shared" si="1486"/>
        <v>#VALUE!</v>
      </c>
      <c r="AGS29" s="9" t="e">
        <f t="shared" si="1486"/>
        <v>#VALUE!</v>
      </c>
      <c r="AGT29" s="9" t="e">
        <f t="shared" si="1486"/>
        <v>#VALUE!</v>
      </c>
      <c r="AGU29" s="9" t="e">
        <f t="shared" si="1486"/>
        <v>#VALUE!</v>
      </c>
      <c r="AGV29" s="9" t="e">
        <f t="shared" si="1486"/>
        <v>#VALUE!</v>
      </c>
      <c r="AGW29" s="9" t="e">
        <f t="shared" si="1486"/>
        <v>#VALUE!</v>
      </c>
      <c r="AGX29" s="9" t="e">
        <f t="shared" si="1486"/>
        <v>#VALUE!</v>
      </c>
      <c r="AGY29" s="9" t="e">
        <f t="shared" si="1486"/>
        <v>#VALUE!</v>
      </c>
      <c r="AGZ29" s="9" t="e">
        <f t="shared" si="1486"/>
        <v>#VALUE!</v>
      </c>
      <c r="AHA29" s="9" t="e">
        <f t="shared" si="1486"/>
        <v>#VALUE!</v>
      </c>
      <c r="AHB29" s="9" t="e">
        <f t="shared" si="1486"/>
        <v>#VALUE!</v>
      </c>
      <c r="AHC29" s="9" t="e">
        <f t="shared" ref="AHC29:AJN29" si="1487">AHC21/AHC9</f>
        <v>#VALUE!</v>
      </c>
      <c r="AHD29" s="9" t="e">
        <f t="shared" si="1487"/>
        <v>#VALUE!</v>
      </c>
      <c r="AHE29" s="9" t="e">
        <f t="shared" si="1487"/>
        <v>#VALUE!</v>
      </c>
      <c r="AHF29" s="9" t="e">
        <f t="shared" si="1487"/>
        <v>#VALUE!</v>
      </c>
      <c r="AHG29" s="9" t="e">
        <f t="shared" si="1487"/>
        <v>#VALUE!</v>
      </c>
      <c r="AHH29" s="9" t="e">
        <f t="shared" si="1487"/>
        <v>#VALUE!</v>
      </c>
      <c r="AHI29" s="9" t="e">
        <f t="shared" si="1487"/>
        <v>#VALUE!</v>
      </c>
      <c r="AHJ29" s="9" t="e">
        <f t="shared" si="1487"/>
        <v>#VALUE!</v>
      </c>
      <c r="AHK29" s="9" t="e">
        <f t="shared" si="1487"/>
        <v>#VALUE!</v>
      </c>
      <c r="AHL29" s="9" t="e">
        <f t="shared" si="1487"/>
        <v>#VALUE!</v>
      </c>
      <c r="AHM29" s="9" t="e">
        <f t="shared" si="1487"/>
        <v>#VALUE!</v>
      </c>
      <c r="AHN29" s="9" t="e">
        <f t="shared" si="1487"/>
        <v>#VALUE!</v>
      </c>
      <c r="AHO29" s="9" t="e">
        <f t="shared" si="1487"/>
        <v>#VALUE!</v>
      </c>
      <c r="AHP29" s="9" t="e">
        <f t="shared" si="1487"/>
        <v>#VALUE!</v>
      </c>
      <c r="AHQ29" s="9" t="e">
        <f t="shared" si="1487"/>
        <v>#VALUE!</v>
      </c>
      <c r="AHR29" s="9" t="e">
        <f t="shared" si="1487"/>
        <v>#VALUE!</v>
      </c>
      <c r="AHS29" s="9" t="e">
        <f t="shared" si="1487"/>
        <v>#VALUE!</v>
      </c>
      <c r="AHT29" s="9" t="e">
        <f t="shared" si="1487"/>
        <v>#VALUE!</v>
      </c>
      <c r="AHU29" s="9" t="e">
        <f t="shared" si="1487"/>
        <v>#VALUE!</v>
      </c>
      <c r="AHV29" s="9" t="e">
        <f t="shared" si="1487"/>
        <v>#VALUE!</v>
      </c>
      <c r="AHW29" s="9" t="e">
        <f t="shared" si="1487"/>
        <v>#VALUE!</v>
      </c>
      <c r="AHX29" s="9" t="e">
        <f t="shared" si="1487"/>
        <v>#VALUE!</v>
      </c>
      <c r="AHY29" s="9" t="e">
        <f t="shared" si="1487"/>
        <v>#VALUE!</v>
      </c>
      <c r="AHZ29" s="9" t="e">
        <f t="shared" si="1487"/>
        <v>#VALUE!</v>
      </c>
      <c r="AIA29" s="9" t="e">
        <f t="shared" si="1487"/>
        <v>#VALUE!</v>
      </c>
      <c r="AIB29" s="9" t="e">
        <f t="shared" si="1487"/>
        <v>#VALUE!</v>
      </c>
      <c r="AIC29" s="9" t="e">
        <f t="shared" si="1487"/>
        <v>#VALUE!</v>
      </c>
      <c r="AID29" s="9" t="e">
        <f t="shared" si="1487"/>
        <v>#VALUE!</v>
      </c>
      <c r="AIE29" s="9" t="e">
        <f t="shared" si="1487"/>
        <v>#VALUE!</v>
      </c>
      <c r="AIF29" s="9" t="e">
        <f t="shared" si="1487"/>
        <v>#VALUE!</v>
      </c>
      <c r="AIG29" s="9" t="e">
        <f t="shared" si="1487"/>
        <v>#VALUE!</v>
      </c>
      <c r="AIH29" s="9" t="e">
        <f t="shared" si="1487"/>
        <v>#VALUE!</v>
      </c>
      <c r="AII29" s="9" t="e">
        <f t="shared" si="1487"/>
        <v>#VALUE!</v>
      </c>
      <c r="AIJ29" s="9" t="e">
        <f t="shared" si="1487"/>
        <v>#VALUE!</v>
      </c>
      <c r="AIK29" s="9" t="e">
        <f t="shared" si="1487"/>
        <v>#VALUE!</v>
      </c>
      <c r="AIL29" s="9" t="e">
        <f t="shared" si="1487"/>
        <v>#VALUE!</v>
      </c>
      <c r="AIM29" s="9" t="e">
        <f t="shared" si="1487"/>
        <v>#VALUE!</v>
      </c>
      <c r="AIN29" s="9" t="e">
        <f t="shared" si="1487"/>
        <v>#VALUE!</v>
      </c>
      <c r="AIO29" s="9" t="e">
        <f t="shared" si="1487"/>
        <v>#VALUE!</v>
      </c>
      <c r="AIP29" s="9" t="e">
        <f t="shared" si="1487"/>
        <v>#VALUE!</v>
      </c>
      <c r="AIQ29" s="9" t="e">
        <f t="shared" si="1487"/>
        <v>#VALUE!</v>
      </c>
      <c r="AIR29" s="9" t="e">
        <f t="shared" si="1487"/>
        <v>#VALUE!</v>
      </c>
      <c r="AIS29" s="9" t="e">
        <f t="shared" si="1487"/>
        <v>#VALUE!</v>
      </c>
      <c r="AIT29" s="9" t="e">
        <f t="shared" si="1487"/>
        <v>#VALUE!</v>
      </c>
      <c r="AIU29" s="9" t="e">
        <f t="shared" si="1487"/>
        <v>#VALUE!</v>
      </c>
      <c r="AIV29" s="9" t="e">
        <f t="shared" si="1487"/>
        <v>#VALUE!</v>
      </c>
      <c r="AIW29" s="9" t="e">
        <f t="shared" si="1487"/>
        <v>#VALUE!</v>
      </c>
      <c r="AIX29" s="9" t="e">
        <f t="shared" si="1487"/>
        <v>#VALUE!</v>
      </c>
      <c r="AIY29" s="9" t="e">
        <f t="shared" si="1487"/>
        <v>#VALUE!</v>
      </c>
      <c r="AIZ29" s="9" t="e">
        <f t="shared" si="1487"/>
        <v>#VALUE!</v>
      </c>
      <c r="AJA29" s="9" t="e">
        <f t="shared" si="1487"/>
        <v>#VALUE!</v>
      </c>
      <c r="AJB29" s="9" t="e">
        <f t="shared" si="1487"/>
        <v>#VALUE!</v>
      </c>
      <c r="AJC29" s="9" t="e">
        <f t="shared" si="1487"/>
        <v>#VALUE!</v>
      </c>
      <c r="AJD29" s="9" t="e">
        <f t="shared" si="1487"/>
        <v>#VALUE!</v>
      </c>
      <c r="AJE29" s="9" t="e">
        <f t="shared" si="1487"/>
        <v>#VALUE!</v>
      </c>
      <c r="AJF29" s="9" t="e">
        <f t="shared" si="1487"/>
        <v>#VALUE!</v>
      </c>
      <c r="AJG29" s="9" t="e">
        <f t="shared" si="1487"/>
        <v>#VALUE!</v>
      </c>
      <c r="AJH29" s="9" t="e">
        <f t="shared" si="1487"/>
        <v>#VALUE!</v>
      </c>
      <c r="AJI29" s="9" t="e">
        <f t="shared" si="1487"/>
        <v>#VALUE!</v>
      </c>
      <c r="AJJ29" s="9" t="e">
        <f t="shared" si="1487"/>
        <v>#VALUE!</v>
      </c>
      <c r="AJK29" s="9" t="e">
        <f t="shared" si="1487"/>
        <v>#VALUE!</v>
      </c>
      <c r="AJL29" s="9" t="e">
        <f t="shared" si="1487"/>
        <v>#VALUE!</v>
      </c>
      <c r="AJM29" s="9" t="e">
        <f t="shared" si="1487"/>
        <v>#VALUE!</v>
      </c>
      <c r="AJN29" s="9" t="e">
        <f t="shared" si="1487"/>
        <v>#VALUE!</v>
      </c>
      <c r="AJO29" s="9" t="e">
        <f t="shared" ref="AJO29:AKL29" si="1488">AJO21/AJO9</f>
        <v>#VALUE!</v>
      </c>
      <c r="AJP29" s="9" t="e">
        <f t="shared" si="1488"/>
        <v>#VALUE!</v>
      </c>
      <c r="AJQ29" s="9" t="e">
        <f t="shared" si="1488"/>
        <v>#VALUE!</v>
      </c>
      <c r="AJR29" s="9" t="e">
        <f t="shared" si="1488"/>
        <v>#VALUE!</v>
      </c>
      <c r="AJS29" s="9" t="e">
        <f t="shared" si="1488"/>
        <v>#VALUE!</v>
      </c>
      <c r="AJT29" s="9" t="e">
        <f t="shared" si="1488"/>
        <v>#VALUE!</v>
      </c>
      <c r="AJU29" s="9" t="e">
        <f t="shared" si="1488"/>
        <v>#VALUE!</v>
      </c>
      <c r="AJV29" s="9" t="e">
        <f t="shared" si="1488"/>
        <v>#VALUE!</v>
      </c>
      <c r="AJW29" s="9" t="e">
        <f t="shared" si="1488"/>
        <v>#VALUE!</v>
      </c>
      <c r="AJX29" s="9" t="e">
        <f t="shared" si="1488"/>
        <v>#VALUE!</v>
      </c>
      <c r="AJY29" s="9" t="e">
        <f t="shared" si="1488"/>
        <v>#VALUE!</v>
      </c>
      <c r="AJZ29" s="9" t="e">
        <f t="shared" si="1488"/>
        <v>#VALUE!</v>
      </c>
      <c r="AKA29" s="9" t="e">
        <f t="shared" si="1488"/>
        <v>#VALUE!</v>
      </c>
      <c r="AKB29" s="9" t="e">
        <f t="shared" si="1488"/>
        <v>#VALUE!</v>
      </c>
      <c r="AKC29" s="9" t="e">
        <f t="shared" si="1488"/>
        <v>#VALUE!</v>
      </c>
      <c r="AKD29" s="9" t="e">
        <f t="shared" si="1488"/>
        <v>#VALUE!</v>
      </c>
      <c r="AKE29" s="9" t="e">
        <f t="shared" si="1488"/>
        <v>#VALUE!</v>
      </c>
      <c r="AKF29" s="9" t="e">
        <f t="shared" si="1488"/>
        <v>#VALUE!</v>
      </c>
      <c r="AKG29" s="9" t="e">
        <f t="shared" si="1488"/>
        <v>#VALUE!</v>
      </c>
      <c r="AKH29" s="9" t="e">
        <f t="shared" si="1488"/>
        <v>#VALUE!</v>
      </c>
      <c r="AKI29" s="9" t="e">
        <f t="shared" si="1488"/>
        <v>#VALUE!</v>
      </c>
      <c r="AKJ29" s="9" t="e">
        <f t="shared" si="1488"/>
        <v>#VALUE!</v>
      </c>
      <c r="AKK29" s="9" t="e">
        <f t="shared" si="1488"/>
        <v>#VALUE!</v>
      </c>
      <c r="AKL29" s="9" t="e">
        <f t="shared" si="1488"/>
        <v>#VALUE!</v>
      </c>
      <c r="AKM29" s="9" t="e">
        <f t="shared" ref="AKM29:AKN29" si="1489">AKM21/AKM9</f>
        <v>#VALUE!</v>
      </c>
      <c r="AKN29" s="9" t="e">
        <f t="shared" si="1489"/>
        <v>#VALUE!</v>
      </c>
      <c r="AKO29" s="9" t="e">
        <f t="shared" ref="AKO29:AKP29" si="1490">AKO21/AKO9</f>
        <v>#VALUE!</v>
      </c>
      <c r="AKP29" s="9" t="e">
        <f t="shared" si="1490"/>
        <v>#VALUE!</v>
      </c>
      <c r="AKQ29" s="9" t="e">
        <f t="shared" ref="AKQ29:AKS29" si="1491">AKQ21/AKQ9</f>
        <v>#VALUE!</v>
      </c>
      <c r="AKR29" s="9" t="e">
        <f t="shared" si="1491"/>
        <v>#VALUE!</v>
      </c>
      <c r="AKS29" s="9" t="e">
        <f t="shared" si="1491"/>
        <v>#VALUE!</v>
      </c>
      <c r="AKT29" s="9" t="e">
        <f t="shared" ref="AKT29:AKU29" si="1492">AKT21/AKT9</f>
        <v>#VALUE!</v>
      </c>
      <c r="AKU29" s="9" t="e">
        <f t="shared" si="1492"/>
        <v>#VALUE!</v>
      </c>
      <c r="AKV29" s="9" t="e">
        <f t="shared" ref="AKV29:ALB29" si="1493">AKV21/AKV9</f>
        <v>#VALUE!</v>
      </c>
      <c r="AKW29" s="9" t="e">
        <f t="shared" si="1493"/>
        <v>#VALUE!</v>
      </c>
      <c r="AKX29" s="9" t="e">
        <f t="shared" si="1493"/>
        <v>#VALUE!</v>
      </c>
      <c r="AKY29" s="9" t="e">
        <f t="shared" si="1493"/>
        <v>#VALUE!</v>
      </c>
      <c r="AKZ29" s="9" t="e">
        <f t="shared" si="1493"/>
        <v>#VALUE!</v>
      </c>
      <c r="ALA29" s="9" t="e">
        <f t="shared" si="1493"/>
        <v>#VALUE!</v>
      </c>
      <c r="ALB29" s="9" t="e">
        <f t="shared" si="1493"/>
        <v>#VALUE!</v>
      </c>
      <c r="ALC29" s="9" t="e">
        <f t="shared" ref="ALC29:ALD29" si="1494">ALC21/ALC9</f>
        <v>#VALUE!</v>
      </c>
      <c r="ALD29" s="9" t="e">
        <f t="shared" si="1494"/>
        <v>#VALUE!</v>
      </c>
      <c r="ALE29" s="9" t="e">
        <f t="shared" ref="ALE29:ALG29" si="1495">ALE21/ALE9</f>
        <v>#VALUE!</v>
      </c>
      <c r="ALF29" s="9" t="e">
        <f t="shared" si="1495"/>
        <v>#VALUE!</v>
      </c>
      <c r="ALG29" s="9" t="e">
        <f t="shared" si="1495"/>
        <v>#VALUE!</v>
      </c>
      <c r="ALH29" s="9" t="e">
        <f t="shared" ref="ALH29:ALI29" si="1496">ALH21/ALH9</f>
        <v>#VALUE!</v>
      </c>
      <c r="ALI29" s="9" t="e">
        <f t="shared" si="1496"/>
        <v>#VALUE!</v>
      </c>
      <c r="ALJ29" s="9" t="e">
        <f t="shared" ref="ALJ29:ALL29" si="1497">ALJ21/ALJ9</f>
        <v>#VALUE!</v>
      </c>
      <c r="ALK29" s="9" t="e">
        <f t="shared" si="1497"/>
        <v>#VALUE!</v>
      </c>
      <c r="ALL29" s="9" t="e">
        <f t="shared" si="1497"/>
        <v>#VALUE!</v>
      </c>
      <c r="ALM29" s="9" t="e">
        <f t="shared" ref="ALM29:ALN29" si="1498">ALM21/ALM9</f>
        <v>#VALUE!</v>
      </c>
      <c r="ALN29" s="9" t="e">
        <f t="shared" si="1498"/>
        <v>#VALUE!</v>
      </c>
      <c r="ALO29" s="9" t="e">
        <f t="shared" ref="ALO29:ALR29" si="1499">ALO21/ALO9</f>
        <v>#VALUE!</v>
      </c>
      <c r="ALP29" s="9" t="e">
        <f t="shared" si="1499"/>
        <v>#VALUE!</v>
      </c>
      <c r="ALQ29" s="9" t="e">
        <f t="shared" si="1499"/>
        <v>#VALUE!</v>
      </c>
      <c r="ALR29" s="9" t="e">
        <f t="shared" si="1499"/>
        <v>#VALUE!</v>
      </c>
      <c r="ALS29" s="9" t="e">
        <f t="shared" ref="ALS29:ALT29" si="1500">ALS21/ALS9</f>
        <v>#VALUE!</v>
      </c>
      <c r="ALT29" s="9" t="e">
        <f t="shared" si="1500"/>
        <v>#VALUE!</v>
      </c>
      <c r="ALU29" s="9" t="e">
        <f t="shared" ref="ALU29:ALY29" si="1501">ALU21/ALU9</f>
        <v>#VALUE!</v>
      </c>
      <c r="ALV29" s="9" t="e">
        <f t="shared" si="1501"/>
        <v>#VALUE!</v>
      </c>
      <c r="ALW29" s="9" t="e">
        <f t="shared" si="1501"/>
        <v>#VALUE!</v>
      </c>
      <c r="ALX29" s="9" t="e">
        <f t="shared" si="1501"/>
        <v>#VALUE!</v>
      </c>
      <c r="ALY29" s="9" t="e">
        <f t="shared" si="1501"/>
        <v>#VALUE!</v>
      </c>
      <c r="ALZ29" s="9" t="e">
        <f t="shared" ref="ALZ29:AMA29" si="1502">ALZ21/ALZ9</f>
        <v>#VALUE!</v>
      </c>
      <c r="AMA29" s="9" t="e">
        <f t="shared" si="1502"/>
        <v>#VALUE!</v>
      </c>
      <c r="AMB29" s="9" t="e">
        <f t="shared" ref="AMB29:AMH29" si="1503">AMB21/AMB9</f>
        <v>#VALUE!</v>
      </c>
      <c r="AMC29" s="9" t="e">
        <f t="shared" si="1503"/>
        <v>#VALUE!</v>
      </c>
      <c r="AMD29" s="9" t="e">
        <f t="shared" si="1503"/>
        <v>#VALUE!</v>
      </c>
      <c r="AME29" s="9" t="e">
        <f t="shared" si="1503"/>
        <v>#VALUE!</v>
      </c>
      <c r="AMF29" s="9" t="e">
        <f t="shared" si="1503"/>
        <v>#VALUE!</v>
      </c>
      <c r="AMG29" s="9" t="e">
        <f t="shared" si="1503"/>
        <v>#VALUE!</v>
      </c>
      <c r="AMH29" s="9" t="e">
        <f t="shared" si="1503"/>
        <v>#VALUE!</v>
      </c>
      <c r="AMI29" s="9" t="e">
        <f t="shared" ref="AMI29:AMP29" si="1504">AMI21/AMI9</f>
        <v>#VALUE!</v>
      </c>
      <c r="AMJ29" s="9" t="e">
        <f t="shared" si="1504"/>
        <v>#VALUE!</v>
      </c>
      <c r="AMK29" s="9" t="e">
        <f t="shared" si="1504"/>
        <v>#VALUE!</v>
      </c>
      <c r="AML29" s="9" t="e">
        <f t="shared" si="1504"/>
        <v>#VALUE!</v>
      </c>
      <c r="AMM29" s="9" t="e">
        <f t="shared" si="1504"/>
        <v>#VALUE!</v>
      </c>
      <c r="AMN29" s="9" t="e">
        <f t="shared" si="1504"/>
        <v>#VALUE!</v>
      </c>
      <c r="AMO29" s="9" t="e">
        <f t="shared" si="1504"/>
        <v>#VALUE!</v>
      </c>
      <c r="AMP29" s="9" t="e">
        <f t="shared" si="1504"/>
        <v>#VALUE!</v>
      </c>
      <c r="AMQ29" s="9" t="e">
        <f t="shared" ref="AMQ29:ANF29" si="1505">AMQ21/AMQ9</f>
        <v>#VALUE!</v>
      </c>
      <c r="AMR29" s="9" t="e">
        <f t="shared" si="1505"/>
        <v>#VALUE!</v>
      </c>
      <c r="AMS29" s="9" t="e">
        <f t="shared" si="1505"/>
        <v>#VALUE!</v>
      </c>
      <c r="AMT29" s="9" t="e">
        <f t="shared" si="1505"/>
        <v>#VALUE!</v>
      </c>
      <c r="AMU29" s="9" t="e">
        <f t="shared" si="1505"/>
        <v>#VALUE!</v>
      </c>
      <c r="AMV29" s="9" t="e">
        <f t="shared" si="1505"/>
        <v>#VALUE!</v>
      </c>
      <c r="AMW29" s="9" t="e">
        <f t="shared" si="1505"/>
        <v>#VALUE!</v>
      </c>
      <c r="AMX29" s="9" t="e">
        <f t="shared" si="1505"/>
        <v>#VALUE!</v>
      </c>
      <c r="AMY29" s="9" t="e">
        <f t="shared" si="1505"/>
        <v>#VALUE!</v>
      </c>
      <c r="AMZ29" s="9" t="e">
        <f t="shared" si="1505"/>
        <v>#VALUE!</v>
      </c>
      <c r="ANA29" s="9" t="e">
        <f t="shared" si="1505"/>
        <v>#VALUE!</v>
      </c>
      <c r="ANB29" s="9" t="e">
        <f t="shared" si="1505"/>
        <v>#VALUE!</v>
      </c>
      <c r="ANC29" s="9" t="e">
        <f t="shared" si="1505"/>
        <v>#VALUE!</v>
      </c>
      <c r="AND29" s="9" t="e">
        <f t="shared" si="1505"/>
        <v>#VALUE!</v>
      </c>
      <c r="ANE29" s="9" t="e">
        <f t="shared" si="1505"/>
        <v>#VALUE!</v>
      </c>
      <c r="ANF29" s="9" t="e">
        <f t="shared" si="1505"/>
        <v>#VALUE!</v>
      </c>
      <c r="ANG29" s="9" t="e">
        <f t="shared" ref="ANG29:ANO29" si="1506">ANG21/ANG9</f>
        <v>#VALUE!</v>
      </c>
      <c r="ANH29" s="9" t="e">
        <f t="shared" si="1506"/>
        <v>#VALUE!</v>
      </c>
      <c r="ANI29" s="9" t="e">
        <f t="shared" si="1506"/>
        <v>#VALUE!</v>
      </c>
      <c r="ANJ29" s="9" t="e">
        <f t="shared" si="1506"/>
        <v>#VALUE!</v>
      </c>
      <c r="ANK29" s="9" t="e">
        <f t="shared" si="1506"/>
        <v>#VALUE!</v>
      </c>
      <c r="ANL29" s="9" t="e">
        <f t="shared" si="1506"/>
        <v>#VALUE!</v>
      </c>
      <c r="ANM29" s="9" t="e">
        <f t="shared" si="1506"/>
        <v>#VALUE!</v>
      </c>
      <c r="ANN29" s="9" t="e">
        <f t="shared" si="1506"/>
        <v>#VALUE!</v>
      </c>
      <c r="ANO29" s="9" t="e">
        <f t="shared" si="1506"/>
        <v>#VALUE!</v>
      </c>
      <c r="ANP29" s="9" t="e">
        <f t="shared" ref="ANP29:AOP29" si="1507">ANP21/ANP9</f>
        <v>#VALUE!</v>
      </c>
      <c r="ANQ29" s="9" t="e">
        <f t="shared" si="1507"/>
        <v>#VALUE!</v>
      </c>
      <c r="ANR29" s="9" t="e">
        <f t="shared" si="1507"/>
        <v>#VALUE!</v>
      </c>
      <c r="ANS29" s="9" t="e">
        <f t="shared" si="1507"/>
        <v>#VALUE!</v>
      </c>
      <c r="ANT29" s="9" t="e">
        <f t="shared" si="1507"/>
        <v>#VALUE!</v>
      </c>
      <c r="ANU29" s="9" t="e">
        <f t="shared" si="1507"/>
        <v>#VALUE!</v>
      </c>
      <c r="ANV29" s="9" t="e">
        <f t="shared" si="1507"/>
        <v>#VALUE!</v>
      </c>
      <c r="ANW29" s="9" t="e">
        <f t="shared" si="1507"/>
        <v>#VALUE!</v>
      </c>
      <c r="ANX29" s="9" t="e">
        <f t="shared" si="1507"/>
        <v>#VALUE!</v>
      </c>
      <c r="ANY29" s="9" t="e">
        <f t="shared" si="1507"/>
        <v>#VALUE!</v>
      </c>
      <c r="ANZ29" s="9" t="e">
        <f t="shared" si="1507"/>
        <v>#VALUE!</v>
      </c>
      <c r="AOA29" s="9" t="e">
        <f t="shared" si="1507"/>
        <v>#VALUE!</v>
      </c>
      <c r="AOB29" s="9" t="e">
        <f t="shared" si="1507"/>
        <v>#VALUE!</v>
      </c>
      <c r="AOC29" s="9" t="e">
        <f t="shared" si="1507"/>
        <v>#VALUE!</v>
      </c>
      <c r="AOD29" s="9" t="e">
        <f t="shared" si="1507"/>
        <v>#VALUE!</v>
      </c>
      <c r="AOE29" s="9" t="e">
        <f t="shared" si="1507"/>
        <v>#VALUE!</v>
      </c>
      <c r="AOF29" s="9" t="e">
        <f t="shared" si="1507"/>
        <v>#VALUE!</v>
      </c>
      <c r="AOG29" s="9" t="e">
        <f t="shared" si="1507"/>
        <v>#VALUE!</v>
      </c>
      <c r="AOH29" s="9" t="e">
        <f t="shared" si="1507"/>
        <v>#VALUE!</v>
      </c>
      <c r="AOI29" s="9" t="e">
        <f t="shared" si="1507"/>
        <v>#VALUE!</v>
      </c>
      <c r="AOJ29" s="9" t="e">
        <f t="shared" si="1507"/>
        <v>#VALUE!</v>
      </c>
      <c r="AOK29" s="9" t="e">
        <f t="shared" si="1507"/>
        <v>#VALUE!</v>
      </c>
      <c r="AOL29" s="9" t="e">
        <f t="shared" si="1507"/>
        <v>#VALUE!</v>
      </c>
      <c r="AOM29" s="9" t="e">
        <f t="shared" si="1507"/>
        <v>#VALUE!</v>
      </c>
      <c r="AON29" s="9" t="e">
        <f t="shared" si="1507"/>
        <v>#VALUE!</v>
      </c>
      <c r="AOO29" s="9" t="e">
        <f t="shared" si="1507"/>
        <v>#VALUE!</v>
      </c>
      <c r="AOP29" s="9" t="e">
        <f t="shared" si="1507"/>
        <v>#VALUE!</v>
      </c>
      <c r="AOQ29" s="9" t="e">
        <f t="shared" ref="AOQ29:AOR29" si="1508">AOQ21/AOQ9</f>
        <v>#VALUE!</v>
      </c>
      <c r="AOR29" s="9" t="e">
        <f t="shared" si="1508"/>
        <v>#VALUE!</v>
      </c>
      <c r="AOS29" s="9"/>
      <c r="AOT29" s="9"/>
      <c r="AOU29" s="9"/>
      <c r="AOV29" s="9"/>
      <c r="AOW29" s="9"/>
      <c r="AOX29" s="9"/>
      <c r="AOY29" s="9"/>
      <c r="AOZ29" s="9"/>
      <c r="APA29" s="9"/>
    </row>
    <row r="30" spans="2:1093" x14ac:dyDescent="0.2">
      <c r="B30" s="320" t="s">
        <v>1533</v>
      </c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43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43">
        <f>LD22/LD9</f>
        <v>-5.7573150329024341E-3</v>
      </c>
      <c r="LE30" s="9">
        <f t="shared" ref="LE30:NP30" si="1509">LE22/LE9</f>
        <v>-1.1418102724261435E-2</v>
      </c>
      <c r="LF30" s="9">
        <f t="shared" si="1509"/>
        <v>-1.7604331095003938E-3</v>
      </c>
      <c r="LG30" s="9">
        <f t="shared" si="1509"/>
        <v>-1.0705998574540717E-3</v>
      </c>
      <c r="LH30" s="9">
        <f t="shared" si="1509"/>
        <v>-5.8572794554515278E-4</v>
      </c>
      <c r="LI30" s="9">
        <f t="shared" si="1509"/>
        <v>-3.5160456486776044E-3</v>
      </c>
      <c r="LJ30" s="9">
        <f t="shared" si="1509"/>
        <v>-6.1436048287765296E-3</v>
      </c>
      <c r="LK30" s="9">
        <f t="shared" si="1509"/>
        <v>-7.9320749505198875E-3</v>
      </c>
      <c r="LL30" s="9">
        <f t="shared" si="1509"/>
        <v>-5.4383184881224046E-3</v>
      </c>
      <c r="LM30" s="9">
        <f t="shared" si="1509"/>
        <v>-1.2746623203483524E-2</v>
      </c>
      <c r="LN30" s="9">
        <f t="shared" si="1509"/>
        <v>-8.4020227422248669E-3</v>
      </c>
      <c r="LO30" s="9">
        <f t="shared" si="1509"/>
        <v>-6.6727587309253142E-3</v>
      </c>
      <c r="LP30" s="9">
        <f t="shared" si="1509"/>
        <v>-2.7990943743505997E-2</v>
      </c>
      <c r="LQ30" s="9">
        <f t="shared" si="1509"/>
        <v>-1.6382460185924944E-2</v>
      </c>
      <c r="LR30" s="9">
        <f t="shared" si="1509"/>
        <v>-0.31027742584527357</v>
      </c>
      <c r="LS30" s="9">
        <f t="shared" si="1509"/>
        <v>-0.27955942256283955</v>
      </c>
      <c r="LT30" s="9">
        <f t="shared" si="1509"/>
        <v>-0.16416610111982163</v>
      </c>
      <c r="LU30" s="9">
        <f t="shared" si="1509"/>
        <v>-4.0004763513580448E-2</v>
      </c>
      <c r="LV30" s="9">
        <f t="shared" si="1509"/>
        <v>-2.9396180277654931E-2</v>
      </c>
      <c r="LW30" s="9">
        <f t="shared" si="1509"/>
        <v>-6.9555536051527866E-2</v>
      </c>
      <c r="LX30" s="9">
        <f t="shared" si="1509"/>
        <v>-0.10020472335788452</v>
      </c>
      <c r="LY30" s="9">
        <f t="shared" si="1509"/>
        <v>-1.7666906356453165E-2</v>
      </c>
      <c r="LZ30" s="9">
        <f t="shared" si="1509"/>
        <v>-2.1039382345121364E-2</v>
      </c>
      <c r="MA30" s="9">
        <f t="shared" si="1509"/>
        <v>-2.0156749826406001E-2</v>
      </c>
      <c r="MB30" s="9">
        <f t="shared" si="1509"/>
        <v>-2.8504890213005254E-2</v>
      </c>
      <c r="MC30" s="9">
        <f t="shared" si="1509"/>
        <v>-6.1427476991846837E-3</v>
      </c>
      <c r="MD30" s="9">
        <f t="shared" si="1509"/>
        <v>-5.5359592524284679E-3</v>
      </c>
      <c r="ME30" s="9">
        <f t="shared" si="1509"/>
        <v>-2.8265998442446481E-3</v>
      </c>
      <c r="MF30" s="9">
        <f t="shared" si="1509"/>
        <v>-6.4309525458866807E-3</v>
      </c>
      <c r="MG30" s="9">
        <f t="shared" si="1509"/>
        <v>-4.4836316191028984E-3</v>
      </c>
      <c r="MH30" s="9">
        <f t="shared" si="1509"/>
        <v>-5.2378162466165694E-3</v>
      </c>
      <c r="MI30" s="9">
        <f t="shared" si="1509"/>
        <v>-1.7235951085943172E-2</v>
      </c>
      <c r="MJ30" s="9">
        <f t="shared" si="1509"/>
        <v>-8.1433792729141401E-3</v>
      </c>
      <c r="MK30" s="9">
        <f t="shared" si="1509"/>
        <v>-2.03840433677543E-2</v>
      </c>
      <c r="ML30" s="9">
        <f t="shared" si="1509"/>
        <v>-7.5285428782452968E-3</v>
      </c>
      <c r="MM30" s="9">
        <f t="shared" si="1509"/>
        <v>-1.6692762493931101E-2</v>
      </c>
      <c r="MN30" s="9">
        <f t="shared" si="1509"/>
        <v>-3.1540199009512278E-2</v>
      </c>
      <c r="MO30" s="9">
        <f t="shared" si="1509"/>
        <v>-4.5554597150465108E-2</v>
      </c>
      <c r="MP30" s="9">
        <f t="shared" si="1509"/>
        <v>-1.4430895194423716E-2</v>
      </c>
      <c r="MQ30" s="9">
        <f t="shared" si="1509"/>
        <v>-1.4374678286558133E-2</v>
      </c>
      <c r="MR30" s="9">
        <f t="shared" si="1509"/>
        <v>-5.1231673888251332E-3</v>
      </c>
      <c r="MS30" s="9">
        <f t="shared" si="1509"/>
        <v>-8.7737590422006951E-3</v>
      </c>
      <c r="MT30" s="9">
        <f t="shared" si="1509"/>
        <v>-1.5070366976711125E-2</v>
      </c>
      <c r="MU30" s="9">
        <f t="shared" si="1509"/>
        <v>-5.1577678331341838E-3</v>
      </c>
      <c r="MV30" s="9">
        <f t="shared" si="1509"/>
        <v>-1.8461948380956621E-3</v>
      </c>
      <c r="MW30" s="9">
        <f t="shared" si="1509"/>
        <v>-4.7321147166840948E-3</v>
      </c>
      <c r="MX30" s="9">
        <f t="shared" si="1509"/>
        <v>-1.005383122792297E-2</v>
      </c>
      <c r="MY30" s="9">
        <f t="shared" si="1509"/>
        <v>-8.6285844429686547E-3</v>
      </c>
      <c r="MZ30" s="9">
        <f t="shared" si="1509"/>
        <v>-9.3680139696772739E-3</v>
      </c>
      <c r="NA30" s="9">
        <f t="shared" si="1509"/>
        <v>-3.4488589590518356E-2</v>
      </c>
      <c r="NB30" s="9">
        <f t="shared" si="1509"/>
        <v>-3.1070147025011024E-2</v>
      </c>
      <c r="NC30" s="9">
        <f t="shared" si="1509"/>
        <v>-1.651144846026565E-2</v>
      </c>
      <c r="ND30" s="9">
        <f t="shared" si="1509"/>
        <v>-2.7500684038415536E-2</v>
      </c>
      <c r="NE30" s="9">
        <f t="shared" si="1509"/>
        <v>-2.8750111287156547E-2</v>
      </c>
      <c r="NF30" s="9">
        <f t="shared" si="1509"/>
        <v>-1.5813390975548916E-2</v>
      </c>
      <c r="NG30" s="9">
        <f t="shared" si="1509"/>
        <v>-2.0447879244844414E-2</v>
      </c>
      <c r="NH30" s="9">
        <f t="shared" si="1509"/>
        <v>-7.1671690025898443E-3</v>
      </c>
      <c r="NI30" s="9">
        <f t="shared" si="1509"/>
        <v>-6.1598162095106044E-3</v>
      </c>
      <c r="NJ30" s="9">
        <f t="shared" si="1509"/>
        <v>-3.4050871392601975E-2</v>
      </c>
      <c r="NK30" s="9">
        <f t="shared" si="1509"/>
        <v>-7.3328057489009842E-3</v>
      </c>
      <c r="NL30" s="9">
        <f t="shared" si="1509"/>
        <v>-7.7111321501127806E-3</v>
      </c>
      <c r="NM30" s="9">
        <f t="shared" si="1509"/>
        <v>-1.0925312659503425E-2</v>
      </c>
      <c r="NN30" s="9">
        <f t="shared" si="1509"/>
        <v>-5.5486228401950789E-3</v>
      </c>
      <c r="NO30" s="9">
        <f t="shared" si="1509"/>
        <v>-6.2257466164496048E-3</v>
      </c>
      <c r="NP30" s="9">
        <f t="shared" si="1509"/>
        <v>-2.2805245904732041E-2</v>
      </c>
      <c r="NQ30" s="9">
        <f t="shared" ref="NQ30:QB30" si="1510">NQ22/NQ9</f>
        <v>-1.4884069260928627E-2</v>
      </c>
      <c r="NR30" s="9">
        <f t="shared" si="1510"/>
        <v>-6.2702599741957365E-3</v>
      </c>
      <c r="NS30" s="9">
        <f t="shared" si="1510"/>
        <v>-6.9372235354492407E-3</v>
      </c>
      <c r="NT30" s="9">
        <f t="shared" si="1510"/>
        <v>-3.0285449434406982E-2</v>
      </c>
      <c r="NU30" s="9">
        <f t="shared" si="1510"/>
        <v>-3.7715287016386531E-3</v>
      </c>
      <c r="NV30" s="9">
        <f t="shared" si="1510"/>
        <v>-7.912325420528523E-3</v>
      </c>
      <c r="NW30" s="9">
        <f t="shared" si="1510"/>
        <v>-6.1899821571429151E-3</v>
      </c>
      <c r="NX30" s="9">
        <f t="shared" si="1510"/>
        <v>-4.6139282307875673E-2</v>
      </c>
      <c r="NY30" s="9">
        <f t="shared" si="1510"/>
        <v>-2.4418344878743024E-2</v>
      </c>
      <c r="NZ30" s="9">
        <f t="shared" si="1510"/>
        <v>-7.741888843327569E-3</v>
      </c>
      <c r="OA30" s="9">
        <f t="shared" si="1510"/>
        <v>-4.2204223924712479E-3</v>
      </c>
      <c r="OB30" s="9">
        <f t="shared" si="1510"/>
        <v>-3.3814722118526423E-2</v>
      </c>
      <c r="OC30" s="9">
        <f t="shared" si="1510"/>
        <v>-4.2835835298197796E-2</v>
      </c>
      <c r="OD30" s="9">
        <f t="shared" si="1510"/>
        <v>-1.9475248753526161E-3</v>
      </c>
      <c r="OE30" s="9">
        <f t="shared" si="1510"/>
        <v>-2.9580249843564723E-3</v>
      </c>
      <c r="OF30" s="9">
        <f t="shared" si="1510"/>
        <v>-1.4572865596356071E-3</v>
      </c>
      <c r="OG30" s="9">
        <f t="shared" si="1510"/>
        <v>-7.6669767677672862E-3</v>
      </c>
      <c r="OH30" s="9">
        <f t="shared" si="1510"/>
        <v>-9.4353351100449571E-3</v>
      </c>
      <c r="OI30" s="9">
        <f t="shared" si="1510"/>
        <v>-3.4732178575997228E-3</v>
      </c>
      <c r="OJ30" s="9">
        <f t="shared" si="1510"/>
        <v>-2.3498512024769751E-2</v>
      </c>
      <c r="OK30" s="9">
        <f t="shared" si="1510"/>
        <v>-2.9354663782536716E-2</v>
      </c>
      <c r="OL30" s="9">
        <f t="shared" si="1510"/>
        <v>-4.788669782601904E-3</v>
      </c>
      <c r="OM30" s="9">
        <f t="shared" si="1510"/>
        <v>-1.0062007198846952E-2</v>
      </c>
      <c r="ON30" s="9">
        <f t="shared" si="1510"/>
        <v>-2.5331928659944243E-3</v>
      </c>
      <c r="OO30" s="9">
        <f t="shared" si="1510"/>
        <v>-2.8233933302682711E-2</v>
      </c>
      <c r="OP30" s="9">
        <f t="shared" si="1510"/>
        <v>-4.3735119158832048E-2</v>
      </c>
      <c r="OQ30" s="9">
        <f t="shared" si="1510"/>
        <v>-3.1938618272563967E-3</v>
      </c>
      <c r="OR30" s="9">
        <f t="shared" si="1510"/>
        <v>-4.7559662044799637E-3</v>
      </c>
      <c r="OS30" s="9">
        <f t="shared" si="1510"/>
        <v>-8.3099882117725326E-3</v>
      </c>
      <c r="OT30" s="9">
        <f t="shared" si="1510"/>
        <v>-1.7457777227280074E-2</v>
      </c>
      <c r="OU30" s="9">
        <f t="shared" si="1510"/>
        <v>-5.1388717108400038E-3</v>
      </c>
      <c r="OV30" s="9">
        <f t="shared" si="1510"/>
        <v>-3.5388974926669329E-3</v>
      </c>
      <c r="OW30" s="9">
        <f t="shared" si="1510"/>
        <v>-2.2829261420108746E-3</v>
      </c>
      <c r="OX30" s="9">
        <f t="shared" si="1510"/>
        <v>-1.6915234119830502E-3</v>
      </c>
      <c r="OY30" s="9">
        <f t="shared" si="1510"/>
        <v>-1.3813240729714607E-3</v>
      </c>
      <c r="OZ30" s="9">
        <f t="shared" si="1510"/>
        <v>-1.3311645968737684E-3</v>
      </c>
      <c r="PA30" s="9">
        <f t="shared" si="1510"/>
        <v>-1.6321986046533993E-3</v>
      </c>
      <c r="PB30" s="9">
        <f t="shared" si="1510"/>
        <v>-1.684221437465605E-2</v>
      </c>
      <c r="PC30" s="9">
        <f t="shared" si="1510"/>
        <v>-1.0580508893538246E-2</v>
      </c>
      <c r="PD30" s="9">
        <f t="shared" si="1510"/>
        <v>-4.2136583433879781E-3</v>
      </c>
      <c r="PE30" s="9">
        <f t="shared" si="1510"/>
        <v>-8.589067262643503E-3</v>
      </c>
      <c r="PF30" s="9">
        <f t="shared" si="1510"/>
        <v>-2.7276359047542246E-3</v>
      </c>
      <c r="PG30" s="9">
        <f t="shared" si="1510"/>
        <v>-4.9006777367774949E-3</v>
      </c>
      <c r="PH30" s="9">
        <f t="shared" si="1510"/>
        <v>-4.8490852661828695E-3</v>
      </c>
      <c r="PI30" s="9">
        <f t="shared" si="1510"/>
        <v>-1.7414795471717783E-2</v>
      </c>
      <c r="PJ30" s="9">
        <f t="shared" si="1510"/>
        <v>-3.3473409004263183E-2</v>
      </c>
      <c r="PK30" s="9">
        <f t="shared" si="1510"/>
        <v>-4.4697752342441041E-2</v>
      </c>
      <c r="PL30" s="9">
        <f t="shared" si="1510"/>
        <v>-3.1114115379191658E-2</v>
      </c>
      <c r="PM30" s="9">
        <f t="shared" si="1510"/>
        <v>-1.7564306874540588E-2</v>
      </c>
      <c r="PN30" s="9">
        <f t="shared" si="1510"/>
        <v>-2.9606939474863248E-2</v>
      </c>
      <c r="PO30" s="9">
        <f t="shared" si="1510"/>
        <v>-1.57432910443722E-2</v>
      </c>
      <c r="PP30" s="9">
        <f t="shared" si="1510"/>
        <v>-1.3478929837911196E-2</v>
      </c>
      <c r="PQ30" s="9">
        <f t="shared" si="1510"/>
        <v>-9.3930772480170805E-3</v>
      </c>
      <c r="PR30" s="9">
        <f t="shared" si="1510"/>
        <v>-9.59659305270745E-3</v>
      </c>
      <c r="PS30" s="9">
        <f t="shared" si="1510"/>
        <v>-2.0036885917164869E-2</v>
      </c>
      <c r="PT30" s="9">
        <f t="shared" si="1510"/>
        <v>-1.3798933076954489E-2</v>
      </c>
      <c r="PU30" s="9">
        <f t="shared" si="1510"/>
        <v>-1.1576128257705907E-2</v>
      </c>
      <c r="PV30" s="9">
        <f t="shared" si="1510"/>
        <v>-6.1761179440635982E-3</v>
      </c>
      <c r="PW30" s="9">
        <f t="shared" si="1510"/>
        <v>-5.0329378339525471E-3</v>
      </c>
      <c r="PX30" s="9">
        <f t="shared" si="1510"/>
        <v>-1.7551377598299649E-2</v>
      </c>
      <c r="PY30" s="9">
        <f t="shared" si="1510"/>
        <v>-1.229533066885837E-3</v>
      </c>
      <c r="PZ30" s="9">
        <f t="shared" si="1510"/>
        <v>-8.1406898377096425E-3</v>
      </c>
      <c r="QA30" s="9">
        <f t="shared" si="1510"/>
        <v>-7.5705485316747007E-3</v>
      </c>
      <c r="QB30" s="9">
        <f t="shared" si="1510"/>
        <v>-6.5992140531141016E-3</v>
      </c>
      <c r="QC30" s="9">
        <f t="shared" ref="QC30:SN30" si="1511">QC22/QC9</f>
        <v>-2.2013352468090372E-3</v>
      </c>
      <c r="QD30" s="9">
        <f t="shared" si="1511"/>
        <v>-3.5235568278576281E-3</v>
      </c>
      <c r="QE30" s="9">
        <f t="shared" si="1511"/>
        <v>-6.9984039990106814E-2</v>
      </c>
      <c r="QF30" s="9">
        <f t="shared" si="1511"/>
        <v>-6.3600171350210941E-2</v>
      </c>
      <c r="QG30" s="9">
        <f t="shared" si="1511"/>
        <v>-4.1811530550899333E-2</v>
      </c>
      <c r="QH30" s="9">
        <f t="shared" si="1511"/>
        <v>-3.8390066122891151E-3</v>
      </c>
      <c r="QI30" s="9">
        <f t="shared" si="1511"/>
        <v>-9.1478325319077399E-3</v>
      </c>
      <c r="QJ30" s="9">
        <f t="shared" si="1511"/>
        <v>-1.1745961136509451E-2</v>
      </c>
      <c r="QK30" s="9">
        <f t="shared" si="1511"/>
        <v>-1.9059925099509979E-2</v>
      </c>
      <c r="QL30" s="9">
        <f t="shared" si="1511"/>
        <v>-2.0150887251312571E-2</v>
      </c>
      <c r="QM30" s="9">
        <f t="shared" si="1511"/>
        <v>-6.6547227769386159E-3</v>
      </c>
      <c r="QN30" s="9">
        <f t="shared" si="1511"/>
        <v>-7.4059031970184997E-3</v>
      </c>
      <c r="QO30" s="9">
        <f t="shared" si="1511"/>
        <v>-2.2631732454426956E-2</v>
      </c>
      <c r="QP30" s="9">
        <f t="shared" si="1511"/>
        <v>-2.9542941378596418E-2</v>
      </c>
      <c r="QQ30" s="9">
        <f t="shared" si="1511"/>
        <v>-1.1654387844935545E-4</v>
      </c>
      <c r="QR30" s="9">
        <f t="shared" si="1511"/>
        <v>-5.7432288762988078E-4</v>
      </c>
      <c r="QS30" s="9">
        <f t="shared" si="1511"/>
        <v>-3.9981231652377316E-3</v>
      </c>
      <c r="QT30" s="9">
        <f t="shared" si="1511"/>
        <v>-7.2784719088619075E-3</v>
      </c>
      <c r="QU30" s="9">
        <f t="shared" si="1511"/>
        <v>-6.8008461261615957E-2</v>
      </c>
      <c r="QV30" s="9">
        <f t="shared" si="1511"/>
        <v>-5.940665140036374E-2</v>
      </c>
      <c r="QW30" s="9">
        <f t="shared" si="1511"/>
        <v>-5.7710877726325743E-2</v>
      </c>
      <c r="QX30" s="9">
        <f t="shared" si="1511"/>
        <v>-6.7195573571897455E-2</v>
      </c>
      <c r="QY30" s="9">
        <f t="shared" si="1511"/>
        <v>-4.8329458077538572E-2</v>
      </c>
      <c r="QZ30" s="9">
        <f t="shared" si="1511"/>
        <v>-4.9588362100942723E-2</v>
      </c>
      <c r="RA30" s="9">
        <f t="shared" si="1511"/>
        <v>-5.0341989043900949E-2</v>
      </c>
      <c r="RB30" s="9">
        <f t="shared" si="1511"/>
        <v>-4.3002478703653604E-2</v>
      </c>
      <c r="RC30" s="9">
        <f t="shared" si="1511"/>
        <v>-4.3954467850147859E-2</v>
      </c>
      <c r="RD30" s="9" t="e">
        <f t="shared" si="1511"/>
        <v>#VALUE!</v>
      </c>
      <c r="RE30" s="9" t="e">
        <f t="shared" si="1511"/>
        <v>#VALUE!</v>
      </c>
      <c r="RF30" s="9" t="e">
        <f t="shared" si="1511"/>
        <v>#VALUE!</v>
      </c>
      <c r="RG30" s="9" t="e">
        <f t="shared" si="1511"/>
        <v>#VALUE!</v>
      </c>
      <c r="RH30" s="9" t="e">
        <f t="shared" si="1511"/>
        <v>#VALUE!</v>
      </c>
      <c r="RI30" s="9" t="e">
        <f t="shared" si="1511"/>
        <v>#VALUE!</v>
      </c>
      <c r="RJ30" s="9" t="e">
        <f t="shared" si="1511"/>
        <v>#VALUE!</v>
      </c>
      <c r="RK30" s="9" t="e">
        <f t="shared" si="1511"/>
        <v>#VALUE!</v>
      </c>
      <c r="RL30" s="9" t="e">
        <f t="shared" si="1511"/>
        <v>#VALUE!</v>
      </c>
      <c r="RM30" s="9" t="e">
        <f t="shared" si="1511"/>
        <v>#VALUE!</v>
      </c>
      <c r="RN30" s="9" t="e">
        <f t="shared" si="1511"/>
        <v>#VALUE!</v>
      </c>
      <c r="RO30" s="9" t="e">
        <f t="shared" si="1511"/>
        <v>#VALUE!</v>
      </c>
      <c r="RP30" s="9" t="e">
        <f t="shared" si="1511"/>
        <v>#VALUE!</v>
      </c>
      <c r="RQ30" s="9" t="e">
        <f t="shared" si="1511"/>
        <v>#VALUE!</v>
      </c>
      <c r="RR30" s="9" t="e">
        <f t="shared" si="1511"/>
        <v>#VALUE!</v>
      </c>
      <c r="RS30" s="9" t="e">
        <f t="shared" si="1511"/>
        <v>#VALUE!</v>
      </c>
      <c r="RT30" s="9" t="e">
        <f t="shared" si="1511"/>
        <v>#VALUE!</v>
      </c>
      <c r="RU30" s="9" t="e">
        <f t="shared" si="1511"/>
        <v>#VALUE!</v>
      </c>
      <c r="RV30" s="9" t="e">
        <f t="shared" si="1511"/>
        <v>#VALUE!</v>
      </c>
      <c r="RW30" s="9" t="e">
        <f t="shared" si="1511"/>
        <v>#VALUE!</v>
      </c>
      <c r="RX30" s="9" t="e">
        <f t="shared" si="1511"/>
        <v>#VALUE!</v>
      </c>
      <c r="RY30" s="9" t="e">
        <f t="shared" si="1511"/>
        <v>#VALUE!</v>
      </c>
      <c r="RZ30" s="9" t="e">
        <f t="shared" si="1511"/>
        <v>#VALUE!</v>
      </c>
      <c r="SA30" s="9" t="e">
        <f t="shared" si="1511"/>
        <v>#VALUE!</v>
      </c>
      <c r="SB30" s="9" t="e">
        <f t="shared" si="1511"/>
        <v>#VALUE!</v>
      </c>
      <c r="SC30" s="9" t="e">
        <f t="shared" si="1511"/>
        <v>#VALUE!</v>
      </c>
      <c r="SD30" s="9" t="e">
        <f t="shared" si="1511"/>
        <v>#VALUE!</v>
      </c>
      <c r="SE30" s="9" t="e">
        <f t="shared" si="1511"/>
        <v>#VALUE!</v>
      </c>
      <c r="SF30" s="9" t="e">
        <f t="shared" si="1511"/>
        <v>#VALUE!</v>
      </c>
      <c r="SG30" s="9" t="e">
        <f t="shared" si="1511"/>
        <v>#VALUE!</v>
      </c>
      <c r="SH30" s="9" t="e">
        <f t="shared" si="1511"/>
        <v>#VALUE!</v>
      </c>
      <c r="SI30" s="9" t="e">
        <f t="shared" si="1511"/>
        <v>#VALUE!</v>
      </c>
      <c r="SJ30" s="9" t="e">
        <f t="shared" si="1511"/>
        <v>#VALUE!</v>
      </c>
      <c r="SK30" s="9" t="e">
        <f t="shared" si="1511"/>
        <v>#VALUE!</v>
      </c>
      <c r="SL30" s="9" t="e">
        <f t="shared" si="1511"/>
        <v>#VALUE!</v>
      </c>
      <c r="SM30" s="9" t="e">
        <f t="shared" si="1511"/>
        <v>#VALUE!</v>
      </c>
      <c r="SN30" s="9" t="e">
        <f t="shared" si="1511"/>
        <v>#VALUE!</v>
      </c>
      <c r="SO30" s="9" t="e">
        <f t="shared" ref="SO30:UZ30" si="1512">SO22/SO9</f>
        <v>#VALUE!</v>
      </c>
      <c r="SP30" s="9" t="e">
        <f t="shared" si="1512"/>
        <v>#VALUE!</v>
      </c>
      <c r="SQ30" s="9" t="e">
        <f t="shared" si="1512"/>
        <v>#VALUE!</v>
      </c>
      <c r="SR30" s="9" t="e">
        <f t="shared" si="1512"/>
        <v>#VALUE!</v>
      </c>
      <c r="SS30" s="9" t="e">
        <f t="shared" si="1512"/>
        <v>#VALUE!</v>
      </c>
      <c r="ST30" s="9" t="e">
        <f t="shared" si="1512"/>
        <v>#VALUE!</v>
      </c>
      <c r="SU30" s="9" t="e">
        <f t="shared" si="1512"/>
        <v>#VALUE!</v>
      </c>
      <c r="SV30" s="9" t="e">
        <f t="shared" si="1512"/>
        <v>#VALUE!</v>
      </c>
      <c r="SW30" s="9" t="e">
        <f t="shared" si="1512"/>
        <v>#VALUE!</v>
      </c>
      <c r="SX30" s="9" t="e">
        <f t="shared" si="1512"/>
        <v>#VALUE!</v>
      </c>
      <c r="SY30" s="9" t="e">
        <f t="shared" si="1512"/>
        <v>#VALUE!</v>
      </c>
      <c r="SZ30" s="9" t="e">
        <f t="shared" si="1512"/>
        <v>#VALUE!</v>
      </c>
      <c r="TA30" s="9" t="e">
        <f t="shared" si="1512"/>
        <v>#VALUE!</v>
      </c>
      <c r="TB30" s="9" t="e">
        <f t="shared" si="1512"/>
        <v>#VALUE!</v>
      </c>
      <c r="TC30" s="9" t="e">
        <f t="shared" si="1512"/>
        <v>#VALUE!</v>
      </c>
      <c r="TD30" s="9" t="e">
        <f t="shared" si="1512"/>
        <v>#VALUE!</v>
      </c>
      <c r="TE30" s="9" t="e">
        <f t="shared" si="1512"/>
        <v>#VALUE!</v>
      </c>
      <c r="TF30" s="9" t="e">
        <f t="shared" si="1512"/>
        <v>#VALUE!</v>
      </c>
      <c r="TG30" s="9" t="e">
        <f t="shared" si="1512"/>
        <v>#VALUE!</v>
      </c>
      <c r="TH30" s="9" t="e">
        <f t="shared" si="1512"/>
        <v>#VALUE!</v>
      </c>
      <c r="TI30" s="9" t="e">
        <f t="shared" si="1512"/>
        <v>#VALUE!</v>
      </c>
      <c r="TJ30" s="9" t="e">
        <f t="shared" si="1512"/>
        <v>#VALUE!</v>
      </c>
      <c r="TK30" s="9" t="e">
        <f t="shared" si="1512"/>
        <v>#VALUE!</v>
      </c>
      <c r="TL30" s="9" t="e">
        <f t="shared" si="1512"/>
        <v>#VALUE!</v>
      </c>
      <c r="TM30" s="9" t="e">
        <f t="shared" si="1512"/>
        <v>#VALUE!</v>
      </c>
      <c r="TN30" s="9" t="e">
        <f t="shared" si="1512"/>
        <v>#VALUE!</v>
      </c>
      <c r="TO30" s="9" t="e">
        <f t="shared" si="1512"/>
        <v>#VALUE!</v>
      </c>
      <c r="TP30" s="9" t="e">
        <f t="shared" si="1512"/>
        <v>#VALUE!</v>
      </c>
      <c r="TQ30" s="9" t="e">
        <f t="shared" si="1512"/>
        <v>#VALUE!</v>
      </c>
      <c r="TR30" s="9" t="e">
        <f t="shared" si="1512"/>
        <v>#VALUE!</v>
      </c>
      <c r="TS30" s="9" t="e">
        <f t="shared" si="1512"/>
        <v>#VALUE!</v>
      </c>
      <c r="TT30" s="9" t="e">
        <f t="shared" si="1512"/>
        <v>#VALUE!</v>
      </c>
      <c r="TU30" s="9" t="e">
        <f t="shared" si="1512"/>
        <v>#VALUE!</v>
      </c>
      <c r="TV30" s="9" t="e">
        <f t="shared" si="1512"/>
        <v>#VALUE!</v>
      </c>
      <c r="TW30" s="9" t="e">
        <f t="shared" si="1512"/>
        <v>#VALUE!</v>
      </c>
      <c r="TX30" s="9" t="e">
        <f t="shared" si="1512"/>
        <v>#VALUE!</v>
      </c>
      <c r="TY30" s="9" t="e">
        <f t="shared" si="1512"/>
        <v>#VALUE!</v>
      </c>
      <c r="TZ30" s="9" t="e">
        <f t="shared" si="1512"/>
        <v>#VALUE!</v>
      </c>
      <c r="UA30" s="9" t="e">
        <f t="shared" si="1512"/>
        <v>#VALUE!</v>
      </c>
      <c r="UB30" s="9" t="e">
        <f t="shared" si="1512"/>
        <v>#VALUE!</v>
      </c>
      <c r="UC30" s="9" t="e">
        <f t="shared" si="1512"/>
        <v>#VALUE!</v>
      </c>
      <c r="UD30" s="43">
        <f t="shared" si="1512"/>
        <v>0.3791791587440021</v>
      </c>
      <c r="UE30" s="9">
        <f t="shared" si="1512"/>
        <v>0.27999557169197087</v>
      </c>
      <c r="UF30" s="9">
        <f t="shared" si="1512"/>
        <v>0.36866534110425597</v>
      </c>
      <c r="UG30" s="9">
        <f t="shared" si="1512"/>
        <v>0.34458793557874473</v>
      </c>
      <c r="UH30" s="9">
        <f t="shared" si="1512"/>
        <v>0.33335718837977474</v>
      </c>
      <c r="UI30" s="9">
        <f t="shared" si="1512"/>
        <v>0.38060862722973415</v>
      </c>
      <c r="UJ30" s="9">
        <f t="shared" si="1512"/>
        <v>0.3573521594451361</v>
      </c>
      <c r="UK30" s="9">
        <f t="shared" si="1512"/>
        <v>0.3323069757203323</v>
      </c>
      <c r="UL30" s="9">
        <f t="shared" si="1512"/>
        <v>0.48388083777395469</v>
      </c>
      <c r="UM30" s="9">
        <f t="shared" si="1512"/>
        <v>0.45446722890205582</v>
      </c>
      <c r="UN30" s="9">
        <f t="shared" si="1512"/>
        <v>0.4374317075681739</v>
      </c>
      <c r="UO30" s="9">
        <f t="shared" si="1512"/>
        <v>0.44465356845669235</v>
      </c>
      <c r="UP30" s="9">
        <f t="shared" si="1512"/>
        <v>0.42586758869299013</v>
      </c>
      <c r="UQ30" s="9">
        <f t="shared" si="1512"/>
        <v>0.39633596902846036</v>
      </c>
      <c r="UR30" s="9">
        <f t="shared" si="1512"/>
        <v>0.4012830197917362</v>
      </c>
      <c r="US30" s="9">
        <f t="shared" si="1512"/>
        <v>0.40547522109478368</v>
      </c>
      <c r="UT30" s="9">
        <f t="shared" si="1512"/>
        <v>0.50799313228799925</v>
      </c>
      <c r="UU30" s="9">
        <f t="shared" si="1512"/>
        <v>0.54842665460512374</v>
      </c>
      <c r="UV30" s="9">
        <f t="shared" si="1512"/>
        <v>0.58237766363904497</v>
      </c>
      <c r="UW30" s="9">
        <f t="shared" si="1512"/>
        <v>0.58541198592461152</v>
      </c>
      <c r="UX30" s="9">
        <f t="shared" si="1512"/>
        <v>0.57869102746432743</v>
      </c>
      <c r="UY30" s="9">
        <f t="shared" si="1512"/>
        <v>0.63518226570260639</v>
      </c>
      <c r="UZ30" s="9">
        <f t="shared" si="1512"/>
        <v>0.56020318190281959</v>
      </c>
      <c r="VA30" s="9">
        <f t="shared" ref="VA30:XL30" si="1513">VA22/VA9</f>
        <v>0.55430733787110509</v>
      </c>
      <c r="VB30" s="9">
        <f t="shared" si="1513"/>
        <v>0.5297896793915341</v>
      </c>
      <c r="VC30" s="9">
        <f t="shared" si="1513"/>
        <v>0.54610575532148953</v>
      </c>
      <c r="VD30" s="9">
        <f t="shared" si="1513"/>
        <v>0.53293946314821306</v>
      </c>
      <c r="VE30" s="77">
        <f t="shared" si="1513"/>
        <v>0.53662445168535367</v>
      </c>
      <c r="VF30" s="9">
        <f t="shared" si="1513"/>
        <v>0.53182485495986809</v>
      </c>
      <c r="VG30" s="9">
        <f t="shared" si="1513"/>
        <v>0.53658058493946603</v>
      </c>
      <c r="VH30" s="9">
        <f t="shared" si="1513"/>
        <v>0.5348189048336367</v>
      </c>
      <c r="VI30" s="9">
        <f t="shared" si="1513"/>
        <v>0.54388121628802999</v>
      </c>
      <c r="VJ30" s="9">
        <f t="shared" si="1513"/>
        <v>0.57009851080669571</v>
      </c>
      <c r="VK30" s="9">
        <f t="shared" si="1513"/>
        <v>0.57209939664304732</v>
      </c>
      <c r="VL30" s="9">
        <f t="shared" si="1513"/>
        <v>0.55285515179730982</v>
      </c>
      <c r="VM30" s="9">
        <f t="shared" si="1513"/>
        <v>0.54007737808440626</v>
      </c>
      <c r="VN30" s="9">
        <f t="shared" si="1513"/>
        <v>0.54634825392309361</v>
      </c>
      <c r="VO30" s="9">
        <f t="shared" si="1513"/>
        <v>0.54091619983613304</v>
      </c>
      <c r="VP30" s="9">
        <f t="shared" si="1513"/>
        <v>0.54884462401001943</v>
      </c>
      <c r="VQ30" s="9">
        <f t="shared" si="1513"/>
        <v>0.56381552701999815</v>
      </c>
      <c r="VR30" s="9">
        <f t="shared" si="1513"/>
        <v>0.59306761330218249</v>
      </c>
      <c r="VS30" s="9">
        <f t="shared" si="1513"/>
        <v>0.57829961733992763</v>
      </c>
      <c r="VT30" s="9">
        <f t="shared" si="1513"/>
        <v>0.61855889260117225</v>
      </c>
      <c r="VU30" s="9">
        <f t="shared" si="1513"/>
        <v>0.60570172915083664</v>
      </c>
      <c r="VV30" s="9">
        <f t="shared" si="1513"/>
        <v>0.59032895066864477</v>
      </c>
      <c r="VW30" s="9">
        <f t="shared" si="1513"/>
        <v>0.59067355368650376</v>
      </c>
      <c r="VX30" s="9">
        <f t="shared" si="1513"/>
        <v>0.57730809876472067</v>
      </c>
      <c r="VY30" s="9">
        <f t="shared" si="1513"/>
        <v>0.58958985816137766</v>
      </c>
      <c r="VZ30" s="9">
        <f t="shared" si="1513"/>
        <v>0.57223868456038163</v>
      </c>
      <c r="WA30" s="9">
        <f t="shared" si="1513"/>
        <v>0.61985841901101435</v>
      </c>
      <c r="WB30" s="9">
        <f t="shared" si="1513"/>
        <v>0.64435745594320437</v>
      </c>
      <c r="WC30" s="9">
        <f t="shared" si="1513"/>
        <v>0.61876282487312328</v>
      </c>
      <c r="WD30" s="9">
        <f t="shared" si="1513"/>
        <v>0.64070872686145441</v>
      </c>
      <c r="WE30" s="9">
        <f t="shared" si="1513"/>
        <v>0.66398005266121329</v>
      </c>
      <c r="WF30" s="9">
        <f t="shared" si="1513"/>
        <v>0.67069275998610067</v>
      </c>
      <c r="WG30" s="9">
        <f t="shared" si="1513"/>
        <v>0.68652497620847808</v>
      </c>
      <c r="WH30" s="9">
        <f t="shared" si="1513"/>
        <v>0.65768442308085151</v>
      </c>
      <c r="WI30" s="9">
        <f t="shared" si="1513"/>
        <v>0.66941680805286208</v>
      </c>
      <c r="WJ30" s="9">
        <f t="shared" si="1513"/>
        <v>0.68641257174949022</v>
      </c>
      <c r="WK30" s="9">
        <f t="shared" si="1513"/>
        <v>0.70327643957112307</v>
      </c>
      <c r="WL30" s="9">
        <f t="shared" si="1513"/>
        <v>0.66462703258430877</v>
      </c>
      <c r="WM30" s="9">
        <f t="shared" si="1513"/>
        <v>0.6888294773616126</v>
      </c>
      <c r="WN30" s="9">
        <f t="shared" si="1513"/>
        <v>0.70040123894722217</v>
      </c>
      <c r="WO30" s="9">
        <f t="shared" si="1513"/>
        <v>0.70482558138554519</v>
      </c>
      <c r="WP30" s="9">
        <f t="shared" si="1513"/>
        <v>0.6980518102272848</v>
      </c>
      <c r="WQ30" s="9">
        <f t="shared" si="1513"/>
        <v>0.70249936684039127</v>
      </c>
      <c r="WR30" s="9">
        <f t="shared" si="1513"/>
        <v>0.69489229246331197</v>
      </c>
      <c r="WS30" s="9">
        <f t="shared" si="1513"/>
        <v>0.70961907815837888</v>
      </c>
      <c r="WT30" s="9">
        <f t="shared" si="1513"/>
        <v>0.67362957890503461</v>
      </c>
      <c r="WU30" s="9">
        <f t="shared" si="1513"/>
        <v>0.67713316495837028</v>
      </c>
      <c r="WV30" s="9">
        <f t="shared" si="1513"/>
        <v>0.64999354503069739</v>
      </c>
      <c r="WW30" s="9">
        <f t="shared" si="1513"/>
        <v>0.68566127824668366</v>
      </c>
      <c r="WX30" s="9">
        <f t="shared" si="1513"/>
        <v>0.69093898770404172</v>
      </c>
      <c r="WY30" s="9">
        <f t="shared" si="1513"/>
        <v>0.69537186700647569</v>
      </c>
      <c r="WZ30" s="9">
        <f t="shared" si="1513"/>
        <v>0.71080065199954701</v>
      </c>
      <c r="XA30" s="9">
        <f t="shared" si="1513"/>
        <v>0.71761107069764574</v>
      </c>
      <c r="XB30" s="9">
        <f t="shared" si="1513"/>
        <v>0.71299125820524811</v>
      </c>
      <c r="XC30" s="9">
        <f t="shared" si="1513"/>
        <v>0.69532188882199852</v>
      </c>
      <c r="XD30" s="9">
        <f t="shared" si="1513"/>
        <v>0.6744005594496868</v>
      </c>
      <c r="XE30" s="9">
        <f t="shared" si="1513"/>
        <v>0.67940580987621368</v>
      </c>
      <c r="XF30" s="9">
        <f t="shared" si="1513"/>
        <v>0.66508140483523071</v>
      </c>
      <c r="XG30" s="9">
        <f t="shared" si="1513"/>
        <v>0.65993925717564228</v>
      </c>
      <c r="XH30" s="9">
        <f t="shared" si="1513"/>
        <v>0.66856886254299885</v>
      </c>
      <c r="XI30" s="9">
        <f t="shared" si="1513"/>
        <v>0.66448592632203674</v>
      </c>
      <c r="XJ30" s="9">
        <f t="shared" si="1513"/>
        <v>0.66818411863128957</v>
      </c>
      <c r="XK30" s="9">
        <f t="shared" si="1513"/>
        <v>0.69650485421119179</v>
      </c>
      <c r="XL30" s="9">
        <f t="shared" si="1513"/>
        <v>0.70266562639869357</v>
      </c>
      <c r="XM30" s="9">
        <f t="shared" ref="XM30:ZX30" si="1514">XM22/XM9</f>
        <v>0.69738326966066122</v>
      </c>
      <c r="XN30" s="9">
        <f t="shared" si="1514"/>
        <v>0.70634831387857755</v>
      </c>
      <c r="XO30" s="9">
        <f t="shared" si="1514"/>
        <v>0.68568930183747911</v>
      </c>
      <c r="XP30" s="9">
        <f t="shared" si="1514"/>
        <v>0.69485892397595417</v>
      </c>
      <c r="XQ30" s="9">
        <f t="shared" si="1514"/>
        <v>0.7278945207931069</v>
      </c>
      <c r="XR30" s="9">
        <f t="shared" si="1514"/>
        <v>0.75709374137991348</v>
      </c>
      <c r="XS30" s="9">
        <f t="shared" si="1514"/>
        <v>0.77790549839396761</v>
      </c>
      <c r="XT30" s="9">
        <f t="shared" si="1514"/>
        <v>0.7294342648815082</v>
      </c>
      <c r="XU30" s="9">
        <f t="shared" si="1514"/>
        <v>0.75853014204815949</v>
      </c>
      <c r="XV30" s="9">
        <f t="shared" si="1514"/>
        <v>0.7592029439534117</v>
      </c>
      <c r="XW30" s="9">
        <f t="shared" si="1514"/>
        <v>0.79274089475451925</v>
      </c>
      <c r="XX30" s="9">
        <f t="shared" si="1514"/>
        <v>0.76229268678785478</v>
      </c>
      <c r="XY30" s="9">
        <f t="shared" si="1514"/>
        <v>0.7869435275225104</v>
      </c>
      <c r="XZ30" s="9">
        <f t="shared" si="1514"/>
        <v>0.76532881827668087</v>
      </c>
      <c r="YA30" s="9">
        <f t="shared" si="1514"/>
        <v>0.73159031144688902</v>
      </c>
      <c r="YB30" s="9">
        <f t="shared" si="1514"/>
        <v>0.7570132749553834</v>
      </c>
      <c r="YC30" s="9">
        <f t="shared" si="1514"/>
        <v>0.75027295439627706</v>
      </c>
      <c r="YD30" s="9">
        <f t="shared" si="1514"/>
        <v>0.76438022598350153</v>
      </c>
      <c r="YE30" s="9">
        <f t="shared" si="1514"/>
        <v>0.72844261761133511</v>
      </c>
      <c r="YF30" s="9">
        <f t="shared" si="1514"/>
        <v>0.76936782478938348</v>
      </c>
      <c r="YG30" s="9">
        <f t="shared" si="1514"/>
        <v>0.83281596654342105</v>
      </c>
      <c r="YH30" s="9">
        <f t="shared" si="1514"/>
        <v>0.79922114295502522</v>
      </c>
      <c r="YI30" s="9">
        <f t="shared" si="1514"/>
        <v>0.90363424426147287</v>
      </c>
      <c r="YJ30" s="9">
        <f t="shared" si="1514"/>
        <v>0.93019484772705385</v>
      </c>
      <c r="YK30" s="9">
        <f t="shared" si="1514"/>
        <v>0.85901746698139059</v>
      </c>
      <c r="YL30" s="9">
        <f t="shared" si="1514"/>
        <v>0.86919383296849184</v>
      </c>
      <c r="YM30" s="9">
        <f t="shared" si="1514"/>
        <v>0.87976999868845007</v>
      </c>
      <c r="YN30" s="9">
        <f t="shared" si="1514"/>
        <v>0.99776239788890575</v>
      </c>
      <c r="YO30" s="9">
        <f t="shared" si="1514"/>
        <v>1.0183584182595686</v>
      </c>
      <c r="YP30" s="9">
        <f t="shared" si="1514"/>
        <v>0.9735498118696454</v>
      </c>
      <c r="YQ30" s="9">
        <f t="shared" si="1514"/>
        <v>0.95567247241081188</v>
      </c>
      <c r="YR30" s="9">
        <f t="shared" si="1514"/>
        <v>0.94471975528258789</v>
      </c>
      <c r="YS30" s="9">
        <f t="shared" si="1514"/>
        <v>1.1382671110277207</v>
      </c>
      <c r="YT30" s="9">
        <f t="shared" si="1514"/>
        <v>1.0743498068337336</v>
      </c>
      <c r="YU30" s="9">
        <f t="shared" si="1514"/>
        <v>1.0602019420736084</v>
      </c>
      <c r="YV30" s="9">
        <f t="shared" si="1514"/>
        <v>1.3482221509612839</v>
      </c>
      <c r="YW30" s="9">
        <f t="shared" si="1514"/>
        <v>1.3418374422475421</v>
      </c>
      <c r="YX30" s="9">
        <f t="shared" si="1514"/>
        <v>1.2477809130124231</v>
      </c>
      <c r="YY30" s="9">
        <f t="shared" si="1514"/>
        <v>1.1886906023841308</v>
      </c>
      <c r="YZ30" s="9">
        <f t="shared" si="1514"/>
        <v>1.0908813540930939</v>
      </c>
      <c r="ZA30" s="9">
        <f t="shared" si="1514"/>
        <v>1.0635479793170444</v>
      </c>
      <c r="ZB30" s="9">
        <f t="shared" si="1514"/>
        <v>1.0280317779458985</v>
      </c>
      <c r="ZC30" s="9">
        <f t="shared" si="1514"/>
        <v>0.98573173068134179</v>
      </c>
      <c r="ZD30" s="9">
        <f t="shared" si="1514"/>
        <v>0.97360787174474661</v>
      </c>
      <c r="ZE30" s="9">
        <f t="shared" si="1514"/>
        <v>0.96170559982998816</v>
      </c>
      <c r="ZF30" s="9">
        <f t="shared" si="1514"/>
        <v>0.96982952155892665</v>
      </c>
      <c r="ZG30" s="9">
        <f t="shared" si="1514"/>
        <v>0.94721130225709815</v>
      </c>
      <c r="ZH30" s="9">
        <f t="shared" si="1514"/>
        <v>0.91565112336497889</v>
      </c>
      <c r="ZI30" s="9">
        <f t="shared" si="1514"/>
        <v>0.88011724821484516</v>
      </c>
      <c r="ZJ30" s="9">
        <f t="shared" si="1514"/>
        <v>0.90148144986751755</v>
      </c>
      <c r="ZK30" s="9">
        <f t="shared" si="1514"/>
        <v>0.91301355250493388</v>
      </c>
      <c r="ZL30" s="9">
        <f t="shared" si="1514"/>
        <v>0.90720660635325689</v>
      </c>
      <c r="ZM30" s="9">
        <f t="shared" si="1514"/>
        <v>0.87852401102116595</v>
      </c>
      <c r="ZN30" s="9">
        <f t="shared" si="1514"/>
        <v>0.87580737141602039</v>
      </c>
      <c r="ZO30" s="9">
        <f t="shared" si="1514"/>
        <v>0.8665031692436117</v>
      </c>
      <c r="ZP30" s="9">
        <f t="shared" si="1514"/>
        <v>0.87448094812625399</v>
      </c>
      <c r="ZQ30" s="9">
        <f t="shared" si="1514"/>
        <v>0.97677642347753346</v>
      </c>
      <c r="ZR30" s="9">
        <f t="shared" si="1514"/>
        <v>1.0378734210077722</v>
      </c>
      <c r="ZS30" s="9">
        <f t="shared" si="1514"/>
        <v>1.0328273039079219</v>
      </c>
      <c r="ZT30" s="9">
        <f t="shared" si="1514"/>
        <v>1.0009156321311505</v>
      </c>
      <c r="ZU30" s="9">
        <f t="shared" si="1514"/>
        <v>1.0675560619540576</v>
      </c>
      <c r="ZV30" s="9">
        <f t="shared" si="1514"/>
        <v>1.0461093801467296</v>
      </c>
      <c r="ZW30" s="9">
        <f t="shared" si="1514"/>
        <v>1.0414243424884151</v>
      </c>
      <c r="ZX30" s="9">
        <f t="shared" si="1514"/>
        <v>1.0066692230560654</v>
      </c>
      <c r="ZY30" s="9">
        <f t="shared" ref="ZY30:ACJ30" si="1515">ZY22/ZY9</f>
        <v>0.98927230317841786</v>
      </c>
      <c r="ZZ30" s="9">
        <f t="shared" si="1515"/>
        <v>0.96158099569299649</v>
      </c>
      <c r="AAA30" s="9">
        <f t="shared" si="1515"/>
        <v>0.98001732367579131</v>
      </c>
      <c r="AAB30" s="9">
        <f t="shared" si="1515"/>
        <v>0.9767757725728301</v>
      </c>
      <c r="AAC30" s="9">
        <f t="shared" si="1515"/>
        <v>0.94877935866061602</v>
      </c>
      <c r="AAD30" s="9">
        <f t="shared" si="1515"/>
        <v>0.92444480026144848</v>
      </c>
      <c r="AAE30" s="9">
        <f t="shared" si="1515"/>
        <v>0.96757675759308504</v>
      </c>
      <c r="AAF30" s="9">
        <f t="shared" si="1515"/>
        <v>0.9780713489476307</v>
      </c>
      <c r="AAG30" s="9">
        <f t="shared" si="1515"/>
        <v>0.9644747650569736</v>
      </c>
      <c r="AAH30" s="9">
        <f t="shared" si="1515"/>
        <v>0.96408503122935474</v>
      </c>
      <c r="AAI30" s="9">
        <f t="shared" si="1515"/>
        <v>1.0879655453061565</v>
      </c>
      <c r="AAJ30" s="9">
        <f t="shared" si="1515"/>
        <v>1.0934402718064018</v>
      </c>
      <c r="AAK30" s="9">
        <f t="shared" si="1515"/>
        <v>1.0634012112739051</v>
      </c>
      <c r="AAL30" s="9">
        <f t="shared" si="1515"/>
        <v>1.0541091899556128</v>
      </c>
      <c r="AAM30" s="9">
        <f t="shared" si="1515"/>
        <v>1.0643302754642154</v>
      </c>
      <c r="AAN30" s="9">
        <f t="shared" si="1515"/>
        <v>1.146656447855571</v>
      </c>
      <c r="AAO30" s="9">
        <f t="shared" si="1515"/>
        <v>1.1517007552586316</v>
      </c>
      <c r="AAP30" s="9">
        <f t="shared" si="1515"/>
        <v>1.1043443551032346</v>
      </c>
      <c r="AAQ30" s="9">
        <f t="shared" si="1515"/>
        <v>1.083985908582743</v>
      </c>
      <c r="AAR30" s="9">
        <f t="shared" si="1515"/>
        <v>1.0584304924719541</v>
      </c>
      <c r="AAS30" s="9">
        <f t="shared" si="1515"/>
        <v>1.0716695920240036</v>
      </c>
      <c r="AAT30" s="9">
        <f t="shared" si="1515"/>
        <v>1.0340765067457145</v>
      </c>
      <c r="AAU30" s="9">
        <f t="shared" si="1515"/>
        <v>1.0343924132930551</v>
      </c>
      <c r="AAV30" s="9">
        <f t="shared" si="1515"/>
        <v>1.0631748006054138</v>
      </c>
      <c r="AAW30" s="9">
        <f t="shared" si="1515"/>
        <v>1.0611300412752214</v>
      </c>
      <c r="AAX30" s="9">
        <f t="shared" si="1515"/>
        <v>0.97130513940621244</v>
      </c>
      <c r="AAY30" s="9">
        <f t="shared" si="1515"/>
        <v>0.96850718317231832</v>
      </c>
      <c r="AAZ30" s="9">
        <f t="shared" si="1515"/>
        <v>0.93882718096834283</v>
      </c>
      <c r="ABA30" s="9">
        <f t="shared" si="1515"/>
        <v>0.94000537078176982</v>
      </c>
      <c r="ABB30" s="9">
        <f t="shared" si="1515"/>
        <v>0.95607280566109443</v>
      </c>
      <c r="ABC30" s="9">
        <f t="shared" si="1515"/>
        <v>0.93689193101975776</v>
      </c>
      <c r="ABD30" s="9">
        <f t="shared" si="1515"/>
        <v>0.91029140349954829</v>
      </c>
      <c r="ABE30" s="9">
        <f t="shared" si="1515"/>
        <v>0.90666904476639831</v>
      </c>
      <c r="ABF30" s="9">
        <f t="shared" si="1515"/>
        <v>0.90875159194866617</v>
      </c>
      <c r="ABG30" s="9">
        <f t="shared" si="1515"/>
        <v>0.89049352557235706</v>
      </c>
      <c r="ABH30" s="9">
        <f t="shared" si="1515"/>
        <v>0.88856491078571587</v>
      </c>
      <c r="ABI30" s="9">
        <f t="shared" si="1515"/>
        <v>0.88856491078571542</v>
      </c>
      <c r="ABJ30" s="9">
        <f t="shared" si="1515"/>
        <v>0.86521831136375771</v>
      </c>
      <c r="ABK30" s="9">
        <f t="shared" si="1515"/>
        <v>0.84913677153517697</v>
      </c>
      <c r="ABL30" s="9">
        <f t="shared" si="1515"/>
        <v>0.82938039987250078</v>
      </c>
      <c r="ABM30" s="9">
        <f t="shared" si="1515"/>
        <v>0.9332238986312914</v>
      </c>
      <c r="ABN30" s="9">
        <f t="shared" si="1515"/>
        <v>0.9746693236982098</v>
      </c>
      <c r="ABO30" s="9">
        <f t="shared" si="1515"/>
        <v>0.95999230880871356</v>
      </c>
      <c r="ABP30" s="9">
        <f t="shared" si="1515"/>
        <v>1.0264760251410396</v>
      </c>
      <c r="ABQ30" s="9">
        <f t="shared" si="1515"/>
        <v>1.0360058635687937</v>
      </c>
      <c r="ABR30" s="9">
        <f t="shared" si="1515"/>
        <v>1.0713179025680988</v>
      </c>
      <c r="ABS30" s="9">
        <f t="shared" si="1515"/>
        <v>1.1044073628918476</v>
      </c>
      <c r="ABT30" s="9">
        <f t="shared" si="1515"/>
        <v>1.0814887533333168</v>
      </c>
      <c r="ABU30" s="9">
        <f t="shared" si="1515"/>
        <v>1.0805460411607026</v>
      </c>
      <c r="ABV30" s="9">
        <f t="shared" si="1515"/>
        <v>1.065406028389815</v>
      </c>
      <c r="ABW30" s="9">
        <f t="shared" si="1515"/>
        <v>1.0775968596954482</v>
      </c>
      <c r="ABX30" s="9">
        <f t="shared" si="1515"/>
        <v>1.0681799321275052</v>
      </c>
      <c r="ABY30" s="9">
        <f t="shared" si="1515"/>
        <v>1.0300186744357152</v>
      </c>
      <c r="ABZ30" s="9">
        <f t="shared" si="1515"/>
        <v>0.98054731495300618</v>
      </c>
      <c r="ACA30" s="9">
        <f t="shared" si="1515"/>
        <v>0.99048402480895947</v>
      </c>
      <c r="ACB30" s="9">
        <f t="shared" si="1515"/>
        <v>0.97744965184577293</v>
      </c>
      <c r="ACC30" s="9">
        <f t="shared" si="1515"/>
        <v>0.95698966249103179</v>
      </c>
      <c r="ACD30" s="9">
        <f t="shared" si="1515"/>
        <v>0.91292580554452141</v>
      </c>
      <c r="ACE30" s="9">
        <f t="shared" si="1515"/>
        <v>0.89265834955666401</v>
      </c>
      <c r="ACF30" s="9">
        <f t="shared" si="1515"/>
        <v>0.87695907443801968</v>
      </c>
      <c r="ACG30" s="9">
        <f t="shared" si="1515"/>
        <v>0.88363012629345872</v>
      </c>
      <c r="ACH30" s="9">
        <f t="shared" si="1515"/>
        <v>0.87206913631204264</v>
      </c>
      <c r="ACI30" s="9">
        <f t="shared" si="1515"/>
        <v>0.85195913122611489</v>
      </c>
      <c r="ACJ30" s="9">
        <f t="shared" si="1515"/>
        <v>0.85219720389377718</v>
      </c>
      <c r="ACK30" s="9">
        <f t="shared" ref="ACK30:AEV30" si="1516">ACK22/ACK9</f>
        <v>0.87002450338303683</v>
      </c>
      <c r="ACL30" s="9">
        <f t="shared" si="1516"/>
        <v>0.86205545919552462</v>
      </c>
      <c r="ACM30" s="9">
        <f t="shared" si="1516"/>
        <v>0.8765820670518647</v>
      </c>
      <c r="ACN30" s="9">
        <f t="shared" si="1516"/>
        <v>0.88072874812782942</v>
      </c>
      <c r="ACO30" s="9">
        <f t="shared" si="1516"/>
        <v>0.88269177550429945</v>
      </c>
      <c r="ACP30" s="9">
        <f t="shared" si="1516"/>
        <v>0.87623778388315243</v>
      </c>
      <c r="ACQ30" s="9">
        <f t="shared" si="1516"/>
        <v>0.88133539013205564</v>
      </c>
      <c r="ACR30" s="9">
        <f t="shared" si="1516"/>
        <v>0.78637879818901357</v>
      </c>
      <c r="ACS30" s="9">
        <f t="shared" si="1516"/>
        <v>0.81734784837929264</v>
      </c>
      <c r="ACT30" s="9">
        <f t="shared" si="1516"/>
        <v>0.82038789375839782</v>
      </c>
      <c r="ACU30" s="9">
        <f t="shared" si="1516"/>
        <v>0.78265777169756423</v>
      </c>
      <c r="ACV30" s="9">
        <f t="shared" si="1516"/>
        <v>0.7388459987376429</v>
      </c>
      <c r="ACW30" s="9">
        <f t="shared" si="1516"/>
        <v>0.66229814867431946</v>
      </c>
      <c r="ACX30" s="9">
        <f t="shared" si="1516"/>
        <v>0.64544328753890201</v>
      </c>
      <c r="ACY30" s="9">
        <f t="shared" si="1516"/>
        <v>0.61947529331134843</v>
      </c>
      <c r="ACZ30" s="9">
        <f t="shared" si="1516"/>
        <v>0.60990737841846321</v>
      </c>
      <c r="ADA30" s="9">
        <f t="shared" si="1516"/>
        <v>0.54318844762482166</v>
      </c>
      <c r="ADB30" s="9">
        <f t="shared" si="1516"/>
        <v>0.57084448995445991</v>
      </c>
      <c r="ADC30" s="9">
        <f t="shared" si="1516"/>
        <v>0.59638642520709118</v>
      </c>
      <c r="ADD30" s="9">
        <f t="shared" si="1516"/>
        <v>0.56207486742140667</v>
      </c>
      <c r="ADE30" s="9">
        <f t="shared" si="1516"/>
        <v>0.57053393711539313</v>
      </c>
      <c r="ADF30" s="9">
        <f t="shared" si="1516"/>
        <v>0.57034427527267739</v>
      </c>
      <c r="ADG30" s="9">
        <f t="shared" si="1516"/>
        <v>0.57103653972193269</v>
      </c>
      <c r="ADH30" s="9">
        <f t="shared" si="1516"/>
        <v>0.57508179441375906</v>
      </c>
      <c r="ADI30" s="9">
        <f t="shared" si="1516"/>
        <v>0.57317746019353288</v>
      </c>
      <c r="ADJ30" s="9">
        <f t="shared" si="1516"/>
        <v>0.57104412124238102</v>
      </c>
      <c r="ADK30" s="9">
        <f t="shared" si="1516"/>
        <v>0.57692303171531811</v>
      </c>
      <c r="ADL30" s="9">
        <f t="shared" si="1516"/>
        <v>0.56861741773058017</v>
      </c>
      <c r="ADM30" s="9">
        <f t="shared" si="1516"/>
        <v>0.56492459409345896</v>
      </c>
      <c r="ADN30" s="9">
        <f t="shared" si="1516"/>
        <v>0.55548967416573514</v>
      </c>
      <c r="ADO30" s="9">
        <f t="shared" si="1516"/>
        <v>0.57622107763533581</v>
      </c>
      <c r="ADP30" s="9">
        <f t="shared" si="1516"/>
        <v>0.5705076252147433</v>
      </c>
      <c r="ADQ30" s="9">
        <f t="shared" si="1516"/>
        <v>0.58364363183255108</v>
      </c>
      <c r="ADR30" s="9">
        <f t="shared" si="1516"/>
        <v>0.60839430667452543</v>
      </c>
      <c r="ADS30" s="9">
        <f t="shared" si="1516"/>
        <v>0.61555504997129984</v>
      </c>
      <c r="ADT30" s="9">
        <f t="shared" si="1516"/>
        <v>0.59561396790205079</v>
      </c>
      <c r="ADU30" s="9">
        <f t="shared" si="1516"/>
        <v>0.59823314945545492</v>
      </c>
      <c r="ADV30" s="9">
        <f t="shared" si="1516"/>
        <v>0.60283563279908103</v>
      </c>
      <c r="ADW30" s="9">
        <f t="shared" si="1516"/>
        <v>0.59436681766454702</v>
      </c>
      <c r="ADX30" s="9">
        <f t="shared" si="1516"/>
        <v>0.59708500472858528</v>
      </c>
      <c r="ADY30" s="9">
        <f t="shared" si="1516"/>
        <v>0.59067681205020706</v>
      </c>
      <c r="ADZ30" s="9">
        <f t="shared" si="1516"/>
        <v>0.50392142680471985</v>
      </c>
      <c r="AEA30" s="9">
        <f t="shared" si="1516"/>
        <v>0.50303632504987472</v>
      </c>
      <c r="AEB30" s="9">
        <f t="shared" si="1516"/>
        <v>0.5247985544666135</v>
      </c>
      <c r="AEC30" s="9">
        <f t="shared" si="1516"/>
        <v>0.51640338617822057</v>
      </c>
      <c r="AED30" s="9">
        <f t="shared" si="1516"/>
        <v>0.51015915286018787</v>
      </c>
      <c r="AEE30" s="9">
        <f t="shared" si="1516"/>
        <v>0.5136476136907232</v>
      </c>
      <c r="AEF30" s="9">
        <f t="shared" si="1516"/>
        <v>0.51362950085767201</v>
      </c>
      <c r="AEG30" s="9">
        <f t="shared" si="1516"/>
        <v>0.65366534454519654</v>
      </c>
      <c r="AEH30" s="9">
        <f t="shared" si="1516"/>
        <v>0.65142197348477826</v>
      </c>
      <c r="AEI30" s="9">
        <f t="shared" si="1516"/>
        <v>0.64149446120871723</v>
      </c>
      <c r="AEJ30" s="9">
        <f t="shared" si="1516"/>
        <v>0.66385510837054962</v>
      </c>
      <c r="AEK30" s="9">
        <f t="shared" si="1516"/>
        <v>0.70031177192622829</v>
      </c>
      <c r="AEL30" s="9">
        <f t="shared" si="1516"/>
        <v>0.75129910088958241</v>
      </c>
      <c r="AEM30" s="9">
        <f t="shared" si="1516"/>
        <v>0.77889835189646195</v>
      </c>
      <c r="AEN30" s="9">
        <f t="shared" si="1516"/>
        <v>0.78444145527570952</v>
      </c>
      <c r="AEO30" s="9">
        <f t="shared" si="1516"/>
        <v>0.82751874012477655</v>
      </c>
      <c r="AEP30" s="9">
        <f t="shared" si="1516"/>
        <v>0.79044503643686814</v>
      </c>
      <c r="AEQ30" s="9">
        <f t="shared" si="1516"/>
        <v>0.79235746501591486</v>
      </c>
      <c r="AER30" s="9">
        <f t="shared" si="1516"/>
        <v>0.84036202310724251</v>
      </c>
      <c r="AES30" s="9">
        <f t="shared" si="1516"/>
        <v>0.93400699311507307</v>
      </c>
      <c r="AET30" s="9">
        <f t="shared" si="1516"/>
        <v>0.95286379595577875</v>
      </c>
      <c r="AEU30" s="9">
        <f t="shared" si="1516"/>
        <v>0.95442279475886205</v>
      </c>
      <c r="AEV30" s="9">
        <f t="shared" si="1516"/>
        <v>0.99269589092750954</v>
      </c>
      <c r="AEW30" s="9">
        <f t="shared" ref="AEW30:AHH30" si="1517">AEW22/AEW9</f>
        <v>0.92943391187090751</v>
      </c>
      <c r="AEX30" s="9">
        <f t="shared" si="1517"/>
        <v>0.97052341357406646</v>
      </c>
      <c r="AEY30" s="9">
        <f t="shared" si="1517"/>
        <v>0.89561461273419918</v>
      </c>
      <c r="AEZ30" s="9">
        <f t="shared" si="1517"/>
        <v>0.84918391728312159</v>
      </c>
      <c r="AFA30" s="9">
        <f t="shared" si="1517"/>
        <v>0.88239142307379403</v>
      </c>
      <c r="AFB30" s="9">
        <f t="shared" si="1517"/>
        <v>0.89739176866346471</v>
      </c>
      <c r="AFC30" s="9">
        <f t="shared" si="1517"/>
        <v>0.89824578376379416</v>
      </c>
      <c r="AFD30" s="9">
        <f t="shared" si="1517"/>
        <v>0.88788010917060456</v>
      </c>
      <c r="AFE30" s="9">
        <f t="shared" si="1517"/>
        <v>1.0361321578723584</v>
      </c>
      <c r="AFF30" s="9">
        <f t="shared" si="1517"/>
        <v>1.0520218492564399</v>
      </c>
      <c r="AFG30" s="9">
        <f t="shared" si="1517"/>
        <v>1.0452897176093288</v>
      </c>
      <c r="AFH30" s="9">
        <f t="shared" si="1517"/>
        <v>1.0036982929436113</v>
      </c>
      <c r="AFI30" s="9">
        <f t="shared" si="1517"/>
        <v>0.99423545549870262</v>
      </c>
      <c r="AFJ30" s="43">
        <f t="shared" si="1517"/>
        <v>1.0011005876478707</v>
      </c>
      <c r="AFK30" s="9">
        <f t="shared" si="1517"/>
        <v>1.0008902603711436</v>
      </c>
      <c r="AFL30" s="9">
        <f t="shared" si="1517"/>
        <v>0.9983096661621832</v>
      </c>
      <c r="AFM30" s="9">
        <f t="shared" si="1517"/>
        <v>0.97179188404801797</v>
      </c>
      <c r="AFN30" s="9">
        <f t="shared" si="1517"/>
        <v>0.9758827401915009</v>
      </c>
      <c r="AFO30" s="9">
        <f t="shared" si="1517"/>
        <v>0.98734566993856998</v>
      </c>
      <c r="AFP30" s="9">
        <f t="shared" si="1517"/>
        <v>0.99989721446036028</v>
      </c>
      <c r="AFQ30" s="9">
        <f t="shared" si="1517"/>
        <v>1.008654500389079</v>
      </c>
      <c r="AFR30" s="9">
        <f t="shared" si="1517"/>
        <v>1.0164302261425615</v>
      </c>
      <c r="AFS30" s="9">
        <f t="shared" si="1517"/>
        <v>0.99119994898713104</v>
      </c>
      <c r="AFT30" s="9">
        <f t="shared" si="1517"/>
        <v>1.0076349455402955</v>
      </c>
      <c r="AFU30" s="9">
        <f t="shared" si="1517"/>
        <v>0.97769714741904701</v>
      </c>
      <c r="AFV30" s="9">
        <f t="shared" si="1517"/>
        <v>0.92743009575588309</v>
      </c>
      <c r="AFW30" s="9">
        <f t="shared" si="1517"/>
        <v>0.93827398795181172</v>
      </c>
      <c r="AFX30" s="9">
        <f t="shared" si="1517"/>
        <v>0.95640341755891878</v>
      </c>
      <c r="AFY30" s="9">
        <f t="shared" si="1517"/>
        <v>0.88551818740119936</v>
      </c>
      <c r="AFZ30" s="9">
        <f t="shared" si="1517"/>
        <v>0.84600133945216838</v>
      </c>
      <c r="AGA30" s="9">
        <f t="shared" si="1517"/>
        <v>2.1609384524157518</v>
      </c>
      <c r="AGB30" s="9">
        <f t="shared" si="1517"/>
        <v>2.2700348851893977</v>
      </c>
      <c r="AGC30" s="9">
        <f t="shared" si="1517"/>
        <v>2.4637590955791442</v>
      </c>
      <c r="AGD30" s="9">
        <f t="shared" si="1517"/>
        <v>2.8259988064637471</v>
      </c>
      <c r="AGE30" s="9">
        <f t="shared" si="1517"/>
        <v>2.6598795087401075</v>
      </c>
      <c r="AGF30" s="9">
        <f t="shared" si="1517"/>
        <v>2.5428283059751098</v>
      </c>
      <c r="AGG30" s="9">
        <f t="shared" si="1517"/>
        <v>2.4596364031592146</v>
      </c>
      <c r="AGH30" s="9">
        <f t="shared" si="1517"/>
        <v>2.3241875886463297</v>
      </c>
      <c r="AGI30" s="9">
        <f t="shared" si="1517"/>
        <v>2.4152797722343631</v>
      </c>
      <c r="AGJ30" s="9">
        <f t="shared" si="1517"/>
        <v>2.4560978189793738</v>
      </c>
      <c r="AGK30" s="9">
        <f t="shared" si="1517"/>
        <v>2.4093188372648839</v>
      </c>
      <c r="AGL30" s="9">
        <f t="shared" si="1517"/>
        <v>2.4382285481494681</v>
      </c>
      <c r="AGM30" s="9">
        <f t="shared" si="1517"/>
        <v>2.5993178966853203</v>
      </c>
      <c r="AGN30" s="9">
        <f t="shared" si="1517"/>
        <v>2.5929912992182396</v>
      </c>
      <c r="AGO30" s="9">
        <f t="shared" si="1517"/>
        <v>2.6581604157135956</v>
      </c>
      <c r="AGP30" s="9">
        <f t="shared" si="1517"/>
        <v>2.5038343316185774</v>
      </c>
      <c r="AGQ30" s="9">
        <f t="shared" si="1517"/>
        <v>2.3336878687559803</v>
      </c>
      <c r="AGR30" s="9">
        <f t="shared" si="1517"/>
        <v>2.3207060894615985</v>
      </c>
      <c r="AGS30" s="9">
        <f t="shared" si="1517"/>
        <v>2.2090047740303302</v>
      </c>
      <c r="AGT30" s="9">
        <f t="shared" si="1517"/>
        <v>2.1018121555988003</v>
      </c>
      <c r="AGU30" s="9">
        <f t="shared" si="1517"/>
        <v>2.0394727625578022</v>
      </c>
      <c r="AGV30" s="9">
        <f t="shared" si="1517"/>
        <v>1.8979513482417085</v>
      </c>
      <c r="AGW30" s="9">
        <f t="shared" si="1517"/>
        <v>1.8478150688489037</v>
      </c>
      <c r="AGX30" s="9">
        <f t="shared" si="1517"/>
        <v>1.6299361981399054</v>
      </c>
      <c r="AGY30" s="9">
        <f t="shared" si="1517"/>
        <v>1.722131129824815</v>
      </c>
      <c r="AGZ30" s="9">
        <f t="shared" si="1517"/>
        <v>1.5822946981225494</v>
      </c>
      <c r="AHA30" s="9">
        <f t="shared" si="1517"/>
        <v>1.4990380336636842</v>
      </c>
      <c r="AHB30" s="9">
        <f t="shared" si="1517"/>
        <v>1.3742478482106315</v>
      </c>
      <c r="AHC30" s="9">
        <f t="shared" si="1517"/>
        <v>1.3552613600012184</v>
      </c>
      <c r="AHD30" s="9">
        <f t="shared" si="1517"/>
        <v>1.3338923737958037</v>
      </c>
      <c r="AHE30" s="9">
        <f t="shared" si="1517"/>
        <v>1.2195601688290054</v>
      </c>
      <c r="AHF30" s="9">
        <f t="shared" si="1517"/>
        <v>1.1823067044679081</v>
      </c>
      <c r="AHG30" s="9">
        <f t="shared" si="1517"/>
        <v>1.1638650591670996</v>
      </c>
      <c r="AHH30" s="9">
        <f t="shared" si="1517"/>
        <v>1.1654081841390758</v>
      </c>
      <c r="AHI30" s="9">
        <f t="shared" ref="AHI30:AJT30" si="1518">AHI22/AHI9</f>
        <v>1.1111628190813059</v>
      </c>
      <c r="AHJ30" s="9">
        <f t="shared" si="1518"/>
        <v>1.1680122579599168</v>
      </c>
      <c r="AHK30" s="9">
        <f t="shared" si="1518"/>
        <v>4.2293518031915625</v>
      </c>
      <c r="AHL30" s="9">
        <f t="shared" si="1518"/>
        <v>4.001103119567583</v>
      </c>
      <c r="AHM30" s="9">
        <f t="shared" si="1518"/>
        <v>4.0822517095894444</v>
      </c>
      <c r="AHN30" s="9">
        <f t="shared" si="1518"/>
        <v>4.5008586367498777</v>
      </c>
      <c r="AHO30" s="9">
        <f t="shared" si="1518"/>
        <v>4.7306195322159494</v>
      </c>
      <c r="AHP30" s="9">
        <f t="shared" si="1518"/>
        <v>4.3077108196599596</v>
      </c>
      <c r="AHQ30" s="9">
        <f t="shared" si="1518"/>
        <v>4.5827797014262908</v>
      </c>
      <c r="AHR30" s="9">
        <f t="shared" si="1518"/>
        <v>4.7316849485330241</v>
      </c>
      <c r="AHS30" s="9">
        <f t="shared" si="1518"/>
        <v>4.5459068753284253</v>
      </c>
      <c r="AHT30" s="9">
        <f t="shared" si="1518"/>
        <v>4.1033910815833519</v>
      </c>
      <c r="AHU30" s="9">
        <f t="shared" si="1518"/>
        <v>3.9819786227282719</v>
      </c>
      <c r="AHV30" s="9">
        <f t="shared" si="1518"/>
        <v>4.1649501164431708</v>
      </c>
      <c r="AHW30" s="9">
        <f t="shared" si="1518"/>
        <v>4.0605763179422043</v>
      </c>
      <c r="AHX30" s="9">
        <f t="shared" si="1518"/>
        <v>3.7511774510670288</v>
      </c>
      <c r="AHY30" s="9">
        <f t="shared" si="1518"/>
        <v>3.319330302252693</v>
      </c>
      <c r="AHZ30" s="9">
        <f t="shared" si="1518"/>
        <v>3.5091383680386405</v>
      </c>
      <c r="AIA30" s="9">
        <f t="shared" si="1518"/>
        <v>3.420233703788282</v>
      </c>
      <c r="AIB30" s="9">
        <f t="shared" si="1518"/>
        <v>3.230780374708742</v>
      </c>
      <c r="AIC30" s="9">
        <f t="shared" si="1518"/>
        <v>3.1942030030938504</v>
      </c>
      <c r="AID30" s="9">
        <f t="shared" si="1518"/>
        <v>3.1613398870351825</v>
      </c>
      <c r="AIE30" s="9">
        <f t="shared" si="1518"/>
        <v>3.1616311506061678</v>
      </c>
      <c r="AIF30" s="9">
        <f t="shared" si="1518"/>
        <v>3.8367604484027233</v>
      </c>
      <c r="AIG30" s="9">
        <f t="shared" si="1518"/>
        <v>3.5863102871293964</v>
      </c>
      <c r="AIH30" s="9">
        <f t="shared" si="1518"/>
        <v>3.1210087341984027</v>
      </c>
      <c r="AII30" s="9">
        <f t="shared" si="1518"/>
        <v>3.0350303404337735</v>
      </c>
      <c r="AIJ30" s="9">
        <f t="shared" si="1518"/>
        <v>2.7924230920632516</v>
      </c>
      <c r="AIK30" s="9">
        <f t="shared" si="1518"/>
        <v>3.0282640902661173</v>
      </c>
      <c r="AIL30" s="9">
        <f t="shared" si="1518"/>
        <v>3.7533211180011432</v>
      </c>
      <c r="AIM30" s="9">
        <f t="shared" si="1518"/>
        <v>51.194120842909392</v>
      </c>
      <c r="AIN30" s="9">
        <f t="shared" si="1518"/>
        <v>40.27039305244061</v>
      </c>
      <c r="AIO30" s="9">
        <f t="shared" si="1518"/>
        <v>33.835362506428481</v>
      </c>
      <c r="AIP30" s="9">
        <f t="shared" si="1518"/>
        <v>24.378069471337469</v>
      </c>
      <c r="AIQ30" s="9">
        <f t="shared" si="1518"/>
        <v>23.382095102858671</v>
      </c>
      <c r="AIR30" s="9">
        <f t="shared" si="1518"/>
        <v>19.691388395469989</v>
      </c>
      <c r="AIS30" s="9">
        <f t="shared" si="1518"/>
        <v>18.852690687568558</v>
      </c>
      <c r="AIT30" s="9">
        <f t="shared" si="1518"/>
        <v>17.746306532563125</v>
      </c>
      <c r="AIU30" s="9">
        <f t="shared" si="1518"/>
        <v>17.545496711255506</v>
      </c>
      <c r="AIV30" s="9">
        <f t="shared" si="1518"/>
        <v>14.795691583876764</v>
      </c>
      <c r="AIW30" s="9">
        <f t="shared" si="1518"/>
        <v>12.846245904762542</v>
      </c>
      <c r="AIX30" s="9">
        <f t="shared" si="1518"/>
        <v>12.719119033814092</v>
      </c>
      <c r="AIY30" s="9">
        <f t="shared" si="1518"/>
        <v>10.324955840726224</v>
      </c>
      <c r="AIZ30" s="9">
        <f t="shared" si="1518"/>
        <v>10.875994945707564</v>
      </c>
      <c r="AJA30" s="9">
        <f t="shared" si="1518"/>
        <v>11.079816503192637</v>
      </c>
      <c r="AJB30" s="9">
        <f t="shared" si="1518"/>
        <v>19.316974347302327</v>
      </c>
      <c r="AJC30" s="9">
        <f t="shared" si="1518"/>
        <v>27.144818896627434</v>
      </c>
      <c r="AJD30" s="9">
        <f t="shared" si="1518"/>
        <v>31.483541346018644</v>
      </c>
      <c r="AJE30" s="9">
        <f t="shared" si="1518"/>
        <v>31.505424206659161</v>
      </c>
      <c r="AJF30" s="9">
        <f t="shared" si="1518"/>
        <v>30.444038125129303</v>
      </c>
      <c r="AJG30" s="9">
        <f t="shared" si="1518"/>
        <v>31.776035187056284</v>
      </c>
      <c r="AJH30" s="9">
        <f t="shared" si="1518"/>
        <v>32.893566228627741</v>
      </c>
      <c r="AJI30" s="9">
        <f t="shared" si="1518"/>
        <v>38.850306384708595</v>
      </c>
      <c r="AJJ30" s="9">
        <f t="shared" si="1518"/>
        <v>74.696635368830357</v>
      </c>
      <c r="AJK30" s="9">
        <f t="shared" si="1518"/>
        <v>62.003113836699001</v>
      </c>
      <c r="AJL30" s="9">
        <f t="shared" si="1518"/>
        <v>55.820323332468249</v>
      </c>
      <c r="AJM30" s="9">
        <f t="shared" si="1518"/>
        <v>43.498970755001508</v>
      </c>
      <c r="AJN30" s="9">
        <f t="shared" si="1518"/>
        <v>40.894976433639684</v>
      </c>
      <c r="AJO30" s="9">
        <f t="shared" si="1518"/>
        <v>37.716407316400073</v>
      </c>
      <c r="AJP30" s="9">
        <f t="shared" si="1518"/>
        <v>33.782159074563388</v>
      </c>
      <c r="AJQ30" s="9">
        <f t="shared" si="1518"/>
        <v>26.943043922696692</v>
      </c>
      <c r="AJR30" s="9">
        <f t="shared" si="1518"/>
        <v>26.444050988534595</v>
      </c>
      <c r="AJS30" s="9">
        <f t="shared" si="1518"/>
        <v>23.448631864417706</v>
      </c>
      <c r="AJT30" s="9">
        <f t="shared" si="1518"/>
        <v>21.390945910964977</v>
      </c>
      <c r="AJU30" s="9">
        <f t="shared" ref="AJU30:AKQ30" si="1519">AJU22/AJU9</f>
        <v>25.52613894721831</v>
      </c>
      <c r="AJV30" s="9">
        <f t="shared" si="1519"/>
        <v>28.732894741497322</v>
      </c>
      <c r="AJW30" s="9">
        <f t="shared" si="1519"/>
        <v>31.13109200731472</v>
      </c>
      <c r="AJX30" s="9">
        <f t="shared" si="1519"/>
        <v>28.999614155915442</v>
      </c>
      <c r="AJY30" s="9">
        <f t="shared" si="1519"/>
        <v>27.50578147431035</v>
      </c>
      <c r="AJZ30" s="9">
        <f t="shared" si="1519"/>
        <v>27.541297151901386</v>
      </c>
      <c r="AKA30" s="9">
        <f t="shared" si="1519"/>
        <v>26.949386330514375</v>
      </c>
      <c r="AKB30" s="9">
        <f t="shared" si="1519"/>
        <v>25.989608594563858</v>
      </c>
      <c r="AKC30" s="9">
        <f t="shared" si="1519"/>
        <v>25.693103501170782</v>
      </c>
      <c r="AKD30" s="9">
        <f t="shared" si="1519"/>
        <v>25.75022892451998</v>
      </c>
      <c r="AKE30" s="9">
        <f t="shared" si="1519"/>
        <v>25.110163991005951</v>
      </c>
      <c r="AKF30" s="9">
        <f t="shared" si="1519"/>
        <v>26.027095387553061</v>
      </c>
      <c r="AKG30" s="9">
        <f t="shared" si="1519"/>
        <v>24.38028122655744</v>
      </c>
      <c r="AKH30" s="9">
        <f t="shared" si="1519"/>
        <v>24.798867556596317</v>
      </c>
      <c r="AKI30" s="9">
        <f t="shared" si="1519"/>
        <v>25.481271815169951</v>
      </c>
      <c r="AKJ30" s="9">
        <f t="shared" si="1519"/>
        <v>33.815280308394378</v>
      </c>
      <c r="AKK30" s="9">
        <f t="shared" si="1519"/>
        <v>35.348389805084572</v>
      </c>
      <c r="AKL30" s="9">
        <f t="shared" si="1519"/>
        <v>36.075918001681728</v>
      </c>
      <c r="AKM30" s="9">
        <f t="shared" si="1519"/>
        <v>38.306544841412787</v>
      </c>
      <c r="AKN30" s="9">
        <f t="shared" si="1519"/>
        <v>46.386447829831859</v>
      </c>
      <c r="AKO30" s="9">
        <f t="shared" si="1519"/>
        <v>48.107519773162331</v>
      </c>
      <c r="AKP30" s="9">
        <f t="shared" si="1519"/>
        <v>45.890890305372523</v>
      </c>
      <c r="AKQ30" s="9">
        <f t="shared" si="1519"/>
        <v>40.973049748253565</v>
      </c>
      <c r="AKR30" s="9">
        <f t="shared" ref="AKR30:AKS30" si="1520">AKR22/AKR9</f>
        <v>41.409929246325653</v>
      </c>
      <c r="AKS30" s="9">
        <f t="shared" si="1520"/>
        <v>39.384123962031303</v>
      </c>
      <c r="AKT30" s="9">
        <f t="shared" ref="AKT30:AKU30" si="1521">AKT22/AKT9</f>
        <v>37.51700686578701</v>
      </c>
      <c r="AKU30" s="9">
        <f t="shared" si="1521"/>
        <v>34.855494098374635</v>
      </c>
      <c r="AKV30" s="9">
        <f t="shared" ref="AKV30:ALB30" si="1522">AKV22/AKV9</f>
        <v>31.382382820019256</v>
      </c>
      <c r="AKW30" s="9">
        <f t="shared" si="1522"/>
        <v>32.888365493660885</v>
      </c>
      <c r="AKX30" s="9">
        <f t="shared" si="1522"/>
        <v>32.253521323216361</v>
      </c>
      <c r="AKY30" s="9">
        <f t="shared" si="1522"/>
        <v>39.724839952520014</v>
      </c>
      <c r="AKZ30" s="9">
        <f t="shared" si="1522"/>
        <v>39.327212329386086</v>
      </c>
      <c r="ALA30" s="9">
        <f t="shared" si="1522"/>
        <v>37.079459504970551</v>
      </c>
      <c r="ALB30" s="9">
        <f t="shared" si="1522"/>
        <v>41.113855412456026</v>
      </c>
      <c r="ALC30" s="9">
        <f t="shared" ref="ALC30:ALD30" si="1523">ALC22/ALC9</f>
        <v>41.118429908816644</v>
      </c>
      <c r="ALD30" s="9">
        <f t="shared" si="1523"/>
        <v>38.69380640351195</v>
      </c>
      <c r="ALE30" s="9">
        <f t="shared" ref="ALE30:ALG30" si="1524">ALE22/ALE9</f>
        <v>34.969376281185241</v>
      </c>
      <c r="ALF30" s="9">
        <f t="shared" si="1524"/>
        <v>37.134126387186321</v>
      </c>
      <c r="ALG30" s="9">
        <f t="shared" si="1524"/>
        <v>47.984752600637187</v>
      </c>
      <c r="ALH30" s="9">
        <f t="shared" ref="ALH30:ALI30" si="1525">ALH22/ALH9</f>
        <v>52.025213998967729</v>
      </c>
      <c r="ALI30" s="9">
        <f t="shared" si="1525"/>
        <v>50.434445032915271</v>
      </c>
      <c r="ALJ30" s="9">
        <f t="shared" ref="ALJ30:ALL30" si="1526">ALJ22/ALJ9</f>
        <v>48.246135600017851</v>
      </c>
      <c r="ALK30" s="9">
        <f t="shared" si="1526"/>
        <v>46.680271181346981</v>
      </c>
      <c r="ALL30" s="9">
        <f t="shared" si="1526"/>
        <v>44.794274358032418</v>
      </c>
      <c r="ALM30" s="9">
        <f t="shared" ref="ALM30:ALN30" si="1527">ALM22/ALM9</f>
        <v>43.629894686165784</v>
      </c>
      <c r="ALN30" s="9">
        <f t="shared" si="1527"/>
        <v>40.345653535623924</v>
      </c>
      <c r="ALO30" s="9">
        <f t="shared" ref="ALO30:ALR30" si="1528">ALO22/ALO9</f>
        <v>40.581190575085962</v>
      </c>
      <c r="ALP30" s="9">
        <f t="shared" si="1528"/>
        <v>40.155495050905813</v>
      </c>
      <c r="ALQ30" s="9">
        <f t="shared" si="1528"/>
        <v>38.783820111003813</v>
      </c>
      <c r="ALR30" s="9">
        <f t="shared" si="1528"/>
        <v>34.42199809541399</v>
      </c>
      <c r="ALS30" s="9">
        <f t="shared" ref="ALS30:ALT30" si="1529">ALS22/ALS9</f>
        <v>38.365996276812787</v>
      </c>
      <c r="ALT30" s="9">
        <f t="shared" si="1529"/>
        <v>42.163500735014679</v>
      </c>
      <c r="ALU30" s="9">
        <f t="shared" ref="ALU30:ALY30" si="1530">ALU22/ALU9</f>
        <v>51.990467668333793</v>
      </c>
      <c r="ALV30" s="9">
        <f t="shared" si="1530"/>
        <v>67.011755414319012</v>
      </c>
      <c r="ALW30" s="9" t="e">
        <f t="shared" si="1530"/>
        <v>#VALUE!</v>
      </c>
      <c r="ALX30" s="9" t="e">
        <f t="shared" si="1530"/>
        <v>#VALUE!</v>
      </c>
      <c r="ALY30" s="9" t="e">
        <f t="shared" si="1530"/>
        <v>#VALUE!</v>
      </c>
      <c r="ALZ30" s="9" t="e">
        <f t="shared" ref="ALZ30:AMA30" si="1531">ALZ22/ALZ9</f>
        <v>#VALUE!</v>
      </c>
      <c r="AMA30" s="9" t="e">
        <f t="shared" si="1531"/>
        <v>#VALUE!</v>
      </c>
      <c r="AMB30" s="9" t="e">
        <f t="shared" ref="AMB30:AMH30" si="1532">AMB22/AMB9</f>
        <v>#VALUE!</v>
      </c>
      <c r="AMC30" s="9" t="e">
        <f t="shared" si="1532"/>
        <v>#VALUE!</v>
      </c>
      <c r="AMD30" s="9" t="e">
        <f t="shared" si="1532"/>
        <v>#VALUE!</v>
      </c>
      <c r="AME30" s="9" t="e">
        <f t="shared" si="1532"/>
        <v>#VALUE!</v>
      </c>
      <c r="AMF30" s="9" t="e">
        <f t="shared" si="1532"/>
        <v>#VALUE!</v>
      </c>
      <c r="AMG30" s="9" t="e">
        <f t="shared" si="1532"/>
        <v>#VALUE!</v>
      </c>
      <c r="AMH30" s="9" t="e">
        <f t="shared" si="1532"/>
        <v>#VALUE!</v>
      </c>
      <c r="AMI30" s="9">
        <f t="shared" ref="AMI30:AMP30" si="1533">AMI22/AMI9</f>
        <v>50.048028233974122</v>
      </c>
      <c r="AMJ30" s="9">
        <f t="shared" si="1533"/>
        <v>51.229785232713461</v>
      </c>
      <c r="AMK30" s="9">
        <f t="shared" si="1533"/>
        <v>54.478398254016923</v>
      </c>
      <c r="AML30" s="9">
        <f t="shared" si="1533"/>
        <v>56.597098441850925</v>
      </c>
      <c r="AMM30" s="9">
        <f t="shared" si="1533"/>
        <v>57.73833596122747</v>
      </c>
      <c r="AMN30" s="9">
        <f t="shared" si="1533"/>
        <v>58.82687708816453</v>
      </c>
      <c r="AMO30" s="9">
        <f t="shared" si="1533"/>
        <v>59.43647903072209</v>
      </c>
      <c r="AMP30" s="9">
        <f t="shared" si="1533"/>
        <v>62.850374425586928</v>
      </c>
      <c r="AMQ30" s="9">
        <f t="shared" ref="AMQ30:ANF30" si="1534">AMQ22/AMQ9</f>
        <v>62.76516509791535</v>
      </c>
      <c r="AMR30" s="9">
        <f t="shared" si="1534"/>
        <v>66.925822022922404</v>
      </c>
      <c r="AMS30" s="9">
        <f t="shared" si="1534"/>
        <v>66.931757074816346</v>
      </c>
      <c r="AMT30" s="9">
        <f t="shared" si="1534"/>
        <v>71.901121585712005</v>
      </c>
      <c r="AMU30" s="9">
        <f t="shared" si="1534"/>
        <v>67.668539441275328</v>
      </c>
      <c r="AMV30" s="9">
        <f t="shared" si="1534"/>
        <v>66.367578341140728</v>
      </c>
      <c r="AMW30" s="9">
        <f t="shared" si="1534"/>
        <v>68.572623633824435</v>
      </c>
      <c r="AMX30" s="9">
        <f t="shared" si="1534"/>
        <v>54.905028935423282</v>
      </c>
      <c r="AMY30" s="9">
        <f t="shared" si="1534"/>
        <v>62.082554077676541</v>
      </c>
      <c r="AMZ30" s="9">
        <f t="shared" si="1534"/>
        <v>63.901378057609421</v>
      </c>
      <c r="ANA30" s="9">
        <f t="shared" si="1534"/>
        <v>80.060778507619887</v>
      </c>
      <c r="ANB30" s="9">
        <f t="shared" si="1534"/>
        <v>80.507424584716119</v>
      </c>
      <c r="ANC30" s="9">
        <f t="shared" si="1534"/>
        <v>72.683854026674595</v>
      </c>
      <c r="AND30" s="9">
        <f t="shared" si="1534"/>
        <v>62.453279280858723</v>
      </c>
      <c r="ANE30" s="9">
        <f t="shared" si="1534"/>
        <v>68.566986969973016</v>
      </c>
      <c r="ANF30" s="9">
        <f t="shared" si="1534"/>
        <v>64.554473097349231</v>
      </c>
      <c r="ANG30" s="9">
        <f t="shared" ref="ANG30:ANO30" si="1535">ANG22/ANG9</f>
        <v>78.815021963420094</v>
      </c>
      <c r="ANH30" s="9">
        <f t="shared" si="1535"/>
        <v>87.086625781298025</v>
      </c>
      <c r="ANI30" s="9">
        <f t="shared" si="1535"/>
        <v>91.350940532360667</v>
      </c>
      <c r="ANJ30" s="9">
        <f t="shared" si="1535"/>
        <v>98.971132409480717</v>
      </c>
      <c r="ANK30" s="9">
        <f t="shared" si="1535"/>
        <v>96.511866081738134</v>
      </c>
      <c r="ANL30" s="9">
        <f t="shared" si="1535"/>
        <v>98.1765387620068</v>
      </c>
      <c r="ANM30" s="9">
        <f t="shared" si="1535"/>
        <v>83.527019079244866</v>
      </c>
      <c r="ANN30" s="9">
        <f t="shared" si="1535"/>
        <v>88.663498457834223</v>
      </c>
      <c r="ANO30" s="9">
        <f t="shared" si="1535"/>
        <v>89.599456311169504</v>
      </c>
      <c r="ANP30" s="9">
        <f t="shared" ref="ANP30:AOP30" si="1536">ANP22/ANP9</f>
        <v>97.009898475150351</v>
      </c>
      <c r="ANQ30" s="9">
        <f t="shared" si="1536"/>
        <v>82.671922461750228</v>
      </c>
      <c r="ANR30" s="9">
        <f t="shared" si="1536"/>
        <v>82.165910567790817</v>
      </c>
      <c r="ANS30" s="9">
        <f t="shared" si="1536"/>
        <v>78.932222744614776</v>
      </c>
      <c r="ANT30" s="9">
        <f t="shared" si="1536"/>
        <v>86.688481985967243</v>
      </c>
      <c r="ANU30" s="9">
        <f t="shared" si="1536"/>
        <v>98.896140255791209</v>
      </c>
      <c r="ANV30" s="9">
        <f t="shared" si="1536"/>
        <v>92.561162279229009</v>
      </c>
      <c r="ANW30" s="9">
        <f t="shared" si="1536"/>
        <v>88.617265100718086</v>
      </c>
      <c r="ANX30" s="9">
        <f t="shared" si="1536"/>
        <v>103.65536917061596</v>
      </c>
      <c r="ANY30" s="9">
        <f t="shared" si="1536"/>
        <v>87.498547101598575</v>
      </c>
      <c r="ANZ30" s="9">
        <f t="shared" si="1536"/>
        <v>88.574595681797717</v>
      </c>
      <c r="AOA30" s="9">
        <f t="shared" si="1536"/>
        <v>77.325357173333288</v>
      </c>
      <c r="AOB30" s="9">
        <f t="shared" si="1536"/>
        <v>75.6704733749973</v>
      </c>
      <c r="AOC30" s="9">
        <f t="shared" si="1536"/>
        <v>76.371059933620302</v>
      </c>
      <c r="AOD30" s="9">
        <f t="shared" si="1536"/>
        <v>70.604560518697994</v>
      </c>
      <c r="AOE30" s="9">
        <f t="shared" si="1536"/>
        <v>71.797676357249529</v>
      </c>
      <c r="AOF30" s="9">
        <f t="shared" si="1536"/>
        <v>68.602771231468694</v>
      </c>
      <c r="AOG30" s="9">
        <f t="shared" si="1536"/>
        <v>68.028078772694215</v>
      </c>
      <c r="AOH30" s="9">
        <f t="shared" si="1536"/>
        <v>71.986832586009569</v>
      </c>
      <c r="AOI30" s="9">
        <f t="shared" si="1536"/>
        <v>82.488412319834055</v>
      </c>
      <c r="AOJ30" s="9">
        <f t="shared" si="1536"/>
        <v>78.958376012970646</v>
      </c>
      <c r="AOK30" s="9">
        <f t="shared" si="1536"/>
        <v>75.803814500146032</v>
      </c>
      <c r="AOL30" s="9">
        <f t="shared" si="1536"/>
        <v>80.058437674792344</v>
      </c>
      <c r="AOM30" s="9">
        <f t="shared" si="1536"/>
        <v>84.463801784078072</v>
      </c>
      <c r="AON30" s="9">
        <f t="shared" si="1536"/>
        <v>82.783072544371706</v>
      </c>
      <c r="AOO30" s="9" t="e">
        <f t="shared" si="1536"/>
        <v>#VALUE!</v>
      </c>
      <c r="AOP30" s="9" t="e">
        <f t="shared" si="1536"/>
        <v>#VALUE!</v>
      </c>
      <c r="AOQ30" s="9">
        <f t="shared" ref="AOQ30:AOR30" si="1537">AOQ22/AOQ9</f>
        <v>75.979918757595854</v>
      </c>
      <c r="AOR30" s="9">
        <f t="shared" si="1537"/>
        <v>73.738411534510774</v>
      </c>
      <c r="AOS30" s="9"/>
      <c r="AOT30" s="9"/>
      <c r="AOU30" s="9"/>
      <c r="AOV30" s="9"/>
      <c r="AOW30" s="9"/>
      <c r="AOX30" s="9"/>
      <c r="AOY30" s="9"/>
      <c r="AOZ30" s="9"/>
      <c r="APA30" s="9"/>
    </row>
    <row r="31" spans="2:1093" x14ac:dyDescent="0.2">
      <c r="B31" s="41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43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43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43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77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43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9"/>
      <c r="AOJ31" s="9"/>
      <c r="AOK31" s="9"/>
      <c r="AOL31" s="9"/>
      <c r="AOM31" s="9"/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</row>
    <row r="32" spans="2:1093" x14ac:dyDescent="0.2">
      <c r="B32" s="41" t="s">
        <v>1509</v>
      </c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43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43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43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77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43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9"/>
      <c r="AOO32" s="9"/>
      <c r="AOP32" s="9"/>
      <c r="AOQ32" s="9"/>
      <c r="AOR32" s="9"/>
      <c r="AOS32" s="9"/>
      <c r="AOT32" s="9"/>
      <c r="AOU32" s="9"/>
      <c r="AOV32" s="9"/>
      <c r="AOW32" s="9"/>
      <c r="AOX32" s="9"/>
      <c r="AOY32" s="9"/>
      <c r="AOZ32" s="9"/>
      <c r="APA32" s="9"/>
    </row>
    <row r="33" spans="1:1093" x14ac:dyDescent="0.2">
      <c r="B33" s="320" t="s">
        <v>1185</v>
      </c>
      <c r="C33" s="6" t="e">
        <f t="shared" ref="C33:BN33" si="1538">C21/C11</f>
        <v>#VALUE!</v>
      </c>
      <c r="D33" s="6" t="e">
        <f t="shared" si="1538"/>
        <v>#VALUE!</v>
      </c>
      <c r="E33" s="6" t="e">
        <f t="shared" si="1538"/>
        <v>#VALUE!</v>
      </c>
      <c r="F33" s="6" t="e">
        <f t="shared" si="1538"/>
        <v>#VALUE!</v>
      </c>
      <c r="G33" s="6" t="e">
        <f t="shared" si="1538"/>
        <v>#VALUE!</v>
      </c>
      <c r="H33" s="6" t="e">
        <f t="shared" si="1538"/>
        <v>#VALUE!</v>
      </c>
      <c r="I33" s="6" t="e">
        <f t="shared" si="1538"/>
        <v>#VALUE!</v>
      </c>
      <c r="J33" s="6" t="e">
        <f t="shared" si="1538"/>
        <v>#VALUE!</v>
      </c>
      <c r="K33" s="6" t="e">
        <f t="shared" si="1538"/>
        <v>#VALUE!</v>
      </c>
      <c r="L33" s="6" t="e">
        <f t="shared" si="1538"/>
        <v>#VALUE!</v>
      </c>
      <c r="M33" s="6" t="e">
        <f t="shared" si="1538"/>
        <v>#VALUE!</v>
      </c>
      <c r="N33" s="6" t="e">
        <f t="shared" si="1538"/>
        <v>#VALUE!</v>
      </c>
      <c r="O33" s="6" t="e">
        <f t="shared" si="1538"/>
        <v>#VALUE!</v>
      </c>
      <c r="P33" s="6" t="e">
        <f t="shared" si="1538"/>
        <v>#VALUE!</v>
      </c>
      <c r="Q33" s="6" t="e">
        <f t="shared" si="1538"/>
        <v>#VALUE!</v>
      </c>
      <c r="R33" s="6" t="e">
        <f t="shared" si="1538"/>
        <v>#VALUE!</v>
      </c>
      <c r="S33" s="6" t="e">
        <f t="shared" si="1538"/>
        <v>#VALUE!</v>
      </c>
      <c r="T33" s="6" t="e">
        <f t="shared" si="1538"/>
        <v>#VALUE!</v>
      </c>
      <c r="U33" s="6" t="e">
        <f t="shared" si="1538"/>
        <v>#VALUE!</v>
      </c>
      <c r="V33" s="6" t="e">
        <f t="shared" si="1538"/>
        <v>#VALUE!</v>
      </c>
      <c r="W33" s="6" t="e">
        <f t="shared" si="1538"/>
        <v>#VALUE!</v>
      </c>
      <c r="X33" s="6" t="e">
        <f t="shared" si="1538"/>
        <v>#VALUE!</v>
      </c>
      <c r="Y33" s="6" t="e">
        <f t="shared" si="1538"/>
        <v>#VALUE!</v>
      </c>
      <c r="Z33" s="6" t="e">
        <f t="shared" si="1538"/>
        <v>#VALUE!</v>
      </c>
      <c r="AA33" s="6" t="e">
        <f t="shared" si="1538"/>
        <v>#VALUE!</v>
      </c>
      <c r="AB33" s="6" t="e">
        <f t="shared" si="1538"/>
        <v>#VALUE!</v>
      </c>
      <c r="AC33" s="6" t="e">
        <f t="shared" si="1538"/>
        <v>#VALUE!</v>
      </c>
      <c r="AD33" s="6" t="e">
        <f t="shared" si="1538"/>
        <v>#VALUE!</v>
      </c>
      <c r="AE33" s="6" t="e">
        <f t="shared" si="1538"/>
        <v>#VALUE!</v>
      </c>
      <c r="AF33" s="6" t="e">
        <f t="shared" si="1538"/>
        <v>#VALUE!</v>
      </c>
      <c r="AG33" s="6" t="e">
        <f t="shared" si="1538"/>
        <v>#VALUE!</v>
      </c>
      <c r="AH33" s="6" t="e">
        <f t="shared" si="1538"/>
        <v>#VALUE!</v>
      </c>
      <c r="AI33" s="6" t="e">
        <f t="shared" si="1538"/>
        <v>#VALUE!</v>
      </c>
      <c r="AJ33" s="6" t="e">
        <f t="shared" si="1538"/>
        <v>#VALUE!</v>
      </c>
      <c r="AK33" s="6" t="e">
        <f t="shared" si="1538"/>
        <v>#VALUE!</v>
      </c>
      <c r="AL33" s="6" t="e">
        <f t="shared" si="1538"/>
        <v>#VALUE!</v>
      </c>
      <c r="AM33" s="6" t="e">
        <f t="shared" si="1538"/>
        <v>#VALUE!</v>
      </c>
      <c r="AN33" s="6" t="e">
        <f t="shared" si="1538"/>
        <v>#VALUE!</v>
      </c>
      <c r="AO33" s="6" t="e">
        <f t="shared" si="1538"/>
        <v>#VALUE!</v>
      </c>
      <c r="AP33" s="6" t="e">
        <f t="shared" si="1538"/>
        <v>#VALUE!</v>
      </c>
      <c r="AQ33" s="6" t="e">
        <f t="shared" si="1538"/>
        <v>#VALUE!</v>
      </c>
      <c r="AR33" s="6" t="e">
        <f t="shared" si="1538"/>
        <v>#VALUE!</v>
      </c>
      <c r="AS33" s="6" t="e">
        <f t="shared" si="1538"/>
        <v>#VALUE!</v>
      </c>
      <c r="AT33" s="6" t="e">
        <f t="shared" si="1538"/>
        <v>#VALUE!</v>
      </c>
      <c r="AU33" s="6" t="e">
        <f t="shared" si="1538"/>
        <v>#VALUE!</v>
      </c>
      <c r="AV33" s="6" t="e">
        <f t="shared" si="1538"/>
        <v>#VALUE!</v>
      </c>
      <c r="AW33" s="6" t="e">
        <f t="shared" si="1538"/>
        <v>#VALUE!</v>
      </c>
      <c r="AX33" s="6" t="e">
        <f t="shared" si="1538"/>
        <v>#VALUE!</v>
      </c>
      <c r="AY33" s="6" t="e">
        <f t="shared" si="1538"/>
        <v>#VALUE!</v>
      </c>
      <c r="AZ33" s="6" t="e">
        <f t="shared" si="1538"/>
        <v>#VALUE!</v>
      </c>
      <c r="BA33" s="6" t="e">
        <f t="shared" si="1538"/>
        <v>#VALUE!</v>
      </c>
      <c r="BB33" s="6" t="e">
        <f t="shared" si="1538"/>
        <v>#VALUE!</v>
      </c>
      <c r="BC33" s="6" t="e">
        <f t="shared" si="1538"/>
        <v>#VALUE!</v>
      </c>
      <c r="BD33" s="6" t="e">
        <f t="shared" si="1538"/>
        <v>#VALUE!</v>
      </c>
      <c r="BE33" s="6" t="e">
        <f t="shared" si="1538"/>
        <v>#VALUE!</v>
      </c>
      <c r="BF33" s="6" t="e">
        <f t="shared" si="1538"/>
        <v>#VALUE!</v>
      </c>
      <c r="BG33" s="6" t="e">
        <f t="shared" si="1538"/>
        <v>#VALUE!</v>
      </c>
      <c r="BH33" s="6" t="e">
        <f t="shared" si="1538"/>
        <v>#VALUE!</v>
      </c>
      <c r="BI33" s="6" t="e">
        <f t="shared" si="1538"/>
        <v>#VALUE!</v>
      </c>
      <c r="BJ33" s="6" t="e">
        <f t="shared" si="1538"/>
        <v>#VALUE!</v>
      </c>
      <c r="BK33" s="6" t="e">
        <f t="shared" si="1538"/>
        <v>#VALUE!</v>
      </c>
      <c r="BL33" s="6" t="e">
        <f t="shared" si="1538"/>
        <v>#VALUE!</v>
      </c>
      <c r="BM33" s="6" t="e">
        <f t="shared" si="1538"/>
        <v>#VALUE!</v>
      </c>
      <c r="BN33" s="6" t="e">
        <f t="shared" si="1538"/>
        <v>#VALUE!</v>
      </c>
      <c r="BO33" s="6" t="e">
        <f t="shared" ref="BO33:DZ33" si="1539">BO21/BO11</f>
        <v>#VALUE!</v>
      </c>
      <c r="BP33" s="6" t="e">
        <f t="shared" si="1539"/>
        <v>#VALUE!</v>
      </c>
      <c r="BQ33" s="6" t="e">
        <f t="shared" si="1539"/>
        <v>#VALUE!</v>
      </c>
      <c r="BR33" s="6" t="e">
        <f t="shared" si="1539"/>
        <v>#VALUE!</v>
      </c>
      <c r="BS33" s="6" t="e">
        <f t="shared" si="1539"/>
        <v>#VALUE!</v>
      </c>
      <c r="BT33" s="6" t="e">
        <f t="shared" si="1539"/>
        <v>#VALUE!</v>
      </c>
      <c r="BU33" s="6" t="e">
        <f t="shared" si="1539"/>
        <v>#VALUE!</v>
      </c>
      <c r="BV33" s="6" t="e">
        <f t="shared" si="1539"/>
        <v>#VALUE!</v>
      </c>
      <c r="BW33" s="6" t="e">
        <f t="shared" si="1539"/>
        <v>#VALUE!</v>
      </c>
      <c r="BX33" s="6" t="e">
        <f t="shared" si="1539"/>
        <v>#VALUE!</v>
      </c>
      <c r="BY33" s="6" t="e">
        <f t="shared" si="1539"/>
        <v>#VALUE!</v>
      </c>
      <c r="BZ33" s="6" t="e">
        <f t="shared" si="1539"/>
        <v>#VALUE!</v>
      </c>
      <c r="CA33" s="6" t="e">
        <f t="shared" si="1539"/>
        <v>#VALUE!</v>
      </c>
      <c r="CB33" s="6" t="e">
        <f t="shared" si="1539"/>
        <v>#VALUE!</v>
      </c>
      <c r="CC33" s="6" t="e">
        <f t="shared" si="1539"/>
        <v>#VALUE!</v>
      </c>
      <c r="CD33" s="6" t="e">
        <f t="shared" si="1539"/>
        <v>#VALUE!</v>
      </c>
      <c r="CE33" s="6" t="e">
        <f t="shared" si="1539"/>
        <v>#VALUE!</v>
      </c>
      <c r="CF33" s="6" t="e">
        <f t="shared" si="1539"/>
        <v>#VALUE!</v>
      </c>
      <c r="CG33" s="6" t="e">
        <f t="shared" si="1539"/>
        <v>#VALUE!</v>
      </c>
      <c r="CH33" s="6" t="e">
        <f t="shared" si="1539"/>
        <v>#VALUE!</v>
      </c>
      <c r="CI33" s="6" t="e">
        <f t="shared" si="1539"/>
        <v>#VALUE!</v>
      </c>
      <c r="CJ33" s="6" t="e">
        <f t="shared" si="1539"/>
        <v>#VALUE!</v>
      </c>
      <c r="CK33" s="6" t="e">
        <f t="shared" si="1539"/>
        <v>#VALUE!</v>
      </c>
      <c r="CL33" s="6" t="e">
        <f t="shared" si="1539"/>
        <v>#VALUE!</v>
      </c>
      <c r="CM33" s="6" t="e">
        <f t="shared" si="1539"/>
        <v>#VALUE!</v>
      </c>
      <c r="CN33" s="6" t="e">
        <f t="shared" si="1539"/>
        <v>#VALUE!</v>
      </c>
      <c r="CO33" s="6" t="e">
        <f t="shared" si="1539"/>
        <v>#VALUE!</v>
      </c>
      <c r="CP33" s="6" t="e">
        <f t="shared" si="1539"/>
        <v>#VALUE!</v>
      </c>
      <c r="CQ33" s="6" t="e">
        <f t="shared" si="1539"/>
        <v>#VALUE!</v>
      </c>
      <c r="CR33" s="6" t="e">
        <f t="shared" si="1539"/>
        <v>#VALUE!</v>
      </c>
      <c r="CS33" s="6" t="e">
        <f t="shared" si="1539"/>
        <v>#VALUE!</v>
      </c>
      <c r="CT33" s="6" t="e">
        <f t="shared" si="1539"/>
        <v>#VALUE!</v>
      </c>
      <c r="CU33" s="6" t="e">
        <f t="shared" si="1539"/>
        <v>#VALUE!</v>
      </c>
      <c r="CV33" s="6" t="e">
        <f t="shared" si="1539"/>
        <v>#VALUE!</v>
      </c>
      <c r="CW33" s="6" t="e">
        <f t="shared" si="1539"/>
        <v>#VALUE!</v>
      </c>
      <c r="CX33" s="6" t="e">
        <f t="shared" si="1539"/>
        <v>#VALUE!</v>
      </c>
      <c r="CY33" s="6" t="e">
        <f t="shared" si="1539"/>
        <v>#VALUE!</v>
      </c>
      <c r="CZ33" s="6" t="e">
        <f t="shared" si="1539"/>
        <v>#VALUE!</v>
      </c>
      <c r="DA33" s="6" t="e">
        <f t="shared" si="1539"/>
        <v>#VALUE!</v>
      </c>
      <c r="DB33" s="6" t="e">
        <f t="shared" si="1539"/>
        <v>#VALUE!</v>
      </c>
      <c r="DC33" s="6" t="e">
        <f t="shared" si="1539"/>
        <v>#VALUE!</v>
      </c>
      <c r="DD33" s="6" t="e">
        <f t="shared" si="1539"/>
        <v>#VALUE!</v>
      </c>
      <c r="DE33" s="6" t="e">
        <f t="shared" si="1539"/>
        <v>#VALUE!</v>
      </c>
      <c r="DF33" s="6" t="e">
        <f t="shared" si="1539"/>
        <v>#VALUE!</v>
      </c>
      <c r="DG33" s="6" t="e">
        <f t="shared" si="1539"/>
        <v>#VALUE!</v>
      </c>
      <c r="DH33" s="6" t="e">
        <f t="shared" si="1539"/>
        <v>#VALUE!</v>
      </c>
      <c r="DI33" s="6" t="e">
        <f t="shared" si="1539"/>
        <v>#VALUE!</v>
      </c>
      <c r="DJ33" s="6" t="e">
        <f t="shared" si="1539"/>
        <v>#VALUE!</v>
      </c>
      <c r="DK33" s="6" t="e">
        <f t="shared" si="1539"/>
        <v>#VALUE!</v>
      </c>
      <c r="DL33" s="6" t="e">
        <f t="shared" si="1539"/>
        <v>#VALUE!</v>
      </c>
      <c r="DM33" s="6" t="e">
        <f t="shared" si="1539"/>
        <v>#VALUE!</v>
      </c>
      <c r="DN33" s="6" t="e">
        <f t="shared" si="1539"/>
        <v>#VALUE!</v>
      </c>
      <c r="DO33" s="6" t="e">
        <f t="shared" si="1539"/>
        <v>#VALUE!</v>
      </c>
      <c r="DP33" s="6" t="e">
        <f t="shared" si="1539"/>
        <v>#VALUE!</v>
      </c>
      <c r="DQ33" s="6" t="e">
        <f t="shared" si="1539"/>
        <v>#VALUE!</v>
      </c>
      <c r="DR33" s="6" t="e">
        <f t="shared" si="1539"/>
        <v>#VALUE!</v>
      </c>
      <c r="DS33" s="6" t="e">
        <f t="shared" si="1539"/>
        <v>#VALUE!</v>
      </c>
      <c r="DT33" s="6" t="e">
        <f t="shared" si="1539"/>
        <v>#VALUE!</v>
      </c>
      <c r="DU33" s="6" t="e">
        <f t="shared" si="1539"/>
        <v>#VALUE!</v>
      </c>
      <c r="DV33" s="6" t="e">
        <f t="shared" si="1539"/>
        <v>#VALUE!</v>
      </c>
      <c r="DW33" s="6" t="e">
        <f t="shared" si="1539"/>
        <v>#VALUE!</v>
      </c>
      <c r="DX33" s="6" t="e">
        <f t="shared" si="1539"/>
        <v>#VALUE!</v>
      </c>
      <c r="DY33" s="6" t="e">
        <f t="shared" si="1539"/>
        <v>#VALUE!</v>
      </c>
      <c r="DZ33" s="6" t="e">
        <f t="shared" si="1539"/>
        <v>#VALUE!</v>
      </c>
      <c r="EA33" s="6" t="e">
        <f t="shared" ref="EA33:GL33" si="1540">EA21/EA11</f>
        <v>#VALUE!</v>
      </c>
      <c r="EB33" s="6" t="e">
        <f t="shared" si="1540"/>
        <v>#VALUE!</v>
      </c>
      <c r="EC33" s="6" t="e">
        <f t="shared" si="1540"/>
        <v>#VALUE!</v>
      </c>
      <c r="ED33" s="6" t="e">
        <f t="shared" si="1540"/>
        <v>#VALUE!</v>
      </c>
      <c r="EE33" s="6" t="e">
        <f t="shared" si="1540"/>
        <v>#VALUE!</v>
      </c>
      <c r="EF33" s="6" t="e">
        <f t="shared" si="1540"/>
        <v>#VALUE!</v>
      </c>
      <c r="EG33" s="6" t="e">
        <f t="shared" si="1540"/>
        <v>#VALUE!</v>
      </c>
      <c r="EH33" s="6" t="e">
        <f t="shared" si="1540"/>
        <v>#VALUE!</v>
      </c>
      <c r="EI33" s="6" t="e">
        <f t="shared" si="1540"/>
        <v>#VALUE!</v>
      </c>
      <c r="EJ33" s="6" t="e">
        <f t="shared" si="1540"/>
        <v>#VALUE!</v>
      </c>
      <c r="EK33" s="6" t="e">
        <f t="shared" si="1540"/>
        <v>#VALUE!</v>
      </c>
      <c r="EL33" s="6" t="e">
        <f t="shared" si="1540"/>
        <v>#VALUE!</v>
      </c>
      <c r="EM33" s="6" t="e">
        <f t="shared" si="1540"/>
        <v>#VALUE!</v>
      </c>
      <c r="EN33" s="6" t="e">
        <f t="shared" si="1540"/>
        <v>#VALUE!</v>
      </c>
      <c r="EO33" s="6" t="e">
        <f t="shared" si="1540"/>
        <v>#VALUE!</v>
      </c>
      <c r="EP33" s="6" t="e">
        <f t="shared" si="1540"/>
        <v>#VALUE!</v>
      </c>
      <c r="EQ33" s="6" t="e">
        <f t="shared" si="1540"/>
        <v>#VALUE!</v>
      </c>
      <c r="ER33" s="6" t="e">
        <f t="shared" si="1540"/>
        <v>#VALUE!</v>
      </c>
      <c r="ES33" s="6" t="e">
        <f t="shared" si="1540"/>
        <v>#VALUE!</v>
      </c>
      <c r="ET33" s="6" t="e">
        <f t="shared" si="1540"/>
        <v>#VALUE!</v>
      </c>
      <c r="EU33" s="6" t="e">
        <f t="shared" si="1540"/>
        <v>#VALUE!</v>
      </c>
      <c r="EV33" s="6" t="e">
        <f t="shared" si="1540"/>
        <v>#VALUE!</v>
      </c>
      <c r="EW33" s="6" t="e">
        <f t="shared" si="1540"/>
        <v>#VALUE!</v>
      </c>
      <c r="EX33" s="6" t="e">
        <f t="shared" si="1540"/>
        <v>#VALUE!</v>
      </c>
      <c r="EY33" s="6" t="e">
        <f t="shared" si="1540"/>
        <v>#VALUE!</v>
      </c>
      <c r="EZ33" s="6" t="e">
        <f t="shared" si="1540"/>
        <v>#VALUE!</v>
      </c>
      <c r="FA33" s="6" t="e">
        <f t="shared" si="1540"/>
        <v>#VALUE!</v>
      </c>
      <c r="FB33" s="6" t="e">
        <f t="shared" si="1540"/>
        <v>#VALUE!</v>
      </c>
      <c r="FC33" s="6" t="e">
        <f t="shared" si="1540"/>
        <v>#VALUE!</v>
      </c>
      <c r="FD33" s="6" t="e">
        <f t="shared" si="1540"/>
        <v>#VALUE!</v>
      </c>
      <c r="FE33" s="6" t="e">
        <f t="shared" si="1540"/>
        <v>#VALUE!</v>
      </c>
      <c r="FF33" s="6" t="e">
        <f t="shared" si="1540"/>
        <v>#VALUE!</v>
      </c>
      <c r="FG33" s="6" t="e">
        <f t="shared" si="1540"/>
        <v>#VALUE!</v>
      </c>
      <c r="FH33" s="6" t="e">
        <f t="shared" si="1540"/>
        <v>#VALUE!</v>
      </c>
      <c r="FI33" s="6" t="e">
        <f t="shared" si="1540"/>
        <v>#VALUE!</v>
      </c>
      <c r="FJ33" s="6" t="e">
        <f t="shared" si="1540"/>
        <v>#VALUE!</v>
      </c>
      <c r="FK33" s="6" t="e">
        <f t="shared" si="1540"/>
        <v>#VALUE!</v>
      </c>
      <c r="FL33" s="6" t="e">
        <f t="shared" si="1540"/>
        <v>#VALUE!</v>
      </c>
      <c r="FM33" s="6" t="e">
        <f t="shared" si="1540"/>
        <v>#VALUE!</v>
      </c>
      <c r="FN33" s="6" t="e">
        <f t="shared" si="1540"/>
        <v>#VALUE!</v>
      </c>
      <c r="FO33" s="6" t="e">
        <f t="shared" si="1540"/>
        <v>#VALUE!</v>
      </c>
      <c r="FP33" s="6" t="e">
        <f t="shared" si="1540"/>
        <v>#VALUE!</v>
      </c>
      <c r="FQ33" s="6" t="e">
        <f t="shared" si="1540"/>
        <v>#VALUE!</v>
      </c>
      <c r="FR33" s="6" t="e">
        <f t="shared" si="1540"/>
        <v>#VALUE!</v>
      </c>
      <c r="FS33" s="6" t="e">
        <f t="shared" si="1540"/>
        <v>#VALUE!</v>
      </c>
      <c r="FT33" s="6" t="e">
        <f t="shared" si="1540"/>
        <v>#VALUE!</v>
      </c>
      <c r="FU33" s="6" t="e">
        <f t="shared" si="1540"/>
        <v>#VALUE!</v>
      </c>
      <c r="FV33" s="6" t="e">
        <f t="shared" si="1540"/>
        <v>#VALUE!</v>
      </c>
      <c r="FW33" s="6" t="e">
        <f t="shared" si="1540"/>
        <v>#VALUE!</v>
      </c>
      <c r="FX33" s="6" t="e">
        <f t="shared" si="1540"/>
        <v>#VALUE!</v>
      </c>
      <c r="FY33" s="6" t="e">
        <f t="shared" si="1540"/>
        <v>#VALUE!</v>
      </c>
      <c r="FZ33" s="6" t="e">
        <f t="shared" si="1540"/>
        <v>#VALUE!</v>
      </c>
      <c r="GA33" s="6" t="e">
        <f t="shared" si="1540"/>
        <v>#VALUE!</v>
      </c>
      <c r="GB33" s="6" t="e">
        <f t="shared" si="1540"/>
        <v>#VALUE!</v>
      </c>
      <c r="GC33" s="6" t="e">
        <f t="shared" si="1540"/>
        <v>#VALUE!</v>
      </c>
      <c r="GD33" s="6" t="e">
        <f t="shared" si="1540"/>
        <v>#VALUE!</v>
      </c>
      <c r="GE33" s="6" t="e">
        <f t="shared" si="1540"/>
        <v>#VALUE!</v>
      </c>
      <c r="GF33" s="6" t="e">
        <f t="shared" si="1540"/>
        <v>#VALUE!</v>
      </c>
      <c r="GG33" s="6" t="e">
        <f t="shared" si="1540"/>
        <v>#VALUE!</v>
      </c>
      <c r="GH33" s="6" t="e">
        <f t="shared" si="1540"/>
        <v>#VALUE!</v>
      </c>
      <c r="GI33" s="6" t="e">
        <f t="shared" si="1540"/>
        <v>#VALUE!</v>
      </c>
      <c r="GJ33" s="6" t="e">
        <f t="shared" si="1540"/>
        <v>#VALUE!</v>
      </c>
      <c r="GK33" s="6" t="e">
        <f t="shared" si="1540"/>
        <v>#VALUE!</v>
      </c>
      <c r="GL33" s="6" t="e">
        <f t="shared" si="1540"/>
        <v>#VALUE!</v>
      </c>
      <c r="GM33" s="6" t="e">
        <f t="shared" ref="GM33:IX33" si="1541">GM21/GM11</f>
        <v>#VALUE!</v>
      </c>
      <c r="GN33" s="6" t="e">
        <f t="shared" si="1541"/>
        <v>#VALUE!</v>
      </c>
      <c r="GO33" s="6" t="e">
        <f t="shared" si="1541"/>
        <v>#VALUE!</v>
      </c>
      <c r="GP33" s="6" t="e">
        <f t="shared" si="1541"/>
        <v>#VALUE!</v>
      </c>
      <c r="GQ33" s="6" t="e">
        <f t="shared" si="1541"/>
        <v>#VALUE!</v>
      </c>
      <c r="GR33" s="6" t="e">
        <f t="shared" si="1541"/>
        <v>#VALUE!</v>
      </c>
      <c r="GS33" s="6" t="e">
        <f t="shared" si="1541"/>
        <v>#VALUE!</v>
      </c>
      <c r="GT33" s="6" t="e">
        <f t="shared" si="1541"/>
        <v>#VALUE!</v>
      </c>
      <c r="GU33" s="6" t="e">
        <f t="shared" si="1541"/>
        <v>#VALUE!</v>
      </c>
      <c r="GV33" s="6" t="e">
        <f t="shared" si="1541"/>
        <v>#VALUE!</v>
      </c>
      <c r="GW33" s="6" t="e">
        <f t="shared" si="1541"/>
        <v>#VALUE!</v>
      </c>
      <c r="GX33" s="6" t="e">
        <f t="shared" si="1541"/>
        <v>#VALUE!</v>
      </c>
      <c r="GY33" s="6" t="e">
        <f t="shared" si="1541"/>
        <v>#VALUE!</v>
      </c>
      <c r="GZ33" s="6" t="e">
        <f t="shared" si="1541"/>
        <v>#VALUE!</v>
      </c>
      <c r="HA33" s="6" t="e">
        <f t="shared" si="1541"/>
        <v>#VALUE!</v>
      </c>
      <c r="HB33" s="6" t="e">
        <f t="shared" si="1541"/>
        <v>#VALUE!</v>
      </c>
      <c r="HC33" s="51" t="e">
        <f t="shared" si="1541"/>
        <v>#VALUE!</v>
      </c>
      <c r="HD33" s="6" t="e">
        <f t="shared" si="1541"/>
        <v>#VALUE!</v>
      </c>
      <c r="HE33" s="6" t="e">
        <f t="shared" si="1541"/>
        <v>#VALUE!</v>
      </c>
      <c r="HF33" s="6" t="e">
        <f t="shared" si="1541"/>
        <v>#VALUE!</v>
      </c>
      <c r="HG33" s="6" t="e">
        <f t="shared" si="1541"/>
        <v>#VALUE!</v>
      </c>
      <c r="HH33" s="6" t="e">
        <f t="shared" si="1541"/>
        <v>#VALUE!</v>
      </c>
      <c r="HI33" s="6" t="e">
        <f t="shared" si="1541"/>
        <v>#VALUE!</v>
      </c>
      <c r="HJ33" s="6" t="e">
        <f t="shared" si="1541"/>
        <v>#VALUE!</v>
      </c>
      <c r="HK33" s="6" t="e">
        <f t="shared" si="1541"/>
        <v>#VALUE!</v>
      </c>
      <c r="HL33" s="6" t="e">
        <f t="shared" si="1541"/>
        <v>#VALUE!</v>
      </c>
      <c r="HM33" s="6" t="e">
        <f t="shared" si="1541"/>
        <v>#VALUE!</v>
      </c>
      <c r="HN33" s="6" t="e">
        <f t="shared" si="1541"/>
        <v>#VALUE!</v>
      </c>
      <c r="HO33" s="6" t="e">
        <f t="shared" si="1541"/>
        <v>#VALUE!</v>
      </c>
      <c r="HP33" s="6" t="e">
        <f t="shared" si="1541"/>
        <v>#VALUE!</v>
      </c>
      <c r="HQ33" s="6" t="e">
        <f t="shared" si="1541"/>
        <v>#VALUE!</v>
      </c>
      <c r="HR33" s="6" t="e">
        <f t="shared" si="1541"/>
        <v>#VALUE!</v>
      </c>
      <c r="HS33" s="6" t="e">
        <f t="shared" si="1541"/>
        <v>#VALUE!</v>
      </c>
      <c r="HT33" s="6" t="e">
        <f t="shared" si="1541"/>
        <v>#VALUE!</v>
      </c>
      <c r="HU33" s="6" t="e">
        <f t="shared" si="1541"/>
        <v>#VALUE!</v>
      </c>
      <c r="HV33" s="6" t="e">
        <f t="shared" si="1541"/>
        <v>#VALUE!</v>
      </c>
      <c r="HW33" s="6" t="e">
        <f t="shared" si="1541"/>
        <v>#VALUE!</v>
      </c>
      <c r="HX33" s="6" t="e">
        <f t="shared" si="1541"/>
        <v>#VALUE!</v>
      </c>
      <c r="HY33" s="6" t="e">
        <f t="shared" si="1541"/>
        <v>#VALUE!</v>
      </c>
      <c r="HZ33" s="6" t="e">
        <f t="shared" si="1541"/>
        <v>#VALUE!</v>
      </c>
      <c r="IA33" s="6" t="e">
        <f t="shared" si="1541"/>
        <v>#VALUE!</v>
      </c>
      <c r="IB33" s="6" t="e">
        <f t="shared" si="1541"/>
        <v>#VALUE!</v>
      </c>
      <c r="IC33" s="6" t="e">
        <f t="shared" si="1541"/>
        <v>#VALUE!</v>
      </c>
      <c r="ID33" s="6" t="e">
        <f t="shared" si="1541"/>
        <v>#VALUE!</v>
      </c>
      <c r="IE33" s="6" t="e">
        <f t="shared" si="1541"/>
        <v>#VALUE!</v>
      </c>
      <c r="IF33" s="6" t="e">
        <f t="shared" si="1541"/>
        <v>#VALUE!</v>
      </c>
      <c r="IG33" s="6" t="e">
        <f t="shared" si="1541"/>
        <v>#VALUE!</v>
      </c>
      <c r="IH33" s="6" t="e">
        <f t="shared" si="1541"/>
        <v>#VALUE!</v>
      </c>
      <c r="II33" s="6" t="e">
        <f t="shared" si="1541"/>
        <v>#VALUE!</v>
      </c>
      <c r="IJ33" s="6" t="e">
        <f t="shared" si="1541"/>
        <v>#VALUE!</v>
      </c>
      <c r="IK33" s="6" t="e">
        <f t="shared" si="1541"/>
        <v>#VALUE!</v>
      </c>
      <c r="IL33" s="6" t="e">
        <f t="shared" si="1541"/>
        <v>#VALUE!</v>
      </c>
      <c r="IM33" s="6" t="e">
        <f t="shared" si="1541"/>
        <v>#VALUE!</v>
      </c>
      <c r="IN33" s="6" t="e">
        <f t="shared" si="1541"/>
        <v>#VALUE!</v>
      </c>
      <c r="IO33" s="6" t="e">
        <f t="shared" si="1541"/>
        <v>#VALUE!</v>
      </c>
      <c r="IP33" s="6" t="e">
        <f t="shared" si="1541"/>
        <v>#VALUE!</v>
      </c>
      <c r="IQ33" s="6" t="e">
        <f t="shared" si="1541"/>
        <v>#VALUE!</v>
      </c>
      <c r="IR33" s="6" t="e">
        <f t="shared" si="1541"/>
        <v>#VALUE!</v>
      </c>
      <c r="IS33" s="6" t="e">
        <f t="shared" si="1541"/>
        <v>#VALUE!</v>
      </c>
      <c r="IT33" s="6" t="e">
        <f t="shared" si="1541"/>
        <v>#VALUE!</v>
      </c>
      <c r="IU33" s="6" t="e">
        <f t="shared" si="1541"/>
        <v>#VALUE!</v>
      </c>
      <c r="IV33" s="6" t="e">
        <f t="shared" si="1541"/>
        <v>#VALUE!</v>
      </c>
      <c r="IW33" s="6" t="e">
        <f t="shared" si="1541"/>
        <v>#VALUE!</v>
      </c>
      <c r="IX33" s="6" t="e">
        <f t="shared" si="1541"/>
        <v>#VALUE!</v>
      </c>
      <c r="IY33" s="6" t="e">
        <f t="shared" ref="IY33:LJ33" si="1542">IY21/IY11</f>
        <v>#VALUE!</v>
      </c>
      <c r="IZ33" s="6" t="e">
        <f t="shared" si="1542"/>
        <v>#VALUE!</v>
      </c>
      <c r="JA33" s="6" t="e">
        <f t="shared" si="1542"/>
        <v>#VALUE!</v>
      </c>
      <c r="JB33" s="6" t="e">
        <f t="shared" si="1542"/>
        <v>#VALUE!</v>
      </c>
      <c r="JC33" s="6" t="e">
        <f t="shared" si="1542"/>
        <v>#VALUE!</v>
      </c>
      <c r="JD33" s="6" t="e">
        <f t="shared" si="1542"/>
        <v>#VALUE!</v>
      </c>
      <c r="JE33" s="6" t="e">
        <f t="shared" si="1542"/>
        <v>#VALUE!</v>
      </c>
      <c r="JF33" s="6" t="e">
        <f t="shared" si="1542"/>
        <v>#VALUE!</v>
      </c>
      <c r="JG33" s="6" t="e">
        <f t="shared" si="1542"/>
        <v>#VALUE!</v>
      </c>
      <c r="JH33" s="6" t="e">
        <f t="shared" si="1542"/>
        <v>#VALUE!</v>
      </c>
      <c r="JI33" s="6" t="e">
        <f t="shared" si="1542"/>
        <v>#VALUE!</v>
      </c>
      <c r="JJ33" s="6" t="e">
        <f t="shared" si="1542"/>
        <v>#VALUE!</v>
      </c>
      <c r="JK33" s="6" t="e">
        <f t="shared" si="1542"/>
        <v>#VALUE!</v>
      </c>
      <c r="JL33" s="6" t="e">
        <f t="shared" si="1542"/>
        <v>#VALUE!</v>
      </c>
      <c r="JM33" s="6" t="e">
        <f t="shared" si="1542"/>
        <v>#VALUE!</v>
      </c>
      <c r="JN33" s="6" t="e">
        <f t="shared" si="1542"/>
        <v>#VALUE!</v>
      </c>
      <c r="JO33" s="6" t="e">
        <f t="shared" si="1542"/>
        <v>#VALUE!</v>
      </c>
      <c r="JP33" s="6" t="e">
        <f t="shared" si="1542"/>
        <v>#VALUE!</v>
      </c>
      <c r="JQ33" s="6" t="e">
        <f t="shared" si="1542"/>
        <v>#VALUE!</v>
      </c>
      <c r="JR33" s="6" t="e">
        <f t="shared" si="1542"/>
        <v>#VALUE!</v>
      </c>
      <c r="JS33" s="6" t="e">
        <f t="shared" si="1542"/>
        <v>#VALUE!</v>
      </c>
      <c r="JT33" s="6" t="e">
        <f t="shared" si="1542"/>
        <v>#VALUE!</v>
      </c>
      <c r="JU33" s="6" t="e">
        <f t="shared" si="1542"/>
        <v>#VALUE!</v>
      </c>
      <c r="JV33" s="6" t="e">
        <f t="shared" si="1542"/>
        <v>#VALUE!</v>
      </c>
      <c r="JW33" s="6" t="e">
        <f t="shared" si="1542"/>
        <v>#VALUE!</v>
      </c>
      <c r="JX33" s="6" t="e">
        <f t="shared" si="1542"/>
        <v>#VALUE!</v>
      </c>
      <c r="JY33" s="6" t="e">
        <f t="shared" si="1542"/>
        <v>#VALUE!</v>
      </c>
      <c r="JZ33" s="6" t="e">
        <f t="shared" si="1542"/>
        <v>#VALUE!</v>
      </c>
      <c r="KA33" s="6" t="e">
        <f t="shared" si="1542"/>
        <v>#VALUE!</v>
      </c>
      <c r="KB33" s="6" t="e">
        <f t="shared" si="1542"/>
        <v>#VALUE!</v>
      </c>
      <c r="KC33" s="6" t="e">
        <f t="shared" si="1542"/>
        <v>#VALUE!</v>
      </c>
      <c r="KD33" s="6" t="e">
        <f t="shared" si="1542"/>
        <v>#VALUE!</v>
      </c>
      <c r="KE33" s="6" t="e">
        <f t="shared" si="1542"/>
        <v>#VALUE!</v>
      </c>
      <c r="KF33" s="6" t="e">
        <f t="shared" si="1542"/>
        <v>#VALUE!</v>
      </c>
      <c r="KG33" s="6" t="e">
        <f t="shared" si="1542"/>
        <v>#VALUE!</v>
      </c>
      <c r="KH33" s="6" t="e">
        <f t="shared" si="1542"/>
        <v>#VALUE!</v>
      </c>
      <c r="KI33" s="6" t="e">
        <f t="shared" si="1542"/>
        <v>#VALUE!</v>
      </c>
      <c r="KJ33" s="6" t="e">
        <f t="shared" si="1542"/>
        <v>#VALUE!</v>
      </c>
      <c r="KK33" s="6" t="e">
        <f t="shared" si="1542"/>
        <v>#VALUE!</v>
      </c>
      <c r="KL33" s="6" t="e">
        <f t="shared" si="1542"/>
        <v>#VALUE!</v>
      </c>
      <c r="KM33" s="6" t="e">
        <f t="shared" si="1542"/>
        <v>#VALUE!</v>
      </c>
      <c r="KN33" s="6" t="e">
        <f t="shared" si="1542"/>
        <v>#VALUE!</v>
      </c>
      <c r="KO33" s="6" t="e">
        <f t="shared" si="1542"/>
        <v>#VALUE!</v>
      </c>
      <c r="KP33" s="6" t="e">
        <f t="shared" si="1542"/>
        <v>#VALUE!</v>
      </c>
      <c r="KQ33" s="6" t="e">
        <f t="shared" si="1542"/>
        <v>#VALUE!</v>
      </c>
      <c r="KR33" s="6" t="e">
        <f t="shared" si="1542"/>
        <v>#VALUE!</v>
      </c>
      <c r="KS33" s="6" t="e">
        <f t="shared" si="1542"/>
        <v>#VALUE!</v>
      </c>
      <c r="KT33" s="6" t="e">
        <f t="shared" si="1542"/>
        <v>#VALUE!</v>
      </c>
      <c r="KU33" s="6" t="e">
        <f t="shared" si="1542"/>
        <v>#VALUE!</v>
      </c>
      <c r="KV33" s="6" t="e">
        <f t="shared" si="1542"/>
        <v>#VALUE!</v>
      </c>
      <c r="KW33" s="6" t="e">
        <f t="shared" si="1542"/>
        <v>#VALUE!</v>
      </c>
      <c r="KX33" s="6" t="e">
        <f t="shared" si="1542"/>
        <v>#VALUE!</v>
      </c>
      <c r="KY33" s="6" t="e">
        <f t="shared" si="1542"/>
        <v>#VALUE!</v>
      </c>
      <c r="KZ33" s="6" t="e">
        <f t="shared" si="1542"/>
        <v>#VALUE!</v>
      </c>
      <c r="LA33" s="6" t="e">
        <f t="shared" si="1542"/>
        <v>#VALUE!</v>
      </c>
      <c r="LB33" s="6" t="e">
        <f t="shared" si="1542"/>
        <v>#VALUE!</v>
      </c>
      <c r="LC33" s="6" t="e">
        <f t="shared" si="1542"/>
        <v>#VALUE!</v>
      </c>
      <c r="LD33" s="51" t="e">
        <f t="shared" si="1542"/>
        <v>#VALUE!</v>
      </c>
      <c r="LE33" s="6" t="e">
        <f t="shared" si="1542"/>
        <v>#VALUE!</v>
      </c>
      <c r="LF33" s="6" t="e">
        <f t="shared" si="1542"/>
        <v>#VALUE!</v>
      </c>
      <c r="LG33" s="6" t="e">
        <f t="shared" si="1542"/>
        <v>#VALUE!</v>
      </c>
      <c r="LH33" s="6" t="e">
        <f t="shared" si="1542"/>
        <v>#VALUE!</v>
      </c>
      <c r="LI33" s="6" t="e">
        <f t="shared" si="1542"/>
        <v>#VALUE!</v>
      </c>
      <c r="LJ33" s="6" t="e">
        <f t="shared" si="1542"/>
        <v>#VALUE!</v>
      </c>
      <c r="LK33" s="6" t="e">
        <f t="shared" ref="LK33:NV33" si="1543">LK21/LK11</f>
        <v>#VALUE!</v>
      </c>
      <c r="LL33" s="6" t="e">
        <f t="shared" si="1543"/>
        <v>#VALUE!</v>
      </c>
      <c r="LM33" s="6" t="e">
        <f t="shared" si="1543"/>
        <v>#VALUE!</v>
      </c>
      <c r="LN33" s="6" t="e">
        <f t="shared" si="1543"/>
        <v>#VALUE!</v>
      </c>
      <c r="LO33" s="6" t="e">
        <f t="shared" si="1543"/>
        <v>#VALUE!</v>
      </c>
      <c r="LP33" s="6" t="e">
        <f t="shared" si="1543"/>
        <v>#VALUE!</v>
      </c>
      <c r="LQ33" s="6" t="e">
        <f t="shared" si="1543"/>
        <v>#VALUE!</v>
      </c>
      <c r="LR33" s="6" t="e">
        <f t="shared" si="1543"/>
        <v>#VALUE!</v>
      </c>
      <c r="LS33" s="6" t="e">
        <f t="shared" si="1543"/>
        <v>#VALUE!</v>
      </c>
      <c r="LT33" s="6" t="e">
        <f t="shared" si="1543"/>
        <v>#VALUE!</v>
      </c>
      <c r="LU33" s="6" t="e">
        <f t="shared" si="1543"/>
        <v>#VALUE!</v>
      </c>
      <c r="LV33" s="6" t="e">
        <f t="shared" si="1543"/>
        <v>#VALUE!</v>
      </c>
      <c r="LW33" s="6" t="e">
        <f t="shared" si="1543"/>
        <v>#VALUE!</v>
      </c>
      <c r="LX33" s="6" t="e">
        <f t="shared" si="1543"/>
        <v>#VALUE!</v>
      </c>
      <c r="LY33" s="6" t="e">
        <f t="shared" si="1543"/>
        <v>#VALUE!</v>
      </c>
      <c r="LZ33" s="6" t="e">
        <f t="shared" si="1543"/>
        <v>#VALUE!</v>
      </c>
      <c r="MA33" s="6" t="e">
        <f t="shared" si="1543"/>
        <v>#VALUE!</v>
      </c>
      <c r="MB33" s="6" t="e">
        <f t="shared" si="1543"/>
        <v>#VALUE!</v>
      </c>
      <c r="MC33" s="6" t="e">
        <f t="shared" si="1543"/>
        <v>#VALUE!</v>
      </c>
      <c r="MD33" s="6" t="e">
        <f t="shared" si="1543"/>
        <v>#VALUE!</v>
      </c>
      <c r="ME33" s="6" t="e">
        <f t="shared" si="1543"/>
        <v>#VALUE!</v>
      </c>
      <c r="MF33" s="6" t="e">
        <f t="shared" si="1543"/>
        <v>#VALUE!</v>
      </c>
      <c r="MG33" s="6" t="e">
        <f t="shared" si="1543"/>
        <v>#VALUE!</v>
      </c>
      <c r="MH33" s="6" t="e">
        <f t="shared" si="1543"/>
        <v>#VALUE!</v>
      </c>
      <c r="MI33" s="6" t="e">
        <f t="shared" si="1543"/>
        <v>#VALUE!</v>
      </c>
      <c r="MJ33" s="6" t="e">
        <f t="shared" si="1543"/>
        <v>#VALUE!</v>
      </c>
      <c r="MK33" s="6" t="e">
        <f t="shared" si="1543"/>
        <v>#VALUE!</v>
      </c>
      <c r="ML33" s="6" t="e">
        <f t="shared" si="1543"/>
        <v>#VALUE!</v>
      </c>
      <c r="MM33" s="6" t="e">
        <f t="shared" si="1543"/>
        <v>#VALUE!</v>
      </c>
      <c r="MN33" s="6" t="e">
        <f t="shared" si="1543"/>
        <v>#VALUE!</v>
      </c>
      <c r="MO33" s="6" t="e">
        <f t="shared" si="1543"/>
        <v>#VALUE!</v>
      </c>
      <c r="MP33" s="6" t="e">
        <f t="shared" si="1543"/>
        <v>#VALUE!</v>
      </c>
      <c r="MQ33" s="6" t="e">
        <f t="shared" si="1543"/>
        <v>#VALUE!</v>
      </c>
      <c r="MR33" s="6" t="e">
        <f t="shared" si="1543"/>
        <v>#VALUE!</v>
      </c>
      <c r="MS33" s="6" t="e">
        <f t="shared" si="1543"/>
        <v>#VALUE!</v>
      </c>
      <c r="MT33" s="6" t="e">
        <f t="shared" si="1543"/>
        <v>#VALUE!</v>
      </c>
      <c r="MU33" s="6" t="e">
        <f t="shared" si="1543"/>
        <v>#VALUE!</v>
      </c>
      <c r="MV33" s="6" t="e">
        <f t="shared" si="1543"/>
        <v>#VALUE!</v>
      </c>
      <c r="MW33" s="6" t="e">
        <f t="shared" si="1543"/>
        <v>#VALUE!</v>
      </c>
      <c r="MX33" s="6" t="e">
        <f t="shared" si="1543"/>
        <v>#VALUE!</v>
      </c>
      <c r="MY33" s="6" t="e">
        <f t="shared" si="1543"/>
        <v>#VALUE!</v>
      </c>
      <c r="MZ33" s="6" t="e">
        <f t="shared" si="1543"/>
        <v>#VALUE!</v>
      </c>
      <c r="NA33" s="6" t="e">
        <f t="shared" si="1543"/>
        <v>#VALUE!</v>
      </c>
      <c r="NB33" s="6" t="e">
        <f t="shared" si="1543"/>
        <v>#VALUE!</v>
      </c>
      <c r="NC33" s="6" t="e">
        <f t="shared" si="1543"/>
        <v>#VALUE!</v>
      </c>
      <c r="ND33" s="6" t="e">
        <f t="shared" si="1543"/>
        <v>#VALUE!</v>
      </c>
      <c r="NE33" s="6" t="e">
        <f t="shared" si="1543"/>
        <v>#VALUE!</v>
      </c>
      <c r="NF33" s="6" t="e">
        <f t="shared" si="1543"/>
        <v>#VALUE!</v>
      </c>
      <c r="NG33" s="6" t="e">
        <f t="shared" si="1543"/>
        <v>#VALUE!</v>
      </c>
      <c r="NH33" s="6" t="e">
        <f t="shared" si="1543"/>
        <v>#VALUE!</v>
      </c>
      <c r="NI33" s="6" t="e">
        <f t="shared" si="1543"/>
        <v>#VALUE!</v>
      </c>
      <c r="NJ33" s="6" t="e">
        <f t="shared" si="1543"/>
        <v>#VALUE!</v>
      </c>
      <c r="NK33" s="6" t="e">
        <f t="shared" si="1543"/>
        <v>#VALUE!</v>
      </c>
      <c r="NL33" s="6" t="e">
        <f t="shared" si="1543"/>
        <v>#VALUE!</v>
      </c>
      <c r="NM33" s="6" t="e">
        <f t="shared" si="1543"/>
        <v>#VALUE!</v>
      </c>
      <c r="NN33" s="6" t="e">
        <f t="shared" si="1543"/>
        <v>#VALUE!</v>
      </c>
      <c r="NO33" s="6" t="e">
        <f t="shared" si="1543"/>
        <v>#VALUE!</v>
      </c>
      <c r="NP33" s="6" t="e">
        <f t="shared" si="1543"/>
        <v>#VALUE!</v>
      </c>
      <c r="NQ33" s="6" t="e">
        <f t="shared" si="1543"/>
        <v>#VALUE!</v>
      </c>
      <c r="NR33" s="6" t="e">
        <f t="shared" si="1543"/>
        <v>#VALUE!</v>
      </c>
      <c r="NS33" s="6" t="e">
        <f t="shared" si="1543"/>
        <v>#VALUE!</v>
      </c>
      <c r="NT33" s="6" t="e">
        <f t="shared" si="1543"/>
        <v>#VALUE!</v>
      </c>
      <c r="NU33" s="6" t="e">
        <f t="shared" si="1543"/>
        <v>#VALUE!</v>
      </c>
      <c r="NV33" s="6" t="e">
        <f t="shared" si="1543"/>
        <v>#VALUE!</v>
      </c>
      <c r="NW33" s="6" t="e">
        <f t="shared" ref="NW33:QH33" si="1544">NW21/NW11</f>
        <v>#VALUE!</v>
      </c>
      <c r="NX33" s="6" t="e">
        <f t="shared" si="1544"/>
        <v>#VALUE!</v>
      </c>
      <c r="NY33" s="6" t="e">
        <f t="shared" si="1544"/>
        <v>#VALUE!</v>
      </c>
      <c r="NZ33" s="6" t="e">
        <f t="shared" si="1544"/>
        <v>#VALUE!</v>
      </c>
      <c r="OA33" s="6" t="e">
        <f t="shared" si="1544"/>
        <v>#VALUE!</v>
      </c>
      <c r="OB33" s="6" t="e">
        <f t="shared" si="1544"/>
        <v>#VALUE!</v>
      </c>
      <c r="OC33" s="6" t="e">
        <f t="shared" si="1544"/>
        <v>#VALUE!</v>
      </c>
      <c r="OD33" s="6" t="e">
        <f t="shared" si="1544"/>
        <v>#VALUE!</v>
      </c>
      <c r="OE33" s="6" t="e">
        <f t="shared" si="1544"/>
        <v>#VALUE!</v>
      </c>
      <c r="OF33" s="6" t="e">
        <f t="shared" si="1544"/>
        <v>#VALUE!</v>
      </c>
      <c r="OG33" s="6" t="e">
        <f t="shared" si="1544"/>
        <v>#VALUE!</v>
      </c>
      <c r="OH33" s="6" t="e">
        <f t="shared" si="1544"/>
        <v>#VALUE!</v>
      </c>
      <c r="OI33" s="6" t="e">
        <f t="shared" si="1544"/>
        <v>#VALUE!</v>
      </c>
      <c r="OJ33" s="6" t="e">
        <f t="shared" si="1544"/>
        <v>#VALUE!</v>
      </c>
      <c r="OK33" s="6" t="e">
        <f t="shared" si="1544"/>
        <v>#VALUE!</v>
      </c>
      <c r="OL33" s="6" t="e">
        <f t="shared" si="1544"/>
        <v>#VALUE!</v>
      </c>
      <c r="OM33" s="6" t="e">
        <f t="shared" si="1544"/>
        <v>#VALUE!</v>
      </c>
      <c r="ON33" s="6" t="e">
        <f t="shared" si="1544"/>
        <v>#VALUE!</v>
      </c>
      <c r="OO33" s="6" t="e">
        <f t="shared" si="1544"/>
        <v>#VALUE!</v>
      </c>
      <c r="OP33" s="6" t="e">
        <f t="shared" si="1544"/>
        <v>#VALUE!</v>
      </c>
      <c r="OQ33" s="6" t="e">
        <f t="shared" si="1544"/>
        <v>#VALUE!</v>
      </c>
      <c r="OR33" s="6" t="e">
        <f t="shared" si="1544"/>
        <v>#VALUE!</v>
      </c>
      <c r="OS33" s="6" t="e">
        <f t="shared" si="1544"/>
        <v>#VALUE!</v>
      </c>
      <c r="OT33" s="6" t="e">
        <f t="shared" si="1544"/>
        <v>#VALUE!</v>
      </c>
      <c r="OU33" s="6" t="e">
        <f t="shared" si="1544"/>
        <v>#VALUE!</v>
      </c>
      <c r="OV33" s="6" t="e">
        <f t="shared" si="1544"/>
        <v>#VALUE!</v>
      </c>
      <c r="OW33" s="6" t="e">
        <f t="shared" si="1544"/>
        <v>#VALUE!</v>
      </c>
      <c r="OX33" s="6" t="e">
        <f t="shared" si="1544"/>
        <v>#VALUE!</v>
      </c>
      <c r="OY33" s="6" t="e">
        <f t="shared" si="1544"/>
        <v>#VALUE!</v>
      </c>
      <c r="OZ33" s="6" t="e">
        <f t="shared" si="1544"/>
        <v>#VALUE!</v>
      </c>
      <c r="PA33" s="6" t="e">
        <f t="shared" si="1544"/>
        <v>#VALUE!</v>
      </c>
      <c r="PB33" s="6" t="e">
        <f t="shared" si="1544"/>
        <v>#VALUE!</v>
      </c>
      <c r="PC33" s="6" t="e">
        <f t="shared" si="1544"/>
        <v>#VALUE!</v>
      </c>
      <c r="PD33" s="6" t="e">
        <f t="shared" si="1544"/>
        <v>#VALUE!</v>
      </c>
      <c r="PE33" s="6" t="e">
        <f t="shared" si="1544"/>
        <v>#VALUE!</v>
      </c>
      <c r="PF33" s="6" t="e">
        <f t="shared" si="1544"/>
        <v>#VALUE!</v>
      </c>
      <c r="PG33" s="6" t="e">
        <f t="shared" si="1544"/>
        <v>#VALUE!</v>
      </c>
      <c r="PH33" s="6" t="e">
        <f t="shared" si="1544"/>
        <v>#VALUE!</v>
      </c>
      <c r="PI33" s="6" t="e">
        <f t="shared" si="1544"/>
        <v>#VALUE!</v>
      </c>
      <c r="PJ33" s="6" t="e">
        <f t="shared" si="1544"/>
        <v>#VALUE!</v>
      </c>
      <c r="PK33" s="6" t="e">
        <f t="shared" si="1544"/>
        <v>#VALUE!</v>
      </c>
      <c r="PL33" s="6" t="e">
        <f t="shared" si="1544"/>
        <v>#VALUE!</v>
      </c>
      <c r="PM33" s="6" t="e">
        <f t="shared" si="1544"/>
        <v>#VALUE!</v>
      </c>
      <c r="PN33" s="6" t="e">
        <f t="shared" si="1544"/>
        <v>#VALUE!</v>
      </c>
      <c r="PO33" s="6" t="e">
        <f t="shared" si="1544"/>
        <v>#VALUE!</v>
      </c>
      <c r="PP33" s="6" t="e">
        <f t="shared" si="1544"/>
        <v>#VALUE!</v>
      </c>
      <c r="PQ33" s="6" t="e">
        <f t="shared" si="1544"/>
        <v>#VALUE!</v>
      </c>
      <c r="PR33" s="6" t="e">
        <f t="shared" si="1544"/>
        <v>#VALUE!</v>
      </c>
      <c r="PS33" s="6" t="e">
        <f t="shared" si="1544"/>
        <v>#VALUE!</v>
      </c>
      <c r="PT33" s="6" t="e">
        <f t="shared" si="1544"/>
        <v>#VALUE!</v>
      </c>
      <c r="PU33" s="6" t="e">
        <f t="shared" si="1544"/>
        <v>#VALUE!</v>
      </c>
      <c r="PV33" s="6" t="e">
        <f t="shared" si="1544"/>
        <v>#VALUE!</v>
      </c>
      <c r="PW33" s="6" t="e">
        <f t="shared" si="1544"/>
        <v>#VALUE!</v>
      </c>
      <c r="PX33" s="6" t="e">
        <f t="shared" si="1544"/>
        <v>#VALUE!</v>
      </c>
      <c r="PY33" s="6" t="e">
        <f t="shared" si="1544"/>
        <v>#VALUE!</v>
      </c>
      <c r="PZ33" s="6" t="e">
        <f t="shared" si="1544"/>
        <v>#VALUE!</v>
      </c>
      <c r="QA33" s="6" t="e">
        <f t="shared" si="1544"/>
        <v>#VALUE!</v>
      </c>
      <c r="QB33" s="6" t="e">
        <f t="shared" si="1544"/>
        <v>#VALUE!</v>
      </c>
      <c r="QC33" s="6" t="e">
        <f t="shared" si="1544"/>
        <v>#VALUE!</v>
      </c>
      <c r="QD33" s="6" t="e">
        <f t="shared" si="1544"/>
        <v>#VALUE!</v>
      </c>
      <c r="QE33" s="6" t="e">
        <f t="shared" si="1544"/>
        <v>#VALUE!</v>
      </c>
      <c r="QF33" s="6" t="e">
        <f t="shared" si="1544"/>
        <v>#VALUE!</v>
      </c>
      <c r="QG33" s="6" t="e">
        <f t="shared" si="1544"/>
        <v>#VALUE!</v>
      </c>
      <c r="QH33" s="6" t="e">
        <f t="shared" si="1544"/>
        <v>#VALUE!</v>
      </c>
      <c r="QI33" s="6" t="e">
        <f t="shared" ref="QI33:ST33" si="1545">QI21/QI11</f>
        <v>#VALUE!</v>
      </c>
      <c r="QJ33" s="6" t="e">
        <f t="shared" si="1545"/>
        <v>#VALUE!</v>
      </c>
      <c r="QK33" s="6" t="e">
        <f t="shared" si="1545"/>
        <v>#VALUE!</v>
      </c>
      <c r="QL33" s="6" t="e">
        <f t="shared" si="1545"/>
        <v>#VALUE!</v>
      </c>
      <c r="QM33" s="6" t="e">
        <f t="shared" si="1545"/>
        <v>#VALUE!</v>
      </c>
      <c r="QN33" s="6" t="e">
        <f t="shared" si="1545"/>
        <v>#VALUE!</v>
      </c>
      <c r="QO33" s="6" t="e">
        <f t="shared" si="1545"/>
        <v>#VALUE!</v>
      </c>
      <c r="QP33" s="6" t="e">
        <f t="shared" si="1545"/>
        <v>#VALUE!</v>
      </c>
      <c r="QQ33" s="6" t="e">
        <f t="shared" si="1545"/>
        <v>#VALUE!</v>
      </c>
      <c r="QR33" s="6" t="e">
        <f t="shared" si="1545"/>
        <v>#VALUE!</v>
      </c>
      <c r="QS33" s="6" t="e">
        <f t="shared" si="1545"/>
        <v>#VALUE!</v>
      </c>
      <c r="QT33" s="6" t="e">
        <f t="shared" si="1545"/>
        <v>#VALUE!</v>
      </c>
      <c r="QU33" s="6" t="e">
        <f t="shared" si="1545"/>
        <v>#VALUE!</v>
      </c>
      <c r="QV33" s="6" t="e">
        <f t="shared" si="1545"/>
        <v>#VALUE!</v>
      </c>
      <c r="QW33" s="6" t="e">
        <f t="shared" si="1545"/>
        <v>#VALUE!</v>
      </c>
      <c r="QX33" s="6" t="e">
        <f t="shared" si="1545"/>
        <v>#VALUE!</v>
      </c>
      <c r="QY33" s="6" t="e">
        <f t="shared" si="1545"/>
        <v>#VALUE!</v>
      </c>
      <c r="QZ33" s="6" t="e">
        <f t="shared" si="1545"/>
        <v>#VALUE!</v>
      </c>
      <c r="RA33" s="6" t="e">
        <f t="shared" si="1545"/>
        <v>#VALUE!</v>
      </c>
      <c r="RB33" s="6" t="e">
        <f t="shared" si="1545"/>
        <v>#VALUE!</v>
      </c>
      <c r="RC33" s="6" t="e">
        <f t="shared" si="1545"/>
        <v>#VALUE!</v>
      </c>
      <c r="RD33" s="6" t="e">
        <f t="shared" si="1545"/>
        <v>#VALUE!</v>
      </c>
      <c r="RE33" s="6" t="e">
        <f t="shared" si="1545"/>
        <v>#VALUE!</v>
      </c>
      <c r="RF33" s="6" t="e">
        <f t="shared" si="1545"/>
        <v>#VALUE!</v>
      </c>
      <c r="RG33" s="6" t="e">
        <f t="shared" si="1545"/>
        <v>#VALUE!</v>
      </c>
      <c r="RH33" s="6" t="e">
        <f t="shared" si="1545"/>
        <v>#VALUE!</v>
      </c>
      <c r="RI33" s="6" t="e">
        <f t="shared" si="1545"/>
        <v>#VALUE!</v>
      </c>
      <c r="RJ33" s="6" t="e">
        <f t="shared" si="1545"/>
        <v>#VALUE!</v>
      </c>
      <c r="RK33" s="6" t="e">
        <f t="shared" si="1545"/>
        <v>#VALUE!</v>
      </c>
      <c r="RL33" s="6" t="e">
        <f t="shared" si="1545"/>
        <v>#VALUE!</v>
      </c>
      <c r="RM33" s="6" t="e">
        <f t="shared" si="1545"/>
        <v>#VALUE!</v>
      </c>
      <c r="RN33" s="6" t="e">
        <f t="shared" si="1545"/>
        <v>#VALUE!</v>
      </c>
      <c r="RO33" s="6" t="e">
        <f t="shared" si="1545"/>
        <v>#VALUE!</v>
      </c>
      <c r="RP33" s="6" t="e">
        <f t="shared" si="1545"/>
        <v>#VALUE!</v>
      </c>
      <c r="RQ33" s="6" t="e">
        <f t="shared" si="1545"/>
        <v>#VALUE!</v>
      </c>
      <c r="RR33" s="6" t="e">
        <f t="shared" si="1545"/>
        <v>#VALUE!</v>
      </c>
      <c r="RS33" s="6" t="e">
        <f t="shared" si="1545"/>
        <v>#VALUE!</v>
      </c>
      <c r="RT33" s="6" t="e">
        <f t="shared" si="1545"/>
        <v>#VALUE!</v>
      </c>
      <c r="RU33" s="6" t="e">
        <f t="shared" si="1545"/>
        <v>#VALUE!</v>
      </c>
      <c r="RV33" s="6" t="e">
        <f t="shared" si="1545"/>
        <v>#VALUE!</v>
      </c>
      <c r="RW33" s="6" t="e">
        <f t="shared" si="1545"/>
        <v>#VALUE!</v>
      </c>
      <c r="RX33" s="6" t="e">
        <f t="shared" si="1545"/>
        <v>#VALUE!</v>
      </c>
      <c r="RY33" s="6" t="e">
        <f t="shared" si="1545"/>
        <v>#VALUE!</v>
      </c>
      <c r="RZ33" s="6" t="e">
        <f t="shared" si="1545"/>
        <v>#VALUE!</v>
      </c>
      <c r="SA33" s="6" t="e">
        <f t="shared" si="1545"/>
        <v>#VALUE!</v>
      </c>
      <c r="SB33" s="6" t="e">
        <f t="shared" si="1545"/>
        <v>#VALUE!</v>
      </c>
      <c r="SC33" s="6" t="e">
        <f t="shared" si="1545"/>
        <v>#VALUE!</v>
      </c>
      <c r="SD33" s="6" t="e">
        <f t="shared" si="1545"/>
        <v>#VALUE!</v>
      </c>
      <c r="SE33" s="6" t="e">
        <f t="shared" si="1545"/>
        <v>#VALUE!</v>
      </c>
      <c r="SF33" s="6" t="e">
        <f t="shared" si="1545"/>
        <v>#VALUE!</v>
      </c>
      <c r="SG33" s="6" t="e">
        <f t="shared" si="1545"/>
        <v>#VALUE!</v>
      </c>
      <c r="SH33" s="6" t="e">
        <f t="shared" si="1545"/>
        <v>#VALUE!</v>
      </c>
      <c r="SI33" s="6" t="e">
        <f t="shared" si="1545"/>
        <v>#VALUE!</v>
      </c>
      <c r="SJ33" s="6" t="e">
        <f t="shared" si="1545"/>
        <v>#VALUE!</v>
      </c>
      <c r="SK33" s="6" t="e">
        <f t="shared" si="1545"/>
        <v>#VALUE!</v>
      </c>
      <c r="SL33" s="6" t="e">
        <f t="shared" si="1545"/>
        <v>#VALUE!</v>
      </c>
      <c r="SM33" s="6" t="e">
        <f t="shared" si="1545"/>
        <v>#VALUE!</v>
      </c>
      <c r="SN33" s="6" t="e">
        <f t="shared" si="1545"/>
        <v>#VALUE!</v>
      </c>
      <c r="SO33" s="6" t="e">
        <f t="shared" si="1545"/>
        <v>#VALUE!</v>
      </c>
      <c r="SP33" s="6" t="e">
        <f t="shared" si="1545"/>
        <v>#VALUE!</v>
      </c>
      <c r="SQ33" s="6" t="e">
        <f t="shared" si="1545"/>
        <v>#VALUE!</v>
      </c>
      <c r="SR33" s="6" t="e">
        <f t="shared" si="1545"/>
        <v>#VALUE!</v>
      </c>
      <c r="SS33" s="6" t="e">
        <f t="shared" si="1545"/>
        <v>#VALUE!</v>
      </c>
      <c r="ST33" s="6" t="e">
        <f t="shared" si="1545"/>
        <v>#VALUE!</v>
      </c>
      <c r="SU33" s="6" t="e">
        <f t="shared" ref="SU33:VF33" si="1546">SU21/SU11</f>
        <v>#VALUE!</v>
      </c>
      <c r="SV33" s="6" t="e">
        <f t="shared" si="1546"/>
        <v>#VALUE!</v>
      </c>
      <c r="SW33" s="6" t="e">
        <f t="shared" si="1546"/>
        <v>#VALUE!</v>
      </c>
      <c r="SX33" s="6" t="e">
        <f t="shared" si="1546"/>
        <v>#VALUE!</v>
      </c>
      <c r="SY33" s="6" t="e">
        <f t="shared" si="1546"/>
        <v>#VALUE!</v>
      </c>
      <c r="SZ33" s="6" t="e">
        <f t="shared" si="1546"/>
        <v>#VALUE!</v>
      </c>
      <c r="TA33" s="6" t="e">
        <f t="shared" si="1546"/>
        <v>#VALUE!</v>
      </c>
      <c r="TB33" s="6" t="e">
        <f t="shared" si="1546"/>
        <v>#VALUE!</v>
      </c>
      <c r="TC33" s="6" t="e">
        <f t="shared" si="1546"/>
        <v>#VALUE!</v>
      </c>
      <c r="TD33" s="6" t="e">
        <f t="shared" si="1546"/>
        <v>#VALUE!</v>
      </c>
      <c r="TE33" s="6" t="e">
        <f t="shared" si="1546"/>
        <v>#VALUE!</v>
      </c>
      <c r="TF33" s="6" t="e">
        <f t="shared" si="1546"/>
        <v>#VALUE!</v>
      </c>
      <c r="TG33" s="6" t="e">
        <f t="shared" si="1546"/>
        <v>#VALUE!</v>
      </c>
      <c r="TH33" s="6" t="e">
        <f t="shared" si="1546"/>
        <v>#VALUE!</v>
      </c>
      <c r="TI33" s="6" t="e">
        <f t="shared" si="1546"/>
        <v>#VALUE!</v>
      </c>
      <c r="TJ33" s="6" t="e">
        <f t="shared" si="1546"/>
        <v>#VALUE!</v>
      </c>
      <c r="TK33" s="6" t="e">
        <f t="shared" si="1546"/>
        <v>#VALUE!</v>
      </c>
      <c r="TL33" s="6" t="e">
        <f t="shared" si="1546"/>
        <v>#VALUE!</v>
      </c>
      <c r="TM33" s="6" t="e">
        <f t="shared" si="1546"/>
        <v>#VALUE!</v>
      </c>
      <c r="TN33" s="6" t="e">
        <f t="shared" si="1546"/>
        <v>#VALUE!</v>
      </c>
      <c r="TO33" s="6" t="e">
        <f t="shared" si="1546"/>
        <v>#VALUE!</v>
      </c>
      <c r="TP33" s="6" t="e">
        <f t="shared" si="1546"/>
        <v>#VALUE!</v>
      </c>
      <c r="TQ33" s="6" t="e">
        <f t="shared" si="1546"/>
        <v>#VALUE!</v>
      </c>
      <c r="TR33" s="6" t="e">
        <f t="shared" si="1546"/>
        <v>#VALUE!</v>
      </c>
      <c r="TS33" s="6" t="e">
        <f t="shared" si="1546"/>
        <v>#VALUE!</v>
      </c>
      <c r="TT33" s="6" t="e">
        <f t="shared" si="1546"/>
        <v>#VALUE!</v>
      </c>
      <c r="TU33" s="6" t="e">
        <f t="shared" si="1546"/>
        <v>#VALUE!</v>
      </c>
      <c r="TV33" s="6" t="e">
        <f t="shared" si="1546"/>
        <v>#VALUE!</v>
      </c>
      <c r="TW33" s="6" t="e">
        <f t="shared" si="1546"/>
        <v>#VALUE!</v>
      </c>
      <c r="TX33" s="6" t="e">
        <f t="shared" si="1546"/>
        <v>#VALUE!</v>
      </c>
      <c r="TY33" s="6" t="e">
        <f t="shared" si="1546"/>
        <v>#VALUE!</v>
      </c>
      <c r="TZ33" s="6" t="e">
        <f t="shared" si="1546"/>
        <v>#VALUE!</v>
      </c>
      <c r="UA33" s="6" t="e">
        <f t="shared" si="1546"/>
        <v>#VALUE!</v>
      </c>
      <c r="UB33" s="6" t="e">
        <f t="shared" si="1546"/>
        <v>#VALUE!</v>
      </c>
      <c r="UC33" s="6" t="e">
        <f t="shared" si="1546"/>
        <v>#VALUE!</v>
      </c>
      <c r="UD33" s="51" t="e">
        <f t="shared" si="1546"/>
        <v>#VALUE!</v>
      </c>
      <c r="UE33" s="6" t="e">
        <f t="shared" si="1546"/>
        <v>#VALUE!</v>
      </c>
      <c r="UF33" s="6" t="e">
        <f t="shared" si="1546"/>
        <v>#VALUE!</v>
      </c>
      <c r="UG33" s="6" t="e">
        <f t="shared" si="1546"/>
        <v>#VALUE!</v>
      </c>
      <c r="UH33" s="6" t="e">
        <f t="shared" si="1546"/>
        <v>#VALUE!</v>
      </c>
      <c r="UI33" s="6" t="e">
        <f t="shared" si="1546"/>
        <v>#VALUE!</v>
      </c>
      <c r="UJ33" s="6" t="e">
        <f t="shared" si="1546"/>
        <v>#VALUE!</v>
      </c>
      <c r="UK33" s="6" t="e">
        <f t="shared" si="1546"/>
        <v>#VALUE!</v>
      </c>
      <c r="UL33" s="6" t="e">
        <f t="shared" si="1546"/>
        <v>#VALUE!</v>
      </c>
      <c r="UM33" s="6" t="e">
        <f t="shared" si="1546"/>
        <v>#VALUE!</v>
      </c>
      <c r="UN33" s="6" t="e">
        <f t="shared" si="1546"/>
        <v>#VALUE!</v>
      </c>
      <c r="UO33" s="6" t="e">
        <f t="shared" si="1546"/>
        <v>#VALUE!</v>
      </c>
      <c r="UP33" s="6" t="e">
        <f t="shared" si="1546"/>
        <v>#VALUE!</v>
      </c>
      <c r="UQ33" s="6" t="e">
        <f t="shared" si="1546"/>
        <v>#VALUE!</v>
      </c>
      <c r="UR33" s="6" t="e">
        <f t="shared" si="1546"/>
        <v>#VALUE!</v>
      </c>
      <c r="US33" s="6" t="e">
        <f t="shared" si="1546"/>
        <v>#VALUE!</v>
      </c>
      <c r="UT33" s="6" t="e">
        <f t="shared" si="1546"/>
        <v>#VALUE!</v>
      </c>
      <c r="UU33" s="6" t="e">
        <f t="shared" si="1546"/>
        <v>#VALUE!</v>
      </c>
      <c r="UV33" s="6" t="e">
        <f t="shared" si="1546"/>
        <v>#VALUE!</v>
      </c>
      <c r="UW33" s="6" t="e">
        <f t="shared" si="1546"/>
        <v>#VALUE!</v>
      </c>
      <c r="UX33" s="6" t="e">
        <f t="shared" si="1546"/>
        <v>#VALUE!</v>
      </c>
      <c r="UY33" s="6" t="e">
        <f t="shared" si="1546"/>
        <v>#VALUE!</v>
      </c>
      <c r="UZ33" s="6" t="e">
        <f t="shared" si="1546"/>
        <v>#VALUE!</v>
      </c>
      <c r="VA33" s="6" t="e">
        <f t="shared" si="1546"/>
        <v>#VALUE!</v>
      </c>
      <c r="VB33" s="6" t="e">
        <f t="shared" si="1546"/>
        <v>#VALUE!</v>
      </c>
      <c r="VC33" s="6" t="e">
        <f t="shared" si="1546"/>
        <v>#VALUE!</v>
      </c>
      <c r="VD33" s="6" t="e">
        <f t="shared" si="1546"/>
        <v>#VALUE!</v>
      </c>
      <c r="VE33" s="6" t="e">
        <f t="shared" si="1546"/>
        <v>#VALUE!</v>
      </c>
      <c r="VF33" s="6" t="e">
        <f t="shared" si="1546"/>
        <v>#VALUE!</v>
      </c>
      <c r="VG33" s="6" t="e">
        <f t="shared" ref="VG33:XR33" si="1547">VG21/VG11</f>
        <v>#VALUE!</v>
      </c>
      <c r="VH33" s="6" t="e">
        <f t="shared" si="1547"/>
        <v>#VALUE!</v>
      </c>
      <c r="VI33" s="6" t="e">
        <f t="shared" si="1547"/>
        <v>#VALUE!</v>
      </c>
      <c r="VJ33" s="6" t="e">
        <f t="shared" si="1547"/>
        <v>#VALUE!</v>
      </c>
      <c r="VK33" s="6" t="e">
        <f t="shared" si="1547"/>
        <v>#VALUE!</v>
      </c>
      <c r="VL33" s="6" t="e">
        <f t="shared" si="1547"/>
        <v>#VALUE!</v>
      </c>
      <c r="VM33" s="6" t="e">
        <f t="shared" si="1547"/>
        <v>#VALUE!</v>
      </c>
      <c r="VN33" s="6" t="e">
        <f t="shared" si="1547"/>
        <v>#VALUE!</v>
      </c>
      <c r="VO33" s="6" t="e">
        <f t="shared" si="1547"/>
        <v>#VALUE!</v>
      </c>
      <c r="VP33" s="6" t="e">
        <f t="shared" si="1547"/>
        <v>#VALUE!</v>
      </c>
      <c r="VQ33" s="6" t="e">
        <f t="shared" si="1547"/>
        <v>#VALUE!</v>
      </c>
      <c r="VR33" s="6" t="e">
        <f t="shared" si="1547"/>
        <v>#VALUE!</v>
      </c>
      <c r="VS33" s="6" t="e">
        <f t="shared" si="1547"/>
        <v>#VALUE!</v>
      </c>
      <c r="VT33" s="6" t="e">
        <f t="shared" si="1547"/>
        <v>#VALUE!</v>
      </c>
      <c r="VU33" s="6" t="e">
        <f t="shared" si="1547"/>
        <v>#VALUE!</v>
      </c>
      <c r="VV33" s="6" t="e">
        <f t="shared" si="1547"/>
        <v>#VALUE!</v>
      </c>
      <c r="VW33" s="6" t="e">
        <f t="shared" si="1547"/>
        <v>#VALUE!</v>
      </c>
      <c r="VX33" s="6" t="e">
        <f t="shared" si="1547"/>
        <v>#VALUE!</v>
      </c>
      <c r="VY33" s="6" t="e">
        <f t="shared" si="1547"/>
        <v>#VALUE!</v>
      </c>
      <c r="VZ33" s="6" t="e">
        <f t="shared" si="1547"/>
        <v>#VALUE!</v>
      </c>
      <c r="WA33" s="6" t="e">
        <f t="shared" si="1547"/>
        <v>#VALUE!</v>
      </c>
      <c r="WB33" s="6" t="e">
        <f t="shared" si="1547"/>
        <v>#VALUE!</v>
      </c>
      <c r="WC33" s="6" t="e">
        <f t="shared" si="1547"/>
        <v>#VALUE!</v>
      </c>
      <c r="WD33" s="6" t="e">
        <f t="shared" si="1547"/>
        <v>#VALUE!</v>
      </c>
      <c r="WE33" s="6" t="e">
        <f t="shared" si="1547"/>
        <v>#VALUE!</v>
      </c>
      <c r="WF33" s="6" t="e">
        <f t="shared" si="1547"/>
        <v>#VALUE!</v>
      </c>
      <c r="WG33" s="6" t="e">
        <f t="shared" si="1547"/>
        <v>#VALUE!</v>
      </c>
      <c r="WH33" s="6" t="e">
        <f t="shared" si="1547"/>
        <v>#VALUE!</v>
      </c>
      <c r="WI33" s="6" t="e">
        <f t="shared" si="1547"/>
        <v>#VALUE!</v>
      </c>
      <c r="WJ33" s="6" t="e">
        <f t="shared" si="1547"/>
        <v>#VALUE!</v>
      </c>
      <c r="WK33" s="6" t="e">
        <f t="shared" si="1547"/>
        <v>#VALUE!</v>
      </c>
      <c r="WL33" s="6" t="e">
        <f t="shared" si="1547"/>
        <v>#VALUE!</v>
      </c>
      <c r="WM33" s="6" t="e">
        <f t="shared" si="1547"/>
        <v>#VALUE!</v>
      </c>
      <c r="WN33" s="6" t="e">
        <f t="shared" si="1547"/>
        <v>#VALUE!</v>
      </c>
      <c r="WO33" s="6" t="e">
        <f t="shared" si="1547"/>
        <v>#VALUE!</v>
      </c>
      <c r="WP33" s="6" t="e">
        <f t="shared" si="1547"/>
        <v>#VALUE!</v>
      </c>
      <c r="WQ33" s="6" t="e">
        <f t="shared" si="1547"/>
        <v>#VALUE!</v>
      </c>
      <c r="WR33" s="6" t="e">
        <f t="shared" si="1547"/>
        <v>#VALUE!</v>
      </c>
      <c r="WS33" s="6" t="e">
        <f t="shared" si="1547"/>
        <v>#VALUE!</v>
      </c>
      <c r="WT33" s="6" t="e">
        <f t="shared" si="1547"/>
        <v>#VALUE!</v>
      </c>
      <c r="WU33" s="6" t="e">
        <f t="shared" si="1547"/>
        <v>#VALUE!</v>
      </c>
      <c r="WV33" s="6" t="e">
        <f t="shared" si="1547"/>
        <v>#VALUE!</v>
      </c>
      <c r="WW33" s="6" t="e">
        <f t="shared" si="1547"/>
        <v>#VALUE!</v>
      </c>
      <c r="WX33" s="6" t="e">
        <f t="shared" si="1547"/>
        <v>#VALUE!</v>
      </c>
      <c r="WY33" s="6" t="e">
        <f t="shared" si="1547"/>
        <v>#VALUE!</v>
      </c>
      <c r="WZ33" s="6" t="e">
        <f t="shared" si="1547"/>
        <v>#VALUE!</v>
      </c>
      <c r="XA33" s="6" t="e">
        <f t="shared" si="1547"/>
        <v>#VALUE!</v>
      </c>
      <c r="XB33" s="6" t="e">
        <f t="shared" si="1547"/>
        <v>#VALUE!</v>
      </c>
      <c r="XC33" s="6" t="e">
        <f t="shared" si="1547"/>
        <v>#VALUE!</v>
      </c>
      <c r="XD33" s="6" t="e">
        <f t="shared" si="1547"/>
        <v>#VALUE!</v>
      </c>
      <c r="XE33" s="6" t="e">
        <f t="shared" si="1547"/>
        <v>#VALUE!</v>
      </c>
      <c r="XF33" s="6" t="e">
        <f t="shared" si="1547"/>
        <v>#VALUE!</v>
      </c>
      <c r="XG33" s="6" t="e">
        <f t="shared" si="1547"/>
        <v>#VALUE!</v>
      </c>
      <c r="XH33" s="6" t="e">
        <f t="shared" si="1547"/>
        <v>#VALUE!</v>
      </c>
      <c r="XI33" s="6" t="e">
        <f t="shared" si="1547"/>
        <v>#VALUE!</v>
      </c>
      <c r="XJ33" s="6" t="e">
        <f t="shared" si="1547"/>
        <v>#VALUE!</v>
      </c>
      <c r="XK33" s="6" t="e">
        <f t="shared" si="1547"/>
        <v>#VALUE!</v>
      </c>
      <c r="XL33" s="6" t="e">
        <f t="shared" si="1547"/>
        <v>#VALUE!</v>
      </c>
      <c r="XM33" s="6" t="e">
        <f t="shared" si="1547"/>
        <v>#VALUE!</v>
      </c>
      <c r="XN33" s="6" t="e">
        <f t="shared" si="1547"/>
        <v>#VALUE!</v>
      </c>
      <c r="XO33" s="6" t="e">
        <f t="shared" si="1547"/>
        <v>#VALUE!</v>
      </c>
      <c r="XP33" s="6" t="e">
        <f t="shared" si="1547"/>
        <v>#VALUE!</v>
      </c>
      <c r="XQ33" s="6" t="e">
        <f t="shared" si="1547"/>
        <v>#VALUE!</v>
      </c>
      <c r="XR33" s="6" t="e">
        <f t="shared" si="1547"/>
        <v>#VALUE!</v>
      </c>
      <c r="XS33" s="6" t="e">
        <f t="shared" ref="XS33:AAD33" si="1548">XS21/XS11</f>
        <v>#VALUE!</v>
      </c>
      <c r="XT33" s="6" t="e">
        <f t="shared" si="1548"/>
        <v>#VALUE!</v>
      </c>
      <c r="XU33" s="6" t="e">
        <f t="shared" si="1548"/>
        <v>#VALUE!</v>
      </c>
      <c r="XV33" s="6" t="e">
        <f t="shared" si="1548"/>
        <v>#VALUE!</v>
      </c>
      <c r="XW33" s="6" t="e">
        <f t="shared" si="1548"/>
        <v>#VALUE!</v>
      </c>
      <c r="XX33" s="6" t="e">
        <f t="shared" si="1548"/>
        <v>#VALUE!</v>
      </c>
      <c r="XY33" s="6" t="e">
        <f t="shared" si="1548"/>
        <v>#VALUE!</v>
      </c>
      <c r="XZ33" s="6" t="e">
        <f t="shared" si="1548"/>
        <v>#VALUE!</v>
      </c>
      <c r="YA33" s="6" t="e">
        <f t="shared" si="1548"/>
        <v>#VALUE!</v>
      </c>
      <c r="YB33" s="6" t="e">
        <f t="shared" si="1548"/>
        <v>#VALUE!</v>
      </c>
      <c r="YC33" s="6" t="e">
        <f t="shared" si="1548"/>
        <v>#VALUE!</v>
      </c>
      <c r="YD33" s="6" t="e">
        <f t="shared" si="1548"/>
        <v>#VALUE!</v>
      </c>
      <c r="YE33" s="6" t="e">
        <f t="shared" si="1548"/>
        <v>#VALUE!</v>
      </c>
      <c r="YF33" s="6" t="e">
        <f t="shared" si="1548"/>
        <v>#VALUE!</v>
      </c>
      <c r="YG33" s="6" t="e">
        <f t="shared" si="1548"/>
        <v>#VALUE!</v>
      </c>
      <c r="YH33" s="6" t="e">
        <f t="shared" si="1548"/>
        <v>#VALUE!</v>
      </c>
      <c r="YI33" s="6" t="e">
        <f t="shared" si="1548"/>
        <v>#VALUE!</v>
      </c>
      <c r="YJ33" s="6" t="e">
        <f t="shared" si="1548"/>
        <v>#VALUE!</v>
      </c>
      <c r="YK33" s="6" t="e">
        <f t="shared" si="1548"/>
        <v>#VALUE!</v>
      </c>
      <c r="YL33" s="6" t="e">
        <f t="shared" si="1548"/>
        <v>#VALUE!</v>
      </c>
      <c r="YM33" s="6" t="e">
        <f t="shared" si="1548"/>
        <v>#VALUE!</v>
      </c>
      <c r="YN33" s="6" t="e">
        <f t="shared" si="1548"/>
        <v>#VALUE!</v>
      </c>
      <c r="YO33" s="6" t="e">
        <f t="shared" si="1548"/>
        <v>#VALUE!</v>
      </c>
      <c r="YP33" s="6" t="e">
        <f t="shared" si="1548"/>
        <v>#VALUE!</v>
      </c>
      <c r="YQ33" s="6" t="e">
        <f t="shared" si="1548"/>
        <v>#VALUE!</v>
      </c>
      <c r="YR33" s="6" t="e">
        <f t="shared" si="1548"/>
        <v>#VALUE!</v>
      </c>
      <c r="YS33" s="6" t="e">
        <f t="shared" si="1548"/>
        <v>#VALUE!</v>
      </c>
      <c r="YT33" s="6" t="e">
        <f t="shared" si="1548"/>
        <v>#VALUE!</v>
      </c>
      <c r="YU33" s="6" t="e">
        <f t="shared" si="1548"/>
        <v>#VALUE!</v>
      </c>
      <c r="YV33" s="6" t="e">
        <f t="shared" si="1548"/>
        <v>#VALUE!</v>
      </c>
      <c r="YW33" s="6" t="e">
        <f t="shared" si="1548"/>
        <v>#VALUE!</v>
      </c>
      <c r="YX33" s="6" t="e">
        <f t="shared" si="1548"/>
        <v>#VALUE!</v>
      </c>
      <c r="YY33" s="6" t="e">
        <f t="shared" si="1548"/>
        <v>#VALUE!</v>
      </c>
      <c r="YZ33" s="6" t="e">
        <f t="shared" si="1548"/>
        <v>#VALUE!</v>
      </c>
      <c r="ZA33" s="6" t="e">
        <f t="shared" si="1548"/>
        <v>#VALUE!</v>
      </c>
      <c r="ZB33" s="6" t="e">
        <f t="shared" si="1548"/>
        <v>#VALUE!</v>
      </c>
      <c r="ZC33" s="6" t="e">
        <f t="shared" si="1548"/>
        <v>#VALUE!</v>
      </c>
      <c r="ZD33" s="6" t="e">
        <f t="shared" si="1548"/>
        <v>#VALUE!</v>
      </c>
      <c r="ZE33" s="6" t="e">
        <f t="shared" si="1548"/>
        <v>#VALUE!</v>
      </c>
      <c r="ZF33" s="6" t="e">
        <f t="shared" si="1548"/>
        <v>#VALUE!</v>
      </c>
      <c r="ZG33" s="6" t="e">
        <f t="shared" si="1548"/>
        <v>#VALUE!</v>
      </c>
      <c r="ZH33" s="6" t="e">
        <f t="shared" si="1548"/>
        <v>#VALUE!</v>
      </c>
      <c r="ZI33" s="6" t="e">
        <f t="shared" si="1548"/>
        <v>#VALUE!</v>
      </c>
      <c r="ZJ33" s="6" t="e">
        <f t="shared" si="1548"/>
        <v>#VALUE!</v>
      </c>
      <c r="ZK33" s="6" t="e">
        <f t="shared" si="1548"/>
        <v>#VALUE!</v>
      </c>
      <c r="ZL33" s="6" t="e">
        <f t="shared" si="1548"/>
        <v>#VALUE!</v>
      </c>
      <c r="ZM33" s="6" t="e">
        <f t="shared" si="1548"/>
        <v>#VALUE!</v>
      </c>
      <c r="ZN33" s="6" t="e">
        <f t="shared" si="1548"/>
        <v>#VALUE!</v>
      </c>
      <c r="ZO33" s="6" t="e">
        <f t="shared" si="1548"/>
        <v>#VALUE!</v>
      </c>
      <c r="ZP33" s="6" t="e">
        <f t="shared" si="1548"/>
        <v>#VALUE!</v>
      </c>
      <c r="ZQ33" s="6" t="e">
        <f t="shared" si="1548"/>
        <v>#VALUE!</v>
      </c>
      <c r="ZR33" s="6" t="e">
        <f t="shared" si="1548"/>
        <v>#VALUE!</v>
      </c>
      <c r="ZS33" s="6" t="e">
        <f t="shared" si="1548"/>
        <v>#VALUE!</v>
      </c>
      <c r="ZT33" s="6" t="e">
        <f t="shared" si="1548"/>
        <v>#VALUE!</v>
      </c>
      <c r="ZU33" s="6" t="e">
        <f t="shared" si="1548"/>
        <v>#VALUE!</v>
      </c>
      <c r="ZV33" s="6" t="e">
        <f t="shared" si="1548"/>
        <v>#VALUE!</v>
      </c>
      <c r="ZW33" s="6" t="e">
        <f t="shared" si="1548"/>
        <v>#VALUE!</v>
      </c>
      <c r="ZX33" s="6" t="e">
        <f t="shared" si="1548"/>
        <v>#VALUE!</v>
      </c>
      <c r="ZY33" s="6" t="e">
        <f t="shared" si="1548"/>
        <v>#VALUE!</v>
      </c>
      <c r="ZZ33" s="6" t="e">
        <f t="shared" si="1548"/>
        <v>#VALUE!</v>
      </c>
      <c r="AAA33" s="6" t="e">
        <f t="shared" si="1548"/>
        <v>#VALUE!</v>
      </c>
      <c r="AAB33" s="6" t="e">
        <f t="shared" si="1548"/>
        <v>#VALUE!</v>
      </c>
      <c r="AAC33" s="6" t="e">
        <f t="shared" si="1548"/>
        <v>#VALUE!</v>
      </c>
      <c r="AAD33" s="6" t="e">
        <f t="shared" si="1548"/>
        <v>#VALUE!</v>
      </c>
      <c r="AAE33" s="6" t="e">
        <f t="shared" ref="AAE33:ACP33" si="1549">AAE21/AAE11</f>
        <v>#VALUE!</v>
      </c>
      <c r="AAF33" s="6" t="e">
        <f t="shared" si="1549"/>
        <v>#VALUE!</v>
      </c>
      <c r="AAG33" s="6" t="e">
        <f t="shared" si="1549"/>
        <v>#VALUE!</v>
      </c>
      <c r="AAH33" s="6" t="e">
        <f t="shared" si="1549"/>
        <v>#VALUE!</v>
      </c>
      <c r="AAI33" s="6" t="e">
        <f t="shared" si="1549"/>
        <v>#VALUE!</v>
      </c>
      <c r="AAJ33" s="6" t="e">
        <f t="shared" si="1549"/>
        <v>#VALUE!</v>
      </c>
      <c r="AAK33" s="6" t="e">
        <f t="shared" si="1549"/>
        <v>#VALUE!</v>
      </c>
      <c r="AAL33" s="6" t="e">
        <f t="shared" si="1549"/>
        <v>#VALUE!</v>
      </c>
      <c r="AAM33" s="6" t="e">
        <f t="shared" si="1549"/>
        <v>#VALUE!</v>
      </c>
      <c r="AAN33" s="6" t="e">
        <f t="shared" si="1549"/>
        <v>#VALUE!</v>
      </c>
      <c r="AAO33" s="6" t="e">
        <f t="shared" si="1549"/>
        <v>#VALUE!</v>
      </c>
      <c r="AAP33" s="6" t="e">
        <f t="shared" si="1549"/>
        <v>#VALUE!</v>
      </c>
      <c r="AAQ33" s="6" t="e">
        <f t="shared" si="1549"/>
        <v>#VALUE!</v>
      </c>
      <c r="AAR33" s="6" t="e">
        <f t="shared" si="1549"/>
        <v>#VALUE!</v>
      </c>
      <c r="AAS33" s="6" t="e">
        <f t="shared" si="1549"/>
        <v>#VALUE!</v>
      </c>
      <c r="AAT33" s="6" t="e">
        <f t="shared" si="1549"/>
        <v>#VALUE!</v>
      </c>
      <c r="AAU33" s="6" t="e">
        <f t="shared" si="1549"/>
        <v>#VALUE!</v>
      </c>
      <c r="AAV33" s="6" t="e">
        <f t="shared" si="1549"/>
        <v>#VALUE!</v>
      </c>
      <c r="AAW33" s="6" t="e">
        <f t="shared" si="1549"/>
        <v>#VALUE!</v>
      </c>
      <c r="AAX33" s="6" t="e">
        <f t="shared" si="1549"/>
        <v>#VALUE!</v>
      </c>
      <c r="AAY33" s="6" t="e">
        <f t="shared" si="1549"/>
        <v>#VALUE!</v>
      </c>
      <c r="AAZ33" s="6" t="e">
        <f t="shared" si="1549"/>
        <v>#VALUE!</v>
      </c>
      <c r="ABA33" s="6" t="e">
        <f t="shared" si="1549"/>
        <v>#VALUE!</v>
      </c>
      <c r="ABB33" s="6" t="e">
        <f t="shared" si="1549"/>
        <v>#VALUE!</v>
      </c>
      <c r="ABC33" s="6" t="e">
        <f t="shared" si="1549"/>
        <v>#VALUE!</v>
      </c>
      <c r="ABD33" s="6" t="e">
        <f t="shared" si="1549"/>
        <v>#VALUE!</v>
      </c>
      <c r="ABE33" s="6" t="e">
        <f t="shared" si="1549"/>
        <v>#VALUE!</v>
      </c>
      <c r="ABF33" s="6" t="e">
        <f t="shared" si="1549"/>
        <v>#VALUE!</v>
      </c>
      <c r="ABG33" s="6" t="e">
        <f t="shared" si="1549"/>
        <v>#VALUE!</v>
      </c>
      <c r="ABH33" s="6" t="e">
        <f t="shared" si="1549"/>
        <v>#VALUE!</v>
      </c>
      <c r="ABI33" s="6" t="e">
        <f t="shared" si="1549"/>
        <v>#VALUE!</v>
      </c>
      <c r="ABJ33" s="6" t="e">
        <f t="shared" si="1549"/>
        <v>#VALUE!</v>
      </c>
      <c r="ABK33" s="6" t="e">
        <f t="shared" si="1549"/>
        <v>#VALUE!</v>
      </c>
      <c r="ABL33" s="6" t="e">
        <f t="shared" si="1549"/>
        <v>#VALUE!</v>
      </c>
      <c r="ABM33" s="6" t="e">
        <f t="shared" si="1549"/>
        <v>#VALUE!</v>
      </c>
      <c r="ABN33" s="6" t="e">
        <f t="shared" si="1549"/>
        <v>#VALUE!</v>
      </c>
      <c r="ABO33" s="6" t="e">
        <f t="shared" si="1549"/>
        <v>#VALUE!</v>
      </c>
      <c r="ABP33" s="6" t="e">
        <f t="shared" si="1549"/>
        <v>#VALUE!</v>
      </c>
      <c r="ABQ33" s="6" t="e">
        <f t="shared" si="1549"/>
        <v>#VALUE!</v>
      </c>
      <c r="ABR33" s="6" t="e">
        <f t="shared" si="1549"/>
        <v>#VALUE!</v>
      </c>
      <c r="ABS33" s="6" t="e">
        <f t="shared" si="1549"/>
        <v>#VALUE!</v>
      </c>
      <c r="ABT33" s="6" t="e">
        <f t="shared" si="1549"/>
        <v>#VALUE!</v>
      </c>
      <c r="ABU33" s="6" t="e">
        <f t="shared" si="1549"/>
        <v>#VALUE!</v>
      </c>
      <c r="ABV33" s="6" t="e">
        <f t="shared" si="1549"/>
        <v>#VALUE!</v>
      </c>
      <c r="ABW33" s="6" t="e">
        <f t="shared" si="1549"/>
        <v>#VALUE!</v>
      </c>
      <c r="ABX33" s="6" t="e">
        <f t="shared" si="1549"/>
        <v>#VALUE!</v>
      </c>
      <c r="ABY33" s="6" t="e">
        <f t="shared" si="1549"/>
        <v>#VALUE!</v>
      </c>
      <c r="ABZ33" s="6" t="e">
        <f t="shared" si="1549"/>
        <v>#VALUE!</v>
      </c>
      <c r="ACA33" s="6" t="e">
        <f t="shared" si="1549"/>
        <v>#VALUE!</v>
      </c>
      <c r="ACB33" s="6" t="e">
        <f t="shared" si="1549"/>
        <v>#VALUE!</v>
      </c>
      <c r="ACC33" s="6" t="e">
        <f t="shared" si="1549"/>
        <v>#VALUE!</v>
      </c>
      <c r="ACD33" s="6" t="e">
        <f t="shared" si="1549"/>
        <v>#VALUE!</v>
      </c>
      <c r="ACE33" s="6" t="e">
        <f t="shared" si="1549"/>
        <v>#VALUE!</v>
      </c>
      <c r="ACF33" s="6" t="e">
        <f t="shared" si="1549"/>
        <v>#VALUE!</v>
      </c>
      <c r="ACG33" s="6" t="e">
        <f t="shared" si="1549"/>
        <v>#VALUE!</v>
      </c>
      <c r="ACH33" s="6" t="e">
        <f t="shared" si="1549"/>
        <v>#VALUE!</v>
      </c>
      <c r="ACI33" s="6" t="e">
        <f t="shared" si="1549"/>
        <v>#VALUE!</v>
      </c>
      <c r="ACJ33" s="6" t="e">
        <f t="shared" si="1549"/>
        <v>#VALUE!</v>
      </c>
      <c r="ACK33" s="6" t="e">
        <f t="shared" si="1549"/>
        <v>#VALUE!</v>
      </c>
      <c r="ACL33" s="6" t="e">
        <f t="shared" si="1549"/>
        <v>#VALUE!</v>
      </c>
      <c r="ACM33" s="6" t="e">
        <f t="shared" si="1549"/>
        <v>#VALUE!</v>
      </c>
      <c r="ACN33" s="6" t="e">
        <f t="shared" si="1549"/>
        <v>#VALUE!</v>
      </c>
      <c r="ACO33" s="6" t="e">
        <f t="shared" si="1549"/>
        <v>#VALUE!</v>
      </c>
      <c r="ACP33" s="6" t="e">
        <f t="shared" si="1549"/>
        <v>#VALUE!</v>
      </c>
      <c r="ACQ33" s="6" t="e">
        <f t="shared" ref="ACQ33:AFB33" si="1550">ACQ21/ACQ11</f>
        <v>#VALUE!</v>
      </c>
      <c r="ACR33" s="6" t="e">
        <f t="shared" si="1550"/>
        <v>#VALUE!</v>
      </c>
      <c r="ACS33" s="6" t="e">
        <f t="shared" si="1550"/>
        <v>#VALUE!</v>
      </c>
      <c r="ACT33" s="6" t="e">
        <f t="shared" si="1550"/>
        <v>#VALUE!</v>
      </c>
      <c r="ACU33" s="6" t="e">
        <f t="shared" si="1550"/>
        <v>#VALUE!</v>
      </c>
      <c r="ACV33" s="6" t="e">
        <f t="shared" si="1550"/>
        <v>#VALUE!</v>
      </c>
      <c r="ACW33" s="6" t="e">
        <f t="shared" si="1550"/>
        <v>#VALUE!</v>
      </c>
      <c r="ACX33" s="6" t="e">
        <f t="shared" si="1550"/>
        <v>#VALUE!</v>
      </c>
      <c r="ACY33" s="6" t="e">
        <f t="shared" si="1550"/>
        <v>#VALUE!</v>
      </c>
      <c r="ACZ33" s="6" t="e">
        <f t="shared" si="1550"/>
        <v>#VALUE!</v>
      </c>
      <c r="ADA33" s="6" t="e">
        <f t="shared" si="1550"/>
        <v>#VALUE!</v>
      </c>
      <c r="ADB33" s="6" t="e">
        <f t="shared" si="1550"/>
        <v>#VALUE!</v>
      </c>
      <c r="ADC33" s="6" t="e">
        <f t="shared" si="1550"/>
        <v>#VALUE!</v>
      </c>
      <c r="ADD33" s="6" t="e">
        <f t="shared" si="1550"/>
        <v>#VALUE!</v>
      </c>
      <c r="ADE33" s="6" t="e">
        <f t="shared" si="1550"/>
        <v>#VALUE!</v>
      </c>
      <c r="ADF33" s="6" t="e">
        <f t="shared" si="1550"/>
        <v>#VALUE!</v>
      </c>
      <c r="ADG33" s="6" t="e">
        <f t="shared" si="1550"/>
        <v>#VALUE!</v>
      </c>
      <c r="ADH33" s="6" t="e">
        <f t="shared" si="1550"/>
        <v>#VALUE!</v>
      </c>
      <c r="ADI33" s="6" t="e">
        <f t="shared" si="1550"/>
        <v>#VALUE!</v>
      </c>
      <c r="ADJ33" s="6" t="e">
        <f t="shared" si="1550"/>
        <v>#VALUE!</v>
      </c>
      <c r="ADK33" s="6" t="e">
        <f t="shared" si="1550"/>
        <v>#VALUE!</v>
      </c>
      <c r="ADL33" s="6" t="e">
        <f t="shared" si="1550"/>
        <v>#VALUE!</v>
      </c>
      <c r="ADM33" s="6" t="e">
        <f t="shared" si="1550"/>
        <v>#VALUE!</v>
      </c>
      <c r="ADN33" s="6" t="e">
        <f t="shared" si="1550"/>
        <v>#VALUE!</v>
      </c>
      <c r="ADO33" s="6" t="e">
        <f t="shared" si="1550"/>
        <v>#VALUE!</v>
      </c>
      <c r="ADP33" s="6" t="e">
        <f t="shared" si="1550"/>
        <v>#VALUE!</v>
      </c>
      <c r="ADQ33" s="6" t="e">
        <f t="shared" si="1550"/>
        <v>#VALUE!</v>
      </c>
      <c r="ADR33" s="6" t="e">
        <f t="shared" si="1550"/>
        <v>#VALUE!</v>
      </c>
      <c r="ADS33" s="6" t="e">
        <f t="shared" si="1550"/>
        <v>#VALUE!</v>
      </c>
      <c r="ADT33" s="6" t="e">
        <f t="shared" si="1550"/>
        <v>#VALUE!</v>
      </c>
      <c r="ADU33" s="6" t="e">
        <f t="shared" si="1550"/>
        <v>#VALUE!</v>
      </c>
      <c r="ADV33" s="6" t="e">
        <f t="shared" si="1550"/>
        <v>#VALUE!</v>
      </c>
      <c r="ADW33" s="6" t="e">
        <f t="shared" si="1550"/>
        <v>#VALUE!</v>
      </c>
      <c r="ADX33" s="6" t="e">
        <f t="shared" si="1550"/>
        <v>#VALUE!</v>
      </c>
      <c r="ADY33" s="6" t="e">
        <f t="shared" si="1550"/>
        <v>#VALUE!</v>
      </c>
      <c r="ADZ33" s="6" t="e">
        <f t="shared" si="1550"/>
        <v>#VALUE!</v>
      </c>
      <c r="AEA33" s="6" t="e">
        <f t="shared" si="1550"/>
        <v>#VALUE!</v>
      </c>
      <c r="AEB33" s="6" t="e">
        <f t="shared" si="1550"/>
        <v>#VALUE!</v>
      </c>
      <c r="AEC33" s="6" t="e">
        <f t="shared" si="1550"/>
        <v>#VALUE!</v>
      </c>
      <c r="AED33" s="6" t="e">
        <f t="shared" si="1550"/>
        <v>#VALUE!</v>
      </c>
      <c r="AEE33" s="6" t="e">
        <f t="shared" si="1550"/>
        <v>#VALUE!</v>
      </c>
      <c r="AEF33" s="6" t="e">
        <f t="shared" si="1550"/>
        <v>#VALUE!</v>
      </c>
      <c r="AEG33" s="6" t="e">
        <f t="shared" si="1550"/>
        <v>#VALUE!</v>
      </c>
      <c r="AEH33" s="6" t="e">
        <f t="shared" si="1550"/>
        <v>#VALUE!</v>
      </c>
      <c r="AEI33" s="6" t="e">
        <f t="shared" si="1550"/>
        <v>#VALUE!</v>
      </c>
      <c r="AEJ33" s="6" t="e">
        <f t="shared" si="1550"/>
        <v>#VALUE!</v>
      </c>
      <c r="AEK33" s="6" t="e">
        <f t="shared" si="1550"/>
        <v>#VALUE!</v>
      </c>
      <c r="AEL33" s="6" t="e">
        <f t="shared" si="1550"/>
        <v>#VALUE!</v>
      </c>
      <c r="AEM33" s="6" t="e">
        <f t="shared" si="1550"/>
        <v>#VALUE!</v>
      </c>
      <c r="AEN33" s="6" t="e">
        <f t="shared" si="1550"/>
        <v>#VALUE!</v>
      </c>
      <c r="AEO33" s="6" t="e">
        <f t="shared" si="1550"/>
        <v>#VALUE!</v>
      </c>
      <c r="AEP33" s="6" t="e">
        <f t="shared" si="1550"/>
        <v>#VALUE!</v>
      </c>
      <c r="AEQ33" s="6" t="e">
        <f t="shared" si="1550"/>
        <v>#VALUE!</v>
      </c>
      <c r="AER33" s="6" t="e">
        <f t="shared" si="1550"/>
        <v>#VALUE!</v>
      </c>
      <c r="AES33" s="6" t="e">
        <f t="shared" si="1550"/>
        <v>#VALUE!</v>
      </c>
      <c r="AET33" s="6" t="e">
        <f t="shared" si="1550"/>
        <v>#VALUE!</v>
      </c>
      <c r="AEU33" s="6" t="e">
        <f t="shared" si="1550"/>
        <v>#VALUE!</v>
      </c>
      <c r="AEV33" s="6" t="e">
        <f t="shared" si="1550"/>
        <v>#VALUE!</v>
      </c>
      <c r="AEW33" s="6" t="e">
        <f t="shared" si="1550"/>
        <v>#VALUE!</v>
      </c>
      <c r="AEX33" s="6" t="e">
        <f t="shared" si="1550"/>
        <v>#VALUE!</v>
      </c>
      <c r="AEY33" s="6" t="e">
        <f t="shared" si="1550"/>
        <v>#VALUE!</v>
      </c>
      <c r="AEZ33" s="6" t="e">
        <f t="shared" si="1550"/>
        <v>#VALUE!</v>
      </c>
      <c r="AFA33" s="6" t="e">
        <f t="shared" si="1550"/>
        <v>#VALUE!</v>
      </c>
      <c r="AFB33" s="6" t="e">
        <f t="shared" si="1550"/>
        <v>#VALUE!</v>
      </c>
      <c r="AFC33" s="6" t="e">
        <f t="shared" ref="AFC33:AHN33" si="1551">AFC21/AFC11</f>
        <v>#VALUE!</v>
      </c>
      <c r="AFD33" s="6" t="e">
        <f t="shared" si="1551"/>
        <v>#VALUE!</v>
      </c>
      <c r="AFE33" s="6" t="e">
        <f t="shared" si="1551"/>
        <v>#VALUE!</v>
      </c>
      <c r="AFF33" s="6" t="e">
        <f t="shared" si="1551"/>
        <v>#VALUE!</v>
      </c>
      <c r="AFG33" s="6" t="e">
        <f t="shared" si="1551"/>
        <v>#VALUE!</v>
      </c>
      <c r="AFH33" s="6" t="e">
        <f t="shared" si="1551"/>
        <v>#VALUE!</v>
      </c>
      <c r="AFI33" s="6" t="e">
        <f t="shared" si="1551"/>
        <v>#VALUE!</v>
      </c>
      <c r="AFJ33" s="51" t="e">
        <f t="shared" si="1551"/>
        <v>#VALUE!</v>
      </c>
      <c r="AFK33" s="6" t="e">
        <f t="shared" si="1551"/>
        <v>#VALUE!</v>
      </c>
      <c r="AFL33" s="6" t="e">
        <f t="shared" si="1551"/>
        <v>#VALUE!</v>
      </c>
      <c r="AFM33" s="6" t="e">
        <f t="shared" si="1551"/>
        <v>#VALUE!</v>
      </c>
      <c r="AFN33" s="6" t="e">
        <f t="shared" si="1551"/>
        <v>#VALUE!</v>
      </c>
      <c r="AFO33" s="6" t="e">
        <f t="shared" si="1551"/>
        <v>#VALUE!</v>
      </c>
      <c r="AFP33" s="6" t="e">
        <f t="shared" si="1551"/>
        <v>#VALUE!</v>
      </c>
      <c r="AFQ33" s="6" t="e">
        <f t="shared" si="1551"/>
        <v>#VALUE!</v>
      </c>
      <c r="AFR33" s="6" t="e">
        <f t="shared" si="1551"/>
        <v>#VALUE!</v>
      </c>
      <c r="AFS33" s="6" t="e">
        <f t="shared" si="1551"/>
        <v>#VALUE!</v>
      </c>
      <c r="AFT33" s="6" t="e">
        <f t="shared" si="1551"/>
        <v>#VALUE!</v>
      </c>
      <c r="AFU33" s="6" t="e">
        <f t="shared" si="1551"/>
        <v>#VALUE!</v>
      </c>
      <c r="AFV33" s="6" t="e">
        <f t="shared" si="1551"/>
        <v>#VALUE!</v>
      </c>
      <c r="AFW33" s="6" t="e">
        <f t="shared" si="1551"/>
        <v>#VALUE!</v>
      </c>
      <c r="AFX33" s="6" t="e">
        <f t="shared" si="1551"/>
        <v>#VALUE!</v>
      </c>
      <c r="AFY33" s="6" t="e">
        <f t="shared" si="1551"/>
        <v>#VALUE!</v>
      </c>
      <c r="AFZ33" s="6" t="e">
        <f t="shared" si="1551"/>
        <v>#VALUE!</v>
      </c>
      <c r="AGA33" s="6" t="e">
        <f t="shared" si="1551"/>
        <v>#VALUE!</v>
      </c>
      <c r="AGB33" s="6" t="e">
        <f t="shared" si="1551"/>
        <v>#VALUE!</v>
      </c>
      <c r="AGC33" s="6" t="e">
        <f t="shared" si="1551"/>
        <v>#VALUE!</v>
      </c>
      <c r="AGD33" s="6" t="e">
        <f t="shared" si="1551"/>
        <v>#VALUE!</v>
      </c>
      <c r="AGE33" s="6" t="e">
        <f t="shared" si="1551"/>
        <v>#VALUE!</v>
      </c>
      <c r="AGF33" s="6" t="e">
        <f t="shared" si="1551"/>
        <v>#VALUE!</v>
      </c>
      <c r="AGG33" s="6" t="e">
        <f t="shared" si="1551"/>
        <v>#VALUE!</v>
      </c>
      <c r="AGH33" s="6" t="e">
        <f t="shared" si="1551"/>
        <v>#VALUE!</v>
      </c>
      <c r="AGI33" s="6" t="e">
        <f t="shared" si="1551"/>
        <v>#VALUE!</v>
      </c>
      <c r="AGJ33" s="6" t="e">
        <f t="shared" si="1551"/>
        <v>#VALUE!</v>
      </c>
      <c r="AGK33" s="6" t="e">
        <f t="shared" si="1551"/>
        <v>#VALUE!</v>
      </c>
      <c r="AGL33" s="6" t="e">
        <f t="shared" si="1551"/>
        <v>#VALUE!</v>
      </c>
      <c r="AGM33" s="6" t="e">
        <f t="shared" si="1551"/>
        <v>#VALUE!</v>
      </c>
      <c r="AGN33" s="6" t="e">
        <f t="shared" si="1551"/>
        <v>#VALUE!</v>
      </c>
      <c r="AGO33" s="6" t="e">
        <f t="shared" si="1551"/>
        <v>#VALUE!</v>
      </c>
      <c r="AGP33" s="6" t="e">
        <f t="shared" si="1551"/>
        <v>#VALUE!</v>
      </c>
      <c r="AGQ33" s="6" t="e">
        <f t="shared" si="1551"/>
        <v>#VALUE!</v>
      </c>
      <c r="AGR33" s="6" t="e">
        <f t="shared" si="1551"/>
        <v>#VALUE!</v>
      </c>
      <c r="AGS33" s="6" t="e">
        <f t="shared" si="1551"/>
        <v>#VALUE!</v>
      </c>
      <c r="AGT33" s="6" t="e">
        <f t="shared" si="1551"/>
        <v>#VALUE!</v>
      </c>
      <c r="AGU33" s="6" t="e">
        <f t="shared" si="1551"/>
        <v>#VALUE!</v>
      </c>
      <c r="AGV33" s="6" t="e">
        <f t="shared" si="1551"/>
        <v>#VALUE!</v>
      </c>
      <c r="AGW33" s="6" t="e">
        <f t="shared" si="1551"/>
        <v>#VALUE!</v>
      </c>
      <c r="AGX33" s="6" t="e">
        <f t="shared" si="1551"/>
        <v>#VALUE!</v>
      </c>
      <c r="AGY33" s="6" t="e">
        <f t="shared" si="1551"/>
        <v>#VALUE!</v>
      </c>
      <c r="AGZ33" s="6" t="e">
        <f t="shared" si="1551"/>
        <v>#VALUE!</v>
      </c>
      <c r="AHA33" s="6" t="e">
        <f t="shared" si="1551"/>
        <v>#VALUE!</v>
      </c>
      <c r="AHB33" s="6" t="e">
        <f t="shared" si="1551"/>
        <v>#VALUE!</v>
      </c>
      <c r="AHC33" s="6" t="e">
        <f t="shared" si="1551"/>
        <v>#VALUE!</v>
      </c>
      <c r="AHD33" s="6" t="e">
        <f t="shared" si="1551"/>
        <v>#VALUE!</v>
      </c>
      <c r="AHE33" s="6" t="e">
        <f t="shared" si="1551"/>
        <v>#VALUE!</v>
      </c>
      <c r="AHF33" s="6" t="e">
        <f t="shared" si="1551"/>
        <v>#VALUE!</v>
      </c>
      <c r="AHG33" s="6" t="e">
        <f t="shared" si="1551"/>
        <v>#VALUE!</v>
      </c>
      <c r="AHH33" s="6" t="e">
        <f t="shared" si="1551"/>
        <v>#VALUE!</v>
      </c>
      <c r="AHI33" s="6" t="e">
        <f t="shared" si="1551"/>
        <v>#VALUE!</v>
      </c>
      <c r="AHJ33" s="6" t="e">
        <f t="shared" si="1551"/>
        <v>#VALUE!</v>
      </c>
      <c r="AHK33" s="6" t="e">
        <f t="shared" si="1551"/>
        <v>#VALUE!</v>
      </c>
      <c r="AHL33" s="6" t="e">
        <f t="shared" si="1551"/>
        <v>#VALUE!</v>
      </c>
      <c r="AHM33" s="6" t="e">
        <f t="shared" si="1551"/>
        <v>#VALUE!</v>
      </c>
      <c r="AHN33" s="6" t="e">
        <f t="shared" si="1551"/>
        <v>#VALUE!</v>
      </c>
      <c r="AHO33" s="6" t="e">
        <f t="shared" ref="AHO33:AJZ33" si="1552">AHO21/AHO11</f>
        <v>#VALUE!</v>
      </c>
      <c r="AHP33" s="6" t="e">
        <f t="shared" si="1552"/>
        <v>#VALUE!</v>
      </c>
      <c r="AHQ33" s="6" t="e">
        <f t="shared" si="1552"/>
        <v>#VALUE!</v>
      </c>
      <c r="AHR33" s="6" t="e">
        <f t="shared" si="1552"/>
        <v>#VALUE!</v>
      </c>
      <c r="AHS33" s="6" t="e">
        <f t="shared" si="1552"/>
        <v>#VALUE!</v>
      </c>
      <c r="AHT33" s="6" t="e">
        <f t="shared" si="1552"/>
        <v>#VALUE!</v>
      </c>
      <c r="AHU33" s="6" t="e">
        <f t="shared" si="1552"/>
        <v>#VALUE!</v>
      </c>
      <c r="AHV33" s="6" t="e">
        <f t="shared" si="1552"/>
        <v>#VALUE!</v>
      </c>
      <c r="AHW33" s="6" t="e">
        <f t="shared" si="1552"/>
        <v>#VALUE!</v>
      </c>
      <c r="AHX33" s="6" t="e">
        <f t="shared" si="1552"/>
        <v>#VALUE!</v>
      </c>
      <c r="AHY33" s="6" t="e">
        <f t="shared" si="1552"/>
        <v>#VALUE!</v>
      </c>
      <c r="AHZ33" s="6" t="e">
        <f t="shared" si="1552"/>
        <v>#VALUE!</v>
      </c>
      <c r="AIA33" s="6" t="e">
        <f t="shared" si="1552"/>
        <v>#VALUE!</v>
      </c>
      <c r="AIB33" s="6" t="e">
        <f t="shared" si="1552"/>
        <v>#VALUE!</v>
      </c>
      <c r="AIC33" s="6" t="e">
        <f t="shared" si="1552"/>
        <v>#VALUE!</v>
      </c>
      <c r="AID33" s="6" t="e">
        <f t="shared" si="1552"/>
        <v>#VALUE!</v>
      </c>
      <c r="AIE33" s="6" t="e">
        <f t="shared" si="1552"/>
        <v>#VALUE!</v>
      </c>
      <c r="AIF33" s="6" t="e">
        <f t="shared" si="1552"/>
        <v>#VALUE!</v>
      </c>
      <c r="AIG33" s="6" t="e">
        <f t="shared" si="1552"/>
        <v>#VALUE!</v>
      </c>
      <c r="AIH33" s="6" t="e">
        <f t="shared" si="1552"/>
        <v>#VALUE!</v>
      </c>
      <c r="AII33" s="6" t="e">
        <f t="shared" si="1552"/>
        <v>#VALUE!</v>
      </c>
      <c r="AIJ33" s="6" t="e">
        <f t="shared" si="1552"/>
        <v>#VALUE!</v>
      </c>
      <c r="AIK33" s="6" t="e">
        <f t="shared" si="1552"/>
        <v>#VALUE!</v>
      </c>
      <c r="AIL33" s="6" t="e">
        <f t="shared" si="1552"/>
        <v>#VALUE!</v>
      </c>
      <c r="AIM33" s="6" t="e">
        <f t="shared" si="1552"/>
        <v>#VALUE!</v>
      </c>
      <c r="AIN33" s="6" t="e">
        <f t="shared" si="1552"/>
        <v>#VALUE!</v>
      </c>
      <c r="AIO33" s="6" t="e">
        <f t="shared" si="1552"/>
        <v>#VALUE!</v>
      </c>
      <c r="AIP33" s="6" t="e">
        <f t="shared" si="1552"/>
        <v>#VALUE!</v>
      </c>
      <c r="AIQ33" s="6" t="e">
        <f t="shared" si="1552"/>
        <v>#VALUE!</v>
      </c>
      <c r="AIR33" s="6" t="e">
        <f t="shared" si="1552"/>
        <v>#VALUE!</v>
      </c>
      <c r="AIS33" s="6" t="e">
        <f t="shared" si="1552"/>
        <v>#VALUE!</v>
      </c>
      <c r="AIT33" s="6" t="e">
        <f t="shared" si="1552"/>
        <v>#VALUE!</v>
      </c>
      <c r="AIU33" s="6" t="e">
        <f t="shared" si="1552"/>
        <v>#VALUE!</v>
      </c>
      <c r="AIV33" s="6" t="e">
        <f t="shared" si="1552"/>
        <v>#VALUE!</v>
      </c>
      <c r="AIW33" s="6" t="e">
        <f t="shared" si="1552"/>
        <v>#VALUE!</v>
      </c>
      <c r="AIX33" s="6" t="e">
        <f t="shared" si="1552"/>
        <v>#VALUE!</v>
      </c>
      <c r="AIY33" s="6" t="e">
        <f t="shared" si="1552"/>
        <v>#VALUE!</v>
      </c>
      <c r="AIZ33" s="6" t="e">
        <f t="shared" si="1552"/>
        <v>#VALUE!</v>
      </c>
      <c r="AJA33" s="6" t="e">
        <f t="shared" si="1552"/>
        <v>#VALUE!</v>
      </c>
      <c r="AJB33" s="6" t="e">
        <f t="shared" si="1552"/>
        <v>#VALUE!</v>
      </c>
      <c r="AJC33" s="6" t="e">
        <f t="shared" si="1552"/>
        <v>#VALUE!</v>
      </c>
      <c r="AJD33" s="6" t="e">
        <f t="shared" si="1552"/>
        <v>#VALUE!</v>
      </c>
      <c r="AJE33" s="6" t="e">
        <f t="shared" si="1552"/>
        <v>#VALUE!</v>
      </c>
      <c r="AJF33" s="6" t="e">
        <f t="shared" si="1552"/>
        <v>#VALUE!</v>
      </c>
      <c r="AJG33" s="6" t="e">
        <f t="shared" si="1552"/>
        <v>#VALUE!</v>
      </c>
      <c r="AJH33" s="6" t="e">
        <f t="shared" si="1552"/>
        <v>#VALUE!</v>
      </c>
      <c r="AJI33" s="6" t="e">
        <f t="shared" si="1552"/>
        <v>#VALUE!</v>
      </c>
      <c r="AJJ33" s="6" t="e">
        <f t="shared" si="1552"/>
        <v>#VALUE!</v>
      </c>
      <c r="AJK33" s="6" t="e">
        <f t="shared" si="1552"/>
        <v>#VALUE!</v>
      </c>
      <c r="AJL33" s="6" t="e">
        <f t="shared" si="1552"/>
        <v>#VALUE!</v>
      </c>
      <c r="AJM33" s="6" t="e">
        <f t="shared" si="1552"/>
        <v>#VALUE!</v>
      </c>
      <c r="AJN33" s="6" t="e">
        <f t="shared" si="1552"/>
        <v>#VALUE!</v>
      </c>
      <c r="AJO33" s="6" t="e">
        <f t="shared" si="1552"/>
        <v>#VALUE!</v>
      </c>
      <c r="AJP33" s="6" t="e">
        <f t="shared" si="1552"/>
        <v>#VALUE!</v>
      </c>
      <c r="AJQ33" s="6" t="e">
        <f t="shared" si="1552"/>
        <v>#VALUE!</v>
      </c>
      <c r="AJR33" s="6" t="e">
        <f t="shared" si="1552"/>
        <v>#VALUE!</v>
      </c>
      <c r="AJS33" s="6" t="e">
        <f t="shared" si="1552"/>
        <v>#VALUE!</v>
      </c>
      <c r="AJT33" s="6" t="e">
        <f t="shared" si="1552"/>
        <v>#VALUE!</v>
      </c>
      <c r="AJU33" s="6" t="e">
        <f t="shared" si="1552"/>
        <v>#VALUE!</v>
      </c>
      <c r="AJV33" s="6" t="e">
        <f t="shared" si="1552"/>
        <v>#VALUE!</v>
      </c>
      <c r="AJW33" s="6" t="e">
        <f t="shared" si="1552"/>
        <v>#VALUE!</v>
      </c>
      <c r="AJX33" s="6" t="e">
        <f t="shared" si="1552"/>
        <v>#VALUE!</v>
      </c>
      <c r="AJY33" s="6" t="e">
        <f t="shared" si="1552"/>
        <v>#VALUE!</v>
      </c>
      <c r="AJZ33" s="6" t="e">
        <f t="shared" si="1552"/>
        <v>#VALUE!</v>
      </c>
      <c r="AKA33" s="6" t="e">
        <f t="shared" ref="AKA33:AKL33" si="1553">AKA21/AKA11</f>
        <v>#VALUE!</v>
      </c>
      <c r="AKB33" s="6" t="e">
        <f t="shared" si="1553"/>
        <v>#VALUE!</v>
      </c>
      <c r="AKC33" s="6" t="e">
        <f t="shared" si="1553"/>
        <v>#VALUE!</v>
      </c>
      <c r="AKD33" s="6" t="e">
        <f t="shared" si="1553"/>
        <v>#VALUE!</v>
      </c>
      <c r="AKE33" s="6" t="e">
        <f t="shared" si="1553"/>
        <v>#VALUE!</v>
      </c>
      <c r="AKF33" s="6" t="e">
        <f t="shared" si="1553"/>
        <v>#VALUE!</v>
      </c>
      <c r="AKG33" s="6" t="e">
        <f t="shared" si="1553"/>
        <v>#VALUE!</v>
      </c>
      <c r="AKH33" s="6" t="e">
        <f t="shared" si="1553"/>
        <v>#VALUE!</v>
      </c>
      <c r="AKI33" s="6" t="e">
        <f t="shared" si="1553"/>
        <v>#VALUE!</v>
      </c>
      <c r="AKJ33" s="6" t="e">
        <f t="shared" si="1553"/>
        <v>#VALUE!</v>
      </c>
      <c r="AKK33" s="6" t="e">
        <f t="shared" si="1553"/>
        <v>#VALUE!</v>
      </c>
      <c r="AKL33" s="6" t="e">
        <f t="shared" si="1553"/>
        <v>#VALUE!</v>
      </c>
      <c r="AKM33" s="6" t="e">
        <f t="shared" ref="AKM33:AKN33" si="1554">AKM21/AKM11</f>
        <v>#VALUE!</v>
      </c>
      <c r="AKN33" s="6" t="e">
        <f t="shared" si="1554"/>
        <v>#VALUE!</v>
      </c>
      <c r="AKO33" s="6" t="e">
        <f t="shared" ref="AKO33:AKP33" si="1555">AKO21/AKO11</f>
        <v>#VALUE!</v>
      </c>
      <c r="AKP33" s="6" t="e">
        <f t="shared" si="1555"/>
        <v>#VALUE!</v>
      </c>
      <c r="AKQ33" s="6" t="e">
        <f t="shared" ref="AKQ33:AKS33" si="1556">AKQ21/AKQ11</f>
        <v>#VALUE!</v>
      </c>
      <c r="AKR33" s="6" t="e">
        <f t="shared" si="1556"/>
        <v>#VALUE!</v>
      </c>
      <c r="AKS33" s="6" t="e">
        <f t="shared" si="1556"/>
        <v>#VALUE!</v>
      </c>
      <c r="AKT33" s="6" t="e">
        <f t="shared" ref="AKT33:AKU33" si="1557">AKT21/AKT11</f>
        <v>#VALUE!</v>
      </c>
      <c r="AKU33" s="6" t="e">
        <f t="shared" si="1557"/>
        <v>#VALUE!</v>
      </c>
      <c r="AKV33" s="6" t="e">
        <f t="shared" ref="AKV33:ALB33" si="1558">AKV21/AKV11</f>
        <v>#VALUE!</v>
      </c>
      <c r="AKW33" s="6" t="e">
        <f t="shared" si="1558"/>
        <v>#VALUE!</v>
      </c>
      <c r="AKX33" s="6" t="e">
        <f t="shared" si="1558"/>
        <v>#VALUE!</v>
      </c>
      <c r="AKY33" s="6" t="e">
        <f t="shared" si="1558"/>
        <v>#VALUE!</v>
      </c>
      <c r="AKZ33" s="6" t="e">
        <f t="shared" si="1558"/>
        <v>#VALUE!</v>
      </c>
      <c r="ALA33" s="6" t="e">
        <f t="shared" si="1558"/>
        <v>#VALUE!</v>
      </c>
      <c r="ALB33" s="6" t="e">
        <f t="shared" si="1558"/>
        <v>#VALUE!</v>
      </c>
      <c r="ALC33" s="6" t="e">
        <f t="shared" ref="ALC33:ALD33" si="1559">ALC21/ALC11</f>
        <v>#VALUE!</v>
      </c>
      <c r="ALD33" s="6" t="e">
        <f t="shared" si="1559"/>
        <v>#VALUE!</v>
      </c>
      <c r="ALE33" s="6" t="e">
        <f t="shared" ref="ALE33:ALG33" si="1560">ALE21/ALE11</f>
        <v>#VALUE!</v>
      </c>
      <c r="ALF33" s="6" t="e">
        <f t="shared" si="1560"/>
        <v>#VALUE!</v>
      </c>
      <c r="ALG33" s="6" t="e">
        <f t="shared" si="1560"/>
        <v>#VALUE!</v>
      </c>
      <c r="ALH33" s="6" t="e">
        <f t="shared" ref="ALH33:ALI33" si="1561">ALH21/ALH11</f>
        <v>#VALUE!</v>
      </c>
      <c r="ALI33" s="6" t="e">
        <f t="shared" si="1561"/>
        <v>#VALUE!</v>
      </c>
      <c r="ALJ33" s="6" t="e">
        <f t="shared" ref="ALJ33:ALL33" si="1562">ALJ21/ALJ11</f>
        <v>#VALUE!</v>
      </c>
      <c r="ALK33" s="6" t="e">
        <f t="shared" si="1562"/>
        <v>#VALUE!</v>
      </c>
      <c r="ALL33" s="6" t="e">
        <f t="shared" si="1562"/>
        <v>#VALUE!</v>
      </c>
      <c r="ALM33" s="6" t="e">
        <f t="shared" ref="ALM33:ALN33" si="1563">ALM21/ALM11</f>
        <v>#VALUE!</v>
      </c>
      <c r="ALN33" s="6" t="e">
        <f t="shared" si="1563"/>
        <v>#VALUE!</v>
      </c>
      <c r="ALO33" s="6" t="e">
        <f t="shared" ref="ALO33:ALR33" si="1564">ALO21/ALO11</f>
        <v>#VALUE!</v>
      </c>
      <c r="ALP33" s="6" t="e">
        <f t="shared" si="1564"/>
        <v>#VALUE!</v>
      </c>
      <c r="ALQ33" s="6" t="e">
        <f t="shared" si="1564"/>
        <v>#VALUE!</v>
      </c>
      <c r="ALR33" s="6" t="e">
        <f t="shared" si="1564"/>
        <v>#VALUE!</v>
      </c>
      <c r="ALS33" s="6" t="e">
        <f t="shared" ref="ALS33:ALT33" si="1565">ALS21/ALS11</f>
        <v>#VALUE!</v>
      </c>
      <c r="ALT33" s="6" t="e">
        <f t="shared" si="1565"/>
        <v>#VALUE!</v>
      </c>
      <c r="ALU33" s="6" t="e">
        <f t="shared" ref="ALU33:ALY33" si="1566">ALU21/ALU11</f>
        <v>#VALUE!</v>
      </c>
      <c r="ALV33" s="6" t="e">
        <f t="shared" si="1566"/>
        <v>#VALUE!</v>
      </c>
      <c r="ALW33" s="6" t="e">
        <f t="shared" si="1566"/>
        <v>#VALUE!</v>
      </c>
      <c r="ALX33" s="6" t="e">
        <f t="shared" si="1566"/>
        <v>#VALUE!</v>
      </c>
      <c r="ALY33" s="6" t="e">
        <f t="shared" si="1566"/>
        <v>#VALUE!</v>
      </c>
      <c r="ALZ33" s="6" t="e">
        <f t="shared" ref="ALZ33:AMA33" si="1567">ALZ21/ALZ11</f>
        <v>#VALUE!</v>
      </c>
      <c r="AMA33" s="6" t="e">
        <f t="shared" si="1567"/>
        <v>#VALUE!</v>
      </c>
      <c r="AMB33" s="6" t="e">
        <f t="shared" ref="AMB33:AMH33" si="1568">AMB21/AMB11</f>
        <v>#VALUE!</v>
      </c>
      <c r="AMC33" s="6" t="e">
        <f t="shared" si="1568"/>
        <v>#VALUE!</v>
      </c>
      <c r="AMD33" s="6" t="e">
        <f t="shared" si="1568"/>
        <v>#VALUE!</v>
      </c>
      <c r="AME33" s="6" t="e">
        <f t="shared" si="1568"/>
        <v>#VALUE!</v>
      </c>
      <c r="AMF33" s="6" t="e">
        <f t="shared" si="1568"/>
        <v>#VALUE!</v>
      </c>
      <c r="AMG33" s="6" t="e">
        <f t="shared" si="1568"/>
        <v>#VALUE!</v>
      </c>
      <c r="AMH33" s="6" t="e">
        <f t="shared" si="1568"/>
        <v>#VALUE!</v>
      </c>
      <c r="AMI33" s="6" t="e">
        <f t="shared" ref="AMI33:AMP33" si="1569">AMI21/AMI11</f>
        <v>#VALUE!</v>
      </c>
      <c r="AMJ33" s="6" t="e">
        <f t="shared" si="1569"/>
        <v>#VALUE!</v>
      </c>
      <c r="AMK33" s="6" t="e">
        <f t="shared" si="1569"/>
        <v>#VALUE!</v>
      </c>
      <c r="AML33" s="6" t="e">
        <f t="shared" si="1569"/>
        <v>#VALUE!</v>
      </c>
      <c r="AMM33" s="6" t="e">
        <f t="shared" si="1569"/>
        <v>#VALUE!</v>
      </c>
      <c r="AMN33" s="6" t="e">
        <f t="shared" si="1569"/>
        <v>#VALUE!</v>
      </c>
      <c r="AMO33" s="6" t="e">
        <f t="shared" si="1569"/>
        <v>#VALUE!</v>
      </c>
      <c r="AMP33" s="6" t="e">
        <f t="shared" si="1569"/>
        <v>#VALUE!</v>
      </c>
      <c r="AMQ33" s="6" t="e">
        <f t="shared" ref="AMQ33:ANF33" si="1570">AMQ21/AMQ11</f>
        <v>#VALUE!</v>
      </c>
      <c r="AMR33" s="6" t="e">
        <f t="shared" si="1570"/>
        <v>#VALUE!</v>
      </c>
      <c r="AMS33" s="6" t="e">
        <f t="shared" si="1570"/>
        <v>#VALUE!</v>
      </c>
      <c r="AMT33" s="6" t="e">
        <f t="shared" si="1570"/>
        <v>#VALUE!</v>
      </c>
      <c r="AMU33" s="6" t="e">
        <f t="shared" si="1570"/>
        <v>#VALUE!</v>
      </c>
      <c r="AMV33" s="6" t="e">
        <f t="shared" si="1570"/>
        <v>#VALUE!</v>
      </c>
      <c r="AMW33" s="6" t="e">
        <f t="shared" si="1570"/>
        <v>#VALUE!</v>
      </c>
      <c r="AMX33" s="6" t="e">
        <f t="shared" si="1570"/>
        <v>#VALUE!</v>
      </c>
      <c r="AMY33" s="6" t="e">
        <f t="shared" si="1570"/>
        <v>#VALUE!</v>
      </c>
      <c r="AMZ33" s="6" t="e">
        <f t="shared" si="1570"/>
        <v>#VALUE!</v>
      </c>
      <c r="ANA33" s="6" t="e">
        <f t="shared" si="1570"/>
        <v>#VALUE!</v>
      </c>
      <c r="ANB33" s="6" t="e">
        <f t="shared" si="1570"/>
        <v>#VALUE!</v>
      </c>
      <c r="ANC33" s="6" t="e">
        <f t="shared" si="1570"/>
        <v>#VALUE!</v>
      </c>
      <c r="AND33" s="6" t="e">
        <f t="shared" si="1570"/>
        <v>#VALUE!</v>
      </c>
      <c r="ANE33" s="6" t="e">
        <f t="shared" si="1570"/>
        <v>#VALUE!</v>
      </c>
      <c r="ANF33" s="6" t="e">
        <f t="shared" si="1570"/>
        <v>#VALUE!</v>
      </c>
      <c r="ANG33" s="6" t="e">
        <f t="shared" ref="ANG33:ANO33" si="1571">ANG21/ANG11</f>
        <v>#VALUE!</v>
      </c>
      <c r="ANH33" s="6" t="e">
        <f t="shared" si="1571"/>
        <v>#VALUE!</v>
      </c>
      <c r="ANI33" s="6" t="e">
        <f t="shared" si="1571"/>
        <v>#VALUE!</v>
      </c>
      <c r="ANJ33" s="6" t="e">
        <f t="shared" si="1571"/>
        <v>#VALUE!</v>
      </c>
      <c r="ANK33" s="6" t="e">
        <f t="shared" si="1571"/>
        <v>#VALUE!</v>
      </c>
      <c r="ANL33" s="6" t="e">
        <f t="shared" si="1571"/>
        <v>#VALUE!</v>
      </c>
      <c r="ANM33" s="6" t="e">
        <f t="shared" si="1571"/>
        <v>#VALUE!</v>
      </c>
      <c r="ANN33" s="6" t="e">
        <f t="shared" si="1571"/>
        <v>#VALUE!</v>
      </c>
      <c r="ANO33" s="6" t="e">
        <f t="shared" si="1571"/>
        <v>#VALUE!</v>
      </c>
      <c r="ANP33" s="6" t="e">
        <f t="shared" ref="ANP33:AOP33" si="1572">ANP21/ANP11</f>
        <v>#VALUE!</v>
      </c>
      <c r="ANQ33" s="6" t="e">
        <f t="shared" si="1572"/>
        <v>#VALUE!</v>
      </c>
      <c r="ANR33" s="6" t="e">
        <f t="shared" si="1572"/>
        <v>#VALUE!</v>
      </c>
      <c r="ANS33" s="6" t="e">
        <f t="shared" si="1572"/>
        <v>#VALUE!</v>
      </c>
      <c r="ANT33" s="6" t="e">
        <f t="shared" si="1572"/>
        <v>#VALUE!</v>
      </c>
      <c r="ANU33" s="6" t="e">
        <f t="shared" si="1572"/>
        <v>#VALUE!</v>
      </c>
      <c r="ANV33" s="6" t="e">
        <f t="shared" si="1572"/>
        <v>#VALUE!</v>
      </c>
      <c r="ANW33" s="6" t="e">
        <f t="shared" si="1572"/>
        <v>#VALUE!</v>
      </c>
      <c r="ANX33" s="6" t="e">
        <f t="shared" si="1572"/>
        <v>#VALUE!</v>
      </c>
      <c r="ANY33" s="6" t="e">
        <f t="shared" si="1572"/>
        <v>#VALUE!</v>
      </c>
      <c r="ANZ33" s="6" t="e">
        <f t="shared" si="1572"/>
        <v>#VALUE!</v>
      </c>
      <c r="AOA33" s="6" t="e">
        <f t="shared" si="1572"/>
        <v>#VALUE!</v>
      </c>
      <c r="AOB33" s="6" t="e">
        <f t="shared" si="1572"/>
        <v>#VALUE!</v>
      </c>
      <c r="AOC33" s="6" t="e">
        <f t="shared" si="1572"/>
        <v>#VALUE!</v>
      </c>
      <c r="AOD33" s="6" t="e">
        <f t="shared" si="1572"/>
        <v>#VALUE!</v>
      </c>
      <c r="AOE33" s="6" t="e">
        <f t="shared" si="1572"/>
        <v>#VALUE!</v>
      </c>
      <c r="AOF33" s="6" t="e">
        <f t="shared" si="1572"/>
        <v>#VALUE!</v>
      </c>
      <c r="AOG33" s="6" t="e">
        <f t="shared" si="1572"/>
        <v>#VALUE!</v>
      </c>
      <c r="AOH33" s="6" t="e">
        <f t="shared" si="1572"/>
        <v>#VALUE!</v>
      </c>
      <c r="AOI33" s="6" t="e">
        <f t="shared" si="1572"/>
        <v>#VALUE!</v>
      </c>
      <c r="AOJ33" s="6" t="e">
        <f t="shared" si="1572"/>
        <v>#VALUE!</v>
      </c>
      <c r="AOK33" s="6" t="e">
        <f t="shared" si="1572"/>
        <v>#VALUE!</v>
      </c>
      <c r="AOL33" s="6" t="e">
        <f t="shared" si="1572"/>
        <v>#VALUE!</v>
      </c>
      <c r="AOM33" s="6" t="e">
        <f t="shared" si="1572"/>
        <v>#VALUE!</v>
      </c>
      <c r="AON33" s="6" t="e">
        <f t="shared" si="1572"/>
        <v>#VALUE!</v>
      </c>
      <c r="AOO33" s="6" t="e">
        <f t="shared" si="1572"/>
        <v>#VALUE!</v>
      </c>
      <c r="AOP33" s="6" t="e">
        <f t="shared" si="1572"/>
        <v>#VALUE!</v>
      </c>
      <c r="AOQ33" s="6" t="e">
        <f t="shared" ref="AOQ33:AOR33" si="1573">AOQ21/AOQ11</f>
        <v>#VALUE!</v>
      </c>
      <c r="AOR33" s="6" t="e">
        <f t="shared" si="1573"/>
        <v>#VALUE!</v>
      </c>
    </row>
    <row r="34" spans="1:1093" x14ac:dyDescent="0.2">
      <c r="B34" s="320" t="s">
        <v>1251</v>
      </c>
      <c r="C34" s="6">
        <f t="shared" ref="C34:BN34" si="1574">C9/C11</f>
        <v>8012743653.9149084</v>
      </c>
      <c r="D34" s="6">
        <f t="shared" si="1574"/>
        <v>7900419020.3789768</v>
      </c>
      <c r="E34" s="6">
        <f t="shared" si="1574"/>
        <v>7455682857.1428576</v>
      </c>
      <c r="F34" s="6">
        <f t="shared" si="1574"/>
        <v>7469848679.5146322</v>
      </c>
      <c r="G34" s="6">
        <f t="shared" si="1574"/>
        <v>7646150552.9789515</v>
      </c>
      <c r="H34" s="6">
        <f t="shared" si="1574"/>
        <v>7647491452.9914532</v>
      </c>
      <c r="I34" s="6">
        <f t="shared" si="1574"/>
        <v>7742290586.145649</v>
      </c>
      <c r="J34" s="6">
        <f t="shared" si="1574"/>
        <v>7503374246.1865911</v>
      </c>
      <c r="K34" s="6">
        <f t="shared" si="1574"/>
        <v>7616178913.738019</v>
      </c>
      <c r="L34" s="6">
        <f t="shared" si="1574"/>
        <v>7219354609.9290781</v>
      </c>
      <c r="M34" s="6">
        <f t="shared" si="1574"/>
        <v>7190556935.0833626</v>
      </c>
      <c r="N34" s="6">
        <f t="shared" si="1574"/>
        <v>7146069405.0991507</v>
      </c>
      <c r="O34" s="6">
        <f t="shared" si="1574"/>
        <v>7157028611.7979517</v>
      </c>
      <c r="P34" s="6">
        <f t="shared" si="1574"/>
        <v>7211106247.7938585</v>
      </c>
      <c r="Q34" s="6">
        <f t="shared" si="1574"/>
        <v>7115550229.115262</v>
      </c>
      <c r="R34" s="6">
        <f t="shared" si="1574"/>
        <v>7299697396.1998587</v>
      </c>
      <c r="S34" s="6">
        <f t="shared" si="1574"/>
        <v>7114009138.8400698</v>
      </c>
      <c r="T34" s="6">
        <f t="shared" si="1574"/>
        <v>7156684912.2807007</v>
      </c>
      <c r="U34" s="6">
        <f t="shared" si="1574"/>
        <v>6941680448.4933424</v>
      </c>
      <c r="V34" s="6">
        <f t="shared" si="1574"/>
        <v>6687988811.1888123</v>
      </c>
      <c r="W34" s="6">
        <f t="shared" si="1574"/>
        <v>6760046089.3854752</v>
      </c>
      <c r="X34" s="6">
        <f t="shared" si="1574"/>
        <v>6700018181.818182</v>
      </c>
      <c r="Y34" s="6">
        <f t="shared" si="1574"/>
        <v>6720607966.4570227</v>
      </c>
      <c r="Z34" s="6">
        <f t="shared" si="1574"/>
        <v>6745522148.5873737</v>
      </c>
      <c r="AA34" s="6">
        <f t="shared" si="1574"/>
        <v>6757034458.7539158</v>
      </c>
      <c r="AB34" s="6">
        <f t="shared" si="1574"/>
        <v>6927339130.434782</v>
      </c>
      <c r="AC34" s="6">
        <f t="shared" si="1574"/>
        <v>6883090403.3379698</v>
      </c>
      <c r="AD34" s="6">
        <f t="shared" si="1574"/>
        <v>6910174757.2815542</v>
      </c>
      <c r="AE34" s="6">
        <f t="shared" si="1574"/>
        <v>6776886277.2208786</v>
      </c>
      <c r="AF34" s="6">
        <f t="shared" si="1574"/>
        <v>7364125517.2413797</v>
      </c>
      <c r="AG34" s="6">
        <f t="shared" si="1574"/>
        <v>7443568088.0330124</v>
      </c>
      <c r="AH34" s="6">
        <f t="shared" si="1574"/>
        <v>7275444368.6006823</v>
      </c>
      <c r="AI34" s="6">
        <f t="shared" si="1574"/>
        <v>7423442274.751627</v>
      </c>
      <c r="AJ34" s="6">
        <f t="shared" si="1574"/>
        <v>7462986357.4351978</v>
      </c>
      <c r="AK34" s="6">
        <f t="shared" si="1574"/>
        <v>7447180461.3297157</v>
      </c>
      <c r="AL34" s="6">
        <f t="shared" si="1574"/>
        <v>7136079541.6245365</v>
      </c>
      <c r="AM34" s="6">
        <f t="shared" si="1574"/>
        <v>7066781501.3404827</v>
      </c>
      <c r="AN34" s="6">
        <f t="shared" si="1574"/>
        <v>7039632941.1764698</v>
      </c>
      <c r="AO34" s="6">
        <f t="shared" si="1574"/>
        <v>7108154777.9273214</v>
      </c>
      <c r="AP34" s="6">
        <f t="shared" si="1574"/>
        <v>7040258411.8438768</v>
      </c>
      <c r="AQ34" s="6">
        <f t="shared" si="1574"/>
        <v>7140577388.9636602</v>
      </c>
      <c r="AR34" s="6">
        <f t="shared" si="1574"/>
        <v>7123398182.4301577</v>
      </c>
      <c r="AS34" s="6">
        <f t="shared" si="1574"/>
        <v>6999702657.2485714</v>
      </c>
      <c r="AT34" s="6">
        <f t="shared" si="1574"/>
        <v>6911093781.5126047</v>
      </c>
      <c r="AU34" s="6">
        <f t="shared" si="1574"/>
        <v>6919139784.9462366</v>
      </c>
      <c r="AV34" s="6">
        <f t="shared" si="1574"/>
        <v>7195944947.9691172</v>
      </c>
      <c r="AW34" s="6">
        <f t="shared" si="1574"/>
        <v>7409832941.9657841</v>
      </c>
      <c r="AX34" s="6">
        <f t="shared" si="1574"/>
        <v>8055931681.178834</v>
      </c>
      <c r="AY34" s="6">
        <f t="shared" si="1574"/>
        <v>8289545758.183032</v>
      </c>
      <c r="AZ34" s="6">
        <f t="shared" si="1574"/>
        <v>8473788141.2391748</v>
      </c>
      <c r="BA34" s="6">
        <f t="shared" si="1574"/>
        <v>8429687976.1510429</v>
      </c>
      <c r="BB34" s="6">
        <f t="shared" si="1574"/>
        <v>8621019478.3757019</v>
      </c>
      <c r="BC34" s="6">
        <f t="shared" si="1574"/>
        <v>8284675461.7414236</v>
      </c>
      <c r="BD34" s="6">
        <f t="shared" si="1574"/>
        <v>7937564186.9651098</v>
      </c>
      <c r="BE34" s="6">
        <f t="shared" si="1574"/>
        <v>7354867454.0682411</v>
      </c>
      <c r="BF34" s="6">
        <f t="shared" si="1574"/>
        <v>7375669941.0609045</v>
      </c>
      <c r="BG34" s="6">
        <f t="shared" si="1574"/>
        <v>7238066666.666667</v>
      </c>
      <c r="BH34" s="6">
        <f t="shared" si="1574"/>
        <v>7236002587.3221216</v>
      </c>
      <c r="BI34" s="6">
        <f t="shared" si="1574"/>
        <v>5693415902.1406736</v>
      </c>
      <c r="BJ34" s="6">
        <f t="shared" si="1574"/>
        <v>5708211076.2800417</v>
      </c>
      <c r="BK34" s="6">
        <f t="shared" si="1574"/>
        <v>5175519350.2150021</v>
      </c>
      <c r="BL34" s="6">
        <f t="shared" si="1574"/>
        <v>5399649442.755826</v>
      </c>
      <c r="BM34" s="6">
        <f t="shared" si="1574"/>
        <v>5922161059.0182018</v>
      </c>
      <c r="BN34" s="6">
        <f t="shared" si="1574"/>
        <v>5954216975.8291178</v>
      </c>
      <c r="BO34" s="6">
        <f t="shared" ref="BO34:DZ34" si="1575">BO9/BO11</f>
        <v>6084252312.8679562</v>
      </c>
      <c r="BP34" s="6">
        <f t="shared" si="1575"/>
        <v>6028023242.9441071</v>
      </c>
      <c r="BQ34" s="6">
        <f t="shared" si="1575"/>
        <v>6086783248.4436903</v>
      </c>
      <c r="BR34" s="6">
        <f t="shared" si="1575"/>
        <v>5902299724.5179062</v>
      </c>
      <c r="BS34" s="6">
        <f t="shared" si="1575"/>
        <v>6087473901.5039806</v>
      </c>
      <c r="BT34" s="6">
        <f t="shared" si="1575"/>
        <v>5886331864.9045525</v>
      </c>
      <c r="BU34" s="6">
        <f t="shared" si="1575"/>
        <v>5375399196.7871485</v>
      </c>
      <c r="BV34" s="6">
        <f t="shared" si="1575"/>
        <v>4901761037.6652527</v>
      </c>
      <c r="BW34" s="6">
        <f t="shared" si="1575"/>
        <v>4845632898.6960888</v>
      </c>
      <c r="BX34" s="6">
        <f t="shared" si="1575"/>
        <v>4354113310.580205</v>
      </c>
      <c r="BY34" s="6">
        <f t="shared" si="1575"/>
        <v>4506898830.0068827</v>
      </c>
      <c r="BZ34" s="6">
        <f t="shared" si="1575"/>
        <v>4092293751.3420653</v>
      </c>
      <c r="CA34" s="6">
        <f t="shared" si="1575"/>
        <v>3904167765.1288195</v>
      </c>
      <c r="CB34" s="6">
        <f t="shared" si="1575"/>
        <v>3698800835.3901649</v>
      </c>
      <c r="CC34" s="6">
        <f t="shared" si="1575"/>
        <v>3555812600.9693055</v>
      </c>
      <c r="CD34" s="6">
        <f t="shared" si="1575"/>
        <v>3885308411.2149529</v>
      </c>
      <c r="CE34" s="6">
        <f t="shared" si="1575"/>
        <v>4002966198.2529435</v>
      </c>
      <c r="CF34" s="6">
        <f t="shared" si="1575"/>
        <v>4016533888.6785312</v>
      </c>
      <c r="CG34" s="6">
        <f t="shared" si="1575"/>
        <v>3811019120.1039543</v>
      </c>
      <c r="CH34" s="6">
        <f t="shared" si="1575"/>
        <v>3812487245.8410349</v>
      </c>
      <c r="CI34" s="6">
        <f t="shared" si="1575"/>
        <v>3808834485.2673697</v>
      </c>
      <c r="CJ34" s="6">
        <f t="shared" si="1575"/>
        <v>3756781149.5894322</v>
      </c>
      <c r="CK34" s="6">
        <f t="shared" si="1575"/>
        <v>3681146501.3286095</v>
      </c>
      <c r="CL34" s="6">
        <f t="shared" si="1575"/>
        <v>3618391795.5849118</v>
      </c>
      <c r="CM34" s="6">
        <f t="shared" si="1575"/>
        <v>3499828676.5936089</v>
      </c>
      <c r="CN34" s="6">
        <f t="shared" si="1575"/>
        <v>3519398665.9825549</v>
      </c>
      <c r="CO34" s="6">
        <f t="shared" si="1575"/>
        <v>3664973415.1329246</v>
      </c>
      <c r="CP34" s="6">
        <f t="shared" si="1575"/>
        <v>3455889114.266396</v>
      </c>
      <c r="CQ34" s="6">
        <f t="shared" si="1575"/>
        <v>3454645711.4194951</v>
      </c>
      <c r="CR34" s="6">
        <f t="shared" si="1575"/>
        <v>3710483321.5046129</v>
      </c>
      <c r="CS34" s="6">
        <f t="shared" si="1575"/>
        <v>3705867551.9832253</v>
      </c>
      <c r="CT34" s="6">
        <f t="shared" si="1575"/>
        <v>3804354412.2901039</v>
      </c>
      <c r="CU34" s="6">
        <f t="shared" si="1575"/>
        <v>3884803329.1116333</v>
      </c>
      <c r="CV34" s="6">
        <f t="shared" si="1575"/>
        <v>4232034520.7491741</v>
      </c>
      <c r="CW34" s="6">
        <f t="shared" si="1575"/>
        <v>4563947054.4369869</v>
      </c>
      <c r="CX34" s="6">
        <f t="shared" si="1575"/>
        <v>4878986265.2869234</v>
      </c>
      <c r="CY34" s="6">
        <f t="shared" si="1575"/>
        <v>5015394443.3944445</v>
      </c>
      <c r="CZ34" s="6">
        <f t="shared" si="1575"/>
        <v>5628994842.4068775</v>
      </c>
      <c r="DA34" s="6">
        <f t="shared" si="1575"/>
        <v>5959173254.6706009</v>
      </c>
      <c r="DB34" s="6">
        <f t="shared" si="1575"/>
        <v>5725609063.118145</v>
      </c>
      <c r="DC34" s="6">
        <f t="shared" si="1575"/>
        <v>5430211689.2373486</v>
      </c>
      <c r="DD34" s="6">
        <f t="shared" si="1575"/>
        <v>5017843098.3118172</v>
      </c>
      <c r="DE34" s="6">
        <f t="shared" si="1575"/>
        <v>4303495925.4947615</v>
      </c>
      <c r="DF34" s="6">
        <f t="shared" si="1575"/>
        <v>4066989746.3572588</v>
      </c>
      <c r="DG34" s="6">
        <f t="shared" si="1575"/>
        <v>3961698866.7026443</v>
      </c>
      <c r="DH34" s="6">
        <f t="shared" si="1575"/>
        <v>3153977130.0448432</v>
      </c>
      <c r="DI34" s="6">
        <f t="shared" si="1575"/>
        <v>3134408968.6098657</v>
      </c>
      <c r="DJ34" s="6">
        <f t="shared" si="1575"/>
        <v>3067764573.9910312</v>
      </c>
      <c r="DK34" s="6">
        <f t="shared" si="1575"/>
        <v>3185621524.6636772</v>
      </c>
      <c r="DL34" s="6">
        <f t="shared" si="1575"/>
        <v>3062709576.8374166</v>
      </c>
      <c r="DM34" s="6">
        <f t="shared" si="1575"/>
        <v>3005063697.1046767</v>
      </c>
      <c r="DN34" s="6">
        <f t="shared" si="1575"/>
        <v>2971840089.0868597</v>
      </c>
      <c r="DO34" s="6">
        <f t="shared" si="1575"/>
        <v>3130546102.4498882</v>
      </c>
      <c r="DP34" s="6">
        <f t="shared" si="1575"/>
        <v>3029820704.8458147</v>
      </c>
      <c r="DQ34" s="6">
        <f t="shared" si="1575"/>
        <v>2985139207.0484586</v>
      </c>
      <c r="DR34" s="6">
        <f t="shared" si="1575"/>
        <v>3048132599.1189427</v>
      </c>
      <c r="DS34" s="6">
        <f t="shared" si="1575"/>
        <v>3058372687.2246695</v>
      </c>
      <c r="DT34" s="6">
        <f t="shared" si="1575"/>
        <v>3012650638.2978716</v>
      </c>
      <c r="DU34" s="6">
        <f t="shared" si="1575"/>
        <v>3066144680.8510633</v>
      </c>
      <c r="DV34" s="6">
        <f t="shared" si="1575"/>
        <v>3165240425.5319142</v>
      </c>
      <c r="DW34" s="6">
        <f t="shared" si="1575"/>
        <v>3263511489.361702</v>
      </c>
      <c r="DX34" s="6">
        <f t="shared" si="1575"/>
        <v>2982781702.1276593</v>
      </c>
      <c r="DY34" s="6">
        <f t="shared" si="1575"/>
        <v>2747395634.9206347</v>
      </c>
      <c r="DZ34" s="6">
        <f t="shared" si="1575"/>
        <v>2725011904.7619052</v>
      </c>
      <c r="EA34" s="6">
        <f t="shared" ref="EA34:GL34" si="1576">EA9/EA11</f>
        <v>2774018650.7936511</v>
      </c>
      <c r="EB34" s="6">
        <f t="shared" si="1576"/>
        <v>2808575000</v>
      </c>
      <c r="EC34" s="6">
        <f t="shared" si="1576"/>
        <v>2669141481.4814816</v>
      </c>
      <c r="ED34" s="6">
        <f t="shared" si="1576"/>
        <v>2651603333.333333</v>
      </c>
      <c r="EE34" s="6">
        <f t="shared" si="1576"/>
        <v>2734184444.4444442</v>
      </c>
      <c r="EF34" s="6">
        <f t="shared" si="1576"/>
        <v>3148047407.4074073</v>
      </c>
      <c r="EG34" s="6">
        <f t="shared" si="1576"/>
        <v>3633851515.1515145</v>
      </c>
      <c r="EH34" s="6">
        <f t="shared" si="1576"/>
        <v>2906622348.4848485</v>
      </c>
      <c r="EI34" s="6">
        <f t="shared" si="1576"/>
        <v>3076886742.424242</v>
      </c>
      <c r="EJ34" s="6">
        <f t="shared" si="1576"/>
        <v>2971968560.6060605</v>
      </c>
      <c r="EK34" s="6">
        <f t="shared" si="1576"/>
        <v>2941176136.3636365</v>
      </c>
      <c r="EL34" s="6">
        <f t="shared" si="1576"/>
        <v>3008795744.680851</v>
      </c>
      <c r="EM34" s="6">
        <f t="shared" si="1576"/>
        <v>3013541972.9206963</v>
      </c>
      <c r="EN34" s="6">
        <f t="shared" si="1576"/>
        <v>3044162088.9748549</v>
      </c>
      <c r="EO34" s="6">
        <f t="shared" si="1576"/>
        <v>3081029400.3868475</v>
      </c>
      <c r="EP34" s="6">
        <f t="shared" si="1576"/>
        <v>3101912280.7017546</v>
      </c>
      <c r="EQ34" s="6">
        <f t="shared" si="1576"/>
        <v>3060138401.5594544</v>
      </c>
      <c r="ER34" s="6">
        <f t="shared" si="1576"/>
        <v>2964805458.0896683</v>
      </c>
      <c r="ES34" s="6">
        <f t="shared" si="1576"/>
        <v>3075421442.4951267</v>
      </c>
      <c r="ET34" s="6">
        <f t="shared" si="1576"/>
        <v>3260276023.3918128</v>
      </c>
      <c r="EU34" s="6">
        <f t="shared" si="1576"/>
        <v>3144028752.8005977</v>
      </c>
      <c r="EV34" s="6">
        <f t="shared" si="1576"/>
        <v>3399682598.9544439</v>
      </c>
      <c r="EW34" s="6">
        <f t="shared" si="1576"/>
        <v>3722969380.134429</v>
      </c>
      <c r="EX34" s="6">
        <f t="shared" si="1576"/>
        <v>3968077296.4899182</v>
      </c>
      <c r="EY34" s="6">
        <f t="shared" si="1576"/>
        <v>3546972673.5598226</v>
      </c>
      <c r="EZ34" s="6">
        <f t="shared" si="1576"/>
        <v>3847732644.0177255</v>
      </c>
      <c r="FA34" s="6">
        <f t="shared" si="1576"/>
        <v>3921625923.1905465</v>
      </c>
      <c r="FB34" s="6">
        <f t="shared" si="1576"/>
        <v>4039699778.434269</v>
      </c>
      <c r="FC34" s="6">
        <f t="shared" si="1576"/>
        <v>3797803728.8135591</v>
      </c>
      <c r="FD34" s="6">
        <f t="shared" si="1576"/>
        <v>3758252203.3898301</v>
      </c>
      <c r="FE34" s="6">
        <f t="shared" si="1576"/>
        <v>3555686101.6949153</v>
      </c>
      <c r="FF34" s="6">
        <f t="shared" si="1576"/>
        <v>3414611525.4237285</v>
      </c>
      <c r="FG34" s="6">
        <f t="shared" si="1576"/>
        <v>3644889830.5084743</v>
      </c>
      <c r="FH34" s="6">
        <f t="shared" si="1576"/>
        <v>3374783121.0191078</v>
      </c>
      <c r="FI34" s="6">
        <f t="shared" si="1576"/>
        <v>3404468152.8662415</v>
      </c>
      <c r="FJ34" s="6">
        <f t="shared" si="1576"/>
        <v>3425404140.127388</v>
      </c>
      <c r="FK34" s="6">
        <f t="shared" si="1576"/>
        <v>3427436942.675159</v>
      </c>
      <c r="FL34" s="6">
        <f t="shared" si="1576"/>
        <v>3150825428.5714288</v>
      </c>
      <c r="FM34" s="6">
        <f t="shared" si="1576"/>
        <v>3507938285.7142859</v>
      </c>
      <c r="FN34" s="6">
        <f t="shared" si="1576"/>
        <v>3033666571.4285717</v>
      </c>
      <c r="FO34" s="6">
        <f t="shared" si="1576"/>
        <v>3505400857.1428576</v>
      </c>
      <c r="FP34" s="6">
        <f t="shared" si="1576"/>
        <v>3615445079.3650794</v>
      </c>
      <c r="FQ34" s="6">
        <f t="shared" si="1576"/>
        <v>3635337142.8571429</v>
      </c>
      <c r="FR34" s="6">
        <f t="shared" si="1576"/>
        <v>3821789841.2698412</v>
      </c>
      <c r="FS34" s="6">
        <f t="shared" si="1576"/>
        <v>3411377777.7777777</v>
      </c>
      <c r="FT34" s="6">
        <f t="shared" si="1576"/>
        <v>3507855238.0952382</v>
      </c>
      <c r="FU34" s="6">
        <f t="shared" si="1576"/>
        <v>3804053355.7046981</v>
      </c>
      <c r="FV34" s="6">
        <f t="shared" si="1576"/>
        <v>3669913758.3892617</v>
      </c>
      <c r="FW34" s="6">
        <f t="shared" si="1576"/>
        <v>3618296308.7248321</v>
      </c>
      <c r="FX34" s="6">
        <f t="shared" si="1576"/>
        <v>3700896308.7248325</v>
      </c>
      <c r="FY34" s="6">
        <f t="shared" si="1576"/>
        <v>3893669655.1724138</v>
      </c>
      <c r="FZ34" s="6">
        <f t="shared" si="1576"/>
        <v>3885095517.2413793</v>
      </c>
      <c r="GA34" s="6">
        <f t="shared" si="1576"/>
        <v>3933801724.1379309</v>
      </c>
      <c r="GB34" s="6">
        <f t="shared" si="1576"/>
        <v>4017954482.7586203</v>
      </c>
      <c r="GC34" s="6">
        <f t="shared" si="1576"/>
        <v>4354313846.1538458</v>
      </c>
      <c r="GD34" s="6">
        <f t="shared" si="1576"/>
        <v>4575611538.4615383</v>
      </c>
      <c r="GE34" s="6">
        <f t="shared" si="1576"/>
        <v>4577464615.3846149</v>
      </c>
      <c r="GF34" s="6">
        <f t="shared" si="1576"/>
        <v>4480207692.3076916</v>
      </c>
      <c r="GG34" s="6">
        <f t="shared" si="1576"/>
        <v>4748758846.1538458</v>
      </c>
      <c r="GH34" s="6">
        <f t="shared" si="1576"/>
        <v>4328704577.4647894</v>
      </c>
      <c r="GI34" s="6">
        <f t="shared" si="1576"/>
        <v>4573581338.0281696</v>
      </c>
      <c r="GJ34" s="6">
        <f t="shared" si="1576"/>
        <v>4543600704.2253523</v>
      </c>
      <c r="GK34" s="6">
        <f t="shared" si="1576"/>
        <v>4400809859.1549301</v>
      </c>
      <c r="GL34" s="6">
        <f t="shared" si="1576"/>
        <v>4732318045.1127815</v>
      </c>
      <c r="GM34" s="6">
        <f t="shared" ref="GM34:IX34" si="1577">GM9/GM11</f>
        <v>4697694736.8421049</v>
      </c>
      <c r="GN34" s="6">
        <f t="shared" si="1577"/>
        <v>4726321428.5714283</v>
      </c>
      <c r="GO34" s="6">
        <f t="shared" si="1577"/>
        <v>4666465789.4736843</v>
      </c>
      <c r="GP34" s="6">
        <f t="shared" si="1577"/>
        <v>4731729605.5151281</v>
      </c>
      <c r="GQ34" s="6">
        <f t="shared" si="1577"/>
        <v>4886060321.1907558</v>
      </c>
      <c r="GR34" s="6">
        <f t="shared" si="1577"/>
        <v>4926265569.9177446</v>
      </c>
      <c r="GS34" s="6">
        <f t="shared" si="1577"/>
        <v>4920253035.6443405</v>
      </c>
      <c r="GT34" s="6">
        <f t="shared" si="1577"/>
        <v>5177301214.2577362</v>
      </c>
      <c r="GU34" s="6">
        <f t="shared" si="1577"/>
        <v>5169147258.9035616</v>
      </c>
      <c r="GV34" s="6">
        <f t="shared" si="1577"/>
        <v>5521571028.4113646</v>
      </c>
      <c r="GW34" s="6">
        <f t="shared" si="1577"/>
        <v>5832562625.0500193</v>
      </c>
      <c r="GX34" s="6">
        <f t="shared" si="1577"/>
        <v>5930664265.7062826</v>
      </c>
      <c r="GY34" s="6">
        <f t="shared" si="1577"/>
        <v>6642822566.752799</v>
      </c>
      <c r="GZ34" s="6">
        <f t="shared" si="1577"/>
        <v>6434291989.6640825</v>
      </c>
      <c r="HA34" s="6">
        <f t="shared" si="1577"/>
        <v>6005119083.9694653</v>
      </c>
      <c r="HB34" s="6">
        <f t="shared" si="1577"/>
        <v>6540124809.160305</v>
      </c>
      <c r="HC34" s="51">
        <f t="shared" si="1577"/>
        <v>6307046183.2061062</v>
      </c>
      <c r="HD34" s="6">
        <f t="shared" si="1577"/>
        <v>6062060674.1573029</v>
      </c>
      <c r="HE34" s="6">
        <f t="shared" si="1577"/>
        <v>6087414232.2097378</v>
      </c>
      <c r="HF34" s="6">
        <f t="shared" si="1577"/>
        <v>6125682771.5355816</v>
      </c>
      <c r="HG34" s="6">
        <f t="shared" si="1577"/>
        <v>6062674157.3033705</v>
      </c>
      <c r="HH34" s="6">
        <f t="shared" si="1577"/>
        <v>5669460931.899641</v>
      </c>
      <c r="HI34" s="6">
        <f t="shared" si="1577"/>
        <v>5768382795.698925</v>
      </c>
      <c r="HJ34" s="6">
        <f t="shared" si="1577"/>
        <v>5766839068.100358</v>
      </c>
      <c r="HK34" s="6">
        <f t="shared" si="1577"/>
        <v>5608949103.9426517</v>
      </c>
      <c r="HL34" s="6">
        <f t="shared" si="1577"/>
        <v>5627423049.3915539</v>
      </c>
      <c r="HM34" s="6">
        <f t="shared" si="1577"/>
        <v>5634544738.7258406</v>
      </c>
      <c r="HN34" s="6">
        <f t="shared" si="1577"/>
        <v>5749259842.5196848</v>
      </c>
      <c r="HO34" s="6">
        <f t="shared" si="1577"/>
        <v>5866621331.4244804</v>
      </c>
      <c r="HP34" s="6">
        <f t="shared" si="1577"/>
        <v>6112332477.0642195</v>
      </c>
      <c r="HQ34" s="6">
        <f t="shared" si="1577"/>
        <v>6248952660.550458</v>
      </c>
      <c r="HR34" s="6">
        <f t="shared" si="1577"/>
        <v>6371716697.2477064</v>
      </c>
      <c r="HS34" s="6">
        <f t="shared" si="1577"/>
        <v>5996798532.1100922</v>
      </c>
      <c r="HT34" s="6">
        <f t="shared" si="1577"/>
        <v>6010548990.8256874</v>
      </c>
      <c r="HU34" s="6">
        <f t="shared" si="1577"/>
        <v>6206758288.357749</v>
      </c>
      <c r="HV34" s="6">
        <f t="shared" si="1577"/>
        <v>6374538550.5011568</v>
      </c>
      <c r="HW34" s="6">
        <f t="shared" si="1577"/>
        <v>6384840400.9252129</v>
      </c>
      <c r="HX34" s="6">
        <f t="shared" si="1577"/>
        <v>6379865073.2459526</v>
      </c>
      <c r="HY34" s="6">
        <f t="shared" si="1577"/>
        <v>6586512941.1764698</v>
      </c>
      <c r="HZ34" s="6">
        <f t="shared" si="1577"/>
        <v>6364727058.8235302</v>
      </c>
      <c r="IA34" s="6">
        <f t="shared" si="1577"/>
        <v>6532330588.2352943</v>
      </c>
      <c r="IB34" s="6">
        <f t="shared" si="1577"/>
        <v>6534683529.4117641</v>
      </c>
      <c r="IC34" s="6">
        <f t="shared" si="1577"/>
        <v>7070683921.5686274</v>
      </c>
      <c r="ID34" s="6">
        <f t="shared" si="1577"/>
        <v>6750418039.2156868</v>
      </c>
      <c r="IE34" s="6">
        <f t="shared" si="1577"/>
        <v>6829306274.5098038</v>
      </c>
      <c r="IF34" s="6">
        <f t="shared" si="1577"/>
        <v>7158549019.6078434</v>
      </c>
      <c r="IG34" s="6">
        <f t="shared" si="1577"/>
        <v>7264609803.9215679</v>
      </c>
      <c r="IH34" s="6">
        <f t="shared" si="1577"/>
        <v>7062133644.1336451</v>
      </c>
      <c r="II34" s="6">
        <f t="shared" si="1577"/>
        <v>6928406759.9067602</v>
      </c>
      <c r="IJ34" s="6">
        <f t="shared" si="1577"/>
        <v>7209622766.1227665</v>
      </c>
      <c r="IK34" s="6">
        <f t="shared" si="1577"/>
        <v>7253319735.8197374</v>
      </c>
      <c r="IL34" s="6">
        <f t="shared" si="1577"/>
        <v>7845025203.5672741</v>
      </c>
      <c r="IM34" s="6">
        <f t="shared" si="1577"/>
        <v>7259203567.2741365</v>
      </c>
      <c r="IN34" s="6">
        <f t="shared" si="1577"/>
        <v>7507677006.5917015</v>
      </c>
      <c r="IO34" s="6">
        <f t="shared" si="1577"/>
        <v>7606836370.6863117</v>
      </c>
      <c r="IP34" s="6">
        <f t="shared" si="1577"/>
        <v>7569493602.1713829</v>
      </c>
      <c r="IQ34" s="6">
        <f t="shared" si="1577"/>
        <v>7171732965.0092077</v>
      </c>
      <c r="IR34" s="6">
        <f t="shared" si="1577"/>
        <v>7001053406.9981585</v>
      </c>
      <c r="IS34" s="6">
        <f t="shared" si="1577"/>
        <v>6917691712.7071819</v>
      </c>
      <c r="IT34" s="6">
        <f t="shared" si="1577"/>
        <v>7142198895.0276251</v>
      </c>
      <c r="IU34" s="6">
        <f t="shared" si="1577"/>
        <v>6839972857.1428566</v>
      </c>
      <c r="IV34" s="6">
        <f t="shared" si="1577"/>
        <v>7062377857.1428566</v>
      </c>
      <c r="IW34" s="6">
        <f t="shared" si="1577"/>
        <v>7829636785.7142859</v>
      </c>
      <c r="IX34" s="6">
        <f t="shared" si="1577"/>
        <v>8529802857.1428576</v>
      </c>
      <c r="IY34" s="6">
        <f t="shared" ref="IY34:LJ34" si="1578">IY9/IY11</f>
        <v>9801450869.2365856</v>
      </c>
      <c r="IZ34" s="6">
        <f t="shared" si="1578"/>
        <v>8679978835.9788361</v>
      </c>
      <c r="JA34" s="6">
        <f t="shared" si="1578"/>
        <v>8978786092.2146645</v>
      </c>
      <c r="JB34" s="6">
        <f t="shared" si="1578"/>
        <v>9032022675.7369633</v>
      </c>
      <c r="JC34" s="6">
        <f t="shared" si="1578"/>
        <v>8582346468.4014864</v>
      </c>
      <c r="JD34" s="6">
        <f t="shared" si="1578"/>
        <v>8532507806.6914492</v>
      </c>
      <c r="JE34" s="6">
        <f t="shared" si="1578"/>
        <v>8373709293.6802969</v>
      </c>
      <c r="JF34" s="6">
        <f t="shared" si="1578"/>
        <v>8453719702.6022301</v>
      </c>
      <c r="JG34" s="6">
        <f t="shared" si="1578"/>
        <v>8252489704.2306261</v>
      </c>
      <c r="JH34" s="6">
        <f t="shared" si="1578"/>
        <v>8123980531.6360922</v>
      </c>
      <c r="JI34" s="6">
        <f t="shared" si="1578"/>
        <v>8150215649.5694513</v>
      </c>
      <c r="JJ34" s="6">
        <f t="shared" si="1578"/>
        <v>8140987645.0767517</v>
      </c>
      <c r="JK34" s="6">
        <f t="shared" si="1578"/>
        <v>8575410679.9846325</v>
      </c>
      <c r="JL34" s="6">
        <f t="shared" si="1578"/>
        <v>8902094890.5109482</v>
      </c>
      <c r="JM34" s="6">
        <f t="shared" si="1578"/>
        <v>9067812524.0107555</v>
      </c>
      <c r="JN34" s="6">
        <f t="shared" si="1578"/>
        <v>9010087591.2408752</v>
      </c>
      <c r="JO34" s="6">
        <f t="shared" si="1578"/>
        <v>9273412661.1957798</v>
      </c>
      <c r="JP34" s="6">
        <f t="shared" si="1578"/>
        <v>10019850332.160999</v>
      </c>
      <c r="JQ34" s="6">
        <f t="shared" si="1578"/>
        <v>9501777647.5185604</v>
      </c>
      <c r="JR34" s="6">
        <f t="shared" si="1578"/>
        <v>9525406408.753418</v>
      </c>
      <c r="JS34" s="6">
        <f t="shared" si="1578"/>
        <v>10204833592.534992</v>
      </c>
      <c r="JT34" s="6">
        <f t="shared" si="1578"/>
        <v>10119796267.496111</v>
      </c>
      <c r="JU34" s="6">
        <f t="shared" si="1578"/>
        <v>10386994945.567652</v>
      </c>
      <c r="JV34" s="6">
        <f t="shared" si="1578"/>
        <v>10378162908.242611</v>
      </c>
      <c r="JW34" s="6">
        <f t="shared" si="1578"/>
        <v>10319707448.861443</v>
      </c>
      <c r="JX34" s="6">
        <f t="shared" si="1578"/>
        <v>10578943265.14859</v>
      </c>
      <c r="JY34" s="6">
        <f t="shared" si="1578"/>
        <v>10547497877.267464</v>
      </c>
      <c r="JZ34" s="6">
        <f t="shared" si="1578"/>
        <v>10445271323.813198</v>
      </c>
      <c r="KA34" s="6">
        <f t="shared" si="1578"/>
        <v>9885343438.2194939</v>
      </c>
      <c r="KB34" s="6">
        <f t="shared" si="1578"/>
        <v>9818818495.7789726</v>
      </c>
      <c r="KC34" s="6">
        <f t="shared" si="1578"/>
        <v>10250926707.597853</v>
      </c>
      <c r="KD34" s="6">
        <f t="shared" si="1578"/>
        <v>10366191481.197239</v>
      </c>
      <c r="KE34" s="6">
        <f t="shared" si="1578"/>
        <v>10164018917.896332</v>
      </c>
      <c r="KF34" s="6">
        <f t="shared" si="1578"/>
        <v>10151433976.541809</v>
      </c>
      <c r="KG34" s="6">
        <f t="shared" si="1578"/>
        <v>10455647370.412411</v>
      </c>
      <c r="KH34" s="6">
        <f t="shared" si="1578"/>
        <v>10506325766.174801</v>
      </c>
      <c r="KI34" s="6">
        <f t="shared" si="1578"/>
        <v>10776214689.265537</v>
      </c>
      <c r="KJ34" s="6">
        <f t="shared" si="1578"/>
        <v>10759601129.943502</v>
      </c>
      <c r="KK34" s="6">
        <f t="shared" si="1578"/>
        <v>10716471939.736347</v>
      </c>
      <c r="KL34" s="6">
        <f t="shared" si="1578"/>
        <v>11481923917.137478</v>
      </c>
      <c r="KM34" s="6">
        <f t="shared" si="1578"/>
        <v>11392313078.918119</v>
      </c>
      <c r="KN34" s="6">
        <f t="shared" si="1578"/>
        <v>11426268988.514265</v>
      </c>
      <c r="KO34" s="6">
        <f t="shared" si="1578"/>
        <v>11424192293.442017</v>
      </c>
      <c r="KP34" s="6">
        <f t="shared" si="1578"/>
        <v>11761795479.807337</v>
      </c>
      <c r="KQ34" s="6">
        <f t="shared" si="1578"/>
        <v>10452798384.382362</v>
      </c>
      <c r="KR34" s="6">
        <f t="shared" si="1578"/>
        <v>10647568832.043083</v>
      </c>
      <c r="KS34" s="6">
        <f t="shared" si="1578"/>
        <v>10961166947.15584</v>
      </c>
      <c r="KT34" s="6">
        <f t="shared" si="1578"/>
        <v>11291722352.941175</v>
      </c>
      <c r="KU34" s="6">
        <f t="shared" si="1578"/>
        <v>11866179159.663866</v>
      </c>
      <c r="KV34" s="6">
        <f t="shared" si="1578"/>
        <v>12083403384.615385</v>
      </c>
      <c r="KW34" s="6">
        <f t="shared" si="1578"/>
        <v>11341297428.571428</v>
      </c>
      <c r="KX34" s="6">
        <f t="shared" si="1578"/>
        <v>11616993714.285717</v>
      </c>
      <c r="KY34" s="6">
        <f t="shared" si="1578"/>
        <v>12598082857.142859</v>
      </c>
      <c r="KZ34" s="6">
        <f t="shared" si="1578"/>
        <v>13914287237.479807</v>
      </c>
      <c r="LA34" s="6">
        <f t="shared" si="1578"/>
        <v>14077328917.609047</v>
      </c>
      <c r="LB34" s="6">
        <f t="shared" si="1578"/>
        <v>14609739903.069468</v>
      </c>
      <c r="LC34" s="6">
        <f t="shared" si="1578"/>
        <v>13435946610.677864</v>
      </c>
      <c r="LD34" s="51">
        <f t="shared" si="1578"/>
        <v>13168930434.782606</v>
      </c>
      <c r="LE34" s="6">
        <f t="shared" si="1578"/>
        <v>11703164751.958223</v>
      </c>
      <c r="LF34" s="6">
        <f t="shared" si="1578"/>
        <v>11159595519.688324</v>
      </c>
      <c r="LG34" s="6">
        <f t="shared" si="1578"/>
        <v>9708483525.4741516</v>
      </c>
      <c r="LH34" s="6">
        <f t="shared" si="1578"/>
        <v>9852862598.2777958</v>
      </c>
      <c r="LI34" s="6">
        <f t="shared" si="1578"/>
        <v>11208031025.641026</v>
      </c>
      <c r="LJ34" s="6">
        <f t="shared" si="1578"/>
        <v>10938574007.055878</v>
      </c>
      <c r="LK34" s="6">
        <f t="shared" ref="LK34:NV34" si="1579">LK9/LK11</f>
        <v>11355342597.402597</v>
      </c>
      <c r="LL34" s="6">
        <f t="shared" si="1579"/>
        <v>10376796744.186049</v>
      </c>
      <c r="LM34" s="6">
        <f t="shared" si="1579"/>
        <v>10731616502.463055</v>
      </c>
      <c r="LN34" s="6">
        <f t="shared" si="1579"/>
        <v>11306412566.806297</v>
      </c>
      <c r="LO34" s="6">
        <f t="shared" si="1579"/>
        <v>11608660996.67774</v>
      </c>
      <c r="LP34" s="6">
        <f t="shared" si="1579"/>
        <v>12322488493.150686</v>
      </c>
      <c r="LQ34" s="6">
        <f t="shared" si="1579"/>
        <v>13194517597.765362</v>
      </c>
      <c r="LR34" s="6">
        <f t="shared" si="1579"/>
        <v>12648969543.66083</v>
      </c>
      <c r="LS34" s="6">
        <f t="shared" si="1579"/>
        <v>12251542652.63158</v>
      </c>
      <c r="LT34" s="6">
        <f t="shared" si="1579"/>
        <v>11659904533.333334</v>
      </c>
      <c r="LU34" s="6">
        <f t="shared" si="1579"/>
        <v>10755611479.308704</v>
      </c>
      <c r="LV34" s="6">
        <f t="shared" si="1579"/>
        <v>10996926063.157894</v>
      </c>
      <c r="LW34" s="6">
        <f t="shared" si="1579"/>
        <v>10617627918.170879</v>
      </c>
      <c r="LX34" s="6">
        <f t="shared" si="1579"/>
        <v>10674701524.639257</v>
      </c>
      <c r="LY34" s="6">
        <f t="shared" si="1579"/>
        <v>10656371070.059252</v>
      </c>
      <c r="LZ34" s="6">
        <f t="shared" si="1579"/>
        <v>10631779887.36927</v>
      </c>
      <c r="MA34" s="6">
        <f t="shared" si="1579"/>
        <v>10410421267.893661</v>
      </c>
      <c r="MB34" s="6">
        <f t="shared" si="1579"/>
        <v>10495842164.069391</v>
      </c>
      <c r="MC34" s="6">
        <f t="shared" si="1579"/>
        <v>11146360097.919218</v>
      </c>
      <c r="MD34" s="6">
        <f t="shared" si="1579"/>
        <v>11259878728.606358</v>
      </c>
      <c r="ME34" s="6">
        <f t="shared" si="1579"/>
        <v>11436944191.616766</v>
      </c>
      <c r="MF34" s="6">
        <f t="shared" si="1579"/>
        <v>11467418579.497658</v>
      </c>
      <c r="MG34" s="6">
        <f t="shared" si="1579"/>
        <v>11553383987.522743</v>
      </c>
      <c r="MH34" s="6">
        <f t="shared" si="1579"/>
        <v>11587130587.058039</v>
      </c>
      <c r="MI34" s="6">
        <f t="shared" si="1579"/>
        <v>11449445411.403481</v>
      </c>
      <c r="MJ34" s="6">
        <f t="shared" si="1579"/>
        <v>11052875023.075502</v>
      </c>
      <c r="MK34" s="6">
        <f t="shared" si="1579"/>
        <v>10540063327.606712</v>
      </c>
      <c r="ML34" s="6">
        <f t="shared" si="1579"/>
        <v>10236335918.367346</v>
      </c>
      <c r="MM34" s="6">
        <f t="shared" si="1579"/>
        <v>10427257859.007833</v>
      </c>
      <c r="MN34" s="6">
        <f t="shared" si="1579"/>
        <v>10376034582.300627</v>
      </c>
      <c r="MO34" s="6">
        <f t="shared" si="1579"/>
        <v>10487725598.650927</v>
      </c>
      <c r="MP34" s="6">
        <f t="shared" si="1579"/>
        <v>10695514762.000402</v>
      </c>
      <c r="MQ34" s="6">
        <f t="shared" si="1579"/>
        <v>9289023648.947134</v>
      </c>
      <c r="MR34" s="6">
        <f t="shared" si="1579"/>
        <v>9648996966.5734043</v>
      </c>
      <c r="MS34" s="6">
        <f t="shared" si="1579"/>
        <v>9337263292.4880123</v>
      </c>
      <c r="MT34" s="6">
        <f t="shared" si="1579"/>
        <v>8717815843.6573029</v>
      </c>
      <c r="MU34" s="6">
        <f t="shared" si="1579"/>
        <v>8444406015.0375938</v>
      </c>
      <c r="MV34" s="6">
        <f t="shared" si="1579"/>
        <v>9476208786.1271667</v>
      </c>
      <c r="MW34" s="6">
        <f t="shared" si="1579"/>
        <v>9170500532.4630718</v>
      </c>
      <c r="MX34" s="6">
        <f t="shared" si="1579"/>
        <v>9839936000.0000019</v>
      </c>
      <c r="MY34" s="6">
        <f t="shared" si="1579"/>
        <v>10094403262.312702</v>
      </c>
      <c r="MZ34" s="6">
        <f t="shared" si="1579"/>
        <v>10736580494.991158</v>
      </c>
      <c r="NA34" s="6">
        <f t="shared" si="1579"/>
        <v>10858492909.081533</v>
      </c>
      <c r="NB34" s="6">
        <f t="shared" si="1579"/>
        <v>11442601694.159607</v>
      </c>
      <c r="NC34" s="6">
        <f t="shared" si="1579"/>
        <v>11496085956.308516</v>
      </c>
      <c r="ND34" s="6">
        <f t="shared" si="1579"/>
        <v>12404033292.661671</v>
      </c>
      <c r="NE34" s="6">
        <f t="shared" si="1579"/>
        <v>12514161717.352415</v>
      </c>
      <c r="NF34" s="6">
        <f t="shared" si="1579"/>
        <v>13114176139.300776</v>
      </c>
      <c r="NG34" s="6">
        <f t="shared" si="1579"/>
        <v>12283792640</v>
      </c>
      <c r="NH34" s="6">
        <f t="shared" si="1579"/>
        <v>12408137009.345795</v>
      </c>
      <c r="NI34" s="6">
        <f t="shared" si="1579"/>
        <v>11745845945.945946</v>
      </c>
      <c r="NJ34" s="6">
        <f t="shared" si="1579"/>
        <v>12815962941.17647</v>
      </c>
      <c r="NK34" s="6">
        <f t="shared" si="1579"/>
        <v>12716688690.476191</v>
      </c>
      <c r="NL34" s="6">
        <f t="shared" si="1579"/>
        <v>14050054901.960785</v>
      </c>
      <c r="NM34" s="6">
        <f t="shared" si="1579"/>
        <v>13616478571.428574</v>
      </c>
      <c r="NN34" s="6">
        <f t="shared" si="1579"/>
        <v>15042630352.941175</v>
      </c>
      <c r="NO34" s="6">
        <f t="shared" si="1579"/>
        <v>14909017411.764704</v>
      </c>
      <c r="NP34" s="6">
        <f t="shared" si="1579"/>
        <v>16682387055.837564</v>
      </c>
      <c r="NQ34" s="6">
        <f t="shared" si="1579"/>
        <v>16135414698.162731</v>
      </c>
      <c r="NR34" s="6">
        <f t="shared" si="1579"/>
        <v>16670751604.278074</v>
      </c>
      <c r="NS34" s="6">
        <f t="shared" si="1579"/>
        <v>17305437078.651688</v>
      </c>
      <c r="NT34" s="6">
        <f t="shared" si="1579"/>
        <v>19787768389.057751</v>
      </c>
      <c r="NU34" s="6">
        <f t="shared" si="1579"/>
        <v>19288840345.821323</v>
      </c>
      <c r="NV34" s="6">
        <f t="shared" si="1579"/>
        <v>18147861876.832844</v>
      </c>
      <c r="NW34" s="6">
        <f t="shared" ref="NW34:QH34" si="1580">NW9/NW11</f>
        <v>17906089635.854343</v>
      </c>
      <c r="NX34" s="6">
        <f t="shared" si="1580"/>
        <v>19356370820.668694</v>
      </c>
      <c r="NY34" s="6">
        <f t="shared" si="1580"/>
        <v>19053692878.33828</v>
      </c>
      <c r="NZ34" s="6">
        <f t="shared" si="1580"/>
        <v>18651472403.560833</v>
      </c>
      <c r="OA34" s="6">
        <f t="shared" si="1580"/>
        <v>18949258258.258259</v>
      </c>
      <c r="OB34" s="6">
        <f t="shared" si="1580"/>
        <v>19035707871.720116</v>
      </c>
      <c r="OC34" s="6">
        <f t="shared" si="1580"/>
        <v>18514272886.297379</v>
      </c>
      <c r="OD34" s="6">
        <f t="shared" si="1580"/>
        <v>19104662130.177513</v>
      </c>
      <c r="OE34" s="6">
        <f t="shared" si="1580"/>
        <v>18794458139.534882</v>
      </c>
      <c r="OF34" s="6">
        <f t="shared" si="1580"/>
        <v>19535843067.846603</v>
      </c>
      <c r="OG34" s="6">
        <f t="shared" si="1580"/>
        <v>20403312386.706951</v>
      </c>
      <c r="OH34" s="6">
        <f t="shared" si="1580"/>
        <v>20507856024.096382</v>
      </c>
      <c r="OI34" s="6">
        <f t="shared" si="1580"/>
        <v>20322475375.375374</v>
      </c>
      <c r="OJ34" s="6">
        <f t="shared" si="1580"/>
        <v>20552785628.742516</v>
      </c>
      <c r="OK34" s="6">
        <f t="shared" si="1580"/>
        <v>19501591922.005573</v>
      </c>
      <c r="OL34" s="6">
        <f t="shared" si="1580"/>
        <v>16891153757.225435</v>
      </c>
      <c r="OM34" s="6">
        <f t="shared" si="1580"/>
        <v>17326406163.571712</v>
      </c>
      <c r="ON34" s="6">
        <f t="shared" si="1580"/>
        <v>15364257623.318386</v>
      </c>
      <c r="OO34" s="6">
        <f t="shared" si="1580"/>
        <v>15988884526.558889</v>
      </c>
      <c r="OP34" s="6">
        <f t="shared" si="1580"/>
        <v>15471303124.999998</v>
      </c>
      <c r="OQ34" s="6">
        <f t="shared" si="1580"/>
        <v>15553731900.452488</v>
      </c>
      <c r="OR34" s="6">
        <f t="shared" si="1580"/>
        <v>14073315612.648222</v>
      </c>
      <c r="OS34" s="6">
        <f t="shared" si="1580"/>
        <v>13825061776.061775</v>
      </c>
      <c r="OT34" s="6">
        <f t="shared" si="1580"/>
        <v>12590146853.146854</v>
      </c>
      <c r="OU34" s="6">
        <f t="shared" si="1580"/>
        <v>13906636923.076921</v>
      </c>
      <c r="OV34" s="6">
        <f t="shared" si="1580"/>
        <v>14180471734.892786</v>
      </c>
      <c r="OW34" s="6">
        <f t="shared" si="1580"/>
        <v>15114404093.567253</v>
      </c>
      <c r="OX34" s="6">
        <f t="shared" si="1580"/>
        <v>15048469639.468693</v>
      </c>
      <c r="OY34" s="6">
        <f t="shared" si="1580"/>
        <v>15727235826.771652</v>
      </c>
      <c r="OZ34" s="6">
        <f t="shared" si="1580"/>
        <v>15971670140.28056</v>
      </c>
      <c r="PA34" s="6">
        <f t="shared" si="1580"/>
        <v>17234694291.754757</v>
      </c>
      <c r="PB34" s="6">
        <f t="shared" si="1580"/>
        <v>15963943300.970871</v>
      </c>
      <c r="PC34" s="6">
        <f t="shared" si="1580"/>
        <v>15573696240.601501</v>
      </c>
      <c r="PD34" s="6">
        <f t="shared" si="1580"/>
        <v>15737936090.225561</v>
      </c>
      <c r="PE34" s="6">
        <f t="shared" si="1580"/>
        <v>14115681250</v>
      </c>
      <c r="PF34" s="6">
        <f t="shared" si="1580"/>
        <v>14566066481.48148</v>
      </c>
      <c r="PG34" s="6">
        <f t="shared" si="1580"/>
        <v>13916185611.510794</v>
      </c>
      <c r="PH34" s="6">
        <f t="shared" si="1580"/>
        <v>13137971258.503401</v>
      </c>
      <c r="PI34" s="6">
        <f t="shared" si="1580"/>
        <v>13466838704.028021</v>
      </c>
      <c r="PJ34" s="6">
        <f t="shared" si="1580"/>
        <v>13207312131.715773</v>
      </c>
      <c r="PK34" s="6">
        <f t="shared" si="1580"/>
        <v>13320015156.794426</v>
      </c>
      <c r="PL34" s="6">
        <f t="shared" si="1580"/>
        <v>13625606151.142355</v>
      </c>
      <c r="PM34" s="6">
        <f t="shared" si="1580"/>
        <v>13283626804.123709</v>
      </c>
      <c r="PN34" s="6">
        <f t="shared" si="1580"/>
        <v>12609662098.138748</v>
      </c>
      <c r="PO34" s="6">
        <f t="shared" si="1580"/>
        <v>12018030670.926516</v>
      </c>
      <c r="PP34" s="6">
        <f t="shared" si="1580"/>
        <v>12359901119.999998</v>
      </c>
      <c r="PQ34" s="6">
        <f t="shared" si="1580"/>
        <v>12047851520</v>
      </c>
      <c r="PR34" s="6">
        <f t="shared" si="1580"/>
        <v>11977634080</v>
      </c>
      <c r="PS34" s="6">
        <f t="shared" si="1580"/>
        <v>11784165130.568357</v>
      </c>
      <c r="PT34" s="6">
        <f t="shared" si="1580"/>
        <v>11305315850.144093</v>
      </c>
      <c r="PU34" s="6">
        <f t="shared" si="1580"/>
        <v>11286318731.988472</v>
      </c>
      <c r="PV34" s="6">
        <f t="shared" si="1580"/>
        <v>11581567867.867867</v>
      </c>
      <c r="PW34" s="6">
        <f t="shared" si="1580"/>
        <v>11755630105.90015</v>
      </c>
      <c r="PX34" s="6">
        <f t="shared" si="1580"/>
        <v>11821414525.993883</v>
      </c>
      <c r="PY34" s="6">
        <f t="shared" si="1580"/>
        <v>12118421538.46154</v>
      </c>
      <c r="PZ34" s="6">
        <f t="shared" si="1580"/>
        <v>11667323214.285715</v>
      </c>
      <c r="QA34" s="6">
        <f t="shared" si="1580"/>
        <v>11952651445.966515</v>
      </c>
      <c r="QB34" s="6">
        <f t="shared" si="1580"/>
        <v>11865230493.273542</v>
      </c>
      <c r="QC34" s="6">
        <f t="shared" si="1580"/>
        <v>12808194216.133942</v>
      </c>
      <c r="QD34" s="6">
        <f t="shared" si="1580"/>
        <v>12852891352.201258</v>
      </c>
      <c r="QE34" s="6">
        <f t="shared" si="1580"/>
        <v>12505532012.195124</v>
      </c>
      <c r="QF34" s="6">
        <f t="shared" si="1580"/>
        <v>12414539969.604862</v>
      </c>
      <c r="QG34" s="6">
        <f t="shared" si="1580"/>
        <v>12333005927.051672</v>
      </c>
      <c r="QH34" s="6">
        <f t="shared" si="1580"/>
        <v>11889951173.020527</v>
      </c>
      <c r="QI34" s="6">
        <f t="shared" ref="QI34:ST34" si="1581">QI9/QI11</f>
        <v>12119302631.578949</v>
      </c>
      <c r="QJ34" s="6">
        <f t="shared" si="1581"/>
        <v>12314408088.235294</v>
      </c>
      <c r="QK34" s="6">
        <f t="shared" si="1581"/>
        <v>13042048372.093023</v>
      </c>
      <c r="QL34" s="6">
        <f t="shared" si="1581"/>
        <v>13156341614.906832</v>
      </c>
      <c r="QM34" s="6">
        <f t="shared" si="1581"/>
        <v>13333904354.587872</v>
      </c>
      <c r="QN34" s="6">
        <f t="shared" si="1581"/>
        <v>13398307729.468599</v>
      </c>
      <c r="QO34" s="6">
        <f t="shared" si="1581"/>
        <v>15070684929.078016</v>
      </c>
      <c r="QP34" s="6">
        <f t="shared" si="1581"/>
        <v>14898483865.248228</v>
      </c>
      <c r="QQ34" s="6">
        <f t="shared" si="1581"/>
        <v>15582114000</v>
      </c>
      <c r="QR34" s="6">
        <f t="shared" si="1581"/>
        <v>16552587499.999998</v>
      </c>
      <c r="QS34" s="6">
        <f t="shared" si="1581"/>
        <v>17618459432.048683</v>
      </c>
      <c r="QT34" s="6">
        <f t="shared" si="1581"/>
        <v>17086294615.384613</v>
      </c>
      <c r="QU34" s="6">
        <f t="shared" si="1581"/>
        <v>16047735795.454544</v>
      </c>
      <c r="QV34" s="6">
        <f t="shared" si="1581"/>
        <v>16177327683.61582</v>
      </c>
      <c r="QW34" s="6">
        <f t="shared" si="1581"/>
        <v>16012738165.137613</v>
      </c>
      <c r="QX34" s="6">
        <f t="shared" si="1581"/>
        <v>16331306813.996317</v>
      </c>
      <c r="QY34" s="6">
        <f t="shared" si="1581"/>
        <v>16575138632.162663</v>
      </c>
      <c r="QZ34" s="6">
        <f t="shared" si="1581"/>
        <v>15463708291.03215</v>
      </c>
      <c r="RA34" s="6">
        <f t="shared" si="1581"/>
        <v>15726508828.522921</v>
      </c>
      <c r="RB34" s="6">
        <f t="shared" si="1581"/>
        <v>16225496428.571428</v>
      </c>
      <c r="RC34" s="6">
        <f t="shared" si="1581"/>
        <v>16217605612.244898</v>
      </c>
      <c r="RD34" s="6">
        <f t="shared" si="1581"/>
        <v>16828719047.619049</v>
      </c>
      <c r="RE34" s="6">
        <f t="shared" si="1581"/>
        <v>16316795041.322313</v>
      </c>
      <c r="RF34" s="6">
        <f t="shared" si="1581"/>
        <v>17096854388.98451</v>
      </c>
      <c r="RG34" s="6">
        <f t="shared" si="1581"/>
        <v>16656181683.168318</v>
      </c>
      <c r="RH34" s="6">
        <f t="shared" si="1581"/>
        <v>16359965279.999998</v>
      </c>
      <c r="RI34" s="6">
        <f t="shared" si="1581"/>
        <v>16284169462.025316</v>
      </c>
      <c r="RJ34" s="6">
        <f t="shared" si="1581"/>
        <v>16223184455.128204</v>
      </c>
      <c r="RK34" s="6">
        <f t="shared" si="1581"/>
        <v>15672722958.397533</v>
      </c>
      <c r="RL34" s="6">
        <f t="shared" si="1581"/>
        <v>15234505864.661654</v>
      </c>
      <c r="RM34" s="6">
        <f t="shared" si="1581"/>
        <v>14862123451.327431</v>
      </c>
      <c r="RN34" s="6">
        <f t="shared" si="1581"/>
        <v>14917691776.798826</v>
      </c>
      <c r="RO34" s="6">
        <f t="shared" si="1581"/>
        <v>14756367694.566813</v>
      </c>
      <c r="RP34" s="6">
        <f t="shared" si="1581"/>
        <v>14736076546.76259</v>
      </c>
      <c r="RQ34" s="6">
        <f t="shared" si="1581"/>
        <v>14933506330.935251</v>
      </c>
      <c r="RR34" s="6">
        <f t="shared" si="1581"/>
        <v>14335373115.220484</v>
      </c>
      <c r="RS34" s="6">
        <f t="shared" si="1581"/>
        <v>13813862551.440329</v>
      </c>
      <c r="RT34" s="6">
        <f t="shared" si="1581"/>
        <v>13674545827.633379</v>
      </c>
      <c r="RU34" s="6">
        <f t="shared" si="1581"/>
        <v>13173342146.596859</v>
      </c>
      <c r="RV34" s="6">
        <f t="shared" si="1581"/>
        <v>12922952225.13089</v>
      </c>
      <c r="RW34" s="6">
        <f t="shared" si="1581"/>
        <v>12872614921.465969</v>
      </c>
      <c r="RX34" s="6">
        <f t="shared" si="1581"/>
        <v>12829169633.507854</v>
      </c>
      <c r="RY34" s="6">
        <f t="shared" si="1581"/>
        <v>13261728403.141361</v>
      </c>
      <c r="RZ34" s="6">
        <f t="shared" si="1581"/>
        <v>12894331806.282722</v>
      </c>
      <c r="SA34" s="6">
        <f t="shared" si="1581"/>
        <v>12711024738.219896</v>
      </c>
      <c r="SB34" s="6">
        <f t="shared" si="1581"/>
        <v>12946356937.172775</v>
      </c>
      <c r="SC34" s="6">
        <f t="shared" si="1581"/>
        <v>12268479875.776398</v>
      </c>
      <c r="SD34" s="6">
        <f t="shared" si="1581"/>
        <v>12979567919.7995</v>
      </c>
      <c r="SE34" s="6">
        <f t="shared" si="1581"/>
        <v>12415074663.402693</v>
      </c>
      <c r="SF34" s="6">
        <f t="shared" si="1581"/>
        <v>12729396572.827417</v>
      </c>
      <c r="SG34" s="6">
        <f t="shared" si="1581"/>
        <v>12622526974.483595</v>
      </c>
      <c r="SH34" s="6">
        <f t="shared" si="1581"/>
        <v>12800044749.403341</v>
      </c>
      <c r="SI34" s="6">
        <f t="shared" si="1581"/>
        <v>12874429866.98912</v>
      </c>
      <c r="SJ34" s="6">
        <f t="shared" si="1581"/>
        <v>12929364148.681055</v>
      </c>
      <c r="SK34" s="6">
        <f t="shared" si="1581"/>
        <v>13997003291.139238</v>
      </c>
      <c r="SL34" s="6">
        <f t="shared" si="1581"/>
        <v>13250534303.797466</v>
      </c>
      <c r="SM34" s="6">
        <f t="shared" si="1581"/>
        <v>12921505953.827459</v>
      </c>
      <c r="SN34" s="6">
        <f t="shared" si="1581"/>
        <v>12693047374.847374</v>
      </c>
      <c r="SO34" s="6">
        <f t="shared" si="1581"/>
        <v>12830844810.74481</v>
      </c>
      <c r="SP34" s="6">
        <f t="shared" si="1581"/>
        <v>13126392307.692308</v>
      </c>
      <c r="SQ34" s="6">
        <f t="shared" si="1581"/>
        <v>13226555501.222494</v>
      </c>
      <c r="SR34" s="6">
        <f t="shared" si="1581"/>
        <v>12970874449.877752</v>
      </c>
      <c r="SS34" s="6">
        <f t="shared" si="1581"/>
        <v>13021456845.965771</v>
      </c>
      <c r="ST34" s="6">
        <f t="shared" si="1581"/>
        <v>13329963814.180931</v>
      </c>
      <c r="SU34" s="6">
        <f t="shared" ref="SU34:VF34" si="1582">SU9/SU11</f>
        <v>12294265525.672373</v>
      </c>
      <c r="SV34" s="6">
        <f t="shared" si="1582"/>
        <v>12125971271.393642</v>
      </c>
      <c r="SW34" s="6">
        <f t="shared" si="1582"/>
        <v>12444949511.002445</v>
      </c>
      <c r="SX34" s="6">
        <f t="shared" si="1582"/>
        <v>13198521271.393644</v>
      </c>
      <c r="SY34" s="6">
        <f t="shared" si="1582"/>
        <v>13236229339.853302</v>
      </c>
      <c r="SZ34" s="6">
        <f t="shared" si="1582"/>
        <v>14455007579.462105</v>
      </c>
      <c r="TA34" s="6">
        <f t="shared" si="1582"/>
        <v>14727342909.535452</v>
      </c>
      <c r="TB34" s="6">
        <f t="shared" si="1582"/>
        <v>15507541564.792175</v>
      </c>
      <c r="TC34" s="6">
        <f t="shared" si="1582"/>
        <v>15582848899.755503</v>
      </c>
      <c r="TD34" s="6">
        <f t="shared" si="1582"/>
        <v>15432074205.378973</v>
      </c>
      <c r="TE34" s="6">
        <f t="shared" si="1582"/>
        <v>15515578484.10758</v>
      </c>
      <c r="TF34" s="6">
        <f t="shared" si="1582"/>
        <v>15542621026.894865</v>
      </c>
      <c r="TG34" s="6">
        <f t="shared" si="1582"/>
        <v>15351486063.569683</v>
      </c>
      <c r="TH34" s="6">
        <f t="shared" si="1582"/>
        <v>14730543684.820391</v>
      </c>
      <c r="TI34" s="6">
        <f t="shared" si="1582"/>
        <v>14824091888.760136</v>
      </c>
      <c r="TJ34" s="6">
        <f t="shared" si="1582"/>
        <v>14806455388.180763</v>
      </c>
      <c r="TK34" s="6">
        <f t="shared" si="1582"/>
        <v>13736309501.738121</v>
      </c>
      <c r="TL34" s="6">
        <f t="shared" si="1582"/>
        <v>13712490034.762453</v>
      </c>
      <c r="TM34" s="6">
        <f t="shared" si="1582"/>
        <v>14644066048.667437</v>
      </c>
      <c r="TN34" s="6">
        <f t="shared" si="1582"/>
        <v>14626816222.479719</v>
      </c>
      <c r="TO34" s="6">
        <f t="shared" si="1582"/>
        <v>14670776931.949253</v>
      </c>
      <c r="TP34" s="6">
        <f t="shared" si="1582"/>
        <v>15140665238.095236</v>
      </c>
      <c r="TQ34" s="6">
        <f t="shared" si="1582"/>
        <v>14910770517.448856</v>
      </c>
      <c r="TR34" s="6">
        <f t="shared" si="1582"/>
        <v>14722362378.640776</v>
      </c>
      <c r="TS34" s="6">
        <f t="shared" si="1582"/>
        <v>15374395365.853661</v>
      </c>
      <c r="TT34" s="6">
        <f t="shared" si="1582"/>
        <v>15426812267.657993</v>
      </c>
      <c r="TU34" s="6">
        <f t="shared" si="1582"/>
        <v>15507531133.250311</v>
      </c>
      <c r="TV34" s="6">
        <f t="shared" si="1582"/>
        <v>14825662884.160755</v>
      </c>
      <c r="TW34" s="6">
        <f t="shared" si="1582"/>
        <v>14528403058.823528</v>
      </c>
      <c r="TX34" s="6">
        <f t="shared" si="1582"/>
        <v>14720634859.15493</v>
      </c>
      <c r="TY34" s="6">
        <f t="shared" si="1582"/>
        <v>14915088042.203985</v>
      </c>
      <c r="TZ34" s="6">
        <f t="shared" si="1582"/>
        <v>15424647002.398083</v>
      </c>
      <c r="UA34" s="6">
        <f t="shared" si="1582"/>
        <v>15654508915.662649</v>
      </c>
      <c r="UB34" s="6">
        <f t="shared" si="1582"/>
        <v>14792426227.544912</v>
      </c>
      <c r="UC34" s="6">
        <f t="shared" si="1582"/>
        <v>15624338995.215311</v>
      </c>
      <c r="UD34" s="51">
        <f t="shared" si="1582"/>
        <v>14009357672.075615</v>
      </c>
      <c r="UE34" s="6">
        <f t="shared" si="1582"/>
        <v>14445741320.019564</v>
      </c>
      <c r="UF34" s="6">
        <f t="shared" si="1582"/>
        <v>14275824375.031441</v>
      </c>
      <c r="UG34" s="6">
        <f t="shared" si="1582"/>
        <v>14868662635.103119</v>
      </c>
      <c r="UH34" s="6">
        <f t="shared" si="1582"/>
        <v>15242237254.554363</v>
      </c>
      <c r="UI34" s="6">
        <f t="shared" si="1582"/>
        <v>12931589271.507057</v>
      </c>
      <c r="UJ34" s="6">
        <f t="shared" si="1582"/>
        <v>13065788946.560043</v>
      </c>
      <c r="UK34" s="6">
        <f t="shared" si="1582"/>
        <v>12833943905.425653</v>
      </c>
      <c r="UL34" s="6">
        <f t="shared" si="1582"/>
        <v>13289265902.110727</v>
      </c>
      <c r="UM34" s="6">
        <f t="shared" si="1582"/>
        <v>13724266726.012791</v>
      </c>
      <c r="UN34" s="6">
        <f t="shared" si="1582"/>
        <v>13809625446.807873</v>
      </c>
      <c r="UO34" s="6">
        <f t="shared" si="1582"/>
        <v>13776859680.826481</v>
      </c>
      <c r="UP34" s="6">
        <f t="shared" si="1582"/>
        <v>13909600664.395086</v>
      </c>
      <c r="UQ34" s="6">
        <f t="shared" si="1582"/>
        <v>14286883704.430492</v>
      </c>
      <c r="UR34" s="6">
        <f t="shared" si="1582"/>
        <v>13817176165.86145</v>
      </c>
      <c r="US34" s="6">
        <f t="shared" si="1582"/>
        <v>14379907995.610403</v>
      </c>
      <c r="UT34" s="6">
        <f t="shared" si="1582"/>
        <v>13200176608.977036</v>
      </c>
      <c r="UU34" s="6">
        <f t="shared" si="1582"/>
        <v>14531931804.430071</v>
      </c>
      <c r="UV34" s="6">
        <f t="shared" si="1582"/>
        <v>14721807013.825174</v>
      </c>
      <c r="UW34" s="6">
        <f t="shared" si="1582"/>
        <v>15657501132.668917</v>
      </c>
      <c r="UX34" s="6">
        <f t="shared" si="1582"/>
        <v>16900525629.432219</v>
      </c>
      <c r="UY34" s="6">
        <f t="shared" si="1582"/>
        <v>16527847496.842674</v>
      </c>
      <c r="UZ34" s="6">
        <f t="shared" si="1582"/>
        <v>18238246452.965515</v>
      </c>
      <c r="VA34" s="6">
        <f t="shared" si="1582"/>
        <v>18685902766.815178</v>
      </c>
      <c r="VB34" s="6">
        <f t="shared" si="1582"/>
        <v>19402634209.399559</v>
      </c>
      <c r="VC34" s="6">
        <f t="shared" si="1582"/>
        <v>18273035695.636459</v>
      </c>
      <c r="VD34" s="6">
        <f t="shared" si="1582"/>
        <v>18280493902.652912</v>
      </c>
      <c r="VE34" s="6">
        <f t="shared" si="1582"/>
        <v>18693604244.213512</v>
      </c>
      <c r="VF34" s="6">
        <f t="shared" si="1582"/>
        <v>19303127063.434299</v>
      </c>
      <c r="VG34" s="6">
        <f t="shared" ref="VG34:XR34" si="1583">VG9/VG11</f>
        <v>19479726470.701813</v>
      </c>
      <c r="VH34" s="6">
        <f t="shared" si="1583"/>
        <v>19807742320.520142</v>
      </c>
      <c r="VI34" s="6">
        <f t="shared" si="1583"/>
        <v>19857992287.413593</v>
      </c>
      <c r="VJ34" s="6">
        <f t="shared" si="1583"/>
        <v>18993456299.638466</v>
      </c>
      <c r="VK34" s="6">
        <f t="shared" si="1583"/>
        <v>18829012656.795696</v>
      </c>
      <c r="VL34" s="6">
        <f t="shared" si="1583"/>
        <v>18942259741.55518</v>
      </c>
      <c r="VM34" s="6">
        <f t="shared" si="1583"/>
        <v>18903866221.120811</v>
      </c>
      <c r="VN34" s="6">
        <f t="shared" si="1583"/>
        <v>18873461354.961971</v>
      </c>
      <c r="VO34" s="6">
        <f t="shared" si="1583"/>
        <v>17786468775.576324</v>
      </c>
      <c r="VP34" s="6">
        <f t="shared" si="1583"/>
        <v>17859997451.026772</v>
      </c>
      <c r="VQ34" s="6">
        <f t="shared" si="1583"/>
        <v>17243729579.342216</v>
      </c>
      <c r="VR34" s="6">
        <f t="shared" si="1583"/>
        <v>16334485220.869146</v>
      </c>
      <c r="VS34" s="6">
        <f t="shared" si="1583"/>
        <v>16470254690.259899</v>
      </c>
      <c r="VT34" s="6">
        <f t="shared" si="1583"/>
        <v>16305634033.065176</v>
      </c>
      <c r="VU34" s="6">
        <f t="shared" si="1583"/>
        <v>16410410927.324787</v>
      </c>
      <c r="VV34" s="6">
        <f t="shared" si="1583"/>
        <v>16547141768.78981</v>
      </c>
      <c r="VW34" s="6">
        <f t="shared" si="1583"/>
        <v>16624993626.215284</v>
      </c>
      <c r="VX34" s="6">
        <f t="shared" si="1583"/>
        <v>15730207660.767687</v>
      </c>
      <c r="VY34" s="6">
        <f t="shared" si="1583"/>
        <v>15623526664.873066</v>
      </c>
      <c r="VZ34" s="6">
        <f t="shared" si="1583"/>
        <v>15440823207.021784</v>
      </c>
      <c r="WA34" s="6">
        <f t="shared" si="1583"/>
        <v>15653468007.385439</v>
      </c>
      <c r="WB34" s="6">
        <f t="shared" si="1583"/>
        <v>15270968900.895634</v>
      </c>
      <c r="WC34" s="6">
        <f t="shared" si="1583"/>
        <v>14939029199.811041</v>
      </c>
      <c r="WD34" s="6">
        <f t="shared" si="1583"/>
        <v>16269751673.273214</v>
      </c>
      <c r="WE34" s="6">
        <f t="shared" si="1583"/>
        <v>15930212998.073952</v>
      </c>
      <c r="WF34" s="6">
        <f t="shared" si="1583"/>
        <v>15662357570.787397</v>
      </c>
      <c r="WG34" s="6">
        <f t="shared" si="1583"/>
        <v>16256360082.947538</v>
      </c>
      <c r="WH34" s="6">
        <f t="shared" si="1583"/>
        <v>17294314601.861885</v>
      </c>
      <c r="WI34" s="6">
        <f t="shared" si="1583"/>
        <v>16988016474.42206</v>
      </c>
      <c r="WJ34" s="6">
        <f t="shared" si="1583"/>
        <v>16862862227.375662</v>
      </c>
      <c r="WK34" s="6">
        <f t="shared" si="1583"/>
        <v>16745091578.312565</v>
      </c>
      <c r="WL34" s="6">
        <f t="shared" si="1583"/>
        <v>15761288598.293234</v>
      </c>
      <c r="WM34" s="6">
        <f t="shared" si="1583"/>
        <v>15238900296.306761</v>
      </c>
      <c r="WN34" s="6">
        <f t="shared" si="1583"/>
        <v>15344501737.363066</v>
      </c>
      <c r="WO34" s="6">
        <f t="shared" si="1583"/>
        <v>14771856965.467297</v>
      </c>
      <c r="WP34" s="6">
        <f t="shared" si="1583"/>
        <v>13904977155.819729</v>
      </c>
      <c r="WQ34" s="6">
        <f t="shared" si="1583"/>
        <v>15213038071.925831</v>
      </c>
      <c r="WR34" s="6">
        <f t="shared" si="1583"/>
        <v>14842207637.253706</v>
      </c>
      <c r="WS34" s="6">
        <f t="shared" si="1583"/>
        <v>14726868629.24856</v>
      </c>
      <c r="WT34" s="6">
        <f t="shared" si="1583"/>
        <v>14116743690.567589</v>
      </c>
      <c r="WU34" s="6">
        <f t="shared" si="1583"/>
        <v>12542311219.164833</v>
      </c>
      <c r="WV34" s="6">
        <f t="shared" si="1583"/>
        <v>12654121917.655481</v>
      </c>
      <c r="WW34" s="6">
        <f t="shared" si="1583"/>
        <v>12939516234.034922</v>
      </c>
      <c r="WX34" s="6">
        <f t="shared" si="1583"/>
        <v>14031822152.597878</v>
      </c>
      <c r="WY34" s="6">
        <f t="shared" si="1583"/>
        <v>13823788914.577898</v>
      </c>
      <c r="WZ34" s="6">
        <f t="shared" si="1583"/>
        <v>14953893928.001816</v>
      </c>
      <c r="XA34" s="6">
        <f t="shared" si="1583"/>
        <v>15164521205.544294</v>
      </c>
      <c r="XB34" s="6">
        <f t="shared" si="1583"/>
        <v>14763143490.293743</v>
      </c>
      <c r="XC34" s="6">
        <f t="shared" si="1583"/>
        <v>14883966542.978474</v>
      </c>
      <c r="XD34" s="6">
        <f t="shared" si="1583"/>
        <v>15396198250.300631</v>
      </c>
      <c r="XE34" s="6">
        <f t="shared" si="1583"/>
        <v>14960173004.997742</v>
      </c>
      <c r="XF34" s="6">
        <f t="shared" si="1583"/>
        <v>15167073482.590834</v>
      </c>
      <c r="XG34" s="6">
        <f t="shared" si="1583"/>
        <v>15140341425.224884</v>
      </c>
      <c r="XH34" s="6">
        <f t="shared" si="1583"/>
        <v>14046371517.549383</v>
      </c>
      <c r="XI34" s="6">
        <f t="shared" si="1583"/>
        <v>14589431345.42491</v>
      </c>
      <c r="XJ34" s="6">
        <f t="shared" si="1583"/>
        <v>10225498298.441774</v>
      </c>
      <c r="XK34" s="6">
        <f t="shared" si="1583"/>
        <v>10148601553.305407</v>
      </c>
      <c r="XL34" s="6">
        <f t="shared" si="1583"/>
        <v>11898126131.368908</v>
      </c>
      <c r="XM34" s="6">
        <f t="shared" si="1583"/>
        <v>12023005156.50828</v>
      </c>
      <c r="XN34" s="6">
        <f t="shared" si="1583"/>
        <v>11951447909.254372</v>
      </c>
      <c r="XO34" s="6">
        <f t="shared" si="1583"/>
        <v>12033614242.55336</v>
      </c>
      <c r="XP34" s="6">
        <f t="shared" si="1583"/>
        <v>11835168160.986664</v>
      </c>
      <c r="XQ34" s="6">
        <f t="shared" si="1583"/>
        <v>11818487317.008284</v>
      </c>
      <c r="XR34" s="6">
        <f t="shared" si="1583"/>
        <v>11325742651.937904</v>
      </c>
      <c r="XS34" s="6">
        <f t="shared" ref="XS34:AAD34" si="1584">XS9/XS11</f>
        <v>11125375266.032661</v>
      </c>
      <c r="XT34" s="6">
        <f t="shared" si="1584"/>
        <v>11508484683.223553</v>
      </c>
      <c r="XU34" s="6">
        <f t="shared" si="1584"/>
        <v>9796553861.8398743</v>
      </c>
      <c r="XV34" s="6">
        <f t="shared" si="1584"/>
        <v>10203392119.974951</v>
      </c>
      <c r="XW34" s="6">
        <f t="shared" si="1584"/>
        <v>9543968297.1323166</v>
      </c>
      <c r="XX34" s="6">
        <f t="shared" si="1584"/>
        <v>9999773908.8758888</v>
      </c>
      <c r="XY34" s="6">
        <f t="shared" si="1584"/>
        <v>9662576075.4992619</v>
      </c>
      <c r="XZ34" s="6">
        <f t="shared" si="1584"/>
        <v>8685216645.6496658</v>
      </c>
      <c r="YA34" s="6">
        <f t="shared" si="1584"/>
        <v>8045785654.6741638</v>
      </c>
      <c r="YB34" s="6">
        <f t="shared" si="1584"/>
        <v>8015782772.5623178</v>
      </c>
      <c r="YC34" s="6">
        <f t="shared" si="1584"/>
        <v>8045807693.6636391</v>
      </c>
      <c r="YD34" s="6">
        <f t="shared" si="1584"/>
        <v>8157615756.170002</v>
      </c>
      <c r="YE34" s="6">
        <f t="shared" si="1584"/>
        <v>8173275909.5223036</v>
      </c>
      <c r="YF34" s="6">
        <f t="shared" si="1584"/>
        <v>8167401975.9500933</v>
      </c>
      <c r="YG34" s="6">
        <f t="shared" si="1584"/>
        <v>8092876315.2030716</v>
      </c>
      <c r="YH34" s="6">
        <f t="shared" si="1584"/>
        <v>8618887376.8906536</v>
      </c>
      <c r="YI34" s="6">
        <f t="shared" si="1584"/>
        <v>8706361887.2877102</v>
      </c>
      <c r="YJ34" s="6">
        <f t="shared" si="1584"/>
        <v>7956507095.4967127</v>
      </c>
      <c r="YK34" s="6">
        <f t="shared" si="1584"/>
        <v>7758038402.6653051</v>
      </c>
      <c r="YL34" s="6">
        <f t="shared" si="1584"/>
        <v>7860273504.8427191</v>
      </c>
      <c r="YM34" s="6">
        <f t="shared" si="1584"/>
        <v>7681644543.4266596</v>
      </c>
      <c r="YN34" s="6">
        <f t="shared" si="1584"/>
        <v>6930114375.2267389</v>
      </c>
      <c r="YO34" s="6">
        <f t="shared" si="1584"/>
        <v>6248593145.04916</v>
      </c>
      <c r="YP34" s="6">
        <f t="shared" si="1584"/>
        <v>6622644166.546052</v>
      </c>
      <c r="YQ34" s="6">
        <f t="shared" si="1584"/>
        <v>7074456863.3587723</v>
      </c>
      <c r="YR34" s="6">
        <f t="shared" si="1584"/>
        <v>6826177912.2497625</v>
      </c>
      <c r="YS34" s="6">
        <f t="shared" si="1584"/>
        <v>5916901240.4305429</v>
      </c>
      <c r="YT34" s="6">
        <f t="shared" si="1584"/>
        <v>5894868008.7482796</v>
      </c>
      <c r="YU34" s="6">
        <f t="shared" si="1584"/>
        <v>5291185683.3436279</v>
      </c>
      <c r="YV34" s="6">
        <f t="shared" si="1584"/>
        <v>4927896213.4182091</v>
      </c>
      <c r="YW34" s="6">
        <f t="shared" si="1584"/>
        <v>5207809809.3217592</v>
      </c>
      <c r="YX34" s="6">
        <f t="shared" si="1584"/>
        <v>5721478896.0645905</v>
      </c>
      <c r="YY34" s="6">
        <f t="shared" si="1584"/>
        <v>5924299122.2997255</v>
      </c>
      <c r="YZ34" s="6">
        <f t="shared" si="1584"/>
        <v>6398483710.3638859</v>
      </c>
      <c r="ZA34" s="6">
        <f t="shared" si="1584"/>
        <v>6371368627.858078</v>
      </c>
      <c r="ZB34" s="6">
        <f t="shared" si="1584"/>
        <v>6576290119.3430548</v>
      </c>
      <c r="ZC34" s="6">
        <f t="shared" si="1584"/>
        <v>6844000005.0834494</v>
      </c>
      <c r="ZD34" s="6">
        <f t="shared" si="1584"/>
        <v>6886144043.3443737</v>
      </c>
      <c r="ZE34" s="6">
        <f t="shared" si="1584"/>
        <v>6923112893.340888</v>
      </c>
      <c r="ZF34" s="6">
        <f t="shared" si="1584"/>
        <v>6734313013.726326</v>
      </c>
      <c r="ZG34" s="6">
        <f t="shared" si="1584"/>
        <v>6074124681.634057</v>
      </c>
      <c r="ZH34" s="6">
        <f t="shared" si="1584"/>
        <v>6063239723.0712709</v>
      </c>
      <c r="ZI34" s="6">
        <f t="shared" si="1584"/>
        <v>6084444210.9067354</v>
      </c>
      <c r="ZJ34" s="6">
        <f t="shared" si="1584"/>
        <v>5853446844.2131834</v>
      </c>
      <c r="ZK34" s="6">
        <f t="shared" si="1584"/>
        <v>5432336797.6276464</v>
      </c>
      <c r="ZL34" s="6">
        <f t="shared" si="1584"/>
        <v>5372243439.397789</v>
      </c>
      <c r="ZM34" s="6">
        <f t="shared" si="1584"/>
        <v>5607094368.8826742</v>
      </c>
      <c r="ZN34" s="6">
        <f t="shared" si="1584"/>
        <v>5994600317.476532</v>
      </c>
      <c r="ZO34" s="6">
        <f t="shared" si="1584"/>
        <v>6586155056.558527</v>
      </c>
      <c r="ZP34" s="6">
        <f t="shared" si="1584"/>
        <v>8743763428.8519096</v>
      </c>
      <c r="ZQ34" s="6">
        <f t="shared" si="1584"/>
        <v>7672709675.1445875</v>
      </c>
      <c r="ZR34" s="6">
        <f t="shared" si="1584"/>
        <v>6918217020.281045</v>
      </c>
      <c r="ZS34" s="6">
        <f t="shared" si="1584"/>
        <v>6999907901.4928608</v>
      </c>
      <c r="ZT34" s="6">
        <f t="shared" si="1584"/>
        <v>7423740649.5318222</v>
      </c>
      <c r="ZU34" s="6">
        <f t="shared" si="1584"/>
        <v>6995068089.9930286</v>
      </c>
      <c r="ZV34" s="6">
        <f t="shared" si="1584"/>
        <v>6909408362.9333248</v>
      </c>
      <c r="ZW34" s="6">
        <f t="shared" si="1584"/>
        <v>6573453546.6377907</v>
      </c>
      <c r="ZX34" s="6">
        <f t="shared" si="1584"/>
        <v>6584405705.7204294</v>
      </c>
      <c r="ZY34" s="6">
        <f t="shared" si="1584"/>
        <v>6851405554.3348351</v>
      </c>
      <c r="ZZ34" s="6">
        <f t="shared" si="1584"/>
        <v>7072445880.1968517</v>
      </c>
      <c r="AAA34" s="6">
        <f t="shared" si="1584"/>
        <v>7160445667.2272854</v>
      </c>
      <c r="AAB34" s="6">
        <f t="shared" si="1584"/>
        <v>6963032254.5717459</v>
      </c>
      <c r="AAC34" s="6">
        <f t="shared" si="1584"/>
        <v>7272497490.1981516</v>
      </c>
      <c r="AAD34" s="6">
        <f t="shared" si="1584"/>
        <v>7411748523.2770348</v>
      </c>
      <c r="AAE34" s="6">
        <f t="shared" ref="AAE34:ACP34" si="1585">AAE9/AAE11</f>
        <v>7399292967.234848</v>
      </c>
      <c r="AAF34" s="6">
        <f t="shared" si="1585"/>
        <v>6704799422.4423189</v>
      </c>
      <c r="AAG34" s="6">
        <f t="shared" si="1585"/>
        <v>6625570485.3317986</v>
      </c>
      <c r="AAH34" s="6">
        <f t="shared" si="1585"/>
        <v>7068222756.890379</v>
      </c>
      <c r="AAI34" s="6">
        <f t="shared" si="1585"/>
        <v>7051870463.7366552</v>
      </c>
      <c r="AAJ34" s="6">
        <f t="shared" si="1585"/>
        <v>6867269298.6852942</v>
      </c>
      <c r="AAK34" s="6">
        <f t="shared" si="1585"/>
        <v>6737130948.564395</v>
      </c>
      <c r="AAL34" s="6">
        <f t="shared" si="1585"/>
        <v>6686175446.8039684</v>
      </c>
      <c r="AAM34" s="6">
        <f t="shared" si="1585"/>
        <v>6163660248.0919638</v>
      </c>
      <c r="AAN34" s="6">
        <f t="shared" si="1585"/>
        <v>5802464811.9377422</v>
      </c>
      <c r="AAO34" s="6">
        <f t="shared" si="1585"/>
        <v>5255538159.3752937</v>
      </c>
      <c r="AAP34" s="6">
        <f t="shared" si="1585"/>
        <v>5522264624.2855959</v>
      </c>
      <c r="AAQ34" s="6">
        <f t="shared" si="1585"/>
        <v>5424613218.5536356</v>
      </c>
      <c r="AAR34" s="6">
        <f t="shared" si="1585"/>
        <v>5166954987.4193773</v>
      </c>
      <c r="AAS34" s="6">
        <f t="shared" si="1585"/>
        <v>5291028796.6464243</v>
      </c>
      <c r="AAT34" s="6">
        <f t="shared" si="1585"/>
        <v>5594838492.9142179</v>
      </c>
      <c r="AAU34" s="6">
        <f t="shared" si="1585"/>
        <v>5386941653.8012905</v>
      </c>
      <c r="AAV34" s="6">
        <f t="shared" si="1585"/>
        <v>5385194552.8846531</v>
      </c>
      <c r="AAW34" s="6">
        <f t="shared" si="1585"/>
        <v>5517863422.1446409</v>
      </c>
      <c r="AAX34" s="6">
        <f t="shared" si="1585"/>
        <v>5462052314.7888117</v>
      </c>
      <c r="AAY34" s="6">
        <f t="shared" si="1585"/>
        <v>5340258407.5385923</v>
      </c>
      <c r="AAZ34" s="6">
        <f t="shared" si="1585"/>
        <v>4590531053.3415327</v>
      </c>
      <c r="ABA34" s="6">
        <f t="shared" si="1585"/>
        <v>4103362009.5638685</v>
      </c>
      <c r="ABB34" s="6">
        <f t="shared" si="1585"/>
        <v>3956011023.7451415</v>
      </c>
      <c r="ABC34" s="6">
        <f t="shared" si="1585"/>
        <v>4136766578.9425526</v>
      </c>
      <c r="ABD34" s="6">
        <f t="shared" si="1585"/>
        <v>4258409293.844182</v>
      </c>
      <c r="ABE34" s="6">
        <f t="shared" si="1585"/>
        <v>4281646537.8547111</v>
      </c>
      <c r="ABF34" s="6">
        <f t="shared" si="1585"/>
        <v>4051478526.7204447</v>
      </c>
      <c r="ABG34" s="6">
        <f t="shared" si="1585"/>
        <v>4457314295.769639</v>
      </c>
      <c r="ABH34" s="6">
        <f t="shared" si="1585"/>
        <v>4255378276.775178</v>
      </c>
      <c r="ABI34" s="6">
        <f t="shared" si="1585"/>
        <v>4255378276.7751803</v>
      </c>
      <c r="ABJ34" s="6">
        <f t="shared" si="1585"/>
        <v>4300233909.4830503</v>
      </c>
      <c r="ABK34" s="6">
        <f t="shared" si="1585"/>
        <v>4428249257.3691549</v>
      </c>
      <c r="ABL34" s="6">
        <f t="shared" si="1585"/>
        <v>4421806984.0951147</v>
      </c>
      <c r="ABM34" s="6">
        <f t="shared" si="1585"/>
        <v>3891193752.9476852</v>
      </c>
      <c r="ABN34" s="6">
        <f t="shared" si="1585"/>
        <v>3035591133.289937</v>
      </c>
      <c r="ABO34" s="6">
        <f t="shared" si="1585"/>
        <v>3409177632.5802536</v>
      </c>
      <c r="ABP34" s="6">
        <f t="shared" si="1585"/>
        <v>3509521933.868113</v>
      </c>
      <c r="ABQ34" s="6">
        <f t="shared" si="1585"/>
        <v>3576779013.0707393</v>
      </c>
      <c r="ABR34" s="6">
        <f t="shared" si="1585"/>
        <v>3488597506.6504393</v>
      </c>
      <c r="ABS34" s="6">
        <f t="shared" si="1585"/>
        <v>3248033976.1799779</v>
      </c>
      <c r="ABT34" s="6">
        <f t="shared" si="1585"/>
        <v>3142739560.1265235</v>
      </c>
      <c r="ABU34" s="6">
        <f t="shared" si="1585"/>
        <v>3120068120.643333</v>
      </c>
      <c r="ABV34" s="6">
        <f t="shared" si="1585"/>
        <v>3178183760.375761</v>
      </c>
      <c r="ABW34" s="6">
        <f t="shared" si="1585"/>
        <v>2999018945.9849038</v>
      </c>
      <c r="ABX34" s="6">
        <f t="shared" si="1585"/>
        <v>2737087890.8132887</v>
      </c>
      <c r="ABY34" s="6">
        <f t="shared" si="1585"/>
        <v>2109708363.05267</v>
      </c>
      <c r="ABZ34" s="6">
        <f t="shared" si="1585"/>
        <v>2333679886.7130857</v>
      </c>
      <c r="ACA34" s="6">
        <f t="shared" si="1585"/>
        <v>2236270845.479465</v>
      </c>
      <c r="ACB34" s="6">
        <f t="shared" si="1585"/>
        <v>2319101959.9154878</v>
      </c>
      <c r="ACC34" s="6">
        <f t="shared" si="1585"/>
        <v>2137584241.9468131</v>
      </c>
      <c r="ACD34" s="6">
        <f t="shared" si="1585"/>
        <v>2141783755.8888884</v>
      </c>
      <c r="ACE34" s="6">
        <f t="shared" si="1585"/>
        <v>2063909102.0690732</v>
      </c>
      <c r="ACF34" s="6">
        <f t="shared" si="1585"/>
        <v>1615210924.2958362</v>
      </c>
      <c r="ACG34" s="6">
        <f t="shared" si="1585"/>
        <v>1616421438.3237445</v>
      </c>
      <c r="ACH34" s="6">
        <f t="shared" si="1585"/>
        <v>1513908059.816102</v>
      </c>
      <c r="ACI34" s="6">
        <f t="shared" si="1585"/>
        <v>1557729539.1686466</v>
      </c>
      <c r="ACJ34" s="6">
        <f t="shared" si="1585"/>
        <v>1528927968.5818162</v>
      </c>
      <c r="ACK34" s="6">
        <f t="shared" si="1585"/>
        <v>1512340807.8867404</v>
      </c>
      <c r="ACL34" s="6">
        <f t="shared" si="1585"/>
        <v>1513334115.0792449</v>
      </c>
      <c r="ACM34" s="6">
        <f t="shared" si="1585"/>
        <v>1495173515.1226511</v>
      </c>
      <c r="ACN34" s="6">
        <f t="shared" si="1585"/>
        <v>1446709761.2233493</v>
      </c>
      <c r="ACO34" s="6">
        <f t="shared" si="1585"/>
        <v>1446777795.1670909</v>
      </c>
      <c r="ACP34" s="6">
        <f t="shared" si="1585"/>
        <v>1456448362.0753913</v>
      </c>
      <c r="ACQ34" s="6">
        <f t="shared" ref="ACQ34:AFB34" si="1586">ACQ9/ACQ11</f>
        <v>1338244951.402607</v>
      </c>
      <c r="ACR34" s="6">
        <f t="shared" si="1586"/>
        <v>1298263424.9244649</v>
      </c>
      <c r="ACS34" s="6">
        <f t="shared" si="1586"/>
        <v>1491781785.1434078</v>
      </c>
      <c r="ACT34" s="6">
        <f t="shared" si="1586"/>
        <v>1392036748.81727</v>
      </c>
      <c r="ACU34" s="6">
        <f t="shared" si="1586"/>
        <v>1415325334.5447841</v>
      </c>
      <c r="ACV34" s="6">
        <f t="shared" si="1586"/>
        <v>1528534868.7841132</v>
      </c>
      <c r="ACW34" s="6">
        <f t="shared" si="1586"/>
        <v>1469354755.7523429</v>
      </c>
      <c r="ACX34" s="6">
        <f t="shared" si="1586"/>
        <v>1583072381.0910702</v>
      </c>
      <c r="ACY34" s="6">
        <f t="shared" si="1586"/>
        <v>1610770455.650584</v>
      </c>
      <c r="ACZ34" s="6">
        <f t="shared" si="1586"/>
        <v>1657145099.3472636</v>
      </c>
      <c r="ADA34" s="6">
        <f t="shared" si="1586"/>
        <v>1663473152.8526983</v>
      </c>
      <c r="ADB34" s="6">
        <f t="shared" si="1586"/>
        <v>1781507361.4443848</v>
      </c>
      <c r="ADC34" s="6">
        <f t="shared" si="1586"/>
        <v>1779523868.9610372</v>
      </c>
      <c r="ADD34" s="6">
        <f t="shared" si="1586"/>
        <v>1832473579.2887237</v>
      </c>
      <c r="ADE34" s="6">
        <f t="shared" si="1586"/>
        <v>1921142140.7344513</v>
      </c>
      <c r="ADF34" s="6">
        <f t="shared" si="1586"/>
        <v>1899132956.1543112</v>
      </c>
      <c r="ADG34" s="6">
        <f t="shared" si="1586"/>
        <v>1853762144.0921092</v>
      </c>
      <c r="ADH34" s="6">
        <f t="shared" si="1586"/>
        <v>1726651310.414438</v>
      </c>
      <c r="ADI34" s="6">
        <f t="shared" si="1586"/>
        <v>1671354306.1051183</v>
      </c>
      <c r="ADJ34" s="6">
        <f t="shared" si="1586"/>
        <v>1655065448.4987156</v>
      </c>
      <c r="ADK34" s="6">
        <f t="shared" si="1586"/>
        <v>1624832094.0409267</v>
      </c>
      <c r="ADL34" s="6">
        <f t="shared" si="1586"/>
        <v>1615265686.0752456</v>
      </c>
      <c r="ADM34" s="6">
        <f t="shared" si="1586"/>
        <v>1553355021.2165813</v>
      </c>
      <c r="ADN34" s="6">
        <f t="shared" si="1586"/>
        <v>1560751163.5598593</v>
      </c>
      <c r="ADO34" s="6">
        <f t="shared" si="1586"/>
        <v>1429235774.2194397</v>
      </c>
      <c r="ADP34" s="6">
        <f t="shared" si="1586"/>
        <v>1480476096.5694654</v>
      </c>
      <c r="ADQ34" s="6">
        <f t="shared" si="1586"/>
        <v>1508683462.1584163</v>
      </c>
      <c r="ADR34" s="6">
        <f t="shared" si="1586"/>
        <v>1458271416.0634513</v>
      </c>
      <c r="ADS34" s="6">
        <f t="shared" si="1586"/>
        <v>1488700909.2256744</v>
      </c>
      <c r="ADT34" s="6">
        <f t="shared" si="1586"/>
        <v>1539082089.2769034</v>
      </c>
      <c r="ADU34" s="6">
        <f t="shared" si="1586"/>
        <v>1568403357.9006062</v>
      </c>
      <c r="ADV34" s="6">
        <f t="shared" si="1586"/>
        <v>1553465179.7071314</v>
      </c>
      <c r="ADW34" s="6">
        <f t="shared" si="1586"/>
        <v>1578820447.3209212</v>
      </c>
      <c r="ADX34" s="6">
        <f t="shared" si="1586"/>
        <v>1590547884.8840122</v>
      </c>
      <c r="ADY34" s="6">
        <f t="shared" si="1586"/>
        <v>1680913381.582124</v>
      </c>
      <c r="ADZ34" s="6">
        <f t="shared" si="1586"/>
        <v>1895876762.0895524</v>
      </c>
      <c r="AEA34" s="6">
        <f t="shared" si="1586"/>
        <v>1975070426.7214692</v>
      </c>
      <c r="AEB34" s="6">
        <f t="shared" si="1586"/>
        <v>1954069022.8185937</v>
      </c>
      <c r="AEC34" s="6">
        <f t="shared" si="1586"/>
        <v>1829028847.6223392</v>
      </c>
      <c r="AED34" s="6">
        <f t="shared" si="1586"/>
        <v>1972860932.7164738</v>
      </c>
      <c r="AEE34" s="6">
        <f t="shared" si="1586"/>
        <v>2008041366.5543373</v>
      </c>
      <c r="AEF34" s="6">
        <f t="shared" si="1586"/>
        <v>2038844159.2997136</v>
      </c>
      <c r="AEG34" s="6">
        <f t="shared" si="1586"/>
        <v>2059216609.3940535</v>
      </c>
      <c r="AEH34" s="6">
        <f t="shared" si="1586"/>
        <v>2106007973.7717516</v>
      </c>
      <c r="AEI34" s="6">
        <f t="shared" si="1586"/>
        <v>2240771357.8973298</v>
      </c>
      <c r="AEJ34" s="6">
        <f t="shared" si="1586"/>
        <v>2276528164.3924112</v>
      </c>
      <c r="AEK34" s="6">
        <f t="shared" si="1586"/>
        <v>2272547319.2977319</v>
      </c>
      <c r="AEL34" s="6">
        <f t="shared" si="1586"/>
        <v>2255363453.4660597</v>
      </c>
      <c r="AEM34" s="6">
        <f t="shared" si="1586"/>
        <v>2257570395.4358573</v>
      </c>
      <c r="AEN34" s="6">
        <f t="shared" si="1586"/>
        <v>2383670058.7426524</v>
      </c>
      <c r="AEO34" s="6">
        <f t="shared" si="1586"/>
        <v>2319671116.4936171</v>
      </c>
      <c r="AEP34" s="6">
        <f t="shared" si="1586"/>
        <v>2506761175.2780933</v>
      </c>
      <c r="AEQ34" s="6">
        <f t="shared" si="1586"/>
        <v>2613387339.1740613</v>
      </c>
      <c r="AER34" s="6">
        <f t="shared" si="1586"/>
        <v>2581982399.8364339</v>
      </c>
      <c r="AES34" s="6">
        <f t="shared" si="1586"/>
        <v>2322204704.3336501</v>
      </c>
      <c r="AET34" s="6">
        <f t="shared" si="1586"/>
        <v>2165130812.5366039</v>
      </c>
      <c r="AEU34" s="6">
        <f t="shared" si="1586"/>
        <v>2532694137.6648979</v>
      </c>
      <c r="AEV34" s="6">
        <f t="shared" si="1586"/>
        <v>2291800489.1236563</v>
      </c>
      <c r="AEW34" s="6">
        <f t="shared" si="1586"/>
        <v>2025722394.3914964</v>
      </c>
      <c r="AEX34" s="6">
        <f t="shared" si="1586"/>
        <v>1882727644.5480113</v>
      </c>
      <c r="AEY34" s="6">
        <f t="shared" si="1586"/>
        <v>2000697333.3869102</v>
      </c>
      <c r="AEZ34" s="6">
        <f t="shared" si="1586"/>
        <v>1444525386.8163328</v>
      </c>
      <c r="AFA34" s="6">
        <f t="shared" si="1586"/>
        <v>1068785459.18922</v>
      </c>
      <c r="AFB34" s="6">
        <f t="shared" si="1586"/>
        <v>1109771090.9263768</v>
      </c>
      <c r="AFC34" s="6">
        <f t="shared" ref="AFC34:AHN34" si="1587">AFC9/AFC11</f>
        <v>1890219624.8842978</v>
      </c>
      <c r="AFD34" s="6">
        <f t="shared" si="1587"/>
        <v>1847584704.9820375</v>
      </c>
      <c r="AFE34" s="6">
        <f t="shared" si="1587"/>
        <v>1699822473.3440814</v>
      </c>
      <c r="AFF34" s="6">
        <f t="shared" si="1587"/>
        <v>1609379608.8429112</v>
      </c>
      <c r="AFG34" s="6">
        <f t="shared" si="1587"/>
        <v>1587242235.9257295</v>
      </c>
      <c r="AFH34" s="6">
        <f t="shared" si="1587"/>
        <v>1577092887.9858887</v>
      </c>
      <c r="AFI34" s="6">
        <f t="shared" si="1587"/>
        <v>1688157586.30199</v>
      </c>
      <c r="AFJ34" s="51">
        <f t="shared" si="1587"/>
        <v>1878700675.6080766</v>
      </c>
      <c r="AFK34" s="6">
        <f t="shared" si="1587"/>
        <v>1694189840.1434364</v>
      </c>
      <c r="AFL34" s="6">
        <f t="shared" si="1587"/>
        <v>1540384925.9687822</v>
      </c>
      <c r="AFM34" s="6">
        <f t="shared" si="1587"/>
        <v>1585886523.6490619</v>
      </c>
      <c r="AFN34" s="6">
        <f t="shared" si="1587"/>
        <v>1650870739.0278032</v>
      </c>
      <c r="AFO34" s="6">
        <f t="shared" si="1587"/>
        <v>2156031323.7730198</v>
      </c>
      <c r="AFP34" s="6">
        <f t="shared" si="1587"/>
        <v>2508454461.7678952</v>
      </c>
      <c r="AFQ34" s="6">
        <f t="shared" si="1587"/>
        <v>2399925086.3107214</v>
      </c>
      <c r="AFR34" s="6">
        <f t="shared" si="1587"/>
        <v>1919736783.8177152</v>
      </c>
      <c r="AFS34" s="6">
        <f t="shared" si="1587"/>
        <v>1704325424.8013096</v>
      </c>
      <c r="AFT34" s="6">
        <f t="shared" si="1587"/>
        <v>1689979707.2234218</v>
      </c>
      <c r="AFU34" s="6">
        <f t="shared" si="1587"/>
        <v>1648831832.6017621</v>
      </c>
      <c r="AFV34" s="6">
        <f t="shared" si="1587"/>
        <v>1942475622.5078573</v>
      </c>
      <c r="AFW34" s="6">
        <f t="shared" si="1587"/>
        <v>1626006689.4874933</v>
      </c>
      <c r="AFX34" s="6">
        <f t="shared" si="1587"/>
        <v>1606595237.5615699</v>
      </c>
      <c r="AFY34" s="6">
        <f t="shared" si="1587"/>
        <v>1660978741.5186894</v>
      </c>
      <c r="AFZ34" s="6">
        <f t="shared" si="1587"/>
        <v>1680125512.2686872</v>
      </c>
      <c r="AGA34" s="6">
        <f t="shared" si="1587"/>
        <v>1695830834.9979813</v>
      </c>
      <c r="AGB34" s="6">
        <f t="shared" si="1587"/>
        <v>1518721762.0618374</v>
      </c>
      <c r="AGC34" s="6">
        <f t="shared" si="1587"/>
        <v>1329076983.3302457</v>
      </c>
      <c r="AGD34" s="6">
        <f t="shared" si="1587"/>
        <v>1394180285.5027964</v>
      </c>
      <c r="AGE34" s="6">
        <f t="shared" si="1587"/>
        <v>1600596880.9630601</v>
      </c>
      <c r="AGF34" s="6">
        <f t="shared" si="1587"/>
        <v>1697303872.103255</v>
      </c>
      <c r="AGG34" s="6">
        <f t="shared" si="1587"/>
        <v>1689835213.0131271</v>
      </c>
      <c r="AGH34" s="6">
        <f t="shared" si="1587"/>
        <v>1849699666.5246451</v>
      </c>
      <c r="AGI34" s="6">
        <f t="shared" si="1587"/>
        <v>1568691314.6530735</v>
      </c>
      <c r="AGJ34" s="6">
        <f t="shared" si="1587"/>
        <v>874851980.05596495</v>
      </c>
      <c r="AGK34" s="6">
        <f t="shared" si="1587"/>
        <v>1394649225.4902289</v>
      </c>
      <c r="AGL34" s="6">
        <f t="shared" si="1587"/>
        <v>1077677842.6073353</v>
      </c>
      <c r="AGM34" s="6">
        <f t="shared" si="1587"/>
        <v>1070778277.4571419</v>
      </c>
      <c r="AGN34" s="6">
        <f t="shared" si="1587"/>
        <v>999158545.06879878</v>
      </c>
      <c r="AGO34" s="6">
        <f t="shared" si="1587"/>
        <v>898278583.57464385</v>
      </c>
      <c r="AGP34" s="6">
        <f t="shared" si="1587"/>
        <v>904285313.77689004</v>
      </c>
      <c r="AGQ34" s="6">
        <f t="shared" si="1587"/>
        <v>1025545024.6575679</v>
      </c>
      <c r="AGR34" s="6">
        <f t="shared" si="1587"/>
        <v>825754957.37658954</v>
      </c>
      <c r="AGS34" s="6">
        <f t="shared" si="1587"/>
        <v>1008539881.238602</v>
      </c>
      <c r="AGT34" s="6">
        <f t="shared" si="1587"/>
        <v>914813245.84792042</v>
      </c>
      <c r="AGU34" s="6">
        <f t="shared" si="1587"/>
        <v>771415924.06091118</v>
      </c>
      <c r="AGV34" s="6">
        <f t="shared" si="1587"/>
        <v>765980833.39987206</v>
      </c>
      <c r="AGW34" s="6">
        <f t="shared" si="1587"/>
        <v>798119670.37360144</v>
      </c>
      <c r="AGX34" s="6">
        <f t="shared" si="1587"/>
        <v>807016331.33021915</v>
      </c>
      <c r="AGY34" s="6">
        <f t="shared" si="1587"/>
        <v>631438228.5170958</v>
      </c>
      <c r="AGZ34" s="6">
        <f t="shared" si="1587"/>
        <v>685949447.23393667</v>
      </c>
      <c r="AHA34" s="6">
        <f t="shared" si="1587"/>
        <v>649786746.22949874</v>
      </c>
      <c r="AHB34" s="6">
        <f t="shared" si="1587"/>
        <v>791107044.73845911</v>
      </c>
      <c r="AHC34" s="6">
        <f t="shared" si="1587"/>
        <v>696143159.05857706</v>
      </c>
      <c r="AHD34" s="6">
        <f t="shared" si="1587"/>
        <v>832959773.08454692</v>
      </c>
      <c r="AHE34" s="6">
        <f t="shared" si="1587"/>
        <v>887014027.79690754</v>
      </c>
      <c r="AHF34" s="6">
        <f t="shared" si="1587"/>
        <v>726171176.98290765</v>
      </c>
      <c r="AHG34" s="6">
        <f t="shared" si="1587"/>
        <v>570495856.23014939</v>
      </c>
      <c r="AHH34" s="6">
        <f t="shared" si="1587"/>
        <v>599247167.58249581</v>
      </c>
      <c r="AHI34" s="6">
        <f t="shared" si="1587"/>
        <v>506010184.46452332</v>
      </c>
      <c r="AHJ34" s="6">
        <f t="shared" si="1587"/>
        <v>709027963.39487624</v>
      </c>
      <c r="AHK34" s="6">
        <f t="shared" si="1587"/>
        <v>722231239.90767884</v>
      </c>
      <c r="AHL34" s="6">
        <f t="shared" si="1587"/>
        <v>841068631.63930774</v>
      </c>
      <c r="AHM34" s="6">
        <f t="shared" si="1587"/>
        <v>901424838.99046171</v>
      </c>
      <c r="AHN34" s="6">
        <f t="shared" si="1587"/>
        <v>965547435.95078468</v>
      </c>
      <c r="AHO34" s="6">
        <f t="shared" ref="AHO34:AJZ34" si="1588">AHO9/AHO11</f>
        <v>1076710783.8047109</v>
      </c>
      <c r="AHP34" s="6">
        <f t="shared" si="1588"/>
        <v>1018057460.7914892</v>
      </c>
      <c r="AHQ34" s="6">
        <f t="shared" si="1588"/>
        <v>910985697.01724398</v>
      </c>
      <c r="AHR34" s="6">
        <f t="shared" si="1588"/>
        <v>938879294.20573938</v>
      </c>
      <c r="AHS34" s="6">
        <f t="shared" si="1588"/>
        <v>805250802.53302515</v>
      </c>
      <c r="AHT34" s="6">
        <f t="shared" si="1588"/>
        <v>535660042.45243198</v>
      </c>
      <c r="AHU34" s="6">
        <f t="shared" si="1588"/>
        <v>608822325.92033637</v>
      </c>
      <c r="AHV34" s="6">
        <f t="shared" si="1588"/>
        <v>578993462.15693653</v>
      </c>
      <c r="AHW34" s="6">
        <f t="shared" si="1588"/>
        <v>589110850.19191992</v>
      </c>
      <c r="AHX34" s="6">
        <f t="shared" si="1588"/>
        <v>680202284.65948629</v>
      </c>
      <c r="AHY34" s="6">
        <f t="shared" si="1588"/>
        <v>655914604.05940986</v>
      </c>
      <c r="AHZ34" s="6">
        <f t="shared" si="1588"/>
        <v>493128299.57141817</v>
      </c>
      <c r="AIA34" s="6">
        <f t="shared" si="1588"/>
        <v>418174331.01306909</v>
      </c>
      <c r="AIB34" s="6">
        <f t="shared" si="1588"/>
        <v>353805181.41626835</v>
      </c>
      <c r="AIC34" s="6">
        <f t="shared" si="1588"/>
        <v>337953911.60539174</v>
      </c>
      <c r="AID34" s="6">
        <f t="shared" si="1588"/>
        <v>320886301.65947956</v>
      </c>
      <c r="AIE34" s="6">
        <f t="shared" si="1588"/>
        <v>292134143.4238385</v>
      </c>
      <c r="AIF34" s="6">
        <f t="shared" si="1588"/>
        <v>303031371.9195196</v>
      </c>
      <c r="AIG34" s="6">
        <f t="shared" si="1588"/>
        <v>383554252.66868263</v>
      </c>
      <c r="AIH34" s="6">
        <f t="shared" si="1588"/>
        <v>418040023.07626516</v>
      </c>
      <c r="AII34" s="6">
        <f t="shared" si="1588"/>
        <v>506213106.38105732</v>
      </c>
      <c r="AIJ34" s="6">
        <f t="shared" si="1588"/>
        <v>597907835.813766</v>
      </c>
      <c r="AIK34" s="6">
        <f t="shared" si="1588"/>
        <v>556685806.02456141</v>
      </c>
      <c r="AIL34" s="6">
        <f t="shared" si="1588"/>
        <v>390337195.26165313</v>
      </c>
      <c r="AIM34" s="6">
        <f t="shared" si="1588"/>
        <v>332153456.99964064</v>
      </c>
      <c r="AIN34" s="6">
        <f t="shared" si="1588"/>
        <v>412169298.84315521</v>
      </c>
      <c r="AIO34" s="6">
        <f t="shared" si="1588"/>
        <v>475079552.36381501</v>
      </c>
      <c r="AIP34" s="6">
        <f t="shared" si="1588"/>
        <v>655629712.98643553</v>
      </c>
      <c r="AIQ34" s="6">
        <f t="shared" si="1588"/>
        <v>674132752.93629134</v>
      </c>
      <c r="AIR34" s="6">
        <f t="shared" si="1588"/>
        <v>772270094.85621047</v>
      </c>
      <c r="AIS34" s="6">
        <f t="shared" si="1588"/>
        <v>764325218.91492665</v>
      </c>
      <c r="AIT34" s="6">
        <f t="shared" si="1588"/>
        <v>735812224.55945861</v>
      </c>
      <c r="AIU34" s="6">
        <f t="shared" si="1588"/>
        <v>518317064.65959597</v>
      </c>
      <c r="AIV34" s="6">
        <f t="shared" si="1588"/>
        <v>491472332.60223269</v>
      </c>
      <c r="AIW34" s="6">
        <f t="shared" si="1588"/>
        <v>513022297.28481388</v>
      </c>
      <c r="AIX34" s="6">
        <f t="shared" si="1588"/>
        <v>491699651.90982687</v>
      </c>
      <c r="AIY34" s="6">
        <f t="shared" si="1588"/>
        <v>579518861.38826215</v>
      </c>
      <c r="AIZ34" s="6">
        <f t="shared" si="1588"/>
        <v>522719250.23150486</v>
      </c>
      <c r="AJA34" s="6">
        <f t="shared" si="1588"/>
        <v>511756489.56905079</v>
      </c>
      <c r="AJB34" s="6">
        <f t="shared" si="1588"/>
        <v>459164657.30255878</v>
      </c>
      <c r="AJC34" s="6">
        <f t="shared" si="1588"/>
        <v>428489854.86228728</v>
      </c>
      <c r="AJD34" s="6">
        <f t="shared" si="1588"/>
        <v>505409769.71013355</v>
      </c>
      <c r="AJE34" s="6">
        <f t="shared" si="1588"/>
        <v>596097232.08495271</v>
      </c>
      <c r="AJF34" s="6">
        <f t="shared" si="1588"/>
        <v>604814602.101089</v>
      </c>
      <c r="AJG34" s="6">
        <f t="shared" si="1588"/>
        <v>275792714.19019216</v>
      </c>
      <c r="AJH34" s="6">
        <f t="shared" si="1588"/>
        <v>254169296.89997488</v>
      </c>
      <c r="AJI34" s="6">
        <f t="shared" si="1588"/>
        <v>382046737.78972304</v>
      </c>
      <c r="AJJ34" s="6">
        <f t="shared" si="1588"/>
        <v>406844346.21828103</v>
      </c>
      <c r="AJK34" s="6">
        <f t="shared" si="1588"/>
        <v>410236439.30907303</v>
      </c>
      <c r="AJL34" s="6">
        <f t="shared" si="1588"/>
        <v>476735374.64047807</v>
      </c>
      <c r="AJM34" s="6">
        <f t="shared" si="1588"/>
        <v>520819645.62314612</v>
      </c>
      <c r="AJN34" s="6">
        <f t="shared" si="1588"/>
        <v>553297542.67345738</v>
      </c>
      <c r="AJO34" s="6">
        <f t="shared" si="1588"/>
        <v>607566982.63529313</v>
      </c>
      <c r="AJP34" s="6">
        <f t="shared" si="1588"/>
        <v>700777098.50549066</v>
      </c>
      <c r="AJQ34" s="6">
        <f t="shared" si="1588"/>
        <v>888787688.53778899</v>
      </c>
      <c r="AJR34" s="6">
        <f t="shared" si="1588"/>
        <v>861964965.78637016</v>
      </c>
      <c r="AJS34" s="6">
        <f t="shared" si="1588"/>
        <v>948652490.32751751</v>
      </c>
      <c r="AJT34" s="6">
        <f t="shared" si="1588"/>
        <v>878898326.00844932</v>
      </c>
      <c r="AJU34" s="6">
        <f t="shared" si="1588"/>
        <v>813231042.69314468</v>
      </c>
      <c r="AJV34" s="6">
        <f t="shared" si="1588"/>
        <v>813982841.35555828</v>
      </c>
      <c r="AJW34" s="6">
        <f t="shared" si="1588"/>
        <v>691445042.12797904</v>
      </c>
      <c r="AJX34" s="6">
        <f t="shared" si="1588"/>
        <v>784044183.63878322</v>
      </c>
      <c r="AJY34" s="6">
        <f t="shared" si="1588"/>
        <v>869772566.76479983</v>
      </c>
      <c r="AJZ34" s="6">
        <f t="shared" si="1588"/>
        <v>873359605.61499918</v>
      </c>
      <c r="AKA34" s="6">
        <f t="shared" ref="AKA34:AKL34" si="1589">AKA9/AKA11</f>
        <v>845138841.17232823</v>
      </c>
      <c r="AKB34" s="6">
        <f t="shared" si="1589"/>
        <v>918519450.10691035</v>
      </c>
      <c r="AKC34" s="6">
        <f t="shared" si="1589"/>
        <v>889152099.78045619</v>
      </c>
      <c r="AKD34" s="6">
        <f t="shared" si="1589"/>
        <v>839918251.79354239</v>
      </c>
      <c r="AKE34" s="6">
        <f t="shared" si="1589"/>
        <v>839025964.55895913</v>
      </c>
      <c r="AKF34" s="6">
        <f t="shared" si="1589"/>
        <v>862076490.91832435</v>
      </c>
      <c r="AKG34" s="6">
        <f t="shared" si="1589"/>
        <v>922145380.66899741</v>
      </c>
      <c r="AKH34" s="6">
        <f t="shared" si="1589"/>
        <v>714464028.43854761</v>
      </c>
      <c r="AKI34" s="6">
        <f t="shared" si="1589"/>
        <v>706922811.12145519</v>
      </c>
      <c r="AKJ34" s="6">
        <f t="shared" si="1589"/>
        <v>663709830.49770105</v>
      </c>
      <c r="AKK34" s="6">
        <f t="shared" si="1589"/>
        <v>656616080.55640328</v>
      </c>
      <c r="AKL34" s="6">
        <f t="shared" si="1589"/>
        <v>660986977.77768803</v>
      </c>
      <c r="AKM34" s="6">
        <f t="shared" ref="AKM34:AKN34" si="1590">AKM9/AKM11</f>
        <v>617398770.79981983</v>
      </c>
      <c r="AKN34" s="6">
        <f t="shared" si="1590"/>
        <v>410788130.78568262</v>
      </c>
      <c r="AKO34" s="6">
        <f t="shared" ref="AKO34:AKP34" si="1591">AKO9/AKO11</f>
        <v>499029630.68679452</v>
      </c>
      <c r="AKP34" s="6">
        <f t="shared" si="1591"/>
        <v>513726842.83689982</v>
      </c>
      <c r="AKQ34" s="6">
        <f t="shared" ref="AKQ34:AKS34" si="1592">AKQ9/AKQ11</f>
        <v>586701417.8504498</v>
      </c>
      <c r="AKR34" s="6">
        <f t="shared" si="1592"/>
        <v>570322916.56097519</v>
      </c>
      <c r="AKS34" s="6">
        <f t="shared" si="1592"/>
        <v>608465598.40638566</v>
      </c>
      <c r="AKT34" s="6">
        <f t="shared" ref="AKT34:AKU34" si="1593">AKT9/AKT11</f>
        <v>628702680.14943159</v>
      </c>
      <c r="AKU34" s="6">
        <f t="shared" si="1593"/>
        <v>710262129.56449127</v>
      </c>
      <c r="AKV34" s="6">
        <f t="shared" ref="AKV34:ALB34" si="1594">AKV9/AKV11</f>
        <v>706040543.44325459</v>
      </c>
      <c r="AKW34" s="6">
        <f t="shared" si="1594"/>
        <v>841042684.4041127</v>
      </c>
      <c r="AKX34" s="6">
        <f t="shared" si="1594"/>
        <v>674993873.71224713</v>
      </c>
      <c r="AKY34" s="6">
        <f t="shared" si="1594"/>
        <v>626321004.20364201</v>
      </c>
      <c r="AKZ34" s="6">
        <f t="shared" si="1594"/>
        <v>601391482.96315467</v>
      </c>
      <c r="ALA34" s="6">
        <f t="shared" si="1594"/>
        <v>608311903.12511325</v>
      </c>
      <c r="ALB34" s="6">
        <f t="shared" si="1594"/>
        <v>566642171.02442336</v>
      </c>
      <c r="ALC34" s="6">
        <f t="shared" ref="ALC34:ALD34" si="1595">ALC9/ALC11</f>
        <v>588472340.12484229</v>
      </c>
      <c r="ALD34" s="6">
        <f t="shared" si="1595"/>
        <v>633492748.50395036</v>
      </c>
      <c r="ALE34" s="6">
        <f t="shared" ref="ALE34:ALG34" si="1596">ALE9/ALE11</f>
        <v>675522930.52991307</v>
      </c>
      <c r="ALF34" s="6">
        <f t="shared" si="1596"/>
        <v>424212571.93141353</v>
      </c>
      <c r="ALG34" s="6">
        <f t="shared" si="1596"/>
        <v>390045121.35073912</v>
      </c>
      <c r="ALH34" s="6">
        <f t="shared" ref="ALH34:ALI34" si="1597">ALH9/ALH11</f>
        <v>445876099.56889367</v>
      </c>
      <c r="ALI34" s="6">
        <f t="shared" si="1597"/>
        <v>470399108.30758667</v>
      </c>
      <c r="ALJ34" s="6">
        <f t="shared" ref="ALJ34:ALL34" si="1598">ALJ9/ALJ11</f>
        <v>510332772.07421744</v>
      </c>
      <c r="ALK34" s="6">
        <f t="shared" si="1598"/>
        <v>517566253.57233262</v>
      </c>
      <c r="ALL34" s="6">
        <f t="shared" si="1598"/>
        <v>538135602.72626245</v>
      </c>
      <c r="ALM34" s="6">
        <f t="shared" ref="ALM34:ALN34" si="1599">ALM9/ALM11</f>
        <v>550602245.3019352</v>
      </c>
      <c r="ALN34" s="6">
        <f t="shared" si="1599"/>
        <v>591923033.9602809</v>
      </c>
      <c r="ALO34" s="6">
        <f t="shared" ref="ALO34:ALR34" si="1600">ALO9/ALO11</f>
        <v>596439171.83651948</v>
      </c>
      <c r="ALP34" s="6">
        <f t="shared" si="1600"/>
        <v>566333843.66007721</v>
      </c>
      <c r="ALQ34" s="6">
        <f t="shared" si="1600"/>
        <v>643458620.73647439</v>
      </c>
      <c r="ALR34" s="6">
        <f t="shared" si="1600"/>
        <v>624096618.58969712</v>
      </c>
      <c r="ALS34" s="6">
        <f t="shared" ref="ALS34:ALT34" si="1601">ALS9/ALS11</f>
        <v>582950170.44291735</v>
      </c>
      <c r="ALT34" s="6">
        <f t="shared" si="1601"/>
        <v>484145364.92617148</v>
      </c>
      <c r="ALU34" s="6">
        <f t="shared" ref="ALU34:ALY34" si="1602">ALU9/ALU11</f>
        <v>461368961.17272419</v>
      </c>
      <c r="ALV34" s="6">
        <f t="shared" si="1602"/>
        <v>321039952.08602732</v>
      </c>
      <c r="ALW34" s="6">
        <f t="shared" si="1602"/>
        <v>375790542.06693107</v>
      </c>
      <c r="ALX34" s="6">
        <f t="shared" si="1602"/>
        <v>388680224.22216433</v>
      </c>
      <c r="ALY34" s="6">
        <f t="shared" si="1602"/>
        <v>404431927.03733486</v>
      </c>
      <c r="ALZ34" s="6">
        <f t="shared" ref="ALZ34:AMA34" si="1603">ALZ9/ALZ11</f>
        <v>388795434.8187539</v>
      </c>
      <c r="AMA34" s="6">
        <f t="shared" si="1603"/>
        <v>442725093.14970142</v>
      </c>
      <c r="AMB34" s="6">
        <f t="shared" ref="AMB34:AMH34" si="1604">AMB9/AMB11</f>
        <v>455425656.46676105</v>
      </c>
      <c r="AMC34" s="6">
        <f t="shared" si="1604"/>
        <v>438096816.57369572</v>
      </c>
      <c r="AMD34" s="6">
        <f t="shared" si="1604"/>
        <v>453113726.89958149</v>
      </c>
      <c r="AME34" s="6">
        <f t="shared" si="1604"/>
        <v>484519612.27025908</v>
      </c>
      <c r="AMF34" s="6">
        <f t="shared" si="1604"/>
        <v>516235324.75732452</v>
      </c>
      <c r="AMG34" s="6">
        <f t="shared" si="1604"/>
        <v>501050976.84072959</v>
      </c>
      <c r="AMH34" s="6">
        <f t="shared" si="1604"/>
        <v>478231447.58446634</v>
      </c>
      <c r="AMI34" s="6">
        <f t="shared" ref="AMI34:AMP34" si="1605">AMI9/AMI11</f>
        <v>458069234.13484997</v>
      </c>
      <c r="AMJ34" s="6">
        <f t="shared" si="1605"/>
        <v>467569037.02523202</v>
      </c>
      <c r="AMK34" s="6">
        <f t="shared" si="1605"/>
        <v>421875031.4633289</v>
      </c>
      <c r="AML34" s="6">
        <f t="shared" si="1605"/>
        <v>424030096.74726403</v>
      </c>
      <c r="AMM34" s="6">
        <f t="shared" si="1605"/>
        <v>426585152.73164499</v>
      </c>
      <c r="AMN34" s="6">
        <f t="shared" si="1605"/>
        <v>401946890.52921426</v>
      </c>
      <c r="AMO34" s="6">
        <f t="shared" si="1605"/>
        <v>389240620.19443995</v>
      </c>
      <c r="AMP34" s="6">
        <f t="shared" si="1605"/>
        <v>388801707.4090634</v>
      </c>
      <c r="AMQ34" s="6">
        <f t="shared" ref="AMQ34:ANF34" si="1606">AMQ9/AMQ11</f>
        <v>372892318.48207915</v>
      </c>
      <c r="AMR34" s="6">
        <f t="shared" si="1606"/>
        <v>339813515.28877074</v>
      </c>
      <c r="AMS34" s="6">
        <f t="shared" si="1606"/>
        <v>361948925.47407502</v>
      </c>
      <c r="AMT34" s="6">
        <f t="shared" si="1606"/>
        <v>329566240.960289</v>
      </c>
      <c r="AMU34" s="6">
        <f t="shared" si="1606"/>
        <v>360135689.35045469</v>
      </c>
      <c r="AMV34" s="6">
        <f t="shared" si="1606"/>
        <v>367867277.08456945</v>
      </c>
      <c r="AMW34" s="6">
        <f t="shared" si="1606"/>
        <v>344279402.32718903</v>
      </c>
      <c r="AMX34" s="6">
        <f t="shared" si="1606"/>
        <v>449009119.24472922</v>
      </c>
      <c r="AMY34" s="6">
        <f t="shared" si="1606"/>
        <v>355690501.62395251</v>
      </c>
      <c r="AMZ34" s="6">
        <f t="shared" si="1606"/>
        <v>341532592.76407307</v>
      </c>
      <c r="ANA34" s="6">
        <f t="shared" si="1606"/>
        <v>251953899.81279856</v>
      </c>
      <c r="ANB34" s="6">
        <f t="shared" si="1606"/>
        <v>245402066.05482674</v>
      </c>
      <c r="ANC34" s="6">
        <f t="shared" si="1606"/>
        <v>314217496.19918531</v>
      </c>
      <c r="AND34" s="6">
        <f t="shared" si="1606"/>
        <v>395055689.4990496</v>
      </c>
      <c r="ANE34" s="6">
        <f t="shared" si="1606"/>
        <v>403118353.53476077</v>
      </c>
      <c r="ANF34" s="6">
        <f t="shared" si="1606"/>
        <v>422150638.80172056</v>
      </c>
      <c r="ANG34" s="6">
        <f t="shared" ref="ANG34:ANO34" si="1607">ANG9/ANG11</f>
        <v>256182485.72530845</v>
      </c>
      <c r="ANH34" s="6">
        <f t="shared" si="1607"/>
        <v>256674176.69306275</v>
      </c>
      <c r="ANI34" s="6">
        <f t="shared" si="1607"/>
        <v>255873908.56220964</v>
      </c>
      <c r="ANJ34" s="6">
        <f t="shared" si="1607"/>
        <v>254556946.67417061</v>
      </c>
      <c r="ANK34" s="6">
        <f t="shared" si="1607"/>
        <v>253361954.3400493</v>
      </c>
      <c r="ANL34" s="6">
        <f t="shared" si="1607"/>
        <v>258905269.82476878</v>
      </c>
      <c r="ANM34" s="6">
        <f t="shared" si="1607"/>
        <v>284853146.8387841</v>
      </c>
      <c r="ANN34" s="6">
        <f t="shared" si="1607"/>
        <v>276748389.24493819</v>
      </c>
      <c r="ANO34" s="6">
        <f t="shared" si="1607"/>
        <v>274068513.99393803</v>
      </c>
      <c r="ANP34" s="6">
        <f t="shared" ref="ANP34:AOP34" si="1608">ANP9/ANP11</f>
        <v>257076943.09695426</v>
      </c>
      <c r="ANQ34" s="6">
        <f t="shared" si="1608"/>
        <v>296485850.88216305</v>
      </c>
      <c r="ANR34" s="6">
        <f t="shared" si="1608"/>
        <v>291021253.39236939</v>
      </c>
      <c r="ANS34" s="6">
        <f t="shared" si="1608"/>
        <v>277961063.67489672</v>
      </c>
      <c r="ANT34" s="6">
        <f t="shared" si="1608"/>
        <v>273945550.10975832</v>
      </c>
      <c r="ANU34" s="6">
        <f t="shared" si="1608"/>
        <v>238563688.2228927</v>
      </c>
      <c r="ANV34" s="6">
        <f t="shared" si="1608"/>
        <v>247029897.67566404</v>
      </c>
      <c r="ANW34" s="6">
        <f t="shared" si="1608"/>
        <v>264521902.09452862</v>
      </c>
      <c r="ANX34" s="6">
        <f t="shared" si="1608"/>
        <v>236566242.17676374</v>
      </c>
      <c r="ANY34" s="6">
        <f t="shared" si="1608"/>
        <v>273124313.97295636</v>
      </c>
      <c r="ANZ34" s="6">
        <f t="shared" si="1608"/>
        <v>269960862.3992601</v>
      </c>
      <c r="AOA34" s="6">
        <f t="shared" si="1608"/>
        <v>305796168.25528514</v>
      </c>
      <c r="AOB34" s="6">
        <f t="shared" si="1608"/>
        <v>324008344.26444149</v>
      </c>
      <c r="AOC34" s="6">
        <f t="shared" si="1608"/>
        <v>325122012.96465892</v>
      </c>
      <c r="AOD34" s="6">
        <f t="shared" si="1608"/>
        <v>343649457.23134494</v>
      </c>
      <c r="AOE34" s="6">
        <f t="shared" si="1608"/>
        <v>343478308.5106383</v>
      </c>
      <c r="AOF34" s="6">
        <f t="shared" si="1608"/>
        <v>361559895.93341237</v>
      </c>
      <c r="AOG34" s="6">
        <f t="shared" si="1608"/>
        <v>359912926.55337816</v>
      </c>
      <c r="AOH34" s="6">
        <f t="shared" si="1608"/>
        <v>321032862.29665512</v>
      </c>
      <c r="AOI34" s="6">
        <f t="shared" si="1608"/>
        <v>283291507.25337732</v>
      </c>
      <c r="AOJ34" s="6">
        <f t="shared" si="1608"/>
        <v>301579917.98090178</v>
      </c>
      <c r="AOK34" s="6">
        <f t="shared" si="1608"/>
        <v>321446725.33918625</v>
      </c>
      <c r="AOL34" s="6">
        <f t="shared" si="1608"/>
        <v>307267757.29150242</v>
      </c>
      <c r="AOM34" s="6">
        <f t="shared" si="1608"/>
        <v>292631704.59561771</v>
      </c>
      <c r="AON34" s="6">
        <f t="shared" si="1608"/>
        <v>298596736.07085079</v>
      </c>
      <c r="AOO34" s="6">
        <f t="shared" si="1608"/>
        <v>322677009.50865149</v>
      </c>
      <c r="AOP34" s="6">
        <f t="shared" si="1608"/>
        <v>300658871.96785617</v>
      </c>
      <c r="AOQ34" s="6">
        <f t="shared" ref="AOQ34:AOR34" si="1609">AOQ9/AOQ11</f>
        <v>324632369.13617003</v>
      </c>
      <c r="AOR34" s="6">
        <f t="shared" si="1609"/>
        <v>323939394.47887409</v>
      </c>
    </row>
    <row r="35" spans="1:1093" x14ac:dyDescent="0.2">
      <c r="B35" s="320" t="s">
        <v>1187</v>
      </c>
      <c r="C35" s="6">
        <f t="shared" ref="C35:BN35" si="1610">C10/C11</f>
        <v>22927470861.637466</v>
      </c>
      <c r="D35" s="6">
        <f t="shared" si="1610"/>
        <v>23139117626.027885</v>
      </c>
      <c r="E35" s="6">
        <f t="shared" si="1610"/>
        <v>22394972857.142857</v>
      </c>
      <c r="F35" s="6">
        <f t="shared" si="1610"/>
        <v>22494650963.597431</v>
      </c>
      <c r="G35" s="6">
        <f t="shared" si="1610"/>
        <v>21974567249.375668</v>
      </c>
      <c r="H35" s="6">
        <f t="shared" si="1610"/>
        <v>22603688034.188038</v>
      </c>
      <c r="I35" s="6">
        <f t="shared" si="1610"/>
        <v>22613528952.042629</v>
      </c>
      <c r="J35" s="6">
        <f t="shared" si="1610"/>
        <v>22540845689.960976</v>
      </c>
      <c r="K35" s="6">
        <f t="shared" si="1610"/>
        <v>22470287539.9361</v>
      </c>
      <c r="L35" s="6">
        <f t="shared" si="1610"/>
        <v>21932930496.453903</v>
      </c>
      <c r="M35" s="6">
        <f t="shared" si="1610"/>
        <v>21444773323.873714</v>
      </c>
      <c r="N35" s="6">
        <f t="shared" si="1610"/>
        <v>21595988668.555241</v>
      </c>
      <c r="O35" s="6">
        <f t="shared" si="1610"/>
        <v>22146773578.240906</v>
      </c>
      <c r="P35" s="6">
        <f t="shared" si="1610"/>
        <v>21522187080.833038</v>
      </c>
      <c r="Q35" s="6">
        <f t="shared" si="1610"/>
        <v>21435911173.775116</v>
      </c>
      <c r="R35" s="6">
        <f t="shared" si="1610"/>
        <v>21568509500.351864</v>
      </c>
      <c r="S35" s="6">
        <f t="shared" si="1610"/>
        <v>21333772934.973637</v>
      </c>
      <c r="T35" s="6">
        <f t="shared" si="1610"/>
        <v>21329936842.105259</v>
      </c>
      <c r="U35" s="6">
        <f t="shared" si="1610"/>
        <v>20899217939.733707</v>
      </c>
      <c r="V35" s="6">
        <f t="shared" si="1610"/>
        <v>20744716083.916084</v>
      </c>
      <c r="W35" s="6">
        <f t="shared" si="1610"/>
        <v>20570099162.011173</v>
      </c>
      <c r="X35" s="6">
        <f t="shared" si="1610"/>
        <v>20267931468.531471</v>
      </c>
      <c r="Y35" s="6">
        <f t="shared" si="1610"/>
        <v>20267612858.141159</v>
      </c>
      <c r="Z35" s="6">
        <f t="shared" si="1610"/>
        <v>20422511335.891178</v>
      </c>
      <c r="AA35" s="6">
        <f t="shared" si="1610"/>
        <v>20658932126.696831</v>
      </c>
      <c r="AB35" s="6">
        <f t="shared" si="1610"/>
        <v>20778994086.95652</v>
      </c>
      <c r="AC35" s="6">
        <f t="shared" si="1610"/>
        <v>20465962447.844227</v>
      </c>
      <c r="AD35" s="6">
        <f t="shared" si="1610"/>
        <v>20621441054.091541</v>
      </c>
      <c r="AE35" s="6">
        <f t="shared" si="1610"/>
        <v>20126795713.791912</v>
      </c>
      <c r="AF35" s="6">
        <f t="shared" si="1610"/>
        <v>20677561379.310345</v>
      </c>
      <c r="AG35" s="6">
        <f t="shared" si="1610"/>
        <v>21042484181.568085</v>
      </c>
      <c r="AH35" s="6">
        <f t="shared" si="1610"/>
        <v>20732850511.945393</v>
      </c>
      <c r="AI35" s="6">
        <f t="shared" si="1610"/>
        <v>20501197670.435078</v>
      </c>
      <c r="AJ35" s="6">
        <f t="shared" si="1610"/>
        <v>20444162346.521145</v>
      </c>
      <c r="AK35" s="6">
        <f t="shared" si="1610"/>
        <v>20407700135.685211</v>
      </c>
      <c r="AL35" s="6">
        <f t="shared" si="1610"/>
        <v>19846487360.970676</v>
      </c>
      <c r="AM35" s="6">
        <f t="shared" si="1610"/>
        <v>19928624664.87936</v>
      </c>
      <c r="AN35" s="6">
        <f t="shared" si="1610"/>
        <v>19679764705.882351</v>
      </c>
      <c r="AO35" s="6">
        <f t="shared" si="1610"/>
        <v>19917629878.869446</v>
      </c>
      <c r="AP35" s="6">
        <f t="shared" si="1610"/>
        <v>20025366083.445492</v>
      </c>
      <c r="AQ35" s="6">
        <f t="shared" si="1610"/>
        <v>20031932705.248993</v>
      </c>
      <c r="AR35" s="6">
        <f t="shared" si="1610"/>
        <v>19845113429.821606</v>
      </c>
      <c r="AS35" s="6">
        <f t="shared" si="1610"/>
        <v>19771542549.613186</v>
      </c>
      <c r="AT35" s="6">
        <f t="shared" si="1610"/>
        <v>19684992268.907562</v>
      </c>
      <c r="AU35" s="6">
        <f t="shared" si="1610"/>
        <v>19846399193.548386</v>
      </c>
      <c r="AV35" s="6">
        <f t="shared" si="1610"/>
        <v>20285756294.058411</v>
      </c>
      <c r="AW35" s="6">
        <f t="shared" si="1610"/>
        <v>20737728279.100975</v>
      </c>
      <c r="AX35" s="6">
        <f t="shared" si="1610"/>
        <v>22059109176.155392</v>
      </c>
      <c r="AY35" s="6">
        <f t="shared" si="1610"/>
        <v>22448428857.715427</v>
      </c>
      <c r="AZ35" s="6">
        <f t="shared" si="1610"/>
        <v>22939325782.811462</v>
      </c>
      <c r="BA35" s="6">
        <f t="shared" si="1610"/>
        <v>22455981450.811523</v>
      </c>
      <c r="BB35" s="6">
        <f t="shared" si="1610"/>
        <v>22444225817.101353</v>
      </c>
      <c r="BC35" s="6">
        <f t="shared" si="1610"/>
        <v>21919523746.701843</v>
      </c>
      <c r="BD35" s="6">
        <f t="shared" si="1610"/>
        <v>21532897959.183674</v>
      </c>
      <c r="BE35" s="6">
        <f t="shared" si="1610"/>
        <v>21165019685.039371</v>
      </c>
      <c r="BF35" s="6">
        <f t="shared" si="1610"/>
        <v>20978379829.731503</v>
      </c>
      <c r="BG35" s="6">
        <f t="shared" si="1610"/>
        <v>20857980392.156864</v>
      </c>
      <c r="BH35" s="6">
        <f t="shared" si="1610"/>
        <v>20134924967.658474</v>
      </c>
      <c r="BI35" s="6">
        <f t="shared" si="1610"/>
        <v>15717788990.825689</v>
      </c>
      <c r="BJ35" s="6">
        <f t="shared" si="1610"/>
        <v>15700899686.520374</v>
      </c>
      <c r="BK35" s="6">
        <f t="shared" si="1610"/>
        <v>14345676063.067366</v>
      </c>
      <c r="BL35" s="6">
        <f t="shared" si="1610"/>
        <v>15047858156.028366</v>
      </c>
      <c r="BM35" s="6">
        <f t="shared" si="1610"/>
        <v>16203105350.248205</v>
      </c>
      <c r="BN35" s="6">
        <f t="shared" si="1610"/>
        <v>16456535132.096684</v>
      </c>
      <c r="BO35" s="6">
        <f t="shared" ref="BO35:DZ35" si="1611">BO10/BO11</f>
        <v>16507841883.936079</v>
      </c>
      <c r="BP35" s="6">
        <f t="shared" si="1611"/>
        <v>16155464305.478695</v>
      </c>
      <c r="BQ35" s="6">
        <f t="shared" si="1611"/>
        <v>16843786078.098475</v>
      </c>
      <c r="BR35" s="6">
        <f t="shared" si="1611"/>
        <v>16207444628.099173</v>
      </c>
      <c r="BS35" s="6">
        <f t="shared" si="1611"/>
        <v>17128902388.675905</v>
      </c>
      <c r="BT35" s="6">
        <f t="shared" si="1611"/>
        <v>17311313950.073421</v>
      </c>
      <c r="BU35" s="6">
        <f t="shared" si="1611"/>
        <v>15937125568.942436</v>
      </c>
      <c r="BV35" s="6">
        <f t="shared" si="1611"/>
        <v>14913349962.584183</v>
      </c>
      <c r="BW35" s="6">
        <f t="shared" si="1611"/>
        <v>15066667001.003012</v>
      </c>
      <c r="BX35" s="6">
        <f t="shared" si="1611"/>
        <v>13595473947.667805</v>
      </c>
      <c r="BY35" s="6">
        <f t="shared" si="1611"/>
        <v>13637028676.301903</v>
      </c>
      <c r="BZ35" s="6">
        <f t="shared" si="1611"/>
        <v>12919069787.41679</v>
      </c>
      <c r="CA35" s="6">
        <f t="shared" si="1611"/>
        <v>12050120231.675655</v>
      </c>
      <c r="CB35" s="6">
        <f t="shared" si="1611"/>
        <v>11598831213.214352</v>
      </c>
      <c r="CC35" s="6">
        <f t="shared" si="1611"/>
        <v>11043970561.838089</v>
      </c>
      <c r="CD35" s="6">
        <f t="shared" si="1611"/>
        <v>11854679382.033186</v>
      </c>
      <c r="CE35" s="6">
        <f t="shared" si="1611"/>
        <v>12001963539.688568</v>
      </c>
      <c r="CF35" s="6">
        <f t="shared" si="1611"/>
        <v>12283095039.757668</v>
      </c>
      <c r="CG35" s="6">
        <f t="shared" si="1611"/>
        <v>12039345090.031559</v>
      </c>
      <c r="CH35" s="6">
        <f t="shared" si="1611"/>
        <v>11974676524.953789</v>
      </c>
      <c r="CI35" s="6">
        <f t="shared" si="1611"/>
        <v>11874335394.688976</v>
      </c>
      <c r="CJ35" s="6">
        <f t="shared" si="1611"/>
        <v>11634404141.378078</v>
      </c>
      <c r="CK35" s="6">
        <f t="shared" si="1611"/>
        <v>11396617891.93977</v>
      </c>
      <c r="CL35" s="6">
        <f t="shared" si="1611"/>
        <v>11210449504.606293</v>
      </c>
      <c r="CM35" s="6">
        <f t="shared" si="1611"/>
        <v>10682707043.667391</v>
      </c>
      <c r="CN35" s="6">
        <f t="shared" si="1611"/>
        <v>10786893107.576534</v>
      </c>
      <c r="CO35" s="6">
        <f t="shared" si="1611"/>
        <v>10966035446.489433</v>
      </c>
      <c r="CP35" s="6">
        <f t="shared" si="1611"/>
        <v>10926563894.523327</v>
      </c>
      <c r="CQ35" s="6">
        <f t="shared" si="1611"/>
        <v>10940284233.405787</v>
      </c>
      <c r="CR35" s="6">
        <f t="shared" si="1611"/>
        <v>11462725337.118523</v>
      </c>
      <c r="CS35" s="6">
        <f t="shared" si="1611"/>
        <v>11380445919.972044</v>
      </c>
      <c r="CT35" s="6">
        <f t="shared" si="1611"/>
        <v>11756892461.593426</v>
      </c>
      <c r="CU35" s="6">
        <f t="shared" si="1611"/>
        <v>12175310294.915867</v>
      </c>
      <c r="CV35" s="6">
        <f t="shared" si="1611"/>
        <v>12843905986.044804</v>
      </c>
      <c r="CW35" s="6">
        <f t="shared" si="1611"/>
        <v>13268352721.849365</v>
      </c>
      <c r="CX35" s="6">
        <f t="shared" si="1611"/>
        <v>14224321354.656631</v>
      </c>
      <c r="CY35" s="6">
        <f t="shared" si="1611"/>
        <v>14620154224.154222</v>
      </c>
      <c r="CZ35" s="6">
        <f t="shared" si="1611"/>
        <v>14980396561.604584</v>
      </c>
      <c r="DA35" s="6">
        <f t="shared" si="1611"/>
        <v>15229076106.194691</v>
      </c>
      <c r="DB35" s="6">
        <f t="shared" si="1611"/>
        <v>14125696817.119225</v>
      </c>
      <c r="DC35" s="6">
        <f t="shared" si="1611"/>
        <v>13808772630.078403</v>
      </c>
      <c r="DD35" s="6">
        <f t="shared" si="1611"/>
        <v>12633475008.275406</v>
      </c>
      <c r="DE35" s="6">
        <f t="shared" si="1611"/>
        <v>10776323632.130384</v>
      </c>
      <c r="DF35" s="6">
        <f t="shared" si="1611"/>
        <v>9917389638.4241772</v>
      </c>
      <c r="DG35" s="6">
        <f t="shared" si="1611"/>
        <v>10103420939.017809</v>
      </c>
      <c r="DH35" s="6">
        <f t="shared" si="1611"/>
        <v>8336442152.4663677</v>
      </c>
      <c r="DI35" s="6">
        <f t="shared" si="1611"/>
        <v>8335501345.2914791</v>
      </c>
      <c r="DJ35" s="6">
        <f t="shared" si="1611"/>
        <v>8336281165.9192829</v>
      </c>
      <c r="DK35" s="6">
        <f t="shared" si="1611"/>
        <v>8559245291.4798212</v>
      </c>
      <c r="DL35" s="6">
        <f t="shared" si="1611"/>
        <v>8485937639.1982174</v>
      </c>
      <c r="DM35" s="6">
        <f t="shared" si="1611"/>
        <v>8442618708.2405348</v>
      </c>
      <c r="DN35" s="6">
        <f t="shared" si="1611"/>
        <v>8371720267.2605791</v>
      </c>
      <c r="DO35" s="6">
        <f t="shared" si="1611"/>
        <v>8611362583.5189304</v>
      </c>
      <c r="DP35" s="6">
        <f t="shared" si="1611"/>
        <v>8450029074.8898678</v>
      </c>
      <c r="DQ35" s="6">
        <f t="shared" si="1611"/>
        <v>8472363436.1233482</v>
      </c>
      <c r="DR35" s="6">
        <f t="shared" si="1611"/>
        <v>8539670484.5814972</v>
      </c>
      <c r="DS35" s="6">
        <f t="shared" si="1611"/>
        <v>8632062555.0660801</v>
      </c>
      <c r="DT35" s="6">
        <f t="shared" si="1611"/>
        <v>8462827234.0425529</v>
      </c>
      <c r="DU35" s="6">
        <f t="shared" si="1611"/>
        <v>8571273191.4893618</v>
      </c>
      <c r="DV35" s="6">
        <f t="shared" si="1611"/>
        <v>8689857446.8085098</v>
      </c>
      <c r="DW35" s="6">
        <f t="shared" si="1611"/>
        <v>8823878723.4042549</v>
      </c>
      <c r="DX35" s="6">
        <f t="shared" si="1611"/>
        <v>9034171914.8936157</v>
      </c>
      <c r="DY35" s="6">
        <f t="shared" si="1611"/>
        <v>8442602380.9523811</v>
      </c>
      <c r="DZ35" s="6">
        <f t="shared" si="1611"/>
        <v>8501049206.3492069</v>
      </c>
      <c r="EA35" s="6">
        <f t="shared" ref="EA35:GL35" si="1612">EA10/EA11</f>
        <v>8435898015.8730164</v>
      </c>
      <c r="EB35" s="6">
        <f t="shared" si="1612"/>
        <v>8690900000</v>
      </c>
      <c r="EC35" s="6">
        <f t="shared" si="1612"/>
        <v>8263788148.1481476</v>
      </c>
      <c r="ED35" s="6">
        <f t="shared" si="1612"/>
        <v>8344491111.1111107</v>
      </c>
      <c r="EE35" s="6">
        <f t="shared" si="1612"/>
        <v>8442174074.0740738</v>
      </c>
      <c r="EF35" s="6">
        <f t="shared" si="1612"/>
        <v>8603252222.2222214</v>
      </c>
      <c r="EG35" s="6">
        <f t="shared" si="1612"/>
        <v>9072046212.121212</v>
      </c>
      <c r="EH35" s="6">
        <f t="shared" si="1612"/>
        <v>8709933333.3333321</v>
      </c>
      <c r="EI35" s="6">
        <f t="shared" si="1612"/>
        <v>8763712878.787878</v>
      </c>
      <c r="EJ35" s="6">
        <f t="shared" si="1612"/>
        <v>8817577272.727272</v>
      </c>
      <c r="EK35" s="6">
        <f t="shared" si="1612"/>
        <v>9010816287.8787861</v>
      </c>
      <c r="EL35" s="6">
        <f t="shared" si="1612"/>
        <v>9111501740.8123798</v>
      </c>
      <c r="EM35" s="6">
        <f t="shared" si="1612"/>
        <v>9220395744.6808529</v>
      </c>
      <c r="EN35" s="6">
        <f t="shared" si="1612"/>
        <v>9345740425.5319157</v>
      </c>
      <c r="EO35" s="6">
        <f t="shared" si="1612"/>
        <v>9442230947.775629</v>
      </c>
      <c r="EP35" s="6">
        <f t="shared" si="1612"/>
        <v>9564911500.974659</v>
      </c>
      <c r="EQ35" s="6">
        <f t="shared" si="1612"/>
        <v>9523887329.4346981</v>
      </c>
      <c r="ER35" s="6">
        <f t="shared" si="1612"/>
        <v>9477267446.3937626</v>
      </c>
      <c r="ES35" s="6">
        <f t="shared" si="1612"/>
        <v>9646651851.8518524</v>
      </c>
      <c r="ET35" s="6">
        <f t="shared" si="1612"/>
        <v>9980262378.1676426</v>
      </c>
      <c r="EU35" s="6">
        <f t="shared" si="1612"/>
        <v>9773058999.2531738</v>
      </c>
      <c r="EV35" s="6">
        <f t="shared" si="1612"/>
        <v>10241911874.533236</v>
      </c>
      <c r="EW35" s="6">
        <f t="shared" si="1612"/>
        <v>10498818147.871546</v>
      </c>
      <c r="EX35" s="6">
        <f t="shared" si="1612"/>
        <v>10977205750.560122</v>
      </c>
      <c r="EY35" s="6">
        <f t="shared" si="1612"/>
        <v>10811159527.326441</v>
      </c>
      <c r="EZ35" s="6">
        <f t="shared" si="1612"/>
        <v>11068612259.970457</v>
      </c>
      <c r="FA35" s="6">
        <f t="shared" si="1612"/>
        <v>11315280649.926144</v>
      </c>
      <c r="FB35" s="6">
        <f t="shared" si="1612"/>
        <v>11445212703.101919</v>
      </c>
      <c r="FC35" s="6">
        <f t="shared" si="1612"/>
        <v>10418590169.491524</v>
      </c>
      <c r="FD35" s="6">
        <f t="shared" si="1612"/>
        <v>10333335254.237288</v>
      </c>
      <c r="FE35" s="6">
        <f t="shared" si="1612"/>
        <v>10248634915.254236</v>
      </c>
      <c r="FF35" s="6">
        <f t="shared" si="1612"/>
        <v>10256894576.271187</v>
      </c>
      <c r="FG35" s="6">
        <f t="shared" si="1612"/>
        <v>10247969152.542374</v>
      </c>
      <c r="FH35" s="6">
        <f t="shared" si="1612"/>
        <v>9760690445.8598709</v>
      </c>
      <c r="FI35" s="6">
        <f t="shared" si="1612"/>
        <v>9986055414.0127373</v>
      </c>
      <c r="FJ35" s="6">
        <f t="shared" si="1612"/>
        <v>10081972929.936304</v>
      </c>
      <c r="FK35" s="6">
        <f t="shared" si="1612"/>
        <v>10202373566.878981</v>
      </c>
      <c r="FL35" s="6">
        <f t="shared" si="1612"/>
        <v>9152034857.1428566</v>
      </c>
      <c r="FM35" s="6">
        <f t="shared" si="1612"/>
        <v>9269123714.2857151</v>
      </c>
      <c r="FN35" s="6">
        <f t="shared" si="1612"/>
        <v>9072850285.7142868</v>
      </c>
      <c r="FO35" s="6">
        <f t="shared" si="1612"/>
        <v>9105282000</v>
      </c>
      <c r="FP35" s="6">
        <f t="shared" si="1612"/>
        <v>10069195555.555555</v>
      </c>
      <c r="FQ35" s="6">
        <f t="shared" si="1612"/>
        <v>10059129523.809525</v>
      </c>
      <c r="FR35" s="6">
        <f t="shared" si="1612"/>
        <v>10105063809.523809</v>
      </c>
      <c r="FS35" s="6">
        <f t="shared" si="1612"/>
        <v>10037922857.142857</v>
      </c>
      <c r="FT35" s="6">
        <f t="shared" si="1612"/>
        <v>10137853650.793652</v>
      </c>
      <c r="FU35" s="6">
        <f t="shared" si="1612"/>
        <v>10756550671.14094</v>
      </c>
      <c r="FV35" s="6">
        <f t="shared" si="1612"/>
        <v>10892205033.557049</v>
      </c>
      <c r="FW35" s="6">
        <f t="shared" si="1612"/>
        <v>10857547315.436241</v>
      </c>
      <c r="FX35" s="6">
        <f t="shared" si="1612"/>
        <v>11034558053.691277</v>
      </c>
      <c r="FY35" s="6">
        <f t="shared" si="1612"/>
        <v>11381567586.206898</v>
      </c>
      <c r="FZ35" s="6">
        <f t="shared" si="1612"/>
        <v>11451402068.965517</v>
      </c>
      <c r="GA35" s="6">
        <f t="shared" si="1612"/>
        <v>11595797241.379311</v>
      </c>
      <c r="GB35" s="6">
        <f t="shared" si="1612"/>
        <v>11625243448.275862</v>
      </c>
      <c r="GC35" s="6">
        <f t="shared" si="1612"/>
        <v>12978841153.846153</v>
      </c>
      <c r="GD35" s="6">
        <f t="shared" si="1612"/>
        <v>13325604999.999998</v>
      </c>
      <c r="GE35" s="6">
        <f t="shared" si="1612"/>
        <v>13543227307.692307</v>
      </c>
      <c r="GF35" s="6">
        <f t="shared" si="1612"/>
        <v>13654858846.153847</v>
      </c>
      <c r="GG35" s="6">
        <f t="shared" si="1612"/>
        <v>13835057692.307692</v>
      </c>
      <c r="GH35" s="6">
        <f t="shared" si="1612"/>
        <v>12626588732.394367</v>
      </c>
      <c r="GI35" s="6">
        <f t="shared" si="1612"/>
        <v>12887835915.492958</v>
      </c>
      <c r="GJ35" s="6">
        <f t="shared" si="1612"/>
        <v>12761911971.830986</v>
      </c>
      <c r="GK35" s="6">
        <f t="shared" si="1612"/>
        <v>12758595070.422535</v>
      </c>
      <c r="GL35" s="6">
        <f t="shared" si="1612"/>
        <v>13764952631.578945</v>
      </c>
      <c r="GM35" s="6">
        <f t="shared" ref="GM35:IX35" si="1613">GM10/GM11</f>
        <v>13743619548.872181</v>
      </c>
      <c r="GN35" s="6">
        <f t="shared" si="1613"/>
        <v>13787731578.947367</v>
      </c>
      <c r="GO35" s="6">
        <f t="shared" si="1613"/>
        <v>13825983834.586464</v>
      </c>
      <c r="GP35" s="6">
        <f t="shared" si="1613"/>
        <v>14043071620.068937</v>
      </c>
      <c r="GQ35" s="6">
        <f t="shared" si="1613"/>
        <v>14248315315.315315</v>
      </c>
      <c r="GR35" s="6">
        <f t="shared" si="1613"/>
        <v>14361411280.846066</v>
      </c>
      <c r="GS35" s="6">
        <f t="shared" si="1613"/>
        <v>14658506854.680769</v>
      </c>
      <c r="GT35" s="6">
        <f t="shared" si="1613"/>
        <v>14851739913.826872</v>
      </c>
      <c r="GU35" s="6">
        <f t="shared" si="1613"/>
        <v>15259851140.456182</v>
      </c>
      <c r="GV35" s="6">
        <f t="shared" si="1613"/>
        <v>15580809523.809525</v>
      </c>
      <c r="GW35" s="6">
        <f t="shared" si="1613"/>
        <v>16473751900.760303</v>
      </c>
      <c r="GX35" s="6">
        <f t="shared" si="1613"/>
        <v>17011962785.114046</v>
      </c>
      <c r="GY35" s="6">
        <f t="shared" si="1613"/>
        <v>18534748923.341946</v>
      </c>
      <c r="GZ35" s="6">
        <f t="shared" si="1613"/>
        <v>18655571490.094746</v>
      </c>
      <c r="HA35" s="6">
        <f t="shared" si="1613"/>
        <v>16977547709.923664</v>
      </c>
      <c r="HB35" s="6">
        <f t="shared" si="1613"/>
        <v>17492148854.96183</v>
      </c>
      <c r="HC35" s="51">
        <f t="shared" si="1613"/>
        <v>17496061832.061069</v>
      </c>
      <c r="HD35" s="6">
        <f t="shared" si="1613"/>
        <v>17030395131.086143</v>
      </c>
      <c r="HE35" s="6">
        <f t="shared" si="1613"/>
        <v>17124644194.756556</v>
      </c>
      <c r="HF35" s="6">
        <f t="shared" si="1613"/>
        <v>17289559176.029964</v>
      </c>
      <c r="HG35" s="6">
        <f t="shared" si="1613"/>
        <v>17433118352.059925</v>
      </c>
      <c r="HH35" s="6">
        <f t="shared" si="1613"/>
        <v>16419028315.412186</v>
      </c>
      <c r="HI35" s="6">
        <f t="shared" si="1613"/>
        <v>16636278494.623655</v>
      </c>
      <c r="HJ35" s="6">
        <f t="shared" si="1613"/>
        <v>16713776344.086021</v>
      </c>
      <c r="HK35" s="6">
        <f t="shared" si="1613"/>
        <v>16662064516.12903</v>
      </c>
      <c r="HL35" s="6">
        <f t="shared" si="1613"/>
        <v>16685671796.70723</v>
      </c>
      <c r="HM35" s="6">
        <f t="shared" si="1613"/>
        <v>16766471009.305655</v>
      </c>
      <c r="HN35" s="6">
        <f t="shared" si="1613"/>
        <v>16824602720.114532</v>
      </c>
      <c r="HO35" s="6">
        <f t="shared" si="1613"/>
        <v>17004833214.030064</v>
      </c>
      <c r="HP35" s="6">
        <f t="shared" si="1613"/>
        <v>17862074128.440365</v>
      </c>
      <c r="HQ35" s="6">
        <f t="shared" si="1613"/>
        <v>17677126238.532108</v>
      </c>
      <c r="HR35" s="6">
        <f t="shared" si="1613"/>
        <v>17615871192.660549</v>
      </c>
      <c r="HS35" s="6">
        <f t="shared" si="1613"/>
        <v>17661863486.238533</v>
      </c>
      <c r="HT35" s="6">
        <f t="shared" si="1613"/>
        <v>18004954495.412842</v>
      </c>
      <c r="HU35" s="6">
        <f t="shared" si="1613"/>
        <v>19102297609.868927</v>
      </c>
      <c r="HV35" s="6">
        <f t="shared" si="1613"/>
        <v>18817611796.453354</v>
      </c>
      <c r="HW35" s="6">
        <f t="shared" si="1613"/>
        <v>18921555512.721668</v>
      </c>
      <c r="HX35" s="6">
        <f t="shared" si="1613"/>
        <v>19057163839.629917</v>
      </c>
      <c r="HY35" s="6">
        <f t="shared" si="1613"/>
        <v>19257152941.176472</v>
      </c>
      <c r="HZ35" s="6">
        <f t="shared" si="1613"/>
        <v>19158032156.862747</v>
      </c>
      <c r="IA35" s="6">
        <f t="shared" si="1613"/>
        <v>19692916078.431374</v>
      </c>
      <c r="IB35" s="6">
        <f t="shared" si="1613"/>
        <v>19903284313.725491</v>
      </c>
      <c r="IC35" s="6">
        <f t="shared" si="1613"/>
        <v>20627396078.431374</v>
      </c>
      <c r="ID35" s="6">
        <f t="shared" si="1613"/>
        <v>20433360392.156864</v>
      </c>
      <c r="IE35" s="6">
        <f t="shared" si="1613"/>
        <v>20649551764.705879</v>
      </c>
      <c r="IF35" s="6">
        <f t="shared" si="1613"/>
        <v>21001408627.450981</v>
      </c>
      <c r="IG35" s="6">
        <f t="shared" si="1613"/>
        <v>21317163137.254902</v>
      </c>
      <c r="IH35" s="6">
        <f t="shared" si="1613"/>
        <v>21271387334.887337</v>
      </c>
      <c r="II35" s="6">
        <f t="shared" si="1613"/>
        <v>21448392773.892776</v>
      </c>
      <c r="IJ35" s="6">
        <f t="shared" si="1613"/>
        <v>21518655400.155399</v>
      </c>
      <c r="IK35" s="6">
        <f t="shared" si="1613"/>
        <v>21660296037.29604</v>
      </c>
      <c r="IL35" s="6">
        <f t="shared" si="1613"/>
        <v>22034432338.115547</v>
      </c>
      <c r="IM35" s="6">
        <f t="shared" si="1613"/>
        <v>21819643660.333462</v>
      </c>
      <c r="IN35" s="6">
        <f t="shared" si="1613"/>
        <v>22316434276.85149</v>
      </c>
      <c r="IO35" s="6">
        <f t="shared" si="1613"/>
        <v>22356827064.753777</v>
      </c>
      <c r="IP35" s="6">
        <f t="shared" si="1613"/>
        <v>22237074447.460255</v>
      </c>
      <c r="IQ35" s="6">
        <f t="shared" si="1613"/>
        <v>21366877716.390423</v>
      </c>
      <c r="IR35" s="6">
        <f t="shared" si="1613"/>
        <v>21556200368.324123</v>
      </c>
      <c r="IS35" s="6">
        <f t="shared" si="1613"/>
        <v>21517357642.725601</v>
      </c>
      <c r="IT35" s="6">
        <f t="shared" si="1613"/>
        <v>22073377163.904236</v>
      </c>
      <c r="IU35" s="6">
        <f t="shared" si="1613"/>
        <v>21430603928.57143</v>
      </c>
      <c r="IV35" s="6">
        <f t="shared" si="1613"/>
        <v>21508149285.714287</v>
      </c>
      <c r="IW35" s="6">
        <f t="shared" si="1613"/>
        <v>23003613571.428574</v>
      </c>
      <c r="IX35" s="6">
        <f t="shared" si="1613"/>
        <v>23742499285.714287</v>
      </c>
      <c r="IY35" s="6">
        <f t="shared" ref="IY35:LJ35" si="1614">IY10/IY11</f>
        <v>25942675736.961452</v>
      </c>
      <c r="IZ35" s="6">
        <f t="shared" si="1614"/>
        <v>25693694633.408924</v>
      </c>
      <c r="JA35" s="6">
        <f t="shared" si="1614"/>
        <v>25763543083.900227</v>
      </c>
      <c r="JB35" s="6">
        <f t="shared" si="1614"/>
        <v>26752293272.864704</v>
      </c>
      <c r="JC35" s="6">
        <f t="shared" si="1614"/>
        <v>25969653903.345722</v>
      </c>
      <c r="JD35" s="6">
        <f t="shared" si="1614"/>
        <v>26413233085.501858</v>
      </c>
      <c r="JE35" s="6">
        <f t="shared" si="1614"/>
        <v>26189281412.639408</v>
      </c>
      <c r="JF35" s="6">
        <f t="shared" si="1614"/>
        <v>26056688104.089222</v>
      </c>
      <c r="JG35" s="6">
        <f t="shared" si="1614"/>
        <v>26370114938.225388</v>
      </c>
      <c r="JH35" s="6">
        <f t="shared" si="1614"/>
        <v>26341214526.394611</v>
      </c>
      <c r="JI35" s="6">
        <f t="shared" si="1614"/>
        <v>26372330587.794834</v>
      </c>
      <c r="JJ35" s="6">
        <f t="shared" si="1614"/>
        <v>26449319356.046425</v>
      </c>
      <c r="JK35" s="6">
        <f t="shared" si="1614"/>
        <v>27436238955.051861</v>
      </c>
      <c r="JL35" s="6">
        <f t="shared" si="1614"/>
        <v>27239187860.16135</v>
      </c>
      <c r="JM35" s="6">
        <f t="shared" si="1614"/>
        <v>27183966961.198616</v>
      </c>
      <c r="JN35" s="6">
        <f t="shared" si="1614"/>
        <v>27816247406.838261</v>
      </c>
      <c r="JO35" s="6">
        <f t="shared" si="1614"/>
        <v>28751490035.169987</v>
      </c>
      <c r="JP35" s="6">
        <f t="shared" si="1614"/>
        <v>29088258304.025009</v>
      </c>
      <c r="JQ35" s="6">
        <f t="shared" si="1614"/>
        <v>29154192653.380226</v>
      </c>
      <c r="JR35" s="6">
        <f t="shared" si="1614"/>
        <v>29390475967.174679</v>
      </c>
      <c r="JS35" s="6">
        <f t="shared" si="1614"/>
        <v>29834947900.46656</v>
      </c>
      <c r="JT35" s="6">
        <f t="shared" si="1614"/>
        <v>30051125194.401241</v>
      </c>
      <c r="JU35" s="6">
        <f t="shared" si="1614"/>
        <v>30387482503.888027</v>
      </c>
      <c r="JV35" s="6">
        <f t="shared" si="1614"/>
        <v>30478569206.842926</v>
      </c>
      <c r="JW35" s="6">
        <f t="shared" si="1614"/>
        <v>30441028946.35276</v>
      </c>
      <c r="JX35" s="6">
        <f t="shared" si="1614"/>
        <v>31065706676.958702</v>
      </c>
      <c r="JY35" s="6">
        <f t="shared" si="1614"/>
        <v>31599616364.338093</v>
      </c>
      <c r="JZ35" s="6">
        <f t="shared" si="1614"/>
        <v>32074979930.528751</v>
      </c>
      <c r="KA35" s="6">
        <f t="shared" si="1614"/>
        <v>31373260552.570995</v>
      </c>
      <c r="KB35" s="6">
        <f t="shared" si="1614"/>
        <v>31772118188.795094</v>
      </c>
      <c r="KC35" s="6">
        <f t="shared" si="1614"/>
        <v>33048211818.879513</v>
      </c>
      <c r="KD35" s="6">
        <f t="shared" si="1614"/>
        <v>33249273599.386032</v>
      </c>
      <c r="KE35" s="6">
        <f t="shared" si="1614"/>
        <v>32365649262.202042</v>
      </c>
      <c r="KF35" s="6">
        <f t="shared" si="1614"/>
        <v>32696807415.815361</v>
      </c>
      <c r="KG35" s="6">
        <f t="shared" si="1614"/>
        <v>33400683314.41544</v>
      </c>
      <c r="KH35" s="6">
        <f t="shared" si="1614"/>
        <v>33167032160.423763</v>
      </c>
      <c r="KI35" s="6">
        <f t="shared" si="1614"/>
        <v>32847418832.391716</v>
      </c>
      <c r="KJ35" s="6">
        <f t="shared" si="1614"/>
        <v>33508113370.998119</v>
      </c>
      <c r="KK35" s="6">
        <f t="shared" si="1614"/>
        <v>33782502448.210922</v>
      </c>
      <c r="KL35" s="6">
        <f t="shared" si="1614"/>
        <v>33908221845.57439</v>
      </c>
      <c r="KM35" s="6">
        <f t="shared" si="1614"/>
        <v>32995674694.331238</v>
      </c>
      <c r="KN35" s="6">
        <f t="shared" si="1614"/>
        <v>33738255279.733238</v>
      </c>
      <c r="KO35" s="6">
        <f t="shared" si="1614"/>
        <v>34629344201.556137</v>
      </c>
      <c r="KP35" s="6">
        <f t="shared" si="1614"/>
        <v>35607933308.632828</v>
      </c>
      <c r="KQ35" s="6">
        <f t="shared" si="1614"/>
        <v>32511423763.042744</v>
      </c>
      <c r="KR35" s="6">
        <f t="shared" si="1614"/>
        <v>32752908448.333893</v>
      </c>
      <c r="KS35" s="6">
        <f t="shared" si="1614"/>
        <v>33051256815.886902</v>
      </c>
      <c r="KT35" s="6">
        <f t="shared" si="1614"/>
        <v>33164042016.806721</v>
      </c>
      <c r="KU35" s="6">
        <f t="shared" si="1614"/>
        <v>34677528067.226891</v>
      </c>
      <c r="KV35" s="6">
        <f t="shared" si="1614"/>
        <v>32684800307.69231</v>
      </c>
      <c r="KW35" s="6">
        <f t="shared" si="1614"/>
        <v>31403419714.285717</v>
      </c>
      <c r="KX35" s="6">
        <f t="shared" si="1614"/>
        <v>32012506285.714287</v>
      </c>
      <c r="KY35" s="6">
        <f t="shared" si="1614"/>
        <v>32747365428.571434</v>
      </c>
      <c r="KZ35" s="6">
        <f t="shared" si="1614"/>
        <v>37193209369.951538</v>
      </c>
      <c r="LA35" s="6">
        <f t="shared" si="1614"/>
        <v>37490443941.841682</v>
      </c>
      <c r="LB35" s="6">
        <f t="shared" si="1614"/>
        <v>38517548949.91922</v>
      </c>
      <c r="LC35" s="6">
        <f t="shared" si="1614"/>
        <v>35634692861.427711</v>
      </c>
      <c r="LD35" s="51">
        <f t="shared" si="1614"/>
        <v>34362424057.971008</v>
      </c>
      <c r="LE35" s="6">
        <f t="shared" si="1614"/>
        <v>30804065535.248039</v>
      </c>
      <c r="LF35" s="6">
        <f t="shared" si="1614"/>
        <v>29302957617.921242</v>
      </c>
      <c r="LG35" s="6">
        <f t="shared" si="1614"/>
        <v>25815902789.140938</v>
      </c>
      <c r="LH35" s="6">
        <f t="shared" si="1614"/>
        <v>25937370572.819164</v>
      </c>
      <c r="LI35" s="6">
        <f t="shared" si="1614"/>
        <v>29572166923.076923</v>
      </c>
      <c r="LJ35" s="6">
        <f t="shared" si="1614"/>
        <v>29286943302.606121</v>
      </c>
      <c r="LK35" s="6">
        <f t="shared" ref="LK35:NV35" si="1615">LK10/LK11</f>
        <v>30632087792.20779</v>
      </c>
      <c r="LL35" s="6">
        <f t="shared" si="1615"/>
        <v>27580357674.418606</v>
      </c>
      <c r="LM35" s="6">
        <f t="shared" si="1615"/>
        <v>28987801477.832516</v>
      </c>
      <c r="LN35" s="6">
        <f t="shared" si="1615"/>
        <v>30919317347.970531</v>
      </c>
      <c r="LO35" s="6">
        <f t="shared" si="1615"/>
        <v>31501329700.996677</v>
      </c>
      <c r="LP35" s="6">
        <f t="shared" si="1615"/>
        <v>33128489863.013695</v>
      </c>
      <c r="LQ35" s="6">
        <f t="shared" si="1615"/>
        <v>34109863966.480442</v>
      </c>
      <c r="LR35" s="6">
        <f t="shared" si="1615"/>
        <v>33024016513.204487</v>
      </c>
      <c r="LS35" s="6">
        <f t="shared" si="1615"/>
        <v>31859504778.947369</v>
      </c>
      <c r="LT35" s="6">
        <f t="shared" si="1615"/>
        <v>31530745333.333336</v>
      </c>
      <c r="LU35" s="6">
        <f t="shared" si="1615"/>
        <v>29796936483.272556</v>
      </c>
      <c r="LV35" s="6">
        <f t="shared" si="1615"/>
        <v>29563470568.421047</v>
      </c>
      <c r="LW35" s="6">
        <f t="shared" si="1615"/>
        <v>27968981708.784595</v>
      </c>
      <c r="LX35" s="6">
        <f t="shared" si="1615"/>
        <v>28432383691.805058</v>
      </c>
      <c r="LY35" s="6">
        <f t="shared" si="1615"/>
        <v>28706038689.438824</v>
      </c>
      <c r="LZ35" s="6">
        <f t="shared" si="1615"/>
        <v>28217905872.888176</v>
      </c>
      <c r="MA35" s="6">
        <f t="shared" si="1615"/>
        <v>27625565176.745548</v>
      </c>
      <c r="MB35" s="6">
        <f t="shared" si="1615"/>
        <v>28135595883.56366</v>
      </c>
      <c r="MC35" s="6">
        <f t="shared" si="1615"/>
        <v>29615517992.656059</v>
      </c>
      <c r="MD35" s="6">
        <f t="shared" si="1615"/>
        <v>29596127139.364307</v>
      </c>
      <c r="ME35" s="6">
        <f t="shared" si="1615"/>
        <v>29308833293.413177</v>
      </c>
      <c r="MF35" s="6">
        <f t="shared" si="1615"/>
        <v>30081284220.646561</v>
      </c>
      <c r="MG35" s="6">
        <f t="shared" si="1615"/>
        <v>29535171328.30777</v>
      </c>
      <c r="MH35" s="6">
        <f t="shared" si="1615"/>
        <v>29744257571.714478</v>
      </c>
      <c r="MI35" s="6">
        <f t="shared" si="1615"/>
        <v>29654542633.560898</v>
      </c>
      <c r="MJ35" s="6">
        <f t="shared" si="1615"/>
        <v>28267069743.400402</v>
      </c>
      <c r="MK35" s="6">
        <f t="shared" si="1615"/>
        <v>27068719228.227829</v>
      </c>
      <c r="ML35" s="6">
        <f t="shared" si="1615"/>
        <v>26387959591.836731</v>
      </c>
      <c r="MM35" s="6">
        <f t="shared" si="1615"/>
        <v>27065520000</v>
      </c>
      <c r="MN35" s="6">
        <f t="shared" si="1615"/>
        <v>26792769324.974483</v>
      </c>
      <c r="MO35" s="6">
        <f t="shared" si="1615"/>
        <v>26734246745.362564</v>
      </c>
      <c r="MP35" s="6">
        <f t="shared" si="1615"/>
        <v>27009351877.887123</v>
      </c>
      <c r="MQ35" s="6">
        <f t="shared" si="1615"/>
        <v>23560938182.889118</v>
      </c>
      <c r="MR35" s="6">
        <f t="shared" si="1615"/>
        <v>23901953939.036957</v>
      </c>
      <c r="MS35" s="6">
        <f t="shared" si="1615"/>
        <v>22979276036.228024</v>
      </c>
      <c r="MT35" s="6">
        <f t="shared" si="1615"/>
        <v>21984961455.243412</v>
      </c>
      <c r="MU35" s="6">
        <f t="shared" si="1615"/>
        <v>21091078646.616539</v>
      </c>
      <c r="MV35" s="6">
        <f t="shared" si="1615"/>
        <v>22766157630.0578</v>
      </c>
      <c r="MW35" s="6">
        <f t="shared" si="1615"/>
        <v>22261304912.401237</v>
      </c>
      <c r="MX35" s="6">
        <f t="shared" si="1615"/>
        <v>23716961461.928932</v>
      </c>
      <c r="MY35" s="6">
        <f t="shared" si="1615"/>
        <v>23959179174.306126</v>
      </c>
      <c r="MZ35" s="6">
        <f t="shared" si="1615"/>
        <v>26194196464.348846</v>
      </c>
      <c r="NA35" s="6">
        <f t="shared" si="1615"/>
        <v>26507011056.675777</v>
      </c>
      <c r="NB35" s="6">
        <f t="shared" si="1615"/>
        <v>27605673473.027195</v>
      </c>
      <c r="NC35" s="6">
        <f t="shared" si="1615"/>
        <v>27270003566.651806</v>
      </c>
      <c r="ND35" s="6">
        <f t="shared" si="1615"/>
        <v>26641903956.771832</v>
      </c>
      <c r="NE35" s="6">
        <f t="shared" si="1615"/>
        <v>27333582289.803223</v>
      </c>
      <c r="NF35" s="6">
        <f t="shared" si="1615"/>
        <v>28506575649.571487</v>
      </c>
      <c r="NG35" s="6">
        <f t="shared" si="1615"/>
        <v>27539376274.285713</v>
      </c>
      <c r="NH35" s="6">
        <f t="shared" si="1615"/>
        <v>28287053084.112152</v>
      </c>
      <c r="NI35" s="6">
        <f t="shared" si="1615"/>
        <v>26886409909.909908</v>
      </c>
      <c r="NJ35" s="6">
        <f t="shared" si="1615"/>
        <v>29363327254.901958</v>
      </c>
      <c r="NK35" s="6">
        <f t="shared" si="1615"/>
        <v>29939618055.555557</v>
      </c>
      <c r="NL35" s="6">
        <f t="shared" si="1615"/>
        <v>33151759694.989109</v>
      </c>
      <c r="NM35" s="6">
        <f t="shared" si="1615"/>
        <v>32403520346.320347</v>
      </c>
      <c r="NN35" s="6">
        <f t="shared" si="1615"/>
        <v>35250563294.117645</v>
      </c>
      <c r="NO35" s="6">
        <f t="shared" si="1615"/>
        <v>35446339529.411758</v>
      </c>
      <c r="NP35" s="6">
        <f t="shared" si="1615"/>
        <v>38608606852.791878</v>
      </c>
      <c r="NQ35" s="6">
        <f t="shared" si="1615"/>
        <v>38750679790.026245</v>
      </c>
      <c r="NR35" s="6">
        <f t="shared" si="1615"/>
        <v>39762760427.807487</v>
      </c>
      <c r="NS35" s="6">
        <f t="shared" si="1615"/>
        <v>41622851123.595505</v>
      </c>
      <c r="NT35" s="6">
        <f t="shared" si="1615"/>
        <v>46325296048.632217</v>
      </c>
      <c r="NU35" s="6">
        <f t="shared" si="1615"/>
        <v>44822282997.118149</v>
      </c>
      <c r="NV35" s="6">
        <f t="shared" si="1615"/>
        <v>44399711143.695007</v>
      </c>
      <c r="NW35" s="6">
        <f t="shared" ref="NW35:QH35" si="1616">NW10/NW11</f>
        <v>42578286834.733894</v>
      </c>
      <c r="NX35" s="6">
        <f t="shared" si="1616"/>
        <v>46809987234.042557</v>
      </c>
      <c r="NY35" s="6">
        <f t="shared" si="1616"/>
        <v>45766849851.63205</v>
      </c>
      <c r="NZ35" s="6">
        <f t="shared" si="1616"/>
        <v>45461169732.937683</v>
      </c>
      <c r="OA35" s="6">
        <f t="shared" si="1616"/>
        <v>45921891591.591591</v>
      </c>
      <c r="OB35" s="6">
        <f t="shared" si="1616"/>
        <v>45229538775.510201</v>
      </c>
      <c r="OC35" s="6">
        <f t="shared" si="1616"/>
        <v>46552195335.27697</v>
      </c>
      <c r="OD35" s="6">
        <f t="shared" si="1616"/>
        <v>46966929585.798813</v>
      </c>
      <c r="OE35" s="6">
        <f t="shared" si="1616"/>
        <v>46127035174.418602</v>
      </c>
      <c r="OF35" s="6">
        <f t="shared" si="1616"/>
        <v>47181191740.412971</v>
      </c>
      <c r="OG35" s="6">
        <f t="shared" si="1616"/>
        <v>49130081268.882179</v>
      </c>
      <c r="OH35" s="6">
        <f t="shared" si="1616"/>
        <v>49142893975.903618</v>
      </c>
      <c r="OI35" s="6">
        <f t="shared" si="1616"/>
        <v>48836021621.62162</v>
      </c>
      <c r="OJ35" s="6">
        <f t="shared" si="1616"/>
        <v>48301317365.269463</v>
      </c>
      <c r="OK35" s="6">
        <f t="shared" si="1616"/>
        <v>45210288857.938721</v>
      </c>
      <c r="OL35" s="6">
        <f t="shared" si="1616"/>
        <v>39772975235.777313</v>
      </c>
      <c r="OM35" s="6">
        <f t="shared" si="1616"/>
        <v>41754032022.915848</v>
      </c>
      <c r="ON35" s="6">
        <f t="shared" si="1616"/>
        <v>37024056502.242149</v>
      </c>
      <c r="OO35" s="6">
        <f t="shared" si="1616"/>
        <v>38414992609.699768</v>
      </c>
      <c r="OP35" s="6">
        <f t="shared" si="1616"/>
        <v>37670840178.571419</v>
      </c>
      <c r="OQ35" s="6">
        <f t="shared" si="1616"/>
        <v>38080753167.420815</v>
      </c>
      <c r="OR35" s="6">
        <f t="shared" si="1616"/>
        <v>33597914031.620556</v>
      </c>
      <c r="OS35" s="6">
        <f t="shared" si="1616"/>
        <v>33130806949.806953</v>
      </c>
      <c r="OT35" s="6">
        <f t="shared" si="1616"/>
        <v>30304302622.377628</v>
      </c>
      <c r="OU35" s="6">
        <f t="shared" si="1616"/>
        <v>33825267692.30769</v>
      </c>
      <c r="OV35" s="6">
        <f t="shared" si="1616"/>
        <v>34234665692.007797</v>
      </c>
      <c r="OW35" s="6">
        <f t="shared" si="1616"/>
        <v>35098482261.208572</v>
      </c>
      <c r="OX35" s="6">
        <f t="shared" si="1616"/>
        <v>35061433776.091087</v>
      </c>
      <c r="OY35" s="6">
        <f t="shared" si="1616"/>
        <v>36779787401.574799</v>
      </c>
      <c r="OZ35" s="6">
        <f t="shared" si="1616"/>
        <v>36885883166.332664</v>
      </c>
      <c r="PA35" s="6">
        <f t="shared" si="1616"/>
        <v>39717505919.661728</v>
      </c>
      <c r="PB35" s="6">
        <f t="shared" si="1616"/>
        <v>36886672038.834953</v>
      </c>
      <c r="PC35" s="6">
        <f t="shared" si="1616"/>
        <v>35943203759.398491</v>
      </c>
      <c r="PD35" s="6">
        <f t="shared" si="1616"/>
        <v>36091073308.270676</v>
      </c>
      <c r="PE35" s="6">
        <f t="shared" si="1616"/>
        <v>34016029821.42857</v>
      </c>
      <c r="PF35" s="6">
        <f t="shared" si="1616"/>
        <v>35133734814.814812</v>
      </c>
      <c r="PG35" s="6">
        <f t="shared" si="1616"/>
        <v>34188721043.165466</v>
      </c>
      <c r="PH35" s="6">
        <f t="shared" si="1616"/>
        <v>32423551190.476192</v>
      </c>
      <c r="PI35" s="6">
        <f t="shared" si="1616"/>
        <v>33169641681.260948</v>
      </c>
      <c r="PJ35" s="6">
        <f t="shared" si="1616"/>
        <v>32742206065.857891</v>
      </c>
      <c r="PK35" s="6">
        <f t="shared" si="1616"/>
        <v>32810489895.470387</v>
      </c>
      <c r="PL35" s="6">
        <f t="shared" si="1616"/>
        <v>33582018453.427067</v>
      </c>
      <c r="PM35" s="6">
        <f t="shared" si="1616"/>
        <v>32853689518.900341</v>
      </c>
      <c r="PN35" s="6">
        <f t="shared" si="1616"/>
        <v>32196357868.020306</v>
      </c>
      <c r="PO35" s="6">
        <f t="shared" si="1616"/>
        <v>30616607507.987217</v>
      </c>
      <c r="PP35" s="6">
        <f t="shared" si="1616"/>
        <v>31013196800</v>
      </c>
      <c r="PQ35" s="6">
        <f t="shared" si="1616"/>
        <v>30551846399.999996</v>
      </c>
      <c r="PR35" s="6">
        <f t="shared" si="1616"/>
        <v>30333404640</v>
      </c>
      <c r="PS35" s="6">
        <f t="shared" si="1616"/>
        <v>29201937327.188942</v>
      </c>
      <c r="PT35" s="6">
        <f t="shared" si="1616"/>
        <v>28180260518.731987</v>
      </c>
      <c r="PU35" s="6">
        <f t="shared" si="1616"/>
        <v>28829486167.146973</v>
      </c>
      <c r="PV35" s="6">
        <f t="shared" si="1616"/>
        <v>29900160060.060055</v>
      </c>
      <c r="PW35" s="6">
        <f t="shared" si="1616"/>
        <v>30262352042.360058</v>
      </c>
      <c r="PX35" s="6">
        <f t="shared" si="1616"/>
        <v>30877245259.938839</v>
      </c>
      <c r="PY35" s="6">
        <f t="shared" si="1616"/>
        <v>31371317230.769234</v>
      </c>
      <c r="PZ35" s="6">
        <f t="shared" si="1616"/>
        <v>30140561755.952385</v>
      </c>
      <c r="QA35" s="6">
        <f t="shared" si="1616"/>
        <v>30976886453.576866</v>
      </c>
      <c r="QB35" s="6">
        <f t="shared" si="1616"/>
        <v>30623973393.124065</v>
      </c>
      <c r="QC35" s="6">
        <f t="shared" si="1616"/>
        <v>32073342770.167431</v>
      </c>
      <c r="QD35" s="6">
        <f t="shared" si="1616"/>
        <v>32681523899.371067</v>
      </c>
      <c r="QE35" s="6">
        <f t="shared" si="1616"/>
        <v>32028087957.317074</v>
      </c>
      <c r="QF35" s="6">
        <f t="shared" si="1616"/>
        <v>32005861246.200607</v>
      </c>
      <c r="QG35" s="6">
        <f t="shared" si="1616"/>
        <v>32705378115.501518</v>
      </c>
      <c r="QH35" s="6">
        <f t="shared" si="1616"/>
        <v>32120496334.310848</v>
      </c>
      <c r="QI35" s="6">
        <f t="shared" ref="QI35:ST35" si="1617">QI10/QI11</f>
        <v>32022429239.766087</v>
      </c>
      <c r="QJ35" s="6">
        <f t="shared" si="1617"/>
        <v>32440510147.058823</v>
      </c>
      <c r="QK35" s="6">
        <f t="shared" si="1617"/>
        <v>34044723100.7752</v>
      </c>
      <c r="QL35" s="6">
        <f t="shared" si="1617"/>
        <v>34740298136.645966</v>
      </c>
      <c r="QM35" s="6">
        <f t="shared" si="1617"/>
        <v>34561116796.267502</v>
      </c>
      <c r="QN35" s="6">
        <f t="shared" si="1617"/>
        <v>35384184219.001602</v>
      </c>
      <c r="QO35" s="6">
        <f t="shared" si="1617"/>
        <v>39068241666.666672</v>
      </c>
      <c r="QP35" s="6">
        <f t="shared" si="1617"/>
        <v>39272755851.063835</v>
      </c>
      <c r="QQ35" s="6">
        <f t="shared" si="1617"/>
        <v>43901139636.36364</v>
      </c>
      <c r="QR35" s="6">
        <f t="shared" si="1617"/>
        <v>42494767164.1791</v>
      </c>
      <c r="QS35" s="6">
        <f t="shared" si="1617"/>
        <v>44820978904.665314</v>
      </c>
      <c r="QT35" s="6">
        <f t="shared" si="1617"/>
        <v>43181085384.615379</v>
      </c>
      <c r="QU35" s="6">
        <f t="shared" si="1617"/>
        <v>41918417992.424248</v>
      </c>
      <c r="QV35" s="6">
        <f t="shared" si="1617"/>
        <v>42127351224.105469</v>
      </c>
      <c r="QW35" s="6">
        <f t="shared" si="1617"/>
        <v>41786557247.706421</v>
      </c>
      <c r="QX35" s="6">
        <f t="shared" si="1617"/>
        <v>42179640147.329651</v>
      </c>
      <c r="QY35" s="6">
        <f t="shared" si="1617"/>
        <v>42976115157.116455</v>
      </c>
      <c r="QZ35" s="6">
        <f t="shared" si="1617"/>
        <v>39808805414.551605</v>
      </c>
      <c r="RA35" s="6">
        <f t="shared" si="1617"/>
        <v>39066505093.378609</v>
      </c>
      <c r="RB35" s="6">
        <f t="shared" si="1617"/>
        <v>39532492857.14286</v>
      </c>
      <c r="RC35" s="6">
        <f t="shared" si="1617"/>
        <v>39745598299.319733</v>
      </c>
      <c r="RD35" s="6">
        <f t="shared" si="1617"/>
        <v>40090410374.149658</v>
      </c>
      <c r="RE35" s="6">
        <f t="shared" si="1617"/>
        <v>38924205123.966942</v>
      </c>
      <c r="RF35" s="6">
        <f t="shared" si="1617"/>
        <v>40475815834.767647</v>
      </c>
      <c r="RG35" s="6">
        <f t="shared" si="1617"/>
        <v>38847010066.006607</v>
      </c>
      <c r="RH35" s="6">
        <f t="shared" si="1617"/>
        <v>37394516800</v>
      </c>
      <c r="RI35" s="6">
        <f t="shared" si="1617"/>
        <v>37055992563.291138</v>
      </c>
      <c r="RJ35" s="6">
        <f t="shared" si="1617"/>
        <v>37093040705.128212</v>
      </c>
      <c r="RK35" s="6">
        <f t="shared" si="1617"/>
        <v>35792175346.68721</v>
      </c>
      <c r="RL35" s="6">
        <f t="shared" si="1617"/>
        <v>35309812180.451126</v>
      </c>
      <c r="RM35" s="6">
        <f t="shared" si="1617"/>
        <v>34740119469.026543</v>
      </c>
      <c r="RN35" s="6">
        <f t="shared" si="1617"/>
        <v>34642938472.834068</v>
      </c>
      <c r="RO35" s="6">
        <f t="shared" si="1617"/>
        <v>34498514390.602058</v>
      </c>
      <c r="RP35" s="6">
        <f t="shared" si="1617"/>
        <v>34435801582.733818</v>
      </c>
      <c r="RQ35" s="6">
        <f t="shared" si="1617"/>
        <v>34539337841.726624</v>
      </c>
      <c r="RR35" s="6">
        <f t="shared" si="1617"/>
        <v>34216959743.954479</v>
      </c>
      <c r="RS35" s="6">
        <f t="shared" si="1617"/>
        <v>32510380521.262009</v>
      </c>
      <c r="RT35" s="6">
        <f t="shared" si="1617"/>
        <v>32404021067.031464</v>
      </c>
      <c r="RU35" s="6">
        <f t="shared" si="1617"/>
        <v>31215932198.952881</v>
      </c>
      <c r="RV35" s="6">
        <f t="shared" si="1617"/>
        <v>30842296465.96859</v>
      </c>
      <c r="RW35" s="6">
        <f t="shared" si="1617"/>
        <v>30934013219.895287</v>
      </c>
      <c r="RX35" s="6">
        <f t="shared" si="1617"/>
        <v>30950580759.162304</v>
      </c>
      <c r="RY35" s="6">
        <f t="shared" si="1617"/>
        <v>31416214267.015705</v>
      </c>
      <c r="RZ35" s="6">
        <f t="shared" si="1617"/>
        <v>31258780628.272247</v>
      </c>
      <c r="SA35" s="6">
        <f t="shared" si="1617"/>
        <v>31338179450.261784</v>
      </c>
      <c r="SB35" s="6">
        <f t="shared" si="1617"/>
        <v>31418054581.151833</v>
      </c>
      <c r="SC35" s="6">
        <f t="shared" si="1617"/>
        <v>30008352795.031052</v>
      </c>
      <c r="SD35" s="6">
        <f t="shared" si="1617"/>
        <v>30972463533.834583</v>
      </c>
      <c r="SE35" s="6">
        <f t="shared" si="1617"/>
        <v>30122318237.454102</v>
      </c>
      <c r="SF35" s="6">
        <f t="shared" si="1617"/>
        <v>30810377845.777237</v>
      </c>
      <c r="SG35" s="6">
        <f t="shared" si="1617"/>
        <v>30696225394.896717</v>
      </c>
      <c r="SH35" s="6">
        <f t="shared" si="1617"/>
        <v>30631685799.522671</v>
      </c>
      <c r="SI35" s="6">
        <f t="shared" si="1617"/>
        <v>30953086215.235794</v>
      </c>
      <c r="SJ35" s="6">
        <f t="shared" si="1617"/>
        <v>31386831654.676258</v>
      </c>
      <c r="SK35" s="6">
        <f t="shared" si="1617"/>
        <v>32704816202.531643</v>
      </c>
      <c r="SL35" s="6">
        <f t="shared" si="1617"/>
        <v>32568359999.999996</v>
      </c>
      <c r="SM35" s="6">
        <f t="shared" si="1617"/>
        <v>31368293803.159172</v>
      </c>
      <c r="SN35" s="6">
        <f t="shared" si="1617"/>
        <v>31378281684.981686</v>
      </c>
      <c r="SO35" s="6">
        <f t="shared" si="1617"/>
        <v>31562235775.335773</v>
      </c>
      <c r="SP35" s="6">
        <f t="shared" si="1617"/>
        <v>31759466056.166058</v>
      </c>
      <c r="SQ35" s="6">
        <f t="shared" si="1617"/>
        <v>32043035207.823959</v>
      </c>
      <c r="SR35" s="6">
        <f t="shared" si="1617"/>
        <v>31857486674.816628</v>
      </c>
      <c r="SS35" s="6">
        <f t="shared" si="1617"/>
        <v>32021276405.867973</v>
      </c>
      <c r="ST35" s="6">
        <f t="shared" si="1617"/>
        <v>32600366014.669926</v>
      </c>
      <c r="SU35" s="6">
        <f t="shared" ref="SU35:VF35" si="1618">SU10/SU11</f>
        <v>32070711613.691933</v>
      </c>
      <c r="SV35" s="6">
        <f t="shared" si="1618"/>
        <v>32021918948.655262</v>
      </c>
      <c r="SW35" s="6">
        <f t="shared" si="1618"/>
        <v>32271568215.158924</v>
      </c>
      <c r="SX35" s="6">
        <f t="shared" si="1618"/>
        <v>33677231784.84108</v>
      </c>
      <c r="SY35" s="6">
        <f t="shared" si="1618"/>
        <v>34020035941.320293</v>
      </c>
      <c r="SZ35" s="6">
        <f t="shared" si="1618"/>
        <v>34130684107.579464</v>
      </c>
      <c r="TA35" s="6">
        <f t="shared" si="1618"/>
        <v>35029489242.053795</v>
      </c>
      <c r="TB35" s="6">
        <f t="shared" si="1618"/>
        <v>35890055623.471886</v>
      </c>
      <c r="TC35" s="6">
        <f t="shared" si="1618"/>
        <v>36074711246.943764</v>
      </c>
      <c r="TD35" s="6">
        <f t="shared" si="1618"/>
        <v>36001467726.161369</v>
      </c>
      <c r="TE35" s="6">
        <f t="shared" si="1618"/>
        <v>36143774938.875305</v>
      </c>
      <c r="TF35" s="6">
        <f t="shared" si="1618"/>
        <v>35760361246.943764</v>
      </c>
      <c r="TG35" s="6">
        <f t="shared" si="1618"/>
        <v>35764761246.943771</v>
      </c>
      <c r="TH35" s="6">
        <f t="shared" si="1618"/>
        <v>34085393395.133255</v>
      </c>
      <c r="TI35" s="6">
        <f t="shared" si="1618"/>
        <v>34270104171.494785</v>
      </c>
      <c r="TJ35" s="6">
        <f t="shared" si="1618"/>
        <v>34415174275.78215</v>
      </c>
      <c r="TK35" s="6">
        <f t="shared" si="1618"/>
        <v>33842862920.046345</v>
      </c>
      <c r="TL35" s="6">
        <f t="shared" si="1618"/>
        <v>34066493858.632671</v>
      </c>
      <c r="TM35" s="6">
        <f t="shared" si="1618"/>
        <v>34988269988.412514</v>
      </c>
      <c r="TN35" s="6">
        <f t="shared" si="1618"/>
        <v>35168109965.237541</v>
      </c>
      <c r="TO35" s="6">
        <f t="shared" si="1618"/>
        <v>35101978085.351791</v>
      </c>
      <c r="TP35" s="6">
        <f t="shared" si="1618"/>
        <v>36567277738.095238</v>
      </c>
      <c r="TQ35" s="6">
        <f t="shared" si="1618"/>
        <v>36888118531.88929</v>
      </c>
      <c r="TR35" s="6">
        <f t="shared" si="1618"/>
        <v>36608870873.786407</v>
      </c>
      <c r="TS35" s="6">
        <f t="shared" si="1618"/>
        <v>37535918658.536591</v>
      </c>
      <c r="TT35" s="6">
        <f t="shared" si="1618"/>
        <v>38230129863.692688</v>
      </c>
      <c r="TU35" s="6">
        <f t="shared" si="1618"/>
        <v>39007016936.488167</v>
      </c>
      <c r="TV35" s="6">
        <f t="shared" si="1618"/>
        <v>36549463475.177299</v>
      </c>
      <c r="TW35" s="6">
        <f t="shared" si="1618"/>
        <v>36364363058.823524</v>
      </c>
      <c r="TX35" s="6">
        <f t="shared" si="1618"/>
        <v>36694430985.915497</v>
      </c>
      <c r="TY35" s="6">
        <f t="shared" si="1618"/>
        <v>37231324853.458382</v>
      </c>
      <c r="TZ35" s="6">
        <f t="shared" si="1618"/>
        <v>37913149760.191849</v>
      </c>
      <c r="UA35" s="6">
        <f t="shared" si="1618"/>
        <v>39117836144.578308</v>
      </c>
      <c r="UB35" s="6">
        <f t="shared" si="1618"/>
        <v>38916956167.664673</v>
      </c>
      <c r="UC35" s="6">
        <f t="shared" si="1618"/>
        <v>39757673564.5933</v>
      </c>
      <c r="UD35" s="51">
        <f t="shared" si="1618"/>
        <v>41440416341.463425</v>
      </c>
      <c r="UE35" s="6">
        <f t="shared" si="1618"/>
        <v>41571479217.603912</v>
      </c>
      <c r="UF35" s="6">
        <f t="shared" si="1618"/>
        <v>41578377629.987915</v>
      </c>
      <c r="UG35" s="6">
        <f t="shared" si="1618"/>
        <v>41756222455.586334</v>
      </c>
      <c r="UH35" s="6">
        <f t="shared" si="1618"/>
        <v>42608587952.289139</v>
      </c>
      <c r="UI35" s="6">
        <f t="shared" si="1618"/>
        <v>40928092327.572937</v>
      </c>
      <c r="UJ35" s="6">
        <f t="shared" si="1618"/>
        <v>40343525748.990776</v>
      </c>
      <c r="UK35" s="6">
        <f t="shared" si="1618"/>
        <v>39692830377.862671</v>
      </c>
      <c r="UL35" s="6">
        <f t="shared" si="1618"/>
        <v>40706780554.205299</v>
      </c>
      <c r="UM35" s="6">
        <f t="shared" si="1618"/>
        <v>41210108176.663963</v>
      </c>
      <c r="UN35" s="6">
        <f t="shared" si="1618"/>
        <v>41068563374.659721</v>
      </c>
      <c r="UO35" s="6">
        <f t="shared" si="1618"/>
        <v>40857818558.819626</v>
      </c>
      <c r="UP35" s="6">
        <f t="shared" si="1618"/>
        <v>40365227149.527885</v>
      </c>
      <c r="UQ35" s="6">
        <f t="shared" si="1618"/>
        <v>41379824750.27578</v>
      </c>
      <c r="UR35" s="6">
        <f t="shared" si="1618"/>
        <v>40710056460.57766</v>
      </c>
      <c r="US35" s="6">
        <f t="shared" si="1618"/>
        <v>42487731312.383812</v>
      </c>
      <c r="UT35" s="6">
        <f t="shared" si="1618"/>
        <v>42094204241.83812</v>
      </c>
      <c r="UU35" s="6">
        <f t="shared" si="1618"/>
        <v>43665310589.895103</v>
      </c>
      <c r="UV35" s="6">
        <f t="shared" si="1618"/>
        <v>43751805092.344986</v>
      </c>
      <c r="UW35" s="6">
        <f t="shared" si="1618"/>
        <v>43867873413.751122</v>
      </c>
      <c r="UX35" s="6">
        <f t="shared" si="1618"/>
        <v>45072019879.57444</v>
      </c>
      <c r="UY35" s="6">
        <f t="shared" si="1618"/>
        <v>44728047727.686417</v>
      </c>
      <c r="UZ35" s="6">
        <f t="shared" si="1618"/>
        <v>46687127171.060371</v>
      </c>
      <c r="VA35" s="6">
        <f t="shared" si="1618"/>
        <v>48406480258.125435</v>
      </c>
      <c r="VB35" s="6">
        <f t="shared" si="1618"/>
        <v>49502209412.115891</v>
      </c>
      <c r="VC35" s="6">
        <f t="shared" si="1618"/>
        <v>47644232798.378471</v>
      </c>
      <c r="VD35" s="6">
        <f t="shared" si="1618"/>
        <v>47087401920.582016</v>
      </c>
      <c r="VE35" s="6">
        <f t="shared" si="1618"/>
        <v>48407879590.983681</v>
      </c>
      <c r="VF35" s="6">
        <f t="shared" si="1618"/>
        <v>49547473512.919823</v>
      </c>
      <c r="VG35" s="6">
        <f t="shared" ref="VG35:XR35" si="1619">VG10/VG11</f>
        <v>50288971370.708633</v>
      </c>
      <c r="VH35" s="6">
        <f t="shared" si="1619"/>
        <v>51145449307.09436</v>
      </c>
      <c r="VI35" s="6">
        <f t="shared" si="1619"/>
        <v>50875877954.881325</v>
      </c>
      <c r="VJ35" s="6">
        <f t="shared" si="1619"/>
        <v>51043836468.349937</v>
      </c>
      <c r="VK35" s="6">
        <f t="shared" si="1619"/>
        <v>50459276298.416588</v>
      </c>
      <c r="VL35" s="6">
        <f t="shared" si="1619"/>
        <v>49771100057.460396</v>
      </c>
      <c r="VM35" s="6">
        <f t="shared" si="1619"/>
        <v>50952165980.938477</v>
      </c>
      <c r="VN35" s="6">
        <f t="shared" si="1619"/>
        <v>50993427090.461983</v>
      </c>
      <c r="VO35" s="6">
        <f t="shared" si="1619"/>
        <v>48058316263.738312</v>
      </c>
      <c r="VP35" s="6">
        <f t="shared" si="1619"/>
        <v>50061886714.753731</v>
      </c>
      <c r="VQ35" s="6">
        <f t="shared" si="1619"/>
        <v>50177571265.114059</v>
      </c>
      <c r="VR35" s="6">
        <f t="shared" si="1619"/>
        <v>49319659805.367004</v>
      </c>
      <c r="VS35" s="6">
        <f t="shared" si="1619"/>
        <v>49765644842.265228</v>
      </c>
      <c r="VT35" s="6">
        <f t="shared" si="1619"/>
        <v>50303815724.580116</v>
      </c>
      <c r="VU35" s="6">
        <f t="shared" si="1619"/>
        <v>50502163409.470108</v>
      </c>
      <c r="VV35" s="6">
        <f t="shared" si="1619"/>
        <v>51214548315.911171</v>
      </c>
      <c r="VW35" s="6">
        <f t="shared" si="1619"/>
        <v>51276314614.682457</v>
      </c>
      <c r="VX35" s="6">
        <f t="shared" si="1619"/>
        <v>50449946952.635689</v>
      </c>
      <c r="VY35" s="6">
        <f t="shared" si="1619"/>
        <v>50169509924.164078</v>
      </c>
      <c r="VZ35" s="6">
        <f t="shared" si="1619"/>
        <v>51740746374.27903</v>
      </c>
      <c r="WA35" s="6">
        <f t="shared" si="1619"/>
        <v>52991278677.279449</v>
      </c>
      <c r="WB35" s="6">
        <f t="shared" si="1619"/>
        <v>53044602499.69648</v>
      </c>
      <c r="WC35" s="6">
        <f t="shared" si="1619"/>
        <v>53136850231.141205</v>
      </c>
      <c r="WD35" s="6">
        <f t="shared" si="1619"/>
        <v>55742440494.875137</v>
      </c>
      <c r="WE35" s="6">
        <f t="shared" si="1619"/>
        <v>55325144319.578789</v>
      </c>
      <c r="WF35" s="6">
        <f t="shared" si="1619"/>
        <v>55150400772.282059</v>
      </c>
      <c r="WG35" s="6">
        <f t="shared" si="1619"/>
        <v>56156682369.944321</v>
      </c>
      <c r="WH35" s="6">
        <f t="shared" si="1619"/>
        <v>56933591306.420761</v>
      </c>
      <c r="WI35" s="6">
        <f t="shared" si="1619"/>
        <v>56663352558.2089</v>
      </c>
      <c r="WJ35" s="6">
        <f t="shared" si="1619"/>
        <v>56882735133.524887</v>
      </c>
      <c r="WK35" s="6">
        <f t="shared" si="1619"/>
        <v>56713159861.738319</v>
      </c>
      <c r="WL35" s="6">
        <f t="shared" si="1619"/>
        <v>51659815710.26033</v>
      </c>
      <c r="WM35" s="6">
        <f t="shared" si="1619"/>
        <v>48556414595.378693</v>
      </c>
      <c r="WN35" s="6">
        <f t="shared" si="1619"/>
        <v>49593762845.578941</v>
      </c>
      <c r="WO35" s="6">
        <f t="shared" si="1619"/>
        <v>48256607078.94062</v>
      </c>
      <c r="WP35" s="6">
        <f t="shared" si="1619"/>
        <v>45824274655.35894</v>
      </c>
      <c r="WQ35" s="6">
        <f t="shared" si="1619"/>
        <v>48361693431.628349</v>
      </c>
      <c r="WR35" s="6">
        <f t="shared" si="1619"/>
        <v>47863252796.97364</v>
      </c>
      <c r="WS35" s="6">
        <f t="shared" si="1619"/>
        <v>48024865504.214828</v>
      </c>
      <c r="WT35" s="6">
        <f t="shared" si="1619"/>
        <v>46231242980.592072</v>
      </c>
      <c r="WU35" s="6">
        <f t="shared" si="1619"/>
        <v>40675671363.315941</v>
      </c>
      <c r="WV35" s="6">
        <f t="shared" si="1619"/>
        <v>41086663589.108894</v>
      </c>
      <c r="WW35" s="6">
        <f t="shared" si="1619"/>
        <v>41005226157.986565</v>
      </c>
      <c r="WX35" s="6">
        <f t="shared" si="1619"/>
        <v>42077951564.854019</v>
      </c>
      <c r="WY35" s="6">
        <f t="shared" si="1619"/>
        <v>39522742730.028976</v>
      </c>
      <c r="WZ35" s="6">
        <f t="shared" si="1619"/>
        <v>41033178908.78727</v>
      </c>
      <c r="XA35" s="6">
        <f t="shared" si="1619"/>
        <v>41574797604.037636</v>
      </c>
      <c r="XB35" s="6">
        <f t="shared" si="1619"/>
        <v>40776403170.38353</v>
      </c>
      <c r="XC35" s="6">
        <f t="shared" si="1619"/>
        <v>41340159500.689941</v>
      </c>
      <c r="XD35" s="6">
        <f t="shared" si="1619"/>
        <v>41064629283.250137</v>
      </c>
      <c r="XE35" s="6">
        <f t="shared" si="1619"/>
        <v>40066215601.604393</v>
      </c>
      <c r="XF35" s="6">
        <f t="shared" si="1619"/>
        <v>40680076329.134102</v>
      </c>
      <c r="XG35" s="6">
        <f t="shared" si="1619"/>
        <v>40732341796.631851</v>
      </c>
      <c r="XH35" s="6">
        <f t="shared" si="1619"/>
        <v>38133269774.150558</v>
      </c>
      <c r="XI35" s="6">
        <f t="shared" si="1619"/>
        <v>38716811291.905396</v>
      </c>
      <c r="XJ35" s="6">
        <f t="shared" si="1619"/>
        <v>27174945518.093544</v>
      </c>
      <c r="XK35" s="6">
        <f t="shared" si="1619"/>
        <v>27314045793.836212</v>
      </c>
      <c r="XL35" s="6">
        <f t="shared" si="1619"/>
        <v>33554670030.993103</v>
      </c>
      <c r="XM35" s="6">
        <f t="shared" si="1619"/>
        <v>33934415772.591072</v>
      </c>
      <c r="XN35" s="6">
        <f t="shared" si="1619"/>
        <v>33766406901.86937</v>
      </c>
      <c r="XO35" s="6">
        <f t="shared" si="1619"/>
        <v>34252405065.853745</v>
      </c>
      <c r="XP35" s="6">
        <f t="shared" si="1619"/>
        <v>34317020570.806355</v>
      </c>
      <c r="XQ35" s="6">
        <f t="shared" si="1619"/>
        <v>34849150208.689514</v>
      </c>
      <c r="XR35" s="6">
        <f t="shared" si="1619"/>
        <v>34752618496.954468</v>
      </c>
      <c r="XS35" s="6">
        <f t="shared" ref="XS35:AAD35" si="1620">XS10/XS11</f>
        <v>35001847263.098434</v>
      </c>
      <c r="XT35" s="6">
        <f t="shared" si="1620"/>
        <v>35207348813.741486</v>
      </c>
      <c r="XU35" s="6">
        <f t="shared" si="1620"/>
        <v>30162530313.81358</v>
      </c>
      <c r="XV35" s="6">
        <f t="shared" si="1620"/>
        <v>30762686336.609901</v>
      </c>
      <c r="XW35" s="6">
        <f t="shared" si="1620"/>
        <v>29688694074.037476</v>
      </c>
      <c r="XX35" s="6">
        <f t="shared" si="1620"/>
        <v>29657672821.930996</v>
      </c>
      <c r="XY35" s="6">
        <f t="shared" si="1620"/>
        <v>29142536023.283031</v>
      </c>
      <c r="XZ35" s="6">
        <f t="shared" si="1620"/>
        <v>28386180866.199085</v>
      </c>
      <c r="YA35" s="6">
        <f t="shared" si="1620"/>
        <v>26061590046.426723</v>
      </c>
      <c r="YB35" s="6">
        <f t="shared" si="1620"/>
        <v>26430367699.013271</v>
      </c>
      <c r="YC35" s="6">
        <f t="shared" si="1620"/>
        <v>25956214378.355148</v>
      </c>
      <c r="YD35" s="6">
        <f t="shared" si="1620"/>
        <v>26773928764.22847</v>
      </c>
      <c r="YE35" s="6">
        <f t="shared" si="1620"/>
        <v>27024854507.753246</v>
      </c>
      <c r="YF35" s="6">
        <f t="shared" si="1620"/>
        <v>26600129544.711723</v>
      </c>
      <c r="YG35" s="6">
        <f t="shared" si="1620"/>
        <v>26787614030.525864</v>
      </c>
      <c r="YH35" s="6">
        <f t="shared" si="1620"/>
        <v>27672014821.766682</v>
      </c>
      <c r="YI35" s="6">
        <f t="shared" si="1620"/>
        <v>27704753306.190853</v>
      </c>
      <c r="YJ35" s="6">
        <f t="shared" si="1620"/>
        <v>26247480975.559174</v>
      </c>
      <c r="YK35" s="6">
        <f t="shared" si="1620"/>
        <v>24367662850.888157</v>
      </c>
      <c r="YL35" s="6">
        <f t="shared" si="1620"/>
        <v>24972241520.775043</v>
      </c>
      <c r="YM35" s="6">
        <f t="shared" si="1620"/>
        <v>24438452228.88142</v>
      </c>
      <c r="YN35" s="6">
        <f t="shared" si="1620"/>
        <v>22400700759.160767</v>
      </c>
      <c r="YO35" s="6">
        <f t="shared" si="1620"/>
        <v>20641297859.812794</v>
      </c>
      <c r="YP35" s="6">
        <f t="shared" si="1620"/>
        <v>21163886015.255398</v>
      </c>
      <c r="YQ35" s="6">
        <f t="shared" si="1620"/>
        <v>22739523621.347019</v>
      </c>
      <c r="YR35" s="6">
        <f t="shared" si="1620"/>
        <v>22690101315.707531</v>
      </c>
      <c r="YS35" s="6">
        <f t="shared" si="1620"/>
        <v>21402314686.081924</v>
      </c>
      <c r="YT35" s="6">
        <f t="shared" si="1620"/>
        <v>20476045137.1101</v>
      </c>
      <c r="YU35" s="6">
        <f t="shared" si="1620"/>
        <v>18484787436.869358</v>
      </c>
      <c r="YV35" s="6">
        <f t="shared" si="1620"/>
        <v>17188783669.201614</v>
      </c>
      <c r="YW35" s="6">
        <f t="shared" si="1620"/>
        <v>17487427874.478939</v>
      </c>
      <c r="YX35" s="6">
        <f t="shared" si="1620"/>
        <v>17912770945.788029</v>
      </c>
      <c r="YY35" s="6">
        <f t="shared" si="1620"/>
        <v>17961620732.763889</v>
      </c>
      <c r="YZ35" s="6">
        <f t="shared" si="1620"/>
        <v>18599991477.729538</v>
      </c>
      <c r="ZA35" s="6">
        <f t="shared" si="1620"/>
        <v>18110951160.61692</v>
      </c>
      <c r="ZB35" s="6">
        <f t="shared" si="1620"/>
        <v>18447962622.797443</v>
      </c>
      <c r="ZC35" s="6">
        <f t="shared" si="1620"/>
        <v>18719976720.283039</v>
      </c>
      <c r="ZD35" s="6">
        <f t="shared" si="1620"/>
        <v>18902766550.59499</v>
      </c>
      <c r="ZE35" s="6">
        <f t="shared" si="1620"/>
        <v>18946314502.014278</v>
      </c>
      <c r="ZF35" s="6">
        <f t="shared" si="1620"/>
        <v>18438106596.06657</v>
      </c>
      <c r="ZG35" s="6">
        <f t="shared" si="1620"/>
        <v>16445824549.947416</v>
      </c>
      <c r="ZH35" s="6">
        <f t="shared" si="1620"/>
        <v>16224350269.124557</v>
      </c>
      <c r="ZI35" s="6">
        <f t="shared" si="1620"/>
        <v>15772660538.940662</v>
      </c>
      <c r="ZJ35" s="6">
        <f t="shared" si="1620"/>
        <v>15549919111.207266</v>
      </c>
      <c r="ZK35" s="6">
        <f t="shared" si="1620"/>
        <v>14670528994.014732</v>
      </c>
      <c r="ZL35" s="6">
        <f t="shared" si="1620"/>
        <v>14541250416.144114</v>
      </c>
      <c r="ZM35" s="6">
        <f t="shared" si="1620"/>
        <v>15093628220.930233</v>
      </c>
      <c r="ZN35" s="6">
        <f t="shared" si="1620"/>
        <v>16030235112.987333</v>
      </c>
      <c r="ZO35" s="6">
        <f t="shared" si="1620"/>
        <v>17323876828.943867</v>
      </c>
      <c r="ZP35" s="6">
        <f t="shared" si="1620"/>
        <v>23145733736.417805</v>
      </c>
      <c r="ZQ35" s="6">
        <f t="shared" si="1620"/>
        <v>20418364267.11594</v>
      </c>
      <c r="ZR35" s="6">
        <f t="shared" si="1620"/>
        <v>19711329373.134327</v>
      </c>
      <c r="ZS35" s="6">
        <f t="shared" si="1620"/>
        <v>20057647662.708553</v>
      </c>
      <c r="ZT35" s="6">
        <f t="shared" si="1620"/>
        <v>20871375857.275257</v>
      </c>
      <c r="ZU35" s="6">
        <f t="shared" si="1620"/>
        <v>20027354278.511047</v>
      </c>
      <c r="ZV35" s="6">
        <f t="shared" si="1620"/>
        <v>19781406378.36274</v>
      </c>
      <c r="ZW35" s="6">
        <f t="shared" si="1620"/>
        <v>18764471487.039566</v>
      </c>
      <c r="ZX35" s="6">
        <f t="shared" si="1620"/>
        <v>18329172730.881187</v>
      </c>
      <c r="ZY35" s="6">
        <f t="shared" si="1620"/>
        <v>19672822585.64782</v>
      </c>
      <c r="ZZ35" s="6">
        <f t="shared" si="1620"/>
        <v>20093904967.357368</v>
      </c>
      <c r="AAA35" s="6">
        <f t="shared" si="1620"/>
        <v>20382401814.285713</v>
      </c>
      <c r="AAB35" s="6">
        <f t="shared" si="1620"/>
        <v>19611691851.954151</v>
      </c>
      <c r="AAC35" s="6">
        <f t="shared" si="1620"/>
        <v>19781502440.706013</v>
      </c>
      <c r="AAD35" s="6">
        <f t="shared" si="1620"/>
        <v>19979737315.287945</v>
      </c>
      <c r="AAE35" s="6">
        <f t="shared" ref="AAE35:ACP35" si="1621">AAE10/AAE11</f>
        <v>20815637807.31847</v>
      </c>
      <c r="AAF35" s="6">
        <f t="shared" si="1621"/>
        <v>18879681514.016277</v>
      </c>
      <c r="AAG35" s="6">
        <f t="shared" si="1621"/>
        <v>18334465551.548317</v>
      </c>
      <c r="AAH35" s="6">
        <f t="shared" si="1621"/>
        <v>19550844400.630917</v>
      </c>
      <c r="AAI35" s="6">
        <f t="shared" si="1621"/>
        <v>19075576436.197254</v>
      </c>
      <c r="AAJ35" s="6">
        <f t="shared" si="1621"/>
        <v>18499433024.919815</v>
      </c>
      <c r="AAK35" s="6">
        <f t="shared" si="1621"/>
        <v>18292166868.784866</v>
      </c>
      <c r="AAL35" s="6">
        <f t="shared" si="1621"/>
        <v>18184683711.536175</v>
      </c>
      <c r="AAM35" s="6">
        <f t="shared" si="1621"/>
        <v>17266260042.306835</v>
      </c>
      <c r="AAN35" s="6">
        <f t="shared" si="1621"/>
        <v>16980851098.355225</v>
      </c>
      <c r="AAO35" s="6">
        <f t="shared" si="1621"/>
        <v>15674461531.393566</v>
      </c>
      <c r="AAP35" s="6">
        <f t="shared" si="1621"/>
        <v>16138096859.296484</v>
      </c>
      <c r="AAQ35" s="6">
        <f t="shared" si="1621"/>
        <v>15446364749.702026</v>
      </c>
      <c r="AAR35" s="6">
        <f t="shared" si="1621"/>
        <v>15358946899.872263</v>
      </c>
      <c r="AAS35" s="6">
        <f t="shared" si="1621"/>
        <v>15795820855.991943</v>
      </c>
      <c r="AAT35" s="6">
        <f t="shared" si="1621"/>
        <v>16473890387.003311</v>
      </c>
      <c r="AAU35" s="6">
        <f t="shared" si="1621"/>
        <v>15751050410.717777</v>
      </c>
      <c r="AAV35" s="6">
        <f t="shared" si="1621"/>
        <v>16074615434.867395</v>
      </c>
      <c r="AAW35" s="6">
        <f t="shared" si="1621"/>
        <v>15979257904.341146</v>
      </c>
      <c r="AAX35" s="6">
        <f t="shared" si="1621"/>
        <v>14626911516.251444</v>
      </c>
      <c r="AAY35" s="6">
        <f t="shared" si="1621"/>
        <v>14597292144.012945</v>
      </c>
      <c r="AAZ35" s="6">
        <f t="shared" si="1621"/>
        <v>12224667031.107641</v>
      </c>
      <c r="ABA35" s="6">
        <f t="shared" si="1621"/>
        <v>10902615652.473711</v>
      </c>
      <c r="ABB35" s="6">
        <f t="shared" si="1621"/>
        <v>10863831343.533617</v>
      </c>
      <c r="ABC35" s="6">
        <f t="shared" si="1621"/>
        <v>11213470378.998806</v>
      </c>
      <c r="ABD35" s="6">
        <f t="shared" si="1621"/>
        <v>11476251677.467455</v>
      </c>
      <c r="ABE35" s="6">
        <f t="shared" si="1621"/>
        <v>11400305278.093077</v>
      </c>
      <c r="ABF35" s="6">
        <f t="shared" si="1621"/>
        <v>10693233292.37673</v>
      </c>
      <c r="ABG35" s="6">
        <f t="shared" si="1621"/>
        <v>11552965845.854998</v>
      </c>
      <c r="ABH35" s="6">
        <f t="shared" si="1621"/>
        <v>10956857071.502253</v>
      </c>
      <c r="ABI35" s="6">
        <f t="shared" si="1621"/>
        <v>11108063114.175579</v>
      </c>
      <c r="ABJ35" s="6">
        <f t="shared" si="1621"/>
        <v>10830975621.679066</v>
      </c>
      <c r="ABK35" s="6">
        <f t="shared" si="1621"/>
        <v>10994982024.62818</v>
      </c>
      <c r="ABL35" s="6">
        <f t="shared" si="1621"/>
        <v>10897237170.289091</v>
      </c>
      <c r="ABM35" s="6">
        <f t="shared" si="1621"/>
        <v>9504269809.1121922</v>
      </c>
      <c r="ABN35" s="6">
        <f t="shared" si="1621"/>
        <v>7793465703.676198</v>
      </c>
      <c r="ABO35" s="6">
        <f t="shared" si="1621"/>
        <v>8596688535.2361088</v>
      </c>
      <c r="ABP35" s="6">
        <f t="shared" si="1621"/>
        <v>8576496168.2353401</v>
      </c>
      <c r="ABQ35" s="6">
        <f t="shared" si="1621"/>
        <v>8844407311.282795</v>
      </c>
      <c r="ABR35" s="6">
        <f t="shared" si="1621"/>
        <v>8910840140.7018814</v>
      </c>
      <c r="ABS35" s="6">
        <f t="shared" si="1621"/>
        <v>8456089606.8283634</v>
      </c>
      <c r="ABT35" s="6">
        <f t="shared" si="1621"/>
        <v>8083705607.9512472</v>
      </c>
      <c r="ABU35" s="6">
        <f t="shared" si="1621"/>
        <v>8120918563.9733667</v>
      </c>
      <c r="ABV35" s="6">
        <f t="shared" si="1621"/>
        <v>8261123425.9723501</v>
      </c>
      <c r="ABW35" s="6">
        <f t="shared" si="1621"/>
        <v>7963308950.51017</v>
      </c>
      <c r="ABX35" s="6">
        <f t="shared" si="1621"/>
        <v>7378734135.3430882</v>
      </c>
      <c r="ABY35" s="6">
        <f t="shared" si="1621"/>
        <v>5602676029.1929426</v>
      </c>
      <c r="ABZ35" s="6">
        <f t="shared" si="1621"/>
        <v>6108605308.8107367</v>
      </c>
      <c r="ACA35" s="6">
        <f t="shared" si="1621"/>
        <v>5852684689.3334265</v>
      </c>
      <c r="ACB35" s="6">
        <f t="shared" si="1621"/>
        <v>6009882239.8923779</v>
      </c>
      <c r="ACC35" s="6">
        <f t="shared" si="1621"/>
        <v>5506163739.6356993</v>
      </c>
      <c r="ACD35" s="6">
        <f t="shared" si="1621"/>
        <v>5436279626.8625746</v>
      </c>
      <c r="ACE35" s="6">
        <f t="shared" si="1621"/>
        <v>5314101648.0118122</v>
      </c>
      <c r="ACF35" s="6">
        <f t="shared" si="1621"/>
        <v>4377900744.3762779</v>
      </c>
      <c r="ACG35" s="6">
        <f t="shared" si="1621"/>
        <v>4288604628.7780285</v>
      </c>
      <c r="ACH35" s="6">
        <f t="shared" si="1621"/>
        <v>4015813864.4147172</v>
      </c>
      <c r="ACI35" s="6">
        <f t="shared" si="1621"/>
        <v>4109122616.5734859</v>
      </c>
      <c r="ACJ35" s="6">
        <f t="shared" si="1621"/>
        <v>4064711784.6968141</v>
      </c>
      <c r="ACK35" s="6">
        <f t="shared" si="1621"/>
        <v>4164789514.2266364</v>
      </c>
      <c r="ACL35" s="6">
        <f t="shared" si="1621"/>
        <v>4125701048.517097</v>
      </c>
      <c r="ACM35" s="6">
        <f t="shared" si="1621"/>
        <v>4247752381.7732573</v>
      </c>
      <c r="ACN35" s="6">
        <f t="shared" si="1621"/>
        <v>4212550105.6273127</v>
      </c>
      <c r="ACO35" s="6">
        <f t="shared" si="1621"/>
        <v>4243423811.748054</v>
      </c>
      <c r="ACP35" s="6">
        <f t="shared" si="1621"/>
        <v>4218256363.712235</v>
      </c>
      <c r="ACQ35" s="6">
        <f t="shared" ref="ACQ35:AFB35" si="1622">ACQ10/ACQ11</f>
        <v>3915103448.5837088</v>
      </c>
      <c r="ACR35" s="6">
        <f t="shared" si="1622"/>
        <v>3776050855.2266536</v>
      </c>
      <c r="ACS35" s="6">
        <f t="shared" si="1622"/>
        <v>4372047870.3123913</v>
      </c>
      <c r="ACT35" s="6">
        <f t="shared" si="1622"/>
        <v>4025298521.8874364</v>
      </c>
      <c r="ACU35" s="6">
        <f t="shared" si="1622"/>
        <v>3961996857.1776752</v>
      </c>
      <c r="ACV35" s="6">
        <f t="shared" si="1622"/>
        <v>4216312092.8338761</v>
      </c>
      <c r="ACW35" s="6">
        <f t="shared" si="1622"/>
        <v>4060186151.3901815</v>
      </c>
      <c r="ACX35" s="6">
        <f t="shared" si="1622"/>
        <v>4140011776.1608248</v>
      </c>
      <c r="ACY35" s="6">
        <f t="shared" si="1622"/>
        <v>4110410198.1936779</v>
      </c>
      <c r="ACZ35" s="6">
        <f t="shared" si="1622"/>
        <v>4172428755.2491522</v>
      </c>
      <c r="ADA35" s="6">
        <f t="shared" si="1622"/>
        <v>4145777709.8291383</v>
      </c>
      <c r="ADB35" s="6">
        <f t="shared" si="1622"/>
        <v>4529138760.2958679</v>
      </c>
      <c r="ADC35" s="6">
        <f t="shared" si="1622"/>
        <v>4556934543.900382</v>
      </c>
      <c r="ADD35" s="6">
        <f t="shared" si="1622"/>
        <v>4699355873.4420853</v>
      </c>
      <c r="ADE35" s="6">
        <f t="shared" si="1622"/>
        <v>4834293349.5733986</v>
      </c>
      <c r="ADF35" s="6">
        <f t="shared" si="1622"/>
        <v>4792003547.5449705</v>
      </c>
      <c r="ADG35" s="6">
        <f t="shared" si="1622"/>
        <v>4651380535.0521536</v>
      </c>
      <c r="ADH35" s="6">
        <f t="shared" si="1622"/>
        <v>4309648038.320199</v>
      </c>
      <c r="ADI35" s="6">
        <f t="shared" si="1622"/>
        <v>4238225356.4061656</v>
      </c>
      <c r="ADJ35" s="6">
        <f t="shared" si="1622"/>
        <v>4099426056.9269671</v>
      </c>
      <c r="ADK35" s="6">
        <f t="shared" si="1622"/>
        <v>4072732917.5720844</v>
      </c>
      <c r="ADL35" s="6">
        <f t="shared" si="1622"/>
        <v>4022981237.2119699</v>
      </c>
      <c r="ADM35" s="6">
        <f t="shared" si="1622"/>
        <v>3923646988.9690361</v>
      </c>
      <c r="ADN35" s="6">
        <f t="shared" si="1622"/>
        <v>3885280735.7544832</v>
      </c>
      <c r="ADO35" s="6">
        <f t="shared" si="1622"/>
        <v>3584973972.7949553</v>
      </c>
      <c r="ADP35" s="6">
        <f t="shared" si="1622"/>
        <v>3633570537.4977303</v>
      </c>
      <c r="ADQ35" s="6">
        <f t="shared" si="1622"/>
        <v>3817610487.128036</v>
      </c>
      <c r="ADR35" s="6">
        <f t="shared" si="1622"/>
        <v>3782590017.483263</v>
      </c>
      <c r="ADS35" s="6">
        <f t="shared" si="1622"/>
        <v>3888908416.2792935</v>
      </c>
      <c r="ADT35" s="6">
        <f t="shared" si="1622"/>
        <v>3978485128.0604963</v>
      </c>
      <c r="ADU35" s="6">
        <f t="shared" si="1622"/>
        <v>4075619754.5747347</v>
      </c>
      <c r="ADV35" s="6">
        <f t="shared" si="1622"/>
        <v>4103116801.448833</v>
      </c>
      <c r="ADW35" s="6">
        <f t="shared" si="1622"/>
        <v>4142564586.9757218</v>
      </c>
      <c r="ADX35" s="6">
        <f t="shared" si="1622"/>
        <v>4257713547.4159551</v>
      </c>
      <c r="ADY35" s="6">
        <f t="shared" si="1622"/>
        <v>4459319148.1668262</v>
      </c>
      <c r="ADZ35" s="6">
        <f t="shared" si="1622"/>
        <v>4833452401.8122358</v>
      </c>
      <c r="AEA35" s="6">
        <f t="shared" si="1622"/>
        <v>4965180456.5751848</v>
      </c>
      <c r="AEB35" s="6">
        <f t="shared" si="1622"/>
        <v>4985134500.0250864</v>
      </c>
      <c r="AEC35" s="6">
        <f t="shared" si="1622"/>
        <v>4625996661.9149446</v>
      </c>
      <c r="AED35" s="6">
        <f t="shared" si="1622"/>
        <v>4929554163.3130198</v>
      </c>
      <c r="AEE35" s="6">
        <f t="shared" si="1622"/>
        <v>5068196044.2307692</v>
      </c>
      <c r="AEF35" s="6">
        <f t="shared" si="1622"/>
        <v>5133619689.5765629</v>
      </c>
      <c r="AEG35" s="6">
        <f t="shared" si="1622"/>
        <v>5312647578.2911987</v>
      </c>
      <c r="AEH35" s="6">
        <f t="shared" si="1622"/>
        <v>5402167444.3992338</v>
      </c>
      <c r="AEI35" s="6">
        <f t="shared" si="1622"/>
        <v>5593307490.0073586</v>
      </c>
      <c r="AEJ35" s="6">
        <f t="shared" si="1622"/>
        <v>5615308078.6635571</v>
      </c>
      <c r="AEK35" s="6">
        <f t="shared" si="1622"/>
        <v>5692540176.8862095</v>
      </c>
      <c r="AEL35" s="6">
        <f t="shared" si="1622"/>
        <v>5801133646.7041521</v>
      </c>
      <c r="AEM35" s="6">
        <f t="shared" si="1622"/>
        <v>5802611385.9884329</v>
      </c>
      <c r="AEN35" s="6">
        <f t="shared" si="1622"/>
        <v>5954979030.0144968</v>
      </c>
      <c r="AEO35" s="6">
        <f t="shared" si="1622"/>
        <v>5990263963.9551764</v>
      </c>
      <c r="AEP35" s="6">
        <f t="shared" si="1622"/>
        <v>6249443329.7925215</v>
      </c>
      <c r="AEQ35" s="6">
        <f t="shared" si="1622"/>
        <v>6426880769.4576044</v>
      </c>
      <c r="AER35" s="6">
        <f t="shared" si="1622"/>
        <v>6192599908.1922226</v>
      </c>
      <c r="AES35" s="6">
        <f t="shared" si="1622"/>
        <v>6196848771.4256945</v>
      </c>
      <c r="AET35" s="6">
        <f t="shared" si="1622"/>
        <v>5891077051.6235685</v>
      </c>
      <c r="AEU35" s="6">
        <f t="shared" si="1622"/>
        <v>5932103608.0045633</v>
      </c>
      <c r="AEV35" s="6">
        <f t="shared" si="1622"/>
        <v>5261977904.0804949</v>
      </c>
      <c r="AEW35" s="6">
        <f t="shared" si="1622"/>
        <v>4343629142.9448938</v>
      </c>
      <c r="AEX35" s="6">
        <f t="shared" si="1622"/>
        <v>4123100322.1439881</v>
      </c>
      <c r="AEY35" s="6">
        <f t="shared" si="1622"/>
        <v>4213750058.1900601</v>
      </c>
      <c r="AEZ35" s="6">
        <f t="shared" si="1622"/>
        <v>2963955909.234694</v>
      </c>
      <c r="AFA35" s="6">
        <f t="shared" si="1622"/>
        <v>2125695780.1728542</v>
      </c>
      <c r="AFB35" s="6">
        <f t="shared" si="1622"/>
        <v>2225398179.4076786</v>
      </c>
      <c r="AFC35" s="6">
        <f t="shared" ref="AFC35:AHN35" si="1623">AFC10/AFC11</f>
        <v>3874255402.1189165</v>
      </c>
      <c r="AFD35" s="6">
        <f t="shared" si="1623"/>
        <v>3611277128.7471414</v>
      </c>
      <c r="AFE35" s="6">
        <f t="shared" si="1623"/>
        <v>3294621739.995955</v>
      </c>
      <c r="AFF35" s="6">
        <f t="shared" si="1623"/>
        <v>3135497366.1732907</v>
      </c>
      <c r="AFG35" s="6">
        <f t="shared" si="1623"/>
        <v>3043377817.9425387</v>
      </c>
      <c r="AFH35" s="6">
        <f t="shared" si="1623"/>
        <v>2916182788.7482314</v>
      </c>
      <c r="AFI35" s="6">
        <f t="shared" si="1623"/>
        <v>3089246410.97857</v>
      </c>
      <c r="AFJ35" s="51">
        <f t="shared" si="1623"/>
        <v>3439387762.0357385</v>
      </c>
      <c r="AFK35" s="6">
        <f t="shared" si="1623"/>
        <v>3122659888.9283147</v>
      </c>
      <c r="AFL35" s="6">
        <f t="shared" si="1623"/>
        <v>2819811290.9402976</v>
      </c>
      <c r="AFM35" s="6">
        <f t="shared" si="1623"/>
        <v>2887923043.5355072</v>
      </c>
      <c r="AFN35" s="6">
        <f t="shared" si="1623"/>
        <v>3005855745.0880904</v>
      </c>
      <c r="AFO35" s="6">
        <f t="shared" si="1623"/>
        <v>3939488677.9282856</v>
      </c>
      <c r="AFP35" s="6">
        <f t="shared" si="1623"/>
        <v>4639973907.7118397</v>
      </c>
      <c r="AFQ35" s="6">
        <f t="shared" si="1623"/>
        <v>4430934200.8299532</v>
      </c>
      <c r="AFR35" s="6">
        <f t="shared" si="1623"/>
        <v>3590339869.5793247</v>
      </c>
      <c r="AFS35" s="6">
        <f t="shared" si="1623"/>
        <v>3171598438.5741611</v>
      </c>
      <c r="AFT35" s="6">
        <f t="shared" si="1623"/>
        <v>3224245670.1140747</v>
      </c>
      <c r="AFU35" s="6">
        <f t="shared" si="1623"/>
        <v>3038715163.220304</v>
      </c>
      <c r="AFV35" s="6">
        <f t="shared" si="1623"/>
        <v>3528028839.8545938</v>
      </c>
      <c r="AFW35" s="6">
        <f t="shared" si="1623"/>
        <v>3013063022.3808246</v>
      </c>
      <c r="AFX35" s="6">
        <f t="shared" si="1623"/>
        <v>2947345091.2205029</v>
      </c>
      <c r="AFY35" s="6">
        <f t="shared" si="1623"/>
        <v>2889671308.8756418</v>
      </c>
      <c r="AFZ35" s="6">
        <f t="shared" si="1623"/>
        <v>2924642231.6595588</v>
      </c>
      <c r="AGA35" s="6">
        <f t="shared" si="1623"/>
        <v>3015202454.8902836</v>
      </c>
      <c r="AGB35" s="6">
        <f t="shared" si="1623"/>
        <v>2704297957.0503645</v>
      </c>
      <c r="AGC35" s="6">
        <f t="shared" si="1623"/>
        <v>2401607746.698956</v>
      </c>
      <c r="AGD35" s="6">
        <f t="shared" si="1623"/>
        <v>2473801279.3749723</v>
      </c>
      <c r="AGE35" s="6">
        <f t="shared" si="1623"/>
        <v>2889074608.756</v>
      </c>
      <c r="AGF35" s="6">
        <f t="shared" si="1623"/>
        <v>3026302505.9919376</v>
      </c>
      <c r="AGG35" s="6">
        <f t="shared" si="1623"/>
        <v>2923190560.4799643</v>
      </c>
      <c r="AGH35" s="6">
        <f t="shared" si="1623"/>
        <v>3098222980.397778</v>
      </c>
      <c r="AGI35" s="6">
        <f t="shared" si="1623"/>
        <v>2769623977.9629807</v>
      </c>
      <c r="AGJ35" s="6">
        <f t="shared" si="1623"/>
        <v>1535760684.8363237</v>
      </c>
      <c r="AGK35" s="6">
        <f t="shared" si="1623"/>
        <v>2510049580.4723568</v>
      </c>
      <c r="AGL35" s="6">
        <f t="shared" si="1623"/>
        <v>1920147666.2602713</v>
      </c>
      <c r="AGM35" s="6">
        <f t="shared" si="1623"/>
        <v>1914639709.2217598</v>
      </c>
      <c r="AGN35" s="6">
        <f t="shared" si="1623"/>
        <v>1838029214.8165474</v>
      </c>
      <c r="AGO35" s="6">
        <f t="shared" si="1623"/>
        <v>1670525719.287689</v>
      </c>
      <c r="AGP35" s="6">
        <f t="shared" si="1623"/>
        <v>1610681097.6486893</v>
      </c>
      <c r="AGQ35" s="6">
        <f t="shared" si="1623"/>
        <v>1772567203.4389238</v>
      </c>
      <c r="AGR35" s="6">
        <f t="shared" si="1623"/>
        <v>1452384799.3437202</v>
      </c>
      <c r="AGS35" s="6">
        <f t="shared" si="1623"/>
        <v>1722407291.5981293</v>
      </c>
      <c r="AGT35" s="6">
        <f t="shared" si="1623"/>
        <v>1552309568.3284421</v>
      </c>
      <c r="AGU35" s="6">
        <f t="shared" si="1623"/>
        <v>1320829917.0358963</v>
      </c>
      <c r="AGV35" s="6">
        <f t="shared" si="1623"/>
        <v>1302335880.2716026</v>
      </c>
      <c r="AGW35" s="6">
        <f t="shared" si="1623"/>
        <v>1327290162.0735748</v>
      </c>
      <c r="AGX35" s="6">
        <f t="shared" si="1623"/>
        <v>1241522800.2441649</v>
      </c>
      <c r="AGY35" s="6">
        <f t="shared" si="1623"/>
        <v>977353271.47759295</v>
      </c>
      <c r="AGZ35" s="6">
        <f t="shared" si="1623"/>
        <v>994708580.10056484</v>
      </c>
      <c r="AHA35" s="6">
        <f t="shared" si="1623"/>
        <v>897383706.6159265</v>
      </c>
      <c r="AHB35" s="6">
        <f t="shared" si="1623"/>
        <v>1084771502.6098289</v>
      </c>
      <c r="AHC35" s="6">
        <f t="shared" si="1623"/>
        <v>972391558.39030576</v>
      </c>
      <c r="AHD35" s="6">
        <f t="shared" si="1623"/>
        <v>1093139739.8677757</v>
      </c>
      <c r="AHE35" s="6">
        <f t="shared" si="1623"/>
        <v>1143025246.5528557</v>
      </c>
      <c r="AHF35" s="6">
        <f t="shared" si="1623"/>
        <v>943999798.25217283</v>
      </c>
      <c r="AHG35" s="6">
        <f t="shared" si="1623"/>
        <v>743939487.04060972</v>
      </c>
      <c r="AHH35" s="6">
        <f t="shared" si="1623"/>
        <v>755910985.46741521</v>
      </c>
      <c r="AHI35" s="6">
        <f t="shared" si="1623"/>
        <v>643867644.93793786</v>
      </c>
      <c r="AHJ35" s="6">
        <f t="shared" si="1623"/>
        <v>905426896.40553916</v>
      </c>
      <c r="AHK35" s="6">
        <f t="shared" si="1623"/>
        <v>916059632.33782876</v>
      </c>
      <c r="AHL35" s="6">
        <f t="shared" si="1623"/>
        <v>1045843829.6248022</v>
      </c>
      <c r="AHM35" s="6">
        <f t="shared" si="1623"/>
        <v>1159154579.7767429</v>
      </c>
      <c r="AHN35" s="6">
        <f t="shared" si="1623"/>
        <v>1231043291.2371514</v>
      </c>
      <c r="AHO35" s="6">
        <f t="shared" ref="AHO35:AJZ35" si="1624">AHO10/AHO11</f>
        <v>1356350355.5154648</v>
      </c>
      <c r="AHP35" s="6">
        <f t="shared" si="1624"/>
        <v>1337418800.8350706</v>
      </c>
      <c r="AHQ35" s="6">
        <f t="shared" si="1624"/>
        <v>1311805883.7114911</v>
      </c>
      <c r="AHR35" s="6">
        <f t="shared" si="1624"/>
        <v>1370273915.6549866</v>
      </c>
      <c r="AHS35" s="6">
        <f t="shared" si="1624"/>
        <v>1167756910.6973252</v>
      </c>
      <c r="AHT35" s="6">
        <f t="shared" si="1624"/>
        <v>783906201.77396119</v>
      </c>
      <c r="AHU35" s="6">
        <f t="shared" si="1624"/>
        <v>854210954.5334053</v>
      </c>
      <c r="AHV35" s="6">
        <f t="shared" si="1624"/>
        <v>862549373.26081705</v>
      </c>
      <c r="AHW35" s="6">
        <f t="shared" si="1624"/>
        <v>935369511.75772619</v>
      </c>
      <c r="AHX35" s="6">
        <f t="shared" si="1624"/>
        <v>1082607387.207655</v>
      </c>
      <c r="AHY35" s="6">
        <f t="shared" si="1624"/>
        <v>1031930433.9958054</v>
      </c>
      <c r="AHZ35" s="6">
        <f t="shared" si="1624"/>
        <v>810343867.53628612</v>
      </c>
      <c r="AIA35" s="6">
        <f t="shared" si="1624"/>
        <v>721991561.48273277</v>
      </c>
      <c r="AIB35" s="6">
        <f t="shared" si="1624"/>
        <v>620054248.277789</v>
      </c>
      <c r="AIC35" s="6">
        <f t="shared" si="1624"/>
        <v>610672094.10825241</v>
      </c>
      <c r="AID35" s="6">
        <f t="shared" si="1624"/>
        <v>596830867.238186</v>
      </c>
      <c r="AIE35" s="6">
        <f t="shared" si="1624"/>
        <v>548448691.40449178</v>
      </c>
      <c r="AIF35" s="6">
        <f t="shared" si="1624"/>
        <v>574114674.9837985</v>
      </c>
      <c r="AIG35" s="6">
        <f t="shared" si="1624"/>
        <v>694620601.0731833</v>
      </c>
      <c r="AIH35" s="6">
        <f t="shared" si="1624"/>
        <v>751472625.57705688</v>
      </c>
      <c r="AII35" s="6">
        <f t="shared" si="1624"/>
        <v>869969984.47407091</v>
      </c>
      <c r="AIJ35" s="6">
        <f t="shared" si="1624"/>
        <v>1000841765.632344</v>
      </c>
      <c r="AIK35" s="6">
        <f t="shared" si="1624"/>
        <v>974206337.28960931</v>
      </c>
      <c r="AIL35" s="6">
        <f t="shared" si="1624"/>
        <v>762478674.83430755</v>
      </c>
      <c r="AIM35" s="6">
        <f t="shared" si="1624"/>
        <v>634898708.7696178</v>
      </c>
      <c r="AIN35" s="6">
        <f t="shared" si="1624"/>
        <v>764742885.88626468</v>
      </c>
      <c r="AIO35" s="6">
        <f t="shared" si="1624"/>
        <v>869050867.29594064</v>
      </c>
      <c r="AIP35" s="6">
        <f t="shared" si="1624"/>
        <v>1101154181.7956722</v>
      </c>
      <c r="AIQ35" s="6">
        <f t="shared" si="1624"/>
        <v>1222351288.6549206</v>
      </c>
      <c r="AIR35" s="6">
        <f t="shared" si="1624"/>
        <v>1493220838.2418926</v>
      </c>
      <c r="AIS35" s="6">
        <f t="shared" si="1624"/>
        <v>1516275534.3005729</v>
      </c>
      <c r="AIT35" s="6">
        <f t="shared" si="1624"/>
        <v>1462022406.4099228</v>
      </c>
      <c r="AIU35" s="6">
        <f t="shared" si="1624"/>
        <v>1077332550.9082217</v>
      </c>
      <c r="AIV35" s="6">
        <f t="shared" si="1624"/>
        <v>987071959.18703783</v>
      </c>
      <c r="AIW35" s="6">
        <f t="shared" si="1624"/>
        <v>1052405607.5402281</v>
      </c>
      <c r="AIX35" s="6">
        <f t="shared" si="1624"/>
        <v>1037545252.6960198</v>
      </c>
      <c r="AIY35" s="6">
        <f t="shared" si="1624"/>
        <v>1175705908.1986611</v>
      </c>
      <c r="AIZ35" s="6">
        <f t="shared" si="1624"/>
        <v>1081154190.6950362</v>
      </c>
      <c r="AJA35" s="6">
        <f t="shared" si="1624"/>
        <v>1010375145.1458821</v>
      </c>
      <c r="AJB35" s="6">
        <f t="shared" si="1624"/>
        <v>923074989.03983116</v>
      </c>
      <c r="AJC35" s="6">
        <f t="shared" si="1624"/>
        <v>858407789.82372665</v>
      </c>
      <c r="AJD35" s="6">
        <f t="shared" si="1624"/>
        <v>1006463903.3186259</v>
      </c>
      <c r="AJE35" s="6">
        <f t="shared" si="1624"/>
        <v>1187966059.6954634</v>
      </c>
      <c r="AJF35" s="6">
        <f t="shared" si="1624"/>
        <v>1146713482.6601207</v>
      </c>
      <c r="AJG35" s="6">
        <f t="shared" si="1624"/>
        <v>478854247.93534511</v>
      </c>
      <c r="AJH35" s="6">
        <f t="shared" si="1624"/>
        <v>398397020.5947907</v>
      </c>
      <c r="AJI35" s="6">
        <f t="shared" si="1624"/>
        <v>592638046.35942614</v>
      </c>
      <c r="AJJ35" s="6">
        <f t="shared" si="1624"/>
        <v>663681880.94293189</v>
      </c>
      <c r="AJK35" s="6">
        <f t="shared" si="1624"/>
        <v>641273339.732283</v>
      </c>
      <c r="AJL35" s="6">
        <f t="shared" si="1624"/>
        <v>753968274.98231173</v>
      </c>
      <c r="AJM35" s="6">
        <f t="shared" si="1624"/>
        <v>744816456.90303802</v>
      </c>
      <c r="AJN35" s="6">
        <f t="shared" si="1624"/>
        <v>817423310.7250613</v>
      </c>
      <c r="AJO35" s="6">
        <f t="shared" si="1624"/>
        <v>886523582.23170078</v>
      </c>
      <c r="AJP35" s="6">
        <f t="shared" si="1624"/>
        <v>968355437.75681233</v>
      </c>
      <c r="AJQ35" s="6">
        <f t="shared" si="1624"/>
        <v>1167226107.5514662</v>
      </c>
      <c r="AJR35" s="6">
        <f t="shared" si="1624"/>
        <v>1161939037.4474599</v>
      </c>
      <c r="AJS35" s="6">
        <f t="shared" si="1624"/>
        <v>1186882180.695102</v>
      </c>
      <c r="AJT35" s="6">
        <f t="shared" si="1624"/>
        <v>1064878287.1283877</v>
      </c>
      <c r="AJU35" s="6">
        <f t="shared" si="1624"/>
        <v>981669110.21371901</v>
      </c>
      <c r="AJV35" s="6">
        <f t="shared" si="1624"/>
        <v>924294269.51523113</v>
      </c>
      <c r="AJW35" s="6">
        <f t="shared" si="1624"/>
        <v>879584309.99486363</v>
      </c>
      <c r="AJX35" s="6">
        <f t="shared" si="1624"/>
        <v>976929472.13701212</v>
      </c>
      <c r="AJY35" s="6">
        <f t="shared" si="1624"/>
        <v>1059596065.0082672</v>
      </c>
      <c r="AJZ35" s="6">
        <f t="shared" si="1624"/>
        <v>1094291140.1781802</v>
      </c>
      <c r="AKA35" s="6">
        <f t="shared" ref="AKA35:AKL35" si="1625">AKA10/AKA11</f>
        <v>1060353579.34917</v>
      </c>
      <c r="AKB35" s="6">
        <f t="shared" si="1625"/>
        <v>1102780587.6595387</v>
      </c>
      <c r="AKC35" s="6">
        <f t="shared" si="1625"/>
        <v>1070518839.6938699</v>
      </c>
      <c r="AKD35" s="6">
        <f t="shared" si="1625"/>
        <v>1040607968.8695939</v>
      </c>
      <c r="AKE35" s="6">
        <f t="shared" si="1625"/>
        <v>1027624846.6845578</v>
      </c>
      <c r="AKF35" s="6">
        <f t="shared" si="1625"/>
        <v>1081210407.4390788</v>
      </c>
      <c r="AKG35" s="6">
        <f t="shared" si="1625"/>
        <v>1158963208.7393341</v>
      </c>
      <c r="AKH35" s="6">
        <f t="shared" si="1625"/>
        <v>892341865.00872588</v>
      </c>
      <c r="AKI35" s="6">
        <f t="shared" si="1625"/>
        <v>854107604.5452143</v>
      </c>
      <c r="AKJ35" s="6">
        <f t="shared" si="1625"/>
        <v>822120133.12051821</v>
      </c>
      <c r="AKK35" s="6">
        <f t="shared" si="1625"/>
        <v>798963776.82192755</v>
      </c>
      <c r="AKL35" s="6">
        <f t="shared" si="1625"/>
        <v>808410529.12216806</v>
      </c>
      <c r="AKM35" s="6">
        <f t="shared" ref="AKM35:AKN35" si="1626">AKM10/AKM11</f>
        <v>754407028.1329577</v>
      </c>
      <c r="AKN35" s="6">
        <f t="shared" si="1626"/>
        <v>509308596.93681264</v>
      </c>
      <c r="AKO35" s="6">
        <f t="shared" ref="AKO35:AKP35" si="1627">AKO10/AKO11</f>
        <v>638849835.30383074</v>
      </c>
      <c r="AKP35" s="6">
        <f t="shared" si="1627"/>
        <v>661672345.5101856</v>
      </c>
      <c r="AKQ35" s="6">
        <f t="shared" ref="AKQ35:AKS35" si="1628">AKQ10/AKQ11</f>
        <v>735748234.06651008</v>
      </c>
      <c r="AKR35" s="6">
        <f t="shared" si="1628"/>
        <v>717170262.26175678</v>
      </c>
      <c r="AKS35" s="6">
        <f t="shared" si="1628"/>
        <v>778330423.0614543</v>
      </c>
      <c r="AKT35" s="6">
        <f t="shared" ref="AKT35:AKU35" si="1629">AKT10/AKT11</f>
        <v>822076555.29824686</v>
      </c>
      <c r="AKU35" s="6">
        <f t="shared" si="1629"/>
        <v>915870283.26503778</v>
      </c>
      <c r="AKV35" s="6">
        <f t="shared" ref="AKV35:ALB35" si="1630">AKV10/AKV11</f>
        <v>925846292.59544134</v>
      </c>
      <c r="AKW35" s="6">
        <f t="shared" si="1630"/>
        <v>1124934677.8730149</v>
      </c>
      <c r="AKX35" s="6">
        <f t="shared" si="1630"/>
        <v>890365001.38123345</v>
      </c>
      <c r="AKY35" s="6">
        <f t="shared" si="1630"/>
        <v>836573158.46184075</v>
      </c>
      <c r="AKZ35" s="6">
        <f t="shared" si="1630"/>
        <v>817287945.0976094</v>
      </c>
      <c r="ALA35" s="6">
        <f t="shared" si="1630"/>
        <v>787166395.53736126</v>
      </c>
      <c r="ALB35" s="6">
        <f t="shared" si="1630"/>
        <v>758774331.56163001</v>
      </c>
      <c r="ALC35" s="6">
        <f t="shared" ref="ALC35:ALD35" si="1631">ALC10/ALC11</f>
        <v>789788099.68399787</v>
      </c>
      <c r="ALD35" s="6">
        <f t="shared" si="1631"/>
        <v>834493581.78273058</v>
      </c>
      <c r="ALE35" s="6">
        <f t="shared" ref="ALE35:ALG35" si="1632">ALE10/ALE11</f>
        <v>891504635.02625048</v>
      </c>
      <c r="ALF35" s="6">
        <f t="shared" si="1632"/>
        <v>588532678.72511101</v>
      </c>
      <c r="ALG35" s="6">
        <f t="shared" si="1632"/>
        <v>530088104.55324882</v>
      </c>
      <c r="ALH35" s="6">
        <f t="shared" ref="ALH35:ALI35" si="1633">ALH10/ALH11</f>
        <v>595610971.51971185</v>
      </c>
      <c r="ALI35" s="6">
        <f t="shared" si="1633"/>
        <v>625071696.24885595</v>
      </c>
      <c r="ALJ35" s="6">
        <f t="shared" ref="ALJ35:ALL35" si="1634">ALJ10/ALJ11</f>
        <v>671165507.5120368</v>
      </c>
      <c r="ALK35" s="6">
        <f t="shared" si="1634"/>
        <v>700645963.06159675</v>
      </c>
      <c r="ALL35" s="6">
        <f t="shared" si="1634"/>
        <v>735027565.2486558</v>
      </c>
      <c r="ALM35" s="6">
        <f t="shared" ref="ALM35:ALN35" si="1635">ALM10/ALM11</f>
        <v>772017518.43177104</v>
      </c>
      <c r="ALN35" s="6">
        <f t="shared" si="1635"/>
        <v>798349579.62582004</v>
      </c>
      <c r="ALO35" s="6">
        <f t="shared" ref="ALO35:ALR35" si="1636">ALO10/ALO11</f>
        <v>815793629.00956035</v>
      </c>
      <c r="ALP35" s="6">
        <f t="shared" si="1636"/>
        <v>789769241.79376531</v>
      </c>
      <c r="ALQ35" s="6">
        <f t="shared" si="1636"/>
        <v>929302082.4438225</v>
      </c>
      <c r="ALR35" s="6">
        <f t="shared" si="1636"/>
        <v>875733857.82456255</v>
      </c>
      <c r="ALS35" s="6">
        <f t="shared" ref="ALS35:ALT35" si="1637">ALS10/ALS11</f>
        <v>811753615.86418998</v>
      </c>
      <c r="ALT35" s="6">
        <f t="shared" si="1637"/>
        <v>662404386.13779366</v>
      </c>
      <c r="ALU35" s="6">
        <f t="shared" ref="ALU35:ALY35" si="1638">ALU10/ALU11</f>
        <v>625850380.34819269</v>
      </c>
      <c r="ALV35" s="6">
        <f t="shared" si="1638"/>
        <v>436371252.39240295</v>
      </c>
      <c r="ALW35" s="6">
        <f t="shared" si="1638"/>
        <v>503768699.86640918</v>
      </c>
      <c r="ALX35" s="6">
        <f t="shared" si="1638"/>
        <v>525078787.60909474</v>
      </c>
      <c r="ALY35" s="6">
        <f t="shared" si="1638"/>
        <v>533997928.29177392</v>
      </c>
      <c r="ALZ35" s="6">
        <f t="shared" ref="ALZ35:AMA35" si="1639">ALZ10/ALZ11</f>
        <v>516079613.16489214</v>
      </c>
      <c r="AMA35" s="6">
        <f t="shared" si="1639"/>
        <v>585259223.65743887</v>
      </c>
      <c r="AMB35" s="6">
        <f t="shared" ref="AMB35:AMH35" si="1640">AMB10/AMB11</f>
        <v>599188387.6039716</v>
      </c>
      <c r="AMC35" s="6">
        <f t="shared" si="1640"/>
        <v>580295407.36615753</v>
      </c>
      <c r="AMD35" s="6">
        <f t="shared" si="1640"/>
        <v>599987123.15455008</v>
      </c>
      <c r="AME35" s="6">
        <f t="shared" si="1640"/>
        <v>637271764.08277071</v>
      </c>
      <c r="AMF35" s="6">
        <f t="shared" si="1640"/>
        <v>663998837.63592362</v>
      </c>
      <c r="AMG35" s="6">
        <f t="shared" si="1640"/>
        <v>652430781.281569</v>
      </c>
      <c r="AMH35" s="6">
        <f t="shared" si="1640"/>
        <v>624023410.28213263</v>
      </c>
      <c r="AMI35" s="6">
        <f t="shared" ref="AMI35:AMP35" si="1641">AMI10/AMI11</f>
        <v>596997486.14597619</v>
      </c>
      <c r="AMJ35" s="6">
        <f t="shared" si="1641"/>
        <v>609713481.04914665</v>
      </c>
      <c r="AMK35" s="6">
        <f t="shared" si="1641"/>
        <v>552118632.63816476</v>
      </c>
      <c r="AML35" s="6">
        <f t="shared" si="1641"/>
        <v>565836468.0889504</v>
      </c>
      <c r="AMM35" s="6">
        <f t="shared" si="1641"/>
        <v>572682448.57987607</v>
      </c>
      <c r="AMN35" s="6">
        <f t="shared" si="1641"/>
        <v>539654457.74392259</v>
      </c>
      <c r="AMO35" s="6">
        <f t="shared" si="1641"/>
        <v>523481398.65401959</v>
      </c>
      <c r="AMP35" s="6">
        <f t="shared" si="1641"/>
        <v>534958402.72023594</v>
      </c>
      <c r="AMQ35" s="6">
        <f t="shared" ref="AMQ35:ANF35" si="1642">AMQ10/AMQ11</f>
        <v>515084573.6245718</v>
      </c>
      <c r="AMR35" s="6">
        <f t="shared" si="1642"/>
        <v>479558296.09473825</v>
      </c>
      <c r="AMS35" s="6">
        <f t="shared" si="1642"/>
        <v>503401920.08799016</v>
      </c>
      <c r="AMT35" s="6">
        <f t="shared" si="1642"/>
        <v>472758817.95631057</v>
      </c>
      <c r="AMU35" s="6">
        <f t="shared" si="1642"/>
        <v>524851280.4275673</v>
      </c>
      <c r="AMV35" s="6">
        <f t="shared" si="1642"/>
        <v>533168060.48128742</v>
      </c>
      <c r="AMW35" s="6">
        <f t="shared" si="1642"/>
        <v>511654333.15090132</v>
      </c>
      <c r="AMX35" s="6">
        <f t="shared" si="1642"/>
        <v>591589767.65134406</v>
      </c>
      <c r="AMY35" s="6">
        <f t="shared" si="1642"/>
        <v>490217976.60340387</v>
      </c>
      <c r="AMZ35" s="6">
        <f t="shared" si="1642"/>
        <v>444994382.46507692</v>
      </c>
      <c r="ANA35" s="6">
        <f t="shared" si="1642"/>
        <v>333074088.6967293</v>
      </c>
      <c r="ANB35" s="6">
        <f t="shared" si="1642"/>
        <v>320892198.84926176</v>
      </c>
      <c r="ANC35" s="6">
        <f t="shared" si="1642"/>
        <v>415835027.96464449</v>
      </c>
      <c r="AND35" s="6">
        <f t="shared" si="1642"/>
        <v>496393580.33014208</v>
      </c>
      <c r="ANE35" s="6">
        <f t="shared" si="1642"/>
        <v>546543158.08811617</v>
      </c>
      <c r="ANF35" s="6">
        <f t="shared" si="1642"/>
        <v>585285228.21872354</v>
      </c>
      <c r="ANG35" s="6">
        <f t="shared" ref="ANG35:ANO35" si="1643">ANG10/ANG11</f>
        <v>356670159.45928144</v>
      </c>
      <c r="ANH35" s="6">
        <f t="shared" si="1643"/>
        <v>357712204.34516984</v>
      </c>
      <c r="ANI35" s="6">
        <f t="shared" si="1643"/>
        <v>362636679.77188885</v>
      </c>
      <c r="ANJ35" s="6">
        <f t="shared" si="1643"/>
        <v>368117471.85129744</v>
      </c>
      <c r="ANK35" s="6">
        <f t="shared" si="1643"/>
        <v>364597602.82151562</v>
      </c>
      <c r="ANL35" s="6">
        <f t="shared" si="1643"/>
        <v>410041728.03586155</v>
      </c>
      <c r="ANM35" s="6">
        <f t="shared" si="1643"/>
        <v>434216564.2791931</v>
      </c>
      <c r="ANN35" s="6">
        <f t="shared" si="1643"/>
        <v>439018562.38442844</v>
      </c>
      <c r="ANO35" s="6">
        <f t="shared" si="1643"/>
        <v>450190944.87596589</v>
      </c>
      <c r="ANP35" s="6">
        <f t="shared" ref="ANP35:AOP35" si="1644">ANP10/ANP11</f>
        <v>462169237.60329527</v>
      </c>
      <c r="ANQ35" s="6">
        <f t="shared" si="1644"/>
        <v>514997150.9127565</v>
      </c>
      <c r="ANR35" s="6">
        <f t="shared" si="1644"/>
        <v>510227980.38049626</v>
      </c>
      <c r="ANS35" s="6">
        <f t="shared" si="1644"/>
        <v>475359757.2085498</v>
      </c>
      <c r="ANT35" s="6">
        <f t="shared" si="1644"/>
        <v>481545206.11817855</v>
      </c>
      <c r="ANU35" s="6">
        <f t="shared" si="1644"/>
        <v>443319625.05552679</v>
      </c>
      <c r="ANV35" s="6">
        <f t="shared" si="1644"/>
        <v>434418999.59155881</v>
      </c>
      <c r="ANW35" s="6">
        <f t="shared" si="1644"/>
        <v>437988721.5716936</v>
      </c>
      <c r="ANX35" s="6">
        <f t="shared" si="1644"/>
        <v>456187441.68420792</v>
      </c>
      <c r="ANY35" s="6">
        <f t="shared" si="1644"/>
        <v>465120425.90041655</v>
      </c>
      <c r="ANZ35" s="6">
        <f t="shared" si="1644"/>
        <v>472338157.63630843</v>
      </c>
      <c r="AOA35" s="6">
        <f t="shared" si="1644"/>
        <v>502998195.12246835</v>
      </c>
      <c r="AOB35" s="6">
        <f t="shared" si="1644"/>
        <v>540518435.52854705</v>
      </c>
      <c r="AOC35" s="6">
        <f t="shared" si="1644"/>
        <v>558253730.78657138</v>
      </c>
      <c r="AOD35" s="6">
        <f t="shared" si="1644"/>
        <v>579529531.71286583</v>
      </c>
      <c r="AOE35" s="6">
        <f t="shared" si="1644"/>
        <v>584383841.92553043</v>
      </c>
      <c r="AOF35" s="6">
        <f t="shared" si="1644"/>
        <v>611204992.89785719</v>
      </c>
      <c r="AOG35" s="6">
        <f t="shared" si="1644"/>
        <v>626492612.19967759</v>
      </c>
      <c r="AOH35" s="6">
        <f t="shared" si="1644"/>
        <v>575062660.64500964</v>
      </c>
      <c r="AOI35" s="6">
        <f t="shared" si="1644"/>
        <v>526198916.89647746</v>
      </c>
      <c r="AOJ35" s="6">
        <f t="shared" si="1644"/>
        <v>523653070.74213129</v>
      </c>
      <c r="AOK35" s="6">
        <f t="shared" si="1644"/>
        <v>534532654.41744035</v>
      </c>
      <c r="AOL35" s="6">
        <f t="shared" si="1644"/>
        <v>542832605.84466219</v>
      </c>
      <c r="AOM35" s="6">
        <f t="shared" si="1644"/>
        <v>546336503.02140772</v>
      </c>
      <c r="AON35" s="6">
        <f t="shared" si="1644"/>
        <v>559308373.64510751</v>
      </c>
      <c r="AOO35" s="6">
        <f t="shared" si="1644"/>
        <v>577339070.25941169</v>
      </c>
      <c r="AOP35" s="6">
        <f t="shared" si="1644"/>
        <v>588440225.23756337</v>
      </c>
      <c r="AOQ35" s="6">
        <f t="shared" ref="AOQ35:AOR35" si="1645">AOQ10/AOQ11</f>
        <v>616337541.14885724</v>
      </c>
      <c r="AOR35" s="6">
        <f t="shared" si="1645"/>
        <v>622049339.66641212</v>
      </c>
    </row>
    <row r="36" spans="1:1093" x14ac:dyDescent="0.2">
      <c r="B36" s="320" t="s">
        <v>1188</v>
      </c>
      <c r="C36" s="6">
        <f t="shared" ref="C36:BN36" si="1646">C15/C11</f>
        <v>2509078298.1766176</v>
      </c>
      <c r="D36" s="6">
        <f t="shared" si="1646"/>
        <v>2353751877.0110831</v>
      </c>
      <c r="E36" s="6">
        <f t="shared" si="1646"/>
        <v>2317584285.7142859</v>
      </c>
      <c r="F36" s="6">
        <f t="shared" si="1646"/>
        <v>2253309064.9536047</v>
      </c>
      <c r="G36" s="6">
        <f t="shared" si="1646"/>
        <v>2343700321.0845523</v>
      </c>
      <c r="H36" s="6">
        <f t="shared" si="1646"/>
        <v>2241964387.4643874</v>
      </c>
      <c r="I36" s="6">
        <f t="shared" si="1646"/>
        <v>2307536767.3179398</v>
      </c>
      <c r="J36" s="6">
        <f t="shared" si="1646"/>
        <v>2330016317.8432069</v>
      </c>
      <c r="K36" s="6">
        <f t="shared" si="1646"/>
        <v>2338447994.3201985</v>
      </c>
      <c r="L36" s="6">
        <f t="shared" si="1646"/>
        <v>2190486524.8226953</v>
      </c>
      <c r="M36" s="6">
        <f t="shared" si="1646"/>
        <v>2289322454.7711954</v>
      </c>
      <c r="N36" s="6">
        <f t="shared" si="1646"/>
        <v>2211830028.3286123</v>
      </c>
      <c r="O36" s="6">
        <f t="shared" si="1646"/>
        <v>2263280819.4984107</v>
      </c>
      <c r="P36" s="6">
        <f t="shared" si="1646"/>
        <v>2317051888.4574656</v>
      </c>
      <c r="Q36" s="6">
        <f t="shared" si="1646"/>
        <v>2413287275.2908001</v>
      </c>
      <c r="R36" s="6">
        <f t="shared" si="1646"/>
        <v>2272395496.1294861</v>
      </c>
      <c r="S36" s="6">
        <f t="shared" si="1646"/>
        <v>2263363093.1458697</v>
      </c>
      <c r="T36" s="6">
        <f t="shared" si="1646"/>
        <v>2301264561.4035082</v>
      </c>
      <c r="U36" s="6">
        <f t="shared" si="1646"/>
        <v>2225962158.3742113</v>
      </c>
      <c r="V36" s="6">
        <f t="shared" si="1646"/>
        <v>2195255944.0559444</v>
      </c>
      <c r="W36" s="6">
        <f t="shared" si="1646"/>
        <v>2129585195.5307262</v>
      </c>
      <c r="X36" s="6">
        <f t="shared" si="1646"/>
        <v>2204710489.5104899</v>
      </c>
      <c r="Y36" s="6">
        <f t="shared" si="1646"/>
        <v>2172858141.160028</v>
      </c>
      <c r="Z36" s="6">
        <f t="shared" si="1646"/>
        <v>2256562260.202302</v>
      </c>
      <c r="AA36" s="6">
        <f t="shared" si="1646"/>
        <v>2141549599.7215455</v>
      </c>
      <c r="AB36" s="6">
        <f t="shared" si="1646"/>
        <v>2306985739.1304345</v>
      </c>
      <c r="AC36" s="6">
        <f t="shared" si="1646"/>
        <v>2281780250.3477054</v>
      </c>
      <c r="AD36" s="6">
        <f t="shared" si="1646"/>
        <v>2302625520.1109571</v>
      </c>
      <c r="AE36" s="6">
        <f t="shared" si="1646"/>
        <v>2202495679.2257171</v>
      </c>
      <c r="AF36" s="6">
        <f t="shared" si="1646"/>
        <v>2207012413.7931032</v>
      </c>
      <c r="AG36" s="6">
        <f t="shared" si="1646"/>
        <v>2274696011.0041265</v>
      </c>
      <c r="AH36" s="6">
        <f t="shared" si="1646"/>
        <v>2241874402.7303753</v>
      </c>
      <c r="AI36" s="6">
        <f t="shared" si="1646"/>
        <v>2265348406.9886947</v>
      </c>
      <c r="AJ36" s="6">
        <f t="shared" si="1646"/>
        <v>2174683492.4965892</v>
      </c>
      <c r="AK36" s="6">
        <f t="shared" si="1646"/>
        <v>2259869742.1981006</v>
      </c>
      <c r="AL36" s="6">
        <f t="shared" si="1646"/>
        <v>2153554432.0862823</v>
      </c>
      <c r="AM36" s="6">
        <f t="shared" si="1646"/>
        <v>2171770777.4798927</v>
      </c>
      <c r="AN36" s="6">
        <f t="shared" si="1646"/>
        <v>2061226218.487395</v>
      </c>
      <c r="AO36" s="6">
        <f t="shared" si="1646"/>
        <v>2170931359.3539705</v>
      </c>
      <c r="AP36" s="6">
        <f t="shared" si="1646"/>
        <v>2118644683.7146704</v>
      </c>
      <c r="AQ36" s="6">
        <f t="shared" si="1646"/>
        <v>2158940780.6191115</v>
      </c>
      <c r="AR36" s="6">
        <f t="shared" si="1646"/>
        <v>2104144059.2393134</v>
      </c>
      <c r="AS36" s="6">
        <f t="shared" si="1646"/>
        <v>2095132189.7073665</v>
      </c>
      <c r="AT36" s="6">
        <f t="shared" si="1646"/>
        <v>2237196638.6554623</v>
      </c>
      <c r="AU36" s="6">
        <f t="shared" si="1646"/>
        <v>2148083333.3333335</v>
      </c>
      <c r="AV36" s="6">
        <f t="shared" si="1646"/>
        <v>2269015105.7401814</v>
      </c>
      <c r="AW36" s="6">
        <f t="shared" si="1646"/>
        <v>2305675947.6685677</v>
      </c>
      <c r="AX36" s="6">
        <f t="shared" si="1646"/>
        <v>2577655726.7247152</v>
      </c>
      <c r="AY36" s="6">
        <f t="shared" si="1646"/>
        <v>2855396125.5845022</v>
      </c>
      <c r="AZ36" s="6">
        <f t="shared" si="1646"/>
        <v>3023714856.7621589</v>
      </c>
      <c r="BA36" s="6">
        <f t="shared" si="1646"/>
        <v>3268156343.1599865</v>
      </c>
      <c r="BB36" s="6">
        <f t="shared" si="1646"/>
        <v>3054198745.4605479</v>
      </c>
      <c r="BC36" s="6">
        <f t="shared" si="1646"/>
        <v>2779320580.4749341</v>
      </c>
      <c r="BD36" s="6">
        <f t="shared" si="1646"/>
        <v>2469349572.0868993</v>
      </c>
      <c r="BE36" s="6">
        <f t="shared" si="1646"/>
        <v>2502413385.8267717</v>
      </c>
      <c r="BF36" s="6">
        <f t="shared" si="1646"/>
        <v>2460665356.9089723</v>
      </c>
      <c r="BG36" s="6">
        <f t="shared" si="1646"/>
        <v>2634160784.3137259</v>
      </c>
      <c r="BH36" s="6">
        <f t="shared" si="1646"/>
        <v>2581135834.4113841</v>
      </c>
      <c r="BI36" s="6">
        <f t="shared" si="1646"/>
        <v>2027245667.6860347</v>
      </c>
      <c r="BJ36" s="6">
        <f t="shared" si="1646"/>
        <v>2003165099.2685478</v>
      </c>
      <c r="BK36" s="6">
        <f t="shared" si="1646"/>
        <v>1924560917.3435259</v>
      </c>
      <c r="BL36" s="6">
        <f t="shared" si="1646"/>
        <v>1954072948.3282676</v>
      </c>
      <c r="BM36" s="6">
        <f t="shared" si="1646"/>
        <v>2253099834.5284057</v>
      </c>
      <c r="BN36" s="6">
        <f t="shared" si="1646"/>
        <v>2267308600.3372679</v>
      </c>
      <c r="BO36" s="6">
        <f t="shared" ref="BO36:DZ36" si="1647">BO15/BO11</f>
        <v>2385983739.8373981</v>
      </c>
      <c r="BP36" s="6">
        <f t="shared" si="1647"/>
        <v>2211066961.8151636</v>
      </c>
      <c r="BQ36" s="6">
        <f t="shared" si="1647"/>
        <v>2293902659.8754954</v>
      </c>
      <c r="BR36" s="6">
        <f t="shared" si="1647"/>
        <v>2270485950.4132233</v>
      </c>
      <c r="BS36" s="6">
        <f t="shared" si="1647"/>
        <v>2346079622.5302272</v>
      </c>
      <c r="BT36" s="6">
        <f t="shared" si="1647"/>
        <v>2409798531.5712185</v>
      </c>
      <c r="BU36" s="6">
        <f t="shared" si="1647"/>
        <v>2107131459.1700134</v>
      </c>
      <c r="BV36" s="6">
        <f t="shared" si="1647"/>
        <v>1959702668.9947615</v>
      </c>
      <c r="BW36" s="6">
        <f t="shared" si="1647"/>
        <v>1934224674.0220664</v>
      </c>
      <c r="BX36" s="6">
        <f t="shared" si="1647"/>
        <v>1841864846.4163826</v>
      </c>
      <c r="BY36" s="6">
        <f t="shared" si="1647"/>
        <v>1809261757.2837806</v>
      </c>
      <c r="BZ36" s="6">
        <f t="shared" si="1647"/>
        <v>1740582349.1518142</v>
      </c>
      <c r="CA36" s="6">
        <f t="shared" si="1647"/>
        <v>1590944677.4515679</v>
      </c>
      <c r="CB36" s="6">
        <f t="shared" si="1647"/>
        <v>1573133092.8422251</v>
      </c>
      <c r="CC36" s="6">
        <f t="shared" si="1647"/>
        <v>1502138215.7601867</v>
      </c>
      <c r="CD36" s="6">
        <f t="shared" si="1647"/>
        <v>1578442876.2159066</v>
      </c>
      <c r="CE36" s="6">
        <f t="shared" si="1647"/>
        <v>1569209266.9958222</v>
      </c>
      <c r="CF36" s="6">
        <f t="shared" si="1647"/>
        <v>1579253313.1389625</v>
      </c>
      <c r="CG36" s="6">
        <f t="shared" si="1647"/>
        <v>1660797475.4037499</v>
      </c>
      <c r="CH36" s="6">
        <f t="shared" si="1647"/>
        <v>1589273197.7818851</v>
      </c>
      <c r="CI36" s="6">
        <f t="shared" si="1647"/>
        <v>1577316842.4881775</v>
      </c>
      <c r="CJ36" s="6">
        <f t="shared" si="1647"/>
        <v>1529680828.2756157</v>
      </c>
      <c r="CK36" s="6">
        <f t="shared" si="1647"/>
        <v>1576556953.0558016</v>
      </c>
      <c r="CL36" s="6">
        <f t="shared" si="1647"/>
        <v>1503364505.475404</v>
      </c>
      <c r="CM36" s="6">
        <f t="shared" si="1647"/>
        <v>1453412079.6386147</v>
      </c>
      <c r="CN36" s="6">
        <f t="shared" si="1647"/>
        <v>1447742774.0721738</v>
      </c>
      <c r="CO36" s="6">
        <f t="shared" si="1647"/>
        <v>1452987730.0613499</v>
      </c>
      <c r="CP36" s="6">
        <f t="shared" si="1647"/>
        <v>1483263015.5510478</v>
      </c>
      <c r="CQ36" s="6">
        <f t="shared" si="1647"/>
        <v>1435045644.5410466</v>
      </c>
      <c r="CR36" s="6">
        <f t="shared" si="1647"/>
        <v>1553768630.2342086</v>
      </c>
      <c r="CS36" s="6">
        <f t="shared" si="1647"/>
        <v>1503821072.8638825</v>
      </c>
      <c r="CT36" s="6">
        <f t="shared" si="1647"/>
        <v>1615043944.2658093</v>
      </c>
      <c r="CU36" s="6">
        <f t="shared" si="1647"/>
        <v>1637076895.2415414</v>
      </c>
      <c r="CV36" s="6">
        <f t="shared" si="1647"/>
        <v>1794660301.1384504</v>
      </c>
      <c r="CW36" s="6">
        <f t="shared" si="1647"/>
        <v>1922425055.9284117</v>
      </c>
      <c r="CX36" s="6">
        <f t="shared" si="1647"/>
        <v>2191625211.6650987</v>
      </c>
      <c r="CY36" s="6">
        <f t="shared" si="1647"/>
        <v>2405268569.268569</v>
      </c>
      <c r="CZ36" s="6">
        <f t="shared" si="1647"/>
        <v>2794644508.1184335</v>
      </c>
      <c r="DA36" s="6">
        <f t="shared" si="1647"/>
        <v>3038138053.0973449</v>
      </c>
      <c r="DB36" s="6">
        <f t="shared" si="1647"/>
        <v>2779170652.7602949</v>
      </c>
      <c r="DC36" s="6">
        <f t="shared" si="1647"/>
        <v>2664665716.3221669</v>
      </c>
      <c r="DD36" s="6">
        <f t="shared" si="1647"/>
        <v>2576840119.1658392</v>
      </c>
      <c r="DE36" s="6">
        <f t="shared" si="1647"/>
        <v>2197800931.3154836</v>
      </c>
      <c r="DF36" s="6">
        <f t="shared" si="1647"/>
        <v>1974614139.233675</v>
      </c>
      <c r="DG36" s="6">
        <f t="shared" si="1647"/>
        <v>1971677280.0863464</v>
      </c>
      <c r="DH36" s="6">
        <f t="shared" si="1647"/>
        <v>1584276681.6143498</v>
      </c>
      <c r="DI36" s="6">
        <f t="shared" si="1647"/>
        <v>1556396860.9865472</v>
      </c>
      <c r="DJ36" s="6">
        <f t="shared" si="1647"/>
        <v>1493519730.941704</v>
      </c>
      <c r="DK36" s="6">
        <f t="shared" si="1647"/>
        <v>1514263677.1300449</v>
      </c>
      <c r="DL36" s="6">
        <f t="shared" si="1647"/>
        <v>1468648552.3385303</v>
      </c>
      <c r="DM36" s="6">
        <f t="shared" si="1647"/>
        <v>1440251224.9443207</v>
      </c>
      <c r="DN36" s="6">
        <f t="shared" si="1647"/>
        <v>1378484187.0824053</v>
      </c>
      <c r="DO36" s="6">
        <f t="shared" si="1647"/>
        <v>1385606681.5144765</v>
      </c>
      <c r="DP36" s="6">
        <f t="shared" si="1647"/>
        <v>1364610572.6872246</v>
      </c>
      <c r="DQ36" s="6">
        <f t="shared" si="1647"/>
        <v>1347281938.3259912</v>
      </c>
      <c r="DR36" s="6">
        <f t="shared" si="1647"/>
        <v>1376126872.2466962</v>
      </c>
      <c r="DS36" s="6">
        <f t="shared" si="1647"/>
        <v>1288310132.1585903</v>
      </c>
      <c r="DT36" s="6">
        <f t="shared" si="1647"/>
        <v>1289701276.5957446</v>
      </c>
      <c r="DU36" s="6">
        <f t="shared" si="1647"/>
        <v>1261022127.6595743</v>
      </c>
      <c r="DV36" s="6">
        <f t="shared" si="1647"/>
        <v>1272920851.0638297</v>
      </c>
      <c r="DW36" s="6">
        <f t="shared" si="1647"/>
        <v>1234862553.1914892</v>
      </c>
      <c r="DX36" s="6">
        <f t="shared" si="1647"/>
        <v>1287607234.0425532</v>
      </c>
      <c r="DY36" s="6">
        <f t="shared" si="1647"/>
        <v>1185859126.984127</v>
      </c>
      <c r="DZ36" s="6">
        <f t="shared" si="1647"/>
        <v>1206342857.1428571</v>
      </c>
      <c r="EA36" s="6">
        <f t="shared" ref="EA36:GL36" si="1648">EA15/EA11</f>
        <v>1173776587.3015873</v>
      </c>
      <c r="EB36" s="6">
        <f t="shared" si="1648"/>
        <v>1207243650.7936509</v>
      </c>
      <c r="EC36" s="6">
        <f t="shared" si="1648"/>
        <v>1145783703.7037036</v>
      </c>
      <c r="ED36" s="6">
        <f t="shared" si="1648"/>
        <v>1128784444.4444444</v>
      </c>
      <c r="EE36" s="6">
        <f t="shared" si="1648"/>
        <v>1160933333.3333333</v>
      </c>
      <c r="EF36" s="6">
        <f t="shared" si="1648"/>
        <v>1147664444.4444442</v>
      </c>
      <c r="EG36" s="6">
        <f t="shared" si="1648"/>
        <v>1232755303.030303</v>
      </c>
      <c r="EH36" s="6">
        <f t="shared" si="1648"/>
        <v>1215874242.4242425</v>
      </c>
      <c r="EI36" s="6">
        <f t="shared" si="1648"/>
        <v>1229285227.2727273</v>
      </c>
      <c r="EJ36" s="6">
        <f t="shared" si="1648"/>
        <v>1199055681.8181818</v>
      </c>
      <c r="EK36" s="6">
        <f t="shared" si="1648"/>
        <v>1213939015.1515152</v>
      </c>
      <c r="EL36" s="6">
        <f t="shared" si="1648"/>
        <v>1223405415.8607349</v>
      </c>
      <c r="EM36" s="6">
        <f t="shared" si="1648"/>
        <v>1214401160.5415862</v>
      </c>
      <c r="EN36" s="6">
        <f t="shared" si="1648"/>
        <v>1211547388.7814314</v>
      </c>
      <c r="EO36" s="6">
        <f t="shared" si="1648"/>
        <v>1211790328.820116</v>
      </c>
      <c r="EP36" s="6">
        <f t="shared" si="1648"/>
        <v>1247200779.7270956</v>
      </c>
      <c r="EQ36" s="6">
        <f t="shared" si="1648"/>
        <v>1210446783.625731</v>
      </c>
      <c r="ER36" s="6">
        <f t="shared" si="1648"/>
        <v>1233282261.2085769</v>
      </c>
      <c r="ES36" s="6">
        <f t="shared" si="1648"/>
        <v>1239800779.7270956</v>
      </c>
      <c r="ET36" s="6">
        <f t="shared" si="1648"/>
        <v>1302350487.3294346</v>
      </c>
      <c r="EU36" s="6">
        <f t="shared" si="1648"/>
        <v>1306931665.4219568</v>
      </c>
      <c r="EV36" s="6">
        <f t="shared" si="1648"/>
        <v>1389333084.3913369</v>
      </c>
      <c r="EW36" s="6">
        <f t="shared" si="1648"/>
        <v>1435746452.5765498</v>
      </c>
      <c r="EX36" s="6">
        <f t="shared" si="1648"/>
        <v>1511243838.6855865</v>
      </c>
      <c r="EY36" s="6">
        <f t="shared" si="1648"/>
        <v>1586892909.8966024</v>
      </c>
      <c r="EZ36" s="6">
        <f t="shared" si="1648"/>
        <v>1646657680.9453468</v>
      </c>
      <c r="FA36" s="6">
        <f t="shared" si="1648"/>
        <v>1745870753.3234859</v>
      </c>
      <c r="FB36" s="6">
        <f t="shared" si="1648"/>
        <v>1817372599.7045789</v>
      </c>
      <c r="FC36" s="6">
        <f t="shared" si="1648"/>
        <v>1604519999.9999998</v>
      </c>
      <c r="FD36" s="6">
        <f t="shared" si="1648"/>
        <v>1506571864.4067795</v>
      </c>
      <c r="FE36" s="6">
        <f t="shared" si="1648"/>
        <v>1476951525.4237287</v>
      </c>
      <c r="FF36" s="6">
        <f t="shared" si="1648"/>
        <v>1425869491.5254238</v>
      </c>
      <c r="FG36" s="6">
        <f t="shared" si="1648"/>
        <v>1433271186.4406779</v>
      </c>
      <c r="FH36" s="6">
        <f t="shared" si="1648"/>
        <v>1328742038.2165604</v>
      </c>
      <c r="FI36" s="6">
        <f t="shared" si="1648"/>
        <v>1350016878.9808915</v>
      </c>
      <c r="FJ36" s="6">
        <f t="shared" si="1648"/>
        <v>1356095859.8726113</v>
      </c>
      <c r="FK36" s="6">
        <f t="shared" si="1648"/>
        <v>1387140764.3312101</v>
      </c>
      <c r="FL36" s="6">
        <f t="shared" si="1648"/>
        <v>1273207428.5714288</v>
      </c>
      <c r="FM36" s="6">
        <f t="shared" si="1648"/>
        <v>1259654571.4285717</v>
      </c>
      <c r="FN36" s="6">
        <f t="shared" si="1648"/>
        <v>1247592571.4285715</v>
      </c>
      <c r="FO36" s="6">
        <f t="shared" si="1648"/>
        <v>1242868000</v>
      </c>
      <c r="FP36" s="6">
        <f t="shared" si="1648"/>
        <v>1427418095.2380953</v>
      </c>
      <c r="FQ36" s="6">
        <f t="shared" si="1648"/>
        <v>1429460317.4603174</v>
      </c>
      <c r="FR36" s="6">
        <f t="shared" si="1648"/>
        <v>1398989206.3492064</v>
      </c>
      <c r="FS36" s="6">
        <f t="shared" si="1648"/>
        <v>1368102539.6825397</v>
      </c>
      <c r="FT36" s="6">
        <f t="shared" si="1648"/>
        <v>1392574920.6349206</v>
      </c>
      <c r="FU36" s="6">
        <f t="shared" si="1648"/>
        <v>1469516778.52349</v>
      </c>
      <c r="FV36" s="6">
        <f t="shared" si="1648"/>
        <v>1477776510.0671141</v>
      </c>
      <c r="FW36" s="6">
        <f t="shared" si="1648"/>
        <v>1457224496.6442955</v>
      </c>
      <c r="FX36" s="6">
        <f t="shared" si="1648"/>
        <v>1479094295.3020136</v>
      </c>
      <c r="FY36" s="6">
        <f t="shared" si="1648"/>
        <v>1510066206.8965516</v>
      </c>
      <c r="FZ36" s="6">
        <f t="shared" si="1648"/>
        <v>1489535172.4137931</v>
      </c>
      <c r="GA36" s="6">
        <f t="shared" si="1648"/>
        <v>1496671724.1379311</v>
      </c>
      <c r="GB36" s="6">
        <f t="shared" si="1648"/>
        <v>1516405172.4137931</v>
      </c>
      <c r="GC36" s="6">
        <f t="shared" si="1648"/>
        <v>1731514615.3846152</v>
      </c>
      <c r="GD36" s="6">
        <f t="shared" si="1648"/>
        <v>1718123076.9230766</v>
      </c>
      <c r="GE36" s="6">
        <f t="shared" si="1648"/>
        <v>1790586538.4615383</v>
      </c>
      <c r="GF36" s="6">
        <f t="shared" si="1648"/>
        <v>1816316153.8461537</v>
      </c>
      <c r="GG36" s="6">
        <f t="shared" si="1648"/>
        <v>1843665384.6153846</v>
      </c>
      <c r="GH36" s="6">
        <f t="shared" si="1648"/>
        <v>1711216901.4084506</v>
      </c>
      <c r="GI36" s="6">
        <f t="shared" si="1648"/>
        <v>1840534507.0422535</v>
      </c>
      <c r="GJ36" s="6">
        <f t="shared" si="1648"/>
        <v>1793926408.4507043</v>
      </c>
      <c r="GK36" s="6">
        <f t="shared" si="1648"/>
        <v>1738893661.9718311</v>
      </c>
      <c r="GL36" s="6">
        <f t="shared" si="1648"/>
        <v>1864944736.8421049</v>
      </c>
      <c r="GM36" s="6">
        <f t="shared" ref="GM36:IX36" si="1649">GM15/GM11</f>
        <v>1804905639.097744</v>
      </c>
      <c r="GN36" s="6">
        <f t="shared" si="1649"/>
        <v>1811968421.0526314</v>
      </c>
      <c r="GO36" s="6">
        <f t="shared" si="1649"/>
        <v>1790737969.9248118</v>
      </c>
      <c r="GP36" s="6">
        <f t="shared" si="1649"/>
        <v>1851693986.9781692</v>
      </c>
      <c r="GQ36" s="6">
        <f t="shared" si="1649"/>
        <v>1859568742.6556993</v>
      </c>
      <c r="GR36" s="6">
        <f t="shared" si="1649"/>
        <v>1873518213.86604</v>
      </c>
      <c r="GS36" s="6">
        <f t="shared" si="1649"/>
        <v>1868042694.8687818</v>
      </c>
      <c r="GT36" s="6">
        <f t="shared" si="1649"/>
        <v>1967266353.3098316</v>
      </c>
      <c r="GU36" s="6">
        <f t="shared" si="1649"/>
        <v>2013126850.7402961</v>
      </c>
      <c r="GV36" s="6">
        <f t="shared" si="1649"/>
        <v>2008618247.2989197</v>
      </c>
      <c r="GW36" s="6">
        <f t="shared" si="1649"/>
        <v>2184242096.8387356</v>
      </c>
      <c r="GX36" s="6">
        <f t="shared" si="1649"/>
        <v>2313819927.9711885</v>
      </c>
      <c r="GY36" s="6">
        <f t="shared" si="1649"/>
        <v>2601266149.870801</v>
      </c>
      <c r="GZ36" s="6">
        <f t="shared" si="1649"/>
        <v>2609671403.9621015</v>
      </c>
      <c r="HA36" s="6">
        <f t="shared" si="1649"/>
        <v>2480630152.6717558</v>
      </c>
      <c r="HB36" s="6">
        <f t="shared" si="1649"/>
        <v>2571266030.5343509</v>
      </c>
      <c r="HC36" s="51">
        <f t="shared" si="1649"/>
        <v>2445916412.2137403</v>
      </c>
      <c r="HD36" s="6">
        <f t="shared" si="1649"/>
        <v>2259535205.9925094</v>
      </c>
      <c r="HE36" s="6">
        <f t="shared" si="1649"/>
        <v>2204697752.808989</v>
      </c>
      <c r="HF36" s="6">
        <f t="shared" si="1649"/>
        <v>2129636329.5880151</v>
      </c>
      <c r="HG36" s="6">
        <f t="shared" si="1649"/>
        <v>2124809737.8277154</v>
      </c>
      <c r="HH36" s="6">
        <f t="shared" si="1649"/>
        <v>2075272759.8566308</v>
      </c>
      <c r="HI36" s="6">
        <f t="shared" si="1649"/>
        <v>2042527956.9892473</v>
      </c>
      <c r="HJ36" s="6">
        <f t="shared" si="1649"/>
        <v>2026870967.7419353</v>
      </c>
      <c r="HK36" s="6">
        <f t="shared" si="1649"/>
        <v>2030741577.0609319</v>
      </c>
      <c r="HL36" s="6">
        <f t="shared" si="1649"/>
        <v>2059517537.5805297</v>
      </c>
      <c r="HM36" s="6">
        <f t="shared" si="1649"/>
        <v>2010395490.3364351</v>
      </c>
      <c r="HN36" s="6">
        <f t="shared" si="1649"/>
        <v>2059349677.8811741</v>
      </c>
      <c r="HO36" s="6">
        <f t="shared" si="1649"/>
        <v>2070798496.7788117</v>
      </c>
      <c r="HP36" s="6">
        <f t="shared" si="1649"/>
        <v>2132612110.091743</v>
      </c>
      <c r="HQ36" s="6">
        <f t="shared" si="1649"/>
        <v>2102064587.1559632</v>
      </c>
      <c r="HR36" s="6">
        <f t="shared" si="1649"/>
        <v>2094249174.3119266</v>
      </c>
      <c r="HS36" s="6">
        <f t="shared" si="1649"/>
        <v>2075055045.8715596</v>
      </c>
      <c r="HT36" s="6">
        <f t="shared" si="1649"/>
        <v>2107342752.2935777</v>
      </c>
      <c r="HU36" s="6">
        <f t="shared" si="1649"/>
        <v>2231748650.7324595</v>
      </c>
      <c r="HV36" s="6">
        <f t="shared" si="1649"/>
        <v>2204880107.9414034</v>
      </c>
      <c r="HW36" s="6">
        <f t="shared" si="1649"/>
        <v>2202477255.204318</v>
      </c>
      <c r="HX36" s="6">
        <f t="shared" si="1649"/>
        <v>2217149575.9444876</v>
      </c>
      <c r="HY36" s="6">
        <f t="shared" si="1649"/>
        <v>2275935294.1176472</v>
      </c>
      <c r="HZ36" s="6">
        <f t="shared" si="1649"/>
        <v>2220370588.2352939</v>
      </c>
      <c r="IA36" s="6">
        <f t="shared" si="1649"/>
        <v>2291816470.5882354</v>
      </c>
      <c r="IB36" s="6">
        <f t="shared" si="1649"/>
        <v>2287549019.6078429</v>
      </c>
      <c r="IC36" s="6">
        <f t="shared" si="1649"/>
        <v>2320257647.0588236</v>
      </c>
      <c r="ID36" s="6">
        <f t="shared" si="1649"/>
        <v>2309220392.1568627</v>
      </c>
      <c r="IE36" s="6">
        <f t="shared" si="1649"/>
        <v>2360137254.9019608</v>
      </c>
      <c r="IF36" s="6">
        <f t="shared" si="1649"/>
        <v>2367422745.0980392</v>
      </c>
      <c r="IG36" s="6">
        <f t="shared" si="1649"/>
        <v>2447776862.7450981</v>
      </c>
      <c r="IH36" s="6">
        <f t="shared" si="1649"/>
        <v>2436916083.9160843</v>
      </c>
      <c r="II36" s="6">
        <f t="shared" si="1649"/>
        <v>2427827505.8275061</v>
      </c>
      <c r="IJ36" s="6">
        <f t="shared" si="1649"/>
        <v>2420600233.1002336</v>
      </c>
      <c r="IK36" s="6">
        <f t="shared" si="1649"/>
        <v>2372432012.4320126</v>
      </c>
      <c r="IL36" s="6">
        <f t="shared" si="1649"/>
        <v>2423167506.7855754</v>
      </c>
      <c r="IM36" s="6">
        <f t="shared" si="1649"/>
        <v>2384597130.6708026</v>
      </c>
      <c r="IN36" s="6">
        <f t="shared" si="1649"/>
        <v>2392270647.5378051</v>
      </c>
      <c r="IO36" s="6">
        <f t="shared" si="1649"/>
        <v>2382111283.4431949</v>
      </c>
      <c r="IP36" s="6">
        <f t="shared" si="1649"/>
        <v>2410832493.2144241</v>
      </c>
      <c r="IQ36" s="6">
        <f t="shared" si="1649"/>
        <v>2279969429.0976057</v>
      </c>
      <c r="IR36" s="6">
        <f t="shared" si="1649"/>
        <v>2311889871.086556</v>
      </c>
      <c r="IS36" s="6">
        <f t="shared" si="1649"/>
        <v>2312273664.8250461</v>
      </c>
      <c r="IT36" s="6">
        <f t="shared" si="1649"/>
        <v>2358746961.3259668</v>
      </c>
      <c r="IU36" s="6">
        <f t="shared" si="1649"/>
        <v>2343090714.2857141</v>
      </c>
      <c r="IV36" s="6">
        <f t="shared" si="1649"/>
        <v>2349009285.7142854</v>
      </c>
      <c r="IW36" s="6">
        <f t="shared" si="1649"/>
        <v>2655046785.7142859</v>
      </c>
      <c r="IX36" s="6">
        <f t="shared" si="1649"/>
        <v>2824501785.7142859</v>
      </c>
      <c r="IY36" s="6">
        <f t="shared" ref="IY36:LJ36" si="1650">IY15/IY11</f>
        <v>3177469765.684052</v>
      </c>
      <c r="IZ36" s="6">
        <f t="shared" si="1650"/>
        <v>3202397581.2547245</v>
      </c>
      <c r="JA36" s="6">
        <f t="shared" si="1650"/>
        <v>3341018518.5185189</v>
      </c>
      <c r="JB36" s="6">
        <f t="shared" si="1650"/>
        <v>3514658730.1587305</v>
      </c>
      <c r="JC36" s="6">
        <f t="shared" si="1650"/>
        <v>3298418959.1078067</v>
      </c>
      <c r="JD36" s="6">
        <f t="shared" si="1650"/>
        <v>3111379182.1561341</v>
      </c>
      <c r="JE36" s="6">
        <f t="shared" si="1650"/>
        <v>3009216728.6245351</v>
      </c>
      <c r="JF36" s="6">
        <f t="shared" si="1650"/>
        <v>2934696654.2750926</v>
      </c>
      <c r="JG36" s="6">
        <f t="shared" si="1650"/>
        <v>2924954324.2231379</v>
      </c>
      <c r="JH36" s="6">
        <f t="shared" si="1650"/>
        <v>2926018345.1890678</v>
      </c>
      <c r="JI36" s="6">
        <f t="shared" si="1650"/>
        <v>2844529015.3500562</v>
      </c>
      <c r="JJ36" s="6">
        <f t="shared" si="1650"/>
        <v>2847266192.4372897</v>
      </c>
      <c r="JK36" s="6">
        <f t="shared" si="1650"/>
        <v>3008986553.976181</v>
      </c>
      <c r="JL36" s="6">
        <f t="shared" si="1650"/>
        <v>3002620822.1283131</v>
      </c>
      <c r="JM36" s="6">
        <f t="shared" si="1650"/>
        <v>2888964271.9938531</v>
      </c>
      <c r="JN36" s="6">
        <f t="shared" si="1650"/>
        <v>2891311179.4083748</v>
      </c>
      <c r="JO36" s="6">
        <f t="shared" si="1650"/>
        <v>2917203595.1543574</v>
      </c>
      <c r="JP36" s="6">
        <f t="shared" si="1650"/>
        <v>2958817897.6162562</v>
      </c>
      <c r="JQ36" s="6">
        <f t="shared" si="1650"/>
        <v>3012848769.0504103</v>
      </c>
      <c r="JR36" s="6">
        <f t="shared" si="1650"/>
        <v>3071912856.5846033</v>
      </c>
      <c r="JS36" s="6">
        <f t="shared" si="1650"/>
        <v>2967590202.1772938</v>
      </c>
      <c r="JT36" s="6">
        <f t="shared" si="1650"/>
        <v>2995422628.304821</v>
      </c>
      <c r="JU36" s="6">
        <f t="shared" si="1650"/>
        <v>3011630248.8335924</v>
      </c>
      <c r="JV36" s="6">
        <f t="shared" si="1650"/>
        <v>3001946734.0590982</v>
      </c>
      <c r="JW36" s="6">
        <f t="shared" si="1650"/>
        <v>2896051717.4835968</v>
      </c>
      <c r="JX36" s="6">
        <f t="shared" si="1650"/>
        <v>2922861443.4581242</v>
      </c>
      <c r="JY36" s="6">
        <f t="shared" si="1650"/>
        <v>2992078348.1281357</v>
      </c>
      <c r="JZ36" s="6">
        <f t="shared" si="1650"/>
        <v>2987359706.6769586</v>
      </c>
      <c r="KA36" s="6">
        <f t="shared" si="1650"/>
        <v>3026554489.6392941</v>
      </c>
      <c r="KB36" s="6">
        <f t="shared" si="1650"/>
        <v>3008012663.0851884</v>
      </c>
      <c r="KC36" s="6">
        <f t="shared" si="1650"/>
        <v>3050246738.2962394</v>
      </c>
      <c r="KD36" s="6">
        <f t="shared" si="1650"/>
        <v>3065619339.9846506</v>
      </c>
      <c r="KE36" s="6">
        <f t="shared" si="1650"/>
        <v>3085711691.259932</v>
      </c>
      <c r="KF36" s="6">
        <f t="shared" si="1650"/>
        <v>3115732500.9458947</v>
      </c>
      <c r="KG36" s="6">
        <f t="shared" si="1650"/>
        <v>3165883844.1165342</v>
      </c>
      <c r="KH36" s="6">
        <f t="shared" si="1650"/>
        <v>3251196746.1218314</v>
      </c>
      <c r="KI36" s="6">
        <f t="shared" si="1650"/>
        <v>3166608286.2523541</v>
      </c>
      <c r="KJ36" s="6">
        <f t="shared" si="1650"/>
        <v>3186069303.2015066</v>
      </c>
      <c r="KK36" s="6">
        <f t="shared" si="1650"/>
        <v>3153918267.4199624</v>
      </c>
      <c r="KL36" s="6">
        <f t="shared" si="1650"/>
        <v>3215939736.3465161</v>
      </c>
      <c r="KM36" s="6">
        <f t="shared" si="1650"/>
        <v>3119216005.928122</v>
      </c>
      <c r="KN36" s="6">
        <f t="shared" si="1650"/>
        <v>3126806224.5276031</v>
      </c>
      <c r="KO36" s="6">
        <f t="shared" si="1650"/>
        <v>3119333456.8358655</v>
      </c>
      <c r="KP36" s="6">
        <f t="shared" si="1650"/>
        <v>3164582808.4475732</v>
      </c>
      <c r="KQ36" s="6">
        <f t="shared" si="1650"/>
        <v>2887538875.7993941</v>
      </c>
      <c r="KR36" s="6">
        <f t="shared" si="1650"/>
        <v>2957957590.0370245</v>
      </c>
      <c r="KS36" s="6">
        <f t="shared" si="1650"/>
        <v>2941332884.5506563</v>
      </c>
      <c r="KT36" s="6">
        <f t="shared" si="1650"/>
        <v>2993350252.1008401</v>
      </c>
      <c r="KU36" s="6">
        <f t="shared" si="1650"/>
        <v>3301456470.5882354</v>
      </c>
      <c r="KV36" s="6">
        <f t="shared" si="1650"/>
        <v>3143071692.3076925</v>
      </c>
      <c r="KW36" s="6">
        <f t="shared" si="1650"/>
        <v>3127587142.8571434</v>
      </c>
      <c r="KX36" s="6">
        <f t="shared" si="1650"/>
        <v>3194866857.1428576</v>
      </c>
      <c r="KY36" s="6">
        <f t="shared" si="1650"/>
        <v>3549282000</v>
      </c>
      <c r="KZ36" s="6">
        <f t="shared" si="1650"/>
        <v>3997568982.2294021</v>
      </c>
      <c r="LA36" s="6">
        <f t="shared" si="1650"/>
        <v>4057181583.1987076</v>
      </c>
      <c r="LB36" s="6">
        <f t="shared" si="1650"/>
        <v>4269935702.7463655</v>
      </c>
      <c r="LC36" s="6">
        <f t="shared" si="1650"/>
        <v>3839687462.5074978</v>
      </c>
      <c r="LD36" s="51">
        <f t="shared" si="1650"/>
        <v>3496555942.028985</v>
      </c>
      <c r="LE36" s="6">
        <f t="shared" si="1650"/>
        <v>3021313577.0234985</v>
      </c>
      <c r="LF36" s="6">
        <f t="shared" si="1650"/>
        <v>2862157784.8893833</v>
      </c>
      <c r="LG36" s="6">
        <f t="shared" si="1650"/>
        <v>2528391297.8802528</v>
      </c>
      <c r="LH36" s="6">
        <f t="shared" si="1650"/>
        <v>2556577311.8682137</v>
      </c>
      <c r="LI36" s="6">
        <f t="shared" si="1650"/>
        <v>2854725897.4358974</v>
      </c>
      <c r="LJ36" s="6">
        <f t="shared" si="1650"/>
        <v>2905942369.4093547</v>
      </c>
      <c r="LK36" s="6">
        <f t="shared" ref="LK36:NV36" si="1651">LK15/LK11</f>
        <v>2966981558.4415584</v>
      </c>
      <c r="LL36" s="6">
        <f t="shared" si="1651"/>
        <v>2669001162.7906981</v>
      </c>
      <c r="LM36" s="6">
        <f t="shared" si="1651"/>
        <v>2762514039.4088674</v>
      </c>
      <c r="LN36" s="6">
        <f t="shared" si="1651"/>
        <v>2951056969.5218835</v>
      </c>
      <c r="LO36" s="6">
        <f t="shared" si="1651"/>
        <v>3007109634.5514951</v>
      </c>
      <c r="LP36" s="6">
        <f t="shared" si="1651"/>
        <v>3114101917.8082194</v>
      </c>
      <c r="LQ36" s="6">
        <f t="shared" si="1651"/>
        <v>3208321229.0502791</v>
      </c>
      <c r="LR36" s="6">
        <f t="shared" si="1651"/>
        <v>3154945542.8513603</v>
      </c>
      <c r="LS36" s="6">
        <f t="shared" si="1651"/>
        <v>3037549347.3684211</v>
      </c>
      <c r="LT36" s="6">
        <f t="shared" si="1651"/>
        <v>2950576266.666667</v>
      </c>
      <c r="LU36" s="6">
        <f t="shared" si="1651"/>
        <v>2823617694.6250196</v>
      </c>
      <c r="LV36" s="6">
        <f t="shared" si="1651"/>
        <v>2792080673.6842103</v>
      </c>
      <c r="LW36" s="6">
        <f t="shared" si="1651"/>
        <v>2683722503.0084233</v>
      </c>
      <c r="LX36" s="6">
        <f t="shared" si="1651"/>
        <v>2741537952.6272802</v>
      </c>
      <c r="LY36" s="6">
        <f t="shared" si="1651"/>
        <v>2795501603.3461132</v>
      </c>
      <c r="LZ36" s="6">
        <f t="shared" si="1651"/>
        <v>2723879806.918745</v>
      </c>
      <c r="MA36" s="6">
        <f t="shared" si="1651"/>
        <v>2652137657.0260005</v>
      </c>
      <c r="MB36" s="6">
        <f t="shared" si="1651"/>
        <v>2672386474.5663042</v>
      </c>
      <c r="MC36" s="6">
        <f t="shared" si="1651"/>
        <v>2809454589.9632807</v>
      </c>
      <c r="MD36" s="6">
        <f t="shared" si="1651"/>
        <v>2835187775.0611248</v>
      </c>
      <c r="ME36" s="6">
        <f t="shared" si="1651"/>
        <v>2806971976.0479045</v>
      </c>
      <c r="MF36" s="6">
        <f t="shared" si="1651"/>
        <v>2842174017.5459681</v>
      </c>
      <c r="MG36" s="6">
        <f t="shared" si="1651"/>
        <v>2759311333.5066285</v>
      </c>
      <c r="MH36" s="6">
        <f t="shared" si="1651"/>
        <v>2791734489.6597729</v>
      </c>
      <c r="MI36" s="6">
        <f t="shared" si="1651"/>
        <v>2718670760.5586486</v>
      </c>
      <c r="MJ36" s="6">
        <f t="shared" si="1651"/>
        <v>2624917925.050766</v>
      </c>
      <c r="MK36" s="6">
        <f t="shared" si="1651"/>
        <v>2496642156.7331839</v>
      </c>
      <c r="ML36" s="6">
        <f t="shared" si="1651"/>
        <v>2418446938.7755098</v>
      </c>
      <c r="MM36" s="6">
        <f t="shared" si="1651"/>
        <v>2447230287.2062664</v>
      </c>
      <c r="MN36" s="6">
        <f t="shared" si="1651"/>
        <v>2391476775.0400929</v>
      </c>
      <c r="MO36" s="6">
        <f t="shared" si="1651"/>
        <v>2369941517.7065763</v>
      </c>
      <c r="MP36" s="6">
        <f t="shared" si="1651"/>
        <v>2359507531.6328578</v>
      </c>
      <c r="MQ36" s="6">
        <f t="shared" si="1651"/>
        <v>2074235605.9490502</v>
      </c>
      <c r="MR36" s="6">
        <f t="shared" si="1651"/>
        <v>2065854866.7353849</v>
      </c>
      <c r="MS36" s="6">
        <f t="shared" si="1651"/>
        <v>2024306531.6995203</v>
      </c>
      <c r="MT36" s="6">
        <f t="shared" si="1651"/>
        <v>1899130186.703891</v>
      </c>
      <c r="MU36" s="6">
        <f t="shared" si="1651"/>
        <v>1902376090.2255638</v>
      </c>
      <c r="MV36" s="6">
        <f t="shared" si="1651"/>
        <v>2052293684.9710979</v>
      </c>
      <c r="MW36" s="6">
        <f t="shared" si="1651"/>
        <v>2132405152.8684304</v>
      </c>
      <c r="MX36" s="6">
        <f t="shared" si="1651"/>
        <v>2332791065.9898481</v>
      </c>
      <c r="MY36" s="6">
        <f t="shared" si="1651"/>
        <v>2516956982.9929819</v>
      </c>
      <c r="MZ36" s="6">
        <f t="shared" si="1651"/>
        <v>2733834944.018856</v>
      </c>
      <c r="NA36" s="6">
        <f t="shared" si="1651"/>
        <v>2802489495.1266055</v>
      </c>
      <c r="NB36" s="6">
        <f t="shared" si="1651"/>
        <v>3060074543.022737</v>
      </c>
      <c r="NC36" s="6">
        <f t="shared" si="1651"/>
        <v>2992877396.344182</v>
      </c>
      <c r="ND36" s="6">
        <f t="shared" si="1651"/>
        <v>3285375283.2490849</v>
      </c>
      <c r="NE36" s="6">
        <f t="shared" si="1651"/>
        <v>3263094812.1645799</v>
      </c>
      <c r="NF36" s="6">
        <f t="shared" si="1651"/>
        <v>3161497864.2361584</v>
      </c>
      <c r="NG36" s="6">
        <f t="shared" si="1651"/>
        <v>2788059428.5714283</v>
      </c>
      <c r="NH36" s="6">
        <f t="shared" si="1651"/>
        <v>2964085046.728972</v>
      </c>
      <c r="NI36" s="6">
        <f t="shared" si="1651"/>
        <v>2662792972.9729733</v>
      </c>
      <c r="NJ36" s="6">
        <f t="shared" si="1651"/>
        <v>2772850196.0784311</v>
      </c>
      <c r="NK36" s="6">
        <f t="shared" si="1651"/>
        <v>2815523214.2857141</v>
      </c>
      <c r="NL36" s="6">
        <f t="shared" si="1651"/>
        <v>2968100871.4596949</v>
      </c>
      <c r="NM36" s="6">
        <f t="shared" si="1651"/>
        <v>2834173809.5238099</v>
      </c>
      <c r="NN36" s="6">
        <f t="shared" si="1651"/>
        <v>3122480235.2941175</v>
      </c>
      <c r="NO36" s="6">
        <f t="shared" si="1651"/>
        <v>3206826117.6470585</v>
      </c>
      <c r="NP36" s="6">
        <f t="shared" si="1651"/>
        <v>3313532741.1167512</v>
      </c>
      <c r="NQ36" s="6">
        <f t="shared" si="1651"/>
        <v>3368513123.3595805</v>
      </c>
      <c r="NR36" s="6">
        <f t="shared" si="1651"/>
        <v>3365656951.8716578</v>
      </c>
      <c r="NS36" s="6">
        <f t="shared" si="1651"/>
        <v>3562252808.9887643</v>
      </c>
      <c r="NT36" s="6">
        <f t="shared" si="1651"/>
        <v>3811162006.0790272</v>
      </c>
      <c r="NU36" s="6">
        <f t="shared" si="1651"/>
        <v>3657819596.5417862</v>
      </c>
      <c r="NV36" s="6">
        <f t="shared" si="1651"/>
        <v>3738184750.7331376</v>
      </c>
      <c r="NW36" s="6">
        <f t="shared" ref="NW36:QH36" si="1652">NW15/NW11</f>
        <v>3590691876.7507</v>
      </c>
      <c r="NX36" s="6">
        <f t="shared" si="1652"/>
        <v>4037125227.9635262</v>
      </c>
      <c r="NY36" s="6">
        <f t="shared" si="1652"/>
        <v>3967067952.5222554</v>
      </c>
      <c r="NZ36" s="6">
        <f t="shared" si="1652"/>
        <v>3963441543.0267067</v>
      </c>
      <c r="OA36" s="6">
        <f t="shared" si="1652"/>
        <v>3989836336.3363357</v>
      </c>
      <c r="OB36" s="6">
        <f t="shared" si="1652"/>
        <v>3831000874.6355681</v>
      </c>
      <c r="OC36" s="6">
        <f t="shared" si="1652"/>
        <v>3956897667.638484</v>
      </c>
      <c r="OD36" s="6">
        <f t="shared" si="1652"/>
        <v>4074767751.4792895</v>
      </c>
      <c r="OE36" s="6">
        <f t="shared" si="1652"/>
        <v>3979697093.0232553</v>
      </c>
      <c r="OF36" s="6">
        <f t="shared" si="1652"/>
        <v>4181376991.1504416</v>
      </c>
      <c r="OG36" s="6">
        <f t="shared" si="1652"/>
        <v>4385371299.0936565</v>
      </c>
      <c r="OH36" s="6">
        <f t="shared" si="1652"/>
        <v>4398811144.5783129</v>
      </c>
      <c r="OI36" s="6">
        <f t="shared" si="1652"/>
        <v>4379100000</v>
      </c>
      <c r="OJ36" s="6">
        <f t="shared" si="1652"/>
        <v>4404743413.1736526</v>
      </c>
      <c r="OK36" s="6">
        <f t="shared" si="1652"/>
        <v>4130764345.4039001</v>
      </c>
      <c r="OL36" s="6">
        <f t="shared" si="1652"/>
        <v>3631830362.0322485</v>
      </c>
      <c r="OM36" s="6">
        <f t="shared" si="1652"/>
        <v>3806305748.7159228</v>
      </c>
      <c r="ON36" s="6">
        <f t="shared" si="1652"/>
        <v>3287999999.9999995</v>
      </c>
      <c r="OO36" s="6">
        <f t="shared" si="1652"/>
        <v>3408372979.2147803</v>
      </c>
      <c r="OP36" s="6">
        <f t="shared" si="1652"/>
        <v>3290321651.7857141</v>
      </c>
      <c r="OQ36" s="6">
        <f t="shared" si="1652"/>
        <v>3394064253.3936658</v>
      </c>
      <c r="OR36" s="6">
        <f t="shared" si="1652"/>
        <v>2882367193.6758895</v>
      </c>
      <c r="OS36" s="6">
        <f t="shared" si="1652"/>
        <v>2924740540.5405407</v>
      </c>
      <c r="OT36" s="6">
        <f t="shared" si="1652"/>
        <v>2705732867.1328678</v>
      </c>
      <c r="OU36" s="6">
        <f t="shared" si="1652"/>
        <v>3100706538.4615378</v>
      </c>
      <c r="OV36" s="6">
        <f t="shared" si="1652"/>
        <v>3076199610.1364522</v>
      </c>
      <c r="OW36" s="6">
        <f t="shared" si="1652"/>
        <v>3308533723.1968813</v>
      </c>
      <c r="OX36" s="6">
        <f t="shared" si="1652"/>
        <v>3684241176.4705887</v>
      </c>
      <c r="OY36" s="6">
        <f t="shared" si="1652"/>
        <v>3870490944.8818898</v>
      </c>
      <c r="OZ36" s="6">
        <f t="shared" si="1652"/>
        <v>3946201603.2064128</v>
      </c>
      <c r="PA36" s="6">
        <f t="shared" si="1652"/>
        <v>4327445665.9619446</v>
      </c>
      <c r="PB36" s="6">
        <f t="shared" si="1652"/>
        <v>4287097281.5533977</v>
      </c>
      <c r="PC36" s="6">
        <f t="shared" si="1652"/>
        <v>4252748120.3007517</v>
      </c>
      <c r="PD36" s="6">
        <f t="shared" si="1652"/>
        <v>4018610150.3759394</v>
      </c>
      <c r="PE36" s="6">
        <f t="shared" si="1652"/>
        <v>3613802857.1428571</v>
      </c>
      <c r="PF36" s="6">
        <f t="shared" si="1652"/>
        <v>3582815185.1851845</v>
      </c>
      <c r="PG36" s="6">
        <f t="shared" si="1652"/>
        <v>3428298741.0071945</v>
      </c>
      <c r="PH36" s="6">
        <f t="shared" si="1652"/>
        <v>3204864455.7823129</v>
      </c>
      <c r="PI36" s="6">
        <f t="shared" si="1652"/>
        <v>3305979334.5008759</v>
      </c>
      <c r="PJ36" s="6">
        <f t="shared" si="1652"/>
        <v>3295063951.4731374</v>
      </c>
      <c r="PK36" s="6">
        <f t="shared" si="1652"/>
        <v>3344195470.3832755</v>
      </c>
      <c r="PL36" s="6">
        <f t="shared" si="1652"/>
        <v>3340308260.1054482</v>
      </c>
      <c r="PM36" s="6">
        <f t="shared" si="1652"/>
        <v>3248302920.9621992</v>
      </c>
      <c r="PN36" s="6">
        <f t="shared" si="1652"/>
        <v>3187357360.4060917</v>
      </c>
      <c r="PO36" s="6">
        <f t="shared" si="1652"/>
        <v>3035237859.4249201</v>
      </c>
      <c r="PP36" s="6">
        <f t="shared" si="1652"/>
        <v>3009399040</v>
      </c>
      <c r="PQ36" s="6">
        <f t="shared" si="1652"/>
        <v>3059530080</v>
      </c>
      <c r="PR36" s="6">
        <f t="shared" si="1652"/>
        <v>3048322400</v>
      </c>
      <c r="PS36" s="6">
        <f t="shared" si="1652"/>
        <v>2915775576.0368662</v>
      </c>
      <c r="PT36" s="6">
        <f t="shared" si="1652"/>
        <v>2677250864.5533137</v>
      </c>
      <c r="PU36" s="6">
        <f t="shared" si="1652"/>
        <v>2686428818.4438038</v>
      </c>
      <c r="PV36" s="6">
        <f t="shared" si="1652"/>
        <v>2798763963.9639635</v>
      </c>
      <c r="PW36" s="6">
        <f t="shared" si="1652"/>
        <v>2792624054.462935</v>
      </c>
      <c r="PX36" s="6">
        <f t="shared" si="1652"/>
        <v>2859096024.4648318</v>
      </c>
      <c r="PY36" s="6">
        <f t="shared" si="1652"/>
        <v>2890220769.2307696</v>
      </c>
      <c r="PZ36" s="6">
        <f t="shared" si="1652"/>
        <v>2775972172.6190476</v>
      </c>
      <c r="QA36" s="6">
        <f t="shared" si="1652"/>
        <v>2816247184.1704721</v>
      </c>
      <c r="QB36" s="6">
        <f t="shared" si="1652"/>
        <v>2802712556.0538116</v>
      </c>
      <c r="QC36" s="6">
        <f t="shared" si="1652"/>
        <v>2846682343.9878235</v>
      </c>
      <c r="QD36" s="6">
        <f t="shared" si="1652"/>
        <v>2972681918.2389936</v>
      </c>
      <c r="QE36" s="6">
        <f t="shared" si="1652"/>
        <v>2842257012.1951222</v>
      </c>
      <c r="QF36" s="6">
        <f t="shared" si="1652"/>
        <v>2899362917.9331303</v>
      </c>
      <c r="QG36" s="6">
        <f t="shared" si="1652"/>
        <v>2943120972.6443768</v>
      </c>
      <c r="QH36" s="6">
        <f t="shared" si="1652"/>
        <v>2891139296.1876831</v>
      </c>
      <c r="QI36" s="6">
        <f t="shared" ref="QI36:ST36" si="1653">QI15/QI11</f>
        <v>2860175877.1929827</v>
      </c>
      <c r="QJ36" s="6">
        <f t="shared" si="1653"/>
        <v>2893453382.352941</v>
      </c>
      <c r="QK36" s="6">
        <f t="shared" si="1653"/>
        <v>3063543100.7751942</v>
      </c>
      <c r="QL36" s="6">
        <f t="shared" si="1653"/>
        <v>3058395962.7329192</v>
      </c>
      <c r="QM36" s="6">
        <f t="shared" si="1653"/>
        <v>3039999844.4790049</v>
      </c>
      <c r="QN36" s="6">
        <f t="shared" si="1653"/>
        <v>3109266344.6054749</v>
      </c>
      <c r="QO36" s="6">
        <f t="shared" si="1653"/>
        <v>3454570035.4609933</v>
      </c>
      <c r="QP36" s="6">
        <f t="shared" si="1653"/>
        <v>3395645035.4609933</v>
      </c>
      <c r="QQ36" s="6">
        <f t="shared" si="1653"/>
        <v>3519249636.3636365</v>
      </c>
      <c r="QR36" s="6">
        <f t="shared" si="1653"/>
        <v>3546991417.9104476</v>
      </c>
      <c r="QS36" s="6">
        <f t="shared" si="1653"/>
        <v>3867393509.127789</v>
      </c>
      <c r="QT36" s="6">
        <f t="shared" si="1653"/>
        <v>3668661730.7692304</v>
      </c>
      <c r="QU36" s="6">
        <f t="shared" si="1653"/>
        <v>3634806249.9999995</v>
      </c>
      <c r="QV36" s="6">
        <f t="shared" si="1653"/>
        <v>3712792090.3954806</v>
      </c>
      <c r="QW36" s="6">
        <f t="shared" si="1653"/>
        <v>3792879816.5137615</v>
      </c>
      <c r="QX36" s="6">
        <f t="shared" si="1653"/>
        <v>4121494290.9760594</v>
      </c>
      <c r="QY36" s="6">
        <f t="shared" si="1653"/>
        <v>4193948243.9926062</v>
      </c>
      <c r="QZ36" s="6">
        <f t="shared" si="1653"/>
        <v>4291677157.3604059</v>
      </c>
      <c r="RA36" s="6">
        <f t="shared" si="1653"/>
        <v>4416860780.9847202</v>
      </c>
      <c r="RB36" s="6">
        <f t="shared" si="1653"/>
        <v>4862350680.2721081</v>
      </c>
      <c r="RC36" s="6">
        <f t="shared" si="1653"/>
        <v>5020908333.333333</v>
      </c>
      <c r="RD36" s="6">
        <f t="shared" si="1653"/>
        <v>4839282653.0612249</v>
      </c>
      <c r="RE36" s="6">
        <f t="shared" si="1653"/>
        <v>4338473388.4297523</v>
      </c>
      <c r="RF36" s="6">
        <f t="shared" si="1653"/>
        <v>4300001376.9363165</v>
      </c>
      <c r="RG36" s="6">
        <f t="shared" si="1653"/>
        <v>4121425577.5577564</v>
      </c>
      <c r="RH36" s="6">
        <f t="shared" si="1653"/>
        <v>3959553920</v>
      </c>
      <c r="RI36" s="6">
        <f t="shared" si="1653"/>
        <v>3821955379.7468348</v>
      </c>
      <c r="RJ36" s="6">
        <f t="shared" si="1653"/>
        <v>3878208974.3589745</v>
      </c>
      <c r="RK36" s="6">
        <f t="shared" si="1653"/>
        <v>3704981972.2650228</v>
      </c>
      <c r="RL36" s="6">
        <f t="shared" si="1653"/>
        <v>3594613684.210526</v>
      </c>
      <c r="RM36" s="6">
        <f t="shared" si="1653"/>
        <v>3491203982.3008847</v>
      </c>
      <c r="RN36" s="6">
        <f t="shared" si="1653"/>
        <v>3406643759.17768</v>
      </c>
      <c r="RO36" s="6">
        <f t="shared" si="1653"/>
        <v>3433681057.2687221</v>
      </c>
      <c r="RP36" s="6">
        <f t="shared" si="1653"/>
        <v>3477691798.561151</v>
      </c>
      <c r="RQ36" s="6">
        <f t="shared" si="1653"/>
        <v>3475535539.5683455</v>
      </c>
      <c r="RR36" s="6">
        <f t="shared" si="1653"/>
        <v>3307800284.4950209</v>
      </c>
      <c r="RS36" s="6">
        <f t="shared" si="1653"/>
        <v>3256205624.1426616</v>
      </c>
      <c r="RT36" s="6">
        <f t="shared" si="1653"/>
        <v>3201074555.4035563</v>
      </c>
      <c r="RU36" s="6">
        <f t="shared" si="1653"/>
        <v>3114482198.9528794</v>
      </c>
      <c r="RV36" s="6">
        <f t="shared" si="1653"/>
        <v>3098447774.8691101</v>
      </c>
      <c r="RW36" s="6">
        <f t="shared" si="1653"/>
        <v>3050093848.1675396</v>
      </c>
      <c r="RX36" s="6">
        <f t="shared" si="1653"/>
        <v>3073431806.2827225</v>
      </c>
      <c r="RY36" s="6">
        <f t="shared" si="1653"/>
        <v>3112834293.1937175</v>
      </c>
      <c r="RZ36" s="6">
        <f t="shared" si="1653"/>
        <v>3117956675.3926702</v>
      </c>
      <c r="SA36" s="6">
        <f t="shared" si="1653"/>
        <v>3054642146.5968585</v>
      </c>
      <c r="SB36" s="6">
        <f t="shared" si="1653"/>
        <v>3295125523.5602093</v>
      </c>
      <c r="SC36" s="6">
        <f t="shared" si="1653"/>
        <v>3100127701.8633537</v>
      </c>
      <c r="SD36" s="6">
        <f t="shared" si="1653"/>
        <v>3197503508.7719297</v>
      </c>
      <c r="SE36" s="6">
        <f t="shared" si="1653"/>
        <v>3112629742.9620566</v>
      </c>
      <c r="SF36" s="6">
        <f t="shared" si="1653"/>
        <v>3210451162.7906976</v>
      </c>
      <c r="SG36" s="6">
        <f t="shared" si="1653"/>
        <v>3216474240.5832319</v>
      </c>
      <c r="SH36" s="6">
        <f t="shared" si="1653"/>
        <v>3178501312.6491642</v>
      </c>
      <c r="SI36" s="6">
        <f t="shared" si="1653"/>
        <v>3225197581.6203151</v>
      </c>
      <c r="SJ36" s="6">
        <f t="shared" si="1653"/>
        <v>3157149160.671463</v>
      </c>
      <c r="SK36" s="6">
        <f t="shared" si="1653"/>
        <v>3355629240.5063291</v>
      </c>
      <c r="SL36" s="6">
        <f t="shared" si="1653"/>
        <v>3304137594.9367085</v>
      </c>
      <c r="SM36" s="6">
        <f t="shared" si="1653"/>
        <v>3201635601.4580798</v>
      </c>
      <c r="SN36" s="6">
        <f t="shared" si="1653"/>
        <v>3136571916.9719172</v>
      </c>
      <c r="SO36" s="6">
        <f t="shared" si="1653"/>
        <v>3201974603.174603</v>
      </c>
      <c r="SP36" s="6">
        <f t="shared" si="1653"/>
        <v>3254513553.113553</v>
      </c>
      <c r="SQ36" s="6">
        <f t="shared" si="1653"/>
        <v>3252859535.4523225</v>
      </c>
      <c r="SR36" s="6">
        <f t="shared" si="1653"/>
        <v>3182865158.9242053</v>
      </c>
      <c r="SS36" s="6">
        <f t="shared" si="1653"/>
        <v>3177858312.9584355</v>
      </c>
      <c r="ST36" s="6">
        <f t="shared" si="1653"/>
        <v>3167633740.831296</v>
      </c>
      <c r="SU36" s="6">
        <f t="shared" ref="SU36:VF36" si="1654">SU15/SU11</f>
        <v>3245041442.5427876</v>
      </c>
      <c r="SV36" s="6">
        <f t="shared" si="1654"/>
        <v>3313232273.8386312</v>
      </c>
      <c r="SW36" s="6">
        <f t="shared" si="1654"/>
        <v>3300771638.1418095</v>
      </c>
      <c r="SX36" s="6">
        <f t="shared" si="1654"/>
        <v>3654532885.0855746</v>
      </c>
      <c r="SY36" s="6">
        <f t="shared" si="1654"/>
        <v>3749025794.621027</v>
      </c>
      <c r="SZ36" s="6">
        <f t="shared" si="1654"/>
        <v>3953874938.8753057</v>
      </c>
      <c r="TA36" s="6">
        <f t="shared" si="1654"/>
        <v>4142864914.4254279</v>
      </c>
      <c r="TB36" s="6">
        <f t="shared" si="1654"/>
        <v>4524412836.1858187</v>
      </c>
      <c r="TC36" s="6">
        <f t="shared" si="1654"/>
        <v>4744627872.8606358</v>
      </c>
      <c r="TD36" s="6">
        <f t="shared" si="1654"/>
        <v>4575331418.0929098</v>
      </c>
      <c r="TE36" s="6">
        <f t="shared" si="1654"/>
        <v>4286723105.1344748</v>
      </c>
      <c r="TF36" s="6">
        <f t="shared" si="1654"/>
        <v>4009399022.0048904</v>
      </c>
      <c r="TG36" s="6">
        <f t="shared" si="1654"/>
        <v>3943186674.8166261</v>
      </c>
      <c r="TH36" s="6">
        <f t="shared" si="1654"/>
        <v>3744585052.1436844</v>
      </c>
      <c r="TI36" s="6">
        <f t="shared" si="1654"/>
        <v>3712095017.3812275</v>
      </c>
      <c r="TJ36" s="6">
        <f t="shared" si="1654"/>
        <v>3557873117.0336032</v>
      </c>
      <c r="TK36" s="6">
        <f t="shared" si="1654"/>
        <v>3628879490.1506367</v>
      </c>
      <c r="TL36" s="6">
        <f t="shared" si="1654"/>
        <v>3617398261.877172</v>
      </c>
      <c r="TM36" s="6">
        <f t="shared" si="1654"/>
        <v>3703246349.9420619</v>
      </c>
      <c r="TN36" s="6">
        <f t="shared" si="1654"/>
        <v>3654665585.1680183</v>
      </c>
      <c r="TO36" s="6">
        <f t="shared" si="1654"/>
        <v>3669545674.7404847</v>
      </c>
      <c r="TP36" s="6">
        <f t="shared" si="1654"/>
        <v>3716899880.9523807</v>
      </c>
      <c r="TQ36" s="6">
        <f t="shared" si="1654"/>
        <v>3731095066.1853189</v>
      </c>
      <c r="TR36" s="6">
        <f t="shared" si="1654"/>
        <v>3724831796.1165051</v>
      </c>
      <c r="TS36" s="6">
        <f t="shared" si="1654"/>
        <v>3926021829.2682929</v>
      </c>
      <c r="TT36" s="6">
        <f t="shared" si="1654"/>
        <v>4002983395.2912021</v>
      </c>
      <c r="TU36" s="6">
        <f t="shared" si="1654"/>
        <v>3859516936.4881697</v>
      </c>
      <c r="TV36" s="6">
        <f t="shared" si="1654"/>
        <v>3610363356.9739947</v>
      </c>
      <c r="TW36" s="6">
        <f t="shared" si="1654"/>
        <v>3584859764.7058821</v>
      </c>
      <c r="TX36" s="6">
        <f t="shared" si="1654"/>
        <v>3632539553.9906106</v>
      </c>
      <c r="TY36" s="6">
        <f t="shared" si="1654"/>
        <v>3602491441.9695196</v>
      </c>
      <c r="TZ36" s="6">
        <f t="shared" si="1654"/>
        <v>3631132134.2925658</v>
      </c>
      <c r="UA36" s="6">
        <f t="shared" si="1654"/>
        <v>3582016265.0602403</v>
      </c>
      <c r="UB36" s="6">
        <f t="shared" si="1654"/>
        <v>3732882155.6886225</v>
      </c>
      <c r="UC36" s="6">
        <f t="shared" si="1654"/>
        <v>3687493540.6698565</v>
      </c>
      <c r="UD36" s="51">
        <f t="shared" si="1654"/>
        <v>3838970243.9024396</v>
      </c>
      <c r="UE36" s="6">
        <f t="shared" si="1654"/>
        <v>3805801466.9926653</v>
      </c>
      <c r="UF36" s="6">
        <f t="shared" si="1654"/>
        <v>3768475574.3651757</v>
      </c>
      <c r="UG36" s="6">
        <f t="shared" si="1654"/>
        <v>3901211401.5287776</v>
      </c>
      <c r="UH36" s="6">
        <f t="shared" si="1654"/>
        <v>3858144630.799284</v>
      </c>
      <c r="UI36" s="6">
        <f t="shared" si="1654"/>
        <v>3763022553.468235</v>
      </c>
      <c r="UJ36" s="6">
        <f t="shared" si="1654"/>
        <v>3672017336.0565815</v>
      </c>
      <c r="UK36" s="6">
        <f t="shared" si="1654"/>
        <v>3717678929.9477863</v>
      </c>
      <c r="UL36" s="6">
        <f t="shared" si="1654"/>
        <v>3730289863.4544411</v>
      </c>
      <c r="UM36" s="6">
        <f t="shared" si="1654"/>
        <v>3785366520.0500011</v>
      </c>
      <c r="UN36" s="6">
        <f t="shared" si="1654"/>
        <v>3695102709.0740743</v>
      </c>
      <c r="UO36" s="6">
        <f t="shared" si="1654"/>
        <v>3679759278.8230596</v>
      </c>
      <c r="UP36" s="6">
        <f t="shared" si="1654"/>
        <v>3664067017.5446429</v>
      </c>
      <c r="UQ36" s="6">
        <f t="shared" si="1654"/>
        <v>3716043380.3531384</v>
      </c>
      <c r="UR36" s="6">
        <f t="shared" si="1654"/>
        <v>3665836093.5921779</v>
      </c>
      <c r="US36" s="6">
        <f t="shared" si="1654"/>
        <v>3795384085.0034676</v>
      </c>
      <c r="UT36" s="6">
        <f t="shared" si="1654"/>
        <v>3842765059.777267</v>
      </c>
      <c r="UU36" s="6">
        <f t="shared" si="1654"/>
        <v>3986164844.1841493</v>
      </c>
      <c r="UV36" s="6">
        <f t="shared" si="1654"/>
        <v>4080892109.9347324</v>
      </c>
      <c r="UW36" s="6">
        <f t="shared" si="1654"/>
        <v>4056946414.2477479</v>
      </c>
      <c r="UX36" s="6">
        <f t="shared" si="1654"/>
        <v>4490011481</v>
      </c>
      <c r="UY36" s="6">
        <f t="shared" si="1654"/>
        <v>4401878613.4870691</v>
      </c>
      <c r="UZ36" s="6">
        <f t="shared" si="1654"/>
        <v>4602350575.000001</v>
      </c>
      <c r="VA36" s="6">
        <f t="shared" si="1654"/>
        <v>4809028896.2992306</v>
      </c>
      <c r="VB36" s="6">
        <f t="shared" si="1654"/>
        <v>5082326758.3951435</v>
      </c>
      <c r="VC36" s="6">
        <f t="shared" si="1654"/>
        <v>5167599804.8933897</v>
      </c>
      <c r="VD36" s="6">
        <f t="shared" si="1654"/>
        <v>4865381171.5164022</v>
      </c>
      <c r="VE36" s="6">
        <f t="shared" si="1654"/>
        <v>4670052364.6862736</v>
      </c>
      <c r="VF36" s="6">
        <f t="shared" si="1654"/>
        <v>4642934329.0334063</v>
      </c>
      <c r="VG36" s="6">
        <f t="shared" ref="VG36:XR36" si="1655">VG15/VG11</f>
        <v>4705280631.4795923</v>
      </c>
      <c r="VH36" s="6">
        <f t="shared" si="1655"/>
        <v>4742976831.7802076</v>
      </c>
      <c r="VI36" s="6">
        <f t="shared" si="1655"/>
        <v>4764941021.1808758</v>
      </c>
      <c r="VJ36" s="6">
        <f t="shared" si="1655"/>
        <v>4713565396.6315174</v>
      </c>
      <c r="VK36" s="6">
        <f t="shared" si="1655"/>
        <v>4816920862.9534626</v>
      </c>
      <c r="VL36" s="6">
        <f t="shared" si="1655"/>
        <v>4628575678.6432552</v>
      </c>
      <c r="VM36" s="6">
        <f t="shared" si="1655"/>
        <v>4670225262.8489933</v>
      </c>
      <c r="VN36" s="6">
        <f t="shared" si="1655"/>
        <v>4576557120.8680086</v>
      </c>
      <c r="VO36" s="6">
        <f t="shared" si="1655"/>
        <v>4335000732.4776735</v>
      </c>
      <c r="VP36" s="6">
        <f t="shared" si="1655"/>
        <v>4458472035.620986</v>
      </c>
      <c r="VQ36" s="6">
        <f t="shared" si="1655"/>
        <v>4497761267.0255871</v>
      </c>
      <c r="VR36" s="6">
        <f t="shared" si="1655"/>
        <v>4547267409.220212</v>
      </c>
      <c r="VS36" s="6">
        <f t="shared" si="1655"/>
        <v>4455720030.1465235</v>
      </c>
      <c r="VT36" s="6">
        <f t="shared" si="1655"/>
        <v>4494851035.1709394</v>
      </c>
      <c r="VU36" s="6">
        <f t="shared" si="1655"/>
        <v>4466680560.7799139</v>
      </c>
      <c r="VV36" s="6">
        <f t="shared" si="1655"/>
        <v>4544322965.1007576</v>
      </c>
      <c r="VW36" s="6">
        <f t="shared" si="1655"/>
        <v>4453483135.1367064</v>
      </c>
      <c r="VX36" s="6">
        <f t="shared" si="1655"/>
        <v>4479764945.8933468</v>
      </c>
      <c r="VY36" s="6">
        <f t="shared" si="1655"/>
        <v>4339302012.0175438</v>
      </c>
      <c r="VZ36" s="6">
        <f t="shared" si="1655"/>
        <v>4381028561.1721983</v>
      </c>
      <c r="WA36" s="6">
        <f t="shared" si="1655"/>
        <v>4461912976.0096378</v>
      </c>
      <c r="WB36" s="6">
        <f t="shared" si="1655"/>
        <v>4460555091.3684769</v>
      </c>
      <c r="WC36" s="6">
        <f t="shared" si="1655"/>
        <v>4550719615.4171972</v>
      </c>
      <c r="WD36" s="6">
        <f t="shared" si="1655"/>
        <v>4577730003.6328716</v>
      </c>
      <c r="WE36" s="6">
        <f t="shared" si="1655"/>
        <v>4647343015.3365498</v>
      </c>
      <c r="WF36" s="6">
        <f t="shared" si="1655"/>
        <v>4612004033.2873936</v>
      </c>
      <c r="WG36" s="6">
        <f t="shared" si="1655"/>
        <v>4746292942.6102791</v>
      </c>
      <c r="WH36" s="6">
        <f t="shared" si="1655"/>
        <v>4786451466.8929338</v>
      </c>
      <c r="WI36" s="6">
        <f t="shared" si="1655"/>
        <v>4945627788.7306461</v>
      </c>
      <c r="WJ36" s="6">
        <f t="shared" si="1655"/>
        <v>4839121561.6656084</v>
      </c>
      <c r="WK36" s="6">
        <f t="shared" si="1655"/>
        <v>4788165865.1993761</v>
      </c>
      <c r="WL36" s="6">
        <f t="shared" si="1655"/>
        <v>4397480020.9793234</v>
      </c>
      <c r="WM36" s="6">
        <f t="shared" si="1655"/>
        <v>4070566316.1013875</v>
      </c>
      <c r="WN36" s="6">
        <f t="shared" si="1655"/>
        <v>4155851069.3666372</v>
      </c>
      <c r="WO36" s="6">
        <f t="shared" si="1655"/>
        <v>4005633856.4285712</v>
      </c>
      <c r="WP36" s="6">
        <f t="shared" si="1655"/>
        <v>3861901398.947453</v>
      </c>
      <c r="WQ36" s="6">
        <f t="shared" si="1655"/>
        <v>4080057023.9100003</v>
      </c>
      <c r="WR36" s="6">
        <f t="shared" si="1655"/>
        <v>4320682118.4892912</v>
      </c>
      <c r="WS36" s="6">
        <f t="shared" si="1655"/>
        <v>4208922749.185185</v>
      </c>
      <c r="WT36" s="6">
        <f t="shared" si="1655"/>
        <v>4099122471.7881422</v>
      </c>
      <c r="WU36" s="6">
        <f t="shared" si="1655"/>
        <v>3549515253.2287087</v>
      </c>
      <c r="WV36" s="6">
        <f t="shared" si="1655"/>
        <v>3600510746.2719183</v>
      </c>
      <c r="WW36" s="6">
        <f t="shared" si="1655"/>
        <v>3507228564.0718603</v>
      </c>
      <c r="WX36" s="6">
        <f t="shared" si="1655"/>
        <v>3628702163.2030525</v>
      </c>
      <c r="WY36" s="6">
        <f t="shared" si="1655"/>
        <v>3754954395.6805558</v>
      </c>
      <c r="WZ36" s="6">
        <f t="shared" si="1655"/>
        <v>3828867820.7963634</v>
      </c>
      <c r="XA36" s="6">
        <f t="shared" si="1655"/>
        <v>3893571621.8586164</v>
      </c>
      <c r="XB36" s="6">
        <f t="shared" si="1655"/>
        <v>4038613730.655272</v>
      </c>
      <c r="XC36" s="6">
        <f t="shared" si="1655"/>
        <v>4354901062.0988941</v>
      </c>
      <c r="XD36" s="6">
        <f t="shared" si="1655"/>
        <v>4106165333.1095805</v>
      </c>
      <c r="XE36" s="6">
        <f t="shared" si="1655"/>
        <v>3816826961.769752</v>
      </c>
      <c r="XF36" s="6">
        <f t="shared" si="1655"/>
        <v>3674117253.7157602</v>
      </c>
      <c r="XG36" s="6">
        <f t="shared" si="1655"/>
        <v>3709223121.1986299</v>
      </c>
      <c r="XH36" s="6">
        <f t="shared" si="1655"/>
        <v>3407378873.8585153</v>
      </c>
      <c r="XI36" s="6">
        <f t="shared" si="1655"/>
        <v>3407456478.7931595</v>
      </c>
      <c r="XJ36" s="6">
        <f t="shared" si="1655"/>
        <v>2394421521.2362881</v>
      </c>
      <c r="XK36" s="6">
        <f t="shared" si="1655"/>
        <v>2416365807.6709237</v>
      </c>
      <c r="XL36" s="6">
        <f t="shared" si="1655"/>
        <v>2966261406.1766334</v>
      </c>
      <c r="XM36" s="6">
        <f t="shared" si="1655"/>
        <v>2986760621.356946</v>
      </c>
      <c r="XN36" s="6">
        <f t="shared" si="1655"/>
        <v>2949903244.3150873</v>
      </c>
      <c r="XO36" s="6">
        <f t="shared" si="1655"/>
        <v>3037322192.4898806</v>
      </c>
      <c r="XP36" s="6">
        <f t="shared" si="1655"/>
        <v>3099071185.6619143</v>
      </c>
      <c r="XQ36" s="6">
        <f t="shared" si="1655"/>
        <v>3190559364.112236</v>
      </c>
      <c r="XR36" s="6">
        <f t="shared" si="1655"/>
        <v>3120705021.7884092</v>
      </c>
      <c r="XS36" s="6">
        <f t="shared" ref="XS36:AAD36" si="1656">XS15/XS11</f>
        <v>3151037338.4521623</v>
      </c>
      <c r="XT36" s="6">
        <f t="shared" si="1656"/>
        <v>3204549751.6481137</v>
      </c>
      <c r="XU36" s="6">
        <f t="shared" si="1656"/>
        <v>2700156179.2511773</v>
      </c>
      <c r="XV36" s="6">
        <f t="shared" si="1656"/>
        <v>2752790791.2628231</v>
      </c>
      <c r="XW36" s="6">
        <f t="shared" si="1656"/>
        <v>2617695350.5380507</v>
      </c>
      <c r="XX36" s="6">
        <f t="shared" si="1656"/>
        <v>2621813698.6096735</v>
      </c>
      <c r="XY36" s="6">
        <f t="shared" si="1656"/>
        <v>2551543615.0436864</v>
      </c>
      <c r="XZ36" s="6">
        <f t="shared" si="1656"/>
        <v>2434899954.4572635</v>
      </c>
      <c r="YA36" s="6">
        <f t="shared" si="1656"/>
        <v>2203388186.7152958</v>
      </c>
      <c r="YB36" s="6">
        <f t="shared" si="1656"/>
        <v>2219555382.9465842</v>
      </c>
      <c r="YC36" s="6">
        <f t="shared" si="1656"/>
        <v>2194889776.5800195</v>
      </c>
      <c r="YD36" s="6">
        <f t="shared" si="1656"/>
        <v>2228536596.7130599</v>
      </c>
      <c r="YE36" s="6">
        <f t="shared" si="1656"/>
        <v>2242222187.6146793</v>
      </c>
      <c r="YF36" s="6">
        <f t="shared" si="1656"/>
        <v>2165883780.5849347</v>
      </c>
      <c r="YG36" s="6">
        <f t="shared" si="1656"/>
        <v>2229024573.3121276</v>
      </c>
      <c r="YH36" s="6">
        <f t="shared" si="1656"/>
        <v>2280340162.850286</v>
      </c>
      <c r="YI36" s="6">
        <f t="shared" si="1656"/>
        <v>2328069842.901238</v>
      </c>
      <c r="YJ36" s="6">
        <f t="shared" si="1656"/>
        <v>2170894098.7597127</v>
      </c>
      <c r="YK36" s="6">
        <f t="shared" si="1656"/>
        <v>2009891273.1319728</v>
      </c>
      <c r="YL36" s="6">
        <f t="shared" si="1656"/>
        <v>2045457678.4144247</v>
      </c>
      <c r="YM36" s="6">
        <f t="shared" si="1656"/>
        <v>1964549484.531317</v>
      </c>
      <c r="YN36" s="6">
        <f t="shared" si="1656"/>
        <v>1803755924.4025118</v>
      </c>
      <c r="YO36" s="6">
        <f t="shared" si="1656"/>
        <v>1640284381.0334454</v>
      </c>
      <c r="YP36" s="6">
        <f t="shared" si="1656"/>
        <v>1693986036.0748234</v>
      </c>
      <c r="YQ36" s="6">
        <f t="shared" si="1656"/>
        <v>1779259779.434845</v>
      </c>
      <c r="YR36" s="6">
        <f t="shared" si="1656"/>
        <v>1763130577.2426052</v>
      </c>
      <c r="YS36" s="6">
        <f t="shared" si="1656"/>
        <v>1635419277.970392</v>
      </c>
      <c r="YT36" s="6">
        <f t="shared" si="1656"/>
        <v>1587861905.4133472</v>
      </c>
      <c r="YU36" s="6">
        <f t="shared" si="1656"/>
        <v>1428306039.0522177</v>
      </c>
      <c r="YV36" s="6">
        <f t="shared" si="1656"/>
        <v>1326764198.7277012</v>
      </c>
      <c r="YW36" s="6">
        <f t="shared" si="1656"/>
        <v>1367850731.3252809</v>
      </c>
      <c r="YX36" s="6">
        <f t="shared" si="1656"/>
        <v>1488006781.8368852</v>
      </c>
      <c r="YY36" s="6">
        <f t="shared" si="1656"/>
        <v>1590794499.934289</v>
      </c>
      <c r="YZ36" s="6">
        <f t="shared" si="1656"/>
        <v>1643096671.4905932</v>
      </c>
      <c r="ZA36" s="6">
        <f t="shared" si="1656"/>
        <v>1677009175.8840942</v>
      </c>
      <c r="ZB36" s="6">
        <f t="shared" si="1656"/>
        <v>1714301418.9926713</v>
      </c>
      <c r="ZC36" s="6">
        <f t="shared" si="1656"/>
        <v>1827795647.28756</v>
      </c>
      <c r="ZD36" s="6">
        <f t="shared" si="1656"/>
        <v>1832019171.2129686</v>
      </c>
      <c r="ZE36" s="6">
        <f t="shared" si="1656"/>
        <v>1760213782.8380935</v>
      </c>
      <c r="ZF36" s="6">
        <f t="shared" si="1656"/>
        <v>1653548714.0695918</v>
      </c>
      <c r="ZG36" s="6">
        <f t="shared" si="1656"/>
        <v>1460412878.026825</v>
      </c>
      <c r="ZH36" s="6">
        <f t="shared" si="1656"/>
        <v>1425597615.0643127</v>
      </c>
      <c r="ZI36" s="6">
        <f t="shared" si="1656"/>
        <v>1349199573.9021032</v>
      </c>
      <c r="ZJ36" s="6">
        <f t="shared" si="1656"/>
        <v>1322776491.4468267</v>
      </c>
      <c r="ZK36" s="6">
        <f t="shared" si="1656"/>
        <v>1247753476.0589318</v>
      </c>
      <c r="ZL36" s="6">
        <f t="shared" si="1656"/>
        <v>1273254018.9260063</v>
      </c>
      <c r="ZM36" s="6">
        <f t="shared" si="1656"/>
        <v>1359127360.4651163</v>
      </c>
      <c r="ZN36" s="6">
        <f t="shared" si="1656"/>
        <v>1418838986.8388376</v>
      </c>
      <c r="ZO36" s="6">
        <f t="shared" si="1656"/>
        <v>1532530127.6935353</v>
      </c>
      <c r="ZP36" s="6">
        <f t="shared" si="1656"/>
        <v>2029145198.037154</v>
      </c>
      <c r="ZQ36" s="6">
        <f t="shared" si="1656"/>
        <v>1751500566.7024043</v>
      </c>
      <c r="ZR36" s="6">
        <f t="shared" si="1656"/>
        <v>1704607343.283582</v>
      </c>
      <c r="ZS36" s="6">
        <f t="shared" si="1656"/>
        <v>1711643018.1872842</v>
      </c>
      <c r="ZT36" s="6">
        <f t="shared" si="1656"/>
        <v>1825794686.4380603</v>
      </c>
      <c r="ZU36" s="6">
        <f t="shared" si="1656"/>
        <v>1707613376.8352363</v>
      </c>
      <c r="ZV36" s="6">
        <f t="shared" si="1656"/>
        <v>1683395863.4654324</v>
      </c>
      <c r="ZW36" s="6">
        <f t="shared" si="1656"/>
        <v>1558368267.3942702</v>
      </c>
      <c r="ZX36" s="6">
        <f t="shared" si="1656"/>
        <v>1505945594.072506</v>
      </c>
      <c r="ZY36" s="6">
        <f t="shared" si="1656"/>
        <v>1631528929.9309177</v>
      </c>
      <c r="ZZ36" s="6">
        <f t="shared" si="1656"/>
        <v>1636495117.797332</v>
      </c>
      <c r="AAA36" s="6">
        <f t="shared" si="1656"/>
        <v>1644059671.4285715</v>
      </c>
      <c r="AAB36" s="6">
        <f t="shared" si="1656"/>
        <v>1616798370.39083</v>
      </c>
      <c r="AAC36" s="6">
        <f t="shared" si="1656"/>
        <v>1647777385.5488141</v>
      </c>
      <c r="AAD36" s="6">
        <f t="shared" si="1656"/>
        <v>1659401532.9374394</v>
      </c>
      <c r="AAE36" s="6">
        <f t="shared" ref="AAE36:ACP36" si="1657">AAE15/AAE11</f>
        <v>1724467795.8833618</v>
      </c>
      <c r="AAF36" s="6">
        <f t="shared" si="1657"/>
        <v>1539996499.1603153</v>
      </c>
      <c r="AAG36" s="6">
        <f t="shared" si="1657"/>
        <v>1536662019.6492972</v>
      </c>
      <c r="AAH36" s="6">
        <f t="shared" si="1657"/>
        <v>1657951919.0325975</v>
      </c>
      <c r="AAI36" s="6">
        <f t="shared" si="1657"/>
        <v>1596598449.4153531</v>
      </c>
      <c r="AAJ36" s="6">
        <f t="shared" si="1657"/>
        <v>1535770713.0520601</v>
      </c>
      <c r="AAK36" s="6">
        <f t="shared" si="1657"/>
        <v>1527776679.6022313</v>
      </c>
      <c r="AAL36" s="6">
        <f t="shared" si="1657"/>
        <v>1502050766.3062847</v>
      </c>
      <c r="AAM36" s="6">
        <f t="shared" si="1657"/>
        <v>1403851770.2070808</v>
      </c>
      <c r="AAN36" s="6">
        <f t="shared" si="1657"/>
        <v>1387644883.5412297</v>
      </c>
      <c r="AAO36" s="6">
        <f t="shared" si="1657"/>
        <v>1271713078.1010718</v>
      </c>
      <c r="AAP36" s="6">
        <f t="shared" si="1657"/>
        <v>1327646723.1993301</v>
      </c>
      <c r="AAQ36" s="6">
        <f t="shared" si="1657"/>
        <v>1249849652.3639252</v>
      </c>
      <c r="AAR36" s="6">
        <f t="shared" si="1657"/>
        <v>1238006229.7337134</v>
      </c>
      <c r="AAS36" s="6">
        <f t="shared" si="1657"/>
        <v>1255712245.7200403</v>
      </c>
      <c r="AAT36" s="6">
        <f t="shared" si="1657"/>
        <v>1320034850.9933774</v>
      </c>
      <c r="AAU36" s="6">
        <f t="shared" si="1657"/>
        <v>1255389282.2217877</v>
      </c>
      <c r="AAV36" s="6">
        <f t="shared" si="1657"/>
        <v>1260841965.6786273</v>
      </c>
      <c r="AAW36" s="6">
        <f t="shared" si="1657"/>
        <v>1270519410.2958126</v>
      </c>
      <c r="AAX36" s="6">
        <f t="shared" si="1657"/>
        <v>1149975853.8195016</v>
      </c>
      <c r="AAY36" s="6">
        <f t="shared" si="1657"/>
        <v>1212265954.6925566</v>
      </c>
      <c r="AAZ36" s="6">
        <f t="shared" si="1657"/>
        <v>1008103468.6971235</v>
      </c>
      <c r="ABA36" s="6">
        <f t="shared" si="1657"/>
        <v>933922507.61362994</v>
      </c>
      <c r="ABB36" s="6">
        <f t="shared" si="1657"/>
        <v>930059716.32789803</v>
      </c>
      <c r="ABC36" s="6">
        <f t="shared" si="1657"/>
        <v>1016152309.790329</v>
      </c>
      <c r="ABD36" s="6">
        <f t="shared" si="1657"/>
        <v>1049244032.8038081</v>
      </c>
      <c r="ABE36" s="6">
        <f t="shared" si="1657"/>
        <v>1019639761.6345063</v>
      </c>
      <c r="ABF36" s="6">
        <f t="shared" si="1657"/>
        <v>924261130.40226507</v>
      </c>
      <c r="ABG36" s="6">
        <f t="shared" si="1657"/>
        <v>991108341.42718387</v>
      </c>
      <c r="ABH36" s="6">
        <f t="shared" si="1657"/>
        <v>943304158.74911773</v>
      </c>
      <c r="ABI36" s="6">
        <f t="shared" si="1657"/>
        <v>943558206.2001195</v>
      </c>
      <c r="ABJ36" s="6">
        <f t="shared" si="1657"/>
        <v>920886551.54091394</v>
      </c>
      <c r="ABK36" s="6">
        <f t="shared" si="1657"/>
        <v>950055589.31712782</v>
      </c>
      <c r="ABL36" s="6">
        <f t="shared" si="1657"/>
        <v>938550522.26208067</v>
      </c>
      <c r="ABM36" s="6">
        <f t="shared" si="1657"/>
        <v>798655361.96650457</v>
      </c>
      <c r="ABN36" s="6">
        <f t="shared" si="1657"/>
        <v>661252499.07166731</v>
      </c>
      <c r="ABO36" s="6">
        <f t="shared" si="1657"/>
        <v>713356004.97073674</v>
      </c>
      <c r="ABP36" s="6">
        <f t="shared" si="1657"/>
        <v>718926062.30063403</v>
      </c>
      <c r="ABQ36" s="6">
        <f t="shared" si="1657"/>
        <v>751408832.28713989</v>
      </c>
      <c r="ABR36" s="6">
        <f t="shared" si="1657"/>
        <v>772070489.20336711</v>
      </c>
      <c r="ABS36" s="6">
        <f t="shared" si="1657"/>
        <v>717677800.09269273</v>
      </c>
      <c r="ABT36" s="6">
        <f t="shared" si="1657"/>
        <v>695862434.70690656</v>
      </c>
      <c r="ABU36" s="6">
        <f t="shared" si="1657"/>
        <v>694539251.39463735</v>
      </c>
      <c r="ABV36" s="6">
        <f t="shared" si="1657"/>
        <v>704831788.55382848</v>
      </c>
      <c r="ABW36" s="6">
        <f t="shared" si="1657"/>
        <v>688038713.81967103</v>
      </c>
      <c r="ABX36" s="6">
        <f t="shared" si="1657"/>
        <v>638513225.27749741</v>
      </c>
      <c r="ABY36" s="6">
        <f t="shared" si="1657"/>
        <v>482067075.27338862</v>
      </c>
      <c r="ABZ36" s="6">
        <f t="shared" si="1657"/>
        <v>518007421.39927924</v>
      </c>
      <c r="ACA36" s="6">
        <f t="shared" si="1657"/>
        <v>500446994.6513983</v>
      </c>
      <c r="ACB36" s="6">
        <f t="shared" si="1657"/>
        <v>517052965.62327331</v>
      </c>
      <c r="ACC36" s="6">
        <f t="shared" si="1657"/>
        <v>488772557.72453266</v>
      </c>
      <c r="ACD36" s="6">
        <f t="shared" si="1657"/>
        <v>473474839.16490263</v>
      </c>
      <c r="ACE36" s="6">
        <f t="shared" si="1657"/>
        <v>462604738.53275079</v>
      </c>
      <c r="ACF36" s="6">
        <f t="shared" si="1657"/>
        <v>382710095.70552146</v>
      </c>
      <c r="ACG36" s="6">
        <f t="shared" si="1657"/>
        <v>386133381.4341442</v>
      </c>
      <c r="ACH36" s="6">
        <f t="shared" si="1657"/>
        <v>365530852.09144396</v>
      </c>
      <c r="ACI36" s="6">
        <f t="shared" si="1657"/>
        <v>372204174.10648948</v>
      </c>
      <c r="ACJ36" s="6">
        <f t="shared" si="1657"/>
        <v>374467354.55321121</v>
      </c>
      <c r="ACK36" s="6">
        <f t="shared" si="1657"/>
        <v>384250177.65093046</v>
      </c>
      <c r="ACL36" s="6">
        <f t="shared" si="1657"/>
        <v>387923287.06543601</v>
      </c>
      <c r="ACM36" s="6">
        <f t="shared" si="1657"/>
        <v>395152989.42711031</v>
      </c>
      <c r="ACN36" s="6">
        <f t="shared" si="1657"/>
        <v>394372891.3527385</v>
      </c>
      <c r="ACO36" s="6">
        <f t="shared" si="1657"/>
        <v>391699346.07218683</v>
      </c>
      <c r="ACP36" s="6">
        <f t="shared" si="1657"/>
        <v>392985401.71368164</v>
      </c>
      <c r="ACQ36" s="6">
        <f t="shared" ref="ACQ36:AFB36" si="1658">ACQ15/ACQ11</f>
        <v>361632146.81988037</v>
      </c>
      <c r="ACR36" s="6">
        <f t="shared" si="1658"/>
        <v>347030464.88625127</v>
      </c>
      <c r="ACS36" s="6">
        <f t="shared" si="1658"/>
        <v>403187426.424546</v>
      </c>
      <c r="ACT36" s="6">
        <f t="shared" si="1658"/>
        <v>374140399.21672672</v>
      </c>
      <c r="ACU36" s="6">
        <f t="shared" si="1658"/>
        <v>367021898.61077261</v>
      </c>
      <c r="ACV36" s="6">
        <f t="shared" si="1658"/>
        <v>387490598.27972311</v>
      </c>
      <c r="ACW36" s="6">
        <f t="shared" si="1658"/>
        <v>375019755.22149795</v>
      </c>
      <c r="ACX36" s="6">
        <f t="shared" si="1658"/>
        <v>386023645.60740691</v>
      </c>
      <c r="ACY36" s="6">
        <f t="shared" si="1658"/>
        <v>408475122.01797199</v>
      </c>
      <c r="ACZ36" s="6">
        <f t="shared" si="1658"/>
        <v>426472228.33531702</v>
      </c>
      <c r="ADA36" s="6">
        <f t="shared" si="1658"/>
        <v>443182074.231776</v>
      </c>
      <c r="ADB36" s="6">
        <f t="shared" si="1658"/>
        <v>485625424.08474696</v>
      </c>
      <c r="ADC36" s="6">
        <f t="shared" si="1658"/>
        <v>502990340.87627488</v>
      </c>
      <c r="ADD36" s="6">
        <f t="shared" si="1658"/>
        <v>535242754.28612173</v>
      </c>
      <c r="ADE36" s="6">
        <f t="shared" si="1658"/>
        <v>533971472.28588909</v>
      </c>
      <c r="ADF36" s="6">
        <f t="shared" si="1658"/>
        <v>505952466.95037496</v>
      </c>
      <c r="ADG36" s="6">
        <f t="shared" si="1658"/>
        <v>481942577.76853675</v>
      </c>
      <c r="ADH36" s="6">
        <f t="shared" si="1658"/>
        <v>447091077.38386053</v>
      </c>
      <c r="ADI36" s="6">
        <f t="shared" si="1658"/>
        <v>427731532.41949737</v>
      </c>
      <c r="ADJ36" s="6">
        <f t="shared" si="1658"/>
        <v>419689900.53030825</v>
      </c>
      <c r="ADK36" s="6">
        <f t="shared" si="1658"/>
        <v>412855427.1459614</v>
      </c>
      <c r="ADL36" s="6">
        <f t="shared" si="1658"/>
        <v>409745542.59489429</v>
      </c>
      <c r="ADM36" s="6">
        <f t="shared" si="1658"/>
        <v>393969837.3804673</v>
      </c>
      <c r="ADN36" s="6">
        <f t="shared" si="1658"/>
        <v>391529835.51381582</v>
      </c>
      <c r="ADO36" s="6">
        <f t="shared" si="1658"/>
        <v>357093968.00765967</v>
      </c>
      <c r="ADP36" s="6">
        <f t="shared" si="1658"/>
        <v>372948662.033445</v>
      </c>
      <c r="ADQ36" s="6">
        <f t="shared" si="1658"/>
        <v>390450321.47888827</v>
      </c>
      <c r="ADR36" s="6">
        <f t="shared" si="1658"/>
        <v>383028361.26391196</v>
      </c>
      <c r="ADS36" s="6">
        <f t="shared" si="1658"/>
        <v>392217427.84358013</v>
      </c>
      <c r="ADT36" s="6">
        <f t="shared" si="1658"/>
        <v>402903383.51166034</v>
      </c>
      <c r="ADU36" s="6">
        <f t="shared" si="1658"/>
        <v>412090532.95427972</v>
      </c>
      <c r="ADV36" s="6">
        <f t="shared" si="1658"/>
        <v>411792165.89861745</v>
      </c>
      <c r="ADW36" s="6">
        <f t="shared" si="1658"/>
        <v>417913446.04459184</v>
      </c>
      <c r="ADX36" s="6">
        <f t="shared" si="1658"/>
        <v>423796463.98759294</v>
      </c>
      <c r="ADY36" s="6">
        <f t="shared" si="1658"/>
        <v>455520058.80617744</v>
      </c>
      <c r="ADZ36" s="6">
        <f t="shared" si="1658"/>
        <v>483447969.23600072</v>
      </c>
      <c r="AEA36" s="6">
        <f t="shared" si="1658"/>
        <v>487411993.37715113</v>
      </c>
      <c r="AEB36" s="6">
        <f t="shared" si="1658"/>
        <v>486292123.82720387</v>
      </c>
      <c r="AEC36" s="6">
        <f t="shared" si="1658"/>
        <v>456343748.74353492</v>
      </c>
      <c r="AED36" s="6">
        <f t="shared" si="1658"/>
        <v>479708492.39201254</v>
      </c>
      <c r="AEE36" s="6">
        <f t="shared" si="1658"/>
        <v>486131567.30769229</v>
      </c>
      <c r="AEF36" s="6">
        <f t="shared" si="1658"/>
        <v>488032206.43158561</v>
      </c>
      <c r="AEG36" s="6">
        <f t="shared" si="1658"/>
        <v>498671799.33706033</v>
      </c>
      <c r="AEH36" s="6">
        <f t="shared" si="1658"/>
        <v>513423207.92354333</v>
      </c>
      <c r="AEI36" s="6">
        <f t="shared" si="1658"/>
        <v>515802304.77061665</v>
      </c>
      <c r="AEJ36" s="6">
        <f t="shared" si="1658"/>
        <v>517670681.57805556</v>
      </c>
      <c r="AEK36" s="6">
        <f t="shared" si="1658"/>
        <v>511562275.80414057</v>
      </c>
      <c r="AEL36" s="6">
        <f t="shared" si="1658"/>
        <v>517697763.76203656</v>
      </c>
      <c r="AEM36" s="6">
        <f t="shared" si="1658"/>
        <v>506882687.6217131</v>
      </c>
      <c r="AEN36" s="6">
        <f t="shared" si="1658"/>
        <v>513677974.02139413</v>
      </c>
      <c r="AEO36" s="6">
        <f t="shared" si="1658"/>
        <v>508348019.77784055</v>
      </c>
      <c r="AEP36" s="6">
        <f t="shared" si="1658"/>
        <v>518964092.26901072</v>
      </c>
      <c r="AEQ36" s="6">
        <f t="shared" si="1658"/>
        <v>529784184.24518836</v>
      </c>
      <c r="AER36" s="6">
        <f t="shared" si="1658"/>
        <v>499111972.10527301</v>
      </c>
      <c r="AES36" s="6">
        <f t="shared" si="1658"/>
        <v>495005867.87220997</v>
      </c>
      <c r="AET36" s="6">
        <f t="shared" si="1658"/>
        <v>467691557.95766985</v>
      </c>
      <c r="AEU36" s="6">
        <f t="shared" si="1658"/>
        <v>465872794.90167886</v>
      </c>
      <c r="AEV36" s="6">
        <f t="shared" si="1658"/>
        <v>408670391.53842348</v>
      </c>
      <c r="AEW36" s="6">
        <f t="shared" si="1658"/>
        <v>342457217.20139009</v>
      </c>
      <c r="AEX36" s="6">
        <f t="shared" si="1658"/>
        <v>326310854.25870156</v>
      </c>
      <c r="AEY36" s="6">
        <f t="shared" si="1658"/>
        <v>345038080.18539506</v>
      </c>
      <c r="AEZ36" s="6">
        <f t="shared" si="1658"/>
        <v>234924547.21666971</v>
      </c>
      <c r="AFA36" s="6">
        <f t="shared" si="1658"/>
        <v>164690265.18722102</v>
      </c>
      <c r="AFB36" s="6">
        <f t="shared" si="1658"/>
        <v>175710209.89114058</v>
      </c>
      <c r="AFC36" s="6">
        <f t="shared" ref="AFC36:AHN36" si="1659">AFC15/AFC11</f>
        <v>117075031.44829899</v>
      </c>
      <c r="AFD36" s="6">
        <f t="shared" si="1659"/>
        <v>155140281.25189564</v>
      </c>
      <c r="AFE36" s="6">
        <f t="shared" si="1659"/>
        <v>147077749.05836853</v>
      </c>
      <c r="AFF36" s="6">
        <f t="shared" si="1659"/>
        <v>144270134.93172777</v>
      </c>
      <c r="AFG36" s="6">
        <f t="shared" si="1659"/>
        <v>142463205.6606676</v>
      </c>
      <c r="AFH36" s="6">
        <f t="shared" si="1659"/>
        <v>154954235.40038529</v>
      </c>
      <c r="AFI36" s="6">
        <f t="shared" si="1659"/>
        <v>175706335.58172286</v>
      </c>
      <c r="AFJ36" s="51">
        <f t="shared" si="1659"/>
        <v>207743200.16129905</v>
      </c>
      <c r="AFK36" s="6">
        <f t="shared" si="1659"/>
        <v>195048130.97426966</v>
      </c>
      <c r="AFL36" s="6">
        <f t="shared" si="1659"/>
        <v>173324799.87895811</v>
      </c>
      <c r="AFM36" s="6">
        <f t="shared" si="1659"/>
        <v>186457803.56701493</v>
      </c>
      <c r="AFN36" s="6">
        <f t="shared" si="1659"/>
        <v>200136755.81962934</v>
      </c>
      <c r="AFO36" s="6">
        <f t="shared" si="1659"/>
        <v>267092917.70666811</v>
      </c>
      <c r="AFP36" s="6">
        <f t="shared" si="1659"/>
        <v>314903559.80985492</v>
      </c>
      <c r="AFQ36" s="6">
        <f t="shared" si="1659"/>
        <v>305703119.79825974</v>
      </c>
      <c r="AFR36" s="6">
        <f t="shared" si="1659"/>
        <v>252602678.58320516</v>
      </c>
      <c r="AFS36" s="6">
        <f t="shared" si="1659"/>
        <v>225891158.95369494</v>
      </c>
      <c r="AFT36" s="6">
        <f t="shared" si="1659"/>
        <v>234149534.11256999</v>
      </c>
      <c r="AFU36" s="6">
        <f t="shared" si="1659"/>
        <v>225664013.43031117</v>
      </c>
      <c r="AFV36" s="6">
        <f t="shared" si="1659"/>
        <v>259305671.96725789</v>
      </c>
      <c r="AFW36" s="6">
        <f t="shared" si="1659"/>
        <v>232668919.69970876</v>
      </c>
      <c r="AFX36" s="6">
        <f t="shared" si="1659"/>
        <v>222202736.15066385</v>
      </c>
      <c r="AFY36" s="6">
        <f t="shared" si="1659"/>
        <v>222394249.06759787</v>
      </c>
      <c r="AFZ36" s="6">
        <f t="shared" si="1659"/>
        <v>227136502.91864794</v>
      </c>
      <c r="AGA36" s="6">
        <f t="shared" si="1659"/>
        <v>234420489.59229645</v>
      </c>
      <c r="AGB36" s="6">
        <f t="shared" si="1659"/>
        <v>207067038.88371468</v>
      </c>
      <c r="AGC36" s="6">
        <f t="shared" si="1659"/>
        <v>192036506.6551795</v>
      </c>
      <c r="AGD36" s="6">
        <f t="shared" si="1659"/>
        <v>193757596.08562574</v>
      </c>
      <c r="AGE36" s="6">
        <f t="shared" si="1659"/>
        <v>214358946.91522244</v>
      </c>
      <c r="AGF36" s="6">
        <f t="shared" si="1659"/>
        <v>231200413.01687384</v>
      </c>
      <c r="AGG36" s="6">
        <f t="shared" si="1659"/>
        <v>209426777.70229945</v>
      </c>
      <c r="AGH36" s="6">
        <f t="shared" si="1659"/>
        <v>224670098.53438354</v>
      </c>
      <c r="AGI36" s="6">
        <f t="shared" si="1659"/>
        <v>201478049.50821909</v>
      </c>
      <c r="AGJ36" s="6">
        <f t="shared" si="1659"/>
        <v>114677884.86814205</v>
      </c>
      <c r="AGK36" s="6">
        <f t="shared" si="1659"/>
        <v>187276782.51976374</v>
      </c>
      <c r="AGL36" s="6">
        <f t="shared" si="1659"/>
        <v>143657361.74657404</v>
      </c>
      <c r="AGM36" s="6">
        <f t="shared" si="1659"/>
        <v>144457472.74806732</v>
      </c>
      <c r="AGN36" s="6">
        <f t="shared" si="1659"/>
        <v>135263767.90173987</v>
      </c>
      <c r="AGO36" s="6">
        <f t="shared" si="1659"/>
        <v>120469671.49074075</v>
      </c>
      <c r="AGP36" s="6">
        <f t="shared" si="1659"/>
        <v>111433896.4896156</v>
      </c>
      <c r="AGQ36" s="6">
        <f t="shared" si="1659"/>
        <v>125178463.70318238</v>
      </c>
      <c r="AGR36" s="6">
        <f t="shared" si="1659"/>
        <v>99192085.633382976</v>
      </c>
      <c r="AGS36" s="6">
        <f t="shared" si="1659"/>
        <v>110593494.25479865</v>
      </c>
      <c r="AGT36" s="6">
        <f t="shared" si="1659"/>
        <v>98447253.136521876</v>
      </c>
      <c r="AGU36" s="6">
        <f t="shared" si="1659"/>
        <v>83983520.40283002</v>
      </c>
      <c r="AGV36" s="6">
        <f t="shared" si="1659"/>
        <v>79751853.032636181</v>
      </c>
      <c r="AGW36" s="6">
        <f t="shared" si="1659"/>
        <v>75795506.334480032</v>
      </c>
      <c r="AGX36" s="6">
        <f t="shared" si="1659"/>
        <v>70240445.577621877</v>
      </c>
      <c r="AGY36" s="6">
        <f t="shared" si="1659"/>
        <v>58864720.047801964</v>
      </c>
      <c r="AGZ36" s="6">
        <f t="shared" si="1659"/>
        <v>57622888.116248868</v>
      </c>
      <c r="AHA36" s="6">
        <f t="shared" si="1659"/>
        <v>49374672.278677635</v>
      </c>
      <c r="AHB36" s="6">
        <f t="shared" si="1659"/>
        <v>60314958.959608033</v>
      </c>
      <c r="AHC36" s="6">
        <f t="shared" si="1659"/>
        <v>54490387.00557974</v>
      </c>
      <c r="AHD36" s="6">
        <f t="shared" si="1659"/>
        <v>57173742.585729241</v>
      </c>
      <c r="AHE36" s="6">
        <f t="shared" si="1659"/>
        <v>63052274.509948246</v>
      </c>
      <c r="AHF36" s="6">
        <f t="shared" si="1659"/>
        <v>50849749.282440014</v>
      </c>
      <c r="AHG36" s="6">
        <f t="shared" si="1659"/>
        <v>40408202.902111292</v>
      </c>
      <c r="AHH36" s="6">
        <f t="shared" si="1659"/>
        <v>39904529.797726996</v>
      </c>
      <c r="AHI36" s="6">
        <f t="shared" si="1659"/>
        <v>33301701.601033289</v>
      </c>
      <c r="AHJ36" s="6">
        <f t="shared" si="1659"/>
        <v>41912304.479241088</v>
      </c>
      <c r="AHK36" s="6">
        <f t="shared" si="1659"/>
        <v>39365358.150500491</v>
      </c>
      <c r="AHL36" s="6">
        <f t="shared" si="1659"/>
        <v>42724740.419444665</v>
      </c>
      <c r="AHM36" s="6">
        <f t="shared" si="1659"/>
        <v>43763666.211970642</v>
      </c>
      <c r="AHN36" s="6">
        <f t="shared" si="1659"/>
        <v>43680413.59223742</v>
      </c>
      <c r="AHO36" s="6">
        <f t="shared" ref="AHO36:AJZ36" si="1660">AHO15/AHO11</f>
        <v>43337339.879953101</v>
      </c>
      <c r="AHP36" s="6">
        <f t="shared" si="1660"/>
        <v>39534258.11761713</v>
      </c>
      <c r="AHQ36" s="6">
        <f t="shared" si="1660"/>
        <v>35839115.290771052</v>
      </c>
      <c r="AHR36" s="6">
        <f t="shared" si="1660"/>
        <v>35767121.900709309</v>
      </c>
      <c r="AHS36" s="6">
        <f t="shared" si="1660"/>
        <v>28860387.436096109</v>
      </c>
      <c r="AHT36" s="6">
        <f t="shared" si="1660"/>
        <v>17575707.739530981</v>
      </c>
      <c r="AHU36" s="6">
        <f t="shared" si="1660"/>
        <v>18301999.797418606</v>
      </c>
      <c r="AHV36" s="6">
        <f t="shared" si="1660"/>
        <v>17314795.396382943</v>
      </c>
      <c r="AHW36" s="6">
        <f t="shared" si="1660"/>
        <v>17573802.969653547</v>
      </c>
      <c r="AHX36" s="6">
        <f t="shared" si="1660"/>
        <v>18727224.250663169</v>
      </c>
      <c r="AHY36" s="6">
        <f t="shared" si="1660"/>
        <v>21535475.681850649</v>
      </c>
      <c r="AHZ36" s="6">
        <f t="shared" si="1660"/>
        <v>16019838.873560166</v>
      </c>
      <c r="AIA36" s="6">
        <f t="shared" si="1660"/>
        <v>13213000.494067769</v>
      </c>
      <c r="AIB36" s="6">
        <f t="shared" si="1660"/>
        <v>10839257.95675993</v>
      </c>
      <c r="AIC36" s="6">
        <f t="shared" si="1660"/>
        <v>10126407.218382623</v>
      </c>
      <c r="AID36" s="6">
        <f t="shared" si="1660"/>
        <v>9829315.9674353674</v>
      </c>
      <c r="AIE36" s="6">
        <f t="shared" si="1660"/>
        <v>8264966.7606501468</v>
      </c>
      <c r="AIF36" s="6">
        <f t="shared" si="1660"/>
        <v>8099580.6683208412</v>
      </c>
      <c r="AIG36" s="6">
        <f t="shared" si="1660"/>
        <v>8502671.6033769939</v>
      </c>
      <c r="AIH36" s="6">
        <f t="shared" si="1660"/>
        <v>8590251.9433768392</v>
      </c>
      <c r="AII36" s="6">
        <f t="shared" si="1660"/>
        <v>9690410.7854367737</v>
      </c>
      <c r="AIJ36" s="6">
        <f t="shared" si="1660"/>
        <v>9499071.724344125</v>
      </c>
      <c r="AIK36" s="6">
        <f t="shared" si="1660"/>
        <v>8659538.412496658</v>
      </c>
      <c r="AIL36" s="6">
        <f t="shared" si="1660"/>
        <v>6134191.7534105275</v>
      </c>
      <c r="AIM36" s="6">
        <f t="shared" si="1660"/>
        <v>10258256.247753683</v>
      </c>
      <c r="AIN36" s="6">
        <f t="shared" si="1660"/>
        <v>15209633.490025224</v>
      </c>
      <c r="AIO36" s="6">
        <f t="shared" si="1660"/>
        <v>15837996.759057181</v>
      </c>
      <c r="AIP36" s="6">
        <f t="shared" si="1660"/>
        <v>23188914.554849822</v>
      </c>
      <c r="AIQ36" s="6">
        <f t="shared" si="1660"/>
        <v>44234869.177051999</v>
      </c>
      <c r="AIR36" s="6">
        <f t="shared" si="1660"/>
        <v>81035059.290230468</v>
      </c>
      <c r="AIS36" s="6">
        <f t="shared" si="1660"/>
        <v>114877926.96727206</v>
      </c>
      <c r="AIT36" s="6">
        <f t="shared" si="1660"/>
        <v>109872381.70699973</v>
      </c>
      <c r="AIU36" s="6">
        <f t="shared" si="1660"/>
        <v>88185158.359225616</v>
      </c>
      <c r="AIV36" s="6">
        <f t="shared" si="1660"/>
        <v>84543891.498280808</v>
      </c>
      <c r="AIW36" s="6">
        <f t="shared" si="1660"/>
        <v>96895062.540397614</v>
      </c>
      <c r="AIX36" s="6">
        <f t="shared" si="1660"/>
        <v>100315823.6539842</v>
      </c>
      <c r="AIY36" s="6">
        <f t="shared" si="1660"/>
        <v>106680978.78406863</v>
      </c>
      <c r="AIZ36" s="6">
        <f t="shared" si="1660"/>
        <v>101389159.14093877</v>
      </c>
      <c r="AJA36" s="6">
        <f t="shared" si="1660"/>
        <v>89354797.985965788</v>
      </c>
      <c r="AJB36" s="6">
        <f t="shared" si="1660"/>
        <v>81751979.586991742</v>
      </c>
      <c r="AJC36" s="6">
        <f t="shared" si="1660"/>
        <v>73194906.449968338</v>
      </c>
      <c r="AJD36" s="6">
        <f t="shared" si="1660"/>
        <v>81964606.682393372</v>
      </c>
      <c r="AJE36" s="6">
        <f t="shared" si="1660"/>
        <v>84477843.937339962</v>
      </c>
      <c r="AJF36" s="6">
        <f t="shared" si="1660"/>
        <v>77059400.927202702</v>
      </c>
      <c r="AJG36" s="6">
        <f t="shared" si="1660"/>
        <v>32636639.250594895</v>
      </c>
      <c r="AJH36" s="6">
        <f t="shared" si="1660"/>
        <v>28253281.713269971</v>
      </c>
      <c r="AJI36" s="6">
        <f t="shared" si="1660"/>
        <v>38431489.608568996</v>
      </c>
      <c r="AJJ36" s="6">
        <f t="shared" si="1660"/>
        <v>44107710.600910768</v>
      </c>
      <c r="AJK36" s="6">
        <f t="shared" si="1660"/>
        <v>39290575.900988959</v>
      </c>
      <c r="AJL36" s="6">
        <f t="shared" si="1660"/>
        <v>43857779.512833551</v>
      </c>
      <c r="AJM36" s="6">
        <f t="shared" si="1660"/>
        <v>41658451.342875741</v>
      </c>
      <c r="AJN36" s="6">
        <f t="shared" si="1660"/>
        <v>45026734.193803646</v>
      </c>
      <c r="AJO36" s="6">
        <f t="shared" si="1660"/>
        <v>47612754.193492882</v>
      </c>
      <c r="AJP36" s="6">
        <f t="shared" si="1660"/>
        <v>55249807.12900278</v>
      </c>
      <c r="AJQ36" s="6">
        <f t="shared" si="1660"/>
        <v>59879873.195685871</v>
      </c>
      <c r="AJR36" s="6">
        <f t="shared" si="1660"/>
        <v>59733316.225048535</v>
      </c>
      <c r="AJS36" s="6">
        <f t="shared" si="1660"/>
        <v>62004511.054817587</v>
      </c>
      <c r="AJT36" s="6">
        <f t="shared" si="1660"/>
        <v>58305359.035372198</v>
      </c>
      <c r="AJU36" s="6">
        <f t="shared" si="1660"/>
        <v>55393589.70821099</v>
      </c>
      <c r="AJV36" s="6">
        <f t="shared" si="1660"/>
        <v>53021908.897351101</v>
      </c>
      <c r="AJW36" s="6">
        <f t="shared" si="1660"/>
        <v>51278423.815786459</v>
      </c>
      <c r="AJX36" s="6">
        <f t="shared" si="1660"/>
        <v>59865898.954269364</v>
      </c>
      <c r="AJY36" s="6">
        <f t="shared" si="1660"/>
        <v>65080125.424993955</v>
      </c>
      <c r="AJZ36" s="6">
        <f t="shared" si="1660"/>
        <v>69751363.776896909</v>
      </c>
      <c r="AKA36" s="6">
        <f t="shared" ref="AKA36:AKL36" si="1661">AKA15/AKA11</f>
        <v>69157692.351424456</v>
      </c>
      <c r="AKB36" s="6">
        <f t="shared" si="1661"/>
        <v>72732824.667908803</v>
      </c>
      <c r="AKC36" s="6">
        <f t="shared" si="1661"/>
        <v>71209853.309397712</v>
      </c>
      <c r="AKD36" s="6">
        <f t="shared" si="1661"/>
        <v>69590495.091244474</v>
      </c>
      <c r="AKE36" s="6">
        <f t="shared" si="1661"/>
        <v>68769830.307990074</v>
      </c>
      <c r="AKF36" s="6">
        <f t="shared" si="1661"/>
        <v>72669120.065031514</v>
      </c>
      <c r="AKG36" s="6">
        <f t="shared" si="1661"/>
        <v>75576826.590973601</v>
      </c>
      <c r="AKH36" s="6">
        <f t="shared" si="1661"/>
        <v>60621141.924775109</v>
      </c>
      <c r="AKI36" s="6">
        <f t="shared" si="1661"/>
        <v>58956736.853622608</v>
      </c>
      <c r="AKJ36" s="6">
        <f t="shared" si="1661"/>
        <v>57781561.913729884</v>
      </c>
      <c r="AKK36" s="6">
        <f t="shared" si="1661"/>
        <v>59139616.430398792</v>
      </c>
      <c r="AKL36" s="6">
        <f t="shared" si="1661"/>
        <v>61150953.203211628</v>
      </c>
      <c r="AKM36" s="6">
        <f t="shared" ref="AKM36:AKN36" si="1662">AKM15/AKM11</f>
        <v>58254756.769750945</v>
      </c>
      <c r="AKN36" s="6">
        <f t="shared" si="1662"/>
        <v>39981220.398089901</v>
      </c>
      <c r="AKO36" s="6">
        <f t="shared" ref="AKO36:AKP36" si="1663">AKO15/AKO11</f>
        <v>52776253.265327163</v>
      </c>
      <c r="AKP36" s="6">
        <f t="shared" si="1663"/>
        <v>54593997.006593347</v>
      </c>
      <c r="AKQ36" s="6">
        <f t="shared" ref="AKQ36:AKS36" si="1664">AKQ15/AKQ11</f>
        <v>62350889.637082294</v>
      </c>
      <c r="AKR36" s="6">
        <f t="shared" si="1664"/>
        <v>62132577.555785693</v>
      </c>
      <c r="AKS36" s="6">
        <f t="shared" si="1664"/>
        <v>68391535.828975677</v>
      </c>
      <c r="AKT36" s="6">
        <f t="shared" ref="AKT36:AKU36" si="1665">AKT15/AKT11</f>
        <v>73363989.730029628</v>
      </c>
      <c r="AKU36" s="6">
        <f t="shared" si="1665"/>
        <v>79703566.193125531</v>
      </c>
      <c r="AKV36" s="6">
        <f t="shared" ref="AKV36:ALB36" si="1666">AKV15/AKV11</f>
        <v>75243595.394174039</v>
      </c>
      <c r="AKW36" s="6">
        <f t="shared" si="1666"/>
        <v>83925337.279824719</v>
      </c>
      <c r="AKX36" s="6">
        <f t="shared" si="1666"/>
        <v>67318844.703244671</v>
      </c>
      <c r="AKY36" s="6">
        <f t="shared" si="1666"/>
        <v>66113035.205732815</v>
      </c>
      <c r="AKZ36" s="6">
        <f t="shared" si="1666"/>
        <v>64686073.021356381</v>
      </c>
      <c r="ALA36" s="6">
        <f t="shared" si="1666"/>
        <v>56886592.03772179</v>
      </c>
      <c r="ALB36" s="6">
        <f t="shared" si="1666"/>
        <v>57398087.12816906</v>
      </c>
      <c r="ALC36" s="6">
        <f t="shared" ref="ALC36:ALD36" si="1667">ALC15/ALC11</f>
        <v>56765386.953752659</v>
      </c>
      <c r="ALD36" s="6">
        <f t="shared" si="1667"/>
        <v>60066288.85270229</v>
      </c>
      <c r="ALE36" s="6">
        <f t="shared" ref="ALE36:ALG36" si="1668">ALE15/ALE11</f>
        <v>62585667.155929968</v>
      </c>
      <c r="ALF36" s="6">
        <f t="shared" si="1668"/>
        <v>39811669.399445102</v>
      </c>
      <c r="ALG36" s="6">
        <f t="shared" si="1668"/>
        <v>37898969.879397713</v>
      </c>
      <c r="ALH36" s="6">
        <f t="shared" ref="ALH36:ALI36" si="1669">ALH15/ALH11</f>
        <v>42470923.273446642</v>
      </c>
      <c r="ALI36" s="6">
        <f t="shared" si="1669"/>
        <v>45277489.311723687</v>
      </c>
      <c r="ALJ36" s="6">
        <f t="shared" ref="ALJ36:ALL36" si="1670">ALJ15/ALJ11</f>
        <v>49600376.324022129</v>
      </c>
      <c r="ALK36" s="6">
        <f t="shared" si="1670"/>
        <v>53364014.624056004</v>
      </c>
      <c r="ALL36" s="6">
        <f t="shared" si="1670"/>
        <v>54987334.263447642</v>
      </c>
      <c r="ALM36" s="6">
        <f t="shared" ref="ALM36:ALN36" si="1671">ALM15/ALM11</f>
        <v>57675177.293291718</v>
      </c>
      <c r="ALN36" s="6">
        <f t="shared" si="1671"/>
        <v>58874895.630864128</v>
      </c>
      <c r="ALO36" s="6">
        <f t="shared" ref="ALO36:ALR36" si="1672">ALO15/ALO11</f>
        <v>61835032.399606921</v>
      </c>
      <c r="ALP36" s="6">
        <f t="shared" si="1672"/>
        <v>59445586.384420119</v>
      </c>
      <c r="ALQ36" s="6">
        <f t="shared" si="1672"/>
        <v>65505749.331408247</v>
      </c>
      <c r="ALR36" s="6">
        <f t="shared" si="1672"/>
        <v>56341894.618947089</v>
      </c>
      <c r="ALS36" s="6">
        <f t="shared" ref="ALS36:ALT36" si="1673">ALS15/ALS11</f>
        <v>50555717.272983037</v>
      </c>
      <c r="ALT36" s="6">
        <f t="shared" si="1673"/>
        <v>40516369.27313441</v>
      </c>
      <c r="ALU36" s="6">
        <f t="shared" ref="ALU36:ALY36" si="1674">ALU15/ALU11</f>
        <v>36308537.414504148</v>
      </c>
      <c r="ALV36" s="6">
        <f t="shared" si="1674"/>
        <v>24163006.487268299</v>
      </c>
      <c r="ALW36" s="6">
        <f t="shared" si="1674"/>
        <v>26601978.271310449</v>
      </c>
      <c r="ALX36" s="6">
        <f t="shared" si="1674"/>
        <v>25966495.485225387</v>
      </c>
      <c r="ALY36" s="6">
        <f t="shared" si="1674"/>
        <v>25084355.271136563</v>
      </c>
      <c r="ALZ36" s="6">
        <f t="shared" ref="ALZ36:AMA36" si="1675">ALZ15/ALZ11</f>
        <v>23034785.09104478</v>
      </c>
      <c r="AMA36" s="6">
        <f t="shared" si="1675"/>
        <v>24176020.68409539</v>
      </c>
      <c r="AMB36" s="6">
        <f t="shared" ref="AMB36:AMH36" si="1676">AMB15/AMB11</f>
        <v>24542216.012858409</v>
      </c>
      <c r="AMC36" s="6">
        <f t="shared" si="1676"/>
        <v>22884154.937702853</v>
      </c>
      <c r="AMD36" s="6">
        <f t="shared" si="1676"/>
        <v>23786052.39676033</v>
      </c>
      <c r="AME36" s="6">
        <f t="shared" si="1676"/>
        <v>23231370.176272023</v>
      </c>
      <c r="AMF36" s="6">
        <f t="shared" si="1676"/>
        <v>23444382.439458463</v>
      </c>
      <c r="AMG36" s="6">
        <f t="shared" si="1676"/>
        <v>22022820.827736087</v>
      </c>
      <c r="AMH36" s="6">
        <f t="shared" si="1676"/>
        <v>22017162.913764641</v>
      </c>
      <c r="AMI36" s="6">
        <f t="shared" ref="AMI36:AMP36" si="1677">AMI15/AMI11</f>
        <v>19884680.667213071</v>
      </c>
      <c r="AMJ36" s="6">
        <f t="shared" si="1677"/>
        <v>19637145.740906481</v>
      </c>
      <c r="AMK36" s="6">
        <f t="shared" si="1677"/>
        <v>17998302.915617298</v>
      </c>
      <c r="AML36" s="6">
        <f t="shared" si="1677"/>
        <v>18795095.807835501</v>
      </c>
      <c r="AMM36" s="6">
        <f t="shared" si="1677"/>
        <v>18265141.796757862</v>
      </c>
      <c r="AMN36" s="6">
        <f t="shared" si="1677"/>
        <v>17759569.264188375</v>
      </c>
      <c r="AMO36" s="6">
        <f t="shared" si="1677"/>
        <v>16324086.777784884</v>
      </c>
      <c r="AMP36" s="6">
        <f t="shared" si="1677"/>
        <v>17429269.2744026</v>
      </c>
      <c r="AMQ36" s="6">
        <f t="shared" ref="AMQ36:ANF36" si="1678">AMQ15/AMQ11</f>
        <v>16464550.886676151</v>
      </c>
      <c r="AMR36" s="6">
        <f t="shared" si="1678"/>
        <v>16136195.397701751</v>
      </c>
      <c r="AMS36" s="6">
        <f t="shared" si="1678"/>
        <v>15816884.715355007</v>
      </c>
      <c r="AMT36" s="6">
        <f t="shared" si="1678"/>
        <v>16107027.98873917</v>
      </c>
      <c r="AMU36" s="6">
        <f t="shared" si="1678"/>
        <v>16647709.69416561</v>
      </c>
      <c r="AMV36" s="6">
        <f t="shared" si="1678"/>
        <v>17778655.465641491</v>
      </c>
      <c r="AMW36" s="6">
        <f t="shared" si="1678"/>
        <v>15593260.029019166</v>
      </c>
      <c r="AMX36" s="6">
        <f t="shared" si="1678"/>
        <v>16843075.948034424</v>
      </c>
      <c r="AMY36" s="6">
        <f t="shared" si="1678"/>
        <v>13122739.233478846</v>
      </c>
      <c r="AMZ36" s="6">
        <f t="shared" si="1678"/>
        <v>12064082.823162533</v>
      </c>
      <c r="ANA36" s="6">
        <f t="shared" si="1678"/>
        <v>8243019.1620100494</v>
      </c>
      <c r="ANB36" s="6">
        <f t="shared" si="1678"/>
        <v>8311266.2205457808</v>
      </c>
      <c r="ANC36" s="6">
        <f t="shared" si="1678"/>
        <v>10098998.36787511</v>
      </c>
      <c r="AND36" s="6">
        <f t="shared" si="1678"/>
        <v>11324028.868769605</v>
      </c>
      <c r="ANE36" s="6">
        <f t="shared" si="1678"/>
        <v>12492847.904204598</v>
      </c>
      <c r="ANF36" s="6">
        <f t="shared" si="1678"/>
        <v>12604231.542701762</v>
      </c>
      <c r="ANG36" s="6">
        <f t="shared" ref="ANG36:ANO36" si="1679">ANG15/ANG11</f>
        <v>7792372.6325591858</v>
      </c>
      <c r="ANH36" s="6">
        <f t="shared" si="1679"/>
        <v>7838787.2653940693</v>
      </c>
      <c r="ANI36" s="6">
        <f t="shared" si="1679"/>
        <v>7459858.0021314044</v>
      </c>
      <c r="ANJ36" s="6">
        <f t="shared" si="1679"/>
        <v>8016941.6132554738</v>
      </c>
      <c r="ANK36" s="6">
        <f t="shared" si="1679"/>
        <v>7720140.147864867</v>
      </c>
      <c r="ANL36" s="6">
        <f t="shared" si="1679"/>
        <v>8771091.8665042724</v>
      </c>
      <c r="ANM36" s="6">
        <f t="shared" si="1679"/>
        <v>8744201.484462969</v>
      </c>
      <c r="ANN36" s="6">
        <f t="shared" si="1679"/>
        <v>8325463.8076391472</v>
      </c>
      <c r="ANO36" s="6">
        <f t="shared" si="1679"/>
        <v>8945521.1418448761</v>
      </c>
      <c r="ANP36" s="6">
        <f t="shared" ref="ANP36:AOP36" si="1680">ANP15/ANP11</f>
        <v>9283003.452630695</v>
      </c>
      <c r="ANQ36" s="6">
        <f t="shared" si="1680"/>
        <v>9781476.3165283632</v>
      </c>
      <c r="ANR36" s="6">
        <f t="shared" si="1680"/>
        <v>9269922.8403263818</v>
      </c>
      <c r="ANS36" s="6">
        <f t="shared" si="1680"/>
        <v>8015646.7065484626</v>
      </c>
      <c r="ANT36" s="6">
        <f t="shared" si="1680"/>
        <v>8625974.9453991745</v>
      </c>
      <c r="ANU36" s="6">
        <f t="shared" si="1680"/>
        <v>9320994.2167548053</v>
      </c>
      <c r="ANV36" s="6">
        <f t="shared" si="1680"/>
        <v>8848964.3208213989</v>
      </c>
      <c r="ANW36" s="6">
        <f t="shared" si="1680"/>
        <v>10892148.687259622</v>
      </c>
      <c r="ANX36" s="6">
        <f t="shared" si="1680"/>
        <v>11430486.059690902</v>
      </c>
      <c r="ANY36" s="6">
        <f t="shared" si="1680"/>
        <v>14804354.985741157</v>
      </c>
      <c r="ANZ36" s="6">
        <f t="shared" si="1680"/>
        <v>14662456.33276809</v>
      </c>
      <c r="AOA36" s="6">
        <f t="shared" si="1680"/>
        <v>17854693.199050687</v>
      </c>
      <c r="AOB36" s="6">
        <f t="shared" si="1680"/>
        <v>18696442.338834982</v>
      </c>
      <c r="AOC36" s="6">
        <f t="shared" si="1680"/>
        <v>21941300.263636384</v>
      </c>
      <c r="AOD36" s="6">
        <f t="shared" si="1680"/>
        <v>21937688.702760011</v>
      </c>
      <c r="AOE36" s="6">
        <f t="shared" si="1680"/>
        <v>25058922.567808378</v>
      </c>
      <c r="AOF36" s="6">
        <f t="shared" si="1680"/>
        <v>25557129.391179901</v>
      </c>
      <c r="AOG36" s="6">
        <f t="shared" si="1680"/>
        <v>28199764.94624744</v>
      </c>
      <c r="AOH36" s="6">
        <f t="shared" si="1680"/>
        <v>25330289.094004296</v>
      </c>
      <c r="AOI36" s="6">
        <f t="shared" si="1680"/>
        <v>26355782.089133289</v>
      </c>
      <c r="AOJ36" s="6">
        <f t="shared" si="1680"/>
        <v>25418813.921278108</v>
      </c>
      <c r="AOK36" s="6">
        <f t="shared" si="1680"/>
        <v>26993009.576220926</v>
      </c>
      <c r="AOL36" s="6">
        <f t="shared" si="1680"/>
        <v>26641216.083120421</v>
      </c>
      <c r="AOM36" s="6">
        <f t="shared" si="1680"/>
        <v>28195789.481552877</v>
      </c>
      <c r="AON36" s="6">
        <f t="shared" si="1680"/>
        <v>27957236.918095604</v>
      </c>
      <c r="AOO36" s="6">
        <f t="shared" si="1680"/>
        <v>29428641.311913468</v>
      </c>
      <c r="AOP36" s="6">
        <f t="shared" si="1680"/>
        <v>28870085.475658141</v>
      </c>
      <c r="AOQ36" s="6">
        <f t="shared" ref="AOQ36:AOR36" si="1681">AOQ15/AOQ11</f>
        <v>30688858.041710187</v>
      </c>
      <c r="AOR36" s="6">
        <f t="shared" si="1681"/>
        <v>27598806.489570454</v>
      </c>
    </row>
    <row r="37" spans="1:1093" x14ac:dyDescent="0.2">
      <c r="B37" s="320" t="s">
        <v>1189</v>
      </c>
      <c r="C37" s="8" t="e">
        <f t="shared" ref="C37:BN37" si="1682">C36/C12</f>
        <v>#REF!</v>
      </c>
      <c r="D37" s="8" t="e">
        <f t="shared" si="1682"/>
        <v>#REF!</v>
      </c>
      <c r="E37" s="8" t="e">
        <f t="shared" si="1682"/>
        <v>#REF!</v>
      </c>
      <c r="F37" s="8" t="e">
        <f t="shared" si="1682"/>
        <v>#REF!</v>
      </c>
      <c r="G37" s="8" t="e">
        <f t="shared" si="1682"/>
        <v>#REF!</v>
      </c>
      <c r="H37" s="8" t="e">
        <f t="shared" si="1682"/>
        <v>#REF!</v>
      </c>
      <c r="I37" s="8" t="e">
        <f t="shared" si="1682"/>
        <v>#REF!</v>
      </c>
      <c r="J37" s="8" t="e">
        <f t="shared" si="1682"/>
        <v>#REF!</v>
      </c>
      <c r="K37" s="8" t="e">
        <f t="shared" si="1682"/>
        <v>#REF!</v>
      </c>
      <c r="L37" s="8" t="e">
        <f t="shared" si="1682"/>
        <v>#REF!</v>
      </c>
      <c r="M37" s="8" t="e">
        <f t="shared" si="1682"/>
        <v>#REF!</v>
      </c>
      <c r="N37" s="8" t="e">
        <f t="shared" si="1682"/>
        <v>#REF!</v>
      </c>
      <c r="O37" s="8" t="e">
        <f t="shared" si="1682"/>
        <v>#REF!</v>
      </c>
      <c r="P37" s="8" t="e">
        <f t="shared" si="1682"/>
        <v>#REF!</v>
      </c>
      <c r="Q37" s="8" t="e">
        <f t="shared" si="1682"/>
        <v>#REF!</v>
      </c>
      <c r="R37" s="8" t="e">
        <f t="shared" si="1682"/>
        <v>#REF!</v>
      </c>
      <c r="S37" s="8" t="e">
        <f t="shared" si="1682"/>
        <v>#REF!</v>
      </c>
      <c r="T37" s="8" t="e">
        <f t="shared" si="1682"/>
        <v>#REF!</v>
      </c>
      <c r="U37" s="8" t="e">
        <f t="shared" si="1682"/>
        <v>#REF!</v>
      </c>
      <c r="V37" s="8" t="e">
        <f t="shared" si="1682"/>
        <v>#REF!</v>
      </c>
      <c r="W37" s="8" t="e">
        <f t="shared" si="1682"/>
        <v>#REF!</v>
      </c>
      <c r="X37" s="8" t="e">
        <f t="shared" si="1682"/>
        <v>#REF!</v>
      </c>
      <c r="Y37" s="8" t="e">
        <f t="shared" si="1682"/>
        <v>#REF!</v>
      </c>
      <c r="Z37" s="8" t="e">
        <f t="shared" si="1682"/>
        <v>#REF!</v>
      </c>
      <c r="AA37" s="8" t="e">
        <f t="shared" si="1682"/>
        <v>#REF!</v>
      </c>
      <c r="AB37" s="8" t="e">
        <f t="shared" si="1682"/>
        <v>#REF!</v>
      </c>
      <c r="AC37" s="8" t="e">
        <f t="shared" si="1682"/>
        <v>#REF!</v>
      </c>
      <c r="AD37" s="8" t="e">
        <f t="shared" si="1682"/>
        <v>#REF!</v>
      </c>
      <c r="AE37" s="8" t="e">
        <f t="shared" si="1682"/>
        <v>#REF!</v>
      </c>
      <c r="AF37" s="8" t="e">
        <f t="shared" si="1682"/>
        <v>#REF!</v>
      </c>
      <c r="AG37" s="8" t="e">
        <f t="shared" si="1682"/>
        <v>#REF!</v>
      </c>
      <c r="AH37" s="8" t="e">
        <f t="shared" si="1682"/>
        <v>#REF!</v>
      </c>
      <c r="AI37" s="8" t="e">
        <f t="shared" si="1682"/>
        <v>#REF!</v>
      </c>
      <c r="AJ37" s="8" t="e">
        <f t="shared" si="1682"/>
        <v>#REF!</v>
      </c>
      <c r="AK37" s="8" t="e">
        <f t="shared" si="1682"/>
        <v>#REF!</v>
      </c>
      <c r="AL37" s="8" t="e">
        <f t="shared" si="1682"/>
        <v>#REF!</v>
      </c>
      <c r="AM37" s="8" t="e">
        <f t="shared" si="1682"/>
        <v>#REF!</v>
      </c>
      <c r="AN37" s="8" t="e">
        <f t="shared" si="1682"/>
        <v>#REF!</v>
      </c>
      <c r="AO37" s="8" t="e">
        <f t="shared" si="1682"/>
        <v>#REF!</v>
      </c>
      <c r="AP37" s="8" t="e">
        <f t="shared" si="1682"/>
        <v>#REF!</v>
      </c>
      <c r="AQ37" s="8" t="e">
        <f t="shared" si="1682"/>
        <v>#REF!</v>
      </c>
      <c r="AR37" s="8" t="e">
        <f t="shared" si="1682"/>
        <v>#REF!</v>
      </c>
      <c r="AS37" s="8" t="e">
        <f t="shared" si="1682"/>
        <v>#REF!</v>
      </c>
      <c r="AT37" s="8" t="e">
        <f t="shared" si="1682"/>
        <v>#REF!</v>
      </c>
      <c r="AU37" s="8" t="e">
        <f t="shared" si="1682"/>
        <v>#REF!</v>
      </c>
      <c r="AV37" s="8" t="e">
        <f t="shared" si="1682"/>
        <v>#REF!</v>
      </c>
      <c r="AW37" s="8" t="e">
        <f t="shared" si="1682"/>
        <v>#REF!</v>
      </c>
      <c r="AX37" s="8" t="e">
        <f t="shared" si="1682"/>
        <v>#REF!</v>
      </c>
      <c r="AY37" s="8" t="e">
        <f t="shared" si="1682"/>
        <v>#REF!</v>
      </c>
      <c r="AZ37" s="8" t="e">
        <f t="shared" si="1682"/>
        <v>#REF!</v>
      </c>
      <c r="BA37" s="8" t="e">
        <f t="shared" si="1682"/>
        <v>#REF!</v>
      </c>
      <c r="BB37" s="8" t="e">
        <f t="shared" si="1682"/>
        <v>#REF!</v>
      </c>
      <c r="BC37" s="8" t="e">
        <f t="shared" si="1682"/>
        <v>#REF!</v>
      </c>
      <c r="BD37" s="8" t="e">
        <f t="shared" si="1682"/>
        <v>#REF!</v>
      </c>
      <c r="BE37" s="8" t="e">
        <f t="shared" si="1682"/>
        <v>#REF!</v>
      </c>
      <c r="BF37" s="8" t="e">
        <f t="shared" si="1682"/>
        <v>#REF!</v>
      </c>
      <c r="BG37" s="8" t="e">
        <f t="shared" si="1682"/>
        <v>#REF!</v>
      </c>
      <c r="BH37" s="8" t="e">
        <f t="shared" si="1682"/>
        <v>#REF!</v>
      </c>
      <c r="BI37" s="8" t="e">
        <f t="shared" si="1682"/>
        <v>#REF!</v>
      </c>
      <c r="BJ37" s="8" t="e">
        <f t="shared" si="1682"/>
        <v>#REF!</v>
      </c>
      <c r="BK37" s="8" t="e">
        <f t="shared" si="1682"/>
        <v>#REF!</v>
      </c>
      <c r="BL37" s="8" t="e">
        <f t="shared" si="1682"/>
        <v>#REF!</v>
      </c>
      <c r="BM37" s="8" t="e">
        <f t="shared" si="1682"/>
        <v>#REF!</v>
      </c>
      <c r="BN37" s="8" t="e">
        <f t="shared" si="1682"/>
        <v>#REF!</v>
      </c>
      <c r="BO37" s="8" t="e">
        <f t="shared" ref="BO37:DZ37" si="1683">BO36/BO12</f>
        <v>#REF!</v>
      </c>
      <c r="BP37" s="8" t="e">
        <f t="shared" si="1683"/>
        <v>#REF!</v>
      </c>
      <c r="BQ37" s="8" t="e">
        <f t="shared" si="1683"/>
        <v>#REF!</v>
      </c>
      <c r="BR37" s="8" t="e">
        <f t="shared" si="1683"/>
        <v>#REF!</v>
      </c>
      <c r="BS37" s="8" t="e">
        <f t="shared" si="1683"/>
        <v>#REF!</v>
      </c>
      <c r="BT37" s="8" t="e">
        <f t="shared" si="1683"/>
        <v>#REF!</v>
      </c>
      <c r="BU37" s="8" t="e">
        <f t="shared" si="1683"/>
        <v>#REF!</v>
      </c>
      <c r="BV37" s="8" t="e">
        <f t="shared" si="1683"/>
        <v>#REF!</v>
      </c>
      <c r="BW37" s="8" t="e">
        <f t="shared" si="1683"/>
        <v>#REF!</v>
      </c>
      <c r="BX37" s="8" t="e">
        <f t="shared" si="1683"/>
        <v>#REF!</v>
      </c>
      <c r="BY37" s="8" t="e">
        <f t="shared" si="1683"/>
        <v>#REF!</v>
      </c>
      <c r="BZ37" s="8" t="e">
        <f t="shared" si="1683"/>
        <v>#REF!</v>
      </c>
      <c r="CA37" s="8" t="e">
        <f t="shared" si="1683"/>
        <v>#REF!</v>
      </c>
      <c r="CB37" s="8" t="e">
        <f t="shared" si="1683"/>
        <v>#REF!</v>
      </c>
      <c r="CC37" s="8" t="e">
        <f t="shared" si="1683"/>
        <v>#REF!</v>
      </c>
      <c r="CD37" s="8" t="e">
        <f t="shared" si="1683"/>
        <v>#REF!</v>
      </c>
      <c r="CE37" s="8" t="e">
        <f t="shared" si="1683"/>
        <v>#REF!</v>
      </c>
      <c r="CF37" s="8" t="e">
        <f t="shared" si="1683"/>
        <v>#REF!</v>
      </c>
      <c r="CG37" s="8" t="e">
        <f t="shared" si="1683"/>
        <v>#REF!</v>
      </c>
      <c r="CH37" s="8" t="e">
        <f t="shared" si="1683"/>
        <v>#REF!</v>
      </c>
      <c r="CI37" s="8" t="e">
        <f t="shared" si="1683"/>
        <v>#REF!</v>
      </c>
      <c r="CJ37" s="8" t="e">
        <f t="shared" si="1683"/>
        <v>#REF!</v>
      </c>
      <c r="CK37" s="8" t="e">
        <f t="shared" si="1683"/>
        <v>#REF!</v>
      </c>
      <c r="CL37" s="8" t="e">
        <f t="shared" si="1683"/>
        <v>#REF!</v>
      </c>
      <c r="CM37" s="8" t="e">
        <f t="shared" si="1683"/>
        <v>#REF!</v>
      </c>
      <c r="CN37" s="8" t="e">
        <f t="shared" si="1683"/>
        <v>#REF!</v>
      </c>
      <c r="CO37" s="8" t="e">
        <f t="shared" si="1683"/>
        <v>#REF!</v>
      </c>
      <c r="CP37" s="8" t="e">
        <f t="shared" si="1683"/>
        <v>#REF!</v>
      </c>
      <c r="CQ37" s="8" t="e">
        <f t="shared" si="1683"/>
        <v>#REF!</v>
      </c>
      <c r="CR37" s="8" t="e">
        <f t="shared" si="1683"/>
        <v>#REF!</v>
      </c>
      <c r="CS37" s="8" t="e">
        <f t="shared" si="1683"/>
        <v>#REF!</v>
      </c>
      <c r="CT37" s="8" t="e">
        <f t="shared" si="1683"/>
        <v>#REF!</v>
      </c>
      <c r="CU37" s="8" t="e">
        <f t="shared" si="1683"/>
        <v>#REF!</v>
      </c>
      <c r="CV37" s="8" t="e">
        <f t="shared" si="1683"/>
        <v>#REF!</v>
      </c>
      <c r="CW37" s="8" t="e">
        <f t="shared" si="1683"/>
        <v>#REF!</v>
      </c>
      <c r="CX37" s="8" t="e">
        <f t="shared" si="1683"/>
        <v>#REF!</v>
      </c>
      <c r="CY37" s="8" t="e">
        <f t="shared" si="1683"/>
        <v>#REF!</v>
      </c>
      <c r="CZ37" s="8" t="e">
        <f t="shared" si="1683"/>
        <v>#REF!</v>
      </c>
      <c r="DA37" s="8" t="e">
        <f t="shared" si="1683"/>
        <v>#REF!</v>
      </c>
      <c r="DB37" s="8" t="e">
        <f t="shared" si="1683"/>
        <v>#REF!</v>
      </c>
      <c r="DC37" s="8" t="e">
        <f t="shared" si="1683"/>
        <v>#REF!</v>
      </c>
      <c r="DD37" s="8" t="e">
        <f t="shared" si="1683"/>
        <v>#REF!</v>
      </c>
      <c r="DE37" s="8" t="e">
        <f t="shared" si="1683"/>
        <v>#REF!</v>
      </c>
      <c r="DF37" s="8" t="e">
        <f t="shared" si="1683"/>
        <v>#REF!</v>
      </c>
      <c r="DG37" s="8" t="e">
        <f t="shared" si="1683"/>
        <v>#REF!</v>
      </c>
      <c r="DH37" s="8" t="e">
        <f t="shared" si="1683"/>
        <v>#REF!</v>
      </c>
      <c r="DI37" s="8" t="e">
        <f t="shared" si="1683"/>
        <v>#REF!</v>
      </c>
      <c r="DJ37" s="8" t="e">
        <f t="shared" si="1683"/>
        <v>#REF!</v>
      </c>
      <c r="DK37" s="8" t="e">
        <f t="shared" si="1683"/>
        <v>#REF!</v>
      </c>
      <c r="DL37" s="8" t="e">
        <f t="shared" si="1683"/>
        <v>#REF!</v>
      </c>
      <c r="DM37" s="8" t="e">
        <f t="shared" si="1683"/>
        <v>#REF!</v>
      </c>
      <c r="DN37" s="8" t="e">
        <f t="shared" si="1683"/>
        <v>#REF!</v>
      </c>
      <c r="DO37" s="8" t="e">
        <f t="shared" si="1683"/>
        <v>#REF!</v>
      </c>
      <c r="DP37" s="8" t="e">
        <f t="shared" si="1683"/>
        <v>#REF!</v>
      </c>
      <c r="DQ37" s="8" t="e">
        <f t="shared" si="1683"/>
        <v>#REF!</v>
      </c>
      <c r="DR37" s="8" t="e">
        <f t="shared" si="1683"/>
        <v>#REF!</v>
      </c>
      <c r="DS37" s="8" t="e">
        <f t="shared" si="1683"/>
        <v>#REF!</v>
      </c>
      <c r="DT37" s="8" t="e">
        <f t="shared" si="1683"/>
        <v>#REF!</v>
      </c>
      <c r="DU37" s="8" t="e">
        <f t="shared" si="1683"/>
        <v>#REF!</v>
      </c>
      <c r="DV37" s="8" t="e">
        <f t="shared" si="1683"/>
        <v>#REF!</v>
      </c>
      <c r="DW37" s="8" t="e">
        <f t="shared" si="1683"/>
        <v>#REF!</v>
      </c>
      <c r="DX37" s="8" t="e">
        <f t="shared" si="1683"/>
        <v>#REF!</v>
      </c>
      <c r="DY37" s="8" t="e">
        <f t="shared" si="1683"/>
        <v>#REF!</v>
      </c>
      <c r="DZ37" s="8" t="e">
        <f t="shared" si="1683"/>
        <v>#REF!</v>
      </c>
      <c r="EA37" s="8" t="e">
        <f t="shared" ref="EA37:GL37" si="1684">EA36/EA12</f>
        <v>#REF!</v>
      </c>
      <c r="EB37" s="8" t="e">
        <f t="shared" si="1684"/>
        <v>#REF!</v>
      </c>
      <c r="EC37" s="8" t="e">
        <f t="shared" si="1684"/>
        <v>#REF!</v>
      </c>
      <c r="ED37" s="8" t="e">
        <f t="shared" si="1684"/>
        <v>#REF!</v>
      </c>
      <c r="EE37" s="8" t="e">
        <f t="shared" si="1684"/>
        <v>#REF!</v>
      </c>
      <c r="EF37" s="8" t="e">
        <f t="shared" si="1684"/>
        <v>#REF!</v>
      </c>
      <c r="EG37" s="8" t="e">
        <f t="shared" si="1684"/>
        <v>#REF!</v>
      </c>
      <c r="EH37" s="8" t="e">
        <f t="shared" si="1684"/>
        <v>#REF!</v>
      </c>
      <c r="EI37" s="8" t="e">
        <f t="shared" si="1684"/>
        <v>#REF!</v>
      </c>
      <c r="EJ37" s="8" t="e">
        <f t="shared" si="1684"/>
        <v>#REF!</v>
      </c>
      <c r="EK37" s="8" t="e">
        <f t="shared" si="1684"/>
        <v>#REF!</v>
      </c>
      <c r="EL37" s="8" t="e">
        <f t="shared" si="1684"/>
        <v>#REF!</v>
      </c>
      <c r="EM37" s="8" t="e">
        <f t="shared" si="1684"/>
        <v>#REF!</v>
      </c>
      <c r="EN37" s="8" t="e">
        <f t="shared" si="1684"/>
        <v>#REF!</v>
      </c>
      <c r="EO37" s="8" t="e">
        <f t="shared" si="1684"/>
        <v>#REF!</v>
      </c>
      <c r="EP37" s="8" t="e">
        <f t="shared" si="1684"/>
        <v>#REF!</v>
      </c>
      <c r="EQ37" s="8" t="e">
        <f t="shared" si="1684"/>
        <v>#REF!</v>
      </c>
      <c r="ER37" s="8" t="e">
        <f t="shared" si="1684"/>
        <v>#REF!</v>
      </c>
      <c r="ES37" s="8" t="e">
        <f t="shared" si="1684"/>
        <v>#REF!</v>
      </c>
      <c r="ET37" s="8" t="e">
        <f t="shared" si="1684"/>
        <v>#REF!</v>
      </c>
      <c r="EU37" s="8" t="e">
        <f t="shared" si="1684"/>
        <v>#REF!</v>
      </c>
      <c r="EV37" s="8" t="e">
        <f t="shared" si="1684"/>
        <v>#REF!</v>
      </c>
      <c r="EW37" s="8" t="e">
        <f t="shared" si="1684"/>
        <v>#REF!</v>
      </c>
      <c r="EX37" s="8" t="e">
        <f t="shared" si="1684"/>
        <v>#REF!</v>
      </c>
      <c r="EY37" s="8" t="e">
        <f t="shared" si="1684"/>
        <v>#REF!</v>
      </c>
      <c r="EZ37" s="8" t="e">
        <f t="shared" si="1684"/>
        <v>#REF!</v>
      </c>
      <c r="FA37" s="8" t="e">
        <f t="shared" si="1684"/>
        <v>#REF!</v>
      </c>
      <c r="FB37" s="8" t="e">
        <f t="shared" si="1684"/>
        <v>#REF!</v>
      </c>
      <c r="FC37" s="8" t="e">
        <f t="shared" si="1684"/>
        <v>#REF!</v>
      </c>
      <c r="FD37" s="8" t="e">
        <f t="shared" si="1684"/>
        <v>#REF!</v>
      </c>
      <c r="FE37" s="8" t="e">
        <f t="shared" si="1684"/>
        <v>#REF!</v>
      </c>
      <c r="FF37" s="8" t="e">
        <f t="shared" si="1684"/>
        <v>#REF!</v>
      </c>
      <c r="FG37" s="8" t="e">
        <f t="shared" si="1684"/>
        <v>#REF!</v>
      </c>
      <c r="FH37" s="8" t="e">
        <f t="shared" si="1684"/>
        <v>#REF!</v>
      </c>
      <c r="FI37" s="8" t="e">
        <f t="shared" si="1684"/>
        <v>#REF!</v>
      </c>
      <c r="FJ37" s="8" t="e">
        <f t="shared" si="1684"/>
        <v>#REF!</v>
      </c>
      <c r="FK37" s="8" t="e">
        <f t="shared" si="1684"/>
        <v>#REF!</v>
      </c>
      <c r="FL37" s="8" t="e">
        <f t="shared" si="1684"/>
        <v>#REF!</v>
      </c>
      <c r="FM37" s="8" t="e">
        <f t="shared" si="1684"/>
        <v>#REF!</v>
      </c>
      <c r="FN37" s="8" t="e">
        <f t="shared" si="1684"/>
        <v>#REF!</v>
      </c>
      <c r="FO37" s="8" t="e">
        <f t="shared" si="1684"/>
        <v>#REF!</v>
      </c>
      <c r="FP37" s="8" t="e">
        <f t="shared" si="1684"/>
        <v>#REF!</v>
      </c>
      <c r="FQ37" s="8" t="e">
        <f t="shared" si="1684"/>
        <v>#REF!</v>
      </c>
      <c r="FR37" s="8" t="e">
        <f t="shared" si="1684"/>
        <v>#REF!</v>
      </c>
      <c r="FS37" s="8" t="e">
        <f t="shared" si="1684"/>
        <v>#REF!</v>
      </c>
      <c r="FT37" s="8" t="e">
        <f t="shared" si="1684"/>
        <v>#REF!</v>
      </c>
      <c r="FU37" s="8" t="e">
        <f t="shared" si="1684"/>
        <v>#REF!</v>
      </c>
      <c r="FV37" s="8" t="e">
        <f t="shared" si="1684"/>
        <v>#REF!</v>
      </c>
      <c r="FW37" s="8" t="e">
        <f t="shared" si="1684"/>
        <v>#REF!</v>
      </c>
      <c r="FX37" s="8" t="e">
        <f t="shared" si="1684"/>
        <v>#REF!</v>
      </c>
      <c r="FY37" s="8" t="e">
        <f t="shared" si="1684"/>
        <v>#REF!</v>
      </c>
      <c r="FZ37" s="8" t="e">
        <f t="shared" si="1684"/>
        <v>#REF!</v>
      </c>
      <c r="GA37" s="8" t="e">
        <f t="shared" si="1684"/>
        <v>#REF!</v>
      </c>
      <c r="GB37" s="8" t="e">
        <f t="shared" si="1684"/>
        <v>#REF!</v>
      </c>
      <c r="GC37" s="8" t="e">
        <f t="shared" si="1684"/>
        <v>#REF!</v>
      </c>
      <c r="GD37" s="8" t="e">
        <f t="shared" si="1684"/>
        <v>#REF!</v>
      </c>
      <c r="GE37" s="8" t="e">
        <f t="shared" si="1684"/>
        <v>#REF!</v>
      </c>
      <c r="GF37" s="8" t="e">
        <f t="shared" si="1684"/>
        <v>#REF!</v>
      </c>
      <c r="GG37" s="8" t="e">
        <f t="shared" si="1684"/>
        <v>#REF!</v>
      </c>
      <c r="GH37" s="8" t="e">
        <f t="shared" si="1684"/>
        <v>#REF!</v>
      </c>
      <c r="GI37" s="8" t="e">
        <f t="shared" si="1684"/>
        <v>#REF!</v>
      </c>
      <c r="GJ37" s="8" t="e">
        <f t="shared" si="1684"/>
        <v>#REF!</v>
      </c>
      <c r="GK37" s="8" t="e">
        <f t="shared" si="1684"/>
        <v>#REF!</v>
      </c>
      <c r="GL37" s="8" t="e">
        <f t="shared" si="1684"/>
        <v>#REF!</v>
      </c>
      <c r="GM37" s="8" t="e">
        <f t="shared" ref="GM37:IX37" si="1685">GM36/GM12</f>
        <v>#REF!</v>
      </c>
      <c r="GN37" s="8" t="e">
        <f t="shared" si="1685"/>
        <v>#REF!</v>
      </c>
      <c r="GO37" s="8" t="e">
        <f t="shared" si="1685"/>
        <v>#REF!</v>
      </c>
      <c r="GP37" s="8" t="e">
        <f t="shared" si="1685"/>
        <v>#REF!</v>
      </c>
      <c r="GQ37" s="8" t="e">
        <f t="shared" si="1685"/>
        <v>#REF!</v>
      </c>
      <c r="GR37" s="8" t="e">
        <f t="shared" si="1685"/>
        <v>#REF!</v>
      </c>
      <c r="GS37" s="8" t="e">
        <f t="shared" si="1685"/>
        <v>#REF!</v>
      </c>
      <c r="GT37" s="8" t="e">
        <f t="shared" si="1685"/>
        <v>#REF!</v>
      </c>
      <c r="GU37" s="8" t="e">
        <f t="shared" si="1685"/>
        <v>#REF!</v>
      </c>
      <c r="GV37" s="8" t="e">
        <f t="shared" si="1685"/>
        <v>#REF!</v>
      </c>
      <c r="GW37" s="8" t="e">
        <f t="shared" si="1685"/>
        <v>#REF!</v>
      </c>
      <c r="GX37" s="8" t="e">
        <f t="shared" si="1685"/>
        <v>#REF!</v>
      </c>
      <c r="GY37" s="8" t="e">
        <f t="shared" si="1685"/>
        <v>#REF!</v>
      </c>
      <c r="GZ37" s="8" t="e">
        <f t="shared" si="1685"/>
        <v>#REF!</v>
      </c>
      <c r="HA37" s="8" t="e">
        <f t="shared" si="1685"/>
        <v>#REF!</v>
      </c>
      <c r="HB37" s="8" t="e">
        <f t="shared" si="1685"/>
        <v>#REF!</v>
      </c>
      <c r="HC37" s="53" t="e">
        <f t="shared" si="1685"/>
        <v>#REF!</v>
      </c>
      <c r="HD37" s="8" t="e">
        <f t="shared" si="1685"/>
        <v>#REF!</v>
      </c>
      <c r="HE37" s="8" t="e">
        <f t="shared" si="1685"/>
        <v>#REF!</v>
      </c>
      <c r="HF37" s="8" t="e">
        <f t="shared" si="1685"/>
        <v>#REF!</v>
      </c>
      <c r="HG37" s="8" t="e">
        <f t="shared" si="1685"/>
        <v>#REF!</v>
      </c>
      <c r="HH37" s="8" t="e">
        <f t="shared" si="1685"/>
        <v>#REF!</v>
      </c>
      <c r="HI37" s="8" t="e">
        <f t="shared" si="1685"/>
        <v>#REF!</v>
      </c>
      <c r="HJ37" s="8" t="e">
        <f t="shared" si="1685"/>
        <v>#REF!</v>
      </c>
      <c r="HK37" s="8" t="e">
        <f t="shared" si="1685"/>
        <v>#REF!</v>
      </c>
      <c r="HL37" s="8" t="e">
        <f t="shared" si="1685"/>
        <v>#REF!</v>
      </c>
      <c r="HM37" s="8" t="e">
        <f t="shared" si="1685"/>
        <v>#REF!</v>
      </c>
      <c r="HN37" s="8" t="e">
        <f t="shared" si="1685"/>
        <v>#REF!</v>
      </c>
      <c r="HO37" s="8" t="e">
        <f t="shared" si="1685"/>
        <v>#REF!</v>
      </c>
      <c r="HP37" s="8" t="e">
        <f t="shared" si="1685"/>
        <v>#REF!</v>
      </c>
      <c r="HQ37" s="8" t="e">
        <f t="shared" si="1685"/>
        <v>#REF!</v>
      </c>
      <c r="HR37" s="8" t="e">
        <f t="shared" si="1685"/>
        <v>#REF!</v>
      </c>
      <c r="HS37" s="8" t="e">
        <f t="shared" si="1685"/>
        <v>#REF!</v>
      </c>
      <c r="HT37" s="8" t="e">
        <f t="shared" si="1685"/>
        <v>#REF!</v>
      </c>
      <c r="HU37" s="8" t="e">
        <f t="shared" si="1685"/>
        <v>#REF!</v>
      </c>
      <c r="HV37" s="8" t="e">
        <f t="shared" si="1685"/>
        <v>#REF!</v>
      </c>
      <c r="HW37" s="8" t="e">
        <f t="shared" si="1685"/>
        <v>#REF!</v>
      </c>
      <c r="HX37" s="8" t="e">
        <f t="shared" si="1685"/>
        <v>#REF!</v>
      </c>
      <c r="HY37" s="8" t="e">
        <f t="shared" si="1685"/>
        <v>#REF!</v>
      </c>
      <c r="HZ37" s="8" t="e">
        <f t="shared" si="1685"/>
        <v>#REF!</v>
      </c>
      <c r="IA37" s="8" t="e">
        <f t="shared" si="1685"/>
        <v>#REF!</v>
      </c>
      <c r="IB37" s="8" t="e">
        <f t="shared" si="1685"/>
        <v>#REF!</v>
      </c>
      <c r="IC37" s="8" t="e">
        <f t="shared" si="1685"/>
        <v>#REF!</v>
      </c>
      <c r="ID37" s="8" t="e">
        <f t="shared" si="1685"/>
        <v>#REF!</v>
      </c>
      <c r="IE37" s="8" t="e">
        <f t="shared" si="1685"/>
        <v>#REF!</v>
      </c>
      <c r="IF37" s="8" t="e">
        <f t="shared" si="1685"/>
        <v>#REF!</v>
      </c>
      <c r="IG37" s="8" t="e">
        <f t="shared" si="1685"/>
        <v>#REF!</v>
      </c>
      <c r="IH37" s="8" t="e">
        <f t="shared" si="1685"/>
        <v>#REF!</v>
      </c>
      <c r="II37" s="8" t="e">
        <f t="shared" si="1685"/>
        <v>#REF!</v>
      </c>
      <c r="IJ37" s="8" t="e">
        <f t="shared" si="1685"/>
        <v>#REF!</v>
      </c>
      <c r="IK37" s="8" t="e">
        <f t="shared" si="1685"/>
        <v>#REF!</v>
      </c>
      <c r="IL37" s="8" t="e">
        <f t="shared" si="1685"/>
        <v>#REF!</v>
      </c>
      <c r="IM37" s="8" t="e">
        <f t="shared" si="1685"/>
        <v>#REF!</v>
      </c>
      <c r="IN37" s="8" t="e">
        <f t="shared" si="1685"/>
        <v>#REF!</v>
      </c>
      <c r="IO37" s="8" t="e">
        <f t="shared" si="1685"/>
        <v>#REF!</v>
      </c>
      <c r="IP37" s="8" t="e">
        <f t="shared" si="1685"/>
        <v>#REF!</v>
      </c>
      <c r="IQ37" s="8" t="e">
        <f t="shared" si="1685"/>
        <v>#REF!</v>
      </c>
      <c r="IR37" s="8" t="e">
        <f t="shared" si="1685"/>
        <v>#REF!</v>
      </c>
      <c r="IS37" s="8" t="e">
        <f t="shared" si="1685"/>
        <v>#REF!</v>
      </c>
      <c r="IT37" s="8" t="e">
        <f t="shared" si="1685"/>
        <v>#REF!</v>
      </c>
      <c r="IU37" s="8" t="e">
        <f t="shared" si="1685"/>
        <v>#REF!</v>
      </c>
      <c r="IV37" s="8" t="e">
        <f t="shared" si="1685"/>
        <v>#REF!</v>
      </c>
      <c r="IW37" s="8" t="e">
        <f t="shared" si="1685"/>
        <v>#REF!</v>
      </c>
      <c r="IX37" s="8" t="e">
        <f t="shared" si="1685"/>
        <v>#REF!</v>
      </c>
      <c r="IY37" s="8" t="e">
        <f t="shared" ref="IY37:LJ37" si="1686">IY36/IY12</f>
        <v>#REF!</v>
      </c>
      <c r="IZ37" s="8" t="e">
        <f t="shared" si="1686"/>
        <v>#REF!</v>
      </c>
      <c r="JA37" s="8" t="e">
        <f t="shared" si="1686"/>
        <v>#REF!</v>
      </c>
      <c r="JB37" s="8" t="e">
        <f t="shared" si="1686"/>
        <v>#REF!</v>
      </c>
      <c r="JC37" s="8" t="e">
        <f t="shared" si="1686"/>
        <v>#REF!</v>
      </c>
      <c r="JD37" s="8" t="e">
        <f t="shared" si="1686"/>
        <v>#REF!</v>
      </c>
      <c r="JE37" s="8" t="e">
        <f t="shared" si="1686"/>
        <v>#REF!</v>
      </c>
      <c r="JF37" s="8" t="e">
        <f t="shared" si="1686"/>
        <v>#REF!</v>
      </c>
      <c r="JG37" s="8" t="e">
        <f t="shared" si="1686"/>
        <v>#REF!</v>
      </c>
      <c r="JH37" s="8" t="e">
        <f t="shared" si="1686"/>
        <v>#REF!</v>
      </c>
      <c r="JI37" s="8" t="e">
        <f t="shared" si="1686"/>
        <v>#REF!</v>
      </c>
      <c r="JJ37" s="8" t="e">
        <f t="shared" si="1686"/>
        <v>#REF!</v>
      </c>
      <c r="JK37" s="8" t="e">
        <f t="shared" si="1686"/>
        <v>#REF!</v>
      </c>
      <c r="JL37" s="8" t="e">
        <f t="shared" si="1686"/>
        <v>#REF!</v>
      </c>
      <c r="JM37" s="8" t="e">
        <f t="shared" si="1686"/>
        <v>#REF!</v>
      </c>
      <c r="JN37" s="8" t="e">
        <f t="shared" si="1686"/>
        <v>#REF!</v>
      </c>
      <c r="JO37" s="8" t="e">
        <f t="shared" si="1686"/>
        <v>#REF!</v>
      </c>
      <c r="JP37" s="8" t="e">
        <f t="shared" si="1686"/>
        <v>#REF!</v>
      </c>
      <c r="JQ37" s="8" t="e">
        <f t="shared" si="1686"/>
        <v>#REF!</v>
      </c>
      <c r="JR37" s="8" t="e">
        <f t="shared" si="1686"/>
        <v>#REF!</v>
      </c>
      <c r="JS37" s="8" t="e">
        <f t="shared" si="1686"/>
        <v>#REF!</v>
      </c>
      <c r="JT37" s="8" t="e">
        <f t="shared" si="1686"/>
        <v>#REF!</v>
      </c>
      <c r="JU37" s="8" t="e">
        <f t="shared" si="1686"/>
        <v>#REF!</v>
      </c>
      <c r="JV37" s="8" t="e">
        <f t="shared" si="1686"/>
        <v>#REF!</v>
      </c>
      <c r="JW37" s="8" t="e">
        <f t="shared" si="1686"/>
        <v>#REF!</v>
      </c>
      <c r="JX37" s="8" t="e">
        <f t="shared" si="1686"/>
        <v>#REF!</v>
      </c>
      <c r="JY37" s="8" t="e">
        <f t="shared" si="1686"/>
        <v>#REF!</v>
      </c>
      <c r="JZ37" s="8" t="e">
        <f t="shared" si="1686"/>
        <v>#REF!</v>
      </c>
      <c r="KA37" s="8" t="e">
        <f t="shared" si="1686"/>
        <v>#REF!</v>
      </c>
      <c r="KB37" s="8" t="e">
        <f t="shared" si="1686"/>
        <v>#REF!</v>
      </c>
      <c r="KC37" s="8" t="e">
        <f t="shared" si="1686"/>
        <v>#REF!</v>
      </c>
      <c r="KD37" s="8" t="e">
        <f t="shared" si="1686"/>
        <v>#REF!</v>
      </c>
      <c r="KE37" s="8" t="e">
        <f t="shared" si="1686"/>
        <v>#REF!</v>
      </c>
      <c r="KF37" s="8" t="e">
        <f t="shared" si="1686"/>
        <v>#REF!</v>
      </c>
      <c r="KG37" s="8" t="e">
        <f t="shared" si="1686"/>
        <v>#REF!</v>
      </c>
      <c r="KH37" s="8" t="e">
        <f t="shared" si="1686"/>
        <v>#REF!</v>
      </c>
      <c r="KI37" s="8" t="e">
        <f t="shared" si="1686"/>
        <v>#REF!</v>
      </c>
      <c r="KJ37" s="8" t="e">
        <f t="shared" si="1686"/>
        <v>#REF!</v>
      </c>
      <c r="KK37" s="8" t="e">
        <f t="shared" si="1686"/>
        <v>#REF!</v>
      </c>
      <c r="KL37" s="8" t="e">
        <f t="shared" si="1686"/>
        <v>#REF!</v>
      </c>
      <c r="KM37" s="8" t="e">
        <f t="shared" si="1686"/>
        <v>#REF!</v>
      </c>
      <c r="KN37" s="8" t="e">
        <f t="shared" si="1686"/>
        <v>#REF!</v>
      </c>
      <c r="KO37" s="8" t="e">
        <f t="shared" si="1686"/>
        <v>#REF!</v>
      </c>
      <c r="KP37" s="8" t="e">
        <f t="shared" si="1686"/>
        <v>#REF!</v>
      </c>
      <c r="KQ37" s="8" t="e">
        <f t="shared" si="1686"/>
        <v>#REF!</v>
      </c>
      <c r="KR37" s="8" t="e">
        <f t="shared" si="1686"/>
        <v>#REF!</v>
      </c>
      <c r="KS37" s="8" t="e">
        <f t="shared" si="1686"/>
        <v>#REF!</v>
      </c>
      <c r="KT37" s="8" t="e">
        <f t="shared" si="1686"/>
        <v>#REF!</v>
      </c>
      <c r="KU37" s="8" t="e">
        <f t="shared" si="1686"/>
        <v>#REF!</v>
      </c>
      <c r="KV37" s="8" t="e">
        <f t="shared" si="1686"/>
        <v>#REF!</v>
      </c>
      <c r="KW37" s="8" t="e">
        <f t="shared" si="1686"/>
        <v>#REF!</v>
      </c>
      <c r="KX37" s="8" t="e">
        <f t="shared" si="1686"/>
        <v>#REF!</v>
      </c>
      <c r="KY37" s="8" t="e">
        <f t="shared" si="1686"/>
        <v>#REF!</v>
      </c>
      <c r="KZ37" s="8" t="e">
        <f t="shared" si="1686"/>
        <v>#REF!</v>
      </c>
      <c r="LA37" s="8" t="e">
        <f t="shared" si="1686"/>
        <v>#REF!</v>
      </c>
      <c r="LB37" s="8" t="e">
        <f t="shared" si="1686"/>
        <v>#REF!</v>
      </c>
      <c r="LC37" s="8" t="e">
        <f t="shared" si="1686"/>
        <v>#REF!</v>
      </c>
      <c r="LD37" s="53" t="e">
        <f t="shared" si="1686"/>
        <v>#REF!</v>
      </c>
      <c r="LE37" s="8" t="e">
        <f t="shared" si="1686"/>
        <v>#REF!</v>
      </c>
      <c r="LF37" s="8" t="e">
        <f t="shared" si="1686"/>
        <v>#REF!</v>
      </c>
      <c r="LG37" s="8" t="e">
        <f t="shared" si="1686"/>
        <v>#REF!</v>
      </c>
      <c r="LH37" s="8" t="e">
        <f t="shared" si="1686"/>
        <v>#REF!</v>
      </c>
      <c r="LI37" s="8" t="e">
        <f t="shared" si="1686"/>
        <v>#REF!</v>
      </c>
      <c r="LJ37" s="8" t="e">
        <f t="shared" si="1686"/>
        <v>#REF!</v>
      </c>
      <c r="LK37" s="8" t="e">
        <f t="shared" ref="LK37:NV37" si="1687">LK36/LK12</f>
        <v>#REF!</v>
      </c>
      <c r="LL37" s="8" t="e">
        <f t="shared" si="1687"/>
        <v>#REF!</v>
      </c>
      <c r="LM37" s="8" t="e">
        <f t="shared" si="1687"/>
        <v>#REF!</v>
      </c>
      <c r="LN37" s="8" t="e">
        <f t="shared" si="1687"/>
        <v>#REF!</v>
      </c>
      <c r="LO37" s="8" t="e">
        <f t="shared" si="1687"/>
        <v>#REF!</v>
      </c>
      <c r="LP37" s="8" t="e">
        <f t="shared" si="1687"/>
        <v>#REF!</v>
      </c>
      <c r="LQ37" s="8" t="e">
        <f t="shared" si="1687"/>
        <v>#REF!</v>
      </c>
      <c r="LR37" s="8" t="e">
        <f t="shared" si="1687"/>
        <v>#REF!</v>
      </c>
      <c r="LS37" s="8" t="e">
        <f t="shared" si="1687"/>
        <v>#REF!</v>
      </c>
      <c r="LT37" s="8" t="e">
        <f t="shared" si="1687"/>
        <v>#REF!</v>
      </c>
      <c r="LU37" s="8" t="e">
        <f t="shared" si="1687"/>
        <v>#REF!</v>
      </c>
      <c r="LV37" s="8" t="e">
        <f t="shared" si="1687"/>
        <v>#REF!</v>
      </c>
      <c r="LW37" s="8" t="e">
        <f t="shared" si="1687"/>
        <v>#REF!</v>
      </c>
      <c r="LX37" s="8" t="e">
        <f t="shared" si="1687"/>
        <v>#REF!</v>
      </c>
      <c r="LY37" s="8" t="e">
        <f t="shared" si="1687"/>
        <v>#REF!</v>
      </c>
      <c r="LZ37" s="8" t="e">
        <f t="shared" si="1687"/>
        <v>#REF!</v>
      </c>
      <c r="MA37" s="8" t="e">
        <f t="shared" si="1687"/>
        <v>#REF!</v>
      </c>
      <c r="MB37" s="8" t="e">
        <f t="shared" si="1687"/>
        <v>#REF!</v>
      </c>
      <c r="MC37" s="8" t="e">
        <f t="shared" si="1687"/>
        <v>#REF!</v>
      </c>
      <c r="MD37" s="8" t="e">
        <f t="shared" si="1687"/>
        <v>#REF!</v>
      </c>
      <c r="ME37" s="8" t="e">
        <f t="shared" si="1687"/>
        <v>#REF!</v>
      </c>
      <c r="MF37" s="8" t="e">
        <f t="shared" si="1687"/>
        <v>#REF!</v>
      </c>
      <c r="MG37" s="8" t="e">
        <f t="shared" si="1687"/>
        <v>#REF!</v>
      </c>
      <c r="MH37" s="8" t="e">
        <f t="shared" si="1687"/>
        <v>#REF!</v>
      </c>
      <c r="MI37" s="8" t="e">
        <f t="shared" si="1687"/>
        <v>#REF!</v>
      </c>
      <c r="MJ37" s="8" t="e">
        <f t="shared" si="1687"/>
        <v>#REF!</v>
      </c>
      <c r="MK37" s="8" t="e">
        <f t="shared" si="1687"/>
        <v>#REF!</v>
      </c>
      <c r="ML37" s="8" t="e">
        <f t="shared" si="1687"/>
        <v>#REF!</v>
      </c>
      <c r="MM37" s="8" t="e">
        <f t="shared" si="1687"/>
        <v>#REF!</v>
      </c>
      <c r="MN37" s="8" t="e">
        <f t="shared" si="1687"/>
        <v>#REF!</v>
      </c>
      <c r="MO37" s="8" t="e">
        <f t="shared" si="1687"/>
        <v>#REF!</v>
      </c>
      <c r="MP37" s="8" t="e">
        <f t="shared" si="1687"/>
        <v>#REF!</v>
      </c>
      <c r="MQ37" s="8" t="e">
        <f t="shared" si="1687"/>
        <v>#REF!</v>
      </c>
      <c r="MR37" s="8" t="e">
        <f t="shared" si="1687"/>
        <v>#REF!</v>
      </c>
      <c r="MS37" s="8" t="e">
        <f t="shared" si="1687"/>
        <v>#REF!</v>
      </c>
      <c r="MT37" s="8" t="e">
        <f t="shared" si="1687"/>
        <v>#REF!</v>
      </c>
      <c r="MU37" s="8" t="e">
        <f t="shared" si="1687"/>
        <v>#REF!</v>
      </c>
      <c r="MV37" s="8" t="e">
        <f t="shared" si="1687"/>
        <v>#REF!</v>
      </c>
      <c r="MW37" s="8" t="e">
        <f t="shared" si="1687"/>
        <v>#REF!</v>
      </c>
      <c r="MX37" s="8" t="e">
        <f t="shared" si="1687"/>
        <v>#REF!</v>
      </c>
      <c r="MY37" s="8" t="e">
        <f t="shared" si="1687"/>
        <v>#REF!</v>
      </c>
      <c r="MZ37" s="8" t="e">
        <f t="shared" si="1687"/>
        <v>#REF!</v>
      </c>
      <c r="NA37" s="8" t="e">
        <f t="shared" si="1687"/>
        <v>#REF!</v>
      </c>
      <c r="NB37" s="8" t="e">
        <f t="shared" si="1687"/>
        <v>#REF!</v>
      </c>
      <c r="NC37" s="8" t="e">
        <f t="shared" si="1687"/>
        <v>#REF!</v>
      </c>
      <c r="ND37" s="8" t="e">
        <f t="shared" si="1687"/>
        <v>#REF!</v>
      </c>
      <c r="NE37" s="8" t="e">
        <f t="shared" si="1687"/>
        <v>#REF!</v>
      </c>
      <c r="NF37" s="8" t="e">
        <f t="shared" si="1687"/>
        <v>#REF!</v>
      </c>
      <c r="NG37" s="8" t="e">
        <f t="shared" si="1687"/>
        <v>#REF!</v>
      </c>
      <c r="NH37" s="8" t="e">
        <f t="shared" si="1687"/>
        <v>#REF!</v>
      </c>
      <c r="NI37" s="8" t="e">
        <f t="shared" si="1687"/>
        <v>#REF!</v>
      </c>
      <c r="NJ37" s="8" t="e">
        <f t="shared" si="1687"/>
        <v>#REF!</v>
      </c>
      <c r="NK37" s="8" t="e">
        <f t="shared" si="1687"/>
        <v>#REF!</v>
      </c>
      <c r="NL37" s="8" t="e">
        <f t="shared" si="1687"/>
        <v>#REF!</v>
      </c>
      <c r="NM37" s="8" t="e">
        <f t="shared" si="1687"/>
        <v>#REF!</v>
      </c>
      <c r="NN37" s="8" t="e">
        <f t="shared" si="1687"/>
        <v>#REF!</v>
      </c>
      <c r="NO37" s="8" t="e">
        <f t="shared" si="1687"/>
        <v>#REF!</v>
      </c>
      <c r="NP37" s="8" t="e">
        <f t="shared" si="1687"/>
        <v>#REF!</v>
      </c>
      <c r="NQ37" s="8" t="e">
        <f t="shared" si="1687"/>
        <v>#REF!</v>
      </c>
      <c r="NR37" s="8" t="e">
        <f t="shared" si="1687"/>
        <v>#REF!</v>
      </c>
      <c r="NS37" s="8" t="e">
        <f t="shared" si="1687"/>
        <v>#REF!</v>
      </c>
      <c r="NT37" s="8" t="e">
        <f t="shared" si="1687"/>
        <v>#REF!</v>
      </c>
      <c r="NU37" s="8" t="e">
        <f t="shared" si="1687"/>
        <v>#REF!</v>
      </c>
      <c r="NV37" s="8" t="e">
        <f t="shared" si="1687"/>
        <v>#REF!</v>
      </c>
      <c r="NW37" s="8" t="e">
        <f t="shared" ref="NW37:QH37" si="1688">NW36/NW12</f>
        <v>#REF!</v>
      </c>
      <c r="NX37" s="8" t="e">
        <f t="shared" si="1688"/>
        <v>#REF!</v>
      </c>
      <c r="NY37" s="8" t="e">
        <f t="shared" si="1688"/>
        <v>#REF!</v>
      </c>
      <c r="NZ37" s="8" t="e">
        <f t="shared" si="1688"/>
        <v>#REF!</v>
      </c>
      <c r="OA37" s="8" t="e">
        <f t="shared" si="1688"/>
        <v>#REF!</v>
      </c>
      <c r="OB37" s="8" t="e">
        <f t="shared" si="1688"/>
        <v>#REF!</v>
      </c>
      <c r="OC37" s="8" t="e">
        <f t="shared" si="1688"/>
        <v>#REF!</v>
      </c>
      <c r="OD37" s="8" t="e">
        <f t="shared" si="1688"/>
        <v>#REF!</v>
      </c>
      <c r="OE37" s="8" t="e">
        <f t="shared" si="1688"/>
        <v>#REF!</v>
      </c>
      <c r="OF37" s="8" t="e">
        <f t="shared" si="1688"/>
        <v>#REF!</v>
      </c>
      <c r="OG37" s="8" t="e">
        <f t="shared" si="1688"/>
        <v>#REF!</v>
      </c>
      <c r="OH37" s="8" t="e">
        <f t="shared" si="1688"/>
        <v>#REF!</v>
      </c>
      <c r="OI37" s="8" t="e">
        <f t="shared" si="1688"/>
        <v>#REF!</v>
      </c>
      <c r="OJ37" s="8" t="e">
        <f t="shared" si="1688"/>
        <v>#REF!</v>
      </c>
      <c r="OK37" s="8" t="e">
        <f t="shared" si="1688"/>
        <v>#REF!</v>
      </c>
      <c r="OL37" s="8" t="e">
        <f t="shared" si="1688"/>
        <v>#REF!</v>
      </c>
      <c r="OM37" s="8" t="e">
        <f t="shared" si="1688"/>
        <v>#REF!</v>
      </c>
      <c r="ON37" s="8" t="e">
        <f t="shared" si="1688"/>
        <v>#REF!</v>
      </c>
      <c r="OO37" s="8" t="e">
        <f t="shared" si="1688"/>
        <v>#REF!</v>
      </c>
      <c r="OP37" s="8" t="e">
        <f t="shared" si="1688"/>
        <v>#REF!</v>
      </c>
      <c r="OQ37" s="8" t="e">
        <f t="shared" si="1688"/>
        <v>#REF!</v>
      </c>
      <c r="OR37" s="8" t="e">
        <f t="shared" si="1688"/>
        <v>#REF!</v>
      </c>
      <c r="OS37" s="8" t="e">
        <f t="shared" si="1688"/>
        <v>#REF!</v>
      </c>
      <c r="OT37" s="8" t="e">
        <f t="shared" si="1688"/>
        <v>#REF!</v>
      </c>
      <c r="OU37" s="8" t="e">
        <f t="shared" si="1688"/>
        <v>#REF!</v>
      </c>
      <c r="OV37" s="8" t="e">
        <f t="shared" si="1688"/>
        <v>#REF!</v>
      </c>
      <c r="OW37" s="8" t="e">
        <f t="shared" si="1688"/>
        <v>#REF!</v>
      </c>
      <c r="OX37" s="8" t="e">
        <f t="shared" si="1688"/>
        <v>#REF!</v>
      </c>
      <c r="OY37" s="8" t="e">
        <f t="shared" si="1688"/>
        <v>#REF!</v>
      </c>
      <c r="OZ37" s="8" t="e">
        <f t="shared" si="1688"/>
        <v>#REF!</v>
      </c>
      <c r="PA37" s="8" t="e">
        <f t="shared" si="1688"/>
        <v>#REF!</v>
      </c>
      <c r="PB37" s="8" t="e">
        <f t="shared" si="1688"/>
        <v>#REF!</v>
      </c>
      <c r="PC37" s="8" t="e">
        <f t="shared" si="1688"/>
        <v>#REF!</v>
      </c>
      <c r="PD37" s="8" t="e">
        <f t="shared" si="1688"/>
        <v>#REF!</v>
      </c>
      <c r="PE37" s="8" t="e">
        <f t="shared" si="1688"/>
        <v>#REF!</v>
      </c>
      <c r="PF37" s="8" t="e">
        <f t="shared" si="1688"/>
        <v>#REF!</v>
      </c>
      <c r="PG37" s="8" t="e">
        <f t="shared" si="1688"/>
        <v>#REF!</v>
      </c>
      <c r="PH37" s="8" t="e">
        <f t="shared" si="1688"/>
        <v>#REF!</v>
      </c>
      <c r="PI37" s="8" t="e">
        <f t="shared" si="1688"/>
        <v>#REF!</v>
      </c>
      <c r="PJ37" s="8" t="e">
        <f t="shared" si="1688"/>
        <v>#REF!</v>
      </c>
      <c r="PK37" s="8" t="e">
        <f t="shared" si="1688"/>
        <v>#REF!</v>
      </c>
      <c r="PL37" s="8" t="e">
        <f t="shared" si="1688"/>
        <v>#REF!</v>
      </c>
      <c r="PM37" s="8" t="e">
        <f t="shared" si="1688"/>
        <v>#REF!</v>
      </c>
      <c r="PN37" s="8" t="e">
        <f t="shared" si="1688"/>
        <v>#REF!</v>
      </c>
      <c r="PO37" s="8" t="e">
        <f t="shared" si="1688"/>
        <v>#REF!</v>
      </c>
      <c r="PP37" s="8" t="e">
        <f t="shared" si="1688"/>
        <v>#REF!</v>
      </c>
      <c r="PQ37" s="8" t="e">
        <f t="shared" si="1688"/>
        <v>#REF!</v>
      </c>
      <c r="PR37" s="8" t="e">
        <f t="shared" si="1688"/>
        <v>#REF!</v>
      </c>
      <c r="PS37" s="8" t="e">
        <f t="shared" si="1688"/>
        <v>#REF!</v>
      </c>
      <c r="PT37" s="8" t="e">
        <f t="shared" si="1688"/>
        <v>#REF!</v>
      </c>
      <c r="PU37" s="8" t="e">
        <f t="shared" si="1688"/>
        <v>#REF!</v>
      </c>
      <c r="PV37" s="8" t="e">
        <f t="shared" si="1688"/>
        <v>#REF!</v>
      </c>
      <c r="PW37" s="8" t="e">
        <f t="shared" si="1688"/>
        <v>#REF!</v>
      </c>
      <c r="PX37" s="8" t="e">
        <f t="shared" si="1688"/>
        <v>#REF!</v>
      </c>
      <c r="PY37" s="8" t="e">
        <f t="shared" si="1688"/>
        <v>#REF!</v>
      </c>
      <c r="PZ37" s="8" t="e">
        <f t="shared" si="1688"/>
        <v>#REF!</v>
      </c>
      <c r="QA37" s="8" t="e">
        <f t="shared" si="1688"/>
        <v>#REF!</v>
      </c>
      <c r="QB37" s="8" t="e">
        <f t="shared" si="1688"/>
        <v>#REF!</v>
      </c>
      <c r="QC37" s="8" t="e">
        <f t="shared" si="1688"/>
        <v>#REF!</v>
      </c>
      <c r="QD37" s="8" t="e">
        <f t="shared" si="1688"/>
        <v>#REF!</v>
      </c>
      <c r="QE37" s="8" t="e">
        <f t="shared" si="1688"/>
        <v>#REF!</v>
      </c>
      <c r="QF37" s="8" t="e">
        <f t="shared" si="1688"/>
        <v>#REF!</v>
      </c>
      <c r="QG37" s="8" t="e">
        <f t="shared" si="1688"/>
        <v>#REF!</v>
      </c>
      <c r="QH37" s="8" t="e">
        <f t="shared" si="1688"/>
        <v>#REF!</v>
      </c>
      <c r="QI37" s="8" t="e">
        <f t="shared" ref="QI37:ST37" si="1689">QI36/QI12</f>
        <v>#REF!</v>
      </c>
      <c r="QJ37" s="8" t="e">
        <f t="shared" si="1689"/>
        <v>#REF!</v>
      </c>
      <c r="QK37" s="8" t="e">
        <f t="shared" si="1689"/>
        <v>#REF!</v>
      </c>
      <c r="QL37" s="8" t="e">
        <f t="shared" si="1689"/>
        <v>#REF!</v>
      </c>
      <c r="QM37" s="8" t="e">
        <f t="shared" si="1689"/>
        <v>#REF!</v>
      </c>
      <c r="QN37" s="8" t="e">
        <f t="shared" si="1689"/>
        <v>#REF!</v>
      </c>
      <c r="QO37" s="8" t="e">
        <f t="shared" si="1689"/>
        <v>#REF!</v>
      </c>
      <c r="QP37" s="8" t="e">
        <f t="shared" si="1689"/>
        <v>#REF!</v>
      </c>
      <c r="QQ37" s="8" t="e">
        <f t="shared" si="1689"/>
        <v>#REF!</v>
      </c>
      <c r="QR37" s="8" t="e">
        <f t="shared" si="1689"/>
        <v>#REF!</v>
      </c>
      <c r="QS37" s="8" t="e">
        <f t="shared" si="1689"/>
        <v>#REF!</v>
      </c>
      <c r="QT37" s="8" t="e">
        <f t="shared" si="1689"/>
        <v>#REF!</v>
      </c>
      <c r="QU37" s="8" t="e">
        <f t="shared" si="1689"/>
        <v>#REF!</v>
      </c>
      <c r="QV37" s="8" t="e">
        <f t="shared" si="1689"/>
        <v>#REF!</v>
      </c>
      <c r="QW37" s="8" t="e">
        <f t="shared" si="1689"/>
        <v>#REF!</v>
      </c>
      <c r="QX37" s="8" t="e">
        <f t="shared" si="1689"/>
        <v>#REF!</v>
      </c>
      <c r="QY37" s="8" t="e">
        <f t="shared" si="1689"/>
        <v>#REF!</v>
      </c>
      <c r="QZ37" s="8" t="e">
        <f t="shared" si="1689"/>
        <v>#REF!</v>
      </c>
      <c r="RA37" s="8" t="e">
        <f t="shared" si="1689"/>
        <v>#REF!</v>
      </c>
      <c r="RB37" s="8" t="e">
        <f t="shared" si="1689"/>
        <v>#REF!</v>
      </c>
      <c r="RC37" s="8" t="e">
        <f t="shared" si="1689"/>
        <v>#REF!</v>
      </c>
      <c r="RD37" s="8" t="e">
        <f t="shared" si="1689"/>
        <v>#REF!</v>
      </c>
      <c r="RE37" s="8" t="e">
        <f t="shared" si="1689"/>
        <v>#REF!</v>
      </c>
      <c r="RF37" s="8" t="e">
        <f t="shared" si="1689"/>
        <v>#REF!</v>
      </c>
      <c r="RG37" s="8" t="e">
        <f t="shared" si="1689"/>
        <v>#REF!</v>
      </c>
      <c r="RH37" s="8" t="e">
        <f t="shared" si="1689"/>
        <v>#REF!</v>
      </c>
      <c r="RI37" s="8" t="e">
        <f t="shared" si="1689"/>
        <v>#REF!</v>
      </c>
      <c r="RJ37" s="8" t="e">
        <f t="shared" si="1689"/>
        <v>#REF!</v>
      </c>
      <c r="RK37" s="8" t="e">
        <f t="shared" si="1689"/>
        <v>#REF!</v>
      </c>
      <c r="RL37" s="8" t="e">
        <f t="shared" si="1689"/>
        <v>#REF!</v>
      </c>
      <c r="RM37" s="8" t="e">
        <f t="shared" si="1689"/>
        <v>#REF!</v>
      </c>
      <c r="RN37" s="8" t="e">
        <f t="shared" si="1689"/>
        <v>#REF!</v>
      </c>
      <c r="RO37" s="8" t="e">
        <f t="shared" si="1689"/>
        <v>#REF!</v>
      </c>
      <c r="RP37" s="8" t="e">
        <f t="shared" si="1689"/>
        <v>#REF!</v>
      </c>
      <c r="RQ37" s="8" t="e">
        <f t="shared" si="1689"/>
        <v>#REF!</v>
      </c>
      <c r="RR37" s="8" t="e">
        <f t="shared" si="1689"/>
        <v>#REF!</v>
      </c>
      <c r="RS37" s="8" t="e">
        <f t="shared" si="1689"/>
        <v>#REF!</v>
      </c>
      <c r="RT37" s="8" t="e">
        <f t="shared" si="1689"/>
        <v>#REF!</v>
      </c>
      <c r="RU37" s="8" t="e">
        <f t="shared" si="1689"/>
        <v>#REF!</v>
      </c>
      <c r="RV37" s="8" t="e">
        <f t="shared" si="1689"/>
        <v>#REF!</v>
      </c>
      <c r="RW37" s="8" t="e">
        <f t="shared" si="1689"/>
        <v>#REF!</v>
      </c>
      <c r="RX37" s="8" t="e">
        <f t="shared" si="1689"/>
        <v>#REF!</v>
      </c>
      <c r="RY37" s="8" t="e">
        <f t="shared" si="1689"/>
        <v>#REF!</v>
      </c>
      <c r="RZ37" s="8" t="e">
        <f t="shared" si="1689"/>
        <v>#REF!</v>
      </c>
      <c r="SA37" s="8" t="e">
        <f t="shared" si="1689"/>
        <v>#REF!</v>
      </c>
      <c r="SB37" s="8" t="e">
        <f t="shared" si="1689"/>
        <v>#REF!</v>
      </c>
      <c r="SC37" s="8" t="e">
        <f t="shared" si="1689"/>
        <v>#REF!</v>
      </c>
      <c r="SD37" s="8" t="e">
        <f t="shared" si="1689"/>
        <v>#REF!</v>
      </c>
      <c r="SE37" s="8" t="e">
        <f t="shared" si="1689"/>
        <v>#REF!</v>
      </c>
      <c r="SF37" s="8" t="e">
        <f t="shared" si="1689"/>
        <v>#REF!</v>
      </c>
      <c r="SG37" s="8" t="e">
        <f t="shared" si="1689"/>
        <v>#REF!</v>
      </c>
      <c r="SH37" s="8" t="e">
        <f t="shared" si="1689"/>
        <v>#REF!</v>
      </c>
      <c r="SI37" s="8" t="e">
        <f t="shared" si="1689"/>
        <v>#REF!</v>
      </c>
      <c r="SJ37" s="8" t="e">
        <f t="shared" si="1689"/>
        <v>#REF!</v>
      </c>
      <c r="SK37" s="8" t="e">
        <f t="shared" si="1689"/>
        <v>#REF!</v>
      </c>
      <c r="SL37" s="8" t="e">
        <f t="shared" si="1689"/>
        <v>#REF!</v>
      </c>
      <c r="SM37" s="8" t="e">
        <f t="shared" si="1689"/>
        <v>#REF!</v>
      </c>
      <c r="SN37" s="8" t="e">
        <f t="shared" si="1689"/>
        <v>#REF!</v>
      </c>
      <c r="SO37" s="8" t="e">
        <f t="shared" si="1689"/>
        <v>#REF!</v>
      </c>
      <c r="SP37" s="8" t="e">
        <f t="shared" si="1689"/>
        <v>#REF!</v>
      </c>
      <c r="SQ37" s="8" t="e">
        <f t="shared" si="1689"/>
        <v>#REF!</v>
      </c>
      <c r="SR37" s="8" t="e">
        <f t="shared" si="1689"/>
        <v>#REF!</v>
      </c>
      <c r="SS37" s="8" t="e">
        <f t="shared" si="1689"/>
        <v>#REF!</v>
      </c>
      <c r="ST37" s="8" t="e">
        <f t="shared" si="1689"/>
        <v>#REF!</v>
      </c>
      <c r="SU37" s="8" t="e">
        <f t="shared" ref="SU37:VF37" si="1690">SU36/SU12</f>
        <v>#REF!</v>
      </c>
      <c r="SV37" s="8" t="e">
        <f t="shared" si="1690"/>
        <v>#REF!</v>
      </c>
      <c r="SW37" s="8" t="e">
        <f t="shared" si="1690"/>
        <v>#REF!</v>
      </c>
      <c r="SX37" s="8" t="e">
        <f t="shared" si="1690"/>
        <v>#REF!</v>
      </c>
      <c r="SY37" s="8" t="e">
        <f t="shared" si="1690"/>
        <v>#REF!</v>
      </c>
      <c r="SZ37" s="8" t="e">
        <f t="shared" si="1690"/>
        <v>#REF!</v>
      </c>
      <c r="TA37" s="8" t="e">
        <f t="shared" si="1690"/>
        <v>#REF!</v>
      </c>
      <c r="TB37" s="8" t="e">
        <f t="shared" si="1690"/>
        <v>#REF!</v>
      </c>
      <c r="TC37" s="8" t="e">
        <f t="shared" si="1690"/>
        <v>#REF!</v>
      </c>
      <c r="TD37" s="8" t="e">
        <f t="shared" si="1690"/>
        <v>#REF!</v>
      </c>
      <c r="TE37" s="8" t="e">
        <f t="shared" si="1690"/>
        <v>#REF!</v>
      </c>
      <c r="TF37" s="8" t="e">
        <f t="shared" si="1690"/>
        <v>#REF!</v>
      </c>
      <c r="TG37" s="8" t="e">
        <f t="shared" si="1690"/>
        <v>#REF!</v>
      </c>
      <c r="TH37" s="8" t="e">
        <f t="shared" si="1690"/>
        <v>#REF!</v>
      </c>
      <c r="TI37" s="8" t="e">
        <f t="shared" si="1690"/>
        <v>#REF!</v>
      </c>
      <c r="TJ37" s="8" t="e">
        <f t="shared" si="1690"/>
        <v>#REF!</v>
      </c>
      <c r="TK37" s="8" t="e">
        <f t="shared" si="1690"/>
        <v>#REF!</v>
      </c>
      <c r="TL37" s="8" t="e">
        <f t="shared" si="1690"/>
        <v>#REF!</v>
      </c>
      <c r="TM37" s="8" t="e">
        <f t="shared" si="1690"/>
        <v>#REF!</v>
      </c>
      <c r="TN37" s="8" t="e">
        <f t="shared" si="1690"/>
        <v>#REF!</v>
      </c>
      <c r="TO37" s="8" t="e">
        <f t="shared" si="1690"/>
        <v>#REF!</v>
      </c>
      <c r="TP37" s="8" t="e">
        <f t="shared" si="1690"/>
        <v>#REF!</v>
      </c>
      <c r="TQ37" s="8" t="e">
        <f t="shared" si="1690"/>
        <v>#REF!</v>
      </c>
      <c r="TR37" s="8" t="e">
        <f t="shared" si="1690"/>
        <v>#REF!</v>
      </c>
      <c r="TS37" s="8" t="e">
        <f t="shared" si="1690"/>
        <v>#REF!</v>
      </c>
      <c r="TT37" s="8" t="e">
        <f t="shared" si="1690"/>
        <v>#REF!</v>
      </c>
      <c r="TU37" s="8" t="e">
        <f t="shared" si="1690"/>
        <v>#REF!</v>
      </c>
      <c r="TV37" s="8" t="e">
        <f t="shared" si="1690"/>
        <v>#REF!</v>
      </c>
      <c r="TW37" s="8" t="e">
        <f t="shared" si="1690"/>
        <v>#REF!</v>
      </c>
      <c r="TX37" s="8" t="e">
        <f t="shared" si="1690"/>
        <v>#REF!</v>
      </c>
      <c r="TY37" s="8" t="e">
        <f t="shared" si="1690"/>
        <v>#REF!</v>
      </c>
      <c r="TZ37" s="8" t="e">
        <f t="shared" si="1690"/>
        <v>#REF!</v>
      </c>
      <c r="UA37" s="8" t="e">
        <f t="shared" si="1690"/>
        <v>#REF!</v>
      </c>
      <c r="UB37" s="8" t="e">
        <f t="shared" si="1690"/>
        <v>#REF!</v>
      </c>
      <c r="UC37" s="8" t="e">
        <f t="shared" si="1690"/>
        <v>#REF!</v>
      </c>
      <c r="UD37" s="53" t="e">
        <f t="shared" si="1690"/>
        <v>#REF!</v>
      </c>
      <c r="UE37" s="8" t="e">
        <f t="shared" si="1690"/>
        <v>#REF!</v>
      </c>
      <c r="UF37" s="8" t="e">
        <f t="shared" si="1690"/>
        <v>#REF!</v>
      </c>
      <c r="UG37" s="8" t="e">
        <f t="shared" si="1690"/>
        <v>#REF!</v>
      </c>
      <c r="UH37" s="8" t="e">
        <f t="shared" si="1690"/>
        <v>#REF!</v>
      </c>
      <c r="UI37" s="8" t="e">
        <f t="shared" si="1690"/>
        <v>#REF!</v>
      </c>
      <c r="UJ37" s="8" t="e">
        <f t="shared" si="1690"/>
        <v>#REF!</v>
      </c>
      <c r="UK37" s="8" t="e">
        <f t="shared" si="1690"/>
        <v>#REF!</v>
      </c>
      <c r="UL37" s="8" t="e">
        <f t="shared" si="1690"/>
        <v>#REF!</v>
      </c>
      <c r="UM37" s="8" t="e">
        <f t="shared" si="1690"/>
        <v>#REF!</v>
      </c>
      <c r="UN37" s="8" t="e">
        <f t="shared" si="1690"/>
        <v>#REF!</v>
      </c>
      <c r="UO37" s="8" t="e">
        <f t="shared" si="1690"/>
        <v>#REF!</v>
      </c>
      <c r="UP37" s="8" t="e">
        <f t="shared" si="1690"/>
        <v>#REF!</v>
      </c>
      <c r="UQ37" s="8" t="e">
        <f t="shared" si="1690"/>
        <v>#REF!</v>
      </c>
      <c r="UR37" s="8" t="e">
        <f t="shared" si="1690"/>
        <v>#REF!</v>
      </c>
      <c r="US37" s="8" t="e">
        <f t="shared" si="1690"/>
        <v>#REF!</v>
      </c>
      <c r="UT37" s="8" t="e">
        <f t="shared" si="1690"/>
        <v>#REF!</v>
      </c>
      <c r="UU37" s="8" t="e">
        <f t="shared" si="1690"/>
        <v>#REF!</v>
      </c>
      <c r="UV37" s="8" t="e">
        <f t="shared" si="1690"/>
        <v>#REF!</v>
      </c>
      <c r="UW37" s="8" t="e">
        <f t="shared" si="1690"/>
        <v>#REF!</v>
      </c>
      <c r="UX37" s="8" t="e">
        <f t="shared" si="1690"/>
        <v>#REF!</v>
      </c>
      <c r="UY37" s="8" t="e">
        <f t="shared" si="1690"/>
        <v>#REF!</v>
      </c>
      <c r="UZ37" s="8" t="e">
        <f t="shared" si="1690"/>
        <v>#REF!</v>
      </c>
      <c r="VA37" s="8" t="e">
        <f t="shared" si="1690"/>
        <v>#REF!</v>
      </c>
      <c r="VB37" s="8" t="e">
        <f t="shared" si="1690"/>
        <v>#REF!</v>
      </c>
      <c r="VC37" s="8" t="e">
        <f t="shared" si="1690"/>
        <v>#REF!</v>
      </c>
      <c r="VD37" s="8" t="e">
        <f t="shared" si="1690"/>
        <v>#REF!</v>
      </c>
      <c r="VE37" s="8" t="e">
        <f t="shared" si="1690"/>
        <v>#REF!</v>
      </c>
      <c r="VF37" s="8" t="e">
        <f t="shared" si="1690"/>
        <v>#REF!</v>
      </c>
      <c r="VG37" s="8" t="e">
        <f t="shared" ref="VG37:XR37" si="1691">VG36/VG12</f>
        <v>#REF!</v>
      </c>
      <c r="VH37" s="8" t="e">
        <f t="shared" si="1691"/>
        <v>#REF!</v>
      </c>
      <c r="VI37" s="8" t="e">
        <f t="shared" si="1691"/>
        <v>#REF!</v>
      </c>
      <c r="VJ37" s="8" t="e">
        <f t="shared" si="1691"/>
        <v>#REF!</v>
      </c>
      <c r="VK37" s="8" t="e">
        <f t="shared" si="1691"/>
        <v>#REF!</v>
      </c>
      <c r="VL37" s="8" t="e">
        <f t="shared" si="1691"/>
        <v>#REF!</v>
      </c>
      <c r="VM37" s="8" t="e">
        <f t="shared" si="1691"/>
        <v>#REF!</v>
      </c>
      <c r="VN37" s="8" t="e">
        <f t="shared" si="1691"/>
        <v>#REF!</v>
      </c>
      <c r="VO37" s="8" t="e">
        <f t="shared" si="1691"/>
        <v>#REF!</v>
      </c>
      <c r="VP37" s="8" t="e">
        <f t="shared" si="1691"/>
        <v>#REF!</v>
      </c>
      <c r="VQ37" s="8" t="e">
        <f t="shared" si="1691"/>
        <v>#REF!</v>
      </c>
      <c r="VR37" s="8" t="e">
        <f t="shared" si="1691"/>
        <v>#REF!</v>
      </c>
      <c r="VS37" s="8" t="e">
        <f t="shared" si="1691"/>
        <v>#REF!</v>
      </c>
      <c r="VT37" s="8" t="e">
        <f t="shared" si="1691"/>
        <v>#REF!</v>
      </c>
      <c r="VU37" s="8" t="e">
        <f t="shared" si="1691"/>
        <v>#REF!</v>
      </c>
      <c r="VV37" s="8" t="e">
        <f t="shared" si="1691"/>
        <v>#REF!</v>
      </c>
      <c r="VW37" s="8" t="e">
        <f t="shared" si="1691"/>
        <v>#REF!</v>
      </c>
      <c r="VX37" s="8" t="e">
        <f t="shared" si="1691"/>
        <v>#REF!</v>
      </c>
      <c r="VY37" s="8" t="e">
        <f t="shared" si="1691"/>
        <v>#REF!</v>
      </c>
      <c r="VZ37" s="8" t="e">
        <f t="shared" si="1691"/>
        <v>#REF!</v>
      </c>
      <c r="WA37" s="8" t="e">
        <f t="shared" si="1691"/>
        <v>#REF!</v>
      </c>
      <c r="WB37" s="8" t="e">
        <f t="shared" si="1691"/>
        <v>#REF!</v>
      </c>
      <c r="WC37" s="8" t="e">
        <f t="shared" si="1691"/>
        <v>#REF!</v>
      </c>
      <c r="WD37" s="8" t="e">
        <f t="shared" si="1691"/>
        <v>#REF!</v>
      </c>
      <c r="WE37" s="8" t="e">
        <f t="shared" si="1691"/>
        <v>#REF!</v>
      </c>
      <c r="WF37" s="8" t="e">
        <f t="shared" si="1691"/>
        <v>#REF!</v>
      </c>
      <c r="WG37" s="8" t="e">
        <f t="shared" si="1691"/>
        <v>#REF!</v>
      </c>
      <c r="WH37" s="8" t="e">
        <f t="shared" si="1691"/>
        <v>#REF!</v>
      </c>
      <c r="WI37" s="8" t="e">
        <f t="shared" si="1691"/>
        <v>#REF!</v>
      </c>
      <c r="WJ37" s="8" t="e">
        <f t="shared" si="1691"/>
        <v>#REF!</v>
      </c>
      <c r="WK37" s="8" t="e">
        <f t="shared" si="1691"/>
        <v>#REF!</v>
      </c>
      <c r="WL37" s="8" t="e">
        <f t="shared" si="1691"/>
        <v>#REF!</v>
      </c>
      <c r="WM37" s="8" t="e">
        <f t="shared" si="1691"/>
        <v>#REF!</v>
      </c>
      <c r="WN37" s="8" t="e">
        <f t="shared" si="1691"/>
        <v>#REF!</v>
      </c>
      <c r="WO37" s="8" t="e">
        <f t="shared" si="1691"/>
        <v>#REF!</v>
      </c>
      <c r="WP37" s="8" t="e">
        <f t="shared" si="1691"/>
        <v>#REF!</v>
      </c>
      <c r="WQ37" s="8" t="e">
        <f t="shared" si="1691"/>
        <v>#REF!</v>
      </c>
      <c r="WR37" s="8" t="e">
        <f t="shared" si="1691"/>
        <v>#REF!</v>
      </c>
      <c r="WS37" s="8" t="e">
        <f t="shared" si="1691"/>
        <v>#REF!</v>
      </c>
      <c r="WT37" s="8" t="e">
        <f t="shared" si="1691"/>
        <v>#REF!</v>
      </c>
      <c r="WU37" s="8" t="e">
        <f t="shared" si="1691"/>
        <v>#REF!</v>
      </c>
      <c r="WV37" s="8" t="e">
        <f t="shared" si="1691"/>
        <v>#REF!</v>
      </c>
      <c r="WW37" s="8" t="e">
        <f t="shared" si="1691"/>
        <v>#REF!</v>
      </c>
      <c r="WX37" s="8" t="e">
        <f t="shared" si="1691"/>
        <v>#REF!</v>
      </c>
      <c r="WY37" s="8" t="e">
        <f t="shared" si="1691"/>
        <v>#REF!</v>
      </c>
      <c r="WZ37" s="8" t="e">
        <f t="shared" si="1691"/>
        <v>#REF!</v>
      </c>
      <c r="XA37" s="8" t="e">
        <f t="shared" si="1691"/>
        <v>#REF!</v>
      </c>
      <c r="XB37" s="8" t="e">
        <f t="shared" si="1691"/>
        <v>#REF!</v>
      </c>
      <c r="XC37" s="8" t="e">
        <f t="shared" si="1691"/>
        <v>#REF!</v>
      </c>
      <c r="XD37" s="8" t="e">
        <f t="shared" si="1691"/>
        <v>#REF!</v>
      </c>
      <c r="XE37" s="8" t="e">
        <f t="shared" si="1691"/>
        <v>#REF!</v>
      </c>
      <c r="XF37" s="8" t="e">
        <f t="shared" si="1691"/>
        <v>#REF!</v>
      </c>
      <c r="XG37" s="8" t="e">
        <f t="shared" si="1691"/>
        <v>#REF!</v>
      </c>
      <c r="XH37" s="8" t="e">
        <f t="shared" si="1691"/>
        <v>#REF!</v>
      </c>
      <c r="XI37" s="8" t="e">
        <f t="shared" si="1691"/>
        <v>#REF!</v>
      </c>
      <c r="XJ37" s="8" t="e">
        <f t="shared" si="1691"/>
        <v>#REF!</v>
      </c>
      <c r="XK37" s="8" t="e">
        <f t="shared" si="1691"/>
        <v>#REF!</v>
      </c>
      <c r="XL37" s="8" t="e">
        <f t="shared" si="1691"/>
        <v>#REF!</v>
      </c>
      <c r="XM37" s="8" t="e">
        <f t="shared" si="1691"/>
        <v>#REF!</v>
      </c>
      <c r="XN37" s="8" t="e">
        <f t="shared" si="1691"/>
        <v>#REF!</v>
      </c>
      <c r="XO37" s="8" t="e">
        <f t="shared" si="1691"/>
        <v>#REF!</v>
      </c>
      <c r="XP37" s="8" t="e">
        <f t="shared" si="1691"/>
        <v>#REF!</v>
      </c>
      <c r="XQ37" s="8" t="e">
        <f t="shared" si="1691"/>
        <v>#REF!</v>
      </c>
      <c r="XR37" s="8" t="e">
        <f t="shared" si="1691"/>
        <v>#REF!</v>
      </c>
      <c r="XS37" s="8" t="e">
        <f t="shared" ref="XS37:AAD37" si="1692">XS36/XS12</f>
        <v>#REF!</v>
      </c>
      <c r="XT37" s="8" t="e">
        <f t="shared" si="1692"/>
        <v>#REF!</v>
      </c>
      <c r="XU37" s="8" t="e">
        <f t="shared" si="1692"/>
        <v>#REF!</v>
      </c>
      <c r="XV37" s="8" t="e">
        <f t="shared" si="1692"/>
        <v>#REF!</v>
      </c>
      <c r="XW37" s="8" t="e">
        <f t="shared" si="1692"/>
        <v>#REF!</v>
      </c>
      <c r="XX37" s="8" t="e">
        <f t="shared" si="1692"/>
        <v>#REF!</v>
      </c>
      <c r="XY37" s="8" t="e">
        <f t="shared" si="1692"/>
        <v>#REF!</v>
      </c>
      <c r="XZ37" s="8" t="e">
        <f t="shared" si="1692"/>
        <v>#REF!</v>
      </c>
      <c r="YA37" s="8" t="e">
        <f t="shared" si="1692"/>
        <v>#REF!</v>
      </c>
      <c r="YB37" s="8" t="e">
        <f t="shared" si="1692"/>
        <v>#REF!</v>
      </c>
      <c r="YC37" s="8" t="e">
        <f t="shared" si="1692"/>
        <v>#REF!</v>
      </c>
      <c r="YD37" s="8" t="e">
        <f t="shared" si="1692"/>
        <v>#REF!</v>
      </c>
      <c r="YE37" s="8" t="e">
        <f t="shared" si="1692"/>
        <v>#REF!</v>
      </c>
      <c r="YF37" s="8" t="e">
        <f t="shared" si="1692"/>
        <v>#REF!</v>
      </c>
      <c r="YG37" s="8" t="e">
        <f t="shared" si="1692"/>
        <v>#REF!</v>
      </c>
      <c r="YH37" s="8" t="e">
        <f t="shared" si="1692"/>
        <v>#REF!</v>
      </c>
      <c r="YI37" s="8" t="e">
        <f t="shared" si="1692"/>
        <v>#REF!</v>
      </c>
      <c r="YJ37" s="8" t="e">
        <f t="shared" si="1692"/>
        <v>#REF!</v>
      </c>
      <c r="YK37" s="8" t="e">
        <f t="shared" si="1692"/>
        <v>#REF!</v>
      </c>
      <c r="YL37" s="8" t="e">
        <f t="shared" si="1692"/>
        <v>#REF!</v>
      </c>
      <c r="YM37" s="8" t="e">
        <f t="shared" si="1692"/>
        <v>#REF!</v>
      </c>
      <c r="YN37" s="8" t="e">
        <f t="shared" si="1692"/>
        <v>#REF!</v>
      </c>
      <c r="YO37" s="8" t="e">
        <f t="shared" si="1692"/>
        <v>#REF!</v>
      </c>
      <c r="YP37" s="8" t="e">
        <f t="shared" si="1692"/>
        <v>#REF!</v>
      </c>
      <c r="YQ37" s="8" t="e">
        <f t="shared" si="1692"/>
        <v>#REF!</v>
      </c>
      <c r="YR37" s="8" t="e">
        <f t="shared" si="1692"/>
        <v>#REF!</v>
      </c>
      <c r="YS37" s="8" t="e">
        <f t="shared" si="1692"/>
        <v>#REF!</v>
      </c>
      <c r="YT37" s="8" t="e">
        <f t="shared" si="1692"/>
        <v>#REF!</v>
      </c>
      <c r="YU37" s="8" t="e">
        <f t="shared" si="1692"/>
        <v>#REF!</v>
      </c>
      <c r="YV37" s="8" t="e">
        <f t="shared" si="1692"/>
        <v>#REF!</v>
      </c>
      <c r="YW37" s="8" t="e">
        <f t="shared" si="1692"/>
        <v>#REF!</v>
      </c>
      <c r="YX37" s="8" t="e">
        <f t="shared" si="1692"/>
        <v>#REF!</v>
      </c>
      <c r="YY37" s="8" t="e">
        <f t="shared" si="1692"/>
        <v>#REF!</v>
      </c>
      <c r="YZ37" s="8" t="e">
        <f t="shared" si="1692"/>
        <v>#REF!</v>
      </c>
      <c r="ZA37" s="8" t="e">
        <f t="shared" si="1692"/>
        <v>#REF!</v>
      </c>
      <c r="ZB37" s="8" t="e">
        <f t="shared" si="1692"/>
        <v>#REF!</v>
      </c>
      <c r="ZC37" s="8" t="e">
        <f t="shared" si="1692"/>
        <v>#REF!</v>
      </c>
      <c r="ZD37" s="8" t="e">
        <f t="shared" si="1692"/>
        <v>#REF!</v>
      </c>
      <c r="ZE37" s="8" t="e">
        <f t="shared" si="1692"/>
        <v>#REF!</v>
      </c>
      <c r="ZF37" s="8" t="e">
        <f t="shared" si="1692"/>
        <v>#REF!</v>
      </c>
      <c r="ZG37" s="8" t="e">
        <f t="shared" si="1692"/>
        <v>#REF!</v>
      </c>
      <c r="ZH37" s="8" t="e">
        <f t="shared" si="1692"/>
        <v>#REF!</v>
      </c>
      <c r="ZI37" s="8" t="e">
        <f t="shared" si="1692"/>
        <v>#REF!</v>
      </c>
      <c r="ZJ37" s="8" t="e">
        <f t="shared" si="1692"/>
        <v>#REF!</v>
      </c>
      <c r="ZK37" s="8" t="e">
        <f t="shared" si="1692"/>
        <v>#REF!</v>
      </c>
      <c r="ZL37" s="8" t="e">
        <f t="shared" si="1692"/>
        <v>#REF!</v>
      </c>
      <c r="ZM37" s="8" t="e">
        <f t="shared" si="1692"/>
        <v>#REF!</v>
      </c>
      <c r="ZN37" s="8" t="e">
        <f t="shared" si="1692"/>
        <v>#REF!</v>
      </c>
      <c r="ZO37" s="8" t="e">
        <f t="shared" si="1692"/>
        <v>#REF!</v>
      </c>
      <c r="ZP37" s="8" t="e">
        <f t="shared" si="1692"/>
        <v>#REF!</v>
      </c>
      <c r="ZQ37" s="8" t="e">
        <f t="shared" si="1692"/>
        <v>#REF!</v>
      </c>
      <c r="ZR37" s="8" t="e">
        <f t="shared" si="1692"/>
        <v>#REF!</v>
      </c>
      <c r="ZS37" s="8" t="e">
        <f t="shared" si="1692"/>
        <v>#REF!</v>
      </c>
      <c r="ZT37" s="8" t="e">
        <f t="shared" si="1692"/>
        <v>#REF!</v>
      </c>
      <c r="ZU37" s="8" t="e">
        <f t="shared" si="1692"/>
        <v>#REF!</v>
      </c>
      <c r="ZV37" s="8" t="e">
        <f t="shared" si="1692"/>
        <v>#REF!</v>
      </c>
      <c r="ZW37" s="8" t="e">
        <f t="shared" si="1692"/>
        <v>#REF!</v>
      </c>
      <c r="ZX37" s="8" t="e">
        <f t="shared" si="1692"/>
        <v>#REF!</v>
      </c>
      <c r="ZY37" s="8" t="e">
        <f t="shared" si="1692"/>
        <v>#REF!</v>
      </c>
      <c r="ZZ37" s="8" t="e">
        <f t="shared" si="1692"/>
        <v>#REF!</v>
      </c>
      <c r="AAA37" s="8" t="e">
        <f t="shared" si="1692"/>
        <v>#REF!</v>
      </c>
      <c r="AAB37" s="8" t="e">
        <f t="shared" si="1692"/>
        <v>#REF!</v>
      </c>
      <c r="AAC37" s="8" t="e">
        <f t="shared" si="1692"/>
        <v>#REF!</v>
      </c>
      <c r="AAD37" s="8" t="e">
        <f t="shared" si="1692"/>
        <v>#REF!</v>
      </c>
      <c r="AAE37" s="8" t="e">
        <f t="shared" ref="AAE37:ACP37" si="1693">AAE36/AAE12</f>
        <v>#REF!</v>
      </c>
      <c r="AAF37" s="8" t="e">
        <f t="shared" si="1693"/>
        <v>#REF!</v>
      </c>
      <c r="AAG37" s="8" t="e">
        <f t="shared" si="1693"/>
        <v>#REF!</v>
      </c>
      <c r="AAH37" s="8" t="e">
        <f t="shared" si="1693"/>
        <v>#REF!</v>
      </c>
      <c r="AAI37" s="8" t="e">
        <f t="shared" si="1693"/>
        <v>#REF!</v>
      </c>
      <c r="AAJ37" s="8" t="e">
        <f t="shared" si="1693"/>
        <v>#REF!</v>
      </c>
      <c r="AAK37" s="8" t="e">
        <f t="shared" si="1693"/>
        <v>#REF!</v>
      </c>
      <c r="AAL37" s="8" t="e">
        <f t="shared" si="1693"/>
        <v>#REF!</v>
      </c>
      <c r="AAM37" s="8" t="e">
        <f t="shared" si="1693"/>
        <v>#REF!</v>
      </c>
      <c r="AAN37" s="8" t="e">
        <f t="shared" si="1693"/>
        <v>#REF!</v>
      </c>
      <c r="AAO37" s="8" t="e">
        <f t="shared" si="1693"/>
        <v>#REF!</v>
      </c>
      <c r="AAP37" s="8" t="e">
        <f t="shared" si="1693"/>
        <v>#REF!</v>
      </c>
      <c r="AAQ37" s="8" t="e">
        <f t="shared" si="1693"/>
        <v>#REF!</v>
      </c>
      <c r="AAR37" s="8" t="e">
        <f t="shared" si="1693"/>
        <v>#REF!</v>
      </c>
      <c r="AAS37" s="8" t="e">
        <f t="shared" si="1693"/>
        <v>#REF!</v>
      </c>
      <c r="AAT37" s="8" t="e">
        <f t="shared" si="1693"/>
        <v>#REF!</v>
      </c>
      <c r="AAU37" s="8" t="e">
        <f t="shared" si="1693"/>
        <v>#REF!</v>
      </c>
      <c r="AAV37" s="8" t="e">
        <f t="shared" si="1693"/>
        <v>#REF!</v>
      </c>
      <c r="AAW37" s="8" t="e">
        <f t="shared" si="1693"/>
        <v>#REF!</v>
      </c>
      <c r="AAX37" s="8" t="e">
        <f t="shared" si="1693"/>
        <v>#REF!</v>
      </c>
      <c r="AAY37" s="8" t="e">
        <f t="shared" si="1693"/>
        <v>#REF!</v>
      </c>
      <c r="AAZ37" s="8" t="e">
        <f t="shared" si="1693"/>
        <v>#REF!</v>
      </c>
      <c r="ABA37" s="8" t="e">
        <f t="shared" si="1693"/>
        <v>#REF!</v>
      </c>
      <c r="ABB37" s="8" t="e">
        <f t="shared" si="1693"/>
        <v>#REF!</v>
      </c>
      <c r="ABC37" s="8" t="e">
        <f t="shared" si="1693"/>
        <v>#REF!</v>
      </c>
      <c r="ABD37" s="8" t="e">
        <f t="shared" si="1693"/>
        <v>#REF!</v>
      </c>
      <c r="ABE37" s="8" t="e">
        <f t="shared" si="1693"/>
        <v>#REF!</v>
      </c>
      <c r="ABF37" s="8" t="e">
        <f t="shared" si="1693"/>
        <v>#REF!</v>
      </c>
      <c r="ABG37" s="8" t="e">
        <f t="shared" si="1693"/>
        <v>#REF!</v>
      </c>
      <c r="ABH37" s="8" t="e">
        <f t="shared" si="1693"/>
        <v>#REF!</v>
      </c>
      <c r="ABI37" s="8" t="e">
        <f t="shared" si="1693"/>
        <v>#REF!</v>
      </c>
      <c r="ABJ37" s="8" t="e">
        <f t="shared" si="1693"/>
        <v>#REF!</v>
      </c>
      <c r="ABK37" s="8" t="e">
        <f t="shared" si="1693"/>
        <v>#REF!</v>
      </c>
      <c r="ABL37" s="8" t="e">
        <f t="shared" si="1693"/>
        <v>#REF!</v>
      </c>
      <c r="ABM37" s="8" t="e">
        <f t="shared" si="1693"/>
        <v>#REF!</v>
      </c>
      <c r="ABN37" s="8" t="e">
        <f t="shared" si="1693"/>
        <v>#REF!</v>
      </c>
      <c r="ABO37" s="8" t="e">
        <f t="shared" si="1693"/>
        <v>#REF!</v>
      </c>
      <c r="ABP37" s="8" t="e">
        <f t="shared" si="1693"/>
        <v>#REF!</v>
      </c>
      <c r="ABQ37" s="8" t="e">
        <f t="shared" si="1693"/>
        <v>#REF!</v>
      </c>
      <c r="ABR37" s="8" t="e">
        <f t="shared" si="1693"/>
        <v>#REF!</v>
      </c>
      <c r="ABS37" s="8" t="e">
        <f t="shared" si="1693"/>
        <v>#REF!</v>
      </c>
      <c r="ABT37" s="8" t="e">
        <f t="shared" si="1693"/>
        <v>#REF!</v>
      </c>
      <c r="ABU37" s="8" t="e">
        <f t="shared" si="1693"/>
        <v>#REF!</v>
      </c>
      <c r="ABV37" s="8" t="e">
        <f t="shared" si="1693"/>
        <v>#REF!</v>
      </c>
      <c r="ABW37" s="8" t="e">
        <f t="shared" si="1693"/>
        <v>#REF!</v>
      </c>
      <c r="ABX37" s="8" t="e">
        <f t="shared" si="1693"/>
        <v>#REF!</v>
      </c>
      <c r="ABY37" s="8" t="e">
        <f t="shared" si="1693"/>
        <v>#REF!</v>
      </c>
      <c r="ABZ37" s="8" t="e">
        <f t="shared" si="1693"/>
        <v>#REF!</v>
      </c>
      <c r="ACA37" s="8" t="e">
        <f t="shared" si="1693"/>
        <v>#REF!</v>
      </c>
      <c r="ACB37" s="8" t="e">
        <f t="shared" si="1693"/>
        <v>#REF!</v>
      </c>
      <c r="ACC37" s="8" t="e">
        <f t="shared" si="1693"/>
        <v>#REF!</v>
      </c>
      <c r="ACD37" s="8" t="e">
        <f t="shared" si="1693"/>
        <v>#REF!</v>
      </c>
      <c r="ACE37" s="8" t="e">
        <f t="shared" si="1693"/>
        <v>#REF!</v>
      </c>
      <c r="ACF37" s="8" t="e">
        <f t="shared" si="1693"/>
        <v>#REF!</v>
      </c>
      <c r="ACG37" s="8" t="e">
        <f t="shared" si="1693"/>
        <v>#REF!</v>
      </c>
      <c r="ACH37" s="8" t="e">
        <f t="shared" si="1693"/>
        <v>#REF!</v>
      </c>
      <c r="ACI37" s="8" t="e">
        <f t="shared" si="1693"/>
        <v>#REF!</v>
      </c>
      <c r="ACJ37" s="8" t="e">
        <f t="shared" si="1693"/>
        <v>#REF!</v>
      </c>
      <c r="ACK37" s="8" t="e">
        <f t="shared" si="1693"/>
        <v>#REF!</v>
      </c>
      <c r="ACL37" s="8" t="e">
        <f t="shared" si="1693"/>
        <v>#REF!</v>
      </c>
      <c r="ACM37" s="8" t="e">
        <f t="shared" si="1693"/>
        <v>#REF!</v>
      </c>
      <c r="ACN37" s="8" t="e">
        <f t="shared" si="1693"/>
        <v>#REF!</v>
      </c>
      <c r="ACO37" s="8" t="e">
        <f t="shared" si="1693"/>
        <v>#REF!</v>
      </c>
      <c r="ACP37" s="8" t="e">
        <f t="shared" si="1693"/>
        <v>#REF!</v>
      </c>
      <c r="ACQ37" s="8" t="e">
        <f t="shared" ref="ACQ37:AFB37" si="1694">ACQ36/ACQ12</f>
        <v>#REF!</v>
      </c>
      <c r="ACR37" s="8" t="e">
        <f t="shared" si="1694"/>
        <v>#REF!</v>
      </c>
      <c r="ACS37" s="8" t="e">
        <f t="shared" si="1694"/>
        <v>#REF!</v>
      </c>
      <c r="ACT37" s="8" t="e">
        <f t="shared" si="1694"/>
        <v>#REF!</v>
      </c>
      <c r="ACU37" s="8" t="e">
        <f t="shared" si="1694"/>
        <v>#REF!</v>
      </c>
      <c r="ACV37" s="8" t="e">
        <f t="shared" si="1694"/>
        <v>#REF!</v>
      </c>
      <c r="ACW37" s="8" t="e">
        <f t="shared" si="1694"/>
        <v>#REF!</v>
      </c>
      <c r="ACX37" s="8" t="e">
        <f t="shared" si="1694"/>
        <v>#REF!</v>
      </c>
      <c r="ACY37" s="8" t="e">
        <f t="shared" si="1694"/>
        <v>#REF!</v>
      </c>
      <c r="ACZ37" s="8" t="e">
        <f t="shared" si="1694"/>
        <v>#REF!</v>
      </c>
      <c r="ADA37" s="8" t="e">
        <f t="shared" si="1694"/>
        <v>#REF!</v>
      </c>
      <c r="ADB37" s="8" t="e">
        <f t="shared" si="1694"/>
        <v>#REF!</v>
      </c>
      <c r="ADC37" s="8" t="e">
        <f t="shared" si="1694"/>
        <v>#REF!</v>
      </c>
      <c r="ADD37" s="8" t="e">
        <f t="shared" si="1694"/>
        <v>#REF!</v>
      </c>
      <c r="ADE37" s="8" t="e">
        <f t="shared" si="1694"/>
        <v>#REF!</v>
      </c>
      <c r="ADF37" s="8" t="e">
        <f t="shared" si="1694"/>
        <v>#REF!</v>
      </c>
      <c r="ADG37" s="8" t="e">
        <f t="shared" si="1694"/>
        <v>#REF!</v>
      </c>
      <c r="ADH37" s="8" t="e">
        <f t="shared" si="1694"/>
        <v>#REF!</v>
      </c>
      <c r="ADI37" s="8" t="e">
        <f t="shared" si="1694"/>
        <v>#REF!</v>
      </c>
      <c r="ADJ37" s="8" t="e">
        <f t="shared" si="1694"/>
        <v>#REF!</v>
      </c>
      <c r="ADK37" s="8" t="e">
        <f t="shared" si="1694"/>
        <v>#REF!</v>
      </c>
      <c r="ADL37" s="8" t="e">
        <f t="shared" si="1694"/>
        <v>#REF!</v>
      </c>
      <c r="ADM37" s="8" t="e">
        <f t="shared" si="1694"/>
        <v>#REF!</v>
      </c>
      <c r="ADN37" s="8" t="e">
        <f t="shared" si="1694"/>
        <v>#REF!</v>
      </c>
      <c r="ADO37" s="8" t="e">
        <f t="shared" si="1694"/>
        <v>#REF!</v>
      </c>
      <c r="ADP37" s="8" t="e">
        <f t="shared" si="1694"/>
        <v>#REF!</v>
      </c>
      <c r="ADQ37" s="8" t="e">
        <f t="shared" si="1694"/>
        <v>#REF!</v>
      </c>
      <c r="ADR37" s="8" t="e">
        <f t="shared" si="1694"/>
        <v>#REF!</v>
      </c>
      <c r="ADS37" s="8" t="e">
        <f t="shared" si="1694"/>
        <v>#REF!</v>
      </c>
      <c r="ADT37" s="8" t="e">
        <f t="shared" si="1694"/>
        <v>#REF!</v>
      </c>
      <c r="ADU37" s="8" t="e">
        <f t="shared" si="1694"/>
        <v>#REF!</v>
      </c>
      <c r="ADV37" s="8" t="e">
        <f t="shared" si="1694"/>
        <v>#REF!</v>
      </c>
      <c r="ADW37" s="8" t="e">
        <f t="shared" si="1694"/>
        <v>#REF!</v>
      </c>
      <c r="ADX37" s="8" t="e">
        <f t="shared" si="1694"/>
        <v>#REF!</v>
      </c>
      <c r="ADY37" s="8" t="e">
        <f t="shared" si="1694"/>
        <v>#REF!</v>
      </c>
      <c r="ADZ37" s="8" t="e">
        <f t="shared" si="1694"/>
        <v>#REF!</v>
      </c>
      <c r="AEA37" s="8" t="e">
        <f t="shared" si="1694"/>
        <v>#REF!</v>
      </c>
      <c r="AEB37" s="8" t="e">
        <f t="shared" si="1694"/>
        <v>#REF!</v>
      </c>
      <c r="AEC37" s="8" t="e">
        <f t="shared" si="1694"/>
        <v>#REF!</v>
      </c>
      <c r="AED37" s="8" t="e">
        <f t="shared" si="1694"/>
        <v>#REF!</v>
      </c>
      <c r="AEE37" s="8" t="e">
        <f t="shared" si="1694"/>
        <v>#REF!</v>
      </c>
      <c r="AEF37" s="8" t="e">
        <f t="shared" si="1694"/>
        <v>#REF!</v>
      </c>
      <c r="AEG37" s="8" t="e">
        <f t="shared" si="1694"/>
        <v>#REF!</v>
      </c>
      <c r="AEH37" s="8" t="e">
        <f t="shared" si="1694"/>
        <v>#REF!</v>
      </c>
      <c r="AEI37" s="8" t="e">
        <f t="shared" si="1694"/>
        <v>#REF!</v>
      </c>
      <c r="AEJ37" s="8" t="e">
        <f t="shared" si="1694"/>
        <v>#REF!</v>
      </c>
      <c r="AEK37" s="8" t="e">
        <f t="shared" si="1694"/>
        <v>#REF!</v>
      </c>
      <c r="AEL37" s="8" t="e">
        <f t="shared" si="1694"/>
        <v>#REF!</v>
      </c>
      <c r="AEM37" s="8" t="e">
        <f t="shared" si="1694"/>
        <v>#REF!</v>
      </c>
      <c r="AEN37" s="8" t="e">
        <f t="shared" si="1694"/>
        <v>#REF!</v>
      </c>
      <c r="AEO37" s="8" t="e">
        <f t="shared" si="1694"/>
        <v>#REF!</v>
      </c>
      <c r="AEP37" s="8" t="e">
        <f t="shared" si="1694"/>
        <v>#REF!</v>
      </c>
      <c r="AEQ37" s="8" t="e">
        <f t="shared" si="1694"/>
        <v>#REF!</v>
      </c>
      <c r="AER37" s="8" t="e">
        <f t="shared" si="1694"/>
        <v>#REF!</v>
      </c>
      <c r="AES37" s="8" t="e">
        <f t="shared" si="1694"/>
        <v>#REF!</v>
      </c>
      <c r="AET37" s="8" t="e">
        <f t="shared" si="1694"/>
        <v>#REF!</v>
      </c>
      <c r="AEU37" s="8" t="e">
        <f t="shared" si="1694"/>
        <v>#REF!</v>
      </c>
      <c r="AEV37" s="8" t="e">
        <f t="shared" si="1694"/>
        <v>#REF!</v>
      </c>
      <c r="AEW37" s="8" t="e">
        <f t="shared" si="1694"/>
        <v>#REF!</v>
      </c>
      <c r="AEX37" s="8" t="e">
        <f t="shared" si="1694"/>
        <v>#REF!</v>
      </c>
      <c r="AEY37" s="8" t="e">
        <f t="shared" si="1694"/>
        <v>#REF!</v>
      </c>
      <c r="AEZ37" s="8" t="e">
        <f t="shared" si="1694"/>
        <v>#REF!</v>
      </c>
      <c r="AFA37" s="8" t="e">
        <f t="shared" si="1694"/>
        <v>#REF!</v>
      </c>
      <c r="AFB37" s="8" t="e">
        <f t="shared" si="1694"/>
        <v>#REF!</v>
      </c>
      <c r="AFC37" s="8" t="e">
        <f t="shared" ref="AFC37:AHN37" si="1695">AFC36/AFC12</f>
        <v>#REF!</v>
      </c>
      <c r="AFD37" s="8" t="e">
        <f t="shared" si="1695"/>
        <v>#REF!</v>
      </c>
      <c r="AFE37" s="8" t="e">
        <f t="shared" si="1695"/>
        <v>#REF!</v>
      </c>
      <c r="AFF37" s="8" t="e">
        <f t="shared" si="1695"/>
        <v>#REF!</v>
      </c>
      <c r="AFG37" s="8" t="e">
        <f t="shared" si="1695"/>
        <v>#REF!</v>
      </c>
      <c r="AFH37" s="8" t="e">
        <f t="shared" si="1695"/>
        <v>#REF!</v>
      </c>
      <c r="AFI37" s="8" t="e">
        <f t="shared" si="1695"/>
        <v>#REF!</v>
      </c>
      <c r="AFJ37" s="53" t="e">
        <f t="shared" si="1695"/>
        <v>#REF!</v>
      </c>
      <c r="AFK37" s="8" t="e">
        <f t="shared" si="1695"/>
        <v>#REF!</v>
      </c>
      <c r="AFL37" s="8" t="e">
        <f t="shared" si="1695"/>
        <v>#REF!</v>
      </c>
      <c r="AFM37" s="8" t="e">
        <f t="shared" si="1695"/>
        <v>#REF!</v>
      </c>
      <c r="AFN37" s="8" t="e">
        <f t="shared" si="1695"/>
        <v>#REF!</v>
      </c>
      <c r="AFO37" s="8" t="e">
        <f t="shared" si="1695"/>
        <v>#REF!</v>
      </c>
      <c r="AFP37" s="8" t="e">
        <f t="shared" si="1695"/>
        <v>#REF!</v>
      </c>
      <c r="AFQ37" s="8" t="e">
        <f t="shared" si="1695"/>
        <v>#REF!</v>
      </c>
      <c r="AFR37" s="8" t="e">
        <f t="shared" si="1695"/>
        <v>#REF!</v>
      </c>
      <c r="AFS37" s="8" t="e">
        <f t="shared" si="1695"/>
        <v>#REF!</v>
      </c>
      <c r="AFT37" s="8" t="e">
        <f t="shared" si="1695"/>
        <v>#REF!</v>
      </c>
      <c r="AFU37" s="8" t="e">
        <f t="shared" si="1695"/>
        <v>#REF!</v>
      </c>
      <c r="AFV37" s="8" t="e">
        <f t="shared" si="1695"/>
        <v>#REF!</v>
      </c>
      <c r="AFW37" s="8" t="e">
        <f t="shared" si="1695"/>
        <v>#REF!</v>
      </c>
      <c r="AFX37" s="8" t="e">
        <f t="shared" si="1695"/>
        <v>#REF!</v>
      </c>
      <c r="AFY37" s="8" t="e">
        <f t="shared" si="1695"/>
        <v>#REF!</v>
      </c>
      <c r="AFZ37" s="8" t="e">
        <f t="shared" si="1695"/>
        <v>#REF!</v>
      </c>
      <c r="AGA37" s="8" t="e">
        <f t="shared" si="1695"/>
        <v>#REF!</v>
      </c>
      <c r="AGB37" s="8" t="e">
        <f t="shared" si="1695"/>
        <v>#REF!</v>
      </c>
      <c r="AGC37" s="8" t="e">
        <f t="shared" si="1695"/>
        <v>#REF!</v>
      </c>
      <c r="AGD37" s="8" t="e">
        <f t="shared" si="1695"/>
        <v>#REF!</v>
      </c>
      <c r="AGE37" s="8" t="e">
        <f t="shared" si="1695"/>
        <v>#REF!</v>
      </c>
      <c r="AGF37" s="8" t="e">
        <f t="shared" si="1695"/>
        <v>#REF!</v>
      </c>
      <c r="AGG37" s="8" t="e">
        <f t="shared" si="1695"/>
        <v>#REF!</v>
      </c>
      <c r="AGH37" s="8" t="e">
        <f t="shared" si="1695"/>
        <v>#REF!</v>
      </c>
      <c r="AGI37" s="8" t="e">
        <f t="shared" si="1695"/>
        <v>#REF!</v>
      </c>
      <c r="AGJ37" s="8" t="e">
        <f t="shared" si="1695"/>
        <v>#REF!</v>
      </c>
      <c r="AGK37" s="8" t="e">
        <f t="shared" si="1695"/>
        <v>#REF!</v>
      </c>
      <c r="AGL37" s="8" t="e">
        <f t="shared" si="1695"/>
        <v>#REF!</v>
      </c>
      <c r="AGM37" s="8" t="e">
        <f t="shared" si="1695"/>
        <v>#REF!</v>
      </c>
      <c r="AGN37" s="8" t="e">
        <f t="shared" si="1695"/>
        <v>#REF!</v>
      </c>
      <c r="AGO37" s="8" t="e">
        <f t="shared" si="1695"/>
        <v>#REF!</v>
      </c>
      <c r="AGP37" s="8" t="e">
        <f t="shared" si="1695"/>
        <v>#REF!</v>
      </c>
      <c r="AGQ37" s="8" t="e">
        <f t="shared" si="1695"/>
        <v>#REF!</v>
      </c>
      <c r="AGR37" s="8" t="e">
        <f t="shared" si="1695"/>
        <v>#REF!</v>
      </c>
      <c r="AGS37" s="8" t="e">
        <f t="shared" si="1695"/>
        <v>#REF!</v>
      </c>
      <c r="AGT37" s="8" t="e">
        <f t="shared" si="1695"/>
        <v>#REF!</v>
      </c>
      <c r="AGU37" s="8" t="e">
        <f t="shared" si="1695"/>
        <v>#REF!</v>
      </c>
      <c r="AGV37" s="8" t="e">
        <f t="shared" si="1695"/>
        <v>#REF!</v>
      </c>
      <c r="AGW37" s="8" t="e">
        <f t="shared" si="1695"/>
        <v>#REF!</v>
      </c>
      <c r="AGX37" s="8" t="e">
        <f t="shared" si="1695"/>
        <v>#REF!</v>
      </c>
      <c r="AGY37" s="8" t="e">
        <f t="shared" si="1695"/>
        <v>#REF!</v>
      </c>
      <c r="AGZ37" s="8" t="e">
        <f t="shared" si="1695"/>
        <v>#REF!</v>
      </c>
      <c r="AHA37" s="8" t="e">
        <f t="shared" si="1695"/>
        <v>#REF!</v>
      </c>
      <c r="AHB37" s="8" t="e">
        <f t="shared" si="1695"/>
        <v>#REF!</v>
      </c>
      <c r="AHC37" s="8" t="e">
        <f t="shared" si="1695"/>
        <v>#REF!</v>
      </c>
      <c r="AHD37" s="8" t="e">
        <f t="shared" si="1695"/>
        <v>#REF!</v>
      </c>
      <c r="AHE37" s="8" t="e">
        <f t="shared" si="1695"/>
        <v>#REF!</v>
      </c>
      <c r="AHF37" s="8" t="e">
        <f t="shared" si="1695"/>
        <v>#REF!</v>
      </c>
      <c r="AHG37" s="8" t="e">
        <f t="shared" si="1695"/>
        <v>#REF!</v>
      </c>
      <c r="AHH37" s="8" t="e">
        <f t="shared" si="1695"/>
        <v>#REF!</v>
      </c>
      <c r="AHI37" s="8" t="e">
        <f t="shared" si="1695"/>
        <v>#REF!</v>
      </c>
      <c r="AHJ37" s="8" t="e">
        <f t="shared" si="1695"/>
        <v>#REF!</v>
      </c>
      <c r="AHK37" s="8" t="e">
        <f t="shared" si="1695"/>
        <v>#REF!</v>
      </c>
      <c r="AHL37" s="8" t="e">
        <f t="shared" si="1695"/>
        <v>#REF!</v>
      </c>
      <c r="AHM37" s="8" t="e">
        <f t="shared" si="1695"/>
        <v>#REF!</v>
      </c>
      <c r="AHN37" s="8" t="e">
        <f t="shared" si="1695"/>
        <v>#REF!</v>
      </c>
      <c r="AHO37" s="8" t="e">
        <f t="shared" ref="AHO37:AJZ37" si="1696">AHO36/AHO12</f>
        <v>#REF!</v>
      </c>
      <c r="AHP37" s="8" t="e">
        <f t="shared" si="1696"/>
        <v>#REF!</v>
      </c>
      <c r="AHQ37" s="8" t="e">
        <f t="shared" si="1696"/>
        <v>#REF!</v>
      </c>
      <c r="AHR37" s="8" t="e">
        <f t="shared" si="1696"/>
        <v>#REF!</v>
      </c>
      <c r="AHS37" s="8" t="e">
        <f t="shared" si="1696"/>
        <v>#REF!</v>
      </c>
      <c r="AHT37" s="8" t="e">
        <f t="shared" si="1696"/>
        <v>#REF!</v>
      </c>
      <c r="AHU37" s="8" t="e">
        <f t="shared" si="1696"/>
        <v>#REF!</v>
      </c>
      <c r="AHV37" s="8" t="e">
        <f t="shared" si="1696"/>
        <v>#REF!</v>
      </c>
      <c r="AHW37" s="8" t="e">
        <f t="shared" si="1696"/>
        <v>#REF!</v>
      </c>
      <c r="AHX37" s="8" t="e">
        <f t="shared" si="1696"/>
        <v>#REF!</v>
      </c>
      <c r="AHY37" s="8" t="e">
        <f t="shared" si="1696"/>
        <v>#REF!</v>
      </c>
      <c r="AHZ37" s="8" t="e">
        <f t="shared" si="1696"/>
        <v>#REF!</v>
      </c>
      <c r="AIA37" s="8" t="e">
        <f t="shared" si="1696"/>
        <v>#REF!</v>
      </c>
      <c r="AIB37" s="8" t="e">
        <f t="shared" si="1696"/>
        <v>#REF!</v>
      </c>
      <c r="AIC37" s="8" t="e">
        <f t="shared" si="1696"/>
        <v>#REF!</v>
      </c>
      <c r="AID37" s="8" t="e">
        <f t="shared" si="1696"/>
        <v>#REF!</v>
      </c>
      <c r="AIE37" s="8" t="e">
        <f t="shared" si="1696"/>
        <v>#REF!</v>
      </c>
      <c r="AIF37" s="8" t="e">
        <f t="shared" si="1696"/>
        <v>#REF!</v>
      </c>
      <c r="AIG37" s="8" t="e">
        <f t="shared" si="1696"/>
        <v>#REF!</v>
      </c>
      <c r="AIH37" s="8" t="e">
        <f t="shared" si="1696"/>
        <v>#REF!</v>
      </c>
      <c r="AII37" s="8" t="e">
        <f t="shared" si="1696"/>
        <v>#REF!</v>
      </c>
      <c r="AIJ37" s="8" t="e">
        <f t="shared" si="1696"/>
        <v>#REF!</v>
      </c>
      <c r="AIK37" s="8" t="e">
        <f t="shared" si="1696"/>
        <v>#REF!</v>
      </c>
      <c r="AIL37" s="8" t="e">
        <f t="shared" si="1696"/>
        <v>#REF!</v>
      </c>
      <c r="AIM37" s="8" t="e">
        <f t="shared" si="1696"/>
        <v>#REF!</v>
      </c>
      <c r="AIN37" s="8" t="e">
        <f t="shared" si="1696"/>
        <v>#REF!</v>
      </c>
      <c r="AIO37" s="8" t="e">
        <f t="shared" si="1696"/>
        <v>#REF!</v>
      </c>
      <c r="AIP37" s="8" t="e">
        <f t="shared" si="1696"/>
        <v>#REF!</v>
      </c>
      <c r="AIQ37" s="8" t="e">
        <f t="shared" si="1696"/>
        <v>#REF!</v>
      </c>
      <c r="AIR37" s="8" t="e">
        <f t="shared" si="1696"/>
        <v>#REF!</v>
      </c>
      <c r="AIS37" s="8" t="e">
        <f t="shared" si="1696"/>
        <v>#REF!</v>
      </c>
      <c r="AIT37" s="8" t="e">
        <f t="shared" si="1696"/>
        <v>#REF!</v>
      </c>
      <c r="AIU37" s="8" t="e">
        <f t="shared" si="1696"/>
        <v>#REF!</v>
      </c>
      <c r="AIV37" s="8" t="e">
        <f t="shared" si="1696"/>
        <v>#REF!</v>
      </c>
      <c r="AIW37" s="8" t="e">
        <f t="shared" si="1696"/>
        <v>#REF!</v>
      </c>
      <c r="AIX37" s="8" t="e">
        <f t="shared" si="1696"/>
        <v>#REF!</v>
      </c>
      <c r="AIY37" s="8" t="e">
        <f t="shared" si="1696"/>
        <v>#REF!</v>
      </c>
      <c r="AIZ37" s="8" t="e">
        <f t="shared" si="1696"/>
        <v>#REF!</v>
      </c>
      <c r="AJA37" s="8" t="e">
        <f t="shared" si="1696"/>
        <v>#REF!</v>
      </c>
      <c r="AJB37" s="8" t="e">
        <f t="shared" si="1696"/>
        <v>#REF!</v>
      </c>
      <c r="AJC37" s="8" t="e">
        <f t="shared" si="1696"/>
        <v>#REF!</v>
      </c>
      <c r="AJD37" s="8" t="e">
        <f t="shared" si="1696"/>
        <v>#REF!</v>
      </c>
      <c r="AJE37" s="8" t="e">
        <f t="shared" si="1696"/>
        <v>#REF!</v>
      </c>
      <c r="AJF37" s="8" t="e">
        <f t="shared" si="1696"/>
        <v>#REF!</v>
      </c>
      <c r="AJG37" s="8" t="e">
        <f t="shared" si="1696"/>
        <v>#REF!</v>
      </c>
      <c r="AJH37" s="8" t="e">
        <f t="shared" si="1696"/>
        <v>#REF!</v>
      </c>
      <c r="AJI37" s="8" t="e">
        <f t="shared" si="1696"/>
        <v>#REF!</v>
      </c>
      <c r="AJJ37" s="8" t="e">
        <f t="shared" si="1696"/>
        <v>#REF!</v>
      </c>
      <c r="AJK37" s="8" t="e">
        <f t="shared" si="1696"/>
        <v>#REF!</v>
      </c>
      <c r="AJL37" s="8" t="e">
        <f t="shared" si="1696"/>
        <v>#REF!</v>
      </c>
      <c r="AJM37" s="8" t="e">
        <f t="shared" si="1696"/>
        <v>#REF!</v>
      </c>
      <c r="AJN37" s="8" t="e">
        <f t="shared" si="1696"/>
        <v>#REF!</v>
      </c>
      <c r="AJO37" s="8" t="e">
        <f t="shared" si="1696"/>
        <v>#REF!</v>
      </c>
      <c r="AJP37" s="8" t="e">
        <f t="shared" si="1696"/>
        <v>#REF!</v>
      </c>
      <c r="AJQ37" s="8" t="e">
        <f t="shared" si="1696"/>
        <v>#REF!</v>
      </c>
      <c r="AJR37" s="8" t="e">
        <f t="shared" si="1696"/>
        <v>#REF!</v>
      </c>
      <c r="AJS37" s="8" t="e">
        <f t="shared" si="1696"/>
        <v>#REF!</v>
      </c>
      <c r="AJT37" s="8" t="e">
        <f t="shared" si="1696"/>
        <v>#REF!</v>
      </c>
      <c r="AJU37" s="8" t="e">
        <f t="shared" si="1696"/>
        <v>#REF!</v>
      </c>
      <c r="AJV37" s="8" t="e">
        <f t="shared" si="1696"/>
        <v>#REF!</v>
      </c>
      <c r="AJW37" s="8" t="e">
        <f t="shared" si="1696"/>
        <v>#REF!</v>
      </c>
      <c r="AJX37" s="8" t="e">
        <f t="shared" si="1696"/>
        <v>#REF!</v>
      </c>
      <c r="AJY37" s="8" t="e">
        <f t="shared" si="1696"/>
        <v>#REF!</v>
      </c>
      <c r="AJZ37" s="8" t="e">
        <f t="shared" si="1696"/>
        <v>#REF!</v>
      </c>
      <c r="AKA37" s="8" t="e">
        <f t="shared" ref="AKA37:AKL37" si="1697">AKA36/AKA12</f>
        <v>#REF!</v>
      </c>
      <c r="AKB37" s="8" t="e">
        <f t="shared" si="1697"/>
        <v>#REF!</v>
      </c>
      <c r="AKC37" s="8" t="e">
        <f t="shared" si="1697"/>
        <v>#REF!</v>
      </c>
      <c r="AKD37" s="8" t="e">
        <f t="shared" si="1697"/>
        <v>#REF!</v>
      </c>
      <c r="AKE37" s="8" t="e">
        <f t="shared" si="1697"/>
        <v>#REF!</v>
      </c>
      <c r="AKF37" s="8" t="e">
        <f t="shared" si="1697"/>
        <v>#REF!</v>
      </c>
      <c r="AKG37" s="8" t="e">
        <f t="shared" si="1697"/>
        <v>#REF!</v>
      </c>
      <c r="AKH37" s="8" t="e">
        <f t="shared" si="1697"/>
        <v>#REF!</v>
      </c>
      <c r="AKI37" s="8" t="e">
        <f t="shared" si="1697"/>
        <v>#REF!</v>
      </c>
      <c r="AKJ37" s="8" t="e">
        <f t="shared" si="1697"/>
        <v>#REF!</v>
      </c>
      <c r="AKK37" s="8" t="e">
        <f t="shared" si="1697"/>
        <v>#REF!</v>
      </c>
      <c r="AKL37" s="8" t="e">
        <f t="shared" si="1697"/>
        <v>#REF!</v>
      </c>
      <c r="AKM37" s="8" t="e">
        <f t="shared" ref="AKM37:AKN37" si="1698">AKM36/AKM12</f>
        <v>#REF!</v>
      </c>
      <c r="AKN37" s="8" t="e">
        <f t="shared" si="1698"/>
        <v>#REF!</v>
      </c>
      <c r="AKO37" s="8" t="e">
        <f t="shared" ref="AKO37:AKP37" si="1699">AKO36/AKO12</f>
        <v>#REF!</v>
      </c>
      <c r="AKP37" s="8" t="e">
        <f t="shared" si="1699"/>
        <v>#REF!</v>
      </c>
      <c r="AKQ37" s="8" t="e">
        <f t="shared" ref="AKQ37:AKS37" si="1700">AKQ36/AKQ12</f>
        <v>#REF!</v>
      </c>
      <c r="AKR37" s="8" t="e">
        <f t="shared" si="1700"/>
        <v>#REF!</v>
      </c>
      <c r="AKS37" s="8" t="e">
        <f t="shared" si="1700"/>
        <v>#REF!</v>
      </c>
      <c r="AKT37" s="8" t="e">
        <f t="shared" ref="AKT37:AKU37" si="1701">AKT36/AKT12</f>
        <v>#REF!</v>
      </c>
      <c r="AKU37" s="8" t="e">
        <f t="shared" si="1701"/>
        <v>#REF!</v>
      </c>
      <c r="AKV37" s="8" t="e">
        <f t="shared" ref="AKV37:ALB37" si="1702">AKV36/AKV12</f>
        <v>#REF!</v>
      </c>
      <c r="AKW37" s="8" t="e">
        <f t="shared" si="1702"/>
        <v>#REF!</v>
      </c>
      <c r="AKX37" s="8" t="e">
        <f t="shared" si="1702"/>
        <v>#REF!</v>
      </c>
      <c r="AKY37" s="8" t="e">
        <f t="shared" si="1702"/>
        <v>#REF!</v>
      </c>
      <c r="AKZ37" s="8" t="e">
        <f t="shared" si="1702"/>
        <v>#REF!</v>
      </c>
      <c r="ALA37" s="8" t="e">
        <f t="shared" si="1702"/>
        <v>#REF!</v>
      </c>
      <c r="ALB37" s="8" t="e">
        <f t="shared" si="1702"/>
        <v>#REF!</v>
      </c>
      <c r="ALC37" s="8" t="e">
        <f t="shared" ref="ALC37:ALD37" si="1703">ALC36/ALC12</f>
        <v>#REF!</v>
      </c>
      <c r="ALD37" s="8" t="e">
        <f t="shared" si="1703"/>
        <v>#REF!</v>
      </c>
      <c r="ALE37" s="8" t="e">
        <f t="shared" ref="ALE37:ALG37" si="1704">ALE36/ALE12</f>
        <v>#REF!</v>
      </c>
      <c r="ALF37" s="8" t="e">
        <f t="shared" si="1704"/>
        <v>#REF!</v>
      </c>
      <c r="ALG37" s="8" t="e">
        <f t="shared" si="1704"/>
        <v>#REF!</v>
      </c>
      <c r="ALH37" s="8" t="e">
        <f t="shared" ref="ALH37:ALI37" si="1705">ALH36/ALH12</f>
        <v>#REF!</v>
      </c>
      <c r="ALI37" s="8" t="e">
        <f t="shared" si="1705"/>
        <v>#REF!</v>
      </c>
      <c r="ALJ37" s="8" t="e">
        <f t="shared" ref="ALJ37:ALL37" si="1706">ALJ36/ALJ12</f>
        <v>#REF!</v>
      </c>
      <c r="ALK37" s="8" t="e">
        <f t="shared" si="1706"/>
        <v>#REF!</v>
      </c>
      <c r="ALL37" s="8" t="e">
        <f t="shared" si="1706"/>
        <v>#REF!</v>
      </c>
      <c r="ALM37" s="8" t="e">
        <f t="shared" ref="ALM37:ALN37" si="1707">ALM36/ALM12</f>
        <v>#REF!</v>
      </c>
      <c r="ALN37" s="8" t="e">
        <f t="shared" si="1707"/>
        <v>#REF!</v>
      </c>
      <c r="ALO37" s="8" t="e">
        <f t="shared" ref="ALO37:ALR37" si="1708">ALO36/ALO12</f>
        <v>#REF!</v>
      </c>
      <c r="ALP37" s="8" t="e">
        <f t="shared" si="1708"/>
        <v>#REF!</v>
      </c>
      <c r="ALQ37" s="8" t="e">
        <f t="shared" si="1708"/>
        <v>#REF!</v>
      </c>
      <c r="ALR37" s="8" t="e">
        <f t="shared" si="1708"/>
        <v>#REF!</v>
      </c>
      <c r="ALS37" s="8" t="e">
        <f t="shared" ref="ALS37:ALT37" si="1709">ALS36/ALS12</f>
        <v>#REF!</v>
      </c>
      <c r="ALT37" s="8" t="e">
        <f t="shared" si="1709"/>
        <v>#REF!</v>
      </c>
      <c r="ALU37" s="8" t="e">
        <f t="shared" ref="ALU37:ALY37" si="1710">ALU36/ALU12</f>
        <v>#REF!</v>
      </c>
      <c r="ALV37" s="8" t="e">
        <f t="shared" si="1710"/>
        <v>#REF!</v>
      </c>
      <c r="ALW37" s="8" t="e">
        <f t="shared" si="1710"/>
        <v>#REF!</v>
      </c>
      <c r="ALX37" s="8" t="e">
        <f t="shared" si="1710"/>
        <v>#REF!</v>
      </c>
      <c r="ALY37" s="8" t="e">
        <f t="shared" si="1710"/>
        <v>#REF!</v>
      </c>
      <c r="ALZ37" s="8" t="e">
        <f t="shared" ref="ALZ37:AMA37" si="1711">ALZ36/ALZ12</f>
        <v>#REF!</v>
      </c>
      <c r="AMA37" s="8" t="e">
        <f t="shared" si="1711"/>
        <v>#REF!</v>
      </c>
      <c r="AMB37" s="8" t="e">
        <f t="shared" ref="AMB37:AMH37" si="1712">AMB36/AMB12</f>
        <v>#REF!</v>
      </c>
      <c r="AMC37" s="8" t="e">
        <f t="shared" si="1712"/>
        <v>#REF!</v>
      </c>
      <c r="AMD37" s="8" t="e">
        <f t="shared" si="1712"/>
        <v>#REF!</v>
      </c>
      <c r="AME37" s="8" t="e">
        <f t="shared" si="1712"/>
        <v>#REF!</v>
      </c>
      <c r="AMF37" s="8" t="e">
        <f t="shared" si="1712"/>
        <v>#REF!</v>
      </c>
      <c r="AMG37" s="8" t="e">
        <f t="shared" si="1712"/>
        <v>#REF!</v>
      </c>
      <c r="AMH37" s="8" t="e">
        <f t="shared" si="1712"/>
        <v>#REF!</v>
      </c>
      <c r="AMI37" s="8" t="e">
        <f t="shared" ref="AMI37:AMP37" si="1713">AMI36/AMI12</f>
        <v>#REF!</v>
      </c>
      <c r="AMJ37" s="8" t="e">
        <f t="shared" si="1713"/>
        <v>#REF!</v>
      </c>
      <c r="AMK37" s="8" t="e">
        <f t="shared" si="1713"/>
        <v>#REF!</v>
      </c>
      <c r="AML37" s="8" t="e">
        <f t="shared" si="1713"/>
        <v>#REF!</v>
      </c>
      <c r="AMM37" s="8" t="e">
        <f t="shared" si="1713"/>
        <v>#REF!</v>
      </c>
      <c r="AMN37" s="8" t="e">
        <f t="shared" si="1713"/>
        <v>#REF!</v>
      </c>
      <c r="AMO37" s="8" t="e">
        <f t="shared" si="1713"/>
        <v>#REF!</v>
      </c>
      <c r="AMP37" s="8" t="e">
        <f t="shared" si="1713"/>
        <v>#REF!</v>
      </c>
      <c r="AMQ37" s="8" t="e">
        <f t="shared" ref="AMQ37:ANF37" si="1714">AMQ36/AMQ12</f>
        <v>#REF!</v>
      </c>
      <c r="AMR37" s="8" t="e">
        <f t="shared" si="1714"/>
        <v>#REF!</v>
      </c>
      <c r="AMS37" s="8" t="e">
        <f t="shared" si="1714"/>
        <v>#REF!</v>
      </c>
      <c r="AMT37" s="8" t="e">
        <f t="shared" si="1714"/>
        <v>#REF!</v>
      </c>
      <c r="AMU37" s="8" t="e">
        <f t="shared" si="1714"/>
        <v>#REF!</v>
      </c>
      <c r="AMV37" s="8" t="e">
        <f t="shared" si="1714"/>
        <v>#REF!</v>
      </c>
      <c r="AMW37" s="8" t="e">
        <f t="shared" si="1714"/>
        <v>#REF!</v>
      </c>
      <c r="AMX37" s="8" t="e">
        <f t="shared" si="1714"/>
        <v>#REF!</v>
      </c>
      <c r="AMY37" s="8" t="e">
        <f t="shared" si="1714"/>
        <v>#REF!</v>
      </c>
      <c r="AMZ37" s="8" t="e">
        <f t="shared" si="1714"/>
        <v>#REF!</v>
      </c>
      <c r="ANA37" s="8" t="e">
        <f t="shared" si="1714"/>
        <v>#REF!</v>
      </c>
      <c r="ANB37" s="8" t="e">
        <f t="shared" si="1714"/>
        <v>#REF!</v>
      </c>
      <c r="ANC37" s="8" t="e">
        <f t="shared" si="1714"/>
        <v>#REF!</v>
      </c>
      <c r="AND37" s="8" t="e">
        <f t="shared" si="1714"/>
        <v>#REF!</v>
      </c>
      <c r="ANE37" s="8" t="e">
        <f t="shared" si="1714"/>
        <v>#REF!</v>
      </c>
      <c r="ANF37" s="8" t="e">
        <f t="shared" si="1714"/>
        <v>#REF!</v>
      </c>
      <c r="ANG37" s="8" t="e">
        <f t="shared" ref="ANG37:ANO37" si="1715">ANG36/ANG12</f>
        <v>#REF!</v>
      </c>
      <c r="ANH37" s="8" t="e">
        <f t="shared" si="1715"/>
        <v>#REF!</v>
      </c>
      <c r="ANI37" s="8" t="e">
        <f t="shared" si="1715"/>
        <v>#REF!</v>
      </c>
      <c r="ANJ37" s="8" t="e">
        <f t="shared" si="1715"/>
        <v>#REF!</v>
      </c>
      <c r="ANK37" s="8" t="e">
        <f t="shared" si="1715"/>
        <v>#REF!</v>
      </c>
      <c r="ANL37" s="8" t="e">
        <f t="shared" si="1715"/>
        <v>#REF!</v>
      </c>
      <c r="ANM37" s="8" t="e">
        <f t="shared" si="1715"/>
        <v>#REF!</v>
      </c>
      <c r="ANN37" s="8" t="e">
        <f t="shared" si="1715"/>
        <v>#REF!</v>
      </c>
      <c r="ANO37" s="8" t="e">
        <f t="shared" si="1715"/>
        <v>#REF!</v>
      </c>
      <c r="ANP37" s="8" t="e">
        <f t="shared" ref="ANP37:AOP37" si="1716">ANP36/ANP12</f>
        <v>#REF!</v>
      </c>
      <c r="ANQ37" s="8" t="e">
        <f t="shared" si="1716"/>
        <v>#REF!</v>
      </c>
      <c r="ANR37" s="8" t="e">
        <f t="shared" si="1716"/>
        <v>#REF!</v>
      </c>
      <c r="ANS37" s="8" t="e">
        <f t="shared" si="1716"/>
        <v>#REF!</v>
      </c>
      <c r="ANT37" s="8" t="e">
        <f t="shared" si="1716"/>
        <v>#REF!</v>
      </c>
      <c r="ANU37" s="8" t="e">
        <f t="shared" si="1716"/>
        <v>#REF!</v>
      </c>
      <c r="ANV37" s="8" t="e">
        <f t="shared" si="1716"/>
        <v>#REF!</v>
      </c>
      <c r="ANW37" s="8" t="e">
        <f t="shared" si="1716"/>
        <v>#REF!</v>
      </c>
      <c r="ANX37" s="8" t="e">
        <f t="shared" si="1716"/>
        <v>#REF!</v>
      </c>
      <c r="ANY37" s="8" t="e">
        <f t="shared" si="1716"/>
        <v>#REF!</v>
      </c>
      <c r="ANZ37" s="8" t="e">
        <f t="shared" si="1716"/>
        <v>#REF!</v>
      </c>
      <c r="AOA37" s="8" t="e">
        <f t="shared" si="1716"/>
        <v>#REF!</v>
      </c>
      <c r="AOB37" s="8" t="e">
        <f t="shared" si="1716"/>
        <v>#REF!</v>
      </c>
      <c r="AOC37" s="8" t="e">
        <f t="shared" si="1716"/>
        <v>#REF!</v>
      </c>
      <c r="AOD37" s="8" t="e">
        <f t="shared" si="1716"/>
        <v>#REF!</v>
      </c>
      <c r="AOE37" s="8" t="e">
        <f t="shared" si="1716"/>
        <v>#REF!</v>
      </c>
      <c r="AOF37" s="8" t="e">
        <f t="shared" si="1716"/>
        <v>#REF!</v>
      </c>
      <c r="AOG37" s="8" t="e">
        <f t="shared" si="1716"/>
        <v>#REF!</v>
      </c>
      <c r="AOH37" s="8" t="e">
        <f t="shared" si="1716"/>
        <v>#REF!</v>
      </c>
      <c r="AOI37" s="8" t="e">
        <f t="shared" si="1716"/>
        <v>#REF!</v>
      </c>
      <c r="AOJ37" s="8" t="e">
        <f t="shared" si="1716"/>
        <v>#REF!</v>
      </c>
      <c r="AOK37" s="8" t="e">
        <f t="shared" si="1716"/>
        <v>#REF!</v>
      </c>
      <c r="AOL37" s="8" t="e">
        <f t="shared" si="1716"/>
        <v>#REF!</v>
      </c>
      <c r="AOM37" s="8" t="e">
        <f t="shared" si="1716"/>
        <v>#REF!</v>
      </c>
      <c r="AON37" s="8" t="e">
        <f t="shared" si="1716"/>
        <v>#REF!</v>
      </c>
      <c r="AOO37" s="8" t="e">
        <f t="shared" si="1716"/>
        <v>#REF!</v>
      </c>
      <c r="AOP37" s="8" t="e">
        <f t="shared" si="1716"/>
        <v>#REF!</v>
      </c>
      <c r="AOQ37" s="8" t="e">
        <f t="shared" ref="AOQ37:AOR37" si="1717">AOQ36/AOQ12</f>
        <v>#REF!</v>
      </c>
      <c r="AOR37" s="8" t="e">
        <f t="shared" si="1717"/>
        <v>#REF!</v>
      </c>
      <c r="AOS37" s="8"/>
      <c r="AOT37" s="8"/>
      <c r="AOU37" s="8"/>
      <c r="AOV37" s="8"/>
      <c r="AOW37" s="8"/>
      <c r="AOX37" s="8"/>
      <c r="AOY37" s="8"/>
      <c r="AOZ37" s="8"/>
      <c r="APA37" s="8"/>
    </row>
    <row r="38" spans="1:1093" x14ac:dyDescent="0.2">
      <c r="B38" s="320" t="s">
        <v>1520</v>
      </c>
      <c r="C38" s="172">
        <f>C22/C11</f>
        <v>0</v>
      </c>
      <c r="D38" s="172">
        <f t="shared" ref="D38:BO38" si="1718">D22/D11</f>
        <v>0</v>
      </c>
      <c r="E38" s="172">
        <f t="shared" si="1718"/>
        <v>0</v>
      </c>
      <c r="F38" s="172">
        <f t="shared" si="1718"/>
        <v>0</v>
      </c>
      <c r="G38" s="172">
        <f t="shared" si="1718"/>
        <v>0</v>
      </c>
      <c r="H38" s="172">
        <f t="shared" si="1718"/>
        <v>0</v>
      </c>
      <c r="I38" s="172">
        <f t="shared" si="1718"/>
        <v>0</v>
      </c>
      <c r="J38" s="172">
        <f t="shared" si="1718"/>
        <v>0</v>
      </c>
      <c r="K38" s="172">
        <f t="shared" si="1718"/>
        <v>0</v>
      </c>
      <c r="L38" s="172">
        <f t="shared" si="1718"/>
        <v>0</v>
      </c>
      <c r="M38" s="172">
        <f t="shared" si="1718"/>
        <v>0</v>
      </c>
      <c r="N38" s="172">
        <f t="shared" si="1718"/>
        <v>0</v>
      </c>
      <c r="O38" s="172">
        <f t="shared" si="1718"/>
        <v>0</v>
      </c>
      <c r="P38" s="172">
        <f t="shared" si="1718"/>
        <v>0</v>
      </c>
      <c r="Q38" s="172">
        <f t="shared" si="1718"/>
        <v>0</v>
      </c>
      <c r="R38" s="172">
        <f t="shared" si="1718"/>
        <v>0</v>
      </c>
      <c r="S38" s="172">
        <f t="shared" si="1718"/>
        <v>0</v>
      </c>
      <c r="T38" s="172">
        <f t="shared" si="1718"/>
        <v>0</v>
      </c>
      <c r="U38" s="172">
        <f t="shared" si="1718"/>
        <v>0</v>
      </c>
      <c r="V38" s="172">
        <f t="shared" si="1718"/>
        <v>0</v>
      </c>
      <c r="W38" s="172">
        <f t="shared" si="1718"/>
        <v>0</v>
      </c>
      <c r="X38" s="172">
        <f t="shared" si="1718"/>
        <v>0</v>
      </c>
      <c r="Y38" s="172">
        <f t="shared" si="1718"/>
        <v>0</v>
      </c>
      <c r="Z38" s="172">
        <f t="shared" si="1718"/>
        <v>0</v>
      </c>
      <c r="AA38" s="172">
        <f t="shared" si="1718"/>
        <v>0</v>
      </c>
      <c r="AB38" s="172">
        <f t="shared" si="1718"/>
        <v>0</v>
      </c>
      <c r="AC38" s="172">
        <f t="shared" si="1718"/>
        <v>0</v>
      </c>
      <c r="AD38" s="172">
        <f t="shared" si="1718"/>
        <v>0</v>
      </c>
      <c r="AE38" s="172">
        <f t="shared" si="1718"/>
        <v>0</v>
      </c>
      <c r="AF38" s="172">
        <f t="shared" si="1718"/>
        <v>0</v>
      </c>
      <c r="AG38" s="172">
        <f t="shared" si="1718"/>
        <v>0</v>
      </c>
      <c r="AH38" s="172">
        <f t="shared" si="1718"/>
        <v>0</v>
      </c>
      <c r="AI38" s="172">
        <f t="shared" si="1718"/>
        <v>0</v>
      </c>
      <c r="AJ38" s="172">
        <f t="shared" si="1718"/>
        <v>0</v>
      </c>
      <c r="AK38" s="172">
        <f t="shared" si="1718"/>
        <v>0</v>
      </c>
      <c r="AL38" s="172">
        <f t="shared" si="1718"/>
        <v>0</v>
      </c>
      <c r="AM38" s="172">
        <f t="shared" si="1718"/>
        <v>0</v>
      </c>
      <c r="AN38" s="172">
        <f t="shared" si="1718"/>
        <v>0</v>
      </c>
      <c r="AO38" s="172">
        <f t="shared" si="1718"/>
        <v>0</v>
      </c>
      <c r="AP38" s="172">
        <f t="shared" si="1718"/>
        <v>0</v>
      </c>
      <c r="AQ38" s="172">
        <f t="shared" si="1718"/>
        <v>0</v>
      </c>
      <c r="AR38" s="172">
        <f t="shared" si="1718"/>
        <v>0</v>
      </c>
      <c r="AS38" s="172">
        <f t="shared" si="1718"/>
        <v>0</v>
      </c>
      <c r="AT38" s="172">
        <f t="shared" si="1718"/>
        <v>0</v>
      </c>
      <c r="AU38" s="172">
        <f t="shared" si="1718"/>
        <v>0</v>
      </c>
      <c r="AV38" s="172">
        <f t="shared" si="1718"/>
        <v>0</v>
      </c>
      <c r="AW38" s="172">
        <f t="shared" si="1718"/>
        <v>0</v>
      </c>
      <c r="AX38" s="172">
        <f t="shared" si="1718"/>
        <v>0</v>
      </c>
      <c r="AY38" s="172">
        <f t="shared" si="1718"/>
        <v>0</v>
      </c>
      <c r="AZ38" s="172">
        <f t="shared" si="1718"/>
        <v>0</v>
      </c>
      <c r="BA38" s="172">
        <f t="shared" si="1718"/>
        <v>0</v>
      </c>
      <c r="BB38" s="172">
        <f t="shared" si="1718"/>
        <v>0</v>
      </c>
      <c r="BC38" s="172">
        <f t="shared" si="1718"/>
        <v>0</v>
      </c>
      <c r="BD38" s="172">
        <f t="shared" si="1718"/>
        <v>0</v>
      </c>
      <c r="BE38" s="172">
        <f t="shared" si="1718"/>
        <v>0</v>
      </c>
      <c r="BF38" s="172">
        <f t="shared" si="1718"/>
        <v>0</v>
      </c>
      <c r="BG38" s="172">
        <f t="shared" si="1718"/>
        <v>0</v>
      </c>
      <c r="BH38" s="172">
        <f t="shared" si="1718"/>
        <v>0</v>
      </c>
      <c r="BI38" s="172">
        <f t="shared" si="1718"/>
        <v>0</v>
      </c>
      <c r="BJ38" s="172">
        <f t="shared" si="1718"/>
        <v>0</v>
      </c>
      <c r="BK38" s="172">
        <f t="shared" si="1718"/>
        <v>0</v>
      </c>
      <c r="BL38" s="172">
        <f t="shared" si="1718"/>
        <v>0</v>
      </c>
      <c r="BM38" s="172">
        <f t="shared" si="1718"/>
        <v>0</v>
      </c>
      <c r="BN38" s="172">
        <f t="shared" si="1718"/>
        <v>0</v>
      </c>
      <c r="BO38" s="172">
        <f t="shared" si="1718"/>
        <v>0</v>
      </c>
      <c r="BP38" s="172">
        <f t="shared" ref="BP38:EA38" si="1719">BP22/BP11</f>
        <v>0</v>
      </c>
      <c r="BQ38" s="172">
        <f t="shared" si="1719"/>
        <v>0</v>
      </c>
      <c r="BR38" s="172">
        <f t="shared" si="1719"/>
        <v>0</v>
      </c>
      <c r="BS38" s="172">
        <f t="shared" si="1719"/>
        <v>0</v>
      </c>
      <c r="BT38" s="172">
        <f t="shared" si="1719"/>
        <v>0</v>
      </c>
      <c r="BU38" s="172">
        <f t="shared" si="1719"/>
        <v>0</v>
      </c>
      <c r="BV38" s="172">
        <f t="shared" si="1719"/>
        <v>0</v>
      </c>
      <c r="BW38" s="172">
        <f t="shared" si="1719"/>
        <v>0</v>
      </c>
      <c r="BX38" s="172">
        <f t="shared" si="1719"/>
        <v>0</v>
      </c>
      <c r="BY38" s="172">
        <f t="shared" si="1719"/>
        <v>0</v>
      </c>
      <c r="BZ38" s="172">
        <f t="shared" si="1719"/>
        <v>0</v>
      </c>
      <c r="CA38" s="172">
        <f t="shared" si="1719"/>
        <v>0</v>
      </c>
      <c r="CB38" s="172">
        <f t="shared" si="1719"/>
        <v>0</v>
      </c>
      <c r="CC38" s="172">
        <f t="shared" si="1719"/>
        <v>0</v>
      </c>
      <c r="CD38" s="172">
        <f t="shared" si="1719"/>
        <v>0</v>
      </c>
      <c r="CE38" s="172">
        <f t="shared" si="1719"/>
        <v>0</v>
      </c>
      <c r="CF38" s="172">
        <f t="shared" si="1719"/>
        <v>0</v>
      </c>
      <c r="CG38" s="172">
        <f t="shared" si="1719"/>
        <v>0</v>
      </c>
      <c r="CH38" s="172">
        <f t="shared" si="1719"/>
        <v>0</v>
      </c>
      <c r="CI38" s="172">
        <f t="shared" si="1719"/>
        <v>0</v>
      </c>
      <c r="CJ38" s="172">
        <f t="shared" si="1719"/>
        <v>0</v>
      </c>
      <c r="CK38" s="172">
        <f t="shared" si="1719"/>
        <v>0</v>
      </c>
      <c r="CL38" s="172">
        <f t="shared" si="1719"/>
        <v>0</v>
      </c>
      <c r="CM38" s="172">
        <f t="shared" si="1719"/>
        <v>0</v>
      </c>
      <c r="CN38" s="172">
        <f t="shared" si="1719"/>
        <v>0</v>
      </c>
      <c r="CO38" s="172">
        <f t="shared" si="1719"/>
        <v>0</v>
      </c>
      <c r="CP38" s="172">
        <f t="shared" si="1719"/>
        <v>0</v>
      </c>
      <c r="CQ38" s="172">
        <f t="shared" si="1719"/>
        <v>0</v>
      </c>
      <c r="CR38" s="172">
        <f t="shared" si="1719"/>
        <v>0</v>
      </c>
      <c r="CS38" s="172">
        <f t="shared" si="1719"/>
        <v>0</v>
      </c>
      <c r="CT38" s="172">
        <f t="shared" si="1719"/>
        <v>0</v>
      </c>
      <c r="CU38" s="172">
        <f t="shared" si="1719"/>
        <v>0</v>
      </c>
      <c r="CV38" s="172">
        <f t="shared" si="1719"/>
        <v>0</v>
      </c>
      <c r="CW38" s="172">
        <f t="shared" si="1719"/>
        <v>0</v>
      </c>
      <c r="CX38" s="172">
        <f t="shared" si="1719"/>
        <v>0</v>
      </c>
      <c r="CY38" s="172">
        <f t="shared" si="1719"/>
        <v>0</v>
      </c>
      <c r="CZ38" s="172">
        <f t="shared" si="1719"/>
        <v>0</v>
      </c>
      <c r="DA38" s="172">
        <f t="shared" si="1719"/>
        <v>0</v>
      </c>
      <c r="DB38" s="172">
        <f t="shared" si="1719"/>
        <v>0</v>
      </c>
      <c r="DC38" s="172">
        <f t="shared" si="1719"/>
        <v>0</v>
      </c>
      <c r="DD38" s="172">
        <f t="shared" si="1719"/>
        <v>0</v>
      </c>
      <c r="DE38" s="172">
        <f t="shared" si="1719"/>
        <v>0</v>
      </c>
      <c r="DF38" s="172">
        <f t="shared" si="1719"/>
        <v>0</v>
      </c>
      <c r="DG38" s="172">
        <f t="shared" si="1719"/>
        <v>0</v>
      </c>
      <c r="DH38" s="172">
        <f t="shared" si="1719"/>
        <v>0</v>
      </c>
      <c r="DI38" s="172">
        <f t="shared" si="1719"/>
        <v>0</v>
      </c>
      <c r="DJ38" s="172">
        <f t="shared" si="1719"/>
        <v>0</v>
      </c>
      <c r="DK38" s="172">
        <f t="shared" si="1719"/>
        <v>0</v>
      </c>
      <c r="DL38" s="172">
        <f t="shared" si="1719"/>
        <v>0</v>
      </c>
      <c r="DM38" s="172">
        <f t="shared" si="1719"/>
        <v>0</v>
      </c>
      <c r="DN38" s="172">
        <f t="shared" si="1719"/>
        <v>0</v>
      </c>
      <c r="DO38" s="172">
        <f t="shared" si="1719"/>
        <v>0</v>
      </c>
      <c r="DP38" s="172">
        <f t="shared" si="1719"/>
        <v>0</v>
      </c>
      <c r="DQ38" s="172">
        <f t="shared" si="1719"/>
        <v>0</v>
      </c>
      <c r="DR38" s="172">
        <f t="shared" si="1719"/>
        <v>0</v>
      </c>
      <c r="DS38" s="172">
        <f t="shared" si="1719"/>
        <v>0</v>
      </c>
      <c r="DT38" s="172">
        <f t="shared" si="1719"/>
        <v>0</v>
      </c>
      <c r="DU38" s="172">
        <f t="shared" si="1719"/>
        <v>0</v>
      </c>
      <c r="DV38" s="172">
        <f t="shared" si="1719"/>
        <v>0</v>
      </c>
      <c r="DW38" s="172">
        <f t="shared" si="1719"/>
        <v>0</v>
      </c>
      <c r="DX38" s="172">
        <f t="shared" si="1719"/>
        <v>0</v>
      </c>
      <c r="DY38" s="172">
        <f t="shared" si="1719"/>
        <v>0</v>
      </c>
      <c r="DZ38" s="172">
        <f t="shared" si="1719"/>
        <v>0</v>
      </c>
      <c r="EA38" s="172">
        <f t="shared" si="1719"/>
        <v>0</v>
      </c>
      <c r="EB38" s="172">
        <f t="shared" ref="EB38:GM38" si="1720">EB22/EB11</f>
        <v>0</v>
      </c>
      <c r="EC38" s="172">
        <f t="shared" si="1720"/>
        <v>0</v>
      </c>
      <c r="ED38" s="172">
        <f t="shared" si="1720"/>
        <v>0</v>
      </c>
      <c r="EE38" s="172">
        <f t="shared" si="1720"/>
        <v>0</v>
      </c>
      <c r="EF38" s="172">
        <f t="shared" si="1720"/>
        <v>0</v>
      </c>
      <c r="EG38" s="172">
        <f t="shared" si="1720"/>
        <v>0</v>
      </c>
      <c r="EH38" s="172">
        <f t="shared" si="1720"/>
        <v>0</v>
      </c>
      <c r="EI38" s="172">
        <f t="shared" si="1720"/>
        <v>0</v>
      </c>
      <c r="EJ38" s="172">
        <f t="shared" si="1720"/>
        <v>0</v>
      </c>
      <c r="EK38" s="172">
        <f t="shared" si="1720"/>
        <v>0</v>
      </c>
      <c r="EL38" s="172">
        <f t="shared" si="1720"/>
        <v>0</v>
      </c>
      <c r="EM38" s="172">
        <f t="shared" si="1720"/>
        <v>0</v>
      </c>
      <c r="EN38" s="172">
        <f t="shared" si="1720"/>
        <v>0</v>
      </c>
      <c r="EO38" s="172">
        <f t="shared" si="1720"/>
        <v>0</v>
      </c>
      <c r="EP38" s="172">
        <f t="shared" si="1720"/>
        <v>0</v>
      </c>
      <c r="EQ38" s="172">
        <f t="shared" si="1720"/>
        <v>0</v>
      </c>
      <c r="ER38" s="172">
        <f t="shared" si="1720"/>
        <v>0</v>
      </c>
      <c r="ES38" s="172">
        <f t="shared" si="1720"/>
        <v>0</v>
      </c>
      <c r="ET38" s="172">
        <f t="shared" si="1720"/>
        <v>0</v>
      </c>
      <c r="EU38" s="172">
        <f t="shared" si="1720"/>
        <v>0</v>
      </c>
      <c r="EV38" s="172">
        <f t="shared" si="1720"/>
        <v>0</v>
      </c>
      <c r="EW38" s="172">
        <f t="shared" si="1720"/>
        <v>0</v>
      </c>
      <c r="EX38" s="172">
        <f t="shared" si="1720"/>
        <v>0</v>
      </c>
      <c r="EY38" s="172">
        <f t="shared" si="1720"/>
        <v>0</v>
      </c>
      <c r="EZ38" s="172">
        <f t="shared" si="1720"/>
        <v>0</v>
      </c>
      <c r="FA38" s="172">
        <f t="shared" si="1720"/>
        <v>0</v>
      </c>
      <c r="FB38" s="172">
        <f t="shared" si="1720"/>
        <v>0</v>
      </c>
      <c r="FC38" s="172">
        <f t="shared" si="1720"/>
        <v>0</v>
      </c>
      <c r="FD38" s="172">
        <f t="shared" si="1720"/>
        <v>0</v>
      </c>
      <c r="FE38" s="172">
        <f t="shared" si="1720"/>
        <v>0</v>
      </c>
      <c r="FF38" s="172">
        <f t="shared" si="1720"/>
        <v>0</v>
      </c>
      <c r="FG38" s="172">
        <f t="shared" si="1720"/>
        <v>0</v>
      </c>
      <c r="FH38" s="172">
        <f t="shared" si="1720"/>
        <v>0</v>
      </c>
      <c r="FI38" s="172">
        <f t="shared" si="1720"/>
        <v>0</v>
      </c>
      <c r="FJ38" s="172">
        <f t="shared" si="1720"/>
        <v>0</v>
      </c>
      <c r="FK38" s="172">
        <f t="shared" si="1720"/>
        <v>0</v>
      </c>
      <c r="FL38" s="172">
        <f t="shared" si="1720"/>
        <v>0</v>
      </c>
      <c r="FM38" s="172">
        <f t="shared" si="1720"/>
        <v>0</v>
      </c>
      <c r="FN38" s="172">
        <f t="shared" si="1720"/>
        <v>0</v>
      </c>
      <c r="FO38" s="172">
        <f t="shared" si="1720"/>
        <v>0</v>
      </c>
      <c r="FP38" s="172">
        <f t="shared" si="1720"/>
        <v>0</v>
      </c>
      <c r="FQ38" s="172">
        <f t="shared" si="1720"/>
        <v>0</v>
      </c>
      <c r="FR38" s="172">
        <f t="shared" si="1720"/>
        <v>0</v>
      </c>
      <c r="FS38" s="172">
        <f t="shared" si="1720"/>
        <v>0</v>
      </c>
      <c r="FT38" s="172">
        <f t="shared" si="1720"/>
        <v>0</v>
      </c>
      <c r="FU38" s="172">
        <f t="shared" si="1720"/>
        <v>0</v>
      </c>
      <c r="FV38" s="172">
        <f t="shared" si="1720"/>
        <v>0</v>
      </c>
      <c r="FW38" s="172">
        <f t="shared" si="1720"/>
        <v>0</v>
      </c>
      <c r="FX38" s="172">
        <f t="shared" si="1720"/>
        <v>0</v>
      </c>
      <c r="FY38" s="172">
        <f t="shared" si="1720"/>
        <v>0</v>
      </c>
      <c r="FZ38" s="172">
        <f t="shared" si="1720"/>
        <v>0</v>
      </c>
      <c r="GA38" s="172">
        <f t="shared" si="1720"/>
        <v>0</v>
      </c>
      <c r="GB38" s="172">
        <f t="shared" si="1720"/>
        <v>0</v>
      </c>
      <c r="GC38" s="172">
        <f t="shared" si="1720"/>
        <v>0</v>
      </c>
      <c r="GD38" s="172">
        <f t="shared" si="1720"/>
        <v>0</v>
      </c>
      <c r="GE38" s="172">
        <f t="shared" si="1720"/>
        <v>0</v>
      </c>
      <c r="GF38" s="172">
        <f t="shared" si="1720"/>
        <v>0</v>
      </c>
      <c r="GG38" s="172">
        <f t="shared" si="1720"/>
        <v>0</v>
      </c>
      <c r="GH38" s="172">
        <f t="shared" si="1720"/>
        <v>0</v>
      </c>
      <c r="GI38" s="172">
        <f t="shared" si="1720"/>
        <v>0</v>
      </c>
      <c r="GJ38" s="172">
        <f t="shared" si="1720"/>
        <v>0</v>
      </c>
      <c r="GK38" s="172">
        <f t="shared" si="1720"/>
        <v>0</v>
      </c>
      <c r="GL38" s="172">
        <f t="shared" si="1720"/>
        <v>0</v>
      </c>
      <c r="GM38" s="172">
        <f t="shared" si="1720"/>
        <v>0</v>
      </c>
      <c r="GN38" s="172">
        <f t="shared" ref="GN38:IY38" si="1721">GN22/GN11</f>
        <v>0</v>
      </c>
      <c r="GO38" s="172">
        <f t="shared" si="1721"/>
        <v>0</v>
      </c>
      <c r="GP38" s="172">
        <f t="shared" si="1721"/>
        <v>0</v>
      </c>
      <c r="GQ38" s="172">
        <f t="shared" si="1721"/>
        <v>0</v>
      </c>
      <c r="GR38" s="172">
        <f t="shared" si="1721"/>
        <v>0</v>
      </c>
      <c r="GS38" s="172">
        <f t="shared" si="1721"/>
        <v>0</v>
      </c>
      <c r="GT38" s="172">
        <f t="shared" si="1721"/>
        <v>0</v>
      </c>
      <c r="GU38" s="172">
        <f t="shared" si="1721"/>
        <v>0</v>
      </c>
      <c r="GV38" s="172">
        <f t="shared" si="1721"/>
        <v>0</v>
      </c>
      <c r="GW38" s="172">
        <f t="shared" si="1721"/>
        <v>0</v>
      </c>
      <c r="GX38" s="172">
        <f t="shared" si="1721"/>
        <v>0</v>
      </c>
      <c r="GY38" s="172">
        <f t="shared" si="1721"/>
        <v>0</v>
      </c>
      <c r="GZ38" s="172">
        <f t="shared" si="1721"/>
        <v>0</v>
      </c>
      <c r="HA38" s="172">
        <f t="shared" si="1721"/>
        <v>0</v>
      </c>
      <c r="HB38" s="172">
        <f t="shared" si="1721"/>
        <v>0</v>
      </c>
      <c r="HC38" s="354">
        <f t="shared" si="1721"/>
        <v>0</v>
      </c>
      <c r="HD38" s="172">
        <f t="shared" si="1721"/>
        <v>0</v>
      </c>
      <c r="HE38" s="172">
        <f t="shared" si="1721"/>
        <v>0</v>
      </c>
      <c r="HF38" s="172">
        <f t="shared" si="1721"/>
        <v>0</v>
      </c>
      <c r="HG38" s="172">
        <f t="shared" si="1721"/>
        <v>0</v>
      </c>
      <c r="HH38" s="172">
        <f t="shared" si="1721"/>
        <v>0</v>
      </c>
      <c r="HI38" s="172">
        <f t="shared" si="1721"/>
        <v>0</v>
      </c>
      <c r="HJ38" s="172">
        <f t="shared" si="1721"/>
        <v>0</v>
      </c>
      <c r="HK38" s="172">
        <f t="shared" si="1721"/>
        <v>0</v>
      </c>
      <c r="HL38" s="172">
        <f t="shared" si="1721"/>
        <v>0</v>
      </c>
      <c r="HM38" s="172">
        <f t="shared" si="1721"/>
        <v>0</v>
      </c>
      <c r="HN38" s="172">
        <f t="shared" si="1721"/>
        <v>0</v>
      </c>
      <c r="HO38" s="172">
        <f t="shared" si="1721"/>
        <v>0</v>
      </c>
      <c r="HP38" s="172">
        <f t="shared" si="1721"/>
        <v>0</v>
      </c>
      <c r="HQ38" s="172">
        <f t="shared" si="1721"/>
        <v>0</v>
      </c>
      <c r="HR38" s="172">
        <f t="shared" si="1721"/>
        <v>0</v>
      </c>
      <c r="HS38" s="172">
        <f t="shared" si="1721"/>
        <v>0</v>
      </c>
      <c r="HT38" s="172">
        <f t="shared" si="1721"/>
        <v>0</v>
      </c>
      <c r="HU38" s="172">
        <f t="shared" si="1721"/>
        <v>0</v>
      </c>
      <c r="HV38" s="172">
        <f t="shared" si="1721"/>
        <v>0</v>
      </c>
      <c r="HW38" s="172">
        <f t="shared" si="1721"/>
        <v>0</v>
      </c>
      <c r="HX38" s="172">
        <f t="shared" si="1721"/>
        <v>0</v>
      </c>
      <c r="HY38" s="172">
        <f t="shared" si="1721"/>
        <v>0</v>
      </c>
      <c r="HZ38" s="172">
        <f t="shared" si="1721"/>
        <v>0</v>
      </c>
      <c r="IA38" s="172">
        <f t="shared" si="1721"/>
        <v>0</v>
      </c>
      <c r="IB38" s="172">
        <f t="shared" si="1721"/>
        <v>0</v>
      </c>
      <c r="IC38" s="172">
        <f t="shared" si="1721"/>
        <v>0</v>
      </c>
      <c r="ID38" s="172">
        <f t="shared" si="1721"/>
        <v>0</v>
      </c>
      <c r="IE38" s="172">
        <f t="shared" si="1721"/>
        <v>0</v>
      </c>
      <c r="IF38" s="172">
        <f t="shared" si="1721"/>
        <v>0</v>
      </c>
      <c r="IG38" s="172">
        <f t="shared" si="1721"/>
        <v>0</v>
      </c>
      <c r="IH38" s="172">
        <f t="shared" si="1721"/>
        <v>0</v>
      </c>
      <c r="II38" s="172">
        <f t="shared" si="1721"/>
        <v>0</v>
      </c>
      <c r="IJ38" s="172">
        <f t="shared" si="1721"/>
        <v>0</v>
      </c>
      <c r="IK38" s="172">
        <f t="shared" si="1721"/>
        <v>0</v>
      </c>
      <c r="IL38" s="172">
        <f t="shared" si="1721"/>
        <v>0</v>
      </c>
      <c r="IM38" s="172">
        <f t="shared" si="1721"/>
        <v>0</v>
      </c>
      <c r="IN38" s="172">
        <f t="shared" si="1721"/>
        <v>0</v>
      </c>
      <c r="IO38" s="172">
        <f t="shared" si="1721"/>
        <v>0</v>
      </c>
      <c r="IP38" s="172">
        <f t="shared" si="1721"/>
        <v>0</v>
      </c>
      <c r="IQ38" s="172">
        <f t="shared" si="1721"/>
        <v>0</v>
      </c>
      <c r="IR38" s="172">
        <f t="shared" si="1721"/>
        <v>0</v>
      </c>
      <c r="IS38" s="172">
        <f t="shared" si="1721"/>
        <v>0</v>
      </c>
      <c r="IT38" s="172">
        <f t="shared" si="1721"/>
        <v>0</v>
      </c>
      <c r="IU38" s="172">
        <f t="shared" si="1721"/>
        <v>0</v>
      </c>
      <c r="IV38" s="172">
        <f t="shared" si="1721"/>
        <v>0</v>
      </c>
      <c r="IW38" s="172">
        <f t="shared" si="1721"/>
        <v>0</v>
      </c>
      <c r="IX38" s="172">
        <f t="shared" si="1721"/>
        <v>0</v>
      </c>
      <c r="IY38" s="172">
        <f t="shared" si="1721"/>
        <v>0</v>
      </c>
      <c r="IZ38" s="172">
        <f t="shared" ref="IZ38:LK38" si="1722">IZ22/IZ11</f>
        <v>0</v>
      </c>
      <c r="JA38" s="172">
        <f t="shared" si="1722"/>
        <v>0</v>
      </c>
      <c r="JB38" s="172">
        <f t="shared" si="1722"/>
        <v>0</v>
      </c>
      <c r="JC38" s="172">
        <f t="shared" si="1722"/>
        <v>0</v>
      </c>
      <c r="JD38" s="172">
        <f t="shared" si="1722"/>
        <v>0</v>
      </c>
      <c r="JE38" s="172">
        <f t="shared" si="1722"/>
        <v>0</v>
      </c>
      <c r="JF38" s="172">
        <f t="shared" si="1722"/>
        <v>0</v>
      </c>
      <c r="JG38" s="172">
        <f t="shared" si="1722"/>
        <v>0</v>
      </c>
      <c r="JH38" s="172">
        <f t="shared" si="1722"/>
        <v>0</v>
      </c>
      <c r="JI38" s="172">
        <f t="shared" si="1722"/>
        <v>0</v>
      </c>
      <c r="JJ38" s="172">
        <f t="shared" si="1722"/>
        <v>0</v>
      </c>
      <c r="JK38" s="172">
        <f t="shared" si="1722"/>
        <v>0</v>
      </c>
      <c r="JL38" s="172">
        <f t="shared" si="1722"/>
        <v>0</v>
      </c>
      <c r="JM38" s="172">
        <f t="shared" si="1722"/>
        <v>0</v>
      </c>
      <c r="JN38" s="172">
        <f t="shared" si="1722"/>
        <v>0</v>
      </c>
      <c r="JO38" s="172">
        <f t="shared" si="1722"/>
        <v>0</v>
      </c>
      <c r="JP38" s="172">
        <f t="shared" si="1722"/>
        <v>0</v>
      </c>
      <c r="JQ38" s="172">
        <f t="shared" si="1722"/>
        <v>0</v>
      </c>
      <c r="JR38" s="172">
        <f t="shared" si="1722"/>
        <v>0</v>
      </c>
      <c r="JS38" s="172">
        <f t="shared" si="1722"/>
        <v>0</v>
      </c>
      <c r="JT38" s="172">
        <f t="shared" si="1722"/>
        <v>0</v>
      </c>
      <c r="JU38" s="172">
        <f t="shared" si="1722"/>
        <v>0</v>
      </c>
      <c r="JV38" s="172">
        <f t="shared" si="1722"/>
        <v>0</v>
      </c>
      <c r="JW38" s="172">
        <f t="shared" si="1722"/>
        <v>0</v>
      </c>
      <c r="JX38" s="172">
        <f t="shared" si="1722"/>
        <v>0</v>
      </c>
      <c r="JY38" s="172">
        <f t="shared" si="1722"/>
        <v>0</v>
      </c>
      <c r="JZ38" s="172">
        <f t="shared" si="1722"/>
        <v>0</v>
      </c>
      <c r="KA38" s="172">
        <f t="shared" si="1722"/>
        <v>0</v>
      </c>
      <c r="KB38" s="172">
        <f t="shared" si="1722"/>
        <v>0</v>
      </c>
      <c r="KC38" s="172">
        <f t="shared" si="1722"/>
        <v>0</v>
      </c>
      <c r="KD38" s="172">
        <f t="shared" si="1722"/>
        <v>0</v>
      </c>
      <c r="KE38" s="172">
        <f t="shared" si="1722"/>
        <v>0</v>
      </c>
      <c r="KF38" s="172">
        <f t="shared" si="1722"/>
        <v>0</v>
      </c>
      <c r="KG38" s="172">
        <f t="shared" si="1722"/>
        <v>0</v>
      </c>
      <c r="KH38" s="172">
        <f t="shared" si="1722"/>
        <v>0</v>
      </c>
      <c r="KI38" s="172">
        <f t="shared" si="1722"/>
        <v>0</v>
      </c>
      <c r="KJ38" s="172">
        <f t="shared" si="1722"/>
        <v>0</v>
      </c>
      <c r="KK38" s="172">
        <f t="shared" si="1722"/>
        <v>0</v>
      </c>
      <c r="KL38" s="172">
        <f t="shared" si="1722"/>
        <v>0</v>
      </c>
      <c r="KM38" s="172">
        <f t="shared" si="1722"/>
        <v>0</v>
      </c>
      <c r="KN38" s="172">
        <f t="shared" si="1722"/>
        <v>0</v>
      </c>
      <c r="KO38" s="172">
        <f t="shared" si="1722"/>
        <v>0</v>
      </c>
      <c r="KP38" s="172">
        <f t="shared" si="1722"/>
        <v>0</v>
      </c>
      <c r="KQ38" s="172">
        <f t="shared" si="1722"/>
        <v>0</v>
      </c>
      <c r="KR38" s="172">
        <f t="shared" si="1722"/>
        <v>0</v>
      </c>
      <c r="KS38" s="172">
        <f t="shared" si="1722"/>
        <v>0</v>
      </c>
      <c r="KT38" s="172">
        <f t="shared" si="1722"/>
        <v>0</v>
      </c>
      <c r="KU38" s="172">
        <f t="shared" si="1722"/>
        <v>0</v>
      </c>
      <c r="KV38" s="172">
        <f t="shared" si="1722"/>
        <v>0</v>
      </c>
      <c r="KW38" s="172">
        <f t="shared" si="1722"/>
        <v>0</v>
      </c>
      <c r="KX38" s="172">
        <f t="shared" si="1722"/>
        <v>0</v>
      </c>
      <c r="KY38" s="172">
        <f t="shared" si="1722"/>
        <v>0</v>
      </c>
      <c r="KZ38" s="172">
        <f t="shared" si="1722"/>
        <v>0</v>
      </c>
      <c r="LA38" s="172">
        <f t="shared" si="1722"/>
        <v>0</v>
      </c>
      <c r="LB38" s="172">
        <f t="shared" si="1722"/>
        <v>0</v>
      </c>
      <c r="LC38" s="172">
        <f t="shared" si="1722"/>
        <v>0</v>
      </c>
      <c r="LD38" s="354">
        <f t="shared" si="1722"/>
        <v>-75817681.159420282</v>
      </c>
      <c r="LE38" s="172">
        <f t="shared" si="1722"/>
        <v>-133627937.33681461</v>
      </c>
      <c r="LF38" s="172">
        <f t="shared" si="1722"/>
        <v>-19645721.441491578</v>
      </c>
      <c r="LG38" s="172">
        <f t="shared" si="1722"/>
        <v>-10393901.078467829</v>
      </c>
      <c r="LH38" s="172">
        <f t="shared" si="1722"/>
        <v>-5771096.9674279289</v>
      </c>
      <c r="LI38" s="172">
        <f t="shared" si="1722"/>
        <v>-39407948.71794872</v>
      </c>
      <c r="LJ38" s="172">
        <f t="shared" si="1722"/>
        <v>-67202276.08967793</v>
      </c>
      <c r="LK38" s="172">
        <f t="shared" si="1722"/>
        <v>-90071428.571428567</v>
      </c>
      <c r="LL38" s="172">
        <f t="shared" ref="LL38:NW38" si="1723">LL22/LL11</f>
        <v>-56432325.581395358</v>
      </c>
      <c r="LM38" s="172">
        <f t="shared" si="1723"/>
        <v>-136791871.92118227</v>
      </c>
      <c r="LN38" s="172">
        <f t="shared" si="1723"/>
        <v>-94996735.519283533</v>
      </c>
      <c r="LO38" s="172">
        <f t="shared" si="1723"/>
        <v>-77461794.019933552</v>
      </c>
      <c r="LP38" s="172">
        <f t="shared" si="1723"/>
        <v>-344918082.19178081</v>
      </c>
      <c r="LQ38" s="172">
        <f t="shared" si="1723"/>
        <v>-216158659.21787706</v>
      </c>
      <c r="LR38" s="172">
        <f t="shared" si="1723"/>
        <v>-3924689709.6023464</v>
      </c>
      <c r="LS38" s="172">
        <f t="shared" si="1723"/>
        <v>-3425034189.4736843</v>
      </c>
      <c r="LT38" s="172">
        <f t="shared" si="1723"/>
        <v>-1914161066.6666667</v>
      </c>
      <c r="LU38" s="172">
        <f t="shared" si="1723"/>
        <v>-430275693.67369592</v>
      </c>
      <c r="LV38" s="172">
        <f t="shared" si="1723"/>
        <v>-323267621.05263156</v>
      </c>
      <c r="LW38" s="172">
        <f t="shared" si="1723"/>
        <v>-738514801.44404328</v>
      </c>
      <c r="LX38" s="172">
        <f t="shared" si="1723"/>
        <v>-1069655513.2044649</v>
      </c>
      <c r="LY38" s="172">
        <f t="shared" si="1723"/>
        <v>-188265109.79435343</v>
      </c>
      <c r="LZ38" s="172">
        <f t="shared" si="1723"/>
        <v>-223686082.05953339</v>
      </c>
      <c r="MA38" s="172">
        <f t="shared" si="1723"/>
        <v>-209840257.08442891</v>
      </c>
      <c r="MB38" s="172">
        <f t="shared" si="1723"/>
        <v>-299182828.57982951</v>
      </c>
      <c r="MC38" s="172">
        <f t="shared" si="1723"/>
        <v>-68469277.845777228</v>
      </c>
      <c r="MD38" s="172">
        <f t="shared" si="1723"/>
        <v>-62334229.82885085</v>
      </c>
      <c r="ME38" s="172">
        <f t="shared" si="1723"/>
        <v>-32327664.670658685</v>
      </c>
      <c r="MF38" s="172">
        <f t="shared" si="1723"/>
        <v>-73746424.708568677</v>
      </c>
      <c r="MG38" s="172">
        <f t="shared" si="1723"/>
        <v>-51801117.754094101</v>
      </c>
      <c r="MH38" s="172">
        <f t="shared" si="1723"/>
        <v>-60691260.840560377</v>
      </c>
      <c r="MI38" s="172">
        <f t="shared" si="1723"/>
        <v>-197342081.0721269</v>
      </c>
      <c r="MJ38" s="172">
        <f t="shared" si="1723"/>
        <v>-90007753.369023442</v>
      </c>
      <c r="MK38" s="172">
        <f t="shared" si="1723"/>
        <v>-214849107.96881196</v>
      </c>
      <c r="ML38" s="172">
        <f t="shared" si="1723"/>
        <v>-77064693.877551019</v>
      </c>
      <c r="MM38" s="172">
        <f t="shared" si="1723"/>
        <v>-174059738.90339428</v>
      </c>
      <c r="MN38" s="172">
        <f t="shared" si="1723"/>
        <v>-327262195.65534329</v>
      </c>
      <c r="MO38" s="172">
        <f t="shared" si="1723"/>
        <v>-477764114.6711635</v>
      </c>
      <c r="MP38" s="172">
        <f t="shared" si="1723"/>
        <v>-154345852.58083951</v>
      </c>
      <c r="MQ38" s="172">
        <f t="shared" si="1723"/>
        <v>-133526726.54984538</v>
      </c>
      <c r="MR38" s="172">
        <f t="shared" si="1723"/>
        <v>-49433426.594021499</v>
      </c>
      <c r="MS38" s="172">
        <f t="shared" si="1723"/>
        <v>-81922898.241875336</v>
      </c>
      <c r="MT38" s="172">
        <f t="shared" si="1723"/>
        <v>-131380683.99930206</v>
      </c>
      <c r="MU38" s="172">
        <f t="shared" si="1723"/>
        <v>-43554285.714285716</v>
      </c>
      <c r="MV38" s="172">
        <f t="shared" si="1723"/>
        <v>-17494927.745664738</v>
      </c>
      <c r="MW38" s="172">
        <f t="shared" si="1723"/>
        <v>-43395860.529027827</v>
      </c>
      <c r="MX38" s="172">
        <f t="shared" si="1723"/>
        <v>-98929055.837563455</v>
      </c>
      <c r="MY38" s="172">
        <f t="shared" si="1723"/>
        <v>-87100410.950243413</v>
      </c>
      <c r="MZ38" s="172">
        <f t="shared" si="1723"/>
        <v>-100580436.06364171</v>
      </c>
      <c r="NA38" s="172">
        <f t="shared" si="1723"/>
        <v>-374494105.5128668</v>
      </c>
      <c r="NB38" s="172">
        <f t="shared" si="1723"/>
        <v>-355523316.98617923</v>
      </c>
      <c r="NC38" s="172">
        <f t="shared" si="1723"/>
        <v>-189817030.76237181</v>
      </c>
      <c r="ND38" s="172">
        <f t="shared" si="1723"/>
        <v>-341119400.38347566</v>
      </c>
      <c r="NE38" s="172">
        <f t="shared" si="1723"/>
        <v>-359783542.03935605</v>
      </c>
      <c r="NF38" s="172">
        <f t="shared" si="1723"/>
        <v>-207379594.6129778</v>
      </c>
      <c r="NG38" s="172">
        <f t="shared" si="1723"/>
        <v>-251177508.57142857</v>
      </c>
      <c r="NH38" s="172">
        <f t="shared" si="1723"/>
        <v>-88931214.953271016</v>
      </c>
      <c r="NI38" s="172">
        <f t="shared" si="1723"/>
        <v>-72352252.252252251</v>
      </c>
      <c r="NJ38" s="172">
        <f t="shared" si="1723"/>
        <v>-436394705.88235295</v>
      </c>
      <c r="NK38" s="172">
        <f t="shared" si="1723"/>
        <v>-93249007.93650794</v>
      </c>
      <c r="NL38" s="172">
        <f t="shared" si="1723"/>
        <v>-108341830.06535949</v>
      </c>
      <c r="NM38" s="172">
        <f t="shared" si="1723"/>
        <v>-148764285.71428573</v>
      </c>
      <c r="NN38" s="172">
        <f t="shared" si="1723"/>
        <v>-83465882.35294117</v>
      </c>
      <c r="NO38" s="172">
        <f t="shared" si="1723"/>
        <v>-92819764.705882356</v>
      </c>
      <c r="NP38" s="172">
        <f t="shared" si="1723"/>
        <v>-380445939.08629441</v>
      </c>
      <c r="NQ38" s="172">
        <f t="shared" si="1723"/>
        <v>-240160629.92125988</v>
      </c>
      <c r="NR38" s="172">
        <f t="shared" si="1723"/>
        <v>-104529946.52406417</v>
      </c>
      <c r="NS38" s="172">
        <f t="shared" si="1723"/>
        <v>-120051685.39325844</v>
      </c>
      <c r="NT38" s="172">
        <f t="shared" si="1723"/>
        <v>-599281458.96656537</v>
      </c>
      <c r="NU38" s="172">
        <f t="shared" si="1723"/>
        <v>-72748414.985590771</v>
      </c>
      <c r="NV38" s="172">
        <f t="shared" si="1723"/>
        <v>-143591788.85630497</v>
      </c>
      <c r="NW38" s="172">
        <f t="shared" si="1723"/>
        <v>-110838375.35014005</v>
      </c>
      <c r="NX38" s="172">
        <f t="shared" ref="NX38:QI38" si="1724">NX22/NX11</f>
        <v>-893089057.75075996</v>
      </c>
      <c r="NY38" s="172">
        <f t="shared" si="1724"/>
        <v>-465259643.91691399</v>
      </c>
      <c r="NZ38" s="172">
        <f t="shared" si="1724"/>
        <v>-144397626.11275965</v>
      </c>
      <c r="OA38" s="172">
        <f t="shared" si="1724"/>
        <v>-79973873.873873875</v>
      </c>
      <c r="OB38" s="172">
        <f t="shared" si="1724"/>
        <v>-643687172.01166189</v>
      </c>
      <c r="OC38" s="172">
        <f t="shared" si="1724"/>
        <v>-793074344.02332366</v>
      </c>
      <c r="OD38" s="172">
        <f t="shared" si="1724"/>
        <v>-37206804.733727805</v>
      </c>
      <c r="OE38" s="172">
        <f t="shared" si="1724"/>
        <v>-55594476.744186044</v>
      </c>
      <c r="OF38" s="172">
        <f t="shared" si="1724"/>
        <v>-28469321.533923302</v>
      </c>
      <c r="OG38" s="172">
        <f t="shared" si="1724"/>
        <v>-156431722.05438069</v>
      </c>
      <c r="OH38" s="172">
        <f t="shared" si="1724"/>
        <v>-193498493.9759036</v>
      </c>
      <c r="OI38" s="172">
        <f t="shared" si="1724"/>
        <v>-70584384.384384379</v>
      </c>
      <c r="OJ38" s="172">
        <f t="shared" si="1724"/>
        <v>-482959880.23952097</v>
      </c>
      <c r="OK38" s="172">
        <f t="shared" si="1724"/>
        <v>-572462674.09470749</v>
      </c>
      <c r="OL38" s="172">
        <f t="shared" si="1724"/>
        <v>-80886157.590508074</v>
      </c>
      <c r="OM38" s="172">
        <f t="shared" si="1724"/>
        <v>-174338423.54800478</v>
      </c>
      <c r="ON38" s="172">
        <f t="shared" si="1724"/>
        <v>-38920627.80269058</v>
      </c>
      <c r="OO38" s="172">
        <f t="shared" si="1724"/>
        <v>-451429099.30715936</v>
      </c>
      <c r="OP38" s="172">
        <f t="shared" si="1724"/>
        <v>-676639285.71428561</v>
      </c>
      <c r="OQ38" s="172">
        <f t="shared" si="1724"/>
        <v>-49676470.588235296</v>
      </c>
      <c r="OR38" s="172">
        <f t="shared" si="1724"/>
        <v>-66932213.43873518</v>
      </c>
      <c r="OS38" s="172">
        <f t="shared" si="1724"/>
        <v>-114886100.3861004</v>
      </c>
      <c r="OT38" s="172">
        <f t="shared" si="1724"/>
        <v>-219795979.02097905</v>
      </c>
      <c r="OU38" s="172">
        <f t="shared" si="1724"/>
        <v>-71464423.076923072</v>
      </c>
      <c r="OV38" s="172">
        <f t="shared" si="1724"/>
        <v>-50183235.867446393</v>
      </c>
      <c r="OW38" s="172">
        <f t="shared" si="1724"/>
        <v>-34505068.226120859</v>
      </c>
      <c r="OX38" s="172">
        <f t="shared" si="1724"/>
        <v>-25454838.709677424</v>
      </c>
      <c r="OY38" s="172">
        <f t="shared" si="1724"/>
        <v>-21724409.448818896</v>
      </c>
      <c r="OZ38" s="172">
        <f t="shared" si="1724"/>
        <v>-21260921.843687378</v>
      </c>
      <c r="PA38" s="172">
        <f t="shared" si="1724"/>
        <v>-28130443.974630017</v>
      </c>
      <c r="PB38" s="172">
        <f t="shared" si="1724"/>
        <v>-268868155.33980578</v>
      </c>
      <c r="PC38" s="172">
        <f t="shared" si="1724"/>
        <v>-164777631.57894737</v>
      </c>
      <c r="PD38" s="172">
        <f t="shared" si="1724"/>
        <v>-66314285.714285709</v>
      </c>
      <c r="PE38" s="172">
        <f t="shared" si="1724"/>
        <v>-121240535.71428572</v>
      </c>
      <c r="PF38" s="172">
        <f t="shared" si="1724"/>
        <v>-39730925.925925918</v>
      </c>
      <c r="PG38" s="172">
        <f t="shared" si="1724"/>
        <v>-68198741.007194251</v>
      </c>
      <c r="PH38" s="172">
        <f t="shared" si="1724"/>
        <v>-63707142.857142858</v>
      </c>
      <c r="PI38" s="172">
        <f t="shared" si="1724"/>
        <v>-234522241.68126094</v>
      </c>
      <c r="PJ38" s="172">
        <f t="shared" si="1724"/>
        <v>-442093760.83188915</v>
      </c>
      <c r="PK38" s="172">
        <f t="shared" si="1724"/>
        <v>-595374738.67595828</v>
      </c>
      <c r="PL38" s="172">
        <f t="shared" si="1724"/>
        <v>-423948681.89806676</v>
      </c>
      <c r="PM38" s="172">
        <f t="shared" si="1724"/>
        <v>-233317697.5945017</v>
      </c>
      <c r="PN38" s="172">
        <f t="shared" si="1724"/>
        <v>-373333502.53807104</v>
      </c>
      <c r="PO38" s="172">
        <f t="shared" si="1724"/>
        <v>-189203354.63258785</v>
      </c>
      <c r="PP38" s="172">
        <f t="shared" si="1724"/>
        <v>-166598240</v>
      </c>
      <c r="PQ38" s="172">
        <f t="shared" si="1724"/>
        <v>-113166399.99999999</v>
      </c>
      <c r="PR38" s="172">
        <f t="shared" si="1724"/>
        <v>-114944480</v>
      </c>
      <c r="PS38" s="172">
        <f t="shared" si="1724"/>
        <v>-236117972.35023043</v>
      </c>
      <c r="PT38" s="172">
        <f t="shared" si="1724"/>
        <v>-156001296.82997116</v>
      </c>
      <c r="PU38" s="172">
        <f t="shared" si="1724"/>
        <v>-130651873.19884725</v>
      </c>
      <c r="PV38" s="172">
        <f t="shared" si="1724"/>
        <v>-71529129.129129127</v>
      </c>
      <c r="PW38" s="172">
        <f t="shared" si="1724"/>
        <v>-59165355.521936454</v>
      </c>
      <c r="PX38" s="172">
        <f t="shared" si="1724"/>
        <v>-207482110.09174311</v>
      </c>
      <c r="PY38" s="172">
        <f t="shared" si="1724"/>
        <v>-14900000.000000002</v>
      </c>
      <c r="PZ38" s="172">
        <f t="shared" si="1724"/>
        <v>-94980059.523809537</v>
      </c>
      <c r="QA38" s="172">
        <f t="shared" si="1724"/>
        <v>-90488127.853881285</v>
      </c>
      <c r="QB38" s="172">
        <f t="shared" si="1724"/>
        <v>-78301195.814648733</v>
      </c>
      <c r="QC38" s="172">
        <f t="shared" si="1724"/>
        <v>-28195129.375951298</v>
      </c>
      <c r="QD38" s="172">
        <f t="shared" si="1724"/>
        <v>-45287893.081761003</v>
      </c>
      <c r="QE38" s="172">
        <f t="shared" si="1724"/>
        <v>-875187652.43902445</v>
      </c>
      <c r="QF38" s="172">
        <f t="shared" si="1724"/>
        <v>-789566869.3009119</v>
      </c>
      <c r="QG38" s="172">
        <f t="shared" si="1724"/>
        <v>-515661854.10334349</v>
      </c>
      <c r="QH38" s="172">
        <f t="shared" si="1724"/>
        <v>-45645601.173020527</v>
      </c>
      <c r="QI38" s="172">
        <f t="shared" si="1724"/>
        <v>-110865350.87719299</v>
      </c>
      <c r="QJ38" s="172">
        <f t="shared" ref="QJ38:SU38" si="1725">QJ22/QJ11</f>
        <v>-144644558.82352942</v>
      </c>
      <c r="QK38" s="172">
        <f t="shared" si="1725"/>
        <v>-248580465.1162791</v>
      </c>
      <c r="QL38" s="172">
        <f t="shared" si="1725"/>
        <v>-265111956.5217391</v>
      </c>
      <c r="QM38" s="172">
        <f t="shared" si="1725"/>
        <v>-88733437.013996914</v>
      </c>
      <c r="QN38" s="172">
        <f t="shared" si="1725"/>
        <v>-99226570.048309177</v>
      </c>
      <c r="QO38" s="172">
        <f t="shared" si="1725"/>
        <v>-341075709.21985817</v>
      </c>
      <c r="QP38" s="172">
        <f t="shared" si="1725"/>
        <v>-440145035.46099293</v>
      </c>
      <c r="QQ38" s="172">
        <f t="shared" si="1725"/>
        <v>-1815999.9999999998</v>
      </c>
      <c r="QR38" s="172">
        <f t="shared" si="1725"/>
        <v>-9506529.8507462684</v>
      </c>
      <c r="QS38" s="172">
        <f t="shared" si="1725"/>
        <v>-70440770.791075051</v>
      </c>
      <c r="QT38" s="172">
        <f t="shared" si="1725"/>
        <v>-124362115.38461538</v>
      </c>
      <c r="QU38" s="172">
        <f t="shared" si="1725"/>
        <v>-1091381818.181818</v>
      </c>
      <c r="QV38" s="172">
        <f t="shared" si="1725"/>
        <v>-961040866.2900188</v>
      </c>
      <c r="QW38" s="172">
        <f t="shared" si="1725"/>
        <v>-924109174.31192648</v>
      </c>
      <c r="QX38" s="172">
        <f t="shared" si="1725"/>
        <v>-1097391528.5451198</v>
      </c>
      <c r="QY38" s="172">
        <f t="shared" si="1725"/>
        <v>-801067467.65249538</v>
      </c>
      <c r="QZ38" s="172">
        <f t="shared" si="1725"/>
        <v>-766819966.15905237</v>
      </c>
      <c r="RA38" s="172">
        <f t="shared" si="1725"/>
        <v>-791703735.14431238</v>
      </c>
      <c r="RB38" s="172">
        <f t="shared" si="1725"/>
        <v>-697736564.62585044</v>
      </c>
      <c r="RC38" s="172">
        <f t="shared" si="1725"/>
        <v>-712836224.48979592</v>
      </c>
      <c r="RD38" s="172" t="e">
        <f t="shared" si="1725"/>
        <v>#VALUE!</v>
      </c>
      <c r="RE38" s="172" t="e">
        <f t="shared" si="1725"/>
        <v>#VALUE!</v>
      </c>
      <c r="RF38" s="172" t="e">
        <f t="shared" si="1725"/>
        <v>#VALUE!</v>
      </c>
      <c r="RG38" s="172" t="e">
        <f t="shared" si="1725"/>
        <v>#VALUE!</v>
      </c>
      <c r="RH38" s="172" t="e">
        <f t="shared" si="1725"/>
        <v>#VALUE!</v>
      </c>
      <c r="RI38" s="172" t="e">
        <f t="shared" si="1725"/>
        <v>#VALUE!</v>
      </c>
      <c r="RJ38" s="172" t="e">
        <f t="shared" si="1725"/>
        <v>#VALUE!</v>
      </c>
      <c r="RK38" s="172" t="e">
        <f t="shared" si="1725"/>
        <v>#VALUE!</v>
      </c>
      <c r="RL38" s="172" t="e">
        <f t="shared" si="1725"/>
        <v>#VALUE!</v>
      </c>
      <c r="RM38" s="172" t="e">
        <f t="shared" si="1725"/>
        <v>#VALUE!</v>
      </c>
      <c r="RN38" s="172" t="e">
        <f t="shared" si="1725"/>
        <v>#VALUE!</v>
      </c>
      <c r="RO38" s="172" t="e">
        <f t="shared" si="1725"/>
        <v>#VALUE!</v>
      </c>
      <c r="RP38" s="172" t="e">
        <f t="shared" si="1725"/>
        <v>#VALUE!</v>
      </c>
      <c r="RQ38" s="172" t="e">
        <f t="shared" si="1725"/>
        <v>#VALUE!</v>
      </c>
      <c r="RR38" s="172" t="e">
        <f t="shared" si="1725"/>
        <v>#VALUE!</v>
      </c>
      <c r="RS38" s="172" t="e">
        <f t="shared" si="1725"/>
        <v>#VALUE!</v>
      </c>
      <c r="RT38" s="172" t="e">
        <f t="shared" si="1725"/>
        <v>#VALUE!</v>
      </c>
      <c r="RU38" s="172" t="e">
        <f t="shared" si="1725"/>
        <v>#VALUE!</v>
      </c>
      <c r="RV38" s="172" t="e">
        <f t="shared" si="1725"/>
        <v>#VALUE!</v>
      </c>
      <c r="RW38" s="172" t="e">
        <f t="shared" si="1725"/>
        <v>#VALUE!</v>
      </c>
      <c r="RX38" s="172" t="e">
        <f t="shared" si="1725"/>
        <v>#VALUE!</v>
      </c>
      <c r="RY38" s="172" t="e">
        <f t="shared" si="1725"/>
        <v>#VALUE!</v>
      </c>
      <c r="RZ38" s="172" t="e">
        <f t="shared" si="1725"/>
        <v>#VALUE!</v>
      </c>
      <c r="SA38" s="172" t="e">
        <f t="shared" si="1725"/>
        <v>#VALUE!</v>
      </c>
      <c r="SB38" s="172" t="e">
        <f t="shared" si="1725"/>
        <v>#VALUE!</v>
      </c>
      <c r="SC38" s="172" t="e">
        <f t="shared" si="1725"/>
        <v>#VALUE!</v>
      </c>
      <c r="SD38" s="172" t="e">
        <f t="shared" si="1725"/>
        <v>#VALUE!</v>
      </c>
      <c r="SE38" s="172" t="e">
        <f t="shared" si="1725"/>
        <v>#VALUE!</v>
      </c>
      <c r="SF38" s="172" t="e">
        <f t="shared" si="1725"/>
        <v>#VALUE!</v>
      </c>
      <c r="SG38" s="172" t="e">
        <f t="shared" si="1725"/>
        <v>#VALUE!</v>
      </c>
      <c r="SH38" s="172" t="e">
        <f t="shared" si="1725"/>
        <v>#VALUE!</v>
      </c>
      <c r="SI38" s="172" t="e">
        <f t="shared" si="1725"/>
        <v>#VALUE!</v>
      </c>
      <c r="SJ38" s="172" t="e">
        <f t="shared" si="1725"/>
        <v>#VALUE!</v>
      </c>
      <c r="SK38" s="172" t="e">
        <f t="shared" si="1725"/>
        <v>#VALUE!</v>
      </c>
      <c r="SL38" s="172" t="e">
        <f t="shared" si="1725"/>
        <v>#VALUE!</v>
      </c>
      <c r="SM38" s="172" t="e">
        <f t="shared" si="1725"/>
        <v>#VALUE!</v>
      </c>
      <c r="SN38" s="172" t="e">
        <f t="shared" si="1725"/>
        <v>#VALUE!</v>
      </c>
      <c r="SO38" s="172" t="e">
        <f t="shared" si="1725"/>
        <v>#VALUE!</v>
      </c>
      <c r="SP38" s="172" t="e">
        <f t="shared" si="1725"/>
        <v>#VALUE!</v>
      </c>
      <c r="SQ38" s="172" t="e">
        <f t="shared" si="1725"/>
        <v>#VALUE!</v>
      </c>
      <c r="SR38" s="172" t="e">
        <f t="shared" si="1725"/>
        <v>#VALUE!</v>
      </c>
      <c r="SS38" s="172" t="e">
        <f t="shared" si="1725"/>
        <v>#VALUE!</v>
      </c>
      <c r="ST38" s="172" t="e">
        <f t="shared" si="1725"/>
        <v>#VALUE!</v>
      </c>
      <c r="SU38" s="172" t="e">
        <f t="shared" si="1725"/>
        <v>#VALUE!</v>
      </c>
      <c r="SV38" s="172" t="e">
        <f t="shared" ref="SV38:VG38" si="1726">SV22/SV11</f>
        <v>#VALUE!</v>
      </c>
      <c r="SW38" s="172" t="e">
        <f t="shared" si="1726"/>
        <v>#VALUE!</v>
      </c>
      <c r="SX38" s="172" t="e">
        <f t="shared" si="1726"/>
        <v>#VALUE!</v>
      </c>
      <c r="SY38" s="172" t="e">
        <f t="shared" si="1726"/>
        <v>#VALUE!</v>
      </c>
      <c r="SZ38" s="172" t="e">
        <f t="shared" si="1726"/>
        <v>#VALUE!</v>
      </c>
      <c r="TA38" s="172" t="e">
        <f t="shared" si="1726"/>
        <v>#VALUE!</v>
      </c>
      <c r="TB38" s="172" t="e">
        <f t="shared" si="1726"/>
        <v>#VALUE!</v>
      </c>
      <c r="TC38" s="172" t="e">
        <f t="shared" si="1726"/>
        <v>#VALUE!</v>
      </c>
      <c r="TD38" s="172" t="e">
        <f t="shared" si="1726"/>
        <v>#VALUE!</v>
      </c>
      <c r="TE38" s="172" t="e">
        <f t="shared" si="1726"/>
        <v>#VALUE!</v>
      </c>
      <c r="TF38" s="172" t="e">
        <f t="shared" si="1726"/>
        <v>#VALUE!</v>
      </c>
      <c r="TG38" s="172" t="e">
        <f t="shared" si="1726"/>
        <v>#VALUE!</v>
      </c>
      <c r="TH38" s="172" t="e">
        <f t="shared" si="1726"/>
        <v>#VALUE!</v>
      </c>
      <c r="TI38" s="172" t="e">
        <f t="shared" si="1726"/>
        <v>#VALUE!</v>
      </c>
      <c r="TJ38" s="172" t="e">
        <f t="shared" si="1726"/>
        <v>#VALUE!</v>
      </c>
      <c r="TK38" s="172" t="e">
        <f t="shared" si="1726"/>
        <v>#VALUE!</v>
      </c>
      <c r="TL38" s="172" t="e">
        <f t="shared" si="1726"/>
        <v>#VALUE!</v>
      </c>
      <c r="TM38" s="172" t="e">
        <f t="shared" si="1726"/>
        <v>#VALUE!</v>
      </c>
      <c r="TN38" s="172" t="e">
        <f t="shared" si="1726"/>
        <v>#VALUE!</v>
      </c>
      <c r="TO38" s="172" t="e">
        <f t="shared" si="1726"/>
        <v>#VALUE!</v>
      </c>
      <c r="TP38" s="172" t="e">
        <f t="shared" si="1726"/>
        <v>#VALUE!</v>
      </c>
      <c r="TQ38" s="172" t="e">
        <f t="shared" si="1726"/>
        <v>#VALUE!</v>
      </c>
      <c r="TR38" s="172" t="e">
        <f t="shared" si="1726"/>
        <v>#VALUE!</v>
      </c>
      <c r="TS38" s="172" t="e">
        <f t="shared" si="1726"/>
        <v>#VALUE!</v>
      </c>
      <c r="TT38" s="172" t="e">
        <f t="shared" si="1726"/>
        <v>#VALUE!</v>
      </c>
      <c r="TU38" s="172" t="e">
        <f t="shared" si="1726"/>
        <v>#VALUE!</v>
      </c>
      <c r="TV38" s="172" t="e">
        <f t="shared" si="1726"/>
        <v>#VALUE!</v>
      </c>
      <c r="TW38" s="172" t="e">
        <f t="shared" si="1726"/>
        <v>#VALUE!</v>
      </c>
      <c r="TX38" s="172" t="e">
        <f t="shared" si="1726"/>
        <v>#VALUE!</v>
      </c>
      <c r="TY38" s="172" t="e">
        <f t="shared" si="1726"/>
        <v>#VALUE!</v>
      </c>
      <c r="TZ38" s="172" t="e">
        <f t="shared" si="1726"/>
        <v>#VALUE!</v>
      </c>
      <c r="UA38" s="172" t="e">
        <f t="shared" si="1726"/>
        <v>#VALUE!</v>
      </c>
      <c r="UB38" s="172" t="e">
        <f t="shared" si="1726"/>
        <v>#VALUE!</v>
      </c>
      <c r="UC38" s="172" t="e">
        <f t="shared" si="1726"/>
        <v>#VALUE!</v>
      </c>
      <c r="UD38" s="354">
        <f t="shared" si="1726"/>
        <v>5312056456.6414642</v>
      </c>
      <c r="UE38" s="172">
        <f t="shared" si="1726"/>
        <v>4044743599.4132037</v>
      </c>
      <c r="UF38" s="172">
        <f t="shared" si="1726"/>
        <v>5263001662.7654181</v>
      </c>
      <c r="UG38" s="172">
        <f t="shared" si="1726"/>
        <v>5123561762.2470026</v>
      </c>
      <c r="UH38" s="172">
        <f t="shared" si="1726"/>
        <v>5081109355.7957001</v>
      </c>
      <c r="UI38" s="172">
        <f t="shared" si="1726"/>
        <v>4921874440.5270596</v>
      </c>
      <c r="UJ38" s="172">
        <f t="shared" si="1726"/>
        <v>4669087894.9076214</v>
      </c>
      <c r="UK38" s="172">
        <f t="shared" si="1726"/>
        <v>4264809085.7763896</v>
      </c>
      <c r="UL38" s="172">
        <f t="shared" si="1726"/>
        <v>6430421118.1141882</v>
      </c>
      <c r="UM38" s="172">
        <f t="shared" si="1726"/>
        <v>6237229467.6837225</v>
      </c>
      <c r="UN38" s="172">
        <f t="shared" si="1726"/>
        <v>6040768040.0740747</v>
      </c>
      <c r="UO38" s="172">
        <f t="shared" si="1726"/>
        <v>6125929819.2066221</v>
      </c>
      <c r="UP38" s="172">
        <f t="shared" si="1726"/>
        <v>5923648094.6283484</v>
      </c>
      <c r="UQ38" s="172">
        <f t="shared" si="1726"/>
        <v>5662405897.3923788</v>
      </c>
      <c r="UR38" s="172">
        <f t="shared" si="1726"/>
        <v>5544598176.8312864</v>
      </c>
      <c r="US38" s="172">
        <f t="shared" si="1726"/>
        <v>5830696373.8427763</v>
      </c>
      <c r="UT38" s="172">
        <f t="shared" si="1726"/>
        <v>6705599062.3490238</v>
      </c>
      <c r="UU38" s="172">
        <f t="shared" si="1726"/>
        <v>7969698744.4533825</v>
      </c>
      <c r="UV38" s="172">
        <f t="shared" si="1726"/>
        <v>8573651573.2564096</v>
      </c>
      <c r="UW38" s="172">
        <f t="shared" si="1726"/>
        <v>9166088832.692564</v>
      </c>
      <c r="UX38" s="172">
        <f t="shared" si="1726"/>
        <v>9780182541.1833305</v>
      </c>
      <c r="UY38" s="172">
        <f t="shared" si="1726"/>
        <v>10498195620.23168</v>
      </c>
      <c r="UZ38" s="172">
        <f t="shared" si="1726"/>
        <v>10217123695.279095</v>
      </c>
      <c r="VA38" s="172">
        <f t="shared" si="1726"/>
        <v>10357733018.391638</v>
      </c>
      <c r="VB38" s="172">
        <f t="shared" si="1726"/>
        <v>10279315357.149006</v>
      </c>
      <c r="VC38" s="172">
        <f t="shared" si="1726"/>
        <v>9979009960.5820866</v>
      </c>
      <c r="VD38" s="172">
        <f t="shared" si="1726"/>
        <v>9742396606.564024</v>
      </c>
      <c r="VE38" s="172">
        <f t="shared" si="1726"/>
        <v>10031445127.574078</v>
      </c>
      <c r="VF38" s="172">
        <f t="shared" si="1726"/>
        <v>10265882750.782852</v>
      </c>
      <c r="VG38" s="172">
        <f t="shared" si="1726"/>
        <v>10452443024.109978</v>
      </c>
      <c r="VH38" s="172">
        <f t="shared" ref="VH38:XS38" si="1727">VH22/VH11</f>
        <v>10593555055.087458</v>
      </c>
      <c r="VI38" s="172">
        <f t="shared" si="1727"/>
        <v>10800388998.316824</v>
      </c>
      <c r="VJ38" s="172">
        <f t="shared" si="1727"/>
        <v>10828141151.495943</v>
      </c>
      <c r="VK38" s="172">
        <f t="shared" si="1727"/>
        <v>10772066780.337118</v>
      </c>
      <c r="VL38" s="172">
        <f t="shared" si="1727"/>
        <v>10472325884.801559</v>
      </c>
      <c r="VM38" s="172">
        <f t="shared" si="1727"/>
        <v>10209550504.3613</v>
      </c>
      <c r="VN38" s="172">
        <f t="shared" si="1727"/>
        <v>10311482656.768456</v>
      </c>
      <c r="VO38" s="172">
        <f t="shared" si="1727"/>
        <v>9620989098.5887833</v>
      </c>
      <c r="VP38" s="172">
        <f t="shared" si="1727"/>
        <v>9802363585.8286934</v>
      </c>
      <c r="VQ38" s="172">
        <f t="shared" si="1727"/>
        <v>9722282480.5671654</v>
      </c>
      <c r="VR38" s="172">
        <f t="shared" si="1727"/>
        <v>9687454164.460638</v>
      </c>
      <c r="VS38" s="172">
        <f t="shared" si="1727"/>
        <v>9524741984.8684483</v>
      </c>
      <c r="VT38" s="172">
        <f t="shared" si="1727"/>
        <v>10085994930.652781</v>
      </c>
      <c r="VU38" s="172">
        <f t="shared" si="1727"/>
        <v>9939814274.7564087</v>
      </c>
      <c r="VV38" s="172">
        <f t="shared" si="1727"/>
        <v>9768256836.9349918</v>
      </c>
      <c r="VW38" s="172">
        <f t="shared" si="1727"/>
        <v>9819944065.2120552</v>
      </c>
      <c r="VX38" s="172">
        <f t="shared" si="1727"/>
        <v>9081176277.8120384</v>
      </c>
      <c r="VY38" s="172">
        <f t="shared" si="1727"/>
        <v>9211472870.3230133</v>
      </c>
      <c r="VZ38" s="172">
        <f t="shared" si="1727"/>
        <v>8835836360.5155582</v>
      </c>
      <c r="WA38" s="172">
        <f t="shared" si="1727"/>
        <v>9702933931.0974312</v>
      </c>
      <c r="WB38" s="172">
        <f t="shared" si="1727"/>
        <v>9839962670.7689037</v>
      </c>
      <c r="WC38" s="172">
        <f t="shared" si="1727"/>
        <v>9243715908.5371552</v>
      </c>
      <c r="WD38" s="172">
        <f t="shared" si="1727"/>
        <v>10424171880.934898</v>
      </c>
      <c r="WE38" s="172">
        <f t="shared" si="1727"/>
        <v>10577343665.365486</v>
      </c>
      <c r="WF38" s="172">
        <f t="shared" si="1727"/>
        <v>10504629827.040598</v>
      </c>
      <c r="WG38" s="172">
        <f t="shared" si="1727"/>
        <v>11160397219.182011</v>
      </c>
      <c r="WH38" s="172">
        <f t="shared" si="1727"/>
        <v>11374201321.504278</v>
      </c>
      <c r="WI38" s="172">
        <f t="shared" si="1727"/>
        <v>11372063763.457052</v>
      </c>
      <c r="WJ38" s="172">
        <f t="shared" si="1727"/>
        <v>11574880628.550266</v>
      </c>
      <c r="WK38" s="172">
        <f t="shared" si="1727"/>
        <v>11776428385.48806</v>
      </c>
      <c r="WL38" s="172">
        <f t="shared" si="1727"/>
        <v>10475378470.788532</v>
      </c>
      <c r="WM38" s="172">
        <f t="shared" si="1727"/>
        <v>10497003726.67071</v>
      </c>
      <c r="WN38" s="172">
        <f t="shared" si="1727"/>
        <v>10747308027.876894</v>
      </c>
      <c r="WO38" s="172">
        <f t="shared" si="1727"/>
        <v>10411582673.829601</v>
      </c>
      <c r="WP38" s="172">
        <f t="shared" si="1727"/>
        <v>9706394474.7890034</v>
      </c>
      <c r="WQ38" s="172">
        <f t="shared" si="1727"/>
        <v>10687149613.246662</v>
      </c>
      <c r="WR38" s="172">
        <f t="shared" si="1727"/>
        <v>10313735690.267706</v>
      </c>
      <c r="WS38" s="172">
        <f t="shared" si="1727"/>
        <v>10450466940.84691</v>
      </c>
      <c r="WT38" s="172">
        <f t="shared" si="1727"/>
        <v>9509456107.7873497</v>
      </c>
      <c r="WU38" s="172">
        <f t="shared" si="1727"/>
        <v>8492814891.7259598</v>
      </c>
      <c r="WV38" s="172">
        <f t="shared" si="1727"/>
        <v>8225097564.5075331</v>
      </c>
      <c r="WW38" s="172">
        <f t="shared" si="1727"/>
        <v>8872125240.9220982</v>
      </c>
      <c r="WX38" s="172">
        <f t="shared" si="1727"/>
        <v>9695132993.7591248</v>
      </c>
      <c r="WY38" s="172">
        <f t="shared" si="1727"/>
        <v>9612673906.6334553</v>
      </c>
      <c r="WZ38" s="172">
        <f t="shared" si="1727"/>
        <v>10629237553.955757</v>
      </c>
      <c r="XA38" s="172">
        <f t="shared" si="1727"/>
        <v>10882228298.927795</v>
      </c>
      <c r="XB38" s="172">
        <f t="shared" si="1727"/>
        <v>10525992252.209154</v>
      </c>
      <c r="XC38" s="172">
        <f t="shared" si="1727"/>
        <v>10349147729.827225</v>
      </c>
      <c r="XD38" s="172">
        <f t="shared" si="1727"/>
        <v>10383204713.401033</v>
      </c>
      <c r="XE38" s="172">
        <f t="shared" si="1727"/>
        <v>10164028456.348761</v>
      </c>
      <c r="XF38" s="172">
        <f t="shared" si="1727"/>
        <v>10087338539.040688</v>
      </c>
      <c r="XG38" s="172">
        <f t="shared" si="1727"/>
        <v>9991705673.5485153</v>
      </c>
      <c r="XH38" s="172">
        <f t="shared" si="1727"/>
        <v>9390966628.344368</v>
      </c>
      <c r="XI38" s="172">
        <f t="shared" si="1727"/>
        <v>9694471802.0764313</v>
      </c>
      <c r="XJ38" s="172">
        <f t="shared" si="1727"/>
        <v>6832515568.1100683</v>
      </c>
      <c r="XK38" s="172">
        <f t="shared" si="1727"/>
        <v>7068550245.3324566</v>
      </c>
      <c r="XL38" s="172">
        <f t="shared" si="1727"/>
        <v>8360404251.0689983</v>
      </c>
      <c r="XM38" s="172">
        <f t="shared" si="1727"/>
        <v>8384642647.1927338</v>
      </c>
      <c r="XN38" s="172">
        <f t="shared" si="1727"/>
        <v>8441885079.109477</v>
      </c>
      <c r="XO38" s="172">
        <f t="shared" si="1727"/>
        <v>8251320548.5579586</v>
      </c>
      <c r="XP38" s="172">
        <f t="shared" si="1727"/>
        <v>8223772213.4176655</v>
      </c>
      <c r="XQ38" s="172">
        <f t="shared" si="1727"/>
        <v>8602612162.1131573</v>
      </c>
      <c r="XR38" s="172">
        <f t="shared" si="1727"/>
        <v>8574648878.2617311</v>
      </c>
      <c r="XS38" s="172">
        <f t="shared" si="1727"/>
        <v>8654490591.1430569</v>
      </c>
      <c r="XT38" s="172">
        <f t="shared" ref="XT38:AAE38" si="1728">XT22/XT11</f>
        <v>8394683064.8072691</v>
      </c>
      <c r="XU38" s="172">
        <f t="shared" si="1728"/>
        <v>7430981392.4038458</v>
      </c>
      <c r="XV38" s="172">
        <f t="shared" si="1728"/>
        <v>7746445335.7960243</v>
      </c>
      <c r="XW38" s="172">
        <f t="shared" si="1728"/>
        <v>7565893967.3774385</v>
      </c>
      <c r="XX38" s="172">
        <f t="shared" si="1728"/>
        <v>7622754520.2680902</v>
      </c>
      <c r="XY38" s="172">
        <f t="shared" si="1728"/>
        <v>7603901701.8080044</v>
      </c>
      <c r="XZ38" s="172">
        <f t="shared" si="1728"/>
        <v>6647046591.8920174</v>
      </c>
      <c r="YA38" s="172">
        <f t="shared" si="1728"/>
        <v>5886218832.9379835</v>
      </c>
      <c r="YB38" s="172">
        <f t="shared" si="1728"/>
        <v>6068053967.9883432</v>
      </c>
      <c r="YC38" s="172">
        <f t="shared" si="1728"/>
        <v>6036551908.8293142</v>
      </c>
      <c r="YD38" s="172">
        <f t="shared" si="1728"/>
        <v>6235520175.1877985</v>
      </c>
      <c r="YE38" s="172">
        <f t="shared" si="1728"/>
        <v>5953762497.9920921</v>
      </c>
      <c r="YF38" s="172">
        <f t="shared" si="1728"/>
        <v>6283736292.4172354</v>
      </c>
      <c r="YG38" s="172">
        <f t="shared" si="1728"/>
        <v>6739876610.5622053</v>
      </c>
      <c r="YH38" s="172">
        <f t="shared" si="1728"/>
        <v>6888397020.3591871</v>
      </c>
      <c r="YI38" s="172">
        <f t="shared" si="1728"/>
        <v>7867366744.2861204</v>
      </c>
      <c r="YJ38" s="172">
        <f t="shared" si="1728"/>
        <v>7401101906.1347876</v>
      </c>
      <c r="YK38" s="172">
        <f t="shared" si="1728"/>
        <v>6664290497.4019041</v>
      </c>
      <c r="YL38" s="172">
        <f t="shared" si="1728"/>
        <v>6832101255.8549242</v>
      </c>
      <c r="YM38" s="172">
        <f t="shared" si="1728"/>
        <v>6758080409.8956118</v>
      </c>
      <c r="YN38" s="172">
        <f t="shared" si="1728"/>
        <v>6914607536.6706066</v>
      </c>
      <c r="YO38" s="172">
        <f t="shared" si="1728"/>
        <v>6363307431.5398445</v>
      </c>
      <c r="YP38" s="172">
        <f t="shared" si="1728"/>
        <v>6447473982.4205141</v>
      </c>
      <c r="YQ38" s="172">
        <f t="shared" si="1728"/>
        <v>6760863681.5697155</v>
      </c>
      <c r="YR38" s="172">
        <f t="shared" si="1728"/>
        <v>6448825126.7760019</v>
      </c>
      <c r="YS38" s="172">
        <f t="shared" si="1728"/>
        <v>6735014081.1812105</v>
      </c>
      <c r="YT38" s="172">
        <f t="shared" si="1728"/>
        <v>6333150306.5090704</v>
      </c>
      <c r="YU38" s="172">
        <f t="shared" si="1728"/>
        <v>5609725337.3529863</v>
      </c>
      <c r="YV38" s="172">
        <f t="shared" si="1728"/>
        <v>6643898832.5686636</v>
      </c>
      <c r="YW38" s="172">
        <f t="shared" si="1728"/>
        <v>6988034194.2519693</v>
      </c>
      <c r="YX38" s="172">
        <f t="shared" si="1728"/>
        <v>7139152160.7127857</v>
      </c>
      <c r="YY38" s="172">
        <f t="shared" si="1728"/>
        <v>7042158692.3902378</v>
      </c>
      <c r="YZ38" s="172">
        <f t="shared" si="1728"/>
        <v>6979986574.1043587</v>
      </c>
      <c r="ZA38" s="172">
        <f t="shared" si="1728"/>
        <v>6776256229.6424685</v>
      </c>
      <c r="ZB38" s="172">
        <f t="shared" si="1728"/>
        <v>6760635223.6762848</v>
      </c>
      <c r="ZC38" s="172">
        <f t="shared" si="1728"/>
        <v>6746347969.7940207</v>
      </c>
      <c r="ZD38" s="172">
        <f t="shared" si="1728"/>
        <v>6704404046.5682802</v>
      </c>
      <c r="ZE38" s="172">
        <f t="shared" si="1728"/>
        <v>6657996437.7811232</v>
      </c>
      <c r="ZF38" s="172">
        <f t="shared" si="1728"/>
        <v>6531135568.1302567</v>
      </c>
      <c r="ZG38" s="172">
        <f t="shared" si="1728"/>
        <v>5753479549.7625771</v>
      </c>
      <c r="ZH38" s="172">
        <f t="shared" si="1728"/>
        <v>5551812263.6613731</v>
      </c>
      <c r="ZI38" s="172">
        <f t="shared" si="1728"/>
        <v>5355024295.8199806</v>
      </c>
      <c r="ZJ38" s="172">
        <f t="shared" si="1728"/>
        <v>5276773747.8437452</v>
      </c>
      <c r="ZK38" s="172">
        <f t="shared" si="1728"/>
        <v>4959797118.0052938</v>
      </c>
      <c r="ZL38" s="172">
        <f t="shared" si="1728"/>
        <v>4873734739.1596174</v>
      </c>
      <c r="ZM38" s="172">
        <f t="shared" si="1728"/>
        <v>4925967035.125</v>
      </c>
      <c r="ZN38" s="172">
        <f t="shared" si="1728"/>
        <v>5250115146.7387629</v>
      </c>
      <c r="ZO38" s="172">
        <f t="shared" si="1728"/>
        <v>5706924229.6378021</v>
      </c>
      <c r="ZP38" s="172">
        <f t="shared" si="1728"/>
        <v>7646254533.4540834</v>
      </c>
      <c r="ZQ38" s="172">
        <f t="shared" si="1728"/>
        <v>7494521914.8691978</v>
      </c>
      <c r="ZR38" s="172">
        <f t="shared" si="1728"/>
        <v>7180233566.1132841</v>
      </c>
      <c r="ZS38" s="172">
        <f t="shared" si="1728"/>
        <v>7229696005.5026302</v>
      </c>
      <c r="ZT38" s="172">
        <f t="shared" si="1728"/>
        <v>7430538065.0038624</v>
      </c>
      <c r="ZU38" s="172">
        <f t="shared" si="1728"/>
        <v>7467627343.2534485</v>
      </c>
      <c r="ZV38" s="172">
        <f t="shared" si="1728"/>
        <v>7227996899.7288094</v>
      </c>
      <c r="ZW38" s="172">
        <f t="shared" si="1728"/>
        <v>6845754537.685401</v>
      </c>
      <c r="ZX38" s="172">
        <f t="shared" si="1728"/>
        <v>6628318576.063509</v>
      </c>
      <c r="ZY38" s="172">
        <f t="shared" si="1728"/>
        <v>6777905752.7462273</v>
      </c>
      <c r="ZZ38" s="172">
        <f t="shared" si="1728"/>
        <v>6800729551.4645195</v>
      </c>
      <c r="AAA38" s="172">
        <f t="shared" si="1728"/>
        <v>7017360799.1220007</v>
      </c>
      <c r="AAB38" s="172">
        <f t="shared" si="1728"/>
        <v>6801321209.9088516</v>
      </c>
      <c r="AAC38" s="172">
        <f t="shared" si="1728"/>
        <v>6899995504.6111422</v>
      </c>
      <c r="AAD38" s="172">
        <f t="shared" si="1728"/>
        <v>6851752383.1889248</v>
      </c>
      <c r="AAE38" s="172">
        <f t="shared" si="1728"/>
        <v>7159383897.7184124</v>
      </c>
      <c r="AAF38" s="172">
        <f t="shared" ref="AAF38:ACQ38" si="1729">AAF22/AAF11</f>
        <v>6557772215.5314541</v>
      </c>
      <c r="AAG38" s="172">
        <f t="shared" si="1729"/>
        <v>6390195537.2088041</v>
      </c>
      <c r="AAH38" s="172">
        <f t="shared" si="1729"/>
        <v>6814367757.3126965</v>
      </c>
      <c r="AAI38" s="172">
        <f t="shared" si="1729"/>
        <v>7672192094.5076294</v>
      </c>
      <c r="AAJ38" s="172">
        <f t="shared" si="1729"/>
        <v>7508948808.5222063</v>
      </c>
      <c r="AAK38" s="172">
        <f t="shared" si="1729"/>
        <v>7164273211.2142897</v>
      </c>
      <c r="AAL38" s="172">
        <f t="shared" si="1729"/>
        <v>7047958984.1316385</v>
      </c>
      <c r="AAM38" s="172">
        <f t="shared" si="1729"/>
        <v>6560170209.7195539</v>
      </c>
      <c r="AAN38" s="172">
        <f t="shared" si="1729"/>
        <v>6653433690.0634737</v>
      </c>
      <c r="AAO38" s="172">
        <f t="shared" si="1729"/>
        <v>6052807267.4430838</v>
      </c>
      <c r="AAP38" s="172">
        <f t="shared" si="1729"/>
        <v>6098481765.2160826</v>
      </c>
      <c r="AAQ38" s="172">
        <f t="shared" si="1729"/>
        <v>5880204288.4238205</v>
      </c>
      <c r="AAR38" s="172">
        <f t="shared" si="1729"/>
        <v>5468862711.914712</v>
      </c>
      <c r="AAS38" s="172">
        <f t="shared" si="1729"/>
        <v>5670234671.889328</v>
      </c>
      <c r="AAT38" s="172">
        <f t="shared" si="1729"/>
        <v>5785491044.5591917</v>
      </c>
      <c r="AAU38" s="172">
        <f t="shared" si="1729"/>
        <v>5572211577.5443993</v>
      </c>
      <c r="AAV38" s="172">
        <f t="shared" si="1729"/>
        <v>5725403144.9845009</v>
      </c>
      <c r="AAW38" s="172">
        <f t="shared" si="1729"/>
        <v>5855170640.8913774</v>
      </c>
      <c r="AAX38" s="172">
        <f t="shared" si="1729"/>
        <v>5305319485.0599728</v>
      </c>
      <c r="AAY38" s="172">
        <f t="shared" si="1729"/>
        <v>5172078627.6974926</v>
      </c>
      <c r="AAZ38" s="172">
        <f t="shared" si="1729"/>
        <v>4309715327.9562683</v>
      </c>
      <c r="ABA38" s="172">
        <f t="shared" si="1729"/>
        <v>3857182327.2519126</v>
      </c>
      <c r="ABB38" s="172">
        <f t="shared" si="1729"/>
        <v>3782234558.698236</v>
      </c>
      <c r="ABC38" s="172">
        <f t="shared" si="1729"/>
        <v>3875703228.3234849</v>
      </c>
      <c r="ABD38" s="172">
        <f t="shared" si="1729"/>
        <v>3876393372.7689409</v>
      </c>
      <c r="ABE38" s="172">
        <f t="shared" si="1729"/>
        <v>3882036376.5040874</v>
      </c>
      <c r="ABF38" s="172">
        <f t="shared" si="1729"/>
        <v>3681787560.9030409</v>
      </c>
      <c r="ABG38" s="172">
        <f t="shared" si="1729"/>
        <v>3969209521.8239732</v>
      </c>
      <c r="ABH38" s="172">
        <f t="shared" si="1729"/>
        <v>3781179818.8622098</v>
      </c>
      <c r="ABI38" s="172">
        <f t="shared" si="1729"/>
        <v>3781179818.8622098</v>
      </c>
      <c r="ABJ38" s="172">
        <f t="shared" si="1729"/>
        <v>3720641121.6320944</v>
      </c>
      <c r="ABK38" s="172">
        <f t="shared" si="1729"/>
        <v>3760189277.9554892</v>
      </c>
      <c r="ABL38" s="172">
        <f t="shared" si="1729"/>
        <v>3667360044.6278234</v>
      </c>
      <c r="ABM38" s="172">
        <f t="shared" si="1729"/>
        <v>3631355004.455565</v>
      </c>
      <c r="ABN38" s="172">
        <f t="shared" si="1729"/>
        <v>2958697556.9079852</v>
      </c>
      <c r="ABO38" s="172">
        <f t="shared" si="1729"/>
        <v>3272784306.6397419</v>
      </c>
      <c r="ABP38" s="172">
        <f t="shared" si="1729"/>
        <v>3602440124.8222351</v>
      </c>
      <c r="ABQ38" s="172">
        <f t="shared" si="1729"/>
        <v>3705564030.2310891</v>
      </c>
      <c r="ABR38" s="172">
        <f t="shared" si="1729"/>
        <v>3737396963.7290473</v>
      </c>
      <c r="ABS38" s="172">
        <f t="shared" si="1729"/>
        <v>3587152638.2160516</v>
      </c>
      <c r="ABT38" s="172">
        <f t="shared" si="1729"/>
        <v>3398837488.9325304</v>
      </c>
      <c r="ABU38" s="172">
        <f t="shared" si="1729"/>
        <v>3371377255.9128666</v>
      </c>
      <c r="ABV38" s="172">
        <f t="shared" si="1729"/>
        <v>3386056137.6349473</v>
      </c>
      <c r="ABW38" s="172">
        <f t="shared" si="1729"/>
        <v>3231733398.3604851</v>
      </c>
      <c r="ABX38" s="172">
        <f t="shared" si="1729"/>
        <v>2923702357.435955</v>
      </c>
      <c r="ABY38" s="172">
        <f t="shared" si="1729"/>
        <v>2173039011.5574536</v>
      </c>
      <c r="ABZ38" s="172">
        <f t="shared" si="1729"/>
        <v>2288283546.8763514</v>
      </c>
      <c r="ACA38" s="172">
        <f t="shared" si="1729"/>
        <v>2214990547.5934353</v>
      </c>
      <c r="ACB38" s="172">
        <f t="shared" si="1729"/>
        <v>2266805403.3142433</v>
      </c>
      <c r="ACC38" s="172">
        <f t="shared" si="1729"/>
        <v>2045646022.2468288</v>
      </c>
      <c r="ACD38" s="172">
        <f t="shared" si="1729"/>
        <v>1955289660.6470342</v>
      </c>
      <c r="ACE38" s="172">
        <f t="shared" si="1729"/>
        <v>1842365692.6879554</v>
      </c>
      <c r="ACF38" s="172">
        <f t="shared" si="1729"/>
        <v>1416473877.1926546</v>
      </c>
      <c r="ACG38" s="172">
        <f t="shared" si="1729"/>
        <v>1428318679.6894646</v>
      </c>
      <c r="ACH38" s="172">
        <f t="shared" si="1729"/>
        <v>1320232494.1796682</v>
      </c>
      <c r="ACI38" s="172">
        <f t="shared" si="1729"/>
        <v>1327121904.8753765</v>
      </c>
      <c r="ACJ38" s="172">
        <f t="shared" si="1729"/>
        <v>1302948139.7804165</v>
      </c>
      <c r="ACK38" s="172">
        <f t="shared" si="1729"/>
        <v>1315773560.3275621</v>
      </c>
      <c r="ACL38" s="172">
        <f t="shared" si="1729"/>
        <v>1304577935.4908915</v>
      </c>
      <c r="ACM38" s="172">
        <f t="shared" si="1729"/>
        <v>1310642290.4874158</v>
      </c>
      <c r="ACN38" s="172">
        <f t="shared" si="1729"/>
        <v>1274158876.9065516</v>
      </c>
      <c r="ACO38" s="172">
        <f t="shared" si="1729"/>
        <v>1277058860.7762351</v>
      </c>
      <c r="ACP38" s="172">
        <f t="shared" si="1729"/>
        <v>1276195085.1251881</v>
      </c>
      <c r="ACQ38" s="172">
        <f t="shared" si="1729"/>
        <v>1179442636.3366704</v>
      </c>
      <c r="ACR38" s="172">
        <f t="shared" ref="ACR38:AFC38" si="1730">ACR22/ACR11</f>
        <v>1020926831.8248535</v>
      </c>
      <c r="ACS38" s="172">
        <f t="shared" si="1730"/>
        <v>1219304632.3383844</v>
      </c>
      <c r="ACT38" s="172">
        <f t="shared" si="1730"/>
        <v>1142010096.3964882</v>
      </c>
      <c r="ACU38" s="172">
        <f t="shared" si="1730"/>
        <v>1107715372.5619304</v>
      </c>
      <c r="ACV38" s="172">
        <f t="shared" si="1730"/>
        <v>1129351871.73211</v>
      </c>
      <c r="ACW38" s="172">
        <f t="shared" si="1730"/>
        <v>973150934.48058355</v>
      </c>
      <c r="ACX38" s="172">
        <f t="shared" si="1730"/>
        <v>1021783442.063458</v>
      </c>
      <c r="ACY38" s="172">
        <f t="shared" si="1730"/>
        <v>997832500.4713999</v>
      </c>
      <c r="ACZ38" s="172">
        <f t="shared" si="1730"/>
        <v>1010705023.2018932</v>
      </c>
      <c r="ADA38" s="172">
        <f t="shared" si="1730"/>
        <v>903579399.56362486</v>
      </c>
      <c r="ADB38" s="172">
        <f t="shared" si="1730"/>
        <v>1016963661.0938356</v>
      </c>
      <c r="ADC38" s="172">
        <f t="shared" si="1730"/>
        <v>1061283878.7803651</v>
      </c>
      <c r="ADD38" s="172">
        <f t="shared" si="1730"/>
        <v>1029987344.1319399</v>
      </c>
      <c r="ADE38" s="172">
        <f t="shared" si="1730"/>
        <v>1096076789.3115213</v>
      </c>
      <c r="ADF38" s="172">
        <f t="shared" si="1730"/>
        <v>1083159609.5242879</v>
      </c>
      <c r="ADG38" s="172">
        <f t="shared" si="1730"/>
        <v>1058565920.2298689</v>
      </c>
      <c r="ADH38" s="172">
        <f t="shared" si="1730"/>
        <v>992965733.92000341</v>
      </c>
      <c r="ADI38" s="172">
        <f t="shared" si="1730"/>
        <v>957982616.2568562</v>
      </c>
      <c r="ADJ38" s="172">
        <f t="shared" si="1730"/>
        <v>945115394.63657641</v>
      </c>
      <c r="ADK38" s="172">
        <f t="shared" si="1730"/>
        <v>937403057.72244024</v>
      </c>
      <c r="ADL38" s="172">
        <f t="shared" si="1730"/>
        <v>918468203.36492002</v>
      </c>
      <c r="ADM38" s="172">
        <f t="shared" si="1730"/>
        <v>877528454.84381342</v>
      </c>
      <c r="ADN38" s="172">
        <f t="shared" si="1730"/>
        <v>866981155.29965806</v>
      </c>
      <c r="ADO38" s="172">
        <f t="shared" si="1730"/>
        <v>823555778.01569903</v>
      </c>
      <c r="ADP38" s="172">
        <f t="shared" si="1730"/>
        <v>844622902.04103863</v>
      </c>
      <c r="ADQ38" s="172">
        <f t="shared" si="1730"/>
        <v>880533495.13984513</v>
      </c>
      <c r="ADR38" s="172">
        <f t="shared" si="1730"/>
        <v>887204027.1192019</v>
      </c>
      <c r="ADS38" s="172">
        <f t="shared" si="1730"/>
        <v>916377362.57072949</v>
      </c>
      <c r="ADT38" s="172">
        <f t="shared" si="1730"/>
        <v>916698790.12119484</v>
      </c>
      <c r="ADU38" s="172">
        <f t="shared" si="1730"/>
        <v>938270880.41339064</v>
      </c>
      <c r="ADV38" s="172">
        <f t="shared" si="1730"/>
        <v>936484164.64008665</v>
      </c>
      <c r="ADW38" s="172">
        <f t="shared" si="1730"/>
        <v>938398484.9378525</v>
      </c>
      <c r="ADX38" s="172">
        <f t="shared" si="1730"/>
        <v>949692291.36701167</v>
      </c>
      <c r="ADY38" s="172">
        <f t="shared" si="1730"/>
        <v>992876557.56546223</v>
      </c>
      <c r="ADZ38" s="172">
        <f t="shared" si="1730"/>
        <v>955372922.99807978</v>
      </c>
      <c r="AEA38" s="172">
        <f t="shared" si="1730"/>
        <v>993532169.1726557</v>
      </c>
      <c r="AEB38" s="172">
        <f t="shared" si="1730"/>
        <v>1025492598.503186</v>
      </c>
      <c r="AEC38" s="172">
        <f t="shared" si="1730"/>
        <v>944516690.32982457</v>
      </c>
      <c r="AED38" s="172">
        <f t="shared" si="1730"/>
        <v>1006473062.1455964</v>
      </c>
      <c r="AEE38" s="172">
        <f t="shared" si="1730"/>
        <v>1031425656.1228942</v>
      </c>
      <c r="AEF38" s="172">
        <f t="shared" si="1730"/>
        <v>1047210507.8676919</v>
      </c>
      <c r="AEG38" s="172">
        <f t="shared" si="1730"/>
        <v>1346038534.4727554</v>
      </c>
      <c r="AEH38" s="172">
        <f t="shared" si="1730"/>
        <v>1371899870.4490736</v>
      </c>
      <c r="AEI38" s="172">
        <f t="shared" si="1730"/>
        <v>1437442414.9262731</v>
      </c>
      <c r="AEJ38" s="172">
        <f t="shared" si="1730"/>
        <v>1511284851.2813325</v>
      </c>
      <c r="AEK38" s="172">
        <f t="shared" si="1730"/>
        <v>1591491639.9635949</v>
      </c>
      <c r="AEL38" s="172">
        <f t="shared" si="1730"/>
        <v>1694452534.7682743</v>
      </c>
      <c r="AEM38" s="172">
        <f t="shared" si="1730"/>
        <v>1758417860.2952335</v>
      </c>
      <c r="AEN38" s="172">
        <f t="shared" si="1730"/>
        <v>1869849609.7772224</v>
      </c>
      <c r="AEO38" s="172">
        <f t="shared" si="1730"/>
        <v>1919571319.8246319</v>
      </c>
      <c r="AEP38" s="172">
        <f t="shared" si="1730"/>
        <v>1981456928.531219</v>
      </c>
      <c r="AEQ38" s="172">
        <f t="shared" si="1730"/>
        <v>2070736967.172646</v>
      </c>
      <c r="AER38" s="172">
        <f t="shared" si="1730"/>
        <v>2169799953.1538386</v>
      </c>
      <c r="AES38" s="172">
        <f t="shared" si="1730"/>
        <v>2168955433.2923498</v>
      </c>
      <c r="AET38" s="172">
        <f t="shared" si="1730"/>
        <v>2063074764.7744482</v>
      </c>
      <c r="AEU38" s="172">
        <f t="shared" si="1730"/>
        <v>2417261017.1395178</v>
      </c>
      <c r="AEV38" s="172">
        <f t="shared" si="1730"/>
        <v>2275060928.3787103</v>
      </c>
      <c r="AEW38" s="172">
        <f t="shared" si="1730"/>
        <v>1882775089.3837898</v>
      </c>
      <c r="AEX38" s="172">
        <f t="shared" si="1730"/>
        <v>1827231260.4169977</v>
      </c>
      <c r="AEY38" s="172">
        <f t="shared" si="1730"/>
        <v>1791853767.4396625</v>
      </c>
      <c r="AEZ38" s="172">
        <f t="shared" si="1730"/>
        <v>1226667726.59161</v>
      </c>
      <c r="AFA38" s="172">
        <f t="shared" si="1730"/>
        <v>943087122.29455423</v>
      </c>
      <c r="AFB38" s="172">
        <f t="shared" si="1730"/>
        <v>995899442.0980041</v>
      </c>
      <c r="AFC38" s="172">
        <f t="shared" si="1730"/>
        <v>1697881808.4399011</v>
      </c>
      <c r="AFD38" s="172">
        <f t="shared" ref="AFD38:AHO38" si="1731">AFD22/AFD11</f>
        <v>1640433709.5613909</v>
      </c>
      <c r="AFE38" s="172">
        <f t="shared" si="1731"/>
        <v>1761240727.3059323</v>
      </c>
      <c r="AFF38" s="172">
        <f t="shared" si="1731"/>
        <v>1693102512.2505257</v>
      </c>
      <c r="AFG38" s="172">
        <f t="shared" si="1731"/>
        <v>1659127988.5684054</v>
      </c>
      <c r="AFH38" s="172">
        <f t="shared" si="1731"/>
        <v>1582925439.4849467</v>
      </c>
      <c r="AFI38" s="172">
        <f t="shared" si="1731"/>
        <v>1678426126.7705495</v>
      </c>
      <c r="AFJ38" s="354">
        <f t="shared" si="1731"/>
        <v>1880768350.3656971</v>
      </c>
      <c r="AFK38" s="172">
        <f t="shared" si="1731"/>
        <v>1695698110.2193103</v>
      </c>
      <c r="AFL38" s="172">
        <f t="shared" si="1731"/>
        <v>1537781161.2051542</v>
      </c>
      <c r="AFM38" s="172">
        <f t="shared" si="1731"/>
        <v>1541151652.7032835</v>
      </c>
      <c r="AFN38" s="172">
        <f t="shared" si="1731"/>
        <v>1611056260.5044208</v>
      </c>
      <c r="AFO38" s="172">
        <f t="shared" si="1731"/>
        <v>2128748191.7792141</v>
      </c>
      <c r="AFP38" s="172">
        <f t="shared" si="1731"/>
        <v>2508196628.9223804</v>
      </c>
      <c r="AFQ38" s="172">
        <f t="shared" si="1731"/>
        <v>2420695238.9039578</v>
      </c>
      <c r="AFR38" s="172">
        <f t="shared" si="1731"/>
        <v>1951278493.3100338</v>
      </c>
      <c r="AFS38" s="172">
        <f t="shared" si="1731"/>
        <v>1689327274.1205285</v>
      </c>
      <c r="AFT38" s="172">
        <f t="shared" si="1731"/>
        <v>1702882610.2522774</v>
      </c>
      <c r="AFU38" s="172">
        <f t="shared" si="1731"/>
        <v>1612058179.3084624</v>
      </c>
      <c r="AFV38" s="172">
        <f t="shared" si="1731"/>
        <v>1801510352.5859308</v>
      </c>
      <c r="AFW38" s="172">
        <f t="shared" si="1731"/>
        <v>1525639780.9817536</v>
      </c>
      <c r="AFX38" s="172">
        <f t="shared" si="1731"/>
        <v>1536553175.8377686</v>
      </c>
      <c r="AFY38" s="172">
        <f t="shared" si="1731"/>
        <v>1470826884.501555</v>
      </c>
      <c r="AFZ38" s="172">
        <f t="shared" si="1731"/>
        <v>1421388433.82707</v>
      </c>
      <c r="AGA38" s="172">
        <f t="shared" si="1731"/>
        <v>3664586060.1394501</v>
      </c>
      <c r="AGB38" s="172">
        <f t="shared" si="1731"/>
        <v>3447551380.7766829</v>
      </c>
      <c r="AGC38" s="172">
        <f t="shared" si="1731"/>
        <v>3274525506.4047832</v>
      </c>
      <c r="AGD38" s="172">
        <f t="shared" si="1731"/>
        <v>3939951822.8261886</v>
      </c>
      <c r="AGE38" s="172">
        <f t="shared" si="1731"/>
        <v>4257394845.4269729</v>
      </c>
      <c r="AGF38" s="172">
        <f t="shared" si="1731"/>
        <v>4315952329.8253145</v>
      </c>
      <c r="AGG38" s="172">
        <f t="shared" si="1731"/>
        <v>4156380205.2673936</v>
      </c>
      <c r="AGH38" s="172">
        <f t="shared" si="1731"/>
        <v>4299049007.6598349</v>
      </c>
      <c r="AGI38" s="172">
        <f t="shared" si="1731"/>
        <v>3788828401.1612992</v>
      </c>
      <c r="AGJ38" s="172">
        <f t="shared" si="1731"/>
        <v>2148722040.1452422</v>
      </c>
      <c r="AGK38" s="172">
        <f t="shared" si="1731"/>
        <v>3360154650.3504891</v>
      </c>
      <c r="AGL38" s="172">
        <f t="shared" si="1731"/>
        <v>2627624881.5533342</v>
      </c>
      <c r="AGM38" s="172">
        <f t="shared" si="1731"/>
        <v>2783293139.9762282</v>
      </c>
      <c r="AGN38" s="172">
        <f t="shared" si="1731"/>
        <v>2590809413.9029503</v>
      </c>
      <c r="AGO38" s="172">
        <f t="shared" si="1731"/>
        <v>2387768573.1413951</v>
      </c>
      <c r="AGP38" s="172">
        <f t="shared" si="1731"/>
        <v>2264180614.2130551</v>
      </c>
      <c r="AGQ38" s="172">
        <f t="shared" si="1731"/>
        <v>2393301982.9064188</v>
      </c>
      <c r="AGR38" s="172">
        <f t="shared" si="1731"/>
        <v>1916334557.9869542</v>
      </c>
      <c r="AGS38" s="172">
        <f t="shared" si="1731"/>
        <v>2227869412.4560542</v>
      </c>
      <c r="AGT38" s="172">
        <f t="shared" si="1731"/>
        <v>1922765600.2259526</v>
      </c>
      <c r="AGU38" s="172">
        <f t="shared" si="1731"/>
        <v>1573281765.7255864</v>
      </c>
      <c r="AGV38" s="172">
        <f t="shared" si="1731"/>
        <v>1453794355.4785948</v>
      </c>
      <c r="AGW38" s="172">
        <f t="shared" si="1731"/>
        <v>1474777553.6610606</v>
      </c>
      <c r="AGX38" s="172">
        <f t="shared" si="1731"/>
        <v>1315385130.9251916</v>
      </c>
      <c r="AGY38" s="172">
        <f t="shared" si="1731"/>
        <v>1087419429.8907261</v>
      </c>
      <c r="AGZ38" s="172">
        <f t="shared" si="1731"/>
        <v>1085374173.5383515</v>
      </c>
      <c r="AHA38" s="172">
        <f t="shared" si="1731"/>
        <v>974055046.36859119</v>
      </c>
      <c r="AHB38" s="172">
        <f t="shared" si="1731"/>
        <v>1087177153.9360993</v>
      </c>
      <c r="AHC38" s="172">
        <f t="shared" si="1731"/>
        <v>943455924.50127161</v>
      </c>
      <c r="AHD38" s="172">
        <f t="shared" si="1731"/>
        <v>1111078688.9961605</v>
      </c>
      <c r="AHE38" s="172">
        <f t="shared" si="1731"/>
        <v>1081766977.4936926</v>
      </c>
      <c r="AHF38" s="172">
        <f t="shared" si="1731"/>
        <v>858557051.13824356</v>
      </c>
      <c r="AHG38" s="172">
        <f t="shared" si="1731"/>
        <v>663980193.4658879</v>
      </c>
      <c r="AHH38" s="172">
        <f t="shared" si="1731"/>
        <v>698367553.4228009</v>
      </c>
      <c r="AHI38" s="172">
        <f t="shared" si="1731"/>
        <v>562259703.05345142</v>
      </c>
      <c r="AHJ38" s="172">
        <f t="shared" si="1731"/>
        <v>828153352.4815706</v>
      </c>
      <c r="AHK38" s="172">
        <f t="shared" si="1731"/>
        <v>3054569996.8248191</v>
      </c>
      <c r="AHL38" s="172">
        <f t="shared" si="1731"/>
        <v>3365202325.8224726</v>
      </c>
      <c r="AHM38" s="172">
        <f t="shared" si="1731"/>
        <v>3679843090.0352015</v>
      </c>
      <c r="AHN38" s="172">
        <f t="shared" si="1731"/>
        <v>4345792516.2907887</v>
      </c>
      <c r="AHO38" s="172">
        <f t="shared" si="1731"/>
        <v>5093509064.4141102</v>
      </c>
      <c r="AHP38" s="172">
        <f t="shared" ref="AHP38:AKA38" si="1732">AHP22/AHP11</f>
        <v>4385497138.887043</v>
      </c>
      <c r="AHQ38" s="172">
        <f t="shared" si="1732"/>
        <v>4174846760.5803065</v>
      </c>
      <c r="AHR38" s="172">
        <f t="shared" si="1732"/>
        <v>4442481024.8826056</v>
      </c>
      <c r="AHS38" s="172">
        <f t="shared" si="1732"/>
        <v>3660595159.5986114</v>
      </c>
      <c r="AHT38" s="172">
        <f t="shared" si="1732"/>
        <v>2198022640.9598694</v>
      </c>
      <c r="AHU38" s="172">
        <f t="shared" si="1732"/>
        <v>2424317486.8544846</v>
      </c>
      <c r="AHV38" s="172">
        <f t="shared" si="1732"/>
        <v>2411478887.6303673</v>
      </c>
      <c r="AHW38" s="172">
        <f t="shared" si="1732"/>
        <v>2392129566.9321074</v>
      </c>
      <c r="AHX38" s="172">
        <f t="shared" si="1732"/>
        <v>2551559472.3789411</v>
      </c>
      <c r="AHY38" s="172">
        <f t="shared" si="1732"/>
        <v>2177197220.9444766</v>
      </c>
      <c r="AHZ38" s="172">
        <f t="shared" si="1732"/>
        <v>1730455436.3917162</v>
      </c>
      <c r="AIA38" s="172">
        <f t="shared" si="1732"/>
        <v>1430253940.9900162</v>
      </c>
      <c r="AIB38" s="172">
        <f t="shared" si="1732"/>
        <v>1143066836.5899458</v>
      </c>
      <c r="AIC38" s="172">
        <f t="shared" si="1732"/>
        <v>1079493399.3572559</v>
      </c>
      <c r="AID38" s="172">
        <f t="shared" si="1732"/>
        <v>1014430664.6393166</v>
      </c>
      <c r="AIE38" s="172">
        <f t="shared" si="1732"/>
        <v>923620408.00445759</v>
      </c>
      <c r="AIF38" s="172">
        <f t="shared" si="1732"/>
        <v>1162658782.4060285</v>
      </c>
      <c r="AIG38" s="172">
        <f t="shared" si="1732"/>
        <v>1375544562.0179243</v>
      </c>
      <c r="AIH38" s="172">
        <f t="shared" si="1732"/>
        <v>1304706563.2655256</v>
      </c>
      <c r="AII38" s="172">
        <f t="shared" si="1732"/>
        <v>1536372136.5917385</v>
      </c>
      <c r="AIJ38" s="172">
        <f t="shared" si="1732"/>
        <v>1669611647.6519234</v>
      </c>
      <c r="AIK38" s="172">
        <f t="shared" si="1732"/>
        <v>1685791635.9450285</v>
      </c>
      <c r="AIL38" s="172">
        <f t="shared" si="1732"/>
        <v>1465060838.1168983</v>
      </c>
      <c r="AIM38" s="172">
        <f t="shared" si="1732"/>
        <v>17004304216.029711</v>
      </c>
      <c r="AIN38" s="172">
        <f t="shared" si="1732"/>
        <v>16598219668.562716</v>
      </c>
      <c r="AIO38" s="172">
        <f t="shared" si="1732"/>
        <v>16074488873.621452</v>
      </c>
      <c r="AIP38" s="172">
        <f t="shared" si="1732"/>
        <v>15982986690.65637</v>
      </c>
      <c r="AIQ38" s="172">
        <f t="shared" si="1732"/>
        <v>15762636141.108294</v>
      </c>
      <c r="AIR38" s="172">
        <f t="shared" si="1732"/>
        <v>15207070384.020092</v>
      </c>
      <c r="AIS38" s="172">
        <f t="shared" si="1732"/>
        <v>14409586936.911236</v>
      </c>
      <c r="AIT38" s="172">
        <f t="shared" si="1732"/>
        <v>13057949287.439325</v>
      </c>
      <c r="AIU38" s="172">
        <f t="shared" si="1732"/>
        <v>9094130353.3725491</v>
      </c>
      <c r="AIV38" s="172">
        <f t="shared" si="1732"/>
        <v>7271673055.1911364</v>
      </c>
      <c r="AIW38" s="172">
        <f t="shared" si="1732"/>
        <v>6590410585.5469122</v>
      </c>
      <c r="AIX38" s="172">
        <f t="shared" si="1732"/>
        <v>6253986401.526042</v>
      </c>
      <c r="AIY38" s="172">
        <f t="shared" si="1732"/>
        <v>5983506652.7017479</v>
      </c>
      <c r="AIZ38" s="172">
        <f t="shared" si="1732"/>
        <v>5685091923.5418949</v>
      </c>
      <c r="AJA38" s="172">
        <f t="shared" si="1732"/>
        <v>5670167998.7430992</v>
      </c>
      <c r="AJB38" s="172">
        <f t="shared" si="1732"/>
        <v>8869671906.3013916</v>
      </c>
      <c r="AJC38" s="172">
        <f t="shared" si="1732"/>
        <v>11631279509.278963</v>
      </c>
      <c r="AJD38" s="172">
        <f t="shared" si="1732"/>
        <v>15912089381.350752</v>
      </c>
      <c r="AJE38" s="172">
        <f t="shared" si="1732"/>
        <v>18780296165.251793</v>
      </c>
      <c r="AJF38" s="172">
        <f t="shared" si="1732"/>
        <v>18412998805.000462</v>
      </c>
      <c r="AJG38" s="172">
        <f t="shared" si="1732"/>
        <v>8763598990.4413033</v>
      </c>
      <c r="AJH38" s="172">
        <f t="shared" si="1732"/>
        <v>8360534600.8630714</v>
      </c>
      <c r="AJI38" s="172">
        <f t="shared" si="1732"/>
        <v>14842632816.409168</v>
      </c>
      <c r="AJJ38" s="172">
        <f t="shared" si="1732"/>
        <v>30389903781.337116</v>
      </c>
      <c r="AJK38" s="172">
        <f t="shared" si="1732"/>
        <v>25435936646.442516</v>
      </c>
      <c r="AJL38" s="172">
        <f t="shared" si="1732"/>
        <v>26611522756.456867</v>
      </c>
      <c r="AJM38" s="172">
        <f t="shared" si="1732"/>
        <v>22655118533.59148</v>
      </c>
      <c r="AJN38" s="172">
        <f t="shared" si="1732"/>
        <v>22627089968.421787</v>
      </c>
      <c r="AJO38" s="172">
        <f t="shared" si="1732"/>
        <v>22915243789.068886</v>
      </c>
      <c r="AJP38" s="172">
        <f t="shared" si="1732"/>
        <v>23673763417.523464</v>
      </c>
      <c r="AJQ38" s="172">
        <f t="shared" si="1732"/>
        <v>23946645730.225716</v>
      </c>
      <c r="AJR38" s="172">
        <f t="shared" si="1732"/>
        <v>22793845505.585251</v>
      </c>
      <c r="AJS38" s="172">
        <f t="shared" si="1732"/>
        <v>22244603012.953037</v>
      </c>
      <c r="AJT38" s="172">
        <f t="shared" si="1732"/>
        <v>18800466552.884403</v>
      </c>
      <c r="AJU38" s="172">
        <f t="shared" si="1732"/>
        <v>20758648591.97644</v>
      </c>
      <c r="AJV38" s="172">
        <f t="shared" si="1732"/>
        <v>23388083302.054169</v>
      </c>
      <c r="AJW38" s="172">
        <f t="shared" si="1732"/>
        <v>21525439224.487717</v>
      </c>
      <c r="AJX38" s="172">
        <f t="shared" si="1732"/>
        <v>22736978806.714424</v>
      </c>
      <c r="AJY38" s="172">
        <f t="shared" si="1732"/>
        <v>23923774153.782593</v>
      </c>
      <c r="AJZ38" s="172">
        <f t="shared" si="1732"/>
        <v>24053456418.710091</v>
      </c>
      <c r="AKA38" s="172">
        <f t="shared" si="1732"/>
        <v>22775973133.676304</v>
      </c>
      <c r="AKB38" s="172">
        <f t="shared" ref="AKB38:AKQ38" si="1733">AKB22/AKB11</f>
        <v>23871960994.772625</v>
      </c>
      <c r="AKC38" s="172">
        <f t="shared" si="1733"/>
        <v>22845076927.942589</v>
      </c>
      <c r="AKD38" s="172">
        <f t="shared" si="1733"/>
        <v>21628087261.56633</v>
      </c>
      <c r="AKE38" s="172">
        <f t="shared" si="1733"/>
        <v>21068079562.787411</v>
      </c>
      <c r="AKF38" s="172">
        <f t="shared" si="1733"/>
        <v>22437347060.498249</v>
      </c>
      <c r="AKG38" s="172">
        <f t="shared" si="1733"/>
        <v>22482163712.481022</v>
      </c>
      <c r="AKH38" s="172">
        <f t="shared" si="1733"/>
        <v>17717898815.19981</v>
      </c>
      <c r="AKI38" s="172">
        <f t="shared" si="1733"/>
        <v>18013292302.529846</v>
      </c>
      <c r="AKJ38" s="172">
        <f t="shared" si="1733"/>
        <v>22443533961.716682</v>
      </c>
      <c r="AKK38" s="172">
        <f t="shared" si="1733"/>
        <v>23210321167.794559</v>
      </c>
      <c r="AKL38" s="172">
        <f t="shared" si="1733"/>
        <v>23845712010.487293</v>
      </c>
      <c r="AKM38" s="172">
        <f t="shared" si="1733"/>
        <v>23650413698.676434</v>
      </c>
      <c r="AKN38" s="172">
        <f t="shared" si="1733"/>
        <v>19055002197.804214</v>
      </c>
      <c r="AKO38" s="172">
        <f t="shared" si="1733"/>
        <v>24007077825.658863</v>
      </c>
      <c r="AKP38" s="172">
        <f t="shared" si="1733"/>
        <v>23575382191.55352</v>
      </c>
      <c r="AKQ38" s="172">
        <f t="shared" si="1733"/>
        <v>24038946380.957386</v>
      </c>
      <c r="AKR38" s="172">
        <f t="shared" ref="AKR38:AKS38" si="1734">AKR22/AKR11</f>
        <v>23617031622.348072</v>
      </c>
      <c r="AKS38" s="172">
        <f t="shared" si="1734"/>
        <v>23963884554.268654</v>
      </c>
      <c r="AKT38" s="172">
        <f t="shared" ref="AKT38:AKU38" si="1735">AKT22/AKT11</f>
        <v>23587042767.704918</v>
      </c>
      <c r="AKU38" s="172">
        <f t="shared" si="1735"/>
        <v>24756537465.334126</v>
      </c>
      <c r="AKV38" s="172">
        <f t="shared" ref="AKV38:ALB38" si="1736">AKV22/AKV11</f>
        <v>22157234620.790653</v>
      </c>
      <c r="AKW38" s="172">
        <f t="shared" si="1736"/>
        <v>27660519200.452145</v>
      </c>
      <c r="AKX38" s="172">
        <f t="shared" si="1736"/>
        <v>21770929298.818371</v>
      </c>
      <c r="AKY38" s="172">
        <f t="shared" si="1736"/>
        <v>24880501650.891296</v>
      </c>
      <c r="AKZ38" s="172">
        <f t="shared" si="1736"/>
        <v>23651050543.576359</v>
      </c>
      <c r="ALA38" s="172">
        <f t="shared" si="1736"/>
        <v>22555876578.319206</v>
      </c>
      <c r="ALB38" s="172">
        <f t="shared" si="1736"/>
        <v>23296844290.098324</v>
      </c>
      <c r="ALC38" s="172">
        <f t="shared" ref="ALC38:ALD38" si="1737">ALC22/ALC11</f>
        <v>24197058670.700634</v>
      </c>
      <c r="ALD38" s="172">
        <f t="shared" si="1737"/>
        <v>24512245768.640541</v>
      </c>
      <c r="ALE38" s="172">
        <f t="shared" ref="ALE38:ALG38" si="1738">ALE22/ALE11</f>
        <v>23622615544.269485</v>
      </c>
      <c r="ALF38" s="172">
        <f t="shared" si="1738"/>
        <v>15752763261.134478</v>
      </c>
      <c r="ALG38" s="172">
        <f t="shared" si="1738"/>
        <v>18716218651.100727</v>
      </c>
      <c r="ALH38" s="172">
        <f t="shared" ref="ALH38:ALI38" si="1739">ALH22/ALH11</f>
        <v>23196799497.096733</v>
      </c>
      <c r="ALI38" s="172">
        <f t="shared" si="1739"/>
        <v>23724317971.47134</v>
      </c>
      <c r="ALJ38" s="172">
        <f t="shared" ref="ALJ38:ALL38" si="1740">ALJ22/ALJ11</f>
        <v>24621584122.625698</v>
      </c>
      <c r="ALK38" s="172">
        <f t="shared" si="1740"/>
        <v>24160133071.070282</v>
      </c>
      <c r="ALL38" s="172">
        <f t="shared" si="1740"/>
        <v>24105393830.345337</v>
      </c>
      <c r="ALM38" s="172">
        <f t="shared" ref="ALM38:ALN38" si="1741">ALM22/ALM11</f>
        <v>24022717976.489849</v>
      </c>
      <c r="ALN38" s="172">
        <f t="shared" si="1741"/>
        <v>23881521647.916843</v>
      </c>
      <c r="ALO38" s="172">
        <f t="shared" ref="ALO38:ALR38" si="1742">ALO22/ALO11</f>
        <v>24204211698.744244</v>
      </c>
      <c r="ALP38" s="172">
        <f t="shared" si="1742"/>
        <v>22741415856.252697</v>
      </c>
      <c r="ALQ38" s="172">
        <f t="shared" si="1742"/>
        <v>24955783395.518047</v>
      </c>
      <c r="ALR38" s="172">
        <f t="shared" si="1742"/>
        <v>21482652616.448864</v>
      </c>
      <c r="ALS38" s="172">
        <f t="shared" ref="ALS38:ALT38" si="1743">ALS22/ALS11</f>
        <v>22365464068.78035</v>
      </c>
      <c r="ALT38" s="172">
        <f t="shared" si="1743"/>
        <v>20413263449.918583</v>
      </c>
      <c r="ALU38" s="172">
        <f t="shared" ref="ALU38:ALY38" si="1744">ALU22/ALU11</f>
        <v>23986788059.023262</v>
      </c>
      <c r="ALV38" s="172">
        <f t="shared" si="1744"/>
        <v>21513450747.413559</v>
      </c>
      <c r="ALW38" s="172" t="e">
        <f t="shared" si="1744"/>
        <v>#VALUE!</v>
      </c>
      <c r="ALX38" s="172" t="e">
        <f t="shared" si="1744"/>
        <v>#VALUE!</v>
      </c>
      <c r="ALY38" s="172" t="e">
        <f t="shared" si="1744"/>
        <v>#VALUE!</v>
      </c>
      <c r="ALZ38" s="172" t="e">
        <f t="shared" ref="ALZ38:AMA38" si="1745">ALZ22/ALZ11</f>
        <v>#VALUE!</v>
      </c>
      <c r="AMA38" s="172" t="e">
        <f t="shared" si="1745"/>
        <v>#VALUE!</v>
      </c>
      <c r="AMB38" s="172" t="e">
        <f t="shared" ref="AMB38:AMH38" si="1746">AMB22/AMB11</f>
        <v>#VALUE!</v>
      </c>
      <c r="AMC38" s="172" t="e">
        <f t="shared" si="1746"/>
        <v>#VALUE!</v>
      </c>
      <c r="AMD38" s="172" t="e">
        <f t="shared" si="1746"/>
        <v>#VALUE!</v>
      </c>
      <c r="AME38" s="172" t="e">
        <f t="shared" si="1746"/>
        <v>#VALUE!</v>
      </c>
      <c r="AMF38" s="172" t="e">
        <f t="shared" si="1746"/>
        <v>#VALUE!</v>
      </c>
      <c r="AMG38" s="172" t="e">
        <f t="shared" si="1746"/>
        <v>#VALUE!</v>
      </c>
      <c r="AMH38" s="172" t="e">
        <f t="shared" si="1746"/>
        <v>#VALUE!</v>
      </c>
      <c r="AMI38" s="172">
        <f t="shared" ref="AMI38:AMP38" si="1747">AMI22/AMI11</f>
        <v>22925461963.095871</v>
      </c>
      <c r="AMJ38" s="172">
        <f t="shared" si="1747"/>
        <v>23953461348.269283</v>
      </c>
      <c r="AMK38" s="172">
        <f t="shared" si="1747"/>
        <v>22983075977.485149</v>
      </c>
      <c r="AML38" s="172">
        <f t="shared" si="1747"/>
        <v>23998873127.912476</v>
      </c>
      <c r="AMM38" s="172">
        <f t="shared" si="1747"/>
        <v>24630316864.491249</v>
      </c>
      <c r="AMN38" s="172">
        <f t="shared" si="1747"/>
        <v>23645280325.132011</v>
      </c>
      <c r="AMO38" s="172">
        <f t="shared" si="1747"/>
        <v>23135091960.092091</v>
      </c>
      <c r="AMP38" s="172">
        <f t="shared" si="1747"/>
        <v>24436332887.967129</v>
      </c>
      <c r="AMQ38" s="172">
        <f t="shared" ref="AMQ38:ANF38" si="1748">AMQ22/AMQ11</f>
        <v>23404647933.272129</v>
      </c>
      <c r="AMR38" s="172">
        <f t="shared" si="1748"/>
        <v>22742298845.19989</v>
      </c>
      <c r="AMS38" s="172">
        <f t="shared" si="1748"/>
        <v>24225877553.321594</v>
      </c>
      <c r="AMT38" s="172">
        <f t="shared" si="1748"/>
        <v>23696182361.831795</v>
      </c>
      <c r="AMU38" s="172">
        <f t="shared" si="1748"/>
        <v>24369856099.022121</v>
      </c>
      <c r="AMV38" s="172">
        <f t="shared" si="1748"/>
        <v>24414460331.052284</v>
      </c>
      <c r="AMW38" s="172">
        <f t="shared" si="1748"/>
        <v>23608141880.660351</v>
      </c>
      <c r="AMX38" s="172">
        <f t="shared" si="1748"/>
        <v>24652858684.40078</v>
      </c>
      <c r="AMY38" s="172">
        <f t="shared" si="1748"/>
        <v>22082174801.984928</v>
      </c>
      <c r="AMZ38" s="172">
        <f t="shared" si="1748"/>
        <v>21824403329.212593</v>
      </c>
      <c r="ANA38" s="172">
        <f t="shared" si="1748"/>
        <v>20171625367.043518</v>
      </c>
      <c r="ANB38" s="172">
        <f t="shared" si="1748"/>
        <v>19756688325.842487</v>
      </c>
      <c r="ANC38" s="172">
        <f t="shared" si="1748"/>
        <v>22838538626.368767</v>
      </c>
      <c r="AND38" s="172">
        <f t="shared" si="1748"/>
        <v>24672523307.776348</v>
      </c>
      <c r="ANE38" s="172">
        <f t="shared" si="1748"/>
        <v>27640610894.174915</v>
      </c>
      <c r="ANF38" s="172">
        <f t="shared" si="1748"/>
        <v>27251712055.554459</v>
      </c>
      <c r="ANG38" s="172">
        <f t="shared" ref="ANG38:ANO38" si="1749">ANG22/ANG11</f>
        <v>20191028239.08374</v>
      </c>
      <c r="ANH38" s="172">
        <f t="shared" si="1749"/>
        <v>22352887973.391525</v>
      </c>
      <c r="ANI38" s="172">
        <f t="shared" si="1749"/>
        <v>23374322204.849102</v>
      </c>
      <c r="ANJ38" s="172">
        <f t="shared" si="1749"/>
        <v>25193789275.042465</v>
      </c>
      <c r="ANK38" s="172">
        <f t="shared" si="1749"/>
        <v>24452435007.474289</v>
      </c>
      <c r="ANL38" s="172">
        <f t="shared" si="1749"/>
        <v>25418423258.639244</v>
      </c>
      <c r="ANM38" s="172">
        <f t="shared" si="1749"/>
        <v>23792934230.78606</v>
      </c>
      <c r="ANN38" s="172">
        <f t="shared" si="1749"/>
        <v>24537480383.026684</v>
      </c>
      <c r="ANO38" s="172">
        <f t="shared" si="1749"/>
        <v>24556389845.866997</v>
      </c>
      <c r="ANP38" s="172">
        <f t="shared" ref="ANP38:AOP38" si="1750">ANP22/ANP11</f>
        <v>24939008150.137539</v>
      </c>
      <c r="ANQ38" s="172">
        <f t="shared" si="1750"/>
        <v>24511055275.136223</v>
      </c>
      <c r="ANR38" s="172">
        <f t="shared" si="1750"/>
        <v>23912026279.563812</v>
      </c>
      <c r="ANS38" s="172">
        <f t="shared" si="1750"/>
        <v>21940084592.316998</v>
      </c>
      <c r="ANT38" s="172">
        <f t="shared" si="1750"/>
        <v>23747923885.825672</v>
      </c>
      <c r="ANU38" s="172">
        <f t="shared" si="1750"/>
        <v>23593027970.430046</v>
      </c>
      <c r="ANV38" s="172">
        <f t="shared" si="1750"/>
        <v>22865374446.578476</v>
      </c>
      <c r="ANW38" s="172">
        <f t="shared" si="1750"/>
        <v>23441207522.857037</v>
      </c>
      <c r="ANX38" s="172">
        <f t="shared" si="1750"/>
        <v>24521361166.137783</v>
      </c>
      <c r="ANY38" s="172">
        <f t="shared" si="1750"/>
        <v>23897980650.75452</v>
      </c>
      <c r="ANZ38" s="172">
        <f t="shared" si="1750"/>
        <v>23911674236.923893</v>
      </c>
      <c r="AOA38" s="172">
        <f t="shared" si="1750"/>
        <v>23645797932.576645</v>
      </c>
      <c r="AOB38" s="172">
        <f t="shared" si="1750"/>
        <v>24517864787.939377</v>
      </c>
      <c r="AOC38" s="172">
        <f t="shared" si="1750"/>
        <v>24829912737.863243</v>
      </c>
      <c r="AOD38" s="172">
        <f t="shared" si="1750"/>
        <v>24263218900.308208</v>
      </c>
      <c r="AOE38" s="172">
        <f t="shared" si="1750"/>
        <v>24660944430.182316</v>
      </c>
      <c r="AOF38" s="172">
        <f t="shared" si="1750"/>
        <v>24804010827.193516</v>
      </c>
      <c r="AOG38" s="172">
        <f t="shared" si="1750"/>
        <v>24484184918.884117</v>
      </c>
      <c r="AOH38" s="172">
        <f t="shared" si="1750"/>
        <v>23110138912.756775</v>
      </c>
      <c r="AOI38" s="172">
        <f t="shared" si="1750"/>
        <v>23368266657.023846</v>
      </c>
      <c r="AOJ38" s="172">
        <f t="shared" si="1750"/>
        <v>23812260561.896893</v>
      </c>
      <c r="AOK38" s="172">
        <f t="shared" si="1750"/>
        <v>24366887939.291065</v>
      </c>
      <c r="AOL38" s="172">
        <f t="shared" si="1750"/>
        <v>24599376596.594967</v>
      </c>
      <c r="AOM38" s="172">
        <f t="shared" si="1750"/>
        <v>24716786292.701145</v>
      </c>
      <c r="AON38" s="172">
        <f t="shared" si="1750"/>
        <v>24718755263.665852</v>
      </c>
      <c r="AOO38" s="172" t="e">
        <f t="shared" si="1750"/>
        <v>#VALUE!</v>
      </c>
      <c r="AOP38" s="172" t="e">
        <f t="shared" si="1750"/>
        <v>#VALUE!</v>
      </c>
      <c r="AOQ38" s="172">
        <f t="shared" ref="AOQ38:AOR38" si="1751">AOQ22/AOQ11</f>
        <v>24665541033.052067</v>
      </c>
      <c r="AOR38" s="172">
        <f t="shared" si="1751"/>
        <v>23886776382.323444</v>
      </c>
      <c r="AOS38" s="172"/>
      <c r="AOT38" s="172"/>
      <c r="AOU38" s="172"/>
      <c r="AOV38" s="172"/>
      <c r="AOW38" s="172"/>
      <c r="AOX38" s="172"/>
      <c r="AOY38" s="172"/>
      <c r="AOZ38" s="172"/>
      <c r="APA38" s="172"/>
    </row>
    <row r="39" spans="1:1093" x14ac:dyDescent="0.2">
      <c r="A39" s="9"/>
      <c r="UD39" s="51"/>
    </row>
    <row r="40" spans="1:1093" x14ac:dyDescent="0.2">
      <c r="A40" s="9"/>
      <c r="B40" s="41" t="s">
        <v>1510</v>
      </c>
      <c r="UD40" s="51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HX40" s="6"/>
      <c r="AHY40" s="6"/>
      <c r="AHZ40" s="6"/>
      <c r="AIA40" s="6"/>
    </row>
    <row r="41" spans="1:1093" x14ac:dyDescent="0.2">
      <c r="A41" s="9"/>
      <c r="B41" s="320" t="s">
        <v>1179</v>
      </c>
      <c r="D41" s="71">
        <f t="shared" ref="D41:BO41" si="1752">D9/C9-1</f>
        <v>-1.4018248728205784E-2</v>
      </c>
      <c r="E41" s="71">
        <f t="shared" si="1752"/>
        <v>-5.5280531637284192E-2</v>
      </c>
      <c r="F41" s="71">
        <f t="shared" si="1752"/>
        <v>2.6156462050617169E-3</v>
      </c>
      <c r="G41" s="71">
        <f t="shared" si="1752"/>
        <v>2.3967110987612505E-2</v>
      </c>
      <c r="H41" s="71">
        <f t="shared" si="1752"/>
        <v>1.9594851848809824E-3</v>
      </c>
      <c r="I41" s="71">
        <f t="shared" si="1752"/>
        <v>1.4919887887561378E-2</v>
      </c>
      <c r="J41" s="71">
        <f t="shared" si="1752"/>
        <v>-2.948150152047202E-2</v>
      </c>
      <c r="K41" s="71">
        <f t="shared" si="1752"/>
        <v>1.4313721077692243E-2</v>
      </c>
      <c r="L41" s="71">
        <f t="shared" si="1752"/>
        <v>-5.1093332319107065E-2</v>
      </c>
      <c r="M41" s="71">
        <f t="shared" si="1752"/>
        <v>-4.3421495998247073E-3</v>
      </c>
      <c r="N41" s="71">
        <f t="shared" si="1752"/>
        <v>-4.4242330359177684E-3</v>
      </c>
      <c r="O41" s="71">
        <f t="shared" si="1752"/>
        <v>4.0161542082703949E-3</v>
      </c>
      <c r="P41" s="71">
        <f t="shared" si="1752"/>
        <v>8.2676802384498149E-3</v>
      </c>
      <c r="Q41" s="71">
        <f t="shared" si="1752"/>
        <v>-1.1858007787336811E-2</v>
      </c>
      <c r="R41" s="71">
        <f t="shared" si="1752"/>
        <v>2.7687575891116145E-2</v>
      </c>
      <c r="S41" s="71">
        <f t="shared" si="1752"/>
        <v>-2.4409059402074829E-2</v>
      </c>
      <c r="T41" s="71">
        <f t="shared" si="1752"/>
        <v>7.7668479174930471E-3</v>
      </c>
      <c r="U41" s="71">
        <f t="shared" si="1752"/>
        <v>-2.8681122181827612E-2</v>
      </c>
      <c r="V41" s="71">
        <f t="shared" si="1752"/>
        <v>-3.4520660568003736E-2</v>
      </c>
      <c r="W41" s="71">
        <f t="shared" si="1752"/>
        <v>1.2187802703186534E-2</v>
      </c>
      <c r="X41" s="71">
        <f t="shared" si="1752"/>
        <v>-1.0264053520179894E-2</v>
      </c>
      <c r="Y41" s="71">
        <f t="shared" si="1752"/>
        <v>3.7745435614098266E-3</v>
      </c>
      <c r="Z41" s="71">
        <f t="shared" si="1752"/>
        <v>5.4606387104758625E-3</v>
      </c>
      <c r="AA41" s="71">
        <f t="shared" si="1752"/>
        <v>3.8030111773823538E-3</v>
      </c>
      <c r="AB41" s="71">
        <f t="shared" si="1752"/>
        <v>2.5917737429016485E-2</v>
      </c>
      <c r="AC41" s="71">
        <f t="shared" si="1752"/>
        <v>-6.0419459633161976E-3</v>
      </c>
      <c r="AD41" s="71">
        <f t="shared" si="1752"/>
        <v>6.7274985239269558E-3</v>
      </c>
      <c r="AE41" s="71">
        <f t="shared" si="1752"/>
        <v>-1.6228255747018028E-2</v>
      </c>
      <c r="AF41" s="71">
        <f t="shared" si="1752"/>
        <v>8.9282555556258414E-2</v>
      </c>
      <c r="AG41" s="71">
        <f t="shared" si="1752"/>
        <v>1.3576160738985932E-2</v>
      </c>
      <c r="AH41" s="71">
        <f t="shared" si="1752"/>
        <v>-1.5191979116965237E-2</v>
      </c>
      <c r="AI41" s="71">
        <f t="shared" si="1752"/>
        <v>1.6511476352358612E-2</v>
      </c>
      <c r="AJ41" s="71">
        <f t="shared" si="1752"/>
        <v>9.8042237981326164E-3</v>
      </c>
      <c r="AK41" s="71">
        <f t="shared" si="1752"/>
        <v>3.3275634605269833E-3</v>
      </c>
      <c r="AL41" s="71">
        <f t="shared" si="1752"/>
        <v>-3.5598512691461415E-2</v>
      </c>
      <c r="AM41" s="71">
        <f t="shared" si="1752"/>
        <v>-4.0368874177315606E-3</v>
      </c>
      <c r="AN41" s="71">
        <f t="shared" si="1752"/>
        <v>-6.846213802105261E-3</v>
      </c>
      <c r="AO41" s="71">
        <f t="shared" si="1752"/>
        <v>8.7155040742192824E-3</v>
      </c>
      <c r="AP41" s="71">
        <f t="shared" si="1752"/>
        <v>-9.5518975324342392E-3</v>
      </c>
      <c r="AQ41" s="71">
        <f t="shared" si="1752"/>
        <v>1.4249331665300291E-2</v>
      </c>
      <c r="AR41" s="71">
        <f t="shared" si="1752"/>
        <v>-2.7415210286630964E-3</v>
      </c>
      <c r="AS41" s="71">
        <f t="shared" si="1752"/>
        <v>-1.6703194765960605E-2</v>
      </c>
      <c r="AT41" s="71">
        <f t="shared" si="1752"/>
        <v>-1.1994743325793977E-2</v>
      </c>
      <c r="AU41" s="71">
        <f t="shared" si="1752"/>
        <v>1.500741421513796E-3</v>
      </c>
      <c r="AV41" s="71">
        <f t="shared" si="1752"/>
        <v>4.105411201591358E-2</v>
      </c>
      <c r="AW41" s="71">
        <f t="shared" si="1752"/>
        <v>3.04147276262412E-2</v>
      </c>
      <c r="AX41" s="71">
        <f t="shared" si="1752"/>
        <v>8.9018318496796089E-2</v>
      </c>
      <c r="AY41" s="71">
        <f t="shared" si="1752"/>
        <v>3.1755876904156155E-2</v>
      </c>
      <c r="AZ41" s="71">
        <f t="shared" si="1752"/>
        <v>2.4957270467264925E-2</v>
      </c>
      <c r="BA41" s="71">
        <f t="shared" si="1752"/>
        <v>4.2911652314048254E-4</v>
      </c>
      <c r="BB41" s="71">
        <f t="shared" si="1752"/>
        <v>2.6084877702380549E-2</v>
      </c>
      <c r="BC41" s="71">
        <f t="shared" si="1752"/>
        <v>-3.8062628259536546E-2</v>
      </c>
      <c r="BD41" s="71">
        <f t="shared" si="1752"/>
        <v>-4.0002012808083798E-2</v>
      </c>
      <c r="BE41" s="71">
        <f t="shared" si="1752"/>
        <v>-7.0360018445471462E-2</v>
      </c>
      <c r="BF41" s="71">
        <f t="shared" si="1752"/>
        <v>4.8024689133145948E-3</v>
      </c>
      <c r="BG41" s="71">
        <f t="shared" si="1752"/>
        <v>-1.6728392825559268E-2</v>
      </c>
      <c r="BH41" s="71">
        <f t="shared" si="1752"/>
        <v>1.0169364187634811E-2</v>
      </c>
      <c r="BI41" s="71">
        <f t="shared" si="1752"/>
        <v>-1.4640390601116104E-3</v>
      </c>
      <c r="BJ41" s="71">
        <f t="shared" si="1752"/>
        <v>-2.1929760953914079E-2</v>
      </c>
      <c r="BK41" s="71">
        <f t="shared" si="1752"/>
        <v>-8.5262792164690904E-3</v>
      </c>
      <c r="BL41" s="71">
        <f t="shared" si="1752"/>
        <v>-1.6012574173573491E-2</v>
      </c>
      <c r="BM41" s="71">
        <f t="shared" si="1752"/>
        <v>7.3150082541288963E-3</v>
      </c>
      <c r="BN41" s="71">
        <f t="shared" si="1752"/>
        <v>-1.3442082512253539E-2</v>
      </c>
      <c r="BO41" s="71">
        <f t="shared" si="1752"/>
        <v>2.4423953736550041E-2</v>
      </c>
      <c r="BP41" s="71">
        <f t="shared" ref="BP41:EA41" si="1753">BP9/BO9-1</f>
        <v>3.8128277037587921E-3</v>
      </c>
      <c r="BQ41" s="71">
        <f t="shared" si="1753"/>
        <v>-1.2604109307589151E-2</v>
      </c>
      <c r="BR41" s="71">
        <f t="shared" si="1753"/>
        <v>-3.9675153174988376E-3</v>
      </c>
      <c r="BS41" s="71">
        <f t="shared" si="1753"/>
        <v>-3.6532615479571318E-2</v>
      </c>
      <c r="BT41" s="71">
        <f t="shared" si="1753"/>
        <v>-2.9049795219832419E-2</v>
      </c>
      <c r="BU41" s="71">
        <f t="shared" si="1753"/>
        <v>1.7041395083361444E-3</v>
      </c>
      <c r="BV41" s="71">
        <f t="shared" si="1753"/>
        <v>-2.121599536507135E-2</v>
      </c>
      <c r="BW41" s="71">
        <f t="shared" si="1753"/>
        <v>-1.6628840231314612E-2</v>
      </c>
      <c r="BX41" s="71">
        <f t="shared" si="1753"/>
        <v>-9.7315391786874095E-3</v>
      </c>
      <c r="BY41" s="71">
        <f t="shared" si="1753"/>
        <v>2.6611374972251634E-2</v>
      </c>
      <c r="BZ41" s="71">
        <f t="shared" si="1753"/>
        <v>-2.9918192252177733E-2</v>
      </c>
      <c r="CA41" s="71">
        <f t="shared" si="1753"/>
        <v>2.5729921147296331E-2</v>
      </c>
      <c r="CB41" s="71">
        <f t="shared" si="1753"/>
        <v>-3.4061503870848053E-3</v>
      </c>
      <c r="CC41" s="71">
        <f t="shared" si="1753"/>
        <v>1.6828611061605825E-2</v>
      </c>
      <c r="CD41" s="71">
        <f t="shared" si="1753"/>
        <v>2.8331958230806364E-2</v>
      </c>
      <c r="CE41" s="71">
        <f t="shared" si="1753"/>
        <v>3.4802386489753534E-2</v>
      </c>
      <c r="CF41" s="71">
        <f t="shared" si="1753"/>
        <v>6.438066720367841E-3</v>
      </c>
      <c r="CG41" s="71">
        <f t="shared" si="1753"/>
        <v>-3.2305504339974478E-2</v>
      </c>
      <c r="CH41" s="71">
        <f t="shared" si="1753"/>
        <v>4.6564143330041219E-3</v>
      </c>
      <c r="CI41" s="71">
        <f t="shared" si="1753"/>
        <v>1.5292484721381561E-2</v>
      </c>
      <c r="CJ41" s="71">
        <f t="shared" si="1753"/>
        <v>4.9909813164354944E-3</v>
      </c>
      <c r="CK41" s="71">
        <f t="shared" si="1753"/>
        <v>-1.2611539347531453E-2</v>
      </c>
      <c r="CL41" s="71">
        <f t="shared" si="1753"/>
        <v>1.7582229743957623E-3</v>
      </c>
      <c r="CM41" s="71">
        <f t="shared" si="1753"/>
        <v>4.8935926544806385E-3</v>
      </c>
      <c r="CN41" s="71">
        <f t="shared" si="1753"/>
        <v>-1.6279962268761938E-2</v>
      </c>
      <c r="CO41" s="71">
        <f t="shared" si="1753"/>
        <v>4.5103675181228375E-2</v>
      </c>
      <c r="CP41" s="71">
        <f t="shared" si="1753"/>
        <v>-4.9336038430835227E-2</v>
      </c>
      <c r="CQ41" s="71">
        <f t="shared" si="1753"/>
        <v>1.06234079268126E-2</v>
      </c>
      <c r="CR41" s="71">
        <f t="shared" si="1753"/>
        <v>1.210169122064042E-2</v>
      </c>
      <c r="CS41" s="71">
        <f t="shared" si="1753"/>
        <v>1.4173296422332449E-2</v>
      </c>
      <c r="CT41" s="71">
        <f t="shared" si="1753"/>
        <v>4.1537710031931407E-3</v>
      </c>
      <c r="CU41" s="71">
        <f t="shared" si="1753"/>
        <v>8.1952310528128347E-3</v>
      </c>
      <c r="CV41" s="71">
        <f t="shared" si="1753"/>
        <v>7.3416673078323891E-2</v>
      </c>
      <c r="CW41" s="71">
        <f t="shared" si="1753"/>
        <v>6.2190782057701233E-2</v>
      </c>
      <c r="CX41" s="71">
        <f t="shared" si="1753"/>
        <v>5.926225598843704E-2</v>
      </c>
      <c r="CY41" s="71">
        <f t="shared" si="1753"/>
        <v>2.3316534918578213E-2</v>
      </c>
      <c r="CZ41" s="71">
        <f t="shared" si="1753"/>
        <v>0.11046450369476668</v>
      </c>
      <c r="DA41" s="71">
        <f t="shared" si="1753"/>
        <v>2.8322723103614056E-2</v>
      </c>
      <c r="DB41" s="71">
        <f t="shared" si="1753"/>
        <v>5.0745690208787275E-2</v>
      </c>
      <c r="DC41" s="71">
        <f t="shared" si="1753"/>
        <v>-4.2894447104960154E-2</v>
      </c>
      <c r="DD41" s="71">
        <f t="shared" si="1753"/>
        <v>-5.1367793004134521E-3</v>
      </c>
      <c r="DE41" s="71">
        <f t="shared" si="1753"/>
        <v>-2.4546101749836402E-2</v>
      </c>
      <c r="DF41" s="71">
        <f t="shared" si="1753"/>
        <v>1.9304499171288736E-2</v>
      </c>
      <c r="DG41" s="71">
        <f t="shared" si="1753"/>
        <v>-2.5889143130720216E-2</v>
      </c>
      <c r="DH41" s="71">
        <f t="shared" si="1753"/>
        <v>-4.1909525477903053E-2</v>
      </c>
      <c r="DI41" s="71">
        <f t="shared" si="1753"/>
        <v>-6.2042813337391811E-3</v>
      </c>
      <c r="DJ41" s="71">
        <f t="shared" si="1753"/>
        <v>-2.126218859321094E-2</v>
      </c>
      <c r="DK41" s="71">
        <f t="shared" si="1753"/>
        <v>3.8417860246465763E-2</v>
      </c>
      <c r="DL41" s="71">
        <f t="shared" si="1753"/>
        <v>-3.2116421093883685E-2</v>
      </c>
      <c r="DM41" s="71">
        <f t="shared" si="1753"/>
        <v>-1.8821856361668332E-2</v>
      </c>
      <c r="DN41" s="71">
        <f t="shared" si="1753"/>
        <v>-1.1055874805524946E-2</v>
      </c>
      <c r="DO41" s="71">
        <f t="shared" si="1753"/>
        <v>5.3403281672464997E-2</v>
      </c>
      <c r="DP41" s="71">
        <f t="shared" si="1753"/>
        <v>-2.1397463544788109E-2</v>
      </c>
      <c r="DQ41" s="71">
        <f t="shared" si="1753"/>
        <v>-1.4747241553235813E-2</v>
      </c>
      <c r="DR41" s="71">
        <f t="shared" si="1753"/>
        <v>2.1102329808186271E-2</v>
      </c>
      <c r="DS41" s="71">
        <f t="shared" si="1753"/>
        <v>3.3594628096844659E-3</v>
      </c>
      <c r="DT41" s="71">
        <f t="shared" si="1753"/>
        <v>1.9765629298699849E-2</v>
      </c>
      <c r="DU41" s="71">
        <f t="shared" si="1753"/>
        <v>1.7756470621968834E-2</v>
      </c>
      <c r="DV41" s="71">
        <f t="shared" si="1753"/>
        <v>3.2319330949948988E-2</v>
      </c>
      <c r="DW41" s="71">
        <f t="shared" si="1753"/>
        <v>3.1046950821523644E-2</v>
      </c>
      <c r="DX41" s="71">
        <f t="shared" si="1753"/>
        <v>-8.6020774907383468E-2</v>
      </c>
      <c r="DY41" s="71">
        <f t="shared" si="1753"/>
        <v>-1.2283264928910409E-2</v>
      </c>
      <c r="DZ41" s="71">
        <f t="shared" si="1753"/>
        <v>-8.1472540300430163E-3</v>
      </c>
      <c r="EA41" s="71">
        <f t="shared" si="1753"/>
        <v>1.7984048416855636E-2</v>
      </c>
      <c r="EB41" s="71">
        <f t="shared" ref="EB41:GM41" si="1754">EB9/EA9-1</f>
        <v>1.245714378901619E-2</v>
      </c>
      <c r="EC41" s="71">
        <f t="shared" si="1754"/>
        <v>1.8236808504115132E-2</v>
      </c>
      <c r="ED41" s="71">
        <f t="shared" si="1754"/>
        <v>-6.5707075738878906E-3</v>
      </c>
      <c r="EE41" s="71">
        <f t="shared" si="1754"/>
        <v>3.1143840435325698E-2</v>
      </c>
      <c r="EF41" s="71">
        <f t="shared" si="1754"/>
        <v>0.1513661464221574</v>
      </c>
      <c r="EG41" s="71">
        <f t="shared" si="1754"/>
        <v>0.12866764677646159</v>
      </c>
      <c r="EH41" s="71">
        <f t="shared" si="1754"/>
        <v>-0.20012627473479583</v>
      </c>
      <c r="EI41" s="71">
        <f t="shared" si="1754"/>
        <v>5.857809289471283E-2</v>
      </c>
      <c r="EJ41" s="71">
        <f t="shared" si="1754"/>
        <v>-3.4098811753960678E-2</v>
      </c>
      <c r="EK41" s="71">
        <f t="shared" si="1754"/>
        <v>-1.0360952215505592E-2</v>
      </c>
      <c r="EL41" s="71">
        <f t="shared" si="1754"/>
        <v>1.6783638270867485E-3</v>
      </c>
      <c r="EM41" s="71">
        <f t="shared" si="1754"/>
        <v>1.5774511274937453E-3</v>
      </c>
      <c r="EN41" s="71">
        <f t="shared" si="1754"/>
        <v>1.0160839413987599E-2</v>
      </c>
      <c r="EO41" s="71">
        <f t="shared" si="1754"/>
        <v>1.2110824041044355E-2</v>
      </c>
      <c r="EP41" s="71">
        <f t="shared" si="1754"/>
        <v>-1.0114934331399983E-3</v>
      </c>
      <c r="EQ41" s="71">
        <f t="shared" si="1754"/>
        <v>-1.3467137482317759E-2</v>
      </c>
      <c r="ER41" s="71">
        <f t="shared" si="1754"/>
        <v>-3.1153147655414548E-2</v>
      </c>
      <c r="ES41" s="71">
        <f t="shared" si="1754"/>
        <v>3.7309693998179627E-2</v>
      </c>
      <c r="ET41" s="71">
        <f t="shared" si="1754"/>
        <v>6.0107072917691351E-2</v>
      </c>
      <c r="EU41" s="71">
        <f t="shared" si="1754"/>
        <v>6.8281330417496733E-3</v>
      </c>
      <c r="EV41" s="71">
        <f t="shared" si="1754"/>
        <v>8.1314092921738856E-2</v>
      </c>
      <c r="EW41" s="71">
        <f t="shared" si="1754"/>
        <v>9.5093224667329279E-2</v>
      </c>
      <c r="EX41" s="71">
        <f t="shared" si="1754"/>
        <v>6.5836672647207939E-2</v>
      </c>
      <c r="EY41" s="71">
        <f t="shared" si="1754"/>
        <v>-9.6109532093835881E-2</v>
      </c>
      <c r="EZ41" s="71">
        <f t="shared" si="1754"/>
        <v>8.4793427561440149E-2</v>
      </c>
      <c r="FA41" s="71">
        <f t="shared" si="1754"/>
        <v>1.9204369432400004E-2</v>
      </c>
      <c r="FB41" s="71">
        <f t="shared" si="1754"/>
        <v>3.0108393191072169E-2</v>
      </c>
      <c r="FC41" s="71">
        <f t="shared" si="1754"/>
        <v>2.4133994338136011E-2</v>
      </c>
      <c r="FD41" s="71">
        <f t="shared" si="1754"/>
        <v>-1.0414315285346532E-2</v>
      </c>
      <c r="FE41" s="71">
        <f t="shared" si="1754"/>
        <v>-5.3899017610421818E-2</v>
      </c>
      <c r="FF41" s="71">
        <f t="shared" si="1754"/>
        <v>-3.9675767836744535E-2</v>
      </c>
      <c r="FG41" s="71">
        <f t="shared" si="1754"/>
        <v>6.74390932526856E-2</v>
      </c>
      <c r="FH41" s="71">
        <f t="shared" si="1754"/>
        <v>-1.4471712195155972E-2</v>
      </c>
      <c r="FI41" s="71">
        <f t="shared" si="1754"/>
        <v>8.7961302349317538E-3</v>
      </c>
      <c r="FJ41" s="71">
        <f t="shared" si="1754"/>
        <v>6.1495617879463449E-3</v>
      </c>
      <c r="FK41" s="71">
        <f t="shared" si="1754"/>
        <v>5.9344896678248382E-4</v>
      </c>
      <c r="FL41" s="71">
        <f t="shared" si="1754"/>
        <v>2.4691808850125785E-2</v>
      </c>
      <c r="FM41" s="71">
        <f t="shared" si="1754"/>
        <v>0.11333946143273654</v>
      </c>
      <c r="FN41" s="71">
        <f t="shared" si="1754"/>
        <v>-0.13519956044185166</v>
      </c>
      <c r="FO41" s="71">
        <f t="shared" si="1754"/>
        <v>0.15549971448976452</v>
      </c>
      <c r="FP41" s="71">
        <f t="shared" si="1754"/>
        <v>-7.174651230024387E-2</v>
      </c>
      <c r="FQ41" s="71">
        <f t="shared" si="1754"/>
        <v>5.5019680994730091E-3</v>
      </c>
      <c r="FR41" s="71">
        <f t="shared" si="1754"/>
        <v>5.1288970207082007E-2</v>
      </c>
      <c r="FS41" s="71">
        <f t="shared" si="1754"/>
        <v>-0.10738739714575696</v>
      </c>
      <c r="FT41" s="71">
        <f t="shared" si="1754"/>
        <v>2.8281083656559236E-2</v>
      </c>
      <c r="FU41" s="71">
        <f t="shared" si="1754"/>
        <v>2.5913270026889146E-2</v>
      </c>
      <c r="FV41" s="71">
        <f t="shared" si="1754"/>
        <v>-3.5262280723343586E-2</v>
      </c>
      <c r="FW41" s="71">
        <f t="shared" si="1754"/>
        <v>-1.4065030696275738E-2</v>
      </c>
      <c r="FX41" s="71">
        <f t="shared" si="1754"/>
        <v>2.2828423366219708E-2</v>
      </c>
      <c r="FY41" s="71">
        <f t="shared" si="1754"/>
        <v>2.384430544713867E-2</v>
      </c>
      <c r="FZ41" s="71">
        <f t="shared" si="1754"/>
        <v>-2.2020712310928392E-3</v>
      </c>
      <c r="GA41" s="71">
        <f t="shared" si="1754"/>
        <v>1.2536681963262408E-2</v>
      </c>
      <c r="GB41" s="71">
        <f t="shared" si="1754"/>
        <v>2.1392221703581349E-2</v>
      </c>
      <c r="GC41" s="71">
        <f t="shared" si="1754"/>
        <v>-2.8394273016600913E-2</v>
      </c>
      <c r="GD41" s="71">
        <f t="shared" si="1754"/>
        <v>5.0822632480468366E-2</v>
      </c>
      <c r="GE41" s="71">
        <f t="shared" si="1754"/>
        <v>4.0499000133653595E-4</v>
      </c>
      <c r="GF41" s="71">
        <f t="shared" si="1754"/>
        <v>-2.1246897846036394E-2</v>
      </c>
      <c r="GG41" s="71">
        <f t="shared" si="1754"/>
        <v>5.9941675094046243E-2</v>
      </c>
      <c r="GH41" s="71">
        <f t="shared" si="1754"/>
        <v>-4.3130298094894437E-3</v>
      </c>
      <c r="GI41" s="71">
        <f t="shared" si="1754"/>
        <v>5.6570448775415949E-2</v>
      </c>
      <c r="GJ41" s="71">
        <f t="shared" si="1754"/>
        <v>-6.55517669567518E-3</v>
      </c>
      <c r="GK41" s="71">
        <f t="shared" si="1754"/>
        <v>-3.1426803182249885E-2</v>
      </c>
      <c r="GL41" s="71">
        <f t="shared" si="1754"/>
        <v>7.1742556987750561E-3</v>
      </c>
      <c r="GM41" s="71">
        <f t="shared" si="1754"/>
        <v>-7.3163527769301018E-3</v>
      </c>
      <c r="GN41" s="71">
        <f t="shared" ref="GN41:IY41" si="1755">GN9/GM9-1</f>
        <v>6.0937743580518067E-3</v>
      </c>
      <c r="GO41" s="71">
        <f t="shared" si="1755"/>
        <v>-1.2664318329241531E-2</v>
      </c>
      <c r="GP41" s="71">
        <f t="shared" si="1755"/>
        <v>-4.6929785941107749E-3</v>
      </c>
      <c r="GQ41" s="71">
        <f t="shared" si="1755"/>
        <v>9.6778950841251987E-3</v>
      </c>
      <c r="GR41" s="71">
        <f t="shared" si="1755"/>
        <v>8.2285616803825512E-3</v>
      </c>
      <c r="GS41" s="71">
        <f t="shared" si="1755"/>
        <v>-1.2205055103239326E-3</v>
      </c>
      <c r="GT41" s="71">
        <f t="shared" si="1755"/>
        <v>5.2242877907138663E-2</v>
      </c>
      <c r="GU41" s="71">
        <f t="shared" si="1755"/>
        <v>-2.2693217024206236E-2</v>
      </c>
      <c r="GV41" s="71">
        <f t="shared" si="1755"/>
        <v>6.817831875475644E-2</v>
      </c>
      <c r="GW41" s="71">
        <f t="shared" si="1755"/>
        <v>5.6323027456939512E-2</v>
      </c>
      <c r="GX41" s="71">
        <f t="shared" si="1755"/>
        <v>1.6819646348061434E-2</v>
      </c>
      <c r="GY41" s="71">
        <f t="shared" si="1755"/>
        <v>4.0747250641500088E-2</v>
      </c>
      <c r="GZ41" s="71">
        <f t="shared" si="1755"/>
        <v>-3.1391863171599366E-2</v>
      </c>
      <c r="HA41" s="71">
        <f t="shared" si="1755"/>
        <v>5.3076532088174533E-2</v>
      </c>
      <c r="HB41" s="71">
        <f t="shared" si="1755"/>
        <v>8.9091609626697599E-2</v>
      </c>
      <c r="HC41" s="71">
        <f t="shared" si="1755"/>
        <v>-3.563825351279859E-2</v>
      </c>
      <c r="HD41" s="71">
        <f t="shared" si="1755"/>
        <v>-2.0500456868154382E-2</v>
      </c>
      <c r="HE41" s="71">
        <f t="shared" si="1755"/>
        <v>4.1823332716739436E-3</v>
      </c>
      <c r="HF41" s="71">
        <f t="shared" si="1755"/>
        <v>6.2865016024959974E-3</v>
      </c>
      <c r="HG41" s="71">
        <f t="shared" si="1755"/>
        <v>-1.0285974083573901E-2</v>
      </c>
      <c r="HH41" s="71">
        <f t="shared" si="1755"/>
        <v>-2.282919862065047E-2</v>
      </c>
      <c r="HI41" s="71">
        <f t="shared" si="1755"/>
        <v>1.7448195690474178E-2</v>
      </c>
      <c r="HJ41" s="71">
        <f t="shared" si="1755"/>
        <v>-2.6761878558367869E-4</v>
      </c>
      <c r="HK41" s="71">
        <f t="shared" si="1755"/>
        <v>-2.7378944044248565E-2</v>
      </c>
      <c r="HL41" s="71">
        <f t="shared" si="1755"/>
        <v>4.7320692329360092E-3</v>
      </c>
      <c r="HM41" s="71">
        <f t="shared" si="1755"/>
        <v>1.2655329574087215E-3</v>
      </c>
      <c r="HN41" s="71">
        <f t="shared" si="1755"/>
        <v>2.0359249790921963E-2</v>
      </c>
      <c r="HO41" s="71">
        <f t="shared" si="1755"/>
        <v>2.0413321387359629E-2</v>
      </c>
      <c r="HP41" s="71">
        <f t="shared" si="1755"/>
        <v>1.6152797757840398E-2</v>
      </c>
      <c r="HQ41" s="71">
        <f t="shared" si="1755"/>
        <v>2.2351562844280526E-2</v>
      </c>
      <c r="HR41" s="71">
        <f t="shared" si="1755"/>
        <v>1.9645537959065651E-2</v>
      </c>
      <c r="HS41" s="71">
        <f t="shared" si="1755"/>
        <v>-5.8840997324875133E-2</v>
      </c>
      <c r="HT41" s="71">
        <f t="shared" si="1755"/>
        <v>2.2929665957540646E-3</v>
      </c>
      <c r="HU41" s="71">
        <f t="shared" si="1755"/>
        <v>-1.6998554101760877E-2</v>
      </c>
      <c r="HV41" s="71">
        <f t="shared" si="1755"/>
        <v>2.7031866611934907E-2</v>
      </c>
      <c r="HW41" s="71">
        <f t="shared" si="1755"/>
        <v>1.6160935167999213E-3</v>
      </c>
      <c r="HX41" s="71">
        <f t="shared" si="1755"/>
        <v>-7.7924072754254059E-4</v>
      </c>
      <c r="HY41" s="71">
        <f t="shared" si="1755"/>
        <v>1.4878995393782235E-2</v>
      </c>
      <c r="HZ41" s="71">
        <f t="shared" si="1755"/>
        <v>-3.3672731585542959E-2</v>
      </c>
      <c r="IA41" s="71">
        <f t="shared" si="1755"/>
        <v>2.6333184104008422E-2</v>
      </c>
      <c r="IB41" s="71">
        <f t="shared" si="1755"/>
        <v>3.6019934151965138E-4</v>
      </c>
      <c r="IC41" s="71">
        <f t="shared" si="1755"/>
        <v>8.2023925067586712E-2</v>
      </c>
      <c r="ID41" s="71">
        <f t="shared" si="1755"/>
        <v>-4.5294894511688222E-2</v>
      </c>
      <c r="IE41" s="71">
        <f t="shared" si="1755"/>
        <v>1.1686422209087777E-2</v>
      </c>
      <c r="IF41" s="71">
        <f t="shared" si="1755"/>
        <v>4.821027669046396E-2</v>
      </c>
      <c r="IG41" s="71">
        <f t="shared" si="1755"/>
        <v>1.4815961170792535E-2</v>
      </c>
      <c r="IH41" s="71">
        <f t="shared" si="1755"/>
        <v>-1.8722136945940604E-2</v>
      </c>
      <c r="II41" s="71">
        <f t="shared" si="1755"/>
        <v>-1.89357623298404E-2</v>
      </c>
      <c r="IJ41" s="71">
        <f t="shared" si="1755"/>
        <v>4.0588841845046408E-2</v>
      </c>
      <c r="IK41" s="71">
        <f t="shared" si="1755"/>
        <v>6.0609231737196456E-3</v>
      </c>
      <c r="IL41" s="71">
        <f t="shared" si="1755"/>
        <v>8.3678159318844703E-2</v>
      </c>
      <c r="IM41" s="71">
        <f t="shared" si="1755"/>
        <v>-7.4674283522601637E-2</v>
      </c>
      <c r="IN41" s="71">
        <f t="shared" si="1755"/>
        <v>3.4228746585607706E-2</v>
      </c>
      <c r="IO41" s="71">
        <f t="shared" si="1755"/>
        <v>1.3207729102830301E-2</v>
      </c>
      <c r="IP41" s="71">
        <f t="shared" si="1755"/>
        <v>-4.9091063216283315E-3</v>
      </c>
      <c r="IQ41" s="71">
        <f t="shared" si="1755"/>
        <v>-2.585273718653136E-3</v>
      </c>
      <c r="IR41" s="71">
        <f t="shared" si="1755"/>
        <v>-2.3798928214950665E-2</v>
      </c>
      <c r="IS41" s="71">
        <f t="shared" si="1755"/>
        <v>-1.1907021621581859E-2</v>
      </c>
      <c r="IT41" s="71">
        <f t="shared" si="1755"/>
        <v>3.245406005995366E-2</v>
      </c>
      <c r="IU41" s="71">
        <f t="shared" si="1755"/>
        <v>-1.2332790299864893E-2</v>
      </c>
      <c r="IV41" s="71">
        <f t="shared" si="1755"/>
        <v>3.25154799068752E-2</v>
      </c>
      <c r="IW41" s="71">
        <f t="shared" si="1755"/>
        <v>0.10864031125089491</v>
      </c>
      <c r="IX41" s="71">
        <f t="shared" si="1755"/>
        <v>8.9425102414210755E-2</v>
      </c>
      <c r="IY41" s="71">
        <f t="shared" si="1755"/>
        <v>8.5883369938879905E-2</v>
      </c>
      <c r="IZ41" s="71">
        <f t="shared" ref="IZ41:LK41" si="1756">IZ9/IY9-1</f>
        <v>-0.11441898227309055</v>
      </c>
      <c r="JA41" s="71">
        <f t="shared" si="1756"/>
        <v>3.4424883042025511E-2</v>
      </c>
      <c r="JB41" s="71">
        <f t="shared" si="1756"/>
        <v>5.9291515551815888E-3</v>
      </c>
      <c r="JC41" s="71">
        <f t="shared" si="1756"/>
        <v>-3.3985903519902272E-2</v>
      </c>
      <c r="JD41" s="71">
        <f t="shared" si="1756"/>
        <v>-5.8071136947842605E-3</v>
      </c>
      <c r="JE41" s="71">
        <f t="shared" si="1756"/>
        <v>-1.861100119786796E-2</v>
      </c>
      <c r="JF41" s="71">
        <f t="shared" si="1756"/>
        <v>9.5549542163253509E-3</v>
      </c>
      <c r="JG41" s="71">
        <f t="shared" si="1756"/>
        <v>-3.0698789200205079E-2</v>
      </c>
      <c r="JH41" s="71">
        <f t="shared" si="1756"/>
        <v>-1.5572169999637064E-2</v>
      </c>
      <c r="JI41" s="71">
        <f t="shared" si="1756"/>
        <v>3.2293427872205349E-3</v>
      </c>
      <c r="JJ41" s="71">
        <f t="shared" si="1756"/>
        <v>-1.1322405307382377E-3</v>
      </c>
      <c r="JK41" s="71">
        <f t="shared" si="1756"/>
        <v>2.6545284070355502E-2</v>
      </c>
      <c r="JL41" s="71">
        <f t="shared" si="1756"/>
        <v>3.8095459531612974E-2</v>
      </c>
      <c r="JM41" s="71">
        <f t="shared" si="1756"/>
        <v>1.8615577067871092E-2</v>
      </c>
      <c r="JN41" s="71">
        <f t="shared" si="1756"/>
        <v>-6.3659159931935827E-3</v>
      </c>
      <c r="JO41" s="71">
        <f t="shared" si="1756"/>
        <v>1.1827994217264104E-2</v>
      </c>
      <c r="JP41" s="71">
        <f t="shared" si="1756"/>
        <v>8.0492230663761877E-2</v>
      </c>
      <c r="JQ41" s="71">
        <f t="shared" si="1756"/>
        <v>-5.1704633050213E-2</v>
      </c>
      <c r="JR41" s="71">
        <f t="shared" si="1756"/>
        <v>2.4867726978465843E-3</v>
      </c>
      <c r="JS41" s="71">
        <f t="shared" si="1756"/>
        <v>7.6770357467319306E-2</v>
      </c>
      <c r="JT41" s="71">
        <f t="shared" si="1756"/>
        <v>-8.3330437745782193E-3</v>
      </c>
      <c r="JU41" s="71">
        <f t="shared" si="1756"/>
        <v>2.6403562977819872E-2</v>
      </c>
      <c r="JV41" s="71">
        <f t="shared" si="1756"/>
        <v>-8.5029764347854808E-4</v>
      </c>
      <c r="JW41" s="71">
        <f t="shared" si="1756"/>
        <v>1.7130942673888594E-3</v>
      </c>
      <c r="JX41" s="71">
        <f t="shared" si="1756"/>
        <v>2.5120461754538193E-2</v>
      </c>
      <c r="JY41" s="71">
        <f t="shared" si="1756"/>
        <v>-2.9724507536325051E-3</v>
      </c>
      <c r="JZ41" s="71">
        <f t="shared" si="1756"/>
        <v>-9.692019343714553E-3</v>
      </c>
      <c r="KA41" s="71">
        <f t="shared" si="1756"/>
        <v>-4.8126941114994715E-2</v>
      </c>
      <c r="KB41" s="71">
        <f t="shared" si="1756"/>
        <v>-6.7296541446720815E-3</v>
      </c>
      <c r="KC41" s="71">
        <f t="shared" si="1756"/>
        <v>4.4008167785629215E-2</v>
      </c>
      <c r="KD41" s="71">
        <f t="shared" si="1756"/>
        <v>1.1244327160582657E-2</v>
      </c>
      <c r="KE41" s="71">
        <f t="shared" si="1756"/>
        <v>-5.5819705826118948E-3</v>
      </c>
      <c r="KF41" s="71">
        <f t="shared" si="1756"/>
        <v>-1.2381855500448458E-3</v>
      </c>
      <c r="KG41" s="71">
        <f t="shared" si="1756"/>
        <v>2.996752917603418E-2</v>
      </c>
      <c r="KH41" s="71">
        <f t="shared" si="1756"/>
        <v>4.8469878494374896E-3</v>
      </c>
      <c r="KI41" s="71">
        <f t="shared" si="1756"/>
        <v>3.0345158254477811E-2</v>
      </c>
      <c r="KJ41" s="71">
        <f t="shared" si="1756"/>
        <v>-1.5416878561804737E-3</v>
      </c>
      <c r="KK41" s="71">
        <f t="shared" si="1756"/>
        <v>-4.008437644322016E-3</v>
      </c>
      <c r="KL41" s="71">
        <f t="shared" si="1756"/>
        <v>7.1427609917295465E-2</v>
      </c>
      <c r="KM41" s="71">
        <f t="shared" si="1756"/>
        <v>8.6386501628958889E-3</v>
      </c>
      <c r="KN41" s="71">
        <f t="shared" si="1756"/>
        <v>2.9805983526718371E-3</v>
      </c>
      <c r="KO41" s="71">
        <f t="shared" si="1756"/>
        <v>-1.8174743429688611E-4</v>
      </c>
      <c r="KP41" s="71">
        <f t="shared" si="1756"/>
        <v>2.9551602222164908E-2</v>
      </c>
      <c r="KQ41" s="71">
        <f t="shared" si="1756"/>
        <v>-2.1730040359632219E-2</v>
      </c>
      <c r="KR41" s="71">
        <f t="shared" si="1756"/>
        <v>1.863333056836991E-2</v>
      </c>
      <c r="KS41" s="71">
        <f t="shared" si="1756"/>
        <v>2.9452555795554503E-2</v>
      </c>
      <c r="KT41" s="71">
        <f t="shared" si="1756"/>
        <v>3.1543903638028947E-2</v>
      </c>
      <c r="KU41" s="71">
        <f t="shared" si="1756"/>
        <v>5.0874152655113747E-2</v>
      </c>
      <c r="KV41" s="71">
        <f t="shared" si="1756"/>
        <v>0.11243530550480818</v>
      </c>
      <c r="KW41" s="71">
        <f t="shared" si="1756"/>
        <v>1.0783513081044527E-2</v>
      </c>
      <c r="KX41" s="71">
        <f t="shared" si="1756"/>
        <v>2.4309060533034055E-2</v>
      </c>
      <c r="KY41" s="71">
        <f t="shared" si="1756"/>
        <v>8.445292878575561E-2</v>
      </c>
      <c r="KZ41" s="71">
        <f t="shared" si="1756"/>
        <v>-2.3327154766632385E-2</v>
      </c>
      <c r="LA41" s="71">
        <f t="shared" si="1756"/>
        <v>1.1717573264555581E-2</v>
      </c>
      <c r="LB41" s="71">
        <f t="shared" si="1756"/>
        <v>3.78204550434591E-2</v>
      </c>
      <c r="LC41" s="71">
        <f t="shared" si="1756"/>
        <v>-9.326086377191678E-3</v>
      </c>
      <c r="LD41" s="71">
        <f t="shared" si="1756"/>
        <v>1.4228321334271321E-2</v>
      </c>
      <c r="LE41" s="71">
        <f t="shared" si="1756"/>
        <v>-1.3419574972360238E-2</v>
      </c>
      <c r="LF41" s="71">
        <f t="shared" si="1756"/>
        <v>-5.9196234907427092E-3</v>
      </c>
      <c r="LG41" s="71">
        <f t="shared" si="1756"/>
        <v>-2.3510998134220529E-2</v>
      </c>
      <c r="LH41" s="71">
        <f t="shared" si="1756"/>
        <v>8.0779473551790826E-3</v>
      </c>
      <c r="LI41" s="71">
        <f t="shared" si="1756"/>
        <v>-3.4275720526764086E-3</v>
      </c>
      <c r="LJ41" s="71">
        <f t="shared" si="1756"/>
        <v>-4.9556955736940189E-4</v>
      </c>
      <c r="LK41" s="71">
        <f t="shared" si="1756"/>
        <v>6.5026829346503945E-4</v>
      </c>
      <c r="LL41" s="71">
        <f t="shared" ref="LL41:NW41" si="1757">LL9/LK9-1</f>
        <v>2.0635792491200844E-2</v>
      </c>
      <c r="LM41" s="71">
        <f t="shared" si="1757"/>
        <v>-2.3528858863242852E-2</v>
      </c>
      <c r="LN41" s="71">
        <f t="shared" si="1757"/>
        <v>-1.9426966904085852E-3</v>
      </c>
      <c r="LO41" s="71">
        <f t="shared" si="1757"/>
        <v>4.4122071432233234E-3</v>
      </c>
      <c r="LP41" s="71">
        <f t="shared" si="1757"/>
        <v>2.9752009880948727E-2</v>
      </c>
      <c r="LQ41" s="71">
        <f t="shared" si="1757"/>
        <v>5.0232025940855074E-2</v>
      </c>
      <c r="LR41" s="71">
        <f t="shared" si="1757"/>
        <v>-5.4831220847544659E-2</v>
      </c>
      <c r="LS41" s="71">
        <f t="shared" si="1757"/>
        <v>2.6633087210161666E-3</v>
      </c>
      <c r="LT41" s="71">
        <f t="shared" si="1757"/>
        <v>-2.3245931911653361E-2</v>
      </c>
      <c r="LU41" s="71">
        <f t="shared" si="1757"/>
        <v>-3.035738977576985E-2</v>
      </c>
      <c r="LV41" s="71">
        <f t="shared" si="1757"/>
        <v>2.670508831746643E-2</v>
      </c>
      <c r="LW41" s="71">
        <f t="shared" si="1757"/>
        <v>1.3479250013881394E-2</v>
      </c>
      <c r="LX41" s="71">
        <f t="shared" si="1757"/>
        <v>-1.2503353639988002E-2</v>
      </c>
      <c r="LY41" s="71">
        <f t="shared" si="1757"/>
        <v>2.5537911558233262E-3</v>
      </c>
      <c r="LZ41" s="71">
        <f t="shared" si="1757"/>
        <v>8.5884896974528502E-3</v>
      </c>
      <c r="MA41" s="71">
        <f t="shared" si="1757"/>
        <v>1.1182082371418156E-2</v>
      </c>
      <c r="MB41" s="71">
        <f t="shared" si="1757"/>
        <v>1.7254783460425305E-3</v>
      </c>
      <c r="MC41" s="71">
        <f t="shared" si="1757"/>
        <v>2.0448740890079309E-2</v>
      </c>
      <c r="MD41" s="71">
        <f t="shared" si="1757"/>
        <v>1.1420823558254467E-2</v>
      </c>
      <c r="ME41" s="71">
        <f t="shared" si="1757"/>
        <v>3.6834550107849973E-2</v>
      </c>
      <c r="MF41" s="71">
        <f t="shared" si="1757"/>
        <v>-8.1775120116034383E-4</v>
      </c>
      <c r="MG41" s="71">
        <f t="shared" si="1757"/>
        <v>3.5088999321843062E-2</v>
      </c>
      <c r="MH41" s="71">
        <f t="shared" si="1757"/>
        <v>4.8948149470506852E-3</v>
      </c>
      <c r="MI41" s="71">
        <f t="shared" si="1757"/>
        <v>-1.1143648922112948E-2</v>
      </c>
      <c r="MJ41" s="71">
        <f t="shared" si="1757"/>
        <v>1.6740566759609887E-2</v>
      </c>
      <c r="MK41" s="71">
        <f t="shared" si="1757"/>
        <v>-9.3413064200242868E-4</v>
      </c>
      <c r="ML41" s="71">
        <f t="shared" si="1757"/>
        <v>6.2216046280936244E-3</v>
      </c>
      <c r="MM41" s="71">
        <f t="shared" si="1757"/>
        <v>-4.7360098517394977E-3</v>
      </c>
      <c r="MN41" s="71">
        <f t="shared" si="1757"/>
        <v>1.8322353641631484E-2</v>
      </c>
      <c r="MO41" s="71">
        <f t="shared" si="1757"/>
        <v>1.9507876812343117E-2</v>
      </c>
      <c r="MP41" s="71">
        <f t="shared" si="1757"/>
        <v>2.7517091335910848E-2</v>
      </c>
      <c r="MQ41" s="71">
        <f t="shared" si="1757"/>
        <v>-1.2860034392825015E-2</v>
      </c>
      <c r="MR41" s="71">
        <f t="shared" si="1757"/>
        <v>3.8752546148062672E-2</v>
      </c>
      <c r="MS41" s="71">
        <f t="shared" si="1757"/>
        <v>2.9961020986943865E-3</v>
      </c>
      <c r="MT41" s="71">
        <f t="shared" si="1757"/>
        <v>1.3588536629876691E-2</v>
      </c>
      <c r="MU41" s="71">
        <f t="shared" si="1757"/>
        <v>1.1568185492170313E-2</v>
      </c>
      <c r="MV41" s="71">
        <f t="shared" si="1757"/>
        <v>6.1591123188728503E-2</v>
      </c>
      <c r="MW41" s="71">
        <f t="shared" si="1757"/>
        <v>-4.8817250346430141E-3</v>
      </c>
      <c r="MX41" s="71">
        <f t="shared" si="1757"/>
        <v>2.1141177590480398E-2</v>
      </c>
      <c r="MY41" s="71">
        <f t="shared" si="1757"/>
        <v>1.3731392186348446E-2</v>
      </c>
      <c r="MZ41" s="71">
        <f t="shared" si="1757"/>
        <v>-1.100258832129819E-2</v>
      </c>
      <c r="NA41" s="71">
        <f t="shared" si="1757"/>
        <v>1.9680864472656268E-2</v>
      </c>
      <c r="NB41" s="71">
        <f t="shared" si="1757"/>
        <v>3.6103693063004538E-2</v>
      </c>
      <c r="NC41" s="71">
        <f t="shared" si="1757"/>
        <v>4.6741347447414316E-3</v>
      </c>
      <c r="ND41" s="71">
        <f t="shared" si="1757"/>
        <v>0.10389683580223985</v>
      </c>
      <c r="NE41" s="71">
        <f t="shared" si="1757"/>
        <v>-1.6972204762436327E-2</v>
      </c>
      <c r="NF41" s="71">
        <f t="shared" si="1757"/>
        <v>-1.565842456497657E-2</v>
      </c>
      <c r="NG41" s="71">
        <f t="shared" si="1757"/>
        <v>-2.4423910892889311E-2</v>
      </c>
      <c r="NH41" s="71">
        <f t="shared" si="1757"/>
        <v>-1.1811454907231678E-2</v>
      </c>
      <c r="NI41" s="71">
        <f t="shared" si="1757"/>
        <v>-1.7987713910918246E-2</v>
      </c>
      <c r="NJ41" s="71">
        <f t="shared" si="1757"/>
        <v>2.6379423846913941E-3</v>
      </c>
      <c r="NK41" s="71">
        <f t="shared" si="1757"/>
        <v>-1.9419715403634741E-2</v>
      </c>
      <c r="NL41" s="71">
        <f t="shared" si="1757"/>
        <v>6.2042113108118357E-3</v>
      </c>
      <c r="NM41" s="71">
        <f t="shared" si="1757"/>
        <v>-2.4525152461432831E-2</v>
      </c>
      <c r="NN41" s="71">
        <f t="shared" si="1757"/>
        <v>1.6262571844647633E-2</v>
      </c>
      <c r="NO41" s="71">
        <f t="shared" si="1757"/>
        <v>-8.8822857466777094E-3</v>
      </c>
      <c r="NP41" s="71">
        <f t="shared" si="1757"/>
        <v>3.7328865512169296E-2</v>
      </c>
      <c r="NQ41" s="71">
        <f t="shared" si="1757"/>
        <v>-6.4700521180998782E-2</v>
      </c>
      <c r="NR41" s="71">
        <f t="shared" si="1757"/>
        <v>1.4195490820553491E-2</v>
      </c>
      <c r="NS41" s="71">
        <f t="shared" si="1757"/>
        <v>-1.1888877524472763E-2</v>
      </c>
      <c r="NT41" s="71">
        <f t="shared" si="1757"/>
        <v>5.6720531879342229E-2</v>
      </c>
      <c r="NU41" s="71">
        <f t="shared" si="1757"/>
        <v>2.8117796757500813E-2</v>
      </c>
      <c r="NV41" s="71">
        <f t="shared" si="1757"/>
        <v>-7.5420519093060689E-2</v>
      </c>
      <c r="NW41" s="71">
        <f t="shared" si="1757"/>
        <v>3.297337128442579E-2</v>
      </c>
      <c r="NX41" s="71">
        <f t="shared" ref="NX41:QI41" si="1758">NX9/NW9-1</f>
        <v>-3.7900818994336394E-3</v>
      </c>
      <c r="NY41" s="71">
        <f t="shared" si="1758"/>
        <v>8.298752906216178E-3</v>
      </c>
      <c r="NZ41" s="71">
        <f t="shared" si="1758"/>
        <v>-2.1109843500979442E-2</v>
      </c>
      <c r="OA41" s="71">
        <f t="shared" si="1758"/>
        <v>3.9068681095686397E-3</v>
      </c>
      <c r="OB41" s="71">
        <f t="shared" si="1758"/>
        <v>3.4729195387143363E-2</v>
      </c>
      <c r="OC41" s="71">
        <f t="shared" si="1758"/>
        <v>-2.7392466250093839E-2</v>
      </c>
      <c r="OD41" s="71">
        <f t="shared" si="1758"/>
        <v>1.6846226083930826E-2</v>
      </c>
      <c r="OE41" s="71">
        <f t="shared" si="1758"/>
        <v>1.2261637304740169E-3</v>
      </c>
      <c r="OF41" s="71">
        <f t="shared" si="1758"/>
        <v>2.4338755474306639E-2</v>
      </c>
      <c r="OG41" s="71">
        <f t="shared" si="1758"/>
        <v>1.9757285104025302E-2</v>
      </c>
      <c r="OH41" s="71">
        <f t="shared" si="1758"/>
        <v>8.1604841012425933E-3</v>
      </c>
      <c r="OI41" s="71">
        <f t="shared" si="1758"/>
        <v>-6.0546735528119733E-3</v>
      </c>
      <c r="OJ41" s="71">
        <f t="shared" si="1758"/>
        <v>1.4369820847916159E-2</v>
      </c>
      <c r="OK41" s="71">
        <f t="shared" si="1758"/>
        <v>1.9875957196471949E-2</v>
      </c>
      <c r="OL41" s="71">
        <f t="shared" si="1758"/>
        <v>-8.701339502103389E-3</v>
      </c>
      <c r="OM41" s="71">
        <f t="shared" si="1758"/>
        <v>-2.7883651207218474E-2</v>
      </c>
      <c r="ON41" s="71">
        <f t="shared" si="1758"/>
        <v>1.5685283747337353E-2</v>
      </c>
      <c r="OO41" s="71">
        <f t="shared" si="1758"/>
        <v>1.0321565007854305E-2</v>
      </c>
      <c r="OP41" s="71">
        <f t="shared" si="1758"/>
        <v>1.149297281728856E-3</v>
      </c>
      <c r="OQ41" s="71">
        <f t="shared" si="1758"/>
        <v>-8.1363627169299679E-3</v>
      </c>
      <c r="OR41" s="71">
        <f t="shared" si="1758"/>
        <v>3.5833771106860146E-2</v>
      </c>
      <c r="OS41" s="71">
        <f t="shared" si="1758"/>
        <v>5.6570351506339822E-3</v>
      </c>
      <c r="OT41" s="71">
        <f t="shared" si="1758"/>
        <v>5.6109281700096325E-3</v>
      </c>
      <c r="OU41" s="71">
        <f t="shared" si="1758"/>
        <v>4.15009850638004E-3</v>
      </c>
      <c r="OV41" s="71">
        <f t="shared" si="1758"/>
        <v>5.9643353466867222E-3</v>
      </c>
      <c r="OW41" s="71">
        <f t="shared" si="1758"/>
        <v>6.5860457686778506E-2</v>
      </c>
      <c r="OX41" s="71">
        <f t="shared" si="1758"/>
        <v>2.2809038788799363E-2</v>
      </c>
      <c r="OY41" s="71">
        <f t="shared" si="1758"/>
        <v>7.4260105880510352E-3</v>
      </c>
      <c r="OZ41" s="71">
        <f t="shared" si="1758"/>
        <v>-2.4497850023401657E-3</v>
      </c>
      <c r="PA41" s="71">
        <f t="shared" si="1758"/>
        <v>2.2854469500694474E-2</v>
      </c>
      <c r="PB41" s="71">
        <f t="shared" si="1758"/>
        <v>8.515739871970629E-3</v>
      </c>
      <c r="PC41" s="71">
        <f t="shared" si="1758"/>
        <v>7.7572385575512826E-3</v>
      </c>
      <c r="PD41" s="71">
        <f t="shared" si="1758"/>
        <v>1.0545977466535961E-2</v>
      </c>
      <c r="PE41" s="71">
        <f t="shared" si="1758"/>
        <v>-5.5872907545127526E-2</v>
      </c>
      <c r="PF41" s="71">
        <f t="shared" si="1758"/>
        <v>-4.9470817125053523E-3</v>
      </c>
      <c r="PG41" s="71">
        <f t="shared" si="1758"/>
        <v>-1.6308414131327109E-2</v>
      </c>
      <c r="PH41" s="71">
        <f t="shared" si="1758"/>
        <v>-1.5860755898442491E-3</v>
      </c>
      <c r="PI41" s="71">
        <f t="shared" si="1758"/>
        <v>-4.6034452947706361E-3</v>
      </c>
      <c r="PJ41" s="71">
        <f t="shared" si="1758"/>
        <v>-8.9661509976981524E-3</v>
      </c>
      <c r="PK41" s="71">
        <f t="shared" si="1758"/>
        <v>3.2897064754227046E-3</v>
      </c>
      <c r="PL41" s="71">
        <f t="shared" si="1758"/>
        <v>1.4031594040704309E-2</v>
      </c>
      <c r="PM41" s="71">
        <f t="shared" si="1758"/>
        <v>-2.8246078963882759E-3</v>
      </c>
      <c r="PN41" s="71">
        <f t="shared" si="1758"/>
        <v>-3.6057165586945494E-2</v>
      </c>
      <c r="PO41" s="71">
        <f t="shared" si="1758"/>
        <v>9.5241471627931507E-3</v>
      </c>
      <c r="PP41" s="71">
        <f t="shared" si="1758"/>
        <v>2.680357596875993E-2</v>
      </c>
      <c r="PQ41" s="71">
        <f t="shared" si="1758"/>
        <v>-2.5246933367052637E-2</v>
      </c>
      <c r="PR41" s="71">
        <f t="shared" si="1758"/>
        <v>-5.8282125973611043E-3</v>
      </c>
      <c r="PS41" s="71">
        <f t="shared" si="1758"/>
        <v>2.4775537307114126E-2</v>
      </c>
      <c r="PT41" s="71">
        <f t="shared" si="1758"/>
        <v>2.2733219478898059E-2</v>
      </c>
      <c r="PU41" s="71">
        <f t="shared" si="1758"/>
        <v>-1.6803704033955258E-3</v>
      </c>
      <c r="PV41" s="71">
        <f t="shared" si="1758"/>
        <v>-1.5241349821259687E-2</v>
      </c>
      <c r="PW41" s="71">
        <f t="shared" si="1758"/>
        <v>7.4089067849629764E-3</v>
      </c>
      <c r="PX41" s="71">
        <f t="shared" si="1758"/>
        <v>-5.0532840896463371E-3</v>
      </c>
      <c r="PY41" s="71">
        <f t="shared" si="1758"/>
        <v>1.8854615563102861E-2</v>
      </c>
      <c r="PZ41" s="71">
        <f t="shared" si="1758"/>
        <v>-4.6379231415516475E-3</v>
      </c>
      <c r="QA41" s="71">
        <f t="shared" si="1758"/>
        <v>1.5880228781002259E-3</v>
      </c>
      <c r="QB41" s="71">
        <f t="shared" si="1758"/>
        <v>1.0817314181832849E-2</v>
      </c>
      <c r="QC41" s="71">
        <f t="shared" si="1758"/>
        <v>6.0110111577971859E-2</v>
      </c>
      <c r="QD41" s="71">
        <f t="shared" si="1758"/>
        <v>-2.8585284468052863E-2</v>
      </c>
      <c r="QE41" s="71">
        <f t="shared" si="1758"/>
        <v>3.5708995268164401E-3</v>
      </c>
      <c r="QF41" s="71">
        <f t="shared" si="1758"/>
        <v>-4.2495461459800543E-3</v>
      </c>
      <c r="QG41" s="71">
        <f t="shared" si="1758"/>
        <v>-6.5676249585416846E-3</v>
      </c>
      <c r="QH41" s="71">
        <f t="shared" si="1758"/>
        <v>-7.6045722022100026E-4</v>
      </c>
      <c r="QI41" s="71">
        <f t="shared" si="1758"/>
        <v>2.2278639468674699E-2</v>
      </c>
      <c r="QJ41" s="71">
        <f t="shared" ref="QJ41:SU41" si="1759">QJ9/QI9-1</f>
        <v>1.0156638381838112E-2</v>
      </c>
      <c r="QK41" s="71">
        <f t="shared" si="1759"/>
        <v>4.5766212999538425E-3</v>
      </c>
      <c r="QL41" s="71">
        <f t="shared" si="1759"/>
        <v>7.199468310085777E-3</v>
      </c>
      <c r="QM41" s="71">
        <f t="shared" si="1759"/>
        <v>1.1922609175557541E-2</v>
      </c>
      <c r="QN41" s="71">
        <f t="shared" si="1759"/>
        <v>-2.9549830904403551E-2</v>
      </c>
      <c r="QO41" s="71">
        <f t="shared" si="1759"/>
        <v>2.1575681241547962E-2</v>
      </c>
      <c r="QP41" s="71">
        <f t="shared" si="1759"/>
        <v>-1.1426226786649618E-2</v>
      </c>
      <c r="QQ41" s="71">
        <f t="shared" si="1759"/>
        <v>1.9924179776063422E-2</v>
      </c>
      <c r="QR41" s="71">
        <f t="shared" si="1759"/>
        <v>3.5241361287108308E-2</v>
      </c>
      <c r="QS41" s="71">
        <f t="shared" si="1759"/>
        <v>-2.0996672195893296E-2</v>
      </c>
      <c r="QT41" s="71">
        <f t="shared" si="1759"/>
        <v>2.2907550000140997E-2</v>
      </c>
      <c r="QU41" s="71">
        <f t="shared" si="1759"/>
        <v>-4.633366067621536E-2</v>
      </c>
      <c r="QV41" s="71">
        <f t="shared" si="1759"/>
        <v>1.3803101294203479E-2</v>
      </c>
      <c r="QW41" s="71">
        <f t="shared" si="1759"/>
        <v>1.592301937064966E-2</v>
      </c>
      <c r="QX41" s="71">
        <f t="shared" si="1759"/>
        <v>1.6151968828761465E-2</v>
      </c>
      <c r="QY41" s="71">
        <f t="shared" si="1759"/>
        <v>1.1192097844680227E-2</v>
      </c>
      <c r="QZ41" s="71">
        <f t="shared" si="1759"/>
        <v>1.9170148820974342E-2</v>
      </c>
      <c r="RA41" s="71">
        <f t="shared" si="1759"/>
        <v>1.3553058393936501E-2</v>
      </c>
      <c r="RB41" s="71">
        <f t="shared" si="1759"/>
        <v>2.9977414126183488E-2</v>
      </c>
      <c r="RC41" s="71">
        <f t="shared" si="1759"/>
        <v>-4.8632202788168044E-4</v>
      </c>
      <c r="RD41" s="71">
        <f t="shared" si="1759"/>
        <v>3.7682099934206015E-2</v>
      </c>
      <c r="RE41" s="71">
        <f t="shared" si="1759"/>
        <v>-2.387581125996352E-3</v>
      </c>
      <c r="RF41" s="71">
        <f t="shared" si="1759"/>
        <v>6.2412394428861262E-3</v>
      </c>
      <c r="RG41" s="71">
        <f t="shared" si="1759"/>
        <v>1.6145102393446908E-2</v>
      </c>
      <c r="RH41" s="71">
        <f t="shared" si="1759"/>
        <v>1.3011373561036654E-2</v>
      </c>
      <c r="RI41" s="71">
        <f t="shared" si="1759"/>
        <v>6.5151042912239276E-3</v>
      </c>
      <c r="RJ41" s="71">
        <f t="shared" si="1759"/>
        <v>-1.635587082122969E-2</v>
      </c>
      <c r="RK41" s="71">
        <f t="shared" si="1759"/>
        <v>4.7741603103605978E-3</v>
      </c>
      <c r="RL41" s="71">
        <f t="shared" si="1759"/>
        <v>-3.9965011591296395E-3</v>
      </c>
      <c r="RM41" s="71">
        <f t="shared" si="1759"/>
        <v>-5.3723213854927065E-3</v>
      </c>
      <c r="RN41" s="71">
        <f t="shared" si="1759"/>
        <v>8.18024501058634E-3</v>
      </c>
      <c r="RO41" s="71">
        <f t="shared" si="1759"/>
        <v>-1.0814279088599776E-2</v>
      </c>
      <c r="RP41" s="71">
        <f t="shared" si="1759"/>
        <v>1.9154656686004801E-2</v>
      </c>
      <c r="RQ41" s="71">
        <f t="shared" si="1759"/>
        <v>1.3397717061671699E-2</v>
      </c>
      <c r="RR41" s="71">
        <f t="shared" si="1759"/>
        <v>-2.9003351056374416E-2</v>
      </c>
      <c r="RS41" s="71">
        <f t="shared" si="1759"/>
        <v>-7.4039216999977064E-4</v>
      </c>
      <c r="RT41" s="71">
        <f t="shared" si="1759"/>
        <v>-7.3694683631155833E-3</v>
      </c>
      <c r="RU41" s="71">
        <f t="shared" si="1759"/>
        <v>6.8367111030278593E-3</v>
      </c>
      <c r="RV41" s="71">
        <f t="shared" si="1759"/>
        <v>-1.9007319378753995E-2</v>
      </c>
      <c r="RW41" s="71">
        <f t="shared" si="1759"/>
        <v>-3.8951860834889329E-3</v>
      </c>
      <c r="RX41" s="71">
        <f t="shared" si="1759"/>
        <v>-3.3750165155385092E-3</v>
      </c>
      <c r="RY41" s="71">
        <f t="shared" si="1759"/>
        <v>3.3716817377153596E-2</v>
      </c>
      <c r="RZ41" s="71">
        <f t="shared" si="1759"/>
        <v>-2.7703522926288637E-2</v>
      </c>
      <c r="SA41" s="71">
        <f t="shared" si="1759"/>
        <v>-1.4216096717280857E-2</v>
      </c>
      <c r="SB41" s="71">
        <f t="shared" si="1759"/>
        <v>1.8514022574849909E-2</v>
      </c>
      <c r="SC41" s="71">
        <f t="shared" si="1759"/>
        <v>-1.5054468566412238E-3</v>
      </c>
      <c r="SD41" s="71">
        <f t="shared" si="1759"/>
        <v>4.8760909426603938E-2</v>
      </c>
      <c r="SE41" s="71">
        <f t="shared" si="1759"/>
        <v>-2.0716886899703413E-2</v>
      </c>
      <c r="SF41" s="71">
        <f t="shared" si="1759"/>
        <v>2.5317762312882852E-2</v>
      </c>
      <c r="SG41" s="71">
        <f t="shared" si="1759"/>
        <v>-1.1132108073554914E-3</v>
      </c>
      <c r="SH41" s="71">
        <f t="shared" si="1759"/>
        <v>3.2545893738919585E-2</v>
      </c>
      <c r="SI41" s="71">
        <f t="shared" si="1759"/>
        <v>-7.3914568560157212E-3</v>
      </c>
      <c r="SJ41" s="71">
        <f t="shared" si="1759"/>
        <v>1.2767374866906822E-2</v>
      </c>
      <c r="SK41" s="71">
        <f t="shared" si="1759"/>
        <v>2.5460504144744434E-2</v>
      </c>
      <c r="SL41" s="71">
        <f t="shared" si="1759"/>
        <v>-5.3330628836411154E-2</v>
      </c>
      <c r="SM41" s="71">
        <f t="shared" si="1759"/>
        <v>1.5903566955279391E-2</v>
      </c>
      <c r="SN41" s="71">
        <f t="shared" si="1759"/>
        <v>-2.2454827115107268E-2</v>
      </c>
      <c r="SO41" s="71">
        <f t="shared" si="1759"/>
        <v>1.0856135002733636E-2</v>
      </c>
      <c r="SP41" s="71">
        <f t="shared" si="1759"/>
        <v>2.3034141656830043E-2</v>
      </c>
      <c r="SQ41" s="71">
        <f t="shared" si="1759"/>
        <v>6.4003536649075432E-3</v>
      </c>
      <c r="SR41" s="71">
        <f t="shared" si="1759"/>
        <v>-1.9330887117293027E-2</v>
      </c>
      <c r="SS41" s="71">
        <f t="shared" si="1759"/>
        <v>3.8996905168946494E-3</v>
      </c>
      <c r="ST41" s="71">
        <f t="shared" si="1759"/>
        <v>2.3692200639649608E-2</v>
      </c>
      <c r="SU41" s="71">
        <f t="shared" si="1759"/>
        <v>-7.7697006754567588E-2</v>
      </c>
      <c r="SV41" s="71">
        <f t="shared" ref="SV41:VG41" si="1760">SV9/SU9-1</f>
        <v>-1.3688841673974328E-2</v>
      </c>
      <c r="SW41" s="71">
        <f t="shared" si="1760"/>
        <v>2.6305376490648902E-2</v>
      </c>
      <c r="SX41" s="71">
        <f t="shared" si="1760"/>
        <v>6.0552416040336121E-2</v>
      </c>
      <c r="SY41" s="71">
        <f t="shared" si="1760"/>
        <v>2.856991907221218E-3</v>
      </c>
      <c r="SZ41" s="71">
        <f t="shared" si="1760"/>
        <v>9.2078960579744074E-2</v>
      </c>
      <c r="TA41" s="71">
        <f t="shared" si="1760"/>
        <v>1.8840206660305503E-2</v>
      </c>
      <c r="TB41" s="71">
        <f t="shared" si="1760"/>
        <v>5.2976199444067618E-2</v>
      </c>
      <c r="TC41" s="71">
        <f t="shared" si="1760"/>
        <v>4.8561749551780942E-3</v>
      </c>
      <c r="TD41" s="71">
        <f t="shared" si="1760"/>
        <v>-9.6756822418329058E-3</v>
      </c>
      <c r="TE41" s="71">
        <f t="shared" si="1760"/>
        <v>5.4110858733107392E-3</v>
      </c>
      <c r="TF41" s="71">
        <f t="shared" si="1760"/>
        <v>1.7429284260965794E-3</v>
      </c>
      <c r="TG41" s="71">
        <f t="shared" si="1760"/>
        <v>-1.2297473057757968E-2</v>
      </c>
      <c r="TH41" s="71">
        <f t="shared" si="1760"/>
        <v>1.2338714514517291E-2</v>
      </c>
      <c r="TI41" s="71">
        <f t="shared" si="1760"/>
        <v>6.3506280515732705E-3</v>
      </c>
      <c r="TJ41" s="71">
        <f t="shared" si="1760"/>
        <v>-1.1897187842409007E-3</v>
      </c>
      <c r="TK41" s="71">
        <f t="shared" si="1760"/>
        <v>-7.2275629675478292E-2</v>
      </c>
      <c r="TL41" s="71">
        <f t="shared" si="1760"/>
        <v>-1.7340514184435163E-3</v>
      </c>
      <c r="TM41" s="71">
        <f t="shared" si="1760"/>
        <v>6.7936312919342212E-2</v>
      </c>
      <c r="TN41" s="71">
        <f t="shared" si="1760"/>
        <v>-1.1779396603640579E-3</v>
      </c>
      <c r="TO41" s="71">
        <f t="shared" si="1760"/>
        <v>7.654411858838861E-3</v>
      </c>
      <c r="TP41" s="71">
        <f t="shared" si="1760"/>
        <v>-1.1044404070614799E-4</v>
      </c>
      <c r="TQ41" s="71">
        <f t="shared" si="1760"/>
        <v>-2.5735525491315525E-2</v>
      </c>
      <c r="TR41" s="71">
        <f t="shared" si="1760"/>
        <v>-2.0952855834276418E-2</v>
      </c>
      <c r="TS41" s="71">
        <f t="shared" si="1760"/>
        <v>3.9219249271957413E-2</v>
      </c>
      <c r="TT41" s="71">
        <f t="shared" si="1760"/>
        <v>-1.2498345959145452E-2</v>
      </c>
      <c r="TU41" s="71">
        <f t="shared" si="1760"/>
        <v>2.4981048340544376E-4</v>
      </c>
      <c r="TV41" s="71">
        <f t="shared" si="1760"/>
        <v>7.2244896074478149E-3</v>
      </c>
      <c r="TW41" s="71">
        <f t="shared" si="1760"/>
        <v>-1.5417024795386314E-2</v>
      </c>
      <c r="TX41" s="71">
        <f t="shared" si="1760"/>
        <v>1.5615521356114215E-2</v>
      </c>
      <c r="TY41" s="71">
        <f t="shared" si="1760"/>
        <v>1.4398778106893717E-2</v>
      </c>
      <c r="TZ41" s="71">
        <f t="shared" si="1760"/>
        <v>1.1128686962392997E-2</v>
      </c>
      <c r="UA41" s="71">
        <f t="shared" si="1760"/>
        <v>1.0034611210703925E-2</v>
      </c>
      <c r="UB41" s="71">
        <f t="shared" si="1760"/>
        <v>-4.9376936121810489E-2</v>
      </c>
      <c r="UC41" s="71">
        <f t="shared" si="1760"/>
        <v>5.7504059024087395E-2</v>
      </c>
      <c r="UD41" s="71">
        <f t="shared" si="1760"/>
        <v>-0.12052369073986602</v>
      </c>
      <c r="UE41" s="71">
        <f t="shared" si="1760"/>
        <v>2.8634441486840467E-2</v>
      </c>
      <c r="UF41" s="71">
        <f t="shared" si="1760"/>
        <v>-8.8939517620290065E-4</v>
      </c>
      <c r="UG41" s="71">
        <f t="shared" si="1760"/>
        <v>5.0343258086722908E-2</v>
      </c>
      <c r="UH41" s="71">
        <f t="shared" si="1760"/>
        <v>2.8812464276577465E-2</v>
      </c>
      <c r="UI41" s="71">
        <f t="shared" si="1760"/>
        <v>-0.13841792979775625</v>
      </c>
      <c r="UJ41" s="71">
        <f t="shared" si="1760"/>
        <v>2.9396536620140079E-2</v>
      </c>
      <c r="UK41" s="71">
        <f t="shared" si="1760"/>
        <v>-7.3077035840785065E-4</v>
      </c>
      <c r="UL41" s="71">
        <f t="shared" si="1760"/>
        <v>1.9023134010021314E-2</v>
      </c>
      <c r="UM41" s="71">
        <f t="shared" si="1760"/>
        <v>2.4395147017276964E-2</v>
      </c>
      <c r="UN41" s="71">
        <f t="shared" si="1760"/>
        <v>1.0899637832250786E-2</v>
      </c>
      <c r="UO41" s="71">
        <f t="shared" si="1760"/>
        <v>1.1483259120548928E-2</v>
      </c>
      <c r="UP41" s="71">
        <f t="shared" si="1760"/>
        <v>3.2686097225760324E-2</v>
      </c>
      <c r="UQ41" s="71">
        <f t="shared" si="1760"/>
        <v>2.2538555690857276E-2</v>
      </c>
      <c r="UR41" s="71">
        <f t="shared" si="1760"/>
        <v>-2.9624180044946269E-2</v>
      </c>
      <c r="US41" s="71">
        <f t="shared" si="1760"/>
        <v>5.8422748281998782E-3</v>
      </c>
      <c r="UT41" s="71">
        <f t="shared" si="1760"/>
        <v>-7.5672908915033088E-2</v>
      </c>
      <c r="UU41" s="71">
        <f t="shared" si="1760"/>
        <v>8.4458013247422636E-2</v>
      </c>
      <c r="UV41" s="71">
        <f t="shared" si="1760"/>
        <v>1.3066068018377397E-2</v>
      </c>
      <c r="UW41" s="71">
        <f t="shared" si="1760"/>
        <v>0.10074572992430619</v>
      </c>
      <c r="UX41" s="71">
        <f t="shared" si="1760"/>
        <v>9.397476428547491E-2</v>
      </c>
      <c r="UY41" s="71">
        <f t="shared" si="1760"/>
        <v>8.373796792791266E-3</v>
      </c>
      <c r="UZ41" s="71">
        <f t="shared" si="1760"/>
        <v>0.10348588686152738</v>
      </c>
      <c r="VA41" s="71">
        <f t="shared" si="1760"/>
        <v>3.5682467283146835E-3</v>
      </c>
      <c r="VB41" s="71">
        <f t="shared" si="1760"/>
        <v>3.4929880259404245E-2</v>
      </c>
      <c r="VC41" s="71">
        <f t="shared" si="1760"/>
        <v>-2.4955027974787658E-2</v>
      </c>
      <c r="VD41" s="71">
        <f t="shared" si="1760"/>
        <v>7.8738861840710328E-3</v>
      </c>
      <c r="VE41" s="71">
        <f t="shared" si="1760"/>
        <v>-6.6186743908456247E-3</v>
      </c>
      <c r="VF41" s="71">
        <f t="shared" si="1760"/>
        <v>1.0109093258640733E-2</v>
      </c>
      <c r="VG41" s="71">
        <f t="shared" si="1760"/>
        <v>-8.831632509293974E-3</v>
      </c>
      <c r="VH41" s="71">
        <f t="shared" ref="VH41:XS41" si="1761">VH9/VG9-1</f>
        <v>1.8514119971531073E-3</v>
      </c>
      <c r="VI41" s="71">
        <f t="shared" si="1761"/>
        <v>1.3832178254122862E-3</v>
      </c>
      <c r="VJ41" s="71">
        <f t="shared" si="1761"/>
        <v>-4.9045506925401439E-2</v>
      </c>
      <c r="VK41" s="71">
        <f t="shared" si="1761"/>
        <v>1.2018981386954675E-2</v>
      </c>
      <c r="VL41" s="71">
        <f t="shared" si="1761"/>
        <v>2.428491025512991E-2</v>
      </c>
      <c r="VM41" s="71">
        <f t="shared" si="1761"/>
        <v>-5.3645739561899441E-3</v>
      </c>
      <c r="VN41" s="71">
        <f t="shared" si="1761"/>
        <v>-1.6083940609392666E-3</v>
      </c>
      <c r="VO41" s="71">
        <f t="shared" si="1761"/>
        <v>1.5142350539079086E-2</v>
      </c>
      <c r="VP41" s="71">
        <f t="shared" si="1761"/>
        <v>-2.6104750567493173E-2</v>
      </c>
      <c r="VQ41" s="71">
        <f t="shared" si="1761"/>
        <v>-3.0370604711672855E-2</v>
      </c>
      <c r="VR41" s="71">
        <f t="shared" si="1761"/>
        <v>-5.0709217385527805E-2</v>
      </c>
      <c r="VS41" s="71">
        <f t="shared" si="1761"/>
        <v>2.9484695125299165E-3</v>
      </c>
      <c r="VT41" s="71">
        <f t="shared" si="1761"/>
        <v>-8.9361991771588212E-3</v>
      </c>
      <c r="VU41" s="71">
        <f t="shared" si="1761"/>
        <v>6.4258092661189092E-3</v>
      </c>
      <c r="VV41" s="71">
        <f t="shared" si="1761"/>
        <v>-5.6726533176195693E-3</v>
      </c>
      <c r="VW41" s="71">
        <f t="shared" si="1761"/>
        <v>1.1235978064920271E-2</v>
      </c>
      <c r="VX41" s="71">
        <f t="shared" si="1761"/>
        <v>-3.5488892358698232E-2</v>
      </c>
      <c r="VY41" s="71">
        <f t="shared" si="1761"/>
        <v>1.6291784989580949E-2</v>
      </c>
      <c r="VZ41" s="71">
        <f t="shared" si="1761"/>
        <v>-1.6793741505068849E-2</v>
      </c>
      <c r="WA41" s="71">
        <f t="shared" si="1761"/>
        <v>-1.7777311255873229E-2</v>
      </c>
      <c r="WB41" s="71">
        <f t="shared" si="1761"/>
        <v>-1.9212914192524577E-2</v>
      </c>
      <c r="WC41" s="71">
        <f t="shared" si="1761"/>
        <v>-1.8611207653824846E-2</v>
      </c>
      <c r="WD41" s="71">
        <f t="shared" si="1761"/>
        <v>8.3296241265796933E-2</v>
      </c>
      <c r="WE41" s="71">
        <f t="shared" si="1761"/>
        <v>-2.504917478789237E-2</v>
      </c>
      <c r="WF41" s="71">
        <f t="shared" si="1761"/>
        <v>-1.365293414157065E-2</v>
      </c>
      <c r="WG41" s="71">
        <f t="shared" si="1761"/>
        <v>3.5707695823533392E-2</v>
      </c>
      <c r="WH41" s="71">
        <f t="shared" si="1761"/>
        <v>6.3849134346078529E-2</v>
      </c>
      <c r="WI41" s="71">
        <f t="shared" si="1761"/>
        <v>-8.2456021240555621E-3</v>
      </c>
      <c r="WJ41" s="71">
        <f t="shared" si="1761"/>
        <v>-5.2619420435343622E-3</v>
      </c>
      <c r="WK41" s="71">
        <f t="shared" si="1761"/>
        <v>1.1930565139261606E-2</v>
      </c>
      <c r="WL41" s="71">
        <f t="shared" si="1761"/>
        <v>3.9966943774702779E-2</v>
      </c>
      <c r="WM41" s="71">
        <f t="shared" si="1761"/>
        <v>4.8639197077338103E-2</v>
      </c>
      <c r="WN41" s="71">
        <f t="shared" si="1761"/>
        <v>-2.1864622528822153E-2</v>
      </c>
      <c r="WO41" s="71">
        <f t="shared" si="1761"/>
        <v>-2.1096599250046699E-3</v>
      </c>
      <c r="WP41" s="71">
        <f t="shared" si="1761"/>
        <v>2.0716084827898662E-3</v>
      </c>
      <c r="WQ41" s="71">
        <f t="shared" si="1761"/>
        <v>6.1346565408396225E-2</v>
      </c>
      <c r="WR41" s="71">
        <f t="shared" si="1761"/>
        <v>-1.2993548339014116E-2</v>
      </c>
      <c r="WS41" s="71">
        <f t="shared" si="1761"/>
        <v>-6.9536922503243837E-3</v>
      </c>
      <c r="WT41" s="71">
        <f t="shared" si="1761"/>
        <v>-1.9820224564679467E-3</v>
      </c>
      <c r="WU41" s="71">
        <f t="shared" si="1761"/>
        <v>2.261908317047312E-2</v>
      </c>
      <c r="WV41" s="71">
        <f t="shared" si="1761"/>
        <v>1.1686424226902359E-2</v>
      </c>
      <c r="WW41" s="71">
        <f t="shared" si="1761"/>
        <v>4.2864460143451799E-2</v>
      </c>
      <c r="WX41" s="71">
        <f t="shared" si="1761"/>
        <v>9.7525416253370745E-2</v>
      </c>
      <c r="WY41" s="71">
        <f t="shared" si="1761"/>
        <v>8.2580256002621644E-2</v>
      </c>
      <c r="WZ41" s="71">
        <f t="shared" si="1761"/>
        <v>7.7831356147795683E-2</v>
      </c>
      <c r="XA41" s="71">
        <f t="shared" si="1761"/>
        <v>1.2855918374383268E-2</v>
      </c>
      <c r="XB41" s="71">
        <f t="shared" si="1761"/>
        <v>1.9609145282558416E-2</v>
      </c>
      <c r="XC41" s="71">
        <f t="shared" si="1761"/>
        <v>4.0952891481580433E-3</v>
      </c>
      <c r="XD41" s="71">
        <f t="shared" si="1761"/>
        <v>4.8857094155379199E-2</v>
      </c>
      <c r="XE41" s="71">
        <f t="shared" si="1761"/>
        <v>-1.2153531386500549E-2</v>
      </c>
      <c r="XF41" s="71">
        <f t="shared" si="1761"/>
        <v>-1.6176637253952908E-3</v>
      </c>
      <c r="XG41" s="71">
        <f t="shared" si="1761"/>
        <v>2.2418851364085501E-3</v>
      </c>
      <c r="XH41" s="71">
        <f t="shared" si="1761"/>
        <v>-8.1816075296700097E-3</v>
      </c>
      <c r="XI41" s="71">
        <f t="shared" si="1761"/>
        <v>3.7552840593662484E-2</v>
      </c>
      <c r="XJ41" s="71">
        <f t="shared" si="1761"/>
        <v>-2.8043398417598731E-3</v>
      </c>
      <c r="XK41" s="71">
        <f t="shared" si="1761"/>
        <v>-7.5200975925140412E-3</v>
      </c>
      <c r="XL41" s="71">
        <f t="shared" si="1761"/>
        <v>-4.2532910219121423E-2</v>
      </c>
      <c r="XM41" s="71">
        <f t="shared" si="1761"/>
        <v>1.0495688460566255E-2</v>
      </c>
      <c r="XN41" s="71">
        <f t="shared" si="1761"/>
        <v>-5.9516939668925462E-3</v>
      </c>
      <c r="XO41" s="71">
        <f t="shared" si="1761"/>
        <v>6.875010787217084E-3</v>
      </c>
      <c r="XP41" s="71">
        <f t="shared" si="1761"/>
        <v>-1.6490979149468621E-2</v>
      </c>
      <c r="XQ41" s="71">
        <f t="shared" si="1761"/>
        <v>-1.4094302464892072E-3</v>
      </c>
      <c r="XR41" s="71">
        <f t="shared" si="1761"/>
        <v>-4.1692701599912674E-2</v>
      </c>
      <c r="XS41" s="71">
        <f t="shared" si="1761"/>
        <v>-1.7691324274524245E-2</v>
      </c>
      <c r="XT41" s="71">
        <f t="shared" ref="XT41:AAE41" si="1762">XT9/XS9-1</f>
        <v>3.4435639969878418E-2</v>
      </c>
      <c r="XU41" s="71">
        <f t="shared" si="1762"/>
        <v>-2.3112606909964084E-3</v>
      </c>
      <c r="XV41" s="71">
        <f t="shared" si="1762"/>
        <v>2.8039524801672933E-2</v>
      </c>
      <c r="XW41" s="71">
        <f t="shared" si="1762"/>
        <v>-2.7436168159640451E-2</v>
      </c>
      <c r="XX41" s="71">
        <f t="shared" si="1762"/>
        <v>6.859346845505887E-2</v>
      </c>
      <c r="XY41" s="71">
        <f t="shared" si="1762"/>
        <v>-1.3068903849469904E-2</v>
      </c>
      <c r="XZ41" s="71">
        <f t="shared" si="1762"/>
        <v>-6.1881962728880024E-2</v>
      </c>
      <c r="YA41" s="71">
        <f t="shared" si="1762"/>
        <v>1.4029363305981812E-2</v>
      </c>
      <c r="YB41" s="71">
        <f t="shared" si="1762"/>
        <v>-1.1092203596748118E-2</v>
      </c>
      <c r="YC41" s="71">
        <f t="shared" si="1762"/>
        <v>3.7539689605034621E-2</v>
      </c>
      <c r="YD41" s="71">
        <f t="shared" si="1762"/>
        <v>-7.1027612737839529E-4</v>
      </c>
      <c r="YE41" s="71">
        <f t="shared" si="1762"/>
        <v>6.3769187557862761E-3</v>
      </c>
      <c r="YF41" s="71">
        <f t="shared" si="1762"/>
        <v>1.9829659180864878E-2</v>
      </c>
      <c r="YG41" s="71">
        <f t="shared" si="1762"/>
        <v>-1.9875120766502885E-2</v>
      </c>
      <c r="YH41" s="71">
        <f t="shared" si="1762"/>
        <v>4.9978042049331428E-2</v>
      </c>
      <c r="YI41" s="71">
        <f t="shared" si="1762"/>
        <v>1.1112435057818226E-2</v>
      </c>
      <c r="YJ41" s="71">
        <f t="shared" si="1762"/>
        <v>-2.8955762415556974E-2</v>
      </c>
      <c r="YK41" s="71">
        <f t="shared" si="1762"/>
        <v>7.0929489029663007E-2</v>
      </c>
      <c r="YL41" s="71">
        <f t="shared" si="1762"/>
        <v>-6.1206700313072293E-3</v>
      </c>
      <c r="YM41" s="71">
        <f t="shared" si="1762"/>
        <v>1.27870684773701E-2</v>
      </c>
      <c r="YN41" s="71">
        <f t="shared" si="1762"/>
        <v>-1.9112394440889968E-2</v>
      </c>
      <c r="YO41" s="71">
        <f t="shared" si="1762"/>
        <v>-1.1106243240712188E-2</v>
      </c>
      <c r="YP41" s="71">
        <f t="shared" si="1762"/>
        <v>4.6063214979893186E-2</v>
      </c>
      <c r="YQ41" s="71">
        <f t="shared" si="1762"/>
        <v>1.2345406359759448E-2</v>
      </c>
      <c r="YR41" s="71">
        <f t="shared" si="1762"/>
        <v>-2.9306159319822722E-2</v>
      </c>
      <c r="YS41" s="71">
        <f t="shared" si="1762"/>
        <v>-7.117223112273996E-2</v>
      </c>
      <c r="YT41" s="71">
        <f t="shared" si="1762"/>
        <v>6.3478290388671699E-2</v>
      </c>
      <c r="YU41" s="71">
        <f t="shared" si="1762"/>
        <v>1.7381387218473598E-4</v>
      </c>
      <c r="YV41" s="71">
        <f t="shared" si="1762"/>
        <v>3.5752579038073495E-2</v>
      </c>
      <c r="YW41" s="71">
        <f t="shared" si="1762"/>
        <v>6.0181049621497618E-2</v>
      </c>
      <c r="YX41" s="71">
        <f t="shared" si="1762"/>
        <v>0.12425259389249232</v>
      </c>
      <c r="YY41" s="71">
        <f t="shared" si="1762"/>
        <v>5.3951200167304814E-2</v>
      </c>
      <c r="YZ41" s="71">
        <f t="shared" si="1762"/>
        <v>8.1780098194385475E-2</v>
      </c>
      <c r="ZA41" s="71">
        <f t="shared" si="1762"/>
        <v>2.7785492021588309E-2</v>
      </c>
      <c r="ZB41" s="71">
        <f t="shared" si="1762"/>
        <v>3.1198080048851828E-2</v>
      </c>
      <c r="ZC41" s="71">
        <f t="shared" si="1762"/>
        <v>4.2331155263746867E-2</v>
      </c>
      <c r="ZD41" s="71">
        <f t="shared" si="1762"/>
        <v>2.5548764533100954E-3</v>
      </c>
      <c r="ZE41" s="71">
        <f t="shared" si="1762"/>
        <v>1.1966316394253607E-2</v>
      </c>
      <c r="ZF41" s="71">
        <f t="shared" si="1762"/>
        <v>-1.9032898044394342E-3</v>
      </c>
      <c r="ZG41" s="71">
        <f t="shared" si="1762"/>
        <v>2.2456115096495921E-2</v>
      </c>
      <c r="ZH41" s="71">
        <f t="shared" si="1762"/>
        <v>1.4993539641263265E-2</v>
      </c>
      <c r="ZI41" s="71">
        <f t="shared" si="1762"/>
        <v>5.2098149289269147E-2</v>
      </c>
      <c r="ZJ41" s="71">
        <f t="shared" si="1762"/>
        <v>-2.2669992305877518E-2</v>
      </c>
      <c r="ZK41" s="71">
        <f t="shared" si="1762"/>
        <v>-6.4120930311402091E-3</v>
      </c>
      <c r="ZL41" s="71">
        <f t="shared" si="1762"/>
        <v>-1.6144304903803475E-3</v>
      </c>
      <c r="ZM41" s="71">
        <f t="shared" si="1762"/>
        <v>2.336726653357557E-2</v>
      </c>
      <c r="ZN41" s="71">
        <f t="shared" si="1762"/>
        <v>1.2338891828445053E-3</v>
      </c>
      <c r="ZO41" s="71">
        <f t="shared" si="1762"/>
        <v>2.5563166871853449E-2</v>
      </c>
      <c r="ZP41" s="71">
        <f t="shared" si="1762"/>
        <v>7.6179458896101782E-3</v>
      </c>
      <c r="ZQ41" s="71">
        <f t="shared" si="1762"/>
        <v>4.0729514502246822E-3</v>
      </c>
      <c r="ZR41" s="71">
        <f t="shared" si="1762"/>
        <v>-7.4719200660105956E-2</v>
      </c>
      <c r="ZS41" s="71">
        <f t="shared" si="1762"/>
        <v>4.7103248667248465E-3</v>
      </c>
      <c r="ZT41" s="71">
        <f t="shared" si="1762"/>
        <v>3.2014114201734944E-2</v>
      </c>
      <c r="ZU41" s="71">
        <f t="shared" si="1762"/>
        <v>-1.8591941763357878E-2</v>
      </c>
      <c r="ZV41" s="71">
        <f t="shared" si="1762"/>
        <v>1.2803353258172168E-2</v>
      </c>
      <c r="ZW41" s="71">
        <f t="shared" si="1762"/>
        <v>8.6194443884999306E-3</v>
      </c>
      <c r="ZX41" s="71">
        <f t="shared" si="1762"/>
        <v>3.2822991967147441E-2</v>
      </c>
      <c r="ZY41" s="71">
        <f t="shared" si="1762"/>
        <v>-2.3468706408074413E-2</v>
      </c>
      <c r="ZZ41" s="71">
        <f t="shared" si="1762"/>
        <v>2.5422013226689799E-2</v>
      </c>
      <c r="AAA41" s="71">
        <f t="shared" si="1762"/>
        <v>5.8328654783477152E-3</v>
      </c>
      <c r="AAB41" s="71">
        <f t="shared" si="1762"/>
        <v>5.9093864609707225E-3</v>
      </c>
      <c r="AAC41" s="71">
        <f t="shared" si="1762"/>
        <v>4.6030676378070234E-2</v>
      </c>
      <c r="AAD41" s="71">
        <f t="shared" si="1762"/>
        <v>1.7601755521512885E-2</v>
      </c>
      <c r="AAE41" s="71">
        <f t="shared" si="1762"/>
        <v>-3.5458760437783399E-2</v>
      </c>
      <c r="AAF41" s="71">
        <f t="shared" ref="AAF41:ACQ41" si="1763">AAF9/AAE9-1</f>
        <v>2.634937412278715E-3</v>
      </c>
      <c r="AAG41" s="71">
        <f t="shared" si="1763"/>
        <v>2.6479978685765238E-2</v>
      </c>
      <c r="AAH41" s="71">
        <f t="shared" si="1763"/>
        <v>9.3630241451305718E-3</v>
      </c>
      <c r="AAI41" s="71">
        <f t="shared" si="1763"/>
        <v>3.1781996154360836E-2</v>
      </c>
      <c r="AAJ41" s="71">
        <f t="shared" si="1763"/>
        <v>3.2796435616060382E-3</v>
      </c>
      <c r="AAK41" s="71">
        <f t="shared" si="1763"/>
        <v>-2.0066640830074256E-3</v>
      </c>
      <c r="AAL41" s="71">
        <f t="shared" si="1763"/>
        <v>1.3017099829608192E-2</v>
      </c>
      <c r="AAM41" s="71">
        <f t="shared" si="1763"/>
        <v>-1.6268344493278519E-2</v>
      </c>
      <c r="AAN41" s="71">
        <f t="shared" si="1763"/>
        <v>-5.0530468580199162E-2</v>
      </c>
      <c r="AAO41" s="71">
        <f t="shared" si="1763"/>
        <v>-2.0670449949551362E-2</v>
      </c>
      <c r="AAP41" s="71">
        <f t="shared" si="1763"/>
        <v>2.4683855474942673E-2</v>
      </c>
      <c r="AAQ41" s="71">
        <f t="shared" si="1763"/>
        <v>3.5381633951821367E-2</v>
      </c>
      <c r="AAR41" s="71">
        <f t="shared" si="1763"/>
        <v>-3.7185841959437971E-2</v>
      </c>
      <c r="AAS41" s="71">
        <f t="shared" si="1763"/>
        <v>-8.4027216413151695E-4</v>
      </c>
      <c r="AAT41" s="71">
        <f t="shared" si="1763"/>
        <v>2.9094131902654308E-2</v>
      </c>
      <c r="AAU41" s="71">
        <f t="shared" si="1763"/>
        <v>1.8834363718496672E-2</v>
      </c>
      <c r="AAV41" s="71">
        <f t="shared" si="1763"/>
        <v>2.6084254694005438E-3</v>
      </c>
      <c r="AAW41" s="71">
        <f t="shared" si="1763"/>
        <v>4.0221189222806819E-2</v>
      </c>
      <c r="AAX41" s="71">
        <f t="shared" si="1763"/>
        <v>0.15245779312575314</v>
      </c>
      <c r="AAY41" s="71">
        <f t="shared" si="1763"/>
        <v>-3.1022677259302522E-3</v>
      </c>
      <c r="AAZ41" s="71">
        <f t="shared" si="1763"/>
        <v>6.8668517007154373E-2</v>
      </c>
      <c r="ABA41" s="71">
        <f t="shared" si="1763"/>
        <v>1.237216319612533E-2</v>
      </c>
      <c r="ABB41" s="71">
        <f t="shared" si="1763"/>
        <v>-7.9338638888118984E-3</v>
      </c>
      <c r="ABC41" s="71">
        <f t="shared" si="1763"/>
        <v>2.7648111687223142E-2</v>
      </c>
      <c r="ABD41" s="71">
        <f t="shared" si="1763"/>
        <v>1.9929518430899185E-2</v>
      </c>
      <c r="ABE41" s="71">
        <f t="shared" si="1763"/>
        <v>1.6008982890930001E-2</v>
      </c>
      <c r="ABF41" s="71">
        <f t="shared" si="1763"/>
        <v>5.262470826113308E-3</v>
      </c>
      <c r="ABG41" s="71">
        <f t="shared" si="1763"/>
        <v>2.8701955381856825E-2</v>
      </c>
      <c r="ABH41" s="71">
        <f t="shared" si="1763"/>
        <v>4.658513991298241E-3</v>
      </c>
      <c r="ABI41" s="71">
        <f t="shared" si="1763"/>
        <v>0</v>
      </c>
      <c r="ABJ41" s="71">
        <f t="shared" si="1763"/>
        <v>3.2541411057883218E-2</v>
      </c>
      <c r="ABK41" s="71">
        <f t="shared" si="1763"/>
        <v>2.6431669496125298E-2</v>
      </c>
      <c r="ABL41" s="71">
        <f t="shared" si="1763"/>
        <v>9.031535283959391E-3</v>
      </c>
      <c r="ABM41" s="71">
        <f t="shared" si="1763"/>
        <v>3.1155207781720984E-2</v>
      </c>
      <c r="ABN41" s="71">
        <f t="shared" si="1763"/>
        <v>-5.4178660682360769E-2</v>
      </c>
      <c r="ABO41" s="71">
        <f t="shared" si="1763"/>
        <v>4.0329513620576352E-2</v>
      </c>
      <c r="ABP41" s="71">
        <f t="shared" si="1763"/>
        <v>4.7879695634371E-2</v>
      </c>
      <c r="ABQ41" s="71">
        <f t="shared" si="1763"/>
        <v>-2.5492071481216794E-3</v>
      </c>
      <c r="ABR41" s="71">
        <f t="shared" si="1763"/>
        <v>-3.4897140703875396E-2</v>
      </c>
      <c r="ABS41" s="71">
        <f t="shared" si="1763"/>
        <v>-1.9699766627938486E-2</v>
      </c>
      <c r="ABT41" s="71">
        <f t="shared" si="1763"/>
        <v>3.0214102481467275E-2</v>
      </c>
      <c r="ABU41" s="71">
        <f t="shared" si="1763"/>
        <v>6.0075153173100304E-4</v>
      </c>
      <c r="ABV41" s="71">
        <f t="shared" si="1763"/>
        <v>2.364896047017373E-2</v>
      </c>
      <c r="ABW41" s="71">
        <f t="shared" si="1763"/>
        <v>-2.6228108432206909E-2</v>
      </c>
      <c r="ABX41" s="71">
        <f t="shared" si="1763"/>
        <v>4.4529876833061532E-3</v>
      </c>
      <c r="ABY41" s="71">
        <f t="shared" si="1763"/>
        <v>2.9083570368133804E-2</v>
      </c>
      <c r="ABZ41" s="71">
        <f t="shared" si="1763"/>
        <v>5.1192535048751209E-2</v>
      </c>
      <c r="ACA41" s="71">
        <f t="shared" si="1763"/>
        <v>1.0798808469115295E-2</v>
      </c>
      <c r="ACB41" s="71">
        <f t="shared" si="1763"/>
        <v>1.7149865035362755E-2</v>
      </c>
      <c r="ACC41" s="71">
        <f t="shared" si="1763"/>
        <v>1.747383615124809E-2</v>
      </c>
      <c r="ACD41" s="71">
        <f t="shared" si="1763"/>
        <v>5.069893092493305E-2</v>
      </c>
      <c r="ACE41" s="71">
        <f t="shared" si="1763"/>
        <v>2.3370805598184052E-3</v>
      </c>
      <c r="ACF41" s="71">
        <f t="shared" si="1763"/>
        <v>-4.5583757385057599E-2</v>
      </c>
      <c r="ACG41" s="71">
        <f t="shared" si="1763"/>
        <v>3.2462357292109223E-2</v>
      </c>
      <c r="ACH41" s="71">
        <f t="shared" si="1763"/>
        <v>1.4759569967807362E-2</v>
      </c>
      <c r="ACI41" s="71">
        <f t="shared" si="1763"/>
        <v>2.8945931735027353E-2</v>
      </c>
      <c r="ACJ41" s="71">
        <f t="shared" si="1763"/>
        <v>-6.6669692390679547E-3</v>
      </c>
      <c r="ACK41" s="71">
        <f t="shared" si="1763"/>
        <v>-1.7643584047789873E-2</v>
      </c>
      <c r="ACL41" s="71">
        <f t="shared" si="1763"/>
        <v>2.1420641062257273E-2</v>
      </c>
      <c r="ACM41" s="71">
        <f t="shared" si="1763"/>
        <v>-1.8864337093898786E-2</v>
      </c>
      <c r="ACN41" s="71">
        <f t="shared" si="1763"/>
        <v>-1.9639632193183876E-2</v>
      </c>
      <c r="ACO41" s="71">
        <f t="shared" si="1763"/>
        <v>1.7343073867495118E-3</v>
      </c>
      <c r="ACP41" s="71">
        <f t="shared" si="1763"/>
        <v>2.438133390417585E-2</v>
      </c>
      <c r="ACQ41" s="71">
        <f t="shared" si="1763"/>
        <v>2.1341722982819444E-3</v>
      </c>
      <c r="ACR41" s="71">
        <f t="shared" ref="ACR41:AFC41" si="1764">ACR9/ACQ9-1</f>
        <v>2.5714042966976436E-2</v>
      </c>
      <c r="ACS41" s="71">
        <f t="shared" si="1764"/>
        <v>-3.9184410905148681E-3</v>
      </c>
      <c r="ACT41" s="71">
        <f t="shared" si="1764"/>
        <v>2.779458149788594E-2</v>
      </c>
      <c r="ACU41" s="71">
        <f t="shared" si="1764"/>
        <v>5.4043997900312224E-2</v>
      </c>
      <c r="ACV41" s="71">
        <f t="shared" si="1764"/>
        <v>3.4346139190414737E-2</v>
      </c>
      <c r="ACW41" s="71">
        <f t="shared" si="1764"/>
        <v>1.1370326464163583E-2</v>
      </c>
      <c r="ACX41" s="71">
        <f t="shared" si="1764"/>
        <v>0.11740733487111776</v>
      </c>
      <c r="ACY41" s="71">
        <f t="shared" si="1764"/>
        <v>4.0442812260548466E-2</v>
      </c>
      <c r="ACZ41" s="71">
        <f t="shared" si="1764"/>
        <v>4.4862998554616507E-2</v>
      </c>
      <c r="ADA41" s="71">
        <f t="shared" si="1764"/>
        <v>3.7642947310697839E-2</v>
      </c>
      <c r="ADB41" s="71">
        <f t="shared" si="1764"/>
        <v>-2.9005768317279523E-3</v>
      </c>
      <c r="ADC41" s="71">
        <f t="shared" si="1764"/>
        <v>8.8738559172185649E-3</v>
      </c>
      <c r="ADD41" s="71">
        <f t="shared" si="1764"/>
        <v>1.1596033990095567E-3</v>
      </c>
      <c r="ADE41" s="71">
        <f t="shared" si="1764"/>
        <v>3.7999025657216023E-2</v>
      </c>
      <c r="ADF41" s="71">
        <f t="shared" si="1764"/>
        <v>-4.8607120808071835E-3</v>
      </c>
      <c r="ADG41" s="71">
        <f t="shared" si="1764"/>
        <v>7.3167500438322541E-3</v>
      </c>
      <c r="ADH41" s="71">
        <f t="shared" si="1764"/>
        <v>1.3017561784653076E-2</v>
      </c>
      <c r="ADI41" s="71">
        <f t="shared" si="1764"/>
        <v>1.1760168460345222E-2</v>
      </c>
      <c r="ADJ41" s="71">
        <f t="shared" si="1764"/>
        <v>2.2714845851851573E-2</v>
      </c>
      <c r="ADK41" s="71">
        <f t="shared" si="1764"/>
        <v>-8.7626927154322853E-3</v>
      </c>
      <c r="ADL41" s="71">
        <f t="shared" si="1764"/>
        <v>1.3166764964515298E-2</v>
      </c>
      <c r="ADM41" s="71">
        <f t="shared" si="1764"/>
        <v>1.9074459460293181E-3</v>
      </c>
      <c r="ADN41" s="71">
        <f t="shared" si="1764"/>
        <v>1.9145956866986724E-2</v>
      </c>
      <c r="ADO41" s="71">
        <f t="shared" si="1764"/>
        <v>3.7915031931374799E-3</v>
      </c>
      <c r="ADP41" s="71">
        <f t="shared" si="1764"/>
        <v>3.5851553168692485E-2</v>
      </c>
      <c r="ADQ41" s="71">
        <f t="shared" si="1764"/>
        <v>-1.4920014306632368E-2</v>
      </c>
      <c r="ADR41" s="71">
        <f t="shared" si="1764"/>
        <v>-3.2259132275065605E-2</v>
      </c>
      <c r="ADS41" s="71">
        <f t="shared" si="1764"/>
        <v>-5.46127511521588E-3</v>
      </c>
      <c r="ADT41" s="71">
        <f t="shared" si="1764"/>
        <v>2.688257986410636E-2</v>
      </c>
      <c r="ADU41" s="71">
        <f t="shared" si="1764"/>
        <v>-1.6780028995078133E-3</v>
      </c>
      <c r="ADV41" s="71">
        <f t="shared" si="1764"/>
        <v>-6.1026865518869489E-3</v>
      </c>
      <c r="ADW41" s="71">
        <f t="shared" si="1764"/>
        <v>1.1073300864727464E-2</v>
      </c>
      <c r="ADX41" s="71">
        <f t="shared" si="1764"/>
        <v>-4.8014870595144421E-3</v>
      </c>
      <c r="ADY41" s="71">
        <f t="shared" si="1764"/>
        <v>1.3197530327587526E-2</v>
      </c>
      <c r="ADZ41" s="71">
        <f t="shared" si="1764"/>
        <v>7.3106393264635416E-2</v>
      </c>
      <c r="AEA41" s="71">
        <f t="shared" si="1764"/>
        <v>3.8312394411078809E-2</v>
      </c>
      <c r="AEB41" s="71">
        <f t="shared" si="1764"/>
        <v>-1.0633243057431963E-2</v>
      </c>
      <c r="AEC41" s="71">
        <f t="shared" si="1764"/>
        <v>2.7859692241647194E-2</v>
      </c>
      <c r="AED41" s="71">
        <f t="shared" si="1764"/>
        <v>2.8665939447023669E-2</v>
      </c>
      <c r="AEE41" s="71">
        <f t="shared" si="1764"/>
        <v>1.428220372754474E-2</v>
      </c>
      <c r="AEF41" s="71">
        <f t="shared" si="1764"/>
        <v>6.4066832546216812E-3</v>
      </c>
      <c r="AEG41" s="71">
        <f t="shared" si="1764"/>
        <v>-9.7991239717486467E-3</v>
      </c>
      <c r="AEH41" s="71">
        <f t="shared" si="1764"/>
        <v>1.9666819830876259E-2</v>
      </c>
      <c r="AEI41" s="71">
        <f t="shared" si="1764"/>
        <v>6.1994254861178044E-2</v>
      </c>
      <c r="AEJ41" s="71">
        <f t="shared" si="1764"/>
        <v>1.345217057567516E-2</v>
      </c>
      <c r="AEK41" s="71">
        <f t="shared" si="1764"/>
        <v>6.8979688677306417E-3</v>
      </c>
      <c r="AEL41" s="71">
        <f t="shared" si="1764"/>
        <v>-1.1052858999059167E-2</v>
      </c>
      <c r="AEM41" s="71">
        <f t="shared" si="1764"/>
        <v>1.4359455152334721E-2</v>
      </c>
      <c r="AEN41" s="71">
        <f t="shared" si="1764"/>
        <v>5.47921026134226E-2</v>
      </c>
      <c r="AEO41" s="71">
        <f t="shared" si="1764"/>
        <v>-2.2511464631891354E-2</v>
      </c>
      <c r="AEP41" s="71">
        <f t="shared" si="1764"/>
        <v>8.1433582717576725E-2</v>
      </c>
      <c r="AEQ41" s="71">
        <f t="shared" si="1764"/>
        <v>3.3604898123990035E-2</v>
      </c>
      <c r="AER41" s="71">
        <f t="shared" si="1764"/>
        <v>4.7222801096416855E-2</v>
      </c>
      <c r="AES41" s="71">
        <f t="shared" si="1764"/>
        <v>-8.8609758532162242E-2</v>
      </c>
      <c r="AET41" s="71">
        <f t="shared" si="1764"/>
        <v>-3.8518264377516154E-3</v>
      </c>
      <c r="AEU41" s="71">
        <f t="shared" si="1764"/>
        <v>0.21216741446627285</v>
      </c>
      <c r="AEV41" s="71">
        <f t="shared" si="1764"/>
        <v>6.0027737809474457E-2</v>
      </c>
      <c r="AEW41" s="71">
        <f t="shared" si="1764"/>
        <v>9.6575328313445619E-2</v>
      </c>
      <c r="AEX41" s="71">
        <f t="shared" si="1764"/>
        <v>7.5119904800280413E-3</v>
      </c>
      <c r="AEY41" s="71">
        <f t="shared" si="1764"/>
        <v>9.7064679919082852E-2</v>
      </c>
      <c r="AEZ41" s="71">
        <f t="shared" si="1764"/>
        <v>9.0386283350504248E-2</v>
      </c>
      <c r="AFA41" s="71">
        <f t="shared" si="1764"/>
        <v>9.6166138410250124E-2</v>
      </c>
      <c r="AFB41" s="71">
        <f t="shared" si="1764"/>
        <v>3.3380656856747404E-3</v>
      </c>
      <c r="AFC41" s="71">
        <f t="shared" si="1764"/>
        <v>2.590413159515581E-3</v>
      </c>
      <c r="AFD41" s="71">
        <f t="shared" ref="AFD41:AHO41" si="1765">AFD9/AFC9-1</f>
        <v>9.3905132930321544E-2</v>
      </c>
      <c r="AFE41" s="71">
        <f t="shared" si="1765"/>
        <v>3.8947321659605683E-2</v>
      </c>
      <c r="AFF41" s="71">
        <f t="shared" si="1765"/>
        <v>1.7325392233742409E-3</v>
      </c>
      <c r="AFG41" s="71">
        <f t="shared" si="1765"/>
        <v>3.401418750969798E-2</v>
      </c>
      <c r="AFH41" s="71">
        <f t="shared" si="1765"/>
        <v>6.2233166967597287E-2</v>
      </c>
      <c r="AFI41" s="71">
        <f t="shared" si="1765"/>
        <v>4.1049150304540261E-2</v>
      </c>
      <c r="AFJ41" s="71">
        <f t="shared" si="1765"/>
        <v>1.3169990585901514E-2</v>
      </c>
      <c r="AFK41" s="71">
        <f t="shared" si="1765"/>
        <v>9.5514931744486997E-3</v>
      </c>
      <c r="AFL41" s="71">
        <f t="shared" si="1765"/>
        <v>3.3818846263677704E-2</v>
      </c>
      <c r="AFM41" s="71">
        <f t="shared" si="1765"/>
        <v>5.3676423452255539E-2</v>
      </c>
      <c r="AFN41" s="71">
        <f t="shared" si="1765"/>
        <v>1.667691098394819E-5</v>
      </c>
      <c r="AFO41" s="71">
        <f t="shared" si="1765"/>
        <v>7.7769114477090895E-3</v>
      </c>
      <c r="AFP41" s="71">
        <f t="shared" si="1765"/>
        <v>5.2039726574439893E-3</v>
      </c>
      <c r="AFQ41" s="71">
        <f t="shared" si="1765"/>
        <v>3.858056953120248E-2</v>
      </c>
      <c r="AFR41" s="71">
        <f t="shared" si="1765"/>
        <v>7.4811699436203583E-3</v>
      </c>
      <c r="AFS41" s="71">
        <f t="shared" si="1765"/>
        <v>3.2219656503842398E-2</v>
      </c>
      <c r="AFT41" s="71">
        <f t="shared" si="1765"/>
        <v>-7.4048500804675399E-3</v>
      </c>
      <c r="AFU41" s="71">
        <f t="shared" si="1765"/>
        <v>4.1930572357317564E-2</v>
      </c>
      <c r="AFV41" s="71">
        <f t="shared" si="1765"/>
        <v>7.0937509709105839E-2</v>
      </c>
      <c r="AFW41" s="71">
        <f t="shared" si="1765"/>
        <v>-2.1676440717106615E-3</v>
      </c>
      <c r="AFX41" s="71">
        <f t="shared" si="1765"/>
        <v>4.1744600347936922E-2</v>
      </c>
      <c r="AFY41" s="71">
        <f t="shared" si="1765"/>
        <v>0.11537150557619746</v>
      </c>
      <c r="AFZ41" s="71">
        <f t="shared" si="1765"/>
        <v>5.8953145641072568E-2</v>
      </c>
      <c r="AGA41" s="71">
        <f t="shared" si="1765"/>
        <v>3.0283820053957466E-2</v>
      </c>
      <c r="AGB41" s="71">
        <f t="shared" si="1765"/>
        <v>2.5709036959405518E-2</v>
      </c>
      <c r="AGC41" s="71">
        <f t="shared" si="1765"/>
        <v>2.037114646033511E-2</v>
      </c>
      <c r="AGD41" s="71">
        <f t="shared" si="1765"/>
        <v>5.0778661862523888E-2</v>
      </c>
      <c r="AGE41" s="71">
        <f t="shared" si="1765"/>
        <v>7.6039205810453314E-2</v>
      </c>
      <c r="AGF41" s="71">
        <f t="shared" si="1765"/>
        <v>4.5681573507151407E-2</v>
      </c>
      <c r="AGG41" s="71">
        <f t="shared" si="1765"/>
        <v>0.1021508312396604</v>
      </c>
      <c r="AGH41" s="71">
        <f t="shared" si="1765"/>
        <v>0.13286071148043743</v>
      </c>
      <c r="AGI41" s="71">
        <f t="shared" si="1765"/>
        <v>2.3344742653101935E-3</v>
      </c>
      <c r="AGJ41" s="71">
        <f t="shared" si="1765"/>
        <v>1.8951619119482954E-2</v>
      </c>
      <c r="AGK41" s="71">
        <f t="shared" si="1765"/>
        <v>2.148536991990313E-2</v>
      </c>
      <c r="AGL41" s="71">
        <f t="shared" si="1765"/>
        <v>3.2743421933124184E-2</v>
      </c>
      <c r="AGM41" s="71">
        <f t="shared" si="1765"/>
        <v>3.0316896772817792E-2</v>
      </c>
      <c r="AGN41" s="71">
        <f t="shared" si="1765"/>
        <v>2.2423620175678005E-2</v>
      </c>
      <c r="AGO41" s="71">
        <f t="shared" si="1765"/>
        <v>2.7287114291010051E-2</v>
      </c>
      <c r="AGP41" s="71">
        <f t="shared" si="1765"/>
        <v>0.10745078331333136</v>
      </c>
      <c r="AGQ41" s="71">
        <f t="shared" si="1765"/>
        <v>9.1047022636870256E-2</v>
      </c>
      <c r="AGR41" s="71">
        <f t="shared" si="1765"/>
        <v>5.0625495584176061E-2</v>
      </c>
      <c r="AGS41" s="71">
        <f t="shared" si="1765"/>
        <v>0.1209168145463051</v>
      </c>
      <c r="AGT41" s="71">
        <f t="shared" si="1765"/>
        <v>5.4915102987886932E-2</v>
      </c>
      <c r="AGU41" s="71">
        <f t="shared" si="1765"/>
        <v>3.2399024179345703E-2</v>
      </c>
      <c r="AGV41" s="71">
        <f t="shared" si="1765"/>
        <v>7.2870068202268268E-2</v>
      </c>
      <c r="AGW41" s="71">
        <f t="shared" si="1765"/>
        <v>0.12285145284137222</v>
      </c>
      <c r="AGX41" s="71">
        <f t="shared" si="1765"/>
        <v>0.188556545714891</v>
      </c>
      <c r="AGY41" s="71">
        <f t="shared" si="1765"/>
        <v>9.8989721012814336E-2</v>
      </c>
      <c r="AGZ41" s="71">
        <f t="shared" si="1765"/>
        <v>0.21936984725773412</v>
      </c>
      <c r="AHA41" s="71">
        <f t="shared" si="1765"/>
        <v>0.18746758008683773</v>
      </c>
      <c r="AHB41" s="71">
        <f t="shared" si="1765"/>
        <v>9.6403412005371392E-2</v>
      </c>
      <c r="AHC41" s="71">
        <f t="shared" si="1765"/>
        <v>2.6216010074773033E-2</v>
      </c>
      <c r="AHD41" s="71">
        <f t="shared" si="1765"/>
        <v>0.24154246075286667</v>
      </c>
      <c r="AHE41" s="71">
        <f t="shared" si="1765"/>
        <v>5.678372741118265E-2</v>
      </c>
      <c r="AHF41" s="71">
        <f t="shared" si="1765"/>
        <v>3.7319558916443452E-2</v>
      </c>
      <c r="AHG41" s="71">
        <f t="shared" si="1765"/>
        <v>1.9384851932052971E-2</v>
      </c>
      <c r="AHH41" s="71">
        <f t="shared" si="1765"/>
        <v>0.13640738907873295</v>
      </c>
      <c r="AHI41" s="71">
        <f t="shared" si="1765"/>
        <v>5.3006363576874271E-2</v>
      </c>
      <c r="AHJ41" s="71">
        <f t="shared" si="1765"/>
        <v>0.13448494607371986</v>
      </c>
      <c r="AHK41" s="71">
        <f t="shared" si="1765"/>
        <v>0.10426584650821447</v>
      </c>
      <c r="AHL41" s="71">
        <f t="shared" si="1765"/>
        <v>8.243115012834501E-2</v>
      </c>
      <c r="AHM41" s="71">
        <f t="shared" si="1765"/>
        <v>0.11489065791846187</v>
      </c>
      <c r="AHN41" s="71">
        <f t="shared" si="1765"/>
        <v>0.10200863930568116</v>
      </c>
      <c r="AHO41" s="71">
        <f t="shared" si="1765"/>
        <v>0.13174018090007533</v>
      </c>
      <c r="AHP41" s="71">
        <f t="shared" ref="AHP41:AKA41" si="1766">AHP9/AHO9-1</f>
        <v>5.9942376117233742E-2</v>
      </c>
      <c r="AHQ41" s="71">
        <f t="shared" si="1766"/>
        <v>8.6940782414882012E-2</v>
      </c>
      <c r="AHR41" s="71">
        <f t="shared" si="1766"/>
        <v>6.8174472217311877E-2</v>
      </c>
      <c r="AHS41" s="71">
        <f t="shared" si="1766"/>
        <v>8.6629083349080371E-2</v>
      </c>
      <c r="AHT41" s="71">
        <f t="shared" si="1766"/>
        <v>0.12618349791145422</v>
      </c>
      <c r="AHU41" s="71">
        <f t="shared" si="1766"/>
        <v>0.19539039682871606</v>
      </c>
      <c r="AHV41" s="71">
        <f t="shared" si="1766"/>
        <v>7.6232343643731104E-2</v>
      </c>
      <c r="AHW41" s="71">
        <f t="shared" si="1766"/>
        <v>7.3728164774193417E-2</v>
      </c>
      <c r="AHX41" s="71">
        <f t="shared" si="1766"/>
        <v>0.16193081863535963</v>
      </c>
      <c r="AHY41" s="71">
        <f t="shared" si="1766"/>
        <v>0.13333644303269154</v>
      </c>
      <c r="AHZ41" s="71">
        <f t="shared" si="1766"/>
        <v>7.1688809127079089E-2</v>
      </c>
      <c r="AIA41" s="71">
        <f t="shared" si="1766"/>
        <v>5.3257065488329314E-2</v>
      </c>
      <c r="AIB41" s="71">
        <f t="shared" si="1766"/>
        <v>6.0101023616325078E-2</v>
      </c>
      <c r="AIC41" s="71">
        <f t="shared" si="1766"/>
        <v>5.0880346691720035E-2</v>
      </c>
      <c r="AID41" s="71">
        <f t="shared" si="1766"/>
        <v>8.9259482343172269E-2</v>
      </c>
      <c r="AIE41" s="71">
        <f t="shared" si="1766"/>
        <v>0.12452849357354734</v>
      </c>
      <c r="AIF41" s="71">
        <f t="shared" si="1766"/>
        <v>6.5557659234935395E-2</v>
      </c>
      <c r="AIG41" s="71">
        <f t="shared" si="1766"/>
        <v>0.23575660530933806</v>
      </c>
      <c r="AIH41" s="71">
        <f t="shared" si="1766"/>
        <v>0.15505140099524217</v>
      </c>
      <c r="AII41" s="71">
        <f t="shared" si="1766"/>
        <v>0.17897215636672859</v>
      </c>
      <c r="AIJ41" s="71">
        <f t="shared" si="1766"/>
        <v>0.22367991589026026</v>
      </c>
      <c r="AIK41" s="71">
        <f t="shared" si="1766"/>
        <v>4.5805877988670307E-2</v>
      </c>
      <c r="AIL41" s="71">
        <f t="shared" si="1766"/>
        <v>1.237585754568804E-2</v>
      </c>
      <c r="AIM41" s="71">
        <f t="shared" si="1766"/>
        <v>0.19949524161474153</v>
      </c>
      <c r="AIN41" s="71">
        <f t="shared" si="1766"/>
        <v>0.29664930448489812</v>
      </c>
      <c r="AIO41" s="71">
        <f t="shared" si="1766"/>
        <v>0.21104337250505001</v>
      </c>
      <c r="AIP41" s="71">
        <f t="shared" si="1766"/>
        <v>0.39886618242952032</v>
      </c>
      <c r="AIQ41" s="71">
        <f t="shared" si="1766"/>
        <v>3.0324939467903711E-2</v>
      </c>
      <c r="AIR41" s="71">
        <f t="shared" si="1766"/>
        <v>0.20686669901832189</v>
      </c>
      <c r="AIS41" s="71">
        <f t="shared" si="1766"/>
        <v>3.9268575152781926E-2</v>
      </c>
      <c r="AIT41" s="71">
        <f t="shared" si="1766"/>
        <v>7.7878317693704568E-2</v>
      </c>
      <c r="AIU41" s="71">
        <f t="shared" si="1766"/>
        <v>2.2559379462296247E-2</v>
      </c>
      <c r="AIV41" s="71">
        <f t="shared" si="1766"/>
        <v>0.20288012725163984</v>
      </c>
      <c r="AIW41" s="71">
        <f t="shared" si="1766"/>
        <v>0.16228916343973032</v>
      </c>
      <c r="AIX41" s="71">
        <f t="shared" si="1766"/>
        <v>1.657589862297093E-2</v>
      </c>
      <c r="AIY41" s="71">
        <f t="shared" si="1766"/>
        <v>0.27106219319894609</v>
      </c>
      <c r="AIZ41" s="71">
        <f t="shared" si="1766"/>
        <v>8.7983187506594174E-2</v>
      </c>
      <c r="AJA41" s="71">
        <f t="shared" si="1766"/>
        <v>0.21909432165095444</v>
      </c>
      <c r="AJB41" s="71">
        <f t="shared" si="1766"/>
        <v>0.17246653610174967</v>
      </c>
      <c r="AJC41" s="71">
        <f t="shared" si="1766"/>
        <v>0.13812291903866036</v>
      </c>
      <c r="AJD41" s="71">
        <f t="shared" si="1766"/>
        <v>0.25138288626843175</v>
      </c>
      <c r="AJE41" s="71">
        <f t="shared" si="1766"/>
        <v>0.25424623562525106</v>
      </c>
      <c r="AJF41" s="71">
        <f t="shared" si="1766"/>
        <v>0.1687717974882188</v>
      </c>
      <c r="AJG41" s="71">
        <f t="shared" si="1766"/>
        <v>0.18680565023240669</v>
      </c>
      <c r="AJH41" s="71">
        <f t="shared" si="1766"/>
        <v>0.22188093025434519</v>
      </c>
      <c r="AJI41" s="71">
        <f t="shared" si="1766"/>
        <v>0.32602483378975489</v>
      </c>
      <c r="AJJ41" s="71">
        <f t="shared" si="1766"/>
        <v>7.2970395748197969E-2</v>
      </c>
      <c r="AJK41" s="71">
        <f t="shared" si="1766"/>
        <v>0.21944658568905084</v>
      </c>
      <c r="AJL41" s="71">
        <f t="shared" si="1766"/>
        <v>0.12113736890313187</v>
      </c>
      <c r="AJM41" s="71">
        <f t="shared" si="1766"/>
        <v>0.30414885030515593</v>
      </c>
      <c r="AJN41" s="71">
        <f t="shared" si="1766"/>
        <v>9.8314309609299322E-2</v>
      </c>
      <c r="AJO41" s="71">
        <f t="shared" si="1766"/>
        <v>6.499108606752424E-2</v>
      </c>
      <c r="AJP41" s="71">
        <f t="shared" si="1766"/>
        <v>0.11722950493167406</v>
      </c>
      <c r="AJQ41" s="71">
        <f t="shared" si="1766"/>
        <v>0.25902288839534027</v>
      </c>
      <c r="AJR41" s="71">
        <f t="shared" si="1766"/>
        <v>2.9509570770941185E-2</v>
      </c>
      <c r="AJS41" s="71">
        <f t="shared" si="1766"/>
        <v>0.13393857278748977</v>
      </c>
      <c r="AJT41" s="71">
        <f t="shared" si="1766"/>
        <v>0.10209980628167203</v>
      </c>
      <c r="AJU41" s="71">
        <f t="shared" si="1766"/>
        <v>2.2707014464432573E-2</v>
      </c>
      <c r="AJV41" s="71">
        <f t="shared" si="1766"/>
        <v>0.13047568743737914</v>
      </c>
      <c r="AJW41" s="71">
        <f t="shared" si="1766"/>
        <v>-7.7225826738692382E-2</v>
      </c>
      <c r="AJX41" s="71">
        <f t="shared" si="1766"/>
        <v>7.3986037459079501E-2</v>
      </c>
      <c r="AJY41" s="71">
        <f t="shared" si="1766"/>
        <v>9.3196049812831694E-2</v>
      </c>
      <c r="AJZ41" s="71">
        <f t="shared" si="1766"/>
        <v>4.1517832977485236E-2</v>
      </c>
      <c r="AKA41" s="71">
        <f t="shared" si="1766"/>
        <v>3.7810725377714016E-2</v>
      </c>
      <c r="AKB41" s="71">
        <f t="shared" ref="AKB41:AKQ41" si="1767">AKB9/AKA9-1</f>
        <v>7.8893774348635981E-2</v>
      </c>
      <c r="AKC41" s="71">
        <f t="shared" si="1767"/>
        <v>4.5127363135106124E-2</v>
      </c>
      <c r="AKD41" s="71">
        <f t="shared" si="1767"/>
        <v>1.6655422797166919E-2</v>
      </c>
      <c r="AKE41" s="71">
        <f t="shared" si="1767"/>
        <v>7.5070158727871483E-2</v>
      </c>
      <c r="AKF41" s="71">
        <f t="shared" si="1767"/>
        <v>1.9896860032057262E-2</v>
      </c>
      <c r="AKG41" s="71">
        <f t="shared" si="1767"/>
        <v>9.5837857828437567E-2</v>
      </c>
      <c r="AKH41" s="71">
        <f t="shared" si="1767"/>
        <v>2.5573247334634397E-2</v>
      </c>
      <c r="AKI41" s="71">
        <f t="shared" si="1767"/>
        <v>0.10699919747559705</v>
      </c>
      <c r="AKJ41" s="71">
        <f t="shared" si="1767"/>
        <v>3.7067355372658151E-2</v>
      </c>
      <c r="AKK41" s="71">
        <f t="shared" si="1767"/>
        <v>4.2143255245601363E-2</v>
      </c>
      <c r="AKL41" s="71">
        <f t="shared" si="1767"/>
        <v>5.7312074485453834E-2</v>
      </c>
      <c r="AKM41" s="71">
        <f t="shared" si="1767"/>
        <v>6.1789804127590164E-2</v>
      </c>
      <c r="AKN41" s="71">
        <f t="shared" si="1767"/>
        <v>4.7353624379240289E-2</v>
      </c>
      <c r="AKO41" s="71">
        <f t="shared" si="1767"/>
        <v>-1.4543619829634813E-2</v>
      </c>
      <c r="AKP41" s="71">
        <f t="shared" si="1767"/>
        <v>7.5385860450167375E-2</v>
      </c>
      <c r="AKQ41" s="71">
        <f t="shared" si="1767"/>
        <v>3.9448239840750521E-2</v>
      </c>
      <c r="AKR41" s="71">
        <f t="shared" ref="AKR41:AKR42" si="1768">AKR9/AKQ9-1</f>
        <v>3.9495745183633746E-2</v>
      </c>
      <c r="AKS41" s="71">
        <f t="shared" ref="AKS41:AKU42" si="1769">AKS9/AKR9-1</f>
        <v>1.4973527124340968E-2</v>
      </c>
      <c r="AKT41" s="71">
        <f t="shared" si="1769"/>
        <v>1.1469420056678725E-2</v>
      </c>
      <c r="AKU41" s="71">
        <f t="shared" si="1769"/>
        <v>7.8741055270709293E-2</v>
      </c>
      <c r="AKV41" s="71">
        <f t="shared" ref="AKV41:AKV42" si="1770">AKV9/AKU9-1</f>
        <v>0.14423265246533945</v>
      </c>
      <c r="AKW41" s="71">
        <f t="shared" ref="AKW41:AKW42" si="1771">AKW9/AKV9-1</f>
        <v>0.14205140214061762</v>
      </c>
      <c r="AKX41" s="71">
        <f t="shared" ref="AKX41:AKX42" si="1772">AKX9/AKW9-1</f>
        <v>5.2402414687624077E-2</v>
      </c>
      <c r="AKY41" s="71">
        <f t="shared" ref="AKY41:AKY42" si="1773">AKY9/AKX9-1</f>
        <v>5.2901000787142216E-3</v>
      </c>
      <c r="AKZ41" s="71">
        <f t="shared" ref="AKZ41:AKZ42" si="1774">AKZ9/AKY9-1</f>
        <v>8.6128285685551642E-2</v>
      </c>
      <c r="ALA41" s="71">
        <f t="shared" ref="ALA41:ALA42" si="1775">ALA9/AKZ9-1</f>
        <v>0.24648879472673624</v>
      </c>
      <c r="ALB41" s="71">
        <f t="shared" ref="ALB41:ALB42" si="1776">ALB9/ALA9-1</f>
        <v>-1.0420851794322283E-2</v>
      </c>
      <c r="ALC41" s="71">
        <f t="shared" ref="ALC41:ALC42" si="1777">ALC9/ALB9-1</f>
        <v>0.10707593822484518</v>
      </c>
      <c r="ALD41" s="71">
        <f t="shared" ref="ALD41:ALD42" si="1778">ALD9/ALC9-1</f>
        <v>8.7882955246512351E-2</v>
      </c>
      <c r="ALE41" s="71">
        <f t="shared" ref="ALE41:ALE42" si="1779">ALE9/ALD9-1</f>
        <v>6.4106616566796504E-2</v>
      </c>
      <c r="ALF41" s="71">
        <f t="shared" ref="ALF41:ALF42" si="1780">ALF9/ALE9-1</f>
        <v>1.1238218252164867E-2</v>
      </c>
      <c r="ALG41" s="71">
        <f t="shared" ref="ALG41:ALG42" si="1781">ALG9/ALF9-1</f>
        <v>-7.3416087069589908E-3</v>
      </c>
      <c r="ALH41" s="71">
        <f t="shared" ref="ALH41:ALH42" si="1782">ALH9/ALG9-1</f>
        <v>6.4345893019142952E-2</v>
      </c>
      <c r="ALI41" s="71">
        <f t="shared" ref="ALI41:ALJ42" si="1783">ALI9/ALH9-1</f>
        <v>5.7906346456390256E-2</v>
      </c>
      <c r="ALJ41" s="71">
        <f t="shared" si="1783"/>
        <v>5.5529284159316239E-2</v>
      </c>
      <c r="ALK41" s="71">
        <f t="shared" ref="ALK41:ALK42" si="1784">ALK9/ALJ9-1</f>
        <v>1.5471648582517039E-2</v>
      </c>
      <c r="ALL41" s="71">
        <f t="shared" ref="ALL41:ALL42" si="1785">ALL9/ALK9-1</f>
        <v>4.196266316674957E-2</v>
      </c>
      <c r="ALM41" s="71">
        <f t="shared" ref="ALM41:ALM42" si="1786">ALM9/ALL9-1</f>
        <v>3.811542404379642E-2</v>
      </c>
      <c r="ALN41" s="71">
        <f t="shared" ref="ALN41:ALO42" si="1787">ALN9/ALM9-1</f>
        <v>7.6460512822862148E-2</v>
      </c>
      <c r="ALO41" s="71">
        <f t="shared" si="1787"/>
        <v>-1.165958451587179E-2</v>
      </c>
      <c r="ALP41" s="71">
        <f t="shared" ref="ALP41:ALP42" si="1788">ALP9/ALO9-1</f>
        <v>1.3006432321272854E-2</v>
      </c>
      <c r="ALQ41" s="71">
        <f t="shared" ref="ALQ41:ALQ42" si="1789">ALQ9/ALP9-1</f>
        <v>3.5495800057134375E-2</v>
      </c>
      <c r="ALR41" s="71">
        <f t="shared" ref="ALR41:ALR42" si="1790">ALR9/ALQ9-1</f>
        <v>0.1267214012367881</v>
      </c>
      <c r="ALS41" s="71">
        <f t="shared" ref="ALS41:ALS42" si="1791">ALS9/ALR9-1</f>
        <v>3.7675200906846174E-2</v>
      </c>
      <c r="ALT41" s="71">
        <f t="shared" ref="ALT41:ALT42" si="1792">ALT9/ALS9-1</f>
        <v>3.5883244631811584E-2</v>
      </c>
      <c r="ALU41" s="71">
        <f t="shared" ref="ALU41:ALU42" si="1793">ALU9/ALT9-1</f>
        <v>5.5541309341170964E-2</v>
      </c>
      <c r="ALV41" s="71">
        <f t="shared" ref="ALV41:ALV42" si="1794">ALV9/ALU9-1</f>
        <v>4.7907633329558497E-2</v>
      </c>
      <c r="ALW41" s="71">
        <f t="shared" ref="ALW41:ALW42" si="1795">ALW9/ALV9-1</f>
        <v>6.2159856547392645E-2</v>
      </c>
      <c r="ALX41" s="71">
        <f t="shared" ref="ALX41:ALX42" si="1796">ALX9/ALW9-1</f>
        <v>5.962258883242666E-2</v>
      </c>
      <c r="ALY41" s="71">
        <f t="shared" ref="ALY41:ALY42" si="1797">ALY9/ALX9-1</f>
        <v>7.4700091160910365E-2</v>
      </c>
      <c r="ALZ41" s="71">
        <f t="shared" ref="ALZ41:ALZ42" si="1798">ALZ9/ALY9-1</f>
        <v>4.8371794668286006E-2</v>
      </c>
      <c r="AMA41" s="71">
        <f t="shared" ref="AMA41:AMA42" si="1799">AMA9/ALZ9-1</f>
        <v>8.7390818925675129E-2</v>
      </c>
      <c r="AMB41" s="71">
        <f t="shared" ref="AMB41:AMB42" si="1800">AMB9/AMA9-1</f>
        <v>2.4490072370028093E-2</v>
      </c>
      <c r="AMC41" s="71">
        <f t="shared" ref="AMC41:AMC42" si="1801">AMC9/AMB9-1</f>
        <v>2.9080089078932003E-2</v>
      </c>
      <c r="AMD41" s="71">
        <f t="shared" ref="AMD41:AMD42" si="1802">AMD9/AMC9-1</f>
        <v>1.69177393030846E-2</v>
      </c>
      <c r="AME41" s="71">
        <f t="shared" ref="AME41:AME42" si="1803">AME9/AMD9-1</f>
        <v>9.5444143851857621E-2</v>
      </c>
      <c r="AMF41" s="71">
        <f t="shared" ref="AMF41:AMF42" si="1804">AMF9/AME9-1</f>
        <v>6.5070559864704336E-2</v>
      </c>
      <c r="AMG41" s="71">
        <f t="shared" ref="AMG41:AMG42" si="1805">AMG9/AMF9-1</f>
        <v>3.0767679643749934E-2</v>
      </c>
      <c r="AMH41" s="71">
        <f t="shared" ref="AMH41:AMH42" si="1806">AMH9/AMG9-1</f>
        <v>5.5505941106606116E-3</v>
      </c>
      <c r="AMI41" s="71">
        <f t="shared" ref="AMI41:AMI42" si="1807">AMI9/AMH9-1</f>
        <v>5.163648906352547E-2</v>
      </c>
      <c r="AMJ41" s="71">
        <f t="shared" ref="AMJ41:AMJ42" si="1808">AMJ9/AMI9-1</f>
        <v>6.0285014785897761E-2</v>
      </c>
      <c r="AMK41" s="71">
        <f t="shared" ref="AMK41:AMK42" si="1809">AMK9/AMJ9-1</f>
        <v>-7.8226949008701752E-3</v>
      </c>
      <c r="AML41" s="71">
        <f t="shared" ref="AML41:AML42" si="1810">AML9/AMK9-1</f>
        <v>1.8929892528189773E-2</v>
      </c>
      <c r="AMM41" s="71">
        <f t="shared" ref="AMM41:AMM42" si="1811">AMM9/AML9-1</f>
        <v>3.3675146972474312E-2</v>
      </c>
      <c r="AMN41" s="71">
        <f t="shared" ref="AMN41:AMN42" si="1812">AMN9/AMM9-1</f>
        <v>2.234963339048357E-2</v>
      </c>
      <c r="AMO41" s="71">
        <f t="shared" ref="AMO41:AMO42" si="1813">AMO9/AMN9-1</f>
        <v>5.8309250273232083E-2</v>
      </c>
      <c r="AMP41" s="71">
        <f t="shared" ref="AMP41:AMP42" si="1814">AMP9/AMO9-1</f>
        <v>1.5362311099134107E-2</v>
      </c>
      <c r="AMQ41" s="71">
        <f t="shared" ref="AMQ41:AMQ42" si="1815">AMQ9/AMP9-1</f>
        <v>2.3905811781828046E-2</v>
      </c>
      <c r="AMR41" s="71">
        <f t="shared" ref="AMR41:AMR42" si="1816">AMR9/AMQ9-1</f>
        <v>1.1122292611572382E-2</v>
      </c>
      <c r="AMS41" s="71">
        <f t="shared" ref="AMS41:AMS42" si="1817">AMS9/AMR9-1</f>
        <v>9.1199283862256619E-2</v>
      </c>
      <c r="AMT41" s="71">
        <f t="shared" ref="AMT41:AMT42" si="1818">AMT9/AMS9-1</f>
        <v>-4.2261975549270137E-2</v>
      </c>
      <c r="AMU41" s="71">
        <f t="shared" ref="AMU41:AMU42" si="1819">AMU9/AMT9-1</f>
        <v>6.4272901145049799E-2</v>
      </c>
      <c r="AMV41" s="71">
        <f t="shared" ref="AMV41:AMV42" si="1820">AMV9/AMU9-1</f>
        <v>4.4053824683696119E-2</v>
      </c>
      <c r="AMW41" s="71">
        <f t="shared" ref="AMW41:AMW42" si="1821">AMW9/AMV9-1</f>
        <v>7.9650790826063078E-2</v>
      </c>
      <c r="AMX41" s="71">
        <f t="shared" ref="AMX41:AMX42" si="1822">AMX9/AMW9-1</f>
        <v>0.29845252324850891</v>
      </c>
      <c r="AMY41" s="71">
        <f t="shared" ref="AMY41:AMY42" si="1823">AMY9/AMX9-1</f>
        <v>1.2201308808815536E-2</v>
      </c>
      <c r="AMZ41" s="71">
        <f t="shared" ref="AMZ41:AMZ42" si="1824">AMZ9/AMY9-1</f>
        <v>0.14132651510438099</v>
      </c>
      <c r="ANA41" s="71">
        <f t="shared" ref="ANA41:ANA42" si="1825">ANA9/AMZ9-1</f>
        <v>8.2957044617152587E-2</v>
      </c>
      <c r="ANB41" s="71">
        <f t="shared" ref="ANB41:ANB42" si="1826">ANB9/ANA9-1</f>
        <v>5.5918514112071049E-2</v>
      </c>
      <c r="ANC41" s="71">
        <f t="shared" ref="ANC41:ANC42" si="1827">ANC9/ANB9-1</f>
        <v>0.11344374617075959</v>
      </c>
      <c r="AND41" s="71">
        <f t="shared" ref="AND41:AND42" si="1828">AND9/ANC9-1</f>
        <v>0.16395902296412901</v>
      </c>
      <c r="ANE41" s="71">
        <f t="shared" ref="ANE41:ANE42" si="1829">ANE9/AND9-1</f>
        <v>-4.8053822316159622E-2</v>
      </c>
      <c r="ANF41" s="71">
        <f t="shared" ref="ANF41:ANF42" si="1830">ANF9/ANE9-1</f>
        <v>6.7094910822090625E-2</v>
      </c>
      <c r="ANG41" s="71">
        <f t="shared" ref="ANG41:ANG42" si="1831">ANG9/ANF9-1</f>
        <v>-1.5342893425960069E-2</v>
      </c>
      <c r="ANH41" s="71">
        <f t="shared" ref="ANH41:ANH42" si="1832">ANH9/ANG9-1</f>
        <v>2.6627951801811101E-2</v>
      </c>
      <c r="ANI41" s="71">
        <f t="shared" ref="ANI41:ANI42" si="1833">ANI9/ANH9-1</f>
        <v>5.0550076711762815E-2</v>
      </c>
      <c r="ANJ41" s="71">
        <f t="shared" ref="ANJ41:ANJ42" si="1834">ANJ9/ANI9-1</f>
        <v>1.6683358928156977E-2</v>
      </c>
      <c r="ANK41" s="71">
        <f t="shared" ref="ANK41:ANK42" si="1835">ANK9/ANJ9-1</f>
        <v>2.8103822338621631E-2</v>
      </c>
      <c r="ANL41" s="71">
        <f t="shared" ref="ANL41:ANL42" si="1836">ANL9/ANK9-1</f>
        <v>-4.0492029041729993E-2</v>
      </c>
      <c r="ANM41" s="71">
        <f t="shared" ref="ANM41:ANM42" si="1837">ANM9/ANL9-1</f>
        <v>0.14475562927870023</v>
      </c>
      <c r="ANN41" s="71">
        <f t="shared" ref="ANN41:ANN42" si="1838">ANN9/ANM9-1</f>
        <v>2.2136272372210053E-2</v>
      </c>
      <c r="ANO41" s="71">
        <f t="shared" ref="ANO41:ANO42" si="1839">ANO9/ANN9-1</f>
        <v>-8.7818105141472813E-3</v>
      </c>
      <c r="ANP41" s="71">
        <f t="shared" ref="ANP41:ANP42" si="1840">ANP9/ANO9-1</f>
        <v>-8.3938860010227656E-2</v>
      </c>
      <c r="ANQ41" s="71">
        <f t="shared" ref="ANQ41:ANQ42" si="1841">ANQ9/ANP9-1</f>
        <v>0.14031106816144678</v>
      </c>
      <c r="ANR41" s="71">
        <f t="shared" ref="ANR41:ANR42" si="1842">ANR9/ANQ9-1</f>
        <v>3.2293003943325127E-2</v>
      </c>
      <c r="ANS41" s="71">
        <f t="shared" ref="ANS41:ANS42" si="1843">ANS9/ANR9-1</f>
        <v>0.10385924787129253</v>
      </c>
      <c r="ANT41" s="71">
        <f t="shared" ref="ANT41:ANT42" si="1844">ANT9/ANS9-1</f>
        <v>-9.9502247032895452E-3</v>
      </c>
      <c r="ANU41" s="71">
        <f t="shared" ref="ANU41:ANU42" si="1845">ANU9/ANT9-1</f>
        <v>-2.5000498459980092E-2</v>
      </c>
      <c r="ANV41" s="71">
        <f t="shared" ref="ANV41:ANV42" si="1846">ANV9/ANU9-1</f>
        <v>0.12261584363744471</v>
      </c>
      <c r="ANW41" s="71">
        <f t="shared" ref="ANW41:ANW42" si="1847">ANW9/ANV9-1</f>
        <v>0.14193403922924808</v>
      </c>
      <c r="ANX41" s="71">
        <f t="shared" ref="ANX41:ANX42" si="1848">ANX9/ANW9-1</f>
        <v>-0.10982692474565325</v>
      </c>
      <c r="ANY41" s="71">
        <f t="shared" ref="ANY41:ANY42" si="1849">ANY9/ANX9-1</f>
        <v>0.20395698862460776</v>
      </c>
      <c r="ANZ41" s="71">
        <f t="shared" ref="ANZ41:ANZ42" si="1850">ANZ9/ANY9-1</f>
        <v>3.4251523740529422E-2</v>
      </c>
      <c r="AOA41" s="71">
        <f t="shared" ref="AOA41:AOA42" si="1851">AOA9/ANZ9-1</f>
        <v>0.15303460179740669</v>
      </c>
      <c r="AOB41" s="71">
        <f t="shared" ref="AOB41:AOB42" si="1852">AOB9/AOA9-1</f>
        <v>3.4027386122419401E-2</v>
      </c>
      <c r="AOC41" s="71">
        <f t="shared" ref="AOC41:AOC42" si="1853">AOC9/AOB9-1</f>
        <v>9.3480644179599892E-4</v>
      </c>
      <c r="AOD41" s="71">
        <f t="shared" ref="AOD41:AOD42" si="1854">AOD9/AOC9-1</f>
        <v>7.6960039660313395E-2</v>
      </c>
      <c r="AOE41" s="71">
        <f t="shared" ref="AOE41:AOE42" si="1855">AOE9/AOD9-1</f>
        <v>5.6700413798245197E-3</v>
      </c>
      <c r="AOF41" s="71">
        <f t="shared" ref="AOF41:AOF42" si="1856">AOF9/AOE9-1</f>
        <v>6.8896373015903789E-2</v>
      </c>
      <c r="AOG41" s="71">
        <f t="shared" ref="AOG41:AOG42" si="1857">AOG9/AOF9-1</f>
        <v>1.278558944798025E-2</v>
      </c>
      <c r="AOH41" s="71">
        <f t="shared" ref="AOH41:AOH42" si="1858">AOH9/AOG9-1</f>
        <v>-1.9071091333064949E-3</v>
      </c>
      <c r="AOI41" s="71">
        <f t="shared" ref="AOI41:AOI42" si="1859">AOI9/AOH9-1</f>
        <v>-4.5987913019452042E-2</v>
      </c>
      <c r="AOJ41" s="71">
        <f t="shared" ref="AOJ41:AOJ42" si="1860">AOJ9/AOI9-1</f>
        <v>0.10154422267934815</v>
      </c>
      <c r="AOK41" s="71">
        <f t="shared" ref="AOK41:AOK42" si="1861">AOK9/AOJ9-1</f>
        <v>5.7050919970841996E-2</v>
      </c>
      <c r="AOL41" s="71">
        <f t="shared" ref="AOL41:AOL42" si="1862">AOL9/AOK9-1</f>
        <v>-3.5896691880043963E-2</v>
      </c>
      <c r="AOM41" s="71">
        <f t="shared" ref="AOM41:AOM42" si="1863">AOM9/AOL9-1</f>
        <v>-5.0165623194982301E-2</v>
      </c>
      <c r="AON41" s="71">
        <f t="shared" ref="AON41:AON42" si="1864">AON9/AOM9-1</f>
        <v>2.4565370996194602E-2</v>
      </c>
      <c r="AOO41" s="71">
        <f t="shared" ref="AOO41:AOO42" si="1865">AOO9/AON9-1</f>
        <v>6.9390565334322973E-2</v>
      </c>
      <c r="AOP41" s="71">
        <f t="shared" ref="AOP41:AOP42" si="1866">AOP9/AOO9-1</f>
        <v>-6.2485634972814452E-2</v>
      </c>
      <c r="AOQ41" s="71">
        <f t="shared" ref="AOQ41:AOQ42" si="1867">AOQ9/AOP9-1</f>
        <v>6.5581334019946258E-2</v>
      </c>
      <c r="AOR41" s="71">
        <f t="shared" ref="AOR41:AOR42" si="1868">AOR9/AOQ9-1</f>
        <v>2.8481867035479613E-2</v>
      </c>
      <c r="AOS41" s="71"/>
      <c r="AOT41" s="71"/>
      <c r="AOU41" s="71"/>
      <c r="AOV41" s="71"/>
      <c r="AOW41" s="71"/>
      <c r="AOX41" s="71"/>
      <c r="AOY41" s="71"/>
      <c r="AOZ41" s="71"/>
      <c r="APA41" s="71"/>
    </row>
    <row r="42" spans="1:1093" x14ac:dyDescent="0.2">
      <c r="A42" s="9"/>
      <c r="B42" s="320" t="s">
        <v>1180</v>
      </c>
      <c r="D42" s="71">
        <f t="shared" ref="D42:BO42" si="1869">D10/C10-1</f>
        <v>9.231143097625738E-3</v>
      </c>
      <c r="E42" s="71">
        <f t="shared" si="1869"/>
        <v>-3.1121515982543424E-2</v>
      </c>
      <c r="F42" s="71">
        <f t="shared" si="1869"/>
        <v>5.1683793065548933E-3</v>
      </c>
      <c r="G42" s="71">
        <f t="shared" si="1869"/>
        <v>-2.27716916823687E-2</v>
      </c>
      <c r="H42" s="71">
        <f t="shared" si="1869"/>
        <v>3.0464368434744982E-2</v>
      </c>
      <c r="I42" s="71">
        <f t="shared" si="1869"/>
        <v>2.9293306080637738E-3</v>
      </c>
      <c r="J42" s="71">
        <f t="shared" si="1869"/>
        <v>-1.797757497028929E-3</v>
      </c>
      <c r="K42" s="71">
        <f t="shared" si="1869"/>
        <v>-3.8374858937251233E-3</v>
      </c>
      <c r="L42" s="71">
        <f t="shared" si="1869"/>
        <v>-2.2874620055988393E-2</v>
      </c>
      <c r="M42" s="71">
        <f t="shared" si="1869"/>
        <v>-2.2603532264318882E-2</v>
      </c>
      <c r="N42" s="71">
        <f t="shared" si="1869"/>
        <v>8.8375701141860663E-3</v>
      </c>
      <c r="O42" s="71">
        <f t="shared" si="1869"/>
        <v>2.8046009488699619E-2</v>
      </c>
      <c r="P42" s="71">
        <f t="shared" si="1869"/>
        <v>-2.7515603648476272E-2</v>
      </c>
      <c r="Q42" s="71">
        <f t="shared" si="1869"/>
        <v>-2.602425269576325E-3</v>
      </c>
      <c r="R42" s="71">
        <f t="shared" si="1869"/>
        <v>7.9591302483257298E-3</v>
      </c>
      <c r="S42" s="71">
        <f t="shared" si="1869"/>
        <v>-9.8391939769881809E-3</v>
      </c>
      <c r="T42" s="71">
        <f t="shared" si="1869"/>
        <v>1.5773400802945314E-3</v>
      </c>
      <c r="U42" s="71">
        <f t="shared" si="1869"/>
        <v>-1.8817996023050898E-2</v>
      </c>
      <c r="V42" s="71">
        <f t="shared" si="1869"/>
        <v>-5.305939164644613E-3</v>
      </c>
      <c r="W42" s="71">
        <f t="shared" si="1869"/>
        <v>-7.0305880233584306E-3</v>
      </c>
      <c r="X42" s="71">
        <f t="shared" si="1869"/>
        <v>-1.6065788391799174E-2</v>
      </c>
      <c r="Y42" s="71">
        <f t="shared" si="1869"/>
        <v>6.8356977997763302E-4</v>
      </c>
      <c r="Z42" s="71">
        <f t="shared" si="1869"/>
        <v>9.4030421866684311E-3</v>
      </c>
      <c r="AA42" s="71">
        <f t="shared" si="1869"/>
        <v>1.3693486775879116E-2</v>
      </c>
      <c r="AB42" s="71">
        <f t="shared" si="1869"/>
        <v>6.5118068282585817E-3</v>
      </c>
      <c r="AC42" s="71">
        <f t="shared" si="1869"/>
        <v>-1.4722225830474112E-2</v>
      </c>
      <c r="AD42" s="71">
        <f t="shared" si="1869"/>
        <v>1.0399709086500453E-2</v>
      </c>
      <c r="AE42" s="71">
        <f t="shared" si="1869"/>
        <v>-2.0941132934702567E-2</v>
      </c>
      <c r="AF42" s="71">
        <f t="shared" si="1869"/>
        <v>2.9850642710695929E-2</v>
      </c>
      <c r="AG42" s="71">
        <f t="shared" si="1869"/>
        <v>2.0455556954891874E-2</v>
      </c>
      <c r="AH42" s="71">
        <f t="shared" si="1869"/>
        <v>-7.260676409799216E-3</v>
      </c>
      <c r="AI42" s="71">
        <f t="shared" si="1869"/>
        <v>-1.4885545769214525E-2</v>
      </c>
      <c r="AJ42" s="71">
        <f t="shared" si="1869"/>
        <v>1.6591415309488156E-3</v>
      </c>
      <c r="AK42" s="71">
        <f t="shared" si="1869"/>
        <v>3.6637909893457721E-3</v>
      </c>
      <c r="AL42" s="71">
        <f t="shared" si="1869"/>
        <v>-2.1232241667899387E-2</v>
      </c>
      <c r="AM42" s="71">
        <f t="shared" si="1869"/>
        <v>9.8920381938019109E-3</v>
      </c>
      <c r="AN42" s="71">
        <f t="shared" si="1869"/>
        <v>-1.5465985379189084E-2</v>
      </c>
      <c r="AO42" s="71">
        <f t="shared" si="1869"/>
        <v>1.1066197758051954E-2</v>
      </c>
      <c r="AP42" s="71">
        <f t="shared" si="1869"/>
        <v>5.4090875887968792E-3</v>
      </c>
      <c r="AQ42" s="71">
        <f t="shared" si="1869"/>
        <v>3.2791519396635493E-4</v>
      </c>
      <c r="AR42" s="71">
        <f t="shared" si="1869"/>
        <v>-9.6594092097639361E-3</v>
      </c>
      <c r="AS42" s="71">
        <f t="shared" si="1869"/>
        <v>-3.0365758165660228E-3</v>
      </c>
      <c r="AT42" s="71">
        <f t="shared" si="1869"/>
        <v>-3.707741555592281E-3</v>
      </c>
      <c r="AU42" s="71">
        <f t="shared" si="1869"/>
        <v>8.5383819763422686E-3</v>
      </c>
      <c r="AV42" s="71">
        <f t="shared" si="1869"/>
        <v>2.3168255718769348E-2</v>
      </c>
      <c r="AW42" s="71">
        <f t="shared" si="1869"/>
        <v>2.2966587429540608E-2</v>
      </c>
      <c r="AX42" s="71">
        <f t="shared" si="1869"/>
        <v>6.550285503680664E-2</v>
      </c>
      <c r="AY42" s="71">
        <f t="shared" si="1869"/>
        <v>2.0375384288392695E-2</v>
      </c>
      <c r="AZ42" s="71">
        <f t="shared" si="1869"/>
        <v>2.4598204723552897E-2</v>
      </c>
      <c r="BA42" s="71">
        <f t="shared" si="1869"/>
        <v>-1.5526984140998623E-2</v>
      </c>
      <c r="BB42" s="71">
        <f t="shared" si="1869"/>
        <v>2.7871243093551268E-3</v>
      </c>
      <c r="BC42" s="71">
        <f t="shared" si="1869"/>
        <v>-2.2410771074653946E-2</v>
      </c>
      <c r="BD42" s="71">
        <f t="shared" si="1869"/>
        <v>-1.5694433686092912E-2</v>
      </c>
      <c r="BE42" s="71">
        <f t="shared" si="1869"/>
        <v>-1.384907249718037E-2</v>
      </c>
      <c r="BF42" s="71">
        <f t="shared" si="1869"/>
        <v>-6.8671720690028915E-3</v>
      </c>
      <c r="BG42" s="71">
        <f t="shared" si="1869"/>
        <v>-3.7858541862383355E-3</v>
      </c>
      <c r="BH42" s="71">
        <f t="shared" si="1869"/>
        <v>-2.4570649123813015E-2</v>
      </c>
      <c r="BI42" s="71">
        <f t="shared" si="1869"/>
        <v>-9.3255737795288063E-3</v>
      </c>
      <c r="BJ42" s="71">
        <f t="shared" si="1869"/>
        <v>-2.5513077860123579E-2</v>
      </c>
      <c r="BK42" s="71">
        <f t="shared" si="1869"/>
        <v>-8.6591288121773413E-4</v>
      </c>
      <c r="BL42" s="71">
        <f t="shared" si="1869"/>
        <v>-1.0691845264858335E-2</v>
      </c>
      <c r="BM42" s="71">
        <f t="shared" si="1869"/>
        <v>-1.1050255328557856E-2</v>
      </c>
      <c r="BN42" s="71">
        <f t="shared" si="1869"/>
        <v>-3.4059510018813466E-3</v>
      </c>
      <c r="BO42" s="71">
        <f t="shared" si="1869"/>
        <v>5.6551101482651411E-3</v>
      </c>
      <c r="BP42" s="71">
        <f t="shared" ref="BP42:EA42" si="1870">BP10/BO10-1</f>
        <v>-8.4509962320156173E-3</v>
      </c>
      <c r="BQ42" s="71">
        <f t="shared" si="1870"/>
        <v>1.9526855206419169E-2</v>
      </c>
      <c r="BR42" s="71">
        <f t="shared" si="1870"/>
        <v>-1.1640572160641294E-2</v>
      </c>
      <c r="BS42" s="71">
        <f t="shared" si="1870"/>
        <v>-1.2729517354063025E-2</v>
      </c>
      <c r="BT42" s="71">
        <f t="shared" si="1870"/>
        <v>1.4821885531925538E-2</v>
      </c>
      <c r="BU42" s="71">
        <f t="shared" si="1870"/>
        <v>9.8420521467597055E-3</v>
      </c>
      <c r="BV42" s="71">
        <f t="shared" si="1870"/>
        <v>4.4091604686715691E-3</v>
      </c>
      <c r="BW42" s="71">
        <f t="shared" si="1870"/>
        <v>4.9884574766483336E-3</v>
      </c>
      <c r="BX42" s="71">
        <f t="shared" si="1870"/>
        <v>-5.554717125830777E-3</v>
      </c>
      <c r="BY42" s="71">
        <f t="shared" si="1870"/>
        <v>-5.1596506017829169E-3</v>
      </c>
      <c r="BZ42" s="71">
        <f t="shared" si="1870"/>
        <v>1.2117325996342521E-2</v>
      </c>
      <c r="CA42" s="71">
        <f t="shared" si="1870"/>
        <v>2.8396332245133049E-3</v>
      </c>
      <c r="CB42" s="71">
        <f t="shared" si="1870"/>
        <v>1.2531575395966055E-2</v>
      </c>
      <c r="CC42" s="71">
        <f t="shared" si="1870"/>
        <v>7.1191449928404982E-3</v>
      </c>
      <c r="CD42" s="71">
        <f t="shared" si="1870"/>
        <v>1.0209088976425473E-2</v>
      </c>
      <c r="CE42" s="71">
        <f t="shared" si="1870"/>
        <v>1.6865440410963162E-2</v>
      </c>
      <c r="CF42" s="71">
        <f t="shared" si="1870"/>
        <v>2.6533321392847142E-2</v>
      </c>
      <c r="CG42" s="71">
        <f t="shared" si="1870"/>
        <v>-3.5999150915722034E-4</v>
      </c>
      <c r="CH42" s="71">
        <f t="shared" si="1870"/>
        <v>-1.124831225976064E-3</v>
      </c>
      <c r="CI42" s="71">
        <f t="shared" si="1870"/>
        <v>7.7504283531173446E-3</v>
      </c>
      <c r="CJ42" s="71">
        <f t="shared" si="1870"/>
        <v>-1.6721121157576846E-3</v>
      </c>
      <c r="CK42" s="71">
        <f t="shared" si="1870"/>
        <v>-1.2919247552915736E-2</v>
      </c>
      <c r="CL42" s="71">
        <f t="shared" si="1870"/>
        <v>2.4840399871248753E-3</v>
      </c>
      <c r="CM42" s="71">
        <f t="shared" si="1870"/>
        <v>-9.9726925333314398E-3</v>
      </c>
      <c r="CN42" s="71">
        <f t="shared" si="1870"/>
        <v>-1.2209387735796717E-2</v>
      </c>
      <c r="CO42" s="71">
        <f t="shared" si="1870"/>
        <v>2.0258640727292443E-2</v>
      </c>
      <c r="CP42" s="71">
        <f t="shared" si="1870"/>
        <v>4.5510790148723945E-3</v>
      </c>
      <c r="CQ42" s="71">
        <f t="shared" si="1870"/>
        <v>1.2256636412442568E-2</v>
      </c>
      <c r="CR42" s="71">
        <f t="shared" si="1870"/>
        <v>-1.2683345498292753E-2</v>
      </c>
      <c r="CS42" s="71">
        <f t="shared" si="1870"/>
        <v>8.1476789643726288E-3</v>
      </c>
      <c r="CT42" s="71">
        <f t="shared" si="1870"/>
        <v>1.0514185933635734E-2</v>
      </c>
      <c r="CU42" s="71">
        <f t="shared" si="1870"/>
        <v>2.2454670117871611E-2</v>
      </c>
      <c r="CV42" s="71">
        <f t="shared" si="1870"/>
        <v>3.9453945688804781E-2</v>
      </c>
      <c r="CW42" s="71">
        <f t="shared" si="1870"/>
        <v>1.7492044651740146E-2</v>
      </c>
      <c r="CX42" s="71">
        <f t="shared" si="1870"/>
        <v>6.2255642867102834E-2</v>
      </c>
      <c r="CY42" s="71">
        <f t="shared" si="1870"/>
        <v>2.318671180605314E-2</v>
      </c>
      <c r="CZ42" s="71">
        <f t="shared" si="1870"/>
        <v>1.3795316971174421E-2</v>
      </c>
      <c r="DA42" s="71">
        <f t="shared" si="1870"/>
        <v>-1.2528618107668699E-2</v>
      </c>
      <c r="DB42" s="71">
        <f t="shared" si="1870"/>
        <v>1.4374355984048126E-2</v>
      </c>
      <c r="DC42" s="71">
        <f t="shared" si="1870"/>
        <v>-1.3470752230977823E-2</v>
      </c>
      <c r="DD42" s="71">
        <f t="shared" si="1870"/>
        <v>-1.5012304304369506E-2</v>
      </c>
      <c r="DE42" s="71">
        <f t="shared" si="1870"/>
        <v>-2.982466363539571E-2</v>
      </c>
      <c r="DF42" s="71">
        <f t="shared" si="1870"/>
        <v>-7.3891670849148827E-3</v>
      </c>
      <c r="DG42" s="71">
        <f t="shared" si="1870"/>
        <v>1.8758091330088211E-2</v>
      </c>
      <c r="DH42" s="71">
        <f t="shared" si="1870"/>
        <v>-7.0171740839570784E-3</v>
      </c>
      <c r="DI42" s="71">
        <f t="shared" si="1870"/>
        <v>-1.1285475958233704E-4</v>
      </c>
      <c r="DJ42" s="71">
        <f t="shared" si="1870"/>
        <v>9.3554136158191525E-5</v>
      </c>
      <c r="DK42" s="71">
        <f t="shared" si="1870"/>
        <v>2.6746233856898893E-2</v>
      </c>
      <c r="DL42" s="71">
        <f t="shared" si="1870"/>
        <v>-1.8958861099872548E-3</v>
      </c>
      <c r="DM42" s="71">
        <f t="shared" si="1870"/>
        <v>-5.1047901598503254E-3</v>
      </c>
      <c r="DN42" s="71">
        <f t="shared" si="1870"/>
        <v>-8.3976836370396324E-3</v>
      </c>
      <c r="DO42" s="71">
        <f t="shared" si="1870"/>
        <v>2.8625217829545191E-2</v>
      </c>
      <c r="DP42" s="71">
        <f t="shared" si="1870"/>
        <v>-7.8077294571542444E-3</v>
      </c>
      <c r="DQ42" s="71">
        <f t="shared" si="1870"/>
        <v>2.643110578145702E-3</v>
      </c>
      <c r="DR42" s="71">
        <f t="shared" si="1870"/>
        <v>7.9443060918722441E-3</v>
      </c>
      <c r="DS42" s="71">
        <f t="shared" si="1870"/>
        <v>1.0819161073181593E-2</v>
      </c>
      <c r="DT42" s="71">
        <f t="shared" si="1870"/>
        <v>1.4945917744836335E-2</v>
      </c>
      <c r="DU42" s="71">
        <f t="shared" si="1870"/>
        <v>1.2814388672685473E-2</v>
      </c>
      <c r="DV42" s="71">
        <f t="shared" si="1870"/>
        <v>1.3835080584865045E-2</v>
      </c>
      <c r="DW42" s="71">
        <f t="shared" si="1870"/>
        <v>1.5422724413616917E-2</v>
      </c>
      <c r="DX42" s="71">
        <f t="shared" si="1870"/>
        <v>2.3832284880750398E-2</v>
      </c>
      <c r="DY42" s="71">
        <f t="shared" si="1870"/>
        <v>2.122155198531317E-3</v>
      </c>
      <c r="DZ42" s="71">
        <f t="shared" si="1870"/>
        <v>6.9228447295692774E-3</v>
      </c>
      <c r="EA42" s="71">
        <f t="shared" si="1870"/>
        <v>-7.6638999369078586E-3</v>
      </c>
      <c r="EB42" s="71">
        <f t="shared" ref="EB42:GM42" si="1871">EB10/EA10-1</f>
        <v>3.0228196648083072E-2</v>
      </c>
      <c r="EC42" s="71">
        <f t="shared" si="1871"/>
        <v>1.8773513693487454E-2</v>
      </c>
      <c r="ED42" s="71">
        <f t="shared" si="1871"/>
        <v>9.7658557451099082E-3</v>
      </c>
      <c r="EE42" s="71">
        <f t="shared" si="1871"/>
        <v>1.1706281624878523E-2</v>
      </c>
      <c r="EF42" s="71">
        <f t="shared" si="1871"/>
        <v>1.9080173748468265E-2</v>
      </c>
      <c r="EG42" s="71">
        <f t="shared" si="1871"/>
        <v>3.1057204422393125E-2</v>
      </c>
      <c r="EH42" s="71">
        <f t="shared" si="1871"/>
        <v>-3.9915237458122532E-2</v>
      </c>
      <c r="EI42" s="71">
        <f t="shared" si="1871"/>
        <v>6.1745071283989539E-3</v>
      </c>
      <c r="EJ42" s="71">
        <f t="shared" si="1871"/>
        <v>6.1462983423121731E-3</v>
      </c>
      <c r="EK42" s="71">
        <f t="shared" si="1871"/>
        <v>2.1915205183310693E-2</v>
      </c>
      <c r="EL42" s="71">
        <f t="shared" si="1871"/>
        <v>-9.8922780303384306E-3</v>
      </c>
      <c r="EM42" s="71">
        <f t="shared" si="1871"/>
        <v>1.1951268513807456E-2</v>
      </c>
      <c r="EN42" s="71">
        <f t="shared" si="1871"/>
        <v>1.3594284271732482E-2</v>
      </c>
      <c r="EO42" s="71">
        <f t="shared" si="1871"/>
        <v>1.032454549883588E-2</v>
      </c>
      <c r="EP42" s="71">
        <f t="shared" si="1871"/>
        <v>5.1552826560061771E-3</v>
      </c>
      <c r="EQ42" s="71">
        <f t="shared" si="1871"/>
        <v>-4.289027821719138E-3</v>
      </c>
      <c r="ER42" s="71">
        <f t="shared" si="1871"/>
        <v>-4.8950477287620364E-3</v>
      </c>
      <c r="ES42" s="71">
        <f t="shared" si="1871"/>
        <v>1.7872705019266188E-2</v>
      </c>
      <c r="ET42" s="71">
        <f t="shared" si="1871"/>
        <v>3.4583037870465683E-2</v>
      </c>
      <c r="EU42" s="71">
        <f t="shared" si="1871"/>
        <v>2.2378634039200707E-2</v>
      </c>
      <c r="EV42" s="71">
        <f t="shared" si="1871"/>
        <v>4.797401461670181E-2</v>
      </c>
      <c r="EW42" s="71">
        <f t="shared" si="1871"/>
        <v>2.5083819943531704E-2</v>
      </c>
      <c r="EX42" s="71">
        <f t="shared" si="1871"/>
        <v>4.5565852837022414E-2</v>
      </c>
      <c r="EY42" s="71">
        <f t="shared" si="1871"/>
        <v>-4.0935189312281128E-3</v>
      </c>
      <c r="EZ42" s="71">
        <f t="shared" si="1871"/>
        <v>2.3813609631166521E-2</v>
      </c>
      <c r="FA42" s="71">
        <f t="shared" si="1871"/>
        <v>2.2285394425438421E-2</v>
      </c>
      <c r="FB42" s="71">
        <f t="shared" si="1871"/>
        <v>1.1482883827244939E-2</v>
      </c>
      <c r="FC42" s="71">
        <f t="shared" si="1871"/>
        <v>-8.3499399683212294E-3</v>
      </c>
      <c r="FD42" s="71">
        <f t="shared" si="1871"/>
        <v>-8.182960829372643E-3</v>
      </c>
      <c r="FE42" s="71">
        <f t="shared" si="1871"/>
        <v>-8.1968054746234253E-3</v>
      </c>
      <c r="FF42" s="71">
        <f t="shared" si="1871"/>
        <v>8.0592791969369415E-4</v>
      </c>
      <c r="FG42" s="71">
        <f t="shared" si="1871"/>
        <v>-8.7018772226266083E-4</v>
      </c>
      <c r="FH42" s="71">
        <f t="shared" si="1871"/>
        <v>1.37955071974738E-2</v>
      </c>
      <c r="FI42" s="71">
        <f t="shared" si="1871"/>
        <v>2.3089039592322891E-2</v>
      </c>
      <c r="FJ42" s="71">
        <f t="shared" si="1871"/>
        <v>9.6051455701890998E-3</v>
      </c>
      <c r="FK42" s="71">
        <f t="shared" si="1871"/>
        <v>1.1942170225945681E-2</v>
      </c>
      <c r="FL42" s="71">
        <f t="shared" si="1871"/>
        <v>-1.0397855151311752E-4</v>
      </c>
      <c r="FM42" s="71">
        <f t="shared" si="1871"/>
        <v>1.2793751222601069E-2</v>
      </c>
      <c r="FN42" s="71">
        <f t="shared" si="1871"/>
        <v>-2.1174971294096512E-2</v>
      </c>
      <c r="FO42" s="71">
        <f t="shared" si="1871"/>
        <v>3.5745893808893925E-3</v>
      </c>
      <c r="FP42" s="71">
        <f t="shared" si="1871"/>
        <v>-4.7231925381334694E-3</v>
      </c>
      <c r="FQ42" s="71">
        <f t="shared" si="1871"/>
        <v>-9.9968579321874085E-4</v>
      </c>
      <c r="FR42" s="71">
        <f t="shared" si="1871"/>
        <v>4.5664275030519175E-3</v>
      </c>
      <c r="FS42" s="71">
        <f t="shared" si="1871"/>
        <v>-6.6442878191104171E-3</v>
      </c>
      <c r="FT42" s="71">
        <f t="shared" si="1871"/>
        <v>9.9553259247937564E-3</v>
      </c>
      <c r="FU42" s="71">
        <f t="shared" si="1871"/>
        <v>3.7665528838812801E-3</v>
      </c>
      <c r="FV42" s="71">
        <f t="shared" si="1871"/>
        <v>1.2611325559973352E-2</v>
      </c>
      <c r="FW42" s="71">
        <f t="shared" si="1871"/>
        <v>-3.1818826412128853E-3</v>
      </c>
      <c r="FX42" s="71">
        <f t="shared" si="1871"/>
        <v>1.6303013296877555E-2</v>
      </c>
      <c r="FY42" s="71">
        <f t="shared" si="1871"/>
        <v>3.757657874287057E-3</v>
      </c>
      <c r="FZ42" s="71">
        <f t="shared" si="1871"/>
        <v>6.1357525867746787E-3</v>
      </c>
      <c r="GA42" s="71">
        <f t="shared" si="1871"/>
        <v>1.260938805084133E-2</v>
      </c>
      <c r="GB42" s="71">
        <f t="shared" si="1871"/>
        <v>2.5393861485842883E-3</v>
      </c>
      <c r="GC42" s="71">
        <f t="shared" si="1871"/>
        <v>9.4268696961075094E-4</v>
      </c>
      <c r="GD42" s="71">
        <f t="shared" si="1871"/>
        <v>2.671762771756292E-2</v>
      </c>
      <c r="GE42" s="71">
        <f t="shared" si="1871"/>
        <v>1.6331139013373575E-2</v>
      </c>
      <c r="GF42" s="71">
        <f t="shared" si="1871"/>
        <v>8.242609824479219E-3</v>
      </c>
      <c r="GG42" s="71">
        <f t="shared" si="1871"/>
        <v>1.3196683186849745E-2</v>
      </c>
      <c r="GH42" s="71">
        <f t="shared" si="1871"/>
        <v>-3.1035427001916416E-3</v>
      </c>
      <c r="GI42" s="71">
        <f t="shared" si="1871"/>
        <v>2.0690242521984148E-2</v>
      </c>
      <c r="GJ42" s="71">
        <f t="shared" si="1871"/>
        <v>-9.7707593802147663E-3</v>
      </c>
      <c r="GK42" s="71">
        <f t="shared" si="1871"/>
        <v>-2.5990630681138605E-4</v>
      </c>
      <c r="GL42" s="71">
        <f t="shared" si="1871"/>
        <v>1.0497314569217542E-2</v>
      </c>
      <c r="GM42" s="71">
        <f t="shared" si="1871"/>
        <v>-1.5498115596724871E-3</v>
      </c>
      <c r="GN42" s="71">
        <f t="shared" ref="GN42:IY42" si="1872">GN10/GM10-1</f>
        <v>3.2096370187142398E-3</v>
      </c>
      <c r="GO42" s="71">
        <f t="shared" si="1872"/>
        <v>2.7743690410615418E-3</v>
      </c>
      <c r="GP42" s="71">
        <f t="shared" si="1872"/>
        <v>-3.0088546636214408E-3</v>
      </c>
      <c r="GQ42" s="71">
        <f t="shared" si="1872"/>
        <v>-7.9230719300417141E-3</v>
      </c>
      <c r="GR42" s="71">
        <f t="shared" si="1872"/>
        <v>7.9374973832297968E-3</v>
      </c>
      <c r="GS42" s="71">
        <f t="shared" si="1872"/>
        <v>2.0687073716142423E-2</v>
      </c>
      <c r="GT42" s="71">
        <f t="shared" si="1872"/>
        <v>1.3182315297304514E-2</v>
      </c>
      <c r="GU42" s="71">
        <f t="shared" si="1872"/>
        <v>5.7462066902180808E-3</v>
      </c>
      <c r="GV42" s="71">
        <f t="shared" si="1872"/>
        <v>2.103286463276377E-2</v>
      </c>
      <c r="GW42" s="71">
        <f t="shared" si="1872"/>
        <v>5.7310396843389233E-2</v>
      </c>
      <c r="GX42" s="71">
        <f t="shared" si="1872"/>
        <v>3.267081400739702E-2</v>
      </c>
      <c r="GY42" s="71">
        <f t="shared" si="1872"/>
        <v>1.2344301652475131E-2</v>
      </c>
      <c r="GZ42" s="71">
        <f t="shared" si="1872"/>
        <v>6.5187053384165861E-3</v>
      </c>
      <c r="HA42" s="71">
        <f t="shared" si="1872"/>
        <v>2.6846383429685705E-2</v>
      </c>
      <c r="HB42" s="71">
        <f t="shared" si="1872"/>
        <v>3.0310687611107445E-2</v>
      </c>
      <c r="HC42" s="71">
        <f t="shared" si="1872"/>
        <v>2.2369905102470611E-4</v>
      </c>
      <c r="HD42" s="71">
        <f t="shared" si="1872"/>
        <v>-8.0394754919984601E-3</v>
      </c>
      <c r="HE42" s="71">
        <f t="shared" si="1872"/>
        <v>5.5341677597589012E-3</v>
      </c>
      <c r="HF42" s="71">
        <f t="shared" si="1872"/>
        <v>9.6302719868424091E-3</v>
      </c>
      <c r="HG42" s="71">
        <f t="shared" si="1872"/>
        <v>8.3032293980631611E-3</v>
      </c>
      <c r="HH42" s="71">
        <f t="shared" si="1872"/>
        <v>-1.5840893992591365E-2</v>
      </c>
      <c r="HI42" s="71">
        <f t="shared" si="1872"/>
        <v>1.3231609997745197E-2</v>
      </c>
      <c r="HJ42" s="71">
        <f t="shared" si="1872"/>
        <v>4.6583645186879519E-3</v>
      </c>
      <c r="HK42" s="71">
        <f t="shared" si="1872"/>
        <v>-3.0939643377055903E-3</v>
      </c>
      <c r="HL42" s="71">
        <f t="shared" si="1872"/>
        <v>2.852551113038615E-3</v>
      </c>
      <c r="HM42" s="71">
        <f t="shared" si="1872"/>
        <v>4.8424308941741323E-3</v>
      </c>
      <c r="HN42" s="71">
        <f t="shared" si="1872"/>
        <v>3.4671405077797424E-3</v>
      </c>
      <c r="HO42" s="71">
        <f t="shared" si="1872"/>
        <v>1.0712317961603768E-2</v>
      </c>
      <c r="HP42" s="71">
        <f t="shared" si="1872"/>
        <v>2.4470873412047789E-2</v>
      </c>
      <c r="HQ42" s="71">
        <f t="shared" si="1872"/>
        <v>-1.0354222503968891E-2</v>
      </c>
      <c r="HR42" s="71">
        <f t="shared" si="1872"/>
        <v>-3.4652151625210736E-3</v>
      </c>
      <c r="HS42" s="71">
        <f t="shared" si="1872"/>
        <v>2.6108441118226633E-3</v>
      </c>
      <c r="HT42" s="71">
        <f t="shared" si="1872"/>
        <v>1.9425527178467572E-2</v>
      </c>
      <c r="HU42" s="71">
        <f t="shared" si="1872"/>
        <v>9.9434200588335298E-3</v>
      </c>
      <c r="HV42" s="71">
        <f t="shared" si="1872"/>
        <v>-1.4903223645122976E-2</v>
      </c>
      <c r="HW42" s="71">
        <f t="shared" si="1872"/>
        <v>5.5237464452266849E-3</v>
      </c>
      <c r="HX42" s="71">
        <f t="shared" si="1872"/>
        <v>7.1668699128395463E-3</v>
      </c>
      <c r="HY42" s="71">
        <f t="shared" si="1872"/>
        <v>-6.6460557342360449E-3</v>
      </c>
      <c r="HZ42" s="71">
        <f t="shared" si="1872"/>
        <v>-5.1472190420102093E-3</v>
      </c>
      <c r="IA42" s="71">
        <f t="shared" si="1872"/>
        <v>2.7919564869141489E-2</v>
      </c>
      <c r="IB42" s="71">
        <f t="shared" si="1872"/>
        <v>1.0682431918984436E-2</v>
      </c>
      <c r="IC42" s="71">
        <f t="shared" si="1872"/>
        <v>3.6381521425914887E-2</v>
      </c>
      <c r="ID42" s="71">
        <f t="shared" si="1872"/>
        <v>-9.4066980406410927E-3</v>
      </c>
      <c r="IE42" s="71">
        <f t="shared" si="1872"/>
        <v>1.0580314172503824E-2</v>
      </c>
      <c r="IF42" s="71">
        <f t="shared" si="1872"/>
        <v>1.7039443119849951E-2</v>
      </c>
      <c r="IG42" s="71">
        <f t="shared" si="1872"/>
        <v>1.5034920533435026E-2</v>
      </c>
      <c r="IH42" s="71">
        <f t="shared" si="1872"/>
        <v>7.2441857859686376E-3</v>
      </c>
      <c r="II42" s="71">
        <f t="shared" si="1872"/>
        <v>8.3212926462550296E-3</v>
      </c>
      <c r="IJ42" s="71">
        <f t="shared" si="1872"/>
        <v>3.2758923712059573E-3</v>
      </c>
      <c r="IK42" s="71">
        <f t="shared" si="1872"/>
        <v>6.5822252602092401E-3</v>
      </c>
      <c r="IL42" s="71">
        <f t="shared" si="1872"/>
        <v>1.9248962605142417E-2</v>
      </c>
      <c r="IM42" s="71">
        <f t="shared" si="1872"/>
        <v>-9.7478652722331471E-3</v>
      </c>
      <c r="IN42" s="71">
        <f t="shared" si="1872"/>
        <v>2.2768044439752222E-2</v>
      </c>
      <c r="IO42" s="71">
        <f t="shared" si="1872"/>
        <v>1.8100018758007153E-3</v>
      </c>
      <c r="IP42" s="71">
        <f t="shared" si="1872"/>
        <v>-5.3564227583222657E-3</v>
      </c>
      <c r="IQ42" s="71">
        <f t="shared" si="1872"/>
        <v>1.1537310363148423E-2</v>
      </c>
      <c r="IR42" s="71">
        <f t="shared" si="1872"/>
        <v>8.860567016231613E-3</v>
      </c>
      <c r="IS42" s="71">
        <f t="shared" si="1872"/>
        <v>-1.8019282125250058E-3</v>
      </c>
      <c r="IT42" s="71">
        <f t="shared" si="1872"/>
        <v>2.5840511200807548E-2</v>
      </c>
      <c r="IU42" s="71">
        <f t="shared" si="1872"/>
        <v>1.2760386548673619E-3</v>
      </c>
      <c r="IV42" s="71">
        <f t="shared" si="1872"/>
        <v>3.6184401242875808E-3</v>
      </c>
      <c r="IW42" s="71">
        <f t="shared" si="1872"/>
        <v>6.9530123947371569E-2</v>
      </c>
      <c r="IX42" s="71">
        <f t="shared" si="1872"/>
        <v>3.2120419341569839E-2</v>
      </c>
      <c r="IY42" s="71">
        <f t="shared" si="1872"/>
        <v>3.2571519805397742E-2</v>
      </c>
      <c r="IZ42" s="71">
        <f t="shared" ref="IZ42:LK42" si="1873">IZ10/IY10-1</f>
        <v>-9.5973563435400866E-3</v>
      </c>
      <c r="JA42" s="71">
        <f t="shared" si="1873"/>
        <v>2.7185055122622703E-3</v>
      </c>
      <c r="JB42" s="71">
        <f t="shared" si="1873"/>
        <v>3.8377880936040665E-2</v>
      </c>
      <c r="JC42" s="71">
        <f t="shared" si="1873"/>
        <v>-1.3112643065277707E-2</v>
      </c>
      <c r="JD42" s="71">
        <f t="shared" si="1873"/>
        <v>1.7080673612634767E-2</v>
      </c>
      <c r="JE42" s="71">
        <f t="shared" si="1873"/>
        <v>-8.4787679015855266E-3</v>
      </c>
      <c r="JF42" s="71">
        <f t="shared" si="1873"/>
        <v>-5.0628845618572171E-3</v>
      </c>
      <c r="JG42" s="71">
        <f t="shared" si="1873"/>
        <v>4.880494260077084E-3</v>
      </c>
      <c r="JH42" s="71">
        <f t="shared" si="1873"/>
        <v>-1.095953199236277E-3</v>
      </c>
      <c r="JI42" s="71">
        <f t="shared" si="1873"/>
        <v>1.1812690477519538E-3</v>
      </c>
      <c r="JJ42" s="71">
        <f t="shared" si="1873"/>
        <v>2.9193008936123643E-3</v>
      </c>
      <c r="JK42" s="71">
        <f t="shared" si="1873"/>
        <v>1.0905027326903127E-2</v>
      </c>
      <c r="JL42" s="71">
        <f t="shared" si="1873"/>
        <v>-7.1821467663018002E-3</v>
      </c>
      <c r="JM42" s="71">
        <f t="shared" si="1873"/>
        <v>-2.0272593752143075E-3</v>
      </c>
      <c r="JN42" s="71">
        <f t="shared" si="1873"/>
        <v>2.3259314821201027E-2</v>
      </c>
      <c r="JO42" s="71">
        <f t="shared" si="1873"/>
        <v>1.6150263435090073E-2</v>
      </c>
      <c r="JP42" s="71">
        <f t="shared" si="1873"/>
        <v>1.1713071859686952E-2</v>
      </c>
      <c r="JQ42" s="71">
        <f t="shared" si="1873"/>
        <v>2.2666998025830942E-3</v>
      </c>
      <c r="JR42" s="71">
        <f t="shared" si="1873"/>
        <v>8.1046083698379512E-3</v>
      </c>
      <c r="JS42" s="71">
        <f t="shared" si="1873"/>
        <v>2.0279927884276461E-2</v>
      </c>
      <c r="JT42" s="71">
        <f t="shared" si="1873"/>
        <v>7.2457741389686525E-3</v>
      </c>
      <c r="JU42" s="71">
        <f t="shared" si="1873"/>
        <v>1.119283578604402E-2</v>
      </c>
      <c r="JV42" s="71">
        <f t="shared" si="1873"/>
        <v>2.9975073763759408E-3</v>
      </c>
      <c r="JW42" s="71">
        <f t="shared" si="1873"/>
        <v>6.1464547916798562E-3</v>
      </c>
      <c r="JX42" s="71">
        <f t="shared" si="1873"/>
        <v>2.0520913787337225E-2</v>
      </c>
      <c r="JY42" s="71">
        <f t="shared" si="1873"/>
        <v>1.718646522132361E-2</v>
      </c>
      <c r="JZ42" s="71">
        <f t="shared" si="1873"/>
        <v>1.5043333460438069E-2</v>
      </c>
      <c r="KA42" s="71">
        <f t="shared" si="1873"/>
        <v>-1.6214852999123064E-2</v>
      </c>
      <c r="KB42" s="71">
        <f t="shared" si="1873"/>
        <v>1.2713298815586915E-2</v>
      </c>
      <c r="KC42" s="71">
        <f t="shared" si="1873"/>
        <v>4.0163945711823912E-2</v>
      </c>
      <c r="KD42" s="71">
        <f t="shared" si="1873"/>
        <v>6.0838928777278145E-3</v>
      </c>
      <c r="KE42" s="71">
        <f t="shared" si="1873"/>
        <v>-1.2755066622901601E-2</v>
      </c>
      <c r="KF42" s="71">
        <f t="shared" si="1873"/>
        <v>1.0231778480033649E-2</v>
      </c>
      <c r="KG42" s="71">
        <f t="shared" si="1873"/>
        <v>2.1527358608706804E-2</v>
      </c>
      <c r="KH42" s="71">
        <f t="shared" si="1873"/>
        <v>-6.9954004171774997E-3</v>
      </c>
      <c r="KI42" s="71">
        <f t="shared" si="1873"/>
        <v>-5.1399338899248415E-3</v>
      </c>
      <c r="KJ42" s="71">
        <f t="shared" si="1873"/>
        <v>2.0114047376985189E-2</v>
      </c>
      <c r="KK42" s="71">
        <f t="shared" si="1873"/>
        <v>8.1887354914553789E-3</v>
      </c>
      <c r="KL42" s="71">
        <f t="shared" si="1873"/>
        <v>3.7214353068188988E-3</v>
      </c>
      <c r="KM42" s="71">
        <f t="shared" si="1873"/>
        <v>-1.0785766906034833E-2</v>
      </c>
      <c r="KN42" s="71">
        <f t="shared" si="1873"/>
        <v>2.250539176062305E-2</v>
      </c>
      <c r="KO42" s="71">
        <f t="shared" si="1873"/>
        <v>2.6411825817151291E-2</v>
      </c>
      <c r="KP42" s="71">
        <f t="shared" si="1873"/>
        <v>2.8258955797168195E-2</v>
      </c>
      <c r="KQ42" s="71">
        <f t="shared" si="1873"/>
        <v>5.053055480141122E-3</v>
      </c>
      <c r="KR42" s="71">
        <f t="shared" si="1873"/>
        <v>7.4276871739358263E-3</v>
      </c>
      <c r="KS42" s="71">
        <f t="shared" si="1873"/>
        <v>9.1090648643812333E-3</v>
      </c>
      <c r="KT42" s="71">
        <f t="shared" si="1873"/>
        <v>4.7633753979468008E-3</v>
      </c>
      <c r="KU42" s="71">
        <f t="shared" si="1873"/>
        <v>4.5636356679718659E-2</v>
      </c>
      <c r="KV42" s="71">
        <f t="shared" si="1873"/>
        <v>2.9660600390172487E-2</v>
      </c>
      <c r="KW42" s="71">
        <f t="shared" si="1873"/>
        <v>3.4703197395889562E-2</v>
      </c>
      <c r="KX42" s="71">
        <f t="shared" si="1873"/>
        <v>1.9395549178088167E-2</v>
      </c>
      <c r="KY42" s="71">
        <f t="shared" si="1873"/>
        <v>2.2955376761146562E-2</v>
      </c>
      <c r="KZ42" s="71">
        <f t="shared" si="1873"/>
        <v>4.3380065496916309E-3</v>
      </c>
      <c r="LA42" s="71">
        <f t="shared" si="1873"/>
        <v>7.9916354873714734E-3</v>
      </c>
      <c r="LB42" s="71">
        <f t="shared" si="1873"/>
        <v>2.7396448270147866E-2</v>
      </c>
      <c r="LC42" s="71">
        <f t="shared" si="1873"/>
        <v>-3.4035888422937477E-3</v>
      </c>
      <c r="LD42" s="71">
        <f t="shared" si="1873"/>
        <v>-2.1522722585562981E-3</v>
      </c>
      <c r="LE42" s="71">
        <f t="shared" si="1873"/>
        <v>-4.8147638316382579E-3</v>
      </c>
      <c r="LF42" s="71">
        <f t="shared" si="1873"/>
        <v>-8.3012083507236767E-3</v>
      </c>
      <c r="LG42" s="71">
        <f t="shared" si="1873"/>
        <v>-1.1127562365321864E-2</v>
      </c>
      <c r="LH42" s="71">
        <f t="shared" si="1873"/>
        <v>-2.0202808389417903E-3</v>
      </c>
      <c r="LI42" s="71">
        <f t="shared" si="1873"/>
        <v>-1.1525357813786385E-3</v>
      </c>
      <c r="LJ42" s="71">
        <f t="shared" si="1873"/>
        <v>1.4248177628494396E-2</v>
      </c>
      <c r="LK42" s="71">
        <f t="shared" si="1873"/>
        <v>8.1968484231558225E-3</v>
      </c>
      <c r="LL42" s="71">
        <f t="shared" ref="LL42:NW42" si="1874">LL10/LK10-1</f>
        <v>5.6133311289279231E-3</v>
      </c>
      <c r="LM42" s="71">
        <f t="shared" si="1874"/>
        <v>-7.6315181436251711E-3</v>
      </c>
      <c r="LN42" s="71">
        <f t="shared" si="1874"/>
        <v>1.0439723439298998E-2</v>
      </c>
      <c r="LO42" s="71">
        <f t="shared" si="1874"/>
        <v>-3.3247552349231491E-3</v>
      </c>
      <c r="LP42" s="71">
        <f t="shared" si="1874"/>
        <v>2.0208902767363313E-2</v>
      </c>
      <c r="LQ42" s="71">
        <f t="shared" si="1874"/>
        <v>9.8770674461814423E-3</v>
      </c>
      <c r="LR42" s="71">
        <f t="shared" si="1874"/>
        <v>-4.5452284142024513E-2</v>
      </c>
      <c r="LS42" s="71">
        <f t="shared" si="1874"/>
        <v>-1.3147827444088822E-3</v>
      </c>
      <c r="LT42" s="71">
        <f t="shared" si="1874"/>
        <v>1.5725197676561775E-2</v>
      </c>
      <c r="LU42" s="71">
        <f t="shared" si="1874"/>
        <v>-6.634760172071541E-3</v>
      </c>
      <c r="LV42" s="71">
        <f t="shared" si="1874"/>
        <v>-3.6926912395359723E-3</v>
      </c>
      <c r="LW42" s="71">
        <f t="shared" si="1874"/>
        <v>-6.9299064105607933E-3</v>
      </c>
      <c r="LX42" s="71">
        <f t="shared" si="1874"/>
        <v>-1.509339222523165E-3</v>
      </c>
      <c r="LY42" s="71">
        <f t="shared" si="1874"/>
        <v>1.3944266832944363E-2</v>
      </c>
      <c r="LZ42" s="71">
        <f t="shared" si="1874"/>
        <v>-6.2689034561159707E-3</v>
      </c>
      <c r="MA42" s="71">
        <f t="shared" si="1874"/>
        <v>1.100529362101188E-2</v>
      </c>
      <c r="MB42" s="71">
        <f t="shared" si="1874"/>
        <v>1.1916502513174665E-2</v>
      </c>
      <c r="MC42" s="71">
        <f t="shared" si="1874"/>
        <v>1.1436521981189385E-2</v>
      </c>
      <c r="MD42" s="71">
        <f t="shared" si="1874"/>
        <v>5.6843566025244208E-4</v>
      </c>
      <c r="ME42" s="71">
        <f t="shared" si="1874"/>
        <v>1.0873515136454737E-2</v>
      </c>
      <c r="MF42" s="71">
        <f t="shared" si="1874"/>
        <v>2.2790979064258643E-2</v>
      </c>
      <c r="MG42" s="71">
        <f t="shared" si="1874"/>
        <v>8.7354230535230393E-3</v>
      </c>
      <c r="MH42" s="71">
        <f t="shared" si="1874"/>
        <v>9.0613004093287319E-3</v>
      </c>
      <c r="MI42" s="71">
        <f t="shared" si="1874"/>
        <v>-2.2706341009699482E-3</v>
      </c>
      <c r="MJ42" s="71">
        <f t="shared" si="1874"/>
        <v>3.942647284801426E-3</v>
      </c>
      <c r="MK42" s="71">
        <f t="shared" si="1874"/>
        <v>3.2590330842405812E-3</v>
      </c>
      <c r="ML42" s="71">
        <f t="shared" si="1874"/>
        <v>1.0021065454763223E-2</v>
      </c>
      <c r="MM42" s="71">
        <f t="shared" si="1874"/>
        <v>2.1281737631082542E-3</v>
      </c>
      <c r="MN42" s="71">
        <f t="shared" si="1874"/>
        <v>1.3036771412078263E-2</v>
      </c>
      <c r="MO42" s="71">
        <f t="shared" si="1874"/>
        <v>6.4472724243196389E-3</v>
      </c>
      <c r="MP42" s="71">
        <f t="shared" si="1874"/>
        <v>1.7922911860003055E-2</v>
      </c>
      <c r="MQ42" s="71">
        <f t="shared" si="1874"/>
        <v>-8.5090029627772346E-3</v>
      </c>
      <c r="MR42" s="71">
        <f t="shared" si="1874"/>
        <v>1.4473776617074607E-2</v>
      </c>
      <c r="MS42" s="71">
        <f t="shared" si="1874"/>
        <v>-3.5288101315030795E-3</v>
      </c>
      <c r="MT42" s="71">
        <f t="shared" si="1874"/>
        <v>3.8635042502654704E-2</v>
      </c>
      <c r="MU42" s="71">
        <f t="shared" si="1874"/>
        <v>1.8595189187320393E-3</v>
      </c>
      <c r="MV42" s="71">
        <f t="shared" si="1874"/>
        <v>2.1133940157985753E-2</v>
      </c>
      <c r="MW42" s="71">
        <f t="shared" si="1874"/>
        <v>5.4886254995363259E-3</v>
      </c>
      <c r="MX42" s="71">
        <f t="shared" si="1874"/>
        <v>1.3899679727028991E-2</v>
      </c>
      <c r="MY42" s="71">
        <f t="shared" si="1874"/>
        <v>-1.7314105358829934E-3</v>
      </c>
      <c r="MZ42" s="71">
        <f t="shared" si="1874"/>
        <v>1.6583288592079803E-2</v>
      </c>
      <c r="NA42" s="71">
        <f t="shared" si="1874"/>
        <v>2.0272968470567365E-2</v>
      </c>
      <c r="NB42" s="71">
        <f t="shared" si="1874"/>
        <v>2.3966103657610427E-2</v>
      </c>
      <c r="NC42" s="71">
        <f t="shared" si="1874"/>
        <v>-1.2159453624754457E-2</v>
      </c>
      <c r="ND42" s="71">
        <f t="shared" si="1874"/>
        <v>-4.7046576941689455E-4</v>
      </c>
      <c r="NE42" s="71">
        <f t="shared" si="1874"/>
        <v>-3.2633144396998492E-4</v>
      </c>
      <c r="NF42" s="71">
        <f t="shared" si="1874"/>
        <v>-2.0385788841859487E-2</v>
      </c>
      <c r="NG42" s="71">
        <f t="shared" si="1874"/>
        <v>6.1870705351427802E-3</v>
      </c>
      <c r="NH42" s="71">
        <f t="shared" si="1874"/>
        <v>4.8455584401692064E-3</v>
      </c>
      <c r="NI42" s="71">
        <f t="shared" si="1874"/>
        <v>-1.3983207693696542E-2</v>
      </c>
      <c r="NJ42" s="71">
        <f t="shared" si="1874"/>
        <v>3.5745578286225932E-3</v>
      </c>
      <c r="NK42" s="71">
        <f t="shared" si="1874"/>
        <v>7.6306066425968488E-3</v>
      </c>
      <c r="NL42" s="71">
        <f t="shared" si="1874"/>
        <v>8.4223885144487642E-3</v>
      </c>
      <c r="NM42" s="71">
        <f t="shared" si="1874"/>
        <v>-1.6181694091732202E-2</v>
      </c>
      <c r="NN42" s="71">
        <f t="shared" si="1874"/>
        <v>7.3899030691615408E-4</v>
      </c>
      <c r="NO42" s="71">
        <f t="shared" si="1874"/>
        <v>5.5538470026885722E-3</v>
      </c>
      <c r="NP42" s="71">
        <f t="shared" si="1874"/>
        <v>9.7643401897642423E-3</v>
      </c>
      <c r="NQ42" s="71">
        <f t="shared" si="1874"/>
        <v>-2.9436513889544713E-2</v>
      </c>
      <c r="NR42" s="71">
        <f t="shared" si="1874"/>
        <v>7.2651947042297049E-3</v>
      </c>
      <c r="NS42" s="71">
        <f t="shared" si="1874"/>
        <v>-3.6000550968321443E-3</v>
      </c>
      <c r="NT42" s="71">
        <f t="shared" si="1874"/>
        <v>2.8566268731354594E-2</v>
      </c>
      <c r="NU42" s="71">
        <f t="shared" si="1874"/>
        <v>2.0491394330605983E-2</v>
      </c>
      <c r="NV42" s="71">
        <f t="shared" si="1874"/>
        <v>-2.6555769187518563E-2</v>
      </c>
      <c r="NW42" s="71">
        <f t="shared" si="1874"/>
        <v>3.9726355515443679E-3</v>
      </c>
      <c r="NX42" s="71">
        <f t="shared" ref="NX42:QI42" si="1875">NX10/NW10-1</f>
        <v>1.3159967044130028E-2</v>
      </c>
      <c r="NY42" s="71">
        <f t="shared" si="1875"/>
        <v>1.4897322264990631E-3</v>
      </c>
      <c r="NZ42" s="71">
        <f t="shared" si="1875"/>
        <v>-6.6790727280843232E-3</v>
      </c>
      <c r="OA42" s="71">
        <f t="shared" si="1875"/>
        <v>-1.8553219011532285E-3</v>
      </c>
      <c r="OB42" s="71">
        <f t="shared" si="1875"/>
        <v>1.4500526187242624E-2</v>
      </c>
      <c r="OC42" s="71">
        <f t="shared" si="1875"/>
        <v>2.9243202464026119E-2</v>
      </c>
      <c r="OD42" s="71">
        <f t="shared" si="1875"/>
        <v>-5.7981125672096345E-3</v>
      </c>
      <c r="OE42" s="71">
        <f t="shared" si="1875"/>
        <v>-4.4864124525434423E-4</v>
      </c>
      <c r="OF42" s="71">
        <f t="shared" si="1875"/>
        <v>7.986280254943745E-3</v>
      </c>
      <c r="OG42" s="71">
        <f t="shared" si="1875"/>
        <v>1.6732887661349949E-2</v>
      </c>
      <c r="OH42" s="71">
        <f t="shared" si="1875"/>
        <v>3.2827274143900631E-3</v>
      </c>
      <c r="OI42" s="71">
        <f t="shared" si="1875"/>
        <v>-3.2512514157754246E-3</v>
      </c>
      <c r="OJ42" s="71">
        <f t="shared" si="1875"/>
        <v>-7.9788492656973631E-3</v>
      </c>
      <c r="OK42" s="71">
        <f t="shared" si="1875"/>
        <v>6.065572652709017E-3</v>
      </c>
      <c r="OL42" s="71">
        <f t="shared" si="1875"/>
        <v>6.8529954822014183E-3</v>
      </c>
      <c r="OM42" s="71">
        <f t="shared" si="1875"/>
        <v>-5.1000441740495228E-3</v>
      </c>
      <c r="ON42" s="71">
        <f t="shared" si="1875"/>
        <v>1.5644334551287997E-2</v>
      </c>
      <c r="OO42" s="71">
        <f t="shared" si="1875"/>
        <v>7.3254153529023203E-3</v>
      </c>
      <c r="OP42" s="71">
        <f t="shared" si="1875"/>
        <v>1.4599561114869264E-2</v>
      </c>
      <c r="OQ42" s="71">
        <f t="shared" si="1875"/>
        <v>-2.6571506698493952E-3</v>
      </c>
      <c r="OR42" s="71">
        <f t="shared" si="1875"/>
        <v>1.0031765729280773E-2</v>
      </c>
      <c r="OS42" s="71">
        <f t="shared" si="1875"/>
        <v>9.4828433289300129E-3</v>
      </c>
      <c r="OT42" s="71">
        <f t="shared" si="1875"/>
        <v>1.0039944625719555E-2</v>
      </c>
      <c r="OU42" s="71">
        <f t="shared" si="1875"/>
        <v>1.4715426380953467E-2</v>
      </c>
      <c r="OV42" s="71">
        <f t="shared" si="1875"/>
        <v>-1.5211489144391077E-3</v>
      </c>
      <c r="OW42" s="71">
        <f t="shared" si="1875"/>
        <v>2.5232218622261549E-2</v>
      </c>
      <c r="OX42" s="71">
        <f t="shared" si="1875"/>
        <v>2.6206083651651557E-2</v>
      </c>
      <c r="OY42" s="71">
        <f t="shared" si="1875"/>
        <v>1.1189705966685004E-2</v>
      </c>
      <c r="OZ42" s="71">
        <f t="shared" si="1875"/>
        <v>-1.488301945201409E-2</v>
      </c>
      <c r="PA42" s="71">
        <f t="shared" si="1875"/>
        <v>2.0663014727267059E-2</v>
      </c>
      <c r="PB42" s="71">
        <f t="shared" si="1875"/>
        <v>1.1191927164382998E-2</v>
      </c>
      <c r="PC42" s="71">
        <f t="shared" si="1875"/>
        <v>6.5879190053022008E-3</v>
      </c>
      <c r="PD42" s="71">
        <f t="shared" si="1875"/>
        <v>4.1139779820966726E-3</v>
      </c>
      <c r="PE42" s="71">
        <f t="shared" si="1875"/>
        <v>-7.8891011466346583E-3</v>
      </c>
      <c r="PF42" s="71">
        <f t="shared" si="1875"/>
        <v>-4.0296075326713421E-3</v>
      </c>
      <c r="PG42" s="71">
        <f t="shared" si="1875"/>
        <v>1.9350453553745872E-3</v>
      </c>
      <c r="PH42" s="71">
        <f t="shared" si="1875"/>
        <v>2.9522547164664292E-3</v>
      </c>
      <c r="PI42" s="71">
        <f t="shared" si="1875"/>
        <v>-6.5660836176961723E-3</v>
      </c>
      <c r="PJ42" s="71">
        <f t="shared" si="1875"/>
        <v>-2.51387742174769E-3</v>
      </c>
      <c r="PK42" s="71">
        <f t="shared" si="1875"/>
        <v>-3.1246511632289087E-3</v>
      </c>
      <c r="PL42" s="71">
        <f t="shared" si="1875"/>
        <v>1.4599058603952386E-2</v>
      </c>
      <c r="PM42" s="71">
        <f t="shared" si="1875"/>
        <v>6.6352774730860098E-4</v>
      </c>
      <c r="PN42" s="71">
        <f t="shared" si="1875"/>
        <v>-4.8533309504542599E-3</v>
      </c>
      <c r="PO42" s="71">
        <f t="shared" si="1875"/>
        <v>7.2497611749182678E-3</v>
      </c>
      <c r="PP42" s="71">
        <f t="shared" si="1875"/>
        <v>1.1335267762730528E-2</v>
      </c>
      <c r="PQ42" s="71">
        <f t="shared" si="1875"/>
        <v>-1.4875938232849384E-2</v>
      </c>
      <c r="PR42" s="71">
        <f t="shared" si="1875"/>
        <v>-7.1498709812837236E-3</v>
      </c>
      <c r="PS42" s="71">
        <f t="shared" si="1875"/>
        <v>2.7472445308731608E-3</v>
      </c>
      <c r="PT42" s="71">
        <f t="shared" si="1875"/>
        <v>2.8754673242751272E-2</v>
      </c>
      <c r="PU42" s="71">
        <f t="shared" si="1875"/>
        <v>2.3038312508978809E-2</v>
      </c>
      <c r="PV42" s="71">
        <f t="shared" si="1875"/>
        <v>-4.7060367878840603E-3</v>
      </c>
      <c r="PW42" s="71">
        <f t="shared" si="1875"/>
        <v>4.5149305848524168E-3</v>
      </c>
      <c r="PX42" s="71">
        <f t="shared" si="1875"/>
        <v>9.5135607022136526E-3</v>
      </c>
      <c r="PY42" s="71">
        <f t="shared" si="1875"/>
        <v>9.7870930001677792E-3</v>
      </c>
      <c r="PZ42" s="71">
        <f t="shared" si="1875"/>
        <v>-6.7135652311346439E-3</v>
      </c>
      <c r="QA42" s="71">
        <f t="shared" si="1875"/>
        <v>4.8066900829113468E-3</v>
      </c>
      <c r="QB42" s="71">
        <f t="shared" si="1875"/>
        <v>6.663966039313074E-3</v>
      </c>
      <c r="QC42" s="71">
        <f t="shared" si="1875"/>
        <v>2.8541782251721548E-2</v>
      </c>
      <c r="QD42" s="71">
        <f t="shared" si="1875"/>
        <v>-1.3607368370729511E-2</v>
      </c>
      <c r="QE42" s="71">
        <f t="shared" si="1875"/>
        <v>1.0823749721992959E-2</v>
      </c>
      <c r="QF42" s="71">
        <f t="shared" si="1875"/>
        <v>2.3526891223342172E-3</v>
      </c>
      <c r="QG42" s="71">
        <f t="shared" si="1875"/>
        <v>2.1855898953006658E-2</v>
      </c>
      <c r="QH42" s="71">
        <f t="shared" si="1875"/>
        <v>1.793853206931928E-2</v>
      </c>
      <c r="QI42" s="71">
        <f t="shared" si="1875"/>
        <v>-1.2950227717711815E-4</v>
      </c>
      <c r="QJ42" s="71">
        <f t="shared" ref="QJ42:SU42" si="1876">QJ10/QI10-1</f>
        <v>7.1315739329929073E-3</v>
      </c>
      <c r="QK42" s="71">
        <f t="shared" si="1876"/>
        <v>-4.5649396361807648E-3</v>
      </c>
      <c r="QL42" s="71">
        <f t="shared" si="1876"/>
        <v>1.8849150472676879E-2</v>
      </c>
      <c r="QM42" s="71">
        <f t="shared" si="1876"/>
        <v>-6.702523677015737E-3</v>
      </c>
      <c r="QN42" s="71">
        <f t="shared" si="1876"/>
        <v>-1.1214595879355138E-2</v>
      </c>
      <c r="QO42" s="71">
        <f t="shared" si="1876"/>
        <v>2.7719608928149508E-3</v>
      </c>
      <c r="QP42" s="71">
        <f t="shared" si="1876"/>
        <v>5.2347936756942381E-3</v>
      </c>
      <c r="QQ42" s="71">
        <f t="shared" si="1876"/>
        <v>9.0104172923767711E-2</v>
      </c>
      <c r="QR42" s="71">
        <f t="shared" si="1876"/>
        <v>-5.6674097190966277E-2</v>
      </c>
      <c r="QS42" s="71">
        <f t="shared" si="1876"/>
        <v>-2.9874292862889562E-2</v>
      </c>
      <c r="QT42" s="71">
        <f t="shared" si="1876"/>
        <v>1.6175316265846451E-2</v>
      </c>
      <c r="QU42" s="71">
        <f t="shared" si="1876"/>
        <v>-1.4306464238767136E-2</v>
      </c>
      <c r="QV42" s="71">
        <f t="shared" si="1876"/>
        <v>1.0694420335691124E-2</v>
      </c>
      <c r="QW42" s="71">
        <f t="shared" si="1876"/>
        <v>1.8062449732334507E-2</v>
      </c>
      <c r="QX42" s="71">
        <f t="shared" si="1876"/>
        <v>5.7026767710295356E-3</v>
      </c>
      <c r="QY42" s="71">
        <f t="shared" si="1876"/>
        <v>1.5130134049207378E-2</v>
      </c>
      <c r="QZ42" s="71">
        <f t="shared" si="1876"/>
        <v>1.1910742683391318E-2</v>
      </c>
      <c r="RA42" s="71">
        <f t="shared" si="1876"/>
        <v>-2.1967629197495731E-2</v>
      </c>
      <c r="RB42" s="71">
        <f t="shared" si="1876"/>
        <v>1.0210019512457924E-2</v>
      </c>
      <c r="RC42" s="71">
        <f t="shared" si="1876"/>
        <v>5.39064012347934E-3</v>
      </c>
      <c r="RD42" s="71">
        <f t="shared" si="1876"/>
        <v>8.6754782814737474E-3</v>
      </c>
      <c r="RE42" s="71">
        <f t="shared" si="1876"/>
        <v>-1.0188366207801725E-3</v>
      </c>
      <c r="RF42" s="71">
        <f t="shared" si="1876"/>
        <v>-1.3883774230250001E-3</v>
      </c>
      <c r="RG42" s="71">
        <f t="shared" si="1876"/>
        <v>1.0562436531127428E-3</v>
      </c>
      <c r="RH42" s="71">
        <f t="shared" si="1876"/>
        <v>-7.2092529210414646E-3</v>
      </c>
      <c r="RI42" s="71">
        <f t="shared" si="1876"/>
        <v>2.0458314893909701E-3</v>
      </c>
      <c r="RJ42" s="71">
        <f t="shared" si="1876"/>
        <v>-1.1671095255339936E-2</v>
      </c>
      <c r="RK42" s="71">
        <f t="shared" si="1876"/>
        <v>3.5887062130934844E-3</v>
      </c>
      <c r="RL42" s="71">
        <f t="shared" si="1876"/>
        <v>1.0844288568842675E-2</v>
      </c>
      <c r="RM42" s="71">
        <f t="shared" si="1876"/>
        <v>3.0993493550672824E-3</v>
      </c>
      <c r="RN42" s="71">
        <f t="shared" si="1876"/>
        <v>1.6150302025561558E-3</v>
      </c>
      <c r="RO42" s="71">
        <f t="shared" si="1876"/>
        <v>-4.1689327926169861E-3</v>
      </c>
      <c r="RP42" s="71">
        <f t="shared" si="1876"/>
        <v>1.8702790934626679E-2</v>
      </c>
      <c r="RQ42" s="71">
        <f t="shared" si="1876"/>
        <v>3.0066458230704196E-3</v>
      </c>
      <c r="RR42" s="71">
        <f t="shared" si="1876"/>
        <v>2.0697034603829323E-3</v>
      </c>
      <c r="RS42" s="71">
        <f t="shared" si="1876"/>
        <v>-1.4735495042684787E-2</v>
      </c>
      <c r="RT42" s="71">
        <f t="shared" si="1876"/>
        <v>-5.3704488620998081E-4</v>
      </c>
      <c r="RU42" s="71">
        <f t="shared" si="1876"/>
        <v>6.8235945485715099E-3</v>
      </c>
      <c r="RV42" s="71">
        <f t="shared" si="1876"/>
        <v>-1.196939212332182E-2</v>
      </c>
      <c r="RW42" s="71">
        <f t="shared" si="1876"/>
        <v>2.9737329717940408E-3</v>
      </c>
      <c r="RX42" s="71">
        <f t="shared" si="1876"/>
        <v>5.3557678239957163E-4</v>
      </c>
      <c r="RY42" s="71">
        <f t="shared" si="1876"/>
        <v>1.5044419084626171E-2</v>
      </c>
      <c r="RZ42" s="71">
        <f t="shared" si="1876"/>
        <v>-5.0112224663794169E-3</v>
      </c>
      <c r="SA42" s="71">
        <f t="shared" si="1876"/>
        <v>2.5400486005433542E-3</v>
      </c>
      <c r="SB42" s="71">
        <f t="shared" si="1876"/>
        <v>2.5488120972956274E-3</v>
      </c>
      <c r="SC42" s="71">
        <f t="shared" si="1876"/>
        <v>6.3878592300887771E-3</v>
      </c>
      <c r="SD42" s="71">
        <f t="shared" si="1876"/>
        <v>2.315305254139588E-2</v>
      </c>
      <c r="SE42" s="71">
        <f t="shared" si="1876"/>
        <v>-4.2924335987202245E-3</v>
      </c>
      <c r="SF42" s="71">
        <f t="shared" si="1876"/>
        <v>2.2842186411389909E-2</v>
      </c>
      <c r="SG42" s="71">
        <f t="shared" si="1876"/>
        <v>3.6117319146948823E-3</v>
      </c>
      <c r="SH42" s="71">
        <f t="shared" si="1876"/>
        <v>1.608515633747043E-2</v>
      </c>
      <c r="SI42" s="71">
        <f t="shared" si="1876"/>
        <v>-2.7718034354641263E-3</v>
      </c>
      <c r="SJ42" s="71">
        <f t="shared" si="1876"/>
        <v>2.2595934402784179E-2</v>
      </c>
      <c r="SK42" s="71">
        <f t="shared" si="1876"/>
        <v>-1.2981539677608955E-2</v>
      </c>
      <c r="SL42" s="71">
        <f t="shared" si="1876"/>
        <v>-4.1723580308971053E-3</v>
      </c>
      <c r="SM42" s="71">
        <f t="shared" si="1876"/>
        <v>3.3853389212370466E-3</v>
      </c>
      <c r="SN42" s="71">
        <f t="shared" si="1876"/>
        <v>-4.5434079372265179E-3</v>
      </c>
      <c r="SO42" s="71">
        <f t="shared" si="1876"/>
        <v>5.8624653893055712E-3</v>
      </c>
      <c r="SP42" s="71">
        <f t="shared" si="1876"/>
        <v>6.2489324975010252E-3</v>
      </c>
      <c r="SQ42" s="71">
        <f t="shared" si="1876"/>
        <v>7.6967467309516646E-3</v>
      </c>
      <c r="SR42" s="71">
        <f t="shared" si="1876"/>
        <v>-5.7906041610572556E-3</v>
      </c>
      <c r="SS42" s="71">
        <f t="shared" si="1876"/>
        <v>5.1413262045187924E-3</v>
      </c>
      <c r="ST42" s="71">
        <f t="shared" si="1876"/>
        <v>1.8084526096399989E-2</v>
      </c>
      <c r="SU42" s="71">
        <f t="shared" si="1876"/>
        <v>-1.6246885103672004E-2</v>
      </c>
      <c r="SV42" s="71">
        <f t="shared" ref="SV42:VG42" si="1877">SV10/SU10-1</f>
        <v>-1.5214088675176152E-3</v>
      </c>
      <c r="SW42" s="71">
        <f t="shared" si="1877"/>
        <v>7.7961994377651056E-3</v>
      </c>
      <c r="SX42" s="71">
        <f t="shared" si="1877"/>
        <v>4.3557336919929135E-2</v>
      </c>
      <c r="SY42" s="71">
        <f t="shared" si="1877"/>
        <v>1.0179107317054514E-2</v>
      </c>
      <c r="SZ42" s="71">
        <f t="shared" si="1877"/>
        <v>3.2524411923027241E-3</v>
      </c>
      <c r="TA42" s="71">
        <f t="shared" si="1877"/>
        <v>2.633422557957843E-2</v>
      </c>
      <c r="TB42" s="71">
        <f t="shared" si="1877"/>
        <v>2.4566912051488199E-2</v>
      </c>
      <c r="TC42" s="71">
        <f t="shared" si="1877"/>
        <v>5.1450358675710905E-3</v>
      </c>
      <c r="TD42" s="71">
        <f t="shared" si="1877"/>
        <v>-2.0303286776439666E-3</v>
      </c>
      <c r="TE42" s="71">
        <f t="shared" si="1877"/>
        <v>3.9528169739180274E-3</v>
      </c>
      <c r="TF42" s="71">
        <f t="shared" si="1877"/>
        <v>-1.0608014591169668E-2</v>
      </c>
      <c r="TG42" s="71">
        <f t="shared" si="1877"/>
        <v>1.2304126263207316E-4</v>
      </c>
      <c r="TH42" s="71">
        <f t="shared" si="1877"/>
        <v>5.473138081953266E-3</v>
      </c>
      <c r="TI42" s="71">
        <f t="shared" si="1877"/>
        <v>5.4190595431973243E-3</v>
      </c>
      <c r="TJ42" s="71">
        <f t="shared" si="1877"/>
        <v>4.2331387019254318E-3</v>
      </c>
      <c r="TK42" s="71">
        <f t="shared" si="1877"/>
        <v>-1.6629622478435135E-2</v>
      </c>
      <c r="TL42" s="71">
        <f t="shared" si="1877"/>
        <v>6.6079202316497998E-3</v>
      </c>
      <c r="TM42" s="71">
        <f t="shared" si="1877"/>
        <v>2.7058144979785093E-2</v>
      </c>
      <c r="TN42" s="71">
        <f t="shared" si="1877"/>
        <v>5.1400076907086589E-3</v>
      </c>
      <c r="TO42" s="71">
        <f t="shared" si="1877"/>
        <v>2.7458281171057752E-3</v>
      </c>
      <c r="TP42" s="71">
        <f t="shared" si="1877"/>
        <v>9.3022192875824583E-3</v>
      </c>
      <c r="TQ42" s="71">
        <f t="shared" si="1877"/>
        <v>-2.0343064132868349E-3</v>
      </c>
      <c r="TR42" s="71">
        <f t="shared" si="1877"/>
        <v>-1.5929943167498739E-2</v>
      </c>
      <c r="TS42" s="71">
        <f t="shared" si="1877"/>
        <v>2.0345740515913535E-2</v>
      </c>
      <c r="TT42" s="71">
        <f t="shared" si="1877"/>
        <v>2.34771876211326E-3</v>
      </c>
      <c r="TU42" s="71">
        <f t="shared" si="1877"/>
        <v>1.5263974889330845E-2</v>
      </c>
      <c r="TV42" s="71">
        <f t="shared" si="1877"/>
        <v>-1.2827417141979547E-2</v>
      </c>
      <c r="TW42" s="71">
        <f t="shared" si="1877"/>
        <v>-3.6019389521169121E-4</v>
      </c>
      <c r="TX42" s="71">
        <f t="shared" si="1877"/>
        <v>1.1450984691586452E-2</v>
      </c>
      <c r="TY42" s="71">
        <f t="shared" si="1877"/>
        <v>1.5822362959018177E-2</v>
      </c>
      <c r="TZ42" s="71">
        <f t="shared" si="1877"/>
        <v>-4.3690346203166808E-3</v>
      </c>
      <c r="UA42" s="71">
        <f t="shared" si="1877"/>
        <v>2.6826335182978056E-2</v>
      </c>
      <c r="UB42" s="71">
        <f t="shared" si="1877"/>
        <v>8.5790834514098968E-4</v>
      </c>
      <c r="UC42" s="71">
        <f t="shared" si="1877"/>
        <v>2.2826332393991455E-2</v>
      </c>
      <c r="UD42" s="71">
        <f t="shared" si="1877"/>
        <v>2.2376177502443806E-2</v>
      </c>
      <c r="UE42" s="71">
        <f t="shared" si="1877"/>
        <v>7.1594416778464343E-4</v>
      </c>
      <c r="UF42" s="71">
        <f t="shared" si="1877"/>
        <v>1.1170211733582791E-2</v>
      </c>
      <c r="UG42" s="71">
        <f t="shared" si="1877"/>
        <v>1.2777872931861056E-2</v>
      </c>
      <c r="UH42" s="71">
        <f t="shared" si="1877"/>
        <v>2.4083447676788383E-2</v>
      </c>
      <c r="UI42" s="71">
        <f t="shared" si="1877"/>
        <v>-2.4521215841381339E-2</v>
      </c>
      <c r="UJ42" s="71">
        <f t="shared" si="1877"/>
        <v>4.2719060426490429E-3</v>
      </c>
      <c r="UK42" s="71">
        <f t="shared" si="1877"/>
        <v>9.1278054777488293E-4</v>
      </c>
      <c r="UL42" s="71">
        <f t="shared" si="1877"/>
        <v>9.2479519124868403E-3</v>
      </c>
      <c r="UM42" s="71">
        <f t="shared" si="1877"/>
        <v>4.1910639148765583E-3</v>
      </c>
      <c r="UN42" s="71">
        <f t="shared" si="1877"/>
        <v>1.2004766311048964E-3</v>
      </c>
      <c r="UO42" s="71">
        <f t="shared" si="1877"/>
        <v>8.6860814465654634E-3</v>
      </c>
      <c r="UP42" s="71">
        <f t="shared" si="1877"/>
        <v>1.0499560044272105E-2</v>
      </c>
      <c r="UQ42" s="71">
        <f t="shared" si="1877"/>
        <v>2.0558938939732707E-2</v>
      </c>
      <c r="UR42" s="71">
        <f t="shared" si="1877"/>
        <v>-1.2877073855804277E-2</v>
      </c>
      <c r="US42" s="71">
        <f t="shared" si="1877"/>
        <v>8.6834830968012255E-3</v>
      </c>
      <c r="UT42" s="71">
        <f t="shared" si="1877"/>
        <v>-2.389964062861738E-3</v>
      </c>
      <c r="UU42" s="71">
        <f t="shared" si="1877"/>
        <v>2.1841137302285984E-2</v>
      </c>
      <c r="UV42" s="71">
        <f t="shared" si="1877"/>
        <v>1.980851648170745E-3</v>
      </c>
      <c r="UW42" s="71">
        <f t="shared" si="1877"/>
        <v>3.7710673780825488E-2</v>
      </c>
      <c r="UX42" s="71">
        <f t="shared" si="1877"/>
        <v>4.1333843527024294E-2</v>
      </c>
      <c r="UY42" s="71">
        <f t="shared" si="1877"/>
        <v>2.3242071545718224E-2</v>
      </c>
      <c r="UZ42" s="71">
        <f t="shared" si="1877"/>
        <v>4.3799797730972756E-2</v>
      </c>
      <c r="VA42" s="71">
        <f t="shared" si="1877"/>
        <v>1.5598992219759689E-2</v>
      </c>
      <c r="VB42" s="71">
        <f t="shared" si="1877"/>
        <v>1.9260965073186309E-2</v>
      </c>
      <c r="VC42" s="71">
        <f t="shared" si="1877"/>
        <v>-3.5387936494718497E-3</v>
      </c>
      <c r="VD42" s="71">
        <f t="shared" si="1877"/>
        <v>-4.311799013962947E-3</v>
      </c>
      <c r="VE42" s="71">
        <f t="shared" si="1877"/>
        <v>-1.3295404093867091E-3</v>
      </c>
      <c r="VF42" s="71">
        <f t="shared" si="1877"/>
        <v>1.2421173694849852E-3</v>
      </c>
      <c r="VG42" s="71">
        <f t="shared" si="1877"/>
        <v>-3.1186140993466616E-3</v>
      </c>
      <c r="VH42" s="71">
        <f t="shared" ref="VH42:XS42" si="1878">VH10/VG10-1</f>
        <v>2.040873827151124E-3</v>
      </c>
      <c r="VI42" s="71">
        <f t="shared" si="1878"/>
        <v>-6.4153638448887218E-3</v>
      </c>
      <c r="VJ42" s="71">
        <f t="shared" si="1878"/>
        <v>-2.4780467219671642E-3</v>
      </c>
      <c r="VK42" s="71">
        <f t="shared" si="1878"/>
        <v>9.1664910450977022E-3</v>
      </c>
      <c r="VL42" s="71">
        <f t="shared" si="1878"/>
        <v>4.2752434346657875E-3</v>
      </c>
      <c r="VM42" s="71">
        <f t="shared" si="1878"/>
        <v>2.0306108171915582E-2</v>
      </c>
      <c r="VN42" s="71">
        <f t="shared" si="1878"/>
        <v>8.0980089323268167E-4</v>
      </c>
      <c r="VO42" s="71">
        <f t="shared" si="1878"/>
        <v>1.5180154065048246E-2</v>
      </c>
      <c r="VP42" s="71">
        <f t="shared" si="1878"/>
        <v>1.0320699937972577E-2</v>
      </c>
      <c r="VQ42" s="71">
        <f t="shared" si="1878"/>
        <v>6.6033825506153221E-3</v>
      </c>
      <c r="VR42" s="71">
        <f t="shared" si="1878"/>
        <v>-1.5001767750364214E-2</v>
      </c>
      <c r="VS42" s="71">
        <f t="shared" si="1878"/>
        <v>3.6754949404158577E-3</v>
      </c>
      <c r="VT42" s="71">
        <f t="shared" si="1878"/>
        <v>1.1895189073182655E-2</v>
      </c>
      <c r="VU42" s="71">
        <f t="shared" si="1878"/>
        <v>3.9429948212272858E-3</v>
      </c>
      <c r="VV42" s="71">
        <f t="shared" si="1878"/>
        <v>2.1221573778040792E-5</v>
      </c>
      <c r="VW42" s="71">
        <f t="shared" si="1878"/>
        <v>7.7144118955188024E-3</v>
      </c>
      <c r="VX42" s="71">
        <f t="shared" si="1878"/>
        <v>2.9474427389377666E-3</v>
      </c>
      <c r="VY42" s="71">
        <f t="shared" si="1878"/>
        <v>1.754340259055609E-2</v>
      </c>
      <c r="VZ42" s="71">
        <f t="shared" si="1878"/>
        <v>2.5996991731354502E-2</v>
      </c>
      <c r="WA42" s="71">
        <f t="shared" si="1878"/>
        <v>-7.7032881787074681E-3</v>
      </c>
      <c r="WB42" s="71">
        <f t="shared" si="1878"/>
        <v>6.3649814141502059E-3</v>
      </c>
      <c r="WC42" s="71">
        <f t="shared" si="1878"/>
        <v>4.9395039978743505E-3</v>
      </c>
      <c r="WD42" s="71">
        <f t="shared" si="1878"/>
        <v>4.3467338151977675E-2</v>
      </c>
      <c r="WE42" s="71">
        <f t="shared" si="1878"/>
        <v>-1.1723133777626238E-2</v>
      </c>
      <c r="WF42" s="71">
        <f t="shared" si="1878"/>
        <v>4.6794836282337826E-5</v>
      </c>
      <c r="WG42" s="71">
        <f t="shared" si="1878"/>
        <v>1.6070394307285074E-2</v>
      </c>
      <c r="WH42" s="71">
        <f t="shared" si="1878"/>
        <v>1.3834665861462092E-2</v>
      </c>
      <c r="WI42" s="71">
        <f t="shared" si="1878"/>
        <v>4.8436758457273132E-3</v>
      </c>
      <c r="WJ42" s="71">
        <f t="shared" si="1878"/>
        <v>6.0007858362842725E-3</v>
      </c>
      <c r="WK42" s="71">
        <f t="shared" si="1878"/>
        <v>1.6009697672041634E-2</v>
      </c>
      <c r="WL42" s="71">
        <f t="shared" si="1878"/>
        <v>6.4317939983895567E-3</v>
      </c>
      <c r="WM42" s="71">
        <f t="shared" si="1878"/>
        <v>1.9431242477405242E-2</v>
      </c>
      <c r="WN42" s="71">
        <f t="shared" si="1878"/>
        <v>-7.8433360045259137E-3</v>
      </c>
      <c r="WO42" s="71">
        <f t="shared" si="1878"/>
        <v>8.6261832180196674E-3</v>
      </c>
      <c r="WP42" s="71">
        <f t="shared" si="1878"/>
        <v>1.0886478428659307E-2</v>
      </c>
      <c r="WQ42" s="71">
        <f t="shared" si="1878"/>
        <v>2.3805472892189261E-2</v>
      </c>
      <c r="WR42" s="71">
        <f t="shared" si="1878"/>
        <v>1.2399065676798049E-3</v>
      </c>
      <c r="WS42" s="71">
        <f t="shared" si="1878"/>
        <v>4.2030554291765387E-3</v>
      </c>
      <c r="WT42" s="71">
        <f t="shared" si="1878"/>
        <v>2.267528758302273E-3</v>
      </c>
      <c r="WU42" s="71">
        <f t="shared" si="1878"/>
        <v>1.2674814705215143E-2</v>
      </c>
      <c r="WV42" s="71">
        <f t="shared" si="1878"/>
        <v>1.2879140224493879E-2</v>
      </c>
      <c r="WW42" s="71">
        <f t="shared" si="1878"/>
        <v>1.7841554259555581E-2</v>
      </c>
      <c r="WX42" s="71">
        <f t="shared" si="1878"/>
        <v>3.8565597326495782E-2</v>
      </c>
      <c r="WY42" s="71">
        <f t="shared" si="1878"/>
        <v>3.2142274197419995E-2</v>
      </c>
      <c r="WZ42" s="71">
        <f t="shared" si="1878"/>
        <v>3.4455231257225716E-2</v>
      </c>
      <c r="XA42" s="71">
        <f t="shared" si="1878"/>
        <v>1.197140982610212E-2</v>
      </c>
      <c r="XB42" s="71">
        <f t="shared" si="1878"/>
        <v>2.7217370919067285E-2</v>
      </c>
      <c r="XC42" s="71">
        <f t="shared" si="1878"/>
        <v>9.7138620552508215E-3</v>
      </c>
      <c r="XD42" s="71">
        <f t="shared" si="1878"/>
        <v>7.2035992044856556E-3</v>
      </c>
      <c r="XE42" s="71">
        <f t="shared" si="1878"/>
        <v>-8.0797702015816819E-3</v>
      </c>
      <c r="XF42" s="71">
        <f t="shared" si="1878"/>
        <v>-1.4931337699397584E-4</v>
      </c>
      <c r="XG42" s="71">
        <f t="shared" si="1878"/>
        <v>5.30140797337042E-3</v>
      </c>
      <c r="XH42" s="71">
        <f t="shared" si="1878"/>
        <v>8.4849860538072086E-4</v>
      </c>
      <c r="XI42" s="71">
        <f t="shared" si="1878"/>
        <v>1.4218541728937328E-2</v>
      </c>
      <c r="XJ42" s="71">
        <f t="shared" si="1878"/>
        <v>-1.3728619482494819E-3</v>
      </c>
      <c r="XK42" s="71">
        <f t="shared" si="1878"/>
        <v>5.1186956621513957E-3</v>
      </c>
      <c r="XL42" s="71">
        <f t="shared" si="1878"/>
        <v>3.2713901419005875E-3</v>
      </c>
      <c r="XM42" s="71">
        <f t="shared" si="1878"/>
        <v>1.1317224733463638E-2</v>
      </c>
      <c r="XN42" s="71">
        <f t="shared" si="1878"/>
        <v>-4.9509875710723739E-3</v>
      </c>
      <c r="XO42" s="71">
        <f t="shared" si="1878"/>
        <v>1.4392948749233581E-2</v>
      </c>
      <c r="XP42" s="71">
        <f t="shared" si="1878"/>
        <v>1.8864516178755952E-3</v>
      </c>
      <c r="XQ42" s="71">
        <f t="shared" si="1878"/>
        <v>1.5506288979406424E-2</v>
      </c>
      <c r="XR42" s="71">
        <f t="shared" si="1878"/>
        <v>-2.7699875364816107E-3</v>
      </c>
      <c r="XS42" s="71">
        <f t="shared" si="1878"/>
        <v>7.1715104335463575E-3</v>
      </c>
      <c r="XT42" s="71">
        <f t="shared" ref="XT42:AAE42" si="1879">XT10/XS10-1</f>
        <v>5.8711630017227456E-3</v>
      </c>
      <c r="XU42" s="71">
        <f t="shared" si="1879"/>
        <v>4.0939082876370048E-3</v>
      </c>
      <c r="XV42" s="71">
        <f t="shared" si="1879"/>
        <v>6.6883707543041737E-3</v>
      </c>
      <c r="XW42" s="71">
        <f t="shared" si="1879"/>
        <v>3.4610992481376446E-3</v>
      </c>
      <c r="XX42" s="71">
        <f t="shared" si="1879"/>
        <v>1.8819615071475448E-2</v>
      </c>
      <c r="XY42" s="71">
        <f t="shared" si="1879"/>
        <v>3.6316758234840041E-3</v>
      </c>
      <c r="XZ42" s="71">
        <f t="shared" si="1879"/>
        <v>1.6598302236231488E-2</v>
      </c>
      <c r="YA42" s="71">
        <f t="shared" si="1879"/>
        <v>4.9782714053585586E-3</v>
      </c>
      <c r="YB42" s="71">
        <f t="shared" si="1879"/>
        <v>6.6549098158930065E-3</v>
      </c>
      <c r="YC42" s="71">
        <f t="shared" si="1879"/>
        <v>1.5124144753640989E-2</v>
      </c>
      <c r="YD42" s="71">
        <f t="shared" si="1879"/>
        <v>1.6643235924469701E-2</v>
      </c>
      <c r="YE42" s="71">
        <f t="shared" si="1879"/>
        <v>1.386239245043841E-2</v>
      </c>
      <c r="YF42" s="71">
        <f t="shared" si="1879"/>
        <v>4.5238543260919251E-3</v>
      </c>
      <c r="YG42" s="71">
        <f t="shared" si="1879"/>
        <v>-3.8775633988255009E-3</v>
      </c>
      <c r="YH42" s="71">
        <f t="shared" si="1879"/>
        <v>1.8447538687837994E-2</v>
      </c>
      <c r="YI42" s="71">
        <f t="shared" si="1879"/>
        <v>2.1378100624627194E-3</v>
      </c>
      <c r="YJ42" s="71">
        <f t="shared" si="1879"/>
        <v>6.6688222955302301E-3</v>
      </c>
      <c r="YK42" s="71">
        <f t="shared" si="1879"/>
        <v>1.9665333277749664E-2</v>
      </c>
      <c r="YL42" s="71">
        <f t="shared" si="1879"/>
        <v>5.2904920518188625E-3</v>
      </c>
      <c r="YM42" s="71">
        <f t="shared" si="1879"/>
        <v>1.4186368542872252E-2</v>
      </c>
      <c r="YN42" s="71">
        <f t="shared" si="1879"/>
        <v>-3.3998252810220064E-3</v>
      </c>
      <c r="YO42" s="71">
        <f t="shared" si="1879"/>
        <v>1.0609056095361336E-2</v>
      </c>
      <c r="YP42" s="71">
        <f t="shared" si="1879"/>
        <v>1.196891002822742E-2</v>
      </c>
      <c r="YQ42" s="71">
        <f t="shared" si="1879"/>
        <v>1.8246634308560328E-2</v>
      </c>
      <c r="YR42" s="71">
        <f t="shared" si="1879"/>
        <v>3.8130707274781628E-3</v>
      </c>
      <c r="YS42" s="71">
        <f t="shared" si="1879"/>
        <v>1.0747751490572055E-2</v>
      </c>
      <c r="YT42" s="71">
        <f t="shared" si="1879"/>
        <v>2.1255002269783274E-2</v>
      </c>
      <c r="YU42" s="71">
        <f t="shared" si="1879"/>
        <v>5.9234795874545387E-3</v>
      </c>
      <c r="YV42" s="71">
        <f t="shared" si="1879"/>
        <v>3.4137193732162174E-2</v>
      </c>
      <c r="YW42" s="71">
        <f t="shared" si="1879"/>
        <v>2.0627497663816552E-2</v>
      </c>
      <c r="YX42" s="71">
        <f t="shared" si="1879"/>
        <v>4.820819180934488E-2</v>
      </c>
      <c r="YY42" s="71">
        <f t="shared" si="1879"/>
        <v>2.0644675181389793E-2</v>
      </c>
      <c r="YZ42" s="71">
        <f t="shared" si="1879"/>
        <v>3.7208626989742921E-2</v>
      </c>
      <c r="ZA42" s="71">
        <f t="shared" si="1879"/>
        <v>5.0214549424252297E-3</v>
      </c>
      <c r="ZB42" s="71">
        <f t="shared" si="1879"/>
        <v>1.7656040637260118E-2</v>
      </c>
      <c r="ZC42" s="71">
        <f t="shared" si="1879"/>
        <v>1.6327264626513571E-2</v>
      </c>
      <c r="ZD42" s="71">
        <f t="shared" si="1879"/>
        <v>6.1485796968976381E-3</v>
      </c>
      <c r="ZE42" s="71">
        <f t="shared" si="1879"/>
        <v>8.8814057926069889E-3</v>
      </c>
      <c r="ZF42" s="71">
        <f t="shared" si="1879"/>
        <v>-1.4442466633340922E-3</v>
      </c>
      <c r="ZG42" s="71">
        <f t="shared" si="1879"/>
        <v>1.109882202861967E-2</v>
      </c>
      <c r="ZH42" s="71">
        <f t="shared" si="1879"/>
        <v>3.1223389872896412E-3</v>
      </c>
      <c r="ZI42" s="71">
        <f t="shared" si="1879"/>
        <v>1.9242971502967388E-2</v>
      </c>
      <c r="ZJ42" s="71">
        <f t="shared" si="1879"/>
        <v>1.552330173052896E-3</v>
      </c>
      <c r="ZK42" s="71">
        <f t="shared" si="1879"/>
        <v>1.0064082184695566E-2</v>
      </c>
      <c r="ZL42" s="71">
        <f t="shared" si="1879"/>
        <v>6.570932527978357E-4</v>
      </c>
      <c r="ZM42" s="71">
        <f t="shared" si="1879"/>
        <v>1.7750290836363147E-2</v>
      </c>
      <c r="ZN42" s="71">
        <f t="shared" si="1879"/>
        <v>-5.3748931898551788E-3</v>
      </c>
      <c r="ZO42" s="71">
        <f t="shared" si="1879"/>
        <v>8.7786711121358163E-3</v>
      </c>
      <c r="ZP42" s="71">
        <f t="shared" si="1879"/>
        <v>1.4040525025217576E-2</v>
      </c>
      <c r="ZQ42" s="71">
        <f t="shared" si="1879"/>
        <v>9.4037084020892614E-3</v>
      </c>
      <c r="ZR42" s="71">
        <f t="shared" si="1879"/>
        <v>-9.3434812240276166E-3</v>
      </c>
      <c r="ZS42" s="71">
        <f t="shared" si="1879"/>
        <v>1.0431330336347022E-2</v>
      </c>
      <c r="ZT42" s="71">
        <f t="shared" si="1879"/>
        <v>1.2572789413299201E-2</v>
      </c>
      <c r="ZU42" s="71">
        <f t="shared" si="1879"/>
        <v>-5.6865503234437842E-4</v>
      </c>
      <c r="ZV42" s="71">
        <f t="shared" si="1879"/>
        <v>1.2767602084178487E-2</v>
      </c>
      <c r="ZW42" s="71">
        <f t="shared" si="1879"/>
        <v>5.6660085165414209E-3</v>
      </c>
      <c r="ZX42" s="71">
        <f t="shared" si="1879"/>
        <v>7.1854428155917471E-3</v>
      </c>
      <c r="ZY42" s="71">
        <f t="shared" si="1879"/>
        <v>7.2722830691236418E-3</v>
      </c>
      <c r="ZZ42" s="71">
        <f t="shared" si="1879"/>
        <v>1.4636187454950988E-2</v>
      </c>
      <c r="AAA42" s="71">
        <f t="shared" si="1879"/>
        <v>7.7351709488147069E-3</v>
      </c>
      <c r="AAB42" s="71">
        <f t="shared" si="1879"/>
        <v>-4.6857789107310754E-3</v>
      </c>
      <c r="AAC42" s="71">
        <f t="shared" si="1879"/>
        <v>1.0190921238429018E-2</v>
      </c>
      <c r="AAD42" s="71">
        <f t="shared" si="1879"/>
        <v>8.4892010140538154E-3</v>
      </c>
      <c r="AAE42" s="71">
        <f t="shared" si="1879"/>
        <v>6.5867326283897132E-3</v>
      </c>
      <c r="AAF42" s="71">
        <f t="shared" ref="AAF42:ACQ42" si="1880">AAF10/AAE10-1</f>
        <v>3.5804854653969098E-3</v>
      </c>
      <c r="AAG42" s="71">
        <f t="shared" si="1880"/>
        <v>8.7570563741516949E-3</v>
      </c>
      <c r="AAH42" s="71">
        <f t="shared" si="1880"/>
        <v>8.9222652330234187E-3</v>
      </c>
      <c r="AAI42" s="71">
        <f t="shared" si="1880"/>
        <v>9.0344607024073209E-3</v>
      </c>
      <c r="AAJ42" s="71">
        <f t="shared" si="1880"/>
        <v>-8.6770750542120023E-4</v>
      </c>
      <c r="AAK42" s="71">
        <f t="shared" si="1880"/>
        <v>5.873733137883308E-3</v>
      </c>
      <c r="AAL42" s="71">
        <f t="shared" si="1880"/>
        <v>1.4739564789610693E-2</v>
      </c>
      <c r="AAM42" s="71">
        <f t="shared" si="1880"/>
        <v>1.3230488124397866E-2</v>
      </c>
      <c r="AAN42" s="71">
        <f t="shared" si="1880"/>
        <v>-8.0988694216024282E-3</v>
      </c>
      <c r="AAO42" s="71">
        <f t="shared" si="1880"/>
        <v>-1.9383755499100541E-3</v>
      </c>
      <c r="AAP42" s="71">
        <f t="shared" si="1880"/>
        <v>4.0366381014322883E-3</v>
      </c>
      <c r="AAQ42" s="71">
        <f t="shared" si="1880"/>
        <v>8.8413192600664825E-3</v>
      </c>
      <c r="AAR42" s="71">
        <f t="shared" si="1880"/>
        <v>5.1056644319373845E-3</v>
      </c>
      <c r="AAS42" s="71">
        <f t="shared" si="1880"/>
        <v>3.4834972678488008E-3</v>
      </c>
      <c r="AAT42" s="71">
        <f t="shared" si="1880"/>
        <v>1.4989723361191531E-2</v>
      </c>
      <c r="AAU42" s="71">
        <f t="shared" si="1880"/>
        <v>1.1724382493485397E-2</v>
      </c>
      <c r="AAV42" s="71">
        <f t="shared" si="1880"/>
        <v>2.3536404767853902E-2</v>
      </c>
      <c r="AAW42" s="71">
        <f t="shared" si="1880"/>
        <v>9.1881951992336397E-3</v>
      </c>
      <c r="AAX42" s="71">
        <f t="shared" si="1880"/>
        <v>6.5702901332484132E-2</v>
      </c>
      <c r="AAY42" s="71">
        <f t="shared" si="1880"/>
        <v>1.7568974132066373E-2</v>
      </c>
      <c r="AAZ42" s="71">
        <f t="shared" si="1880"/>
        <v>4.113512133422792E-2</v>
      </c>
      <c r="ABA42" s="71">
        <f t="shared" si="1880"/>
        <v>1.0082750818069197E-2</v>
      </c>
      <c r="ABB42" s="71">
        <f t="shared" si="1880"/>
        <v>2.5357418736871029E-2</v>
      </c>
      <c r="ABC42" s="71">
        <f t="shared" si="1880"/>
        <v>1.4373584199911749E-2</v>
      </c>
      <c r="ABD42" s="71">
        <f t="shared" si="1880"/>
        <v>1.4013647041438038E-2</v>
      </c>
      <c r="ABE42" s="71">
        <f t="shared" si="1880"/>
        <v>3.8077715617206298E-3</v>
      </c>
      <c r="ABF42" s="71">
        <f t="shared" si="1880"/>
        <v>-3.5183606883020246E-3</v>
      </c>
      <c r="ABG42" s="71">
        <f t="shared" si="1880"/>
        <v>1.0216124231773982E-2</v>
      </c>
      <c r="ABH42" s="71">
        <f t="shared" si="1880"/>
        <v>-1.9643327890987994E-3</v>
      </c>
      <c r="ABI42" s="71">
        <f t="shared" si="1880"/>
        <v>1.3800129150776108E-2</v>
      </c>
      <c r="ABJ42" s="71">
        <f t="shared" si="1880"/>
        <v>-3.7167911836814005E-3</v>
      </c>
      <c r="ABK42" s="71">
        <f t="shared" si="1880"/>
        <v>1.1852035478289169E-2</v>
      </c>
      <c r="ABL42" s="71">
        <f t="shared" si="1880"/>
        <v>1.5183156806930498E-3</v>
      </c>
      <c r="ABM42" s="71">
        <f t="shared" si="1880"/>
        <v>2.1982168529954826E-2</v>
      </c>
      <c r="ABN42" s="71">
        <f t="shared" si="1880"/>
        <v>-5.8302134300477482E-3</v>
      </c>
      <c r="ABO42" s="71">
        <f t="shared" si="1880"/>
        <v>2.1798188068958613E-2</v>
      </c>
      <c r="ABP42" s="71">
        <f t="shared" si="1880"/>
        <v>1.552776189242655E-2</v>
      </c>
      <c r="ABQ42" s="71">
        <f t="shared" si="1880"/>
        <v>9.2672228960246628E-3</v>
      </c>
      <c r="ABR42" s="71">
        <f t="shared" si="1880"/>
        <v>-3.0697765424727574E-3</v>
      </c>
      <c r="ABS42" s="71">
        <f t="shared" si="1880"/>
        <v>-8.2782239901346699E-4</v>
      </c>
      <c r="ABT42" s="71">
        <f t="shared" si="1880"/>
        <v>1.7842484704180706E-2</v>
      </c>
      <c r="ABU42" s="71">
        <f t="shared" si="1880"/>
        <v>1.2511133631269766E-2</v>
      </c>
      <c r="ABV42" s="71">
        <f t="shared" si="1880"/>
        <v>2.2280500741424625E-2</v>
      </c>
      <c r="ABW42" s="71">
        <f t="shared" si="1880"/>
        <v>-5.2556444395018831E-3</v>
      </c>
      <c r="ABX42" s="71">
        <f t="shared" si="1880"/>
        <v>1.9784432988861012E-2</v>
      </c>
      <c r="ABY42" s="71">
        <f t="shared" si="1880"/>
        <v>1.3749402838850289E-2</v>
      </c>
      <c r="ABZ42" s="71">
        <f t="shared" si="1880"/>
        <v>3.6119779022502296E-2</v>
      </c>
      <c r="ACA42" s="71">
        <f t="shared" si="1880"/>
        <v>1.0635768259146028E-2</v>
      </c>
      <c r="ACB42" s="71">
        <f t="shared" si="1880"/>
        <v>7.1643381002082229E-3</v>
      </c>
      <c r="ACC42" s="71">
        <f t="shared" si="1880"/>
        <v>1.1353574613905293E-2</v>
      </c>
      <c r="ACD42" s="71">
        <f t="shared" si="1880"/>
        <v>3.5329466507608265E-2</v>
      </c>
      <c r="ACE42" s="71">
        <f t="shared" si="1880"/>
        <v>1.6779826204117887E-2</v>
      </c>
      <c r="ACF42" s="71">
        <f t="shared" si="1880"/>
        <v>4.697215234794383E-3</v>
      </c>
      <c r="ACG42" s="71">
        <f t="shared" si="1880"/>
        <v>1.0645780260098991E-2</v>
      </c>
      <c r="ACH42" s="71">
        <f t="shared" si="1880"/>
        <v>1.4555527187767536E-2</v>
      </c>
      <c r="ACI42" s="71">
        <f t="shared" si="1880"/>
        <v>2.3235327958201601E-2</v>
      </c>
      <c r="ACJ42" s="71">
        <f t="shared" si="1880"/>
        <v>1.1071498701378246E-3</v>
      </c>
      <c r="ACK42" s="71">
        <f t="shared" si="1880"/>
        <v>1.7582760954562682E-2</v>
      </c>
      <c r="ACL42" s="71">
        <f t="shared" si="1880"/>
        <v>1.1170000788541801E-2</v>
      </c>
      <c r="ACM42" s="71">
        <f t="shared" si="1880"/>
        <v>2.2430333240804678E-2</v>
      </c>
      <c r="ACN42" s="71">
        <f t="shared" si="1880"/>
        <v>4.8050691289940328E-3</v>
      </c>
      <c r="ACO42" s="71">
        <f t="shared" si="1880"/>
        <v>9.0285493694155505E-3</v>
      </c>
      <c r="ACP42" s="71">
        <f t="shared" si="1880"/>
        <v>1.1544424723762381E-2</v>
      </c>
      <c r="ACQ42" s="71">
        <f t="shared" si="1880"/>
        <v>1.2268263076933739E-2</v>
      </c>
      <c r="ACR42" s="71">
        <f t="shared" ref="ACR42:AFC42" si="1881">ACR10/ACQ10-1</f>
        <v>1.9749933580466505E-2</v>
      </c>
      <c r="ACS42" s="71">
        <f t="shared" si="1881"/>
        <v>3.6897655270518026E-3</v>
      </c>
      <c r="ACT42" s="71">
        <f t="shared" si="1881"/>
        <v>1.4084415823867324E-2</v>
      </c>
      <c r="ACU42" s="71">
        <f t="shared" si="1881"/>
        <v>2.0397045118324408E-2</v>
      </c>
      <c r="ACV42" s="71">
        <f t="shared" si="1881"/>
        <v>1.9214166483043638E-2</v>
      </c>
      <c r="ACW42" s="71">
        <f t="shared" si="1881"/>
        <v>1.3146130711316983E-2</v>
      </c>
      <c r="ACX42" s="71">
        <f t="shared" si="1881"/>
        <v>5.7530835966058902E-2</v>
      </c>
      <c r="ACY42" s="71">
        <f t="shared" si="1881"/>
        <v>1.5240464344096427E-2</v>
      </c>
      <c r="ACZ42" s="71">
        <f t="shared" si="1881"/>
        <v>3.0946749565129883E-2</v>
      </c>
      <c r="ADA42" s="71">
        <f t="shared" si="1881"/>
        <v>2.7092981981851505E-2</v>
      </c>
      <c r="ADB42" s="71">
        <f t="shared" si="1881"/>
        <v>1.7129508685288064E-2</v>
      </c>
      <c r="ADC42" s="71">
        <f t="shared" si="1881"/>
        <v>1.6196829001730029E-2</v>
      </c>
      <c r="ADD42" s="71">
        <f t="shared" si="1881"/>
        <v>2.6167544691901856E-3</v>
      </c>
      <c r="ADE42" s="71">
        <f t="shared" si="1881"/>
        <v>1.852064116133878E-2</v>
      </c>
      <c r="ADF42" s="71">
        <f t="shared" si="1881"/>
        <v>-2.1342160526143239E-3</v>
      </c>
      <c r="ADG42" s="71">
        <f t="shared" si="1881"/>
        <v>1.6872756181318671E-3</v>
      </c>
      <c r="ADH42" s="71">
        <f t="shared" si="1881"/>
        <v>7.6884328081130437E-3</v>
      </c>
      <c r="ADI42" s="71">
        <f t="shared" si="1881"/>
        <v>2.7912003878356906E-2</v>
      </c>
      <c r="ADJ42" s="71">
        <f t="shared" si="1881"/>
        <v>-1.0427012194915708E-3</v>
      </c>
      <c r="ADK42" s="71">
        <f t="shared" si="1881"/>
        <v>3.1068505202778152E-3</v>
      </c>
      <c r="ADL42" s="71">
        <f t="shared" si="1881"/>
        <v>6.7173026070814768E-3</v>
      </c>
      <c r="ADM42" s="71">
        <f t="shared" si="1881"/>
        <v>1.6114773420342843E-2</v>
      </c>
      <c r="ADN42" s="71">
        <f t="shared" si="1881"/>
        <v>4.398191254918915E-3</v>
      </c>
      <c r="ADO42" s="71">
        <f t="shared" si="1881"/>
        <v>1.1432504802835641E-2</v>
      </c>
      <c r="ADP42" s="71">
        <f t="shared" si="1881"/>
        <v>1.3555625527983395E-2</v>
      </c>
      <c r="ADQ42" s="71">
        <f t="shared" si="1881"/>
        <v>1.5623602348100007E-2</v>
      </c>
      <c r="ADR42" s="71">
        <f t="shared" si="1881"/>
        <v>-7.9889601349862893E-3</v>
      </c>
      <c r="ADS42" s="71">
        <f t="shared" si="1881"/>
        <v>1.5924709351651245E-3</v>
      </c>
      <c r="ADT42" s="71">
        <f t="shared" si="1881"/>
        <v>1.614685944408234E-2</v>
      </c>
      <c r="ADU42" s="71">
        <f t="shared" si="1881"/>
        <v>3.5767257278636055E-3</v>
      </c>
      <c r="ADV42" s="71">
        <f t="shared" si="1881"/>
        <v>1.0224689627061467E-2</v>
      </c>
      <c r="ADW42" s="71">
        <f t="shared" si="1881"/>
        <v>4.4002944500525221E-3</v>
      </c>
      <c r="ADX42" s="71">
        <f t="shared" si="1881"/>
        <v>1.5319818355465253E-2</v>
      </c>
      <c r="ADY42" s="71">
        <f t="shared" si="1881"/>
        <v>4.1247050823260967E-3</v>
      </c>
      <c r="ADZ42" s="71">
        <f t="shared" si="1881"/>
        <v>3.1256987444559403E-2</v>
      </c>
      <c r="AEA42" s="71">
        <f t="shared" si="1881"/>
        <v>2.3842484174128487E-2</v>
      </c>
      <c r="AEB42" s="71">
        <f t="shared" si="1881"/>
        <v>4.0187952128662996E-3</v>
      </c>
      <c r="AEC42" s="71">
        <f t="shared" si="1881"/>
        <v>1.9017436027704671E-2</v>
      </c>
      <c r="AED42" s="71">
        <f t="shared" si="1881"/>
        <v>1.6250494963796491E-2</v>
      </c>
      <c r="AEE42" s="71">
        <f t="shared" si="1881"/>
        <v>2.453874318365834E-2</v>
      </c>
      <c r="AEF42" s="71">
        <f t="shared" si="1881"/>
        <v>3.9970167385565691E-3</v>
      </c>
      <c r="AEG42" s="71">
        <f t="shared" si="1881"/>
        <v>1.4594772646491672E-2</v>
      </c>
      <c r="AEH42" s="71">
        <f t="shared" si="1881"/>
        <v>1.3811802555890207E-2</v>
      </c>
      <c r="AEI42" s="71">
        <f t="shared" si="1881"/>
        <v>3.3440048822905633E-2</v>
      </c>
      <c r="AEJ42" s="71">
        <f t="shared" si="1881"/>
        <v>1.4578321432865415E-3</v>
      </c>
      <c r="AEK42" s="71">
        <f t="shared" si="1881"/>
        <v>2.2534744017444375E-2</v>
      </c>
      <c r="AEL42" s="71">
        <f t="shared" si="1881"/>
        <v>1.549138148999174E-2</v>
      </c>
      <c r="AEM42" s="71">
        <f t="shared" si="1881"/>
        <v>1.3625981865565517E-2</v>
      </c>
      <c r="AEN42" s="71">
        <f t="shared" si="1881"/>
        <v>2.5224037495088725E-2</v>
      </c>
      <c r="AEO42" s="71">
        <f t="shared" si="1881"/>
        <v>1.0408806060426379E-2</v>
      </c>
      <c r="AEP42" s="71">
        <f t="shared" si="1881"/>
        <v>4.4019670022534374E-2</v>
      </c>
      <c r="AEQ42" s="71">
        <f t="shared" si="1881"/>
        <v>1.9583138074403594E-2</v>
      </c>
      <c r="AER42" s="71">
        <f t="shared" si="1881"/>
        <v>2.1321263191786288E-2</v>
      </c>
      <c r="AES42" s="71">
        <f t="shared" si="1881"/>
        <v>1.4039860623647149E-2</v>
      </c>
      <c r="AET42" s="71">
        <f t="shared" si="1881"/>
        <v>1.5696856351557154E-2</v>
      </c>
      <c r="AEU42" s="71">
        <f t="shared" si="1881"/>
        <v>4.3465333215339186E-2</v>
      </c>
      <c r="AEV42" s="71">
        <f t="shared" si="1881"/>
        <v>3.9114629917952559E-2</v>
      </c>
      <c r="AEW42" s="71">
        <f t="shared" si="1881"/>
        <v>2.409222105315223E-2</v>
      </c>
      <c r="AEX42" s="71">
        <f t="shared" si="1881"/>
        <v>2.8996308942472737E-2</v>
      </c>
      <c r="AEY42" s="71">
        <f t="shared" si="1881"/>
        <v>5.5074699388897974E-2</v>
      </c>
      <c r="AEZ42" s="71">
        <f t="shared" si="1881"/>
        <v>6.2281361550555303E-2</v>
      </c>
      <c r="AFA42" s="71">
        <f t="shared" si="1881"/>
        <v>6.2528030063753848E-2</v>
      </c>
      <c r="AFB42" s="71">
        <f t="shared" si="1881"/>
        <v>1.1605161232240757E-2</v>
      </c>
      <c r="AFC42" s="71">
        <f t="shared" si="1881"/>
        <v>2.4767175495369109E-2</v>
      </c>
      <c r="AFD42" s="71">
        <f t="shared" ref="AFD42:AHO42" si="1882">AFD10/AFC10-1</f>
        <v>4.3182132235051407E-2</v>
      </c>
      <c r="AFE42" s="71">
        <f t="shared" si="1882"/>
        <v>3.0241551757412388E-2</v>
      </c>
      <c r="AFF42" s="71">
        <f t="shared" si="1882"/>
        <v>6.9264148927457025E-3</v>
      </c>
      <c r="AFG42" s="71">
        <f t="shared" si="1882"/>
        <v>1.7633068840960942E-2</v>
      </c>
      <c r="AFH42" s="71">
        <f t="shared" si="1882"/>
        <v>2.4388436208591324E-2</v>
      </c>
      <c r="AFI42" s="71">
        <f t="shared" si="1882"/>
        <v>3.027540153534547E-2</v>
      </c>
      <c r="AFJ42" s="71">
        <f t="shared" si="1882"/>
        <v>1.3599299729671666E-2</v>
      </c>
      <c r="AFK42" s="71">
        <f t="shared" si="1882"/>
        <v>1.6406741893007615E-2</v>
      </c>
      <c r="AFL42" s="71">
        <f t="shared" si="1882"/>
        <v>2.6768693543307576E-2</v>
      </c>
      <c r="AFM42" s="71">
        <f t="shared" si="1882"/>
        <v>4.8165799166939749E-2</v>
      </c>
      <c r="AFN42" s="71">
        <f t="shared" si="1882"/>
        <v>-1.1788625062736369E-4</v>
      </c>
      <c r="AFO42" s="71">
        <f t="shared" si="1882"/>
        <v>1.1332887498356259E-2</v>
      </c>
      <c r="AFP42" s="71">
        <f t="shared" si="1882"/>
        <v>1.7603806584502113E-2</v>
      </c>
      <c r="AFQ42" s="71">
        <f t="shared" si="1882"/>
        <v>3.664126270330792E-2</v>
      </c>
      <c r="AFR42" s="71">
        <f t="shared" si="1882"/>
        <v>2.0547440373007042E-2</v>
      </c>
      <c r="AFS42" s="71">
        <f t="shared" si="1882"/>
        <v>2.7079171929159651E-2</v>
      </c>
      <c r="AFT42" s="71">
        <f t="shared" si="1882"/>
        <v>1.7637521874316109E-2</v>
      </c>
      <c r="AFU42" s="71">
        <f t="shared" si="1882"/>
        <v>6.4814507973960378E-3</v>
      </c>
      <c r="AFV42" s="71">
        <f t="shared" si="1882"/>
        <v>5.5424204540634792E-2</v>
      </c>
      <c r="AFW42" s="71">
        <f t="shared" si="1882"/>
        <v>1.8044871963667886E-2</v>
      </c>
      <c r="AFX42" s="71">
        <f t="shared" si="1882"/>
        <v>3.1335301756185929E-2</v>
      </c>
      <c r="AFY42" s="71">
        <f t="shared" si="1882"/>
        <v>5.7741159164291789E-2</v>
      </c>
      <c r="AFZ42" s="71">
        <f t="shared" si="1882"/>
        <v>5.9554726838145777E-2</v>
      </c>
      <c r="AGA42" s="71">
        <f t="shared" si="1882"/>
        <v>5.2349040742854847E-2</v>
      </c>
      <c r="AGB42" s="71">
        <f t="shared" si="1882"/>
        <v>2.7227306296687903E-2</v>
      </c>
      <c r="AGC42" s="71">
        <f t="shared" si="1882"/>
        <v>3.5461090561180741E-2</v>
      </c>
      <c r="AGD42" s="71">
        <f t="shared" si="1882"/>
        <v>3.1822939265042427E-2</v>
      </c>
      <c r="AGE42" s="71">
        <f t="shared" si="1882"/>
        <v>9.4608998125082611E-2</v>
      </c>
      <c r="AGF42" s="71">
        <f t="shared" si="1882"/>
        <v>3.294072292472916E-2</v>
      </c>
      <c r="AGG42" s="71">
        <f t="shared" si="1882"/>
        <v>6.9303698312610962E-2</v>
      </c>
      <c r="AGH42" s="71">
        <f t="shared" si="1882"/>
        <v>9.6920609183161588E-2</v>
      </c>
      <c r="AGI42" s="71">
        <f t="shared" si="1882"/>
        <v>5.6536569030227524E-2</v>
      </c>
      <c r="AGJ42" s="71">
        <f t="shared" si="1882"/>
        <v>1.3116087685966171E-2</v>
      </c>
      <c r="AGK42" s="71">
        <f t="shared" si="1882"/>
        <v>4.7274416790240581E-2</v>
      </c>
      <c r="AGL42" s="71">
        <f t="shared" si="1882"/>
        <v>2.2399909524922323E-2</v>
      </c>
      <c r="AGM42" s="71">
        <f t="shared" si="1882"/>
        <v>3.3981233982322445E-2</v>
      </c>
      <c r="AGN42" s="71">
        <f t="shared" si="1882"/>
        <v>5.1868301252756099E-2</v>
      </c>
      <c r="AGO42" s="71">
        <f t="shared" si="1882"/>
        <v>3.852261529195955E-2</v>
      </c>
      <c r="AGP42" s="71">
        <f t="shared" si="1882"/>
        <v>6.0684929025281331E-2</v>
      </c>
      <c r="AGQ42" s="71">
        <f t="shared" si="1882"/>
        <v>5.873522273419951E-2</v>
      </c>
      <c r="AGR42" s="71">
        <f t="shared" si="1882"/>
        <v>6.9129870166959373E-2</v>
      </c>
      <c r="AGS42" s="71">
        <f t="shared" si="1882"/>
        <v>8.8392793505565059E-2</v>
      </c>
      <c r="AGT42" s="71">
        <f t="shared" si="1882"/>
        <v>4.8143200546953757E-2</v>
      </c>
      <c r="AGU42" s="71">
        <f t="shared" si="1882"/>
        <v>4.1741565322383378E-2</v>
      </c>
      <c r="AGV42" s="71">
        <f t="shared" si="1882"/>
        <v>6.5353984902967399E-2</v>
      </c>
      <c r="AGW42" s="71">
        <f t="shared" si="1882"/>
        <v>9.8285027367934541E-2</v>
      </c>
      <c r="AGX42" s="71">
        <f t="shared" si="1882"/>
        <v>9.9497796842450414E-2</v>
      </c>
      <c r="AGY42" s="71">
        <f t="shared" si="1882"/>
        <v>0.10571182422784164</v>
      </c>
      <c r="AGZ42" s="71">
        <f t="shared" si="1882"/>
        <v>0.14240081831261886</v>
      </c>
      <c r="AHA42" s="71">
        <f t="shared" si="1882"/>
        <v>0.13090295561465792</v>
      </c>
      <c r="AHB42" s="71">
        <f t="shared" si="1882"/>
        <v>8.859431724516198E-2</v>
      </c>
      <c r="AHC42" s="71">
        <f t="shared" si="1882"/>
        <v>4.539011787053715E-2</v>
      </c>
      <c r="AHD42" s="71">
        <f t="shared" si="1882"/>
        <v>0.16646204366075512</v>
      </c>
      <c r="AHE42" s="71">
        <f t="shared" si="1882"/>
        <v>3.7671281534977785E-2</v>
      </c>
      <c r="AHF42" s="71">
        <f t="shared" si="1882"/>
        <v>4.6453961233124508E-2</v>
      </c>
      <c r="AHG42" s="71">
        <f t="shared" si="1882"/>
        <v>2.2563761702375285E-2</v>
      </c>
      <c r="AHH42" s="71">
        <f t="shared" si="1882"/>
        <v>9.9293345941373179E-2</v>
      </c>
      <c r="AHI42" s="71">
        <f t="shared" si="1882"/>
        <v>6.2193581322603775E-2</v>
      </c>
      <c r="AHJ42" s="71">
        <f t="shared" si="1882"/>
        <v>0.13854820060767681</v>
      </c>
      <c r="AHK42" s="71">
        <f t="shared" si="1882"/>
        <v>9.6809209445110955E-2</v>
      </c>
      <c r="AHL42" s="71">
        <f t="shared" si="1882"/>
        <v>6.1177928611183097E-2</v>
      </c>
      <c r="AHM42" s="71">
        <f t="shared" si="1882"/>
        <v>0.15294531328348437</v>
      </c>
      <c r="AHN42" s="71">
        <f t="shared" si="1882"/>
        <v>9.2629383567761847E-2</v>
      </c>
      <c r="AHO42" s="71">
        <f t="shared" si="1882"/>
        <v>0.11820092497998247</v>
      </c>
      <c r="AHP42" s="71">
        <f t="shared" ref="AHP42:AKA42" si="1883">AHP10/AHO10-1</f>
        <v>0.10536208987579099</v>
      </c>
      <c r="AHQ42" s="71">
        <f t="shared" si="1883"/>
        <v>0.19143064644069208</v>
      </c>
      <c r="AHR42" s="71">
        <f t="shared" si="1883"/>
        <v>8.2634363967868829E-2</v>
      </c>
      <c r="AHS42" s="71">
        <f t="shared" si="1883"/>
        <v>7.9704658328327627E-2</v>
      </c>
      <c r="AHT42" s="71">
        <f t="shared" si="1883"/>
        <v>0.13648243660135262</v>
      </c>
      <c r="AHU42" s="71">
        <f t="shared" si="1883"/>
        <v>0.14606560865794438</v>
      </c>
      <c r="AHV42" s="71">
        <f t="shared" si="1883"/>
        <v>0.14272512708936835</v>
      </c>
      <c r="AHW42" s="71">
        <f t="shared" si="1883"/>
        <v>0.14437992173693437</v>
      </c>
      <c r="AHX42" s="71">
        <f t="shared" si="1883"/>
        <v>0.16473461454796179</v>
      </c>
      <c r="AHY42" s="71">
        <f t="shared" si="1883"/>
        <v>0.12028642741518181</v>
      </c>
      <c r="AHZ42" s="71">
        <f t="shared" si="1883"/>
        <v>0.11937344209959488</v>
      </c>
      <c r="AIA42" s="71">
        <f t="shared" si="1883"/>
        <v>0.10662304150518498</v>
      </c>
      <c r="AIB42" s="71">
        <f t="shared" si="1883"/>
        <v>7.606375080563077E-2</v>
      </c>
      <c r="AIC42" s="71">
        <f t="shared" si="1883"/>
        <v>8.3523583513080757E-2</v>
      </c>
      <c r="AID42" s="71">
        <f t="shared" si="1883"/>
        <v>0.12119422093956822</v>
      </c>
      <c r="AIE42" s="71">
        <f t="shared" si="1883"/>
        <v>0.13507367637435941</v>
      </c>
      <c r="AIF42" s="71">
        <f t="shared" si="1883"/>
        <v>7.5311585697611871E-2</v>
      </c>
      <c r="AIG42" s="71">
        <f t="shared" si="1883"/>
        <v>0.18125250259242653</v>
      </c>
      <c r="AIH42" s="71">
        <f t="shared" si="1883"/>
        <v>0.14650447954647006</v>
      </c>
      <c r="AII42" s="71">
        <f t="shared" si="1883"/>
        <v>0.12714329098528299</v>
      </c>
      <c r="AIJ42" s="71">
        <f t="shared" si="1883"/>
        <v>0.19186790132502751</v>
      </c>
      <c r="AIK42" s="71">
        <f t="shared" si="1883"/>
        <v>9.3353766467705324E-2</v>
      </c>
      <c r="AIL42" s="71">
        <f t="shared" si="1883"/>
        <v>0.13002679661766603</v>
      </c>
      <c r="AIM42" s="71">
        <f t="shared" si="1883"/>
        <v>0.17375223404297802</v>
      </c>
      <c r="AIN42" s="71">
        <f t="shared" si="1883"/>
        <v>0.25862591795401957</v>
      </c>
      <c r="AIO42" s="71">
        <f t="shared" si="1883"/>
        <v>0.19398466763193789</v>
      </c>
      <c r="AIP42" s="71">
        <f t="shared" si="1883"/>
        <v>0.28436013601526677</v>
      </c>
      <c r="AIQ42" s="71">
        <f t="shared" si="1883"/>
        <v>0.11233426072082642</v>
      </c>
      <c r="AIR42" s="71">
        <f t="shared" si="1883"/>
        <v>0.28695547425919776</v>
      </c>
      <c r="AIS42" s="71">
        <f t="shared" si="1883"/>
        <v>6.6284041425980655E-2</v>
      </c>
      <c r="AIT42" s="71">
        <f t="shared" si="1883"/>
        <v>7.958496443240004E-2</v>
      </c>
      <c r="AIU42" s="71">
        <f t="shared" si="1883"/>
        <v>6.9684693728740088E-2</v>
      </c>
      <c r="AIV42" s="71">
        <f t="shared" si="1883"/>
        <v>0.1622988705398074</v>
      </c>
      <c r="AIW42" s="71">
        <f t="shared" si="1883"/>
        <v>0.18716575580356776</v>
      </c>
      <c r="AIX42" s="71">
        <f t="shared" si="1883"/>
        <v>4.5682990004356272E-2</v>
      </c>
      <c r="AIY42" s="71">
        <f t="shared" si="1883"/>
        <v>0.22205507703488769</v>
      </c>
      <c r="AIZ42" s="71">
        <f t="shared" si="1883"/>
        <v>0.10920086826390674</v>
      </c>
      <c r="AJA42" s="71">
        <f t="shared" si="1883"/>
        <v>0.16369042823036173</v>
      </c>
      <c r="AJB42" s="71">
        <f t="shared" si="1883"/>
        <v>0.19384980313273004</v>
      </c>
      <c r="AJC42" s="71">
        <f t="shared" si="1883"/>
        <v>0.13415847871571973</v>
      </c>
      <c r="AJD42" s="71">
        <f t="shared" si="1883"/>
        <v>0.24391778138984144</v>
      </c>
      <c r="AJE42" s="71">
        <f t="shared" si="1883"/>
        <v>0.2552064524810671</v>
      </c>
      <c r="AJF42" s="71">
        <f t="shared" si="1883"/>
        <v>0.11192487691880371</v>
      </c>
      <c r="AJG42" s="71">
        <f t="shared" si="1883"/>
        <v>8.6844744785501415E-2</v>
      </c>
      <c r="AJH42" s="71">
        <f t="shared" si="1883"/>
        <v>0.10306556130024846</v>
      </c>
      <c r="AJI42" s="71">
        <f t="shared" si="1883"/>
        <v>0.31229567221208709</v>
      </c>
      <c r="AJJ42" s="71">
        <f t="shared" si="1883"/>
        <v>0.12835662281531768</v>
      </c>
      <c r="AJK42" s="71">
        <f t="shared" si="1883"/>
        <v>0.16853051197610269</v>
      </c>
      <c r="AJL42" s="71">
        <f t="shared" si="1883"/>
        <v>0.13429383368189263</v>
      </c>
      <c r="AJM42" s="71">
        <f t="shared" si="1883"/>
        <v>0.17927033913958756</v>
      </c>
      <c r="AJN42" s="71">
        <f t="shared" si="1883"/>
        <v>0.13462673559127292</v>
      </c>
      <c r="AJO42" s="71">
        <f t="shared" si="1883"/>
        <v>5.1850029975206491E-2</v>
      </c>
      <c r="AJP42" s="71">
        <f t="shared" si="1883"/>
        <v>5.8037750751632533E-2</v>
      </c>
      <c r="AJQ42" s="71">
        <f t="shared" si="1883"/>
        <v>0.19656334068622949</v>
      </c>
      <c r="AJR42" s="71">
        <f t="shared" si="1883"/>
        <v>5.6737584299060284E-2</v>
      </c>
      <c r="AJS42" s="71">
        <f t="shared" si="1883"/>
        <v>5.2437365671750058E-2</v>
      </c>
      <c r="AJT42" s="71">
        <f t="shared" si="1883"/>
        <v>6.7288431712902996E-2</v>
      </c>
      <c r="AJU42" s="71">
        <f t="shared" si="1883"/>
        <v>1.8922323675804265E-2</v>
      </c>
      <c r="AJV42" s="71">
        <f t="shared" si="1883"/>
        <v>6.3420577413938695E-2</v>
      </c>
      <c r="AJW42" s="71">
        <f t="shared" si="1883"/>
        <v>3.3761199048103485E-2</v>
      </c>
      <c r="AJX42" s="71">
        <f t="shared" si="1883"/>
        <v>5.1965513641500261E-2</v>
      </c>
      <c r="AJY42" s="71">
        <f t="shared" si="1883"/>
        <v>6.8833385364776678E-2</v>
      </c>
      <c r="AJZ42" s="71">
        <f t="shared" si="1883"/>
        <v>7.1203199098726966E-2</v>
      </c>
      <c r="AKA42" s="71">
        <f t="shared" si="1883"/>
        <v>3.9204498253504472E-2</v>
      </c>
      <c r="AKB42" s="71">
        <f t="shared" ref="AKB42:AKQ42" si="1884">AKB10/AKA10-1</f>
        <v>3.2420923036149851E-2</v>
      </c>
      <c r="AKC42" s="71">
        <f t="shared" si="1884"/>
        <v>4.8061383097761201E-2</v>
      </c>
      <c r="AKD42" s="71">
        <f t="shared" si="1884"/>
        <v>4.6178170502915616E-2</v>
      </c>
      <c r="AKE42" s="71">
        <f t="shared" si="1884"/>
        <v>6.2786120733680839E-2</v>
      </c>
      <c r="AKF42" s="71">
        <f t="shared" si="1884"/>
        <v>4.4387041534080129E-2</v>
      </c>
      <c r="AKG42" s="71">
        <f t="shared" si="1884"/>
        <v>9.8125910184738929E-2</v>
      </c>
      <c r="AKH42" s="71">
        <f t="shared" si="1884"/>
        <v>1.917163904761221E-2</v>
      </c>
      <c r="AKI42" s="71">
        <f t="shared" si="1884"/>
        <v>7.0870606420043947E-2</v>
      </c>
      <c r="AKJ42" s="71">
        <f t="shared" si="1884"/>
        <v>6.3220654232984286E-2</v>
      </c>
      <c r="AKK42" s="71">
        <f t="shared" si="1884"/>
        <v>2.3731257764123104E-2</v>
      </c>
      <c r="AKL42" s="71">
        <f t="shared" si="1884"/>
        <v>6.2739136713218402E-2</v>
      </c>
      <c r="AKM42" s="71">
        <f t="shared" si="1884"/>
        <v>6.0814525992330948E-2</v>
      </c>
      <c r="AKN42" s="71">
        <f t="shared" si="1884"/>
        <v>6.2714227742896922E-2</v>
      </c>
      <c r="AKO42" s="71">
        <f t="shared" si="1884"/>
        <v>1.7528867741145815E-2</v>
      </c>
      <c r="AKP42" s="71">
        <f t="shared" si="1884"/>
        <v>8.1938544814501357E-2</v>
      </c>
      <c r="AKQ42" s="71">
        <f t="shared" si="1884"/>
        <v>1.2055277160320621E-2</v>
      </c>
      <c r="AKR42" s="71">
        <f t="shared" si="1768"/>
        <v>4.2346412119923071E-2</v>
      </c>
      <c r="AKS42" s="71">
        <f t="shared" si="1769"/>
        <v>3.2479034996835798E-2</v>
      </c>
      <c r="AKT42" s="71">
        <f t="shared" si="1769"/>
        <v>3.3931414518414416E-2</v>
      </c>
      <c r="AKU42" s="71">
        <f t="shared" si="1769"/>
        <v>6.3813666746512787E-2</v>
      </c>
      <c r="AKV42" s="71">
        <f t="shared" si="1770"/>
        <v>0.16361223589237461</v>
      </c>
      <c r="AKW42" s="71">
        <f t="shared" si="1771"/>
        <v>0.1648920121979951</v>
      </c>
      <c r="AKX42" s="71">
        <f t="shared" si="1772"/>
        <v>3.7864883823451434E-2</v>
      </c>
      <c r="AKY42" s="71">
        <f t="shared" si="1773"/>
        <v>1.7958577698808709E-2</v>
      </c>
      <c r="AKZ42" s="71">
        <f t="shared" si="1774"/>
        <v>0.10507561130355114</v>
      </c>
      <c r="ALA42" s="71">
        <f t="shared" si="1775"/>
        <v>0.18689087206793342</v>
      </c>
      <c r="ALB42" s="71">
        <f t="shared" si="1776"/>
        <v>2.4033213015931087E-2</v>
      </c>
      <c r="ALC42" s="71">
        <f t="shared" si="1777"/>
        <v>0.10957893873626978</v>
      </c>
      <c r="ALD42" s="71">
        <f t="shared" si="1778"/>
        <v>6.7773145585374062E-2</v>
      </c>
      <c r="ALE42" s="71">
        <f t="shared" si="1779"/>
        <v>6.6073874527906806E-2</v>
      </c>
      <c r="ALF42" s="71">
        <f t="shared" si="1780"/>
        <v>6.3058127713001122E-2</v>
      </c>
      <c r="ALG42" s="71">
        <f t="shared" si="1781"/>
        <v>-2.7597695783271536E-2</v>
      </c>
      <c r="ALH42" s="71">
        <f t="shared" si="1782"/>
        <v>4.6159916504662002E-2</v>
      </c>
      <c r="ALI42" s="71">
        <f t="shared" si="1783"/>
        <v>5.235452074739011E-2</v>
      </c>
      <c r="ALJ42" s="71">
        <f t="shared" si="1783"/>
        <v>4.4679597812709693E-2</v>
      </c>
      <c r="ALK42" s="71">
        <f t="shared" si="1784"/>
        <v>4.5259935243986193E-2</v>
      </c>
      <c r="ALL42" s="71">
        <f t="shared" si="1785"/>
        <v>5.131142836815461E-2</v>
      </c>
      <c r="ALM42" s="71">
        <f t="shared" si="1786"/>
        <v>6.5670442224770254E-2</v>
      </c>
      <c r="ALN42" s="71">
        <f t="shared" si="1787"/>
        <v>3.5468249784343264E-2</v>
      </c>
      <c r="ALO42" s="71">
        <f t="shared" si="1787"/>
        <v>2.2887257901911262E-3</v>
      </c>
      <c r="ALP42" s="71">
        <f t="shared" si="1788"/>
        <v>3.2822647502255498E-2</v>
      </c>
      <c r="ALQ42" s="71">
        <f t="shared" si="1789"/>
        <v>7.2400303197799776E-2</v>
      </c>
      <c r="ALR42" s="71">
        <f t="shared" si="1790"/>
        <v>9.4713737730302228E-2</v>
      </c>
      <c r="ALS42" s="71">
        <f t="shared" si="1791"/>
        <v>2.9755036371591048E-2</v>
      </c>
      <c r="ALT42" s="71">
        <f t="shared" si="1792"/>
        <v>1.7806995074416632E-2</v>
      </c>
      <c r="ALU42" s="71">
        <f t="shared" si="1793"/>
        <v>4.6525849506489525E-2</v>
      </c>
      <c r="ALV42" s="71">
        <f t="shared" si="1794"/>
        <v>5.0020812613268406E-2</v>
      </c>
      <c r="ALW42" s="71">
        <f t="shared" si="1795"/>
        <v>4.7558218313992429E-2</v>
      </c>
      <c r="ALX42" s="71">
        <f t="shared" si="1796"/>
        <v>6.7819634660799988E-2</v>
      </c>
      <c r="ALY42" s="71">
        <f t="shared" si="1797"/>
        <v>5.0387139751571164E-2</v>
      </c>
      <c r="ALZ42" s="71">
        <f t="shared" si="1798"/>
        <v>5.3942057380767849E-2</v>
      </c>
      <c r="AMA42" s="71">
        <f t="shared" si="1799"/>
        <v>8.2939623263419637E-2</v>
      </c>
      <c r="AMB42" s="71">
        <f t="shared" si="1800"/>
        <v>1.9622758222662684E-2</v>
      </c>
      <c r="AMC42" s="71">
        <f t="shared" si="1801"/>
        <v>3.6053820228763911E-2</v>
      </c>
      <c r="AMD42" s="71">
        <f t="shared" si="1802"/>
        <v>1.657985159260611E-2</v>
      </c>
      <c r="AME42" s="71">
        <f t="shared" si="1803"/>
        <v>8.8100081527230145E-2</v>
      </c>
      <c r="AMF42" s="71">
        <f t="shared" si="1804"/>
        <v>4.1560892480689171E-2</v>
      </c>
      <c r="AMG42" s="71">
        <f t="shared" si="1805"/>
        <v>4.3503047664241734E-2</v>
      </c>
      <c r="AMH42" s="71">
        <f t="shared" si="1806"/>
        <v>7.660301175092421E-3</v>
      </c>
      <c r="AMI42" s="71">
        <f t="shared" si="1807"/>
        <v>5.0374751480057878E-2</v>
      </c>
      <c r="AMJ42" s="71">
        <f t="shared" si="1808"/>
        <v>6.0867875096455748E-2</v>
      </c>
      <c r="AMK42" s="71">
        <f t="shared" si="1809"/>
        <v>-4.2328008655643234E-3</v>
      </c>
      <c r="AML42" s="71">
        <f t="shared" si="1810"/>
        <v>3.8938818750201332E-2</v>
      </c>
      <c r="AMM42" s="71">
        <f t="shared" si="1811"/>
        <v>3.9915282533043328E-2</v>
      </c>
      <c r="AMN42" s="71">
        <f t="shared" si="1812"/>
        <v>2.2441346832781095E-2</v>
      </c>
      <c r="AMO42" s="71">
        <f t="shared" si="1813"/>
        <v>6.0104296915515221E-2</v>
      </c>
      <c r="AMP42" s="71">
        <f t="shared" si="1814"/>
        <v>3.8794856816563472E-2</v>
      </c>
      <c r="AMQ42" s="71">
        <f t="shared" si="1815"/>
        <v>2.7929344932591693E-2</v>
      </c>
      <c r="AMR42" s="71">
        <f t="shared" si="1816"/>
        <v>3.3021450935067476E-2</v>
      </c>
      <c r="AMS42" s="71">
        <f t="shared" si="1817"/>
        <v>7.5402118819829278E-2</v>
      </c>
      <c r="AMT42" s="71">
        <f t="shared" si="1818"/>
        <v>-1.2183960006956318E-2</v>
      </c>
      <c r="AMU42" s="71">
        <f t="shared" si="1819"/>
        <v>8.1250157080070329E-2</v>
      </c>
      <c r="AMV42" s="71">
        <f t="shared" si="1820"/>
        <v>3.8306940171296988E-2</v>
      </c>
      <c r="AMW42" s="71">
        <f t="shared" si="1821"/>
        <v>0.10707222754962742</v>
      </c>
      <c r="AMX42" s="71">
        <f t="shared" si="1822"/>
        <v>0.15113418359344633</v>
      </c>
      <c r="AMY42" s="71">
        <f t="shared" si="1823"/>
        <v>5.8810812124602707E-2</v>
      </c>
      <c r="AMZ42" s="71">
        <f t="shared" si="1824"/>
        <v>7.8984771328261205E-2</v>
      </c>
      <c r="ANA42" s="71">
        <f t="shared" si="1825"/>
        <v>9.8774623517312365E-2</v>
      </c>
      <c r="ANB42" s="71">
        <f t="shared" si="1826"/>
        <v>4.4459454929479225E-2</v>
      </c>
      <c r="ANC42" s="71">
        <f t="shared" si="1827"/>
        <v>0.12688096168396257</v>
      </c>
      <c r="AND42" s="71">
        <f t="shared" si="1828"/>
        <v>0.10513369629685876</v>
      </c>
      <c r="ANE42" s="71">
        <f t="shared" si="1829"/>
        <v>2.7156099122624289E-2</v>
      </c>
      <c r="ANF42" s="71">
        <f t="shared" si="1830"/>
        <v>9.1217370737874282E-2</v>
      </c>
      <c r="ANG42" s="71">
        <f t="shared" si="1831"/>
        <v>-1.1214138513536254E-2</v>
      </c>
      <c r="ANH42" s="71">
        <f t="shared" si="1832"/>
        <v>2.7654962532084326E-2</v>
      </c>
      <c r="ANI42" s="71">
        <f t="shared" si="1833"/>
        <v>6.8343483889798051E-2</v>
      </c>
      <c r="ANJ42" s="71">
        <f t="shared" si="1834"/>
        <v>3.7388587942861928E-2</v>
      </c>
      <c r="ANK42" s="71">
        <f t="shared" si="1835"/>
        <v>2.3076018629876405E-2</v>
      </c>
      <c r="ANL42" s="71">
        <f t="shared" si="1836"/>
        <v>5.5998601891291688E-2</v>
      </c>
      <c r="ANM42" s="71">
        <f t="shared" si="1837"/>
        <v>0.10182085443532052</v>
      </c>
      <c r="ANN42" s="71">
        <f t="shared" si="1838"/>
        <v>6.3705039048971734E-2</v>
      </c>
      <c r="ANO42" s="71">
        <f t="shared" si="1839"/>
        <v>2.6382153245084305E-2</v>
      </c>
      <c r="ANP42" s="71">
        <f t="shared" si="1840"/>
        <v>2.5932078254249369E-3</v>
      </c>
      <c r="ANQ42" s="71">
        <f t="shared" si="1841"/>
        <v>0.1017581852235383</v>
      </c>
      <c r="ANR42" s="71">
        <f t="shared" si="1842"/>
        <v>4.1937561423389891E-2</v>
      </c>
      <c r="ANS42" s="71">
        <f t="shared" si="1843"/>
        <v>7.6744305877486152E-2</v>
      </c>
      <c r="ANT42" s="71">
        <f t="shared" si="1844"/>
        <v>1.7633499933527474E-2</v>
      </c>
      <c r="ANU42" s="71">
        <f t="shared" si="1845"/>
        <v>3.0728292242215627E-2</v>
      </c>
      <c r="ANV42" s="71">
        <f t="shared" si="1846"/>
        <v>6.2375001840473621E-2</v>
      </c>
      <c r="ANW42" s="71">
        <f t="shared" si="1847"/>
        <v>7.5184553556162159E-2</v>
      </c>
      <c r="ANX42" s="71">
        <f t="shared" si="1848"/>
        <v>3.6725349984447764E-2</v>
      </c>
      <c r="ANY42" s="71">
        <f t="shared" si="1849"/>
        <v>6.3225701697316561E-2</v>
      </c>
      <c r="ANZ42" s="71">
        <f t="shared" si="1850"/>
        <v>6.2608645897310078E-2</v>
      </c>
      <c r="AOA42" s="71">
        <f t="shared" si="1851"/>
        <v>8.3988072174062234E-2</v>
      </c>
      <c r="AOB42" s="71">
        <f t="shared" si="1852"/>
        <v>4.8701694938355189E-2</v>
      </c>
      <c r="AOC42" s="71">
        <f t="shared" si="1853"/>
        <v>3.0236030362467137E-2</v>
      </c>
      <c r="AOD42" s="71">
        <f t="shared" si="1854"/>
        <v>5.7728580975248134E-2</v>
      </c>
      <c r="AOE42" s="71">
        <f t="shared" si="1855"/>
        <v>1.4599133839332756E-2</v>
      </c>
      <c r="AOF42" s="71">
        <f t="shared" si="1856"/>
        <v>6.2046079835594625E-2</v>
      </c>
      <c r="AOG42" s="71">
        <f t="shared" si="1857"/>
        <v>4.28680967037538E-2</v>
      </c>
      <c r="AOH42" s="71">
        <f t="shared" si="1858"/>
        <v>2.7112776690109142E-2</v>
      </c>
      <c r="AOI42" s="71">
        <f t="shared" si="1859"/>
        <v>-1.0753338279120062E-2</v>
      </c>
      <c r="AOJ42" s="71">
        <f t="shared" si="1860"/>
        <v>2.9738091376622533E-2</v>
      </c>
      <c r="AOK42" s="71">
        <f t="shared" si="1861"/>
        <v>1.2324873957092475E-2</v>
      </c>
      <c r="AOL42" s="71">
        <f t="shared" si="1862"/>
        <v>2.4253067385135552E-2</v>
      </c>
      <c r="AOM42" s="71">
        <f t="shared" si="1863"/>
        <v>3.7782694702110931E-3</v>
      </c>
      <c r="AON42" s="71">
        <f t="shared" si="1864"/>
        <v>2.7938416500097096E-2</v>
      </c>
      <c r="AOO42" s="71">
        <f t="shared" si="1865"/>
        <v>2.1487386306386691E-2</v>
      </c>
      <c r="AOP42" s="71">
        <f t="shared" si="1866"/>
        <v>2.5518112270901838E-2</v>
      </c>
      <c r="AOQ42" s="71">
        <f t="shared" si="1867"/>
        <v>3.3677528701510751E-2</v>
      </c>
      <c r="AOR42" s="71">
        <f t="shared" si="1868"/>
        <v>4.0233668712285953E-2</v>
      </c>
      <c r="AOS42" s="71"/>
      <c r="AOT42" s="71"/>
      <c r="AOU42" s="71"/>
      <c r="AOV42" s="71"/>
      <c r="AOW42" s="71"/>
      <c r="AOX42" s="71"/>
      <c r="AOY42" s="71"/>
      <c r="AOZ42" s="71"/>
      <c r="APA42" s="71"/>
    </row>
    <row r="43" spans="1:1093" x14ac:dyDescent="0.2">
      <c r="A43" s="9"/>
      <c r="B43" s="320" t="s">
        <v>1271</v>
      </c>
      <c r="D43" s="73">
        <f t="shared" ref="D43:BO43" si="1885">(D11-C11)/C11</f>
        <v>0</v>
      </c>
      <c r="E43" s="73">
        <f t="shared" si="1885"/>
        <v>1.0725777618876659E-3</v>
      </c>
      <c r="F43" s="73">
        <f t="shared" si="1885"/>
        <v>7.1428571428570745E-4</v>
      </c>
      <c r="G43" s="73">
        <f t="shared" si="1885"/>
        <v>3.5688793718778009E-4</v>
      </c>
      <c r="H43" s="73">
        <f t="shared" si="1885"/>
        <v>1.7838030681411995E-3</v>
      </c>
      <c r="I43" s="73">
        <f t="shared" si="1885"/>
        <v>2.4928774928775293E-3</v>
      </c>
      <c r="J43" s="73">
        <f t="shared" si="1885"/>
        <v>1.420959147424498E-3</v>
      </c>
      <c r="K43" s="73">
        <f t="shared" si="1885"/>
        <v>-7.0947144377426108E-4</v>
      </c>
      <c r="L43" s="73">
        <f t="shared" si="1885"/>
        <v>1.0649627263043886E-3</v>
      </c>
      <c r="M43" s="73">
        <f t="shared" si="1885"/>
        <v>-3.5460992907795073E-4</v>
      </c>
      <c r="N43" s="73">
        <f t="shared" si="1885"/>
        <v>1.7736786094358931E-3</v>
      </c>
      <c r="O43" s="73">
        <f t="shared" si="1885"/>
        <v>2.4787535410765236E-3</v>
      </c>
      <c r="P43" s="73">
        <f t="shared" si="1885"/>
        <v>7.0646414694465552E-4</v>
      </c>
      <c r="Q43" s="73">
        <f t="shared" si="1885"/>
        <v>1.4119308153900322E-3</v>
      </c>
      <c r="R43" s="73">
        <f t="shared" si="1885"/>
        <v>1.7624250969334231E-3</v>
      </c>
      <c r="S43" s="73">
        <f t="shared" si="1885"/>
        <v>1.0555946516536952E-3</v>
      </c>
      <c r="T43" s="73">
        <f t="shared" si="1885"/>
        <v>1.7574692442882676E-3</v>
      </c>
      <c r="U43" s="73">
        <f t="shared" si="1885"/>
        <v>1.403508771929811E-3</v>
      </c>
      <c r="V43" s="73">
        <f t="shared" si="1885"/>
        <v>2.102312543798039E-3</v>
      </c>
      <c r="W43" s="73">
        <f t="shared" si="1885"/>
        <v>1.3986013986015038E-3</v>
      </c>
      <c r="X43" s="73">
        <f t="shared" si="1885"/>
        <v>-1.3966480446928424E-3</v>
      </c>
      <c r="Y43" s="73">
        <f t="shared" si="1885"/>
        <v>6.9930069930081119E-4</v>
      </c>
      <c r="Z43" s="73">
        <f t="shared" si="1885"/>
        <v>1.7470300489167655E-3</v>
      </c>
      <c r="AA43" s="73">
        <f t="shared" si="1885"/>
        <v>2.092779909312969E-3</v>
      </c>
      <c r="AB43" s="73">
        <f t="shared" si="1885"/>
        <v>6.9613644274277092E-4</v>
      </c>
      <c r="AC43" s="73">
        <f t="shared" si="1885"/>
        <v>3.4782608695645948E-4</v>
      </c>
      <c r="AD43" s="73">
        <f t="shared" si="1885"/>
        <v>2.7816411682892641E-3</v>
      </c>
      <c r="AE43" s="73">
        <f t="shared" si="1885"/>
        <v>3.1206657420249943E-3</v>
      </c>
      <c r="AF43" s="73">
        <f t="shared" si="1885"/>
        <v>2.4196335983408582E-3</v>
      </c>
      <c r="AG43" s="73">
        <f t="shared" si="1885"/>
        <v>2.7586206896551462E-3</v>
      </c>
      <c r="AH43" s="73">
        <f t="shared" si="1885"/>
        <v>7.5653370013755604E-3</v>
      </c>
      <c r="AI43" s="73">
        <f t="shared" si="1885"/>
        <v>-3.7542662116041175E-3</v>
      </c>
      <c r="AJ43" s="73">
        <f t="shared" si="1885"/>
        <v>4.4535799931483535E-3</v>
      </c>
      <c r="AK43" s="73">
        <f t="shared" si="1885"/>
        <v>5.4570259208730721E-3</v>
      </c>
      <c r="AL43" s="73">
        <f t="shared" si="1885"/>
        <v>6.4450474898237204E-3</v>
      </c>
      <c r="AM43" s="73">
        <f t="shared" si="1885"/>
        <v>5.7296932928883274E-3</v>
      </c>
      <c r="AN43" s="73">
        <f t="shared" si="1885"/>
        <v>-3.0160857908846329E-3</v>
      </c>
      <c r="AO43" s="73">
        <f t="shared" si="1885"/>
        <v>-1.0084033613445851E-3</v>
      </c>
      <c r="AP43" s="73">
        <f t="shared" si="1885"/>
        <v>0</v>
      </c>
      <c r="AQ43" s="73">
        <f t="shared" si="1885"/>
        <v>0</v>
      </c>
      <c r="AR43" s="73">
        <f t="shared" si="1885"/>
        <v>-3.364737550470461E-4</v>
      </c>
      <c r="AS43" s="73">
        <f t="shared" si="1885"/>
        <v>6.7317401548288181E-4</v>
      </c>
      <c r="AT43" s="73">
        <f t="shared" si="1885"/>
        <v>6.7272115708049774E-4</v>
      </c>
      <c r="AU43" s="73">
        <f t="shared" si="1885"/>
        <v>3.3613445378145244E-4</v>
      </c>
      <c r="AV43" s="73">
        <f t="shared" si="1885"/>
        <v>1.0080645161290795E-3</v>
      </c>
      <c r="AW43" s="73">
        <f t="shared" si="1885"/>
        <v>6.7136623027849675E-4</v>
      </c>
      <c r="AX43" s="73">
        <f t="shared" si="1885"/>
        <v>1.6772895001678834E-3</v>
      </c>
      <c r="AY43" s="73">
        <f t="shared" si="1885"/>
        <v>2.6791694574681592E-3</v>
      </c>
      <c r="AZ43" s="73">
        <f t="shared" si="1885"/>
        <v>2.6720106880426132E-3</v>
      </c>
      <c r="BA43" s="73">
        <f t="shared" si="1885"/>
        <v>5.6628914057296293E-3</v>
      </c>
      <c r="BB43" s="73">
        <f t="shared" si="1885"/>
        <v>3.312355084465023E-3</v>
      </c>
      <c r="BC43" s="73">
        <f t="shared" si="1885"/>
        <v>9.9042588312979224E-4</v>
      </c>
      <c r="BD43" s="73">
        <f t="shared" si="1885"/>
        <v>1.9788918205803441E-3</v>
      </c>
      <c r="BE43" s="73">
        <f t="shared" si="1885"/>
        <v>3.2916392363397775E-3</v>
      </c>
      <c r="BF43" s="73">
        <f t="shared" si="1885"/>
        <v>1.9685039370077439E-3</v>
      </c>
      <c r="BG43" s="73">
        <f t="shared" si="1885"/>
        <v>1.9646365422397779E-3</v>
      </c>
      <c r="BH43" s="73">
        <f t="shared" si="1885"/>
        <v>1.0457516339869403E-2</v>
      </c>
      <c r="BI43" s="73">
        <f t="shared" si="1885"/>
        <v>0.26908150064683034</v>
      </c>
      <c r="BJ43" s="73">
        <f t="shared" si="1885"/>
        <v>-2.4464831804281287E-2</v>
      </c>
      <c r="BK43" s="73">
        <f t="shared" si="1885"/>
        <v>9.352142110762808E-2</v>
      </c>
      <c r="BL43" s="73">
        <f t="shared" si="1885"/>
        <v>-5.6856187290969917E-2</v>
      </c>
      <c r="BM43" s="73">
        <f t="shared" si="1885"/>
        <v>-8.1560283687943255E-2</v>
      </c>
      <c r="BN43" s="73">
        <f t="shared" si="1885"/>
        <v>-1.8753447324875903E-2</v>
      </c>
      <c r="BO43" s="73">
        <f t="shared" si="1885"/>
        <v>2.5295109612141885E-3</v>
      </c>
      <c r="BP43" s="73">
        <f t="shared" ref="BP43:EA43" si="1886">(BP11-BO11)/BO11</f>
        <v>1.3176338659938149E-2</v>
      </c>
      <c r="BQ43" s="73">
        <f t="shared" si="1886"/>
        <v>-2.2136137244050891E-2</v>
      </c>
      <c r="BR43" s="73">
        <f t="shared" si="1886"/>
        <v>2.716468590831931E-2</v>
      </c>
      <c r="BS43" s="73">
        <f t="shared" si="1886"/>
        <v>-6.5840220385674997E-2</v>
      </c>
      <c r="BT43" s="73">
        <f t="shared" si="1886"/>
        <v>4.1285756414037762E-3</v>
      </c>
      <c r="BU43" s="73">
        <f t="shared" si="1886"/>
        <v>9.6916299559471328E-2</v>
      </c>
      <c r="BV43" s="73">
        <f t="shared" si="1886"/>
        <v>7.3360107095046964E-2</v>
      </c>
      <c r="BW43" s="73">
        <f t="shared" si="1886"/>
        <v>-5.2382140184586293E-3</v>
      </c>
      <c r="BX43" s="73">
        <f t="shared" si="1886"/>
        <v>0.10205616850551656</v>
      </c>
      <c r="BY43" s="73">
        <f t="shared" si="1886"/>
        <v>-8.1911262798634032E-3</v>
      </c>
      <c r="BZ43" s="73">
        <f t="shared" si="1886"/>
        <v>6.8364303739389815E-2</v>
      </c>
      <c r="CA43" s="73">
        <f t="shared" si="1886"/>
        <v>7.5155679622074228E-2</v>
      </c>
      <c r="CB43" s="73">
        <f t="shared" si="1886"/>
        <v>5.1927301777511529E-2</v>
      </c>
      <c r="CC43" s="73">
        <f t="shared" si="1886"/>
        <v>5.7717865957850729E-2</v>
      </c>
      <c r="CD43" s="73">
        <f t="shared" si="1886"/>
        <v>-5.8876323819780932E-2</v>
      </c>
      <c r="CE43" s="73">
        <f t="shared" si="1886"/>
        <v>4.3868014495517084E-3</v>
      </c>
      <c r="CF43" s="73">
        <f t="shared" si="1886"/>
        <v>3.0383592859855387E-3</v>
      </c>
      <c r="CG43" s="73">
        <f t="shared" si="1886"/>
        <v>1.9878833775085165E-2</v>
      </c>
      <c r="CH43" s="73">
        <f t="shared" si="1886"/>
        <v>4.2695377761277683E-3</v>
      </c>
      <c r="CI43" s="73">
        <f t="shared" si="1886"/>
        <v>1.6266173752310632E-2</v>
      </c>
      <c r="CJ43" s="73">
        <f t="shared" si="1886"/>
        <v>1.8915969443433916E-2</v>
      </c>
      <c r="CK43" s="73">
        <f t="shared" si="1886"/>
        <v>7.6758300606925055E-3</v>
      </c>
      <c r="CL43" s="73">
        <f t="shared" si="1886"/>
        <v>1.9131975199291468E-2</v>
      </c>
      <c r="CM43" s="73">
        <f t="shared" si="1886"/>
        <v>3.8936207196245534E-2</v>
      </c>
      <c r="CN43" s="73">
        <f t="shared" si="1886"/>
        <v>-2.1750041827003588E-2</v>
      </c>
      <c r="CO43" s="73">
        <f t="shared" si="1886"/>
        <v>3.5915854284248277E-3</v>
      </c>
      <c r="CP43" s="73">
        <f t="shared" si="1886"/>
        <v>8.1799591002045362E-3</v>
      </c>
      <c r="CQ43" s="73">
        <f t="shared" si="1886"/>
        <v>1.0987153482082412E-2</v>
      </c>
      <c r="CR43" s="73">
        <f t="shared" si="1886"/>
        <v>-5.7682661762247046E-2</v>
      </c>
      <c r="CS43" s="73">
        <f t="shared" si="1886"/>
        <v>1.5436479772888515E-2</v>
      </c>
      <c r="CT43" s="73">
        <f t="shared" si="1886"/>
        <v>-2.1841691420583668E-2</v>
      </c>
      <c r="CU43" s="73">
        <f t="shared" si="1886"/>
        <v>-1.2683101107538257E-2</v>
      </c>
      <c r="CV43" s="73">
        <f t="shared" si="1886"/>
        <v>-1.4655328387914012E-2</v>
      </c>
      <c r="CW43" s="73">
        <f t="shared" si="1886"/>
        <v>-1.5056922511935284E-2</v>
      </c>
      <c r="CX43" s="73">
        <f t="shared" si="1886"/>
        <v>-9.1349739000745143E-3</v>
      </c>
      <c r="CY43" s="73">
        <f t="shared" si="1886"/>
        <v>-4.5155221072436065E-3</v>
      </c>
      <c r="CZ43" s="73">
        <f t="shared" si="1886"/>
        <v>-1.0584010584010609E-2</v>
      </c>
      <c r="DA43" s="73">
        <f t="shared" si="1886"/>
        <v>-2.8653295128939875E-2</v>
      </c>
      <c r="DB43" s="73">
        <f t="shared" si="1886"/>
        <v>9.3608652900688191E-2</v>
      </c>
      <c r="DC43" s="73">
        <f t="shared" si="1886"/>
        <v>9.1710124078403198E-3</v>
      </c>
      <c r="DD43" s="73">
        <f t="shared" si="1886"/>
        <v>7.6621525302922364E-2</v>
      </c>
      <c r="DE43" s="73">
        <f t="shared" si="1886"/>
        <v>0.13737173121482937</v>
      </c>
      <c r="DF43" s="73">
        <f t="shared" si="1886"/>
        <v>7.8579743888242279E-2</v>
      </c>
      <c r="DG43" s="73">
        <f t="shared" si="1886"/>
        <v>0</v>
      </c>
      <c r="DH43" s="73">
        <f t="shared" si="1886"/>
        <v>0.20345385860766321</v>
      </c>
      <c r="DI43" s="73">
        <f t="shared" si="1886"/>
        <v>0</v>
      </c>
      <c r="DJ43" s="73">
        <f t="shared" si="1886"/>
        <v>0</v>
      </c>
      <c r="DK43" s="73">
        <f t="shared" si="1886"/>
        <v>0</v>
      </c>
      <c r="DL43" s="73">
        <f t="shared" si="1886"/>
        <v>6.7264573991031506E-3</v>
      </c>
      <c r="DM43" s="73">
        <f t="shared" si="1886"/>
        <v>0</v>
      </c>
      <c r="DN43" s="73">
        <f t="shared" si="1886"/>
        <v>0</v>
      </c>
      <c r="DO43" s="73">
        <f t="shared" si="1886"/>
        <v>0</v>
      </c>
      <c r="DP43" s="73">
        <f t="shared" si="1886"/>
        <v>1.1135857461024468E-2</v>
      </c>
      <c r="DQ43" s="73">
        <f t="shared" si="1886"/>
        <v>0</v>
      </c>
      <c r="DR43" s="73">
        <f t="shared" si="1886"/>
        <v>0</v>
      </c>
      <c r="DS43" s="73">
        <f t="shared" si="1886"/>
        <v>0</v>
      </c>
      <c r="DT43" s="73">
        <f t="shared" si="1886"/>
        <v>3.5242290748898793E-2</v>
      </c>
      <c r="DU43" s="73">
        <f t="shared" si="1886"/>
        <v>0</v>
      </c>
      <c r="DV43" s="73">
        <f t="shared" si="1886"/>
        <v>0</v>
      </c>
      <c r="DW43" s="73">
        <f t="shared" si="1886"/>
        <v>0</v>
      </c>
      <c r="DX43" s="73">
        <f t="shared" si="1886"/>
        <v>0</v>
      </c>
      <c r="DY43" s="73">
        <f t="shared" si="1886"/>
        <v>7.2340425531914776E-2</v>
      </c>
      <c r="DZ43" s="73">
        <f t="shared" si="1886"/>
        <v>0</v>
      </c>
      <c r="EA43" s="73">
        <f t="shared" si="1886"/>
        <v>0</v>
      </c>
      <c r="EB43" s="73">
        <f t="shared" ref="EB43:GM43" si="1887">(EB11-EA11)/EA11</f>
        <v>0</v>
      </c>
      <c r="EC43" s="73">
        <f t="shared" si="1887"/>
        <v>7.142857142857155E-2</v>
      </c>
      <c r="ED43" s="73">
        <f t="shared" si="1887"/>
        <v>0</v>
      </c>
      <c r="EE43" s="73">
        <f t="shared" si="1887"/>
        <v>0</v>
      </c>
      <c r="EF43" s="73">
        <f t="shared" si="1887"/>
        <v>0</v>
      </c>
      <c r="EG43" s="73">
        <f t="shared" si="1887"/>
        <v>-2.2222222222222258E-2</v>
      </c>
      <c r="EH43" s="73">
        <f t="shared" si="1887"/>
        <v>0</v>
      </c>
      <c r="EI43" s="73">
        <f t="shared" si="1887"/>
        <v>0</v>
      </c>
      <c r="EJ43" s="73">
        <f t="shared" si="1887"/>
        <v>0</v>
      </c>
      <c r="EK43" s="73">
        <f t="shared" si="1887"/>
        <v>0</v>
      </c>
      <c r="EL43" s="73">
        <f t="shared" si="1887"/>
        <v>-2.0833333333333454E-2</v>
      </c>
      <c r="EM43" s="73">
        <f t="shared" si="1887"/>
        <v>0</v>
      </c>
      <c r="EN43" s="73">
        <f t="shared" si="1887"/>
        <v>0</v>
      </c>
      <c r="EO43" s="73">
        <f t="shared" si="1887"/>
        <v>0</v>
      </c>
      <c r="EP43" s="73">
        <f t="shared" si="1887"/>
        <v>-7.7369439071565994E-3</v>
      </c>
      <c r="EQ43" s="73">
        <f t="shared" si="1887"/>
        <v>0</v>
      </c>
      <c r="ER43" s="73">
        <f t="shared" si="1887"/>
        <v>0</v>
      </c>
      <c r="ES43" s="73">
        <f t="shared" si="1887"/>
        <v>0</v>
      </c>
      <c r="ET43" s="73">
        <f t="shared" si="1887"/>
        <v>0</v>
      </c>
      <c r="EU43" s="73">
        <f t="shared" si="1887"/>
        <v>4.4054580896686069E-2</v>
      </c>
      <c r="EV43" s="73">
        <f t="shared" si="1887"/>
        <v>0</v>
      </c>
      <c r="EW43" s="73">
        <f t="shared" si="1887"/>
        <v>0</v>
      </c>
      <c r="EX43" s="73">
        <f t="shared" si="1887"/>
        <v>0</v>
      </c>
      <c r="EY43" s="73">
        <f t="shared" si="1887"/>
        <v>1.1202389843166689E-2</v>
      </c>
      <c r="EZ43" s="73">
        <f t="shared" si="1887"/>
        <v>0</v>
      </c>
      <c r="FA43" s="73">
        <f t="shared" si="1887"/>
        <v>0</v>
      </c>
      <c r="FB43" s="73">
        <f t="shared" si="1887"/>
        <v>0</v>
      </c>
      <c r="FC43" s="73">
        <f t="shared" si="1887"/>
        <v>8.9364844903988203E-2</v>
      </c>
      <c r="FD43" s="73">
        <f t="shared" si="1887"/>
        <v>0</v>
      </c>
      <c r="FE43" s="73">
        <f t="shared" si="1887"/>
        <v>0</v>
      </c>
      <c r="FF43" s="73">
        <f t="shared" si="1887"/>
        <v>0</v>
      </c>
      <c r="FG43" s="73">
        <f t="shared" si="1887"/>
        <v>0</v>
      </c>
      <c r="FH43" s="73">
        <f t="shared" si="1887"/>
        <v>6.4406779661017016E-2</v>
      </c>
      <c r="FI43" s="73">
        <f t="shared" si="1887"/>
        <v>0</v>
      </c>
      <c r="FJ43" s="73">
        <f t="shared" si="1887"/>
        <v>0</v>
      </c>
      <c r="FK43" s="73">
        <f t="shared" si="1887"/>
        <v>0</v>
      </c>
      <c r="FL43" s="73">
        <f t="shared" si="1887"/>
        <v>0.11464968152866217</v>
      </c>
      <c r="FM43" s="73">
        <f t="shared" si="1887"/>
        <v>0</v>
      </c>
      <c r="FN43" s="73">
        <f t="shared" si="1887"/>
        <v>0</v>
      </c>
      <c r="FO43" s="73">
        <f t="shared" si="1887"/>
        <v>0</v>
      </c>
      <c r="FP43" s="73">
        <f t="shared" si="1887"/>
        <v>-9.9999999999999922E-2</v>
      </c>
      <c r="FQ43" s="73">
        <f t="shared" si="1887"/>
        <v>0</v>
      </c>
      <c r="FR43" s="73">
        <f t="shared" si="1887"/>
        <v>0</v>
      </c>
      <c r="FS43" s="73">
        <f t="shared" si="1887"/>
        <v>0</v>
      </c>
      <c r="FT43" s="73">
        <f t="shared" si="1887"/>
        <v>0</v>
      </c>
      <c r="FU43" s="73">
        <f t="shared" si="1887"/>
        <v>-5.3968253968253992E-2</v>
      </c>
      <c r="FV43" s="73">
        <f t="shared" si="1887"/>
        <v>0</v>
      </c>
      <c r="FW43" s="73">
        <f t="shared" si="1887"/>
        <v>0</v>
      </c>
      <c r="FX43" s="73">
        <f t="shared" si="1887"/>
        <v>0</v>
      </c>
      <c r="FY43" s="73">
        <f t="shared" si="1887"/>
        <v>-2.6845637583892589E-2</v>
      </c>
      <c r="FZ43" s="73">
        <f t="shared" si="1887"/>
        <v>0</v>
      </c>
      <c r="GA43" s="73">
        <f t="shared" si="1887"/>
        <v>0</v>
      </c>
      <c r="GB43" s="73">
        <f t="shared" si="1887"/>
        <v>0</v>
      </c>
      <c r="GC43" s="73">
        <f t="shared" si="1887"/>
        <v>-0.10344827586206891</v>
      </c>
      <c r="GD43" s="73">
        <f t="shared" si="1887"/>
        <v>0</v>
      </c>
      <c r="GE43" s="73">
        <f t="shared" si="1887"/>
        <v>0</v>
      </c>
      <c r="GF43" s="73">
        <f t="shared" si="1887"/>
        <v>0</v>
      </c>
      <c r="GG43" s="73">
        <f t="shared" si="1887"/>
        <v>0</v>
      </c>
      <c r="GH43" s="73">
        <f t="shared" si="1887"/>
        <v>9.2307692307692202E-2</v>
      </c>
      <c r="GI43" s="73">
        <f t="shared" si="1887"/>
        <v>0</v>
      </c>
      <c r="GJ43" s="73">
        <f t="shared" si="1887"/>
        <v>0</v>
      </c>
      <c r="GK43" s="73">
        <f t="shared" si="1887"/>
        <v>0</v>
      </c>
      <c r="GL43" s="73">
        <f t="shared" si="1887"/>
        <v>-6.3380281690140719E-2</v>
      </c>
      <c r="GM43" s="73">
        <f t="shared" si="1887"/>
        <v>0</v>
      </c>
      <c r="GN43" s="73">
        <f t="shared" ref="GN43:IY43" si="1888">(GN11-GM11)/GM11</f>
        <v>0</v>
      </c>
      <c r="GO43" s="73">
        <f t="shared" si="1888"/>
        <v>0</v>
      </c>
      <c r="GP43" s="73">
        <f t="shared" si="1888"/>
        <v>-1.842105263157896E-2</v>
      </c>
      <c r="GQ43" s="73">
        <f t="shared" si="1888"/>
        <v>-2.2213711221754293E-2</v>
      </c>
      <c r="GR43" s="73">
        <f t="shared" si="1888"/>
        <v>0</v>
      </c>
      <c r="GS43" s="73">
        <f t="shared" si="1888"/>
        <v>0</v>
      </c>
      <c r="GT43" s="73">
        <f t="shared" si="1888"/>
        <v>0</v>
      </c>
      <c r="GU43" s="73">
        <f t="shared" si="1888"/>
        <v>-2.1151586368977605E-2</v>
      </c>
      <c r="GV43" s="73">
        <f t="shared" si="1888"/>
        <v>0</v>
      </c>
      <c r="GW43" s="73">
        <f t="shared" si="1888"/>
        <v>0</v>
      </c>
      <c r="GX43" s="73">
        <f t="shared" si="1888"/>
        <v>0</v>
      </c>
      <c r="GY43" s="73">
        <f t="shared" si="1888"/>
        <v>-7.082833133253294E-2</v>
      </c>
      <c r="GZ43" s="73">
        <f t="shared" si="1888"/>
        <v>0</v>
      </c>
      <c r="HA43" s="73">
        <f t="shared" si="1888"/>
        <v>0.12833763996554687</v>
      </c>
      <c r="HB43" s="73">
        <f t="shared" si="1888"/>
        <v>0</v>
      </c>
      <c r="HC43" s="73">
        <f t="shared" si="1888"/>
        <v>0</v>
      </c>
      <c r="HD43" s="73">
        <f t="shared" si="1888"/>
        <v>1.90839694656488E-2</v>
      </c>
      <c r="HE43" s="73">
        <f t="shared" si="1888"/>
        <v>0</v>
      </c>
      <c r="HF43" s="73">
        <f t="shared" si="1888"/>
        <v>0</v>
      </c>
      <c r="HG43" s="73">
        <f t="shared" si="1888"/>
        <v>0</v>
      </c>
      <c r="HH43" s="73">
        <f t="shared" si="1888"/>
        <v>4.4943820224719183E-2</v>
      </c>
      <c r="HI43" s="73">
        <f t="shared" si="1888"/>
        <v>0</v>
      </c>
      <c r="HJ43" s="73">
        <f t="shared" si="1888"/>
        <v>0</v>
      </c>
      <c r="HK43" s="73">
        <f t="shared" si="1888"/>
        <v>0</v>
      </c>
      <c r="HL43" s="73">
        <f t="shared" si="1888"/>
        <v>1.4336917562723878E-3</v>
      </c>
      <c r="HM43" s="73">
        <f t="shared" si="1888"/>
        <v>0</v>
      </c>
      <c r="HN43" s="73">
        <f t="shared" si="1888"/>
        <v>0</v>
      </c>
      <c r="HO43" s="73">
        <f t="shared" si="1888"/>
        <v>0</v>
      </c>
      <c r="HP43" s="73">
        <f t="shared" si="1888"/>
        <v>-2.4695776664280546E-2</v>
      </c>
      <c r="HQ43" s="73">
        <f t="shared" si="1888"/>
        <v>0</v>
      </c>
      <c r="HR43" s="73">
        <f t="shared" si="1888"/>
        <v>0</v>
      </c>
      <c r="HS43" s="73">
        <f t="shared" si="1888"/>
        <v>0</v>
      </c>
      <c r="HT43" s="73">
        <f t="shared" si="1888"/>
        <v>0</v>
      </c>
      <c r="HU43" s="73">
        <f t="shared" si="1888"/>
        <v>-4.8073394495412938E-2</v>
      </c>
      <c r="HV43" s="73">
        <f t="shared" si="1888"/>
        <v>0</v>
      </c>
      <c r="HW43" s="73">
        <f t="shared" si="1888"/>
        <v>0</v>
      </c>
      <c r="HX43" s="73">
        <f t="shared" si="1888"/>
        <v>0</v>
      </c>
      <c r="HY43" s="73">
        <f t="shared" si="1888"/>
        <v>-1.6962220508866584E-2</v>
      </c>
      <c r="HZ43" s="73">
        <f t="shared" si="1888"/>
        <v>0</v>
      </c>
      <c r="IA43" s="73">
        <f t="shared" si="1888"/>
        <v>0</v>
      </c>
      <c r="IB43" s="73">
        <f t="shared" si="1888"/>
        <v>0</v>
      </c>
      <c r="IC43" s="73">
        <f t="shared" si="1888"/>
        <v>0</v>
      </c>
      <c r="ID43" s="73">
        <f t="shared" si="1888"/>
        <v>0</v>
      </c>
      <c r="IE43" s="73">
        <f t="shared" si="1888"/>
        <v>0</v>
      </c>
      <c r="IF43" s="73">
        <f t="shared" si="1888"/>
        <v>0</v>
      </c>
      <c r="IG43" s="73">
        <f t="shared" si="1888"/>
        <v>0</v>
      </c>
      <c r="IH43" s="73">
        <f t="shared" si="1888"/>
        <v>9.4117647058822636E-3</v>
      </c>
      <c r="II43" s="73">
        <f t="shared" si="1888"/>
        <v>0</v>
      </c>
      <c r="IJ43" s="73">
        <f t="shared" si="1888"/>
        <v>0</v>
      </c>
      <c r="IK43" s="73">
        <f t="shared" si="1888"/>
        <v>0</v>
      </c>
      <c r="IL43" s="73">
        <f t="shared" si="1888"/>
        <v>1.9425019425021216E-3</v>
      </c>
      <c r="IM43" s="73">
        <f t="shared" si="1888"/>
        <v>0</v>
      </c>
      <c r="IN43" s="73">
        <f t="shared" si="1888"/>
        <v>0</v>
      </c>
      <c r="IO43" s="73">
        <f t="shared" si="1888"/>
        <v>0</v>
      </c>
      <c r="IP43" s="73">
        <f t="shared" si="1888"/>
        <v>0</v>
      </c>
      <c r="IQ43" s="73">
        <f t="shared" si="1888"/>
        <v>5.2733617681271695E-2</v>
      </c>
      <c r="IR43" s="73">
        <f t="shared" si="1888"/>
        <v>0</v>
      </c>
      <c r="IS43" s="73">
        <f t="shared" si="1888"/>
        <v>0</v>
      </c>
      <c r="IT43" s="73">
        <f t="shared" si="1888"/>
        <v>0</v>
      </c>
      <c r="IU43" s="73">
        <f t="shared" si="1888"/>
        <v>3.1307550644567229E-2</v>
      </c>
      <c r="IV43" s="73">
        <f t="shared" si="1888"/>
        <v>0</v>
      </c>
      <c r="IW43" s="73">
        <f t="shared" si="1888"/>
        <v>0</v>
      </c>
      <c r="IX43" s="73">
        <f t="shared" si="1888"/>
        <v>0</v>
      </c>
      <c r="IY43" s="73">
        <f t="shared" si="1888"/>
        <v>-5.5000000000000077E-2</v>
      </c>
      <c r="IZ43" s="73">
        <f t="shared" ref="IZ43:LK43" si="1889">(IZ11-IY11)/IY11</f>
        <v>0</v>
      </c>
      <c r="JA43" s="73">
        <f t="shared" si="1889"/>
        <v>0</v>
      </c>
      <c r="JB43" s="73">
        <f t="shared" si="1889"/>
        <v>0</v>
      </c>
      <c r="JC43" s="73">
        <f t="shared" si="1889"/>
        <v>1.6628873771731015E-2</v>
      </c>
      <c r="JD43" s="73">
        <f t="shared" si="1889"/>
        <v>0</v>
      </c>
      <c r="JE43" s="73">
        <f t="shared" si="1889"/>
        <v>0</v>
      </c>
      <c r="JF43" s="73">
        <f t="shared" si="1889"/>
        <v>0</v>
      </c>
      <c r="JG43" s="73">
        <f t="shared" si="1889"/>
        <v>-7.0631970260224258E-3</v>
      </c>
      <c r="JH43" s="73">
        <f t="shared" si="1889"/>
        <v>0</v>
      </c>
      <c r="JI43" s="73">
        <f t="shared" si="1889"/>
        <v>0</v>
      </c>
      <c r="JJ43" s="73">
        <f t="shared" si="1889"/>
        <v>0</v>
      </c>
      <c r="JK43" s="73">
        <f t="shared" si="1889"/>
        <v>-2.5458629726693882E-2</v>
      </c>
      <c r="JL43" s="73">
        <f t="shared" si="1889"/>
        <v>0</v>
      </c>
      <c r="JM43" s="73">
        <f t="shared" si="1889"/>
        <v>0</v>
      </c>
      <c r="JN43" s="73">
        <f t="shared" si="1889"/>
        <v>0</v>
      </c>
      <c r="JO43" s="73">
        <f t="shared" si="1889"/>
        <v>-1.6903572800614771E-2</v>
      </c>
      <c r="JP43" s="73">
        <f t="shared" si="1889"/>
        <v>0</v>
      </c>
      <c r="JQ43" s="73">
        <f t="shared" si="1889"/>
        <v>0</v>
      </c>
      <c r="JR43" s="73">
        <f t="shared" si="1889"/>
        <v>0</v>
      </c>
      <c r="JS43" s="73">
        <f t="shared" si="1889"/>
        <v>5.0801094177413226E-3</v>
      </c>
      <c r="JT43" s="73">
        <f t="shared" si="1889"/>
        <v>0</v>
      </c>
      <c r="JU43" s="73">
        <f t="shared" si="1889"/>
        <v>0</v>
      </c>
      <c r="JV43" s="73">
        <f t="shared" si="1889"/>
        <v>0</v>
      </c>
      <c r="JW43" s="73">
        <f t="shared" si="1889"/>
        <v>7.3872472783825761E-3</v>
      </c>
      <c r="JX43" s="73">
        <f t="shared" si="1889"/>
        <v>0</v>
      </c>
      <c r="JY43" s="73">
        <f t="shared" si="1889"/>
        <v>0</v>
      </c>
      <c r="JZ43" s="73">
        <f t="shared" si="1889"/>
        <v>0</v>
      </c>
      <c r="KA43" s="73">
        <f t="shared" si="1889"/>
        <v>5.7892705519103386E-3</v>
      </c>
      <c r="KB43" s="73">
        <f t="shared" si="1889"/>
        <v>0</v>
      </c>
      <c r="KC43" s="73">
        <f t="shared" si="1889"/>
        <v>0</v>
      </c>
      <c r="KD43" s="73">
        <f t="shared" si="1889"/>
        <v>0</v>
      </c>
      <c r="KE43" s="73">
        <f t="shared" si="1889"/>
        <v>1.4198004604758311E-2</v>
      </c>
      <c r="KF43" s="73">
        <f t="shared" si="1889"/>
        <v>0</v>
      </c>
      <c r="KG43" s="73">
        <f t="shared" si="1889"/>
        <v>0</v>
      </c>
      <c r="KH43" s="73">
        <f t="shared" si="1889"/>
        <v>0</v>
      </c>
      <c r="KI43" s="73">
        <f t="shared" si="1889"/>
        <v>4.5402951191827034E-3</v>
      </c>
      <c r="KJ43" s="73">
        <f t="shared" si="1889"/>
        <v>0</v>
      </c>
      <c r="KK43" s="73">
        <f t="shared" si="1889"/>
        <v>0</v>
      </c>
      <c r="KL43" s="73">
        <f t="shared" si="1889"/>
        <v>0</v>
      </c>
      <c r="KM43" s="73">
        <f t="shared" si="1889"/>
        <v>1.6572504708097898E-2</v>
      </c>
      <c r="KN43" s="73">
        <f t="shared" si="1889"/>
        <v>0</v>
      </c>
      <c r="KO43" s="73">
        <f t="shared" si="1889"/>
        <v>0</v>
      </c>
      <c r="KP43" s="73">
        <f t="shared" si="1889"/>
        <v>0</v>
      </c>
      <c r="KQ43" s="73">
        <f t="shared" si="1889"/>
        <v>0.10077806595035216</v>
      </c>
      <c r="KR43" s="73">
        <f t="shared" si="1889"/>
        <v>0</v>
      </c>
      <c r="KS43" s="73">
        <f t="shared" si="1889"/>
        <v>0</v>
      </c>
      <c r="KT43" s="73">
        <f t="shared" si="1889"/>
        <v>1.3463480309659917E-3</v>
      </c>
      <c r="KU43" s="73">
        <f t="shared" si="1889"/>
        <v>0</v>
      </c>
      <c r="KV43" s="73">
        <f t="shared" si="1889"/>
        <v>9.2436974789915818E-2</v>
      </c>
      <c r="KW43" s="73">
        <f t="shared" si="1889"/>
        <v>7.6923076923076927E-2</v>
      </c>
      <c r="KX43" s="73">
        <f t="shared" si="1889"/>
        <v>0</v>
      </c>
      <c r="KY43" s="73">
        <f t="shared" si="1889"/>
        <v>0</v>
      </c>
      <c r="KZ43" s="73">
        <f t="shared" si="1889"/>
        <v>-0.11571428571428563</v>
      </c>
      <c r="LA43" s="73">
        <f t="shared" si="1889"/>
        <v>0</v>
      </c>
      <c r="LB43" s="73">
        <f t="shared" si="1889"/>
        <v>0</v>
      </c>
      <c r="LC43" s="73">
        <f t="shared" si="1889"/>
        <v>7.722132471728603E-2</v>
      </c>
      <c r="LD43" s="73">
        <f t="shared" si="1889"/>
        <v>3.4793041391721728E-2</v>
      </c>
      <c r="LE43" s="73">
        <f t="shared" si="1889"/>
        <v>0.1101449275362318</v>
      </c>
      <c r="LF43" s="73">
        <f t="shared" si="1889"/>
        <v>4.2500725268349353E-2</v>
      </c>
      <c r="LG43" s="73">
        <f t="shared" si="1889"/>
        <v>0.12244330040350637</v>
      </c>
      <c r="LH43" s="73">
        <f t="shared" si="1889"/>
        <v>-6.6939382670137704E-3</v>
      </c>
      <c r="LI43" s="73">
        <f t="shared" si="1889"/>
        <v>-0.12392362411082007</v>
      </c>
      <c r="LJ43" s="73">
        <f t="shared" si="1889"/>
        <v>2.4125874125874174E-2</v>
      </c>
      <c r="LK43" s="73">
        <f t="shared" si="1889"/>
        <v>-3.6076021395242984E-2</v>
      </c>
      <c r="LL43" s="73">
        <f t="shared" ref="LL43:NW43" si="1890">(LL11-LK11)/LK11</f>
        <v>0.11688311688311673</v>
      </c>
      <c r="LM43" s="73">
        <f t="shared" si="1890"/>
        <v>-5.5813953488372037E-2</v>
      </c>
      <c r="LN43" s="73">
        <f t="shared" si="1890"/>
        <v>-5.2681992337164661E-2</v>
      </c>
      <c r="LO43" s="73">
        <f t="shared" si="1890"/>
        <v>-2.1739130434782646E-2</v>
      </c>
      <c r="LP43" s="73">
        <f t="shared" si="1890"/>
        <v>-2.9900332225913626E-2</v>
      </c>
      <c r="LQ43" s="73">
        <f t="shared" si="1890"/>
        <v>-1.9178082191780733E-2</v>
      </c>
      <c r="LR43" s="73">
        <f t="shared" si="1890"/>
        <v>-1.4066241021548164E-2</v>
      </c>
      <c r="LS43" s="73">
        <f t="shared" si="1890"/>
        <v>3.5188630048490176E-2</v>
      </c>
      <c r="LT43" s="73">
        <f t="shared" si="1890"/>
        <v>2.6315789473684154E-2</v>
      </c>
      <c r="LU43" s="73">
        <f t="shared" si="1890"/>
        <v>5.1166666666666742E-2</v>
      </c>
      <c r="LV43" s="73">
        <f t="shared" si="1890"/>
        <v>4.175255007663573E-3</v>
      </c>
      <c r="LW43" s="73">
        <f t="shared" si="1890"/>
        <v>4.9684210526315678E-2</v>
      </c>
      <c r="LX43" s="73">
        <f t="shared" si="1890"/>
        <v>-1.7783126086375091E-2</v>
      </c>
      <c r="LY43" s="73">
        <f t="shared" si="1890"/>
        <v>4.2783244525689589E-3</v>
      </c>
      <c r="LZ43" s="73">
        <f t="shared" si="1890"/>
        <v>1.0921343092831177E-2</v>
      </c>
      <c r="MA43" s="73">
        <f t="shared" si="1890"/>
        <v>3.2683024939662145E-2</v>
      </c>
      <c r="MB43" s="73">
        <f t="shared" si="1890"/>
        <v>-6.4271107215892473E-3</v>
      </c>
      <c r="MC43" s="73">
        <f t="shared" si="1890"/>
        <v>-3.9106145251396648E-2</v>
      </c>
      <c r="MD43" s="73">
        <f t="shared" si="1890"/>
        <v>1.2239902080783652E-3</v>
      </c>
      <c r="ME43" s="73">
        <f t="shared" si="1890"/>
        <v>2.0782396088019569E-2</v>
      </c>
      <c r="MF43" s="73">
        <f t="shared" si="1890"/>
        <v>-3.473053892215556E-3</v>
      </c>
      <c r="MG43" s="73">
        <f t="shared" si="1890"/>
        <v>2.7387199722255666E-2</v>
      </c>
      <c r="MH43" s="73">
        <f t="shared" si="1890"/>
        <v>1.9681384381150407E-3</v>
      </c>
      <c r="MI43" s="73">
        <f t="shared" si="1890"/>
        <v>7.4783188792511507E-4</v>
      </c>
      <c r="MJ43" s="73">
        <f t="shared" si="1890"/>
        <v>5.3220595760831033E-2</v>
      </c>
      <c r="MK43" s="73">
        <f t="shared" si="1890"/>
        <v>4.7673989292966568E-2</v>
      </c>
      <c r="ML43" s="73">
        <f t="shared" si="1890"/>
        <v>3.6077705827937186E-2</v>
      </c>
      <c r="MM43" s="73">
        <f t="shared" si="1890"/>
        <v>-2.2959183673469528E-2</v>
      </c>
      <c r="MN43" s="73">
        <f t="shared" si="1890"/>
        <v>2.3349496456546187E-2</v>
      </c>
      <c r="MO43" s="73">
        <f t="shared" si="1890"/>
        <v>8.6504349516450391E-3</v>
      </c>
      <c r="MP43" s="73">
        <f t="shared" si="1890"/>
        <v>7.5548060708262796E-3</v>
      </c>
      <c r="MQ43" s="73">
        <f t="shared" si="1890"/>
        <v>0.1366070830822789</v>
      </c>
      <c r="MR43" s="73">
        <f t="shared" si="1890"/>
        <v>0</v>
      </c>
      <c r="MS43" s="73">
        <f t="shared" si="1890"/>
        <v>3.6482108673243946E-2</v>
      </c>
      <c r="MT43" s="73">
        <f t="shared" si="1890"/>
        <v>8.5609424021784175E-2</v>
      </c>
      <c r="MU43" s="73">
        <f t="shared" si="1890"/>
        <v>4.4320362938405224E-2</v>
      </c>
      <c r="MV43" s="73">
        <f t="shared" si="1890"/>
        <v>-5.3998632946001345E-2</v>
      </c>
      <c r="MW43" s="73">
        <f t="shared" si="1890"/>
        <v>2.829158638407183E-2</v>
      </c>
      <c r="MX43" s="73">
        <f t="shared" si="1890"/>
        <v>-4.8329611817244933E-2</v>
      </c>
      <c r="MY43" s="73">
        <f t="shared" si="1890"/>
        <v>-1.1823506442795775E-2</v>
      </c>
      <c r="MZ43" s="73">
        <f t="shared" si="1890"/>
        <v>-7.0156582579924409E-2</v>
      </c>
      <c r="NA43" s="73">
        <f t="shared" si="1890"/>
        <v>8.2325210579220626E-3</v>
      </c>
      <c r="NB43" s="73">
        <f t="shared" si="1890"/>
        <v>-1.6786137899025232E-2</v>
      </c>
      <c r="NC43" s="73">
        <f t="shared" si="1890"/>
        <v>0</v>
      </c>
      <c r="ND43" s="73">
        <f t="shared" si="1890"/>
        <v>2.3094070441373165E-2</v>
      </c>
      <c r="NE43" s="73">
        <f t="shared" si="1890"/>
        <v>-2.5623147986752737E-2</v>
      </c>
      <c r="NF43" s="73">
        <f t="shared" si="1890"/>
        <v>-6.0695118834653602E-2</v>
      </c>
      <c r="NG43" s="73">
        <f t="shared" si="1890"/>
        <v>4.1524962590123747E-2</v>
      </c>
      <c r="NH43" s="73">
        <f t="shared" si="1890"/>
        <v>-2.1714285714285745E-2</v>
      </c>
      <c r="NI43" s="73">
        <f t="shared" si="1890"/>
        <v>3.7383177570093483E-2</v>
      </c>
      <c r="NJ43" s="73">
        <f t="shared" si="1890"/>
        <v>-8.1081081081081099E-2</v>
      </c>
      <c r="NK43" s="73">
        <f t="shared" si="1890"/>
        <v>-1.1764705882352962E-2</v>
      </c>
      <c r="NL43" s="73">
        <f t="shared" si="1890"/>
        <v>-8.9285714285714302E-2</v>
      </c>
      <c r="NM43" s="73">
        <f t="shared" si="1890"/>
        <v>6.5359477124183121E-3</v>
      </c>
      <c r="NN43" s="73">
        <f t="shared" si="1890"/>
        <v>-8.0086580086579984E-2</v>
      </c>
      <c r="NO43" s="73">
        <f t="shared" si="1890"/>
        <v>0</v>
      </c>
      <c r="NP43" s="73">
        <f t="shared" si="1890"/>
        <v>-7.2941176470588245E-2</v>
      </c>
      <c r="NQ43" s="73">
        <f t="shared" si="1890"/>
        <v>-3.2994923857868133E-2</v>
      </c>
      <c r="NR43" s="73">
        <f t="shared" si="1890"/>
        <v>-1.8372703412073404E-2</v>
      </c>
      <c r="NS43" s="73">
        <f t="shared" si="1890"/>
        <v>-4.8128342245989386E-2</v>
      </c>
      <c r="NT43" s="73">
        <f t="shared" si="1890"/>
        <v>-7.5842696629213432E-2</v>
      </c>
      <c r="NU43" s="73">
        <f t="shared" si="1890"/>
        <v>5.4711246200607994E-2</v>
      </c>
      <c r="NV43" s="73">
        <f t="shared" si="1890"/>
        <v>-1.7291066282420779E-2</v>
      </c>
      <c r="NW43" s="73">
        <f t="shared" si="1890"/>
        <v>4.6920821114369446E-2</v>
      </c>
      <c r="NX43" s="73">
        <f t="shared" ref="NX43:QI43" si="1891">(NX11-NW11)/NW11</f>
        <v>-7.8431372549019621E-2</v>
      </c>
      <c r="NY43" s="73">
        <f t="shared" si="1891"/>
        <v>2.4316109422492373E-2</v>
      </c>
      <c r="NZ43" s="73">
        <f t="shared" si="1891"/>
        <v>0</v>
      </c>
      <c r="OA43" s="73">
        <f t="shared" si="1891"/>
        <v>-1.1869436201780301E-2</v>
      </c>
      <c r="OB43" s="73">
        <f t="shared" si="1891"/>
        <v>3.0030030030029943E-2</v>
      </c>
      <c r="OC43" s="73">
        <f t="shared" si="1891"/>
        <v>0</v>
      </c>
      <c r="OD43" s="73">
        <f t="shared" si="1891"/>
        <v>-1.4577259475218618E-2</v>
      </c>
      <c r="OE43" s="73">
        <f t="shared" si="1891"/>
        <v>1.7751479289940857E-2</v>
      </c>
      <c r="OF43" s="73">
        <f t="shared" si="1891"/>
        <v>-1.4534883720930191E-2</v>
      </c>
      <c r="OG43" s="73">
        <f t="shared" si="1891"/>
        <v>-2.359882005899722E-2</v>
      </c>
      <c r="OH43" s="73">
        <f t="shared" si="1891"/>
        <v>3.0211480362538502E-3</v>
      </c>
      <c r="OI43" s="73">
        <f t="shared" si="1891"/>
        <v>3.0120481927711574E-3</v>
      </c>
      <c r="OJ43" s="73">
        <f t="shared" si="1891"/>
        <v>3.0030030030028724E-3</v>
      </c>
      <c r="OK43" s="73">
        <f t="shared" si="1891"/>
        <v>7.4850299401197598E-2</v>
      </c>
      <c r="OL43" s="73">
        <f t="shared" si="1891"/>
        <v>0.14449860724233976</v>
      </c>
      <c r="OM43" s="73">
        <f t="shared" si="1891"/>
        <v>-5.2303947953476392E-2</v>
      </c>
      <c r="ON43" s="73">
        <f t="shared" si="1891"/>
        <v>0.14539707625444498</v>
      </c>
      <c r="OO43" s="73">
        <f t="shared" si="1891"/>
        <v>-2.9147982062780218E-2</v>
      </c>
      <c r="OP43" s="73">
        <f t="shared" si="1891"/>
        <v>3.464203233256357E-2</v>
      </c>
      <c r="OQ43" s="73">
        <f t="shared" si="1891"/>
        <v>-1.3392857142857316E-2</v>
      </c>
      <c r="OR43" s="73">
        <f t="shared" si="1891"/>
        <v>0.14479638009049775</v>
      </c>
      <c r="OS43" s="73">
        <f t="shared" si="1891"/>
        <v>2.3715415019762889E-2</v>
      </c>
      <c r="OT43" s="73">
        <f t="shared" si="1891"/>
        <v>0.10424710424710416</v>
      </c>
      <c r="OU43" s="73">
        <f t="shared" si="1891"/>
        <v>-9.0909090909090759E-2</v>
      </c>
      <c r="OV43" s="73">
        <f t="shared" si="1891"/>
        <v>-1.3461538461538526E-2</v>
      </c>
      <c r="OW43" s="73">
        <f t="shared" si="1891"/>
        <v>0</v>
      </c>
      <c r="OX43" s="73">
        <f t="shared" si="1891"/>
        <v>2.7290448343079792E-2</v>
      </c>
      <c r="OY43" s="73">
        <f t="shared" si="1891"/>
        <v>-3.6053130929791122E-2</v>
      </c>
      <c r="OZ43" s="73">
        <f t="shared" si="1891"/>
        <v>-1.7716535433070897E-2</v>
      </c>
      <c r="PA43" s="73">
        <f t="shared" si="1891"/>
        <v>-5.2104208416833574E-2</v>
      </c>
      <c r="PB43" s="73">
        <f t="shared" si="1891"/>
        <v>8.8794926004228336E-2</v>
      </c>
      <c r="PC43" s="73">
        <f t="shared" si="1891"/>
        <v>3.3009708737864088E-2</v>
      </c>
      <c r="PD43" s="73">
        <f t="shared" si="1891"/>
        <v>0</v>
      </c>
      <c r="PE43" s="73">
        <f t="shared" si="1891"/>
        <v>5.2631578947368293E-2</v>
      </c>
      <c r="PF43" s="73">
        <f t="shared" si="1891"/>
        <v>-3.5714285714285615E-2</v>
      </c>
      <c r="PG43" s="73">
        <f t="shared" si="1891"/>
        <v>2.9629629629629468E-2</v>
      </c>
      <c r="PH43" s="73">
        <f t="shared" si="1891"/>
        <v>5.755395683453244E-2</v>
      </c>
      <c r="PI43" s="73">
        <f t="shared" si="1891"/>
        <v>-2.8911564625850351E-2</v>
      </c>
      <c r="PJ43" s="73">
        <f t="shared" si="1891"/>
        <v>1.0507880910682912E-2</v>
      </c>
      <c r="PK43" s="73">
        <f t="shared" si="1891"/>
        <v>-5.1993067590986788E-3</v>
      </c>
      <c r="PL43" s="73">
        <f t="shared" si="1891"/>
        <v>-8.7108013937281983E-3</v>
      </c>
      <c r="PM43" s="73">
        <f t="shared" si="1891"/>
        <v>2.2847100175747002E-2</v>
      </c>
      <c r="PN43" s="73">
        <f t="shared" si="1891"/>
        <v>1.5463917525773105E-2</v>
      </c>
      <c r="PO43" s="73">
        <f t="shared" si="1891"/>
        <v>5.9221658206429842E-2</v>
      </c>
      <c r="PP43" s="73">
        <f t="shared" si="1891"/>
        <v>-1.5974440894569078E-3</v>
      </c>
      <c r="PQ43" s="73">
        <f t="shared" si="1891"/>
        <v>0</v>
      </c>
      <c r="PR43" s="73">
        <f t="shared" si="1891"/>
        <v>0</v>
      </c>
      <c r="PS43" s="73">
        <f t="shared" si="1891"/>
        <v>4.1599999999999929E-2</v>
      </c>
      <c r="PT43" s="73">
        <f t="shared" si="1891"/>
        <v>6.6052227342550077E-2</v>
      </c>
      <c r="PU43" s="73">
        <f t="shared" si="1891"/>
        <v>0</v>
      </c>
      <c r="PV43" s="73">
        <f t="shared" si="1891"/>
        <v>-4.0345821325648415E-2</v>
      </c>
      <c r="PW43" s="73">
        <f t="shared" si="1891"/>
        <v>-7.5075075075074858E-3</v>
      </c>
      <c r="PX43" s="73">
        <f t="shared" si="1891"/>
        <v>-1.0590015128593092E-2</v>
      </c>
      <c r="PY43" s="73">
        <f t="shared" si="1891"/>
        <v>-6.1162079510704848E-3</v>
      </c>
      <c r="PZ43" s="73">
        <f t="shared" si="1891"/>
        <v>3.3846153846153838E-2</v>
      </c>
      <c r="QA43" s="73">
        <f t="shared" si="1891"/>
        <v>-2.2321428571428509E-2</v>
      </c>
      <c r="QB43" s="73">
        <f t="shared" si="1891"/>
        <v>1.8264840182648436E-2</v>
      </c>
      <c r="QC43" s="73">
        <f t="shared" si="1891"/>
        <v>-1.7937219730941735E-2</v>
      </c>
      <c r="QD43" s="73">
        <f t="shared" si="1891"/>
        <v>-3.1963470319634653E-2</v>
      </c>
      <c r="QE43" s="73">
        <f t="shared" si="1891"/>
        <v>3.1446540880503054E-2</v>
      </c>
      <c r="QF43" s="73">
        <f t="shared" si="1891"/>
        <v>3.0487804878049523E-3</v>
      </c>
      <c r="QG43" s="73">
        <f t="shared" si="1891"/>
        <v>0</v>
      </c>
      <c r="QH43" s="73">
        <f t="shared" si="1891"/>
        <v>3.6474164133738662E-2</v>
      </c>
      <c r="QI43" s="73">
        <f t="shared" si="1891"/>
        <v>2.9325513196479663E-3</v>
      </c>
      <c r="QJ43" s="73">
        <f t="shared" ref="QJ43:SU43" si="1892">(QJ11-QI11)/QI11</f>
        <v>-5.8479532163742132E-3</v>
      </c>
      <c r="QK43" s="73">
        <f t="shared" si="1892"/>
        <v>-5.1470588235294171E-2</v>
      </c>
      <c r="QL43" s="73">
        <f t="shared" si="1892"/>
        <v>-1.5503875968990524E-3</v>
      </c>
      <c r="QM43" s="73">
        <f t="shared" si="1892"/>
        <v>-1.5527950310561486E-3</v>
      </c>
      <c r="QN43" s="73">
        <f t="shared" si="1892"/>
        <v>-3.4214618973561213E-2</v>
      </c>
      <c r="QO43" s="73">
        <f t="shared" si="1892"/>
        <v>-9.1787439613526714E-2</v>
      </c>
      <c r="QP43" s="73">
        <f t="shared" si="1892"/>
        <v>0</v>
      </c>
      <c r="QQ43" s="73">
        <f t="shared" si="1892"/>
        <v>-2.4822695035460876E-2</v>
      </c>
      <c r="QR43" s="73">
        <f t="shared" si="1892"/>
        <v>-2.5454545454545455E-2</v>
      </c>
      <c r="QS43" s="73">
        <f t="shared" si="1892"/>
        <v>-8.0223880597014977E-2</v>
      </c>
      <c r="QT43" s="73">
        <f t="shared" si="1892"/>
        <v>5.476673427991896E-2</v>
      </c>
      <c r="QU43" s="73">
        <f t="shared" si="1892"/>
        <v>1.5384615384615366E-2</v>
      </c>
      <c r="QV43" s="73">
        <f t="shared" si="1892"/>
        <v>5.6818181818180631E-3</v>
      </c>
      <c r="QW43" s="73">
        <f t="shared" si="1892"/>
        <v>2.6365348399246837E-2</v>
      </c>
      <c r="QX43" s="73">
        <f t="shared" si="1892"/>
        <v>-3.6697247706422909E-3</v>
      </c>
      <c r="QY43" s="73">
        <f t="shared" si="1892"/>
        <v>-3.6832412523019908E-3</v>
      </c>
      <c r="QZ43" s="73">
        <f t="shared" si="1892"/>
        <v>9.2421441774491672E-2</v>
      </c>
      <c r="RA43" s="73">
        <f t="shared" si="1892"/>
        <v>-3.3840947546532126E-3</v>
      </c>
      <c r="RB43" s="73">
        <f t="shared" si="1892"/>
        <v>-1.6977928692698755E-3</v>
      </c>
      <c r="RC43" s="73">
        <f t="shared" si="1892"/>
        <v>0</v>
      </c>
      <c r="RD43" s="73">
        <f t="shared" si="1892"/>
        <v>0</v>
      </c>
      <c r="RE43" s="73">
        <f t="shared" si="1892"/>
        <v>2.8911564625850351E-2</v>
      </c>
      <c r="RF43" s="73">
        <f t="shared" si="1892"/>
        <v>-3.9669421487603371E-2</v>
      </c>
      <c r="RG43" s="73">
        <f t="shared" si="1892"/>
        <v>4.3029259896729774E-2</v>
      </c>
      <c r="RH43" s="73">
        <f t="shared" si="1892"/>
        <v>3.1353135313531448E-2</v>
      </c>
      <c r="RI43" s="73">
        <f t="shared" si="1892"/>
        <v>1.1200000000000055E-2</v>
      </c>
      <c r="RJ43" s="73">
        <f t="shared" si="1892"/>
        <v>-1.2658227848101358E-2</v>
      </c>
      <c r="RK43" s="73">
        <f t="shared" si="1892"/>
        <v>4.0064102564102672E-2</v>
      </c>
      <c r="RL43" s="73">
        <f t="shared" si="1892"/>
        <v>2.4653312788905979E-2</v>
      </c>
      <c r="RM43" s="73">
        <f t="shared" si="1892"/>
        <v>1.9548872180451194E-2</v>
      </c>
      <c r="RN43" s="73">
        <f t="shared" si="1892"/>
        <v>4.424778761061854E-3</v>
      </c>
      <c r="RO43" s="73">
        <f t="shared" si="1892"/>
        <v>0</v>
      </c>
      <c r="RP43" s="73">
        <f t="shared" si="1892"/>
        <v>2.0558002936857465E-2</v>
      </c>
      <c r="RQ43" s="73">
        <f t="shared" si="1892"/>
        <v>0</v>
      </c>
      <c r="RR43" s="73">
        <f t="shared" si="1892"/>
        <v>1.151079136690656E-2</v>
      </c>
      <c r="RS43" s="73">
        <f t="shared" si="1892"/>
        <v>3.698435277382639E-2</v>
      </c>
      <c r="RT43" s="73">
        <f t="shared" si="1892"/>
        <v>2.7434842249657735E-3</v>
      </c>
      <c r="RU43" s="73">
        <f t="shared" si="1892"/>
        <v>4.5143638850889178E-2</v>
      </c>
      <c r="RV43" s="73">
        <f t="shared" si="1892"/>
        <v>0</v>
      </c>
      <c r="RW43" s="73">
        <f t="shared" si="1892"/>
        <v>0</v>
      </c>
      <c r="RX43" s="73">
        <f t="shared" si="1892"/>
        <v>0</v>
      </c>
      <c r="RY43" s="73">
        <f t="shared" si="1892"/>
        <v>0</v>
      </c>
      <c r="RZ43" s="73">
        <f t="shared" si="1892"/>
        <v>0</v>
      </c>
      <c r="SA43" s="73">
        <f t="shared" si="1892"/>
        <v>0</v>
      </c>
      <c r="SB43" s="73">
        <f t="shared" si="1892"/>
        <v>0</v>
      </c>
      <c r="SC43" s="73">
        <f t="shared" si="1892"/>
        <v>5.366492146596865E-2</v>
      </c>
      <c r="SD43" s="73">
        <f t="shared" si="1892"/>
        <v>-8.6956521739130852E-3</v>
      </c>
      <c r="SE43" s="73">
        <f t="shared" si="1892"/>
        <v>2.3809523809523708E-2</v>
      </c>
      <c r="SF43" s="73">
        <f t="shared" si="1892"/>
        <v>0</v>
      </c>
      <c r="SG43" s="73">
        <f t="shared" si="1892"/>
        <v>7.3439412484701911E-3</v>
      </c>
      <c r="SH43" s="73">
        <f t="shared" si="1892"/>
        <v>1.8226002430133604E-2</v>
      </c>
      <c r="SI43" s="73">
        <f t="shared" si="1892"/>
        <v>-1.3126491646778199E-2</v>
      </c>
      <c r="SJ43" s="73">
        <f t="shared" si="1892"/>
        <v>8.4643288996372867E-3</v>
      </c>
      <c r="SK43" s="73">
        <f t="shared" si="1892"/>
        <v>-5.2757793764987834E-2</v>
      </c>
      <c r="SL43" s="73">
        <f t="shared" si="1892"/>
        <v>0</v>
      </c>
      <c r="SM43" s="73">
        <f t="shared" si="1892"/>
        <v>4.1772151898734157E-2</v>
      </c>
      <c r="SN43" s="73">
        <f t="shared" si="1892"/>
        <v>-4.8602673147024262E-3</v>
      </c>
      <c r="SO43" s="73">
        <f t="shared" si="1892"/>
        <v>0</v>
      </c>
      <c r="SP43" s="73">
        <f t="shared" si="1892"/>
        <v>0</v>
      </c>
      <c r="SQ43" s="73">
        <f t="shared" si="1892"/>
        <v>-1.2210012210012507E-3</v>
      </c>
      <c r="SR43" s="73">
        <f t="shared" si="1892"/>
        <v>0</v>
      </c>
      <c r="SS43" s="73">
        <f t="shared" si="1892"/>
        <v>0</v>
      </c>
      <c r="ST43" s="73">
        <f t="shared" si="1892"/>
        <v>0</v>
      </c>
      <c r="SU43" s="73">
        <f t="shared" si="1892"/>
        <v>0</v>
      </c>
      <c r="SV43" s="73">
        <f t="shared" ref="SV43:VG43" si="1893">(SV11-SU11)/SU11</f>
        <v>0</v>
      </c>
      <c r="SW43" s="73">
        <f t="shared" si="1893"/>
        <v>0</v>
      </c>
      <c r="SX43" s="73">
        <f t="shared" si="1893"/>
        <v>0</v>
      </c>
      <c r="SY43" s="73">
        <f t="shared" si="1893"/>
        <v>0</v>
      </c>
      <c r="SZ43" s="73">
        <f t="shared" si="1893"/>
        <v>0</v>
      </c>
      <c r="TA43" s="73">
        <f t="shared" si="1893"/>
        <v>0</v>
      </c>
      <c r="TB43" s="73">
        <f t="shared" si="1893"/>
        <v>0</v>
      </c>
      <c r="TC43" s="73">
        <f t="shared" si="1893"/>
        <v>0</v>
      </c>
      <c r="TD43" s="73">
        <f t="shared" si="1893"/>
        <v>0</v>
      </c>
      <c r="TE43" s="73">
        <f t="shared" si="1893"/>
        <v>0</v>
      </c>
      <c r="TF43" s="73">
        <f t="shared" si="1893"/>
        <v>0</v>
      </c>
      <c r="TG43" s="73">
        <f t="shared" si="1893"/>
        <v>0</v>
      </c>
      <c r="TH43" s="73">
        <f t="shared" si="1893"/>
        <v>5.5012224938875483E-2</v>
      </c>
      <c r="TI43" s="73">
        <f t="shared" si="1893"/>
        <v>0</v>
      </c>
      <c r="TJ43" s="73">
        <f t="shared" si="1893"/>
        <v>0</v>
      </c>
      <c r="TK43" s="73">
        <f t="shared" si="1893"/>
        <v>0</v>
      </c>
      <c r="TL43" s="73">
        <f t="shared" si="1893"/>
        <v>0</v>
      </c>
      <c r="TM43" s="73">
        <f t="shared" si="1893"/>
        <v>0</v>
      </c>
      <c r="TN43" s="73">
        <f t="shared" si="1893"/>
        <v>0</v>
      </c>
      <c r="TO43" s="73">
        <f t="shared" si="1893"/>
        <v>4.63499420625704E-3</v>
      </c>
      <c r="TP43" s="73">
        <f t="shared" si="1893"/>
        <v>-3.1141868512110548E-2</v>
      </c>
      <c r="TQ43" s="73">
        <f t="shared" si="1893"/>
        <v>-1.0714285714285812E-2</v>
      </c>
      <c r="TR43" s="73">
        <f t="shared" si="1893"/>
        <v>-8.4235860409146018E-3</v>
      </c>
      <c r="TS43" s="73">
        <f t="shared" si="1893"/>
        <v>-4.8543689320389534E-3</v>
      </c>
      <c r="TT43" s="73">
        <f t="shared" si="1893"/>
        <v>-1.5853658536585259E-2</v>
      </c>
      <c r="TU43" s="73">
        <f t="shared" si="1893"/>
        <v>-4.9566294919454294E-3</v>
      </c>
      <c r="TV43" s="73">
        <f t="shared" si="1893"/>
        <v>5.3549190535492022E-2</v>
      </c>
      <c r="TW43" s="73">
        <f t="shared" si="1893"/>
        <v>4.7281323877068097E-3</v>
      </c>
      <c r="TX43" s="73">
        <f t="shared" si="1893"/>
        <v>2.3529411764704857E-3</v>
      </c>
      <c r="TY43" s="73">
        <f t="shared" si="1893"/>
        <v>1.1737089201878221E-3</v>
      </c>
      <c r="TZ43" s="73">
        <f t="shared" si="1893"/>
        <v>-2.2274325908558094E-2</v>
      </c>
      <c r="UA43" s="73">
        <f t="shared" si="1893"/>
        <v>-4.796163069544156E-3</v>
      </c>
      <c r="UB43" s="73">
        <f t="shared" si="1893"/>
        <v>6.0240963855419877E-3</v>
      </c>
      <c r="UC43" s="73">
        <f t="shared" si="1893"/>
        <v>1.1976047904191909E-3</v>
      </c>
      <c r="UD43" s="73">
        <f t="shared" si="1893"/>
        <v>-1.9138755980861386E-2</v>
      </c>
      <c r="UE43" s="73">
        <f t="shared" si="1893"/>
        <v>-2.4390243902437966E-3</v>
      </c>
      <c r="UF43" s="73">
        <f t="shared" si="1893"/>
        <v>1.1002444987774997E-2</v>
      </c>
      <c r="UG43" s="73">
        <f t="shared" si="1893"/>
        <v>8.4643288996372867E-3</v>
      </c>
      <c r="UH43" s="73">
        <f t="shared" si="1893"/>
        <v>3.5971223021581985E-3</v>
      </c>
      <c r="UI43" s="73">
        <f t="shared" si="1893"/>
        <v>1.5531660692951234E-2</v>
      </c>
      <c r="UJ43" s="73">
        <f t="shared" si="1893"/>
        <v>1.8823529411764683E-2</v>
      </c>
      <c r="UK43" s="73">
        <f t="shared" si="1893"/>
        <v>1.7321016166281705E-2</v>
      </c>
      <c r="UL43" s="73">
        <f t="shared" si="1893"/>
        <v>-1.5891032917139693E-2</v>
      </c>
      <c r="UM43" s="73">
        <f t="shared" si="1893"/>
        <v>-8.0738177623991183E-3</v>
      </c>
      <c r="UN43" s="73">
        <f t="shared" si="1893"/>
        <v>4.651162790697788E-3</v>
      </c>
      <c r="UO43" s="73">
        <f t="shared" si="1893"/>
        <v>1.3888888888888912E-2</v>
      </c>
      <c r="UP43" s="73">
        <f t="shared" si="1893"/>
        <v>2.2831050228310591E-2</v>
      </c>
      <c r="UQ43" s="73">
        <f t="shared" si="1893"/>
        <v>-4.4642857142858225E-3</v>
      </c>
      <c r="UR43" s="73">
        <f t="shared" si="1893"/>
        <v>3.3632286995514994E-3</v>
      </c>
      <c r="US43" s="73">
        <f t="shared" si="1893"/>
        <v>-3.3519553072625607E-2</v>
      </c>
      <c r="UT43" s="73">
        <f t="shared" si="1893"/>
        <v>6.9364161849711104E-3</v>
      </c>
      <c r="UU43" s="73">
        <f t="shared" si="1893"/>
        <v>-1.492537313432841E-2</v>
      </c>
      <c r="UV43" s="73">
        <f t="shared" si="1893"/>
        <v>0</v>
      </c>
      <c r="UW43" s="73">
        <f t="shared" si="1893"/>
        <v>3.4965034965035023E-2</v>
      </c>
      <c r="UX43" s="73">
        <f t="shared" si="1893"/>
        <v>1.3513513513513537E-2</v>
      </c>
      <c r="UY43" s="73">
        <f t="shared" si="1893"/>
        <v>3.1111111111110961E-2</v>
      </c>
      <c r="UZ43" s="73">
        <f t="shared" si="1893"/>
        <v>0</v>
      </c>
      <c r="VA43" s="73">
        <f t="shared" si="1893"/>
        <v>-2.0474137931034399E-2</v>
      </c>
      <c r="VB43" s="73">
        <f t="shared" si="1893"/>
        <v>-3.3003300330032314E-3</v>
      </c>
      <c r="VC43" s="73">
        <f t="shared" si="1893"/>
        <v>3.5320088300220709E-2</v>
      </c>
      <c r="VD43" s="73">
        <f t="shared" si="1893"/>
        <v>7.4626865671640714E-3</v>
      </c>
      <c r="VE43" s="73">
        <f t="shared" si="1893"/>
        <v>-2.857142857142855E-2</v>
      </c>
      <c r="VF43" s="73">
        <f t="shared" si="1893"/>
        <v>-2.1786492374727608E-2</v>
      </c>
      <c r="VG43" s="73">
        <f t="shared" si="1893"/>
        <v>-1.781737193763918E-2</v>
      </c>
      <c r="VH43" s="73">
        <f t="shared" ref="VH43:XS43" si="1894">(VH11-VG11)/VG11</f>
        <v>-1.4739229024943361E-2</v>
      </c>
      <c r="VI43" s="73">
        <f t="shared" si="1894"/>
        <v>-1.1507479861910521E-3</v>
      </c>
      <c r="VJ43" s="73">
        <f t="shared" si="1894"/>
        <v>-5.7603686635942977E-3</v>
      </c>
      <c r="VK43" s="73">
        <f t="shared" si="1894"/>
        <v>2.0857473928157465E-2</v>
      </c>
      <c r="VL43" s="73">
        <f t="shared" si="1894"/>
        <v>1.8161180476731122E-2</v>
      </c>
      <c r="VM43" s="73">
        <f t="shared" si="1894"/>
        <v>-3.3444816053514025E-3</v>
      </c>
      <c r="VN43" s="73">
        <f t="shared" si="1894"/>
        <v>0</v>
      </c>
      <c r="VO43" s="73">
        <f t="shared" si="1894"/>
        <v>7.7181208053691497E-2</v>
      </c>
      <c r="VP43" s="73">
        <f t="shared" si="1894"/>
        <v>-3.0114226375908784E-2</v>
      </c>
      <c r="VQ43" s="73">
        <f t="shared" si="1894"/>
        <v>4.282655246252781E-3</v>
      </c>
      <c r="VR43" s="73">
        <f t="shared" si="1894"/>
        <v>2.1321961620469599E-3</v>
      </c>
      <c r="VS43" s="73">
        <f t="shared" si="1894"/>
        <v>-5.3191489361703419E-3</v>
      </c>
      <c r="VT43" s="73">
        <f t="shared" si="1894"/>
        <v>1.0695187165775662E-3</v>
      </c>
      <c r="VU43" s="73">
        <f t="shared" si="1894"/>
        <v>0</v>
      </c>
      <c r="VV43" s="73">
        <f t="shared" si="1894"/>
        <v>-1.3888888888888793E-2</v>
      </c>
      <c r="VW43" s="73">
        <f t="shared" si="1894"/>
        <v>6.5005417118091813E-3</v>
      </c>
      <c r="VX43" s="73">
        <f t="shared" si="1894"/>
        <v>1.9375672766415681E-2</v>
      </c>
      <c r="VY43" s="73">
        <f t="shared" si="1894"/>
        <v>2.3231256599788652E-2</v>
      </c>
      <c r="VZ43" s="73">
        <f t="shared" si="1894"/>
        <v>-5.159958720330083E-3</v>
      </c>
      <c r="WA43" s="73">
        <f t="shared" si="1894"/>
        <v>-3.112033195020766E-2</v>
      </c>
      <c r="WB43" s="73">
        <f t="shared" si="1894"/>
        <v>5.3533190578159764E-3</v>
      </c>
      <c r="WC43" s="73">
        <f t="shared" si="1894"/>
        <v>3.1948881789136711E-3</v>
      </c>
      <c r="WD43" s="73">
        <f t="shared" si="1894"/>
        <v>-5.3078556263270928E-3</v>
      </c>
      <c r="WE43" s="73">
        <f t="shared" si="1894"/>
        <v>-4.268943436499281E-3</v>
      </c>
      <c r="WF43" s="73">
        <f t="shared" si="1894"/>
        <v>3.2154340836012189E-3</v>
      </c>
      <c r="WG43" s="73">
        <f t="shared" si="1894"/>
        <v>-2.1367521367521886E-3</v>
      </c>
      <c r="WH43" s="73">
        <f t="shared" si="1894"/>
        <v>0</v>
      </c>
      <c r="WI43" s="73">
        <f t="shared" si="1894"/>
        <v>9.6359743040686126E-3</v>
      </c>
      <c r="WJ43" s="73">
        <f t="shared" si="1894"/>
        <v>2.1208907741250404E-3</v>
      </c>
      <c r="WK43" s="73">
        <f t="shared" si="1894"/>
        <v>1.9047619047619226E-2</v>
      </c>
      <c r="WL43" s="73">
        <f t="shared" si="1894"/>
        <v>0.10488058151609554</v>
      </c>
      <c r="WM43" s="73">
        <f t="shared" si="1894"/>
        <v>8.4586466165413293E-2</v>
      </c>
      <c r="WN43" s="73">
        <f t="shared" si="1894"/>
        <v>-2.8596187175043086E-2</v>
      </c>
      <c r="WO43" s="73">
        <f t="shared" si="1894"/>
        <v>3.6574487065120224E-2</v>
      </c>
      <c r="WP43" s="73">
        <f t="shared" si="1894"/>
        <v>6.4543889845094723E-2</v>
      </c>
      <c r="WQ43" s="73">
        <f t="shared" si="1894"/>
        <v>-2.9911075181891632E-2</v>
      </c>
      <c r="WR43" s="73">
        <f t="shared" si="1894"/>
        <v>1.1666666666666724E-2</v>
      </c>
      <c r="WS43" s="73">
        <f t="shared" si="1894"/>
        <v>8.2372322899496595E-4</v>
      </c>
      <c r="WT43" s="73">
        <f t="shared" si="1894"/>
        <v>4.1152263374485708E-2</v>
      </c>
      <c r="WU43" s="73">
        <f t="shared" si="1894"/>
        <v>0.15098814229249014</v>
      </c>
      <c r="WV43" s="73">
        <f t="shared" si="1894"/>
        <v>2.7472527472526278E-3</v>
      </c>
      <c r="WW43" s="73">
        <f t="shared" si="1894"/>
        <v>1.986301369863025E-2</v>
      </c>
      <c r="WX43" s="73">
        <f t="shared" si="1894"/>
        <v>1.2088650100738679E-2</v>
      </c>
      <c r="WY43" s="73">
        <f t="shared" si="1894"/>
        <v>9.8871930988719187E-2</v>
      </c>
      <c r="WZ43" s="73">
        <f t="shared" si="1894"/>
        <v>-3.623188405797026E-3</v>
      </c>
      <c r="XA43" s="73">
        <f t="shared" si="1894"/>
        <v>-1.2121212121212416E-3</v>
      </c>
      <c r="XB43" s="73">
        <f t="shared" si="1894"/>
        <v>4.7330097087378807E-2</v>
      </c>
      <c r="XC43" s="73">
        <f t="shared" si="1894"/>
        <v>-4.0556199304751846E-3</v>
      </c>
      <c r="XD43" s="73">
        <f t="shared" si="1894"/>
        <v>1.3961605584642257E-2</v>
      </c>
      <c r="XE43" s="73">
        <f t="shared" si="1894"/>
        <v>1.6637980493402118E-2</v>
      </c>
      <c r="XF43" s="73">
        <f t="shared" si="1894"/>
        <v>-1.5237020316027153E-2</v>
      </c>
      <c r="XG43" s="73">
        <f t="shared" si="1894"/>
        <v>4.0114613180516736E-3</v>
      </c>
      <c r="XH43" s="73">
        <f t="shared" si="1894"/>
        <v>6.9063926940639245E-2</v>
      </c>
      <c r="XI43" s="73">
        <f t="shared" si="1894"/>
        <v>-1.067805659369876E-3</v>
      </c>
      <c r="XJ43" s="73">
        <f t="shared" si="1894"/>
        <v>0.42276857295563863</v>
      </c>
      <c r="XK43" s="73">
        <f t="shared" si="1894"/>
        <v>0</v>
      </c>
      <c r="XL43" s="73">
        <f t="shared" si="1894"/>
        <v>-0.18332081141998513</v>
      </c>
      <c r="XM43" s="73">
        <f t="shared" si="1894"/>
        <v>0</v>
      </c>
      <c r="XN43" s="73">
        <f t="shared" si="1894"/>
        <v>0</v>
      </c>
      <c r="XO43" s="73">
        <f t="shared" si="1894"/>
        <v>0</v>
      </c>
      <c r="XP43" s="73">
        <f t="shared" si="1894"/>
        <v>0</v>
      </c>
      <c r="XQ43" s="73">
        <f t="shared" si="1894"/>
        <v>0</v>
      </c>
      <c r="XR43" s="73">
        <f t="shared" si="1894"/>
        <v>0</v>
      </c>
      <c r="XS43" s="73">
        <f t="shared" si="1894"/>
        <v>0</v>
      </c>
      <c r="XT43" s="73">
        <f t="shared" ref="XT43:AAE43" si="1895">(XT11-XS11)/XS11</f>
        <v>0</v>
      </c>
      <c r="XU43" s="73">
        <f t="shared" si="1895"/>
        <v>0.1720331186752532</v>
      </c>
      <c r="XV43" s="73">
        <f t="shared" si="1895"/>
        <v>-1.2951334379905911E-2</v>
      </c>
      <c r="XW43" s="73">
        <f t="shared" si="1895"/>
        <v>3.9761431411530705E-2</v>
      </c>
      <c r="XX43" s="73">
        <f t="shared" si="1895"/>
        <v>1.98852772466542E-2</v>
      </c>
      <c r="XY43" s="73">
        <f t="shared" si="1895"/>
        <v>2.137232845894254E-2</v>
      </c>
      <c r="XZ43" s="73">
        <f t="shared" si="1895"/>
        <v>4.3685756240822188E-2</v>
      </c>
      <c r="YA43" s="73">
        <f t="shared" si="1895"/>
        <v>9.4618360886387837E-2</v>
      </c>
      <c r="YB43" s="73">
        <f t="shared" si="1895"/>
        <v>-7.3907455012853515E-3</v>
      </c>
      <c r="YC43" s="73">
        <f t="shared" si="1895"/>
        <v>3.3667853674328202E-2</v>
      </c>
      <c r="YD43" s="73">
        <f t="shared" si="1895"/>
        <v>-1.4406514249921714E-2</v>
      </c>
      <c r="YE43" s="73">
        <f t="shared" si="1895"/>
        <v>4.4486812837622493E-3</v>
      </c>
      <c r="YF43" s="73">
        <f t="shared" si="1895"/>
        <v>2.0563112938943359E-2</v>
      </c>
      <c r="YG43" s="73">
        <f t="shared" si="1895"/>
        <v>-1.0849349039057585E-2</v>
      </c>
      <c r="YH43" s="73">
        <f t="shared" si="1895"/>
        <v>-1.4102162331557509E-2</v>
      </c>
      <c r="YI43" s="73">
        <f t="shared" si="1895"/>
        <v>9.5359186268279494E-4</v>
      </c>
      <c r="YJ43" s="73">
        <f t="shared" si="1895"/>
        <v>6.2559542711972019E-2</v>
      </c>
      <c r="YK43" s="73">
        <f t="shared" si="1895"/>
        <v>9.8326359832635948E-2</v>
      </c>
      <c r="YL43" s="73">
        <f t="shared" si="1895"/>
        <v>-1.904761904761907E-2</v>
      </c>
      <c r="YM43" s="73">
        <f t="shared" si="1895"/>
        <v>3.6338418862690687E-2</v>
      </c>
      <c r="YN43" s="73">
        <f t="shared" si="1895"/>
        <v>8.7259100642398238E-2</v>
      </c>
      <c r="YO43" s="73">
        <f t="shared" si="1895"/>
        <v>9.6750369276218703E-2</v>
      </c>
      <c r="YP43" s="73">
        <f t="shared" si="1895"/>
        <v>-1.3019079685746305E-2</v>
      </c>
      <c r="YQ43" s="73">
        <f t="shared" si="1895"/>
        <v>-5.2308392085512891E-2</v>
      </c>
      <c r="YR43" s="73">
        <f t="shared" si="1895"/>
        <v>5.999520038396944E-3</v>
      </c>
      <c r="YS43" s="73">
        <f t="shared" si="1895"/>
        <v>7.156488549618327E-2</v>
      </c>
      <c r="YT43" s="73">
        <f t="shared" si="1895"/>
        <v>6.7453250222618055E-2</v>
      </c>
      <c r="YU43" s="73">
        <f t="shared" si="1895"/>
        <v>0.11428571428571423</v>
      </c>
      <c r="YV43" s="73">
        <f t="shared" si="1895"/>
        <v>0.11210930189032377</v>
      </c>
      <c r="YW43" s="73">
        <f t="shared" si="1895"/>
        <v>3.1975765735442474E-3</v>
      </c>
      <c r="YX43" s="73">
        <f t="shared" si="1895"/>
        <v>2.3318235195436937E-2</v>
      </c>
      <c r="YY43" s="73">
        <f t="shared" si="1895"/>
        <v>1.7868852459016562E-2</v>
      </c>
      <c r="YZ43" s="73">
        <f t="shared" si="1895"/>
        <v>1.6105653084231208E-3</v>
      </c>
      <c r="ZA43" s="73">
        <f t="shared" si="1895"/>
        <v>3.2159511175430047E-2</v>
      </c>
      <c r="ZB43" s="73">
        <f t="shared" si="1895"/>
        <v>-9.3472503505221164E-4</v>
      </c>
      <c r="ZC43" s="73">
        <f t="shared" si="1895"/>
        <v>1.5593326056449913E-3</v>
      </c>
      <c r="ZD43" s="73">
        <f t="shared" si="1895"/>
        <v>-3.580881208158184E-3</v>
      </c>
      <c r="ZE43" s="73">
        <f t="shared" si="1895"/>
        <v>6.5624999999999893E-3</v>
      </c>
      <c r="ZF43" s="73">
        <f t="shared" si="1895"/>
        <v>2.6078857497671321E-2</v>
      </c>
      <c r="ZG43" s="73">
        <f t="shared" si="1895"/>
        <v>0.13358547655068101</v>
      </c>
      <c r="ZH43" s="73">
        <f t="shared" si="1895"/>
        <v>1.6815694648338278E-2</v>
      </c>
      <c r="ZI43" s="73">
        <f t="shared" si="1895"/>
        <v>4.8431552697204332E-2</v>
      </c>
      <c r="ZJ43" s="73">
        <f t="shared" si="1895"/>
        <v>1.5898848272408797E-2</v>
      </c>
      <c r="ZK43" s="73">
        <f t="shared" si="1895"/>
        <v>7.0609981515711559E-2</v>
      </c>
      <c r="ZL43" s="73">
        <f t="shared" si="1895"/>
        <v>9.5534069981582995E-3</v>
      </c>
      <c r="ZM43" s="73">
        <f t="shared" si="1895"/>
        <v>-1.9496066583057723E-2</v>
      </c>
      <c r="ZN43" s="73">
        <f t="shared" si="1895"/>
        <v>-6.348837209302316E-2</v>
      </c>
      <c r="ZO43" s="73">
        <f t="shared" si="1895"/>
        <v>-6.6550782220014898E-2</v>
      </c>
      <c r="ZP43" s="73">
        <f t="shared" si="1895"/>
        <v>-0.24102154828411818</v>
      </c>
      <c r="ZQ43" s="73">
        <f t="shared" si="1895"/>
        <v>0.14423413950227848</v>
      </c>
      <c r="ZR43" s="73">
        <f t="shared" si="1895"/>
        <v>2.6190840863838147E-2</v>
      </c>
      <c r="ZS43" s="73">
        <f t="shared" si="1895"/>
        <v>-7.0149253731344174E-3</v>
      </c>
      <c r="ZT43" s="73">
        <f t="shared" si="1895"/>
        <v>-2.6905155568916362E-2</v>
      </c>
      <c r="ZU43" s="73">
        <f t="shared" si="1895"/>
        <v>4.1550818659252656E-2</v>
      </c>
      <c r="ZV43" s="73">
        <f t="shared" si="1895"/>
        <v>2.5359632211181857E-2</v>
      </c>
      <c r="ZW43" s="73">
        <f t="shared" si="1895"/>
        <v>6.0167775527914268E-2</v>
      </c>
      <c r="ZX43" s="73">
        <f t="shared" si="1895"/>
        <v>3.1105047748976829E-2</v>
      </c>
      <c r="ZY43" s="73">
        <f t="shared" si="1895"/>
        <v>-6.1524212754696862E-2</v>
      </c>
      <c r="ZZ43" s="73">
        <f t="shared" si="1895"/>
        <v>-6.6262512336108387E-3</v>
      </c>
      <c r="AAA43" s="73">
        <f t="shared" si="1895"/>
        <v>-6.5285268237296277E-3</v>
      </c>
      <c r="AAB43" s="73">
        <f t="shared" si="1895"/>
        <v>3.4428571428571413E-2</v>
      </c>
      <c r="AAC43" s="73">
        <f t="shared" si="1895"/>
        <v>1.5191271923767056E-3</v>
      </c>
      <c r="AAD43" s="73">
        <f t="shared" si="1895"/>
        <v>-1.5168229453943361E-3</v>
      </c>
      <c r="AAE43" s="73">
        <f t="shared" si="1895"/>
        <v>-3.3835105648391109E-2</v>
      </c>
      <c r="AAF43" s="73">
        <f t="shared" ref="AAF43:ACQ43" si="1896">(AAF11-AAE11)/AAE11</f>
        <v>0.10648942252715841</v>
      </c>
      <c r="AAG43" s="73">
        <f t="shared" si="1896"/>
        <v>3.8754682857511907E-2</v>
      </c>
      <c r="AAH43" s="73">
        <f t="shared" si="1896"/>
        <v>-5.3849023753264551E-2</v>
      </c>
      <c r="AAI43" s="73">
        <f t="shared" si="1896"/>
        <v>3.4174553101998018E-2</v>
      </c>
      <c r="AAJ43" s="73">
        <f t="shared" si="1896"/>
        <v>3.0249110320284604E-2</v>
      </c>
      <c r="AAK43" s="73">
        <f t="shared" si="1896"/>
        <v>1.7271157167530245E-2</v>
      </c>
      <c r="AAL43" s="73">
        <f t="shared" si="1896"/>
        <v>2.0737327188940138E-2</v>
      </c>
      <c r="AAM43" s="73">
        <f t="shared" si="1896"/>
        <v>6.7126054413686478E-2</v>
      </c>
      <c r="AAN43" s="73">
        <f t="shared" si="1896"/>
        <v>8.5727009574706452E-3</v>
      </c>
      <c r="AAO43" s="73">
        <f t="shared" si="1896"/>
        <v>8.1245170548625734E-2</v>
      </c>
      <c r="AAP43" s="73">
        <f t="shared" si="1896"/>
        <v>-2.4808575803981835E-2</v>
      </c>
      <c r="AAQ43" s="73">
        <f t="shared" si="1896"/>
        <v>5.402010050251263E-2</v>
      </c>
      <c r="AAR43" s="73">
        <f t="shared" si="1896"/>
        <v>1.0826380611839378E-2</v>
      </c>
      <c r="AAS43" s="73">
        <f t="shared" si="1896"/>
        <v>-2.4270413677901049E-2</v>
      </c>
      <c r="AAT43" s="73">
        <f t="shared" si="1896"/>
        <v>-2.6787512588116815E-2</v>
      </c>
      <c r="AAU43" s="73">
        <f t="shared" si="1896"/>
        <v>5.8153973509933843E-2</v>
      </c>
      <c r="AAV43" s="73">
        <f t="shared" si="1896"/>
        <v>2.9336984158028208E-3</v>
      </c>
      <c r="AAW43" s="73">
        <f t="shared" si="1896"/>
        <v>1.521060842433692E-2</v>
      </c>
      <c r="AAX43" s="73">
        <f t="shared" si="1896"/>
        <v>0.16423357664233593</v>
      </c>
      <c r="AAY43" s="73">
        <f t="shared" si="1896"/>
        <v>1.9633723807952332E-2</v>
      </c>
      <c r="AAZ43" s="73">
        <f t="shared" si="1896"/>
        <v>0.24320388349514568</v>
      </c>
      <c r="ABA43" s="73">
        <f t="shared" si="1896"/>
        <v>0.13256540413900822</v>
      </c>
      <c r="ABB43" s="73">
        <f t="shared" si="1896"/>
        <v>2.9017985404815375E-2</v>
      </c>
      <c r="ABC43" s="73">
        <f t="shared" si="1896"/>
        <v>-1.7254858163949158E-2</v>
      </c>
      <c r="ABD43" s="73">
        <f t="shared" si="1896"/>
        <v>-9.20506846979946E-3</v>
      </c>
      <c r="ABE43" s="73">
        <f t="shared" si="1896"/>
        <v>1.0494924585651178E-2</v>
      </c>
      <c r="ABF43" s="73">
        <f t="shared" si="1896"/>
        <v>6.2372304199773E-2</v>
      </c>
      <c r="ABG43" s="73">
        <f t="shared" si="1896"/>
        <v>-6.4960735082002202E-2</v>
      </c>
      <c r="ABH43" s="73">
        <f t="shared" si="1896"/>
        <v>5.2333885619608098E-2</v>
      </c>
      <c r="ABI43" s="73">
        <f t="shared" si="1896"/>
        <v>0</v>
      </c>
      <c r="ABJ43" s="73">
        <f t="shared" si="1896"/>
        <v>2.1770997339703536E-2</v>
      </c>
      <c r="ABK43" s="73">
        <f t="shared" si="1896"/>
        <v>-3.2412327311370807E-3</v>
      </c>
      <c r="ABL43" s="73">
        <f t="shared" si="1896"/>
        <v>1.0501625886241324E-2</v>
      </c>
      <c r="ABM43" s="73">
        <f t="shared" si="1896"/>
        <v>0.17176619539987331</v>
      </c>
      <c r="ABN43" s="73">
        <f t="shared" si="1896"/>
        <v>0.21240770754547095</v>
      </c>
      <c r="ABO43" s="73">
        <f t="shared" si="1896"/>
        <v>-7.3672484218343867E-2</v>
      </c>
      <c r="ABP43" s="73">
        <f t="shared" si="1896"/>
        <v>1.7918704401507234E-2</v>
      </c>
      <c r="ABQ43" s="73">
        <f t="shared" si="1896"/>
        <v>-2.1305084078289318E-2</v>
      </c>
      <c r="ABR43" s="73">
        <f t="shared" si="1896"/>
        <v>-1.0502172863350966E-2</v>
      </c>
      <c r="ABS43" s="73">
        <f t="shared" si="1896"/>
        <v>5.2905534545158867E-2</v>
      </c>
      <c r="ABT43" s="73">
        <f t="shared" si="1896"/>
        <v>6.4730418662134998E-2</v>
      </c>
      <c r="ABU43" s="73">
        <f t="shared" si="1896"/>
        <v>7.8714451538014832E-3</v>
      </c>
      <c r="ABV43" s="73">
        <f t="shared" si="1896"/>
        <v>4.9307180133165984E-3</v>
      </c>
      <c r="ABW43" s="73">
        <f t="shared" si="1896"/>
        <v>3.1946135663634176E-2</v>
      </c>
      <c r="ABX43" s="73">
        <f t="shared" si="1896"/>
        <v>0.1005761088359826</v>
      </c>
      <c r="ABY43" s="73">
        <f t="shared" si="1896"/>
        <v>0.33510973763874868</v>
      </c>
      <c r="ABZ43" s="73">
        <f t="shared" si="1896"/>
        <v>-4.9694135430690262E-2</v>
      </c>
      <c r="ACA43" s="73">
        <f t="shared" si="1896"/>
        <v>5.4827886168758659E-2</v>
      </c>
      <c r="ACB43" s="73">
        <f t="shared" si="1896"/>
        <v>-1.9179566928206347E-2</v>
      </c>
      <c r="ACC43" s="73">
        <f t="shared" si="1896"/>
        <v>0.10387488889422718</v>
      </c>
      <c r="ACD43" s="73">
        <f t="shared" si="1896"/>
        <v>4.8638767382646872E-2</v>
      </c>
      <c r="ACE43" s="73">
        <f t="shared" si="1896"/>
        <v>4.0156892043331928E-2</v>
      </c>
      <c r="ACF43" s="73">
        <f t="shared" si="1896"/>
        <v>0.21954869216496092</v>
      </c>
      <c r="ACG43" s="73">
        <f t="shared" si="1896"/>
        <v>3.1689161554192193E-2</v>
      </c>
      <c r="ACH43" s="73">
        <f t="shared" si="1896"/>
        <v>8.3473407123148755E-2</v>
      </c>
      <c r="ACI43" s="73">
        <f t="shared" si="1896"/>
        <v>0</v>
      </c>
      <c r="ACJ43" s="73">
        <f t="shared" si="1896"/>
        <v>1.2045195094107595E-2</v>
      </c>
      <c r="ACK43" s="73">
        <f t="shared" si="1896"/>
        <v>-6.869224428408191E-3</v>
      </c>
      <c r="ACL43" s="73">
        <f t="shared" si="1896"/>
        <v>2.0750211142499385E-2</v>
      </c>
      <c r="ACM43" s="73">
        <f t="shared" si="1896"/>
        <v>-6.9473173654403739E-3</v>
      </c>
      <c r="ACN43" s="73">
        <f t="shared" si="1896"/>
        <v>1.3201746825259984E-2</v>
      </c>
      <c r="ACO43" s="73">
        <f t="shared" si="1896"/>
        <v>1.6872013724462227E-3</v>
      </c>
      <c r="ACP43" s="73">
        <f t="shared" si="1896"/>
        <v>1.7579617834394854E-2</v>
      </c>
      <c r="ACQ43" s="73">
        <f t="shared" si="1896"/>
        <v>9.0649863684415494E-2</v>
      </c>
      <c r="ACR43" s="73">
        <f t="shared" ref="ACR43:AFC43" si="1897">(ACR11-ACQ11)/ACQ11</f>
        <v>5.7302095422719294E-2</v>
      </c>
      <c r="ACS43" s="73">
        <f t="shared" si="1897"/>
        <v>-0.13313309690960401</v>
      </c>
      <c r="ACT43" s="73">
        <f t="shared" si="1897"/>
        <v>0.10144020037570427</v>
      </c>
      <c r="ACU43" s="73">
        <f t="shared" si="1897"/>
        <v>3.6700145284568358E-2</v>
      </c>
      <c r="ACV43" s="73">
        <f t="shared" si="1897"/>
        <v>-4.2261759688033092E-2</v>
      </c>
      <c r="ACW43" s="73">
        <f t="shared" si="1897"/>
        <v>5.2104539902280145E-2</v>
      </c>
      <c r="ACX43" s="73">
        <f t="shared" si="1897"/>
        <v>3.7140058292113559E-2</v>
      </c>
      <c r="ACY43" s="73">
        <f t="shared" si="1897"/>
        <v>2.2551831899064789E-2</v>
      </c>
      <c r="ACZ43" s="73">
        <f t="shared" si="1897"/>
        <v>1.5622861834602925E-2</v>
      </c>
      <c r="ADA43" s="73">
        <f t="shared" si="1897"/>
        <v>3.3695627764927925E-2</v>
      </c>
      <c r="ADB43" s="73">
        <f t="shared" si="1897"/>
        <v>-6.8963644460858398E-2</v>
      </c>
      <c r="ADC43" s="73">
        <f t="shared" si="1897"/>
        <v>9.9983666612223267E-3</v>
      </c>
      <c r="ADD43" s="73">
        <f t="shared" si="1897"/>
        <v>-2.7769114368553175E-2</v>
      </c>
      <c r="ADE43" s="73">
        <f t="shared" si="1897"/>
        <v>-9.9088716480329707E-3</v>
      </c>
      <c r="ADF43" s="73">
        <f t="shared" si="1897"/>
        <v>6.6720266881066803E-3</v>
      </c>
      <c r="ADG43" s="73">
        <f t="shared" si="1897"/>
        <v>3.1970818581697417E-2</v>
      </c>
      <c r="ADH43" s="73">
        <f t="shared" si="1897"/>
        <v>8.7592842868858878E-2</v>
      </c>
      <c r="ADI43" s="73">
        <f t="shared" si="1897"/>
        <v>4.5234403211759637E-2</v>
      </c>
      <c r="ADJ43" s="73">
        <f t="shared" si="1897"/>
        <v>3.2780222125125671E-2</v>
      </c>
      <c r="ADK43" s="73">
        <f t="shared" si="1897"/>
        <v>9.681323114158957E-3</v>
      </c>
      <c r="ADL43" s="73">
        <f t="shared" si="1897"/>
        <v>1.916724321058642E-2</v>
      </c>
      <c r="ADM43" s="73">
        <f t="shared" si="1897"/>
        <v>4.183956401185579E-2</v>
      </c>
      <c r="ADN43" s="73">
        <f t="shared" si="1897"/>
        <v>1.4316392269148003E-2</v>
      </c>
      <c r="ADO43" s="73">
        <f t="shared" si="1897"/>
        <v>9.615836997629526E-2</v>
      </c>
      <c r="ADP43" s="73">
        <f t="shared" si="1897"/>
        <v>0</v>
      </c>
      <c r="ADQ43" s="73">
        <f t="shared" si="1897"/>
        <v>-3.333773544414536E-2</v>
      </c>
      <c r="ADR43" s="73">
        <f t="shared" si="1897"/>
        <v>1.1954062246508463E-3</v>
      </c>
      <c r="ADS43" s="73">
        <f t="shared" si="1897"/>
        <v>-2.578994499168475E-2</v>
      </c>
      <c r="ADT43" s="73">
        <f t="shared" si="1897"/>
        <v>-6.7319729320413262E-3</v>
      </c>
      <c r="ADU43" s="73">
        <f t="shared" si="1897"/>
        <v>-2.034161216971319E-2</v>
      </c>
      <c r="ADV43" s="73">
        <f t="shared" si="1897"/>
        <v>3.4546664987317299E-3</v>
      </c>
      <c r="ADW43" s="73">
        <f t="shared" si="1897"/>
        <v>-5.164159299969797E-3</v>
      </c>
      <c r="ADX43" s="73">
        <f t="shared" si="1897"/>
        <v>-1.2139290928425771E-2</v>
      </c>
      <c r="ADY43" s="73">
        <f t="shared" si="1897"/>
        <v>-4.1271723760434281E-2</v>
      </c>
      <c r="ADZ43" s="73">
        <f t="shared" si="1897"/>
        <v>-4.8567432035093498E-2</v>
      </c>
      <c r="AEA43" s="73">
        <f t="shared" si="1897"/>
        <v>-3.3204316561151808E-3</v>
      </c>
      <c r="AEB43" s="73">
        <f t="shared" si="1897"/>
        <v>0</v>
      </c>
      <c r="AEC43" s="73">
        <f t="shared" si="1897"/>
        <v>9.8128543474988561E-2</v>
      </c>
      <c r="AED43" s="73">
        <f t="shared" si="1897"/>
        <v>-4.6329294369208733E-2</v>
      </c>
      <c r="AEE43" s="73">
        <f t="shared" si="1897"/>
        <v>-3.4877927254609508E-3</v>
      </c>
      <c r="AEF43" s="73">
        <f t="shared" si="1897"/>
        <v>-8.7980769230768825E-3</v>
      </c>
      <c r="AEG43" s="73">
        <f t="shared" si="1897"/>
        <v>-1.959547945869921E-2</v>
      </c>
      <c r="AEH43" s="73">
        <f t="shared" si="1897"/>
        <v>-2.9881759263839435E-3</v>
      </c>
      <c r="AEI43" s="73">
        <f t="shared" si="1897"/>
        <v>-1.8756884967696986E-3</v>
      </c>
      <c r="AEJ43" s="73">
        <f t="shared" si="1897"/>
        <v>-2.4658460437091269E-3</v>
      </c>
      <c r="AEK43" s="73">
        <f t="shared" si="1897"/>
        <v>8.6617626537488657E-3</v>
      </c>
      <c r="AEL43" s="73">
        <f t="shared" si="1897"/>
        <v>-3.5179603735362632E-3</v>
      </c>
      <c r="AEM43" s="73">
        <f t="shared" si="1897"/>
        <v>1.3367843790596981E-2</v>
      </c>
      <c r="AEN43" s="73">
        <f t="shared" si="1897"/>
        <v>-1.007956002231159E-3</v>
      </c>
      <c r="AEO43" s="73">
        <f t="shared" si="1897"/>
        <v>4.4571137494612669E-3</v>
      </c>
      <c r="AEP43" s="73">
        <f t="shared" si="1897"/>
        <v>7.2167663035522286E-4</v>
      </c>
      <c r="AEQ43" s="73">
        <f t="shared" si="1897"/>
        <v>-8.5661660803212185E-3</v>
      </c>
      <c r="AER43" s="73">
        <f t="shared" si="1897"/>
        <v>5.9960288595749471E-2</v>
      </c>
      <c r="AES43" s="73">
        <f t="shared" si="1897"/>
        <v>1.3344585195764079E-2</v>
      </c>
      <c r="AET43" s="73">
        <f t="shared" si="1897"/>
        <v>6.8415802622788721E-2</v>
      </c>
      <c r="AEU43" s="73">
        <f t="shared" si="1897"/>
        <v>3.6248704485691403E-2</v>
      </c>
      <c r="AEV43" s="73">
        <f t="shared" si="1897"/>
        <v>0.17144840925434587</v>
      </c>
      <c r="AEW43" s="73">
        <f t="shared" si="1897"/>
        <v>0.24061020441283335</v>
      </c>
      <c r="AEX43" s="73">
        <f t="shared" si="1897"/>
        <v>8.403337447319198E-2</v>
      </c>
      <c r="AEY43" s="73">
        <f t="shared" si="1897"/>
        <v>3.237704487979931E-2</v>
      </c>
      <c r="AEZ43" s="73">
        <f t="shared" si="1897"/>
        <v>0.51020740055598179</v>
      </c>
      <c r="AFA43" s="73">
        <f t="shared" si="1897"/>
        <v>0.48153195899879542</v>
      </c>
      <c r="AFB43" s="73">
        <f t="shared" si="1897"/>
        <v>-3.3716823204733702E-2</v>
      </c>
      <c r="AFC43" s="73">
        <f t="shared" si="1897"/>
        <v>-0.41136688990176556</v>
      </c>
      <c r="AFD43" s="73">
        <f t="shared" ref="AFD43:AHO43" si="1898">(AFD11-AFC11)/AFC11</f>
        <v>0.11914812048991456</v>
      </c>
      <c r="AFE43" s="73">
        <f t="shared" si="1898"/>
        <v>0.12926097335564701</v>
      </c>
      <c r="AFF43" s="73">
        <f t="shared" si="1898"/>
        <v>5.8027250436057595E-2</v>
      </c>
      <c r="AFG43" s="73">
        <f t="shared" si="1898"/>
        <v>4.8435652080421443E-2</v>
      </c>
      <c r="AFH43" s="73">
        <f t="shared" si="1898"/>
        <v>6.9069146057301772E-2</v>
      </c>
      <c r="AFI43" s="73">
        <f t="shared" si="1898"/>
        <v>-2.7441973242810627E-2</v>
      </c>
      <c r="AFJ43" s="73">
        <f t="shared" si="1898"/>
        <v>-8.9588550199724809E-2</v>
      </c>
      <c r="AFK43" s="73">
        <f t="shared" si="1898"/>
        <v>0.11949973217133797</v>
      </c>
      <c r="AFL43" s="73">
        <f t="shared" si="1898"/>
        <v>0.13704396632366692</v>
      </c>
      <c r="AFM43" s="73">
        <f t="shared" si="1898"/>
        <v>2.3444776994472859E-2</v>
      </c>
      <c r="AFN43" s="73">
        <f t="shared" si="1898"/>
        <v>-3.934757952558364E-2</v>
      </c>
      <c r="AFO43" s="73">
        <f t="shared" si="1898"/>
        <v>-0.22834636202531039</v>
      </c>
      <c r="AFP43" s="73">
        <f t="shared" si="1898"/>
        <v>-0.13602128925908277</v>
      </c>
      <c r="AFQ43" s="73">
        <f t="shared" si="1898"/>
        <v>8.5547244122887361E-2</v>
      </c>
      <c r="AFR43" s="73">
        <f t="shared" si="1898"/>
        <v>0.25948481797854356</v>
      </c>
      <c r="AFS43" s="73">
        <f t="shared" si="1898"/>
        <v>0.16268290945734551</v>
      </c>
      <c r="AFT43" s="73">
        <f t="shared" si="1898"/>
        <v>1.020984637584563E-3</v>
      </c>
      <c r="AFU43" s="73">
        <f t="shared" si="1898"/>
        <v>6.7932756272084407E-2</v>
      </c>
      <c r="AFV43" s="73">
        <f t="shared" si="1898"/>
        <v>-9.0955975830533456E-2</v>
      </c>
      <c r="AFW43" s="73">
        <f t="shared" si="1898"/>
        <v>0.19204000775126837</v>
      </c>
      <c r="AFX43" s="73">
        <f t="shared" si="1898"/>
        <v>5.4331327082815094E-2</v>
      </c>
      <c r="AFY43" s="73">
        <f t="shared" si="1898"/>
        <v>7.8852187675897342E-2</v>
      </c>
      <c r="AFZ43" s="73">
        <f t="shared" si="1898"/>
        <v>4.6885277516624836E-2</v>
      </c>
      <c r="AGA43" s="73">
        <f t="shared" si="1898"/>
        <v>2.0742219817200057E-2</v>
      </c>
      <c r="AGB43" s="73">
        <f t="shared" si="1898"/>
        <v>0.14532434845101005</v>
      </c>
      <c r="AGC43" s="73">
        <f t="shared" si="1898"/>
        <v>0.16596697177490866</v>
      </c>
      <c r="AGD43" s="73">
        <f t="shared" si="1898"/>
        <v>1.7110043643882265E-3</v>
      </c>
      <c r="AGE43" s="73">
        <f t="shared" si="1898"/>
        <v>-6.2729244938693265E-2</v>
      </c>
      <c r="AGF43" s="73">
        <f t="shared" si="1898"/>
        <v>-1.3898045868435039E-2</v>
      </c>
      <c r="AGG43" s="73">
        <f t="shared" si="1898"/>
        <v>0.10702206883788319</v>
      </c>
      <c r="AGH43" s="73">
        <f t="shared" si="1898"/>
        <v>3.4950676774229306E-2</v>
      </c>
      <c r="AGI43" s="73">
        <f t="shared" si="1898"/>
        <v>0.18188819270968437</v>
      </c>
      <c r="AGJ43" s="73">
        <f t="shared" si="1898"/>
        <v>0.82707542693355673</v>
      </c>
      <c r="AGK43" s="73">
        <f t="shared" si="1898"/>
        <v>-0.35923063510216813</v>
      </c>
      <c r="AGL43" s="73">
        <f t="shared" si="1898"/>
        <v>0.33649849387685304</v>
      </c>
      <c r="AGM43" s="73">
        <f t="shared" si="1898"/>
        <v>3.6955748815568235E-2</v>
      </c>
      <c r="AGN43" s="73">
        <f t="shared" si="1898"/>
        <v>9.5710994262501223E-2</v>
      </c>
      <c r="AGO43" s="73">
        <f t="shared" si="1898"/>
        <v>0.14265520435580809</v>
      </c>
      <c r="AGP43" s="73">
        <f t="shared" si="1898"/>
        <v>0.10009452310841256</v>
      </c>
      <c r="AGQ43" s="73">
        <f t="shared" si="1898"/>
        <v>-3.7957597678406965E-2</v>
      </c>
      <c r="AGR43" s="73">
        <f t="shared" si="1898"/>
        <v>0.30482262340613558</v>
      </c>
      <c r="AGS43" s="73">
        <f t="shared" si="1898"/>
        <v>-8.2234987790823721E-2</v>
      </c>
      <c r="AGT43" s="73">
        <f t="shared" si="1898"/>
        <v>0.16299578904553708</v>
      </c>
      <c r="AGU43" s="73">
        <f t="shared" si="1898"/>
        <v>0.22431009376617278</v>
      </c>
      <c r="AGV43" s="73">
        <f t="shared" si="1898"/>
        <v>8.0482720939690486E-2</v>
      </c>
      <c r="AGW43" s="73">
        <f t="shared" si="1898"/>
        <v>7.7636253757641535E-2</v>
      </c>
      <c r="AGX43" s="73">
        <f t="shared" si="1898"/>
        <v>0.17545373204869857</v>
      </c>
      <c r="AGY43" s="73">
        <f t="shared" si="1898"/>
        <v>0.40457547986005427</v>
      </c>
      <c r="AGZ43" s="73">
        <f t="shared" si="1898"/>
        <v>0.12246862996158775</v>
      </c>
      <c r="AHA43" s="73">
        <f t="shared" si="1898"/>
        <v>0.25355393118636754</v>
      </c>
      <c r="AHB43" s="73">
        <f t="shared" si="1898"/>
        <v>-9.9453847137184317E-2</v>
      </c>
      <c r="AHC43" s="73">
        <f t="shared" si="1898"/>
        <v>0.16620655454179875</v>
      </c>
      <c r="AHD43" s="73">
        <f t="shared" si="1898"/>
        <v>3.7614682799493197E-2</v>
      </c>
      <c r="AHE43" s="73">
        <f t="shared" si="1898"/>
        <v>-7.6162200386237161E-3</v>
      </c>
      <c r="AHF43" s="73">
        <f t="shared" si="1898"/>
        <v>0.26708003461371682</v>
      </c>
      <c r="AHG43" s="73">
        <f t="shared" si="1898"/>
        <v>0.29755175194018446</v>
      </c>
      <c r="AHH43" s="73">
        <f t="shared" si="1898"/>
        <v>8.1883639223858801E-2</v>
      </c>
      <c r="AHI43" s="73">
        <f t="shared" si="1898"/>
        <v>0.2470323724561839</v>
      </c>
      <c r="AHJ43" s="73">
        <f t="shared" si="1898"/>
        <v>-0.19035501211215525</v>
      </c>
      <c r="AHK43" s="73">
        <f t="shared" si="1898"/>
        <v>8.407850690081152E-2</v>
      </c>
      <c r="AHL43" s="73">
        <f t="shared" si="1898"/>
        <v>-7.0509156728187611E-2</v>
      </c>
      <c r="AHM43" s="73">
        <f t="shared" si="1898"/>
        <v>4.0241537090426716E-2</v>
      </c>
      <c r="AHN43" s="73">
        <f t="shared" si="1898"/>
        <v>2.8823570199874977E-2</v>
      </c>
      <c r="AHO43" s="73">
        <f t="shared" si="1898"/>
        <v>1.4895407631343009E-2</v>
      </c>
      <c r="AHP43" s="73">
        <f t="shared" ref="AHP43:AKA43" si="1899">(AHP11-AHO11)/AHO11</f>
        <v>0.12100881387357848</v>
      </c>
      <c r="AHQ43" s="73">
        <f t="shared" si="1899"/>
        <v>0.21469324556811714</v>
      </c>
      <c r="AHR43" s="73">
        <f t="shared" si="1899"/>
        <v>3.643958506095047E-2</v>
      </c>
      <c r="AHS43" s="73">
        <f t="shared" si="1899"/>
        <v>0.26695129471339191</v>
      </c>
      <c r="AHT43" s="73">
        <f t="shared" si="1899"/>
        <v>0.69297706310281593</v>
      </c>
      <c r="AHU43" s="73">
        <f t="shared" si="1899"/>
        <v>5.1740127539746286E-2</v>
      </c>
      <c r="AHV43" s="73">
        <f t="shared" si="1899"/>
        <v>0.13167819934773198</v>
      </c>
      <c r="AHW43" s="73">
        <f t="shared" si="1899"/>
        <v>5.5287960382147103E-2</v>
      </c>
      <c r="AHX43" s="73">
        <f t="shared" si="1899"/>
        <v>6.3271880557392544E-3</v>
      </c>
      <c r="AHY43" s="73">
        <f t="shared" si="1899"/>
        <v>0.17530244496411296</v>
      </c>
      <c r="AHZ43" s="73">
        <f t="shared" si="1899"/>
        <v>0.42546339669497013</v>
      </c>
      <c r="AIA43" s="73">
        <f t="shared" si="1899"/>
        <v>0.24204387308414024</v>
      </c>
      <c r="AIB43" s="73">
        <f t="shared" si="1899"/>
        <v>0.2529693165670604</v>
      </c>
      <c r="AIC43" s="73">
        <f t="shared" si="1899"/>
        <v>0.10017046390098087</v>
      </c>
      <c r="AID43" s="73">
        <f t="shared" si="1899"/>
        <v>0.14719606573228824</v>
      </c>
      <c r="AIE43" s="73">
        <f t="shared" si="1899"/>
        <v>0.23520580369133268</v>
      </c>
      <c r="AIF43" s="73">
        <f t="shared" si="1899"/>
        <v>2.7239430945720084E-2</v>
      </c>
      <c r="AIG43" s="73">
        <f t="shared" si="1899"/>
        <v>-2.3676528522367995E-2</v>
      </c>
      <c r="AIH43" s="73">
        <f t="shared" si="1899"/>
        <v>5.9766654978443766E-2</v>
      </c>
      <c r="AII43" s="73">
        <f t="shared" si="1899"/>
        <v>-2.6383273682334299E-2</v>
      </c>
      <c r="AIJ43" s="73">
        <f t="shared" si="1899"/>
        <v>3.6017215923996232E-2</v>
      </c>
      <c r="AIK43" s="73">
        <f t="shared" si="1899"/>
        <v>0.12324676221748804</v>
      </c>
      <c r="AIL43" s="73">
        <f t="shared" si="1899"/>
        <v>0.44381646714412876</v>
      </c>
      <c r="AIM43" s="73">
        <f t="shared" si="1899"/>
        <v>0.40961232970730033</v>
      </c>
      <c r="AIN43" s="73">
        <f t="shared" si="1899"/>
        <v>4.4926320833832516E-2</v>
      </c>
      <c r="AIO43" s="73">
        <f t="shared" si="1899"/>
        <v>5.0676450355423092E-2</v>
      </c>
      <c r="AIP43" s="73">
        <f t="shared" si="1899"/>
        <v>1.3640331732867743E-2</v>
      </c>
      <c r="AIQ43" s="73">
        <f t="shared" si="1899"/>
        <v>2.0454300785875523E-3</v>
      </c>
      <c r="AIR43" s="73">
        <f t="shared" si="1899"/>
        <v>5.3502363558229522E-2</v>
      </c>
      <c r="AIS43" s="73">
        <f t="shared" si="1899"/>
        <v>5.0071384866408289E-2</v>
      </c>
      <c r="AIT43" s="73">
        <f t="shared" si="1899"/>
        <v>0.11964649898028559</v>
      </c>
      <c r="AIU43" s="73">
        <f t="shared" si="1899"/>
        <v>0.45164368115187792</v>
      </c>
      <c r="AIV43" s="73">
        <f t="shared" si="1899"/>
        <v>0.26858269598470352</v>
      </c>
      <c r="AIW43" s="73">
        <f t="shared" si="1899"/>
        <v>0.11346615797654375</v>
      </c>
      <c r="AIX43" s="73">
        <f t="shared" si="1899"/>
        <v>6.0659898477157373E-2</v>
      </c>
      <c r="AIY43" s="73">
        <f t="shared" si="1899"/>
        <v>7.8447794528196599E-2</v>
      </c>
      <c r="AIZ43" s="73">
        <f t="shared" si="1899"/>
        <v>0.20620539181243291</v>
      </c>
      <c r="AJA43" s="73">
        <f t="shared" si="1899"/>
        <v>0.24520955330042601</v>
      </c>
      <c r="AJB43" s="73">
        <f t="shared" si="1899"/>
        <v>0.30675858672904111</v>
      </c>
      <c r="AJC43" s="73">
        <f t="shared" si="1899"/>
        <v>0.21959905038248476</v>
      </c>
      <c r="AJD43" s="73">
        <f t="shared" si="1899"/>
        <v>6.0930958303079076E-2</v>
      </c>
      <c r="AJE43" s="73">
        <f t="shared" si="1899"/>
        <v>6.3431042767899973E-2</v>
      </c>
      <c r="AJF43" s="73">
        <f t="shared" si="1899"/>
        <v>0.15192594722644437</v>
      </c>
      <c r="AJG43" s="73">
        <f t="shared" si="1899"/>
        <v>1.6026698682896674</v>
      </c>
      <c r="AJH43" s="73">
        <f t="shared" si="1899"/>
        <v>0.32583227904470041</v>
      </c>
      <c r="AJI43" s="73">
        <f t="shared" si="1899"/>
        <v>-0.11781788368063323</v>
      </c>
      <c r="AJJ43" s="73">
        <f t="shared" si="1899"/>
        <v>7.5716751403824773E-3</v>
      </c>
      <c r="AJK43" s="73">
        <f t="shared" si="1899"/>
        <v>0.20936343377579694</v>
      </c>
      <c r="AJL43" s="73">
        <f t="shared" si="1899"/>
        <v>-3.524800830646771E-2</v>
      </c>
      <c r="AJM43" s="73">
        <f t="shared" si="1899"/>
        <v>0.19376044272156853</v>
      </c>
      <c r="AJN43" s="73">
        <f t="shared" si="1899"/>
        <v>3.3844587036490729E-2</v>
      </c>
      <c r="AJO43" s="73">
        <f t="shared" si="1899"/>
        <v>-3.0136647099512519E-2</v>
      </c>
      <c r="AJP43" s="73">
        <f t="shared" si="1899"/>
        <v>-3.1372799325089407E-2</v>
      </c>
      <c r="AJQ43" s="73">
        <f t="shared" si="1899"/>
        <v>-7.3057738533516313E-3</v>
      </c>
      <c r="AJR43" s="73">
        <f t="shared" si="1899"/>
        <v>6.1545965384182472E-2</v>
      </c>
      <c r="AJS43" s="73">
        <f t="shared" si="1899"/>
        <v>3.0319672443137016E-2</v>
      </c>
      <c r="AJT43" s="73">
        <f t="shared" si="1899"/>
        <v>0.18956845732862593</v>
      </c>
      <c r="AJU43" s="73">
        <f t="shared" si="1899"/>
        <v>0.10528919313407532</v>
      </c>
      <c r="AJV43" s="73">
        <f t="shared" si="1899"/>
        <v>0.12943157438422065</v>
      </c>
      <c r="AJW43" s="73">
        <f t="shared" si="1899"/>
        <v>8.6308090617186986E-2</v>
      </c>
      <c r="AJX43" s="73">
        <f t="shared" si="1899"/>
        <v>-5.2856539960152729E-2</v>
      </c>
      <c r="AJY43" s="73">
        <f t="shared" si="1899"/>
        <v>-1.4553876284279919E-2</v>
      </c>
      <c r="AJZ43" s="73">
        <f t="shared" si="1899"/>
        <v>3.7240139223335807E-2</v>
      </c>
      <c r="AKA43" s="73">
        <f t="shared" si="1899"/>
        <v>7.2465163903264906E-2</v>
      </c>
      <c r="AKB43" s="73">
        <f t="shared" ref="AKB43:AKQ43" si="1900">(AKB11-AKA11)/AKA11</f>
        <v>-7.2991550751421996E-3</v>
      </c>
      <c r="AKC43" s="73">
        <f t="shared" si="1900"/>
        <v>7.9646340727950321E-2</v>
      </c>
      <c r="AKD43" s="73">
        <f t="shared" si="1900"/>
        <v>7.6249149251120502E-2</v>
      </c>
      <c r="AKE43" s="73">
        <f t="shared" si="1900"/>
        <v>7.6213474214441218E-2</v>
      </c>
      <c r="AKF43" s="73">
        <f t="shared" si="1900"/>
        <v>-7.3735268810108667E-3</v>
      </c>
      <c r="AKG43" s="73">
        <f t="shared" si="1900"/>
        <v>2.4454576139432183E-2</v>
      </c>
      <c r="AKH43" s="73">
        <f t="shared" si="1900"/>
        <v>0.32368824030821031</v>
      </c>
      <c r="AKI43" s="73">
        <f t="shared" si="1900"/>
        <v>0.11880829655498186</v>
      </c>
      <c r="AKJ43" s="73">
        <f t="shared" si="1900"/>
        <v>0.10458898828208929</v>
      </c>
      <c r="AKK43" s="73">
        <f t="shared" si="1900"/>
        <v>5.3402046911894381E-2</v>
      </c>
      <c r="AKL43" s="73">
        <f t="shared" si="1900"/>
        <v>5.032040511257628E-2</v>
      </c>
      <c r="AKM43" s="73">
        <f t="shared" si="1900"/>
        <v>0.13675191279740079</v>
      </c>
      <c r="AKN43" s="73">
        <f t="shared" si="1900"/>
        <v>0.57413223952627557</v>
      </c>
      <c r="AKO43" s="73">
        <f t="shared" si="1900"/>
        <v>-0.18879810037756614</v>
      </c>
      <c r="AKP43" s="73">
        <f t="shared" si="1900"/>
        <v>4.4620144477491269E-2</v>
      </c>
      <c r="AKQ43" s="73">
        <f t="shared" si="1900"/>
        <v>-8.9839488538826021E-2</v>
      </c>
      <c r="AKR43" s="73">
        <f t="shared" ref="AKR43" si="1901">(AKR11-AKQ11)/AKQ11</f>
        <v>6.9347925253051113E-2</v>
      </c>
      <c r="AKS43" s="73">
        <f t="shared" ref="AKS43:AKU43" si="1902">(AKS11-AKR11)/AKR11</f>
        <v>-4.8651782881700439E-2</v>
      </c>
      <c r="AKT43" s="73">
        <f t="shared" si="1902"/>
        <v>-2.1088400962014919E-2</v>
      </c>
      <c r="AKU43" s="73">
        <f t="shared" si="1902"/>
        <v>-4.5130854644080551E-2</v>
      </c>
      <c r="AKV43" s="73">
        <f t="shared" ref="AKV43" si="1903">(AKV11-AKU11)/AKU11</f>
        <v>0.151074294535292</v>
      </c>
      <c r="AKW43" s="73">
        <f t="shared" ref="AKW43" si="1904">(AKW11-AKV11)/AKV11</f>
        <v>-4.1267931390677574E-2</v>
      </c>
      <c r="AKX43" s="73">
        <f t="shared" ref="AKX43" si="1905">(AKX11-AKW11)/AKW11</f>
        <v>0.31129390412745922</v>
      </c>
      <c r="AKY43" s="73">
        <f t="shared" ref="AKY43" si="1906">(AKY11-AKX11)/AKX11</f>
        <v>8.3413544017239133E-2</v>
      </c>
      <c r="AKZ43" s="73">
        <f t="shared" ref="AKZ43" si="1907">(AKZ11-AKY11)/AKY11</f>
        <v>0.13115163392866411</v>
      </c>
      <c r="ALA43" s="73">
        <f t="shared" ref="ALA43" si="1908">(ALA11-AKZ11)/AKZ11</f>
        <v>0.2323081973352232</v>
      </c>
      <c r="ALB43" s="73">
        <f t="shared" ref="ALB43" si="1909">(ALB11-ALA11)/ALA11</f>
        <v>6.2350819829783098E-2</v>
      </c>
      <c r="ALC43" s="73">
        <f t="shared" ref="ALC43" si="1910">(ALC11-ALB11)/ALB11</f>
        <v>6.600747452555511E-2</v>
      </c>
      <c r="ALD43" s="73">
        <f t="shared" ref="ALD43" si="1911">(ALD11-ALC11)/ALC11</f>
        <v>1.0570412949015845E-2</v>
      </c>
      <c r="ALE43" s="73">
        <f t="shared" ref="ALE43" si="1912">(ALE11-ALD11)/ALD11</f>
        <v>-2.1007507452938459E-3</v>
      </c>
      <c r="ALF43" s="73">
        <f t="shared" ref="ALF43" si="1913">(ALF11-ALE11)/ALE11</f>
        <v>0.61031202245461924</v>
      </c>
      <c r="ALG43" s="73">
        <f t="shared" ref="ALG43" si="1914">(ALG11-ALF11)/ALF11</f>
        <v>7.9613988662243854E-2</v>
      </c>
      <c r="ALH43" s="73">
        <f t="shared" ref="ALH43" si="1915">(ALH11-ALG11)/ALG11</f>
        <v>-6.8927615982996987E-2</v>
      </c>
      <c r="ALI43" s="73">
        <f t="shared" ref="ALI43:ALJ43" si="1916">(ALI11-ALH11)/ALH11</f>
        <v>2.7552075177824467E-3</v>
      </c>
      <c r="ALJ43" s="73">
        <f t="shared" si="1916"/>
        <v>-2.7066139524978407E-2</v>
      </c>
      <c r="ALK43" s="73">
        <f t="shared" ref="ALK43" si="1917">(ALK11-ALJ11)/ALJ11</f>
        <v>1.2794648163171611E-3</v>
      </c>
      <c r="ALL43" s="73">
        <f t="shared" ref="ALL43" si="1918">(ALL11-ALK11)/ALK11</f>
        <v>2.1353525122311061E-3</v>
      </c>
      <c r="ALM43" s="73">
        <f t="shared" ref="ALM43" si="1919">(ALM11-ALL11)/ALL11</f>
        <v>1.4610590828395857E-2</v>
      </c>
      <c r="ALN43" s="73">
        <f t="shared" ref="ALN43:ALO43" si="1920">(ALN11-ALM11)/ALM11</f>
        <v>1.3152746796333556E-3</v>
      </c>
      <c r="ALO43" s="73">
        <f t="shared" si="1920"/>
        <v>-1.9143133209096653E-2</v>
      </c>
      <c r="ALP43" s="73">
        <f t="shared" ref="ALP43" si="1921">(ALP11-ALO11)/ALO11</f>
        <v>6.6856103202294112E-2</v>
      </c>
      <c r="ALQ43" s="73">
        <f t="shared" ref="ALQ43" si="1922">(ALQ11-ALP11)/ALP11</f>
        <v>-8.8618447804748562E-2</v>
      </c>
      <c r="ALR43" s="73">
        <f t="shared" ref="ALR43" si="1923">(ALR11-ALQ11)/ALQ11</f>
        <v>0.16167685771540891</v>
      </c>
      <c r="ALS43" s="73">
        <f t="shared" ref="ALS43" si="1924">(ALS11-ALR11)/ALR11</f>
        <v>0.11091756536978567</v>
      </c>
      <c r="ALT43" s="73">
        <f t="shared" ref="ALT43" si="1925">(ALT11-ALS11)/ALS11</f>
        <v>0.24728719464072998</v>
      </c>
      <c r="ALU43" s="73">
        <f t="shared" ref="ALU43" si="1926">(ALU11-ALT11)/ALT11</f>
        <v>0.10765022230074146</v>
      </c>
      <c r="ALV43" s="73">
        <f t="shared" ref="ALV43" si="1927">(ALV11-ALU11)/ALU11</f>
        <v>0.50595604395266369</v>
      </c>
      <c r="ALW43" s="73">
        <f t="shared" ref="ALW43" si="1928">(ALW11-ALV11)/ALV11</f>
        <v>-9.2590921585932962E-2</v>
      </c>
      <c r="ALX43" s="73">
        <f t="shared" ref="ALX43" si="1929">(ALX11-ALW11)/ALW11</f>
        <v>2.4482652392674623E-2</v>
      </c>
      <c r="ALY43" s="73">
        <f t="shared" ref="ALY43" si="1930">(ALY11-ALX11)/ALX11</f>
        <v>3.2842969307519759E-2</v>
      </c>
      <c r="ALZ43" s="73">
        <f t="shared" ref="ALZ43" si="1931">(ALZ11-ALY11)/ALY11</f>
        <v>9.0534988835296759E-2</v>
      </c>
      <c r="AMA43" s="73">
        <f t="shared" ref="AMA43" si="1932">(AMA11-ALZ11)/ALZ11</f>
        <v>-4.5067485887514316E-2</v>
      </c>
      <c r="AMB43" s="73">
        <f t="shared" ref="AMB43" si="1933">(AMB11-AMA11)/AMA11</f>
        <v>-4.08012530565825E-3</v>
      </c>
      <c r="AMC43" s="73">
        <f t="shared" ref="AMC43" si="1934">(AMC11-AMB11)/AMB11</f>
        <v>6.9785164820541312E-2</v>
      </c>
      <c r="AMD43" s="73">
        <f t="shared" ref="AMD43" si="1935">(AMD11-AMC11)/AMC11</f>
        <v>-1.6784533643727419E-2</v>
      </c>
      <c r="AME43" s="73">
        <f t="shared" ref="AME43" si="1936">(AME11-AMD11)/AMD11</f>
        <v>2.4438982573470217E-2</v>
      </c>
      <c r="AMF43" s="73">
        <f t="shared" ref="AMF43" si="1937">(AMF11-AME11)/AME11</f>
        <v>-3.6369082510660658E-4</v>
      </c>
      <c r="AMG43" s="73">
        <f t="shared" ref="AMG43" si="1938">(AMG11-AMF11)/AMF11</f>
        <v>6.2005090191433819E-2</v>
      </c>
      <c r="AMH43" s="73">
        <f t="shared" ref="AMH43" si="1939">(AMH11-AMG11)/AMG11</f>
        <v>5.3531945644236266E-2</v>
      </c>
      <c r="AMI43" s="73">
        <f t="shared" ref="AMI43" si="1940">(AMI11-AMH11)/AMH11</f>
        <v>9.7924948937828965E-2</v>
      </c>
      <c r="AMJ43" s="73">
        <f t="shared" ref="AMJ43" si="1941">(AMJ11-AMI11)/AMI11</f>
        <v>3.8742744339216567E-2</v>
      </c>
      <c r="AMK43" s="73">
        <f t="shared" ref="AMK43" si="1942">(AMK11-AMJ11)/AMJ11</f>
        <v>9.964172445653495E-2</v>
      </c>
      <c r="AML43" s="73">
        <f t="shared" ref="AML43" si="1943">(AML11-AMK11)/AMK11</f>
        <v>1.3751343988839048E-2</v>
      </c>
      <c r="AMM43" s="73">
        <f t="shared" ref="AMM43" si="1944">(AMM11-AML11)/AML11</f>
        <v>2.7483891010410176E-2</v>
      </c>
      <c r="AMN43" s="73">
        <f t="shared" ref="AMN43" si="1945">(AMN11-AMM11)/AMM11</f>
        <v>8.5016913380805845E-2</v>
      </c>
      <c r="AMO43" s="73">
        <f t="shared" ref="AMO43" si="1946">(AMO11-AMN11)/AMN11</f>
        <v>9.2856424268193641E-2</v>
      </c>
      <c r="AMP43" s="73">
        <f t="shared" ref="AMP43" si="1947">(AMP11-AMO11)/AMO11</f>
        <v>1.6508539347720525E-2</v>
      </c>
      <c r="AMQ43" s="73">
        <f t="shared" ref="AMQ43" si="1948">(AMQ11-AMP11)/AMP11</f>
        <v>6.7590583435335694E-2</v>
      </c>
      <c r="AMR43" s="73">
        <f t="shared" ref="AMR43" si="1949">(AMR11-AMQ11)/AMQ11</f>
        <v>0.10954897023574595</v>
      </c>
      <c r="AMS43" s="73">
        <f t="shared" ref="AMS43" si="1950">(AMS11-AMR11)/AMR11</f>
        <v>2.446571444893492E-2</v>
      </c>
      <c r="AMT43" s="73">
        <f t="shared" ref="AMT43" si="1951">(AMT11-AMS11)/AMS11</f>
        <v>5.1843926202911249E-2</v>
      </c>
      <c r="AMU43" s="73">
        <f t="shared" ref="AMU43" si="1952">(AMU11-AMT11)/AMT11</f>
        <v>-2.606592526586415E-2</v>
      </c>
      <c r="AMV43" s="73">
        <f t="shared" ref="AMV43" si="1953">(AMV11-AMU11)/AMU11</f>
        <v>2.2110601549923625E-2</v>
      </c>
      <c r="AMW43" s="73">
        <f t="shared" ref="AMW43" si="1954">(AMW11-AMV11)/AMV11</f>
        <v>0.15362172101697064</v>
      </c>
      <c r="AMX43" s="73">
        <f t="shared" ref="AMX43" si="1955">(AMX11-AMW11)/AMW11</f>
        <v>-4.406726958753728E-3</v>
      </c>
      <c r="AMY43" s="73">
        <f t="shared" ref="AMY43" si="1956">(AMY11-AMX11)/AMX11</f>
        <v>0.27776146984972733</v>
      </c>
      <c r="AMZ43" s="73">
        <f t="shared" ref="AMZ43" si="1957">(AMZ11-AMY11)/AMY11</f>
        <v>0.188639120467858</v>
      </c>
      <c r="ANA43" s="73">
        <f t="shared" ref="ANA43" si="1958">(ANA11-AMZ11)/AMZ11</f>
        <v>0.46798730869029365</v>
      </c>
      <c r="ANB43" s="73">
        <f t="shared" ref="ANB43" si="1959">(ANB11-ANA11)/ANA11</f>
        <v>8.4109811266355278E-2</v>
      </c>
      <c r="ANC43" s="73">
        <f t="shared" ref="ANC43" si="1960">(ANC11-ANB11)/ANB11</f>
        <v>-0.13040680722336268</v>
      </c>
      <c r="AND43" s="73">
        <f t="shared" ref="AND43" si="1961">(AND11-ANC11)/ANC11</f>
        <v>-7.4215864760710959E-2</v>
      </c>
      <c r="ANE43" s="73">
        <f t="shared" ref="ANE43" si="1962">(ANE11-AND11)/AND11</f>
        <v>-6.7093447139598542E-2</v>
      </c>
      <c r="ANF43" s="73">
        <f t="shared" ref="ANF43" si="1963">(ANF11-ANE11)/ANE11</f>
        <v>1.8985887921319913E-2</v>
      </c>
      <c r="ANG43" s="73">
        <f t="shared" ref="ANG43" si="1964">(ANG11-ANF11)/ANF11</f>
        <v>0.62256848029256229</v>
      </c>
      <c r="ANH43" s="73">
        <f t="shared" ref="ANH43" si="1965">(ANH11-ANG11)/ANG11</f>
        <v>2.4661319639399694E-2</v>
      </c>
      <c r="ANI43" s="73">
        <f t="shared" ref="ANI43" si="1966">(ANI11-ANH11)/ANH11</f>
        <v>5.383576438105997E-2</v>
      </c>
      <c r="ANJ43" s="73">
        <f t="shared" ref="ANJ43" si="1967">(ANJ11-ANI11)/ANI11</f>
        <v>2.1943216313332566E-2</v>
      </c>
      <c r="ANK43" s="73">
        <f t="shared" ref="ANK43" si="1968">(ANK11-ANJ11)/ANJ11</f>
        <v>3.2952917340180438E-2</v>
      </c>
      <c r="ANL43" s="73">
        <f t="shared" ref="ANL43" si="1969">(ANL11-ANK11)/ANK11</f>
        <v>-6.1035664158638467E-2</v>
      </c>
      <c r="ANM43" s="73">
        <f t="shared" ref="ANM43" si="1970">(ANM11-ANL11)/ANL11</f>
        <v>4.0477412206951544E-2</v>
      </c>
      <c r="ANN43" s="73">
        <f t="shared" ref="ANN43" si="1971">(ANN11-ANM11)/ANM11</f>
        <v>5.207020166464784E-2</v>
      </c>
      <c r="ANO43" s="73">
        <f t="shared" ref="ANO43" si="1972">(ANO11-ANN11)/ANN11</f>
        <v>9.1044145465451185E-4</v>
      </c>
      <c r="ANP43" s="73">
        <f t="shared" ref="ANP43" si="1973">(ANP11-ANO11)/ANO11</f>
        <v>-2.3391548304262384E-2</v>
      </c>
      <c r="ANQ43" s="73">
        <f t="shared" ref="ANQ43" si="1974">(ANQ11-ANP11)/ANP11</f>
        <v>-1.1259111656300924E-2</v>
      </c>
      <c r="ANR43" s="73">
        <f t="shared" ref="ANR43" si="1975">(ANR11-ANQ11)/ANQ11</f>
        <v>5.1676693939583483E-2</v>
      </c>
      <c r="ANS43" s="73">
        <f t="shared" ref="ANS43" si="1976">(ANS11-ANR11)/ANR11</f>
        <v>0.15572482576189736</v>
      </c>
      <c r="ANT43" s="73">
        <f t="shared" ref="ANT43" si="1977">(ANT11-ANS11)/ANS11</f>
        <v>4.5619960693176606E-3</v>
      </c>
      <c r="ANU43" s="73">
        <f t="shared" ref="ANU43" si="1978">(ANU11-ANT11)/ANT11</f>
        <v>0.11960364461069789</v>
      </c>
      <c r="ANV43" s="73">
        <f t="shared" ref="ANV43" si="1979">(ANV11-ANU11)/ANU11</f>
        <v>8.414154981041666E-2</v>
      </c>
      <c r="ANW43" s="73">
        <f t="shared" ref="ANW43" si="1980">(ANW11-ANV11)/ANV11</f>
        <v>6.6421519842056381E-2</v>
      </c>
      <c r="ANX43" s="73">
        <f t="shared" ref="ANX43" si="1981">(ANX11-ANW11)/ANW11</f>
        <v>-4.6328128099065724E-3</v>
      </c>
      <c r="ANY43" s="73">
        <f t="shared" ref="ANY43" si="1982">(ANY11-ANX11)/ANX11</f>
        <v>4.2805660171204622E-2</v>
      </c>
      <c r="ANZ43" s="73">
        <f t="shared" ref="ANZ43" si="1983">(ANZ11-ANY11)/ANY11</f>
        <v>4.6371075372187216E-2</v>
      </c>
      <c r="AOA43" s="73">
        <f t="shared" ref="AOA43" si="1984">(AOA11-ANZ11)/ANZ11</f>
        <v>1.7914047953527915E-2</v>
      </c>
      <c r="AOB43" s="73">
        <f t="shared" ref="AOB43" si="1985">(AOB11-AOA11)/AOA11</f>
        <v>-2.4094230458478399E-2</v>
      </c>
      <c r="AOC43" s="73">
        <f t="shared" ref="AOC43" si="1986">(AOC11-AOB11)/AOB11</f>
        <v>-2.4937825815305186E-3</v>
      </c>
      <c r="AOD43" s="73">
        <f t="shared" ref="AOD43" si="1987">(AOD11-AOC11)/AOC11</f>
        <v>1.8897043510076917E-2</v>
      </c>
      <c r="AOE43" s="73">
        <f t="shared" ref="AOE43" si="1988">(AOE11-AOD11)/AOD11</f>
        <v>6.1711476702959248E-3</v>
      </c>
      <c r="AOF43" s="73">
        <f t="shared" ref="AOF43" si="1989">(AOF11-AOE11)/AOE11</f>
        <v>1.5440933317103049E-2</v>
      </c>
      <c r="AOG43" s="73">
        <f t="shared" ref="AOG43" si="1990">(AOG11-AOF11)/AOF11</f>
        <v>1.7420118333436502E-2</v>
      </c>
      <c r="AOH43" s="73">
        <f t="shared" ref="AOH43" si="1991">(AOH11-AOG11)/AOG11</f>
        <v>0.1189712191894068</v>
      </c>
      <c r="AOI43" s="73">
        <f t="shared" ref="AOI43" si="1992">(AOI11-AOH11)/AOH11</f>
        <v>8.1109821887608152E-2</v>
      </c>
      <c r="AOJ43" s="73">
        <f t="shared" ref="AOJ43" si="1993">(AOJ11-AOI11)/AOI11</f>
        <v>3.4744373028326746E-2</v>
      </c>
      <c r="AOK43" s="73">
        <f t="shared" ref="AOK43" si="1994">(AOK11-AOJ11)/AOJ11</f>
        <v>-8.2794297871122188E-3</v>
      </c>
      <c r="AOL43" s="73">
        <f t="shared" ref="AOL43" si="1995">(AOL11-AOK11)/AOK11</f>
        <v>8.5921608424058757E-3</v>
      </c>
      <c r="AOM43" s="73">
        <f t="shared" ref="AOM43" si="1996">(AOM11-AOL11)/AOL11</f>
        <v>-2.659403694632126E-3</v>
      </c>
      <c r="AON43" s="73">
        <f t="shared" ref="AON43" si="1997">(AON11-AOM11)/AOM11</f>
        <v>4.0977504627404985E-3</v>
      </c>
      <c r="AOO43" s="73">
        <f t="shared" ref="AOO43" si="1998">(AOO11-AON11)/AON11</f>
        <v>-1.0414367977371088E-2</v>
      </c>
      <c r="AOP43" s="73">
        <f t="shared" ref="AOP43" si="1999">(AOP11-AOO11)/AOO11</f>
        <v>6.1713120200780555E-3</v>
      </c>
      <c r="AOQ43" s="73">
        <f t="shared" ref="AOQ43" si="2000">(AOQ11-AOP11)/AOP11</f>
        <v>-1.3109867235526557E-2</v>
      </c>
      <c r="AOR43" s="73">
        <f t="shared" ref="AOR43" si="2001">(AOR11-AOQ11)/AOQ11</f>
        <v>3.0682006572353787E-2</v>
      </c>
      <c r="AOS43" s="73"/>
      <c r="AOT43" s="73"/>
      <c r="AOU43" s="73"/>
      <c r="AOV43" s="73"/>
      <c r="AOW43" s="73"/>
      <c r="AOX43" s="73"/>
      <c r="AOY43" s="73"/>
      <c r="AOZ43" s="73"/>
      <c r="APA43" s="73"/>
    </row>
    <row r="44" spans="1:1093" x14ac:dyDescent="0.2">
      <c r="A44" s="9"/>
      <c r="B44" s="320" t="s">
        <v>1152</v>
      </c>
      <c r="G44" s="70">
        <f t="shared" ref="G44:P45" si="2002">G9/C9-1</f>
        <v>-4.3704245882185133E-2</v>
      </c>
      <c r="H44" s="70">
        <f t="shared" si="2002"/>
        <v>-2.8207570531144976E-2</v>
      </c>
      <c r="I44" s="70">
        <f t="shared" si="2002"/>
        <v>4.4004592470020087E-2</v>
      </c>
      <c r="J44" s="70">
        <f t="shared" si="2002"/>
        <v>1.0582443356867088E-2</v>
      </c>
      <c r="K44" s="70">
        <f t="shared" si="2002"/>
        <v>1.055236616374744E-3</v>
      </c>
      <c r="L44" s="70">
        <f t="shared" si="2002"/>
        <v>-5.1949701771748402E-2</v>
      </c>
      <c r="M44" s="70">
        <f t="shared" si="2002"/>
        <v>-6.9942629688856228E-2</v>
      </c>
      <c r="N44" s="70">
        <f t="shared" si="2002"/>
        <v>-4.5930004200073205E-2</v>
      </c>
      <c r="O44" s="70">
        <f t="shared" si="2002"/>
        <v>-5.5615961686106608E-2</v>
      </c>
      <c r="P44" s="70">
        <f t="shared" si="2002"/>
        <v>3.4621275157697973E-3</v>
      </c>
      <c r="Q44" s="70">
        <f t="shared" ref="Q44:Z45" si="2003">Q9/M9-1</f>
        <v>-4.1126423149669966E-3</v>
      </c>
      <c r="R44" s="70">
        <f t="shared" si="2003"/>
        <v>2.8009216818215554E-2</v>
      </c>
      <c r="S44" s="70">
        <f t="shared" si="2003"/>
        <v>-1.0952766294066718E-3</v>
      </c>
      <c r="T44" s="70">
        <f t="shared" si="2003"/>
        <v>-1.5914581304362629E-3</v>
      </c>
      <c r="U44" s="70">
        <f t="shared" si="2003"/>
        <v>-1.8589360501428343E-2</v>
      </c>
      <c r="V44" s="70">
        <f t="shared" si="2003"/>
        <v>-7.7996350094043376E-2</v>
      </c>
      <c r="W44" s="70">
        <f t="shared" si="2003"/>
        <v>-4.3409681612399109E-2</v>
      </c>
      <c r="X44" s="70">
        <f t="shared" si="2003"/>
        <v>-6.0524935783263789E-2</v>
      </c>
      <c r="Y44" s="70">
        <f t="shared" si="2003"/>
        <v>-2.9133299777160393E-2</v>
      </c>
      <c r="Z44" s="70">
        <f t="shared" si="2003"/>
        <v>1.1071094574722329E-2</v>
      </c>
      <c r="AA44" s="70">
        <f t="shared" ref="AA44:AJ45" si="2004">AA9/W9-1</f>
        <v>2.6955536690376203E-3</v>
      </c>
      <c r="AB44" s="70">
        <f t="shared" si="2004"/>
        <v>3.9351109160960407E-2</v>
      </c>
      <c r="AC44" s="70">
        <f t="shared" si="2004"/>
        <v>2.9186695905976778E-2</v>
      </c>
      <c r="AD44" s="70">
        <f t="shared" si="2004"/>
        <v>3.0483450065596607E-2</v>
      </c>
      <c r="AE44" s="70">
        <f t="shared" si="2004"/>
        <v>9.9197649405344812E-3</v>
      </c>
      <c r="AF44" s="70">
        <f t="shared" si="2004"/>
        <v>7.2296483749328511E-2</v>
      </c>
      <c r="AG44" s="70">
        <f t="shared" si="2004"/>
        <v>9.3460784143358344E-2</v>
      </c>
      <c r="AH44" s="70">
        <f t="shared" si="2004"/>
        <v>6.965286269056703E-2</v>
      </c>
      <c r="AI44" s="70">
        <f t="shared" si="2004"/>
        <v>0.10525070168970663</v>
      </c>
      <c r="AJ44" s="70">
        <f t="shared" si="2004"/>
        <v>2.4607271299015077E-2</v>
      </c>
      <c r="AK44" s="70">
        <f t="shared" ref="AK44:AT45" si="2005">AK9/AG9-1</f>
        <v>1.4247134884137092E-2</v>
      </c>
      <c r="AL44" s="70">
        <f t="shared" si="2005"/>
        <v>-6.7694163339282465E-3</v>
      </c>
      <c r="AM44" s="70">
        <f t="shared" si="2005"/>
        <v>-2.684716637959017E-2</v>
      </c>
      <c r="AN44" s="70">
        <f t="shared" si="2005"/>
        <v>-4.2893267346316266E-2</v>
      </c>
      <c r="AO44" s="70">
        <f t="shared" si="2005"/>
        <v>-3.7753535892396162E-2</v>
      </c>
      <c r="AP44" s="70">
        <f t="shared" si="2005"/>
        <v>-1.1765123733584293E-2</v>
      </c>
      <c r="AQ44" s="70">
        <f t="shared" si="2005"/>
        <v>6.3792023208686377E-3</v>
      </c>
      <c r="AR44" s="70">
        <f t="shared" si="2005"/>
        <v>1.0538555581679487E-2</v>
      </c>
      <c r="AS44" s="70">
        <f t="shared" si="2005"/>
        <v>-1.4926082472333291E-2</v>
      </c>
      <c r="AT44" s="70">
        <f t="shared" si="2005"/>
        <v>-1.7355673351033274E-2</v>
      </c>
      <c r="AU44" s="70">
        <f t="shared" ref="AU44:BD45" si="2006">AU9/AQ9-1</f>
        <v>-2.97070050056083E-2</v>
      </c>
      <c r="AV44" s="70">
        <f t="shared" si="2006"/>
        <v>1.2904411042045094E-2</v>
      </c>
      <c r="AW44" s="70">
        <f t="shared" si="2006"/>
        <v>6.1441079905561358E-2</v>
      </c>
      <c r="AX44" s="70">
        <f t="shared" si="2006"/>
        <v>0.16996217602447872</v>
      </c>
      <c r="AY44" s="70">
        <f t="shared" si="2006"/>
        <v>0.20530649748243923</v>
      </c>
      <c r="AZ44" s="70">
        <f t="shared" si="2006"/>
        <v>0.18666997563060006</v>
      </c>
      <c r="BA44" s="70">
        <f t="shared" si="2006"/>
        <v>0.15213725453978477</v>
      </c>
      <c r="BB44" s="70">
        <f t="shared" si="2006"/>
        <v>8.5556224208077625E-2</v>
      </c>
      <c r="BC44" s="70">
        <f t="shared" si="2006"/>
        <v>1.2097071183654329E-2</v>
      </c>
      <c r="BD44" s="70">
        <f t="shared" si="2006"/>
        <v>-5.2047164135733515E-2</v>
      </c>
      <c r="BE44" s="70">
        <f t="shared" ref="BE44:BN45" si="2007">BE9/BA9-1</f>
        <v>-0.11912314196721419</v>
      </c>
      <c r="BF44" s="70">
        <f t="shared" si="2007"/>
        <v>-0.13739373711277436</v>
      </c>
      <c r="BG44" s="70">
        <f t="shared" si="2007"/>
        <v>-0.11826250711807917</v>
      </c>
      <c r="BH44" s="70">
        <f t="shared" si="2007"/>
        <v>-7.2181176993587171E-2</v>
      </c>
      <c r="BI44" s="70">
        <f t="shared" si="2007"/>
        <v>-3.4201643741560428E-3</v>
      </c>
      <c r="BJ44" s="70">
        <f t="shared" si="2007"/>
        <v>-2.9933635500283717E-2</v>
      </c>
      <c r="BK44" s="70">
        <f t="shared" si="2007"/>
        <v>-2.1841675484425949E-2</v>
      </c>
      <c r="BL44" s="70">
        <f t="shared" si="2007"/>
        <v>-4.719394003321753E-2</v>
      </c>
      <c r="BM44" s="70">
        <f t="shared" si="2007"/>
        <v>-3.8816946305450406E-2</v>
      </c>
      <c r="BN44" s="70">
        <f t="shared" si="2007"/>
        <v>-3.0475814597681228E-2</v>
      </c>
      <c r="BO44" s="70">
        <f t="shared" ref="BO44:BX45" si="2008">BO9/BK9-1</f>
        <v>1.7449564554803398E-3</v>
      </c>
      <c r="BP44" s="70">
        <f t="shared" si="2008"/>
        <v>2.1928137478998799E-2</v>
      </c>
      <c r="BQ44" s="70">
        <f t="shared" si="2008"/>
        <v>1.7200530731560359E-3</v>
      </c>
      <c r="BR44" s="70">
        <f t="shared" si="2008"/>
        <v>1.1340232268862049E-2</v>
      </c>
      <c r="BS44" s="70">
        <f t="shared" si="2008"/>
        <v>-4.8837812811484471E-2</v>
      </c>
      <c r="BT44" s="70">
        <f t="shared" si="2008"/>
        <v>-7.9976769631011302E-2</v>
      </c>
      <c r="BU44" s="70">
        <f t="shared" si="2008"/>
        <v>-6.6644810868939031E-2</v>
      </c>
      <c r="BV44" s="70">
        <f t="shared" si="2008"/>
        <v>-8.2807896515846524E-2</v>
      </c>
      <c r="BW44" s="70">
        <f t="shared" si="2008"/>
        <v>-6.3860098406094079E-2</v>
      </c>
      <c r="BX44" s="70">
        <f t="shared" si="2008"/>
        <v>-4.5234436430547253E-2</v>
      </c>
      <c r="BY44" s="70">
        <f t="shared" ref="BY44:CH45" si="2009">BY9/BU9-1</f>
        <v>-2.1494322192490256E-2</v>
      </c>
      <c r="BZ44" s="70">
        <f t="shared" si="2009"/>
        <v>-3.0194044524598063E-2</v>
      </c>
      <c r="CA44" s="70">
        <f t="shared" si="2009"/>
        <v>1.1580395007675159E-2</v>
      </c>
      <c r="CB44" s="70">
        <f t="shared" si="2009"/>
        <v>1.8041914833399675E-2</v>
      </c>
      <c r="CC44" s="70">
        <f t="shared" si="2009"/>
        <v>8.3408108453142393E-3</v>
      </c>
      <c r="CD44" s="70">
        <f t="shared" si="2009"/>
        <v>6.888828581161377E-2</v>
      </c>
      <c r="CE44" s="70">
        <f t="shared" si="2009"/>
        <v>7.8342482016729331E-2</v>
      </c>
      <c r="CF44" s="70">
        <f t="shared" si="2009"/>
        <v>8.8994200882228203E-2</v>
      </c>
      <c r="CG44" s="70">
        <f t="shared" si="2009"/>
        <v>3.637297626706304E-2</v>
      </c>
      <c r="CH44" s="70">
        <f t="shared" si="2009"/>
        <v>1.2512301999659137E-2</v>
      </c>
      <c r="CI44" s="70">
        <f t="shared" ref="CI44:CR45" si="2010">CI9/CE9-1</f>
        <v>-6.5773481685154067E-3</v>
      </c>
      <c r="CJ44" s="70">
        <f t="shared" si="2010"/>
        <v>-8.0057196371001726E-3</v>
      </c>
      <c r="CK44" s="70">
        <f t="shared" si="2010"/>
        <v>1.2182780677604699E-2</v>
      </c>
      <c r="CL44" s="70">
        <f t="shared" si="2010"/>
        <v>9.2628775680034803E-3</v>
      </c>
      <c r="CM44" s="70">
        <f t="shared" si="2010"/>
        <v>-1.07425768011149E-3</v>
      </c>
      <c r="CN44" s="70">
        <f t="shared" si="2010"/>
        <v>-2.2216828614285422E-2</v>
      </c>
      <c r="CO44" s="70">
        <f t="shared" si="2010"/>
        <v>3.4936933808506598E-2</v>
      </c>
      <c r="CP44" s="70">
        <f t="shared" si="2010"/>
        <v>-1.7849593939608166E-2</v>
      </c>
      <c r="CQ44" s="70">
        <f t="shared" si="2010"/>
        <v>-1.2249458325740425E-2</v>
      </c>
      <c r="CR44" s="70">
        <f t="shared" si="2010"/>
        <v>1.6248480653344943E-2</v>
      </c>
      <c r="CS44" s="70">
        <f t="shared" ref="CS44:DB45" si="2011">CS9/CO9-1</f>
        <v>-1.3827913838627248E-2</v>
      </c>
      <c r="CT44" s="70">
        <f t="shared" si="2011"/>
        <v>4.1659786432308277E-2</v>
      </c>
      <c r="CU44" s="70">
        <f t="shared" si="2011"/>
        <v>3.9157039925398207E-2</v>
      </c>
      <c r="CV44" s="70">
        <f t="shared" si="2011"/>
        <v>0.10211108456637263</v>
      </c>
      <c r="CW44" s="70">
        <f t="shared" si="2011"/>
        <v>0.15429211058868364</v>
      </c>
      <c r="CX44" s="70">
        <f t="shared" si="2011"/>
        <v>0.21764026630134059</v>
      </c>
      <c r="CY44" s="70">
        <f t="shared" si="2011"/>
        <v>0.23590290819730253</v>
      </c>
      <c r="CZ44" s="70">
        <f t="shared" si="2011"/>
        <v>0.27855877776746119</v>
      </c>
      <c r="DA44" s="70">
        <f t="shared" si="2011"/>
        <v>0.2377918037048472</v>
      </c>
      <c r="DB44" s="70">
        <f t="shared" si="2011"/>
        <v>0.22783984397233814</v>
      </c>
      <c r="DC44" s="70">
        <f t="shared" ref="DC44:DL45" si="2012">DC9/CY9-1</f>
        <v>0.14839572373880228</v>
      </c>
      <c r="DD44" s="70">
        <f t="shared" si="2012"/>
        <v>2.884573487497577E-2</v>
      </c>
      <c r="DE44" s="70">
        <f t="shared" si="2012"/>
        <v>-2.404997941416942E-2</v>
      </c>
      <c r="DF44" s="70">
        <f t="shared" si="2012"/>
        <v>-5.3253079009269899E-2</v>
      </c>
      <c r="DG44" s="70">
        <f t="shared" si="2012"/>
        <v>-3.6431821281295296E-2</v>
      </c>
      <c r="DH44" s="70">
        <f t="shared" si="2012"/>
        <v>-7.2047820871482537E-2</v>
      </c>
      <c r="DI44" s="70">
        <f t="shared" si="2012"/>
        <v>-5.4599192848329814E-2</v>
      </c>
      <c r="DJ44" s="70">
        <f t="shared" si="2012"/>
        <v>-9.2224631946468238E-2</v>
      </c>
      <c r="DK44" s="70">
        <f t="shared" si="2012"/>
        <v>-3.2296839080303119E-2</v>
      </c>
      <c r="DL44" s="70">
        <f t="shared" si="2012"/>
        <v>-2.2405478796861056E-2</v>
      </c>
      <c r="DM44" s="70">
        <f t="shared" ref="DM44:DV45" si="2013">DM9/DI9-1</f>
        <v>-3.4817357804276527E-2</v>
      </c>
      <c r="DN44" s="70">
        <f t="shared" si="2013"/>
        <v>-2.4752397818191829E-2</v>
      </c>
      <c r="DO44" s="70">
        <f t="shared" si="2013"/>
        <v>-1.0678587194479339E-2</v>
      </c>
      <c r="DP44" s="70">
        <f t="shared" si="2013"/>
        <v>2.7778654445587136E-4</v>
      </c>
      <c r="DQ44" s="70">
        <f t="shared" si="2013"/>
        <v>4.4317179258530626E-3</v>
      </c>
      <c r="DR44" s="70">
        <f t="shared" si="2013"/>
        <v>3.7093543687959807E-2</v>
      </c>
      <c r="DS44" s="70">
        <f t="shared" si="2013"/>
        <v>-1.217545171679979E-2</v>
      </c>
      <c r="DT44" s="70">
        <f t="shared" si="2013"/>
        <v>2.9375547876300923E-2</v>
      </c>
      <c r="DU44" s="70">
        <f t="shared" si="2013"/>
        <v>6.3334880891629641E-2</v>
      </c>
      <c r="DV44" s="70">
        <f t="shared" si="2013"/>
        <v>7.5015814550137616E-2</v>
      </c>
      <c r="DW44" s="70">
        <f t="shared" ref="DW44:EF45" si="2014">DW9/DS9-1</f>
        <v>0.10468064413628175</v>
      </c>
      <c r="DX44" s="70">
        <f t="shared" si="2014"/>
        <v>-9.9145037896224419E-3</v>
      </c>
      <c r="DY44" s="70">
        <f t="shared" si="2014"/>
        <v>-3.9137512768130711E-2</v>
      </c>
      <c r="DZ44" s="70">
        <f t="shared" si="2014"/>
        <v>-7.6803012510225699E-2</v>
      </c>
      <c r="EA44" s="70">
        <f t="shared" si="2014"/>
        <v>-8.8499504254130668E-2</v>
      </c>
      <c r="EB44" s="70">
        <f t="shared" si="2014"/>
        <v>9.7113404209150378E-3</v>
      </c>
      <c r="EC44" s="70">
        <f t="shared" si="2014"/>
        <v>4.0911038838080227E-2</v>
      </c>
      <c r="ED44" s="70">
        <f t="shared" si="2014"/>
        <v>4.2565563278447849E-2</v>
      </c>
      <c r="EE44" s="70">
        <f t="shared" si="2014"/>
        <v>5.6043128078898663E-2</v>
      </c>
      <c r="EF44" s="70">
        <f t="shared" si="2014"/>
        <v>0.20093212269849903</v>
      </c>
      <c r="EG44" s="70">
        <f t="shared" ref="EG44:EP45" si="2015">EG9/EC9-1</f>
        <v>0.33117681618253703</v>
      </c>
      <c r="EH44" s="70">
        <f t="shared" si="2015"/>
        <v>7.181594811469072E-2</v>
      </c>
      <c r="EI44" s="70">
        <f t="shared" si="2015"/>
        <v>0.10033230844921182</v>
      </c>
      <c r="EJ44" s="70">
        <f t="shared" si="2015"/>
        <v>-7.691199059546372E-2</v>
      </c>
      <c r="EK44" s="70">
        <f t="shared" si="2015"/>
        <v>-0.19061741403019239</v>
      </c>
      <c r="EL44" s="70">
        <f t="shared" si="2015"/>
        <v>1.3586268452018491E-2</v>
      </c>
      <c r="EM44" s="70">
        <f t="shared" si="2015"/>
        <v>-4.0991724589778067E-2</v>
      </c>
      <c r="EN44" s="70">
        <f t="shared" si="2015"/>
        <v>2.9520786204735305E-3</v>
      </c>
      <c r="EO44" s="70">
        <f t="shared" si="2015"/>
        <v>2.5726154438578064E-2</v>
      </c>
      <c r="EP44" s="70">
        <f t="shared" si="2015"/>
        <v>2.2971720437448662E-2</v>
      </c>
      <c r="EQ44" s="70">
        <f t="shared" ref="EQ44:EZ45" si="2016">EQ9/EM9-1</f>
        <v>7.6057707786105766E-3</v>
      </c>
      <c r="ER44" s="70">
        <f t="shared" si="2016"/>
        <v>-3.360371800849371E-2</v>
      </c>
      <c r="ES44" s="70">
        <f t="shared" si="2016"/>
        <v>-9.5430186675533601E-3</v>
      </c>
      <c r="ET44" s="70">
        <f t="shared" si="2016"/>
        <v>5.1053585130470314E-2</v>
      </c>
      <c r="EU44" s="70">
        <f t="shared" si="2016"/>
        <v>7.2676196658154169E-2</v>
      </c>
      <c r="EV44" s="70">
        <f t="shared" si="2016"/>
        <v>0.19719632239215468</v>
      </c>
      <c r="EW44" s="70">
        <f t="shared" si="2016"/>
        <v>0.26388636762377837</v>
      </c>
      <c r="EX44" s="70">
        <f t="shared" si="2016"/>
        <v>0.27071734081042664</v>
      </c>
      <c r="EY44" s="70">
        <f t="shared" si="2016"/>
        <v>0.14079975923158394</v>
      </c>
      <c r="EZ44" s="70">
        <f t="shared" si="2016"/>
        <v>0.14447050036521003</v>
      </c>
      <c r="FA44" s="70">
        <f t="shared" ref="FA44:FJ45" si="2017">FA9/EW9-1</f>
        <v>6.5159849758959609E-2</v>
      </c>
      <c r="FB44" s="70">
        <f t="shared" si="2017"/>
        <v>2.9454258316770288E-2</v>
      </c>
      <c r="FC44" s="70">
        <f t="shared" si="2017"/>
        <v>0.16640139374476459</v>
      </c>
      <c r="FD44" s="70">
        <f t="shared" si="2017"/>
        <v>6.403126397598391E-2</v>
      </c>
      <c r="FE44" s="70">
        <f t="shared" si="2017"/>
        <v>-1.2287374021435316E-2</v>
      </c>
      <c r="FF44" s="70">
        <f t="shared" si="2017"/>
        <v>-7.9199455697592347E-2</v>
      </c>
      <c r="FG44" s="70">
        <f t="shared" si="2017"/>
        <v>-4.0263770648531039E-2</v>
      </c>
      <c r="FH44" s="70">
        <f t="shared" si="2017"/>
        <v>-4.4198781907637597E-2</v>
      </c>
      <c r="FI44" s="70">
        <f t="shared" si="2017"/>
        <v>1.913917016563782E-2</v>
      </c>
      <c r="FJ44" s="70">
        <f t="shared" si="2017"/>
        <v>6.7771066396217217E-2</v>
      </c>
      <c r="FK44" s="70">
        <f t="shared" ref="FK44:FT45" si="2018">FK9/FG9-1</f>
        <v>9.0463314089617164E-4</v>
      </c>
      <c r="FL44" s="70">
        <f t="shared" si="2018"/>
        <v>4.0679188726352677E-2</v>
      </c>
      <c r="FM44" s="70">
        <f t="shared" si="2018"/>
        <v>0.14852661779246645</v>
      </c>
      <c r="FN44" s="70">
        <f t="shared" si="2018"/>
        <v>-1.2824373598949501E-2</v>
      </c>
      <c r="FO44" s="70">
        <f t="shared" si="2018"/>
        <v>0.14000461989386515</v>
      </c>
      <c r="FP44" s="70">
        <f t="shared" si="2018"/>
        <v>3.2713695250287778E-2</v>
      </c>
      <c r="FQ44" s="70">
        <f t="shared" si="2018"/>
        <v>-6.7314427424362555E-2</v>
      </c>
      <c r="FR44" s="70">
        <f t="shared" si="2018"/>
        <v>0.1338130859658464</v>
      </c>
      <c r="FS44" s="70">
        <f t="shared" si="2018"/>
        <v>-0.12414011260827484</v>
      </c>
      <c r="FT44" s="70">
        <f t="shared" si="2018"/>
        <v>-2.9758394584363468E-2</v>
      </c>
      <c r="FU44" s="70">
        <f t="shared" ref="FU44:GD45" si="2019">FU9/FQ9-1</f>
        <v>-1.0062864412392236E-2</v>
      </c>
      <c r="FV44" s="70">
        <f t="shared" si="2019"/>
        <v>-9.1563098749210758E-2</v>
      </c>
      <c r="FW44" s="70">
        <f t="shared" si="2019"/>
        <v>3.4136931128696535E-3</v>
      </c>
      <c r="FX44" s="70">
        <f t="shared" si="2019"/>
        <v>-1.9071030061872385E-3</v>
      </c>
      <c r="FY44" s="70">
        <f t="shared" si="2019"/>
        <v>-3.9199620962415693E-3</v>
      </c>
      <c r="FZ44" s="70">
        <f t="shared" si="2019"/>
        <v>3.0214304726909225E-2</v>
      </c>
      <c r="GA44" s="70">
        <f t="shared" si="2019"/>
        <v>5.8010727173964716E-2</v>
      </c>
      <c r="GB44" s="70">
        <f t="shared" si="2019"/>
        <v>5.6525124378086877E-2</v>
      </c>
      <c r="GC44" s="70">
        <f t="shared" si="2019"/>
        <v>2.6191053524369234E-3</v>
      </c>
      <c r="GD44" s="70">
        <f t="shared" si="2019"/>
        <v>5.590001470695638E-2</v>
      </c>
      <c r="GE44" s="70">
        <f t="shared" ref="GE44:GN45" si="2020">GE9/GA9-1</f>
        <v>4.3248765671533906E-2</v>
      </c>
      <c r="GF44" s="70">
        <f t="shared" si="2020"/>
        <v>-3.0277887152729832E-4</v>
      </c>
      <c r="GG44" s="70">
        <f t="shared" si="2020"/>
        <v>9.0587177207819281E-2</v>
      </c>
      <c r="GH44" s="70">
        <f t="shared" si="2020"/>
        <v>3.3365107144148087E-2</v>
      </c>
      <c r="GI44" s="70">
        <f t="shared" si="2020"/>
        <v>9.1381036596678289E-2</v>
      </c>
      <c r="GJ44" s="70">
        <f t="shared" si="2020"/>
        <v>0.10776337635446165</v>
      </c>
      <c r="GK44" s="70">
        <f t="shared" si="2020"/>
        <v>1.2272599488141633E-2</v>
      </c>
      <c r="GL44" s="70">
        <f t="shared" si="2020"/>
        <v>2.3951234150086043E-2</v>
      </c>
      <c r="GM44" s="70">
        <f t="shared" si="2020"/>
        <v>-3.7963207401109811E-2</v>
      </c>
      <c r="GN44" s="70">
        <f t="shared" si="2020"/>
        <v>-2.5714156406014821E-2</v>
      </c>
      <c r="GO44" s="70">
        <f t="shared" ref="GO44:GX45" si="2021">GO9/GK9-1</f>
        <v>-6.8410103774112496E-3</v>
      </c>
      <c r="GP44" s="70">
        <f t="shared" si="2021"/>
        <v>-1.8543106964222789E-2</v>
      </c>
      <c r="GQ44" s="70">
        <f t="shared" si="2021"/>
        <v>-1.741055523313717E-3</v>
      </c>
      <c r="GR44" s="70">
        <f t="shared" si="2021"/>
        <v>3.7710740879637328E-4</v>
      </c>
      <c r="GS44" s="70">
        <f t="shared" si="2021"/>
        <v>1.1972078175115808E-2</v>
      </c>
      <c r="GT44" s="70">
        <f t="shared" si="2021"/>
        <v>6.9861247835412144E-2</v>
      </c>
      <c r="GU44" s="70">
        <f t="shared" si="2021"/>
        <v>3.5560607440433545E-2</v>
      </c>
      <c r="GV44" s="70">
        <f t="shared" si="2021"/>
        <v>9.7135541152265414E-2</v>
      </c>
      <c r="GW44" s="70">
        <f t="shared" si="2021"/>
        <v>0.1603457447358998</v>
      </c>
      <c r="GX44" s="70">
        <f t="shared" si="2021"/>
        <v>0.12128328409361711</v>
      </c>
      <c r="GY44" s="70">
        <f t="shared" ref="GY44:HH45" si="2022">GY9/GU9-1</f>
        <v>0.19406977976495643</v>
      </c>
      <c r="GZ44" s="70">
        <f t="shared" si="2022"/>
        <v>8.2764632378551584E-2</v>
      </c>
      <c r="HA44" s="70">
        <f t="shared" si="2022"/>
        <v>7.9436871577064583E-2</v>
      </c>
      <c r="HB44" s="70">
        <f t="shared" si="2022"/>
        <v>0.15615944693682438</v>
      </c>
      <c r="HC44" s="70">
        <f t="shared" si="2022"/>
        <v>7.1303280194525032E-2</v>
      </c>
      <c r="HD44" s="70">
        <f t="shared" si="2022"/>
        <v>8.3349430598565144E-2</v>
      </c>
      <c r="HE44" s="70">
        <f t="shared" si="2022"/>
        <v>3.3049665260148187E-2</v>
      </c>
      <c r="HF44" s="70">
        <f t="shared" si="2022"/>
        <v>-4.5494497939816747E-2</v>
      </c>
      <c r="HG44" s="70">
        <f t="shared" si="2022"/>
        <v>-2.0401331093340858E-2</v>
      </c>
      <c r="HH44" s="70">
        <f t="shared" si="2022"/>
        <v>-2.2730308515503395E-2</v>
      </c>
      <c r="HI44" s="70">
        <f t="shared" ref="HI44:HR45" si="2023">HI9/HE9-1</f>
        <v>-9.8199785447914412E-3</v>
      </c>
      <c r="HJ44" s="70">
        <f t="shared" si="2023"/>
        <v>-1.6269194604187853E-2</v>
      </c>
      <c r="HK44" s="70">
        <f t="shared" si="2023"/>
        <v>-3.3258830666434425E-2</v>
      </c>
      <c r="HL44" s="70">
        <f t="shared" si="2023"/>
        <v>-5.9917323500693342E-3</v>
      </c>
      <c r="HM44" s="70">
        <f t="shared" si="2023"/>
        <v>-2.1801579590833509E-2</v>
      </c>
      <c r="HN44" s="70">
        <f t="shared" si="2023"/>
        <v>-1.6190080960348796E-3</v>
      </c>
      <c r="HO44" s="70">
        <f t="shared" si="2023"/>
        <v>4.7439038791567523E-2</v>
      </c>
      <c r="HP44" s="70">
        <f t="shared" si="2023"/>
        <v>5.9345214850581973E-2</v>
      </c>
      <c r="HQ44" s="70">
        <f t="shared" si="2023"/>
        <v>8.165436674446247E-2</v>
      </c>
      <c r="HR44" s="70">
        <f t="shared" si="2023"/>
        <v>8.0897780748223624E-2</v>
      </c>
      <c r="HS44" s="70">
        <f t="shared" ref="HS44:IB45" si="2024">HS9/HO9-1</f>
        <v>-3.0542957439719798E-3</v>
      </c>
      <c r="HT44" s="70">
        <f t="shared" si="2024"/>
        <v>-1.6652151469257026E-2</v>
      </c>
      <c r="HU44" s="70">
        <f t="shared" si="2024"/>
        <v>-5.4501022879665184E-2</v>
      </c>
      <c r="HV44" s="70">
        <f t="shared" si="2024"/>
        <v>-4.7651813104333529E-2</v>
      </c>
      <c r="HW44" s="70">
        <f t="shared" si="2024"/>
        <v>1.3524035699537862E-2</v>
      </c>
      <c r="HX44" s="70">
        <f t="shared" si="2024"/>
        <v>1.0417403139410197E-2</v>
      </c>
      <c r="HY44" s="70">
        <f t="shared" si="2024"/>
        <v>4.3184019011782926E-2</v>
      </c>
      <c r="HZ44" s="70">
        <f t="shared" si="2024"/>
        <v>-1.8475281715706671E-2</v>
      </c>
      <c r="IA44" s="70">
        <f t="shared" si="2024"/>
        <v>5.7460097875436933E-3</v>
      </c>
      <c r="IB44" s="70">
        <f t="shared" si="2024"/>
        <v>6.8928907867791267E-3</v>
      </c>
      <c r="IC44" s="70">
        <f t="shared" ref="IC44:IL45" si="2025">IC9/HY9-1</f>
        <v>7.3509455567193571E-2</v>
      </c>
      <c r="ID44" s="70">
        <f t="shared" si="2025"/>
        <v>6.0598196407726013E-2</v>
      </c>
      <c r="IE44" s="70">
        <f t="shared" si="2025"/>
        <v>4.5462439823447109E-2</v>
      </c>
      <c r="IF44" s="70">
        <f t="shared" si="2025"/>
        <v>9.5469885785308684E-2</v>
      </c>
      <c r="IG44" s="70">
        <f t="shared" si="2025"/>
        <v>2.7426750297999236E-2</v>
      </c>
      <c r="IH44" s="70">
        <f t="shared" si="2025"/>
        <v>5.6023603708842185E-2</v>
      </c>
      <c r="II44" s="70">
        <f t="shared" si="2025"/>
        <v>2.4059401204646891E-2</v>
      </c>
      <c r="IJ44" s="70">
        <f t="shared" si="2025"/>
        <v>1.6613565023035681E-2</v>
      </c>
      <c r="IK44" s="70">
        <f t="shared" si="2025"/>
        <v>7.8430187065903212E-3</v>
      </c>
      <c r="IL44" s="70">
        <f t="shared" si="2025"/>
        <v>0.11301549593210058</v>
      </c>
      <c r="IM44" s="70">
        <f t="shared" ref="IM44:IV45" si="2026">IM9/II9-1</f>
        <v>4.9780250546731075E-2</v>
      </c>
      <c r="IN44" s="70">
        <f t="shared" si="2026"/>
        <v>4.3363977253701558E-2</v>
      </c>
      <c r="IO44" s="70">
        <f t="shared" si="2026"/>
        <v>5.0775774777189753E-2</v>
      </c>
      <c r="IP44" s="70">
        <f t="shared" si="2026"/>
        <v>-3.5121824882168862E-2</v>
      </c>
      <c r="IQ44" s="70">
        <f t="shared" si="2026"/>
        <v>4.0048583750242894E-2</v>
      </c>
      <c r="IR44" s="70">
        <f t="shared" si="2026"/>
        <v>-1.8305625793713753E-2</v>
      </c>
      <c r="IS44" s="70">
        <f t="shared" si="2026"/>
        <v>-4.2639243459244303E-2</v>
      </c>
      <c r="IT44" s="70">
        <f t="shared" si="2026"/>
        <v>-6.6927490625314778E-3</v>
      </c>
      <c r="IU44" s="70">
        <f t="shared" si="2026"/>
        <v>-1.6400124183058584E-2</v>
      </c>
      <c r="IV44" s="70">
        <f t="shared" si="2026"/>
        <v>4.0341100997166368E-2</v>
      </c>
      <c r="IW44" s="70">
        <f t="shared" ref="IW44:JF45" si="2027">IW9/IS9-1</f>
        <v>0.16726270427445944</v>
      </c>
      <c r="IX44" s="70">
        <f t="shared" si="2027"/>
        <v>0.23167251729791083</v>
      </c>
      <c r="IY44" s="70">
        <f t="shared" si="2027"/>
        <v>0.35415319108409182</v>
      </c>
      <c r="IZ44" s="70">
        <f t="shared" si="2027"/>
        <v>0.16144734336239841</v>
      </c>
      <c r="JA44" s="70">
        <f t="shared" si="2027"/>
        <v>8.3696867346930048E-2</v>
      </c>
      <c r="JB44" s="70">
        <f t="shared" si="2027"/>
        <v>6.399411006317024E-4</v>
      </c>
      <c r="JC44" s="70">
        <f t="shared" si="2027"/>
        <v>-0.10981941950300533</v>
      </c>
      <c r="JD44" s="70">
        <f t="shared" si="2027"/>
        <v>-6.4343866720684151E-4</v>
      </c>
      <c r="JE44" s="70">
        <f t="shared" si="2027"/>
        <v>-5.1881338847408309E-2</v>
      </c>
      <c r="JF44" s="70">
        <f t="shared" si="2027"/>
        <v>-4.8463910135483346E-2</v>
      </c>
      <c r="JG44" s="70">
        <f t="shared" ref="JG44:JP45" si="2028">JG9/JC9-1</f>
        <v>-4.5226061000466444E-2</v>
      </c>
      <c r="JH44" s="70">
        <f t="shared" si="2028"/>
        <v>-5.4603940686757335E-2</v>
      </c>
      <c r="JI44" s="70">
        <f t="shared" si="2028"/>
        <v>-3.3564602399135723E-2</v>
      </c>
      <c r="JJ44" s="70">
        <f t="shared" si="2028"/>
        <v>-4.3795331555067429E-2</v>
      </c>
      <c r="JK44" s="70">
        <f t="shared" si="2028"/>
        <v>1.267529851558824E-2</v>
      </c>
      <c r="JL44" s="70">
        <f t="shared" si="2028"/>
        <v>6.7882883165203856E-2</v>
      </c>
      <c r="JM44" s="70">
        <f t="shared" si="2028"/>
        <v>8.4260689838030922E-2</v>
      </c>
      <c r="JN44" s="70">
        <f t="shared" si="2028"/>
        <v>7.8579588897977226E-2</v>
      </c>
      <c r="JO44" s="70">
        <f t="shared" si="2028"/>
        <v>6.3116297910463581E-2</v>
      </c>
      <c r="JP44" s="70">
        <f t="shared" si="2028"/>
        <v>0.10653494304133071</v>
      </c>
      <c r="JQ44" s="70">
        <f t="shared" ref="JQ44:JZ45" si="2029">JQ9/JM9-1</f>
        <v>3.0145212264138799E-2</v>
      </c>
      <c r="JR44" s="70">
        <f t="shared" si="2029"/>
        <v>3.9323193391724187E-2</v>
      </c>
      <c r="JS44" s="70">
        <f t="shared" si="2029"/>
        <v>0.10603028663800917</v>
      </c>
      <c r="JT44" s="70">
        <f t="shared" si="2029"/>
        <v>1.5105575696418461E-2</v>
      </c>
      <c r="JU44" s="70">
        <f t="shared" si="2029"/>
        <v>9.8716724774027931E-2</v>
      </c>
      <c r="JV44" s="70">
        <f t="shared" si="2029"/>
        <v>9.5059324900417463E-2</v>
      </c>
      <c r="JW44" s="70">
        <f t="shared" si="2029"/>
        <v>1.8727212487968048E-2</v>
      </c>
      <c r="JX44" s="70">
        <f t="shared" si="2029"/>
        <v>5.3093585413558131E-2</v>
      </c>
      <c r="JY44" s="70">
        <f t="shared" si="2029"/>
        <v>2.2953694301077965E-2</v>
      </c>
      <c r="JZ44" s="70">
        <f t="shared" si="2029"/>
        <v>1.3901325215738281E-2</v>
      </c>
      <c r="KA44" s="70">
        <f t="shared" ref="KA44:KJ45" si="2030">KA9/JW9-1</f>
        <v>-3.6545133168591315E-2</v>
      </c>
      <c r="KB44" s="70">
        <f t="shared" si="2030"/>
        <v>-6.6479321702608063E-2</v>
      </c>
      <c r="KC44" s="70">
        <f t="shared" si="2030"/>
        <v>-2.2491190262555527E-2</v>
      </c>
      <c r="KD44" s="70">
        <f t="shared" si="2030"/>
        <v>-1.8254342034114135E-3</v>
      </c>
      <c r="KE44" s="70">
        <f t="shared" si="2030"/>
        <v>4.2789031025528557E-2</v>
      </c>
      <c r="KF44" s="70">
        <f t="shared" si="2030"/>
        <v>4.855427232020082E-2</v>
      </c>
      <c r="KG44" s="70">
        <f t="shared" si="2030"/>
        <v>3.445249414022622E-2</v>
      </c>
      <c r="KH44" s="70">
        <f t="shared" si="2030"/>
        <v>2.7908335198086665E-2</v>
      </c>
      <c r="KI44" s="70">
        <f t="shared" si="2030"/>
        <v>6.5045428552092721E-2</v>
      </c>
      <c r="KJ44" s="70">
        <f t="shared" si="2030"/>
        <v>6.4721784076474664E-2</v>
      </c>
      <c r="KK44" s="70">
        <f t="shared" ref="KK44:KT45" si="2031">KK9/KG9-1</f>
        <v>2.9599364209867529E-2</v>
      </c>
      <c r="KL44" s="70">
        <f t="shared" si="2031"/>
        <v>9.782006544964239E-2</v>
      </c>
      <c r="KM44" s="70">
        <f t="shared" si="2031"/>
        <v>7.469204864588086E-2</v>
      </c>
      <c r="KN44" s="70">
        <f t="shared" si="2031"/>
        <v>7.9559617948718797E-2</v>
      </c>
      <c r="KO44" s="70">
        <f t="shared" si="2031"/>
        <v>8.3707384232372783E-2</v>
      </c>
      <c r="KP44" s="70">
        <f t="shared" si="2031"/>
        <v>4.135143004440156E-2</v>
      </c>
      <c r="KQ44" s="70">
        <f t="shared" si="2031"/>
        <v>9.9978037490942029E-3</v>
      </c>
      <c r="KR44" s="70">
        <f t="shared" si="2031"/>
        <v>2.576004799040188E-2</v>
      </c>
      <c r="KS44" s="70">
        <f t="shared" si="2031"/>
        <v>5.6163257999029881E-2</v>
      </c>
      <c r="KT44" s="70">
        <f t="shared" si="2031"/>
        <v>5.8207056046406747E-2</v>
      </c>
      <c r="KU44" s="70">
        <f t="shared" ref="KU44:LD45" si="2032">KU9/KQ9-1</f>
        <v>0.13674393494127113</v>
      </c>
      <c r="KV44" s="70">
        <f t="shared" si="2032"/>
        <v>0.2414222552893921</v>
      </c>
      <c r="KW44" s="70">
        <f t="shared" si="2032"/>
        <v>0.21890915842031822</v>
      </c>
      <c r="KX44" s="70">
        <f t="shared" si="2032"/>
        <v>0.21036020913244879</v>
      </c>
      <c r="KY44" s="70">
        <f t="shared" si="2032"/>
        <v>0.24903507271835901</v>
      </c>
      <c r="KZ44" s="70">
        <f t="shared" si="2032"/>
        <v>9.6601871795620742E-2</v>
      </c>
      <c r="LA44" s="70">
        <f t="shared" si="2032"/>
        <v>9.7615236311713538E-2</v>
      </c>
      <c r="LB44" s="70">
        <f t="shared" si="2032"/>
        <v>0.1120935935281806</v>
      </c>
      <c r="LC44" s="70">
        <f t="shared" si="2032"/>
        <v>1.5924327715169273E-2</v>
      </c>
      <c r="LD44" s="70">
        <f t="shared" si="2032"/>
        <v>5.4989119980093148E-2</v>
      </c>
      <c r="LE44" s="70">
        <f t="shared" ref="LE44:LN45" si="2033">LE9/LA9-1</f>
        <v>2.8776846319864546E-2</v>
      </c>
      <c r="LF44" s="70">
        <f t="shared" si="2033"/>
        <v>-1.4582079430269235E-2</v>
      </c>
      <c r="LG44" s="70">
        <f t="shared" si="2033"/>
        <v>-2.8691733530234353E-2</v>
      </c>
      <c r="LH44" s="70">
        <f t="shared" si="2033"/>
        <v>-3.4581836342502226E-2</v>
      </c>
      <c r="LI44" s="70">
        <f t="shared" si="2033"/>
        <v>-2.4804163012209668E-2</v>
      </c>
      <c r="LJ44" s="70">
        <f t="shared" si="2033"/>
        <v>-1.9483149801992949E-2</v>
      </c>
      <c r="LK44" s="70">
        <f t="shared" si="2033"/>
        <v>4.7777776730768551E-3</v>
      </c>
      <c r="LL44" s="70">
        <f t="shared" si="2033"/>
        <v>1.7294511881219332E-2</v>
      </c>
      <c r="LM44" s="70">
        <f t="shared" si="2033"/>
        <v>-3.2247481150249335E-3</v>
      </c>
      <c r="LN44" s="70">
        <f t="shared" si="2033"/>
        <v>-4.6679238215158181E-3</v>
      </c>
      <c r="LO44" s="70">
        <f t="shared" ref="LO44:LX45" si="2034">LO9/LK9-1</f>
        <v>-9.2597868400823291E-4</v>
      </c>
      <c r="LP44" s="70">
        <f t="shared" si="2034"/>
        <v>7.9976511100594561E-3</v>
      </c>
      <c r="LQ44" s="70">
        <f t="shared" si="2034"/>
        <v>8.4139992131807562E-2</v>
      </c>
      <c r="LR44" s="70">
        <f t="shared" si="2034"/>
        <v>2.6689819708396678E-2</v>
      </c>
      <c r="LS44" s="70">
        <f t="shared" si="2034"/>
        <v>2.4902131154818763E-2</v>
      </c>
      <c r="LT44" s="70">
        <f t="shared" si="2034"/>
        <v>-2.7846203365389455E-2</v>
      </c>
      <c r="LU44" s="70">
        <f t="shared" si="2034"/>
        <v>-0.10244429647466791</v>
      </c>
      <c r="LV44" s="70">
        <f t="shared" si="2034"/>
        <v>-2.5015395997141532E-2</v>
      </c>
      <c r="LW44" s="70">
        <f t="shared" si="2034"/>
        <v>-1.4498030749385715E-2</v>
      </c>
      <c r="LX44" s="70">
        <f t="shared" si="2034"/>
        <v>-3.6592409378675139E-3</v>
      </c>
      <c r="LY44" s="70">
        <f t="shared" ref="LY44:MH45" si="2035">LY9/LU9-1</f>
        <v>3.015811676202973E-2</v>
      </c>
      <c r="LZ44" s="70">
        <f t="shared" si="2035"/>
        <v>1.1980588152415983E-2</v>
      </c>
      <c r="MA44" s="70">
        <f t="shared" si="2035"/>
        <v>9.6868173999582474E-3</v>
      </c>
      <c r="MB44" s="70">
        <f t="shared" si="2035"/>
        <v>2.4235387398905184E-2</v>
      </c>
      <c r="MC44" s="70">
        <f t="shared" si="2035"/>
        <v>4.2517339883887395E-2</v>
      </c>
      <c r="MD44" s="70">
        <f t="shared" si="2035"/>
        <v>4.5444953268719557E-2</v>
      </c>
      <c r="ME44" s="70">
        <f t="shared" si="2035"/>
        <v>7.1966628643986619E-2</v>
      </c>
      <c r="MF44" s="70">
        <f t="shared" si="2035"/>
        <v>6.9245067435336649E-2</v>
      </c>
      <c r="MG44" s="70">
        <f t="shared" si="2035"/>
        <v>8.458540104238077E-2</v>
      </c>
      <c r="MH44" s="70">
        <f t="shared" si="2035"/>
        <v>7.758731132351615E-2</v>
      </c>
      <c r="MI44" s="70">
        <f t="shared" ref="MI44:MR45" si="2036">MI9/ME9-1</f>
        <v>2.7723330142078506E-2</v>
      </c>
      <c r="MJ44" s="70">
        <f t="shared" si="2036"/>
        <v>4.5783191621832531E-2</v>
      </c>
      <c r="MK44" s="70">
        <f t="shared" si="2036"/>
        <v>9.3878827638695928E-3</v>
      </c>
      <c r="ML44" s="70">
        <f t="shared" si="2036"/>
        <v>1.0720604763327257E-2</v>
      </c>
      <c r="MM44" s="70">
        <f t="shared" si="2036"/>
        <v>1.7269920879114498E-2</v>
      </c>
      <c r="MN44" s="70">
        <f t="shared" si="2036"/>
        <v>1.8852531300030506E-2</v>
      </c>
      <c r="MO44" s="70">
        <f t="shared" si="2036"/>
        <v>3.9699396034883039E-2</v>
      </c>
      <c r="MP44" s="70">
        <f t="shared" si="2036"/>
        <v>6.1703400487331583E-2</v>
      </c>
      <c r="MQ44" s="70">
        <f t="shared" si="2036"/>
        <v>5.3037052095054271E-2</v>
      </c>
      <c r="MR44" s="70">
        <f t="shared" si="2036"/>
        <v>7.4163711657982745E-2</v>
      </c>
      <c r="MS44" s="70">
        <f t="shared" ref="MS44:NB45" si="2037">MS9/MO9-1</f>
        <v>5.6766740417379058E-2</v>
      </c>
      <c r="MT44" s="70">
        <f t="shared" si="2037"/>
        <v>4.2441690761724216E-2</v>
      </c>
      <c r="MU44" s="70">
        <f t="shared" si="2037"/>
        <v>6.8238432588047404E-2</v>
      </c>
      <c r="MV44" s="70">
        <f t="shared" si="2037"/>
        <v>9.1725302325148972E-2</v>
      </c>
      <c r="MW44" s="70">
        <f t="shared" si="2037"/>
        <v>8.3150569890184878E-2</v>
      </c>
      <c r="MX44" s="70">
        <f t="shared" si="2037"/>
        <v>9.1221544516490338E-2</v>
      </c>
      <c r="MY44" s="70">
        <f t="shared" si="2037"/>
        <v>9.3555087409380899E-2</v>
      </c>
      <c r="MZ44" s="70">
        <f t="shared" si="2037"/>
        <v>1.877561647968129E-2</v>
      </c>
      <c r="NA44" s="70">
        <f t="shared" si="2037"/>
        <v>4.3922142171320733E-2</v>
      </c>
      <c r="NB44" s="70">
        <f t="shared" si="2037"/>
        <v>5.9218461179046722E-2</v>
      </c>
      <c r="NC44" s="70">
        <f t="shared" ref="NC44:NL45" si="2038">NC9/MY9-1</f>
        <v>4.9754796184801497E-2</v>
      </c>
      <c r="ND44" s="70">
        <f t="shared" si="2038"/>
        <v>0.17171287224065734</v>
      </c>
      <c r="NE44" s="70">
        <f t="shared" si="2038"/>
        <v>0.12959491698011938</v>
      </c>
      <c r="NF44" s="70">
        <f t="shared" si="2038"/>
        <v>7.3162124243090654E-2</v>
      </c>
      <c r="NG44" s="70">
        <f t="shared" si="2038"/>
        <v>4.2080483551966585E-2</v>
      </c>
      <c r="NH44" s="70">
        <f t="shared" si="2038"/>
        <v>-6.7148338945626662E-2</v>
      </c>
      <c r="NI44" s="70">
        <f t="shared" si="2038"/>
        <v>-6.8112014032502888E-2</v>
      </c>
      <c r="NJ44" s="70">
        <f t="shared" si="2038"/>
        <v>-5.0790623802985158E-2</v>
      </c>
      <c r="NK44" s="70">
        <f t="shared" si="2038"/>
        <v>-4.5921675771396275E-2</v>
      </c>
      <c r="NL44" s="70">
        <f t="shared" si="2038"/>
        <v>-2.8527873019352445E-2</v>
      </c>
      <c r="NM44" s="70">
        <f t="shared" ref="NM44:NV45" si="2039">NM9/NI9-1</f>
        <v>-3.4995143769056325E-2</v>
      </c>
      <c r="NN44" s="70">
        <f t="shared" si="2039"/>
        <v>-2.1881902151714483E-2</v>
      </c>
      <c r="NO44" s="70">
        <f t="shared" si="2039"/>
        <v>-1.1370931439596332E-2</v>
      </c>
      <c r="NP44" s="70">
        <f t="shared" si="2039"/>
        <v>1.9210075424076711E-2</v>
      </c>
      <c r="NQ44" s="70">
        <f t="shared" si="2039"/>
        <v>-2.2766548254310681E-2</v>
      </c>
      <c r="NR44" s="70">
        <f t="shared" si="2039"/>
        <v>-2.4754243934716147E-2</v>
      </c>
      <c r="NS44" s="70">
        <f t="shared" si="2039"/>
        <v>-2.7712687547768122E-2</v>
      </c>
      <c r="NT44" s="70">
        <f t="shared" si="2039"/>
        <v>-9.5368979761553119E-3</v>
      </c>
      <c r="NU44" s="70">
        <f t="shared" si="2039"/>
        <v>8.875581060750104E-2</v>
      </c>
      <c r="NV44" s="70">
        <f t="shared" si="2039"/>
        <v>-7.4484738721766197E-3</v>
      </c>
      <c r="NW44" s="70">
        <f t="shared" ref="NW44:OF45" si="2040">NW9/NS9-1</f>
        <v>3.7615378267491284E-2</v>
      </c>
      <c r="NX44" s="70">
        <f t="shared" si="2040"/>
        <v>-2.1801223862495389E-2</v>
      </c>
      <c r="NY44" s="70">
        <f t="shared" si="2040"/>
        <v>-4.0657977923834632E-2</v>
      </c>
      <c r="NZ44" s="70">
        <f t="shared" si="2040"/>
        <v>1.5694682305788188E-2</v>
      </c>
      <c r="OA44" s="70">
        <f t="shared" si="2040"/>
        <v>-1.2885621435456684E-2</v>
      </c>
      <c r="OB44" s="70">
        <f t="shared" si="2040"/>
        <v>2.5281969320908759E-2</v>
      </c>
      <c r="OC44" s="70">
        <f t="shared" si="2040"/>
        <v>-1.1010412632924016E-2</v>
      </c>
      <c r="OD44" s="70">
        <f t="shared" si="2040"/>
        <v>2.7337258295866196E-2</v>
      </c>
      <c r="OE44" s="70">
        <f t="shared" si="2040"/>
        <v>2.4593988402408007E-2</v>
      </c>
      <c r="OF44" s="70">
        <f t="shared" si="2040"/>
        <v>1.4305323195115793E-2</v>
      </c>
      <c r="OG44" s="70">
        <f t="shared" ref="OG44:OP45" si="2041">OG9/OC9-1</f>
        <v>6.3476486409759891E-2</v>
      </c>
      <c r="OH44" s="70">
        <f t="shared" si="2041"/>
        <v>5.4392436010925582E-2</v>
      </c>
      <c r="OI44" s="70">
        <f t="shared" si="2041"/>
        <v>4.6724977810752577E-2</v>
      </c>
      <c r="OJ44" s="70">
        <f t="shared" si="2041"/>
        <v>3.6538178941882382E-2</v>
      </c>
      <c r="OK44" s="70">
        <f t="shared" si="2041"/>
        <v>3.6658803875278645E-2</v>
      </c>
      <c r="OL44" s="70">
        <f t="shared" si="2041"/>
        <v>1.9320336276656525E-2</v>
      </c>
      <c r="OM44" s="70">
        <f t="shared" si="2041"/>
        <v>-3.0659260772291086E-3</v>
      </c>
      <c r="ON44" s="70">
        <f t="shared" si="2041"/>
        <v>-1.7730743376949132E-3</v>
      </c>
      <c r="OO44" s="70">
        <f t="shared" si="2041"/>
        <v>-1.1124654276134849E-2</v>
      </c>
      <c r="OP44" s="70">
        <f t="shared" si="2041"/>
        <v>-1.2980982205463842E-3</v>
      </c>
      <c r="OQ44" s="70">
        <f t="shared" ref="OQ44:OZ45" si="2042">OQ9/OM9-1</f>
        <v>1.898924145307368E-2</v>
      </c>
      <c r="OR44" s="70">
        <f t="shared" si="2042"/>
        <v>3.9203270522352174E-2</v>
      </c>
      <c r="OS44" s="70">
        <f t="shared" si="2042"/>
        <v>3.4405397398625803E-2</v>
      </c>
      <c r="OT44" s="70">
        <f t="shared" si="2042"/>
        <v>3.9015234397531851E-2</v>
      </c>
      <c r="OU44" s="70">
        <f t="shared" si="2042"/>
        <v>5.1885774165298715E-2</v>
      </c>
      <c r="OV44" s="70">
        <f t="shared" si="2042"/>
        <v>2.1553460781755573E-2</v>
      </c>
      <c r="OW44" s="70">
        <f t="shared" si="2042"/>
        <v>8.2708519109859102E-2</v>
      </c>
      <c r="OX44" s="70">
        <f t="shared" si="2042"/>
        <v>0.10122516442261698</v>
      </c>
      <c r="OY44" s="70">
        <f t="shared" si="2042"/>
        <v>0.10481777156983374</v>
      </c>
      <c r="OZ44" s="70">
        <f t="shared" si="2042"/>
        <v>9.5576818021984034E-2</v>
      </c>
      <c r="PA44" s="70">
        <f t="shared" ref="PA44:PJ45" si="2043">PA9/OW9-1</f>
        <v>5.1371815994742054E-2</v>
      </c>
      <c r="PB44" s="70">
        <f t="shared" si="2043"/>
        <v>3.6679365039735234E-2</v>
      </c>
      <c r="PC44" s="70">
        <f t="shared" si="2043"/>
        <v>3.7020211114281665E-2</v>
      </c>
      <c r="PD44" s="70">
        <f t="shared" si="2043"/>
        <v>5.0530175962614443E-2</v>
      </c>
      <c r="PE44" s="70">
        <f t="shared" si="2043"/>
        <v>-3.0327353360589449E-2</v>
      </c>
      <c r="PF44" s="70">
        <f t="shared" si="2043"/>
        <v>-4.3271652909856018E-2</v>
      </c>
      <c r="PG44" s="70">
        <f t="shared" si="2043"/>
        <v>-6.6118714918194432E-2</v>
      </c>
      <c r="PH44" s="70">
        <f t="shared" si="2043"/>
        <v>-7.733037430986045E-2</v>
      </c>
      <c r="PI44" s="70">
        <f t="shared" si="2043"/>
        <v>-2.72261288942649E-2</v>
      </c>
      <c r="PJ44" s="70">
        <f t="shared" si="2043"/>
        <v>-3.1155211976125252E-2</v>
      </c>
      <c r="PK44" s="70">
        <f t="shared" ref="PK44:PT45" si="2044">PK9/PG9-1</f>
        <v>-1.1852884623039794E-2</v>
      </c>
      <c r="PL44" s="70">
        <f t="shared" si="2044"/>
        <v>3.6041866547413814E-3</v>
      </c>
      <c r="PM44" s="70">
        <f t="shared" si="2044"/>
        <v>5.3976916171161182E-3</v>
      </c>
      <c r="PN44" s="70">
        <f t="shared" si="2044"/>
        <v>-2.2085974615894455E-2</v>
      </c>
      <c r="PO44" s="70">
        <f t="shared" si="2044"/>
        <v>-1.6009218371655698E-2</v>
      </c>
      <c r="PP44" s="70">
        <f t="shared" si="2044"/>
        <v>-3.6156080007482272E-3</v>
      </c>
      <c r="PQ44" s="70">
        <f t="shared" si="2044"/>
        <v>-2.602014717029888E-2</v>
      </c>
      <c r="PR44" s="70">
        <f t="shared" si="2044"/>
        <v>4.523563652468976E-3</v>
      </c>
      <c r="PS44" s="70">
        <f t="shared" si="2044"/>
        <v>1.9699407461142959E-2</v>
      </c>
      <c r="PT44" s="70">
        <f t="shared" si="2044"/>
        <v>1.56572126363419E-2</v>
      </c>
      <c r="PU44" s="70">
        <f t="shared" ref="PU44:QD45" si="2045">PU9/PQ9-1</f>
        <v>4.0212713378459775E-2</v>
      </c>
      <c r="PV44" s="70">
        <f t="shared" si="2045"/>
        <v>3.0363645906270609E-2</v>
      </c>
      <c r="PW44" s="70">
        <f t="shared" si="2045"/>
        <v>1.2902315019184929E-2</v>
      </c>
      <c r="PX44" s="70">
        <f t="shared" si="2045"/>
        <v>-1.4617094006374787E-2</v>
      </c>
      <c r="PY44" s="70">
        <f t="shared" si="2045"/>
        <v>5.6517893715699596E-3</v>
      </c>
      <c r="PZ44" s="70">
        <f t="shared" si="2045"/>
        <v>1.6480183731937492E-2</v>
      </c>
      <c r="QA44" s="70">
        <f t="shared" si="2045"/>
        <v>1.0606885309340619E-2</v>
      </c>
      <c r="QB44" s="70">
        <f t="shared" si="2045"/>
        <v>2.6727282141305597E-2</v>
      </c>
      <c r="QC44" s="70">
        <f t="shared" si="2045"/>
        <v>6.8301558441096644E-2</v>
      </c>
      <c r="QD44" s="70">
        <f t="shared" si="2045"/>
        <v>4.2599350148815551E-2</v>
      </c>
      <c r="QE44" s="70">
        <f t="shared" ref="QE44:QN45" si="2046">QE9/QA9-1</f>
        <v>4.4663418266799093E-2</v>
      </c>
      <c r="QF44" s="70">
        <f t="shared" si="2046"/>
        <v>2.9092060721008339E-2</v>
      </c>
      <c r="QG44" s="70">
        <f t="shared" si="2046"/>
        <v>-3.5634733738518443E-2</v>
      </c>
      <c r="QH44" s="70">
        <f t="shared" si="2046"/>
        <v>-8.011828187987291E-3</v>
      </c>
      <c r="QI44" s="70">
        <f t="shared" si="2046"/>
        <v>1.0479996109039158E-2</v>
      </c>
      <c r="QJ44" s="70">
        <f t="shared" si="2046"/>
        <v>2.5099282727762295E-2</v>
      </c>
      <c r="QK44" s="70">
        <f t="shared" si="2046"/>
        <v>3.6598765866359129E-2</v>
      </c>
      <c r="QL44" s="70">
        <f t="shared" si="2046"/>
        <v>4.4856294344615577E-2</v>
      </c>
      <c r="QM44" s="70">
        <f t="shared" si="2046"/>
        <v>3.427154472898164E-2</v>
      </c>
      <c r="QN44" s="70">
        <f t="shared" si="2046"/>
        <v>-6.3828149653726296E-3</v>
      </c>
      <c r="QO44" s="70">
        <f t="shared" ref="QO44:QX45" si="2047">QO9/QK9-1</f>
        <v>1.0430793602926203E-2</v>
      </c>
      <c r="QP44" s="70">
        <f t="shared" si="2047"/>
        <v>-8.2546569658445978E-3</v>
      </c>
      <c r="QQ44" s="70">
        <f t="shared" si="2047"/>
        <v>-4.1263396126334229E-4</v>
      </c>
      <c r="QR44" s="70">
        <f t="shared" si="2047"/>
        <v>6.6323875761414852E-2</v>
      </c>
      <c r="QS44" s="70">
        <f t="shared" si="2047"/>
        <v>2.1886720735830867E-2</v>
      </c>
      <c r="QT44" s="70">
        <f t="shared" si="2047"/>
        <v>5.7377476733822874E-2</v>
      </c>
      <c r="QU44" s="70">
        <f t="shared" si="2047"/>
        <v>-1.1313460828462518E-2</v>
      </c>
      <c r="QV44" s="70">
        <f t="shared" si="2047"/>
        <v>-3.1787641894694518E-2</v>
      </c>
      <c r="QW44" s="70">
        <f t="shared" si="2047"/>
        <v>4.7251059346120616E-3</v>
      </c>
      <c r="QX44" s="70">
        <f t="shared" si="2047"/>
        <v>-1.9103930487156529E-3</v>
      </c>
      <c r="QY44" s="70">
        <f t="shared" ref="QY44:RH45" si="2048">QY9/QU9-1</f>
        <v>5.8295005154189283E-2</v>
      </c>
      <c r="QZ44" s="70">
        <f t="shared" si="2048"/>
        <v>6.389759167494069E-2</v>
      </c>
      <c r="RA44" s="70">
        <f t="shared" si="2048"/>
        <v>6.1415714871863036E-2</v>
      </c>
      <c r="RB44" s="70">
        <f t="shared" si="2048"/>
        <v>7.5857004515477389E-2</v>
      </c>
      <c r="RC44" s="70">
        <f t="shared" si="2048"/>
        <v>6.343175925461253E-2</v>
      </c>
      <c r="RD44" s="70">
        <f t="shared" si="2048"/>
        <v>8.2747667164938754E-2</v>
      </c>
      <c r="RE44" s="70">
        <f t="shared" si="2048"/>
        <v>6.5718770541929983E-2</v>
      </c>
      <c r="RF44" s="70">
        <f t="shared" si="2048"/>
        <v>4.1158924322085344E-2</v>
      </c>
      <c r="RG44" s="70">
        <f t="shared" si="2048"/>
        <v>5.8483305510731443E-2</v>
      </c>
      <c r="RH44" s="70">
        <f t="shared" si="2048"/>
        <v>3.3318033793623858E-2</v>
      </c>
      <c r="RI44" s="70">
        <f t="shared" ref="RI44:RR45" si="2049">RI9/RE9-1</f>
        <v>4.2539355838900894E-2</v>
      </c>
      <c r="RJ44" s="70">
        <f t="shared" si="2049"/>
        <v>1.9127100551475928E-2</v>
      </c>
      <c r="RK44" s="70">
        <f t="shared" si="2049"/>
        <v>7.7227890920408271E-3</v>
      </c>
      <c r="RL44" s="70">
        <f t="shared" si="2049"/>
        <v>-9.1962933554586845E-3</v>
      </c>
      <c r="RM44" s="70">
        <f t="shared" si="2049"/>
        <v>-2.0898159897487667E-2</v>
      </c>
      <c r="RN44" s="70">
        <f t="shared" si="2049"/>
        <v>3.5246526291894398E-3</v>
      </c>
      <c r="RO44" s="70">
        <f t="shared" si="2049"/>
        <v>-1.2044401443659147E-2</v>
      </c>
      <c r="RP44" s="70">
        <f t="shared" si="2049"/>
        <v>1.0919690582905428E-2</v>
      </c>
      <c r="RQ44" s="70">
        <f t="shared" si="2049"/>
        <v>2.9997182459733596E-2</v>
      </c>
      <c r="RR44" s="70">
        <f t="shared" si="2049"/>
        <v>-7.9910635629687476E-3</v>
      </c>
      <c r="RS44" s="70">
        <f t="shared" ref="RS44:SB45" si="2050">RS9/RO9-1</f>
        <v>2.1115750383038367E-3</v>
      </c>
      <c r="RT44" s="70">
        <f t="shared" si="2050"/>
        <v>-2.3968993357387669E-2</v>
      </c>
      <c r="RU44" s="70">
        <f t="shared" si="2050"/>
        <v>-3.0288077308919359E-2</v>
      </c>
      <c r="RV44" s="70">
        <f t="shared" si="2050"/>
        <v>-2.0305271386847679E-2</v>
      </c>
      <c r="RW44" s="70">
        <f t="shared" si="2050"/>
        <v>-2.3398296405259034E-2</v>
      </c>
      <c r="RX44" s="70">
        <f t="shared" si="2050"/>
        <v>-1.9468346282892735E-2</v>
      </c>
      <c r="RY44" s="70">
        <f t="shared" si="2050"/>
        <v>6.709478548489356E-3</v>
      </c>
      <c r="RZ44" s="70">
        <f t="shared" si="2050"/>
        <v>-2.2146966381653144E-3</v>
      </c>
      <c r="SA44" s="70">
        <f t="shared" si="2050"/>
        <v>-1.2553019276340671E-2</v>
      </c>
      <c r="SB44" s="70">
        <f t="shared" si="2050"/>
        <v>9.1344418237986336E-3</v>
      </c>
      <c r="SC44" s="70">
        <f t="shared" ref="SC44:SL45" si="2051">SC9/RY9-1</f>
        <v>-2.5250216875598808E-2</v>
      </c>
      <c r="SD44" s="70">
        <f t="shared" si="2051"/>
        <v>5.140715112910077E-2</v>
      </c>
      <c r="SE44" s="70">
        <f t="shared" si="2051"/>
        <v>4.4473605893651014E-2</v>
      </c>
      <c r="SF44" s="70">
        <f t="shared" si="2051"/>
        <v>5.145075733215565E-2</v>
      </c>
      <c r="SG44" s="70">
        <f t="shared" si="2051"/>
        <v>5.1863796031041076E-2</v>
      </c>
      <c r="SH44" s="70">
        <f t="shared" si="2051"/>
        <v>3.560080624886508E-2</v>
      </c>
      <c r="SI44" s="70">
        <f t="shared" si="2051"/>
        <v>4.9692569817795684E-2</v>
      </c>
      <c r="SJ44" s="70">
        <f t="shared" si="2051"/>
        <v>3.6843822888201982E-2</v>
      </c>
      <c r="SK44" s="70">
        <f t="shared" si="2051"/>
        <v>6.4427321336055332E-2</v>
      </c>
      <c r="SL44" s="70">
        <f t="shared" si="2051"/>
        <v>-2.4100769710353576E-2</v>
      </c>
      <c r="SM44" s="70">
        <f t="shared" ref="SM44:SV45" si="2052">SM9/SI9-1</f>
        <v>-1.1978882430878635E-3</v>
      </c>
      <c r="SN44" s="70">
        <f t="shared" si="2052"/>
        <v>-3.5934403847164509E-2</v>
      </c>
      <c r="SO44" s="70">
        <f t="shared" si="2052"/>
        <v>-4.9664401040056316E-2</v>
      </c>
      <c r="SP44" s="70">
        <f t="shared" si="2052"/>
        <v>2.6996112246574722E-2</v>
      </c>
      <c r="SQ44" s="70">
        <f t="shared" si="2052"/>
        <v>1.7389134359576675E-2</v>
      </c>
      <c r="SR44" s="70">
        <f t="shared" si="2052"/>
        <v>2.0640403659784923E-2</v>
      </c>
      <c r="SS44" s="70">
        <f t="shared" si="2052"/>
        <v>1.3616626425604572E-2</v>
      </c>
      <c r="ST44" s="70">
        <f t="shared" si="2052"/>
        <v>1.4268627662899158E-2</v>
      </c>
      <c r="SU44" s="70">
        <f t="shared" si="2052"/>
        <v>-7.048622564385354E-2</v>
      </c>
      <c r="SV44" s="70">
        <f t="shared" si="2052"/>
        <v>-6.5138490218912826E-2</v>
      </c>
      <c r="SW44" s="70">
        <f t="shared" ref="SW44:TF45" si="2053">SW9/SS9-1</f>
        <v>-4.4273643247678129E-2</v>
      </c>
      <c r="SX44" s="70">
        <f t="shared" si="2053"/>
        <v>-9.8606826409725068E-3</v>
      </c>
      <c r="SY44" s="70">
        <f t="shared" si="2053"/>
        <v>7.661814463124772E-2</v>
      </c>
      <c r="SZ44" s="70">
        <f t="shared" si="2053"/>
        <v>0.19207008296010786</v>
      </c>
      <c r="TA44" s="70">
        <f t="shared" si="2053"/>
        <v>0.18339916899744479</v>
      </c>
      <c r="TB44" s="70">
        <f t="shared" si="2053"/>
        <v>0.17494537804042354</v>
      </c>
      <c r="TC44" s="70">
        <f t="shared" si="2053"/>
        <v>0.17728761716425567</v>
      </c>
      <c r="TD44" s="70">
        <f t="shared" si="2053"/>
        <v>6.7593643278686333E-2</v>
      </c>
      <c r="TE44" s="70">
        <f t="shared" si="2053"/>
        <v>5.352191358712588E-2</v>
      </c>
      <c r="TF44" s="70">
        <f t="shared" si="2053"/>
        <v>2.2620904774701689E-3</v>
      </c>
      <c r="TG44" s="70">
        <f t="shared" ref="TG44:TP45" si="2054">TG9/TC9-1</f>
        <v>-1.4847274569250835E-2</v>
      </c>
      <c r="TH44" s="70">
        <f t="shared" si="2054"/>
        <v>7.052160367707172E-3</v>
      </c>
      <c r="TI44" s="70">
        <f t="shared" si="2054"/>
        <v>7.9932361064474211E-3</v>
      </c>
      <c r="TJ44" s="70">
        <f t="shared" si="2054"/>
        <v>5.0422908409277767E-3</v>
      </c>
      <c r="TK44" s="70">
        <f t="shared" si="2054"/>
        <v>-5.5988821546835266E-2</v>
      </c>
      <c r="TL44" s="70">
        <f t="shared" si="2054"/>
        <v>-6.9111749833580594E-2</v>
      </c>
      <c r="TM44" s="70">
        <f t="shared" si="2054"/>
        <v>-1.2144139515837593E-2</v>
      </c>
      <c r="TN44" s="70">
        <f t="shared" si="2054"/>
        <v>-1.213248957913593E-2</v>
      </c>
      <c r="TO44" s="70">
        <f t="shared" si="2054"/>
        <v>7.2979310502952588E-2</v>
      </c>
      <c r="TP44" s="70">
        <f t="shared" si="2054"/>
        <v>7.4724433761105935E-2</v>
      </c>
      <c r="TQ44" s="70">
        <f t="shared" ref="TQ44:TZ45" si="2055">TQ9/TM9-1</f>
        <v>-1.9542810715353021E-2</v>
      </c>
      <c r="TR44" s="70">
        <f t="shared" si="2055"/>
        <v>-3.8954134814082719E-2</v>
      </c>
      <c r="TS44" s="70">
        <f t="shared" si="2055"/>
        <v>-8.8493130377524931E-3</v>
      </c>
      <c r="TT44" s="70">
        <f t="shared" si="2055"/>
        <v>-2.1128946746599708E-2</v>
      </c>
      <c r="TU44" s="70">
        <f t="shared" si="2055"/>
        <v>4.9792547328249004E-3</v>
      </c>
      <c r="TV44" s="70">
        <f t="shared" si="2055"/>
        <v>3.3902936080676405E-2</v>
      </c>
      <c r="TW44" s="70">
        <f t="shared" si="2055"/>
        <v>-2.0453836288878091E-2</v>
      </c>
      <c r="TX44" s="70">
        <f t="shared" si="2055"/>
        <v>7.4335406720182906E-3</v>
      </c>
      <c r="TY44" s="70">
        <f t="shared" si="2055"/>
        <v>2.16841252763742E-2</v>
      </c>
      <c r="TZ44" s="70">
        <f t="shared" si="2055"/>
        <v>2.5644370981924958E-2</v>
      </c>
      <c r="UA44" s="70">
        <f t="shared" ref="UA44:UJ45" si="2056">UA9/TW9-1</f>
        <v>5.2157450995828691E-2</v>
      </c>
      <c r="UB44" s="70">
        <f t="shared" si="2056"/>
        <v>-1.5173440425188311E-2</v>
      </c>
      <c r="UC44" s="70">
        <f t="shared" si="2056"/>
        <v>2.6675215568275679E-2</v>
      </c>
      <c r="UD44" s="70">
        <f t="shared" si="2056"/>
        <v>-0.10700137278330168</v>
      </c>
      <c r="UE44" s="70">
        <f t="shared" si="2056"/>
        <v>-9.0556765124615746E-2</v>
      </c>
      <c r="UF44" s="70">
        <f t="shared" si="2056"/>
        <v>-4.4169645177380312E-2</v>
      </c>
      <c r="UG44" s="70">
        <f t="shared" si="2056"/>
        <v>-5.0641971068111968E-2</v>
      </c>
      <c r="UH44" s="70">
        <f t="shared" si="2056"/>
        <v>0.11056018558116221</v>
      </c>
      <c r="UI44" s="70">
        <f t="shared" si="2056"/>
        <v>-6.9797096824657512E-2</v>
      </c>
      <c r="UJ44" s="70">
        <f t="shared" si="2056"/>
        <v>-4.159995674195649E-2</v>
      </c>
      <c r="UK44" s="70">
        <f t="shared" ref="UK44:UT45" si="2057">UK9/UG9-1</f>
        <v>-8.8203151168453564E-2</v>
      </c>
      <c r="UL44" s="70">
        <f t="shared" si="2057"/>
        <v>-9.6879057418766457E-2</v>
      </c>
      <c r="UM44" s="70">
        <f t="shared" si="2057"/>
        <v>7.3783615915682166E-2</v>
      </c>
      <c r="UN44" s="70">
        <f t="shared" si="2057"/>
        <v>5.4489139824963173E-2</v>
      </c>
      <c r="UO44" s="70">
        <f t="shared" si="2057"/>
        <v>6.7378120148795739E-2</v>
      </c>
      <c r="UP44" s="70">
        <f t="shared" si="2057"/>
        <v>8.1689422322563932E-2</v>
      </c>
      <c r="UQ44" s="70">
        <f t="shared" si="2057"/>
        <v>7.9728992106536944E-2</v>
      </c>
      <c r="UR44" s="70">
        <f t="shared" si="2057"/>
        <v>3.6446019796168461E-2</v>
      </c>
      <c r="US44" s="70">
        <f t="shared" si="2057"/>
        <v>3.066581961507886E-2</v>
      </c>
      <c r="UT44" s="70">
        <f t="shared" si="2057"/>
        <v>-7.7481200255530513E-2</v>
      </c>
      <c r="UU44" s="70">
        <f t="shared" ref="UU44:VD45" si="2058">UU9/UQ9-1</f>
        <v>-2.1618403348749649E-2</v>
      </c>
      <c r="UV44" s="70">
        <f t="shared" si="2058"/>
        <v>2.1424047011943559E-2</v>
      </c>
      <c r="UW44" s="70">
        <f t="shared" si="2058"/>
        <v>0.11779767695928101</v>
      </c>
      <c r="UX44" s="70">
        <f t="shared" si="2058"/>
        <v>0.32295424635344094</v>
      </c>
      <c r="UY44" s="70">
        <f t="shared" si="2058"/>
        <v>0.23013743278431664</v>
      </c>
      <c r="UZ44" s="70">
        <f t="shared" si="2058"/>
        <v>0.33993165779681411</v>
      </c>
      <c r="VA44" s="70">
        <f t="shared" si="2058"/>
        <v>0.22163804772913664</v>
      </c>
      <c r="VB44" s="70">
        <f t="shared" si="2058"/>
        <v>0.15570281850370327</v>
      </c>
      <c r="VC44" s="70">
        <f t="shared" si="2058"/>
        <v>0.1175044670155776</v>
      </c>
      <c r="VD44" s="70">
        <f t="shared" si="2058"/>
        <v>2.0677820540522251E-2</v>
      </c>
      <c r="VE44" s="70">
        <f t="shared" ref="VE44:VN45" si="2059">VE9/VA9-1</f>
        <v>1.031722525483092E-2</v>
      </c>
      <c r="VF44" s="70">
        <f t="shared" si="2059"/>
        <v>-1.3913274926463437E-2</v>
      </c>
      <c r="VG44" s="70">
        <f t="shared" si="2059"/>
        <v>2.3927075541303466E-3</v>
      </c>
      <c r="VH44" s="70">
        <f t="shared" si="2059"/>
        <v>-3.597014264395737E-3</v>
      </c>
      <c r="VI44" s="70">
        <f t="shared" si="2059"/>
        <v>4.42921804969032E-3</v>
      </c>
      <c r="VJ44" s="70">
        <f t="shared" si="2059"/>
        <v>-5.4392753956541195E-2</v>
      </c>
      <c r="VK44" s="70">
        <f t="shared" si="2059"/>
        <v>-3.4500582019433845E-2</v>
      </c>
      <c r="VL44" s="70">
        <f t="shared" si="2059"/>
        <v>-1.2881079115138805E-2</v>
      </c>
      <c r="VM44" s="70">
        <f t="shared" si="2059"/>
        <v>-1.953275134535204E-2</v>
      </c>
      <c r="VN44" s="70">
        <f t="shared" si="2059"/>
        <v>2.937656647485487E-2</v>
      </c>
      <c r="VO44" s="70">
        <f t="shared" ref="VO44:VX45" si="2060">VO9/VK9-1</f>
        <v>3.2553505912533254E-2</v>
      </c>
      <c r="VP44" s="70">
        <f t="shared" si="2060"/>
        <v>-1.8242928188192731E-2</v>
      </c>
      <c r="VQ44" s="70">
        <f t="shared" si="2060"/>
        <v>-4.2925185515167996E-2</v>
      </c>
      <c r="VR44" s="70">
        <f t="shared" si="2060"/>
        <v>-8.9994052175192185E-2</v>
      </c>
      <c r="VS44" s="70">
        <f t="shared" si="2060"/>
        <v>-0.10092503565286437</v>
      </c>
      <c r="VT44" s="70">
        <f t="shared" si="2060"/>
        <v>-8.5075472018426912E-2</v>
      </c>
      <c r="VU44" s="70">
        <f t="shared" si="2060"/>
        <v>-5.0355050119465394E-2</v>
      </c>
      <c r="VV44" s="70">
        <f t="shared" si="2060"/>
        <v>-5.3016835321807454E-3</v>
      </c>
      <c r="VW44" s="70">
        <f t="shared" si="2060"/>
        <v>2.9176528099765786E-3</v>
      </c>
      <c r="VX44" s="70">
        <f t="shared" si="2060"/>
        <v>-2.3952630111569895E-2</v>
      </c>
      <c r="VY44" s="70">
        <f t="shared" ref="VY44:WH45" si="2061">VY9/VU9-1</f>
        <v>-1.4384453731742908E-2</v>
      </c>
      <c r="VZ44" s="70">
        <f t="shared" si="2061"/>
        <v>-2.5408104489757943E-2</v>
      </c>
      <c r="WA44" s="70">
        <f t="shared" si="2061"/>
        <v>-5.3370041413963953E-2</v>
      </c>
      <c r="WB44" s="70">
        <f t="shared" si="2061"/>
        <v>-3.7395804917019326E-2</v>
      </c>
      <c r="WC44" s="70">
        <f t="shared" si="2061"/>
        <v>-7.0454979098809267E-2</v>
      </c>
      <c r="WD44" s="70">
        <f t="shared" si="2061"/>
        <v>2.4172312298994303E-2</v>
      </c>
      <c r="WE44" s="70">
        <f t="shared" si="2061"/>
        <v>1.6589875674736021E-2</v>
      </c>
      <c r="WF44" s="70">
        <f t="shared" si="2061"/>
        <v>2.235281802027056E-2</v>
      </c>
      <c r="WG44" s="70">
        <f t="shared" si="2061"/>
        <v>7.8939039989534221E-2</v>
      </c>
      <c r="WH44" s="70">
        <f t="shared" si="2061"/>
        <v>5.9570152633276363E-2</v>
      </c>
      <c r="WI44" s="70">
        <f t="shared" ref="WI44:WR45" si="2062">WI9/WE9-1</f>
        <v>7.7832165025883304E-2</v>
      </c>
      <c r="WJ44" s="70">
        <f t="shared" si="2062"/>
        <v>8.7001433625947922E-2</v>
      </c>
      <c r="WK44" s="70">
        <f t="shared" si="2062"/>
        <v>6.2046733332093318E-2</v>
      </c>
      <c r="WL44" s="70">
        <f t="shared" si="2062"/>
        <v>3.8205004592299252E-2</v>
      </c>
      <c r="WM44" s="70">
        <f t="shared" si="2062"/>
        <v>9.7754106005512487E-2</v>
      </c>
      <c r="WN44" s="70">
        <f t="shared" si="2062"/>
        <v>7.9432035659813494E-2</v>
      </c>
      <c r="WO44" s="70">
        <f t="shared" si="2062"/>
        <v>6.4455248472683691E-2</v>
      </c>
      <c r="WP44" s="70">
        <f t="shared" si="2062"/>
        <v>2.5667584320881787E-2</v>
      </c>
      <c r="WQ44" s="70">
        <f t="shared" si="2062"/>
        <v>3.8096583556765706E-2</v>
      </c>
      <c r="WR44" s="70">
        <f t="shared" si="2062"/>
        <v>4.7511468266003831E-2</v>
      </c>
      <c r="WS44" s="70">
        <f t="shared" ref="WS44:XB45" si="2063">WS9/WO9-1</f>
        <v>4.2426561428402509E-2</v>
      </c>
      <c r="WT44" s="70">
        <f t="shared" si="2063"/>
        <v>3.8209684584932013E-2</v>
      </c>
      <c r="WU44" s="70">
        <f t="shared" si="2063"/>
        <v>3.2644415297067297E-4</v>
      </c>
      <c r="WV44" s="70">
        <f t="shared" si="2063"/>
        <v>2.5339481460994184E-2</v>
      </c>
      <c r="WW44" s="70">
        <f t="shared" si="2063"/>
        <v>7.6777685444181953E-2</v>
      </c>
      <c r="WX44" s="70">
        <f t="shared" si="2063"/>
        <v>0.18413786526998632</v>
      </c>
      <c r="WY44" s="70">
        <f t="shared" si="2063"/>
        <v>0.25356967655245644</v>
      </c>
      <c r="WZ44" s="70">
        <f t="shared" si="2063"/>
        <v>0.33552914435595227</v>
      </c>
      <c r="XA44" s="70">
        <f t="shared" si="2063"/>
        <v>0.29709914348440924</v>
      </c>
      <c r="XB44" s="70">
        <f t="shared" si="2063"/>
        <v>0.20501459870480265</v>
      </c>
      <c r="XC44" s="70">
        <f t="shared" ref="XC44:XL45" si="2064">XC9/WY9-1</f>
        <v>0.11765337969670164</v>
      </c>
      <c r="XD44" s="70">
        <f t="shared" si="2064"/>
        <v>8.7608622086586596E-2</v>
      </c>
      <c r="XE44" s="70">
        <f t="shared" si="2064"/>
        <v>6.0753377722477131E-2</v>
      </c>
      <c r="XF44" s="70">
        <f t="shared" si="2064"/>
        <v>3.867000444396762E-2</v>
      </c>
      <c r="XG44" s="70">
        <f t="shared" si="2064"/>
        <v>3.675278087572087E-2</v>
      </c>
      <c r="XH44" s="70">
        <f t="shared" si="2064"/>
        <v>-1.9627666869770577E-2</v>
      </c>
      <c r="XI44" s="70">
        <f t="shared" si="2064"/>
        <v>2.9702622216577046E-2</v>
      </c>
      <c r="XJ44" s="70">
        <f t="shared" si="2064"/>
        <v>2.8478718843745199E-2</v>
      </c>
      <c r="XK44" s="70">
        <f t="shared" si="2064"/>
        <v>1.8461185512407052E-2</v>
      </c>
      <c r="XL44" s="70">
        <f t="shared" si="2064"/>
        <v>-1.6812881521029999E-2</v>
      </c>
      <c r="XM44" s="70">
        <f t="shared" ref="XM44:XV45" si="2065">XM9/XI9-1</f>
        <v>-4.2452292256742297E-2</v>
      </c>
      <c r="XN44" s="70">
        <f t="shared" si="2065"/>
        <v>-4.5474509308407907E-2</v>
      </c>
      <c r="XO44" s="70">
        <f t="shared" si="2065"/>
        <v>-3.1629898594990991E-2</v>
      </c>
      <c r="XP44" s="70">
        <f t="shared" si="2065"/>
        <v>-5.2914189753173746E-3</v>
      </c>
      <c r="XQ44" s="70">
        <f t="shared" si="2065"/>
        <v>-1.7010542442401633E-2</v>
      </c>
      <c r="XR44" s="70">
        <f t="shared" si="2065"/>
        <v>-5.2353929169700497E-2</v>
      </c>
      <c r="XS44" s="70">
        <f t="shared" si="2065"/>
        <v>-7.5475161345041064E-2</v>
      </c>
      <c r="XT44" s="70">
        <f t="shared" si="2065"/>
        <v>-2.7602774486972459E-2</v>
      </c>
      <c r="XU44" s="70">
        <f t="shared" si="2065"/>
        <v>-2.8480949635710795E-2</v>
      </c>
      <c r="XV44" s="70">
        <f t="shared" si="2065"/>
        <v>4.2212643626658775E-2</v>
      </c>
      <c r="XW44" s="70">
        <f t="shared" ref="XW44:YF45" si="2066">XW9/XS9-1</f>
        <v>3.1873531534693189E-2</v>
      </c>
      <c r="XX44" s="70">
        <f t="shared" si="2066"/>
        <v>6.5946757307913551E-2</v>
      </c>
      <c r="XY44" s="70">
        <f t="shared" si="2066"/>
        <v>5.445311766937011E-2</v>
      </c>
      <c r="XZ44" s="70">
        <f t="shared" si="2066"/>
        <v>-3.7778737803648821E-2</v>
      </c>
      <c r="YA44" s="70">
        <f t="shared" si="2066"/>
        <v>3.2458353073967494E-3</v>
      </c>
      <c r="YB44" s="70">
        <f t="shared" si="2066"/>
        <v>-7.1566823556434289E-2</v>
      </c>
      <c r="YC44" s="70">
        <f t="shared" si="2066"/>
        <v>-2.3957930332200505E-2</v>
      </c>
      <c r="YD44" s="70">
        <f t="shared" si="2066"/>
        <v>3.9686661524575007E-2</v>
      </c>
      <c r="YE44" s="70">
        <f t="shared" si="2066"/>
        <v>3.1840592352617714E-2</v>
      </c>
      <c r="YF44" s="70">
        <f t="shared" si="2066"/>
        <v>6.4104907914841913E-2</v>
      </c>
      <c r="YG44" s="70">
        <f t="shared" ref="YG44:YP45" si="2067">YG9/YC9-1</f>
        <v>5.2200458556272977E-3</v>
      </c>
      <c r="YH44" s="70">
        <f t="shared" si="2067"/>
        <v>5.6209175739276418E-2</v>
      </c>
      <c r="YI44" s="70">
        <f t="shared" si="2067"/>
        <v>6.117917820739005E-2</v>
      </c>
      <c r="YJ44" s="70">
        <f t="shared" si="2067"/>
        <v>1.0415726554322768E-2</v>
      </c>
      <c r="YK44" s="70">
        <f t="shared" si="2067"/>
        <v>0.10402666096242363</v>
      </c>
      <c r="YL44" s="70">
        <f t="shared" si="2067"/>
        <v>4.5040214291789393E-2</v>
      </c>
      <c r="YM44" s="70">
        <f t="shared" si="2067"/>
        <v>4.6771039872555376E-2</v>
      </c>
      <c r="YN44" s="70">
        <f t="shared" si="2067"/>
        <v>5.738204206162334E-2</v>
      </c>
      <c r="YO44" s="70">
        <f t="shared" si="2067"/>
        <v>-2.3615923722907661E-2</v>
      </c>
      <c r="YP44" s="70">
        <f t="shared" si="2067"/>
        <v>2.7649368578539057E-2</v>
      </c>
      <c r="YQ44" s="70">
        <f t="shared" ref="YQ44:YZ45" si="2068">YQ9/YM9-1</f>
        <v>2.7201225222038827E-2</v>
      </c>
      <c r="YR44" s="70">
        <f t="shared" si="2068"/>
        <v>1.6526151223834384E-2</v>
      </c>
      <c r="YS44" s="70">
        <f t="shared" si="2068"/>
        <v>-4.5218244535393803E-2</v>
      </c>
      <c r="YT44" s="70">
        <f t="shared" si="2068"/>
        <v>-2.9322841626439167E-2</v>
      </c>
      <c r="YU44" s="70">
        <f t="shared" si="2068"/>
        <v>-4.099345003192767E-2</v>
      </c>
      <c r="YV44" s="70">
        <f t="shared" si="2068"/>
        <v>2.3281971942690882E-2</v>
      </c>
      <c r="YW44" s="70">
        <f t="shared" si="2068"/>
        <v>0.16799280924203019</v>
      </c>
      <c r="YX44" s="70">
        <f t="shared" si="2068"/>
        <v>0.23473977541960256</v>
      </c>
      <c r="YY44" s="70">
        <f t="shared" si="2068"/>
        <v>0.30112931387354092</v>
      </c>
      <c r="YZ44" s="70">
        <f t="shared" si="2068"/>
        <v>0.35894983552241988</v>
      </c>
      <c r="ZA44" s="70">
        <f t="shared" ref="ZA44:ZJ45" si="2069">ZA9/YW9-1</f>
        <v>0.31742491137123729</v>
      </c>
      <c r="ZB44" s="70">
        <f t="shared" si="2069"/>
        <v>0.20838150304900172</v>
      </c>
      <c r="ZC44" s="70">
        <f t="shared" si="2069"/>
        <v>0.1950588299272964</v>
      </c>
      <c r="ZD44" s="70">
        <f t="shared" si="2069"/>
        <v>0.10753752966243701</v>
      </c>
      <c r="ZE44" s="70">
        <f t="shared" si="2069"/>
        <v>9.0490849366207771E-2</v>
      </c>
      <c r="ZF44" s="70">
        <f t="shared" si="2069"/>
        <v>5.5486186707419227E-2</v>
      </c>
      <c r="ZG44" s="70">
        <f t="shared" si="2069"/>
        <v>3.5360308045104372E-2</v>
      </c>
      <c r="ZH44" s="70">
        <f t="shared" si="2069"/>
        <v>4.8205987072179823E-2</v>
      </c>
      <c r="ZI44" s="70">
        <f t="shared" si="2069"/>
        <v>8.9774986782192645E-2</v>
      </c>
      <c r="ZJ44" s="70">
        <f t="shared" si="2069"/>
        <v>6.7100798286390262E-2</v>
      </c>
      <c r="ZK44" s="70">
        <f t="shared" ref="ZK44:ZT45" si="2070">ZK9/ZG9-1</f>
        <v>3.697208421909659E-2</v>
      </c>
      <c r="ZL44" s="70">
        <f t="shared" si="2070"/>
        <v>2.0004487156217055E-2</v>
      </c>
      <c r="ZM44" s="70">
        <f t="shared" si="2070"/>
        <v>-7.8499761850250316E-3</v>
      </c>
      <c r="ZN44" s="70">
        <f t="shared" si="2070"/>
        <v>1.6416378476755034E-2</v>
      </c>
      <c r="ZO44" s="70">
        <f t="shared" si="2070"/>
        <v>4.9126295378423279E-2</v>
      </c>
      <c r="ZP44" s="70">
        <f t="shared" si="2070"/>
        <v>5.8827886752421232E-2</v>
      </c>
      <c r="ZQ44" s="70">
        <f t="shared" si="2070"/>
        <v>3.8865005845315936E-2</v>
      </c>
      <c r="ZR44" s="70">
        <f t="shared" si="2070"/>
        <v>-3.9942761227035883E-2</v>
      </c>
      <c r="ZS44" s="70">
        <f t="shared" si="2070"/>
        <v>-5.9463666972000451E-2</v>
      </c>
      <c r="ZT44" s="70">
        <f t="shared" si="2070"/>
        <v>-3.6691660203143739E-2</v>
      </c>
      <c r="ZU44" s="70">
        <f t="shared" ref="ZU44:AAD45" si="2071">ZU9/ZQ9-1</f>
        <v>-5.8436375685932518E-2</v>
      </c>
      <c r="ZV44" s="70">
        <f t="shared" si="2071"/>
        <v>3.0626374924809907E-2</v>
      </c>
      <c r="ZW44" s="70">
        <f t="shared" si="2071"/>
        <v>3.4636328423007789E-2</v>
      </c>
      <c r="ZX44" s="70">
        <f t="shared" si="2071"/>
        <v>3.5447261442074884E-2</v>
      </c>
      <c r="ZY44" s="70">
        <f t="shared" si="2071"/>
        <v>3.0301967847133016E-2</v>
      </c>
      <c r="ZZ44" s="70">
        <f t="shared" si="2071"/>
        <v>4.3138645525315322E-2</v>
      </c>
      <c r="AAA44" s="70">
        <f t="shared" si="2071"/>
        <v>4.0256698160372251E-2</v>
      </c>
      <c r="AAB44" s="70">
        <f t="shared" si="2071"/>
        <v>1.3149382950316868E-2</v>
      </c>
      <c r="AAC44" s="70">
        <f t="shared" si="2071"/>
        <v>8.5254862055049729E-2</v>
      </c>
      <c r="AAD44" s="70">
        <f t="shared" si="2071"/>
        <v>7.6978296321532191E-2</v>
      </c>
      <c r="AAE44" s="70">
        <f t="shared" ref="AAE44:AAN45" si="2072">AAE9/AAA9-1</f>
        <v>3.2765995791511182E-2</v>
      </c>
      <c r="AAF44" s="70">
        <f t="shared" si="2072"/>
        <v>2.9404122766010676E-2</v>
      </c>
      <c r="AAG44" s="70">
        <f t="shared" si="2072"/>
        <v>1.016418146993292E-2</v>
      </c>
      <c r="AAH44" s="70">
        <f t="shared" si="2072"/>
        <v>1.9856663563175836E-3</v>
      </c>
      <c r="AAI44" s="70">
        <f t="shared" si="2072"/>
        <v>7.1836774361676126E-2</v>
      </c>
      <c r="AAJ44" s="70">
        <f t="shared" si="2072"/>
        <v>7.2525978112434553E-2</v>
      </c>
      <c r="AAK44" s="70">
        <f t="shared" si="2072"/>
        <v>4.2761477066992848E-2</v>
      </c>
      <c r="AAL44" s="70">
        <f t="shared" si="2072"/>
        <v>4.6536461157862918E-2</v>
      </c>
      <c r="AAM44" s="70">
        <f t="shared" si="2072"/>
        <v>-2.2009985441254765E-3</v>
      </c>
      <c r="AAN44" s="70">
        <f t="shared" si="2072"/>
        <v>-5.5717160770559548E-2</v>
      </c>
      <c r="AAO44" s="70">
        <f t="shared" ref="AAO44:AAX45" si="2073">AAO9/AAK9-1</f>
        <v>-7.3376489820724866E-2</v>
      </c>
      <c r="AAP44" s="70">
        <f t="shared" si="2073"/>
        <v>-6.2704715306452607E-2</v>
      </c>
      <c r="AAQ44" s="70">
        <f t="shared" si="2073"/>
        <v>-1.3492838286820907E-2</v>
      </c>
      <c r="AAR44" s="70">
        <f t="shared" si="2073"/>
        <v>3.7234568815458502E-4</v>
      </c>
      <c r="AAS44" s="70">
        <f t="shared" si="2073"/>
        <v>2.0628613321038269E-2</v>
      </c>
      <c r="AAT44" s="70">
        <f t="shared" si="2073"/>
        <v>2.5021435839639894E-2</v>
      </c>
      <c r="AAU44" s="70">
        <f t="shared" si="2073"/>
        <v>8.639740300912413E-3</v>
      </c>
      <c r="AAV44" s="70">
        <f t="shared" si="2073"/>
        <v>5.0328034173298342E-2</v>
      </c>
      <c r="AAW44" s="70">
        <f t="shared" si="2073"/>
        <v>9.3492307929846641E-2</v>
      </c>
      <c r="AAX44" s="70">
        <f t="shared" si="2073"/>
        <v>0.22457576321698869</v>
      </c>
      <c r="AAY44" s="70">
        <f t="shared" ref="AAY44:ABH45" si="2074">AAY9/AAU9-1</f>
        <v>0.19820929173734081</v>
      </c>
      <c r="AAZ44" s="70">
        <f t="shared" si="2074"/>
        <v>0.27715717755477542</v>
      </c>
      <c r="ABA44" s="70">
        <f t="shared" si="2074"/>
        <v>0.24296485014750546</v>
      </c>
      <c r="ABB44" s="70">
        <f t="shared" si="2074"/>
        <v>6.9977003551144223E-2</v>
      </c>
      <c r="ABC44" s="70">
        <f t="shared" si="2074"/>
        <v>0.10298159144151064</v>
      </c>
      <c r="ABD44" s="70">
        <f t="shared" si="2074"/>
        <v>5.2677668981574E-2</v>
      </c>
      <c r="ABE44" s="70">
        <f t="shared" si="2074"/>
        <v>5.6459281137667627E-2</v>
      </c>
      <c r="ABF44" s="70">
        <f t="shared" si="2074"/>
        <v>7.0512165092794676E-2</v>
      </c>
      <c r="ABG44" s="70">
        <f t="shared" si="2074"/>
        <v>7.1609965480282867E-2</v>
      </c>
      <c r="ABH44" s="70">
        <f t="shared" si="2074"/>
        <v>5.5565169987408014E-2</v>
      </c>
      <c r="ABI44" s="70">
        <f t="shared" ref="ABI44:ABR45" si="2075">ABI9/ABE9-1</f>
        <v>3.8932910793688214E-2</v>
      </c>
      <c r="ABJ44" s="70">
        <f t="shared" si="2075"/>
        <v>6.7125536700700872E-2</v>
      </c>
      <c r="ABK44" s="70">
        <f t="shared" si="2075"/>
        <v>6.4770452187056682E-2</v>
      </c>
      <c r="ABL44" s="70">
        <f t="shared" si="2075"/>
        <v>6.9405125356462261E-2</v>
      </c>
      <c r="ABM44" s="70">
        <f t="shared" si="2075"/>
        <v>0.10272266423977983</v>
      </c>
      <c r="ABN44" s="70">
        <f t="shared" si="2075"/>
        <v>1.0108278484063149E-2</v>
      </c>
      <c r="ABO44" s="70">
        <f t="shared" si="2075"/>
        <v>2.3785104541155233E-2</v>
      </c>
      <c r="ABP44" s="70">
        <f t="shared" si="2075"/>
        <v>6.3201283832702515E-2</v>
      </c>
      <c r="ABQ44" s="70">
        <f t="shared" si="2075"/>
        <v>2.8449408505099694E-2</v>
      </c>
      <c r="ABR44" s="70">
        <f t="shared" si="2075"/>
        <v>4.9415384839762266E-2</v>
      </c>
      <c r="ABS44" s="70">
        <f t="shared" ref="ABS44:ACB45" si="2076">ABS9/ABO9-1</f>
        <v>-1.1138169980008494E-2</v>
      </c>
      <c r="ABT44" s="70">
        <f t="shared" si="2076"/>
        <v>-2.7808815328274172E-2</v>
      </c>
      <c r="ABU44" s="70">
        <f t="shared" si="2076"/>
        <v>-2.4738626720897106E-2</v>
      </c>
      <c r="ABV44" s="70">
        <f t="shared" si="2076"/>
        <v>3.4423721086033421E-2</v>
      </c>
      <c r="ABW44" s="70">
        <f t="shared" si="2076"/>
        <v>2.7534942126486106E-2</v>
      </c>
      <c r="ABX44" s="70">
        <f t="shared" si="2076"/>
        <v>1.8408213223899406E-3</v>
      </c>
      <c r="ABY44" s="70">
        <f t="shared" si="2076"/>
        <v>3.0358939635769744E-2</v>
      </c>
      <c r="ABZ44" s="70">
        <f t="shared" si="2076"/>
        <v>5.8083061275600922E-2</v>
      </c>
      <c r="ACA44" s="70">
        <f t="shared" si="2076"/>
        <v>9.8315844665427088E-2</v>
      </c>
      <c r="ACB44" s="70">
        <f t="shared" si="2076"/>
        <v>0.11219920381168325</v>
      </c>
      <c r="ACC44" s="70">
        <f t="shared" ref="ACC44:ACL45" si="2077">ACC9/ABY9-1</f>
        <v>9.9651790244613458E-2</v>
      </c>
      <c r="ACD44" s="70">
        <f t="shared" si="2077"/>
        <v>9.9135431309089084E-2</v>
      </c>
      <c r="ACE44" s="70">
        <f t="shared" si="2077"/>
        <v>8.9934208595648046E-2</v>
      </c>
      <c r="ACF44" s="70">
        <f t="shared" si="2077"/>
        <v>2.2711547063110071E-2</v>
      </c>
      <c r="ACG44" s="70">
        <f t="shared" si="2077"/>
        <v>3.7777225510569945E-2</v>
      </c>
      <c r="ACH44" s="70">
        <f t="shared" si="2077"/>
        <v>2.279853996280945E-3</v>
      </c>
      <c r="ACI44" s="70">
        <f t="shared" si="2077"/>
        <v>2.8887185988829778E-2</v>
      </c>
      <c r="ACJ44" s="70">
        <f t="shared" si="2077"/>
        <v>7.0840563200375239E-2</v>
      </c>
      <c r="ACK44" s="70">
        <f t="shared" si="2077"/>
        <v>1.8872107338383959E-2</v>
      </c>
      <c r="ACL44" s="70">
        <f t="shared" si="2077"/>
        <v>2.5560173895222027E-2</v>
      </c>
      <c r="ACM44" s="70">
        <f t="shared" ref="ACM44:ACV45" si="2078">ACM9/ACI9-1</f>
        <v>-2.209277472132154E-2</v>
      </c>
      <c r="ACN44" s="70">
        <f t="shared" si="2078"/>
        <v>-3.4863980793284122E-2</v>
      </c>
      <c r="ACO44" s="70">
        <f t="shared" si="2078"/>
        <v>-1.5825777656367834E-2</v>
      </c>
      <c r="ACP44" s="70">
        <f t="shared" si="2078"/>
        <v>-1.2973047392112469E-2</v>
      </c>
      <c r="ACQ44" s="70">
        <f t="shared" si="2078"/>
        <v>8.1515488469865449E-3</v>
      </c>
      <c r="ACR44" s="70">
        <f t="shared" si="2078"/>
        <v>5.479090653635077E-2</v>
      </c>
      <c r="ACS44" s="70">
        <f t="shared" si="2078"/>
        <v>4.8838761694361743E-2</v>
      </c>
      <c r="ACT44" s="70">
        <f t="shared" si="2078"/>
        <v>5.2333501652087167E-2</v>
      </c>
      <c r="ACU44" s="70">
        <f t="shared" si="2078"/>
        <v>0.10684361622153071</v>
      </c>
      <c r="ACV44" s="70">
        <f t="shared" si="2078"/>
        <v>0.11615847416369718</v>
      </c>
      <c r="ACW44" s="70">
        <f t="shared" ref="ACW44:ADF45" si="2079">ACW9/ACS9-1</f>
        <v>0.13329029164695205</v>
      </c>
      <c r="ACX44" s="70">
        <f t="shared" si="2079"/>
        <v>0.23210114863515385</v>
      </c>
      <c r="ACY44" s="70">
        <f t="shared" si="2079"/>
        <v>0.21620234698841512</v>
      </c>
      <c r="ACZ44" s="70">
        <f t="shared" si="2079"/>
        <v>0.22856825483789045</v>
      </c>
      <c r="ADA44" s="70">
        <f t="shared" si="2079"/>
        <v>0.26048308079119864</v>
      </c>
      <c r="ADB44" s="70">
        <f t="shared" si="2079"/>
        <v>0.12477063068073879</v>
      </c>
      <c r="ADC44" s="70">
        <f t="shared" si="2079"/>
        <v>9.0643012595634342E-2</v>
      </c>
      <c r="ADD44" s="70">
        <f t="shared" si="2079"/>
        <v>4.5024780713459833E-2</v>
      </c>
      <c r="ADE44" s="70">
        <f t="shared" si="2079"/>
        <v>4.5383392215567975E-2</v>
      </c>
      <c r="ADF44" s="70">
        <f t="shared" si="2079"/>
        <v>4.3328338538600963E-2</v>
      </c>
      <c r="ADG44" s="70">
        <f t="shared" ref="ADG44:ADP45" si="2080">ADG9/ADC9-1</f>
        <v>4.1718055276446231E-2</v>
      </c>
      <c r="ADH44" s="70">
        <f t="shared" si="2080"/>
        <v>5.4056397042437698E-2</v>
      </c>
      <c r="ADI44" s="70">
        <f t="shared" si="2080"/>
        <v>2.7411636695063413E-2</v>
      </c>
      <c r="ADJ44" s="70">
        <f t="shared" si="2080"/>
        <v>5.5881469463512135E-2</v>
      </c>
      <c r="ADK44" s="70">
        <f t="shared" si="2080"/>
        <v>3.9026805180338187E-2</v>
      </c>
      <c r="ADL44" s="70">
        <f t="shared" si="2080"/>
        <v>3.9179839154420248E-2</v>
      </c>
      <c r="ADM44" s="70">
        <f t="shared" si="2080"/>
        <v>2.9060098412658331E-2</v>
      </c>
      <c r="ADN44" s="70">
        <f t="shared" si="2080"/>
        <v>2.546906689015227E-2</v>
      </c>
      <c r="ADO44" s="70">
        <f t="shared" si="2080"/>
        <v>3.8456814091863745E-2</v>
      </c>
      <c r="ADP44" s="70">
        <f t="shared" si="2080"/>
        <v>6.170784610502289E-2</v>
      </c>
      <c r="ADQ44" s="70">
        <f t="shared" ref="ADQ44:ADZ45" si="2081">ADQ9/ADM9-1</f>
        <v>4.3876012782932072E-2</v>
      </c>
      <c r="ADR44" s="70">
        <f t="shared" si="2081"/>
        <v>-8.7764450213628775E-3</v>
      </c>
      <c r="ADS44" s="70">
        <f t="shared" si="2081"/>
        <v>-1.7913374133693316E-2</v>
      </c>
      <c r="ADT44" s="70">
        <f t="shared" si="2081"/>
        <v>-2.6416821083443121E-2</v>
      </c>
      <c r="ADU44" s="70">
        <f t="shared" si="2081"/>
        <v>-1.332935636155741E-2</v>
      </c>
      <c r="ADV44" s="70">
        <f t="shared" si="2081"/>
        <v>1.3338730104248686E-2</v>
      </c>
      <c r="ADW44" s="70">
        <f t="shared" si="2081"/>
        <v>3.0185863159091886E-2</v>
      </c>
      <c r="ADX44" s="70">
        <f t="shared" si="2081"/>
        <v>-1.600125299705768E-3</v>
      </c>
      <c r="ADY44" s="70">
        <f t="shared" si="2081"/>
        <v>1.3276568345397699E-2</v>
      </c>
      <c r="ADZ44" s="70">
        <f t="shared" si="2081"/>
        <v>9.403008633191412E-2</v>
      </c>
      <c r="AEA44" s="70">
        <f t="shared" ref="AEA44:AEJ45" si="2082">AEA9/ADW9-1</f>
        <v>0.12350409957964881</v>
      </c>
      <c r="AEB44" s="70">
        <f t="shared" si="2082"/>
        <v>0.11692048667607891</v>
      </c>
      <c r="AEC44" s="70">
        <f t="shared" si="2082"/>
        <v>0.13308364196474232</v>
      </c>
      <c r="AED44" s="70">
        <f t="shared" si="2082"/>
        <v>8.6159356005514276E-2</v>
      </c>
      <c r="AEE44" s="70">
        <f t="shared" si="2082"/>
        <v>6.1021818807645234E-2</v>
      </c>
      <c r="AEF44" s="70">
        <f t="shared" si="2082"/>
        <v>7.9295864788162307E-2</v>
      </c>
      <c r="AEG44" s="70">
        <f t="shared" si="2082"/>
        <v>3.9752525440655218E-2</v>
      </c>
      <c r="AEH44" s="70">
        <f t="shared" si="2082"/>
        <v>3.0656416598301872E-2</v>
      </c>
      <c r="AEI44" s="70">
        <f t="shared" si="2082"/>
        <v>7.9138714196766768E-2</v>
      </c>
      <c r="AEJ44" s="70">
        <f t="shared" si="2082"/>
        <v>8.6693372025492099E-2</v>
      </c>
      <c r="AEK44" s="70">
        <f t="shared" ref="AEK44:AET45" si="2083">AEK9/AEG9-1</f>
        <v>0.10501755306796468</v>
      </c>
      <c r="AEL44" s="70">
        <f t="shared" si="2083"/>
        <v>7.1726497919853305E-2</v>
      </c>
      <c r="AEM44" s="70">
        <f t="shared" si="2083"/>
        <v>2.3655167178289416E-2</v>
      </c>
      <c r="AEN44" s="70">
        <f t="shared" si="2083"/>
        <v>6.5411291709752684E-2</v>
      </c>
      <c r="AEO44" s="70">
        <f t="shared" si="2083"/>
        <v>3.4292803539080374E-2</v>
      </c>
      <c r="AEP44" s="70">
        <f t="shared" si="2083"/>
        <v>0.13101997643492869</v>
      </c>
      <c r="AEQ44" s="70">
        <f t="shared" si="2083"/>
        <v>0.15247881959522891</v>
      </c>
      <c r="AER44" s="70">
        <f t="shared" si="2083"/>
        <v>0.1442085076959787</v>
      </c>
      <c r="AES44" s="70">
        <f t="shared" si="2083"/>
        <v>6.6836520722854731E-2</v>
      </c>
      <c r="AET44" s="70">
        <f t="shared" si="2083"/>
        <v>-1.729771611400599E-2</v>
      </c>
      <c r="AEU44" s="70">
        <f t="shared" ref="AEU44:AFD45" si="2084">AEU9/AEQ9-1</f>
        <v>0.15247101557880915</v>
      </c>
      <c r="AEV44" s="70">
        <f t="shared" si="2084"/>
        <v>0.16656287683571569</v>
      </c>
      <c r="AEW44" s="70">
        <f t="shared" si="2084"/>
        <v>0.40359640849802236</v>
      </c>
      <c r="AEX44" s="70">
        <f t="shared" si="2084"/>
        <v>0.41960829612271811</v>
      </c>
      <c r="AEY44" s="70">
        <f t="shared" si="2084"/>
        <v>0.2848077768878825</v>
      </c>
      <c r="AEZ44" s="70">
        <f t="shared" si="2084"/>
        <v>0.32160388515456151</v>
      </c>
      <c r="AFA44" s="70">
        <f t="shared" si="2084"/>
        <v>0.32111072526680351</v>
      </c>
      <c r="AFB44" s="70">
        <f t="shared" si="2084"/>
        <v>0.31563762235152226</v>
      </c>
      <c r="AFC44" s="70">
        <f t="shared" si="2084"/>
        <v>0.20234083869959729</v>
      </c>
      <c r="AFD44" s="70">
        <f t="shared" si="2084"/>
        <v>0.20622098339662598</v>
      </c>
      <c r="AFE44" s="70">
        <f t="shared" ref="AFE44:AFN45" si="2085">AFE9/AFA9-1</f>
        <v>0.14325740972717305</v>
      </c>
      <c r="AFF44" s="70">
        <f t="shared" si="2085"/>
        <v>0.1414279864377419</v>
      </c>
      <c r="AFG44" s="70">
        <f t="shared" si="2085"/>
        <v>0.1772032891057278</v>
      </c>
      <c r="AFH44" s="70">
        <f t="shared" si="2085"/>
        <v>0.14311958167866101</v>
      </c>
      <c r="AFI44" s="70">
        <f t="shared" si="2085"/>
        <v>0.14543215463714354</v>
      </c>
      <c r="AFJ44" s="70">
        <f t="shared" si="2085"/>
        <v>0.15851032075910454</v>
      </c>
      <c r="AFK44" s="70">
        <f t="shared" si="2085"/>
        <v>0.13110229850631905</v>
      </c>
      <c r="AFL44" s="70">
        <f t="shared" si="2085"/>
        <v>0.10084575553802777</v>
      </c>
      <c r="AFM44" s="70">
        <f t="shared" si="2085"/>
        <v>0.11419832399708207</v>
      </c>
      <c r="AFN44" s="70">
        <f t="shared" si="2085"/>
        <v>9.9733426509222456E-2</v>
      </c>
      <c r="AFO44" s="70">
        <f t="shared" ref="AFO44:AFX45" si="2086">AFO9/AFK9-1</f>
        <v>9.7800323684688717E-2</v>
      </c>
      <c r="AFP44" s="70">
        <f t="shared" si="2086"/>
        <v>6.7414519033660136E-2</v>
      </c>
      <c r="AFQ44" s="70">
        <f t="shared" si="2086"/>
        <v>5.2121841610216268E-2</v>
      </c>
      <c r="AFR44" s="70">
        <f t="shared" si="2086"/>
        <v>5.9975266795527338E-2</v>
      </c>
      <c r="AFS44" s="70">
        <f t="shared" si="2086"/>
        <v>8.5684037176931405E-2</v>
      </c>
      <c r="AFT44" s="70">
        <f t="shared" si="2086"/>
        <v>7.2065709010207035E-2</v>
      </c>
      <c r="AFU44" s="70">
        <f t="shared" si="2086"/>
        <v>7.5523720126847271E-2</v>
      </c>
      <c r="AFV44" s="70">
        <f t="shared" si="2086"/>
        <v>0.14326572925444947</v>
      </c>
      <c r="AFW44" s="70">
        <f t="shared" si="2086"/>
        <v>0.10517904681056089</v>
      </c>
      <c r="AFX44" s="70">
        <f t="shared" si="2086"/>
        <v>0.15990321383891115</v>
      </c>
      <c r="AFY44" s="70">
        <f t="shared" ref="AFY44:AGH45" si="2087">AFY9/AFU9-1</f>
        <v>0.24165950041679918</v>
      </c>
      <c r="AFZ44" s="70">
        <f t="shared" si="2087"/>
        <v>0.22776466587545507</v>
      </c>
      <c r="AGA44" s="70">
        <f t="shared" si="2087"/>
        <v>0.26769397942467776</v>
      </c>
      <c r="AGB44" s="70">
        <f t="shared" si="2087"/>
        <v>0.24818037968292295</v>
      </c>
      <c r="AGC44" s="70">
        <f t="shared" si="2087"/>
        <v>0.14186819247136762</v>
      </c>
      <c r="AGD44" s="70">
        <f t="shared" si="2087"/>
        <v>0.13305365421250337</v>
      </c>
      <c r="AGE44" s="70">
        <f t="shared" si="2087"/>
        <v>0.18337309631398679</v>
      </c>
      <c r="AGF44" s="70">
        <f t="shared" si="2087"/>
        <v>0.20641565669330597</v>
      </c>
      <c r="AGG44" s="70">
        <f t="shared" si="2087"/>
        <v>0.30310625056150164</v>
      </c>
      <c r="AGH44" s="70">
        <f t="shared" si="2087"/>
        <v>0.40489898370133437</v>
      </c>
      <c r="AGI44" s="70">
        <f t="shared" ref="AGI44:AGR45" si="2088">AGI9/AGE9-1</f>
        <v>0.30866856581078839</v>
      </c>
      <c r="AGJ44" s="70">
        <f t="shared" si="2088"/>
        <v>0.27521607706187123</v>
      </c>
      <c r="AGK44" s="70">
        <f t="shared" si="2088"/>
        <v>0.18188412083327843</v>
      </c>
      <c r="AGL44" s="70">
        <f t="shared" si="2088"/>
        <v>7.7434356146668382E-2</v>
      </c>
      <c r="AGM44" s="70">
        <f t="shared" si="2088"/>
        <v>0.10751336086203467</v>
      </c>
      <c r="AGN44" s="70">
        <f t="shared" si="2088"/>
        <v>0.11128712939678209</v>
      </c>
      <c r="AGO44" s="70">
        <f t="shared" si="2088"/>
        <v>0.11759892204454858</v>
      </c>
      <c r="AGP44" s="70">
        <f t="shared" si="2088"/>
        <v>0.19844462367199389</v>
      </c>
      <c r="AGQ44" s="70">
        <f t="shared" si="2088"/>
        <v>0.26908472776488579</v>
      </c>
      <c r="AGR44" s="70">
        <f t="shared" si="2088"/>
        <v>0.30409034448675243</v>
      </c>
      <c r="AGS44" s="70">
        <f t="shared" ref="AGS44:AHB45" si="2089">AGS9/AGO9-1</f>
        <v>0.42294863284792616</v>
      </c>
      <c r="AGT44" s="70">
        <f t="shared" si="2089"/>
        <v>0.35544624301605565</v>
      </c>
      <c r="AGU44" s="70">
        <f t="shared" si="2089"/>
        <v>0.28258576356803022</v>
      </c>
      <c r="AGV44" s="70">
        <f t="shared" si="2089"/>
        <v>0.30974156006881515</v>
      </c>
      <c r="AGW44" s="70">
        <f t="shared" si="2089"/>
        <v>0.31200209907212728</v>
      </c>
      <c r="AGX44" s="70">
        <f t="shared" si="2089"/>
        <v>0.47821249162811497</v>
      </c>
      <c r="AGY44" s="70">
        <f t="shared" si="2089"/>
        <v>0.57355857156431034</v>
      </c>
      <c r="AGZ44" s="70">
        <f t="shared" si="2089"/>
        <v>0.78842707232440867</v>
      </c>
      <c r="AHA44" s="70">
        <f t="shared" si="2089"/>
        <v>0.89134472094313</v>
      </c>
      <c r="AHB44" s="70">
        <f t="shared" si="2089"/>
        <v>0.74470185099449582</v>
      </c>
      <c r="AHC44" s="70">
        <f t="shared" ref="AHC44:AHL45" si="2090">AHC9/AGY9-1</f>
        <v>0.62916989855700933</v>
      </c>
      <c r="AHD44" s="70">
        <f t="shared" si="2090"/>
        <v>0.65879417913098504</v>
      </c>
      <c r="AHE44" s="70">
        <f t="shared" si="2090"/>
        <v>0.4762396254235608</v>
      </c>
      <c r="AHF44" s="70">
        <f t="shared" si="2090"/>
        <v>0.39668685844243035</v>
      </c>
      <c r="AHG44" s="70">
        <f t="shared" si="2090"/>
        <v>0.38738960648747023</v>
      </c>
      <c r="AHH44" s="70">
        <f t="shared" si="2090"/>
        <v>0.26990405095555747</v>
      </c>
      <c r="AHI44" s="70">
        <f t="shared" si="2090"/>
        <v>0.26536491062750556</v>
      </c>
      <c r="AHJ44" s="70">
        <f t="shared" si="2090"/>
        <v>0.3838912320291612</v>
      </c>
      <c r="AHK44" s="70">
        <f t="shared" si="2090"/>
        <v>0.49912353505704088</v>
      </c>
      <c r="AHL44" s="70">
        <f t="shared" si="2090"/>
        <v>0.42791927246421579</v>
      </c>
      <c r="AHM44" s="70">
        <f t="shared" ref="AHM44:AHV45" si="2091">AHM9/AHI9-1</f>
        <v>0.5118368817111707</v>
      </c>
      <c r="AHN44" s="70">
        <f t="shared" si="2091"/>
        <v>0.46855831858557728</v>
      </c>
      <c r="AHO44" s="70">
        <f t="shared" si="2091"/>
        <v>0.50509631570497748</v>
      </c>
      <c r="AHP44" s="70">
        <f t="shared" si="2091"/>
        <v>0.47382617819569361</v>
      </c>
      <c r="AHQ44" s="70">
        <f t="shared" si="2091"/>
        <v>0.43687792869524888</v>
      </c>
      <c r="AHR44" s="70">
        <f t="shared" si="2091"/>
        <v>0.39276251417754127</v>
      </c>
      <c r="AHS44" s="70">
        <f t="shared" si="2091"/>
        <v>0.33724708165798201</v>
      </c>
      <c r="AHT44" s="70">
        <f t="shared" si="2091"/>
        <v>0.42081836704196673</v>
      </c>
      <c r="AHU44" s="70">
        <f t="shared" si="2091"/>
        <v>0.56258064751823644</v>
      </c>
      <c r="AHV44" s="70">
        <f t="shared" si="2091"/>
        <v>0.57436811696129131</v>
      </c>
      <c r="AHW44" s="70">
        <f t="shared" ref="AHW44:AIF45" si="2092">AHW9/AHS9-1</f>
        <v>0.55567655496000889</v>
      </c>
      <c r="AHX44" s="70">
        <f t="shared" si="2092"/>
        <v>0.60505684587702979</v>
      </c>
      <c r="AHY44" s="70">
        <f t="shared" si="2092"/>
        <v>0.5217366823402656</v>
      </c>
      <c r="AHZ44" s="70">
        <f t="shared" si="2092"/>
        <v>0.51531236032253114</v>
      </c>
      <c r="AIA44" s="70">
        <f t="shared" si="2092"/>
        <v>0.48642226430480839</v>
      </c>
      <c r="AIB44" s="70">
        <f t="shared" si="2092"/>
        <v>0.35615454779509714</v>
      </c>
      <c r="AIC44" s="70">
        <f t="shared" si="2092"/>
        <v>0.25748728024741996</v>
      </c>
      <c r="AID44" s="70">
        <f t="shared" si="2092"/>
        <v>0.27810417750943217</v>
      </c>
      <c r="AIE44" s="70">
        <f t="shared" si="2092"/>
        <v>0.36459048076584222</v>
      </c>
      <c r="AIF44" s="70">
        <f t="shared" si="2092"/>
        <v>0.37161440853902983</v>
      </c>
      <c r="AIG44" s="70">
        <f t="shared" ref="AIG44:AIP45" si="2093">AIG9/AIC9-1</f>
        <v>0.61291584777043773</v>
      </c>
      <c r="AIH44" s="70">
        <f t="shared" si="2093"/>
        <v>0.71033692141661131</v>
      </c>
      <c r="AII44" s="70">
        <f t="shared" si="2093"/>
        <v>0.79314229908776723</v>
      </c>
      <c r="AIJ44" s="70">
        <f t="shared" si="2093"/>
        <v>1.059233677980818</v>
      </c>
      <c r="AIK44" s="70">
        <f t="shared" si="2093"/>
        <v>0.7427045708936213</v>
      </c>
      <c r="AIL44" s="70">
        <f t="shared" si="2093"/>
        <v>0.52744027918328751</v>
      </c>
      <c r="AIM44" s="70">
        <f t="shared" si="2093"/>
        <v>0.55402936094543254</v>
      </c>
      <c r="AIN44" s="70">
        <f t="shared" si="2093"/>
        <v>0.64669785280656189</v>
      </c>
      <c r="AIO44" s="70">
        <f t="shared" si="2093"/>
        <v>0.90687637460504655</v>
      </c>
      <c r="AIP44" s="70">
        <f t="shared" si="2093"/>
        <v>1.6348562686743291</v>
      </c>
      <c r="AIQ44" s="70">
        <f t="shared" ref="AIQ44:AIZ45" si="2094">AIQ9/AIM9-1</f>
        <v>1.2632504334689485</v>
      </c>
      <c r="AIR44" s="70">
        <f t="shared" si="2094"/>
        <v>1.1065384219502108</v>
      </c>
      <c r="AIS44" s="70">
        <f t="shared" si="2094"/>
        <v>0.80774630701812988</v>
      </c>
      <c r="AIT44" s="70">
        <f t="shared" si="2094"/>
        <v>0.39293563079889693</v>
      </c>
      <c r="AIU44" s="70">
        <f t="shared" si="2094"/>
        <v>0.38243707368301894</v>
      </c>
      <c r="AIV44" s="70">
        <f t="shared" si="2094"/>
        <v>0.37787055062654362</v>
      </c>
      <c r="AIW44" s="70">
        <f t="shared" si="2094"/>
        <v>0.54097222595278915</v>
      </c>
      <c r="AIX44" s="70">
        <f t="shared" si="2094"/>
        <v>0.45333216155865319</v>
      </c>
      <c r="AIY44" s="70">
        <f t="shared" si="2094"/>
        <v>0.80652155935304237</v>
      </c>
      <c r="AIZ44" s="70">
        <f t="shared" si="2094"/>
        <v>0.63396587898998091</v>
      </c>
      <c r="AJA44" s="70">
        <f t="shared" ref="AJA44:AJJ45" si="2095">AJA9/AIW9-1</f>
        <v>0.71382353678064536</v>
      </c>
      <c r="AJB44" s="70">
        <f t="shared" si="2095"/>
        <v>0.97663622399541272</v>
      </c>
      <c r="AJC44" s="70">
        <f t="shared" si="2095"/>
        <v>0.76990158402036535</v>
      </c>
      <c r="AJD44" s="70">
        <f t="shared" si="2095"/>
        <v>1.035715788677158</v>
      </c>
      <c r="AJE44" s="70">
        <f t="shared" si="2095"/>
        <v>1.0944145333180058</v>
      </c>
      <c r="AJF44" s="70">
        <f t="shared" si="2095"/>
        <v>1.0878145033719751</v>
      </c>
      <c r="AJG44" s="70">
        <f t="shared" si="2095"/>
        <v>1.1771198943361743</v>
      </c>
      <c r="AJH44" s="70">
        <f t="shared" si="2095"/>
        <v>1.1257932411871709</v>
      </c>
      <c r="AJI44" s="70">
        <f t="shared" si="2095"/>
        <v>1.2474491445544444</v>
      </c>
      <c r="AJJ44" s="70">
        <f t="shared" si="2095"/>
        <v>1.0632311656038556</v>
      </c>
      <c r="AJK44" s="70">
        <f t="shared" ref="AJK44:AJT45" si="2096">AJK9/AJG9-1</f>
        <v>1.1199765942217801</v>
      </c>
      <c r="AJL44" s="70">
        <f t="shared" si="2096"/>
        <v>0.94518542857304433</v>
      </c>
      <c r="AJM44" s="70">
        <f t="shared" si="2096"/>
        <v>0.91309489510367392</v>
      </c>
      <c r="AJN44" s="70">
        <f t="shared" si="2096"/>
        <v>0.95828282612371929</v>
      </c>
      <c r="AJO44" s="70">
        <f t="shared" si="2096"/>
        <v>0.71024608891945329</v>
      </c>
      <c r="AJP44" s="70">
        <f t="shared" si="2096"/>
        <v>0.70428481311276636</v>
      </c>
      <c r="AJQ44" s="70">
        <f t="shared" si="2096"/>
        <v>0.64531340694083372</v>
      </c>
      <c r="AJR44" s="70">
        <f t="shared" si="2096"/>
        <v>0.54224149184206438</v>
      </c>
      <c r="AJS44" s="70">
        <f t="shared" si="2096"/>
        <v>0.64208615361326982</v>
      </c>
      <c r="AJT44" s="70">
        <f t="shared" si="2096"/>
        <v>0.61984876321868909</v>
      </c>
      <c r="AJU44" s="70">
        <f t="shared" ref="AJU44:AKD45" si="2097">AJU9/AJQ9-1</f>
        <v>0.31580665275014264</v>
      </c>
      <c r="AJV44" s="70">
        <f t="shared" si="2097"/>
        <v>0.44485051186896651</v>
      </c>
      <c r="AJW44" s="70">
        <f t="shared" si="2097"/>
        <v>0.17578744437502203</v>
      </c>
      <c r="AJX44" s="70">
        <f t="shared" si="2097"/>
        <v>0.14579395720874477</v>
      </c>
      <c r="AJY44" s="70">
        <f t="shared" si="2097"/>
        <v>0.22476663424075349</v>
      </c>
      <c r="AJZ44" s="70">
        <f t="shared" si="2097"/>
        <v>0.1283889649048453</v>
      </c>
      <c r="AKA44" s="70">
        <f t="shared" si="2097"/>
        <v>0.26905824210198248</v>
      </c>
      <c r="AKB44" s="70">
        <f t="shared" si="2097"/>
        <v>0.27485739007274645</v>
      </c>
      <c r="AKC44" s="70">
        <f t="shared" si="2097"/>
        <v>0.21880091195733242</v>
      </c>
      <c r="AKD44" s="70">
        <f t="shared" si="2097"/>
        <v>0.18970651986747167</v>
      </c>
      <c r="AKE44" s="70">
        <f t="shared" ref="AKE44:AKN45" si="2098">AKE9/AKA9-1</f>
        <v>0.23241930910668174</v>
      </c>
      <c r="AKF44" s="70">
        <f t="shared" si="2098"/>
        <v>0.16502719126323528</v>
      </c>
      <c r="AKG44" s="70">
        <f t="shared" si="2098"/>
        <v>0.2215553305925122</v>
      </c>
      <c r="AKH44" s="70">
        <f t="shared" si="2098"/>
        <v>0.23227048132771411</v>
      </c>
      <c r="AKI44" s="70">
        <f t="shared" si="2098"/>
        <v>0.26886828996984802</v>
      </c>
      <c r="AKJ44" s="70">
        <f t="shared" si="2098"/>
        <v>0.29023034912951484</v>
      </c>
      <c r="AKK44" s="70">
        <f t="shared" si="2098"/>
        <v>0.22701077212556986</v>
      </c>
      <c r="AKL44" s="70">
        <f t="shared" si="2098"/>
        <v>0.26498356725248873</v>
      </c>
      <c r="AKM44" s="70">
        <f t="shared" si="2098"/>
        <v>0.21332215701741641</v>
      </c>
      <c r="AKN44" s="70">
        <f t="shared" si="2098"/>
        <v>0.2253566290640685</v>
      </c>
      <c r="AKO44" s="70">
        <f t="shared" ref="AKO44:AKQ45" si="2099">AKO9/AKK9-1</f>
        <v>0.15870395170446927</v>
      </c>
      <c r="AKP44" s="70">
        <f t="shared" si="2099"/>
        <v>0.17851093937153606</v>
      </c>
      <c r="AKQ44" s="70">
        <f t="shared" si="2099"/>
        <v>0.15371339675777307</v>
      </c>
      <c r="AKR44" s="70">
        <f t="shared" ref="AKR44:AKR46" si="2100">AKR9/AKN9-1</f>
        <v>0.14505754233854695</v>
      </c>
      <c r="AKS44" s="70">
        <f t="shared" ref="AKS44:AKU46" si="2101">AKS9/AKO9-1</f>
        <v>0.17935518597663713</v>
      </c>
      <c r="AKT44" s="70">
        <f t="shared" si="2101"/>
        <v>0.10925924346938443</v>
      </c>
      <c r="AKU44" s="70">
        <f t="shared" si="2101"/>
        <v>0.15119102712827615</v>
      </c>
      <c r="AKV44" s="70">
        <f t="shared" ref="AKV44:AKV46" si="2102">AKV9/AKR9-1</f>
        <v>0.26718206261882171</v>
      </c>
      <c r="AKW44" s="70">
        <f t="shared" ref="AKW44:AKW46" si="2103">AKW9/AKS9-1</f>
        <v>0.42583723881103275</v>
      </c>
      <c r="AKX44" s="70">
        <f t="shared" ref="AKX44:AKX46" si="2104">AKX9/AKT9-1</f>
        <v>0.48353921860749893</v>
      </c>
      <c r="AKY44" s="70">
        <f t="shared" ref="AKY44:AKY46" si="2105">AKY9/AKU9-1</f>
        <v>0.38252575282802015</v>
      </c>
      <c r="AKZ44" s="70">
        <f t="shared" ref="AKZ44:AKZ46" si="2106">AKZ9/AKV9-1</f>
        <v>0.31232081395327049</v>
      </c>
      <c r="ALA44" s="70">
        <f t="shared" ref="ALA44:ALA46" si="2107">ALA9/AKW9-1</f>
        <v>0.43232886594539721</v>
      </c>
      <c r="ALB44" s="70">
        <f t="shared" ref="ALB44:ALB46" si="2108">ALB9/AKX9-1</f>
        <v>0.34682585228898999</v>
      </c>
      <c r="ALC44" s="70">
        <f t="shared" ref="ALC44:ALC46" si="2109">ALC9/AKY9-1</f>
        <v>0.48319225856452963</v>
      </c>
      <c r="ALD44" s="70">
        <f t="shared" ref="ALD44:ALD46" si="2110">ALD9/AKZ9-1</f>
        <v>0.48558839569073764</v>
      </c>
      <c r="ALE44" s="70">
        <f t="shared" ref="ALE44:ALE46" si="2111">ALE9/ALA9-1</f>
        <v>0.26822194313902781</v>
      </c>
      <c r="ALF44" s="70">
        <f t="shared" ref="ALF44:ALF46" si="2112">ALF9/ALB9-1</f>
        <v>0.29597971062103934</v>
      </c>
      <c r="ALG44" s="70">
        <f t="shared" ref="ALG44:ALG46" si="2113">ALG9/ALC9-1</f>
        <v>0.16203874573979138</v>
      </c>
      <c r="ALH44" s="70">
        <f t="shared" ref="ALH44:ALH46" si="2114">ALH9/ALD9-1</f>
        <v>0.13689727428168408</v>
      </c>
      <c r="ALI44" s="70">
        <f t="shared" ref="ALI44:ALJ46" si="2115">ALI9/ALE9-1</f>
        <v>0.13027287210375738</v>
      </c>
      <c r="ALJ44" s="70">
        <f t="shared" si="2115"/>
        <v>0.17977751835609035</v>
      </c>
      <c r="ALK44" s="70">
        <f t="shared" ref="ALK44:ALK46" si="2116">ALK9/ALG9-1</f>
        <v>0.20689114405721187</v>
      </c>
      <c r="ALL44" s="70">
        <f t="shared" ref="ALL44:ALL46" si="2117">ALL9/ALH9-1</f>
        <v>0.1815101827913006</v>
      </c>
      <c r="ALM44" s="70">
        <f t="shared" ref="ALM44:ALM46" si="2118">ALM9/ALI9-1</f>
        <v>0.1594069253189947</v>
      </c>
      <c r="ALN44" s="70">
        <f t="shared" ref="ALN44:ALO46" si="2119">ALN9/ALJ9-1</f>
        <v>0.18239805577093571</v>
      </c>
      <c r="ALO44" s="70">
        <f t="shared" si="2119"/>
        <v>0.15080690567729893</v>
      </c>
      <c r="ALP44" s="70">
        <f t="shared" ref="ALP44:ALP46" si="2120">ALP9/ALL9-1</f>
        <v>0.11882588409435191</v>
      </c>
      <c r="ALQ44" s="70">
        <f t="shared" ref="ALQ44:ALQ46" si="2121">ALQ9/ALM9-1</f>
        <v>0.11600259194880702</v>
      </c>
      <c r="ALR44" s="70">
        <f t="shared" ref="ALR44:ALR46" si="2122">ALR9/ALN9-1</f>
        <v>0.16810973482625413</v>
      </c>
      <c r="ALS44" s="70">
        <f t="shared" ref="ALS44:ALS46" si="2123">ALS9/ALO9-1</f>
        <v>0.22641802842124248</v>
      </c>
      <c r="ALT44" s="70">
        <f t="shared" ref="ALT44:ALT46" si="2124">ALT9/ALP9-1</f>
        <v>0.25411433335601297</v>
      </c>
      <c r="ALU44" s="70">
        <f t="shared" ref="ALU44:ALU46" si="2125">ALU9/ALQ9-1</f>
        <v>0.27839194076991491</v>
      </c>
      <c r="ALV44" s="70">
        <f t="shared" ref="ALV44:ALV46" si="2126">ALV9/ALR9-1</f>
        <v>0.18896887167429344</v>
      </c>
      <c r="ALW44" s="70">
        <f t="shared" ref="ALW44:ALW46" si="2127">ALW9/ALS9-1</f>
        <v>0.21702340488934291</v>
      </c>
      <c r="ALX44" s="70">
        <f t="shared" ref="ALX44:ALX46" si="2128">ALX9/ALT9-1</f>
        <v>0.24491393952111151</v>
      </c>
      <c r="ALY44" s="70">
        <f t="shared" ref="ALY44:ALY46" si="2129">ALY9/ALU9-1</f>
        <v>0.26750996143002603</v>
      </c>
      <c r="ALZ44" s="70">
        <f t="shared" ref="ALZ44:ALZ46" si="2130">ALZ9/ALV9-1</f>
        <v>0.26807139366110766</v>
      </c>
      <c r="AMA44" s="70">
        <f t="shared" ref="AMA44:AMA46" si="2131">AMA9/ALW9-1</f>
        <v>0.29819365956036692</v>
      </c>
      <c r="AMB44" s="70">
        <f t="shared" ref="AMB44:AMB46" si="2132">AMB9/ALX9-1</f>
        <v>0.25515115499641539</v>
      </c>
      <c r="AMC44" s="70">
        <f t="shared" ref="AMC44:AMC46" si="2133">AMC9/ALY9-1</f>
        <v>0.20187117598172954</v>
      </c>
      <c r="AMD44" s="70">
        <f t="shared" ref="AMD44:AMD46" si="2134">AMD9/ALZ9-1</f>
        <v>0.16581171434471509</v>
      </c>
      <c r="AME44" s="70">
        <f t="shared" ref="AME44:AME46" si="2135">AME9/AMA9-1</f>
        <v>0.17444583224874854</v>
      </c>
      <c r="AMF44" s="70">
        <f t="shared" ref="AMF44:AMF46" si="2136">AMF9/AMB9-1</f>
        <v>0.22096613117023112</v>
      </c>
      <c r="AMG44" s="70">
        <f t="shared" ref="AMG44:AMG46" si="2137">AMG9/AMC9-1</f>
        <v>0.22296839605203367</v>
      </c>
      <c r="AMH44" s="70">
        <f t="shared" ref="AMH44:AMH46" si="2138">AMH9/AMD9-1</f>
        <v>0.20929800877646465</v>
      </c>
      <c r="AMI44" s="70">
        <f t="shared" ref="AMI44:AMI46" si="2139">AMI9/AME9-1</f>
        <v>0.16093725026401473</v>
      </c>
      <c r="AMJ44" s="70">
        <f t="shared" ref="AMJ44:AMJ46" si="2140">AMJ9/AMF9-1</f>
        <v>0.15572095966866684</v>
      </c>
      <c r="AMK44" s="70">
        <f t="shared" ref="AMK44:AMK46" si="2141">AMK9/AMG9-1</f>
        <v>0.11245252432337538</v>
      </c>
      <c r="AML44" s="70">
        <f t="shared" ref="AML44:AML46" si="2142">AML9/AMH9-1</f>
        <v>0.12725420052487957</v>
      </c>
      <c r="AMM44" s="70">
        <f t="shared" ref="AMM44:AMM46" si="2143">AMM9/AMI9-1</f>
        <v>0.10800135172231351</v>
      </c>
      <c r="AMN44" s="70">
        <f t="shared" ref="AMN44:AMN46" si="2144">AMN9/AMJ9-1</f>
        <v>6.8358752536180623E-2</v>
      </c>
      <c r="AMO44" s="70">
        <f t="shared" ref="AMO44:AMO46" si="2145">AMO9/AMK9-1</f>
        <v>0.13956844669657675</v>
      </c>
      <c r="AMP44" s="70">
        <f t="shared" ref="AMP44:AMP46" si="2146">AMP9/AML9-1</f>
        <v>0.13557847323776984</v>
      </c>
      <c r="AMQ44" s="70">
        <f t="shared" ref="AMQ44:AMQ46" si="2147">AMQ9/AMM9-1</f>
        <v>0.12484604267403343</v>
      </c>
      <c r="AMR44" s="70">
        <f t="shared" ref="AMR44:AMR46" si="2148">AMR9/AMN9-1</f>
        <v>0.11249309664418194</v>
      </c>
      <c r="AMS44" s="70">
        <f t="shared" ref="AMS44:AMS46" si="2149">AMS9/AMO9-1</f>
        <v>0.1470670506247771</v>
      </c>
      <c r="AMT44" s="70">
        <f t="shared" ref="AMT44:AMT46" si="2150">AMT9/AMP9-1</f>
        <v>8.1968198906921419E-2</v>
      </c>
      <c r="AMU44" s="70">
        <f t="shared" ref="AMU44:AMU46" si="2151">AMU9/AMQ9-1</f>
        <v>0.12462437535486415</v>
      </c>
      <c r="AMV44" s="70">
        <f t="shared" ref="AMV44:AMV46" si="2152">AMV9/AMR9-1</f>
        <v>0.16125258932731423</v>
      </c>
      <c r="AMW44" s="70">
        <f t="shared" ref="AMW44:AMW46" si="2153">AMW9/AMS9-1</f>
        <v>0.14896270090872799</v>
      </c>
      <c r="AMX44" s="70">
        <f t="shared" ref="AMX44:AMX46" si="2154">AMX9/AMT9-1</f>
        <v>0.5577052179472155</v>
      </c>
      <c r="AMY44" s="70">
        <f t="shared" ref="AMY44:AMY46" si="2155">AMY9/AMU9-1</f>
        <v>0.48149150339927971</v>
      </c>
      <c r="AMZ44" s="70">
        <f t="shared" ref="AMZ44:AMZ46" si="2156">AMZ9/AMV9-1</f>
        <v>0.61951950632785646</v>
      </c>
      <c r="ANA44" s="70">
        <f t="shared" ref="ANA44:ANA46" si="2157">ANA9/AMW9-1</f>
        <v>0.62447901967517039</v>
      </c>
      <c r="ANB44" s="70">
        <f t="shared" ref="ANB44:ANB46" si="2158">ANB9/AMX9-1</f>
        <v>0.32104750997765019</v>
      </c>
      <c r="ANC44" s="70">
        <f t="shared" ref="ANC44:ANC46" si="2159">ANC9/AMY9-1</f>
        <v>0.45318137368353728</v>
      </c>
      <c r="AND44" s="70">
        <f t="shared" ref="AND44:AND46" si="2160">AND9/AMZ9-1</f>
        <v>0.48199796422644958</v>
      </c>
      <c r="ANE44" s="70">
        <f t="shared" ref="ANE44:ANE46" si="2161">ANE9/ANA9-1</f>
        <v>0.30271307102429157</v>
      </c>
      <c r="ANF44" s="70">
        <f t="shared" ref="ANF44:ANF46" si="2162">ANF9/ANB9-1</f>
        <v>0.31650167107866123</v>
      </c>
      <c r="ANG44" s="70">
        <f t="shared" ref="ANG44:ANG46" si="2163">ANG9/ANC9-1</f>
        <v>0.16422830583252468</v>
      </c>
      <c r="ANH44" s="70">
        <f t="shared" ref="ANH44:ANH46" si="2164">ANH9/AND9-1</f>
        <v>2.6865463014991153E-2</v>
      </c>
      <c r="ANI44" s="70">
        <f t="shared" ref="ANI44:ANI46" si="2165">ANI9/ANE9-1</f>
        <v>0.13322960502640968</v>
      </c>
      <c r="ANJ44" s="70">
        <f t="shared" ref="ANJ44:ANJ46" si="2166">ANJ9/ANF9-1</f>
        <v>7.9693726950185395E-2</v>
      </c>
      <c r="ANK44" s="70">
        <f t="shared" ref="ANK44:ANK46" si="2167">ANK9/ANG9-1</f>
        <v>0.12733381013693013</v>
      </c>
      <c r="ANL44" s="70">
        <f t="shared" ref="ANL44:ANL46" si="2168">ANL9/ANH9-1</f>
        <v>5.3629773920240265E-2</v>
      </c>
      <c r="ANM44" s="70">
        <f t="shared" ref="ANM44:ANM46" si="2169">ANM9/ANI9-1</f>
        <v>0.14811149093063913</v>
      </c>
      <c r="ANN44" s="70">
        <f t="shared" ref="ANN44:ANN46" si="2170">ANN9/ANJ9-1</f>
        <v>0.15426931040234515</v>
      </c>
      <c r="ANO44" s="70">
        <f t="shared" ref="ANO44:ANO46" si="2171">ANO9/ANK9-1</f>
        <v>0.11285719513574444</v>
      </c>
      <c r="ANP44" s="70">
        <f t="shared" ref="ANP44:ANP46" si="2172">ANP9/ANL9-1</f>
        <v>6.2466661745124163E-2</v>
      </c>
      <c r="ANQ44" s="70">
        <f t="shared" ref="ANQ44:ANQ46" si="2173">ANQ9/ANM9-1</f>
        <v>5.8341590950629962E-2</v>
      </c>
      <c r="ANR44" s="70">
        <f t="shared" ref="ANR44:ANR46" si="2174">ANR9/ANN9-1</f>
        <v>6.8858086392949991E-2</v>
      </c>
      <c r="ANS44" s="70">
        <f t="shared" ref="ANS44:ANS46" si="2175">ANS9/ANO9-1</f>
        <v>0.19032206616272007</v>
      </c>
      <c r="ANT44" s="70">
        <f t="shared" ref="ANT44:ANT46" si="2176">ANT9/ANP9-1</f>
        <v>0.28646227057320051</v>
      </c>
      <c r="ANU44" s="70">
        <f t="shared" ref="ANU44:ANU46" si="2177">ANU9/ANQ9-1</f>
        <v>9.9963078128543659E-2</v>
      </c>
      <c r="ANV44" s="70">
        <f t="shared" ref="ANV44:ANV46" si="2178">ANV9/ANR9-1</f>
        <v>0.19620686588621949</v>
      </c>
      <c r="ANW44" s="70">
        <f t="shared" ref="ANW44:ANW46" si="2179">ANW9/ANS9-1</f>
        <v>0.23746695128877637</v>
      </c>
      <c r="ANX44" s="70">
        <f t="shared" ref="ANX44:ANX46" si="2180">ANX9/ANT9-1</f>
        <v>0.11263068690078937</v>
      </c>
      <c r="ANY44" s="70">
        <f t="shared" ref="ANY44:ANY46" si="2181">ANY9/ANU9-1</f>
        <v>0.37390787291332717</v>
      </c>
      <c r="ANZ44" s="70">
        <f t="shared" ref="ANZ44:ANZ46" si="2182">ANZ9/ANV9-1</f>
        <v>0.26576363507891787</v>
      </c>
      <c r="AOA44" s="70">
        <f t="shared" ref="AOA44:AOA46" si="2183">AOA9/ANW9-1</f>
        <v>0.27806792582164519</v>
      </c>
      <c r="AOB44" s="70">
        <f t="shared" ref="AOB44:AOB46" si="2184">AOB9/ANX9-1</f>
        <v>0.48460706503244078</v>
      </c>
      <c r="AOC44" s="70">
        <f t="shared" ref="AOC44:AOC46" si="2185">AOC9/ANY9-1</f>
        <v>0.23425911334088401</v>
      </c>
      <c r="AOD44" s="70">
        <f t="shared" ref="AOD44:AOD46" si="2186">AOD9/ANZ9-1</f>
        <v>0.28522676848207396</v>
      </c>
      <c r="AOE44" s="70">
        <f t="shared" ref="AOE44:AOE46" si="2187">AOE9/AOA9-1</f>
        <v>0.12096727663418894</v>
      </c>
      <c r="AOF44" s="70">
        <f t="shared" ref="AOF44:AOF46" si="2188">AOF9/AOB9-1</f>
        <v>0.15876800976908001</v>
      </c>
      <c r="AOG44" s="70">
        <f t="shared" ref="AOG44:AOG46" si="2189">AOG9/AOC9-1</f>
        <v>0.17248749294610954</v>
      </c>
      <c r="AOH44" s="70">
        <f t="shared" ref="AOH44:AOH46" si="2190">AOH9/AOD9-1</f>
        <v>8.6624747663558876E-2</v>
      </c>
      <c r="AOI44" s="70">
        <f t="shared" ref="AOI44:AOI46" si="2191">AOI9/AOE9-1</f>
        <v>3.0808416904702041E-2</v>
      </c>
      <c r="AOJ44" s="70">
        <f t="shared" ref="AOJ44:AOJ46" si="2192">AOJ9/AOF9-1</f>
        <v>6.2292926606950738E-2</v>
      </c>
      <c r="AOK44" s="70">
        <f t="shared" ref="AOK44:AOK46" si="2193">AOK9/AOG9-1</f>
        <v>0.10872205040005722</v>
      </c>
      <c r="AOL44" s="70">
        <f t="shared" ref="AOL44:AOL46" si="2194">AOL9/AOH9-1</f>
        <v>7.0965043792704963E-2</v>
      </c>
      <c r="AOM44" s="70">
        <f t="shared" ref="AOM44:AOM46" si="2195">AOM9/AOI9-1</f>
        <v>6.627518543330968E-2</v>
      </c>
      <c r="AON44" s="70">
        <f t="shared" ref="AON44:AON46" si="2196">AON9/AOJ9-1</f>
        <v>-8.2389717498204673E-3</v>
      </c>
      <c r="AOO44" s="70">
        <f t="shared" ref="AOO44:AOO46" si="2197">AOO9/AOK9-1</f>
        <v>3.3385020905751794E-3</v>
      </c>
      <c r="AOP44" s="70">
        <f t="shared" ref="AOP44:AOP46" si="2198">AOP9/AOL9-1</f>
        <v>-2.4332505891852207E-2</v>
      </c>
      <c r="AOQ44" s="70">
        <f t="shared" ref="AOQ44:AOQ46" si="2199">AOQ9/AOM9-1</f>
        <v>9.4562478806848205E-2</v>
      </c>
      <c r="AOR44" s="70">
        <f t="shared" ref="AOR44:AOR46" si="2200">AOR9/AON9-1</f>
        <v>9.8746545274787545E-2</v>
      </c>
      <c r="AOS44" s="70"/>
      <c r="AOT44" s="70"/>
      <c r="AOU44" s="70"/>
      <c r="AOV44" s="70"/>
      <c r="AOW44" s="70"/>
      <c r="AOX44" s="70"/>
      <c r="AOY44" s="70"/>
      <c r="AOZ44" s="70"/>
      <c r="APA44" s="70"/>
    </row>
    <row r="45" spans="1:1093" x14ac:dyDescent="0.2">
      <c r="A45" s="9"/>
      <c r="B45" s="320" t="s">
        <v>1153</v>
      </c>
      <c r="G45" s="70">
        <f t="shared" si="2002"/>
        <v>-3.950565474100165E-2</v>
      </c>
      <c r="H45" s="70">
        <f t="shared" si="2002"/>
        <v>-1.9297803440142314E-2</v>
      </c>
      <c r="I45" s="70">
        <f t="shared" si="2002"/>
        <v>1.5168582796100782E-2</v>
      </c>
      <c r="J45" s="70">
        <f t="shared" si="2002"/>
        <v>8.1331413993701585E-3</v>
      </c>
      <c r="K45" s="70">
        <f t="shared" si="2002"/>
        <v>2.7666141210303863E-2</v>
      </c>
      <c r="L45" s="70">
        <f t="shared" si="2002"/>
        <v>-2.5528005193414249E-2</v>
      </c>
      <c r="M45" s="70">
        <f t="shared" si="2002"/>
        <v>-5.0336393039932426E-2</v>
      </c>
      <c r="N45" s="70">
        <f t="shared" si="2002"/>
        <v>-4.0218219437012981E-2</v>
      </c>
      <c r="O45" s="70">
        <f t="shared" si="2002"/>
        <v>-9.4991374244061122E-3</v>
      </c>
      <c r="P45" s="70">
        <f t="shared" si="2002"/>
        <v>-1.4203649604636048E-2</v>
      </c>
      <c r="Q45" s="70">
        <f t="shared" si="2003"/>
        <v>5.9693497156525499E-3</v>
      </c>
      <c r="R45" s="70">
        <f t="shared" si="2003"/>
        <v>5.0934073372141953E-3</v>
      </c>
      <c r="S45" s="70">
        <f t="shared" si="2003"/>
        <v>-3.1945954605283045E-2</v>
      </c>
      <c r="T45" s="70">
        <f t="shared" si="2003"/>
        <v>-2.9855497137097897E-3</v>
      </c>
      <c r="U45" s="70">
        <f t="shared" si="2003"/>
        <v>-1.9194891675688774E-2</v>
      </c>
      <c r="V45" s="70">
        <f t="shared" si="2003"/>
        <v>-3.2102605343913071E-2</v>
      </c>
      <c r="W45" s="70">
        <f t="shared" si="2003"/>
        <v>-2.9357149890013146E-2</v>
      </c>
      <c r="X45" s="70">
        <f t="shared" si="2003"/>
        <v>-4.6455356708107409E-2</v>
      </c>
      <c r="Y45" s="70">
        <f t="shared" si="2003"/>
        <v>-2.7503099601974279E-2</v>
      </c>
      <c r="Z45" s="70">
        <f t="shared" si="2003"/>
        <v>-1.312235748700552E-2</v>
      </c>
      <c r="AA45" s="70">
        <f t="shared" si="2004"/>
        <v>7.4745771561490759E-3</v>
      </c>
      <c r="AB45" s="70">
        <f t="shared" si="2004"/>
        <v>3.0592335365158041E-2</v>
      </c>
      <c r="AC45" s="70">
        <f t="shared" si="2004"/>
        <v>1.4726086177290876E-2</v>
      </c>
      <c r="AD45" s="70">
        <f t="shared" si="2004"/>
        <v>1.5728008957608841E-2</v>
      </c>
      <c r="AE45" s="70">
        <f t="shared" si="2004"/>
        <v>-1.8976123779322673E-2</v>
      </c>
      <c r="AF45" s="70">
        <f t="shared" si="2004"/>
        <v>3.771702017194567E-3</v>
      </c>
      <c r="AG45" s="70">
        <f t="shared" si="2004"/>
        <v>3.9609781212090134E-2</v>
      </c>
      <c r="AH45" s="70">
        <f t="shared" si="2004"/>
        <v>2.1438844169235693E-2</v>
      </c>
      <c r="AI45" s="70">
        <f t="shared" si="2004"/>
        <v>2.775655617119388E-2</v>
      </c>
      <c r="AJ45" s="70">
        <f t="shared" si="2004"/>
        <v>-3.7762073190528156E-4</v>
      </c>
      <c r="AK45" s="70">
        <f t="shared" si="2005"/>
        <v>-1.6826573292545E-2</v>
      </c>
      <c r="AL45" s="70">
        <f t="shared" si="2005"/>
        <v>-3.0663510507438207E-2</v>
      </c>
      <c r="AM45" s="70">
        <f t="shared" si="2005"/>
        <v>-6.2827736766386533E-3</v>
      </c>
      <c r="AN45" s="70">
        <f t="shared" si="2005"/>
        <v>-2.3272119560876159E-2</v>
      </c>
      <c r="AO45" s="70">
        <f t="shared" si="2005"/>
        <v>-1.6068375500108978E-2</v>
      </c>
      <c r="AP45" s="70">
        <f t="shared" si="2005"/>
        <v>1.0713510346894495E-2</v>
      </c>
      <c r="AQ45" s="70">
        <f t="shared" si="2005"/>
        <v>1.1416076434707101E-3</v>
      </c>
      <c r="AR45" s="70">
        <f t="shared" si="2005"/>
        <v>7.0461319309342851E-3</v>
      </c>
      <c r="AS45" s="70">
        <f t="shared" si="2005"/>
        <v>-7.0005680866399578E-3</v>
      </c>
      <c r="AT45" s="70">
        <f t="shared" si="2005"/>
        <v>-1.6004869194501392E-2</v>
      </c>
      <c r="AU45" s="70">
        <f t="shared" si="2006"/>
        <v>-7.9284582368690515E-3</v>
      </c>
      <c r="AV45" s="70">
        <f t="shared" si="2006"/>
        <v>2.495658400112144E-2</v>
      </c>
      <c r="AW45" s="70">
        <f t="shared" si="2006"/>
        <v>5.1689875040140887E-2</v>
      </c>
      <c r="AX45" s="70">
        <f t="shared" si="2006"/>
        <v>0.12474884249148244</v>
      </c>
      <c r="AY45" s="70">
        <f t="shared" si="2006"/>
        <v>0.13794978247252532</v>
      </c>
      <c r="AZ45" s="70">
        <f t="shared" si="2006"/>
        <v>0.13954014666711934</v>
      </c>
      <c r="BA45" s="70">
        <f t="shared" si="2006"/>
        <v>9.6659987400671499E-2</v>
      </c>
      <c r="BB45" s="70">
        <f t="shared" si="2006"/>
        <v>3.2110341058320779E-2</v>
      </c>
      <c r="BC45" s="70">
        <f t="shared" si="2006"/>
        <v>-1.1167881921475553E-2</v>
      </c>
      <c r="BD45" s="70">
        <f t="shared" si="2006"/>
        <v>-5.0054008012563433E-2</v>
      </c>
      <c r="BE45" s="70">
        <f t="shared" si="2007"/>
        <v>-4.843494338074783E-2</v>
      </c>
      <c r="BF45" s="70">
        <f t="shared" si="2007"/>
        <v>-5.7596101175048764E-2</v>
      </c>
      <c r="BG45" s="70">
        <f t="shared" si="2007"/>
        <v>-3.9641531124979368E-2</v>
      </c>
      <c r="BH45" s="70">
        <f t="shared" si="2007"/>
        <v>-4.8301797772760446E-2</v>
      </c>
      <c r="BI45" s="70">
        <f t="shared" si="2007"/>
        <v>-4.3936334558861145E-2</v>
      </c>
      <c r="BJ45" s="70">
        <f t="shared" si="2007"/>
        <v>-6.1886272910277262E-2</v>
      </c>
      <c r="BK45" s="70">
        <f t="shared" si="2007"/>
        <v>-5.9136626127959557E-2</v>
      </c>
      <c r="BL45" s="70">
        <f t="shared" si="2007"/>
        <v>-4.5749640989246165E-2</v>
      </c>
      <c r="BM45" s="70">
        <f t="shared" si="2007"/>
        <v>-4.7410911275205803E-2</v>
      </c>
      <c r="BN45" s="70">
        <f t="shared" si="2007"/>
        <v>-2.5800556790434692E-2</v>
      </c>
      <c r="BO45" s="70">
        <f t="shared" si="2008"/>
        <v>-1.9442274067043019E-2</v>
      </c>
      <c r="BP45" s="70">
        <f t="shared" si="2008"/>
        <v>-1.7221245339758884E-2</v>
      </c>
      <c r="BQ45" s="70">
        <f t="shared" si="2008"/>
        <v>1.3165065769161099E-2</v>
      </c>
      <c r="BR45" s="70">
        <f t="shared" si="2008"/>
        <v>4.7935222141033407E-3</v>
      </c>
      <c r="BS45" s="70">
        <f t="shared" si="2008"/>
        <v>-1.3575354388070116E-2</v>
      </c>
      <c r="BT45" s="70">
        <f t="shared" si="2008"/>
        <v>9.5772523506039153E-3</v>
      </c>
      <c r="BU45" s="70">
        <f t="shared" si="2008"/>
        <v>-1.3036333403548817E-5</v>
      </c>
      <c r="BV45" s="70">
        <f t="shared" si="2008"/>
        <v>1.6225513072385844E-2</v>
      </c>
      <c r="BW45" s="70">
        <f t="shared" si="2008"/>
        <v>3.446312716035882E-2</v>
      </c>
      <c r="BX45" s="70">
        <f t="shared" si="2008"/>
        <v>1.3692148127719683E-2</v>
      </c>
      <c r="BY45" s="70">
        <f t="shared" si="2009"/>
        <v>-1.3667496993373662E-3</v>
      </c>
      <c r="BZ45" s="70">
        <f t="shared" si="2009"/>
        <v>6.297089598147565E-3</v>
      </c>
      <c r="CA45" s="70">
        <f t="shared" si="2009"/>
        <v>4.1454672835881112E-3</v>
      </c>
      <c r="CB45" s="70">
        <f t="shared" si="2009"/>
        <v>2.2408180143201006E-2</v>
      </c>
      <c r="CC45" s="70">
        <f t="shared" si="2009"/>
        <v>3.5027231095289268E-2</v>
      </c>
      <c r="CD45" s="70">
        <f t="shared" si="2009"/>
        <v>3.3075799943713902E-2</v>
      </c>
      <c r="CE45" s="70">
        <f t="shared" si="2009"/>
        <v>4.7524492934045925E-2</v>
      </c>
      <c r="CF45" s="70">
        <f t="shared" si="2009"/>
        <v>6.2010136870471522E-2</v>
      </c>
      <c r="CG45" s="70">
        <f t="shared" si="2009"/>
        <v>5.4123365161632631E-2</v>
      </c>
      <c r="CH45" s="70">
        <f t="shared" si="2009"/>
        <v>4.2296753983213753E-2</v>
      </c>
      <c r="CI45" s="70">
        <f t="shared" si="2010"/>
        <v>3.2953779875871669E-2</v>
      </c>
      <c r="CJ45" s="70">
        <f t="shared" si="2010"/>
        <v>4.5719353233546478E-3</v>
      </c>
      <c r="CK45" s="70">
        <f t="shared" si="2010"/>
        <v>-8.0492843586662532E-3</v>
      </c>
      <c r="CL45" s="70">
        <f t="shared" si="2010"/>
        <v>-4.4654307457202558E-3</v>
      </c>
      <c r="CM45" s="70">
        <f t="shared" si="2010"/>
        <v>-2.1973713571624254E-2</v>
      </c>
      <c r="CN45" s="70">
        <f t="shared" si="2010"/>
        <v>-3.2296707318278051E-2</v>
      </c>
      <c r="CO45" s="70">
        <f t="shared" si="2010"/>
        <v>2.2986323168794343E-4</v>
      </c>
      <c r="CP45" s="70">
        <f t="shared" si="2010"/>
        <v>2.2922543337400292E-3</v>
      </c>
      <c r="CQ45" s="70">
        <f t="shared" si="2010"/>
        <v>2.4796971176751281E-2</v>
      </c>
      <c r="CR45" s="70">
        <f t="shared" si="2010"/>
        <v>2.4305257170319949E-2</v>
      </c>
      <c r="CS45" s="70">
        <f t="shared" si="2011"/>
        <v>1.2146260120018626E-2</v>
      </c>
      <c r="CT45" s="70">
        <f t="shared" si="2011"/>
        <v>1.8154452727248804E-2</v>
      </c>
      <c r="CU45" s="70">
        <f t="shared" si="2011"/>
        <v>2.8411904299060042E-2</v>
      </c>
      <c r="CV45" s="70">
        <f t="shared" si="2011"/>
        <v>8.2719314865104199E-2</v>
      </c>
      <c r="CW45" s="70">
        <f t="shared" si="2011"/>
        <v>9.2754873569429019E-2</v>
      </c>
      <c r="CX45" s="70">
        <f t="shared" si="2011"/>
        <v>0.14870730849481273</v>
      </c>
      <c r="CY45" s="70">
        <f t="shared" si="2011"/>
        <v>0.14952974264462204</v>
      </c>
      <c r="CZ45" s="70">
        <f t="shared" si="2011"/>
        <v>0.12115392379403689</v>
      </c>
      <c r="DA45" s="70">
        <f t="shared" si="2011"/>
        <v>8.8074762119481731E-2</v>
      </c>
      <c r="DB45" s="70">
        <f t="shared" si="2011"/>
        <v>3.9029675670576358E-2</v>
      </c>
      <c r="DC45" s="70">
        <f t="shared" si="2012"/>
        <v>1.8046095806623086E-3</v>
      </c>
      <c r="DD45" s="70">
        <f t="shared" si="2012"/>
        <v>-2.6662288324444505E-2</v>
      </c>
      <c r="DE45" s="70">
        <f t="shared" si="2012"/>
        <v>-4.3710775686916392E-2</v>
      </c>
      <c r="DF45" s="70">
        <f t="shared" si="2012"/>
        <v>-6.4228075312209532E-2</v>
      </c>
      <c r="DG45" s="70">
        <f t="shared" si="2012"/>
        <v>-3.3657418600507305E-2</v>
      </c>
      <c r="DH45" s="70">
        <f t="shared" si="2012"/>
        <v>-2.5813630490685302E-2</v>
      </c>
      <c r="DI45" s="70">
        <f t="shared" si="2012"/>
        <v>4.0210170574002113E-3</v>
      </c>
      <c r="DJ45" s="70">
        <f t="shared" si="2012"/>
        <v>1.1589753083255605E-2</v>
      </c>
      <c r="DK45" s="70">
        <f t="shared" si="2012"/>
        <v>1.9521688245350832E-2</v>
      </c>
      <c r="DL45" s="70">
        <f t="shared" si="2012"/>
        <v>2.4779849841847224E-2</v>
      </c>
      <c r="DM45" s="70">
        <f t="shared" si="2013"/>
        <v>1.9663637643042797E-2</v>
      </c>
      <c r="DN45" s="70">
        <f t="shared" si="2013"/>
        <v>1.1006241182379251E-2</v>
      </c>
      <c r="DO45" s="70">
        <f t="shared" si="2013"/>
        <v>1.2856420380301437E-2</v>
      </c>
      <c r="DP45" s="70">
        <f t="shared" si="2013"/>
        <v>6.8571980475493621E-3</v>
      </c>
      <c r="DQ45" s="70">
        <f t="shared" si="2013"/>
        <v>1.4698254623811913E-2</v>
      </c>
      <c r="DR45" s="70">
        <f t="shared" si="2013"/>
        <v>3.1420874348852434E-2</v>
      </c>
      <c r="DS45" s="70">
        <f t="shared" si="2013"/>
        <v>1.3566423271806016E-2</v>
      </c>
      <c r="DT45" s="70">
        <f t="shared" si="2013"/>
        <v>3.681023749572887E-2</v>
      </c>
      <c r="DU45" s="70">
        <f t="shared" si="2013"/>
        <v>4.7328122818607321E-2</v>
      </c>
      <c r="DV45" s="70">
        <f t="shared" si="2013"/>
        <v>5.3449069932853366E-2</v>
      </c>
      <c r="DW45" s="70">
        <f t="shared" si="2014"/>
        <v>5.8246782230085392E-2</v>
      </c>
      <c r="DX45" s="70">
        <f t="shared" si="2014"/>
        <v>6.7512270432837695E-2</v>
      </c>
      <c r="DY45" s="70">
        <f t="shared" si="2014"/>
        <v>5.6242594014682901E-2</v>
      </c>
      <c r="DZ45" s="70">
        <f t="shared" si="2014"/>
        <v>4.9041227569533996E-2</v>
      </c>
      <c r="EA45" s="70">
        <f t="shared" si="2014"/>
        <v>2.5190253815625674E-2</v>
      </c>
      <c r="EB45" s="70">
        <f t="shared" si="2014"/>
        <v>3.1594648856653196E-2</v>
      </c>
      <c r="EC45" s="70">
        <f t="shared" si="2014"/>
        <v>4.8735725152075027E-2</v>
      </c>
      <c r="ED45" s="70">
        <f t="shared" si="2014"/>
        <v>5.1696793355666015E-2</v>
      </c>
      <c r="EE45" s="70">
        <f t="shared" si="2014"/>
        <v>7.2225682543465286E-2</v>
      </c>
      <c r="EF45" s="70">
        <f t="shared" si="2014"/>
        <v>6.0623207964104697E-2</v>
      </c>
      <c r="EG45" s="70">
        <f t="shared" si="2015"/>
        <v>7.3411494360849927E-2</v>
      </c>
      <c r="EH45" s="70">
        <f t="shared" si="2015"/>
        <v>2.0598997093935312E-2</v>
      </c>
      <c r="EI45" s="70">
        <f t="shared" si="2015"/>
        <v>1.5018599298846524E-2</v>
      </c>
      <c r="EJ45" s="70">
        <f t="shared" si="2015"/>
        <v>2.1362722391675693E-3</v>
      </c>
      <c r="EK45" s="70">
        <f t="shared" si="2015"/>
        <v>-6.7492958932037217E-3</v>
      </c>
      <c r="EL45" s="70">
        <f t="shared" si="2015"/>
        <v>2.4310800834157487E-2</v>
      </c>
      <c r="EM45" s="70">
        <f t="shared" si="2015"/>
        <v>3.0191688333288225E-2</v>
      </c>
      <c r="EN45" s="70">
        <f t="shared" si="2015"/>
        <v>3.781766997428182E-2</v>
      </c>
      <c r="EO45" s="70">
        <f t="shared" si="2015"/>
        <v>2.6046643018039717E-2</v>
      </c>
      <c r="EP45" s="70">
        <f t="shared" si="2015"/>
        <v>4.1640399924732119E-2</v>
      </c>
      <c r="EQ45" s="70">
        <f t="shared" si="2016"/>
        <v>2.4923637669294507E-2</v>
      </c>
      <c r="ER45" s="70">
        <f t="shared" si="2016"/>
        <v>6.2276429245748943E-3</v>
      </c>
      <c r="ES45" s="70">
        <f t="shared" si="2016"/>
        <v>1.3745194385141657E-2</v>
      </c>
      <c r="ET45" s="70">
        <f t="shared" si="2016"/>
        <v>4.3424434941259804E-2</v>
      </c>
      <c r="EU45" s="70">
        <f t="shared" si="2016"/>
        <v>7.1369984187906965E-2</v>
      </c>
      <c r="EV45" s="70">
        <f t="shared" si="2016"/>
        <v>0.12829094147970621</v>
      </c>
      <c r="EW45" s="70">
        <f t="shared" si="2016"/>
        <v>0.13628431393865625</v>
      </c>
      <c r="EX45" s="70">
        <f t="shared" si="2016"/>
        <v>0.14834675833662025</v>
      </c>
      <c r="EY45" s="70">
        <f t="shared" si="2016"/>
        <v>0.11861294931746813</v>
      </c>
      <c r="EZ45" s="70">
        <f t="shared" si="2016"/>
        <v>9.2824006556841532E-2</v>
      </c>
      <c r="FA45" s="70">
        <f t="shared" si="2017"/>
        <v>8.9840653852179875E-2</v>
      </c>
      <c r="FB45" s="70">
        <f t="shared" si="2017"/>
        <v>5.4314431252187045E-2</v>
      </c>
      <c r="FC45" s="70">
        <f t="shared" si="2017"/>
        <v>4.9808379519220347E-2</v>
      </c>
      <c r="FD45" s="70">
        <f t="shared" si="2017"/>
        <v>1.6999411686245303E-2</v>
      </c>
      <c r="FE45" s="70">
        <f t="shared" si="2017"/>
        <v>-1.3325172362702142E-2</v>
      </c>
      <c r="FF45" s="70">
        <f t="shared" si="2017"/>
        <v>-2.3740260742560082E-2</v>
      </c>
      <c r="FG45" s="70">
        <f t="shared" si="2017"/>
        <v>-1.637659358641208E-2</v>
      </c>
      <c r="FH45" s="70">
        <f t="shared" si="2017"/>
        <v>5.4203051706376293E-3</v>
      </c>
      <c r="FI45" s="70">
        <f t="shared" si="2017"/>
        <v>3.7135693937643266E-2</v>
      </c>
      <c r="FJ45" s="70">
        <f t="shared" si="2017"/>
        <v>4.6254327680175678E-2</v>
      </c>
      <c r="FK45" s="70">
        <f t="shared" si="2018"/>
        <v>5.9670987644050433E-2</v>
      </c>
      <c r="FL45" s="70">
        <f t="shared" si="2018"/>
        <v>4.5142533249840522E-2</v>
      </c>
      <c r="FM45" s="70">
        <f t="shared" si="2018"/>
        <v>3.4625321794270247E-2</v>
      </c>
      <c r="FN45" s="70">
        <f t="shared" si="2018"/>
        <v>3.082407759703587E-3</v>
      </c>
      <c r="FO45" s="70">
        <f t="shared" si="2018"/>
        <v>-5.2119131888037629E-3</v>
      </c>
      <c r="FP45" s="70">
        <f t="shared" si="2018"/>
        <v>-9.8075300787128228E-3</v>
      </c>
      <c r="FQ45" s="70">
        <f t="shared" si="2018"/>
        <v>-2.3293155805481747E-2</v>
      </c>
      <c r="FR45" s="70">
        <f t="shared" si="2018"/>
        <v>2.3925384166563202E-3</v>
      </c>
      <c r="FS45" s="70">
        <f t="shared" si="2018"/>
        <v>-7.8143025742012373E-3</v>
      </c>
      <c r="FT45" s="70">
        <f t="shared" si="2018"/>
        <v>6.8186276509660804E-3</v>
      </c>
      <c r="FU45" s="70">
        <f t="shared" si="2019"/>
        <v>1.1622167565510599E-2</v>
      </c>
      <c r="FV45" s="70">
        <f t="shared" si="2019"/>
        <v>1.9723570307403016E-2</v>
      </c>
      <c r="FW45" s="70">
        <f t="shared" si="2019"/>
        <v>2.3277882349465928E-2</v>
      </c>
      <c r="FX45" s="70">
        <f t="shared" si="2019"/>
        <v>2.9709303547205357E-2</v>
      </c>
      <c r="FY45" s="70">
        <f t="shared" si="2019"/>
        <v>2.9700178642507291E-2</v>
      </c>
      <c r="FZ45" s="70">
        <f t="shared" si="2019"/>
        <v>2.3115323744081318E-2</v>
      </c>
      <c r="GA45" s="70">
        <f t="shared" si="2019"/>
        <v>3.9323186286989165E-2</v>
      </c>
      <c r="GB45" s="70">
        <f t="shared" si="2019"/>
        <v>2.5247800663340092E-2</v>
      </c>
      <c r="GC45" s="70">
        <f t="shared" si="2019"/>
        <v>2.2372562097227489E-2</v>
      </c>
      <c r="GD45" s="70">
        <f t="shared" si="2019"/>
        <v>4.3286583248080435E-2</v>
      </c>
      <c r="GE45" s="70">
        <f t="shared" si="2020"/>
        <v>4.712108536826598E-2</v>
      </c>
      <c r="GF45" s="70">
        <f t="shared" si="2020"/>
        <v>5.3077924419291378E-2</v>
      </c>
      <c r="GG45" s="70">
        <f t="shared" si="2020"/>
        <v>6.5970183956508777E-2</v>
      </c>
      <c r="GH45" s="70">
        <f t="shared" si="2020"/>
        <v>3.5008917043541476E-2</v>
      </c>
      <c r="GI45" s="70">
        <f t="shared" si="2020"/>
        <v>3.9448130631061007E-2</v>
      </c>
      <c r="GJ45" s="70">
        <f t="shared" si="2020"/>
        <v>2.0877240288065257E-2</v>
      </c>
      <c r="GK45" s="70">
        <f t="shared" si="2020"/>
        <v>7.3186428568450257E-3</v>
      </c>
      <c r="GL45" s="70">
        <f t="shared" si="2020"/>
        <v>2.1061692083260919E-2</v>
      </c>
      <c r="GM45" s="70">
        <f t="shared" si="2020"/>
        <v>-1.1864555981845326E-3</v>
      </c>
      <c r="GN45" s="70">
        <f t="shared" si="2020"/>
        <v>1.1906467942267573E-2</v>
      </c>
      <c r="GO45" s="70">
        <f t="shared" si="2021"/>
        <v>1.4977669016826844E-2</v>
      </c>
      <c r="GP45" s="70">
        <f t="shared" si="2021"/>
        <v>1.4116159777470827E-3</v>
      </c>
      <c r="GQ45" s="70">
        <f t="shared" si="2021"/>
        <v>-4.9805476378540492E-3</v>
      </c>
      <c r="GR45" s="70">
        <f t="shared" si="2021"/>
        <v>-2.9128543666057105E-4</v>
      </c>
      <c r="GS45" s="70">
        <f t="shared" si="2021"/>
        <v>1.7566657005767983E-2</v>
      </c>
      <c r="GT45" s="70">
        <f t="shared" si="2021"/>
        <v>3.4091973972944167E-2</v>
      </c>
      <c r="GU45" s="70">
        <f t="shared" si="2021"/>
        <v>4.8340154644487709E-2</v>
      </c>
      <c r="GV45" s="70">
        <f t="shared" si="2021"/>
        <v>6.1960442969055451E-2</v>
      </c>
      <c r="GW45" s="70">
        <f t="shared" si="2021"/>
        <v>0.10006469788982053</v>
      </c>
      <c r="GX45" s="70">
        <f t="shared" si="2021"/>
        <v>0.12122437381601658</v>
      </c>
      <c r="GY45" s="70">
        <f t="shared" si="2022"/>
        <v>0.12858005146433782</v>
      </c>
      <c r="GZ45" s="70">
        <f t="shared" si="2022"/>
        <v>0.1125370902524403</v>
      </c>
      <c r="HA45" s="70">
        <f t="shared" si="2022"/>
        <v>8.0481844279376213E-2</v>
      </c>
      <c r="HB45" s="70">
        <f t="shared" si="2022"/>
        <v>7.8012447752617176E-2</v>
      </c>
      <c r="HC45" s="70">
        <f t="shared" si="2022"/>
        <v>6.5105613133902951E-2</v>
      </c>
      <c r="HD45" s="70">
        <f t="shared" si="2022"/>
        <v>4.9700037423037413E-2</v>
      </c>
      <c r="HE45" s="70">
        <f t="shared" si="2022"/>
        <v>2.7913493742015572E-2</v>
      </c>
      <c r="HF45" s="70">
        <f t="shared" si="2022"/>
        <v>7.2811946384669923E-3</v>
      </c>
      <c r="HG45" s="70">
        <f t="shared" si="2022"/>
        <v>1.5417733482531615E-2</v>
      </c>
      <c r="HH45" s="70">
        <f t="shared" si="2022"/>
        <v>7.4318323341469039E-3</v>
      </c>
      <c r="HI45" s="70">
        <f t="shared" si="2023"/>
        <v>1.5143801341999996E-2</v>
      </c>
      <c r="HJ45" s="70">
        <f t="shared" si="2023"/>
        <v>1.0144742590313838E-2</v>
      </c>
      <c r="HK45" s="70">
        <f t="shared" si="2023"/>
        <v>-1.2732663942878197E-3</v>
      </c>
      <c r="HL45" s="70">
        <f t="shared" si="2023"/>
        <v>1.7696881070915715E-2</v>
      </c>
      <c r="HM45" s="70">
        <f t="shared" si="2023"/>
        <v>9.2707311914539403E-3</v>
      </c>
      <c r="HN45" s="70">
        <f t="shared" si="2023"/>
        <v>8.0740382946817846E-3</v>
      </c>
      <c r="HO45" s="70">
        <f t="shared" si="2023"/>
        <v>2.2034987725642941E-2</v>
      </c>
      <c r="HP45" s="70">
        <f t="shared" si="2023"/>
        <v>4.4066822556191765E-2</v>
      </c>
      <c r="HQ45" s="70">
        <f t="shared" si="2023"/>
        <v>2.8276962236730485E-2</v>
      </c>
      <c r="HR45" s="70">
        <f t="shared" si="2023"/>
        <v>2.1173210312981139E-2</v>
      </c>
      <c r="HS45" s="70">
        <f t="shared" si="2024"/>
        <v>1.2987886049660835E-2</v>
      </c>
      <c r="HT45" s="70">
        <f t="shared" si="2024"/>
        <v>7.9990915917753647E-3</v>
      </c>
      <c r="HU45" s="70">
        <f t="shared" si="2024"/>
        <v>2.867316076885662E-2</v>
      </c>
      <c r="HV45" s="70">
        <f t="shared" si="2024"/>
        <v>1.6866275030675393E-2</v>
      </c>
      <c r="HW45" s="70">
        <f t="shared" si="2024"/>
        <v>1.9820593909921858E-2</v>
      </c>
      <c r="HX45" s="70">
        <f t="shared" si="2024"/>
        <v>7.5571859415413112E-3</v>
      </c>
      <c r="HY45" s="70">
        <f t="shared" si="2024"/>
        <v>-8.9930932269063346E-3</v>
      </c>
      <c r="HZ45" s="70">
        <f t="shared" si="2024"/>
        <v>8.2144294482899838E-4</v>
      </c>
      <c r="IA45" s="70">
        <f t="shared" si="2024"/>
        <v>2.3112527954201045E-2</v>
      </c>
      <c r="IB45" s="70">
        <f t="shared" si="2024"/>
        <v>2.6683749008759694E-2</v>
      </c>
      <c r="IC45" s="70">
        <f t="shared" si="2025"/>
        <v>7.1155021795822559E-2</v>
      </c>
      <c r="ID45" s="70">
        <f t="shared" si="2025"/>
        <v>6.6568853463233824E-2</v>
      </c>
      <c r="IE45" s="70">
        <f t="shared" si="2025"/>
        <v>4.8577655156021304E-2</v>
      </c>
      <c r="IF45" s="70">
        <f t="shared" si="2025"/>
        <v>5.5173020513414217E-2</v>
      </c>
      <c r="IG45" s="70">
        <f t="shared" si="2025"/>
        <v>3.3439366568656315E-2</v>
      </c>
      <c r="IH45" s="70">
        <f t="shared" si="2025"/>
        <v>5.08104499391413E-2</v>
      </c>
      <c r="II45" s="70">
        <f t="shared" si="2025"/>
        <v>4.8461499150045828E-2</v>
      </c>
      <c r="IJ45" s="70">
        <f t="shared" si="2025"/>
        <v>3.4272715077636517E-2</v>
      </c>
      <c r="IK45" s="70">
        <f t="shared" si="2025"/>
        <v>2.5659817222488002E-2</v>
      </c>
      <c r="IL45" s="70">
        <f t="shared" si="2025"/>
        <v>3.7884079592930719E-2</v>
      </c>
      <c r="IM45" s="70">
        <f t="shared" si="2026"/>
        <v>1.9285155349218819E-2</v>
      </c>
      <c r="IN45" s="70">
        <f t="shared" si="2026"/>
        <v>3.9088343485556232E-2</v>
      </c>
      <c r="IO45" s="70">
        <f t="shared" si="2026"/>
        <v>3.4162008043892689E-2</v>
      </c>
      <c r="IP45" s="70">
        <f t="shared" si="2026"/>
        <v>9.1966112961383573E-3</v>
      </c>
      <c r="IQ45" s="70">
        <f t="shared" si="2026"/>
        <v>3.0888992830842454E-2</v>
      </c>
      <c r="IR45" s="70">
        <f t="shared" si="2026"/>
        <v>1.6871087723331568E-2</v>
      </c>
      <c r="IS45" s="70">
        <f t="shared" si="2026"/>
        <v>1.3204856331331838E-2</v>
      </c>
      <c r="IT45" s="70">
        <f t="shared" si="2026"/>
        <v>4.4983963655078174E-2</v>
      </c>
      <c r="IU45" s="70">
        <f t="shared" si="2026"/>
        <v>3.4383401251688817E-2</v>
      </c>
      <c r="IV45" s="70">
        <f t="shared" si="2026"/>
        <v>2.9008655502314351E-2</v>
      </c>
      <c r="IW45" s="70">
        <f t="shared" si="2027"/>
        <v>0.10254245722148236</v>
      </c>
      <c r="IX45" s="70">
        <f t="shared" si="2027"/>
        <v>0.109291913181782</v>
      </c>
      <c r="IY45" s="70">
        <f t="shared" si="2027"/>
        <v>0.14396349506249329</v>
      </c>
      <c r="IZ45" s="70">
        <f t="shared" si="2027"/>
        <v>0.12889961409643758</v>
      </c>
      <c r="JA45" s="70">
        <f t="shared" si="2027"/>
        <v>5.8379290657408767E-2</v>
      </c>
      <c r="JB45" s="70">
        <f t="shared" si="2027"/>
        <v>6.47959525503079E-2</v>
      </c>
      <c r="JC45" s="70">
        <f t="shared" si="2027"/>
        <v>1.7686080945954474E-2</v>
      </c>
      <c r="JD45" s="70">
        <f t="shared" si="2027"/>
        <v>4.5099032564524411E-2</v>
      </c>
      <c r="JE45" s="70">
        <f t="shared" si="2027"/>
        <v>3.342849936119574E-2</v>
      </c>
      <c r="JF45" s="70">
        <f t="shared" si="2027"/>
        <v>-9.8052076772531249E-3</v>
      </c>
      <c r="JG45" s="70">
        <f t="shared" si="2028"/>
        <v>8.2482315039449361E-3</v>
      </c>
      <c r="JH45" s="70">
        <f t="shared" si="2028"/>
        <v>-9.7705474515935586E-3</v>
      </c>
      <c r="JI45" s="70">
        <f t="shared" si="2028"/>
        <v>-1.2309584867065126E-4</v>
      </c>
      <c r="JJ45" s="70">
        <f t="shared" si="2028"/>
        <v>7.8987205633767044E-3</v>
      </c>
      <c r="JK45" s="70">
        <f t="shared" si="2028"/>
        <v>1.394134872138153E-2</v>
      </c>
      <c r="JL45" s="70">
        <f t="shared" si="2028"/>
        <v>7.7635348124940329E-3</v>
      </c>
      <c r="JM45" s="70">
        <f t="shared" si="2028"/>
        <v>4.5339119209768519E-3</v>
      </c>
      <c r="JN45" s="70">
        <f t="shared" si="2028"/>
        <v>2.4906671465042329E-2</v>
      </c>
      <c r="JO45" s="70">
        <f t="shared" si="2028"/>
        <v>3.022455725586215E-2</v>
      </c>
      <c r="JP45" s="70">
        <f t="shared" si="2028"/>
        <v>4.9831696853330554E-2</v>
      </c>
      <c r="JQ45" s="70">
        <f t="shared" si="2029"/>
        <v>5.4348788619808852E-2</v>
      </c>
      <c r="JR45" s="70">
        <f t="shared" si="2029"/>
        <v>3.8733639891184168E-2</v>
      </c>
      <c r="JS45" s="70">
        <f t="shared" si="2029"/>
        <v>4.295508384410085E-2</v>
      </c>
      <c r="JT45" s="70">
        <f t="shared" si="2029"/>
        <v>3.8349834590669651E-2</v>
      </c>
      <c r="JU45" s="70">
        <f t="shared" si="2029"/>
        <v>4.7597325127655576E-2</v>
      </c>
      <c r="JV45" s="70">
        <f t="shared" si="2029"/>
        <v>4.2290152344705012E-2</v>
      </c>
      <c r="JW45" s="70">
        <f t="shared" si="2029"/>
        <v>2.7851781638549955E-2</v>
      </c>
      <c r="JX45" s="70">
        <f t="shared" si="2029"/>
        <v>4.1398501108026231E-2</v>
      </c>
      <c r="JY45" s="70">
        <f t="shared" si="2029"/>
        <v>4.7571168169344036E-2</v>
      </c>
      <c r="JZ45" s="70">
        <f t="shared" si="2029"/>
        <v>6.0152316187801258E-2</v>
      </c>
      <c r="KA45" s="70">
        <f t="shared" si="2030"/>
        <v>3.6590744078185855E-2</v>
      </c>
      <c r="KB45" s="70">
        <f t="shared" si="2030"/>
        <v>2.8660184984588444E-2</v>
      </c>
      <c r="KC45" s="70">
        <f t="shared" si="2030"/>
        <v>5.1896848212008351E-2</v>
      </c>
      <c r="KD45" s="70">
        <f t="shared" si="2030"/>
        <v>4.26121142503888E-2</v>
      </c>
      <c r="KE45" s="70">
        <f t="shared" si="2030"/>
        <v>4.6278783949116997E-2</v>
      </c>
      <c r="KF45" s="70">
        <f t="shared" si="2030"/>
        <v>4.3715015820403602E-2</v>
      </c>
      <c r="KG45" s="70">
        <f t="shared" si="2030"/>
        <v>2.5014804297635473E-2</v>
      </c>
      <c r="KH45" s="70">
        <f t="shared" si="2030"/>
        <v>1.1689405340415293E-2</v>
      </c>
      <c r="KI45" s="70">
        <f t="shared" si="2030"/>
        <v>1.9493090976825611E-2</v>
      </c>
      <c r="KJ45" s="70">
        <f t="shared" si="2030"/>
        <v>2.9465955697806301E-2</v>
      </c>
      <c r="KK45" s="70">
        <f t="shared" si="2031"/>
        <v>1.6023674118783138E-2</v>
      </c>
      <c r="KL45" s="70">
        <f t="shared" si="2031"/>
        <v>2.6988939346957119E-2</v>
      </c>
      <c r="KM45" s="70">
        <f t="shared" si="2031"/>
        <v>2.1160774906086699E-2</v>
      </c>
      <c r="KN45" s="70">
        <f t="shared" si="2031"/>
        <v>2.3554573021250302E-2</v>
      </c>
      <c r="KO45" s="70">
        <f t="shared" si="2031"/>
        <v>4.2055402063297498E-2</v>
      </c>
      <c r="KP45" s="70">
        <f t="shared" si="2031"/>
        <v>6.753005556852143E-2</v>
      </c>
      <c r="KQ45" s="70">
        <f t="shared" si="2031"/>
        <v>8.4622833226167815E-2</v>
      </c>
      <c r="KR45" s="70">
        <f t="shared" si="2031"/>
        <v>6.8629154562820149E-2</v>
      </c>
      <c r="KS45" s="70">
        <f t="shared" si="2031"/>
        <v>5.0614714020067453E-2</v>
      </c>
      <c r="KT45" s="70">
        <f t="shared" si="2031"/>
        <v>2.6608307518384056E-2</v>
      </c>
      <c r="KU45" s="70">
        <f t="shared" si="2032"/>
        <v>6.8061993899252382E-2</v>
      </c>
      <c r="KV45" s="70">
        <f t="shared" si="2032"/>
        <v>9.1633045124314361E-2</v>
      </c>
      <c r="KW45" s="70">
        <f t="shared" si="2032"/>
        <v>0.11932024148939768</v>
      </c>
      <c r="KX45" s="70">
        <f t="shared" si="2032"/>
        <v>0.13562068464858035</v>
      </c>
      <c r="KY45" s="70">
        <f t="shared" si="2032"/>
        <v>0.11098784764067693</v>
      </c>
      <c r="KZ45" s="70">
        <f t="shared" si="2032"/>
        <v>8.3665160905985525E-2</v>
      </c>
      <c r="LA45" s="70">
        <f t="shared" si="2032"/>
        <v>5.5689612839162184E-2</v>
      </c>
      <c r="LB45" s="70">
        <f t="shared" si="2032"/>
        <v>6.397537205370063E-2</v>
      </c>
      <c r="LC45" s="70">
        <f t="shared" si="2032"/>
        <v>3.6559425207937535E-2</v>
      </c>
      <c r="LD45" s="70">
        <f t="shared" si="2032"/>
        <v>2.9860923680519846E-2</v>
      </c>
      <c r="LE45" s="70">
        <f t="shared" si="2033"/>
        <v>1.6776677971159337E-2</v>
      </c>
      <c r="LF45" s="70">
        <f t="shared" si="2033"/>
        <v>-1.8551986802247566E-2</v>
      </c>
      <c r="LG45" s="70">
        <f t="shared" si="2033"/>
        <v>-2.6158554900723607E-2</v>
      </c>
      <c r="LH45" s="70">
        <f t="shared" si="2033"/>
        <v>-2.6029738938884495E-2</v>
      </c>
      <c r="LI45" s="70">
        <f t="shared" si="2033"/>
        <v>-2.244558085399373E-2</v>
      </c>
      <c r="LJ45" s="70">
        <f t="shared" si="2033"/>
        <v>-2.1781159720779542E-4</v>
      </c>
      <c r="LK45" s="70">
        <f t="shared" si="2033"/>
        <v>1.9319796058145045E-2</v>
      </c>
      <c r="LL45" s="70">
        <f t="shared" si="2033"/>
        <v>2.7116639666166398E-2</v>
      </c>
      <c r="LM45" s="70">
        <f t="shared" si="2033"/>
        <v>2.0454290477972092E-2</v>
      </c>
      <c r="LN45" s="70">
        <f t="shared" si="2033"/>
        <v>1.6622532627008635E-2</v>
      </c>
      <c r="LO45" s="70">
        <f t="shared" si="2034"/>
        <v>5.004640834229912E-3</v>
      </c>
      <c r="LP45" s="70">
        <f t="shared" si="2034"/>
        <v>1.9591377881349903E-2</v>
      </c>
      <c r="LQ45" s="70">
        <f t="shared" si="2034"/>
        <v>3.7580263293017113E-2</v>
      </c>
      <c r="LR45" s="70">
        <f t="shared" si="2034"/>
        <v>-1.9813010740996839E-2</v>
      </c>
      <c r="LS45" s="70">
        <f t="shared" si="2034"/>
        <v>-1.78362897435419E-2</v>
      </c>
      <c r="LT45" s="70">
        <f t="shared" si="2034"/>
        <v>-2.2152790428580094E-2</v>
      </c>
      <c r="LU45" s="70">
        <f t="shared" si="2034"/>
        <v>-3.814091916415363E-2</v>
      </c>
      <c r="LV45" s="70">
        <f t="shared" si="2034"/>
        <v>3.9385316353945932E-3</v>
      </c>
      <c r="LW45" s="70">
        <f t="shared" si="2034"/>
        <v>-1.7061288751906156E-3</v>
      </c>
      <c r="LX45" s="70">
        <f t="shared" si="2034"/>
        <v>-1.8644895972223408E-2</v>
      </c>
      <c r="LY45" s="70">
        <f t="shared" si="2035"/>
        <v>1.6853233444864557E-3</v>
      </c>
      <c r="LZ45" s="70">
        <f t="shared" si="2035"/>
        <v>-9.0479513048447036E-4</v>
      </c>
      <c r="MA45" s="70">
        <f t="shared" si="2035"/>
        <v>1.7139220559437396E-2</v>
      </c>
      <c r="MB45" s="70">
        <f t="shared" si="2035"/>
        <v>3.081581337580741E-2</v>
      </c>
      <c r="MC45" s="70">
        <f t="shared" si="2035"/>
        <v>2.8266340851863969E-2</v>
      </c>
      <c r="MD45" s="70">
        <f t="shared" si="2035"/>
        <v>3.5341298754261619E-2</v>
      </c>
      <c r="ME45" s="70">
        <f t="shared" si="2035"/>
        <v>3.5206348217196926E-2</v>
      </c>
      <c r="MF45" s="70">
        <f t="shared" si="2035"/>
        <v>4.6331107158535279E-2</v>
      </c>
      <c r="MG45" s="70">
        <f t="shared" si="2035"/>
        <v>4.35368202506492E-2</v>
      </c>
      <c r="MH45" s="70">
        <f t="shared" si="2035"/>
        <v>5.2394402360184555E-2</v>
      </c>
      <c r="MI45" s="70">
        <f t="shared" si="2036"/>
        <v>3.8710366846220756E-2</v>
      </c>
      <c r="MJ45" s="70">
        <f t="shared" si="2036"/>
        <v>1.9568667302692466E-2</v>
      </c>
      <c r="MK45" s="70">
        <f t="shared" si="2036"/>
        <v>1.4033464022421782E-2</v>
      </c>
      <c r="ML45" s="70">
        <f t="shared" si="2036"/>
        <v>1.4997958323486271E-2</v>
      </c>
      <c r="MM45" s="70">
        <f t="shared" si="2036"/>
        <v>1.9472900280390171E-2</v>
      </c>
      <c r="MN45" s="70">
        <f t="shared" si="2036"/>
        <v>2.8707703806885476E-2</v>
      </c>
      <c r="MO45" s="70">
        <f t="shared" si="2036"/>
        <v>3.1976816032704969E-2</v>
      </c>
      <c r="MP45" s="70">
        <f t="shared" si="2036"/>
        <v>4.0050432091778942E-2</v>
      </c>
      <c r="MQ45" s="70">
        <f t="shared" si="2036"/>
        <v>2.9010726254101504E-2</v>
      </c>
      <c r="MR45" s="70">
        <f t="shared" si="2036"/>
        <v>3.0470390711851536E-2</v>
      </c>
      <c r="MS45" s="70">
        <f t="shared" si="2037"/>
        <v>2.0256186778137453E-2</v>
      </c>
      <c r="MT45" s="70">
        <f t="shared" si="2037"/>
        <v>4.1015793604266992E-2</v>
      </c>
      <c r="MU45" s="70">
        <f t="shared" si="2037"/>
        <v>5.1902221284635841E-2</v>
      </c>
      <c r="MV45" s="70">
        <f t="shared" si="2037"/>
        <v>5.8808107847978519E-2</v>
      </c>
      <c r="MW45" s="70">
        <f t="shared" si="2037"/>
        <v>6.8389653260648053E-2</v>
      </c>
      <c r="MX45" s="70">
        <f t="shared" si="2037"/>
        <v>4.2945676716731551E-2</v>
      </c>
      <c r="MY45" s="70">
        <f t="shared" si="2037"/>
        <v>3.9207483607454519E-2</v>
      </c>
      <c r="MZ45" s="70">
        <f t="shared" si="2037"/>
        <v>3.4576287858689492E-2</v>
      </c>
      <c r="NA45" s="70">
        <f t="shared" si="2037"/>
        <v>4.978832535120703E-2</v>
      </c>
      <c r="NB45" s="70">
        <f t="shared" si="2037"/>
        <v>6.0211066902132071E-2</v>
      </c>
      <c r="NC45" s="70">
        <f t="shared" si="2038"/>
        <v>4.9135964664478005E-2</v>
      </c>
      <c r="ND45" s="70">
        <f t="shared" si="2038"/>
        <v>3.1536120919280375E-2</v>
      </c>
      <c r="NE45" s="70">
        <f t="shared" si="2038"/>
        <v>1.0709418081756628E-2</v>
      </c>
      <c r="NF45" s="70">
        <f t="shared" si="2038"/>
        <v>-3.3068276608372305E-2</v>
      </c>
      <c r="NG45" s="70">
        <f t="shared" si="2038"/>
        <v>-1.5110078507201474E-2</v>
      </c>
      <c r="NH45" s="70">
        <f t="shared" si="2038"/>
        <v>-9.8719154643621687E-3</v>
      </c>
      <c r="NI45" s="70">
        <f t="shared" si="2038"/>
        <v>-2.3398386299003482E-2</v>
      </c>
      <c r="NJ45" s="70">
        <f t="shared" si="2038"/>
        <v>4.8827536504503222E-4</v>
      </c>
      <c r="NK45" s="70">
        <f t="shared" si="2038"/>
        <v>1.9236356403522503E-3</v>
      </c>
      <c r="NL45" s="70">
        <f t="shared" si="2038"/>
        <v>5.4900648910851668E-3</v>
      </c>
      <c r="NM45" s="70">
        <f t="shared" si="2039"/>
        <v>3.248159633211678E-3</v>
      </c>
      <c r="NN45" s="70">
        <f t="shared" si="2039"/>
        <v>4.1351433907133028E-4</v>
      </c>
      <c r="NO45" s="70">
        <f t="shared" si="2039"/>
        <v>-1.648370637528207E-3</v>
      </c>
      <c r="NP45" s="70">
        <f t="shared" si="2039"/>
        <v>-3.1982056085810839E-4</v>
      </c>
      <c r="NQ45" s="70">
        <f t="shared" si="2039"/>
        <v>-1.3788344732786006E-2</v>
      </c>
      <c r="NR45" s="70">
        <f t="shared" si="2039"/>
        <v>-7.356878682569401E-3</v>
      </c>
      <c r="NS45" s="70">
        <f t="shared" si="2039"/>
        <v>-1.6393250011053961E-2</v>
      </c>
      <c r="NT45" s="70">
        <f t="shared" si="2039"/>
        <v>1.9216211823995799E-3</v>
      </c>
      <c r="NU45" s="70">
        <f t="shared" si="2039"/>
        <v>5.3462660446766286E-2</v>
      </c>
      <c r="NV45" s="70">
        <f t="shared" si="2039"/>
        <v>1.8090523309895135E-2</v>
      </c>
      <c r="NW45" s="70">
        <f t="shared" si="2040"/>
        <v>2.5828063465840101E-2</v>
      </c>
      <c r="NX45" s="70">
        <f t="shared" si="2040"/>
        <v>1.0462775778086852E-2</v>
      </c>
      <c r="NY45" s="70">
        <f t="shared" si="2040"/>
        <v>-8.3521523445631018E-3</v>
      </c>
      <c r="NZ45" s="70">
        <f t="shared" si="2040"/>
        <v>1.1896242621060038E-2</v>
      </c>
      <c r="OA45" s="70">
        <f t="shared" si="2040"/>
        <v>6.0222894477244271E-3</v>
      </c>
      <c r="OB45" s="70">
        <f t="shared" si="2040"/>
        <v>7.3534043971521523E-3</v>
      </c>
      <c r="OC45" s="70">
        <f t="shared" si="2040"/>
        <v>3.526936981144857E-2</v>
      </c>
      <c r="OD45" s="70">
        <f t="shared" si="2040"/>
        <v>3.6187533363164492E-2</v>
      </c>
      <c r="OE45" s="70">
        <f t="shared" si="2040"/>
        <v>3.7647827638180642E-2</v>
      </c>
      <c r="OF45" s="70">
        <f t="shared" si="2040"/>
        <v>3.0984949733370959E-2</v>
      </c>
      <c r="OG45" s="70">
        <f t="shared" si="2041"/>
        <v>1.8453464223330496E-2</v>
      </c>
      <c r="OH45" s="70">
        <f t="shared" si="2041"/>
        <v>2.775581322731302E-2</v>
      </c>
      <c r="OI45" s="70">
        <f t="shared" si="2041"/>
        <v>2.487412148657886E-2</v>
      </c>
      <c r="OJ45" s="70">
        <f t="shared" si="2041"/>
        <v>8.6415115667810571E-3</v>
      </c>
      <c r="OK45" s="70">
        <f t="shared" si="2041"/>
        <v>-1.9409106851666635E-3</v>
      </c>
      <c r="OL45" s="70">
        <f t="shared" si="2041"/>
        <v>1.6107686161932477E-3</v>
      </c>
      <c r="OM45" s="70">
        <f t="shared" si="2041"/>
        <v>-2.4704232990224728E-4</v>
      </c>
      <c r="ON45" s="70">
        <f t="shared" si="2041"/>
        <v>2.3560260440944614E-2</v>
      </c>
      <c r="OO45" s="70">
        <f t="shared" si="2041"/>
        <v>2.4842010813262982E-2</v>
      </c>
      <c r="OP45" s="70">
        <f t="shared" si="2041"/>
        <v>3.2726981047749071E-2</v>
      </c>
      <c r="OQ45" s="70">
        <f t="shared" si="2042"/>
        <v>3.5262755643818089E-2</v>
      </c>
      <c r="OR45" s="70">
        <f t="shared" si="2042"/>
        <v>2.9541773143109573E-2</v>
      </c>
      <c r="OS45" s="70">
        <f t="shared" si="2042"/>
        <v>3.1746782755708081E-2</v>
      </c>
      <c r="OT45" s="70">
        <f t="shared" si="2042"/>
        <v>2.7110106550062074E-2</v>
      </c>
      <c r="OU45" s="70">
        <f t="shared" si="2042"/>
        <v>4.5001195334308797E-2</v>
      </c>
      <c r="OV45" s="70">
        <f t="shared" si="2042"/>
        <v>3.3048294423746238E-2</v>
      </c>
      <c r="OW45" s="70">
        <f t="shared" si="2042"/>
        <v>4.9165324438207314E-2</v>
      </c>
      <c r="OX45" s="70">
        <f t="shared" si="2042"/>
        <v>6.5957682588300148E-2</v>
      </c>
      <c r="OY45" s="70">
        <f t="shared" si="2042"/>
        <v>6.2253916325820002E-2</v>
      </c>
      <c r="OZ45" s="70">
        <f t="shared" si="2042"/>
        <v>4.8038593394797546E-2</v>
      </c>
      <c r="PA45" s="70">
        <f t="shared" si="2043"/>
        <v>4.3367747184483108E-2</v>
      </c>
      <c r="PB45" s="70">
        <f t="shared" si="2043"/>
        <v>2.8102502825130715E-2</v>
      </c>
      <c r="PC45" s="70">
        <f t="shared" si="2043"/>
        <v>2.3423748023188917E-2</v>
      </c>
      <c r="PD45" s="70">
        <f t="shared" si="2043"/>
        <v>4.3159453222778144E-2</v>
      </c>
      <c r="PE45" s="70">
        <f t="shared" si="2043"/>
        <v>1.3978020023367677E-2</v>
      </c>
      <c r="PF45" s="70">
        <f t="shared" si="2043"/>
        <v>-1.2854539020201727E-3</v>
      </c>
      <c r="PG45" s="70">
        <f t="shared" si="2043"/>
        <v>-5.9019335036535336E-3</v>
      </c>
      <c r="PH45" s="70">
        <f t="shared" si="2043"/>
        <v>-7.0520687248439851E-3</v>
      </c>
      <c r="PI45" s="70">
        <f t="shared" si="2043"/>
        <v>-5.7279349814102209E-3</v>
      </c>
      <c r="PJ45" s="70">
        <f t="shared" si="2043"/>
        <v>-4.2147894915474104E-3</v>
      </c>
      <c r="PK45" s="70">
        <f t="shared" si="2044"/>
        <v>-9.2434298073469368E-3</v>
      </c>
      <c r="PL45" s="70">
        <f t="shared" si="2044"/>
        <v>2.2617514403229233E-3</v>
      </c>
      <c r="PM45" s="70">
        <f t="shared" si="2044"/>
        <v>9.5556064511419514E-3</v>
      </c>
      <c r="PN45" s="70">
        <f t="shared" si="2044"/>
        <v>7.1878457650753624E-3</v>
      </c>
      <c r="PO45" s="70">
        <f t="shared" si="2044"/>
        <v>1.7669579540646962E-2</v>
      </c>
      <c r="PP45" s="70">
        <f t="shared" si="2044"/>
        <v>1.4395911361154257E-2</v>
      </c>
      <c r="PQ45" s="70">
        <f t="shared" si="2044"/>
        <v>-1.3568070281070321E-3</v>
      </c>
      <c r="PR45" s="70">
        <f t="shared" si="2044"/>
        <v>-3.6614161279553414E-3</v>
      </c>
      <c r="PS45" s="70">
        <f t="shared" si="2044"/>
        <v>-8.1151586155736588E-3</v>
      </c>
      <c r="PT45" s="70">
        <f t="shared" si="2044"/>
        <v>8.9692295119991883E-3</v>
      </c>
      <c r="PU45" s="70">
        <f t="shared" si="2045"/>
        <v>4.7801203923308666E-2</v>
      </c>
      <c r="PV45" s="70">
        <f t="shared" si="2045"/>
        <v>5.0380296512603895E-2</v>
      </c>
      <c r="PW45" s="70">
        <f t="shared" si="2045"/>
        <v>5.2231952163264594E-2</v>
      </c>
      <c r="PX45" s="70">
        <f t="shared" si="2045"/>
        <v>3.2551736911843321E-2</v>
      </c>
      <c r="PY45" s="70">
        <f t="shared" si="2045"/>
        <v>1.9177291837086718E-2</v>
      </c>
      <c r="PZ45" s="70">
        <f t="shared" si="2045"/>
        <v>1.7121590227609618E-2</v>
      </c>
      <c r="QA45" s="70">
        <f t="shared" si="2045"/>
        <v>1.7417011306574581E-2</v>
      </c>
      <c r="QB45" s="70">
        <f t="shared" si="2045"/>
        <v>1.454510725473912E-2</v>
      </c>
      <c r="QC45" s="70">
        <f t="shared" si="2045"/>
        <v>3.3388166697808863E-2</v>
      </c>
      <c r="QD45" s="70">
        <f t="shared" si="2045"/>
        <v>2.6216041579983029E-2</v>
      </c>
      <c r="QE45" s="70">
        <f t="shared" si="2046"/>
        <v>3.2361306321661454E-2</v>
      </c>
      <c r="QF45" s="70">
        <f t="shared" si="2046"/>
        <v>2.793997445712848E-2</v>
      </c>
      <c r="QG45" s="70">
        <f t="shared" si="2046"/>
        <v>2.1258003120720126E-2</v>
      </c>
      <c r="QH45" s="70">
        <f t="shared" si="2046"/>
        <v>5.3918935752420571E-2</v>
      </c>
      <c r="QI45" s="70">
        <f t="shared" si="2046"/>
        <v>4.2498705773486689E-2</v>
      </c>
      <c r="QJ45" s="70">
        <f t="shared" si="2046"/>
        <v>4.746899346185951E-2</v>
      </c>
      <c r="QK45" s="70">
        <f t="shared" si="2046"/>
        <v>2.038590940686702E-2</v>
      </c>
      <c r="QL45" s="70">
        <f t="shared" si="2046"/>
        <v>2.1298717163287906E-2</v>
      </c>
      <c r="QM45" s="70">
        <f t="shared" si="2046"/>
        <v>1.4584829375988928E-2</v>
      </c>
      <c r="QN45" s="70">
        <f t="shared" si="2046"/>
        <v>-3.8971108694894063E-3</v>
      </c>
      <c r="QO45" s="70">
        <f t="shared" si="2047"/>
        <v>3.4447119225715639E-3</v>
      </c>
      <c r="QP45" s="70">
        <f t="shared" si="2047"/>
        <v>-9.9638032907172214E-3</v>
      </c>
      <c r="QQ45" s="70">
        <f t="shared" si="2047"/>
        <v>8.6525049246611418E-2</v>
      </c>
      <c r="QR45" s="70">
        <f t="shared" si="2047"/>
        <v>3.6571958620995604E-2</v>
      </c>
      <c r="QS45" s="70">
        <f t="shared" si="2047"/>
        <v>2.8253118090333373E-3</v>
      </c>
      <c r="QT45" s="70">
        <f t="shared" si="2047"/>
        <v>1.3739610684130321E-2</v>
      </c>
      <c r="QU45" s="70">
        <f t="shared" si="2047"/>
        <v>-8.3356796519359788E-2</v>
      </c>
      <c r="QV45" s="70">
        <f t="shared" si="2047"/>
        <v>-1.7893849370883008E-2</v>
      </c>
      <c r="QW45" s="70">
        <f t="shared" si="2047"/>
        <v>3.063488190336261E-2</v>
      </c>
      <c r="QX45" s="70">
        <f t="shared" si="2047"/>
        <v>2.0013223026014826E-2</v>
      </c>
      <c r="QY45" s="70">
        <f t="shared" si="2048"/>
        <v>5.047473911118483E-2</v>
      </c>
      <c r="QZ45" s="70">
        <f t="shared" si="2048"/>
        <v>5.1738935168041511E-2</v>
      </c>
      <c r="RA45" s="70">
        <f t="shared" si="2048"/>
        <v>1.038470134925995E-2</v>
      </c>
      <c r="RB45" s="70">
        <f t="shared" si="2048"/>
        <v>1.4913027916211741E-2</v>
      </c>
      <c r="RC45" s="70">
        <f t="shared" si="2048"/>
        <v>5.1756169784598072E-3</v>
      </c>
      <c r="RD45" s="70">
        <f t="shared" si="2048"/>
        <v>1.9618860097954105E-3</v>
      </c>
      <c r="RE45" s="70">
        <f t="shared" si="2048"/>
        <v>2.3423232634315783E-2</v>
      </c>
      <c r="RF45" s="70">
        <f t="shared" si="2048"/>
        <v>1.1673132500863881E-2</v>
      </c>
      <c r="RG45" s="70">
        <f t="shared" si="2048"/>
        <v>7.31165122216626E-3</v>
      </c>
      <c r="RH45" s="70">
        <f t="shared" si="2048"/>
        <v>-8.5516022833984628E-3</v>
      </c>
      <c r="RI45" s="70">
        <f t="shared" si="2049"/>
        <v>-5.5100431442007825E-3</v>
      </c>
      <c r="RJ45" s="70">
        <f t="shared" si="2049"/>
        <v>-1.5750320126988404E-2</v>
      </c>
      <c r="RK45" s="70">
        <f t="shared" si="2049"/>
        <v>-1.3260374652141471E-2</v>
      </c>
      <c r="RL45" s="70">
        <f t="shared" si="2049"/>
        <v>4.6831293725928536E-3</v>
      </c>
      <c r="RM45" s="70">
        <f t="shared" si="2049"/>
        <v>5.7394200060905121E-3</v>
      </c>
      <c r="RN45" s="70">
        <f t="shared" si="2049"/>
        <v>1.9259595372816962E-2</v>
      </c>
      <c r="RO45" s="70">
        <f t="shared" si="2049"/>
        <v>1.1380821981827882E-2</v>
      </c>
      <c r="RP45" s="70">
        <f t="shared" si="2049"/>
        <v>1.9243495463918237E-2</v>
      </c>
      <c r="RQ45" s="70">
        <f t="shared" si="2049"/>
        <v>1.914929993677017E-2</v>
      </c>
      <c r="RR45" s="70">
        <f t="shared" si="2049"/>
        <v>1.9611932703293755E-2</v>
      </c>
      <c r="RS45" s="70">
        <f t="shared" si="2050"/>
        <v>8.7930364942867545E-3</v>
      </c>
      <c r="RT45" s="70">
        <f t="shared" si="2050"/>
        <v>-1.0259637722445425E-2</v>
      </c>
      <c r="RU45" s="70">
        <f t="shared" si="2050"/>
        <v>-6.4931739307003689E-3</v>
      </c>
      <c r="RV45" s="70">
        <f t="shared" si="2050"/>
        <v>-2.0412302755855483E-2</v>
      </c>
      <c r="RW45" s="70">
        <f t="shared" si="2050"/>
        <v>-2.8051101660581113E-3</v>
      </c>
      <c r="RX45" s="70">
        <f t="shared" si="2050"/>
        <v>-1.7349225806254642E-3</v>
      </c>
      <c r="RY45" s="70">
        <f t="shared" si="2050"/>
        <v>6.4160207289771787E-3</v>
      </c>
      <c r="RZ45" s="70">
        <f t="shared" si="2050"/>
        <v>1.350366898791755E-2</v>
      </c>
      <c r="SA45" s="70">
        <f t="shared" si="2050"/>
        <v>1.3065431487775836E-2</v>
      </c>
      <c r="SB45" s="70">
        <f t="shared" si="2050"/>
        <v>1.5103878845670549E-2</v>
      </c>
      <c r="SC45" s="70">
        <f t="shared" si="2051"/>
        <v>6.4468119029992277E-3</v>
      </c>
      <c r="SD45" s="70">
        <f t="shared" si="2051"/>
        <v>3.493541944428058E-2</v>
      </c>
      <c r="SE45" s="70">
        <f t="shared" si="2051"/>
        <v>2.7882157242325567E-2</v>
      </c>
      <c r="SF45" s="70">
        <f t="shared" si="2051"/>
        <v>4.8688323601508099E-2</v>
      </c>
      <c r="SG45" s="70">
        <f t="shared" si="2051"/>
        <v>4.5795510185901112E-2</v>
      </c>
      <c r="SH45" s="70">
        <f t="shared" si="2051"/>
        <v>3.8571200882258516E-2</v>
      </c>
      <c r="SI45" s="70">
        <f t="shared" si="2051"/>
        <v>4.0157291766812486E-2</v>
      </c>
      <c r="SJ45" s="70">
        <f t="shared" si="2051"/>
        <v>3.9906871100001684E-2</v>
      </c>
      <c r="SK45" s="70">
        <f t="shared" si="2051"/>
        <v>2.2713511761779159E-2</v>
      </c>
      <c r="SL45" s="70">
        <f t="shared" si="2051"/>
        <v>2.3238490154837699E-3</v>
      </c>
      <c r="SM45" s="70">
        <f t="shared" si="2052"/>
        <v>8.5124532358273886E-3</v>
      </c>
      <c r="SN45" s="70">
        <f t="shared" si="2052"/>
        <v>-1.8253118386082012E-2</v>
      </c>
      <c r="SO45" s="70">
        <f t="shared" si="2052"/>
        <v>4.9024250862461649E-4</v>
      </c>
      <c r="SP45" s="70">
        <f t="shared" si="2052"/>
        <v>1.0960326937485387E-2</v>
      </c>
      <c r="SQ45" s="70">
        <f t="shared" si="2052"/>
        <v>1.5304283421398113E-2</v>
      </c>
      <c r="SR45" s="70">
        <f t="shared" si="2052"/>
        <v>1.4032220251171346E-2</v>
      </c>
      <c r="SS45" s="70">
        <f t="shared" si="2052"/>
        <v>1.3305223873613548E-2</v>
      </c>
      <c r="ST45" s="70">
        <f t="shared" si="2052"/>
        <v>2.522381422843023E-2</v>
      </c>
      <c r="SU45" s="70">
        <f t="shared" si="2052"/>
        <v>8.6372610111595804E-4</v>
      </c>
      <c r="SV45" s="70">
        <f t="shared" si="2052"/>
        <v>5.1614954913759004E-3</v>
      </c>
      <c r="SW45" s="70">
        <f t="shared" si="2053"/>
        <v>7.816421997627776E-3</v>
      </c>
      <c r="SX45" s="70">
        <f t="shared" si="2053"/>
        <v>3.30323214680035E-2</v>
      </c>
      <c r="SY45" s="70">
        <f t="shared" si="2053"/>
        <v>6.0782072786814467E-2</v>
      </c>
      <c r="SZ45" s="70">
        <f t="shared" si="2053"/>
        <v>6.5853803524562382E-2</v>
      </c>
      <c r="TA45" s="70">
        <f t="shared" si="2053"/>
        <v>8.5459777117351088E-2</v>
      </c>
      <c r="TB45" s="70">
        <f t="shared" si="2053"/>
        <v>6.5706820939684496E-2</v>
      </c>
      <c r="TC45" s="70">
        <f t="shared" si="2053"/>
        <v>6.0396035711646201E-2</v>
      </c>
      <c r="TD45" s="70">
        <f t="shared" si="2053"/>
        <v>5.4812368034734549E-2</v>
      </c>
      <c r="TE45" s="70">
        <f t="shared" si="2053"/>
        <v>3.1809932743289471E-2</v>
      </c>
      <c r="TF45" s="70">
        <f t="shared" si="2053"/>
        <v>-3.6136577186940411E-3</v>
      </c>
      <c r="TG45" s="70">
        <f t="shared" si="2054"/>
        <v>-8.5918913634064342E-3</v>
      </c>
      <c r="TH45" s="70">
        <f t="shared" si="2054"/>
        <v>-1.1377592368330136E-3</v>
      </c>
      <c r="TI45" s="70">
        <f t="shared" si="2054"/>
        <v>3.2104870064264546E-4</v>
      </c>
      <c r="TJ45" s="70">
        <f t="shared" si="2054"/>
        <v>1.5326140964394108E-2</v>
      </c>
      <c r="TK45" s="70">
        <f t="shared" si="2054"/>
        <v>-1.6811838599773976E-3</v>
      </c>
      <c r="TL45" s="70">
        <f t="shared" si="2054"/>
        <v>-5.5447611478298686E-4</v>
      </c>
      <c r="TM45" s="70">
        <f t="shared" si="2054"/>
        <v>2.0956044175526101E-2</v>
      </c>
      <c r="TN45" s="70">
        <f t="shared" si="2054"/>
        <v>2.1878014721698813E-2</v>
      </c>
      <c r="TO45" s="70">
        <f t="shared" si="2054"/>
        <v>4.2012185367362065E-2</v>
      </c>
      <c r="TP45" s="70">
        <f t="shared" si="2054"/>
        <v>4.4801247911852471E-2</v>
      </c>
      <c r="TQ45" s="70">
        <f t="shared" si="2055"/>
        <v>1.5206205344038937E-2</v>
      </c>
      <c r="TR45" s="70">
        <f t="shared" si="2055"/>
        <v>-6.074755212580385E-3</v>
      </c>
      <c r="TS45" s="70">
        <f t="shared" si="2055"/>
        <v>1.1370340791527989E-2</v>
      </c>
      <c r="TT45" s="70">
        <f t="shared" si="2055"/>
        <v>4.401590072399264E-3</v>
      </c>
      <c r="TU45" s="70">
        <f t="shared" si="2055"/>
        <v>2.181142826375515E-2</v>
      </c>
      <c r="TV45" s="70">
        <f t="shared" si="2055"/>
        <v>2.5032943365602023E-2</v>
      </c>
      <c r="TW45" s="70">
        <f t="shared" si="2055"/>
        <v>4.2318912792385088E-3</v>
      </c>
      <c r="TX45" s="70">
        <f t="shared" si="2055"/>
        <v>1.3352269158147356E-2</v>
      </c>
      <c r="TY45" s="70">
        <f t="shared" si="2055"/>
        <v>1.3909605803082759E-2</v>
      </c>
      <c r="TZ45" s="70">
        <f t="shared" si="2055"/>
        <v>2.2597078933102033E-2</v>
      </c>
      <c r="UA45" s="70">
        <f t="shared" si="2056"/>
        <v>5.0407961464897122E-2</v>
      </c>
      <c r="UB45" s="70">
        <f t="shared" si="2056"/>
        <v>3.9406882916236841E-2</v>
      </c>
      <c r="UC45" s="70">
        <f t="shared" si="2056"/>
        <v>4.6573464696578748E-2</v>
      </c>
      <c r="UD45" s="70">
        <f t="shared" si="2056"/>
        <v>7.4687123560822855E-2</v>
      </c>
      <c r="UE45" s="70">
        <f t="shared" si="2056"/>
        <v>4.7359716721217193E-2</v>
      </c>
      <c r="UF45" s="70">
        <f t="shared" si="2056"/>
        <v>5.8151149816370706E-2</v>
      </c>
      <c r="UG45" s="70">
        <f t="shared" si="2056"/>
        <v>4.7755651971834734E-2</v>
      </c>
      <c r="UH45" s="70">
        <f t="shared" si="2056"/>
        <v>4.9505303434745906E-2</v>
      </c>
      <c r="UI45" s="70">
        <f t="shared" si="2056"/>
        <v>2.3037719473866902E-2</v>
      </c>
      <c r="UJ45" s="70">
        <f t="shared" si="2056"/>
        <v>1.6058452442070603E-2</v>
      </c>
      <c r="UK45" s="70">
        <f t="shared" si="2057"/>
        <v>4.1549267746334717E-3</v>
      </c>
      <c r="UL45" s="70">
        <f t="shared" si="2057"/>
        <v>-1.0391872313529671E-2</v>
      </c>
      <c r="UM45" s="70">
        <f t="shared" si="2057"/>
        <v>1.873629107928898E-2</v>
      </c>
      <c r="UN45" s="70">
        <f t="shared" si="2057"/>
        <v>1.5620624307967956E-2</v>
      </c>
      <c r="UO45" s="70">
        <f t="shared" si="2057"/>
        <v>2.3508149440220727E-2</v>
      </c>
      <c r="UP45" s="70">
        <f t="shared" si="2057"/>
        <v>2.4777442204561018E-2</v>
      </c>
      <c r="UQ45" s="70">
        <f t="shared" si="2057"/>
        <v>4.1480866189339549E-2</v>
      </c>
      <c r="UR45" s="70">
        <f t="shared" si="2057"/>
        <v>2.6836946397906569E-2</v>
      </c>
      <c r="US45" s="70">
        <f t="shared" si="2057"/>
        <v>2.6834301291974283E-2</v>
      </c>
      <c r="UT45" s="70">
        <f t="shared" si="2057"/>
        <v>1.3736417825350289E-2</v>
      </c>
      <c r="UU45" s="70">
        <f t="shared" si="2058"/>
        <v>1.5010044585551663E-2</v>
      </c>
      <c r="UV45" s="70">
        <f t="shared" si="2058"/>
        <v>3.0287719968035365E-2</v>
      </c>
      <c r="UW45" s="70">
        <f t="shared" si="2058"/>
        <v>5.993662233243624E-2</v>
      </c>
      <c r="UX45" s="70">
        <f t="shared" si="2058"/>
        <v>0.10639211422090922</v>
      </c>
      <c r="UY45" s="70">
        <f t="shared" si="2058"/>
        <v>0.10790896702991604</v>
      </c>
      <c r="UZ45" s="70">
        <f t="shared" si="2058"/>
        <v>0.15414895782481519</v>
      </c>
      <c r="VA45" s="70">
        <f t="shared" si="2058"/>
        <v>0.12955619331514989</v>
      </c>
      <c r="VB45" s="70">
        <f t="shared" si="2058"/>
        <v>0.10561328901331901</v>
      </c>
      <c r="VC45" s="70">
        <f t="shared" si="2058"/>
        <v>7.6676558131692607E-2</v>
      </c>
      <c r="VD45" s="70">
        <f t="shared" si="2058"/>
        <v>2.7049581289809499E-2</v>
      </c>
      <c r="VE45" s="70">
        <f t="shared" si="2059"/>
        <v>9.9301842819268238E-3</v>
      </c>
      <c r="VF45" s="70">
        <f t="shared" si="2059"/>
        <v>-7.9237106532533685E-3</v>
      </c>
      <c r="VG45" s="70">
        <f t="shared" si="2059"/>
        <v>-7.5053800987963104E-3</v>
      </c>
      <c r="VH45" s="70">
        <f t="shared" si="2059"/>
        <v>-1.1730828891333145E-3</v>
      </c>
      <c r="VI45" s="70">
        <f t="shared" si="2059"/>
        <v>-6.2597030993026825E-3</v>
      </c>
      <c r="VJ45" s="70">
        <f t="shared" si="2059"/>
        <v>-9.9519938096371829E-3</v>
      </c>
      <c r="VK45" s="70">
        <f t="shared" si="2059"/>
        <v>2.2488999236802698E-3</v>
      </c>
      <c r="VL45" s="70">
        <f t="shared" si="2059"/>
        <v>4.4837333917018274E-3</v>
      </c>
      <c r="VM45" s="70">
        <f t="shared" si="2059"/>
        <v>3.1498325804311333E-2</v>
      </c>
      <c r="VN45" s="70">
        <f t="shared" si="2059"/>
        <v>3.4898160063029815E-2</v>
      </c>
      <c r="VO45" s="70">
        <f t="shared" si="2060"/>
        <v>4.1065159116021377E-2</v>
      </c>
      <c r="VP45" s="70">
        <f t="shared" si="2060"/>
        <v>4.7332080637475293E-2</v>
      </c>
      <c r="VQ45" s="70">
        <f t="shared" si="2060"/>
        <v>3.3266395819539607E-2</v>
      </c>
      <c r="VR45" s="70">
        <f t="shared" si="2060"/>
        <v>1.694205274252214E-2</v>
      </c>
      <c r="VS45" s="70">
        <f t="shared" si="2060"/>
        <v>5.4174266754556388E-3</v>
      </c>
      <c r="VT45" s="70">
        <f t="shared" si="2060"/>
        <v>6.9842745236174952E-3</v>
      </c>
      <c r="VU45" s="70">
        <f t="shared" si="2060"/>
        <v>4.3228801213444079E-3</v>
      </c>
      <c r="VV45" s="70">
        <f t="shared" si="2060"/>
        <v>1.9640604978165221E-2</v>
      </c>
      <c r="VW45" s="70">
        <f t="shared" si="2060"/>
        <v>2.3743767552441453E-2</v>
      </c>
      <c r="VX45" s="70">
        <f t="shared" si="2060"/>
        <v>1.4691249423846253E-2</v>
      </c>
      <c r="VY45" s="70">
        <f t="shared" si="2061"/>
        <v>2.8437263712826288E-2</v>
      </c>
      <c r="VZ45" s="70">
        <f t="shared" si="2061"/>
        <v>5.5151146785876959E-2</v>
      </c>
      <c r="WA45" s="70">
        <f t="shared" si="2061"/>
        <v>3.9007680222249874E-2</v>
      </c>
      <c r="WB45" s="70">
        <f t="shared" si="2061"/>
        <v>4.254809398641024E-2</v>
      </c>
      <c r="WC45" s="70">
        <f t="shared" si="2061"/>
        <v>2.9634472394304279E-2</v>
      </c>
      <c r="WD45" s="70">
        <f t="shared" si="2061"/>
        <v>4.7166756664445586E-2</v>
      </c>
      <c r="WE45" s="70">
        <f t="shared" si="2061"/>
        <v>4.292462965952426E-2</v>
      </c>
      <c r="WF45" s="70">
        <f t="shared" si="2061"/>
        <v>3.6376913355263385E-2</v>
      </c>
      <c r="WG45" s="70">
        <f t="shared" si="2061"/>
        <v>4.7856010052996112E-2</v>
      </c>
      <c r="WH45" s="70">
        <f t="shared" si="2061"/>
        <v>1.8098707051505292E-2</v>
      </c>
      <c r="WI45" s="70">
        <f t="shared" si="2062"/>
        <v>3.5165429985106078E-2</v>
      </c>
      <c r="WJ45" s="70">
        <f t="shared" si="2062"/>
        <v>4.1328507238559631E-2</v>
      </c>
      <c r="WK45" s="70">
        <f t="shared" si="2062"/>
        <v>4.1266301768420277E-2</v>
      </c>
      <c r="WL45" s="70">
        <f t="shared" si="2062"/>
        <v>3.3663128127896735E-2</v>
      </c>
      <c r="WM45" s="70">
        <f t="shared" si="2062"/>
        <v>4.8669073946865593E-2</v>
      </c>
      <c r="WN45" s="70">
        <f t="shared" si="2062"/>
        <v>3.4237770676718071E-2</v>
      </c>
      <c r="WO45" s="70">
        <f t="shared" si="2062"/>
        <v>2.6721789730685952E-2</v>
      </c>
      <c r="WP45" s="70">
        <f t="shared" si="2062"/>
        <v>3.1266282063108441E-2</v>
      </c>
      <c r="WQ45" s="70">
        <f t="shared" si="2062"/>
        <v>3.5691294902403969E-2</v>
      </c>
      <c r="WR45" s="70">
        <f t="shared" si="2062"/>
        <v>4.5173099140492612E-2</v>
      </c>
      <c r="WS45" s="70">
        <f t="shared" si="2063"/>
        <v>4.0589702183445375E-2</v>
      </c>
      <c r="WT45" s="70">
        <f t="shared" si="2063"/>
        <v>3.1717498961821633E-2</v>
      </c>
      <c r="WU45" s="70">
        <f t="shared" si="2063"/>
        <v>2.0500822424605047E-2</v>
      </c>
      <c r="WV45" s="70">
        <f t="shared" si="2063"/>
        <v>3.2363960760639854E-2</v>
      </c>
      <c r="WW45" s="70">
        <f t="shared" si="2063"/>
        <v>4.6384924544047079E-2</v>
      </c>
      <c r="WX45" s="70">
        <f t="shared" si="2063"/>
        <v>8.4280746417952246E-2</v>
      </c>
      <c r="WY45" s="70">
        <f t="shared" si="2063"/>
        <v>0.10512474411845152</v>
      </c>
      <c r="WZ45" s="70">
        <f t="shared" si="2063"/>
        <v>0.12866582728888698</v>
      </c>
      <c r="XA45" s="70">
        <f t="shared" si="2063"/>
        <v>0.12215653181400454</v>
      </c>
      <c r="XB45" s="70">
        <f t="shared" si="2063"/>
        <v>0.10989492174297855</v>
      </c>
      <c r="XC45" s="70">
        <f t="shared" si="2064"/>
        <v>8.5776947543434456E-2</v>
      </c>
      <c r="XD45" s="70">
        <f t="shared" si="2064"/>
        <v>5.7173299002898137E-2</v>
      </c>
      <c r="XE45" s="70">
        <f t="shared" si="2064"/>
        <v>3.6226489702811282E-2</v>
      </c>
      <c r="XF45" s="70">
        <f t="shared" si="2064"/>
        <v>8.6197883309873102E-3</v>
      </c>
      <c r="XG45" s="70">
        <f t="shared" si="2064"/>
        <v>4.2121153561631708E-3</v>
      </c>
      <c r="XH45" s="70">
        <f t="shared" si="2064"/>
        <v>-2.1241100316025108E-3</v>
      </c>
      <c r="XI45" s="70">
        <f t="shared" si="2064"/>
        <v>2.0308084810296778E-2</v>
      </c>
      <c r="XJ45" s="70">
        <f t="shared" si="2064"/>
        <v>1.9059501880752894E-2</v>
      </c>
      <c r="XK45" s="70">
        <f t="shared" si="2064"/>
        <v>1.8874289052658311E-2</v>
      </c>
      <c r="XL45" s="70">
        <f t="shared" si="2064"/>
        <v>2.134081809792665E-2</v>
      </c>
      <c r="XM45" s="70">
        <f t="shared" si="2065"/>
        <v>1.8419126813652875E-2</v>
      </c>
      <c r="XN45" s="70">
        <f t="shared" si="2065"/>
        <v>1.4770085611413908E-2</v>
      </c>
      <c r="XO45" s="70">
        <f t="shared" si="2065"/>
        <v>2.4133392293278266E-2</v>
      </c>
      <c r="XP45" s="70">
        <f t="shared" si="2065"/>
        <v>2.2719655389521032E-2</v>
      </c>
      <c r="XQ45" s="70">
        <f t="shared" si="2065"/>
        <v>2.6955950626304181E-2</v>
      </c>
      <c r="XR45" s="70">
        <f t="shared" si="2065"/>
        <v>2.9206885942919314E-2</v>
      </c>
      <c r="XS45" s="70">
        <f t="shared" si="2065"/>
        <v>2.1879987574706439E-2</v>
      </c>
      <c r="XT45" s="70">
        <f t="shared" si="2065"/>
        <v>2.5944217421151716E-2</v>
      </c>
      <c r="XU45" s="70">
        <f t="shared" si="2065"/>
        <v>1.4414534045682936E-2</v>
      </c>
      <c r="XV45" s="70">
        <f t="shared" si="2065"/>
        <v>2.403588117570199E-2</v>
      </c>
      <c r="XW45" s="70">
        <f t="shared" si="2066"/>
        <v>2.0263341793468337E-2</v>
      </c>
      <c r="XX45" s="70">
        <f t="shared" si="2066"/>
        <v>3.339706255778041E-2</v>
      </c>
      <c r="XY45" s="70">
        <f t="shared" si="2066"/>
        <v>3.2921340449786562E-2</v>
      </c>
      <c r="XZ45" s="70">
        <f t="shared" si="2066"/>
        <v>4.3089511660911128E-2</v>
      </c>
      <c r="YA45" s="70">
        <f t="shared" si="2066"/>
        <v>4.4666599567723786E-2</v>
      </c>
      <c r="YB45" s="70">
        <f t="shared" si="2066"/>
        <v>3.2193281341315938E-2</v>
      </c>
      <c r="YC45" s="70">
        <f t="shared" si="2066"/>
        <v>4.4012805875551564E-2</v>
      </c>
      <c r="YD45" s="70">
        <f t="shared" si="2066"/>
        <v>4.4058951286017667E-2</v>
      </c>
      <c r="YE45" s="70">
        <f t="shared" si="2066"/>
        <v>5.3288549940377905E-2</v>
      </c>
      <c r="YF45" s="70">
        <f t="shared" si="2066"/>
        <v>5.1058772561051846E-2</v>
      </c>
      <c r="YG45" s="70">
        <f t="shared" si="2067"/>
        <v>3.1384418295602012E-2</v>
      </c>
      <c r="YH45" s="70">
        <f t="shared" si="2067"/>
        <v>3.3214883192497435E-2</v>
      </c>
      <c r="YI45" s="70">
        <f t="shared" si="2067"/>
        <v>2.1266503301224038E-2</v>
      </c>
      <c r="YJ45" s="70">
        <f t="shared" si="2067"/>
        <v>2.3447221985411826E-2</v>
      </c>
      <c r="YK45" s="70">
        <f t="shared" si="2067"/>
        <v>4.7635927425421443E-2</v>
      </c>
      <c r="YL45" s="70">
        <f t="shared" si="2067"/>
        <v>3.4101803937367947E-2</v>
      </c>
      <c r="YM45" s="70">
        <f t="shared" si="2067"/>
        <v>4.6534660910062975E-2</v>
      </c>
      <c r="YN45" s="70">
        <f t="shared" si="2067"/>
        <v>3.6067277353550642E-2</v>
      </c>
      <c r="YO45" s="70">
        <f t="shared" si="2067"/>
        <v>2.6865324382221667E-2</v>
      </c>
      <c r="YP45" s="70">
        <f t="shared" si="2067"/>
        <v>3.3687069833835181E-2</v>
      </c>
      <c r="YQ45" s="70">
        <f t="shared" si="2068"/>
        <v>3.782540609259466E-2</v>
      </c>
      <c r="YR45" s="70">
        <f t="shared" si="2068"/>
        <v>4.5336669805985386E-2</v>
      </c>
      <c r="YS45" s="70">
        <f t="shared" si="2068"/>
        <v>4.5480131198570861E-2</v>
      </c>
      <c r="YT45" s="70">
        <f t="shared" si="2068"/>
        <v>5.5073731198350462E-2</v>
      </c>
      <c r="YU45" s="70">
        <f t="shared" si="2068"/>
        <v>4.2304882872561178E-2</v>
      </c>
      <c r="YV45" s="70">
        <f t="shared" si="2068"/>
        <v>7.3791802497650494E-2</v>
      </c>
      <c r="YW45" s="70">
        <f t="shared" si="2068"/>
        <v>8.4287784740443072E-2</v>
      </c>
      <c r="YX45" s="70">
        <f t="shared" si="2068"/>
        <v>0.11290454951768925</v>
      </c>
      <c r="YY45" s="70">
        <f t="shared" si="2068"/>
        <v>0.12919136047626179</v>
      </c>
      <c r="YZ45" s="70">
        <f t="shared" si="2068"/>
        <v>0.1325451088181262</v>
      </c>
      <c r="ZA45" s="70">
        <f t="shared" si="2069"/>
        <v>0.11522777473436419</v>
      </c>
      <c r="ZB45" s="70">
        <f t="shared" si="2069"/>
        <v>8.2722202052111005E-2</v>
      </c>
      <c r="ZC45" s="70">
        <f t="shared" si="2069"/>
        <v>7.814219847514825E-2</v>
      </c>
      <c r="ZD45" s="70">
        <f t="shared" si="2069"/>
        <v>4.5856362432462161E-2</v>
      </c>
      <c r="ZE45" s="70">
        <f t="shared" si="2069"/>
        <v>4.9873146487654951E-2</v>
      </c>
      <c r="ZF45" s="70">
        <f t="shared" si="2069"/>
        <v>3.0168179459172606E-2</v>
      </c>
      <c r="ZG45" s="70">
        <f t="shared" si="2069"/>
        <v>2.4868532996909609E-2</v>
      </c>
      <c r="ZH45" s="70">
        <f t="shared" si="2069"/>
        <v>2.178598739764448E-2</v>
      </c>
      <c r="ZI45" s="70">
        <f t="shared" si="2069"/>
        <v>3.2280087684911196E-2</v>
      </c>
      <c r="ZJ45" s="70">
        <f t="shared" si="2069"/>
        <v>3.5377868243567034E-2</v>
      </c>
      <c r="ZK45" s="70">
        <f t="shared" si="2070"/>
        <v>3.4318281672553574E-2</v>
      </c>
      <c r="ZL45" s="70">
        <f t="shared" si="2070"/>
        <v>3.1776369651559166E-2</v>
      </c>
      <c r="ZM45" s="70">
        <f t="shared" si="2070"/>
        <v>3.0265333831545504E-2</v>
      </c>
      <c r="ZN45" s="70">
        <f t="shared" si="2070"/>
        <v>2.3139517360948325E-2</v>
      </c>
      <c r="ZO45" s="70">
        <f t="shared" si="2070"/>
        <v>2.1837466443995979E-2</v>
      </c>
      <c r="ZP45" s="70">
        <f t="shared" si="2070"/>
        <v>3.5504178154598387E-2</v>
      </c>
      <c r="ZQ45" s="70">
        <f t="shared" si="2070"/>
        <v>2.7011995875878769E-2</v>
      </c>
      <c r="ZR45" s="70">
        <f t="shared" si="2070"/>
        <v>2.291418305185311E-2</v>
      </c>
      <c r="ZS45" s="70">
        <f t="shared" si="2070"/>
        <v>2.4590000164771642E-2</v>
      </c>
      <c r="ZT45" s="70">
        <f t="shared" si="2070"/>
        <v>2.310699510358849E-2</v>
      </c>
      <c r="ZU45" s="70">
        <f t="shared" si="2071"/>
        <v>1.2999250598037193E-2</v>
      </c>
      <c r="ZV45" s="70">
        <f t="shared" si="2071"/>
        <v>3.5609015331426797E-2</v>
      </c>
      <c r="ZW45" s="70">
        <f t="shared" si="2071"/>
        <v>3.0724952368035297E-2</v>
      </c>
      <c r="ZX45" s="70">
        <f t="shared" si="2071"/>
        <v>2.5241028028601287E-2</v>
      </c>
      <c r="ZY45" s="70">
        <f t="shared" si="2071"/>
        <v>3.3284453402775416E-2</v>
      </c>
      <c r="ZZ45" s="70">
        <f t="shared" si="2071"/>
        <v>3.5190892954654718E-2</v>
      </c>
      <c r="AAA45" s="70">
        <f t="shared" si="2071"/>
        <v>3.732080297228868E-2</v>
      </c>
      <c r="AAB45" s="70">
        <f t="shared" si="2071"/>
        <v>2.5094389910770509E-2</v>
      </c>
      <c r="AAC45" s="70">
        <f t="shared" si="2071"/>
        <v>2.8064668815316773E-2</v>
      </c>
      <c r="AAD45" s="70">
        <f t="shared" si="2071"/>
        <v>2.1836328393687765E-2</v>
      </c>
      <c r="AAE45" s="70">
        <f t="shared" si="2072"/>
        <v>2.0671820067929003E-2</v>
      </c>
      <c r="AAF45" s="70">
        <f t="shared" si="2072"/>
        <v>2.9148683883570836E-2</v>
      </c>
      <c r="AAG45" s="70">
        <f t="shared" si="2072"/>
        <v>2.7687910373421998E-2</v>
      </c>
      <c r="AAH45" s="70">
        <f t="shared" si="2072"/>
        <v>2.8129218879058948E-2</v>
      </c>
      <c r="AAI45" s="70">
        <f t="shared" si="2072"/>
        <v>3.0629332054797676E-2</v>
      </c>
      <c r="AAJ45" s="70">
        <f t="shared" si="2072"/>
        <v>2.6061249856349056E-2</v>
      </c>
      <c r="AAK45" s="70">
        <f t="shared" si="2072"/>
        <v>2.3128466164922701E-2</v>
      </c>
      <c r="AAL45" s="70">
        <f t="shared" si="2072"/>
        <v>2.9027676617155329E-2</v>
      </c>
      <c r="AAM45" s="70">
        <f t="shared" si="2072"/>
        <v>3.3306844987744944E-2</v>
      </c>
      <c r="AAN45" s="70">
        <f t="shared" si="2072"/>
        <v>2.5828346733475671E-2</v>
      </c>
      <c r="AAO45" s="70">
        <f t="shared" si="2073"/>
        <v>1.7861260730840378E-2</v>
      </c>
      <c r="AAP45" s="70">
        <f t="shared" si="2073"/>
        <v>7.1254080743041737E-3</v>
      </c>
      <c r="AAQ45" s="70">
        <f t="shared" si="2073"/>
        <v>2.7626855393954042E-3</v>
      </c>
      <c r="AAR45" s="70">
        <f t="shared" si="2073"/>
        <v>1.6111812201394793E-2</v>
      </c>
      <c r="AAS45" s="70">
        <f t="shared" si="2073"/>
        <v>2.1631740910620367E-2</v>
      </c>
      <c r="AAT45" s="70">
        <f t="shared" si="2073"/>
        <v>3.2776772015690403E-2</v>
      </c>
      <c r="AAU45" s="70">
        <f t="shared" si="2073"/>
        <v>3.5728237903221105E-2</v>
      </c>
      <c r="AAV45" s="70">
        <f t="shared" si="2073"/>
        <v>5.4720507956897091E-2</v>
      </c>
      <c r="AAW45" s="70">
        <f t="shared" si="2073"/>
        <v>6.0716482894514812E-2</v>
      </c>
      <c r="AAX45" s="70">
        <f t="shared" si="2073"/>
        <v>0.11371436310553507</v>
      </c>
      <c r="AAY45" s="70">
        <f t="shared" si="2074"/>
        <v>0.12014813673697744</v>
      </c>
      <c r="AAZ45" s="70">
        <f t="shared" si="2074"/>
        <v>0.13940799840770834</v>
      </c>
      <c r="ABA45" s="70">
        <f t="shared" si="2074"/>
        <v>0.14041798230562819</v>
      </c>
      <c r="ABB45" s="70">
        <f t="shared" si="2074"/>
        <v>9.7243929012437835E-2</v>
      </c>
      <c r="ABC45" s="70">
        <f t="shared" si="2074"/>
        <v>9.3798342233541998E-2</v>
      </c>
      <c r="ABD45" s="70">
        <f t="shared" si="2074"/>
        <v>6.5304995872921046E-2</v>
      </c>
      <c r="ABE45" s="70">
        <f t="shared" si="2074"/>
        <v>5.8686957157406683E-2</v>
      </c>
      <c r="ABF45" s="70">
        <f t="shared" si="2074"/>
        <v>2.8872562199554475E-2</v>
      </c>
      <c r="ABG45" s="70">
        <f t="shared" si="2074"/>
        <v>2.4655677457791514E-2</v>
      </c>
      <c r="ABH45" s="70">
        <f t="shared" si="2074"/>
        <v>8.5100094034871177E-3</v>
      </c>
      <c r="ABI45" s="70">
        <f t="shared" si="2075"/>
        <v>1.8549175199567003E-2</v>
      </c>
      <c r="ABJ45" s="70">
        <f t="shared" si="2075"/>
        <v>1.8346350371261311E-2</v>
      </c>
      <c r="ABK45" s="70">
        <f t="shared" si="2075"/>
        <v>1.9995427442454305E-2</v>
      </c>
      <c r="ABL45" s="70">
        <f t="shared" si="2075"/>
        <v>2.3554704561782325E-2</v>
      </c>
      <c r="ABM45" s="70">
        <f t="shared" si="2075"/>
        <v>3.1815469833614829E-2</v>
      </c>
      <c r="ABN45" s="70">
        <f t="shared" si="2075"/>
        <v>2.9626672763871875E-2</v>
      </c>
      <c r="ABO45" s="70">
        <f t="shared" si="2075"/>
        <v>3.9747543839544708E-2</v>
      </c>
      <c r="ABP45" s="70">
        <f t="shared" si="2075"/>
        <v>5.429174843484641E-2</v>
      </c>
      <c r="ABQ45" s="70">
        <f t="shared" si="2075"/>
        <v>4.1174824601495352E-2</v>
      </c>
      <c r="ABR45" s="70">
        <f t="shared" si="2075"/>
        <v>4.4065776862437067E-2</v>
      </c>
      <c r="ABS45" s="70">
        <f t="shared" si="2076"/>
        <v>2.0946687914760842E-2</v>
      </c>
      <c r="ABT45" s="70">
        <f t="shared" si="2076"/>
        <v>2.3273762246729168E-2</v>
      </c>
      <c r="ABU45" s="70">
        <f t="shared" si="2076"/>
        <v>2.6562691746413236E-2</v>
      </c>
      <c r="ABV45" s="70">
        <f t="shared" si="2076"/>
        <v>5.2666473408103709E-2</v>
      </c>
      <c r="ABW45" s="70">
        <f t="shared" si="2076"/>
        <v>4.8001591902465002E-2</v>
      </c>
      <c r="ABX45" s="70">
        <f t="shared" si="2076"/>
        <v>5.0001080943570031E-2</v>
      </c>
      <c r="ABY45" s="70">
        <f t="shared" si="2076"/>
        <v>5.1285199175233886E-2</v>
      </c>
      <c r="ABZ45" s="70">
        <f t="shared" si="2076"/>
        <v>6.5517132987541249E-2</v>
      </c>
      <c r="ACA45" s="70">
        <f t="shared" si="2076"/>
        <v>8.2539167245020639E-2</v>
      </c>
      <c r="ACB45" s="70">
        <f t="shared" si="2076"/>
        <v>6.9142466364546795E-2</v>
      </c>
      <c r="ACC45" s="70">
        <f t="shared" si="2077"/>
        <v>6.6615725840478035E-2</v>
      </c>
      <c r="ACD45" s="70">
        <f t="shared" si="2077"/>
        <v>6.5802152184438079E-2</v>
      </c>
      <c r="ACE45" s="70">
        <f t="shared" si="2077"/>
        <v>7.2281588581367462E-2</v>
      </c>
      <c r="ACF45" s="70">
        <f t="shared" si="2077"/>
        <v>6.9654956238187626E-2</v>
      </c>
      <c r="ACG45" s="70">
        <f t="shared" si="2077"/>
        <v>6.8906359745773527E-2</v>
      </c>
      <c r="ACH45" s="70">
        <f t="shared" si="2077"/>
        <v>4.7458698325632431E-2</v>
      </c>
      <c r="ACI45" s="70">
        <f t="shared" si="2077"/>
        <v>5.4108979232183163E-2</v>
      </c>
      <c r="ACJ45" s="70">
        <f t="shared" si="2077"/>
        <v>5.0342351755236825E-2</v>
      </c>
      <c r="ACK45" s="70">
        <f t="shared" si="2077"/>
        <v>5.7551806105136327E-2</v>
      </c>
      <c r="ACL45" s="70">
        <f t="shared" si="2077"/>
        <v>5.4022803046977375E-2</v>
      </c>
      <c r="ACM45" s="70">
        <f t="shared" si="2078"/>
        <v>5.3193587357013294E-2</v>
      </c>
      <c r="ACN45" s="70">
        <f t="shared" si="2078"/>
        <v>5.7083905042284444E-2</v>
      </c>
      <c r="ACO45" s="70">
        <f t="shared" si="2078"/>
        <v>4.8197630889504239E-2</v>
      </c>
      <c r="ACP45" s="70">
        <f t="shared" si="2078"/>
        <v>4.8585765705154049E-2</v>
      </c>
      <c r="ACQ45" s="70">
        <f t="shared" si="2078"/>
        <v>3.8163733242407849E-2</v>
      </c>
      <c r="ACR45" s="70">
        <f t="shared" si="2078"/>
        <v>5.360475434035239E-2</v>
      </c>
      <c r="ACS45" s="70">
        <f t="shared" si="2078"/>
        <v>4.8030117188385457E-2</v>
      </c>
      <c r="ACT45" s="70">
        <f t="shared" si="2078"/>
        <v>5.066172397226687E-2</v>
      </c>
      <c r="ACU45" s="70">
        <f t="shared" si="2078"/>
        <v>5.9098815665176385E-2</v>
      </c>
      <c r="ACV45" s="70">
        <f t="shared" si="2078"/>
        <v>5.8542375032363037E-2</v>
      </c>
      <c r="ACW45" s="70">
        <f t="shared" si="2079"/>
        <v>6.8515539654669277E-2</v>
      </c>
      <c r="ACX45" s="70">
        <f t="shared" si="2079"/>
        <v>0.11429395251646457</v>
      </c>
      <c r="ACY45" s="70">
        <f t="shared" si="2079"/>
        <v>0.10866286332439556</v>
      </c>
      <c r="ACZ45" s="70">
        <f t="shared" si="2079"/>
        <v>0.12142512623412482</v>
      </c>
      <c r="ADA45" s="70">
        <f t="shared" si="2079"/>
        <v>0.1368625335069007</v>
      </c>
      <c r="ADB45" s="70">
        <f t="shared" si="2079"/>
        <v>9.3430461620788163E-2</v>
      </c>
      <c r="ADC45" s="70">
        <f t="shared" si="2079"/>
        <v>9.4460481882785663E-2</v>
      </c>
      <c r="ADD45" s="70">
        <f t="shared" si="2079"/>
        <v>6.4385155395245919E-2</v>
      </c>
      <c r="ADE45" s="70">
        <f t="shared" si="2079"/>
        <v>5.5501566006156411E-2</v>
      </c>
      <c r="ADF45" s="70">
        <f t="shared" si="2079"/>
        <v>3.5511101218393737E-2</v>
      </c>
      <c r="ADG45" s="70">
        <f t="shared" si="2080"/>
        <v>2.0725773048065887E-2</v>
      </c>
      <c r="ADH45" s="70">
        <f t="shared" si="2080"/>
        <v>2.5889054800612543E-2</v>
      </c>
      <c r="ADI45" s="70">
        <f t="shared" si="2080"/>
        <v>3.5348358649443634E-2</v>
      </c>
      <c r="ADJ45" s="70">
        <f t="shared" si="2080"/>
        <v>3.6480873772313682E-2</v>
      </c>
      <c r="ADK45" s="70">
        <f t="shared" si="2080"/>
        <v>3.7949757595414857E-2</v>
      </c>
      <c r="ADL45" s="70">
        <f t="shared" si="2080"/>
        <v>3.6949463929300652E-2</v>
      </c>
      <c r="ADM45" s="70">
        <f t="shared" si="2080"/>
        <v>2.5048511558735997E-2</v>
      </c>
      <c r="ADN45" s="70">
        <f t="shared" si="2080"/>
        <v>3.0631511692229108E-2</v>
      </c>
      <c r="ADO45" s="70">
        <f t="shared" si="2080"/>
        <v>3.9185617024686037E-2</v>
      </c>
      <c r="ADP45" s="70">
        <f t="shared" si="2080"/>
        <v>4.6244487281081215E-2</v>
      </c>
      <c r="ADQ45" s="70">
        <f t="shared" si="2081"/>
        <v>4.5738752062887134E-2</v>
      </c>
      <c r="ADR45" s="70">
        <f t="shared" si="2081"/>
        <v>3.2841751302751465E-2</v>
      </c>
      <c r="ADS45" s="70">
        <f t="shared" si="2081"/>
        <v>2.2793430960560634E-2</v>
      </c>
      <c r="ADT45" s="70">
        <f t="shared" si="2081"/>
        <v>2.5408282045904729E-2</v>
      </c>
      <c r="ADU45" s="70">
        <f t="shared" si="2081"/>
        <v>1.3245343895771367E-2</v>
      </c>
      <c r="ADV45" s="70">
        <f t="shared" si="2081"/>
        <v>3.1848862480861273E-2</v>
      </c>
      <c r="ADW45" s="70">
        <f t="shared" si="2081"/>
        <v>3.4741505530762273E-2</v>
      </c>
      <c r="ADX45" s="70">
        <f t="shared" si="2081"/>
        <v>3.3899330275071859E-2</v>
      </c>
      <c r="ADY45" s="70">
        <f t="shared" si="2081"/>
        <v>3.4463866571160517E-2</v>
      </c>
      <c r="ADZ45" s="70">
        <f t="shared" si="2081"/>
        <v>5.6000810130911738E-2</v>
      </c>
      <c r="AEA45" s="70">
        <f t="shared" si="2082"/>
        <v>7.6441831716418607E-2</v>
      </c>
      <c r="AEB45" s="70">
        <f t="shared" si="2082"/>
        <v>6.4460489648662467E-2</v>
      </c>
      <c r="AEC45" s="70">
        <f t="shared" si="2082"/>
        <v>8.0248094110623835E-2</v>
      </c>
      <c r="AED45" s="70">
        <f t="shared" si="2082"/>
        <v>6.4528700109910631E-2</v>
      </c>
      <c r="AEE45" s="70">
        <f t="shared" si="2082"/>
        <v>6.5252627579039268E-2</v>
      </c>
      <c r="AEF45" s="70">
        <f t="shared" si="2082"/>
        <v>6.5229520863215207E-2</v>
      </c>
      <c r="AEG45" s="70">
        <f t="shared" si="2082"/>
        <v>6.0606291242264021E-2</v>
      </c>
      <c r="AEH45" s="70">
        <f t="shared" si="2082"/>
        <v>5.8061158400461776E-2</v>
      </c>
      <c r="AEI45" s="70">
        <f t="shared" si="2082"/>
        <v>6.7253710481677054E-2</v>
      </c>
      <c r="AEJ45" s="70">
        <f t="shared" si="2082"/>
        <v>6.4554544910744305E-2</v>
      </c>
      <c r="AEK45" s="70">
        <f t="shared" si="2083"/>
        <v>7.2885489281136806E-2</v>
      </c>
      <c r="AEL45" s="70">
        <f t="shared" si="2083"/>
        <v>7.4662935412614928E-2</v>
      </c>
      <c r="AEM45" s="70">
        <f t="shared" si="2083"/>
        <v>5.4058505205859975E-2</v>
      </c>
      <c r="AEN45" s="70">
        <f t="shared" si="2083"/>
        <v>7.9073009145504303E-2</v>
      </c>
      <c r="AEO45" s="70">
        <f t="shared" si="2083"/>
        <v>6.6276600576948175E-2</v>
      </c>
      <c r="AEP45" s="70">
        <f t="shared" si="2083"/>
        <v>9.6231602727852916E-2</v>
      </c>
      <c r="AEQ45" s="70">
        <f t="shared" si="2083"/>
        <v>0.10267423838967304</v>
      </c>
      <c r="AER45" s="70">
        <f t="shared" si="2083"/>
        <v>9.8476630330252668E-2</v>
      </c>
      <c r="AES45" s="70">
        <f t="shared" si="2083"/>
        <v>0.10242416973928026</v>
      </c>
      <c r="AET45" s="70">
        <f t="shared" si="2083"/>
        <v>7.2516922546099094E-2</v>
      </c>
      <c r="AEU45" s="70">
        <f t="shared" si="2084"/>
        <v>9.7639011642802531E-2</v>
      </c>
      <c r="AEV45" s="70">
        <f t="shared" si="2084"/>
        <v>0.11676197928382748</v>
      </c>
      <c r="AEW45" s="70">
        <f t="shared" si="2084"/>
        <v>0.12783264264298211</v>
      </c>
      <c r="AEX45" s="70">
        <f t="shared" si="2084"/>
        <v>0.14260039216147224</v>
      </c>
      <c r="AEY45" s="70">
        <f t="shared" si="2084"/>
        <v>0.15531271323282003</v>
      </c>
      <c r="AEZ45" s="70">
        <f t="shared" si="2084"/>
        <v>0.18107004433815921</v>
      </c>
      <c r="AFA45" s="70">
        <f t="shared" si="2084"/>
        <v>0.22539748059740616</v>
      </c>
      <c r="AFB45" s="70">
        <f t="shared" si="2084"/>
        <v>0.20468694120711639</v>
      </c>
      <c r="AFC45" s="70">
        <f t="shared" si="2084"/>
        <v>0.17008173431891782</v>
      </c>
      <c r="AFD45" s="70">
        <f t="shared" si="2084"/>
        <v>0.14904431413014652</v>
      </c>
      <c r="AFE45" s="70">
        <f t="shared" si="2085"/>
        <v>0.11412891117464818</v>
      </c>
      <c r="AFF45" s="70">
        <f t="shared" si="2085"/>
        <v>0.10897598514713147</v>
      </c>
      <c r="AFG45" s="70">
        <f t="shared" si="2085"/>
        <v>0.10125564325445446</v>
      </c>
      <c r="AFH45" s="70">
        <f t="shared" si="2085"/>
        <v>8.1415710066177205E-2</v>
      </c>
      <c r="AFI45" s="70">
        <f t="shared" si="2085"/>
        <v>8.1451241230277915E-2</v>
      </c>
      <c r="AFJ45" s="70">
        <f t="shared" si="2085"/>
        <v>8.8618000869063573E-2</v>
      </c>
      <c r="AFK45" s="70">
        <f t="shared" si="2085"/>
        <v>8.7306131560400901E-2</v>
      </c>
      <c r="AFL45" s="70">
        <f t="shared" si="2085"/>
        <v>8.9832583737377014E-2</v>
      </c>
      <c r="AFM45" s="70">
        <f t="shared" si="2085"/>
        <v>0.10875717248896088</v>
      </c>
      <c r="AFN45" s="70">
        <f t="shared" si="2085"/>
        <v>9.3752201248276545E-2</v>
      </c>
      <c r="AFO45" s="70">
        <f t="shared" si="2086"/>
        <v>8.8292241977810049E-2</v>
      </c>
      <c r="AFP45" s="70">
        <f t="shared" si="2086"/>
        <v>7.8578198845610903E-2</v>
      </c>
      <c r="AFQ45" s="70">
        <f t="shared" si="2086"/>
        <v>6.6719279396652009E-2</v>
      </c>
      <c r="AFR45" s="70">
        <f t="shared" si="2086"/>
        <v>8.8765980724069715E-2</v>
      </c>
      <c r="AFS45" s="70">
        <f t="shared" si="2086"/>
        <v>0.10571788550536421</v>
      </c>
      <c r="AFT45" s="70">
        <f t="shared" si="2086"/>
        <v>0.1057545201943475</v>
      </c>
      <c r="AFU45" s="70">
        <f t="shared" si="2086"/>
        <v>7.3583942441918015E-2</v>
      </c>
      <c r="AFV45" s="70">
        <f t="shared" si="2086"/>
        <v>0.1102732059621061</v>
      </c>
      <c r="AFW45" s="70">
        <f t="shared" si="2086"/>
        <v>0.10050712223608782</v>
      </c>
      <c r="AFX45" s="70">
        <f t="shared" si="2086"/>
        <v>0.11532035778881733</v>
      </c>
      <c r="AFY45" s="70">
        <f t="shared" si="2087"/>
        <v>0.17212318930709536</v>
      </c>
      <c r="AFZ45" s="70">
        <f t="shared" si="2087"/>
        <v>0.17671042631382106</v>
      </c>
      <c r="AGA45" s="70">
        <f t="shared" si="2087"/>
        <v>0.2163610096821531</v>
      </c>
      <c r="AGB45" s="70">
        <f t="shared" si="2087"/>
        <v>0.21151602328793562</v>
      </c>
      <c r="AGC45" s="70">
        <f t="shared" si="2087"/>
        <v>0.18599686873981325</v>
      </c>
      <c r="AGD45" s="70">
        <f t="shared" si="2087"/>
        <v>0.1549557036228344</v>
      </c>
      <c r="AGE45" s="70">
        <f t="shared" si="2087"/>
        <v>0.20133611252120498</v>
      </c>
      <c r="AGF45" s="70">
        <f t="shared" si="2087"/>
        <v>0.20801791865999419</v>
      </c>
      <c r="AGG45" s="70">
        <f t="shared" si="2087"/>
        <v>0.24750030670004364</v>
      </c>
      <c r="AGH45" s="70">
        <f t="shared" si="2087"/>
        <v>0.32620505351072859</v>
      </c>
      <c r="AGI45" s="70">
        <f t="shared" si="2088"/>
        <v>0.28007730565600486</v>
      </c>
      <c r="AGJ45" s="70">
        <f t="shared" si="2088"/>
        <v>0.25550952059454035</v>
      </c>
      <c r="AGK45" s="70">
        <f t="shared" si="2088"/>
        <v>0.22964411610109425</v>
      </c>
      <c r="AGL45" s="70">
        <f t="shared" si="2088"/>
        <v>0.14610667583845993</v>
      </c>
      <c r="AGM45" s="70">
        <f t="shared" si="2088"/>
        <v>0.12163916488623117</v>
      </c>
      <c r="AGN45" s="70">
        <f t="shared" si="2088"/>
        <v>0.16454244220149605</v>
      </c>
      <c r="AGO45" s="70">
        <f t="shared" si="2088"/>
        <v>0.15481066213786421</v>
      </c>
      <c r="AGP45" s="70">
        <f t="shared" si="2088"/>
        <v>0.19805396479006654</v>
      </c>
      <c r="AGQ45" s="70">
        <f t="shared" si="2088"/>
        <v>0.22673593056843422</v>
      </c>
      <c r="AGR45" s="70">
        <f t="shared" si="2088"/>
        <v>0.24686714545514277</v>
      </c>
      <c r="AGS45" s="70">
        <f t="shared" si="2089"/>
        <v>0.30674209265121943</v>
      </c>
      <c r="AGT45" s="70">
        <f t="shared" si="2089"/>
        <v>0.29129094022248303</v>
      </c>
      <c r="AGU45" s="70">
        <f t="shared" si="2089"/>
        <v>0.27056455331674401</v>
      </c>
      <c r="AGV45" s="70">
        <f t="shared" si="2089"/>
        <v>0.26607725377747471</v>
      </c>
      <c r="AGW45" s="70">
        <f t="shared" si="2089"/>
        <v>0.27758443423376389</v>
      </c>
      <c r="AGX45" s="70">
        <f t="shared" si="2089"/>
        <v>0.34018068331427909</v>
      </c>
      <c r="AGY45" s="70">
        <f t="shared" si="2089"/>
        <v>0.42247720305156866</v>
      </c>
      <c r="AGZ45" s="70">
        <f t="shared" si="2089"/>
        <v>0.52535133282029833</v>
      </c>
      <c r="AHA45" s="70">
        <f t="shared" si="2089"/>
        <v>0.57065268819269432</v>
      </c>
      <c r="AHB45" s="70">
        <f t="shared" si="2089"/>
        <v>0.55507686840540904</v>
      </c>
      <c r="AHC45" s="70">
        <f t="shared" si="2090"/>
        <v>0.47024021552390871</v>
      </c>
      <c r="AHD45" s="70">
        <f t="shared" si="2090"/>
        <v>0.50120638831942954</v>
      </c>
      <c r="AHE45" s="70">
        <f t="shared" si="2090"/>
        <v>0.3774468879774564</v>
      </c>
      <c r="AHF45" s="70">
        <f t="shared" si="2090"/>
        <v>0.3241248181048737</v>
      </c>
      <c r="AHG45" s="70">
        <f t="shared" si="2090"/>
        <v>0.29521221964762745</v>
      </c>
      <c r="AHH45" s="70">
        <f t="shared" si="2090"/>
        <v>0.22062966590165822</v>
      </c>
      <c r="AHI45" s="70">
        <f t="shared" si="2090"/>
        <v>0.24947564740808681</v>
      </c>
      <c r="AHJ45" s="70">
        <f t="shared" si="2090"/>
        <v>0.359437015636344</v>
      </c>
      <c r="AHK45" s="70">
        <f t="shared" si="2090"/>
        <v>0.4581418726673967</v>
      </c>
      <c r="AHL45" s="70">
        <f t="shared" si="2090"/>
        <v>0.40758422469423561</v>
      </c>
      <c r="AHM45" s="70">
        <f t="shared" si="2091"/>
        <v>0.52784545439660047</v>
      </c>
      <c r="AHN45" s="70">
        <f t="shared" si="2091"/>
        <v>0.46622587970643048</v>
      </c>
      <c r="AHO45" s="70">
        <f t="shared" si="2091"/>
        <v>0.49482254598024378</v>
      </c>
      <c r="AHP45" s="70">
        <f t="shared" si="2091"/>
        <v>0.5570623256183318</v>
      </c>
      <c r="AHQ45" s="70">
        <f t="shared" si="2091"/>
        <v>0.60903709116666427</v>
      </c>
      <c r="AHR45" s="70">
        <f t="shared" si="2091"/>
        <v>0.59431814116858517</v>
      </c>
      <c r="AHS45" s="70">
        <f t="shared" si="2091"/>
        <v>0.53943060269593079</v>
      </c>
      <c r="AHT45" s="70">
        <f t="shared" si="2091"/>
        <v>0.58277170743855966</v>
      </c>
      <c r="AHU45" s="70">
        <f t="shared" si="2091"/>
        <v>0.52250592652725047</v>
      </c>
      <c r="AHV45" s="70">
        <f t="shared" si="2091"/>
        <v>0.60701141242991619</v>
      </c>
      <c r="AHW45" s="70">
        <f t="shared" si="2092"/>
        <v>0.70327281650726792</v>
      </c>
      <c r="AHX45" s="70">
        <f t="shared" si="2092"/>
        <v>0.74561501657460161</v>
      </c>
      <c r="AHY45" s="70">
        <f t="shared" si="2092"/>
        <v>0.70634978991357222</v>
      </c>
      <c r="AHZ45" s="70">
        <f t="shared" si="2092"/>
        <v>0.67148038708708513</v>
      </c>
      <c r="AIA45" s="70">
        <f t="shared" si="2092"/>
        <v>0.61633271839225401</v>
      </c>
      <c r="AIB45" s="70">
        <f t="shared" si="2092"/>
        <v>0.49328183929525515</v>
      </c>
      <c r="AIC45" s="70">
        <f t="shared" si="2092"/>
        <v>0.44427893627292958</v>
      </c>
      <c r="AID45" s="70">
        <f t="shared" si="2092"/>
        <v>0.44662820813099025</v>
      </c>
      <c r="AIE45" s="70">
        <f t="shared" si="2092"/>
        <v>0.48382017811292899</v>
      </c>
      <c r="AIF45" s="70">
        <f t="shared" si="2092"/>
        <v>0.48278299257098012</v>
      </c>
      <c r="AIG45" s="70">
        <f t="shared" si="2093"/>
        <v>0.61652330177897996</v>
      </c>
      <c r="AIH45" s="70">
        <f t="shared" si="2093"/>
        <v>0.6530153047236813</v>
      </c>
      <c r="AII45" s="70">
        <f t="shared" si="2093"/>
        <v>0.64146623201293629</v>
      </c>
      <c r="AIJ45" s="70">
        <f t="shared" si="2093"/>
        <v>0.81938978345139968</v>
      </c>
      <c r="AIK45" s="70">
        <f t="shared" si="2093"/>
        <v>0.68400631367450071</v>
      </c>
      <c r="AIL45" s="70">
        <f t="shared" si="2093"/>
        <v>0.65980359787018994</v>
      </c>
      <c r="AIM45" s="70">
        <f t="shared" si="2093"/>
        <v>0.72843878560436326</v>
      </c>
      <c r="AIN45" s="70">
        <f t="shared" si="2093"/>
        <v>0.82525081071494122</v>
      </c>
      <c r="AIO45" s="70">
        <f t="shared" si="2093"/>
        <v>0.99324459238580354</v>
      </c>
      <c r="AIP45" s="70">
        <f t="shared" si="2093"/>
        <v>1.2654718485003258</v>
      </c>
      <c r="AIQ45" s="70">
        <f t="shared" si="2094"/>
        <v>1.1469283556594134</v>
      </c>
      <c r="AIR45" s="70">
        <f t="shared" si="2094"/>
        <v>1.1952521084657328</v>
      </c>
      <c r="AIS45" s="70">
        <f t="shared" si="2094"/>
        <v>0.96046260359962887</v>
      </c>
      <c r="AIT45" s="70">
        <f t="shared" si="2094"/>
        <v>0.6478913435795064</v>
      </c>
      <c r="AIU45" s="70">
        <f t="shared" si="2094"/>
        <v>0.58470723181068607</v>
      </c>
      <c r="AIV45" s="70">
        <f t="shared" si="2094"/>
        <v>0.43120990780980106</v>
      </c>
      <c r="AIW45" s="70">
        <f t="shared" si="2094"/>
        <v>0.59346227262890561</v>
      </c>
      <c r="AIX45" s="70">
        <f t="shared" si="2094"/>
        <v>0.54342311962243528</v>
      </c>
      <c r="AIY45" s="70">
        <f t="shared" si="2094"/>
        <v>0.76327479527899822</v>
      </c>
      <c r="AIZ45" s="70">
        <f t="shared" si="2094"/>
        <v>0.68272204635541045</v>
      </c>
      <c r="AJA45" s="70">
        <f t="shared" si="2095"/>
        <v>0.64944745848953112</v>
      </c>
      <c r="AJB45" s="70">
        <f t="shared" si="2095"/>
        <v>0.88316396309296863</v>
      </c>
      <c r="AJC45" s="70">
        <f t="shared" si="2095"/>
        <v>0.74771695293469431</v>
      </c>
      <c r="AJD45" s="70">
        <f t="shared" si="2095"/>
        <v>0.95998421637972031</v>
      </c>
      <c r="AJE45" s="70">
        <f t="shared" si="2095"/>
        <v>1.1141231168345227</v>
      </c>
      <c r="AJF45" s="70">
        <f t="shared" si="2095"/>
        <v>0.96904675974224919</v>
      </c>
      <c r="AJG45" s="70">
        <f t="shared" si="2095"/>
        <v>0.88690395850683656</v>
      </c>
      <c r="AJH45" s="70">
        <f t="shared" si="2095"/>
        <v>0.67324465109298437</v>
      </c>
      <c r="AJI45" s="70">
        <f t="shared" si="2095"/>
        <v>0.74934705748293395</v>
      </c>
      <c r="AJJ45" s="70">
        <f t="shared" si="2095"/>
        <v>0.7751984678884889</v>
      </c>
      <c r="AJK45" s="70">
        <f t="shared" si="2096"/>
        <v>0.90861996112455357</v>
      </c>
      <c r="AJL45" s="70">
        <f t="shared" si="2096"/>
        <v>0.96265383373388747</v>
      </c>
      <c r="AJM45" s="70">
        <f t="shared" si="2096"/>
        <v>0.76370272426450159</v>
      </c>
      <c r="AJN45" s="70">
        <f t="shared" si="2096"/>
        <v>0.77350336243225226</v>
      </c>
      <c r="AJO45" s="70">
        <f t="shared" si="2096"/>
        <v>0.5964149380924717</v>
      </c>
      <c r="AJP45" s="70">
        <f t="shared" si="2096"/>
        <v>0.4890914683746368</v>
      </c>
      <c r="AJQ45" s="70">
        <f t="shared" si="2096"/>
        <v>0.51092773459030516</v>
      </c>
      <c r="AJR45" s="70">
        <f t="shared" si="2096"/>
        <v>0.40720650608445896</v>
      </c>
      <c r="AJS45" s="70">
        <f t="shared" si="2096"/>
        <v>0.40799226697230262</v>
      </c>
      <c r="AJT45" s="70">
        <f t="shared" si="2096"/>
        <v>0.42030268524276959</v>
      </c>
      <c r="AJU45" s="70">
        <f t="shared" si="2097"/>
        <v>0.20944547034224725</v>
      </c>
      <c r="AJV45" s="70">
        <f t="shared" si="2097"/>
        <v>0.21709421480937952</v>
      </c>
      <c r="AJW45" s="70">
        <f t="shared" si="2097"/>
        <v>0.19549610826747843</v>
      </c>
      <c r="AJX45" s="70">
        <f t="shared" si="2097"/>
        <v>0.17833252963460233</v>
      </c>
      <c r="AJY45" s="70">
        <f t="shared" si="2097"/>
        <v>0.23605216754041392</v>
      </c>
      <c r="AJZ45" s="70">
        <f t="shared" si="2097"/>
        <v>0.24509818997682653</v>
      </c>
      <c r="AKA45" s="70">
        <f t="shared" si="2097"/>
        <v>0.2516542901616543</v>
      </c>
      <c r="AKB45" s="70">
        <f t="shared" si="2097"/>
        <v>0.22839965836677911</v>
      </c>
      <c r="AKC45" s="70">
        <f t="shared" si="2097"/>
        <v>0.20452660122075117</v>
      </c>
      <c r="AKD45" s="70">
        <f t="shared" si="2097"/>
        <v>0.17638692364573427</v>
      </c>
      <c r="AKE45" s="70">
        <f t="shared" si="2098"/>
        <v>0.20308148893163458</v>
      </c>
      <c r="AKF45" s="70">
        <f t="shared" si="2098"/>
        <v>0.21702562289676774</v>
      </c>
      <c r="AKG45" s="70">
        <f t="shared" si="2098"/>
        <v>0.27516135162953592</v>
      </c>
      <c r="AKH45" s="70">
        <f t="shared" si="2098"/>
        <v>0.24224374148974914</v>
      </c>
      <c r="AKI45" s="70">
        <f t="shared" si="2098"/>
        <v>0.25169333962725116</v>
      </c>
      <c r="AKJ45" s="70">
        <f t="shared" si="2098"/>
        <v>0.27426534276289916</v>
      </c>
      <c r="AKK45" s="70">
        <f t="shared" si="2098"/>
        <v>0.18793778561552732</v>
      </c>
      <c r="AKL45" s="70">
        <f t="shared" si="2098"/>
        <v>0.23871968997665549</v>
      </c>
      <c r="AKM45" s="70">
        <f t="shared" si="2098"/>
        <v>0.22708741175824421</v>
      </c>
      <c r="AKN45" s="70">
        <f t="shared" si="2098"/>
        <v>0.22650293329792359</v>
      </c>
      <c r="AKO45" s="70">
        <f t="shared" si="2099"/>
        <v>0.21907202845942719</v>
      </c>
      <c r="AKP45" s="70">
        <f t="shared" si="2099"/>
        <v>0.24109574111918541</v>
      </c>
      <c r="AKQ45" s="70">
        <f t="shared" si="2099"/>
        <v>0.18405005162038224</v>
      </c>
      <c r="AKR45" s="70">
        <f t="shared" si="2100"/>
        <v>0.16135673246627835</v>
      </c>
      <c r="AKS45" s="70">
        <f t="shared" si="2101"/>
        <v>0.17842010820365317</v>
      </c>
      <c r="AKT45" s="70">
        <f t="shared" si="2101"/>
        <v>0.1261319556563556</v>
      </c>
      <c r="AKU45" s="70">
        <f t="shared" si="2101"/>
        <v>0.18372443879607747</v>
      </c>
      <c r="AKV45" s="70">
        <f t="shared" si="2102"/>
        <v>0.32143807940644509</v>
      </c>
      <c r="AKW45" s="70">
        <f t="shared" si="2103"/>
        <v>0.49090936584445521</v>
      </c>
      <c r="AKX45" s="70">
        <f t="shared" si="2104"/>
        <v>0.49658135350707266</v>
      </c>
      <c r="AKY45" s="70">
        <f t="shared" si="2105"/>
        <v>0.4320720570227734</v>
      </c>
      <c r="AKZ45" s="70">
        <f t="shared" si="2106"/>
        <v>0.36003030479609777</v>
      </c>
      <c r="ALA45" s="70">
        <f t="shared" si="2107"/>
        <v>0.38571433025149227</v>
      </c>
      <c r="ALB45" s="70">
        <f t="shared" si="2108"/>
        <v>0.36724685462143469</v>
      </c>
      <c r="ALC45" s="70">
        <f t="shared" si="2109"/>
        <v>0.49030456364033048</v>
      </c>
      <c r="ALD45" s="70">
        <f t="shared" si="2110"/>
        <v>0.43999847206958287</v>
      </c>
      <c r="ALE45" s="70">
        <f t="shared" si="2111"/>
        <v>0.29341693205440667</v>
      </c>
      <c r="ALF45" s="70">
        <f t="shared" si="2112"/>
        <v>0.34270779957667341</v>
      </c>
      <c r="ALG45" s="70">
        <f t="shared" si="2113"/>
        <v>0.17670957208792526</v>
      </c>
      <c r="ALH45" s="70">
        <f t="shared" si="2114"/>
        <v>0.15289131663904865</v>
      </c>
      <c r="ALI45" s="70">
        <f t="shared" si="2115"/>
        <v>0.13805470519834451</v>
      </c>
      <c r="ALJ45" s="70">
        <f t="shared" si="2115"/>
        <v>0.11837960758853461</v>
      </c>
      <c r="ALK45" s="70">
        <f t="shared" si="2116"/>
        <v>0.20217464637521165</v>
      </c>
      <c r="ALL45" s="70">
        <f t="shared" si="2117"/>
        <v>0.20809440764219223</v>
      </c>
      <c r="ALM45" s="70">
        <f t="shared" si="2118"/>
        <v>0.22338097690404179</v>
      </c>
      <c r="ALN45" s="70">
        <f t="shared" si="2119"/>
        <v>0.21259394902186579</v>
      </c>
      <c r="ALO45" s="70">
        <f t="shared" si="2119"/>
        <v>0.16274354644840394</v>
      </c>
      <c r="ALP45" s="70">
        <f t="shared" si="2120"/>
        <v>0.14229507603950542</v>
      </c>
      <c r="ALQ45" s="70">
        <f t="shared" si="2121"/>
        <v>0.14950883251366753</v>
      </c>
      <c r="ALR45" s="70">
        <f t="shared" si="2122"/>
        <v>0.21527928148170283</v>
      </c>
      <c r="ALS45" s="70">
        <f t="shared" si="2123"/>
        <v>0.24858229819677291</v>
      </c>
      <c r="ALT45" s="70">
        <f t="shared" si="2124"/>
        <v>0.2304298323667342</v>
      </c>
      <c r="ALU45" s="70">
        <f t="shared" si="2125"/>
        <v>0.20074250420854023</v>
      </c>
      <c r="ALV45" s="70">
        <f t="shared" si="2126"/>
        <v>0.15172083491196564</v>
      </c>
      <c r="ALW45" s="70">
        <f t="shared" si="2127"/>
        <v>0.17163265359365942</v>
      </c>
      <c r="ALX45" s="70">
        <f t="shared" si="2128"/>
        <v>0.22920392389872668</v>
      </c>
      <c r="ALY45" s="70">
        <f t="shared" si="2129"/>
        <v>0.23373922813684422</v>
      </c>
      <c r="ALZ45" s="70">
        <f t="shared" si="2130"/>
        <v>0.2383465591865499</v>
      </c>
      <c r="AMA45" s="70">
        <f t="shared" si="2131"/>
        <v>0.28017186331983912</v>
      </c>
      <c r="AMB45" s="70">
        <f t="shared" si="2132"/>
        <v>0.22239030254566772</v>
      </c>
      <c r="AMC45" s="70">
        <f t="shared" si="2133"/>
        <v>0.2057098709934384</v>
      </c>
      <c r="AMD45" s="70">
        <f t="shared" si="2134"/>
        <v>0.16296750199373555</v>
      </c>
      <c r="AME45" s="70">
        <f t="shared" si="2135"/>
        <v>0.16850931164524807</v>
      </c>
      <c r="AMF45" s="70">
        <f t="shared" si="2136"/>
        <v>0.1936508789100988</v>
      </c>
      <c r="AMG45" s="70">
        <f t="shared" si="2137"/>
        <v>0.20223322926868925</v>
      </c>
      <c r="AMH45" s="70">
        <f t="shared" si="2138"/>
        <v>0.19168474172462413</v>
      </c>
      <c r="AMI45" s="70">
        <f t="shared" si="2139"/>
        <v>0.15036804580944629</v>
      </c>
      <c r="AMJ45" s="70">
        <f t="shared" si="2140"/>
        <v>0.17169194153413914</v>
      </c>
      <c r="AMK45" s="70">
        <f t="shared" si="2141"/>
        <v>0.11809199358011591</v>
      </c>
      <c r="AML45" s="70">
        <f t="shared" si="2142"/>
        <v>0.1527983921858771</v>
      </c>
      <c r="AMM45" s="70">
        <f t="shared" si="2143"/>
        <v>0.14131900450234181</v>
      </c>
      <c r="AMN45" s="70">
        <f t="shared" si="2144"/>
        <v>9.997839271278175E-2</v>
      </c>
      <c r="AMO45" s="70">
        <f t="shared" si="2145"/>
        <v>0.17104863631043465</v>
      </c>
      <c r="AMP45" s="70">
        <f t="shared" si="2146"/>
        <v>0.17088636840492888</v>
      </c>
      <c r="AMQ45" s="70">
        <f t="shared" si="2147"/>
        <v>0.1573908739308636</v>
      </c>
      <c r="AMR45" s="70">
        <f t="shared" si="2148"/>
        <v>0.1693674200390165</v>
      </c>
      <c r="AMS45" s="70">
        <f t="shared" si="2149"/>
        <v>0.18624196208597654</v>
      </c>
      <c r="AMT45" s="70">
        <f t="shared" si="2150"/>
        <v>0.12802718435895089</v>
      </c>
      <c r="AMU45" s="70">
        <f t="shared" si="2151"/>
        <v>0.18654027758949487</v>
      </c>
      <c r="AMV45" s="70">
        <f t="shared" si="2152"/>
        <v>0.19261125110110533</v>
      </c>
      <c r="AMW45" s="70">
        <f t="shared" si="2153"/>
        <v>0.22773311606097946</v>
      </c>
      <c r="AMX45" s="70">
        <f t="shared" si="2154"/>
        <v>0.4307173613393096</v>
      </c>
      <c r="AMY45" s="70">
        <f t="shared" si="2155"/>
        <v>0.40102547163677538</v>
      </c>
      <c r="AMZ45" s="70">
        <f t="shared" si="2156"/>
        <v>0.4559135547044324</v>
      </c>
      <c r="ANA45" s="70">
        <f t="shared" si="2157"/>
        <v>0.44500135414371877</v>
      </c>
      <c r="ANB45" s="70">
        <f t="shared" si="2158"/>
        <v>0.31109417844752163</v>
      </c>
      <c r="ANC45" s="70">
        <f t="shared" si="2159"/>
        <v>0.39538343559464861</v>
      </c>
      <c r="AND45" s="70">
        <f t="shared" si="2160"/>
        <v>0.42920020273481008</v>
      </c>
      <c r="ANE45" s="70">
        <f t="shared" si="2161"/>
        <v>0.33604442047183958</v>
      </c>
      <c r="ANF45" s="70">
        <f t="shared" si="2162"/>
        <v>0.39585588776610248</v>
      </c>
      <c r="ANG45" s="70">
        <f t="shared" si="2163"/>
        <v>0.22479890372204236</v>
      </c>
      <c r="ANH45" s="70">
        <f t="shared" si="2164"/>
        <v>0.13893067936615688</v>
      </c>
      <c r="ANI45" s="70">
        <f t="shared" si="2165"/>
        <v>0.18460005343136632</v>
      </c>
      <c r="ANJ45" s="70">
        <f t="shared" si="2166"/>
        <v>0.12616478591725122</v>
      </c>
      <c r="ANK45" s="70">
        <f t="shared" si="2167"/>
        <v>0.16521911404086254</v>
      </c>
      <c r="ANL45" s="70">
        <f t="shared" si="2168"/>
        <v>0.19735689524852962</v>
      </c>
      <c r="ANM45" s="70">
        <f t="shared" si="2169"/>
        <v>0.23487700096539643</v>
      </c>
      <c r="ANN45" s="70">
        <f t="shared" si="2170"/>
        <v>0.26620333383204975</v>
      </c>
      <c r="ANO45" s="70">
        <f t="shared" si="2171"/>
        <v>0.27029514968506918</v>
      </c>
      <c r="ANP45" s="70">
        <f t="shared" si="2172"/>
        <v>0.20605205984821939</v>
      </c>
      <c r="ANQ45" s="70">
        <f t="shared" si="2173"/>
        <v>0.20598346218857744</v>
      </c>
      <c r="ANR45" s="70">
        <f t="shared" si="2174"/>
        <v>0.18130442329497387</v>
      </c>
      <c r="ANS45" s="70">
        <f t="shared" si="2175"/>
        <v>0.23926824649982548</v>
      </c>
      <c r="ANT45" s="70">
        <f t="shared" si="2176"/>
        <v>0.25785899325750639</v>
      </c>
      <c r="ANU45" s="70">
        <f t="shared" si="2177"/>
        <v>0.17676534596270765</v>
      </c>
      <c r="ANV45" s="70">
        <f t="shared" si="2178"/>
        <v>0.19984741204174128</v>
      </c>
      <c r="ANW45" s="70">
        <f t="shared" si="2179"/>
        <v>0.1981093347879761</v>
      </c>
      <c r="ANX45" s="70">
        <f t="shared" si="2180"/>
        <v>0.22058709693502987</v>
      </c>
      <c r="ANY45" s="70">
        <f t="shared" si="2181"/>
        <v>0.25907048675100453</v>
      </c>
      <c r="ANZ45" s="70">
        <f t="shared" si="2182"/>
        <v>0.25934738929093437</v>
      </c>
      <c r="AOA45" s="70">
        <f t="shared" si="2183"/>
        <v>0.26965881736284758</v>
      </c>
      <c r="AOB45" s="70">
        <f t="shared" si="2184"/>
        <v>0.28432603078705454</v>
      </c>
      <c r="AOC45" s="70">
        <f t="shared" si="2185"/>
        <v>0.24447607835003327</v>
      </c>
      <c r="AOD45" s="70">
        <f t="shared" si="2186"/>
        <v>0.23876078130276257</v>
      </c>
      <c r="AOE45" s="70">
        <f t="shared" si="2187"/>
        <v>0.15946443324156712</v>
      </c>
      <c r="AOF45" s="70">
        <f t="shared" si="2188"/>
        <v>0.17421823763276212</v>
      </c>
      <c r="AOG45" s="70">
        <f t="shared" si="2189"/>
        <v>0.1886157176662524</v>
      </c>
      <c r="AOH45" s="70">
        <f t="shared" si="2190"/>
        <v>0.15421140370816944</v>
      </c>
      <c r="AOI45" s="70">
        <f t="shared" si="2191"/>
        <v>0.12537034574217132</v>
      </c>
      <c r="AOJ45" s="70">
        <f t="shared" si="2192"/>
        <v>9.1136000516834459E-2</v>
      </c>
      <c r="AOK45" s="70">
        <f t="shared" si="2193"/>
        <v>5.9179121199090634E-2</v>
      </c>
      <c r="AOL45" s="70">
        <f t="shared" si="2194"/>
        <v>5.6230132093641361E-2</v>
      </c>
      <c r="AOM45" s="70">
        <f t="shared" si="2195"/>
        <v>7.1745698197153374E-2</v>
      </c>
      <c r="AON45" s="70">
        <f t="shared" si="2196"/>
        <v>6.9872606560336337E-2</v>
      </c>
      <c r="AOO45" s="70">
        <f t="shared" si="2197"/>
        <v>7.9555981158712985E-2</v>
      </c>
      <c r="AOP45" s="70">
        <f t="shared" si="2198"/>
        <v>8.0889330129148229E-2</v>
      </c>
      <c r="AOQ45" s="70">
        <f t="shared" si="2199"/>
        <v>0.11308547470093133</v>
      </c>
      <c r="AOR45" s="70">
        <f t="shared" si="2200"/>
        <v>0.1263991775701836</v>
      </c>
      <c r="AOS45" s="70"/>
      <c r="AOT45" s="70"/>
      <c r="AOU45" s="70"/>
      <c r="AOV45" s="70"/>
      <c r="AOW45" s="70"/>
      <c r="AOX45" s="70"/>
      <c r="AOY45" s="70"/>
      <c r="AOZ45" s="70"/>
      <c r="APA45" s="70"/>
    </row>
    <row r="46" spans="1:1093" x14ac:dyDescent="0.2">
      <c r="A46" s="9"/>
      <c r="B46" s="320" t="s">
        <v>1211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73">
        <f t="shared" ref="DL46:FW46" si="2201">DL11/DH11-1</f>
        <v>6.7264573991030474E-3</v>
      </c>
      <c r="DM46" s="73">
        <f t="shared" si="2201"/>
        <v>6.7264573991030474E-3</v>
      </c>
      <c r="DN46" s="73">
        <f t="shared" si="2201"/>
        <v>6.7264573991030474E-3</v>
      </c>
      <c r="DO46" s="73">
        <f t="shared" si="2201"/>
        <v>6.7264573991030474E-3</v>
      </c>
      <c r="DP46" s="73">
        <f t="shared" si="2201"/>
        <v>1.1135857461024523E-2</v>
      </c>
      <c r="DQ46" s="73">
        <f t="shared" si="2201"/>
        <v>1.1135857461024523E-2</v>
      </c>
      <c r="DR46" s="73">
        <f t="shared" si="2201"/>
        <v>1.1135857461024523E-2</v>
      </c>
      <c r="DS46" s="73">
        <f t="shared" si="2201"/>
        <v>1.1135857461024523E-2</v>
      </c>
      <c r="DT46" s="73">
        <f t="shared" si="2201"/>
        <v>3.524229074889873E-2</v>
      </c>
      <c r="DU46" s="73">
        <f t="shared" si="2201"/>
        <v>3.524229074889873E-2</v>
      </c>
      <c r="DV46" s="73">
        <f t="shared" si="2201"/>
        <v>3.524229074889873E-2</v>
      </c>
      <c r="DW46" s="73">
        <f t="shared" si="2201"/>
        <v>3.524229074889873E-2</v>
      </c>
      <c r="DX46" s="73">
        <f t="shared" si="2201"/>
        <v>0</v>
      </c>
      <c r="DY46" s="73">
        <f t="shared" si="2201"/>
        <v>7.2340425531914665E-2</v>
      </c>
      <c r="DZ46" s="73">
        <f t="shared" si="2201"/>
        <v>7.2340425531914665E-2</v>
      </c>
      <c r="EA46" s="73">
        <f t="shared" si="2201"/>
        <v>7.2340425531914665E-2</v>
      </c>
      <c r="EB46" s="73">
        <f t="shared" si="2201"/>
        <v>7.2340425531914665E-2</v>
      </c>
      <c r="EC46" s="73">
        <f t="shared" si="2201"/>
        <v>7.1428571428571619E-2</v>
      </c>
      <c r="ED46" s="73">
        <f t="shared" si="2201"/>
        <v>7.1428571428571619E-2</v>
      </c>
      <c r="EE46" s="73">
        <f t="shared" si="2201"/>
        <v>7.1428571428571619E-2</v>
      </c>
      <c r="EF46" s="73">
        <f t="shared" si="2201"/>
        <v>7.1428571428571619E-2</v>
      </c>
      <c r="EG46" s="73">
        <f t="shared" si="2201"/>
        <v>-2.2222222222222254E-2</v>
      </c>
      <c r="EH46" s="73">
        <f t="shared" si="2201"/>
        <v>-2.2222222222222254E-2</v>
      </c>
      <c r="EI46" s="73">
        <f t="shared" si="2201"/>
        <v>-2.2222222222222254E-2</v>
      </c>
      <c r="EJ46" s="73">
        <f t="shared" si="2201"/>
        <v>-2.2222222222222254E-2</v>
      </c>
      <c r="EK46" s="73">
        <f t="shared" si="2201"/>
        <v>0</v>
      </c>
      <c r="EL46" s="73">
        <f t="shared" si="2201"/>
        <v>-2.0833333333333481E-2</v>
      </c>
      <c r="EM46" s="73">
        <f t="shared" si="2201"/>
        <v>-2.0833333333333481E-2</v>
      </c>
      <c r="EN46" s="73">
        <f t="shared" si="2201"/>
        <v>-2.0833333333333481E-2</v>
      </c>
      <c r="EO46" s="73">
        <f t="shared" si="2201"/>
        <v>-2.0833333333333481E-2</v>
      </c>
      <c r="EP46" s="73">
        <f t="shared" si="2201"/>
        <v>-7.7369439071566237E-3</v>
      </c>
      <c r="EQ46" s="73">
        <f t="shared" si="2201"/>
        <v>-7.7369439071566237E-3</v>
      </c>
      <c r="ER46" s="73">
        <f t="shared" si="2201"/>
        <v>-7.7369439071566237E-3</v>
      </c>
      <c r="ES46" s="73">
        <f t="shared" si="2201"/>
        <v>-7.7369439071566237E-3</v>
      </c>
      <c r="ET46" s="73">
        <f t="shared" si="2201"/>
        <v>0</v>
      </c>
      <c r="EU46" s="73">
        <f t="shared" si="2201"/>
        <v>4.4054580896686124E-2</v>
      </c>
      <c r="EV46" s="73">
        <f t="shared" si="2201"/>
        <v>4.4054580896686124E-2</v>
      </c>
      <c r="EW46" s="73">
        <f t="shared" si="2201"/>
        <v>4.4054580896686124E-2</v>
      </c>
      <c r="EX46" s="73">
        <f t="shared" si="2201"/>
        <v>4.4054580896686124E-2</v>
      </c>
      <c r="EY46" s="73">
        <f t="shared" si="2201"/>
        <v>1.1202389843166793E-2</v>
      </c>
      <c r="EZ46" s="73">
        <f t="shared" si="2201"/>
        <v>1.1202389843166793E-2</v>
      </c>
      <c r="FA46" s="73">
        <f t="shared" si="2201"/>
        <v>1.1202389843166793E-2</v>
      </c>
      <c r="FB46" s="73">
        <f t="shared" si="2201"/>
        <v>1.1202389843166793E-2</v>
      </c>
      <c r="FC46" s="73">
        <f t="shared" si="2201"/>
        <v>8.9364844903988105E-2</v>
      </c>
      <c r="FD46" s="73">
        <f t="shared" si="2201"/>
        <v>8.9364844903988105E-2</v>
      </c>
      <c r="FE46" s="73">
        <f t="shared" si="2201"/>
        <v>8.9364844903988105E-2</v>
      </c>
      <c r="FF46" s="73">
        <f t="shared" si="2201"/>
        <v>8.9364844903988105E-2</v>
      </c>
      <c r="FG46" s="73">
        <f t="shared" si="2201"/>
        <v>0</v>
      </c>
      <c r="FH46" s="73">
        <f t="shared" si="2201"/>
        <v>6.4406779661017044E-2</v>
      </c>
      <c r="FI46" s="73">
        <f t="shared" si="2201"/>
        <v>6.4406779661017044E-2</v>
      </c>
      <c r="FJ46" s="73">
        <f t="shared" si="2201"/>
        <v>6.4406779661017044E-2</v>
      </c>
      <c r="FK46" s="73">
        <f t="shared" si="2201"/>
        <v>6.4406779661017044E-2</v>
      </c>
      <c r="FL46" s="73">
        <f t="shared" si="2201"/>
        <v>0.11464968152866217</v>
      </c>
      <c r="FM46" s="73">
        <f t="shared" si="2201"/>
        <v>0.11464968152866217</v>
      </c>
      <c r="FN46" s="73">
        <f t="shared" si="2201"/>
        <v>0.11464968152866217</v>
      </c>
      <c r="FO46" s="73">
        <f t="shared" si="2201"/>
        <v>0.11464968152866217</v>
      </c>
      <c r="FP46" s="73">
        <f t="shared" si="2201"/>
        <v>-9.9999999999999978E-2</v>
      </c>
      <c r="FQ46" s="73">
        <f t="shared" si="2201"/>
        <v>-9.9999999999999978E-2</v>
      </c>
      <c r="FR46" s="73">
        <f t="shared" si="2201"/>
        <v>-9.9999999999999978E-2</v>
      </c>
      <c r="FS46" s="73">
        <f t="shared" si="2201"/>
        <v>-9.9999999999999978E-2</v>
      </c>
      <c r="FT46" s="73">
        <f t="shared" si="2201"/>
        <v>0</v>
      </c>
      <c r="FU46" s="73">
        <f t="shared" si="2201"/>
        <v>-5.3968253968253999E-2</v>
      </c>
      <c r="FV46" s="73">
        <f t="shared" si="2201"/>
        <v>-5.3968253968253999E-2</v>
      </c>
      <c r="FW46" s="73">
        <f t="shared" si="2201"/>
        <v>-5.3968253968253999E-2</v>
      </c>
      <c r="FX46" s="73">
        <f t="shared" ref="FX46:II46" si="2202">FX11/FT11-1</f>
        <v>-5.3968253968253999E-2</v>
      </c>
      <c r="FY46" s="73">
        <f t="shared" si="2202"/>
        <v>-2.6845637583892579E-2</v>
      </c>
      <c r="FZ46" s="73">
        <f t="shared" si="2202"/>
        <v>-2.6845637583892579E-2</v>
      </c>
      <c r="GA46" s="73">
        <f t="shared" si="2202"/>
        <v>-2.6845637583892579E-2</v>
      </c>
      <c r="GB46" s="73">
        <f t="shared" si="2202"/>
        <v>-2.6845637583892579E-2</v>
      </c>
      <c r="GC46" s="73">
        <f t="shared" si="2202"/>
        <v>-0.10344827586206895</v>
      </c>
      <c r="GD46" s="73">
        <f t="shared" si="2202"/>
        <v>-0.10344827586206895</v>
      </c>
      <c r="GE46" s="73">
        <f t="shared" si="2202"/>
        <v>-0.10344827586206895</v>
      </c>
      <c r="GF46" s="73">
        <f t="shared" si="2202"/>
        <v>-0.10344827586206895</v>
      </c>
      <c r="GG46" s="73">
        <f t="shared" si="2202"/>
        <v>0</v>
      </c>
      <c r="GH46" s="73">
        <f t="shared" si="2202"/>
        <v>9.2307692307692202E-2</v>
      </c>
      <c r="GI46" s="73">
        <f t="shared" si="2202"/>
        <v>9.2307692307692202E-2</v>
      </c>
      <c r="GJ46" s="73">
        <f t="shared" si="2202"/>
        <v>9.2307692307692202E-2</v>
      </c>
      <c r="GK46" s="73">
        <f t="shared" si="2202"/>
        <v>9.2307692307692202E-2</v>
      </c>
      <c r="GL46" s="73">
        <f t="shared" si="2202"/>
        <v>-6.3380281690140761E-2</v>
      </c>
      <c r="GM46" s="73">
        <f t="shared" si="2202"/>
        <v>-6.3380281690140761E-2</v>
      </c>
      <c r="GN46" s="73">
        <f t="shared" si="2202"/>
        <v>-6.3380281690140761E-2</v>
      </c>
      <c r="GO46" s="73">
        <f t="shared" si="2202"/>
        <v>-6.3380281690140761E-2</v>
      </c>
      <c r="GP46" s="73">
        <f t="shared" si="2202"/>
        <v>-1.8421052631579005E-2</v>
      </c>
      <c r="GQ46" s="73">
        <f t="shared" si="2202"/>
        <v>-4.0225563909774609E-2</v>
      </c>
      <c r="GR46" s="73">
        <f t="shared" si="2202"/>
        <v>-4.0225563909774609E-2</v>
      </c>
      <c r="GS46" s="73">
        <f t="shared" si="2202"/>
        <v>-4.0225563909774609E-2</v>
      </c>
      <c r="GT46" s="73">
        <f t="shared" si="2202"/>
        <v>-2.2213711221754306E-2</v>
      </c>
      <c r="GU46" s="73">
        <f t="shared" si="2202"/>
        <v>-2.1151586368977626E-2</v>
      </c>
      <c r="GV46" s="73">
        <f t="shared" si="2202"/>
        <v>-2.1151586368977626E-2</v>
      </c>
      <c r="GW46" s="73">
        <f t="shared" si="2202"/>
        <v>-2.1151586368977626E-2</v>
      </c>
      <c r="GX46" s="73">
        <f t="shared" si="2202"/>
        <v>-2.1151586368977626E-2</v>
      </c>
      <c r="GY46" s="73">
        <f t="shared" si="2202"/>
        <v>-7.0828331332532968E-2</v>
      </c>
      <c r="GZ46" s="73">
        <f t="shared" si="2202"/>
        <v>-7.0828331332532968E-2</v>
      </c>
      <c r="HA46" s="73">
        <f t="shared" si="2202"/>
        <v>4.8419367747098763E-2</v>
      </c>
      <c r="HB46" s="73">
        <f t="shared" si="2202"/>
        <v>4.8419367747098763E-2</v>
      </c>
      <c r="HC46" s="73">
        <f t="shared" si="2202"/>
        <v>0.12833763996554692</v>
      </c>
      <c r="HD46" s="73">
        <f t="shared" si="2202"/>
        <v>0.14987080103359163</v>
      </c>
      <c r="HE46" s="73">
        <f t="shared" si="2202"/>
        <v>1.9083969465648831E-2</v>
      </c>
      <c r="HF46" s="73">
        <f t="shared" si="2202"/>
        <v>1.9083969465648831E-2</v>
      </c>
      <c r="HG46" s="73">
        <f t="shared" si="2202"/>
        <v>1.9083969465648831E-2</v>
      </c>
      <c r="HH46" s="73">
        <f t="shared" si="2202"/>
        <v>4.4943820224719211E-2</v>
      </c>
      <c r="HI46" s="73">
        <f t="shared" si="2202"/>
        <v>4.4943820224719211E-2</v>
      </c>
      <c r="HJ46" s="73">
        <f t="shared" si="2202"/>
        <v>4.4943820224719211E-2</v>
      </c>
      <c r="HK46" s="73">
        <f t="shared" si="2202"/>
        <v>4.4943820224719211E-2</v>
      </c>
      <c r="HL46" s="73">
        <f t="shared" si="2202"/>
        <v>1.4336917562722817E-3</v>
      </c>
      <c r="HM46" s="73">
        <f t="shared" si="2202"/>
        <v>1.4336917562722817E-3</v>
      </c>
      <c r="HN46" s="73">
        <f t="shared" si="2202"/>
        <v>1.4336917562722817E-3</v>
      </c>
      <c r="HO46" s="73">
        <f t="shared" si="2202"/>
        <v>1.4336917562722817E-3</v>
      </c>
      <c r="HP46" s="73">
        <f t="shared" si="2202"/>
        <v>-2.4695776664280578E-2</v>
      </c>
      <c r="HQ46" s="73">
        <f t="shared" si="2202"/>
        <v>-2.4695776664280578E-2</v>
      </c>
      <c r="HR46" s="73">
        <f t="shared" si="2202"/>
        <v>-2.4695776664280578E-2</v>
      </c>
      <c r="HS46" s="73">
        <f t="shared" si="2202"/>
        <v>-2.4695776664280578E-2</v>
      </c>
      <c r="HT46" s="73">
        <f t="shared" si="2202"/>
        <v>0</v>
      </c>
      <c r="HU46" s="73">
        <f t="shared" si="2202"/>
        <v>-4.8073394495412924E-2</v>
      </c>
      <c r="HV46" s="73">
        <f t="shared" si="2202"/>
        <v>-4.8073394495412924E-2</v>
      </c>
      <c r="HW46" s="73">
        <f t="shared" si="2202"/>
        <v>-4.8073394495412924E-2</v>
      </c>
      <c r="HX46" s="73">
        <f t="shared" si="2202"/>
        <v>-4.8073394495412924E-2</v>
      </c>
      <c r="HY46" s="73">
        <f t="shared" si="2202"/>
        <v>-1.6962220508866532E-2</v>
      </c>
      <c r="HZ46" s="73">
        <f t="shared" si="2202"/>
        <v>-1.6962220508866532E-2</v>
      </c>
      <c r="IA46" s="73">
        <f t="shared" si="2202"/>
        <v>-1.6962220508866532E-2</v>
      </c>
      <c r="IB46" s="73">
        <f t="shared" si="2202"/>
        <v>-1.6962220508866532E-2</v>
      </c>
      <c r="IC46" s="73">
        <f t="shared" si="2202"/>
        <v>0</v>
      </c>
      <c r="ID46" s="73">
        <f t="shared" si="2202"/>
        <v>0</v>
      </c>
      <c r="IE46" s="73">
        <f t="shared" si="2202"/>
        <v>0</v>
      </c>
      <c r="IF46" s="73">
        <f t="shared" si="2202"/>
        <v>0</v>
      </c>
      <c r="IG46" s="73">
        <f t="shared" si="2202"/>
        <v>0</v>
      </c>
      <c r="IH46" s="73">
        <f t="shared" si="2202"/>
        <v>9.4117647058822307E-3</v>
      </c>
      <c r="II46" s="73">
        <f t="shared" si="2202"/>
        <v>9.4117647058822307E-3</v>
      </c>
      <c r="IJ46" s="73">
        <f t="shared" ref="IJ46:KU46" si="2203">IJ11/IF11-1</f>
        <v>9.4117647058822307E-3</v>
      </c>
      <c r="IK46" s="73">
        <f t="shared" si="2203"/>
        <v>9.4117647058822307E-3</v>
      </c>
      <c r="IL46" s="73">
        <f t="shared" si="2203"/>
        <v>1.9425019425021173E-3</v>
      </c>
      <c r="IM46" s="73">
        <f t="shared" si="2203"/>
        <v>1.9425019425021173E-3</v>
      </c>
      <c r="IN46" s="73">
        <f t="shared" si="2203"/>
        <v>1.9425019425021173E-3</v>
      </c>
      <c r="IO46" s="73">
        <f t="shared" si="2203"/>
        <v>1.9425019425021173E-3</v>
      </c>
      <c r="IP46" s="73">
        <f t="shared" si="2203"/>
        <v>0</v>
      </c>
      <c r="IQ46" s="73">
        <f t="shared" si="2203"/>
        <v>5.2733617681271605E-2</v>
      </c>
      <c r="IR46" s="73">
        <f t="shared" si="2203"/>
        <v>5.2733617681271605E-2</v>
      </c>
      <c r="IS46" s="73">
        <f t="shared" si="2203"/>
        <v>5.2733617681271605E-2</v>
      </c>
      <c r="IT46" s="73">
        <f t="shared" si="2203"/>
        <v>5.2733617681271605E-2</v>
      </c>
      <c r="IU46" s="73">
        <f t="shared" si="2203"/>
        <v>3.130755064456725E-2</v>
      </c>
      <c r="IV46" s="73">
        <f t="shared" si="2203"/>
        <v>3.130755064456725E-2</v>
      </c>
      <c r="IW46" s="73">
        <f t="shared" si="2203"/>
        <v>3.130755064456725E-2</v>
      </c>
      <c r="IX46" s="73">
        <f t="shared" si="2203"/>
        <v>3.130755064456725E-2</v>
      </c>
      <c r="IY46" s="73">
        <f t="shared" si="2203"/>
        <v>-5.5000000000000049E-2</v>
      </c>
      <c r="IZ46" s="73">
        <f t="shared" si="2203"/>
        <v>-5.5000000000000049E-2</v>
      </c>
      <c r="JA46" s="73">
        <f t="shared" si="2203"/>
        <v>-5.5000000000000049E-2</v>
      </c>
      <c r="JB46" s="73">
        <f t="shared" si="2203"/>
        <v>-5.5000000000000049E-2</v>
      </c>
      <c r="JC46" s="73">
        <f t="shared" si="2203"/>
        <v>1.6628873771731056E-2</v>
      </c>
      <c r="JD46" s="73">
        <f t="shared" si="2203"/>
        <v>1.6628873771731056E-2</v>
      </c>
      <c r="JE46" s="73">
        <f t="shared" si="2203"/>
        <v>1.6628873771731056E-2</v>
      </c>
      <c r="JF46" s="73">
        <f t="shared" si="2203"/>
        <v>1.6628873771731056E-2</v>
      </c>
      <c r="JG46" s="73">
        <f t="shared" si="2203"/>
        <v>-7.0631970260224275E-3</v>
      </c>
      <c r="JH46" s="73">
        <f t="shared" si="2203"/>
        <v>-7.0631970260224275E-3</v>
      </c>
      <c r="JI46" s="73">
        <f t="shared" si="2203"/>
        <v>-7.0631970260224275E-3</v>
      </c>
      <c r="JJ46" s="73">
        <f t="shared" si="2203"/>
        <v>-7.0631970260224275E-3</v>
      </c>
      <c r="JK46" s="73">
        <f t="shared" si="2203"/>
        <v>-2.5458629726693882E-2</v>
      </c>
      <c r="JL46" s="73">
        <f t="shared" si="2203"/>
        <v>-2.5458629726693882E-2</v>
      </c>
      <c r="JM46" s="73">
        <f t="shared" si="2203"/>
        <v>-2.5458629726693882E-2</v>
      </c>
      <c r="JN46" s="73">
        <f t="shared" si="2203"/>
        <v>-2.5458629726693882E-2</v>
      </c>
      <c r="JO46" s="73">
        <f t="shared" si="2203"/>
        <v>-1.6903572800614719E-2</v>
      </c>
      <c r="JP46" s="73">
        <f t="shared" si="2203"/>
        <v>-1.6903572800614719E-2</v>
      </c>
      <c r="JQ46" s="73">
        <f t="shared" si="2203"/>
        <v>-1.6903572800614719E-2</v>
      </c>
      <c r="JR46" s="73">
        <f t="shared" si="2203"/>
        <v>-1.6903572800614719E-2</v>
      </c>
      <c r="JS46" s="73">
        <f t="shared" si="2203"/>
        <v>5.0801094177412853E-3</v>
      </c>
      <c r="JT46" s="73">
        <f t="shared" si="2203"/>
        <v>5.0801094177412853E-3</v>
      </c>
      <c r="JU46" s="73">
        <f t="shared" si="2203"/>
        <v>5.0801094177412853E-3</v>
      </c>
      <c r="JV46" s="73">
        <f t="shared" si="2203"/>
        <v>5.0801094177412853E-3</v>
      </c>
      <c r="JW46" s="73">
        <f t="shared" si="2203"/>
        <v>7.3872472783824694E-3</v>
      </c>
      <c r="JX46" s="73">
        <f t="shared" si="2203"/>
        <v>7.3872472783824694E-3</v>
      </c>
      <c r="JY46" s="73">
        <f t="shared" si="2203"/>
        <v>7.3872472783824694E-3</v>
      </c>
      <c r="JZ46" s="73">
        <f t="shared" si="2203"/>
        <v>7.3872472783824694E-3</v>
      </c>
      <c r="KA46" s="73">
        <f t="shared" si="2203"/>
        <v>5.7892705519102527E-3</v>
      </c>
      <c r="KB46" s="73">
        <f t="shared" si="2203"/>
        <v>5.7892705519102527E-3</v>
      </c>
      <c r="KC46" s="73">
        <f t="shared" si="2203"/>
        <v>5.7892705519102527E-3</v>
      </c>
      <c r="KD46" s="73">
        <f t="shared" si="2203"/>
        <v>5.7892705519102527E-3</v>
      </c>
      <c r="KE46" s="73">
        <f t="shared" si="2203"/>
        <v>1.4198004604758285E-2</v>
      </c>
      <c r="KF46" s="73">
        <f t="shared" si="2203"/>
        <v>1.4198004604758285E-2</v>
      </c>
      <c r="KG46" s="73">
        <f t="shared" si="2203"/>
        <v>1.4198004604758285E-2</v>
      </c>
      <c r="KH46" s="73">
        <f t="shared" si="2203"/>
        <v>1.4198004604758285E-2</v>
      </c>
      <c r="KI46" s="73">
        <f t="shared" si="2203"/>
        <v>4.5402951191826357E-3</v>
      </c>
      <c r="KJ46" s="73">
        <f t="shared" si="2203"/>
        <v>4.5402951191826357E-3</v>
      </c>
      <c r="KK46" s="73">
        <f t="shared" si="2203"/>
        <v>4.5402951191826357E-3</v>
      </c>
      <c r="KL46" s="73">
        <f t="shared" si="2203"/>
        <v>4.5402951191826357E-3</v>
      </c>
      <c r="KM46" s="73">
        <f t="shared" si="2203"/>
        <v>1.6572504708097791E-2</v>
      </c>
      <c r="KN46" s="73">
        <f t="shared" si="2203"/>
        <v>1.6572504708097791E-2</v>
      </c>
      <c r="KO46" s="73">
        <f t="shared" si="2203"/>
        <v>1.6572504708097791E-2</v>
      </c>
      <c r="KP46" s="73">
        <f t="shared" si="2203"/>
        <v>1.6572504708097791E-2</v>
      </c>
      <c r="KQ46" s="73">
        <f t="shared" si="2203"/>
        <v>0.1007780659503521</v>
      </c>
      <c r="KR46" s="73">
        <f t="shared" si="2203"/>
        <v>0.1007780659503521</v>
      </c>
      <c r="KS46" s="73">
        <f t="shared" si="2203"/>
        <v>0.1007780659503521</v>
      </c>
      <c r="KT46" s="73">
        <f t="shared" si="2203"/>
        <v>0.10226009633197486</v>
      </c>
      <c r="KU46" s="73">
        <f t="shared" si="2203"/>
        <v>1.3463480309658937E-3</v>
      </c>
      <c r="KV46" s="73">
        <f t="shared" ref="KV46:NG46" si="2204">KV11/KR11-1</f>
        <v>9.3907775159878693E-2</v>
      </c>
      <c r="KW46" s="73">
        <f t="shared" si="2204"/>
        <v>0.17805452709525404</v>
      </c>
      <c r="KX46" s="73">
        <f t="shared" si="2204"/>
        <v>0.17647058823529393</v>
      </c>
      <c r="KY46" s="73">
        <f t="shared" si="2204"/>
        <v>0.17647058823529393</v>
      </c>
      <c r="KZ46" s="73">
        <f t="shared" si="2204"/>
        <v>-4.7692307692307589E-2</v>
      </c>
      <c r="LA46" s="73">
        <f t="shared" si="2204"/>
        <v>-0.11571428571428566</v>
      </c>
      <c r="LB46" s="73">
        <f t="shared" si="2204"/>
        <v>-0.11571428571428566</v>
      </c>
      <c r="LC46" s="73">
        <f t="shared" si="2204"/>
        <v>-4.7428571428571265E-2</v>
      </c>
      <c r="LD46" s="73">
        <f t="shared" si="2204"/>
        <v>0.1147011308562198</v>
      </c>
      <c r="LE46" s="73">
        <f t="shared" si="2204"/>
        <v>0.23747980613893382</v>
      </c>
      <c r="LF46" s="73">
        <f t="shared" si="2204"/>
        <v>0.29007359540477484</v>
      </c>
      <c r="LG46" s="73">
        <f t="shared" si="2204"/>
        <v>0.34423115376924618</v>
      </c>
      <c r="LH46" s="73">
        <f t="shared" si="2204"/>
        <v>0.29033816425120773</v>
      </c>
      <c r="LI46" s="73">
        <f t="shared" si="2204"/>
        <v>1.8276762402088753E-2</v>
      </c>
      <c r="LJ46" s="73">
        <f t="shared" si="2204"/>
        <v>3.2887663331515604E-4</v>
      </c>
      <c r="LK46" s="73">
        <f t="shared" si="2204"/>
        <v>-0.14094458906656759</v>
      </c>
      <c r="LL46" s="73">
        <f t="shared" si="2204"/>
        <v>-3.4069636840135087E-2</v>
      </c>
      <c r="LM46" s="73">
        <f t="shared" si="2204"/>
        <v>4.102564102564088E-2</v>
      </c>
      <c r="LN46" s="73">
        <f t="shared" si="2204"/>
        <v>-3.7049681979692273E-2</v>
      </c>
      <c r="LO46" s="73">
        <f t="shared" si="2204"/>
        <v>-2.2727272727272707E-2</v>
      </c>
      <c r="LP46" s="73">
        <f t="shared" si="2204"/>
        <v>-0.15116279069767435</v>
      </c>
      <c r="LQ46" s="73">
        <f t="shared" si="2204"/>
        <v>-0.11822660098522153</v>
      </c>
      <c r="LR46" s="73">
        <f t="shared" si="2204"/>
        <v>-8.2282660283526821E-2</v>
      </c>
      <c r="LS46" s="73">
        <f t="shared" si="2204"/>
        <v>-2.8878098645540584E-2</v>
      </c>
      <c r="LT46" s="73">
        <f t="shared" si="2204"/>
        <v>2.739726027397249E-2</v>
      </c>
      <c r="LU46" s="73">
        <f t="shared" si="2204"/>
        <v>0.10108240223463683</v>
      </c>
      <c r="LV46" s="73">
        <f t="shared" si="2204"/>
        <v>0.12145434921919795</v>
      </c>
      <c r="LW46" s="73">
        <f t="shared" si="2204"/>
        <v>0.13715789473684215</v>
      </c>
      <c r="LX46" s="73">
        <f t="shared" si="2204"/>
        <v>8.8296296296296539E-2</v>
      </c>
      <c r="LY46" s="73">
        <f t="shared" si="2204"/>
        <v>3.9751749756506527E-2</v>
      </c>
      <c r="LZ46" s="73">
        <f t="shared" si="2204"/>
        <v>4.6736842105262966E-2</v>
      </c>
      <c r="MA46" s="73">
        <f t="shared" si="2204"/>
        <v>2.9783393501805033E-2</v>
      </c>
      <c r="MB46" s="73">
        <f t="shared" si="2204"/>
        <v>4.1689354750884755E-2</v>
      </c>
      <c r="MC46" s="73">
        <f t="shared" si="2204"/>
        <v>-3.3112582781459343E-3</v>
      </c>
      <c r="MD46" s="73">
        <f t="shared" si="2204"/>
        <v>-1.2872083668543755E-2</v>
      </c>
      <c r="ME46" s="73">
        <f t="shared" si="2204"/>
        <v>-2.4247735904177614E-2</v>
      </c>
      <c r="MF46" s="73">
        <f t="shared" si="2204"/>
        <v>-2.1346662746251077E-2</v>
      </c>
      <c r="MG46" s="73">
        <f t="shared" si="2204"/>
        <v>4.6375628994968165E-2</v>
      </c>
      <c r="MH46" s="73">
        <f t="shared" si="2204"/>
        <v>4.715333566189317E-2</v>
      </c>
      <c r="MI46" s="73">
        <f t="shared" si="2204"/>
        <v>2.6601197604790405E-2</v>
      </c>
      <c r="MJ46" s="73">
        <f t="shared" si="2204"/>
        <v>8.5005808596723131E-2</v>
      </c>
      <c r="MK46" s="73">
        <f t="shared" si="2204"/>
        <v>0.10643033532622814</v>
      </c>
      <c r="ML46" s="73">
        <f t="shared" si="2204"/>
        <v>0.14409606404269515</v>
      </c>
      <c r="MM46" s="73">
        <f t="shared" si="2204"/>
        <v>0.1169932292128435</v>
      </c>
      <c r="MN46" s="73">
        <f t="shared" si="2204"/>
        <v>8.5313431261373029E-2</v>
      </c>
      <c r="MO46" s="73">
        <f t="shared" si="2204"/>
        <v>4.488789040130392E-2</v>
      </c>
      <c r="MP46" s="73">
        <f t="shared" si="2204"/>
        <v>1.6122448979591697E-2</v>
      </c>
      <c r="MQ46" s="73">
        <f t="shared" si="2204"/>
        <v>0.1820713664055702</v>
      </c>
      <c r="MR46" s="73">
        <f t="shared" si="2204"/>
        <v>0.15510035476502892</v>
      </c>
      <c r="MS46" s="73">
        <f t="shared" si="2204"/>
        <v>0.18697301854974691</v>
      </c>
      <c r="MT46" s="73">
        <f t="shared" si="2204"/>
        <v>0.27892704916203614</v>
      </c>
      <c r="MU46" s="73">
        <f t="shared" si="2204"/>
        <v>0.17508467088793989</v>
      </c>
      <c r="MV46" s="73">
        <f t="shared" si="2204"/>
        <v>0.11163170506418929</v>
      </c>
      <c r="MW46" s="73">
        <f t="shared" si="2204"/>
        <v>0.10284733321494111</v>
      </c>
      <c r="MX46" s="73">
        <f t="shared" si="2204"/>
        <v>-3.3218461001570443E-2</v>
      </c>
      <c r="MY46" s="73">
        <f t="shared" si="2204"/>
        <v>-8.51937536148063E-2</v>
      </c>
      <c r="MZ46" s="73">
        <f t="shared" si="2204"/>
        <v>-0.10081888246628123</v>
      </c>
      <c r="NA46" s="73">
        <f t="shared" si="2204"/>
        <v>-0.11835936710651285</v>
      </c>
      <c r="NB46" s="73">
        <f t="shared" si="2204"/>
        <v>-8.9137055837563373E-2</v>
      </c>
      <c r="NC46" s="73">
        <f t="shared" si="2204"/>
        <v>-7.8238604033634696E-2</v>
      </c>
      <c r="ND46" s="73">
        <f t="shared" si="2204"/>
        <v>1.4201532115497795E-2</v>
      </c>
      <c r="NE46" s="73">
        <f t="shared" si="2204"/>
        <v>-1.985457170852456E-2</v>
      </c>
      <c r="NF46" s="73">
        <f t="shared" si="2204"/>
        <v>-6.3626520603783154E-2</v>
      </c>
      <c r="NG46" s="73">
        <f t="shared" si="2204"/>
        <v>-2.4743646901471239E-2</v>
      </c>
      <c r="NH46" s="73">
        <f t="shared" ref="NH46:PS46" si="2205">NH11/ND11-1</f>
        <v>-6.7456858985532553E-2</v>
      </c>
      <c r="NI46" s="73">
        <f t="shared" si="2205"/>
        <v>-7.1556350626117426E-3</v>
      </c>
      <c r="NJ46" s="73">
        <f t="shared" si="2205"/>
        <v>-2.8703577744524589E-2</v>
      </c>
      <c r="NK46" s="73">
        <f t="shared" si="2205"/>
        <v>-7.8400000000000025E-2</v>
      </c>
      <c r="NL46" s="73">
        <f t="shared" si="2205"/>
        <v>-0.14205607476635518</v>
      </c>
      <c r="NM46" s="73">
        <f t="shared" si="2205"/>
        <v>-0.16756756756756763</v>
      </c>
      <c r="NN46" s="73">
        <f t="shared" si="2205"/>
        <v>-0.16666666666666663</v>
      </c>
      <c r="NO46" s="73">
        <f t="shared" si="2205"/>
        <v>-0.15674603174603163</v>
      </c>
      <c r="NP46" s="73">
        <f t="shared" si="2205"/>
        <v>-0.14161220043572975</v>
      </c>
      <c r="NQ46" s="73">
        <f t="shared" si="2205"/>
        <v>-0.17532467532467533</v>
      </c>
      <c r="NR46" s="73">
        <f t="shared" si="2205"/>
        <v>-0.12</v>
      </c>
      <c r="NS46" s="73">
        <f t="shared" si="2205"/>
        <v>-0.1623529411764707</v>
      </c>
      <c r="NT46" s="73">
        <f t="shared" si="2205"/>
        <v>-0.1649746192893401</v>
      </c>
      <c r="NU46" s="73">
        <f t="shared" si="2205"/>
        <v>-8.9238845144356871E-2</v>
      </c>
      <c r="NV46" s="73">
        <f t="shared" si="2205"/>
        <v>-8.8235294117647078E-2</v>
      </c>
      <c r="NW46" s="73">
        <f t="shared" si="2205"/>
        <v>2.8089887640450062E-3</v>
      </c>
      <c r="NX46" s="73">
        <f t="shared" si="2205"/>
        <v>0</v>
      </c>
      <c r="NY46" s="73">
        <f t="shared" si="2205"/>
        <v>-2.8818443804034644E-2</v>
      </c>
      <c r="NZ46" s="73">
        <f t="shared" si="2205"/>
        <v>-1.1730205278592476E-2</v>
      </c>
      <c r="OA46" s="73">
        <f t="shared" si="2205"/>
        <v>-6.7226890756302393E-2</v>
      </c>
      <c r="OB46" s="73">
        <f t="shared" si="2205"/>
        <v>4.2553191489361764E-2</v>
      </c>
      <c r="OC46" s="73">
        <f t="shared" si="2205"/>
        <v>1.7804154302670572E-2</v>
      </c>
      <c r="OD46" s="73">
        <f t="shared" si="2205"/>
        <v>2.9673590504450953E-3</v>
      </c>
      <c r="OE46" s="73">
        <f t="shared" si="2205"/>
        <v>3.3033033033033066E-2</v>
      </c>
      <c r="OF46" s="73">
        <f t="shared" si="2205"/>
        <v>-1.1661807580174766E-2</v>
      </c>
      <c r="OG46" s="73">
        <f t="shared" si="2205"/>
        <v>-3.4985422740524852E-2</v>
      </c>
      <c r="OH46" s="73">
        <f t="shared" si="2205"/>
        <v>-1.7751479289940808E-2</v>
      </c>
      <c r="OI46" s="73">
        <f t="shared" si="2205"/>
        <v>-3.1976744186046457E-2</v>
      </c>
      <c r="OJ46" s="73">
        <f t="shared" si="2205"/>
        <v>-1.4749262536873364E-2</v>
      </c>
      <c r="OK46" s="73">
        <f t="shared" si="2205"/>
        <v>8.4592145015105702E-2</v>
      </c>
      <c r="OL46" s="73">
        <f t="shared" si="2205"/>
        <v>0.23757530120481918</v>
      </c>
      <c r="OM46" s="73">
        <f t="shared" si="2205"/>
        <v>0.16932316932316915</v>
      </c>
      <c r="ON46" s="73">
        <f t="shared" si="2205"/>
        <v>0.33532934131736525</v>
      </c>
      <c r="OO46" s="73">
        <f t="shared" si="2205"/>
        <v>0.20612813370473559</v>
      </c>
      <c r="OP46" s="73">
        <f t="shared" si="2205"/>
        <v>9.0355947672650094E-2</v>
      </c>
      <c r="OQ46" s="73">
        <f t="shared" si="2205"/>
        <v>0.13512445673646778</v>
      </c>
      <c r="OR46" s="73">
        <f t="shared" si="2205"/>
        <v>0.13452914798206272</v>
      </c>
      <c r="OS46" s="73">
        <f t="shared" si="2205"/>
        <v>0.19630484988452657</v>
      </c>
      <c r="OT46" s="73">
        <f t="shared" si="2205"/>
        <v>0.27678571428571397</v>
      </c>
      <c r="OU46" s="73">
        <f t="shared" si="2205"/>
        <v>0.17647058823529438</v>
      </c>
      <c r="OV46" s="73">
        <f t="shared" si="2205"/>
        <v>1.3833992094861802E-2</v>
      </c>
      <c r="OW46" s="73">
        <f t="shared" si="2205"/>
        <v>-9.6525096525096332E-3</v>
      </c>
      <c r="OX46" s="73">
        <f t="shared" si="2205"/>
        <v>-7.8671328671328644E-2</v>
      </c>
      <c r="OY46" s="73">
        <f t="shared" si="2205"/>
        <v>-2.3076923076923106E-2</v>
      </c>
      <c r="OZ46" s="73">
        <f t="shared" si="2205"/>
        <v>-2.7290448343079921E-2</v>
      </c>
      <c r="PA46" s="73">
        <f t="shared" si="2205"/>
        <v>-7.7972709551656805E-2</v>
      </c>
      <c r="PB46" s="73">
        <f t="shared" si="2205"/>
        <v>-2.2770398481973264E-2</v>
      </c>
      <c r="PC46" s="73">
        <f t="shared" si="2205"/>
        <v>4.7244094488189115E-2</v>
      </c>
      <c r="PD46" s="73">
        <f t="shared" si="2205"/>
        <v>6.6132264529058293E-2</v>
      </c>
      <c r="PE46" s="73">
        <f t="shared" si="2205"/>
        <v>0.18393234672304426</v>
      </c>
      <c r="PF46" s="73">
        <f t="shared" si="2205"/>
        <v>4.8543689320388328E-2</v>
      </c>
      <c r="PG46" s="73">
        <f t="shared" si="2205"/>
        <v>4.5112781954887105E-2</v>
      </c>
      <c r="PH46" s="73">
        <f t="shared" si="2205"/>
        <v>0.10526315789473673</v>
      </c>
      <c r="PI46" s="73">
        <f t="shared" si="2205"/>
        <v>1.9642857142857073E-2</v>
      </c>
      <c r="PJ46" s="73">
        <f t="shared" si="2205"/>
        <v>6.8518518518518201E-2</v>
      </c>
      <c r="PK46" s="73">
        <f t="shared" si="2205"/>
        <v>3.2374100719424481E-2</v>
      </c>
      <c r="PL46" s="73">
        <f t="shared" si="2205"/>
        <v>-3.2312925170068008E-2</v>
      </c>
      <c r="PM46" s="73">
        <f t="shared" si="2205"/>
        <v>1.9264448336252293E-2</v>
      </c>
      <c r="PN46" s="73">
        <f t="shared" si="2205"/>
        <v>2.4263431542461023E-2</v>
      </c>
      <c r="PO46" s="73">
        <f t="shared" si="2205"/>
        <v>9.0592334494773663E-2</v>
      </c>
      <c r="PP46" s="73">
        <f t="shared" si="2205"/>
        <v>9.8418277680140553E-2</v>
      </c>
      <c r="PQ46" s="73">
        <f t="shared" si="2205"/>
        <v>7.3883161512027451E-2</v>
      </c>
      <c r="PR46" s="73">
        <f t="shared" si="2205"/>
        <v>5.7529610829103239E-2</v>
      </c>
      <c r="PS46" s="73">
        <f t="shared" si="2205"/>
        <v>3.9936102236421522E-2</v>
      </c>
      <c r="PT46" s="73">
        <f t="shared" ref="PT46:SE46" si="2206">PT11/PP11-1</f>
        <v>0.11040000000000005</v>
      </c>
      <c r="PU46" s="73">
        <f t="shared" si="2206"/>
        <v>0.11040000000000005</v>
      </c>
      <c r="PV46" s="73">
        <f t="shared" si="2206"/>
        <v>6.5600000000000103E-2</v>
      </c>
      <c r="PW46" s="73">
        <f t="shared" si="2206"/>
        <v>1.5360983102918668E-2</v>
      </c>
      <c r="PX46" s="73">
        <f t="shared" si="2206"/>
        <v>-5.7636887608069176E-2</v>
      </c>
      <c r="PY46" s="73">
        <f t="shared" si="2206"/>
        <v>-6.3400576368876194E-2</v>
      </c>
      <c r="PZ46" s="73">
        <f t="shared" si="2206"/>
        <v>9.009009009008917E-3</v>
      </c>
      <c r="QA46" s="73">
        <f t="shared" si="2206"/>
        <v>-6.0514372163390506E-3</v>
      </c>
      <c r="QB46" s="73">
        <f t="shared" si="2206"/>
        <v>2.2935779816513735E-2</v>
      </c>
      <c r="QC46" s="73">
        <f t="shared" si="2206"/>
        <v>1.0769230769230864E-2</v>
      </c>
      <c r="QD46" s="73">
        <f t="shared" si="2206"/>
        <v>-5.3571428571428492E-2</v>
      </c>
      <c r="QE46" s="73">
        <f t="shared" si="2206"/>
        <v>-1.5220700152207556E-3</v>
      </c>
      <c r="QF46" s="73">
        <f t="shared" si="2206"/>
        <v>-1.6442451420029869E-2</v>
      </c>
      <c r="QG46" s="73">
        <f t="shared" si="2206"/>
        <v>1.5220700152207556E-3</v>
      </c>
      <c r="QH46" s="73">
        <f t="shared" si="2206"/>
        <v>7.2327044025157328E-2</v>
      </c>
      <c r="QI46" s="73">
        <f t="shared" si="2206"/>
        <v>4.2682926829268331E-2</v>
      </c>
      <c r="QJ46" s="73">
        <f t="shared" si="2206"/>
        <v>3.3434650455927084E-2</v>
      </c>
      <c r="QK46" s="73">
        <f t="shared" si="2206"/>
        <v>-1.9756838905775176E-2</v>
      </c>
      <c r="QL46" s="73">
        <f t="shared" si="2206"/>
        <v>-5.5718475073313734E-2</v>
      </c>
      <c r="QM46" s="73">
        <f t="shared" si="2206"/>
        <v>-5.9941520467836296E-2</v>
      </c>
      <c r="QN46" s="73">
        <f t="shared" si="2206"/>
        <v>-8.6764705882352855E-2</v>
      </c>
      <c r="QO46" s="73">
        <f t="shared" si="2206"/>
        <v>-0.12558139534883728</v>
      </c>
      <c r="QP46" s="73">
        <f t="shared" si="2206"/>
        <v>-0.12422360248447217</v>
      </c>
      <c r="QQ46" s="73">
        <f t="shared" si="2206"/>
        <v>-0.14463452566096413</v>
      </c>
      <c r="QR46" s="73">
        <f t="shared" si="2206"/>
        <v>-0.13687600644122389</v>
      </c>
      <c r="QS46" s="73">
        <f t="shared" si="2206"/>
        <v>-0.12588652482269502</v>
      </c>
      <c r="QT46" s="73">
        <f t="shared" si="2206"/>
        <v>-7.8014184397163011E-2</v>
      </c>
      <c r="QU46" s="73">
        <f t="shared" si="2206"/>
        <v>-4.0000000000000036E-2</v>
      </c>
      <c r="QV46" s="73">
        <f t="shared" si="2206"/>
        <v>-9.3283582089552786E-3</v>
      </c>
      <c r="QW46" s="73">
        <f t="shared" si="2206"/>
        <v>0.10547667342799194</v>
      </c>
      <c r="QX46" s="73">
        <f t="shared" si="2206"/>
        <v>4.4230769230769074E-2</v>
      </c>
      <c r="QY46" s="73">
        <f t="shared" si="2206"/>
        <v>2.4621212121212155E-2</v>
      </c>
      <c r="QZ46" s="73">
        <f t="shared" si="2206"/>
        <v>0.11299435028248594</v>
      </c>
      <c r="RA46" s="73">
        <f t="shared" si="2206"/>
        <v>8.0733944954128223E-2</v>
      </c>
      <c r="RB46" s="73">
        <f t="shared" si="2206"/>
        <v>8.2872928176795702E-2</v>
      </c>
      <c r="RC46" s="73">
        <f t="shared" si="2206"/>
        <v>8.687615526802217E-2</v>
      </c>
      <c r="RD46" s="73">
        <f t="shared" si="2206"/>
        <v>-5.0761421319797106E-3</v>
      </c>
      <c r="RE46" s="73">
        <f t="shared" si="2206"/>
        <v>2.7164685908319219E-2</v>
      </c>
      <c r="RF46" s="73">
        <f t="shared" si="2206"/>
        <v>-1.1904761904761973E-2</v>
      </c>
      <c r="RG46" s="73">
        <f t="shared" si="2206"/>
        <v>3.0612244897959107E-2</v>
      </c>
      <c r="RH46" s="73">
        <f t="shared" si="2206"/>
        <v>6.2925170068027336E-2</v>
      </c>
      <c r="RI46" s="73">
        <f t="shared" si="2206"/>
        <v>4.4628099173553704E-2</v>
      </c>
      <c r="RJ46" s="73">
        <f t="shared" si="2206"/>
        <v>7.4010327022375311E-2</v>
      </c>
      <c r="RK46" s="73">
        <f t="shared" si="2206"/>
        <v>7.0957095709571094E-2</v>
      </c>
      <c r="RL46" s="73">
        <f t="shared" si="2206"/>
        <v>6.4000000000000057E-2</v>
      </c>
      <c r="RM46" s="73">
        <f t="shared" si="2206"/>
        <v>7.2784810126582222E-2</v>
      </c>
      <c r="RN46" s="73">
        <f t="shared" si="2206"/>
        <v>9.1346153846153966E-2</v>
      </c>
      <c r="RO46" s="73">
        <f t="shared" si="2206"/>
        <v>4.9306625577812069E-2</v>
      </c>
      <c r="RP46" s="73">
        <f t="shared" si="2206"/>
        <v>4.5112781954887105E-2</v>
      </c>
      <c r="RQ46" s="73">
        <f t="shared" si="2206"/>
        <v>2.507374631268422E-2</v>
      </c>
      <c r="RR46" s="73">
        <f t="shared" si="2206"/>
        <v>3.2305433186490484E-2</v>
      </c>
      <c r="RS46" s="73">
        <f t="shared" si="2206"/>
        <v>7.0484581497797238E-2</v>
      </c>
      <c r="RT46" s="73">
        <f t="shared" si="2206"/>
        <v>5.179856115107917E-2</v>
      </c>
      <c r="RU46" s="73">
        <f t="shared" si="2206"/>
        <v>9.9280575539568483E-2</v>
      </c>
      <c r="RV46" s="73">
        <f t="shared" si="2206"/>
        <v>8.6770981507823697E-2</v>
      </c>
      <c r="RW46" s="73">
        <f t="shared" si="2206"/>
        <v>4.8010973936899903E-2</v>
      </c>
      <c r="RX46" s="73">
        <f t="shared" si="2206"/>
        <v>4.5143638850889234E-2</v>
      </c>
      <c r="RY46" s="73">
        <f t="shared" si="2206"/>
        <v>0</v>
      </c>
      <c r="RZ46" s="73">
        <f t="shared" si="2206"/>
        <v>0</v>
      </c>
      <c r="SA46" s="73">
        <f t="shared" si="2206"/>
        <v>0</v>
      </c>
      <c r="SB46" s="73">
        <f t="shared" si="2206"/>
        <v>0</v>
      </c>
      <c r="SC46" s="73">
        <f t="shared" si="2206"/>
        <v>5.3664921465968574E-2</v>
      </c>
      <c r="SD46" s="73">
        <f t="shared" si="2206"/>
        <v>4.4502617801047029E-2</v>
      </c>
      <c r="SE46" s="73">
        <f t="shared" si="2206"/>
        <v>6.9371727748690937E-2</v>
      </c>
      <c r="SF46" s="73">
        <f t="shared" ref="SF46:UQ46" si="2207">SF11/SB11-1</f>
        <v>6.9371727748690937E-2</v>
      </c>
      <c r="SG46" s="73">
        <f t="shared" si="2207"/>
        <v>2.2360248447204967E-2</v>
      </c>
      <c r="SH46" s="73">
        <f t="shared" si="2207"/>
        <v>5.0125313283208017E-2</v>
      </c>
      <c r="SI46" s="73">
        <f t="shared" si="2207"/>
        <v>1.2239902080783294E-2</v>
      </c>
      <c r="SJ46" s="73">
        <f t="shared" si="2207"/>
        <v>2.0807833537331621E-2</v>
      </c>
      <c r="SK46" s="73">
        <f t="shared" si="2207"/>
        <v>-4.0097205346294018E-2</v>
      </c>
      <c r="SL46" s="73">
        <f t="shared" si="2207"/>
        <v>-5.727923627684961E-2</v>
      </c>
      <c r="SM46" s="73">
        <f t="shared" si="2207"/>
        <v>-4.8367593712210777E-3</v>
      </c>
      <c r="SN46" s="73">
        <f t="shared" si="2207"/>
        <v>-1.7985611510791366E-2</v>
      </c>
      <c r="SO46" s="73">
        <f t="shared" si="2207"/>
        <v>3.6708860759493422E-2</v>
      </c>
      <c r="SP46" s="73">
        <f t="shared" si="2207"/>
        <v>3.6708860759493422E-2</v>
      </c>
      <c r="SQ46" s="73">
        <f t="shared" si="2207"/>
        <v>-6.0753341433780195E-3</v>
      </c>
      <c r="SR46" s="73">
        <f t="shared" si="2207"/>
        <v>-1.2210012210012167E-3</v>
      </c>
      <c r="SS46" s="73">
        <f t="shared" si="2207"/>
        <v>-1.2210012210012167E-3</v>
      </c>
      <c r="ST46" s="73">
        <f t="shared" si="2207"/>
        <v>-1.2210012210012167E-3</v>
      </c>
      <c r="SU46" s="73">
        <f t="shared" si="2207"/>
        <v>0</v>
      </c>
      <c r="SV46" s="73">
        <f t="shared" si="2207"/>
        <v>0</v>
      </c>
      <c r="SW46" s="73">
        <f t="shared" si="2207"/>
        <v>0</v>
      </c>
      <c r="SX46" s="73">
        <f t="shared" si="2207"/>
        <v>0</v>
      </c>
      <c r="SY46" s="73">
        <f t="shared" si="2207"/>
        <v>0</v>
      </c>
      <c r="SZ46" s="73">
        <f t="shared" si="2207"/>
        <v>0</v>
      </c>
      <c r="TA46" s="73">
        <f t="shared" si="2207"/>
        <v>0</v>
      </c>
      <c r="TB46" s="73">
        <f t="shared" si="2207"/>
        <v>0</v>
      </c>
      <c r="TC46" s="73">
        <f t="shared" si="2207"/>
        <v>0</v>
      </c>
      <c r="TD46" s="73">
        <f t="shared" si="2207"/>
        <v>0</v>
      </c>
      <c r="TE46" s="73">
        <f t="shared" si="2207"/>
        <v>0</v>
      </c>
      <c r="TF46" s="73">
        <f t="shared" si="2207"/>
        <v>0</v>
      </c>
      <c r="TG46" s="73">
        <f t="shared" si="2207"/>
        <v>0</v>
      </c>
      <c r="TH46" s="73">
        <f t="shared" si="2207"/>
        <v>5.5012224938875587E-2</v>
      </c>
      <c r="TI46" s="73">
        <f t="shared" si="2207"/>
        <v>5.5012224938875587E-2</v>
      </c>
      <c r="TJ46" s="73">
        <f t="shared" si="2207"/>
        <v>5.5012224938875587E-2</v>
      </c>
      <c r="TK46" s="73">
        <f t="shared" si="2207"/>
        <v>5.5012224938875587E-2</v>
      </c>
      <c r="TL46" s="73">
        <f t="shared" si="2207"/>
        <v>0</v>
      </c>
      <c r="TM46" s="73">
        <f t="shared" si="2207"/>
        <v>0</v>
      </c>
      <c r="TN46" s="73">
        <f t="shared" si="2207"/>
        <v>0</v>
      </c>
      <c r="TO46" s="73">
        <f t="shared" si="2207"/>
        <v>4.6349942062571259E-3</v>
      </c>
      <c r="TP46" s="73">
        <f t="shared" si="2207"/>
        <v>-2.665121668597914E-2</v>
      </c>
      <c r="TQ46" s="73">
        <f t="shared" si="2207"/>
        <v>-3.7079953650058006E-2</v>
      </c>
      <c r="TR46" s="73">
        <f t="shared" si="2207"/>
        <v>-4.519119351100831E-2</v>
      </c>
      <c r="TS46" s="73">
        <f t="shared" si="2207"/>
        <v>-5.4209919261822392E-2</v>
      </c>
      <c r="TT46" s="73">
        <f t="shared" si="2207"/>
        <v>-3.9285714285714479E-2</v>
      </c>
      <c r="TU46" s="73">
        <f t="shared" si="2207"/>
        <v>-3.3694344163658241E-2</v>
      </c>
      <c r="TV46" s="73">
        <f t="shared" si="2207"/>
        <v>2.6699029126213691E-2</v>
      </c>
      <c r="TW46" s="73">
        <f t="shared" si="2207"/>
        <v>3.6585365853658791E-2</v>
      </c>
      <c r="TX46" s="73">
        <f t="shared" si="2207"/>
        <v>5.5762081784386686E-2</v>
      </c>
      <c r="TY46" s="73">
        <f t="shared" si="2207"/>
        <v>6.2266500622665033E-2</v>
      </c>
      <c r="TZ46" s="73">
        <f t="shared" si="2207"/>
        <v>-1.4184397163120699E-2</v>
      </c>
      <c r="UA46" s="73">
        <f t="shared" si="2207"/>
        <v>-2.3529411764705799E-2</v>
      </c>
      <c r="UB46" s="73">
        <f t="shared" si="2207"/>
        <v>-1.9953051643192499E-2</v>
      </c>
      <c r="UC46" s="73">
        <f t="shared" si="2207"/>
        <v>-1.9929660023446649E-2</v>
      </c>
      <c r="UD46" s="73">
        <f t="shared" si="2207"/>
        <v>-1.6786570743405393E-2</v>
      </c>
      <c r="UE46" s="73">
        <f t="shared" si="2207"/>
        <v>-1.4457831325301429E-2</v>
      </c>
      <c r="UF46" s="73">
        <f t="shared" si="2207"/>
        <v>-9.5808383233533245E-3</v>
      </c>
      <c r="UG46" s="73">
        <f t="shared" si="2207"/>
        <v>-2.3923444976077235E-3</v>
      </c>
      <c r="UH46" s="73">
        <f t="shared" si="2207"/>
        <v>2.0731707317073189E-2</v>
      </c>
      <c r="UI46" s="73">
        <f t="shared" si="2207"/>
        <v>3.9119804400978175E-2</v>
      </c>
      <c r="UJ46" s="73">
        <f t="shared" si="2207"/>
        <v>4.7158403869407728E-2</v>
      </c>
      <c r="UK46" s="73">
        <f t="shared" si="2207"/>
        <v>5.6354916067146377E-2</v>
      </c>
      <c r="UL46" s="73">
        <f t="shared" si="2207"/>
        <v>3.5842293906810152E-2</v>
      </c>
      <c r="UM46" s="73">
        <f t="shared" si="2207"/>
        <v>1.1764705882352677E-2</v>
      </c>
      <c r="UN46" s="73">
        <f t="shared" si="2207"/>
        <v>-2.3094688221709792E-3</v>
      </c>
      <c r="UO46" s="73">
        <f t="shared" si="2207"/>
        <v>-5.6753688989784612E-3</v>
      </c>
      <c r="UP46" s="73">
        <f t="shared" si="2207"/>
        <v>3.3448673587082034E-2</v>
      </c>
      <c r="UQ46" s="73">
        <f t="shared" si="2207"/>
        <v>3.7209302325581506E-2</v>
      </c>
      <c r="UR46" s="73">
        <f t="shared" ref="UR46:XC46" si="2208">UR11/UN11-1</f>
        <v>3.5879629629629539E-2</v>
      </c>
      <c r="US46" s="73">
        <f t="shared" si="2208"/>
        <v>-1.2557077625570789E-2</v>
      </c>
      <c r="UT46" s="73">
        <f t="shared" si="2208"/>
        <v>-2.7901785714285809E-2</v>
      </c>
      <c r="UU46" s="73">
        <f t="shared" si="2208"/>
        <v>-3.811659192825112E-2</v>
      </c>
      <c r="UV46" s="73">
        <f t="shared" si="2208"/>
        <v>-4.1340782122904929E-2</v>
      </c>
      <c r="UW46" s="73">
        <f t="shared" si="2208"/>
        <v>2.6589595375722475E-2</v>
      </c>
      <c r="UX46" s="73">
        <f t="shared" si="2208"/>
        <v>3.3295063145809545E-2</v>
      </c>
      <c r="UY46" s="73">
        <f t="shared" si="2208"/>
        <v>8.1585081585081598E-2</v>
      </c>
      <c r="UZ46" s="73">
        <f t="shared" si="2208"/>
        <v>8.1585081585081598E-2</v>
      </c>
      <c r="VA46" s="73">
        <f t="shared" si="2208"/>
        <v>2.3648648648648685E-2</v>
      </c>
      <c r="VB46" s="73">
        <f t="shared" si="2208"/>
        <v>6.6666666666665986E-3</v>
      </c>
      <c r="VC46" s="73">
        <f t="shared" si="2208"/>
        <v>1.0775862068965525E-2</v>
      </c>
      <c r="VD46" s="73">
        <f t="shared" si="2208"/>
        <v>1.8318965517241326E-2</v>
      </c>
      <c r="VE46" s="73">
        <f t="shared" si="2208"/>
        <v>9.9009900990099098E-3</v>
      </c>
      <c r="VF46" s="73">
        <f t="shared" si="2208"/>
        <v>-8.8300220750552327E-3</v>
      </c>
      <c r="VG46" s="73">
        <f t="shared" si="2208"/>
        <v>-5.9701492537313383E-2</v>
      </c>
      <c r="VH46" s="73">
        <f t="shared" si="2208"/>
        <v>-8.0423280423280397E-2</v>
      </c>
      <c r="VI46" s="73">
        <f t="shared" si="2208"/>
        <v>-5.4466230936819127E-2</v>
      </c>
      <c r="VJ46" s="73">
        <f t="shared" si="2208"/>
        <v>-3.8975501113585609E-2</v>
      </c>
      <c r="VK46" s="73">
        <f t="shared" si="2208"/>
        <v>-1.1337868480726376E-3</v>
      </c>
      <c r="VL46" s="73">
        <f t="shared" si="2208"/>
        <v>3.2220943613348929E-2</v>
      </c>
      <c r="VM46" s="73">
        <f t="shared" si="2208"/>
        <v>2.9953917050691281E-2</v>
      </c>
      <c r="VN46" s="73">
        <f t="shared" si="2208"/>
        <v>3.5921205098493392E-2</v>
      </c>
      <c r="VO46" s="73">
        <f t="shared" si="2208"/>
        <v>9.3076049943246364E-2</v>
      </c>
      <c r="VP46" s="73">
        <f t="shared" si="2208"/>
        <v>4.1248606465997595E-2</v>
      </c>
      <c r="VQ46" s="73">
        <f t="shared" si="2208"/>
        <v>4.9217002237136542E-2</v>
      </c>
      <c r="VR46" s="73">
        <f t="shared" si="2208"/>
        <v>5.1454138702460961E-2</v>
      </c>
      <c r="VS46" s="73">
        <f t="shared" si="2208"/>
        <v>-2.9075804776739544E-2</v>
      </c>
      <c r="VT46" s="73">
        <f t="shared" si="2208"/>
        <v>2.1413276231263545E-3</v>
      </c>
      <c r="VU46" s="73">
        <f t="shared" si="2208"/>
        <v>-2.1321961620469621E-3</v>
      </c>
      <c r="VV46" s="73">
        <f t="shared" si="2208"/>
        <v>-1.8085106382978777E-2</v>
      </c>
      <c r="VW46" s="73">
        <f t="shared" si="2208"/>
        <v>-6.4171122994652885E-3</v>
      </c>
      <c r="VX46" s="73">
        <f t="shared" si="2208"/>
        <v>1.1752136752136932E-2</v>
      </c>
      <c r="VY46" s="73">
        <f t="shared" si="2208"/>
        <v>3.5256410256410353E-2</v>
      </c>
      <c r="VZ46" s="73">
        <f t="shared" si="2208"/>
        <v>4.4420368364030294E-2</v>
      </c>
      <c r="WA46" s="73">
        <f t="shared" si="2208"/>
        <v>5.3821313240043356E-3</v>
      </c>
      <c r="WB46" s="73">
        <f t="shared" si="2208"/>
        <v>-8.4477296726505058E-3</v>
      </c>
      <c r="WC46" s="73">
        <f t="shared" si="2208"/>
        <v>-2.786377708978327E-2</v>
      </c>
      <c r="WD46" s="73">
        <f t="shared" si="2208"/>
        <v>-2.8008298755186956E-2</v>
      </c>
      <c r="WE46" s="73">
        <f t="shared" si="2208"/>
        <v>-1.0706638115630662E-3</v>
      </c>
      <c r="WF46" s="73">
        <f t="shared" si="2208"/>
        <v>-3.1948881789137795E-3</v>
      </c>
      <c r="WG46" s="73">
        <f t="shared" si="2208"/>
        <v>-8.4925690021232514E-3</v>
      </c>
      <c r="WH46" s="73">
        <f t="shared" si="2208"/>
        <v>-3.2017075773744796E-3</v>
      </c>
      <c r="WI46" s="73">
        <f t="shared" si="2208"/>
        <v>1.0718113612004254E-2</v>
      </c>
      <c r="WJ46" s="73">
        <f t="shared" si="2208"/>
        <v>9.6153846153845812E-3</v>
      </c>
      <c r="WK46" s="73">
        <f t="shared" si="2208"/>
        <v>3.104925053533214E-2</v>
      </c>
      <c r="WL46" s="73">
        <f t="shared" si="2208"/>
        <v>0.13918629550321215</v>
      </c>
      <c r="WM46" s="73">
        <f t="shared" si="2208"/>
        <v>0.22375397667020125</v>
      </c>
      <c r="WN46" s="73">
        <f t="shared" si="2208"/>
        <v>0.18624338624338654</v>
      </c>
      <c r="WO46" s="73">
        <f t="shared" si="2208"/>
        <v>0.20664589823468305</v>
      </c>
      <c r="WP46" s="73">
        <f t="shared" si="2208"/>
        <v>0.16259398496240585</v>
      </c>
      <c r="WQ46" s="73">
        <f t="shared" si="2208"/>
        <v>3.9861351819757473E-2</v>
      </c>
      <c r="WR46" s="73">
        <f t="shared" si="2208"/>
        <v>8.2961641391614549E-2</v>
      </c>
      <c r="WS46" s="73">
        <f t="shared" si="2208"/>
        <v>4.5611015490533591E-2</v>
      </c>
      <c r="WT46" s="73">
        <f t="shared" si="2208"/>
        <v>2.263540824575605E-2</v>
      </c>
      <c r="WU46" s="73">
        <f t="shared" si="2208"/>
        <v>0.21333333333333337</v>
      </c>
      <c r="WV46" s="73">
        <f t="shared" si="2208"/>
        <v>0.20263591433278405</v>
      </c>
      <c r="WW46" s="73">
        <f t="shared" si="2208"/>
        <v>0.2255144032921812</v>
      </c>
      <c r="WX46" s="73">
        <f t="shared" si="2208"/>
        <v>0.19130434782608696</v>
      </c>
      <c r="WY46" s="73">
        <f t="shared" si="2208"/>
        <v>0.1373626373626371</v>
      </c>
      <c r="WZ46" s="73">
        <f t="shared" si="2208"/>
        <v>0.13013698630136994</v>
      </c>
      <c r="XA46" s="73">
        <f t="shared" si="2208"/>
        <v>0.10678307588985891</v>
      </c>
      <c r="XB46" s="73">
        <f t="shared" si="2208"/>
        <v>0.14532183145321853</v>
      </c>
      <c r="XC46" s="73">
        <f t="shared" si="2208"/>
        <v>3.8043478260869623E-2</v>
      </c>
      <c r="XD46" s="73">
        <f t="shared" ref="XD46:ZO46" si="2209">XD11/WZ11-1</f>
        <v>5.6363636363636394E-2</v>
      </c>
      <c r="XE46" s="73">
        <f t="shared" si="2209"/>
        <v>7.5242718446602019E-2</v>
      </c>
      <c r="XF46" s="73">
        <f t="shared" si="2209"/>
        <v>1.1008111239860785E-2</v>
      </c>
      <c r="XG46" s="73">
        <f t="shared" si="2209"/>
        <v>1.919720767888311E-2</v>
      </c>
      <c r="XH46" s="73">
        <f t="shared" si="2209"/>
        <v>7.4584050487664921E-2</v>
      </c>
      <c r="XI46" s="73">
        <f t="shared" si="2209"/>
        <v>5.5869074492099546E-2</v>
      </c>
      <c r="XJ46" s="73">
        <f t="shared" si="2209"/>
        <v>0.52550143266475668</v>
      </c>
      <c r="XK46" s="73">
        <f t="shared" si="2209"/>
        <v>0.51940639269406397</v>
      </c>
      <c r="XL46" s="73">
        <f t="shared" si="2209"/>
        <v>0.16070475173518406</v>
      </c>
      <c r="XM46" s="73">
        <f t="shared" si="2209"/>
        <v>0.16194548369855655</v>
      </c>
      <c r="XN46" s="73">
        <f t="shared" si="2209"/>
        <v>-0.18332081141998513</v>
      </c>
      <c r="XO46" s="73">
        <f t="shared" si="2209"/>
        <v>-0.18332081141998513</v>
      </c>
      <c r="XP46" s="73">
        <f t="shared" si="2209"/>
        <v>0</v>
      </c>
      <c r="XQ46" s="73">
        <f t="shared" si="2209"/>
        <v>0</v>
      </c>
      <c r="XR46" s="73">
        <f t="shared" si="2209"/>
        <v>0</v>
      </c>
      <c r="XS46" s="73">
        <f t="shared" si="2209"/>
        <v>0</v>
      </c>
      <c r="XT46" s="73">
        <f t="shared" si="2209"/>
        <v>0</v>
      </c>
      <c r="XU46" s="73">
        <f t="shared" si="2209"/>
        <v>0.17203311867525328</v>
      </c>
      <c r="XV46" s="73">
        <f t="shared" si="2209"/>
        <v>0.15685372585096613</v>
      </c>
      <c r="XW46" s="73">
        <f t="shared" si="2209"/>
        <v>0.20285188592456294</v>
      </c>
      <c r="XX46" s="73">
        <f t="shared" si="2209"/>
        <v>0.2267709291628337</v>
      </c>
      <c r="XY46" s="73">
        <f t="shared" si="2209"/>
        <v>6.9073783359497654E-2</v>
      </c>
      <c r="XZ46" s="73">
        <f t="shared" si="2209"/>
        <v>0.13041749502982092</v>
      </c>
      <c r="YA46" s="73">
        <f t="shared" si="2209"/>
        <v>0.19005736137667339</v>
      </c>
      <c r="YB46" s="73">
        <f t="shared" si="2209"/>
        <v>0.1582302212223472</v>
      </c>
      <c r="YC46" s="73">
        <f t="shared" si="2209"/>
        <v>0.17217327459618215</v>
      </c>
      <c r="YD46" s="73">
        <f t="shared" si="2209"/>
        <v>0.10692930003517431</v>
      </c>
      <c r="YE46" s="73">
        <f t="shared" si="2209"/>
        <v>1.5745501285346908E-2</v>
      </c>
      <c r="YF46" s="73">
        <f t="shared" si="2209"/>
        <v>4.4350922628682232E-2</v>
      </c>
      <c r="YG46" s="73">
        <f t="shared" si="2209"/>
        <v>-6.2637018477917916E-4</v>
      </c>
      <c r="YH46" s="73">
        <f t="shared" si="2209"/>
        <v>-3.1776294884022782E-4</v>
      </c>
      <c r="YI46" s="73">
        <f t="shared" si="2209"/>
        <v>-3.7962670041125079E-3</v>
      </c>
      <c r="YJ46" s="73">
        <f t="shared" si="2209"/>
        <v>3.7197768133911957E-2</v>
      </c>
      <c r="YK46" s="73">
        <f t="shared" si="2209"/>
        <v>0.1516765904105295</v>
      </c>
      <c r="YL46" s="73">
        <f t="shared" si="2209"/>
        <v>0.14589955499046403</v>
      </c>
      <c r="YM46" s="73">
        <f t="shared" si="2209"/>
        <v>0.18640838361384549</v>
      </c>
      <c r="YN46" s="73">
        <f t="shared" si="2209"/>
        <v>0.21398684997011341</v>
      </c>
      <c r="YO46" s="73">
        <f t="shared" si="2209"/>
        <v>0.21224489795918378</v>
      </c>
      <c r="YP46" s="73">
        <f t="shared" si="2209"/>
        <v>0.21969486823855755</v>
      </c>
      <c r="YQ46" s="73">
        <f t="shared" si="2209"/>
        <v>0.11536402569593163</v>
      </c>
      <c r="YR46" s="73">
        <f t="shared" si="2209"/>
        <v>3.2003938946332022E-2</v>
      </c>
      <c r="YS46" s="73">
        <f t="shared" si="2209"/>
        <v>8.3052749719416674E-3</v>
      </c>
      <c r="YT46" s="73">
        <f t="shared" si="2209"/>
        <v>9.0516261087104866E-2</v>
      </c>
      <c r="YU46" s="73">
        <f t="shared" si="2209"/>
        <v>0.28221742260619154</v>
      </c>
      <c r="YV46" s="73">
        <f t="shared" si="2209"/>
        <v>0.41746183206106879</v>
      </c>
      <c r="YW46" s="73">
        <f t="shared" si="2209"/>
        <v>0.32702582368655375</v>
      </c>
      <c r="YX46" s="73">
        <f t="shared" si="2209"/>
        <v>0.27215849843587048</v>
      </c>
      <c r="YY46" s="73">
        <f t="shared" si="2209"/>
        <v>0.16208122777465861</v>
      </c>
      <c r="YZ46" s="73">
        <f t="shared" si="2209"/>
        <v>4.6617300572197928E-2</v>
      </c>
      <c r="ZA46" s="73">
        <f t="shared" si="2209"/>
        <v>7.6832746183526091E-2</v>
      </c>
      <c r="ZB46" s="73">
        <f t="shared" si="2209"/>
        <v>5.1311475409836049E-2</v>
      </c>
      <c r="ZC46" s="73">
        <f t="shared" si="2209"/>
        <v>3.4466097600257761E-2</v>
      </c>
      <c r="ZD46" s="73">
        <f t="shared" si="2209"/>
        <v>2.9104357613764398E-2</v>
      </c>
      <c r="ZE46" s="73">
        <f t="shared" si="2209"/>
        <v>3.5831126343668362E-3</v>
      </c>
      <c r="ZF46" s="73">
        <f t="shared" si="2209"/>
        <v>3.0718852331202307E-2</v>
      </c>
      <c r="ZG46" s="73">
        <f t="shared" si="2209"/>
        <v>0.16658882142301112</v>
      </c>
      <c r="ZH46" s="73">
        <f t="shared" si="2209"/>
        <v>0.19046874999999974</v>
      </c>
      <c r="ZI46" s="73">
        <f t="shared" si="2209"/>
        <v>0.2399875814964294</v>
      </c>
      <c r="ZJ46" s="73">
        <f t="shared" si="2209"/>
        <v>0.2276853252647506</v>
      </c>
      <c r="ZK46" s="73">
        <f t="shared" si="2209"/>
        <v>0.15948218337114639</v>
      </c>
      <c r="ZL46" s="73">
        <f t="shared" si="2209"/>
        <v>0.1512009450059062</v>
      </c>
      <c r="ZM46" s="73">
        <f t="shared" si="2209"/>
        <v>7.6614922383575479E-2</v>
      </c>
      <c r="ZN46" s="73">
        <f t="shared" si="2209"/>
        <v>-7.5169439309920039E-3</v>
      </c>
      <c r="ZO46" s="73">
        <f t="shared" si="2209"/>
        <v>-0.13466850828729271</v>
      </c>
      <c r="ZP46" s="73">
        <f t="shared" ref="ZP46:ACA46" si="2210">ZP11/ZL11-1</f>
        <v>-0.34944704138638694</v>
      </c>
      <c r="ZQ46" s="73">
        <f t="shared" si="2210"/>
        <v>-0.24081395348837198</v>
      </c>
      <c r="ZR46" s="73">
        <f t="shared" si="2210"/>
        <v>-0.16811522224981379</v>
      </c>
      <c r="ZS46" s="73">
        <f t="shared" si="2210"/>
        <v>-0.11505719606278275</v>
      </c>
      <c r="ZT46" s="73">
        <f t="shared" si="2210"/>
        <v>0.13459516298633001</v>
      </c>
      <c r="ZU46" s="73">
        <f t="shared" si="2210"/>
        <v>3.2776841782815147E-2</v>
      </c>
      <c r="ZV46" s="73">
        <f t="shared" si="2210"/>
        <v>3.1940298507462606E-2</v>
      </c>
      <c r="ZW46" s="73">
        <f t="shared" si="2210"/>
        <v>0.10175860514053814</v>
      </c>
      <c r="ZX46" s="73">
        <f t="shared" si="2210"/>
        <v>0.16743898671609525</v>
      </c>
      <c r="ZY46" s="73">
        <f t="shared" si="2210"/>
        <v>5.1905679964407536E-2</v>
      </c>
      <c r="ZZ46" s="73">
        <f t="shared" si="2210"/>
        <v>1.909169800404964E-2</v>
      </c>
      <c r="AAA46" s="73">
        <f t="shared" si="2210"/>
        <v>-4.5020463847203152E-2</v>
      </c>
      <c r="AAB46" s="73">
        <f t="shared" si="2210"/>
        <v>-4.1942312781159008E-2</v>
      </c>
      <c r="AAC46" s="73">
        <f t="shared" si="2210"/>
        <v>2.2416466939235713E-2</v>
      </c>
      <c r="AAD46" s="73">
        <f t="shared" si="2210"/>
        <v>2.7675276752767708E-2</v>
      </c>
      <c r="AAE46" s="73">
        <f t="shared" si="2210"/>
        <v>-5.7142857142855608E-4</v>
      </c>
      <c r="AAF46" s="73">
        <f t="shared" si="2210"/>
        <v>6.9051236017124706E-2</v>
      </c>
      <c r="AAG46" s="73">
        <f t="shared" si="2210"/>
        <v>0.1087975730832873</v>
      </c>
      <c r="AAH46" s="73">
        <f t="shared" si="2210"/>
        <v>5.0683607236569506E-2</v>
      </c>
      <c r="AAI46" s="73">
        <f t="shared" si="2210"/>
        <v>0.12464265294453991</v>
      </c>
      <c r="AAJ46" s="73">
        <f t="shared" si="2210"/>
        <v>4.7151530809972808E-2</v>
      </c>
      <c r="AAK46" s="73">
        <f t="shared" si="2210"/>
        <v>2.5494341499813444E-2</v>
      </c>
      <c r="AAL46" s="73">
        <f t="shared" si="2210"/>
        <v>0.10633543638275511</v>
      </c>
      <c r="AAM46" s="73">
        <f t="shared" si="2210"/>
        <v>0.14158617183528199</v>
      </c>
      <c r="AAN46" s="73">
        <f t="shared" si="2210"/>
        <v>0.11756723414754511</v>
      </c>
      <c r="AAO46" s="73">
        <f t="shared" si="2210"/>
        <v>0.18784865389279659</v>
      </c>
      <c r="AAP46" s="73">
        <f t="shared" si="2210"/>
        <v>0.13484614470714007</v>
      </c>
      <c r="AAQ46" s="73">
        <f t="shared" si="2210"/>
        <v>0.12090848363393469</v>
      </c>
      <c r="AAR46" s="73">
        <f t="shared" si="2210"/>
        <v>0.12341318026272186</v>
      </c>
      <c r="AAS46" s="73">
        <f t="shared" si="2210"/>
        <v>1.378254211332286E-2</v>
      </c>
      <c r="AAT46" s="73">
        <f t="shared" si="2210"/>
        <v>1.1725293132328396E-2</v>
      </c>
      <c r="AAU46" s="73">
        <f t="shared" si="2210"/>
        <v>1.5693285657528921E-2</v>
      </c>
      <c r="AAV46" s="73">
        <f t="shared" si="2210"/>
        <v>7.762601945563663E-3</v>
      </c>
      <c r="AAW46" s="73">
        <f t="shared" si="2210"/>
        <v>4.8539778449143922E-2</v>
      </c>
      <c r="AAX46" s="73">
        <f t="shared" si="2210"/>
        <v>0.25434602649006632</v>
      </c>
      <c r="AAY46" s="73">
        <f t="shared" si="2210"/>
        <v>0.20868374731077632</v>
      </c>
      <c r="AAZ46" s="73">
        <f t="shared" si="2210"/>
        <v>0.49824492979719182</v>
      </c>
      <c r="ABA46" s="73">
        <f t="shared" si="2210"/>
        <v>0.67143680368805225</v>
      </c>
      <c r="ABB46" s="73">
        <f t="shared" si="2210"/>
        <v>0.47731397459165148</v>
      </c>
      <c r="ABC46" s="73">
        <f t="shared" si="2210"/>
        <v>0.42386731391585775</v>
      </c>
      <c r="ABD46" s="73">
        <f t="shared" si="2210"/>
        <v>0.13477808147858905</v>
      </c>
      <c r="ABE46" s="73">
        <f t="shared" si="2210"/>
        <v>1.2469114520484936E-2</v>
      </c>
      <c r="ABF46" s="73">
        <f t="shared" si="2210"/>
        <v>4.5287022559749701E-2</v>
      </c>
      <c r="ABG46" s="73">
        <f t="shared" si="2210"/>
        <v>-5.4548553895107377E-3</v>
      </c>
      <c r="ABH46" s="73">
        <f t="shared" si="2210"/>
        <v>5.6317027011527188E-2</v>
      </c>
      <c r="ABI46" s="73">
        <f t="shared" si="2210"/>
        <v>4.5346197502837748E-2</v>
      </c>
      <c r="ABJ46" s="73">
        <f t="shared" si="2210"/>
        <v>5.3955873711202251E-3</v>
      </c>
      <c r="ABK46" s="73">
        <f t="shared" si="2210"/>
        <v>7.1759127006798762E-2</v>
      </c>
      <c r="ABL46" s="73">
        <f t="shared" si="2210"/>
        <v>2.9154677235463389E-2</v>
      </c>
      <c r="ABM46" s="73">
        <f t="shared" si="2210"/>
        <v>0.20592866062218351</v>
      </c>
      <c r="ABN46" s="73">
        <f t="shared" si="2210"/>
        <v>0.43092454835281613</v>
      </c>
      <c r="ABO46" s="73">
        <f t="shared" si="2210"/>
        <v>0.32981502212271452</v>
      </c>
      <c r="ABP46" s="73">
        <f t="shared" si="2210"/>
        <v>0.33957585988605188</v>
      </c>
      <c r="ABQ46" s="73">
        <f t="shared" si="2210"/>
        <v>0.1188546731496487</v>
      </c>
      <c r="ABR46" s="73">
        <f t="shared" si="2210"/>
        <v>-8.6854808763460856E-2</v>
      </c>
      <c r="ABS46" s="73">
        <f t="shared" si="2210"/>
        <v>3.7921911328469671E-2</v>
      </c>
      <c r="ABT46" s="73">
        <f t="shared" si="2210"/>
        <v>8.565352656243852E-2</v>
      </c>
      <c r="ABU46" s="73">
        <f t="shared" si="2210"/>
        <v>0.11801867052953496</v>
      </c>
      <c r="ABV46" s="73">
        <f t="shared" si="2210"/>
        <v>0.13545606116058728</v>
      </c>
      <c r="ABW46" s="73">
        <f t="shared" si="2210"/>
        <v>0.11285339100880565</v>
      </c>
      <c r="ABX46" s="73">
        <f t="shared" si="2210"/>
        <v>0.15031921067904808</v>
      </c>
      <c r="ABY46" s="73">
        <f t="shared" si="2210"/>
        <v>0.52380780996940768</v>
      </c>
      <c r="ABZ46" s="73">
        <f t="shared" si="2210"/>
        <v>0.44097843993983221</v>
      </c>
      <c r="ACA46" s="73">
        <f t="shared" si="2210"/>
        <v>0.47292982577913545</v>
      </c>
      <c r="ACB46" s="73">
        <f t="shared" ref="ACB46:AEM46" si="2211">ACB11/ABX11-1</f>
        <v>0.31265766902119085</v>
      </c>
      <c r="ACC46" s="73">
        <f t="shared" si="2211"/>
        <v>8.5311415007439884E-2</v>
      </c>
      <c r="ACD46" s="73">
        <f t="shared" si="2211"/>
        <v>0.19761401764632791</v>
      </c>
      <c r="ACE46" s="73">
        <f t="shared" si="2211"/>
        <v>0.18095709337668731</v>
      </c>
      <c r="ACF46" s="73">
        <f t="shared" si="2211"/>
        <v>0.46839791481490378</v>
      </c>
      <c r="ACG46" s="73">
        <f t="shared" si="2211"/>
        <v>0.37237492111161896</v>
      </c>
      <c r="ACH46" s="73">
        <f t="shared" si="2211"/>
        <v>0.41796372390320835</v>
      </c>
      <c r="ACI46" s="73">
        <f t="shared" si="2211"/>
        <v>0.36322100516749489</v>
      </c>
      <c r="ACJ46" s="73">
        <f t="shared" si="2211"/>
        <v>0.13127198364008175</v>
      </c>
      <c r="ACK46" s="73">
        <f t="shared" si="2211"/>
        <v>8.8991785861533224E-2</v>
      </c>
      <c r="ACL46" s="73">
        <f t="shared" si="2211"/>
        <v>2.5949126247694965E-2</v>
      </c>
      <c r="ACM46" s="73">
        <f t="shared" si="2211"/>
        <v>1.8821532066855884E-2</v>
      </c>
      <c r="ACN46" s="73">
        <f t="shared" si="2211"/>
        <v>1.9985827705389703E-2</v>
      </c>
      <c r="ACO46" s="73">
        <f t="shared" si="2211"/>
        <v>2.8773626117599038E-2</v>
      </c>
      <c r="ACP46" s="73">
        <f t="shared" si="2211"/>
        <v>2.5578110957360289E-2</v>
      </c>
      <c r="ACQ46" s="73">
        <f t="shared" si="2211"/>
        <v>0.12637188990403958</v>
      </c>
      <c r="ACR46" s="73">
        <f t="shared" si="2211"/>
        <v>0.17539805192043212</v>
      </c>
      <c r="ACS46" s="73">
        <f t="shared" si="2211"/>
        <v>1.719745222929947E-2</v>
      </c>
      <c r="ACT46" s="73">
        <f t="shared" si="2211"/>
        <v>0.10102653980971454</v>
      </c>
      <c r="ACU46" s="73">
        <f t="shared" si="2211"/>
        <v>4.6563532247573702E-2</v>
      </c>
      <c r="ACV46" s="73">
        <f t="shared" si="2211"/>
        <v>-5.1989095558611309E-2</v>
      </c>
      <c r="ACW46" s="73">
        <f t="shared" si="2211"/>
        <v>0.15058790788283583</v>
      </c>
      <c r="ACX46" s="73">
        <f t="shared" si="2211"/>
        <v>8.3418609058177218E-2</v>
      </c>
      <c r="ACY46" s="73">
        <f t="shared" si="2211"/>
        <v>6.8632707774799018E-2</v>
      </c>
      <c r="ACZ46" s="73">
        <f t="shared" si="2211"/>
        <v>0.13321966612377834</v>
      </c>
      <c r="ADA46" s="73">
        <f t="shared" si="2211"/>
        <v>0.11339146419630652</v>
      </c>
      <c r="ADB46" s="73">
        <f t="shared" si="2211"/>
        <v>-5.1307166678327132E-4</v>
      </c>
      <c r="ADC46" s="73">
        <f t="shared" si="2211"/>
        <v>-1.2783378187291694E-2</v>
      </c>
      <c r="ADD46" s="73">
        <f t="shared" si="2211"/>
        <v>-5.4961712065751955E-2</v>
      </c>
      <c r="ADE46" s="73">
        <f t="shared" si="2211"/>
        <v>-9.4826368899557978E-2</v>
      </c>
      <c r="ADF46" s="73">
        <f t="shared" si="2211"/>
        <v>-2.1291737639125508E-2</v>
      </c>
      <c r="ADG46" s="73">
        <f t="shared" si="2211"/>
        <v>0</v>
      </c>
      <c r="ADH46" s="73">
        <f t="shared" si="2211"/>
        <v>0.11865695581403646</v>
      </c>
      <c r="ADI46" s="73">
        <f t="shared" si="2211"/>
        <v>0.18096072384289541</v>
      </c>
      <c r="ADJ46" s="73">
        <f t="shared" si="2211"/>
        <v>0.21158912372301497</v>
      </c>
      <c r="ADK46" s="73">
        <f t="shared" si="2211"/>
        <v>0.18542005983527954</v>
      </c>
      <c r="ADL46" s="73">
        <f t="shared" si="2211"/>
        <v>0.11083968817044432</v>
      </c>
      <c r="ADM46" s="73">
        <f t="shared" si="2211"/>
        <v>0.10723176816071045</v>
      </c>
      <c r="ADN46" s="73">
        <f t="shared" si="2211"/>
        <v>8.743690906049828E-2</v>
      </c>
      <c r="ADO46" s="73">
        <f t="shared" si="2211"/>
        <v>0.18057355563567623</v>
      </c>
      <c r="ADP46" s="73">
        <f t="shared" si="2211"/>
        <v>0.15837078114542491</v>
      </c>
      <c r="ADQ46" s="73">
        <f t="shared" si="2211"/>
        <v>7.4784795257236247E-2</v>
      </c>
      <c r="ADR46" s="73">
        <f t="shared" si="2211"/>
        <v>6.088160251886432E-2</v>
      </c>
      <c r="ADS46" s="73">
        <f t="shared" si="2211"/>
        <v>-5.7142149660762365E-2</v>
      </c>
      <c r="ADT46" s="73">
        <f t="shared" si="2211"/>
        <v>-6.3489443188008754E-2</v>
      </c>
      <c r="ADU46" s="73">
        <f t="shared" si="2211"/>
        <v>-5.0898689322460999E-2</v>
      </c>
      <c r="ADV46" s="73">
        <f t="shared" si="2211"/>
        <v>-4.8756982644663216E-2</v>
      </c>
      <c r="ADW46" s="73">
        <f t="shared" si="2211"/>
        <v>-2.8617450604477068E-2</v>
      </c>
      <c r="ADX46" s="73">
        <f t="shared" si="2211"/>
        <v>-3.3905624790678712E-2</v>
      </c>
      <c r="ADY46" s="73">
        <f t="shared" si="2211"/>
        <v>-5.4545945265127571E-2</v>
      </c>
      <c r="ADZ46" s="73">
        <f t="shared" si="2211"/>
        <v>-0.10356111818393754</v>
      </c>
      <c r="AEA46" s="73">
        <f t="shared" si="2211"/>
        <v>-0.10189974946378022</v>
      </c>
      <c r="AEB46" s="73">
        <f t="shared" si="2211"/>
        <v>-9.086347671395345E-2</v>
      </c>
      <c r="AEC46" s="73">
        <f t="shared" si="2211"/>
        <v>4.1326088818262052E-2</v>
      </c>
      <c r="AED46" s="73">
        <f t="shared" si="2211"/>
        <v>4.3775690839809256E-2</v>
      </c>
      <c r="AEE46" s="73">
        <f t="shared" si="2211"/>
        <v>4.3600421454016214E-2</v>
      </c>
      <c r="AEF46" s="73">
        <f t="shared" si="2211"/>
        <v>3.4418744669108436E-2</v>
      </c>
      <c r="AEG46" s="73">
        <f t="shared" si="2211"/>
        <v>-7.6475318456786678E-2</v>
      </c>
      <c r="AEH46" s="73">
        <f t="shared" si="2211"/>
        <v>-3.4504235176880949E-2</v>
      </c>
      <c r="AEI46" s="73">
        <f t="shared" si="2211"/>
        <v>-3.294230769230766E-2</v>
      </c>
      <c r="AEJ46" s="73">
        <f t="shared" si="2211"/>
        <v>-2.6764320706213374E-2</v>
      </c>
      <c r="AEK46" s="73">
        <f t="shared" si="2211"/>
        <v>1.2863008954633326E-3</v>
      </c>
      <c r="AEL46" s="73">
        <f t="shared" si="2211"/>
        <v>7.542451098121461E-4</v>
      </c>
      <c r="AEM46" s="73">
        <f t="shared" si="2211"/>
        <v>1.6037942211704959E-2</v>
      </c>
      <c r="AEN46" s="73">
        <f t="shared" ref="AEN46:AGY46" si="2212">AEN11/AEJ11-1</f>
        <v>1.7522875426110973E-2</v>
      </c>
      <c r="AEO46" s="73">
        <f t="shared" si="2212"/>
        <v>1.3281288601215691E-2</v>
      </c>
      <c r="AEP46" s="73">
        <f t="shared" si="2212"/>
        <v>1.7592399765963718E-2</v>
      </c>
      <c r="AEQ46" s="73">
        <f t="shared" si="2212"/>
        <v>-4.4330492136964716E-3</v>
      </c>
      <c r="AER46" s="73">
        <f t="shared" si="2212"/>
        <v>5.6326162767916355E-2</v>
      </c>
      <c r="AES46" s="73">
        <f t="shared" si="2212"/>
        <v>6.5672573362330455E-2</v>
      </c>
      <c r="AET46" s="73">
        <f t="shared" si="2212"/>
        <v>0.13776032276612127</v>
      </c>
      <c r="AEU46" s="73">
        <f t="shared" si="2212"/>
        <v>0.18918945485285144</v>
      </c>
      <c r="AEV46" s="73">
        <f t="shared" si="2212"/>
        <v>0.31427008179238491</v>
      </c>
      <c r="AEW46" s="73">
        <f t="shared" si="2212"/>
        <v>0.6090251022667994</v>
      </c>
      <c r="AEX46" s="73">
        <f t="shared" si="2212"/>
        <v>0.63254503250563188</v>
      </c>
      <c r="AEY46" s="73">
        <f t="shared" si="2212"/>
        <v>0.6264454749092836</v>
      </c>
      <c r="AEZ46" s="73">
        <f t="shared" si="2212"/>
        <v>1.0967803391122115</v>
      </c>
      <c r="AFA46" s="73">
        <f t="shared" si="2212"/>
        <v>1.5039670577796991</v>
      </c>
      <c r="AFB46" s="73">
        <f t="shared" si="2212"/>
        <v>1.2319803985351365</v>
      </c>
      <c r="AFC46" s="73">
        <f t="shared" si="2212"/>
        <v>0.2726140804699928</v>
      </c>
      <c r="AFD46" s="73">
        <f t="shared" si="2212"/>
        <v>-5.6921813690848699E-2</v>
      </c>
      <c r="AFE46" s="73">
        <f t="shared" si="2212"/>
        <v>-0.28116205380972392</v>
      </c>
      <c r="AFF46" s="73">
        <f t="shared" si="2212"/>
        <v>-0.21291174887344233</v>
      </c>
      <c r="AFG46" s="73">
        <f t="shared" si="2212"/>
        <v>0.40191125789202564</v>
      </c>
      <c r="AFH46" s="73">
        <f t="shared" si="2212"/>
        <v>0.33917936677288263</v>
      </c>
      <c r="AFI46" s="73">
        <f t="shared" si="2212"/>
        <v>0.15334689956773406</v>
      </c>
      <c r="AFJ46" s="73">
        <f t="shared" si="2212"/>
        <v>-7.5678839790226382E-3</v>
      </c>
      <c r="AFK46" s="73">
        <f t="shared" si="2212"/>
        <v>5.9700217060622895E-2</v>
      </c>
      <c r="AFL46" s="73">
        <f t="shared" si="2212"/>
        <v>0.12707933099032487</v>
      </c>
      <c r="AFM46" s="73">
        <f t="shared" si="2212"/>
        <v>0.18605103533679279</v>
      </c>
      <c r="AFN46" s="73">
        <f t="shared" si="2212"/>
        <v>0.25150315074841578</v>
      </c>
      <c r="AFO46" s="73">
        <f t="shared" si="2212"/>
        <v>-0.13735847230734477</v>
      </c>
      <c r="AFP46" s="73">
        <f t="shared" si="2212"/>
        <v>-0.34452498144181709</v>
      </c>
      <c r="AFQ46" s="73">
        <f t="shared" si="2212"/>
        <v>-0.30475086103148219</v>
      </c>
      <c r="AFR46" s="73">
        <f t="shared" si="2212"/>
        <v>-8.8478083664160434E-2</v>
      </c>
      <c r="AFS46" s="73">
        <f t="shared" si="2212"/>
        <v>0.37342831234633667</v>
      </c>
      <c r="AFT46" s="73">
        <f t="shared" si="2212"/>
        <v>0.59127828552055472</v>
      </c>
      <c r="AFU46" s="73">
        <f t="shared" si="2212"/>
        <v>0.56545762024845403</v>
      </c>
      <c r="AFV46" s="73">
        <f t="shared" si="2212"/>
        <v>0.12988253170166808</v>
      </c>
      <c r="AFW46" s="73">
        <f t="shared" si="2212"/>
        <v>0.15841143865810858</v>
      </c>
      <c r="AFX46" s="73">
        <f t="shared" si="2212"/>
        <v>0.22010376223081995</v>
      </c>
      <c r="AFY46" s="73">
        <f t="shared" si="2212"/>
        <v>0.23257911637551398</v>
      </c>
      <c r="AFZ46" s="73">
        <f t="shared" si="2212"/>
        <v>0.41947903071790282</v>
      </c>
      <c r="AGA46" s="73">
        <f t="shared" si="2212"/>
        <v>0.21549794249967191</v>
      </c>
      <c r="AGB46" s="73">
        <f t="shared" si="2212"/>
        <v>0.32040028905223927</v>
      </c>
      <c r="AGC46" s="73">
        <f t="shared" si="2212"/>
        <v>0.42701951587408216</v>
      </c>
      <c r="AGD46" s="73">
        <f t="shared" si="2212"/>
        <v>0.36544202425380812</v>
      </c>
      <c r="AGE46" s="73">
        <f t="shared" si="2212"/>
        <v>0.25378264190345456</v>
      </c>
      <c r="AGF46" s="73">
        <f t="shared" si="2212"/>
        <v>7.9482432124437175E-2</v>
      </c>
      <c r="AGG46" s="73">
        <f t="shared" si="2212"/>
        <v>2.4909713750658868E-2</v>
      </c>
      <c r="AGH46" s="73">
        <f t="shared" si="2212"/>
        <v>5.8919186529040379E-2</v>
      </c>
      <c r="AGI46" s="73">
        <f t="shared" si="2212"/>
        <v>0.33528553711307763</v>
      </c>
      <c r="AGJ46" s="73">
        <f t="shared" si="2212"/>
        <v>1.4740518792984578</v>
      </c>
      <c r="AGK46" s="73">
        <f t="shared" si="2212"/>
        <v>0.43203708042293543</v>
      </c>
      <c r="AGL46" s="73">
        <f t="shared" si="2212"/>
        <v>0.84928175236951198</v>
      </c>
      <c r="AGM46" s="73">
        <f t="shared" si="2212"/>
        <v>0.62250825088861261</v>
      </c>
      <c r="AGN46" s="73">
        <f t="shared" si="2212"/>
        <v>-2.6969493118290999E-2</v>
      </c>
      <c r="AGO46" s="73">
        <f t="shared" si="2212"/>
        <v>0.73516156294805524</v>
      </c>
      <c r="AGP46" s="73">
        <f t="shared" si="2212"/>
        <v>0.42824084041449884</v>
      </c>
      <c r="AGQ46" s="73">
        <f t="shared" si="2212"/>
        <v>0.32505967663096347</v>
      </c>
      <c r="AGR46" s="73">
        <f t="shared" si="2212"/>
        <v>0.57794149413918183</v>
      </c>
      <c r="AGS46" s="73">
        <f t="shared" si="2212"/>
        <v>0.26738099919690872</v>
      </c>
      <c r="AGT46" s="73">
        <f t="shared" si="2212"/>
        <v>0.33984738058465336</v>
      </c>
      <c r="AGU46" s="73">
        <f t="shared" si="2212"/>
        <v>0.7051105732942593</v>
      </c>
      <c r="AGV46" s="73">
        <f t="shared" si="2212"/>
        <v>0.41194862710667013</v>
      </c>
      <c r="AGW46" s="73">
        <f t="shared" si="2212"/>
        <v>0.65790481089584496</v>
      </c>
      <c r="AGX46" s="73">
        <f t="shared" si="2212"/>
        <v>0.67566419045108672</v>
      </c>
      <c r="AGY46" s="73">
        <f t="shared" si="2212"/>
        <v>0.92238620458245668</v>
      </c>
      <c r="AGZ46" s="73">
        <f t="shared" ref="AGZ46:AJK46" si="2213">AGZ11/AGV11-1</f>
        <v>0.99708719769075338</v>
      </c>
      <c r="AHA46" s="73">
        <f t="shared" si="2213"/>
        <v>1.3230997461878569</v>
      </c>
      <c r="AHB46" s="73">
        <f t="shared" si="2213"/>
        <v>0.77978807851484633</v>
      </c>
      <c r="AHC46" s="73">
        <f t="shared" si="2213"/>
        <v>0.4777422449850619</v>
      </c>
      <c r="AHD46" s="73">
        <f t="shared" si="2213"/>
        <v>0.36603109419820345</v>
      </c>
      <c r="AHE46" s="73">
        <f t="shared" si="2213"/>
        <v>8.142702685493397E-2</v>
      </c>
      <c r="AHF46" s="73">
        <f t="shared" si="2213"/>
        <v>0.52158175376525739</v>
      </c>
      <c r="AHG46" s="73">
        <f t="shared" si="2213"/>
        <v>0.69295144383238405</v>
      </c>
      <c r="AHH46" s="73">
        <f t="shared" si="2213"/>
        <v>0.76517979115432055</v>
      </c>
      <c r="AHI46" s="73">
        <f t="shared" si="2213"/>
        <v>1.2181301097651516</v>
      </c>
      <c r="AHJ46" s="73">
        <f t="shared" si="2213"/>
        <v>0.41735160904967539</v>
      </c>
      <c r="AHK46" s="73">
        <f t="shared" si="2213"/>
        <v>0.18416888867401915</v>
      </c>
      <c r="AHL46" s="73">
        <f t="shared" si="2213"/>
        <v>1.7368318555478268E-2</v>
      </c>
      <c r="AHM46" s="73">
        <f t="shared" si="2213"/>
        <v>-0.15133816342170481</v>
      </c>
      <c r="AHN46" s="73">
        <f t="shared" si="2213"/>
        <v>7.8402650127703977E-2</v>
      </c>
      <c r="AHO46" s="73">
        <f t="shared" si="2213"/>
        <v>9.5817694245785567E-3</v>
      </c>
      <c r="AHP46" s="73">
        <f t="shared" si="2213"/>
        <v>0.21760216363968654</v>
      </c>
      <c r="AHQ46" s="73">
        <f t="shared" si="2213"/>
        <v>0.42179779524962768</v>
      </c>
      <c r="AHR46" s="73">
        <f t="shared" si="2213"/>
        <v>0.43232285848856744</v>
      </c>
      <c r="AHS46" s="73">
        <f t="shared" si="2213"/>
        <v>0.78804957275839205</v>
      </c>
      <c r="AHT46" s="73">
        <f t="shared" si="2213"/>
        <v>1.700359601911329</v>
      </c>
      <c r="AHU46" s="73">
        <f t="shared" si="2213"/>
        <v>1.338101872616476</v>
      </c>
      <c r="AHV46" s="73">
        <f t="shared" si="2213"/>
        <v>1.552950461592578</v>
      </c>
      <c r="AHW46" s="73">
        <f t="shared" si="2213"/>
        <v>1.126441558418509</v>
      </c>
      <c r="AHX46" s="73">
        <f t="shared" si="2213"/>
        <v>0.26398402003524635</v>
      </c>
      <c r="AHY46" s="73">
        <f t="shared" si="2213"/>
        <v>0.4124815344053252</v>
      </c>
      <c r="AHZ46" s="73">
        <f t="shared" si="2213"/>
        <v>0.77916365885887862</v>
      </c>
      <c r="AIA46" s="73">
        <f t="shared" si="2213"/>
        <v>1.0940249530558521</v>
      </c>
      <c r="AIB46" s="73">
        <f t="shared" si="2213"/>
        <v>1.6072524378218782</v>
      </c>
      <c r="AIC46" s="73">
        <f t="shared" si="2213"/>
        <v>1.440582112558308</v>
      </c>
      <c r="AID46" s="73">
        <f t="shared" si="2213"/>
        <v>0.96415159036357378</v>
      </c>
      <c r="AIE46" s="73">
        <f t="shared" si="2213"/>
        <v>0.953337958764918</v>
      </c>
      <c r="AIF46" s="73">
        <f t="shared" si="2213"/>
        <v>0.60143249054491599</v>
      </c>
      <c r="AIG46" s="73">
        <f t="shared" si="2213"/>
        <v>0.42115806578007198</v>
      </c>
      <c r="AIH46" s="73">
        <f t="shared" si="2213"/>
        <v>0.31284962924449866</v>
      </c>
      <c r="AII46" s="73">
        <f t="shared" si="2213"/>
        <v>3.481731898646756E-2</v>
      </c>
      <c r="AIJ46" s="73">
        <f t="shared" si="2213"/>
        <v>4.3659857195399887E-2</v>
      </c>
      <c r="AIK46" s="73">
        <f t="shared" si="2213"/>
        <v>0.20071635036785707</v>
      </c>
      <c r="AIL46" s="73">
        <f t="shared" si="2213"/>
        <v>0.63584505219743281</v>
      </c>
      <c r="AIM46" s="73">
        <f t="shared" si="2213"/>
        <v>1.3683933243314335</v>
      </c>
      <c r="AIN46" s="73">
        <f t="shared" si="2213"/>
        <v>1.388760036650404</v>
      </c>
      <c r="AIO46" s="73">
        <f t="shared" si="2213"/>
        <v>1.2344279106613398</v>
      </c>
      <c r="AIP46" s="73">
        <f t="shared" si="2213"/>
        <v>0.56869401349600013</v>
      </c>
      <c r="AIQ46" s="73">
        <f t="shared" si="2213"/>
        <v>0.11513118485683482</v>
      </c>
      <c r="AIR46" s="73">
        <f t="shared" si="2213"/>
        <v>0.12428342123366209</v>
      </c>
      <c r="AIS46" s="73">
        <f t="shared" si="2213"/>
        <v>0.12363596682671329</v>
      </c>
      <c r="AIT46" s="73">
        <f t="shared" si="2213"/>
        <v>0.24114544084400902</v>
      </c>
      <c r="AIU46" s="73">
        <f t="shared" si="2213"/>
        <v>0.79802320584443498</v>
      </c>
      <c r="AIV46" s="73">
        <f t="shared" si="2213"/>
        <v>1.165102998164389</v>
      </c>
      <c r="AIW46" s="73">
        <f t="shared" si="2213"/>
        <v>1.2958143148489851</v>
      </c>
      <c r="AIX46" s="73">
        <f t="shared" si="2213"/>
        <v>1.1748633879781418</v>
      </c>
      <c r="AIY46" s="73">
        <f t="shared" si="2213"/>
        <v>0.61573852772466542</v>
      </c>
      <c r="AIZ46" s="73">
        <f t="shared" si="2213"/>
        <v>0.53629127219631667</v>
      </c>
      <c r="AJA46" s="73">
        <f t="shared" si="2213"/>
        <v>0.71806260575296088</v>
      </c>
      <c r="AJB46" s="73">
        <f t="shared" si="2213"/>
        <v>1.1166945840312672</v>
      </c>
      <c r="AJC46" s="73">
        <f t="shared" si="2213"/>
        <v>1.3937354387781515</v>
      </c>
      <c r="AJD46" s="73">
        <f t="shared" si="2213"/>
        <v>1.1054358156789403</v>
      </c>
      <c r="AJE46" s="73">
        <f t="shared" si="2213"/>
        <v>0.7980795272682506</v>
      </c>
      <c r="AJF46" s="73">
        <f t="shared" si="2213"/>
        <v>0.58503221916569315</v>
      </c>
      <c r="AJG46" s="73">
        <f t="shared" si="2213"/>
        <v>2.3825178822475244</v>
      </c>
      <c r="AJH46" s="73">
        <f t="shared" si="2213"/>
        <v>3.2270907052262165</v>
      </c>
      <c r="AJI46" s="73">
        <f t="shared" si="2213"/>
        <v>2.5066343507373787</v>
      </c>
      <c r="AJJ46" s="73">
        <f t="shared" si="2213"/>
        <v>2.0671984213779657</v>
      </c>
      <c r="AJK46" s="73">
        <f t="shared" si="2213"/>
        <v>0.42521249434794739</v>
      </c>
      <c r="AJL46" s="73">
        <f t="shared" ref="AJL46:AKQ46" si="2214">AJL11/AJH11-1</f>
        <v>3.7066764960194565E-2</v>
      </c>
      <c r="AJM46" s="73">
        <f t="shared" si="2214"/>
        <v>0.40334887498730887</v>
      </c>
      <c r="AJN46" s="73">
        <f t="shared" si="2214"/>
        <v>0.43994186609824615</v>
      </c>
      <c r="AJO46" s="73">
        <f t="shared" si="2214"/>
        <v>0.15477846214981117</v>
      </c>
      <c r="AJP46" s="73">
        <f t="shared" si="2214"/>
        <v>0.15941696811461337</v>
      </c>
      <c r="AJQ46" s="73">
        <f t="shared" si="2214"/>
        <v>-3.5864744085614686E-2</v>
      </c>
      <c r="AJR46" s="73">
        <f t="shared" si="2214"/>
        <v>-1.0031194403847699E-2</v>
      </c>
      <c r="AJS46" s="73">
        <f t="shared" si="2214"/>
        <v>5.1678396199187349E-2</v>
      </c>
      <c r="AJT46" s="73">
        <f t="shared" si="2214"/>
        <v>0.29156340695452387</v>
      </c>
      <c r="AJU46" s="73">
        <f t="shared" si="2214"/>
        <v>0.43805719662096054</v>
      </c>
      <c r="AJV46" s="73">
        <f t="shared" si="2214"/>
        <v>0.53002060824220942</v>
      </c>
      <c r="AJW46" s="73">
        <f t="shared" si="2214"/>
        <v>0.61316318614334797</v>
      </c>
      <c r="AJX46" s="73">
        <f t="shared" si="2214"/>
        <v>0.28441280728295526</v>
      </c>
      <c r="AJY46" s="73">
        <f t="shared" si="2214"/>
        <v>0.14514792151259037</v>
      </c>
      <c r="AJZ46" s="73">
        <f t="shared" si="2214"/>
        <v>5.1673617490844315E-2</v>
      </c>
      <c r="AKA46" s="73">
        <f t="shared" si="2214"/>
        <v>3.8272041142812352E-2</v>
      </c>
      <c r="AKB46" s="73">
        <f t="shared" si="2214"/>
        <v>8.8212690040602837E-2</v>
      </c>
      <c r="AKC46" s="73">
        <f t="shared" si="2214"/>
        <v>0.19223651142493625</v>
      </c>
      <c r="AKD46" s="73">
        <f t="shared" si="2214"/>
        <v>0.23707469717475749</v>
      </c>
      <c r="AKE46" s="73">
        <f t="shared" si="2214"/>
        <v>0.24139832464461319</v>
      </c>
      <c r="AKF46" s="73">
        <f t="shared" si="2214"/>
        <v>0.24130532075962785</v>
      </c>
      <c r="AKG46" s="73">
        <f t="shared" si="2214"/>
        <v>0.17784951262930293</v>
      </c>
      <c r="AKH46" s="73">
        <f t="shared" si="2214"/>
        <v>0.44864741570762434</v>
      </c>
      <c r="AKI46" s="73">
        <f t="shared" si="2214"/>
        <v>0.50598258273960162</v>
      </c>
      <c r="AKJ46" s="73">
        <f t="shared" si="2214"/>
        <v>0.67584869282382787</v>
      </c>
      <c r="AKK46" s="73">
        <f t="shared" si="2214"/>
        <v>0.72320226240560315</v>
      </c>
      <c r="AKL46" s="73">
        <f t="shared" si="2214"/>
        <v>0.36732686989750452</v>
      </c>
      <c r="AKM46" s="73">
        <f t="shared" si="2214"/>
        <v>0.38925626451044759</v>
      </c>
      <c r="AKN46" s="73">
        <f t="shared" si="2214"/>
        <v>0.97980705776441823</v>
      </c>
      <c r="AKO46" s="73">
        <f t="shared" si="2214"/>
        <v>0.52460615664507437</v>
      </c>
      <c r="AKP46" s="73">
        <f t="shared" si="2214"/>
        <v>0.51633186965947542</v>
      </c>
      <c r="AKQ46" s="73">
        <f t="shared" si="2214"/>
        <v>0.2140779131287176</v>
      </c>
      <c r="AKR46" s="73">
        <f t="shared" si="2100"/>
        <v>-0.17524610391662254</v>
      </c>
      <c r="AKS46" s="73">
        <f t="shared" si="2101"/>
        <v>-3.2758492102286652E-2</v>
      </c>
      <c r="AKT46" s="73">
        <f t="shared" si="2101"/>
        <v>-9.3599777720479893E-2</v>
      </c>
      <c r="AKU46" s="73">
        <f t="shared" si="2101"/>
        <v>-4.9075855632326637E-2</v>
      </c>
      <c r="AKV46" s="73">
        <f t="shared" si="2102"/>
        <v>2.3599815163593885E-2</v>
      </c>
      <c r="AKW46" s="73">
        <f t="shared" si="2103"/>
        <v>3.15444445699542E-2</v>
      </c>
      <c r="AKX46" s="73">
        <f t="shared" si="2104"/>
        <v>0.38179784909121195</v>
      </c>
      <c r="AKY46" s="73">
        <f t="shared" si="2105"/>
        <v>0.56781535153834306</v>
      </c>
      <c r="AKZ46" s="73">
        <f t="shared" si="2106"/>
        <v>0.54067978497166069</v>
      </c>
      <c r="ALA46" s="73">
        <f t="shared" si="2107"/>
        <v>0.98031586785578928</v>
      </c>
      <c r="ALB46" s="73">
        <f t="shared" si="2108"/>
        <v>0.60436205729057924</v>
      </c>
      <c r="ALC46" s="73">
        <f t="shared" si="2109"/>
        <v>0.57858645423186705</v>
      </c>
      <c r="ALD46" s="73">
        <f t="shared" si="2110"/>
        <v>0.41030850071638247</v>
      </c>
      <c r="ALE46" s="73">
        <f t="shared" si="2111"/>
        <v>0.14204043852478709</v>
      </c>
      <c r="ALF46" s="73">
        <f t="shared" si="2112"/>
        <v>0.73110559521239304</v>
      </c>
      <c r="ALG46" s="73">
        <f t="shared" si="2113"/>
        <v>0.75320141847464694</v>
      </c>
      <c r="ALH46" s="73">
        <f t="shared" si="2114"/>
        <v>0.61528321376210204</v>
      </c>
      <c r="ALI46" s="73">
        <f t="shared" si="2115"/>
        <v>0.62314347407889725</v>
      </c>
      <c r="ALJ46" s="73">
        <f t="shared" si="2115"/>
        <v>-1.9313509233317538E-2</v>
      </c>
      <c r="ALK46" s="73">
        <f t="shared" si="2116"/>
        <v>-9.0470061578041272E-2</v>
      </c>
      <c r="ALL46" s="73">
        <f t="shared" si="2117"/>
        <v>-2.1051294069664439E-2</v>
      </c>
      <c r="ALM46" s="73">
        <f t="shared" si="2118"/>
        <v>-9.4773704807138426E-3</v>
      </c>
      <c r="ALN46" s="73">
        <f t="shared" si="2119"/>
        <v>1.941712499270154E-2</v>
      </c>
      <c r="ALO46" s="73">
        <f t="shared" si="2119"/>
        <v>-1.3754178442458853E-3</v>
      </c>
      <c r="ALP46" s="73">
        <f t="shared" si="2120"/>
        <v>6.3118597313134961E-2</v>
      </c>
      <c r="ALQ46" s="73">
        <f t="shared" si="2121"/>
        <v>-4.5045768154456933E-2</v>
      </c>
      <c r="ALR46" s="73">
        <f t="shared" si="2122"/>
        <v>0.10789105026615498</v>
      </c>
      <c r="ALS46" s="73">
        <f t="shared" si="2123"/>
        <v>0.25479636216792212</v>
      </c>
      <c r="ALT46" s="73">
        <f t="shared" si="2124"/>
        <v>0.46701268307507915</v>
      </c>
      <c r="ALU46" s="73">
        <f t="shared" si="2125"/>
        <v>0.78293813454103955</v>
      </c>
      <c r="ALV46" s="73">
        <f t="shared" si="2126"/>
        <v>1.3113367903241402</v>
      </c>
      <c r="ALW46" s="73">
        <f t="shared" si="2127"/>
        <v>0.88792404782476209</v>
      </c>
      <c r="ALX46" s="73">
        <f t="shared" si="2128"/>
        <v>0.55068170694123131</v>
      </c>
      <c r="ALY46" s="73">
        <f t="shared" si="2129"/>
        <v>0.44595348459486561</v>
      </c>
      <c r="ALZ46" s="73">
        <f t="shared" si="2130"/>
        <v>4.7084258209986185E-2</v>
      </c>
      <c r="AMA46" s="73">
        <f t="shared" si="2131"/>
        <v>0.1019228559269485</v>
      </c>
      <c r="AMB46" s="73">
        <f t="shared" si="2132"/>
        <v>7.120103013414858E-2</v>
      </c>
      <c r="AMC46" s="73">
        <f t="shared" si="2133"/>
        <v>0.10951519701616497</v>
      </c>
      <c r="AMD46" s="73">
        <f t="shared" si="2134"/>
        <v>3.27832698614694E-4</v>
      </c>
      <c r="AME46" s="73">
        <f t="shared" si="2135"/>
        <v>7.3138480494738589E-2</v>
      </c>
      <c r="AMF46" s="73">
        <f t="shared" si="2136"/>
        <v>7.7143068567189221E-2</v>
      </c>
      <c r="AMG46" s="73">
        <f t="shared" si="2137"/>
        <v>6.9309483156529295E-2</v>
      </c>
      <c r="AMH46" s="73">
        <f t="shared" si="2138"/>
        <v>0.14578313587829572</v>
      </c>
      <c r="AMI46" s="73">
        <f t="shared" si="2139"/>
        <v>0.22797346874954938</v>
      </c>
      <c r="AMJ46" s="73">
        <f t="shared" si="2140"/>
        <v>0.27601260498180635</v>
      </c>
      <c r="AMK46" s="73">
        <f t="shared" si="2141"/>
        <v>0.32123349909513155</v>
      </c>
      <c r="AML46" s="73">
        <f t="shared" si="2142"/>
        <v>0.27134468106870724</v>
      </c>
      <c r="AMM46" s="73">
        <f t="shared" si="2143"/>
        <v>0.18977729851535963</v>
      </c>
      <c r="AMN46" s="73">
        <f t="shared" si="2144"/>
        <v>0.24277979228331215</v>
      </c>
      <c r="AMO46" s="73">
        <f t="shared" si="2145"/>
        <v>0.23511126373342073</v>
      </c>
      <c r="AMP46" s="73">
        <f t="shared" si="2146"/>
        <v>0.23847051259090524</v>
      </c>
      <c r="AMQ46" s="73">
        <f t="shared" si="2147"/>
        <v>0.28681283343934005</v>
      </c>
      <c r="AMR46" s="73">
        <f t="shared" si="2148"/>
        <v>0.31590746339606302</v>
      </c>
      <c r="AMS46" s="73">
        <f t="shared" si="2149"/>
        <v>0.23355826959562354</v>
      </c>
      <c r="AMT46" s="73">
        <f t="shared" si="2150"/>
        <v>0.27643863604345564</v>
      </c>
      <c r="AMU46" s="73">
        <f t="shared" si="2151"/>
        <v>0.16446051626792424</v>
      </c>
      <c r="AMV46" s="73">
        <f t="shared" si="2152"/>
        <v>7.2694825277391129E-2</v>
      </c>
      <c r="AMW46" s="73">
        <f t="shared" si="2153"/>
        <v>0.20793115182790789</v>
      </c>
      <c r="AMX46" s="73">
        <f t="shared" si="2154"/>
        <v>0.14333324469359932</v>
      </c>
      <c r="AMY46" s="73">
        <f t="shared" si="2155"/>
        <v>0.50000621722425032</v>
      </c>
      <c r="AMZ46" s="73">
        <f t="shared" si="2156"/>
        <v>0.7443964166246495</v>
      </c>
      <c r="ANA46" s="73">
        <f t="shared" si="2157"/>
        <v>1.219749987606328</v>
      </c>
      <c r="ANB46" s="73">
        <f t="shared" si="2158"/>
        <v>1.4171042586209741</v>
      </c>
      <c r="ANC46" s="73">
        <f t="shared" si="2159"/>
        <v>0.64498418454847917</v>
      </c>
      <c r="AND46" s="73">
        <f t="shared" si="2160"/>
        <v>0.28121330902780239</v>
      </c>
      <c r="ANE46" s="73">
        <f t="shared" si="2161"/>
        <v>-0.1857884025779668</v>
      </c>
      <c r="ANF46" s="73">
        <f t="shared" si="2162"/>
        <v>-0.23469917997902445</v>
      </c>
      <c r="ANG46" s="73">
        <f t="shared" si="2163"/>
        <v>0.42796999657176626</v>
      </c>
      <c r="ANH46" s="73">
        <f t="shared" si="2164"/>
        <v>0.58048249629434712</v>
      </c>
      <c r="ANI46" s="73">
        <f t="shared" si="2165"/>
        <v>0.78535457218775906</v>
      </c>
      <c r="ANJ46" s="73">
        <f t="shared" si="2166"/>
        <v>0.7905360764938798</v>
      </c>
      <c r="ANK46" s="73">
        <f t="shared" si="2167"/>
        <v>0.13988376224571208</v>
      </c>
      <c r="ANL46" s="73">
        <f t="shared" si="2168"/>
        <v>4.4550213069487921E-2</v>
      </c>
      <c r="ANM46" s="73">
        <f t="shared" si="2169"/>
        <v>3.1309563927240047E-2</v>
      </c>
      <c r="ANN46" s="73">
        <f t="shared" si="2170"/>
        <v>6.171267011663617E-2</v>
      </c>
      <c r="ANO46" s="73">
        <f t="shared" si="2171"/>
        <v>2.8778059004670009E-2</v>
      </c>
      <c r="ANP46" s="73">
        <f t="shared" si="2172"/>
        <v>7.0022906080688285E-2</v>
      </c>
      <c r="ANQ46" s="73">
        <f t="shared" si="2173"/>
        <v>1.6817267048844231E-2</v>
      </c>
      <c r="ANR46" s="73">
        <f t="shared" si="2174"/>
        <v>1.6436945042832329E-2</v>
      </c>
      <c r="ANS46" s="73">
        <f t="shared" si="2175"/>
        <v>0.17365286898228693</v>
      </c>
      <c r="ANT46" s="73">
        <f t="shared" si="2176"/>
        <v>0.20724643198628301</v>
      </c>
      <c r="ANU46" s="73">
        <f t="shared" si="2177"/>
        <v>0.36702903776874729</v>
      </c>
      <c r="ANV46" s="73">
        <f t="shared" si="2178"/>
        <v>0.40922869945009266</v>
      </c>
      <c r="ANW46" s="73">
        <f t="shared" si="2179"/>
        <v>0.30033705080436346</v>
      </c>
      <c r="ANX46" s="73">
        <f t="shared" si="2180"/>
        <v>0.28843499726510613</v>
      </c>
      <c r="ANY46" s="73">
        <f t="shared" si="2181"/>
        <v>0.20005621130137308</v>
      </c>
      <c r="ANZ46" s="73">
        <f t="shared" si="2182"/>
        <v>0.15824737880959816</v>
      </c>
      <c r="AOA46" s="73">
        <f t="shared" si="2183"/>
        <v>0.10556309672957265</v>
      </c>
      <c r="AOB46" s="73">
        <f t="shared" si="2184"/>
        <v>8.3947128834306328E-2</v>
      </c>
      <c r="AOC46" s="73">
        <f t="shared" si="2185"/>
        <v>3.6860502068625234E-2</v>
      </c>
      <c r="AOD46" s="73">
        <f t="shared" si="2186"/>
        <v>9.6361844810384234E-3</v>
      </c>
      <c r="AOE46" s="73">
        <f t="shared" si="2187"/>
        <v>-2.0112203863368316E-3</v>
      </c>
      <c r="AOF46" s="73">
        <f t="shared" si="2188"/>
        <v>3.8418553757487484E-2</v>
      </c>
      <c r="AOG46" s="73">
        <f t="shared" si="2189"/>
        <v>5.9149215708955705E-2</v>
      </c>
      <c r="AOH46" s="73">
        <f t="shared" si="2190"/>
        <v>0.16317688499960092</v>
      </c>
      <c r="AOI46" s="73">
        <f t="shared" si="2191"/>
        <v>0.24980919784609901</v>
      </c>
      <c r="AOJ46" s="73">
        <f t="shared" si="2192"/>
        <v>0.2735679569325038</v>
      </c>
      <c r="AOK46" s="73">
        <f t="shared" si="2193"/>
        <v>0.24139823627906454</v>
      </c>
      <c r="AOL46" s="73">
        <f t="shared" si="2194"/>
        <v>0.11894256806860537</v>
      </c>
      <c r="AOM46" s="73">
        <f t="shared" si="2195"/>
        <v>3.2241892059156729E-2</v>
      </c>
      <c r="AON46" s="73">
        <f t="shared" si="2196"/>
        <v>1.6693869198052269E-3</v>
      </c>
      <c r="AOO46" s="73">
        <f t="shared" si="2197"/>
        <v>-4.8696870332076703E-4</v>
      </c>
      <c r="AOP46" s="73">
        <f t="shared" si="2198"/>
        <v>-2.8860255656057987E-3</v>
      </c>
      <c r="AOQ46" s="73">
        <f t="shared" si="2199"/>
        <v>-1.3334114487830395E-2</v>
      </c>
      <c r="AOR46" s="73">
        <f t="shared" si="2200"/>
        <v>1.2788619661295852E-2</v>
      </c>
      <c r="AOS46" s="73"/>
      <c r="AOT46" s="73"/>
      <c r="AOU46" s="73"/>
      <c r="AOV46" s="73"/>
      <c r="AOW46" s="73"/>
      <c r="AOX46" s="73"/>
      <c r="AOY46" s="73"/>
      <c r="AOZ46" s="73"/>
      <c r="APA46" s="73"/>
    </row>
    <row r="47" spans="1:1093" x14ac:dyDescent="0.2">
      <c r="A47" s="9"/>
      <c r="B47" s="320" t="s">
        <v>1478</v>
      </c>
      <c r="O47" s="70">
        <f t="shared" ref="O47:X49" si="2215">(O9/C9)^(1/3)-1</f>
        <v>-3.3059756184034783E-2</v>
      </c>
      <c r="P47" s="70">
        <f t="shared" si="2215"/>
        <v>-2.5828786278491722E-2</v>
      </c>
      <c r="Q47" s="70">
        <f t="shared" si="2215"/>
        <v>-1.1126385553888007E-2</v>
      </c>
      <c r="R47" s="70">
        <f t="shared" si="2215"/>
        <v>-2.9513911786587244E-3</v>
      </c>
      <c r="S47" s="70">
        <f t="shared" si="2215"/>
        <v>-1.89068377581878E-2</v>
      </c>
      <c r="T47" s="70">
        <f t="shared" si="2215"/>
        <v>-1.7015014267570017E-2</v>
      </c>
      <c r="U47" s="70">
        <f t="shared" si="2215"/>
        <v>-3.1297902862236215E-2</v>
      </c>
      <c r="V47" s="70">
        <f t="shared" si="2215"/>
        <v>-3.2977388942035613E-2</v>
      </c>
      <c r="W47" s="70">
        <f t="shared" si="2215"/>
        <v>-3.3653461521918171E-2</v>
      </c>
      <c r="X47" s="70">
        <f t="shared" si="2215"/>
        <v>-1.9987736128471378E-2</v>
      </c>
      <c r="Y47" s="70">
        <f t="shared" ref="Y47:AH49" si="2216">(Y9/M9)^(1/3)-1</f>
        <v>-1.7331890366137359E-2</v>
      </c>
      <c r="Z47" s="70">
        <f t="shared" si="2216"/>
        <v>-1.4090356920242186E-2</v>
      </c>
      <c r="AA47" s="70">
        <f t="shared" si="2216"/>
        <v>-1.4160128254963711E-2</v>
      </c>
      <c r="AB47" s="70">
        <f t="shared" si="2216"/>
        <v>-8.4408882730887536E-3</v>
      </c>
      <c r="AC47" s="70">
        <f t="shared" si="2216"/>
        <v>-6.4993011067644435E-3</v>
      </c>
      <c r="AD47" s="70">
        <f t="shared" si="2216"/>
        <v>-1.3300021597484446E-2</v>
      </c>
      <c r="AE47" s="70">
        <f t="shared" si="2216"/>
        <v>-1.0549708791211199E-2</v>
      </c>
      <c r="AF47" s="70">
        <f t="shared" si="2216"/>
        <v>1.5439705413224258E-2</v>
      </c>
      <c r="AG47" s="70">
        <f t="shared" si="2216"/>
        <v>2.9956763134668218E-2</v>
      </c>
      <c r="AH47" s="70">
        <f t="shared" si="2216"/>
        <v>3.6784568495449754E-2</v>
      </c>
      <c r="AI47" s="70">
        <f t="shared" ref="AI47:AR49" si="2217">(AI9/W9)^(1/3)-1</f>
        <v>3.8258718648190637E-2</v>
      </c>
      <c r="AJ47" s="70">
        <f t="shared" si="2217"/>
        <v>4.5229198147486604E-2</v>
      </c>
      <c r="AK47" s="70">
        <f t="shared" si="2217"/>
        <v>4.5074028503055086E-2</v>
      </c>
      <c r="AL47" s="70">
        <f t="shared" si="2217"/>
        <v>3.0650269105995109E-2</v>
      </c>
      <c r="AM47" s="70">
        <f t="shared" si="2217"/>
        <v>2.796005956430192E-2</v>
      </c>
      <c r="AN47" s="70">
        <f t="shared" si="2217"/>
        <v>1.6898395831365765E-2</v>
      </c>
      <c r="AO47" s="70">
        <f t="shared" si="2217"/>
        <v>2.1906375209039375E-2</v>
      </c>
      <c r="AP47" s="70">
        <f t="shared" si="2217"/>
        <v>1.6368132231709964E-2</v>
      </c>
      <c r="AQ47" s="70">
        <f t="shared" si="2217"/>
        <v>2.6757383681732305E-2</v>
      </c>
      <c r="AR47" s="70">
        <f t="shared" si="2217"/>
        <v>-3.0113115680077129E-3</v>
      </c>
      <c r="AS47" s="70">
        <f t="shared" ref="AS47:BB49" si="2218">(AS9/AG9)^(1/3)-1</f>
        <v>-1.3039789115785738E-2</v>
      </c>
      <c r="AT47" s="70">
        <f t="shared" si="2218"/>
        <v>-1.1972868557223904E-2</v>
      </c>
      <c r="AU47" s="70">
        <f t="shared" si="2218"/>
        <v>-1.6860375597510191E-2</v>
      </c>
      <c r="AV47" s="70">
        <f t="shared" si="2218"/>
        <v>-6.8216577069093454E-3</v>
      </c>
      <c r="AW47" s="70">
        <f t="shared" si="2218"/>
        <v>2.0368165947139971E-3</v>
      </c>
      <c r="AX47" s="70">
        <f t="shared" si="2218"/>
        <v>4.3460747172826109E-2</v>
      </c>
      <c r="AY47" s="70">
        <f t="shared" si="2218"/>
        <v>5.5813836020837337E-2</v>
      </c>
      <c r="AZ47" s="70">
        <f t="shared" si="2218"/>
        <v>6.6965642562613281E-2</v>
      </c>
      <c r="BA47" s="70">
        <f t="shared" si="2218"/>
        <v>6.4035972215927384E-2</v>
      </c>
      <c r="BB47" s="70">
        <f t="shared" si="2218"/>
        <v>7.6647405416414349E-2</v>
      </c>
      <c r="BC47" s="70">
        <f t="shared" ref="BC47:BL49" si="2219">(BC9/AQ9)^(1/3)-1</f>
        <v>5.7809640274503193E-2</v>
      </c>
      <c r="BD47" s="70">
        <f t="shared" si="2219"/>
        <v>4.446778394019435E-2</v>
      </c>
      <c r="BE47" s="70">
        <f t="shared" si="2219"/>
        <v>2.5113069923739184E-2</v>
      </c>
      <c r="BF47" s="70">
        <f t="shared" si="2219"/>
        <v>3.0889817884234727E-2</v>
      </c>
      <c r="BG47" s="70">
        <f t="shared" si="2219"/>
        <v>2.4596790890317966E-2</v>
      </c>
      <c r="BH47" s="70">
        <f t="shared" si="2219"/>
        <v>1.4362739166558169E-2</v>
      </c>
      <c r="BI47" s="70">
        <f t="shared" si="2219"/>
        <v>3.7922508565921831E-3</v>
      </c>
      <c r="BJ47" s="70">
        <f t="shared" si="2219"/>
        <v>-3.1524158626201282E-2</v>
      </c>
      <c r="BK47" s="70">
        <f t="shared" si="2219"/>
        <v>-4.4295691662067704E-2</v>
      </c>
      <c r="BL47" s="70">
        <f t="shared" si="2219"/>
        <v>-5.720311289505553E-2</v>
      </c>
      <c r="BM47" s="70">
        <f t="shared" ref="BM47:BV49" si="2220">(BM9/BA9)^(1/3)-1</f>
        <v>-5.5044985879013963E-2</v>
      </c>
      <c r="BN47" s="70">
        <f t="shared" si="2220"/>
        <v>-6.7338104907782359E-2</v>
      </c>
      <c r="BO47" s="70">
        <f t="shared" si="2220"/>
        <v>-4.7565300749757844E-2</v>
      </c>
      <c r="BP47" s="70">
        <f t="shared" si="2220"/>
        <v>-3.3290435298743426E-2</v>
      </c>
      <c r="BQ47" s="70">
        <f t="shared" si="2220"/>
        <v>-1.3671634788571141E-2</v>
      </c>
      <c r="BR47" s="70">
        <f t="shared" si="2220"/>
        <v>-1.6549604471016277E-2</v>
      </c>
      <c r="BS47" s="70">
        <f t="shared" si="2220"/>
        <v>-2.3197043169261189E-2</v>
      </c>
      <c r="BT47" s="70">
        <f t="shared" si="2220"/>
        <v>-3.6005505325823695E-2</v>
      </c>
      <c r="BU47" s="70">
        <f t="shared" si="2220"/>
        <v>-3.4987053495137865E-2</v>
      </c>
      <c r="BV47" s="70">
        <f t="shared" si="2220"/>
        <v>-3.4752364982635231E-2</v>
      </c>
      <c r="BW47" s="70">
        <f t="shared" ref="BW47:CF49" si="2221">(BW9/BK9)^(1/3)-1</f>
        <v>-3.7388972125855791E-2</v>
      </c>
      <c r="BX47" s="70">
        <f t="shared" si="2221"/>
        <v>-3.5345120060289226E-2</v>
      </c>
      <c r="BY47" s="70">
        <f t="shared" si="2221"/>
        <v>-2.9224319390687592E-2</v>
      </c>
      <c r="BZ47" s="70">
        <f t="shared" si="2221"/>
        <v>-3.4658864976152892E-2</v>
      </c>
      <c r="CA47" s="70">
        <f t="shared" si="2221"/>
        <v>-3.4248823570641185E-2</v>
      </c>
      <c r="CB47" s="70">
        <f t="shared" si="2221"/>
        <v>-3.6569480713674718E-2</v>
      </c>
      <c r="CC47" s="70">
        <f t="shared" si="2221"/>
        <v>-2.7090269307590287E-2</v>
      </c>
      <c r="CD47" s="70">
        <f t="shared" si="2221"/>
        <v>-1.6685393325862274E-2</v>
      </c>
      <c r="CE47" s="70">
        <f t="shared" si="2221"/>
        <v>7.0073146799443098E-3</v>
      </c>
      <c r="CF47" s="70">
        <f t="shared" si="2221"/>
        <v>1.9129385621438955E-2</v>
      </c>
      <c r="CG47" s="70">
        <f t="shared" ref="CG47:CP49" si="2222">(CG9/BU9)^(1/3)-1</f>
        <v>7.4625818541029787E-3</v>
      </c>
      <c r="CH47" s="70">
        <f t="shared" si="2222"/>
        <v>1.6262321815212255E-2</v>
      </c>
      <c r="CI47" s="70">
        <f t="shared" si="2222"/>
        <v>2.714177402586393E-2</v>
      </c>
      <c r="CJ47" s="70">
        <f t="shared" si="2222"/>
        <v>3.2206995612104494E-2</v>
      </c>
      <c r="CK47" s="70">
        <f t="shared" si="2222"/>
        <v>1.8890367748947368E-2</v>
      </c>
      <c r="CL47" s="70">
        <f t="shared" si="2222"/>
        <v>2.9861861086346142E-2</v>
      </c>
      <c r="CM47" s="70">
        <f t="shared" si="2222"/>
        <v>2.2840681209414182E-2</v>
      </c>
      <c r="CN47" s="70">
        <f t="shared" si="2222"/>
        <v>1.8417291499976507E-2</v>
      </c>
      <c r="CO47" s="70">
        <f t="shared" si="2222"/>
        <v>2.7770868188570663E-2</v>
      </c>
      <c r="CP47" s="70">
        <f t="shared" si="2222"/>
        <v>1.215435009154886E-3</v>
      </c>
      <c r="CQ47" s="70">
        <f t="shared" ref="CQ47:CZ49" si="2223">(CQ9/CE9)^(1/3)-1</f>
        <v>-6.6441661525590279E-3</v>
      </c>
      <c r="CR47" s="70">
        <f t="shared" si="2223"/>
        <v>-4.7843153041511322E-3</v>
      </c>
      <c r="CS47" s="70">
        <f t="shared" si="2223"/>
        <v>1.0900734469894591E-2</v>
      </c>
      <c r="CT47" s="70">
        <f t="shared" si="2223"/>
        <v>1.0732117196763591E-2</v>
      </c>
      <c r="CU47" s="70">
        <f t="shared" si="2223"/>
        <v>8.3714830374364002E-3</v>
      </c>
      <c r="CV47" s="70">
        <f t="shared" si="2223"/>
        <v>3.0756176848708128E-2</v>
      </c>
      <c r="CW47" s="70">
        <f t="shared" si="2223"/>
        <v>5.6154465471645931E-2</v>
      </c>
      <c r="CX47" s="70">
        <f t="shared" si="2223"/>
        <v>7.5988509347146405E-2</v>
      </c>
      <c r="CY47" s="70">
        <f t="shared" si="2223"/>
        <v>8.252417779398491E-2</v>
      </c>
      <c r="CZ47" s="70">
        <f t="shared" si="2223"/>
        <v>0.12715071954044932</v>
      </c>
      <c r="DA47" s="70">
        <f t="shared" ref="DA47:DJ49" si="2224">(DA9/CO9)^(1/3)-1</f>
        <v>0.12108535288185829</v>
      </c>
      <c r="DB47" s="70">
        <f t="shared" si="2224"/>
        <v>0.15912126679663463</v>
      </c>
      <c r="DC47" s="70">
        <f t="shared" si="2224"/>
        <v>0.1382885526334352</v>
      </c>
      <c r="DD47" s="70">
        <f t="shared" si="2224"/>
        <v>0.13178893405257464</v>
      </c>
      <c r="DE47" s="70">
        <f t="shared" si="2224"/>
        <v>0.11719839342603655</v>
      </c>
      <c r="DF47" s="70">
        <f t="shared" si="2224"/>
        <v>0.12278915301492521</v>
      </c>
      <c r="DG47" s="70">
        <f t="shared" si="2224"/>
        <v>0.1099909980144731</v>
      </c>
      <c r="DH47" s="70">
        <f t="shared" si="2224"/>
        <v>6.8723892307271717E-2</v>
      </c>
      <c r="DI47" s="70">
        <f t="shared" si="2224"/>
        <v>4.527456565718202E-2</v>
      </c>
      <c r="DJ47" s="70">
        <f t="shared" si="2224"/>
        <v>1.8086485903544336E-2</v>
      </c>
      <c r="DK47" s="70">
        <f t="shared" ref="DK47:DT49" si="2225">(DK9/CY9)^(1/3)-1</f>
        <v>2.3070099005409572E-2</v>
      </c>
      <c r="DL47" s="70">
        <f t="shared" si="2225"/>
        <v>-2.2736814373997549E-2</v>
      </c>
      <c r="DM47" s="70">
        <f t="shared" si="2225"/>
        <v>-3.7905608172109195E-2</v>
      </c>
      <c r="DN47" s="70">
        <f t="shared" si="2225"/>
        <v>-5.7150455469888284E-2</v>
      </c>
      <c r="DO47" s="70">
        <f t="shared" si="2225"/>
        <v>-2.6534257760922664E-2</v>
      </c>
      <c r="DP47" s="70">
        <f t="shared" si="2225"/>
        <v>-3.1867068489771611E-2</v>
      </c>
      <c r="DQ47" s="70">
        <f t="shared" si="2225"/>
        <v>-2.8636090689916127E-2</v>
      </c>
      <c r="DR47" s="70">
        <f t="shared" si="2225"/>
        <v>-2.8065334821052557E-2</v>
      </c>
      <c r="DS47" s="70">
        <f t="shared" si="2225"/>
        <v>-1.8433349659562004E-2</v>
      </c>
      <c r="DT47" s="70">
        <f t="shared" si="2225"/>
        <v>2.1923354092703295E-3</v>
      </c>
      <c r="DU47" s="70">
        <f t="shared" ref="DU47:ED49" si="2226">(DU9/DI9)^(1/3)-1</f>
        <v>1.0182856414847175E-2</v>
      </c>
      <c r="DV47" s="70">
        <f t="shared" si="2226"/>
        <v>2.8290661328864042E-2</v>
      </c>
      <c r="DW47" s="70">
        <f t="shared" si="2226"/>
        <v>2.5851873708812256E-2</v>
      </c>
      <c r="DX47" s="70">
        <f t="shared" si="2226"/>
        <v>6.4427063140426455E-3</v>
      </c>
      <c r="DY47" s="70">
        <f t="shared" si="2226"/>
        <v>8.6734101425089971E-3</v>
      </c>
      <c r="DZ47" s="70">
        <f t="shared" si="2226"/>
        <v>9.6613246829744259E-3</v>
      </c>
      <c r="EA47" s="70">
        <f t="shared" si="2226"/>
        <v>-1.7840857338652372E-3</v>
      </c>
      <c r="EB47" s="70">
        <f t="shared" si="2226"/>
        <v>9.596710204822223E-3</v>
      </c>
      <c r="EC47" s="70">
        <f t="shared" si="2226"/>
        <v>2.0739617245805864E-2</v>
      </c>
      <c r="ED47" s="70">
        <f t="shared" si="2226"/>
        <v>1.1433970289184137E-2</v>
      </c>
      <c r="EE47" s="70">
        <f t="shared" ref="EE47:EN49" si="2227">(EE9/DS9)^(1/3)-1</f>
        <v>2.0685087183321293E-2</v>
      </c>
      <c r="EF47" s="70">
        <f t="shared" si="2227"/>
        <v>6.2827536844660914E-2</v>
      </c>
      <c r="EG47" s="70">
        <f t="shared" si="2227"/>
        <v>0.10011190894993938</v>
      </c>
      <c r="EH47" s="70">
        <f t="shared" si="2227"/>
        <v>1.0429436193455155E-2</v>
      </c>
      <c r="EI47" s="70">
        <f t="shared" si="2227"/>
        <v>1.9344090994140695E-2</v>
      </c>
      <c r="EJ47" s="70">
        <f t="shared" si="2227"/>
        <v>3.8292224574885347E-2</v>
      </c>
      <c r="EK47" s="70">
        <f t="shared" si="2227"/>
        <v>3.8965369292446983E-2</v>
      </c>
      <c r="EL47" s="70">
        <f t="shared" si="2227"/>
        <v>4.238487940544311E-2</v>
      </c>
      <c r="EM47" s="70">
        <f t="shared" si="2227"/>
        <v>3.675456960477641E-2</v>
      </c>
      <c r="EN47" s="70">
        <f t="shared" si="2227"/>
        <v>3.5970172229665254E-2</v>
      </c>
      <c r="EO47" s="70">
        <f t="shared" ref="EO47:EX49" si="2228">(EO9/EC9)^(1/3)-1</f>
        <v>3.3888434162972603E-2</v>
      </c>
      <c r="EP47" s="70">
        <f t="shared" si="2228"/>
        <v>3.5813388890262754E-2</v>
      </c>
      <c r="EQ47" s="70">
        <f t="shared" si="2228"/>
        <v>2.0654971551574919E-2</v>
      </c>
      <c r="ER47" s="70">
        <f t="shared" si="2228"/>
        <v>-3.6408750131185941E-2</v>
      </c>
      <c r="ES47" s="70">
        <f t="shared" si="2228"/>
        <v>-6.3142291763926606E-2</v>
      </c>
      <c r="ET47" s="70">
        <f t="shared" si="2228"/>
        <v>2.9081414407628792E-2</v>
      </c>
      <c r="EU47" s="70">
        <f t="shared" si="2228"/>
        <v>1.203115303145208E-2</v>
      </c>
      <c r="EV47" s="70">
        <f t="shared" si="2228"/>
        <v>5.0832757228612468E-2</v>
      </c>
      <c r="EW47" s="70">
        <f t="shared" si="2228"/>
        <v>8.6905264216152966E-2</v>
      </c>
      <c r="EX47" s="70">
        <f t="shared" si="2228"/>
        <v>0.1096324468673342</v>
      </c>
      <c r="EY47" s="70">
        <f t="shared" ref="EY47:FH49" si="2229">(EY9/EM9)^(1/3)-1</f>
        <v>7.2316289747597295E-2</v>
      </c>
      <c r="EZ47" s="70">
        <f t="shared" si="2229"/>
        <v>9.8099623040593276E-2</v>
      </c>
      <c r="FA47" s="70">
        <f t="shared" si="2229"/>
        <v>0.10065905693304567</v>
      </c>
      <c r="FB47" s="70">
        <f t="shared" si="2229"/>
        <v>0.11197141449270176</v>
      </c>
      <c r="FC47" s="70">
        <f t="shared" si="2229"/>
        <v>0.12592301872890288</v>
      </c>
      <c r="FD47" s="70">
        <f t="shared" si="2229"/>
        <v>0.13390008694644751</v>
      </c>
      <c r="FE47" s="70">
        <f t="shared" si="2229"/>
        <v>9.9641548934899848E-2</v>
      </c>
      <c r="FF47" s="70">
        <f t="shared" si="2229"/>
        <v>6.3997300497079301E-2</v>
      </c>
      <c r="FG47" s="70">
        <f t="shared" si="2229"/>
        <v>8.4933485197127068E-2</v>
      </c>
      <c r="FH47" s="70">
        <f t="shared" si="2229"/>
        <v>5.1902588437038766E-2</v>
      </c>
      <c r="FI47" s="70">
        <f t="shared" ref="FI47:FR49" si="2230">(FI9/EW9)^(1/3)-1</f>
        <v>2.3512055340066063E-2</v>
      </c>
      <c r="FJ47" s="70">
        <f t="shared" si="2230"/>
        <v>4.0382469431925472E-3</v>
      </c>
      <c r="FK47" s="70">
        <f t="shared" si="2230"/>
        <v>3.8637996401037045E-2</v>
      </c>
      <c r="FL47" s="70">
        <f t="shared" si="2230"/>
        <v>1.9090952820481455E-2</v>
      </c>
      <c r="FM47" s="70">
        <f t="shared" si="2230"/>
        <v>4.9546588476350184E-2</v>
      </c>
      <c r="FN47" s="70">
        <f t="shared" si="2230"/>
        <v>-9.8992717492654148E-3</v>
      </c>
      <c r="FO47" s="70">
        <f t="shared" si="2230"/>
        <v>3.0743014274549285E-2</v>
      </c>
      <c r="FP47" s="70">
        <f t="shared" si="2230"/>
        <v>8.9929426593868822E-3</v>
      </c>
      <c r="FQ47" s="70">
        <f t="shared" si="2230"/>
        <v>2.9682359435083905E-2</v>
      </c>
      <c r="FR47" s="70">
        <f t="shared" si="2230"/>
        <v>6.1218174682971416E-2</v>
      </c>
      <c r="FS47" s="70">
        <f t="shared" ref="FS47:GB49" si="2231">(FS9/FG9)^(1/3)-1</f>
        <v>-2.0418168364888523E-4</v>
      </c>
      <c r="FT47" s="70">
        <f t="shared" si="2231"/>
        <v>1.4048904042219146E-2</v>
      </c>
      <c r="FU47" s="70">
        <f t="shared" si="2231"/>
        <v>1.9752189837936251E-2</v>
      </c>
      <c r="FV47" s="70">
        <f t="shared" si="2231"/>
        <v>5.5651621139711782E-3</v>
      </c>
      <c r="FW47" s="70">
        <f t="shared" si="2231"/>
        <v>6.3054800763451269E-4</v>
      </c>
      <c r="FX47" s="70">
        <f t="shared" si="2231"/>
        <v>2.3636482514577395E-5</v>
      </c>
      <c r="FY47" s="70">
        <f t="shared" si="2231"/>
        <v>-2.7523674871840931E-2</v>
      </c>
      <c r="FZ47" s="70">
        <f t="shared" si="2231"/>
        <v>1.997126318152409E-2</v>
      </c>
      <c r="GA47" s="70">
        <f t="shared" si="2231"/>
        <v>-2.3958589670620589E-2</v>
      </c>
      <c r="GB47" s="70">
        <f t="shared" si="2231"/>
        <v>7.6512066844893756E-3</v>
      </c>
      <c r="GC47" s="70">
        <f t="shared" ref="GC47:GL49" si="2232">(GC9/FQ9)^(1/3)-1</f>
        <v>-3.8013634844850097E-3</v>
      </c>
      <c r="GD47" s="70">
        <f t="shared" si="2232"/>
        <v>-3.9486854004430194E-3</v>
      </c>
      <c r="GE47" s="70">
        <f t="shared" si="2232"/>
        <v>3.463220199489192E-2</v>
      </c>
      <c r="GF47" s="70">
        <f t="shared" si="2232"/>
        <v>1.7746833035756415E-2</v>
      </c>
      <c r="GG47" s="70">
        <f t="shared" si="2232"/>
        <v>2.8877176120668313E-2</v>
      </c>
      <c r="GH47" s="70">
        <f t="shared" si="2232"/>
        <v>3.9763868096584609E-2</v>
      </c>
      <c r="GI47" s="70">
        <f t="shared" si="2232"/>
        <v>6.4024067023771503E-2</v>
      </c>
      <c r="GJ47" s="70">
        <f t="shared" si="2232"/>
        <v>5.3735890068369541E-2</v>
      </c>
      <c r="GK47" s="70">
        <f t="shared" si="2232"/>
        <v>3.4422475551300291E-2</v>
      </c>
      <c r="GL47" s="70">
        <f t="shared" si="2232"/>
        <v>3.7652541756025393E-2</v>
      </c>
      <c r="GM47" s="70">
        <f t="shared" ref="GM47:GV49" si="2233">(GM9/GA9)^(1/3)-1</f>
        <v>3.0825899229955711E-2</v>
      </c>
      <c r="GN47" s="70">
        <f t="shared" si="2233"/>
        <v>2.5653406269994017E-2</v>
      </c>
      <c r="GO47" s="70">
        <f t="shared" si="2233"/>
        <v>3.11587914151783E-2</v>
      </c>
      <c r="GP47" s="70">
        <f t="shared" si="2233"/>
        <v>1.2670360058241847E-2</v>
      </c>
      <c r="GQ47" s="70">
        <f t="shared" si="2233"/>
        <v>1.5789607111564408E-2</v>
      </c>
      <c r="GR47" s="70">
        <f t="shared" si="2233"/>
        <v>2.5885866539592239E-2</v>
      </c>
      <c r="GS47" s="70">
        <f t="shared" si="2233"/>
        <v>5.7613209610569704E-3</v>
      </c>
      <c r="GT47" s="70">
        <f t="shared" si="2233"/>
        <v>2.4454450353746937E-2</v>
      </c>
      <c r="GU47" s="70">
        <f t="shared" si="2233"/>
        <v>-1.8323945268009512E-3</v>
      </c>
      <c r="GV47" s="70">
        <f t="shared" si="2233"/>
        <v>2.2594549799553221E-2</v>
      </c>
      <c r="GW47" s="70">
        <f t="shared" ref="GW47:HF49" si="2234">(GW9/GK9)^(1/3)-1</f>
        <v>5.2587578373440858E-2</v>
      </c>
      <c r="GX47" s="70">
        <f t="shared" si="2234"/>
        <v>5.5937008785640341E-2</v>
      </c>
      <c r="GY47" s="70">
        <f t="shared" si="2234"/>
        <v>7.2711194852230099E-2</v>
      </c>
      <c r="GZ47" s="70">
        <f t="shared" si="2234"/>
        <v>5.9219652822865454E-2</v>
      </c>
      <c r="HA47" s="70">
        <f t="shared" si="2234"/>
        <v>8.2225420285501949E-2</v>
      </c>
      <c r="HB47" s="70">
        <f t="shared" si="2234"/>
        <v>0.11520192983604294</v>
      </c>
      <c r="HC47" s="70">
        <f t="shared" si="2234"/>
        <v>9.8261824408402587E-2</v>
      </c>
      <c r="HD47" s="70">
        <f t="shared" si="2234"/>
        <v>8.7729653352201176E-2</v>
      </c>
      <c r="HE47" s="70">
        <f t="shared" si="2234"/>
        <v>8.9687463838100001E-2</v>
      </c>
      <c r="HF47" s="70">
        <f t="shared" si="2234"/>
        <v>7.3586822061111778E-2</v>
      </c>
      <c r="HG47" s="70">
        <f t="shared" ref="HG47:HP49" si="2235">(HG9/GU9)^(1/3)-1</f>
        <v>7.8110914392486297E-2</v>
      </c>
      <c r="HH47" s="70">
        <f t="shared" si="2235"/>
        <v>4.6579805071321756E-2</v>
      </c>
      <c r="HI47" s="70">
        <f t="shared" si="2235"/>
        <v>3.3580252544806566E-2</v>
      </c>
      <c r="HJ47" s="70">
        <f t="shared" si="2235"/>
        <v>2.7757875206423144E-2</v>
      </c>
      <c r="HK47" s="70">
        <f t="shared" si="2235"/>
        <v>4.824644807174483E-3</v>
      </c>
      <c r="HL47" s="70">
        <f t="shared" si="2235"/>
        <v>1.7164033616140051E-2</v>
      </c>
      <c r="HM47" s="70">
        <f t="shared" si="2235"/>
        <v>2.0135675083587934E-4</v>
      </c>
      <c r="HN47" s="70">
        <f t="shared" si="2235"/>
        <v>-2.1298312413065901E-2</v>
      </c>
      <c r="HO47" s="70">
        <f t="shared" si="2235"/>
        <v>-2.6925756235257614E-3</v>
      </c>
      <c r="HP47" s="70">
        <f t="shared" si="2235"/>
        <v>9.5952809990669241E-3</v>
      </c>
      <c r="HQ47" s="70">
        <f t="shared" ref="HQ47:HZ49" si="2236">(HQ9/HE9)^(1/3)-1</f>
        <v>1.5647977876608987E-2</v>
      </c>
      <c r="HR47" s="70">
        <f t="shared" si="2236"/>
        <v>2.0122672978067246E-2</v>
      </c>
      <c r="HS47" s="70">
        <f t="shared" si="2236"/>
        <v>3.1598891967368203E-3</v>
      </c>
      <c r="HT47" s="70">
        <f t="shared" si="2236"/>
        <v>1.1684025624077332E-2</v>
      </c>
      <c r="HU47" s="70">
        <f t="shared" si="2236"/>
        <v>1.3549976560556232E-4</v>
      </c>
      <c r="HV47" s="70">
        <f t="shared" si="2236"/>
        <v>9.1573697038409563E-3</v>
      </c>
      <c r="HW47" s="70">
        <f t="shared" si="2236"/>
        <v>1.908741495679589E-2</v>
      </c>
      <c r="HX47" s="70">
        <f t="shared" si="2236"/>
        <v>1.7220646123496053E-2</v>
      </c>
      <c r="HY47" s="70">
        <f t="shared" si="2236"/>
        <v>2.1810039765978617E-2</v>
      </c>
      <c r="HZ47" s="70">
        <f t="shared" si="2236"/>
        <v>3.4456976058820921E-3</v>
      </c>
      <c r="IA47" s="70">
        <f t="shared" ref="IA47:IJ49" si="2237">(IA9/HO9)^(1/3)-1</f>
        <v>5.3824325160409803E-3</v>
      </c>
      <c r="IB47" s="70">
        <f t="shared" si="2237"/>
        <v>1.4681148462014626E-4</v>
      </c>
      <c r="IC47" s="70">
        <f t="shared" si="2237"/>
        <v>1.9238814969204876E-2</v>
      </c>
      <c r="ID47" s="70">
        <f t="shared" si="2237"/>
        <v>-2.8757121063027746E-3</v>
      </c>
      <c r="IE47" s="70">
        <f t="shared" si="2237"/>
        <v>2.1433902392062443E-2</v>
      </c>
      <c r="IF47" s="70">
        <f t="shared" si="2237"/>
        <v>3.679965790730777E-2</v>
      </c>
      <c r="IG47" s="70">
        <f t="shared" si="2237"/>
        <v>4.7866338654049212E-2</v>
      </c>
      <c r="IH47" s="70">
        <f t="shared" si="2237"/>
        <v>3.206864391973463E-2</v>
      </c>
      <c r="II47" s="70">
        <f t="shared" si="2237"/>
        <v>2.4960905287977564E-2</v>
      </c>
      <c r="IJ47" s="70">
        <f t="shared" si="2237"/>
        <v>3.8914655609264548E-2</v>
      </c>
      <c r="IK47" s="70">
        <f t="shared" ref="IK47:IT49" si="2238">(IK9/HY9)^(1/3)-1</f>
        <v>3.5896927500801867E-2</v>
      </c>
      <c r="IL47" s="70">
        <f t="shared" si="2238"/>
        <v>7.6238622949123425E-2</v>
      </c>
      <c r="IM47" s="70">
        <f t="shared" si="2238"/>
        <v>3.9706264096603272E-2</v>
      </c>
      <c r="IN47" s="70">
        <f t="shared" si="2238"/>
        <v>5.1309835289467198E-2</v>
      </c>
      <c r="IO47" s="70">
        <f t="shared" si="2238"/>
        <v>2.8532306331936264E-2</v>
      </c>
      <c r="IP47" s="70">
        <f t="shared" si="2238"/>
        <v>4.2835418835187156E-2</v>
      </c>
      <c r="IQ47" s="70">
        <f t="shared" si="2238"/>
        <v>3.7908474569649631E-2</v>
      </c>
      <c r="IR47" s="70">
        <f t="shared" si="2238"/>
        <v>1.3575288410646147E-2</v>
      </c>
      <c r="IS47" s="70">
        <f t="shared" si="2238"/>
        <v>4.5992623280477485E-3</v>
      </c>
      <c r="IT47" s="70">
        <f t="shared" si="2238"/>
        <v>2.1768319980071338E-2</v>
      </c>
      <c r="IU47" s="70">
        <f t="shared" ref="IU47:JD49" si="2239">(IU9/II9)^(1/3)-1</f>
        <v>2.405550555840863E-2</v>
      </c>
      <c r="IV47" s="70">
        <f t="shared" si="2239"/>
        <v>2.140026388560301E-2</v>
      </c>
      <c r="IW47" s="70">
        <f t="shared" si="2239"/>
        <v>5.4997492608644727E-2</v>
      </c>
      <c r="IX47" s="70">
        <f t="shared" si="2239"/>
        <v>5.6859153662011552E-2</v>
      </c>
      <c r="IY47" s="70">
        <f t="shared" si="2239"/>
        <v>0.11475637136267225</v>
      </c>
      <c r="IZ47" s="70">
        <f t="shared" si="2239"/>
        <v>5.8564181106186775E-2</v>
      </c>
      <c r="JA47" s="70">
        <f t="shared" si="2239"/>
        <v>6.5902177766488768E-2</v>
      </c>
      <c r="JB47" s="70">
        <f t="shared" si="2239"/>
        <v>6.975805076740782E-2</v>
      </c>
      <c r="JC47" s="70">
        <f t="shared" si="2239"/>
        <v>5.8412091931618892E-2</v>
      </c>
      <c r="JD47" s="70">
        <f t="shared" si="2239"/>
        <v>6.4874882285958835E-2</v>
      </c>
      <c r="JE47" s="70">
        <f t="shared" ref="JE47:JN49" si="2240">(JE9/IS9)^(1/3)-1</f>
        <v>6.2461106117843279E-2</v>
      </c>
      <c r="JF47" s="70">
        <f t="shared" si="2240"/>
        <v>5.4547427551236982E-2</v>
      </c>
      <c r="JG47" s="70">
        <f t="shared" si="2240"/>
        <v>4.7969934369039846E-2</v>
      </c>
      <c r="JH47" s="70">
        <f t="shared" si="2240"/>
        <v>3.1441481884721734E-2</v>
      </c>
      <c r="JI47" s="70">
        <f t="shared" si="2240"/>
        <v>-2.3433226184816913E-3</v>
      </c>
      <c r="JJ47" s="70">
        <f t="shared" si="2240"/>
        <v>-3.0789777306074573E-2</v>
      </c>
      <c r="JK47" s="70">
        <f t="shared" si="2240"/>
        <v>-4.8775641627609057E-2</v>
      </c>
      <c r="JL47" s="70">
        <f t="shared" si="2240"/>
        <v>2.9654214886540853E-3</v>
      </c>
      <c r="JM47" s="70">
        <f t="shared" si="2240"/>
        <v>-2.1703333610333386E-3</v>
      </c>
      <c r="JN47" s="70">
        <f t="shared" si="2240"/>
        <v>-6.2523667625822288E-3</v>
      </c>
      <c r="JO47" s="70">
        <f t="shared" ref="JO47:JX49" si="2241">(JO9/JC9)^(1/3)-1</f>
        <v>9.2153551386351396E-3</v>
      </c>
      <c r="JP47" s="70">
        <f t="shared" si="2241"/>
        <v>3.7610079781089656E-2</v>
      </c>
      <c r="JQ47" s="70">
        <f t="shared" si="2241"/>
        <v>2.5813310145990309E-2</v>
      </c>
      <c r="JR47" s="70">
        <f t="shared" si="2241"/>
        <v>2.3413697647503007E-2</v>
      </c>
      <c r="JS47" s="70">
        <f t="shared" si="2241"/>
        <v>5.9918983900681289E-2</v>
      </c>
      <c r="JT47" s="70">
        <f t="shared" si="2241"/>
        <v>6.2510728283325045E-2</v>
      </c>
      <c r="JU47" s="70">
        <f t="shared" si="2241"/>
        <v>7.0629729539354313E-2</v>
      </c>
      <c r="JV47" s="70">
        <f t="shared" si="2241"/>
        <v>7.0730452929348875E-2</v>
      </c>
      <c r="JW47" s="70">
        <f t="shared" si="2241"/>
        <v>6.2026208418362705E-2</v>
      </c>
      <c r="JX47" s="70">
        <f t="shared" si="2241"/>
        <v>5.7582943251501817E-2</v>
      </c>
      <c r="JY47" s="70">
        <f t="shared" ref="JY47:KH49" si="2242">(JY9/JM9)^(1/3)-1</f>
        <v>5.0058237711770426E-2</v>
      </c>
      <c r="JZ47" s="70">
        <f t="shared" si="2242"/>
        <v>4.8885268506174251E-2</v>
      </c>
      <c r="KA47" s="70">
        <f t="shared" si="2242"/>
        <v>2.7745145033574614E-2</v>
      </c>
      <c r="KB47" s="70">
        <f t="shared" si="2242"/>
        <v>-6.8890862487647198E-4</v>
      </c>
      <c r="KC47" s="70">
        <f t="shared" si="2242"/>
        <v>3.1860046365102423E-2</v>
      </c>
      <c r="KD47" s="70">
        <f t="shared" si="2242"/>
        <v>3.4856057147382824E-2</v>
      </c>
      <c r="KE47" s="70">
        <f t="shared" si="2242"/>
        <v>7.7711284585921803E-3</v>
      </c>
      <c r="KF47" s="70">
        <f t="shared" si="2242"/>
        <v>1.0168777924993933E-2</v>
      </c>
      <c r="KG47" s="70">
        <f t="shared" si="2242"/>
        <v>1.1336625396124678E-2</v>
      </c>
      <c r="KH47" s="70">
        <f t="shared" si="2242"/>
        <v>1.3255242254178956E-2</v>
      </c>
      <c r="KI47" s="70">
        <f t="shared" ref="KI47:KR49" si="2243">(KI9/JW9)^(1/3)-1</f>
        <v>2.2818686711229441E-2</v>
      </c>
      <c r="KJ47" s="70">
        <f t="shared" si="2243"/>
        <v>1.3873251474868287E-2</v>
      </c>
      <c r="KK47" s="70">
        <f t="shared" si="2243"/>
        <v>1.3521966160435328E-2</v>
      </c>
      <c r="KL47" s="70">
        <f t="shared" si="2243"/>
        <v>4.0472686161376448E-2</v>
      </c>
      <c r="KM47" s="70">
        <f t="shared" si="2243"/>
        <v>6.0757735470996055E-2</v>
      </c>
      <c r="KN47" s="70">
        <f t="shared" si="2243"/>
        <v>6.4203202748134514E-2</v>
      </c>
      <c r="KO47" s="70">
        <f t="shared" si="2243"/>
        <v>4.8971325263762022E-2</v>
      </c>
      <c r="KP47" s="70">
        <f t="shared" si="2243"/>
        <v>5.5263596745662058E-2</v>
      </c>
      <c r="KQ47" s="70">
        <f t="shared" si="2243"/>
        <v>4.9520354845054015E-2</v>
      </c>
      <c r="KR47" s="70">
        <f t="shared" si="2243"/>
        <v>5.6435168128809332E-2</v>
      </c>
      <c r="KS47" s="70">
        <f t="shared" ref="KS47:LB49" si="2244">(KS9/KG9)^(1/3)-1</f>
        <v>5.6259069798714423E-2</v>
      </c>
      <c r="KT47" s="70">
        <f t="shared" si="2244"/>
        <v>6.5531709101452673E-2</v>
      </c>
      <c r="KU47" s="70">
        <f t="shared" si="2244"/>
        <v>7.2561911248900435E-2</v>
      </c>
      <c r="KV47" s="70">
        <f t="shared" si="2244"/>
        <v>0.11191258533045878</v>
      </c>
      <c r="KW47" s="70">
        <f t="shared" si="2244"/>
        <v>0.11739007445684968</v>
      </c>
      <c r="KX47" s="70">
        <f t="shared" si="2244"/>
        <v>0.10076396231037466</v>
      </c>
      <c r="KY47" s="70">
        <f t="shared" si="2244"/>
        <v>0.12768006440848034</v>
      </c>
      <c r="KZ47" s="70">
        <f t="shared" si="2244"/>
        <v>0.11773305986359839</v>
      </c>
      <c r="LA47" s="70">
        <f t="shared" si="2244"/>
        <v>0.12214981125430846</v>
      </c>
      <c r="LB47" s="70">
        <f t="shared" si="2244"/>
        <v>0.12514598962165246</v>
      </c>
      <c r="LC47" s="70">
        <f t="shared" ref="LC47:LL49" si="2245">(LC9/KQ9)^(1/3)-1</f>
        <v>0.12988145312524702</v>
      </c>
      <c r="LD47" s="70">
        <f t="shared" si="2245"/>
        <v>0.12825040172831104</v>
      </c>
      <c r="LE47" s="70">
        <f t="shared" si="2245"/>
        <v>0.11236559930023193</v>
      </c>
      <c r="LF47" s="70">
        <f t="shared" si="2245"/>
        <v>9.8732938350685195E-2</v>
      </c>
      <c r="LG47" s="70">
        <f t="shared" si="2245"/>
        <v>7.2171748638173439E-2</v>
      </c>
      <c r="LH47" s="70">
        <f t="shared" si="2245"/>
        <v>3.753831361037796E-2</v>
      </c>
      <c r="LI47" s="70">
        <f t="shared" si="2245"/>
        <v>3.2652931745739355E-2</v>
      </c>
      <c r="LJ47" s="70">
        <f t="shared" si="2245"/>
        <v>2.4249165462285616E-2</v>
      </c>
      <c r="LK47" s="70">
        <f t="shared" si="2245"/>
        <v>-2.8446535427836261E-3</v>
      </c>
      <c r="LL47" s="70">
        <f t="shared" si="2245"/>
        <v>1.1897949732315727E-2</v>
      </c>
      <c r="LM47" s="70">
        <f t="shared" ref="LM47:LV49" si="2246">(LM9/LA9)^(1/3)-1</f>
        <v>7.8800983216442688E-6</v>
      </c>
      <c r="LN47" s="70">
        <f t="shared" si="2246"/>
        <v>-1.2930257790009558E-2</v>
      </c>
      <c r="LO47" s="70">
        <f t="shared" si="2246"/>
        <v>-8.3884176372399644E-3</v>
      </c>
      <c r="LP47" s="70">
        <f t="shared" si="2246"/>
        <v>-3.3548392010240846E-3</v>
      </c>
      <c r="LQ47" s="70">
        <f t="shared" si="2246"/>
        <v>1.7633706650549197E-2</v>
      </c>
      <c r="LR47" s="70">
        <f t="shared" si="2246"/>
        <v>6.6207205444834827E-4</v>
      </c>
      <c r="LS47" s="70">
        <f t="shared" si="2246"/>
        <v>9.5241080126848843E-3</v>
      </c>
      <c r="LT47" s="70">
        <f t="shared" si="2246"/>
        <v>-1.0423752275646736E-3</v>
      </c>
      <c r="LU47" s="70">
        <f t="shared" si="2246"/>
        <v>-1.0122754990641747E-2</v>
      </c>
      <c r="LV47" s="70">
        <f t="shared" si="2246"/>
        <v>-1.2234482259423363E-3</v>
      </c>
      <c r="LW47" s="70">
        <f t="shared" ref="LW47:MF49" si="2247">(LW9/LK9)^(1/3)-1</f>
        <v>3.0267595472608377E-3</v>
      </c>
      <c r="LX47" s="70">
        <f t="shared" si="2247"/>
        <v>-7.9486983507968123E-3</v>
      </c>
      <c r="LY47" s="70">
        <f t="shared" si="2247"/>
        <v>8.0674032508087912E-4</v>
      </c>
      <c r="LZ47" s="70">
        <f t="shared" si="2247"/>
        <v>4.3144973807189846E-3</v>
      </c>
      <c r="MA47" s="70">
        <f t="shared" si="2247"/>
        <v>6.5658523353291365E-3</v>
      </c>
      <c r="MB47" s="70">
        <f t="shared" si="2247"/>
        <v>-2.6500961713854521E-3</v>
      </c>
      <c r="MC47" s="70">
        <f t="shared" si="2247"/>
        <v>-1.2168519397504296E-2</v>
      </c>
      <c r="MD47" s="70">
        <f t="shared" si="2247"/>
        <v>1.039309608517347E-2</v>
      </c>
      <c r="ME47" s="70">
        <f t="shared" si="2247"/>
        <v>2.1743341140783246E-2</v>
      </c>
      <c r="MF47" s="70">
        <f t="shared" si="2247"/>
        <v>2.9504643371387029E-2</v>
      </c>
      <c r="MG47" s="70">
        <f t="shared" ref="MG47:MP49" si="2248">(MG9/LU9)^(1/3)-1</f>
        <v>5.2164497119866482E-2</v>
      </c>
      <c r="MH47" s="70">
        <f t="shared" si="2248"/>
        <v>4.4660740538343013E-2</v>
      </c>
      <c r="MI47" s="70">
        <f t="shared" si="2248"/>
        <v>3.6131130794501587E-2</v>
      </c>
      <c r="MJ47" s="70">
        <f t="shared" si="2248"/>
        <v>4.6259858380639285E-2</v>
      </c>
      <c r="MK47" s="70">
        <f t="shared" si="2248"/>
        <v>4.504512297794494E-2</v>
      </c>
      <c r="ML47" s="70">
        <f t="shared" si="2248"/>
        <v>4.4227003024306377E-2</v>
      </c>
      <c r="MM47" s="70">
        <f t="shared" si="2248"/>
        <v>3.8718567239642621E-2</v>
      </c>
      <c r="MN47" s="70">
        <f t="shared" si="2248"/>
        <v>4.4423769624812648E-2</v>
      </c>
      <c r="MO47" s="70">
        <f t="shared" si="2248"/>
        <v>4.4102681156600099E-2</v>
      </c>
      <c r="MP47" s="70">
        <f t="shared" si="2248"/>
        <v>4.9612350331067256E-2</v>
      </c>
      <c r="MQ47" s="70">
        <f t="shared" ref="MQ47:MZ49" si="2249">(MQ9/ME9)^(1/3)-1</f>
        <v>3.2568067959420244E-2</v>
      </c>
      <c r="MR47" s="70">
        <f t="shared" si="2249"/>
        <v>4.6022808054565489E-2</v>
      </c>
      <c r="MS47" s="70">
        <f t="shared" si="2249"/>
        <v>3.5098481885177391E-2</v>
      </c>
      <c r="MT47" s="70">
        <f t="shared" si="2249"/>
        <v>3.8074923188299969E-2</v>
      </c>
      <c r="MU47" s="70">
        <f t="shared" si="2249"/>
        <v>4.5962268206264589E-2</v>
      </c>
      <c r="MV47" s="70">
        <f t="shared" si="2249"/>
        <v>6.1121368735044479E-2</v>
      </c>
      <c r="MW47" s="70">
        <f t="shared" si="2249"/>
        <v>5.9721926120364088E-2</v>
      </c>
      <c r="MX47" s="70">
        <f t="shared" si="2249"/>
        <v>6.4933863852825846E-2</v>
      </c>
      <c r="MY47" s="70">
        <f t="shared" si="2249"/>
        <v>7.148025459176921E-2</v>
      </c>
      <c r="MZ47" s="70">
        <f t="shared" si="2249"/>
        <v>6.1094666142079257E-2</v>
      </c>
      <c r="NA47" s="70">
        <f t="shared" ref="NA47:NJ49" si="2250">(NA9/MO9)^(1/3)-1</f>
        <v>6.1154677417134096E-2</v>
      </c>
      <c r="NB47" s="70">
        <f t="shared" si="2250"/>
        <v>6.4102381388837948E-2</v>
      </c>
      <c r="NC47" s="70">
        <f t="shared" si="2250"/>
        <v>7.0365848504843065E-2</v>
      </c>
      <c r="ND47" s="70">
        <f t="shared" si="2250"/>
        <v>9.2289367705463698E-2</v>
      </c>
      <c r="NE47" s="70">
        <f t="shared" si="2250"/>
        <v>8.4992052718277034E-2</v>
      </c>
      <c r="NF47" s="70">
        <f t="shared" si="2250"/>
        <v>7.4454271143383544E-2</v>
      </c>
      <c r="NG47" s="70">
        <f t="shared" si="2250"/>
        <v>6.155686955463846E-2</v>
      </c>
      <c r="NH47" s="70">
        <f t="shared" si="2250"/>
        <v>3.6503510641180181E-2</v>
      </c>
      <c r="NI47" s="70">
        <f t="shared" si="2250"/>
        <v>3.1933038683080062E-2</v>
      </c>
      <c r="NJ47" s="70">
        <f t="shared" si="2250"/>
        <v>2.5662079387683168E-2</v>
      </c>
      <c r="NK47" s="70">
        <f t="shared" ref="NK47:NT49" si="2251">(NK9/MY9)^(1/3)-1</f>
        <v>1.4357519561722709E-2</v>
      </c>
      <c r="NL47" s="70">
        <f t="shared" si="2251"/>
        <v>2.0206403013278917E-2</v>
      </c>
      <c r="NM47" s="70">
        <f t="shared" si="2251"/>
        <v>5.2451359349261484E-3</v>
      </c>
      <c r="NN47" s="70">
        <f t="shared" si="2251"/>
        <v>-1.2129942840634067E-3</v>
      </c>
      <c r="NO47" s="70">
        <f t="shared" si="2251"/>
        <v>-5.7256804433601927E-3</v>
      </c>
      <c r="NP47" s="70">
        <f t="shared" si="2251"/>
        <v>-2.6127249980656297E-2</v>
      </c>
      <c r="NQ47" s="70">
        <f t="shared" si="2251"/>
        <v>-4.2150716175379577E-2</v>
      </c>
      <c r="NR47" s="70">
        <f t="shared" si="2251"/>
        <v>-3.256351695681825E-2</v>
      </c>
      <c r="NS47" s="70">
        <f t="shared" si="2251"/>
        <v>-2.8437654764493558E-2</v>
      </c>
      <c r="NT47" s="70">
        <f t="shared" si="2251"/>
        <v>-6.4780845753201755E-3</v>
      </c>
      <c r="NU47" s="70">
        <f t="shared" ref="NU47:OD49" si="2252">(NU9/NI9)^(1/3)-1</f>
        <v>8.8333635455224435E-3</v>
      </c>
      <c r="NV47" s="70">
        <f t="shared" si="2252"/>
        <v>-1.8057309296221846E-2</v>
      </c>
      <c r="NW47" s="70">
        <f t="shared" si="2252"/>
        <v>-8.7122996756017201E-4</v>
      </c>
      <c r="NX47" s="70">
        <f t="shared" si="2252"/>
        <v>-4.1902483125590972E-3</v>
      </c>
      <c r="NY47" s="70">
        <f t="shared" si="2252"/>
        <v>6.8561481711613137E-3</v>
      </c>
      <c r="NZ47" s="70">
        <f t="shared" si="2252"/>
        <v>-5.6404791142660171E-3</v>
      </c>
      <c r="OA47" s="70">
        <f t="shared" si="2252"/>
        <v>-1.3817496839643173E-3</v>
      </c>
      <c r="OB47" s="70">
        <f t="shared" si="2252"/>
        <v>-2.2166664387456292E-3</v>
      </c>
      <c r="OC47" s="70">
        <f t="shared" si="2252"/>
        <v>1.0877564182206312E-2</v>
      </c>
      <c r="OD47" s="70">
        <f t="shared" si="2252"/>
        <v>1.1757485835753645E-2</v>
      </c>
      <c r="OE47" s="70">
        <f t="shared" ref="OE47:ON49" si="2253">(OE9/NS9)^(1/3)-1</f>
        <v>1.6214124745073777E-2</v>
      </c>
      <c r="OF47" s="70">
        <f t="shared" si="2253"/>
        <v>5.7260824612814787E-3</v>
      </c>
      <c r="OG47" s="70">
        <f t="shared" si="2253"/>
        <v>2.992517582484755E-3</v>
      </c>
      <c r="OH47" s="70">
        <f t="shared" si="2253"/>
        <v>3.2348108621661487E-2</v>
      </c>
      <c r="OI47" s="70">
        <f t="shared" si="2253"/>
        <v>1.9179367363550748E-2</v>
      </c>
      <c r="OJ47" s="70">
        <f t="shared" si="2253"/>
        <v>2.5334984834026963E-2</v>
      </c>
      <c r="OK47" s="70">
        <f t="shared" si="2253"/>
        <v>2.9244331499682863E-2</v>
      </c>
      <c r="OL47" s="70">
        <f t="shared" si="2253"/>
        <v>3.3575016754094689E-2</v>
      </c>
      <c r="OM47" s="70">
        <f t="shared" si="2253"/>
        <v>2.2547780416428242E-2</v>
      </c>
      <c r="ON47" s="70">
        <f t="shared" si="2253"/>
        <v>1.623565759458323E-2</v>
      </c>
      <c r="OO47" s="70">
        <f t="shared" ref="OO47:OX49" si="2254">(OO9/OC9)^(1/3)-1</f>
        <v>2.9204699437173076E-2</v>
      </c>
      <c r="OP47" s="70">
        <f t="shared" si="2254"/>
        <v>2.3881310902777342E-2</v>
      </c>
      <c r="OQ47" s="70">
        <f t="shared" si="2254"/>
        <v>2.0679852357994077E-2</v>
      </c>
      <c r="OR47" s="70">
        <f t="shared" si="2254"/>
        <v>2.44836443421248E-2</v>
      </c>
      <c r="OS47" s="70">
        <f t="shared" si="2254"/>
        <v>1.9739845209693296E-2</v>
      </c>
      <c r="OT47" s="70">
        <f t="shared" si="2254"/>
        <v>1.8879506494566156E-2</v>
      </c>
      <c r="OU47" s="70">
        <f t="shared" si="2254"/>
        <v>2.2354563981805908E-2</v>
      </c>
      <c r="OV47" s="70">
        <f t="shared" si="2254"/>
        <v>1.9522844465908573E-2</v>
      </c>
      <c r="OW47" s="70">
        <f t="shared" si="2254"/>
        <v>3.4621010964283938E-2</v>
      </c>
      <c r="OX47" s="70">
        <f t="shared" si="2254"/>
        <v>4.5469353105353161E-2</v>
      </c>
      <c r="OY47" s="70">
        <f t="shared" ref="OY47:PH49" si="2255">(OY9/OM9)^(1/3)-1</f>
        <v>5.7977123968096622E-2</v>
      </c>
      <c r="OZ47" s="70">
        <f t="shared" si="2255"/>
        <v>5.1642541724761681E-2</v>
      </c>
      <c r="PA47" s="70">
        <f t="shared" si="2255"/>
        <v>5.5973179026754361E-2</v>
      </c>
      <c r="PB47" s="70">
        <f t="shared" si="2255"/>
        <v>5.855679792238444E-2</v>
      </c>
      <c r="PC47" s="70">
        <f t="shared" si="2255"/>
        <v>6.4180960566378786E-2</v>
      </c>
      <c r="PD47" s="70">
        <f t="shared" si="2255"/>
        <v>5.5449572862203533E-2</v>
      </c>
      <c r="PE47" s="70">
        <f t="shared" si="2255"/>
        <v>3.3469529430961931E-2</v>
      </c>
      <c r="PF47" s="70">
        <f t="shared" si="2255"/>
        <v>2.9839963871101105E-2</v>
      </c>
      <c r="PG47" s="70">
        <f t="shared" si="2255"/>
        <v>2.279794823212189E-2</v>
      </c>
      <c r="PH47" s="70">
        <f t="shared" si="2255"/>
        <v>2.0232599937459961E-2</v>
      </c>
      <c r="PI47" s="70">
        <f t="shared" ref="PI47:PR49" si="2256">(PI9/OW9)^(1/3)-1</f>
        <v>-2.7643610517577022E-3</v>
      </c>
      <c r="PJ47" s="70">
        <f t="shared" si="2256"/>
        <v>-1.3200090259469999E-2</v>
      </c>
      <c r="PK47" s="70">
        <f t="shared" si="2256"/>
        <v>-1.4552481899002823E-2</v>
      </c>
      <c r="PL47" s="70">
        <f t="shared" si="2256"/>
        <v>-9.154959328925738E-3</v>
      </c>
      <c r="PM47" s="70">
        <f t="shared" si="2256"/>
        <v>-1.7517156832431269E-2</v>
      </c>
      <c r="PN47" s="70">
        <f t="shared" si="2256"/>
        <v>-3.2209901063306567E-2</v>
      </c>
      <c r="PO47" s="70">
        <f t="shared" si="2256"/>
        <v>-3.1644620002439838E-2</v>
      </c>
      <c r="PP47" s="70">
        <f t="shared" si="2256"/>
        <v>-2.6479275374404532E-2</v>
      </c>
      <c r="PQ47" s="70">
        <f t="shared" si="2256"/>
        <v>-1.6064602746040602E-2</v>
      </c>
      <c r="PR47" s="70">
        <f t="shared" si="2256"/>
        <v>-1.6355117244642114E-2</v>
      </c>
      <c r="PS47" s="70">
        <f t="shared" ref="PS47:QB49" si="2257">(PS9/PG9)^(1/3)-1</f>
        <v>-2.8474566354232955E-3</v>
      </c>
      <c r="PT47" s="70">
        <f t="shared" si="2257"/>
        <v>5.1838733899043365E-3</v>
      </c>
      <c r="PU47" s="70">
        <f t="shared" si="2257"/>
        <v>6.1668505708878385E-3</v>
      </c>
      <c r="PV47" s="70">
        <f t="shared" si="2257"/>
        <v>4.0386788657686967E-3</v>
      </c>
      <c r="PW47" s="70">
        <f t="shared" si="2257"/>
        <v>5.4108943970225809E-3</v>
      </c>
      <c r="PX47" s="70">
        <f t="shared" si="2257"/>
        <v>-9.3663885253636447E-4</v>
      </c>
      <c r="PY47" s="70">
        <f t="shared" si="2257"/>
        <v>6.2516074798990573E-3</v>
      </c>
      <c r="PZ47" s="70">
        <f t="shared" si="2257"/>
        <v>1.7067688819426774E-2</v>
      </c>
      <c r="QA47" s="70">
        <f t="shared" si="2257"/>
        <v>1.4395532382887044E-2</v>
      </c>
      <c r="QB47" s="70">
        <f t="shared" si="2257"/>
        <v>9.1036129030626078E-3</v>
      </c>
      <c r="QC47" s="70">
        <f t="shared" ref="QC47:QL49" si="2258">(QC9/PQ9)^(1/3)-1</f>
        <v>3.7738390129026911E-2</v>
      </c>
      <c r="QD47" s="70">
        <f t="shared" si="2258"/>
        <v>2.9759082624024602E-2</v>
      </c>
      <c r="QE47" s="70">
        <f t="shared" si="2258"/>
        <v>2.2606936983313286E-2</v>
      </c>
      <c r="QF47" s="70">
        <f t="shared" si="2258"/>
        <v>1.3533523635603117E-2</v>
      </c>
      <c r="QG47" s="70">
        <f t="shared" si="2258"/>
        <v>1.1876906080710237E-2</v>
      </c>
      <c r="QH47" s="70">
        <f t="shared" si="2258"/>
        <v>1.6812680021754955E-2</v>
      </c>
      <c r="QI47" s="70">
        <f t="shared" si="2258"/>
        <v>2.1791110577828565E-2</v>
      </c>
      <c r="QJ47" s="70">
        <f t="shared" si="2258"/>
        <v>2.6971567190186008E-2</v>
      </c>
      <c r="QK47" s="70">
        <f t="shared" si="2258"/>
        <v>2.2151734117066724E-2</v>
      </c>
      <c r="QL47" s="70">
        <f t="shared" si="2258"/>
        <v>2.6187772803278664E-2</v>
      </c>
      <c r="QM47" s="70">
        <f t="shared" ref="QM47:QV49" si="2259">(QM9/QA9)^(1/3)-1</f>
        <v>2.9705173138087071E-2</v>
      </c>
      <c r="QN47" s="70">
        <f t="shared" si="2259"/>
        <v>1.5811403356399412E-2</v>
      </c>
      <c r="QO47" s="70">
        <f t="shared" si="2259"/>
        <v>3.351120899610649E-3</v>
      </c>
      <c r="QP47" s="70">
        <f t="shared" si="2259"/>
        <v>9.2244009288517947E-3</v>
      </c>
      <c r="QQ47" s="70">
        <f t="shared" si="2259"/>
        <v>1.4676693625727655E-2</v>
      </c>
      <c r="QR47" s="70">
        <f t="shared" si="2259"/>
        <v>2.7917009068130438E-2</v>
      </c>
      <c r="QS47" s="70">
        <f t="shared" si="2259"/>
        <v>2.2916079390708388E-2</v>
      </c>
      <c r="QT47" s="70">
        <f t="shared" si="2259"/>
        <v>3.0929410588767192E-2</v>
      </c>
      <c r="QU47" s="70">
        <f t="shared" si="2259"/>
        <v>7.3289574496970822E-3</v>
      </c>
      <c r="QV47" s="70">
        <f t="shared" si="2259"/>
        <v>8.5395870897810866E-3</v>
      </c>
      <c r="QW47" s="70">
        <f t="shared" ref="QW47:RF49" si="2260">(QW9/QK9)^(1/3)-1</f>
        <v>1.2322433458169746E-2</v>
      </c>
      <c r="QX47" s="70">
        <f t="shared" si="2260"/>
        <v>1.5312935858980081E-2</v>
      </c>
      <c r="QY47" s="70">
        <f t="shared" si="2260"/>
        <v>1.5068557436110908E-2</v>
      </c>
      <c r="QZ47" s="70">
        <f t="shared" si="2260"/>
        <v>3.1778626083144745E-2</v>
      </c>
      <c r="RA47" s="70">
        <f t="shared" si="2260"/>
        <v>2.907060865545219E-2</v>
      </c>
      <c r="RB47" s="70">
        <f t="shared" si="2260"/>
        <v>4.3241160167167836E-2</v>
      </c>
      <c r="RC47" s="70">
        <f t="shared" si="2260"/>
        <v>3.623517744008109E-2</v>
      </c>
      <c r="RD47" s="70">
        <f t="shared" si="2260"/>
        <v>3.7048898857321433E-2</v>
      </c>
      <c r="RE47" s="70">
        <f t="shared" si="2260"/>
        <v>4.3578510881124188E-2</v>
      </c>
      <c r="RF47" s="70">
        <f t="shared" si="2260"/>
        <v>3.787974639830316E-2</v>
      </c>
      <c r="RG47" s="70">
        <f t="shared" ref="RG47:RP49" si="2261">(RG9/QU9)^(1/3)-1</f>
        <v>6.0067358103530255E-2</v>
      </c>
      <c r="RH47" s="70">
        <f t="shared" si="2261"/>
        <v>5.9791333663311574E-2</v>
      </c>
      <c r="RI47" s="70">
        <f t="shared" si="2261"/>
        <v>5.650979791846078E-2</v>
      </c>
      <c r="RJ47" s="70">
        <f t="shared" si="2261"/>
        <v>4.512116480899464E-2</v>
      </c>
      <c r="RK47" s="70">
        <f t="shared" si="2261"/>
        <v>4.2905376375105719E-2</v>
      </c>
      <c r="RL47" s="70">
        <f t="shared" si="2261"/>
        <v>3.4942677356038843E-2</v>
      </c>
      <c r="RM47" s="70">
        <f t="shared" si="2261"/>
        <v>2.8460571920027933E-2</v>
      </c>
      <c r="RN47" s="70">
        <f t="shared" si="2261"/>
        <v>2.1153759956793694E-2</v>
      </c>
      <c r="RO47" s="70">
        <f t="shared" si="2261"/>
        <v>1.7624387703488953E-2</v>
      </c>
      <c r="RP47" s="70">
        <f t="shared" si="2261"/>
        <v>1.1531540672233831E-2</v>
      </c>
      <c r="RQ47" s="70">
        <f t="shared" ref="RQ47:RZ49" si="2262">(RQ9/RE9)^(1/3)-1</f>
        <v>1.6838826307941979E-2</v>
      </c>
      <c r="RR47" s="70">
        <f t="shared" si="2262"/>
        <v>4.8255287089786769E-3</v>
      </c>
      <c r="RS47" s="70">
        <f t="shared" si="2262"/>
        <v>-7.7138671954313232E-4</v>
      </c>
      <c r="RT47" s="70">
        <f t="shared" si="2262"/>
        <v>-7.5180182650108618E-3</v>
      </c>
      <c r="RU47" s="70">
        <f t="shared" si="2262"/>
        <v>-7.4123218959916137E-3</v>
      </c>
      <c r="RV47" s="70">
        <f t="shared" si="2262"/>
        <v>-8.3049765111585794E-3</v>
      </c>
      <c r="RW47" s="70">
        <f t="shared" si="2262"/>
        <v>-1.1165384896200337E-2</v>
      </c>
      <c r="RX47" s="70">
        <f t="shared" si="2262"/>
        <v>-1.0959757187627983E-2</v>
      </c>
      <c r="RY47" s="70">
        <f t="shared" si="2262"/>
        <v>1.8306397204372882E-3</v>
      </c>
      <c r="RZ47" s="70">
        <f t="shared" si="2262"/>
        <v>-1.0199156625624428E-2</v>
      </c>
      <c r="SA47" s="70">
        <f t="shared" ref="SA47:SJ49" si="2263">(SA9/RO9)^(1/3)-1</f>
        <v>-1.1335104146628527E-2</v>
      </c>
      <c r="SB47" s="70">
        <f t="shared" si="2263"/>
        <v>-1.1542303714848434E-2</v>
      </c>
      <c r="SC47" s="70">
        <f t="shared" si="2263"/>
        <v>-1.6411716583053626E-2</v>
      </c>
      <c r="SD47" s="70">
        <f t="shared" si="2263"/>
        <v>9.1744970279128424E-3</v>
      </c>
      <c r="SE47" s="70">
        <f t="shared" si="2263"/>
        <v>2.4042773470069889E-3</v>
      </c>
      <c r="SF47" s="70">
        <f t="shared" si="2263"/>
        <v>1.3288689702735557E-2</v>
      </c>
      <c r="SG47" s="70">
        <f t="shared" si="2263"/>
        <v>1.0614683927186785E-2</v>
      </c>
      <c r="SH47" s="70">
        <f t="shared" si="2263"/>
        <v>2.8016621021313304E-2</v>
      </c>
      <c r="SI47" s="70">
        <f t="shared" si="2263"/>
        <v>2.6812451269768722E-2</v>
      </c>
      <c r="SJ47" s="70">
        <f t="shared" si="2263"/>
        <v>3.2326566590072936E-2</v>
      </c>
      <c r="SK47" s="70">
        <f t="shared" ref="SK47:ST49" si="2264">(SK9/RY9)^(1/3)-1</f>
        <v>2.9570813675743324E-2</v>
      </c>
      <c r="SL47" s="70">
        <f t="shared" si="2264"/>
        <v>2.0444589368679322E-2</v>
      </c>
      <c r="SM47" s="70">
        <f t="shared" si="2264"/>
        <v>3.0733397718152755E-2</v>
      </c>
      <c r="SN47" s="70">
        <f t="shared" si="2264"/>
        <v>1.6723720420910082E-2</v>
      </c>
      <c r="SO47" s="70">
        <f t="shared" si="2264"/>
        <v>2.0902278067501889E-2</v>
      </c>
      <c r="SP47" s="70">
        <f t="shared" si="2264"/>
        <v>1.2485280812090327E-2</v>
      </c>
      <c r="SQ47" s="70">
        <f t="shared" si="2264"/>
        <v>2.1745867886010295E-2</v>
      </c>
      <c r="SR47" s="70">
        <f t="shared" si="2264"/>
        <v>6.6941896907888321E-3</v>
      </c>
      <c r="SS47" s="70">
        <f t="shared" si="2264"/>
        <v>8.3754079846702911E-3</v>
      </c>
      <c r="ST47" s="70">
        <f t="shared" si="2264"/>
        <v>5.4849839865898087E-3</v>
      </c>
      <c r="SU47" s="70">
        <f t="shared" ref="SU47:TD49" si="2265">(SU9/SI9)^(1/3)-1</f>
        <v>-1.8837836233255745E-2</v>
      </c>
      <c r="SV47" s="70">
        <f t="shared" si="2265"/>
        <v>-2.7456862818175942E-2</v>
      </c>
      <c r="SW47" s="70">
        <f t="shared" si="2265"/>
        <v>-2.7189844815485253E-2</v>
      </c>
      <c r="SX47" s="70">
        <f t="shared" si="2265"/>
        <v>1.0351985911597472E-2</v>
      </c>
      <c r="SY47" s="70">
        <f t="shared" si="2265"/>
        <v>6.0082446472848883E-3</v>
      </c>
      <c r="SZ47" s="70">
        <f t="shared" si="2265"/>
        <v>4.3856039342803355E-2</v>
      </c>
      <c r="TA47" s="70">
        <f t="shared" si="2265"/>
        <v>4.6597073987934667E-2</v>
      </c>
      <c r="TB47" s="70">
        <f t="shared" si="2265"/>
        <v>5.6709613929087022E-2</v>
      </c>
      <c r="TC47" s="70">
        <f t="shared" si="2265"/>
        <v>5.61688802284801E-2</v>
      </c>
      <c r="TD47" s="70">
        <f t="shared" si="2265"/>
        <v>5.9623746561213498E-2</v>
      </c>
      <c r="TE47" s="70">
        <f t="shared" ref="TE47:TN49" si="2266">(TE9/SS9)^(1/3)-1</f>
        <v>6.0155243015324711E-2</v>
      </c>
      <c r="TF47" s="70">
        <f t="shared" si="2266"/>
        <v>5.2523405990926975E-2</v>
      </c>
      <c r="TG47" s="70">
        <f t="shared" si="2266"/>
        <v>7.6835285641840612E-2</v>
      </c>
      <c r="TH47" s="70">
        <f t="shared" si="2266"/>
        <v>8.6225292816674459E-2</v>
      </c>
      <c r="TI47" s="70">
        <f t="shared" si="2266"/>
        <v>7.913923754082286E-2</v>
      </c>
      <c r="TJ47" s="70">
        <f t="shared" si="2266"/>
        <v>5.7777778556093562E-2</v>
      </c>
      <c r="TK47" s="70">
        <f t="shared" si="2266"/>
        <v>3.0673457725866937E-2</v>
      </c>
      <c r="TL47" s="70">
        <f t="shared" si="2266"/>
        <v>2.7288840668537873E-4</v>
      </c>
      <c r="TM47" s="70">
        <f t="shared" si="2266"/>
        <v>1.6088627738024108E-2</v>
      </c>
      <c r="TN47" s="70">
        <f t="shared" si="2266"/>
        <v>-1.6378346570248281E-3</v>
      </c>
      <c r="TO47" s="70">
        <f t="shared" ref="TO47:TX49" si="2267">(TO9/TC9)^(1/3)-1</f>
        <v>-7.1197589478055878E-4</v>
      </c>
      <c r="TP47" s="70">
        <f t="shared" si="2267"/>
        <v>2.494993079608987E-3</v>
      </c>
      <c r="TQ47" s="70">
        <f t="shared" si="2267"/>
        <v>-7.9658759339990004E-3</v>
      </c>
      <c r="TR47" s="70">
        <f t="shared" si="2267"/>
        <v>-1.5515118472317013E-2</v>
      </c>
      <c r="TS47" s="70">
        <f t="shared" si="2267"/>
        <v>1.3119296512813516E-3</v>
      </c>
      <c r="TT47" s="70">
        <f t="shared" si="2267"/>
        <v>-6.9448094964239537E-3</v>
      </c>
      <c r="TU47" s="70">
        <f t="shared" si="2267"/>
        <v>-8.9556171714996191E-3</v>
      </c>
      <c r="TV47" s="70">
        <f t="shared" si="2267"/>
        <v>-6.1804665901354916E-3</v>
      </c>
      <c r="TW47" s="70">
        <f t="shared" si="2267"/>
        <v>1.3721476388625531E-2</v>
      </c>
      <c r="TX47" s="70">
        <f t="shared" si="2267"/>
        <v>1.9560507476920508E-2</v>
      </c>
      <c r="TY47" s="70">
        <f t="shared" ref="TY47:UH49" si="2268">(TY9/TM9)^(1/3)-1</f>
        <v>2.2301403222964034E-3</v>
      </c>
      <c r="TZ47" s="70">
        <f t="shared" si="2268"/>
        <v>6.3295556669369368E-3</v>
      </c>
      <c r="UA47" s="70">
        <f t="shared" si="2268"/>
        <v>7.1212892323018195E-3</v>
      </c>
      <c r="UB47" s="70">
        <f t="shared" si="2268"/>
        <v>-9.6990065207115395E-3</v>
      </c>
      <c r="UC47" s="70">
        <f t="shared" si="2268"/>
        <v>1.773710115525029E-2</v>
      </c>
      <c r="UD47" s="70">
        <f t="shared" si="2268"/>
        <v>-1.8005353322805617E-2</v>
      </c>
      <c r="UE47" s="70">
        <f t="shared" si="2268"/>
        <v>-2.1350722208591799E-2</v>
      </c>
      <c r="UF47" s="70">
        <f t="shared" si="2268"/>
        <v>-1.753069150093034E-2</v>
      </c>
      <c r="UG47" s="70">
        <f t="shared" si="2268"/>
        <v>-1.3961171084169166E-3</v>
      </c>
      <c r="UH47" s="70">
        <f t="shared" si="2268"/>
        <v>5.6879131068590105E-3</v>
      </c>
      <c r="UI47" s="70">
        <f t="shared" ref="UI47:UR49" si="2269">(UI9/TW9)^(1/3)-1</f>
        <v>-3.8067331674172866E-2</v>
      </c>
      <c r="UJ47" s="70">
        <f t="shared" si="2269"/>
        <v>-3.3736001834772544E-2</v>
      </c>
      <c r="UK47" s="70">
        <f t="shared" si="2269"/>
        <v>-3.8563960709749323E-2</v>
      </c>
      <c r="UL47" s="70">
        <f t="shared" si="2269"/>
        <v>-3.6068288267692816E-2</v>
      </c>
      <c r="UM47" s="70">
        <f t="shared" si="2269"/>
        <v>-3.1521419252074967E-2</v>
      </c>
      <c r="UN47" s="70">
        <f t="shared" si="2269"/>
        <v>-1.1469853639619831E-2</v>
      </c>
      <c r="UO47" s="70">
        <f t="shared" si="2269"/>
        <v>-2.6022770740672163E-2</v>
      </c>
      <c r="UP47" s="70">
        <f t="shared" si="2269"/>
        <v>2.7535571319087904E-2</v>
      </c>
      <c r="UQ47" s="70">
        <f t="shared" si="2269"/>
        <v>2.5501757194483554E-2</v>
      </c>
      <c r="UR47" s="70">
        <f t="shared" si="2269"/>
        <v>1.5574703478047569E-2</v>
      </c>
      <c r="US47" s="70">
        <f t="shared" ref="US47:VB49" si="2270">(US9/UG9)^(1/3)-1</f>
        <v>1.0246043664241533E-3</v>
      </c>
      <c r="UT47" s="70">
        <f t="shared" si="2270"/>
        <v>-3.4079817707791227E-2</v>
      </c>
      <c r="UU47" s="70">
        <f t="shared" si="2270"/>
        <v>4.2909452333397269E-2</v>
      </c>
      <c r="UV47" s="70">
        <f t="shared" si="2270"/>
        <v>3.7365082935679084E-2</v>
      </c>
      <c r="UW47" s="70">
        <f t="shared" si="2270"/>
        <v>7.1354317506322928E-2</v>
      </c>
      <c r="UX47" s="70">
        <f t="shared" si="2270"/>
        <v>9.7002315442197506E-2</v>
      </c>
      <c r="UY47" s="70">
        <f t="shared" si="2270"/>
        <v>9.1253268148763889E-2</v>
      </c>
      <c r="UZ47" s="70">
        <f t="shared" si="2270"/>
        <v>0.12360019200252093</v>
      </c>
      <c r="VA47" s="70">
        <f t="shared" si="2270"/>
        <v>0.12066173243174294</v>
      </c>
      <c r="VB47" s="70">
        <f t="shared" si="2270"/>
        <v>0.12147278974126308</v>
      </c>
      <c r="VC47" s="70">
        <f t="shared" ref="VC47:VL49" si="2271">(VC9/UQ9)^(1/3)-1</f>
        <v>0.10383389507174523</v>
      </c>
      <c r="VD47" s="70">
        <f t="shared" si="2271"/>
        <v>0.11787300297138592</v>
      </c>
      <c r="VE47" s="70">
        <f t="shared" si="2271"/>
        <v>0.11323752431124001</v>
      </c>
      <c r="VF47" s="70">
        <f t="shared" si="2271"/>
        <v>0.14666186639592205</v>
      </c>
      <c r="VG47" s="70">
        <f t="shared" si="2271"/>
        <v>0.11279098882192362</v>
      </c>
      <c r="VH47" s="70">
        <f t="shared" si="2271"/>
        <v>0.10866953891908082</v>
      </c>
      <c r="VI47" s="70">
        <f t="shared" si="2271"/>
        <v>7.425293382228193E-2</v>
      </c>
      <c r="VJ47" s="70">
        <f t="shared" si="2271"/>
        <v>2.5236419858618575E-2</v>
      </c>
      <c r="VK47" s="70">
        <f t="shared" si="2271"/>
        <v>2.6470314751852131E-2</v>
      </c>
      <c r="VL47" s="70">
        <f t="shared" si="2271"/>
        <v>1.3004040838049402E-3</v>
      </c>
      <c r="VM47" s="70">
        <f t="shared" ref="VM47:VV49" si="2272">(VM9/VA9)^(1/3)-1</f>
        <v>-1.6793325804672632E-3</v>
      </c>
      <c r="VN47" s="70">
        <f t="shared" si="2272"/>
        <v>-1.3568966092127321E-2</v>
      </c>
      <c r="VO47" s="70">
        <f t="shared" si="2272"/>
        <v>-2.2832863757960009E-4</v>
      </c>
      <c r="VP47" s="70">
        <f t="shared" si="2272"/>
        <v>-1.1592167340077841E-2</v>
      </c>
      <c r="VQ47" s="70">
        <f t="shared" si="2272"/>
        <v>-1.9533471463887842E-2</v>
      </c>
      <c r="VR47" s="70">
        <f t="shared" si="2272"/>
        <v>-3.9620016207799869E-2</v>
      </c>
      <c r="VS47" s="70">
        <f t="shared" si="2272"/>
        <v>-3.5830263930253237E-2</v>
      </c>
      <c r="VT47" s="70">
        <f t="shared" si="2272"/>
        <v>-3.930338209223494E-2</v>
      </c>
      <c r="VU47" s="70">
        <f t="shared" si="2272"/>
        <v>-3.7693511665332524E-2</v>
      </c>
      <c r="VV47" s="70">
        <f t="shared" si="2272"/>
        <v>-2.3280263116295608E-2</v>
      </c>
      <c r="VW47" s="70">
        <f t="shared" ref="VW47:WF49" si="2273">(VW9/VK9)^(1/3)-1</f>
        <v>-2.3532225491855852E-2</v>
      </c>
      <c r="VX47" s="70">
        <f t="shared" si="2273"/>
        <v>-4.2908627308838598E-2</v>
      </c>
      <c r="VY47" s="70">
        <f t="shared" si="2273"/>
        <v>-3.6012138466737231E-2</v>
      </c>
      <c r="VZ47" s="70">
        <f t="shared" si="2273"/>
        <v>-4.0924486252254533E-2</v>
      </c>
      <c r="WA47" s="70">
        <f t="shared" si="2273"/>
        <v>-5.1405778115838796E-2</v>
      </c>
      <c r="WB47" s="70">
        <f t="shared" si="2273"/>
        <v>-4.9173438325240904E-2</v>
      </c>
      <c r="WC47" s="70">
        <f t="shared" si="2273"/>
        <v>-4.5345086100941345E-2</v>
      </c>
      <c r="WD47" s="70">
        <f t="shared" si="2273"/>
        <v>-2.3863033914979237E-3</v>
      </c>
      <c r="WE47" s="70">
        <f t="shared" si="2273"/>
        <v>-1.1756954381374585E-2</v>
      </c>
      <c r="WF47" s="70">
        <f t="shared" si="2273"/>
        <v>-1.3327218203926239E-2</v>
      </c>
      <c r="WG47" s="70">
        <f t="shared" ref="WG47:WP49" si="2274">(WG9/VU9)^(1/3)-1</f>
        <v>-3.8494924308353218E-3</v>
      </c>
      <c r="WH47" s="70">
        <f t="shared" si="2274"/>
        <v>1.8845928199971329E-2</v>
      </c>
      <c r="WI47" s="70">
        <f t="shared" si="2274"/>
        <v>1.2260728250698127E-2</v>
      </c>
      <c r="WJ47" s="70">
        <f t="shared" si="2274"/>
        <v>2.2726608205343224E-2</v>
      </c>
      <c r="WK47" s="70">
        <f t="shared" si="2274"/>
        <v>2.1261566003742072E-2</v>
      </c>
      <c r="WL47" s="70">
        <f t="shared" si="2274"/>
        <v>4.0547607426327792E-2</v>
      </c>
      <c r="WM47" s="70">
        <f t="shared" si="2274"/>
        <v>6.3491435361169746E-2</v>
      </c>
      <c r="WN47" s="70">
        <f t="shared" si="2274"/>
        <v>6.2532132889939529E-2</v>
      </c>
      <c r="WO47" s="70">
        <f t="shared" si="2274"/>
        <v>6.8454373165032889E-2</v>
      </c>
      <c r="WP47" s="70">
        <f t="shared" si="2274"/>
        <v>4.105375439792347E-2</v>
      </c>
      <c r="WQ47" s="70">
        <f t="shared" ref="WQ47:WZ49" si="2275">(WQ9/WE9)^(1/3)-1</f>
        <v>7.0938809767375322E-2</v>
      </c>
      <c r="WR47" s="70">
        <f t="shared" si="2275"/>
        <v>7.1177402101308296E-2</v>
      </c>
      <c r="WS47" s="70">
        <f t="shared" si="2275"/>
        <v>5.6263245408152862E-2</v>
      </c>
      <c r="WT47" s="70">
        <f t="shared" si="2275"/>
        <v>3.4010481906567414E-2</v>
      </c>
      <c r="WU47" s="70">
        <f t="shared" si="2275"/>
        <v>4.4627674889914148E-2</v>
      </c>
      <c r="WV47" s="70">
        <f t="shared" si="2275"/>
        <v>5.0527091396110224E-2</v>
      </c>
      <c r="WW47" s="70">
        <f t="shared" si="2275"/>
        <v>6.1124416555422112E-2</v>
      </c>
      <c r="WX47" s="70">
        <f t="shared" si="2275"/>
        <v>8.0350452591720911E-2</v>
      </c>
      <c r="WY47" s="70">
        <f t="shared" si="2275"/>
        <v>9.188272904446948E-2</v>
      </c>
      <c r="WZ47" s="70">
        <f t="shared" si="2275"/>
        <v>0.12778577444231898</v>
      </c>
      <c r="XA47" s="70">
        <f t="shared" ref="XA47:XJ49" si="2276">(XA9/WO9)^(1/3)-1</f>
        <v>0.13339570554635416</v>
      </c>
      <c r="XB47" s="70">
        <f t="shared" si="2276"/>
        <v>0.13996946258914833</v>
      </c>
      <c r="XC47" s="70">
        <f t="shared" si="2276"/>
        <v>0.11909199161556039</v>
      </c>
      <c r="XD47" s="70">
        <f t="shared" si="2276"/>
        <v>0.14199595085018157</v>
      </c>
      <c r="XE47" s="70">
        <f t="shared" si="2276"/>
        <v>0.13999920270441435</v>
      </c>
      <c r="XF47" s="70">
        <f t="shared" si="2276"/>
        <v>0.14013791701437528</v>
      </c>
      <c r="XG47" s="70">
        <f t="shared" si="2276"/>
        <v>0.13251407351498456</v>
      </c>
      <c r="XH47" s="70">
        <f t="shared" si="2276"/>
        <v>0.1250513697336626</v>
      </c>
      <c r="XI47" s="70">
        <f t="shared" si="2276"/>
        <v>0.12313804367483461</v>
      </c>
      <c r="XJ47" s="70">
        <f t="shared" si="2276"/>
        <v>8.7815065866016395E-2</v>
      </c>
      <c r="XK47" s="70">
        <f t="shared" ref="XK47:XT49" si="2277">(XK9/WY9)^(1/3)-1</f>
        <v>5.6758157491922256E-2</v>
      </c>
      <c r="XL47" s="70">
        <f t="shared" si="2277"/>
        <v>1.5858665181418985E-2</v>
      </c>
      <c r="XM47" s="70">
        <f t="shared" si="2277"/>
        <v>1.5068975755988756E-2</v>
      </c>
      <c r="XN47" s="70">
        <f t="shared" si="2277"/>
        <v>6.5147495747808204E-3</v>
      </c>
      <c r="XO47" s="70">
        <f t="shared" si="2277"/>
        <v>7.4427003378512158E-3</v>
      </c>
      <c r="XP47" s="70">
        <f t="shared" si="2277"/>
        <v>-1.393011152875534E-2</v>
      </c>
      <c r="XQ47" s="70">
        <f t="shared" si="2277"/>
        <v>-1.0368068237501138E-2</v>
      </c>
      <c r="XR47" s="70">
        <f t="shared" si="2277"/>
        <v>-2.3790561654487563E-2</v>
      </c>
      <c r="XS47" s="70">
        <f t="shared" si="2277"/>
        <v>-3.0305767272772455E-2</v>
      </c>
      <c r="XT47" s="70">
        <f t="shared" si="2277"/>
        <v>-1.6611213425561822E-2</v>
      </c>
      <c r="XU47" s="70">
        <f t="shared" ref="XU47:YD49" si="2278">(XU9/XI9)^(1/3)-1</f>
        <v>-2.9370393854868171E-2</v>
      </c>
      <c r="XV47" s="70">
        <f t="shared" si="2278"/>
        <v>-1.9464447956157538E-2</v>
      </c>
      <c r="XW47" s="70">
        <f t="shared" si="2278"/>
        <v>-2.6067609941901937E-2</v>
      </c>
      <c r="XX47" s="70">
        <f t="shared" si="2278"/>
        <v>1.0241091463388585E-2</v>
      </c>
      <c r="XY47" s="70">
        <f t="shared" si="2278"/>
        <v>2.3263604083028078E-3</v>
      </c>
      <c r="XZ47" s="70">
        <f t="shared" si="2278"/>
        <v>-1.6836339921832089E-2</v>
      </c>
      <c r="YA47" s="70">
        <f t="shared" si="2278"/>
        <v>-1.4513209777705649E-2</v>
      </c>
      <c r="YB47" s="70">
        <f t="shared" si="2278"/>
        <v>-1.2713288499825781E-2</v>
      </c>
      <c r="YC47" s="70">
        <f t="shared" si="2278"/>
        <v>-4.0575780215434953E-5</v>
      </c>
      <c r="YD47" s="70">
        <f t="shared" si="2278"/>
        <v>1.4015483176387455E-2</v>
      </c>
      <c r="YE47" s="70">
        <f t="shared" ref="YE47:YN49" si="2279">(YE9/XS9)^(1/3)-1</f>
        <v>2.223045514455535E-2</v>
      </c>
      <c r="YF47" s="70">
        <f t="shared" si="2279"/>
        <v>1.739641591448482E-2</v>
      </c>
      <c r="YG47" s="70">
        <f t="shared" si="2279"/>
        <v>1.1390766288169374E-2</v>
      </c>
      <c r="YH47" s="70">
        <f t="shared" si="2279"/>
        <v>1.8534598008122405E-2</v>
      </c>
      <c r="YI47" s="70">
        <f t="shared" si="2279"/>
        <v>3.1817520774662267E-2</v>
      </c>
      <c r="YJ47" s="70">
        <f t="shared" si="2279"/>
        <v>-5.8683767917799834E-4</v>
      </c>
      <c r="YK47" s="70">
        <f t="shared" si="2279"/>
        <v>2.6998351139551069E-2</v>
      </c>
      <c r="YL47" s="70">
        <f t="shared" si="2279"/>
        <v>4.695609710554427E-2</v>
      </c>
      <c r="YM47" s="70">
        <f t="shared" si="2279"/>
        <v>4.6528377853201519E-2</v>
      </c>
      <c r="YN47" s="70">
        <f t="shared" si="2279"/>
        <v>4.3691527407698993E-2</v>
      </c>
      <c r="YO47" s="70">
        <f t="shared" ref="YO47:YX49" si="2280">(YO9/YC9)^(1/3)-1</f>
        <v>2.7118291053921162E-2</v>
      </c>
      <c r="YP47" s="70">
        <f t="shared" si="2280"/>
        <v>4.2899917010906119E-2</v>
      </c>
      <c r="YQ47" s="70">
        <f t="shared" si="2280"/>
        <v>4.4957552434627734E-2</v>
      </c>
      <c r="YR47" s="70">
        <f t="shared" si="2280"/>
        <v>2.7898410374277205E-2</v>
      </c>
      <c r="YS47" s="70">
        <f t="shared" si="2280"/>
        <v>9.6436548503120445E-3</v>
      </c>
      <c r="YT47" s="70">
        <f t="shared" si="2280"/>
        <v>1.395245459367378E-2</v>
      </c>
      <c r="YU47" s="70">
        <f t="shared" si="2280"/>
        <v>1.0282740571688542E-2</v>
      </c>
      <c r="YV47" s="70">
        <f t="shared" si="2280"/>
        <v>3.2242975937808893E-2</v>
      </c>
      <c r="YW47" s="70">
        <f t="shared" si="2280"/>
        <v>2.8777970981414436E-2</v>
      </c>
      <c r="YX47" s="70">
        <f t="shared" si="2280"/>
        <v>7.1926652640265099E-2</v>
      </c>
      <c r="YY47" s="70">
        <f t="shared" ref="YY47:ZH49" si="2281">(YY9/YM9)^(1/3)-1</f>
        <v>8.6256832591186328E-2</v>
      </c>
      <c r="YZ47" s="70">
        <f t="shared" si="2281"/>
        <v>0.12229174381393815</v>
      </c>
      <c r="ZA47" s="70">
        <f t="shared" si="2281"/>
        <v>0.13681566829242109</v>
      </c>
      <c r="ZB47" s="70">
        <f t="shared" si="2281"/>
        <v>0.13140503162718242</v>
      </c>
      <c r="ZC47" s="70">
        <f t="shared" si="2281"/>
        <v>0.14246728654104479</v>
      </c>
      <c r="ZD47" s="70">
        <f t="shared" si="2281"/>
        <v>0.15483268355803781</v>
      </c>
      <c r="ZE47" s="70">
        <f t="shared" si="2281"/>
        <v>0.18830891502204983</v>
      </c>
      <c r="ZF47" s="70">
        <f t="shared" si="2281"/>
        <v>0.16344007862702536</v>
      </c>
      <c r="ZG47" s="70">
        <f t="shared" si="2281"/>
        <v>0.17201657257472092</v>
      </c>
      <c r="ZH47" s="70">
        <f t="shared" si="2281"/>
        <v>0.16413363568502048</v>
      </c>
      <c r="ZI47" s="70">
        <f t="shared" ref="ZI47:ZR49" si="2282">(ZI9/YW9)^(1/3)-1</f>
        <v>0.16116760421827747</v>
      </c>
      <c r="ZJ47" s="70">
        <f t="shared" si="2282"/>
        <v>0.10820649003243243</v>
      </c>
      <c r="ZK47" s="70">
        <f t="shared" si="2282"/>
        <v>8.6632326040098073E-2</v>
      </c>
      <c r="ZL47" s="70">
        <f t="shared" si="2282"/>
        <v>5.7959533852797618E-2</v>
      </c>
      <c r="ZM47" s="70">
        <f t="shared" si="2282"/>
        <v>5.6441377326496012E-2</v>
      </c>
      <c r="ZN47" s="70">
        <f t="shared" si="2282"/>
        <v>4.6108067003160613E-2</v>
      </c>
      <c r="ZO47" s="70">
        <f t="shared" si="2282"/>
        <v>4.0468132253248523E-2</v>
      </c>
      <c r="ZP47" s="70">
        <f t="shared" si="2282"/>
        <v>4.2216704589365772E-2</v>
      </c>
      <c r="ZQ47" s="70">
        <f t="shared" si="2282"/>
        <v>3.9499855531953898E-2</v>
      </c>
      <c r="ZR47" s="70">
        <f t="shared" si="2282"/>
        <v>1.3580100057253519E-2</v>
      </c>
      <c r="ZS47" s="70">
        <f t="shared" ref="ZS47:AAB49" si="2283">(ZS9/ZG9)^(1/3)-1</f>
        <v>7.6819317605472115E-3</v>
      </c>
      <c r="ZT47" s="70">
        <f t="shared" si="2283"/>
        <v>1.3283391950707824E-2</v>
      </c>
      <c r="ZU47" s="70">
        <f t="shared" si="2283"/>
        <v>-9.9387899642453537E-3</v>
      </c>
      <c r="ZV47" s="70">
        <f t="shared" si="2283"/>
        <v>1.8976189916721786E-3</v>
      </c>
      <c r="ZW47" s="70">
        <f t="shared" si="2283"/>
        <v>6.9247695119436514E-3</v>
      </c>
      <c r="ZX47" s="70">
        <f t="shared" si="2283"/>
        <v>1.8371472509882025E-2</v>
      </c>
      <c r="ZY47" s="70">
        <f t="shared" si="2283"/>
        <v>2.5924723437296127E-3</v>
      </c>
      <c r="ZZ47" s="70">
        <f t="shared" si="2283"/>
        <v>1.0601964249777662E-2</v>
      </c>
      <c r="AAA47" s="70">
        <f t="shared" si="2283"/>
        <v>4.079130409981202E-3</v>
      </c>
      <c r="AAB47" s="70">
        <f t="shared" si="2283"/>
        <v>3.511289716054744E-3</v>
      </c>
      <c r="AAC47" s="70">
        <f t="shared" ref="AAC47:AAL49" si="2284">(AAC9/ZQ9)^(1/3)-1</f>
        <v>1.7299069251269339E-2</v>
      </c>
      <c r="AAD47" s="70">
        <f t="shared" si="2284"/>
        <v>5.0066361615792587E-2</v>
      </c>
      <c r="AAE47" s="70">
        <f t="shared" si="2284"/>
        <v>3.588145506598206E-2</v>
      </c>
      <c r="AAF47" s="70">
        <f t="shared" si="2284"/>
        <v>2.5956916880584213E-2</v>
      </c>
      <c r="AAG47" s="70">
        <f t="shared" si="2284"/>
        <v>4.1428387412108858E-2</v>
      </c>
      <c r="AAH47" s="70">
        <f t="shared" si="2284"/>
        <v>4.0247861809121765E-2</v>
      </c>
      <c r="AAI47" s="70">
        <f t="shared" si="2284"/>
        <v>4.8150634346725285E-2</v>
      </c>
      <c r="AAJ47" s="70">
        <f t="shared" si="2284"/>
        <v>3.805987109166864E-2</v>
      </c>
      <c r="AAK47" s="70">
        <f t="shared" si="2284"/>
        <v>4.5609598461554102E-2</v>
      </c>
      <c r="AAL47" s="70">
        <f t="shared" si="2284"/>
        <v>4.1376104180529172E-2</v>
      </c>
      <c r="AAM47" s="70">
        <f t="shared" ref="AAM47:AAV49" si="2285">(AAM9/AAA9)^(1/3)-1</f>
        <v>3.3692145278232166E-2</v>
      </c>
      <c r="AAN47" s="70">
        <f t="shared" si="2285"/>
        <v>1.3985956669648081E-2</v>
      </c>
      <c r="AAO47" s="70">
        <f t="shared" si="2285"/>
        <v>-8.0416910924007157E-3</v>
      </c>
      <c r="AAP47" s="70">
        <f t="shared" si="2285"/>
        <v>-5.74579842980949E-3</v>
      </c>
      <c r="AAQ47" s="70">
        <f t="shared" si="2285"/>
        <v>1.8022367680738061E-2</v>
      </c>
      <c r="AAR47" s="70">
        <f t="shared" si="2285"/>
        <v>4.3625985607462781E-3</v>
      </c>
      <c r="AAS47" s="70">
        <f t="shared" si="2285"/>
        <v>-4.628172910347117E-3</v>
      </c>
      <c r="AAT47" s="70">
        <f t="shared" si="2285"/>
        <v>1.8158869816342627E-3</v>
      </c>
      <c r="AAU47" s="70">
        <f t="shared" si="2285"/>
        <v>-2.3922961526426922E-3</v>
      </c>
      <c r="AAV47" s="70">
        <f t="shared" si="2285"/>
        <v>-2.6148202609392879E-3</v>
      </c>
      <c r="AAW47" s="70">
        <f t="shared" ref="AAW47:ABF49" si="2286">(AAW9/AAK9)^(1/3)-1</f>
        <v>1.1258679872451882E-2</v>
      </c>
      <c r="AAX47" s="70">
        <f t="shared" si="2286"/>
        <v>5.5678507449093306E-2</v>
      </c>
      <c r="AAY47" s="70">
        <f t="shared" si="2286"/>
        <v>6.0367317771142126E-2</v>
      </c>
      <c r="AAZ47" s="70">
        <f t="shared" si="2286"/>
        <v>0.10300376394436905</v>
      </c>
      <c r="ABA47" s="70">
        <f t="shared" si="2286"/>
        <v>0.11527193368901179</v>
      </c>
      <c r="ABB47" s="70">
        <f t="shared" si="2286"/>
        <v>0.10331032823915698</v>
      </c>
      <c r="ABC47" s="70">
        <f t="shared" si="2286"/>
        <v>0.10055649428210667</v>
      </c>
      <c r="ABD47" s="70">
        <f t="shared" si="2286"/>
        <v>0.12190195623994704</v>
      </c>
      <c r="ABE47" s="70">
        <f t="shared" si="2286"/>
        <v>0.12817320546320699</v>
      </c>
      <c r="ABF47" s="70">
        <f t="shared" si="2286"/>
        <v>0.11939639367285548</v>
      </c>
      <c r="ABG47" s="70">
        <f t="shared" ref="ABG47:ABP49" si="2287">(ABG9/AAU9)^(1/3)-1</f>
        <v>0.12299864004152572</v>
      </c>
      <c r="ABH47" s="70">
        <f t="shared" si="2287"/>
        <v>0.12376353793752704</v>
      </c>
      <c r="ABI47" s="70">
        <f t="shared" si="2287"/>
        <v>0.10908893203089032</v>
      </c>
      <c r="ABJ47" s="70">
        <f t="shared" si="2287"/>
        <v>6.9203867871530322E-2</v>
      </c>
      <c r="ABK47" s="70">
        <f t="shared" si="2287"/>
        <v>7.9659970012430081E-2</v>
      </c>
      <c r="ABL47" s="70">
        <f t="shared" si="2287"/>
        <v>5.9190900190224882E-2</v>
      </c>
      <c r="ABM47" s="70">
        <f t="shared" si="2287"/>
        <v>6.5701366010125328E-2</v>
      </c>
      <c r="ABN47" s="70">
        <f t="shared" si="2287"/>
        <v>4.8878097720510771E-2</v>
      </c>
      <c r="ABO47" s="70">
        <f t="shared" si="2287"/>
        <v>5.3174932796045571E-2</v>
      </c>
      <c r="ABP47" s="70">
        <f t="shared" si="2287"/>
        <v>6.2708779228890066E-2</v>
      </c>
      <c r="ABQ47" s="70">
        <f t="shared" ref="ABQ47:ABZ49" si="2288">(ABQ9/ABE9)^(1/3)-1</f>
        <v>5.6198579590237108E-2</v>
      </c>
      <c r="ABR47" s="70">
        <f t="shared" si="2288"/>
        <v>4.194218921774362E-2</v>
      </c>
      <c r="ABS47" s="70">
        <f t="shared" si="2288"/>
        <v>2.5337411100682328E-2</v>
      </c>
      <c r="ABT47" s="70">
        <f t="shared" si="2288"/>
        <v>3.3958586414221337E-2</v>
      </c>
      <c r="ABU47" s="70">
        <f t="shared" si="2288"/>
        <v>3.4165595700883067E-2</v>
      </c>
      <c r="ABV47" s="70">
        <f t="shared" si="2288"/>
        <v>3.118821922514492E-2</v>
      </c>
      <c r="ABW47" s="70">
        <f t="shared" si="2288"/>
        <v>1.3243142360936044E-2</v>
      </c>
      <c r="ABX47" s="70">
        <f t="shared" si="2288"/>
        <v>1.1708265797430117E-2</v>
      </c>
      <c r="ABY47" s="70">
        <f t="shared" si="2288"/>
        <v>1.1030289023105988E-2</v>
      </c>
      <c r="ABZ47" s="70">
        <f t="shared" si="2288"/>
        <v>4.7261697443098605E-2</v>
      </c>
      <c r="ACA47" s="70">
        <f t="shared" ref="ACA47:ACJ49" si="2289">(ACA9/ABO9)^(1/3)-1</f>
        <v>3.7257269566026041E-2</v>
      </c>
      <c r="ACB47" s="70">
        <f t="shared" si="2289"/>
        <v>2.7017066943233026E-2</v>
      </c>
      <c r="ACC47" s="70">
        <f t="shared" si="2289"/>
        <v>3.3843776117485014E-2</v>
      </c>
      <c r="ACD47" s="70">
        <f t="shared" si="2289"/>
        <v>6.3546493996814446E-2</v>
      </c>
      <c r="ACE47" s="70">
        <f t="shared" si="2289"/>
        <v>7.1456911397188572E-2</v>
      </c>
      <c r="ACF47" s="70">
        <f t="shared" si="2289"/>
        <v>4.4507319350971741E-2</v>
      </c>
      <c r="ACG47" s="70">
        <f t="shared" si="2289"/>
        <v>5.5478249819796321E-2</v>
      </c>
      <c r="ACH47" s="70">
        <f t="shared" si="2289"/>
        <v>5.2414097317422081E-2</v>
      </c>
      <c r="ACI47" s="70">
        <f t="shared" si="2289"/>
        <v>7.1926720536833022E-2</v>
      </c>
      <c r="ACJ47" s="70">
        <f t="shared" si="2289"/>
        <v>6.7956387677681418E-2</v>
      </c>
      <c r="ACK47" s="70">
        <f t="shared" ref="ACK47:ACT49" si="2290">(ACK9/ABY9)^(1/3)-1</f>
        <v>5.154129250809536E-2</v>
      </c>
      <c r="ACL47" s="70">
        <f t="shared" si="2290"/>
        <v>4.1518812288014129E-2</v>
      </c>
      <c r="ACM47" s="70">
        <f t="shared" si="2290"/>
        <v>3.1229272235037353E-2</v>
      </c>
      <c r="ACN47" s="70">
        <f t="shared" si="2290"/>
        <v>1.8643376731594108E-2</v>
      </c>
      <c r="ACO47" s="70">
        <f t="shared" si="2290"/>
        <v>1.3363517088412546E-2</v>
      </c>
      <c r="ACP47" s="70">
        <f t="shared" si="2290"/>
        <v>4.831065877533014E-3</v>
      </c>
      <c r="ACQ47" s="70">
        <f t="shared" si="2290"/>
        <v>4.7632569244089318E-3</v>
      </c>
      <c r="ACR47" s="70">
        <f t="shared" si="2290"/>
        <v>2.9184503205046397E-2</v>
      </c>
      <c r="ACS47" s="70">
        <f t="shared" si="2290"/>
        <v>1.6951237951920328E-2</v>
      </c>
      <c r="ACT47" s="70">
        <f t="shared" si="2290"/>
        <v>2.1287113372452815E-2</v>
      </c>
      <c r="ACU47" s="70">
        <f t="shared" ref="ACU47:ADD49" si="2291">(ACU9/ACI9)^(1/3)-1</f>
        <v>2.9524249299831329E-2</v>
      </c>
      <c r="ACV47" s="70">
        <f t="shared" si="2291"/>
        <v>4.3502724446304875E-2</v>
      </c>
      <c r="ACW47" s="70">
        <f t="shared" si="2291"/>
        <v>5.3676500627382273E-2</v>
      </c>
      <c r="ACX47" s="70">
        <f t="shared" si="2291"/>
        <v>8.5699381397356111E-2</v>
      </c>
      <c r="ACY47" s="70">
        <f t="shared" si="2291"/>
        <v>0.10714875107978683</v>
      </c>
      <c r="ACZ47" s="70">
        <f t="shared" si="2291"/>
        <v>0.13091641833281709</v>
      </c>
      <c r="ADA47" s="70">
        <f t="shared" si="2291"/>
        <v>0.1442712140118132</v>
      </c>
      <c r="ADB47" s="70">
        <f t="shared" si="2291"/>
        <v>0.13402137945635806</v>
      </c>
      <c r="ADC47" s="70">
        <f t="shared" si="2291"/>
        <v>0.13655792445491044</v>
      </c>
      <c r="ADD47" s="70">
        <f t="shared" si="2291"/>
        <v>0.12741527091940719</v>
      </c>
      <c r="ADE47" s="70">
        <f t="shared" ref="ADE47:ADN49" si="2292">(ADE9/ACS9)^(1/3)-1</f>
        <v>0.14301324188780362</v>
      </c>
      <c r="ADF47" s="70">
        <f t="shared" si="2292"/>
        <v>0.13077737742393625</v>
      </c>
      <c r="ADG47" s="70">
        <f t="shared" si="2292"/>
        <v>0.11381454091785126</v>
      </c>
      <c r="ADH47" s="70">
        <f t="shared" si="2292"/>
        <v>0.10610556045470454</v>
      </c>
      <c r="ADI47" s="70">
        <f t="shared" si="2292"/>
        <v>0.1062476617193937</v>
      </c>
      <c r="ADJ47" s="70">
        <f t="shared" si="2292"/>
        <v>7.4071962364424149E-2</v>
      </c>
      <c r="ADK47" s="70">
        <f t="shared" si="2292"/>
        <v>5.6865825406190007E-2</v>
      </c>
      <c r="ADL47" s="70">
        <f t="shared" si="2292"/>
        <v>4.606912334498503E-2</v>
      </c>
      <c r="ADM47" s="70">
        <f t="shared" si="2292"/>
        <v>3.392000511312121E-2</v>
      </c>
      <c r="ADN47" s="70">
        <f t="shared" si="2292"/>
        <v>4.1484742718702172E-2</v>
      </c>
      <c r="ADO47" s="70">
        <f t="shared" ref="ADO47:ADX49" si="2293">(ADO9/ADC9)^(1/3)-1</f>
        <v>3.9732919414458889E-2</v>
      </c>
      <c r="ADP47" s="70">
        <f t="shared" si="2293"/>
        <v>5.160634035227929E-2</v>
      </c>
      <c r="ADQ47" s="70">
        <f t="shared" si="2293"/>
        <v>3.3422816089732299E-2</v>
      </c>
      <c r="ADR47" s="70">
        <f t="shared" si="2293"/>
        <v>2.3850269245119904E-2</v>
      </c>
      <c r="ADS47" s="70">
        <f t="shared" si="2293"/>
        <v>1.9502581200603553E-2</v>
      </c>
      <c r="ADT47" s="70">
        <f t="shared" si="2293"/>
        <v>2.4132779924482151E-2</v>
      </c>
      <c r="ADU47" s="70">
        <f t="shared" si="2293"/>
        <v>1.9578388224595011E-2</v>
      </c>
      <c r="ADV47" s="70">
        <f t="shared" si="2293"/>
        <v>9.9106220643467857E-3</v>
      </c>
      <c r="ADW47" s="70">
        <f t="shared" si="2293"/>
        <v>1.6602736458365186E-2</v>
      </c>
      <c r="ADX47" s="70">
        <f t="shared" si="2293"/>
        <v>1.0557125864149697E-2</v>
      </c>
      <c r="ADY47" s="70">
        <f t="shared" ref="ADY47:AEH49" si="2294">(ADY9/ADM9)^(1/3)-1</f>
        <v>1.4338807854043178E-2</v>
      </c>
      <c r="ADZ47" s="70">
        <f t="shared" si="2294"/>
        <v>3.1933806653848151E-2</v>
      </c>
      <c r="AEA47" s="70">
        <f t="shared" si="2294"/>
        <v>4.3630304342916482E-2</v>
      </c>
      <c r="AEB47" s="70">
        <f t="shared" si="2294"/>
        <v>2.7779486887752114E-2</v>
      </c>
      <c r="AEC47" s="70">
        <f t="shared" si="2294"/>
        <v>4.2447180007258556E-2</v>
      </c>
      <c r="AED47" s="70">
        <f t="shared" si="2294"/>
        <v>6.3879608819699563E-2</v>
      </c>
      <c r="AEE47" s="70">
        <f t="shared" si="2294"/>
        <v>7.0873539005786634E-2</v>
      </c>
      <c r="AEF47" s="70">
        <f t="shared" si="2294"/>
        <v>6.3708009196707716E-2</v>
      </c>
      <c r="AEG47" s="70">
        <f t="shared" si="2294"/>
        <v>6.0815812066695951E-2</v>
      </c>
      <c r="AEH47" s="70">
        <f t="shared" si="2294"/>
        <v>6.9905881140208015E-2</v>
      </c>
      <c r="AEI47" s="70">
        <f t="shared" ref="AEI47:AER49" si="2295">(AEI9/ADW9)^(1/3)-1</f>
        <v>8.7573832718399691E-2</v>
      </c>
      <c r="AEJ47" s="70">
        <f t="shared" si="2295"/>
        <v>9.4182915385317534E-2</v>
      </c>
      <c r="AEK47" s="70">
        <f t="shared" si="2295"/>
        <v>9.191050309369575E-2</v>
      </c>
      <c r="AEL47" s="70">
        <f t="shared" si="2295"/>
        <v>6.2585313828037448E-2</v>
      </c>
      <c r="AEM47" s="70">
        <f t="shared" si="2295"/>
        <v>5.4350699068806962E-2</v>
      </c>
      <c r="AEN47" s="70">
        <f t="shared" si="2295"/>
        <v>7.7097312364303505E-2</v>
      </c>
      <c r="AEO47" s="70">
        <f t="shared" si="2295"/>
        <v>5.9207111305739746E-2</v>
      </c>
      <c r="AEP47" s="70">
        <f t="shared" si="2295"/>
        <v>7.7017397124988118E-2</v>
      </c>
      <c r="AEQ47" s="70">
        <f t="shared" si="2295"/>
        <v>8.3813699571346767E-2</v>
      </c>
      <c r="AER47" s="70">
        <f t="shared" si="2295"/>
        <v>9.8271790448376528E-2</v>
      </c>
      <c r="AES47" s="70">
        <f t="shared" ref="AES47:AFB49" si="2296">(AES9/AEG9)^(1/3)-1</f>
        <v>6.8325311272263711E-2</v>
      </c>
      <c r="AET47" s="70">
        <f t="shared" si="2296"/>
        <v>6.0047688095486107E-2</v>
      </c>
      <c r="AEU47" s="70">
        <f t="shared" si="2296"/>
        <v>0.10782768928239816</v>
      </c>
      <c r="AEV47" s="70">
        <f t="shared" si="2296"/>
        <v>0.12454508894443816</v>
      </c>
      <c r="AEW47" s="70">
        <f t="shared" si="2296"/>
        <v>0.15698539085289354</v>
      </c>
      <c r="AEX47" s="70">
        <f t="shared" si="2296"/>
        <v>0.16418032839840713</v>
      </c>
      <c r="AEY47" s="70">
        <f t="shared" si="2296"/>
        <v>0.19499762010601573</v>
      </c>
      <c r="AEZ47" s="70">
        <f t="shared" si="2296"/>
        <v>0.2082910086067471</v>
      </c>
      <c r="AFA47" s="70">
        <f t="shared" si="2296"/>
        <v>0.25533541266434723</v>
      </c>
      <c r="AFB47" s="70">
        <f t="shared" si="2296"/>
        <v>0.22435941752531252</v>
      </c>
      <c r="AFC47" s="70">
        <f t="shared" ref="AFC47:AFL49" si="2297">(AFC9/AEQ9)^(1/3)-1</f>
        <v>0.21198875116243343</v>
      </c>
      <c r="AFD47" s="70">
        <f t="shared" si="2297"/>
        <v>0.22973663874045824</v>
      </c>
      <c r="AFE47" s="70">
        <f t="shared" si="2297"/>
        <v>0.28462143353475433</v>
      </c>
      <c r="AFF47" s="70">
        <f t="shared" si="2297"/>
        <v>0.28701747335787253</v>
      </c>
      <c r="AFG47" s="70">
        <f t="shared" si="2297"/>
        <v>0.2205973068511462</v>
      </c>
      <c r="AFH47" s="70">
        <f t="shared" si="2297"/>
        <v>0.22144322061160193</v>
      </c>
      <c r="AFI47" s="70">
        <f t="shared" si="2297"/>
        <v>0.20046878321045858</v>
      </c>
      <c r="AFJ47" s="70">
        <f t="shared" si="2297"/>
        <v>0.20271179285904473</v>
      </c>
      <c r="AFK47" s="70">
        <f t="shared" si="2297"/>
        <v>0.16984139118843689</v>
      </c>
      <c r="AFL47" s="70">
        <f t="shared" si="2297"/>
        <v>0.14925130414380638</v>
      </c>
      <c r="AFM47" s="70">
        <f t="shared" ref="AFM47:AFV49" si="2298">(AFM9/AFA9)^(1/3)-1</f>
        <v>0.13420606527795442</v>
      </c>
      <c r="AFN47" s="70">
        <f t="shared" si="2298"/>
        <v>0.13295314634011768</v>
      </c>
      <c r="AFO47" s="70">
        <f t="shared" si="2298"/>
        <v>0.13490341304266718</v>
      </c>
      <c r="AFP47" s="70">
        <f t="shared" si="2298"/>
        <v>0.10335960702264146</v>
      </c>
      <c r="AFQ47" s="70">
        <f t="shared" si="2298"/>
        <v>0.10322976177749488</v>
      </c>
      <c r="AFR47" s="70">
        <f t="shared" si="2298"/>
        <v>0.10533610157047835</v>
      </c>
      <c r="AFS47" s="70">
        <f t="shared" si="2298"/>
        <v>0.10469629458433416</v>
      </c>
      <c r="AFT47" s="70">
        <f t="shared" si="2298"/>
        <v>8.0008054380259486E-2</v>
      </c>
      <c r="AFU47" s="70">
        <f t="shared" si="2298"/>
        <v>8.0312770823522062E-2</v>
      </c>
      <c r="AFV47" s="70">
        <f t="shared" si="2298"/>
        <v>0.10046638442571543</v>
      </c>
      <c r="AFW47" s="70">
        <f t="shared" ref="AFW47:AGF49" si="2299">(AFW9/AFK9)^(1/3)-1</f>
        <v>9.6191633688414324E-2</v>
      </c>
      <c r="AFX47" s="70">
        <f t="shared" si="2299"/>
        <v>9.8985816611221855E-2</v>
      </c>
      <c r="AFY47" s="70">
        <f t="shared" si="2299"/>
        <v>0.1200296381450221</v>
      </c>
      <c r="AFZ47" s="70">
        <f t="shared" si="2299"/>
        <v>0.14161416586786313</v>
      </c>
      <c r="AGA47" s="70">
        <f t="shared" si="2299"/>
        <v>0.15005031403177793</v>
      </c>
      <c r="AGB47" s="70">
        <f t="shared" si="2299"/>
        <v>0.15781765978683904</v>
      </c>
      <c r="AGC47" s="70">
        <f t="shared" si="2299"/>
        <v>0.15101105476781318</v>
      </c>
      <c r="AGD47" s="70">
        <f t="shared" si="2299"/>
        <v>0.1672689427617533</v>
      </c>
      <c r="AGE47" s="70">
        <f t="shared" si="2299"/>
        <v>0.18355811433577229</v>
      </c>
      <c r="AGF47" s="70">
        <f t="shared" si="2299"/>
        <v>0.20429261371339558</v>
      </c>
      <c r="AGG47" s="70">
        <f t="shared" ref="AGG47:AGP49" si="2300">(AGG9/AFU9)^(1/3)-1</f>
        <v>0.22706086837793005</v>
      </c>
      <c r="AGH47" s="70">
        <f t="shared" si="2300"/>
        <v>0.25026930256160229</v>
      </c>
      <c r="AGI47" s="70">
        <f t="shared" si="2300"/>
        <v>0.25214684436866275</v>
      </c>
      <c r="AGJ47" s="70">
        <f t="shared" si="2300"/>
        <v>0.24294725217363244</v>
      </c>
      <c r="AGK47" s="70">
        <f t="shared" si="2300"/>
        <v>0.20704529375673797</v>
      </c>
      <c r="AGL47" s="70">
        <f t="shared" si="2300"/>
        <v>0.1970036222580458</v>
      </c>
      <c r="AGM47" s="70">
        <f t="shared" si="2300"/>
        <v>0.19701643184436923</v>
      </c>
      <c r="AGN47" s="70">
        <f t="shared" si="2300"/>
        <v>0.19573702279741623</v>
      </c>
      <c r="AGO47" s="70">
        <f t="shared" si="2300"/>
        <v>0.19843246852795704</v>
      </c>
      <c r="AGP47" s="70">
        <f t="shared" si="2300"/>
        <v>0.21960153750303713</v>
      </c>
      <c r="AGQ47" s="70">
        <f t="shared" ref="AGQ47:AGZ49" si="2301">(AGQ9/AGE9)^(1/3)-1</f>
        <v>0.22524541947993959</v>
      </c>
      <c r="AGR47" s="70">
        <f t="shared" si="2301"/>
        <v>0.22717334747679607</v>
      </c>
      <c r="AGS47" s="70">
        <f t="shared" si="2301"/>
        <v>0.23409908854688499</v>
      </c>
      <c r="AGT47" s="70">
        <f t="shared" si="2301"/>
        <v>0.20512019182009023</v>
      </c>
      <c r="AGU47" s="70">
        <f t="shared" si="2301"/>
        <v>0.21705069587578785</v>
      </c>
      <c r="AGV47" s="70">
        <f t="shared" si="2301"/>
        <v>0.23814979708682138</v>
      </c>
      <c r="AGW47" s="70">
        <f t="shared" si="2301"/>
        <v>0.2778206698456096</v>
      </c>
      <c r="AGX47" s="70">
        <f t="shared" si="2301"/>
        <v>0.33909805483552002</v>
      </c>
      <c r="AGY47" s="70">
        <f t="shared" si="2301"/>
        <v>0.36821174850911276</v>
      </c>
      <c r="AGZ47" s="70">
        <f t="shared" si="2301"/>
        <v>0.4509579991580337</v>
      </c>
      <c r="AHA47" s="70">
        <f t="shared" ref="AHA47:AHJ49" si="2302">(AHA9/AGO9)^(1/3)-1</f>
        <v>0.52276007430944449</v>
      </c>
      <c r="AHB47" s="70">
        <f t="shared" si="2302"/>
        <v>0.51767971442032512</v>
      </c>
      <c r="AHC47" s="70">
        <f t="shared" si="2302"/>
        <v>0.4870031953466698</v>
      </c>
      <c r="AHD47" s="70">
        <f t="shared" si="2302"/>
        <v>0.57211067093295331</v>
      </c>
      <c r="AHE47" s="70">
        <f t="shared" si="2302"/>
        <v>0.54153726101458122</v>
      </c>
      <c r="AHF47" s="70">
        <f t="shared" si="2302"/>
        <v>0.53291842947137069</v>
      </c>
      <c r="AHG47" s="70">
        <f t="shared" si="2302"/>
        <v>0.52644997333839161</v>
      </c>
      <c r="AHH47" s="70">
        <f t="shared" si="2302"/>
        <v>0.55600700887069343</v>
      </c>
      <c r="AHI47" s="70">
        <f t="shared" si="2302"/>
        <v>0.52305099862738014</v>
      </c>
      <c r="AHJ47" s="70">
        <f t="shared" si="2302"/>
        <v>0.49959531685723091</v>
      </c>
      <c r="AHK47" s="70">
        <f t="shared" ref="AHK47:AHT49" si="2303">(AHK9/AGY9)^(1/3)-1</f>
        <v>0.50199128258573622</v>
      </c>
      <c r="AHL47" s="70">
        <f t="shared" si="2303"/>
        <v>0.4435185046128356</v>
      </c>
      <c r="AHM47" s="70">
        <f t="shared" si="2303"/>
        <v>0.41348930613377743</v>
      </c>
      <c r="AHN47" s="70">
        <f t="shared" si="2303"/>
        <v>0.41589397620091439</v>
      </c>
      <c r="AHO47" s="70">
        <f t="shared" si="2303"/>
        <v>0.46285085725777186</v>
      </c>
      <c r="AHP47" s="70">
        <f t="shared" si="2303"/>
        <v>0.38773628328217979</v>
      </c>
      <c r="AHQ47" s="70">
        <f t="shared" si="2303"/>
        <v>0.40081311423691424</v>
      </c>
      <c r="AHR47" s="70">
        <f t="shared" si="2303"/>
        <v>0.41456662841395797</v>
      </c>
      <c r="AHS47" s="70">
        <f t="shared" si="2303"/>
        <v>0.44501090500225171</v>
      </c>
      <c r="AHT47" s="70">
        <f t="shared" si="2303"/>
        <v>0.44066441163167269</v>
      </c>
      <c r="AHU47" s="70">
        <f t="shared" ref="AHU47:AID49" si="2304">(AHU9/AHI9)^(1/3)-1</f>
        <v>0.50287346657403509</v>
      </c>
      <c r="AHV47" s="70">
        <f t="shared" si="2304"/>
        <v>0.47669742547927063</v>
      </c>
      <c r="AHW47" s="70">
        <f t="shared" si="2304"/>
        <v>0.46295764474010359</v>
      </c>
      <c r="AHX47" s="70">
        <f t="shared" si="2304"/>
        <v>0.49793079432846921</v>
      </c>
      <c r="AHY47" s="70">
        <f t="shared" si="2304"/>
        <v>0.50614670116241234</v>
      </c>
      <c r="AHZ47" s="70">
        <f t="shared" si="2304"/>
        <v>0.49220505572077156</v>
      </c>
      <c r="AIA47" s="70">
        <f t="shared" si="2304"/>
        <v>0.45688203860964549</v>
      </c>
      <c r="AIB47" s="70">
        <f t="shared" si="2304"/>
        <v>0.4569547215423917</v>
      </c>
      <c r="AIC47" s="70">
        <f t="shared" si="2304"/>
        <v>0.44066116914055731</v>
      </c>
      <c r="AID47" s="70">
        <f t="shared" si="2304"/>
        <v>0.45007868479995006</v>
      </c>
      <c r="AIE47" s="70">
        <f t="shared" ref="AIE47:AIN49" si="2305">(AIE9/AHS9)^(1/3)-1</f>
        <v>0.46674499608744924</v>
      </c>
      <c r="AIF47" s="70">
        <f t="shared" si="2305"/>
        <v>0.43993829058866596</v>
      </c>
      <c r="AIG47" s="70">
        <f t="shared" si="2305"/>
        <v>0.45596725097134549</v>
      </c>
      <c r="AIH47" s="70">
        <f t="shared" si="2305"/>
        <v>0.49067635823877298</v>
      </c>
      <c r="AII47" s="70">
        <f t="shared" si="2305"/>
        <v>0.53787049512941576</v>
      </c>
      <c r="AIJ47" s="70">
        <f t="shared" si="2305"/>
        <v>0.56464428641797282</v>
      </c>
      <c r="AIK47" s="70">
        <f t="shared" si="2305"/>
        <v>0.52327983643430631</v>
      </c>
      <c r="AIL47" s="70">
        <f t="shared" si="2305"/>
        <v>0.49464270956024614</v>
      </c>
      <c r="AIM47" s="70">
        <f t="shared" si="2305"/>
        <v>0.5608413821773055</v>
      </c>
      <c r="AIN47" s="70">
        <f t="shared" si="2305"/>
        <v>0.66923390244974446</v>
      </c>
      <c r="AIO47" s="70">
        <f t="shared" ref="AIO47:AIX49" si="2306">(AIO9/AIC9)^(1/3)-1</f>
        <v>0.75005892794974893</v>
      </c>
      <c r="AIP47" s="70">
        <f t="shared" si="2306"/>
        <v>0.90225008919393002</v>
      </c>
      <c r="AIQ47" s="70">
        <f t="shared" si="2306"/>
        <v>0.84757550522900393</v>
      </c>
      <c r="AIR47" s="70">
        <f t="shared" si="2306"/>
        <v>0.92588187290626789</v>
      </c>
      <c r="AIS47" s="70">
        <f t="shared" si="2306"/>
        <v>0.8178634750608198</v>
      </c>
      <c r="AIT47" s="70">
        <f t="shared" si="2306"/>
        <v>0.77644079791695697</v>
      </c>
      <c r="AIU47" s="70">
        <f t="shared" si="2306"/>
        <v>0.69412610538623221</v>
      </c>
      <c r="AIV47" s="70">
        <f t="shared" si="2306"/>
        <v>0.6844724304809815</v>
      </c>
      <c r="AIW47" s="70">
        <f t="shared" si="2306"/>
        <v>0.74482393744412745</v>
      </c>
      <c r="AIX47" s="70">
        <f t="shared" si="2306"/>
        <v>0.74723352379971608</v>
      </c>
      <c r="AIY47" s="70">
        <f t="shared" ref="AIY47:AJH49" si="2307">(AIY9/AIM9)^(1/3)-1</f>
        <v>0.78131357555347614</v>
      </c>
      <c r="AIZ47" s="70">
        <f t="shared" si="2307"/>
        <v>0.68011984662899749</v>
      </c>
      <c r="AJA47" s="70">
        <f t="shared" si="2307"/>
        <v>0.68383474111918807</v>
      </c>
      <c r="AJB47" s="70">
        <f t="shared" si="2307"/>
        <v>0.58759928268966588</v>
      </c>
      <c r="AJC47" s="70">
        <f t="shared" si="2307"/>
        <v>0.64114094026259139</v>
      </c>
      <c r="AJD47" s="70">
        <f t="shared" si="2307"/>
        <v>0.66107604593725</v>
      </c>
      <c r="AJE47" s="70">
        <f t="shared" si="2307"/>
        <v>0.76851135375525392</v>
      </c>
      <c r="AJF47" s="70">
        <f t="shared" si="2307"/>
        <v>0.81688670999940305</v>
      </c>
      <c r="AJG47" s="70">
        <f t="shared" si="2307"/>
        <v>0.90937634448128524</v>
      </c>
      <c r="AJH47" s="70">
        <f t="shared" si="2307"/>
        <v>0.9193774288669061</v>
      </c>
      <c r="AJI47" s="70">
        <f t="shared" ref="AJI47:AJR49" si="2308">(AJI9/AIW9)^(1/3)-1</f>
        <v>1.0055779198558921</v>
      </c>
      <c r="AJJ47" s="70">
        <f t="shared" si="2308"/>
        <v>1.0419989596789283</v>
      </c>
      <c r="AJK47" s="70">
        <f t="shared" si="2308"/>
        <v>1.0139754709657169</v>
      </c>
      <c r="AJL47" s="70">
        <f t="shared" si="2308"/>
        <v>1.0342284542994022</v>
      </c>
      <c r="AJM47" s="70">
        <f t="shared" si="2308"/>
        <v>1.080477434407995</v>
      </c>
      <c r="AJN47" s="70">
        <f t="shared" si="2308"/>
        <v>1.0356591964812809</v>
      </c>
      <c r="AJO47" s="70">
        <f t="shared" si="2308"/>
        <v>0.99108899879387025</v>
      </c>
      <c r="AJP47" s="70">
        <f t="shared" si="2308"/>
        <v>0.9172322888727602</v>
      </c>
      <c r="AJQ47" s="70">
        <f t="shared" si="2308"/>
        <v>0.91966305871895804</v>
      </c>
      <c r="AJR47" s="70">
        <f t="shared" si="2308"/>
        <v>0.84017261148300815</v>
      </c>
      <c r="AJS47" s="70">
        <f t="shared" ref="AJS47:AKB49" si="2309">(AJS9/AJG9)^(1/3)-1</f>
        <v>0.81243262161876406</v>
      </c>
      <c r="AJT47" s="70">
        <f t="shared" si="2309"/>
        <v>0.75116022136479565</v>
      </c>
      <c r="AJU47" s="70">
        <f t="shared" si="2309"/>
        <v>0.60592678774448538</v>
      </c>
      <c r="AJV47" s="70">
        <f t="shared" si="2309"/>
        <v>0.63411859315752217</v>
      </c>
      <c r="AJW47" s="70">
        <f t="shared" si="2309"/>
        <v>0.48911345501578896</v>
      </c>
      <c r="AJX47" s="70">
        <f t="shared" si="2309"/>
        <v>0.46793803491071517</v>
      </c>
      <c r="AJY47" s="70">
        <f t="shared" si="2309"/>
        <v>0.38409113493267921</v>
      </c>
      <c r="AJZ47" s="70">
        <f t="shared" si="2309"/>
        <v>0.35980941299563263</v>
      </c>
      <c r="AKA47" s="70">
        <f t="shared" si="2309"/>
        <v>0.34814137360618203</v>
      </c>
      <c r="AKB47" s="70">
        <f t="shared" si="2309"/>
        <v>0.33254188034361198</v>
      </c>
      <c r="AKC47" s="70">
        <f t="shared" ref="AKC47:AKL49" si="2310">(AKC9/AJQ9)^(1/3)-1</f>
        <v>0.25235099448650344</v>
      </c>
      <c r="AKD47" s="70">
        <f t="shared" si="2310"/>
        <v>0.24711699052819625</v>
      </c>
      <c r="AKE47" s="70">
        <f t="shared" si="2310"/>
        <v>0.22515100926608933</v>
      </c>
      <c r="AKF47" s="70">
        <f t="shared" si="2310"/>
        <v>0.19390031014554765</v>
      </c>
      <c r="AKG47" s="70">
        <f t="shared" si="2310"/>
        <v>0.22170519354600482</v>
      </c>
      <c r="AKH47" s="70">
        <f t="shared" si="2310"/>
        <v>0.18268268624596584</v>
      </c>
      <c r="AKI47" s="70">
        <f t="shared" si="2310"/>
        <v>0.25666310352227883</v>
      </c>
      <c r="AKJ47" s="70">
        <f t="shared" si="2310"/>
        <v>0.24209545775709485</v>
      </c>
      <c r="AKK47" s="70">
        <f t="shared" si="2310"/>
        <v>0.22245091440761278</v>
      </c>
      <c r="AKL47" s="70">
        <f t="shared" si="2310"/>
        <v>0.2285992812002795</v>
      </c>
      <c r="AKM47" s="70">
        <f t="shared" ref="AKM47:AKQ49" si="2311">(AKM9/AKA9)^(1/3)-1</f>
        <v>0.23798976893962598</v>
      </c>
      <c r="AKN47" s="70">
        <f t="shared" si="2311"/>
        <v>0.22580655629901236</v>
      </c>
      <c r="AKO47" s="70">
        <f t="shared" si="2311"/>
        <v>0.20201900858217137</v>
      </c>
      <c r="AKP47" s="70">
        <f t="shared" si="2311"/>
        <v>0.22473327024258172</v>
      </c>
      <c r="AKQ47" s="70">
        <f t="shared" si="2311"/>
        <v>0.2110540771164271</v>
      </c>
      <c r="AKR47" s="70">
        <f t="shared" ref="AKR47:AKR49" si="2312">(AKR9/AKF9)^(1/3)-1</f>
        <v>0.21876233223410257</v>
      </c>
      <c r="AKS47" s="70">
        <f t="shared" ref="AKS47:AKU49" si="2313">(AKS9/AKG9)^(1/3)-1</f>
        <v>0.18801473768365518</v>
      </c>
      <c r="AKT47" s="70">
        <f t="shared" si="2313"/>
        <v>0.18254366570504632</v>
      </c>
      <c r="AKU47" s="70">
        <f t="shared" si="2313"/>
        <v>0.17239462854431631</v>
      </c>
      <c r="AKV47" s="70">
        <f t="shared" ref="AKV47:AKV49" si="2314">(AKV9/AKJ9)^(1/3)-1</f>
        <v>0.21146148358641814</v>
      </c>
      <c r="AKW47" s="70">
        <f t="shared" ref="AKW47:AKW49" si="2315">(AKW9/AKK9)^(1/3)-1</f>
        <v>0.24899975761118753</v>
      </c>
      <c r="AKX47" s="70">
        <f t="shared" ref="AKX47:AKX49" si="2316">(AKX9/AKL9)^(1/3)-1</f>
        <v>0.24706350175523162</v>
      </c>
      <c r="AKY47" s="70">
        <f t="shared" ref="AKY47:AKY49" si="2317">(AKY9/AKM9)^(1/3)-1</f>
        <v>0.22453965518030272</v>
      </c>
      <c r="AKZ47" s="70">
        <f t="shared" ref="AKZ47:AKZ49" si="2318">(AKZ9/AKN9)^(1/3)-1</f>
        <v>0.23946836997097254</v>
      </c>
      <c r="ALA47" s="70">
        <f t="shared" ref="ALA47:ALA49" si="2319">(ALA9/AKO9)^(1/3)-1</f>
        <v>0.34045561893897092</v>
      </c>
      <c r="ALB47" s="70">
        <f t="shared" ref="ALB47:ALB49" si="2320">(ALB9/AKP9)^(1/3)-1</f>
        <v>0.3038106095859443</v>
      </c>
      <c r="ALC47" s="70">
        <f t="shared" ref="ALC47:ALC49" si="2321">(ALC9/AKQ9)^(1/3)-1</f>
        <v>0.33149444399370931</v>
      </c>
      <c r="ALD47" s="70">
        <f t="shared" ref="ALD47:ALD49" si="2322">(ALD9/AKR9)^(1/3)-1</f>
        <v>0.35184171587980151</v>
      </c>
      <c r="ALE47" s="70">
        <f t="shared" ref="ALE47:ALE49" si="2323">(ALE9/AKS9)^(1/3)-1</f>
        <v>0.37331233293740262</v>
      </c>
      <c r="ALF47" s="70">
        <f t="shared" ref="ALF47:ALF49" si="2324">(ALF9/AKT9)^(1/3)-1</f>
        <v>0.37320768766303059</v>
      </c>
      <c r="ALG47" s="70">
        <f t="shared" ref="ALG47:ALG49" si="2325">(ALG9/AKU9)^(1/3)-1</f>
        <v>0.33566361747326234</v>
      </c>
      <c r="ALH47" s="70">
        <f t="shared" ref="ALH47:ALH49" si="2326">(ALH9/AKV9)^(1/3)-1</f>
        <v>0.30382682961958007</v>
      </c>
      <c r="ALI47" s="70">
        <f t="shared" ref="ALI47:ALJ49" si="2327">(ALI9/AKW9)^(1/3)-1</f>
        <v>0.27098503557552767</v>
      </c>
      <c r="ALJ47" s="70">
        <f t="shared" si="2327"/>
        <v>0.27224256302557648</v>
      </c>
      <c r="ALK47" s="70">
        <f t="shared" ref="ALK47:ALK49" si="2328">(ALK9/AKY9)^(1/3)-1</f>
        <v>0.2765232223170011</v>
      </c>
      <c r="ALL47" s="70">
        <f t="shared" ref="ALL47:ALL49" si="2329">(ALL9/AKZ9)^(1/3)-1</f>
        <v>0.25898067593827112</v>
      </c>
      <c r="ALM47" s="70">
        <f t="shared" ref="ALM47:ALM49" si="2330">(ALM9/ALA9)^(1/3)-1</f>
        <v>0.1845084207501726</v>
      </c>
      <c r="ALN47" s="70">
        <f t="shared" ref="ALN47:ALO49" si="2331">(ALN9/ALB9)^(1/3)-1</f>
        <v>0.21820583437975061</v>
      </c>
      <c r="ALO47" s="70">
        <f t="shared" si="2331"/>
        <v>0.17299741829401727</v>
      </c>
      <c r="ALP47" s="70">
        <f t="shared" ref="ALP47:ALP49" si="2332">(ALP9/ALD9)^(1/3)-1</f>
        <v>0.14544366100509865</v>
      </c>
      <c r="ALQ47" s="70">
        <f t="shared" ref="ALQ47:ALQ49" si="2333">(ALQ9/ALE9)^(1/3)-1</f>
        <v>0.13508434123781865</v>
      </c>
      <c r="ALR47" s="70">
        <f t="shared" ref="ALR47:ALR49" si="2334">(ALR9/ALF9)^(1/3)-1</f>
        <v>0.17674534438746159</v>
      </c>
      <c r="ALS47" s="70">
        <f t="shared" ref="ALS47:ALS49" si="2335">(ALS9/ALG9)^(1/3)-1</f>
        <v>0.19427139047339304</v>
      </c>
      <c r="ALT47" s="70">
        <f t="shared" ref="ALT47:ALT49" si="2336">(ALT9/ALH9)^(1/3)-1</f>
        <v>0.18352935781723323</v>
      </c>
      <c r="ALU47" s="70">
        <f t="shared" ref="ALU47:ALU49" si="2337">(ALU9/ALI9)^(1/3)-1</f>
        <v>0.18264674052052521</v>
      </c>
      <c r="ALV47" s="70">
        <f t="shared" ref="ALV47:ALV49" si="2338">(ALV9/ALJ9)^(1/3)-1</f>
        <v>0.17979335274793873</v>
      </c>
      <c r="ALW47" s="70">
        <f t="shared" ref="ALW47:ALW49" si="2339">(ALW9/ALK9)^(1/3)-1</f>
        <v>0.19760418572402005</v>
      </c>
      <c r="ALX47" s="70">
        <f t="shared" ref="ALX47:ALX49" si="2340">(ALX9/ALL9)^(1/3)-1</f>
        <v>0.20433226661438897</v>
      </c>
      <c r="ALY47" s="70">
        <f t="shared" ref="ALY47:ALY49" si="2341">(ALY9/ALM9)^(1/3)-1</f>
        <v>0.21831671550805232</v>
      </c>
      <c r="ALZ47" s="70">
        <f t="shared" ref="ALZ47:ALZ49" si="2342">(ALZ9/ALN9)^(1/3)-1</f>
        <v>0.2076264347254313</v>
      </c>
      <c r="AMA47" s="70">
        <f t="shared" ref="AMA47:AMA49" si="2343">(AMA9/ALO9)^(1/3)-1</f>
        <v>0.24669144711368718</v>
      </c>
      <c r="AMB47" s="70">
        <f t="shared" ref="AMB47:AMB49" si="2344">(AMB9/ALP9)^(1/3)-1</f>
        <v>0.25138467020921684</v>
      </c>
      <c r="AMC47" s="70">
        <f t="shared" ref="AMC47:AMC49" si="2345">(AMC9/ALQ9)^(1/3)-1</f>
        <v>0.24879487677235046</v>
      </c>
      <c r="AMD47" s="70">
        <f t="shared" ref="AMD47:AMD49" si="2346">(AMD9/ALR9)^(1/3)-1</f>
        <v>0.20683399430096205</v>
      </c>
      <c r="AME47" s="70">
        <f t="shared" ref="AME47:AME49" si="2347">(AME9/ALS9)^(1/3)-1</f>
        <v>0.22882621673118919</v>
      </c>
      <c r="AMF47" s="70">
        <f t="shared" ref="AMF47:AMF49" si="2348">(AMF9/ALT9)^(1/3)-1</f>
        <v>0.24026072810622279</v>
      </c>
      <c r="AMG47" s="70">
        <f t="shared" ref="AMG47:AMG49" si="2349">(AMG9/ALU9)^(1/3)-1</f>
        <v>0.23048080997186804</v>
      </c>
      <c r="AMH47" s="70">
        <f t="shared" ref="AMH47:AMH49" si="2350">(AMH9/ALV9)^(1/3)-1</f>
        <v>0.21367336010925042</v>
      </c>
      <c r="AMI47" s="70">
        <f t="shared" ref="AMI47:AMI49" si="2351">(AMI9/ALW9)^(1/3)-1</f>
        <v>0.20965188638644938</v>
      </c>
      <c r="AMJ47" s="70">
        <f t="shared" ref="AMJ47:AMJ49" si="2352">(AMJ9/ALX9)^(1/3)-1</f>
        <v>0.20990390626954269</v>
      </c>
      <c r="AMK47" s="70">
        <f t="shared" ref="AMK47:AMK49" si="2353">(AMK9/ALY9)^(1/3)-1</f>
        <v>0.17810738916758817</v>
      </c>
      <c r="AML47" s="70">
        <f t="shared" ref="AML47:AML49" si="2354">(AML9/ALZ9)^(1/3)-1</f>
        <v>0.16697406677541049</v>
      </c>
      <c r="AMM47" s="70">
        <f t="shared" ref="AMM47:AMM49" si="2355">(AMM9/AMA9)^(1/3)-1</f>
        <v>0.14743301736733705</v>
      </c>
      <c r="AMN47" s="70">
        <f t="shared" ref="AMN47:AMN49" si="2356">(AMN9/AMB9)^(1/3)-1</f>
        <v>0.14663336010819705</v>
      </c>
      <c r="AMO47" s="70">
        <f t="shared" ref="AMO47:AMO49" si="2357">(AMO9/AMC9)^(1/3)-1</f>
        <v>0.15738818653876141</v>
      </c>
      <c r="AMP47" s="70">
        <f t="shared" ref="AMP47:AMP49" si="2358">(AMP9/AMD9)^(1/3)-1</f>
        <v>0.15679779041991493</v>
      </c>
      <c r="AMQ47" s="70">
        <f t="shared" ref="AMQ47:AMQ49" si="2359">(AMQ9/AME9)^(1/3)-1</f>
        <v>0.13104714312530596</v>
      </c>
      <c r="AMR47" s="70">
        <f t="shared" ref="AMR47:AMR49" si="2360">(AMR9/AMF9)^(1/3)-1</f>
        <v>0.11161861004660589</v>
      </c>
      <c r="AMS47" s="70">
        <f t="shared" ref="AMS47:AMS49" si="2361">(AMS9/AMG9)^(1/3)-1</f>
        <v>0.13293128271789012</v>
      </c>
      <c r="AMT47" s="70">
        <f t="shared" ref="AMT47:AMT49" si="2362">(AMT9/AMH9)^(1/3)-1</f>
        <v>0.11468246647548663</v>
      </c>
      <c r="AMU47" s="70">
        <f t="shared" ref="AMU47:AMU49" si="2363">(AMU9/AMI9)^(1/3)-1</f>
        <v>0.11912935901473998</v>
      </c>
      <c r="AMV47" s="70">
        <f t="shared" ref="AMV47:AMV49" si="2364">(AMV9/AMJ9)^(1/3)-1</f>
        <v>0.11338930218500853</v>
      </c>
      <c r="AMW47" s="70">
        <f t="shared" ref="AMW47:AMW49" si="2365">(AMW9/AMK9)^(1/3)-1</f>
        <v>0.14519220595869631</v>
      </c>
      <c r="AMX47" s="70">
        <f t="shared" ref="AMX47:AMX49" si="2366">(AMX9/AML9)^(1/3)-1</f>
        <v>0.24157313657459589</v>
      </c>
      <c r="AMY47" s="70">
        <f t="shared" ref="AMY47:AMY49" si="2367">(AMY9/AMM9)^(1/3)-1</f>
        <v>0.23291531512503605</v>
      </c>
      <c r="AMZ47" s="70">
        <f t="shared" ref="AMZ47:AMZ49" si="2368">(AMZ9/AMN9)^(1/3)-1</f>
        <v>0.27899859613708244</v>
      </c>
      <c r="ANA47" s="70">
        <f t="shared" ref="ANA47:ANA49" si="2369">(ANA9/AMO9)^(1/3)-1</f>
        <v>0.28885169583812353</v>
      </c>
      <c r="ANB47" s="70">
        <f t="shared" ref="ANB47:ANB49" si="2370">(ANB9/AMP9)^(1/3)-1</f>
        <v>0.30578818858247514</v>
      </c>
      <c r="ANC47" s="70">
        <f t="shared" ref="ANC47:ANC49" si="2371">(ANC9/AMQ9)^(1/3)-1</f>
        <v>0.34279225192034546</v>
      </c>
      <c r="AND47" s="70">
        <f t="shared" ref="AND47:AND49" si="2372">(AND9/AMR9)^(1/3)-1</f>
        <v>0.40730045656671732</v>
      </c>
      <c r="ANE47" s="70">
        <f t="shared" ref="ANE47:ANE49" si="2373">(ANE9/AMS9)^(1/3)-1</f>
        <v>0.34469235546613763</v>
      </c>
      <c r="ANF47" s="70">
        <f t="shared" ref="ANF47:ANF49" si="2374">(ANF9/AMT9)^(1/3)-1</f>
        <v>0.3940393794060586</v>
      </c>
      <c r="ANG47" s="70">
        <f t="shared" ref="ANG47:ANG49" si="2375">(ANG9/AMU9)^(1/3)-1</f>
        <v>0.35837302067725108</v>
      </c>
      <c r="ANH47" s="70">
        <f t="shared" ref="ANH47:ANH49" si="2376">(ANH9/AMV9)^(1/3)-1</f>
        <v>0.35077323245934156</v>
      </c>
      <c r="ANI47" s="70">
        <f t="shared" ref="ANI47:ANI49" si="2377">(ANI9/AMW9)^(1/3)-1</f>
        <v>0.33852636443545525</v>
      </c>
      <c r="ANJ47" s="70">
        <f t="shared" ref="ANJ47:ANJ49" si="2378">(ANJ9/AMX9)^(1/3)-1</f>
        <v>0.23371111232195907</v>
      </c>
      <c r="ANK47" s="70">
        <f t="shared" ref="ANK47:ANK49" si="2379">(ANK9/AMY9)^(1/3)-1</f>
        <v>0.24013844085122438</v>
      </c>
      <c r="ANL47" s="70">
        <f t="shared" ref="ANL47:ANL49" si="2380">(ANL9/AMZ9)^(1/3)-1</f>
        <v>0.17044154747506068</v>
      </c>
      <c r="ANM47" s="70">
        <f t="shared" ref="ANM47:ANM49" si="2381">(ANM9/ANA9)^(1/3)-1</f>
        <v>0.19229461378962753</v>
      </c>
      <c r="ANN47" s="70">
        <f t="shared" ref="ANN47:ANN49" si="2382">(ANN9/ANB9)^(1/3)-1</f>
        <v>0.17944143398833146</v>
      </c>
      <c r="ANO47" s="70">
        <f t="shared" ref="ANO47:ANO49" si="2383">(ANO9/ANC9)^(1/3)-1</f>
        <v>0.1346015558922431</v>
      </c>
      <c r="ANP47" s="70">
        <f t="shared" ref="ANP47:ANP49" si="2384">(ANP9/AND9)^(1/3)-1</f>
        <v>4.754405820172547E-2</v>
      </c>
      <c r="ANQ47" s="70">
        <f t="shared" ref="ANQ47:ANQ49" si="2385">(ANQ9/ANE9)^(1/3)-1</f>
        <v>0.11252372077399331</v>
      </c>
      <c r="ANR47" s="70">
        <f t="shared" ref="ANR47:ANR49" si="2386">(ANR9/ANF9)^(1/3)-1</f>
        <v>0.10029530055297409</v>
      </c>
      <c r="ANS47" s="70">
        <f t="shared" ref="ANS47:ANS49" si="2387">(ANS9/ANG9)^(1/3)-1</f>
        <v>0.14301558394458103</v>
      </c>
      <c r="ANT47" s="70">
        <f t="shared" ref="ANT47:ANT49" si="2388">(ANT9/ANH9)^(1/3)-1</f>
        <v>0.12927609082495573</v>
      </c>
      <c r="ANU47" s="70">
        <f t="shared" ref="ANU47:ANU49" si="2389">(ANU9/ANI9)^(1/3)-1</f>
        <v>0.10152919342624256</v>
      </c>
      <c r="ANV47" s="70">
        <f t="shared" ref="ANV47:ANV49" si="2390">(ANV9/ANJ9)^(1/3)-1</f>
        <v>0.13853004446589123</v>
      </c>
      <c r="ANW47" s="70">
        <f t="shared" ref="ANW47:ANW49" si="2391">(ANW9/ANK9)^(1/3)-1</f>
        <v>0.17908698061390282</v>
      </c>
      <c r="ANX47" s="70">
        <f t="shared" ref="ANX47:ANX49" si="2392">(ANX9/ANL9)^(1/3)-1</f>
        <v>0.14997341294758604</v>
      </c>
      <c r="ANY47" s="70">
        <f t="shared" ref="ANY47:ANY49" si="2393">(ANY9/ANM9)^(1/3)-1</f>
        <v>0.16946490779490864</v>
      </c>
      <c r="ANZ47" s="70">
        <f t="shared" ref="ANZ47:ANZ49" si="2394">(ANZ9/ANN9)^(1/3)-1</f>
        <v>0.17406727796077592</v>
      </c>
      <c r="AOA47" s="70">
        <f t="shared" ref="AOA47:AOA49" si="2395">(AOA9/ANO9)^(1/3)-1</f>
        <v>0.23476414485733876</v>
      </c>
      <c r="AOB47" s="70">
        <f t="shared" ref="AOB47:AOB49" si="2396">(AOB9/ANP9)^(1/3)-1</f>
        <v>0.28564146251071465</v>
      </c>
      <c r="AOC47" s="70">
        <f t="shared" ref="AOC47:AOC49" si="2397">(AOC9/ANQ9)^(1/3)-1</f>
        <v>0.23096967485435416</v>
      </c>
      <c r="AOD47" s="70">
        <f t="shared" ref="AOD47:AOD49" si="2398">(AOD9/ANR9)^(1/3)-1</f>
        <v>0.24847415365098136</v>
      </c>
      <c r="AOE47" s="70">
        <f t="shared" ref="AOE47:AOE49" si="2399">(AOE9/ANS9)^(1/3)-1</f>
        <v>0.21030128205626597</v>
      </c>
      <c r="AOF47" s="70">
        <f t="shared" ref="AOF47:AOF49" si="2400">(AOF9/ANT9)^(1/3)-1</f>
        <v>0.24161328641114999</v>
      </c>
      <c r="AOG47" s="70">
        <f t="shared" ref="AOG47:AOG49" si="2401">(AOG9/ANU9)^(1/3)-1</f>
        <v>0.25744999793892553</v>
      </c>
      <c r="AOH47" s="70">
        <f t="shared" ref="AOH47:AOH49" si="2402">(AOH9/ANV9)^(1/3)-1</f>
        <v>0.20912348379087597</v>
      </c>
      <c r="AOI47" s="70">
        <f t="shared" ref="AOI47:AOI49" si="2403">(AOI9/ANW9)^(1/3)-1</f>
        <v>0.13878466159938774</v>
      </c>
      <c r="AOJ47" s="70">
        <f t="shared" ref="AOJ47:AOJ49" si="2404">(AOJ9/ANX9)^(1/3)-1</f>
        <v>0.22259918865747608</v>
      </c>
      <c r="AOK47" s="70">
        <f t="shared" ref="AOK47:AOK49" si="2405">(AOK9/ANY9)^(1/3)-1</f>
        <v>0.17070035149396356</v>
      </c>
      <c r="AOL47" s="70">
        <f t="shared" ref="AOL47:AOL49" si="2406">(AOL9/ANZ9)^(1/3)-1</f>
        <v>0.14361071717832385</v>
      </c>
      <c r="AOM47" s="70">
        <f t="shared" ref="AOM47:AOM49" si="2407">(AOM9/AOA9)^(1/3)-1</f>
        <v>7.2045943252147637E-2</v>
      </c>
      <c r="AON47" s="70">
        <f t="shared" ref="AON47:AON49" si="2408">(AON9/AOB9)^(1/3)-1</f>
        <v>6.8765948341257044E-2</v>
      </c>
      <c r="AOO47" s="70">
        <f t="shared" ref="AOO47:AOO49" si="2409">(AOO9/AOC9)^(1/3)-1</f>
        <v>9.25956336612761E-2</v>
      </c>
      <c r="AOP47" s="70">
        <f t="shared" ref="AOP47:AOP49" si="2410">(AOP9/AOD9)^(1/3)-1</f>
        <v>4.3243228610120088E-2</v>
      </c>
      <c r="AOQ47" s="70">
        <f t="shared" ref="AOQ47:AOQ49" si="2411">(AOQ9/AOE9)^(1/3)-1</f>
        <v>6.356149299400804E-2</v>
      </c>
      <c r="AOR47" s="70">
        <f t="shared" ref="AOR47:AOR49" si="2412">(AOR9/AOF9)^(1/3)-1</f>
        <v>4.9984650452516988E-2</v>
      </c>
      <c r="AOS47" s="70"/>
      <c r="AOT47" s="70"/>
      <c r="AOU47" s="70"/>
      <c r="AOV47" s="70"/>
      <c r="AOW47" s="70"/>
      <c r="AOX47" s="70"/>
      <c r="AOY47" s="70"/>
      <c r="AOZ47" s="70"/>
      <c r="APA47" s="70"/>
    </row>
    <row r="48" spans="1:1093" x14ac:dyDescent="0.2">
      <c r="A48" s="9"/>
      <c r="B48" s="320" t="s">
        <v>1479</v>
      </c>
      <c r="O48" s="70">
        <f t="shared" si="2215"/>
        <v>-7.492251154031071E-3</v>
      </c>
      <c r="P48" s="70">
        <f t="shared" si="2215"/>
        <v>-1.9687428228259529E-2</v>
      </c>
      <c r="Q48" s="70">
        <f t="shared" si="2215"/>
        <v>-1.0161737478415089E-2</v>
      </c>
      <c r="R48" s="70">
        <f t="shared" si="2215"/>
        <v>-9.246521164735455E-3</v>
      </c>
      <c r="S48" s="70">
        <f t="shared" si="2215"/>
        <v>-4.8951642106753734E-3</v>
      </c>
      <c r="T48" s="70">
        <f t="shared" si="2215"/>
        <v>-1.4282030452579253E-2</v>
      </c>
      <c r="U48" s="70">
        <f t="shared" si="2215"/>
        <v>-2.1458863109295123E-2</v>
      </c>
      <c r="V48" s="70">
        <f t="shared" si="2215"/>
        <v>-2.2606569604070481E-2</v>
      </c>
      <c r="W48" s="70">
        <f t="shared" si="2215"/>
        <v>-2.3652000628798464E-2</v>
      </c>
      <c r="X48" s="70">
        <f t="shared" si="2215"/>
        <v>-2.1389442957899352E-2</v>
      </c>
      <c r="Y48" s="70">
        <f t="shared" si="2216"/>
        <v>-1.3678353579418268E-2</v>
      </c>
      <c r="Z48" s="70">
        <f t="shared" si="2216"/>
        <v>-1.3494104172928068E-2</v>
      </c>
      <c r="AA48" s="70">
        <f t="shared" si="2216"/>
        <v>-1.8106496496691493E-2</v>
      </c>
      <c r="AB48" s="70">
        <f t="shared" si="2216"/>
        <v>-6.7853184372468345E-3</v>
      </c>
      <c r="AC48" s="70">
        <f t="shared" si="2216"/>
        <v>-1.0824715180586697E-2</v>
      </c>
      <c r="AD48" s="70">
        <f t="shared" si="2216"/>
        <v>-1.0026992886385977E-2</v>
      </c>
      <c r="AE48" s="70">
        <f t="shared" si="2216"/>
        <v>-1.3740852352636446E-2</v>
      </c>
      <c r="AF48" s="70">
        <f t="shared" si="2216"/>
        <v>-4.5465356683396241E-3</v>
      </c>
      <c r="AG48" s="70">
        <f t="shared" si="2216"/>
        <v>8.5616940597743607E-3</v>
      </c>
      <c r="AH48" s="70">
        <f t="shared" si="2216"/>
        <v>7.9005976752315465E-3</v>
      </c>
      <c r="AI48" s="70">
        <f t="shared" si="2217"/>
        <v>5.2358680971824612E-3</v>
      </c>
      <c r="AJ48" s="70">
        <f t="shared" si="2217"/>
        <v>1.1236202122856698E-2</v>
      </c>
      <c r="AK48" s="70">
        <f t="shared" si="2217"/>
        <v>1.2239090153636445E-2</v>
      </c>
      <c r="AL48" s="70">
        <f t="shared" si="2217"/>
        <v>1.8932557611612832E-3</v>
      </c>
      <c r="AM48" s="70">
        <f t="shared" si="2217"/>
        <v>6.3928809412860943E-4</v>
      </c>
      <c r="AN48" s="70">
        <f t="shared" si="2217"/>
        <v>-6.6975628255285802E-3</v>
      </c>
      <c r="AO48" s="70">
        <f t="shared" si="2217"/>
        <v>1.8940622349736813E-3</v>
      </c>
      <c r="AP48" s="70">
        <f t="shared" si="2217"/>
        <v>2.4180228361614375E-4</v>
      </c>
      <c r="AQ48" s="70">
        <f t="shared" si="2217"/>
        <v>7.4330520212686491E-3</v>
      </c>
      <c r="AR48" s="70">
        <f t="shared" si="2217"/>
        <v>-5.618642550736852E-3</v>
      </c>
      <c r="AS48" s="70">
        <f t="shared" si="2218"/>
        <v>-1.3308582858158391E-2</v>
      </c>
      <c r="AT48" s="70">
        <f t="shared" si="2218"/>
        <v>-1.2132887691258532E-2</v>
      </c>
      <c r="AU48" s="70">
        <f t="shared" si="2218"/>
        <v>-4.3643459205781054E-3</v>
      </c>
      <c r="AV48" s="70">
        <f t="shared" si="2218"/>
        <v>2.7118327759629857E-3</v>
      </c>
      <c r="AW48" s="70">
        <f t="shared" si="2218"/>
        <v>9.0992206827968936E-3</v>
      </c>
      <c r="AX48" s="70">
        <f t="shared" si="2218"/>
        <v>3.8067334613456127E-2</v>
      </c>
      <c r="AY48" s="70">
        <f t="shared" si="2218"/>
        <v>4.1646918315604076E-2</v>
      </c>
      <c r="AZ48" s="70">
        <f t="shared" si="2218"/>
        <v>5.5588917148262862E-2</v>
      </c>
      <c r="BA48" s="70">
        <f t="shared" si="2218"/>
        <v>4.6251829316366955E-2</v>
      </c>
      <c r="BB48" s="70">
        <f t="shared" si="2218"/>
        <v>4.5341545788873505E-2</v>
      </c>
      <c r="BC48" s="70">
        <f t="shared" si="2219"/>
        <v>3.7360127097149087E-2</v>
      </c>
      <c r="BD48" s="70">
        <f t="shared" si="2219"/>
        <v>3.5248646810992934E-2</v>
      </c>
      <c r="BE48" s="70">
        <f t="shared" si="2219"/>
        <v>3.1492462638451846E-2</v>
      </c>
      <c r="BF48" s="70">
        <f t="shared" si="2219"/>
        <v>3.0400955701084253E-2</v>
      </c>
      <c r="BG48" s="70">
        <f t="shared" si="2219"/>
        <v>2.6186610983018221E-2</v>
      </c>
      <c r="BH48" s="70">
        <f t="shared" si="2219"/>
        <v>9.9718391988576904E-3</v>
      </c>
      <c r="BI48" s="70">
        <f t="shared" si="2219"/>
        <v>-7.69306869003894E-4</v>
      </c>
      <c r="BJ48" s="70">
        <f t="shared" si="2219"/>
        <v>-3.0071848031036907E-2</v>
      </c>
      <c r="BK48" s="70">
        <f t="shared" si="2219"/>
        <v>-3.6849474849377506E-2</v>
      </c>
      <c r="BL48" s="70">
        <f t="shared" si="2219"/>
        <v>-4.8036789018923498E-2</v>
      </c>
      <c r="BM48" s="70">
        <f t="shared" si="2220"/>
        <v>-4.6596005448363731E-2</v>
      </c>
      <c r="BN48" s="70">
        <f t="shared" si="2220"/>
        <v>-4.8562757116859978E-2</v>
      </c>
      <c r="BO48" s="70">
        <f t="shared" si="2220"/>
        <v>-3.9543500810970356E-2</v>
      </c>
      <c r="BP48" s="70">
        <f t="shared" si="2220"/>
        <v>-3.7193278527086204E-2</v>
      </c>
      <c r="BQ48" s="70">
        <f t="shared" si="2220"/>
        <v>-2.6451614364590981E-2</v>
      </c>
      <c r="BR48" s="70">
        <f t="shared" si="2220"/>
        <v>-2.801387643349551E-2</v>
      </c>
      <c r="BS48" s="70">
        <f t="shared" si="2220"/>
        <v>-3.0931342070998014E-2</v>
      </c>
      <c r="BT48" s="70">
        <f t="shared" si="2220"/>
        <v>-1.8057894974655708E-2</v>
      </c>
      <c r="BU48" s="70">
        <f t="shared" si="2220"/>
        <v>-1.1765413761138377E-2</v>
      </c>
      <c r="BV48" s="70">
        <f t="shared" si="2220"/>
        <v>-1.7524204031590385E-3</v>
      </c>
      <c r="BW48" s="70">
        <f t="shared" si="2221"/>
        <v>1.9350914829829868E-4</v>
      </c>
      <c r="BX48" s="70">
        <f t="shared" si="2221"/>
        <v>1.9217385437839685E-3</v>
      </c>
      <c r="BY48" s="70">
        <f t="shared" si="2221"/>
        <v>3.907092353114594E-3</v>
      </c>
      <c r="BZ48" s="70">
        <f t="shared" si="2221"/>
        <v>9.0926566003766141E-3</v>
      </c>
      <c r="CA48" s="70">
        <f t="shared" si="2221"/>
        <v>8.1500761448514147E-3</v>
      </c>
      <c r="CB48" s="70">
        <f t="shared" si="2221"/>
        <v>1.5211787251357745E-2</v>
      </c>
      <c r="CC48" s="70">
        <f t="shared" si="2221"/>
        <v>1.1076567789926273E-2</v>
      </c>
      <c r="CD48" s="70">
        <f t="shared" si="2221"/>
        <v>1.8472951657347414E-2</v>
      </c>
      <c r="CE48" s="70">
        <f t="shared" si="2221"/>
        <v>2.8549690575168762E-2</v>
      </c>
      <c r="CF48" s="70">
        <f t="shared" si="2221"/>
        <v>3.2491187114334741E-2</v>
      </c>
      <c r="CG48" s="70">
        <f t="shared" si="2222"/>
        <v>2.9002459146315607E-2</v>
      </c>
      <c r="CH48" s="70">
        <f t="shared" si="2222"/>
        <v>2.7109146564385789E-2</v>
      </c>
      <c r="CI48" s="70">
        <f t="shared" si="2222"/>
        <v>2.8049207348731064E-2</v>
      </c>
      <c r="CJ48" s="70">
        <f t="shared" si="2222"/>
        <v>2.938540473683493E-2</v>
      </c>
      <c r="CK48" s="70">
        <f t="shared" si="2222"/>
        <v>2.6702068429756309E-2</v>
      </c>
      <c r="CL48" s="70">
        <f t="shared" si="2222"/>
        <v>2.3434311304462385E-2</v>
      </c>
      <c r="CM48" s="70">
        <f t="shared" si="2222"/>
        <v>1.9057135598809394E-2</v>
      </c>
      <c r="CN48" s="70">
        <f t="shared" si="2222"/>
        <v>1.0688460840650116E-2</v>
      </c>
      <c r="CO48" s="70">
        <f t="shared" si="2222"/>
        <v>1.5064837769404482E-2</v>
      </c>
      <c r="CP48" s="70">
        <f t="shared" si="2222"/>
        <v>1.3166220003829388E-2</v>
      </c>
      <c r="CQ48" s="70">
        <f t="shared" si="2223"/>
        <v>1.1633222369475726E-2</v>
      </c>
      <c r="CR48" s="70">
        <f t="shared" si="2223"/>
        <v>-1.4168798910459968E-3</v>
      </c>
      <c r="CS48" s="70">
        <f t="shared" si="2223"/>
        <v>1.4080130893774356E-3</v>
      </c>
      <c r="CT48" s="70">
        <f t="shared" si="2223"/>
        <v>5.2825131707316952E-3</v>
      </c>
      <c r="CU48" s="70">
        <f t="shared" si="2223"/>
        <v>1.0148334049747243E-2</v>
      </c>
      <c r="CV48" s="70">
        <f t="shared" si="2223"/>
        <v>2.3833105439328595E-2</v>
      </c>
      <c r="CW48" s="70">
        <f t="shared" si="2223"/>
        <v>3.4241470449807077E-2</v>
      </c>
      <c r="CX48" s="70">
        <f t="shared" si="2223"/>
        <v>5.4400996667957946E-2</v>
      </c>
      <c r="CY48" s="70">
        <f t="shared" si="2223"/>
        <v>6.6043795747233291E-2</v>
      </c>
      <c r="CZ48" s="70">
        <f t="shared" si="2223"/>
        <v>7.5317818726106101E-2</v>
      </c>
      <c r="DA48" s="70">
        <f t="shared" si="2224"/>
        <v>6.3673292007762283E-2</v>
      </c>
      <c r="DB48" s="70">
        <f t="shared" si="2224"/>
        <v>6.7129191439031954E-2</v>
      </c>
      <c r="DC48" s="70">
        <f t="shared" si="2224"/>
        <v>5.8010824849099585E-2</v>
      </c>
      <c r="DD48" s="70">
        <f t="shared" si="2224"/>
        <v>5.7178263976893628E-2</v>
      </c>
      <c r="DE48" s="70">
        <f t="shared" si="2224"/>
        <v>4.3735007883862531E-2</v>
      </c>
      <c r="DF48" s="70">
        <f t="shared" si="2224"/>
        <v>3.7534266512304182E-2</v>
      </c>
      <c r="DG48" s="70">
        <f t="shared" si="2224"/>
        <v>3.628239078768547E-2</v>
      </c>
      <c r="DH48" s="70">
        <f t="shared" si="2224"/>
        <v>2.0603249528429179E-2</v>
      </c>
      <c r="DI48" s="70">
        <f t="shared" si="2224"/>
        <v>1.4682727561366793E-2</v>
      </c>
      <c r="DJ48" s="70">
        <f t="shared" si="2224"/>
        <v>-5.5091429003701897E-3</v>
      </c>
      <c r="DK48" s="70">
        <f t="shared" si="2225"/>
        <v>-4.3572465559218454E-3</v>
      </c>
      <c r="DL48" s="70">
        <f t="shared" si="2225"/>
        <v>-9.520726282640446E-3</v>
      </c>
      <c r="DM48" s="70">
        <f t="shared" si="2225"/>
        <v>-7.044773596653009E-3</v>
      </c>
      <c r="DN48" s="70">
        <f t="shared" si="2225"/>
        <v>-1.4531478204152126E-2</v>
      </c>
      <c r="DO48" s="70">
        <f t="shared" si="2225"/>
        <v>-7.0935032759056327E-4</v>
      </c>
      <c r="DP48" s="70">
        <f t="shared" si="2225"/>
        <v>1.7211308131654945E-3</v>
      </c>
      <c r="DQ48" s="70">
        <f t="shared" si="2225"/>
        <v>1.2773237200111254E-2</v>
      </c>
      <c r="DR48" s="70">
        <f t="shared" si="2225"/>
        <v>1.7961590409303563E-2</v>
      </c>
      <c r="DS48" s="70">
        <f t="shared" si="2225"/>
        <v>1.5310450770832151E-2</v>
      </c>
      <c r="DT48" s="70">
        <f t="shared" si="2225"/>
        <v>2.2741576149387432E-2</v>
      </c>
      <c r="DU48" s="70">
        <f t="shared" si="2226"/>
        <v>2.7130290536042434E-2</v>
      </c>
      <c r="DV48" s="70">
        <f t="shared" si="2226"/>
        <v>3.1813246506275705E-2</v>
      </c>
      <c r="DW48" s="70">
        <f t="shared" si="2226"/>
        <v>2.8006085815881487E-2</v>
      </c>
      <c r="DX48" s="70">
        <f t="shared" si="2226"/>
        <v>3.6764243404857178E-2</v>
      </c>
      <c r="DY48" s="70">
        <f t="shared" si="2226"/>
        <v>3.926855041870092E-2</v>
      </c>
      <c r="DZ48" s="70">
        <f t="shared" si="2226"/>
        <v>4.4593547893446495E-2</v>
      </c>
      <c r="EA48" s="70">
        <f t="shared" si="2226"/>
        <v>3.2162033517643351E-2</v>
      </c>
      <c r="EB48" s="70">
        <f t="shared" si="2226"/>
        <v>4.5186386390662969E-2</v>
      </c>
      <c r="EC48" s="70">
        <f t="shared" si="2226"/>
        <v>5.0761539716525084E-2</v>
      </c>
      <c r="ED48" s="70">
        <f t="shared" si="2226"/>
        <v>5.1394135011506581E-2</v>
      </c>
      <c r="EE48" s="70">
        <f t="shared" si="2227"/>
        <v>5.1701621802528797E-2</v>
      </c>
      <c r="EF48" s="70">
        <f t="shared" si="2227"/>
        <v>5.3127679193903488E-2</v>
      </c>
      <c r="EG48" s="70">
        <f t="shared" si="2227"/>
        <v>5.9413071019814412E-2</v>
      </c>
      <c r="EH48" s="70">
        <f t="shared" si="2227"/>
        <v>4.0349863347076464E-2</v>
      </c>
      <c r="EI48" s="70">
        <f t="shared" si="2227"/>
        <v>3.718181002531451E-2</v>
      </c>
      <c r="EJ48" s="70">
        <f t="shared" si="2227"/>
        <v>3.1174890899022589E-2</v>
      </c>
      <c r="EK48" s="70">
        <f t="shared" si="2227"/>
        <v>3.7919636602045559E-2</v>
      </c>
      <c r="EL48" s="70">
        <f t="shared" si="2227"/>
        <v>3.2109589199166289E-2</v>
      </c>
      <c r="EM48" s="70">
        <f t="shared" si="2227"/>
        <v>3.886571992386223E-2</v>
      </c>
      <c r="EN48" s="70">
        <f t="shared" si="2227"/>
        <v>3.3244231729241847E-2</v>
      </c>
      <c r="EO48" s="70">
        <f t="shared" si="2228"/>
        <v>3.0379973105551628E-2</v>
      </c>
      <c r="EP48" s="70">
        <f t="shared" si="2228"/>
        <v>2.8809347930374374E-2</v>
      </c>
      <c r="EQ48" s="70">
        <f t="shared" si="2228"/>
        <v>2.3358616135900956E-2</v>
      </c>
      <c r="ER48" s="70">
        <f t="shared" si="2228"/>
        <v>1.5269552677311893E-2</v>
      </c>
      <c r="ES48" s="70">
        <f t="shared" si="2228"/>
        <v>1.0923435568509055E-2</v>
      </c>
      <c r="ET48" s="70">
        <f t="shared" si="2228"/>
        <v>3.642255781097048E-2</v>
      </c>
      <c r="EU48" s="70">
        <f t="shared" si="2228"/>
        <v>4.1956708806558884E-2</v>
      </c>
      <c r="EV48" s="70">
        <f t="shared" si="2228"/>
        <v>5.6199932496874494E-2</v>
      </c>
      <c r="EW48" s="70">
        <f t="shared" si="2228"/>
        <v>5.7290446216686108E-2</v>
      </c>
      <c r="EX48" s="70">
        <f t="shared" si="2228"/>
        <v>7.6673330868545886E-2</v>
      </c>
      <c r="EY48" s="70">
        <f t="shared" si="2229"/>
        <v>7.0952664220580663E-2</v>
      </c>
      <c r="EZ48" s="70">
        <f t="shared" si="2229"/>
        <v>7.4539844695477475E-2</v>
      </c>
      <c r="FA48" s="70">
        <f t="shared" si="2229"/>
        <v>7.8763577061527146E-2</v>
      </c>
      <c r="FB48" s="70">
        <f t="shared" si="2229"/>
        <v>8.102250233934738E-2</v>
      </c>
      <c r="FC48" s="70">
        <f t="shared" si="2229"/>
        <v>7.9550884211679662E-2</v>
      </c>
      <c r="FD48" s="70">
        <f t="shared" si="2229"/>
        <v>7.8360595713208081E-2</v>
      </c>
      <c r="FE48" s="70">
        <f t="shared" si="2229"/>
        <v>6.9074624693482356E-2</v>
      </c>
      <c r="FF48" s="70">
        <f t="shared" si="2229"/>
        <v>5.7311265991360827E-2</v>
      </c>
      <c r="FG48" s="70">
        <f t="shared" si="2229"/>
        <v>4.9235341932880372E-2</v>
      </c>
      <c r="FH48" s="70">
        <f t="shared" si="2229"/>
        <v>3.7702493045832286E-2</v>
      </c>
      <c r="FI48" s="70">
        <f t="shared" si="2230"/>
        <v>3.7028943993151042E-2</v>
      </c>
      <c r="FJ48" s="70">
        <f t="shared" si="2230"/>
        <v>2.500094547068521E-2</v>
      </c>
      <c r="FK48" s="70">
        <f t="shared" si="2230"/>
        <v>3.0473065300377966E-2</v>
      </c>
      <c r="FL48" s="70">
        <f t="shared" si="2230"/>
        <v>2.2385367658172006E-2</v>
      </c>
      <c r="FM48" s="70">
        <f t="shared" si="2230"/>
        <v>1.9211333470065206E-2</v>
      </c>
      <c r="FN48" s="70">
        <f t="shared" si="2230"/>
        <v>8.1219872862932085E-3</v>
      </c>
      <c r="FO48" s="70">
        <f t="shared" si="2230"/>
        <v>1.2146765316156216E-2</v>
      </c>
      <c r="FP48" s="70">
        <f t="shared" si="2230"/>
        <v>1.3322294415945013E-2</v>
      </c>
      <c r="FQ48" s="70">
        <f t="shared" si="2230"/>
        <v>1.5767481069926426E-2</v>
      </c>
      <c r="FR48" s="70">
        <f t="shared" si="2230"/>
        <v>1.7038129984153771E-2</v>
      </c>
      <c r="FS48" s="70">
        <f t="shared" si="2231"/>
        <v>1.5075145475001328E-2</v>
      </c>
      <c r="FT48" s="70">
        <f t="shared" si="2231"/>
        <v>1.3791847614346819E-2</v>
      </c>
      <c r="FU48" s="70">
        <f t="shared" si="2231"/>
        <v>7.3689423768608098E-3</v>
      </c>
      <c r="FV48" s="70">
        <f t="shared" si="2231"/>
        <v>8.3677921522316012E-3</v>
      </c>
      <c r="FW48" s="70">
        <f t="shared" si="2231"/>
        <v>3.3190117684132048E-3</v>
      </c>
      <c r="FX48" s="70">
        <f t="shared" si="2231"/>
        <v>8.7769865398870106E-3</v>
      </c>
      <c r="FY48" s="70">
        <f t="shared" si="2231"/>
        <v>5.7679345217176436E-3</v>
      </c>
      <c r="FZ48" s="70">
        <f t="shared" si="2231"/>
        <v>1.5036417494803223E-2</v>
      </c>
      <c r="GA48" s="70">
        <f t="shared" si="2231"/>
        <v>1.8073317338833661E-2</v>
      </c>
      <c r="GB48" s="70">
        <f t="shared" si="2231"/>
        <v>2.054362700175516E-2</v>
      </c>
      <c r="GC48" s="70">
        <f t="shared" si="2232"/>
        <v>2.1204618721202717E-2</v>
      </c>
      <c r="GD48" s="70">
        <f t="shared" si="2232"/>
        <v>2.8656141158160064E-2</v>
      </c>
      <c r="GE48" s="70">
        <f t="shared" si="2232"/>
        <v>3.6526403469300694E-2</v>
      </c>
      <c r="GF48" s="70">
        <f t="shared" si="2232"/>
        <v>3.5940146538118611E-2</v>
      </c>
      <c r="GG48" s="70">
        <f t="shared" si="2232"/>
        <v>3.9174170970268651E-2</v>
      </c>
      <c r="GH48" s="70">
        <f t="shared" si="2232"/>
        <v>3.3770419573904364E-2</v>
      </c>
      <c r="GI48" s="70">
        <f t="shared" si="2232"/>
        <v>4.1957762555474565E-2</v>
      </c>
      <c r="GJ48" s="70">
        <f t="shared" si="2232"/>
        <v>3.2969802266088033E-2</v>
      </c>
      <c r="GK48" s="70">
        <f t="shared" si="2232"/>
        <v>3.1589797293466226E-2</v>
      </c>
      <c r="GL48" s="70">
        <f t="shared" si="2232"/>
        <v>3.3078283297580224E-2</v>
      </c>
      <c r="GM48" s="70">
        <f t="shared" si="2233"/>
        <v>2.8240526206406269E-2</v>
      </c>
      <c r="GN48" s="70">
        <f t="shared" si="2233"/>
        <v>2.8469619643080701E-2</v>
      </c>
      <c r="GO48" s="70">
        <f t="shared" si="2233"/>
        <v>2.9096589080906288E-2</v>
      </c>
      <c r="GP48" s="70">
        <f t="shared" si="2233"/>
        <v>1.9067378710394767E-2</v>
      </c>
      <c r="GQ48" s="70">
        <f t="shared" si="2233"/>
        <v>1.0895520799212965E-2</v>
      </c>
      <c r="GR48" s="70">
        <f t="shared" si="2233"/>
        <v>1.0793538757960963E-2</v>
      </c>
      <c r="GS48" s="70">
        <f t="shared" si="2233"/>
        <v>1.3278300470891846E-2</v>
      </c>
      <c r="GT48" s="70">
        <f t="shared" si="2233"/>
        <v>1.8766349789536285E-2</v>
      </c>
      <c r="GU48" s="70">
        <f t="shared" si="2233"/>
        <v>1.3769929520658142E-2</v>
      </c>
      <c r="GV48" s="70">
        <f t="shared" si="2233"/>
        <v>2.4174746972297712E-2</v>
      </c>
      <c r="GW48" s="70">
        <f t="shared" si="2234"/>
        <v>4.3468142353251693E-2</v>
      </c>
      <c r="GX48" s="70">
        <f t="shared" si="2234"/>
        <v>5.1045315132780544E-2</v>
      </c>
      <c r="GY48" s="70">
        <f t="shared" si="2234"/>
        <v>5.5898210536736048E-2</v>
      </c>
      <c r="GZ48" s="70">
        <f t="shared" si="2234"/>
        <v>5.7057889942500939E-2</v>
      </c>
      <c r="HA48" s="70">
        <f t="shared" si="2234"/>
        <v>6.5449467082956181E-2</v>
      </c>
      <c r="HB48" s="70">
        <f t="shared" si="2234"/>
        <v>7.718878804542384E-2</v>
      </c>
      <c r="HC48" s="70">
        <f t="shared" si="2234"/>
        <v>8.0129318770696178E-2</v>
      </c>
      <c r="HD48" s="70">
        <f t="shared" si="2234"/>
        <v>7.4391796821258849E-2</v>
      </c>
      <c r="HE48" s="70">
        <f t="shared" si="2234"/>
        <v>6.9048535624433249E-2</v>
      </c>
      <c r="HF48" s="70">
        <f t="shared" si="2234"/>
        <v>6.7797772599892614E-2</v>
      </c>
      <c r="HG48" s="70">
        <f t="shared" si="2235"/>
        <v>6.8701934596089531E-2</v>
      </c>
      <c r="HH48" s="70">
        <f t="shared" si="2235"/>
        <v>5.5678783831726975E-2</v>
      </c>
      <c r="HI48" s="70">
        <f t="shared" si="2235"/>
        <v>4.0799806132047811E-2</v>
      </c>
      <c r="HJ48" s="70">
        <f t="shared" si="2235"/>
        <v>3.1302419183919961E-2</v>
      </c>
      <c r="HK48" s="70">
        <f t="shared" si="2235"/>
        <v>2.6033082700044563E-2</v>
      </c>
      <c r="HL48" s="70">
        <f t="shared" si="2235"/>
        <v>2.478582259535056E-2</v>
      </c>
      <c r="HM48" s="70">
        <f t="shared" si="2235"/>
        <v>1.7412973153335454E-2</v>
      </c>
      <c r="HN48" s="70">
        <f t="shared" si="2235"/>
        <v>8.4992695774155358E-3</v>
      </c>
      <c r="HO48" s="70">
        <f t="shared" si="2235"/>
        <v>1.2012151961726669E-2</v>
      </c>
      <c r="HP48" s="70">
        <f t="shared" si="2235"/>
        <v>2.2949362632512349E-2</v>
      </c>
      <c r="HQ48" s="70">
        <f t="shared" si="2236"/>
        <v>1.7532877531173607E-2</v>
      </c>
      <c r="HR48" s="70">
        <f t="shared" si="2236"/>
        <v>1.3114389159534889E-2</v>
      </c>
      <c r="HS48" s="70">
        <f t="shared" si="2236"/>
        <v>1.1204274536066317E-2</v>
      </c>
      <c r="HT48" s="70">
        <f t="shared" si="2236"/>
        <v>2.3141325535379398E-2</v>
      </c>
      <c r="HU48" s="70">
        <f t="shared" si="2236"/>
        <v>2.2033342961504498E-2</v>
      </c>
      <c r="HV48" s="70">
        <f t="shared" si="2236"/>
        <v>1.5356520937017892E-2</v>
      </c>
      <c r="HW48" s="70">
        <f t="shared" si="2236"/>
        <v>1.8273865795450872E-2</v>
      </c>
      <c r="HX48" s="70">
        <f t="shared" si="2236"/>
        <v>1.97319974798984E-2</v>
      </c>
      <c r="HY48" s="70">
        <f t="shared" si="2236"/>
        <v>1.5830851774042642E-2</v>
      </c>
      <c r="HZ48" s="70">
        <f t="shared" si="2236"/>
        <v>1.2915661545075396E-2</v>
      </c>
      <c r="IA48" s="70">
        <f t="shared" si="2237"/>
        <v>1.8631598386560366E-2</v>
      </c>
      <c r="IB48" s="70">
        <f t="shared" si="2237"/>
        <v>1.404099118182911E-2</v>
      </c>
      <c r="IC48" s="70">
        <f t="shared" si="2237"/>
        <v>2.9758706949710723E-2</v>
      </c>
      <c r="ID48" s="70">
        <f t="shared" si="2237"/>
        <v>2.7708103319272315E-2</v>
      </c>
      <c r="IE48" s="70">
        <f t="shared" si="2237"/>
        <v>3.0423907285693552E-2</v>
      </c>
      <c r="IF48" s="70">
        <f t="shared" si="2237"/>
        <v>2.9619336879608049E-2</v>
      </c>
      <c r="IG48" s="70">
        <f t="shared" si="2237"/>
        <v>3.1346668779346221E-2</v>
      </c>
      <c r="IH48" s="70">
        <f t="shared" si="2237"/>
        <v>3.9018532453096944E-2</v>
      </c>
      <c r="II48" s="70">
        <f t="shared" si="2237"/>
        <v>3.9981218437316723E-2</v>
      </c>
      <c r="IJ48" s="70">
        <f t="shared" si="2237"/>
        <v>3.8640240462692876E-2</v>
      </c>
      <c r="IK48" s="70">
        <f t="shared" si="2238"/>
        <v>4.3230374706540786E-2</v>
      </c>
      <c r="IL48" s="70">
        <f t="shared" si="2238"/>
        <v>5.1689109620015827E-2</v>
      </c>
      <c r="IM48" s="70">
        <f t="shared" si="2238"/>
        <v>3.8682772341917193E-2</v>
      </c>
      <c r="IN48" s="70">
        <f t="shared" si="2238"/>
        <v>4.2806524341521657E-2</v>
      </c>
      <c r="IO48" s="70">
        <f t="shared" si="2238"/>
        <v>3.1079867644836057E-2</v>
      </c>
      <c r="IP48" s="70">
        <f t="shared" si="2238"/>
        <v>3.2483228119654539E-2</v>
      </c>
      <c r="IQ48" s="70">
        <f t="shared" si="2238"/>
        <v>3.280903787775391E-2</v>
      </c>
      <c r="IR48" s="70">
        <f t="shared" si="2238"/>
        <v>3.0033018825017965E-2</v>
      </c>
      <c r="IS48" s="70">
        <f t="shared" si="2238"/>
        <v>2.4306026019250027E-2</v>
      </c>
      <c r="IT48" s="70">
        <f t="shared" si="2238"/>
        <v>3.057140143926329E-2</v>
      </c>
      <c r="IU48" s="70">
        <f t="shared" si="2239"/>
        <v>2.816555005811594E-2</v>
      </c>
      <c r="IV48" s="70">
        <f t="shared" si="2239"/>
        <v>2.8282552013387141E-2</v>
      </c>
      <c r="IW48" s="70">
        <f t="shared" si="2239"/>
        <v>4.9285620808572128E-2</v>
      </c>
      <c r="IX48" s="70">
        <f t="shared" si="2239"/>
        <v>5.3684080935959111E-2</v>
      </c>
      <c r="IY48" s="70">
        <f t="shared" si="2239"/>
        <v>6.8485264287762027E-2</v>
      </c>
      <c r="IZ48" s="70">
        <f t="shared" si="2239"/>
        <v>5.7093536234559261E-2</v>
      </c>
      <c r="JA48" s="70">
        <f t="shared" si="2239"/>
        <v>5.7412985750057821E-2</v>
      </c>
      <c r="JB48" s="70">
        <f t="shared" si="2239"/>
        <v>7.2689315361543327E-2</v>
      </c>
      <c r="JC48" s="70">
        <f t="shared" si="2239"/>
        <v>6.3904178182671467E-2</v>
      </c>
      <c r="JD48" s="70">
        <f t="shared" si="2239"/>
        <v>6.6785897986525455E-2</v>
      </c>
      <c r="JE48" s="70">
        <f t="shared" si="2240"/>
        <v>6.440203616366702E-2</v>
      </c>
      <c r="JF48" s="70">
        <f t="shared" si="2240"/>
        <v>5.360452102317792E-2</v>
      </c>
      <c r="JG48" s="70">
        <f t="shared" si="2240"/>
        <v>5.4867283949920465E-2</v>
      </c>
      <c r="JH48" s="70">
        <f t="shared" si="2240"/>
        <v>5.321298112059103E-2</v>
      </c>
      <c r="JI48" s="70">
        <f t="shared" si="2240"/>
        <v>3.0281974160463632E-2</v>
      </c>
      <c r="JJ48" s="70">
        <f t="shared" si="2240"/>
        <v>2.047250498295794E-2</v>
      </c>
      <c r="JK48" s="70">
        <f t="shared" si="2240"/>
        <v>1.3284452880746089E-2</v>
      </c>
      <c r="JL48" s="70">
        <f t="shared" si="2240"/>
        <v>1.4107454073317038E-2</v>
      </c>
      <c r="JM48" s="70">
        <f t="shared" si="2240"/>
        <v>1.250503416963844E-2</v>
      </c>
      <c r="JN48" s="70">
        <f t="shared" si="2240"/>
        <v>7.5670363712019295E-3</v>
      </c>
      <c r="JO48" s="70">
        <f t="shared" si="2241"/>
        <v>1.7428893809243728E-2</v>
      </c>
      <c r="JP48" s="70">
        <f t="shared" si="2241"/>
        <v>1.5635922833078242E-2</v>
      </c>
      <c r="JQ48" s="70">
        <f t="shared" si="2241"/>
        <v>1.9291683929920866E-2</v>
      </c>
      <c r="JR48" s="70">
        <f t="shared" si="2241"/>
        <v>2.3768596208647352E-2</v>
      </c>
      <c r="JS48" s="70">
        <f t="shared" si="2241"/>
        <v>2.8971736289309824E-2</v>
      </c>
      <c r="JT48" s="70">
        <f t="shared" si="2241"/>
        <v>3.1828073005235158E-2</v>
      </c>
      <c r="JU48" s="70">
        <f t="shared" si="2241"/>
        <v>3.525601449543081E-2</v>
      </c>
      <c r="JV48" s="70">
        <f t="shared" si="2241"/>
        <v>3.5282923150057544E-2</v>
      </c>
      <c r="JW48" s="70">
        <f t="shared" si="2241"/>
        <v>3.3655925870943459E-2</v>
      </c>
      <c r="JX48" s="70">
        <f t="shared" si="2241"/>
        <v>4.318205850086998E-2</v>
      </c>
      <c r="JY48" s="70">
        <f t="shared" si="2242"/>
        <v>4.9834257862593656E-2</v>
      </c>
      <c r="JZ48" s="70">
        <f t="shared" si="2242"/>
        <v>4.7016918130121432E-2</v>
      </c>
      <c r="KA48" s="70">
        <f t="shared" si="2242"/>
        <v>3.5780685496970444E-2</v>
      </c>
      <c r="KB48" s="70">
        <f t="shared" si="2242"/>
        <v>3.6121913512544346E-2</v>
      </c>
      <c r="KC48" s="70">
        <f t="shared" si="2242"/>
        <v>4.9019812310569622E-2</v>
      </c>
      <c r="KD48" s="70">
        <f t="shared" si="2242"/>
        <v>4.831843387329382E-2</v>
      </c>
      <c r="KE48" s="70">
        <f t="shared" si="2242"/>
        <v>3.6879797654400415E-2</v>
      </c>
      <c r="KF48" s="70">
        <f t="shared" si="2242"/>
        <v>3.7903405189065875E-2</v>
      </c>
      <c r="KG48" s="70">
        <f t="shared" si="2242"/>
        <v>4.1427263660498426E-2</v>
      </c>
      <c r="KH48" s="70">
        <f t="shared" si="2242"/>
        <v>3.7957118572971238E-2</v>
      </c>
      <c r="KI48" s="70">
        <f t="shared" si="2243"/>
        <v>3.4061441235952561E-2</v>
      </c>
      <c r="KJ48" s="70">
        <f t="shared" si="2243"/>
        <v>3.3924001363949685E-2</v>
      </c>
      <c r="KK48" s="70">
        <f t="shared" si="2243"/>
        <v>3.0866372935152597E-2</v>
      </c>
      <c r="KL48" s="70">
        <f t="shared" si="2243"/>
        <v>2.7019236840365002E-2</v>
      </c>
      <c r="KM48" s="70">
        <f t="shared" si="2243"/>
        <v>2.8904997647671182E-2</v>
      </c>
      <c r="KN48" s="70">
        <f t="shared" si="2243"/>
        <v>3.2210584064945369E-2</v>
      </c>
      <c r="KO48" s="70">
        <f t="shared" si="2243"/>
        <v>2.764139873084126E-2</v>
      </c>
      <c r="KP48" s="70">
        <f t="shared" si="2243"/>
        <v>3.5136668260269843E-2</v>
      </c>
      <c r="KQ48" s="70">
        <f t="shared" si="2243"/>
        <v>4.1323616517530137E-2</v>
      </c>
      <c r="KR48" s="70">
        <f t="shared" si="2243"/>
        <v>4.0359259499800793E-2</v>
      </c>
      <c r="KS48" s="70">
        <f t="shared" si="2244"/>
        <v>3.612631832058355E-2</v>
      </c>
      <c r="KT48" s="70">
        <f t="shared" si="2244"/>
        <v>4.0200082574675111E-2</v>
      </c>
      <c r="KU48" s="70">
        <f t="shared" si="2244"/>
        <v>5.7604060311996053E-2</v>
      </c>
      <c r="KV48" s="70">
        <f t="shared" si="2244"/>
        <v>6.0892954217577566E-2</v>
      </c>
      <c r="KW48" s="70">
        <f t="shared" si="2244"/>
        <v>7.0112774691608815E-2</v>
      </c>
      <c r="KX48" s="70">
        <f t="shared" si="2244"/>
        <v>7.56543220913104E-2</v>
      </c>
      <c r="KY48" s="70">
        <f t="shared" si="2244"/>
        <v>8.7747693070518995E-2</v>
      </c>
      <c r="KZ48" s="70">
        <f t="shared" si="2244"/>
        <v>8.1266964968121247E-2</v>
      </c>
      <c r="LA48" s="70">
        <f t="shared" si="2244"/>
        <v>7.4759670737199801E-2</v>
      </c>
      <c r="LB48" s="70">
        <f t="shared" si="2244"/>
        <v>7.4459082508758767E-2</v>
      </c>
      <c r="LC48" s="70">
        <f t="shared" si="2245"/>
        <v>7.1437045502982022E-2</v>
      </c>
      <c r="LD48" s="70">
        <f t="shared" si="2245"/>
        <v>6.8030007907411871E-2</v>
      </c>
      <c r="LE48" s="70">
        <f t="shared" si="2245"/>
        <v>6.3094963630334622E-2</v>
      </c>
      <c r="LF48" s="70">
        <f t="shared" si="2245"/>
        <v>5.8467164475477507E-2</v>
      </c>
      <c r="LG48" s="70">
        <f t="shared" si="2245"/>
        <v>3.8956239587176977E-2</v>
      </c>
      <c r="LH48" s="70">
        <f t="shared" si="2245"/>
        <v>2.8189416519113886E-2</v>
      </c>
      <c r="LI48" s="70">
        <f t="shared" si="2245"/>
        <v>1.6172854726087316E-2</v>
      </c>
      <c r="LJ48" s="70">
        <f t="shared" si="2245"/>
        <v>1.4459601574192238E-2</v>
      </c>
      <c r="LK48" s="70">
        <f t="shared" si="2245"/>
        <v>9.557297405581755E-3</v>
      </c>
      <c r="LL48" s="70">
        <f t="shared" si="2245"/>
        <v>9.984434034522538E-3</v>
      </c>
      <c r="LM48" s="70">
        <f t="shared" si="2246"/>
        <v>4.7392274460020811E-3</v>
      </c>
      <c r="LN48" s="70">
        <f t="shared" si="2246"/>
        <v>-8.1905712204899395E-4</v>
      </c>
      <c r="LO48" s="70">
        <f t="shared" si="2246"/>
        <v>-7.927117996426869E-4</v>
      </c>
      <c r="LP48" s="70">
        <f t="shared" si="2246"/>
        <v>6.6160990584320789E-3</v>
      </c>
      <c r="LQ48" s="70">
        <f t="shared" si="2246"/>
        <v>1.15454489015685E-2</v>
      </c>
      <c r="LR48" s="70">
        <f t="shared" si="2246"/>
        <v>-1.2471766265461648E-3</v>
      </c>
      <c r="LS48" s="70">
        <f t="shared" si="2246"/>
        <v>2.0455639876100218E-3</v>
      </c>
      <c r="LT48" s="70">
        <f t="shared" si="2246"/>
        <v>7.9499632033694922E-3</v>
      </c>
      <c r="LU48" s="70">
        <f t="shared" si="2246"/>
        <v>6.1025178331464147E-3</v>
      </c>
      <c r="LV48" s="70">
        <f t="shared" si="2246"/>
        <v>1.3493118589313902E-4</v>
      </c>
      <c r="LW48" s="70">
        <f t="shared" si="2247"/>
        <v>-4.8922272795800525E-3</v>
      </c>
      <c r="LX48" s="70">
        <f t="shared" si="2247"/>
        <v>-7.2472162583036015E-3</v>
      </c>
      <c r="LY48" s="70">
        <f t="shared" si="2247"/>
        <v>-1.0402377010809705E-4</v>
      </c>
      <c r="LZ48" s="70">
        <f t="shared" si="2247"/>
        <v>-5.6461101125684365E-3</v>
      </c>
      <c r="MA48" s="70">
        <f t="shared" si="2247"/>
        <v>-9.032113149137766E-4</v>
      </c>
      <c r="MB48" s="70">
        <f t="shared" si="2247"/>
        <v>-3.6175114045021717E-3</v>
      </c>
      <c r="MC48" s="70">
        <f t="shared" si="2247"/>
        <v>-3.1049031127660109E-3</v>
      </c>
      <c r="MD48" s="70">
        <f t="shared" si="2247"/>
        <v>1.266510524164377E-2</v>
      </c>
      <c r="ME48" s="70">
        <f t="shared" si="2247"/>
        <v>1.6768096544325317E-2</v>
      </c>
      <c r="MF48" s="70">
        <f t="shared" si="2247"/>
        <v>1.9120329329919361E-2</v>
      </c>
      <c r="MG48" s="70">
        <f t="shared" si="2248"/>
        <v>2.4349679603916874E-2</v>
      </c>
      <c r="MH48" s="70">
        <f t="shared" si="2248"/>
        <v>2.8702149533477606E-2</v>
      </c>
      <c r="MI48" s="70">
        <f t="shared" si="2248"/>
        <v>3.0308456759654989E-2</v>
      </c>
      <c r="MJ48" s="70">
        <f t="shared" si="2248"/>
        <v>3.2180293637941171E-2</v>
      </c>
      <c r="MK48" s="70">
        <f t="shared" si="2248"/>
        <v>2.85416785596877E-2</v>
      </c>
      <c r="ML48" s="70">
        <f t="shared" si="2248"/>
        <v>3.4131448222040728E-2</v>
      </c>
      <c r="MM48" s="70">
        <f t="shared" si="2248"/>
        <v>3.1095819782647416E-2</v>
      </c>
      <c r="MN48" s="70">
        <f t="shared" si="2248"/>
        <v>3.1476180077456783E-2</v>
      </c>
      <c r="MO48" s="70">
        <f t="shared" si="2248"/>
        <v>2.9777349696044286E-2</v>
      </c>
      <c r="MP48" s="70">
        <f t="shared" si="2248"/>
        <v>3.5696953929668762E-2</v>
      </c>
      <c r="MQ48" s="70">
        <f t="shared" si="2249"/>
        <v>2.9034695479610573E-2</v>
      </c>
      <c r="MR48" s="70">
        <f t="shared" si="2249"/>
        <v>2.6237775149225095E-2</v>
      </c>
      <c r="MS48" s="70">
        <f t="shared" si="2249"/>
        <v>2.2061796166387371E-2</v>
      </c>
      <c r="MT48" s="70">
        <f t="shared" si="2249"/>
        <v>3.1950728429401387E-2</v>
      </c>
      <c r="MU48" s="70">
        <f t="shared" si="2249"/>
        <v>3.3372706161528098E-2</v>
      </c>
      <c r="MV48" s="70">
        <f t="shared" si="2249"/>
        <v>3.9237770689494633E-2</v>
      </c>
      <c r="MW48" s="70">
        <f t="shared" si="2249"/>
        <v>4.0007051018034145E-2</v>
      </c>
      <c r="MX48" s="70">
        <f t="shared" si="2249"/>
        <v>4.133660538503281E-2</v>
      </c>
      <c r="MY48" s="70">
        <f t="shared" si="2249"/>
        <v>3.9998021717385202E-2</v>
      </c>
      <c r="MZ48" s="70">
        <f t="shared" si="2249"/>
        <v>4.1210243270566993E-2</v>
      </c>
      <c r="NA48" s="70">
        <f t="shared" si="2250"/>
        <v>4.5956323145070588E-2</v>
      </c>
      <c r="NB48" s="70">
        <f t="shared" si="2250"/>
        <v>4.8022113868137373E-2</v>
      </c>
      <c r="NC48" s="70">
        <f t="shared" si="2250"/>
        <v>4.6734336890364991E-2</v>
      </c>
      <c r="ND48" s="70">
        <f t="shared" si="2250"/>
        <v>4.1569065448200382E-2</v>
      </c>
      <c r="NE48" s="70">
        <f t="shared" si="2250"/>
        <v>4.2683677287829402E-2</v>
      </c>
      <c r="NF48" s="70">
        <f t="shared" si="2250"/>
        <v>2.2546995025041205E-2</v>
      </c>
      <c r="NG48" s="70">
        <f t="shared" si="2250"/>
        <v>2.4017184072752773E-2</v>
      </c>
      <c r="NH48" s="70">
        <f t="shared" si="2250"/>
        <v>1.8543183278735942E-2</v>
      </c>
      <c r="NI48" s="70">
        <f t="shared" si="2250"/>
        <v>1.192539803823145E-2</v>
      </c>
      <c r="NJ48" s="70">
        <f t="shared" si="2250"/>
        <v>8.4786658564781625E-3</v>
      </c>
      <c r="NK48" s="70">
        <f t="shared" si="2251"/>
        <v>1.162145157976302E-2</v>
      </c>
      <c r="NL48" s="70">
        <f t="shared" si="2251"/>
        <v>8.9071527866848577E-3</v>
      </c>
      <c r="NM48" s="70">
        <f t="shared" si="2251"/>
        <v>-3.2550577090135757E-3</v>
      </c>
      <c r="NN48" s="70">
        <f t="shared" si="2251"/>
        <v>-1.0849319484865783E-2</v>
      </c>
      <c r="NO48" s="70">
        <f t="shared" si="2251"/>
        <v>-4.9720455090650484E-3</v>
      </c>
      <c r="NP48" s="70">
        <f t="shared" si="2251"/>
        <v>-1.5873349160573369E-3</v>
      </c>
      <c r="NQ48" s="70">
        <f t="shared" si="2251"/>
        <v>-1.1374108821726292E-2</v>
      </c>
      <c r="NR48" s="70">
        <f t="shared" si="2251"/>
        <v>-2.1584967267153088E-3</v>
      </c>
      <c r="NS48" s="70">
        <f t="shared" si="2251"/>
        <v>-5.4043599512345608E-3</v>
      </c>
      <c r="NT48" s="70">
        <f t="shared" si="2251"/>
        <v>2.3611013309383644E-3</v>
      </c>
      <c r="NU48" s="70">
        <f t="shared" si="2252"/>
        <v>1.3909556467168294E-2</v>
      </c>
      <c r="NV48" s="70">
        <f t="shared" si="2252"/>
        <v>3.6594099383511214E-3</v>
      </c>
      <c r="NW48" s="70">
        <f t="shared" si="2252"/>
        <v>2.4434190991096116E-3</v>
      </c>
      <c r="NX48" s="70">
        <f t="shared" si="2252"/>
        <v>4.0107968938125627E-3</v>
      </c>
      <c r="NY48" s="70">
        <f t="shared" si="2252"/>
        <v>9.9865347137146898E-3</v>
      </c>
      <c r="NZ48" s="70">
        <f t="shared" si="2252"/>
        <v>7.4848059857584026E-3</v>
      </c>
      <c r="OA48" s="70">
        <f t="shared" si="2252"/>
        <v>5.0042379318266939E-3</v>
      </c>
      <c r="OB48" s="70">
        <f t="shared" si="2252"/>
        <v>6.5730740904739182E-3</v>
      </c>
      <c r="OC48" s="70">
        <f t="shared" si="2252"/>
        <v>2.6463068702169634E-2</v>
      </c>
      <c r="OD48" s="70">
        <f t="shared" si="2252"/>
        <v>2.2006317445056212E-2</v>
      </c>
      <c r="OE48" s="70">
        <f t="shared" si="2253"/>
        <v>2.3082650728794452E-2</v>
      </c>
      <c r="OF48" s="70">
        <f t="shared" si="2253"/>
        <v>1.6213206060267771E-2</v>
      </c>
      <c r="OG48" s="70">
        <f t="shared" si="2253"/>
        <v>1.496408797138904E-2</v>
      </c>
      <c r="OH48" s="70">
        <f t="shared" si="2253"/>
        <v>2.523029144846678E-2</v>
      </c>
      <c r="OI48" s="70">
        <f t="shared" si="2253"/>
        <v>2.2765422724340345E-2</v>
      </c>
      <c r="OJ48" s="70">
        <f t="shared" si="2253"/>
        <v>1.5602295936563593E-2</v>
      </c>
      <c r="OK48" s="70">
        <f t="shared" si="2253"/>
        <v>1.7146719879873817E-2</v>
      </c>
      <c r="OL48" s="70">
        <f t="shared" si="2253"/>
        <v>2.1744785544337564E-2</v>
      </c>
      <c r="OM48" s="70">
        <f t="shared" si="2253"/>
        <v>2.0636436884594156E-2</v>
      </c>
      <c r="ON48" s="70">
        <f t="shared" si="2253"/>
        <v>2.1019868271379361E-2</v>
      </c>
      <c r="OO48" s="70">
        <f t="shared" si="2254"/>
        <v>1.3720248232937271E-2</v>
      </c>
      <c r="OP48" s="70">
        <f t="shared" si="2254"/>
        <v>2.0606077650562549E-2</v>
      </c>
      <c r="OQ48" s="70">
        <f t="shared" si="2254"/>
        <v>1.985384674644064E-2</v>
      </c>
      <c r="OR48" s="70">
        <f t="shared" si="2254"/>
        <v>2.054323666126523E-2</v>
      </c>
      <c r="OS48" s="70">
        <f t="shared" si="2254"/>
        <v>1.8111709655469488E-2</v>
      </c>
      <c r="OT48" s="70">
        <f t="shared" si="2254"/>
        <v>2.0392294632229468E-2</v>
      </c>
      <c r="OU48" s="70">
        <f t="shared" si="2254"/>
        <v>2.648677489230522E-2</v>
      </c>
      <c r="OV48" s="70">
        <f t="shared" si="2254"/>
        <v>2.8709312256679498E-2</v>
      </c>
      <c r="OW48" s="70">
        <f t="shared" si="2254"/>
        <v>3.5200938916335245E-2</v>
      </c>
      <c r="OX48" s="70">
        <f t="shared" si="2254"/>
        <v>4.1791548839194892E-2</v>
      </c>
      <c r="OY48" s="70">
        <f t="shared" si="2255"/>
        <v>4.7446635545325355E-2</v>
      </c>
      <c r="OZ48" s="70">
        <f t="shared" si="2255"/>
        <v>3.6845286548784051E-2</v>
      </c>
      <c r="PA48" s="70">
        <f t="shared" si="2255"/>
        <v>4.1401390258355653E-2</v>
      </c>
      <c r="PB48" s="70">
        <f t="shared" si="2255"/>
        <v>4.0234199048607922E-2</v>
      </c>
      <c r="PC48" s="70">
        <f t="shared" si="2255"/>
        <v>4.3438538144864092E-2</v>
      </c>
      <c r="PD48" s="70">
        <f t="shared" si="2255"/>
        <v>4.1396705760613273E-2</v>
      </c>
      <c r="PE48" s="70">
        <f t="shared" si="2255"/>
        <v>3.5388393497713055E-2</v>
      </c>
      <c r="PF48" s="70">
        <f t="shared" si="2255"/>
        <v>3.0558347085107185E-2</v>
      </c>
      <c r="PG48" s="70">
        <f t="shared" si="2255"/>
        <v>2.6213413086156434E-2</v>
      </c>
      <c r="PH48" s="70">
        <f t="shared" si="2255"/>
        <v>2.7743683552390097E-2</v>
      </c>
      <c r="PI48" s="70">
        <f t="shared" si="2256"/>
        <v>1.7006500202265462E-2</v>
      </c>
      <c r="PJ48" s="70">
        <f t="shared" si="2256"/>
        <v>7.4290915910384392E-3</v>
      </c>
      <c r="PK48" s="70">
        <f t="shared" si="2256"/>
        <v>2.6527750644147474E-3</v>
      </c>
      <c r="PL48" s="70">
        <f t="shared" si="2256"/>
        <v>1.2556913951157211E-2</v>
      </c>
      <c r="PM48" s="70">
        <f t="shared" si="2256"/>
        <v>5.899690469353791E-3</v>
      </c>
      <c r="PN48" s="70">
        <f t="shared" si="2256"/>
        <v>5.5087126215647153E-4</v>
      </c>
      <c r="PO48" s="70">
        <f t="shared" si="2256"/>
        <v>7.7011413336669499E-4</v>
      </c>
      <c r="PP48" s="70">
        <f t="shared" si="2256"/>
        <v>3.1634664113959765E-3</v>
      </c>
      <c r="PQ48" s="70">
        <f t="shared" si="2256"/>
        <v>8.0302544450616686E-4</v>
      </c>
      <c r="PR48" s="70">
        <f t="shared" si="2256"/>
        <v>-2.4320240390507397E-4</v>
      </c>
      <c r="PS48" s="70">
        <f t="shared" si="2257"/>
        <v>2.6869106920957009E-5</v>
      </c>
      <c r="PT48" s="70">
        <f t="shared" si="2257"/>
        <v>8.5300810693607065E-3</v>
      </c>
      <c r="PU48" s="70">
        <f t="shared" si="2257"/>
        <v>1.8450270924365242E-2</v>
      </c>
      <c r="PV48" s="70">
        <f t="shared" si="2257"/>
        <v>1.7703646394979122E-2</v>
      </c>
      <c r="PW48" s="70">
        <f t="shared" si="2257"/>
        <v>2.0296766810055544E-2</v>
      </c>
      <c r="PX48" s="70">
        <f t="shared" si="2257"/>
        <v>1.8589225156421696E-2</v>
      </c>
      <c r="PY48" s="70">
        <f t="shared" si="2257"/>
        <v>2.1675531950602345E-2</v>
      </c>
      <c r="PZ48" s="70">
        <f t="shared" si="2257"/>
        <v>2.1038526579318928E-2</v>
      </c>
      <c r="QA48" s="70">
        <f t="shared" si="2257"/>
        <v>2.0212353073937761E-2</v>
      </c>
      <c r="QB48" s="70">
        <f t="shared" si="2257"/>
        <v>1.863916025509238E-2</v>
      </c>
      <c r="QC48" s="70">
        <f t="shared" si="2258"/>
        <v>3.3389486086478737E-2</v>
      </c>
      <c r="QD48" s="70">
        <f t="shared" si="2258"/>
        <v>3.1144222839194047E-2</v>
      </c>
      <c r="QE48" s="70">
        <f t="shared" si="2258"/>
        <v>3.3905231712268113E-2</v>
      </c>
      <c r="QF48" s="70">
        <f t="shared" si="2258"/>
        <v>2.498374765406397E-2</v>
      </c>
      <c r="QG48" s="70">
        <f t="shared" si="2258"/>
        <v>2.4588708066834553E-2</v>
      </c>
      <c r="QH48" s="70">
        <f t="shared" si="2258"/>
        <v>3.230086979321678E-2</v>
      </c>
      <c r="QI48" s="70">
        <f t="shared" si="2258"/>
        <v>3.0707443912433519E-2</v>
      </c>
      <c r="QJ48" s="70">
        <f t="shared" si="2258"/>
        <v>2.9896140621361811E-2</v>
      </c>
      <c r="QK48" s="70">
        <f t="shared" si="2258"/>
        <v>2.4993559686656397E-2</v>
      </c>
      <c r="QL48" s="70">
        <f t="shared" si="2258"/>
        <v>3.3712094800827153E-2</v>
      </c>
      <c r="QM48" s="70">
        <f t="shared" si="2259"/>
        <v>2.9750162273032732E-2</v>
      </c>
      <c r="QN48" s="70">
        <f t="shared" si="2259"/>
        <v>2.3617519501039519E-2</v>
      </c>
      <c r="QO48" s="70">
        <f t="shared" si="2259"/>
        <v>1.4996297646756362E-2</v>
      </c>
      <c r="QP48" s="70">
        <f t="shared" si="2259"/>
        <v>2.1418428178559878E-2</v>
      </c>
      <c r="QQ48" s="70">
        <f t="shared" si="2259"/>
        <v>4.7452997613740777E-2</v>
      </c>
      <c r="QR48" s="70">
        <f t="shared" si="2259"/>
        <v>2.6474765568112568E-2</v>
      </c>
      <c r="QS48" s="70">
        <f t="shared" si="2259"/>
        <v>8.8526277457610103E-3</v>
      </c>
      <c r="QT48" s="70">
        <f t="shared" si="2259"/>
        <v>8.2697985309201361E-3</v>
      </c>
      <c r="QU48" s="70">
        <f t="shared" si="2259"/>
        <v>3.4817457899383175E-3</v>
      </c>
      <c r="QV48" s="70">
        <f t="shared" si="2259"/>
        <v>4.6636647266937725E-3</v>
      </c>
      <c r="QW48" s="70">
        <f t="shared" si="2260"/>
        <v>1.2219091542268634E-2</v>
      </c>
      <c r="QX48" s="70">
        <f t="shared" si="2260"/>
        <v>7.8465893110488683E-3</v>
      </c>
      <c r="QY48" s="70">
        <f t="shared" si="2260"/>
        <v>1.5177288246849052E-2</v>
      </c>
      <c r="QZ48" s="70">
        <f t="shared" si="2260"/>
        <v>2.3030573536032328E-2</v>
      </c>
      <c r="RA48" s="70">
        <f t="shared" si="2260"/>
        <v>1.4547290522196166E-2</v>
      </c>
      <c r="RB48" s="70">
        <f t="shared" si="2260"/>
        <v>1.6218308859327513E-2</v>
      </c>
      <c r="RC48" s="70">
        <f t="shared" si="2260"/>
        <v>-1.08185570639453E-2</v>
      </c>
      <c r="RD48" s="70">
        <f t="shared" si="2260"/>
        <v>1.1515467326809414E-2</v>
      </c>
      <c r="RE48" s="70">
        <f t="shared" si="2260"/>
        <v>2.144649728484227E-2</v>
      </c>
      <c r="RF48" s="70">
        <f t="shared" si="2260"/>
        <v>1.5527328820269082E-2</v>
      </c>
      <c r="RG48" s="70">
        <f t="shared" si="2261"/>
        <v>2.0776050217465203E-2</v>
      </c>
      <c r="RH48" s="70">
        <f t="shared" si="2261"/>
        <v>1.4712684880652249E-2</v>
      </c>
      <c r="RI48" s="70">
        <f t="shared" si="2261"/>
        <v>9.3632265829302064E-3</v>
      </c>
      <c r="RJ48" s="70">
        <f t="shared" si="2261"/>
        <v>3.5170954243728403E-3</v>
      </c>
      <c r="RK48" s="70">
        <f t="shared" si="2261"/>
        <v>-3.0054091685705053E-4</v>
      </c>
      <c r="RL48" s="70">
        <f t="shared" si="2261"/>
        <v>-6.518592394219036E-4</v>
      </c>
      <c r="RM48" s="70">
        <f t="shared" si="2261"/>
        <v>7.8139882330077182E-3</v>
      </c>
      <c r="RN48" s="70">
        <f t="shared" si="2261"/>
        <v>4.9476425303442984E-3</v>
      </c>
      <c r="RO48" s="70">
        <f t="shared" si="2261"/>
        <v>1.7523735680344821E-3</v>
      </c>
      <c r="RP48" s="70">
        <f t="shared" si="2261"/>
        <v>5.0609306668336629E-3</v>
      </c>
      <c r="RQ48" s="70">
        <f t="shared" si="2262"/>
        <v>6.4091152093477266E-3</v>
      </c>
      <c r="RR48" s="70">
        <f t="shared" si="2262"/>
        <v>7.5694710879854465E-3</v>
      </c>
      <c r="RS48" s="70">
        <f t="shared" si="2262"/>
        <v>2.2432029092842587E-3</v>
      </c>
      <c r="RT48" s="70">
        <f t="shared" si="2262"/>
        <v>4.4834366859498598E-3</v>
      </c>
      <c r="RU48" s="70">
        <f t="shared" si="2262"/>
        <v>6.0773679316603602E-3</v>
      </c>
      <c r="RV48" s="70">
        <f t="shared" si="2262"/>
        <v>5.9761398470936644E-3</v>
      </c>
      <c r="RW48" s="70">
        <f t="shared" si="2262"/>
        <v>5.7706191291211351E-3</v>
      </c>
      <c r="RX48" s="70">
        <f t="shared" si="2262"/>
        <v>2.3399404411645897E-3</v>
      </c>
      <c r="RY48" s="70">
        <f t="shared" si="2262"/>
        <v>6.3029267163898783E-3</v>
      </c>
      <c r="RZ48" s="70">
        <f t="shared" si="2262"/>
        <v>4.0789265512126693E-3</v>
      </c>
      <c r="SA48" s="70">
        <f t="shared" si="2263"/>
        <v>6.3287309883932608E-3</v>
      </c>
      <c r="SB48" s="70">
        <f t="shared" si="2263"/>
        <v>9.8111133185385668E-4</v>
      </c>
      <c r="SC48" s="70">
        <f t="shared" si="2263"/>
        <v>2.1046448273529528E-3</v>
      </c>
      <c r="SD48" s="70">
        <f t="shared" si="2263"/>
        <v>9.0839516405265552E-3</v>
      </c>
      <c r="SE48" s="70">
        <f t="shared" si="2263"/>
        <v>1.2636605774547283E-2</v>
      </c>
      <c r="SF48" s="70">
        <f t="shared" si="2263"/>
        <v>2.0471623512213766E-2</v>
      </c>
      <c r="SG48" s="70">
        <f t="shared" si="2263"/>
        <v>1.9385333856720477E-2</v>
      </c>
      <c r="SH48" s="70">
        <f t="shared" si="2263"/>
        <v>2.894371106168947E-2</v>
      </c>
      <c r="SI48" s="70">
        <f t="shared" si="2263"/>
        <v>2.6975178862225002E-2</v>
      </c>
      <c r="SJ48" s="70">
        <f t="shared" si="2263"/>
        <v>3.4468146888127604E-2</v>
      </c>
      <c r="SK48" s="70">
        <f t="shared" si="2264"/>
        <v>2.4858400050778551E-2</v>
      </c>
      <c r="SL48" s="70">
        <f t="shared" si="2264"/>
        <v>2.514633487964657E-2</v>
      </c>
      <c r="SM48" s="70">
        <f t="shared" si="2264"/>
        <v>2.5434370869478196E-2</v>
      </c>
      <c r="SN48" s="70">
        <f t="shared" si="2264"/>
        <v>2.3010607529704741E-2</v>
      </c>
      <c r="SO48" s="70">
        <f t="shared" si="2264"/>
        <v>2.2832552575658527E-2</v>
      </c>
      <c r="SP48" s="70">
        <f t="shared" si="2264"/>
        <v>1.7168301312351364E-2</v>
      </c>
      <c r="SQ48" s="70">
        <f t="shared" si="2264"/>
        <v>2.1234553038168569E-2</v>
      </c>
      <c r="SR48" s="70">
        <f t="shared" si="2264"/>
        <v>1.1614962638926363E-2</v>
      </c>
      <c r="SS48" s="70">
        <f t="shared" si="2264"/>
        <v>1.2128632411384954E-2</v>
      </c>
      <c r="ST48" s="70">
        <f t="shared" si="2264"/>
        <v>1.2792058933493777E-2</v>
      </c>
      <c r="SU48" s="70">
        <f t="shared" si="2265"/>
        <v>8.2095598331302089E-3</v>
      </c>
      <c r="SV48" s="70">
        <f t="shared" si="2265"/>
        <v>2.204038883215631E-4</v>
      </c>
      <c r="SW48" s="70">
        <f t="shared" si="2265"/>
        <v>7.1902738291009793E-3</v>
      </c>
      <c r="SX48" s="70">
        <f t="shared" si="2265"/>
        <v>2.3031256412413548E-2</v>
      </c>
      <c r="SY48" s="70">
        <f t="shared" si="2265"/>
        <v>2.5334994088674234E-2</v>
      </c>
      <c r="SZ48" s="70">
        <f t="shared" si="2265"/>
        <v>2.8004650346941773E-2</v>
      </c>
      <c r="TA48" s="70">
        <f t="shared" si="2265"/>
        <v>3.4932000521815443E-2</v>
      </c>
      <c r="TB48" s="70">
        <f t="shared" si="2265"/>
        <v>4.1174317703116081E-2</v>
      </c>
      <c r="TC48" s="70">
        <f t="shared" si="2265"/>
        <v>4.0294747038506218E-2</v>
      </c>
      <c r="TD48" s="70">
        <f t="shared" si="2265"/>
        <v>4.1604623169245958E-2</v>
      </c>
      <c r="TE48" s="70">
        <f t="shared" si="2266"/>
        <v>4.1193919742063878E-2</v>
      </c>
      <c r="TF48" s="70">
        <f t="shared" si="2266"/>
        <v>3.1319288744137364E-2</v>
      </c>
      <c r="TG48" s="70">
        <f t="shared" si="2266"/>
        <v>3.7008328990073114E-2</v>
      </c>
      <c r="TH48" s="70">
        <f t="shared" si="2266"/>
        <v>3.9424181777140577E-2</v>
      </c>
      <c r="TI48" s="70">
        <f t="shared" si="2266"/>
        <v>3.8606290900458973E-2</v>
      </c>
      <c r="TJ48" s="70">
        <f t="shared" si="2266"/>
        <v>2.5393026903605787E-2</v>
      </c>
      <c r="TK48" s="70">
        <f t="shared" si="2266"/>
        <v>1.6240751561870548E-2</v>
      </c>
      <c r="TL48" s="70">
        <f t="shared" si="2266"/>
        <v>1.7372464040590563E-2</v>
      </c>
      <c r="TM48" s="70">
        <f t="shared" si="2266"/>
        <v>1.7611607246355687E-2</v>
      </c>
      <c r="TN48" s="70">
        <f t="shared" si="2266"/>
        <v>1.1138848292199688E-2</v>
      </c>
      <c r="TO48" s="70">
        <f t="shared" si="2267"/>
        <v>1.0333702496360564E-2</v>
      </c>
      <c r="TP48" s="70">
        <f t="shared" si="2267"/>
        <v>1.4143633660974819E-2</v>
      </c>
      <c r="TQ48" s="70">
        <f t="shared" si="2267"/>
        <v>1.2123647280760208E-2</v>
      </c>
      <c r="TR48" s="70">
        <f t="shared" si="2267"/>
        <v>1.0305649732682332E-2</v>
      </c>
      <c r="TS48" s="70">
        <f t="shared" si="2267"/>
        <v>1.706979299179423E-2</v>
      </c>
      <c r="TT48" s="70">
        <f t="shared" si="2267"/>
        <v>1.6014877053619925E-2</v>
      </c>
      <c r="TU48" s="70">
        <f t="shared" si="2267"/>
        <v>1.9320334242446835E-2</v>
      </c>
      <c r="TV48" s="70">
        <f t="shared" si="2267"/>
        <v>1.351504548320448E-2</v>
      </c>
      <c r="TW48" s="70">
        <f t="shared" si="2267"/>
        <v>1.9073887342563101E-2</v>
      </c>
      <c r="TX48" s="70">
        <f t="shared" si="2267"/>
        <v>2.0705620435858219E-2</v>
      </c>
      <c r="TY48" s="70">
        <f t="shared" si="2268"/>
        <v>1.6969868761709694E-2</v>
      </c>
      <c r="TZ48" s="70">
        <f t="shared" si="2268"/>
        <v>1.3752716226880235E-2</v>
      </c>
      <c r="UA48" s="70">
        <f t="shared" si="2268"/>
        <v>2.1803554519235435E-2</v>
      </c>
      <c r="UB48" s="70">
        <f t="shared" si="2268"/>
        <v>1.8945935844829398E-2</v>
      </c>
      <c r="UC48" s="70">
        <f t="shared" si="2268"/>
        <v>2.733772809284285E-2</v>
      </c>
      <c r="UD48" s="70">
        <f t="shared" si="2268"/>
        <v>4.0498532862949688E-2</v>
      </c>
      <c r="UE48" s="70">
        <f t="shared" si="2268"/>
        <v>3.3782779092691007E-2</v>
      </c>
      <c r="UF48" s="70">
        <f t="shared" si="2268"/>
        <v>3.6806983192588127E-2</v>
      </c>
      <c r="UG48" s="70">
        <f t="shared" si="2268"/>
        <v>3.5960006527138599E-2</v>
      </c>
      <c r="UH48" s="70">
        <f t="shared" si="2268"/>
        <v>4.8714026982116243E-2</v>
      </c>
      <c r="UI48" s="70">
        <f t="shared" si="2269"/>
        <v>4.0195983431250859E-2</v>
      </c>
      <c r="UJ48" s="70">
        <f t="shared" si="2269"/>
        <v>3.7729102731319353E-2</v>
      </c>
      <c r="UK48" s="70">
        <f t="shared" si="2269"/>
        <v>3.2627020579620858E-2</v>
      </c>
      <c r="UL48" s="70">
        <f t="shared" si="2269"/>
        <v>3.7313377704253359E-2</v>
      </c>
      <c r="UM48" s="70">
        <f t="shared" si="2269"/>
        <v>2.9634525316790228E-2</v>
      </c>
      <c r="UN48" s="70">
        <f t="shared" si="2269"/>
        <v>2.975198451415495E-2</v>
      </c>
      <c r="UO48" s="70">
        <f t="shared" si="2269"/>
        <v>2.4984615460543091E-2</v>
      </c>
      <c r="UP48" s="70">
        <f t="shared" si="2269"/>
        <v>2.100017378705421E-2</v>
      </c>
      <c r="UQ48" s="70">
        <f t="shared" si="2269"/>
        <v>2.7704456733353977E-2</v>
      </c>
      <c r="UR48" s="70">
        <f t="shared" si="2269"/>
        <v>1.9492175684981961E-2</v>
      </c>
      <c r="US48" s="70">
        <f t="shared" si="2270"/>
        <v>1.8116475499000639E-2</v>
      </c>
      <c r="UT48" s="70">
        <f t="shared" si="2270"/>
        <v>9.2667203076108873E-3</v>
      </c>
      <c r="UU48" s="70">
        <f t="shared" si="2270"/>
        <v>2.5009296738400355E-2</v>
      </c>
      <c r="UV48" s="70">
        <f t="shared" si="2270"/>
        <v>2.42292489982181E-2</v>
      </c>
      <c r="UW48" s="70">
        <f t="shared" si="2270"/>
        <v>3.6630199930398399E-2</v>
      </c>
      <c r="UX48" s="70">
        <f t="shared" si="2270"/>
        <v>4.7501272134298222E-2</v>
      </c>
      <c r="UY48" s="70">
        <f t="shared" si="2270"/>
        <v>5.4084040039507952E-2</v>
      </c>
      <c r="UZ48" s="70">
        <f t="shared" si="2270"/>
        <v>6.8826692679888168E-2</v>
      </c>
      <c r="VA48" s="70">
        <f t="shared" si="2270"/>
        <v>7.1262828317583127E-2</v>
      </c>
      <c r="VB48" s="70">
        <f t="shared" si="2270"/>
        <v>7.4350004795388003E-2</v>
      </c>
      <c r="VC48" s="70">
        <f t="shared" si="2271"/>
        <v>6.5826608675567222E-2</v>
      </c>
      <c r="VD48" s="70">
        <f t="shared" si="2271"/>
        <v>6.8900464263379702E-2</v>
      </c>
      <c r="VE48" s="70">
        <f t="shared" si="2271"/>
        <v>6.5351766836988734E-2</v>
      </c>
      <c r="VF48" s="70">
        <f t="shared" si="2271"/>
        <v>6.6643105727547614E-2</v>
      </c>
      <c r="VG48" s="70">
        <f t="shared" si="2271"/>
        <v>5.7886720141676173E-2</v>
      </c>
      <c r="VH48" s="70">
        <f t="shared" si="2271"/>
        <v>5.7907843432307038E-2</v>
      </c>
      <c r="VI48" s="70">
        <f t="shared" si="2271"/>
        <v>4.2695177406683937E-2</v>
      </c>
      <c r="VJ48" s="70">
        <f t="shared" si="2271"/>
        <v>2.7862112160382368E-2</v>
      </c>
      <c r="VK48" s="70">
        <f t="shared" si="2271"/>
        <v>2.3127290423704983E-2</v>
      </c>
      <c r="VL48" s="70">
        <f t="shared" si="2271"/>
        <v>1.0046849911941047E-2</v>
      </c>
      <c r="VM48" s="70">
        <f t="shared" si="2272"/>
        <v>1.1604906211906574E-2</v>
      </c>
      <c r="VN48" s="70">
        <f t="shared" si="2272"/>
        <v>5.4635074177351584E-3</v>
      </c>
      <c r="VO48" s="70">
        <f t="shared" si="2272"/>
        <v>1.1720509234772081E-2</v>
      </c>
      <c r="VP48" s="70">
        <f t="shared" si="2272"/>
        <v>1.6652463642941928E-2</v>
      </c>
      <c r="VQ48" s="70">
        <f t="shared" si="2272"/>
        <v>1.9337288096732852E-2</v>
      </c>
      <c r="VR48" s="70">
        <f t="shared" si="2272"/>
        <v>1.3794719983775794E-2</v>
      </c>
      <c r="VS48" s="70">
        <f t="shared" si="2272"/>
        <v>1.6092634010192342E-2</v>
      </c>
      <c r="VT48" s="70">
        <f t="shared" si="2272"/>
        <v>1.9412609093786504E-2</v>
      </c>
      <c r="VU48" s="70">
        <f t="shared" si="2272"/>
        <v>2.2942909788001398E-2</v>
      </c>
      <c r="VV48" s="70">
        <f t="shared" si="2272"/>
        <v>2.3796517258873662E-2</v>
      </c>
      <c r="VW48" s="70">
        <f t="shared" si="2273"/>
        <v>2.330523817073149E-2</v>
      </c>
      <c r="VX48" s="70">
        <f t="shared" si="2273"/>
        <v>2.2854052211093157E-2</v>
      </c>
      <c r="VY48" s="70">
        <f t="shared" si="2273"/>
        <v>2.1930016128811625E-2</v>
      </c>
      <c r="VZ48" s="70">
        <f t="shared" si="2273"/>
        <v>3.0431993944976643E-2</v>
      </c>
      <c r="WA48" s="70">
        <f t="shared" si="2273"/>
        <v>2.2630667055767661E-2</v>
      </c>
      <c r="WB48" s="70">
        <f t="shared" si="2273"/>
        <v>2.1294282796312958E-2</v>
      </c>
      <c r="WC48" s="70">
        <f t="shared" si="2273"/>
        <v>2.0731251767969416E-2</v>
      </c>
      <c r="WD48" s="70">
        <f t="shared" si="2273"/>
        <v>4.0541041767854891E-2</v>
      </c>
      <c r="WE48" s="70">
        <f t="shared" si="2273"/>
        <v>3.5192183722956516E-2</v>
      </c>
      <c r="WF48" s="70">
        <f t="shared" si="2273"/>
        <v>3.1135916737140112E-2</v>
      </c>
      <c r="WG48" s="70">
        <f t="shared" si="2274"/>
        <v>3.5271271027079054E-2</v>
      </c>
      <c r="WH48" s="70">
        <f t="shared" si="2274"/>
        <v>4.0016275991088923E-2</v>
      </c>
      <c r="WI48" s="70">
        <f t="shared" si="2274"/>
        <v>3.9027751275101386E-2</v>
      </c>
      <c r="WJ48" s="70">
        <f t="shared" si="2274"/>
        <v>4.0081078060302255E-2</v>
      </c>
      <c r="WK48" s="70">
        <f t="shared" si="2274"/>
        <v>3.9558256926206736E-2</v>
      </c>
      <c r="WL48" s="70">
        <f t="shared" si="2274"/>
        <v>3.2907868445185562E-2</v>
      </c>
      <c r="WM48" s="70">
        <f t="shared" si="2274"/>
        <v>4.2238347101665852E-2</v>
      </c>
      <c r="WN48" s="70">
        <f t="shared" si="2274"/>
        <v>3.73101496842978E-2</v>
      </c>
      <c r="WO48" s="70">
        <f t="shared" si="2274"/>
        <v>3.8577079284293436E-2</v>
      </c>
      <c r="WP48" s="70">
        <f t="shared" si="2274"/>
        <v>2.7653193985361701E-2</v>
      </c>
      <c r="WQ48" s="70">
        <f t="shared" si="2275"/>
        <v>3.9823230030860302E-2</v>
      </c>
      <c r="WR48" s="70">
        <f t="shared" si="2275"/>
        <v>4.0236588102050996E-2</v>
      </c>
      <c r="WS48" s="70">
        <f t="shared" si="2275"/>
        <v>3.6170854211059256E-2</v>
      </c>
      <c r="WT48" s="70">
        <f t="shared" si="2275"/>
        <v>3.2215112701357684E-2</v>
      </c>
      <c r="WU48" s="70">
        <f t="shared" si="2275"/>
        <v>3.4889661801772887E-2</v>
      </c>
      <c r="WV48" s="70">
        <f t="shared" si="2275"/>
        <v>3.7242932239481163E-2</v>
      </c>
      <c r="WW48" s="70">
        <f t="shared" si="2275"/>
        <v>3.78659379392563E-2</v>
      </c>
      <c r="WX48" s="70">
        <f t="shared" si="2275"/>
        <v>4.8796236815208394E-2</v>
      </c>
      <c r="WY48" s="70">
        <f t="shared" si="2275"/>
        <v>5.3137302761609773E-2</v>
      </c>
      <c r="WZ48" s="70">
        <f t="shared" si="2275"/>
        <v>6.7895635364995099E-2</v>
      </c>
      <c r="XA48" s="70">
        <f t="shared" si="2276"/>
        <v>6.9074932789252808E-2</v>
      </c>
      <c r="XB48" s="70">
        <f t="shared" si="2276"/>
        <v>7.4801182776501385E-2</v>
      </c>
      <c r="XC48" s="70">
        <f t="shared" si="2276"/>
        <v>6.9847212900202793E-2</v>
      </c>
      <c r="XD48" s="70">
        <f t="shared" si="2276"/>
        <v>7.1967122457524013E-2</v>
      </c>
      <c r="XE48" s="70">
        <f t="shared" si="2276"/>
        <v>6.7578622284905299E-2</v>
      </c>
      <c r="XF48" s="70">
        <f t="shared" si="2276"/>
        <v>6.671982107547958E-2</v>
      </c>
      <c r="XG48" s="70">
        <f t="shared" si="2276"/>
        <v>6.4124540362330951E-2</v>
      </c>
      <c r="XH48" s="70">
        <f t="shared" si="2276"/>
        <v>5.9894642975442336E-2</v>
      </c>
      <c r="XI48" s="70">
        <f t="shared" si="2276"/>
        <v>5.8635581003070758E-2</v>
      </c>
      <c r="XJ48" s="70">
        <f t="shared" si="2276"/>
        <v>4.4887732808066128E-2</v>
      </c>
      <c r="XK48" s="70">
        <f t="shared" si="2277"/>
        <v>3.56878756356942E-2</v>
      </c>
      <c r="XL48" s="70">
        <f t="shared" si="2277"/>
        <v>2.5174514878935961E-2</v>
      </c>
      <c r="XM48" s="70">
        <f t="shared" si="2277"/>
        <v>2.4953560530395436E-2</v>
      </c>
      <c r="XN48" s="70">
        <f t="shared" si="2277"/>
        <v>1.4140735971010843E-2</v>
      </c>
      <c r="XO48" s="70">
        <f t="shared" si="2277"/>
        <v>1.5704856087024988E-2</v>
      </c>
      <c r="XP48" s="70">
        <f t="shared" si="2277"/>
        <v>1.3914359388388142E-2</v>
      </c>
      <c r="XQ48" s="70">
        <f t="shared" si="2277"/>
        <v>2.1887837675899302E-2</v>
      </c>
      <c r="XR48" s="70">
        <f t="shared" si="2277"/>
        <v>2.0994244840019105E-2</v>
      </c>
      <c r="XS48" s="70">
        <f t="shared" si="2277"/>
        <v>2.162695097748113E-2</v>
      </c>
      <c r="XT48" s="70">
        <f t="shared" si="2277"/>
        <v>2.3333079840496262E-2</v>
      </c>
      <c r="XU48" s="70">
        <f t="shared" si="2278"/>
        <v>1.9916478502172374E-2</v>
      </c>
      <c r="XV48" s="70">
        <f t="shared" si="2278"/>
        <v>2.2653489309925723E-2</v>
      </c>
      <c r="XW48" s="70">
        <f t="shared" si="2278"/>
        <v>2.2091008655694244E-2</v>
      </c>
      <c r="XX48" s="70">
        <f t="shared" si="2278"/>
        <v>2.7343926468806456E-2</v>
      </c>
      <c r="XY48" s="70">
        <f t="shared" si="2278"/>
        <v>2.4734857847467984E-2</v>
      </c>
      <c r="XZ48" s="70">
        <f t="shared" si="2278"/>
        <v>3.2079484500352917E-2</v>
      </c>
      <c r="YA48" s="70">
        <f t="shared" si="2278"/>
        <v>2.8876612661698386E-2</v>
      </c>
      <c r="YB48" s="70">
        <f t="shared" si="2278"/>
        <v>3.0506335619012503E-2</v>
      </c>
      <c r="YC48" s="70">
        <f t="shared" si="2278"/>
        <v>3.0377056441565298E-2</v>
      </c>
      <c r="YD48" s="70">
        <f t="shared" si="2278"/>
        <v>3.7020300084335878E-2</v>
      </c>
      <c r="YE48" s="70">
        <f t="shared" si="2279"/>
        <v>3.9311625172246289E-2</v>
      </c>
      <c r="YF48" s="70">
        <f t="shared" si="2279"/>
        <v>3.8847384395119144E-2</v>
      </c>
      <c r="YG48" s="70">
        <f t="shared" si="2279"/>
        <v>3.6090950893629792E-2</v>
      </c>
      <c r="YH48" s="70">
        <f t="shared" si="2279"/>
        <v>4.0109551021376033E-2</v>
      </c>
      <c r="YI48" s="70">
        <f t="shared" si="2279"/>
        <v>3.9652143759851155E-2</v>
      </c>
      <c r="YJ48" s="70">
        <f t="shared" si="2279"/>
        <v>3.5502520274162785E-2</v>
      </c>
      <c r="YK48" s="70">
        <f t="shared" si="2279"/>
        <v>4.0987685002965346E-2</v>
      </c>
      <c r="YL48" s="70">
        <f t="shared" si="2279"/>
        <v>3.711358593219316E-2</v>
      </c>
      <c r="YM48" s="70">
        <f t="shared" si="2279"/>
        <v>4.0271472929716223E-2</v>
      </c>
      <c r="YN48" s="70">
        <f t="shared" si="2279"/>
        <v>3.6796374985074376E-2</v>
      </c>
      <c r="YO48" s="70">
        <f t="shared" si="2280"/>
        <v>3.5256929392249559E-2</v>
      </c>
      <c r="YP48" s="70">
        <f t="shared" si="2280"/>
        <v>3.3667855480778774E-2</v>
      </c>
      <c r="YQ48" s="70">
        <f t="shared" si="2280"/>
        <v>3.5155675131865793E-2</v>
      </c>
      <c r="YR48" s="70">
        <f t="shared" si="2280"/>
        <v>3.4911464809160186E-2</v>
      </c>
      <c r="YS48" s="70">
        <f t="shared" si="2280"/>
        <v>3.9951818454638799E-2</v>
      </c>
      <c r="YT48" s="70">
        <f t="shared" si="2280"/>
        <v>4.0906522579972515E-2</v>
      </c>
      <c r="YU48" s="70">
        <f t="shared" si="2280"/>
        <v>4.2215582918720962E-2</v>
      </c>
      <c r="YV48" s="70">
        <f t="shared" si="2280"/>
        <v>5.1610084928798816E-2</v>
      </c>
      <c r="YW48" s="70">
        <f t="shared" si="2280"/>
        <v>5.1940750181108886E-2</v>
      </c>
      <c r="YX48" s="70">
        <f t="shared" si="2280"/>
        <v>6.6702396092377603E-2</v>
      </c>
      <c r="YY48" s="70">
        <f t="shared" si="2281"/>
        <v>6.8961849161534472E-2</v>
      </c>
      <c r="YZ48" s="70">
        <f t="shared" si="2281"/>
        <v>8.3287984581529528E-2</v>
      </c>
      <c r="ZA48" s="70">
        <f t="shared" si="2281"/>
        <v>8.1287814130031721E-2</v>
      </c>
      <c r="ZB48" s="70">
        <f t="shared" si="2281"/>
        <v>8.3309596006873043E-2</v>
      </c>
      <c r="ZC48" s="70">
        <f t="shared" si="2281"/>
        <v>8.2628497291662439E-2</v>
      </c>
      <c r="ZD48" s="70">
        <f t="shared" si="2281"/>
        <v>8.3467474923315299E-2</v>
      </c>
      <c r="ZE48" s="70">
        <f t="shared" si="2281"/>
        <v>8.2800189818829306E-2</v>
      </c>
      <c r="ZF48" s="70">
        <f t="shared" si="2281"/>
        <v>7.4717606464922426E-2</v>
      </c>
      <c r="ZG48" s="70">
        <f t="shared" si="2281"/>
        <v>7.6557547668825388E-2</v>
      </c>
      <c r="ZH48" s="70">
        <f t="shared" si="2281"/>
        <v>6.5685765047180711E-2</v>
      </c>
      <c r="ZI48" s="70">
        <f t="shared" si="2282"/>
        <v>6.5203663755725838E-2</v>
      </c>
      <c r="ZJ48" s="70">
        <f t="shared" si="2282"/>
        <v>4.915909612743552E-2</v>
      </c>
      <c r="ZK48" s="70">
        <f t="shared" si="2282"/>
        <v>4.5521099164209655E-2</v>
      </c>
      <c r="ZL48" s="70">
        <f t="shared" si="2282"/>
        <v>3.3092449603243645E-2</v>
      </c>
      <c r="ZM48" s="70">
        <f t="shared" si="2282"/>
        <v>3.7435619033980627E-2</v>
      </c>
      <c r="ZN48" s="70">
        <f t="shared" si="2282"/>
        <v>2.9549635429877874E-2</v>
      </c>
      <c r="ZO48" s="70">
        <f t="shared" si="2282"/>
        <v>2.699436521881271E-2</v>
      </c>
      <c r="ZP48" s="70">
        <f t="shared" si="2282"/>
        <v>2.9672526390862597E-2</v>
      </c>
      <c r="ZQ48" s="70">
        <f t="shared" si="2282"/>
        <v>2.9850184492776766E-2</v>
      </c>
      <c r="ZR48" s="70">
        <f t="shared" si="2282"/>
        <v>2.7127394081990719E-2</v>
      </c>
      <c r="ZS48" s="70">
        <f t="shared" si="2283"/>
        <v>2.6901319929699241E-2</v>
      </c>
      <c r="ZT48" s="70">
        <f t="shared" si="2283"/>
        <v>3.0116069886461094E-2</v>
      </c>
      <c r="ZU48" s="70">
        <f t="shared" si="2283"/>
        <v>2.3398028054763209E-2</v>
      </c>
      <c r="ZV48" s="70">
        <f t="shared" si="2283"/>
        <v>2.7203823453892717E-2</v>
      </c>
      <c r="ZW48" s="70">
        <f t="shared" si="2283"/>
        <v>2.571075280947599E-2</v>
      </c>
      <c r="ZX48" s="70">
        <f t="shared" si="2283"/>
        <v>2.7936519858698272E-2</v>
      </c>
      <c r="ZY48" s="70">
        <f t="shared" si="2283"/>
        <v>2.4396718298159925E-2</v>
      </c>
      <c r="ZZ48" s="70">
        <f t="shared" si="2283"/>
        <v>3.122117405714242E-2</v>
      </c>
      <c r="AAA48" s="70">
        <f t="shared" si="2283"/>
        <v>3.0865479675779905E-2</v>
      </c>
      <c r="AAB48" s="70">
        <f t="shared" si="2283"/>
        <v>2.4480341831838448E-2</v>
      </c>
      <c r="AAC48" s="70">
        <f t="shared" si="2284"/>
        <v>2.4746596224206163E-2</v>
      </c>
      <c r="AAD48" s="70">
        <f t="shared" si="2284"/>
        <v>3.0858844158589305E-2</v>
      </c>
      <c r="AAE48" s="70">
        <f t="shared" si="2284"/>
        <v>2.9549741578074107E-2</v>
      </c>
      <c r="AAF48" s="70">
        <f t="shared" si="2284"/>
        <v>2.6492984876743009E-2</v>
      </c>
      <c r="AAG48" s="70">
        <f t="shared" si="2284"/>
        <v>2.967584687661895E-2</v>
      </c>
      <c r="AAH48" s="70">
        <f t="shared" si="2284"/>
        <v>2.8371015696669E-2</v>
      </c>
      <c r="AAI48" s="70">
        <f t="shared" si="2284"/>
        <v>2.9517903497188414E-2</v>
      </c>
      <c r="AAJ48" s="70">
        <f t="shared" si="2284"/>
        <v>2.6766653051833567E-2</v>
      </c>
      <c r="AAK48" s="70">
        <f t="shared" si="2284"/>
        <v>2.6291227301146858E-2</v>
      </c>
      <c r="AAL48" s="70">
        <f t="shared" si="2284"/>
        <v>2.6326081057914452E-2</v>
      </c>
      <c r="AAM48" s="70">
        <f t="shared" si="2285"/>
        <v>2.8188265547109514E-2</v>
      </c>
      <c r="AAN48" s="70">
        <f t="shared" si="2285"/>
        <v>2.7011645972200515E-2</v>
      </c>
      <c r="AAO48" s="70">
        <f t="shared" si="2285"/>
        <v>2.2884663450559506E-2</v>
      </c>
      <c r="AAP48" s="70">
        <f t="shared" si="2285"/>
        <v>2.137706919616611E-2</v>
      </c>
      <c r="AAQ48" s="70">
        <f t="shared" si="2285"/>
        <v>2.2139072066592824E-2</v>
      </c>
      <c r="AAR48" s="70">
        <f t="shared" si="2285"/>
        <v>2.2656604366577016E-2</v>
      </c>
      <c r="AAS48" s="70">
        <f t="shared" si="2285"/>
        <v>2.0871415594417631E-2</v>
      </c>
      <c r="AAT48" s="70">
        <f t="shared" si="2285"/>
        <v>2.291376626737196E-2</v>
      </c>
      <c r="AAU48" s="70">
        <f t="shared" si="2285"/>
        <v>2.3821933656878125E-2</v>
      </c>
      <c r="AAV48" s="70">
        <f t="shared" si="2285"/>
        <v>3.2090693784297519E-2</v>
      </c>
      <c r="AAW48" s="70">
        <f t="shared" si="2286"/>
        <v>3.3223067517309968E-2</v>
      </c>
      <c r="AAX48" s="70">
        <f t="shared" si="2286"/>
        <v>5.0238524742279633E-2</v>
      </c>
      <c r="AAY48" s="70">
        <f t="shared" si="2286"/>
        <v>5.1735373125707085E-2</v>
      </c>
      <c r="AAZ48" s="70">
        <f t="shared" si="2286"/>
        <v>6.8856456014061873E-2</v>
      </c>
      <c r="ABA48" s="70">
        <f t="shared" si="2286"/>
        <v>7.3130612618037105E-2</v>
      </c>
      <c r="ABB48" s="70">
        <f t="shared" si="2286"/>
        <v>8.0673469411694398E-2</v>
      </c>
      <c r="ABC48" s="70">
        <f t="shared" si="2286"/>
        <v>8.2645261741398413E-2</v>
      </c>
      <c r="ABD48" s="70">
        <f t="shared" si="2286"/>
        <v>8.5834257580872819E-2</v>
      </c>
      <c r="ABE48" s="70">
        <f t="shared" si="2286"/>
        <v>8.5951206926877299E-2</v>
      </c>
      <c r="ABF48" s="70">
        <f t="shared" si="2286"/>
        <v>7.9309991886984621E-2</v>
      </c>
      <c r="ABG48" s="70">
        <f t="shared" si="2287"/>
        <v>7.877338730474559E-2</v>
      </c>
      <c r="ABH48" s="70">
        <f t="shared" si="2287"/>
        <v>6.9738960808890083E-2</v>
      </c>
      <c r="ABI48" s="70">
        <f t="shared" si="2287"/>
        <v>7.1366033970383436E-2</v>
      </c>
      <c r="ABJ48" s="70">
        <f t="shared" si="2287"/>
        <v>4.7578945264119543E-2</v>
      </c>
      <c r="ABK48" s="70">
        <f t="shared" si="2287"/>
        <v>4.5613412503688666E-2</v>
      </c>
      <c r="ABL48" s="70">
        <f t="shared" si="2287"/>
        <v>3.2179141403724687E-2</v>
      </c>
      <c r="ABM48" s="70">
        <f t="shared" si="2287"/>
        <v>3.6216570590663411E-2</v>
      </c>
      <c r="ABN48" s="70">
        <f t="shared" si="2287"/>
        <v>2.5602239517996006E-2</v>
      </c>
      <c r="ABO48" s="70">
        <f t="shared" si="2287"/>
        <v>2.8098422823213731E-2</v>
      </c>
      <c r="ABP48" s="70">
        <f t="shared" si="2287"/>
        <v>2.8609883703144767E-2</v>
      </c>
      <c r="ABQ48" s="70">
        <f t="shared" si="2288"/>
        <v>3.0471294399726956E-2</v>
      </c>
      <c r="ABR48" s="70">
        <f t="shared" si="2288"/>
        <v>3.0625899602893636E-2</v>
      </c>
      <c r="ABS48" s="70">
        <f t="shared" si="2288"/>
        <v>2.6856439264047793E-2</v>
      </c>
      <c r="ABT48" s="70">
        <f t="shared" si="2288"/>
        <v>3.3604920812678296E-2</v>
      </c>
      <c r="ABU48" s="70">
        <f t="shared" si="2288"/>
        <v>3.3166676255221628E-2</v>
      </c>
      <c r="ABV48" s="70">
        <f t="shared" si="2288"/>
        <v>4.2076203769648712E-2</v>
      </c>
      <c r="ABW48" s="70">
        <f t="shared" si="2288"/>
        <v>3.616989479692867E-2</v>
      </c>
      <c r="ABX48" s="70">
        <f t="shared" si="2288"/>
        <v>4.2431350509037902E-2</v>
      </c>
      <c r="ABY48" s="70">
        <f t="shared" si="2288"/>
        <v>3.9624634341206555E-2</v>
      </c>
      <c r="ABZ48" s="70">
        <f t="shared" si="2288"/>
        <v>5.4046319940816545E-2</v>
      </c>
      <c r="ACA48" s="70">
        <f t="shared" si="2289"/>
        <v>5.0194021906461828E-2</v>
      </c>
      <c r="ACB48" s="70">
        <f t="shared" si="2289"/>
        <v>4.7303098108844699E-2</v>
      </c>
      <c r="ACC48" s="70">
        <f t="shared" si="2289"/>
        <v>4.8024261166234927E-2</v>
      </c>
      <c r="ACD48" s="70">
        <f t="shared" si="2289"/>
        <v>6.131085736726205E-2</v>
      </c>
      <c r="ACE48" s="70">
        <f t="shared" si="2289"/>
        <v>6.7508815113317189E-2</v>
      </c>
      <c r="ACF48" s="70">
        <f t="shared" si="2289"/>
        <v>6.2893320927646768E-2</v>
      </c>
      <c r="ACG48" s="70">
        <f t="shared" si="2289"/>
        <v>6.2240195451610969E-2</v>
      </c>
      <c r="ACH48" s="70">
        <f t="shared" si="2289"/>
        <v>5.9557782974249518E-2</v>
      </c>
      <c r="ACI48" s="70">
        <f t="shared" si="2289"/>
        <v>6.9578489396785015E-2</v>
      </c>
      <c r="ACJ48" s="70">
        <f t="shared" si="2289"/>
        <v>6.3008462134462428E-2</v>
      </c>
      <c r="ACK48" s="70">
        <f t="shared" si="2290"/>
        <v>6.4346651712853919E-2</v>
      </c>
      <c r="ACL48" s="70">
        <f t="shared" si="2290"/>
        <v>5.5733985654409901E-2</v>
      </c>
      <c r="ACM48" s="70">
        <f t="shared" si="2290"/>
        <v>5.9825072115844868E-2</v>
      </c>
      <c r="ACN48" s="70">
        <f t="shared" si="2290"/>
        <v>5.899688309316975E-2</v>
      </c>
      <c r="ACO48" s="70">
        <f t="shared" si="2290"/>
        <v>5.8184742557987335E-2</v>
      </c>
      <c r="ACP48" s="70">
        <f t="shared" si="2290"/>
        <v>5.0018515817916276E-2</v>
      </c>
      <c r="ACQ48" s="70">
        <f t="shared" si="2290"/>
        <v>4.8463197564713845E-2</v>
      </c>
      <c r="ACR48" s="70">
        <f t="shared" si="2290"/>
        <v>5.3673408268637424E-2</v>
      </c>
      <c r="ACS48" s="70">
        <f t="shared" si="2290"/>
        <v>5.1250453271838303E-2</v>
      </c>
      <c r="ACT48" s="70">
        <f t="shared" si="2290"/>
        <v>5.1087711164863991E-2</v>
      </c>
      <c r="ACU48" s="70">
        <f t="shared" si="2291"/>
        <v>5.0114964307534482E-2</v>
      </c>
      <c r="ACV48" s="70">
        <f t="shared" si="2291"/>
        <v>5.6408313046123926E-2</v>
      </c>
      <c r="ACW48" s="70">
        <f t="shared" si="2291"/>
        <v>5.4870773506648041E-2</v>
      </c>
      <c r="ACX48" s="70">
        <f t="shared" si="2291"/>
        <v>7.075196690733554E-2</v>
      </c>
      <c r="ACY48" s="70">
        <f t="shared" si="2291"/>
        <v>6.8236169454862106E-2</v>
      </c>
      <c r="ACZ48" s="70">
        <f t="shared" si="2291"/>
        <v>7.7420953690774841E-2</v>
      </c>
      <c r="ADA48" s="70">
        <f t="shared" si="2291"/>
        <v>8.3812577414188683E-2</v>
      </c>
      <c r="ADB48" s="70">
        <f t="shared" si="2291"/>
        <v>8.5803617904322227E-2</v>
      </c>
      <c r="ADC48" s="70">
        <f t="shared" si="2291"/>
        <v>8.7206455752922851E-2</v>
      </c>
      <c r="ADD48" s="70">
        <f t="shared" si="2291"/>
        <v>8.1083186897878967E-2</v>
      </c>
      <c r="ADE48" s="70">
        <f t="shared" si="2292"/>
        <v>8.6381995695697045E-2</v>
      </c>
      <c r="ADF48" s="70">
        <f t="shared" si="2292"/>
        <v>8.055920440129638E-2</v>
      </c>
      <c r="ADG48" s="70">
        <f t="shared" si="2292"/>
        <v>7.3914126748690245E-2</v>
      </c>
      <c r="ADH48" s="70">
        <f t="shared" si="2292"/>
        <v>6.9850669064422055E-2</v>
      </c>
      <c r="ADI48" s="70">
        <f t="shared" si="2292"/>
        <v>7.5023055547423168E-2</v>
      </c>
      <c r="ADJ48" s="70">
        <f t="shared" si="2292"/>
        <v>5.4797455329992362E-2</v>
      </c>
      <c r="ADK48" s="70">
        <f t="shared" si="2292"/>
        <v>5.0578476782507487E-2</v>
      </c>
      <c r="ADL48" s="70">
        <f t="shared" si="2292"/>
        <v>4.2282867011128156E-2</v>
      </c>
      <c r="ADM48" s="70">
        <f t="shared" si="2292"/>
        <v>3.8556034568131725E-2</v>
      </c>
      <c r="ADN48" s="70">
        <f t="shared" si="2292"/>
        <v>3.4204658054377335E-2</v>
      </c>
      <c r="ADO48" s="70">
        <f t="shared" si="2293"/>
        <v>3.2585874960468608E-2</v>
      </c>
      <c r="ADP48" s="70">
        <f t="shared" si="2293"/>
        <v>3.6327581299690603E-2</v>
      </c>
      <c r="ADQ48" s="70">
        <f t="shared" si="2293"/>
        <v>3.5344085520368163E-2</v>
      </c>
      <c r="ADR48" s="70">
        <f t="shared" si="2293"/>
        <v>3.331523264151115E-2</v>
      </c>
      <c r="ADS48" s="70">
        <f t="shared" si="2293"/>
        <v>3.3282632242778831E-2</v>
      </c>
      <c r="ADT48" s="70">
        <f t="shared" si="2293"/>
        <v>3.6165667781711264E-2</v>
      </c>
      <c r="ADU48" s="70">
        <f t="shared" si="2293"/>
        <v>2.7923384454417777E-2</v>
      </c>
      <c r="ADV48" s="70">
        <f t="shared" si="2293"/>
        <v>3.1773645880282197E-2</v>
      </c>
      <c r="ADW48" s="70">
        <f t="shared" si="2293"/>
        <v>3.2216924734811192E-2</v>
      </c>
      <c r="ADX48" s="70">
        <f t="shared" si="2293"/>
        <v>3.5148727316903106E-2</v>
      </c>
      <c r="ADY48" s="70">
        <f t="shared" si="2294"/>
        <v>3.1061051033813847E-2</v>
      </c>
      <c r="ADZ48" s="70">
        <f t="shared" si="2294"/>
        <v>4.0170921864068676E-2</v>
      </c>
      <c r="AEA48" s="70">
        <f t="shared" si="2294"/>
        <v>4.4407837354416779E-2</v>
      </c>
      <c r="AEB48" s="70">
        <f t="shared" si="2294"/>
        <v>4.1121800130762054E-2</v>
      </c>
      <c r="AEC48" s="70">
        <f t="shared" si="2294"/>
        <v>4.2280190487189895E-2</v>
      </c>
      <c r="AED48" s="70">
        <f t="shared" si="2294"/>
        <v>5.0701225001727135E-2</v>
      </c>
      <c r="AEE48" s="70">
        <f t="shared" si="2294"/>
        <v>5.8664499937312042E-2</v>
      </c>
      <c r="AEF48" s="70">
        <f t="shared" si="2294"/>
        <v>5.4428164929546163E-2</v>
      </c>
      <c r="AEG48" s="70">
        <f t="shared" si="2294"/>
        <v>5.8272906754191167E-2</v>
      </c>
      <c r="AEH48" s="70">
        <f t="shared" si="2294"/>
        <v>5.9524001413980399E-2</v>
      </c>
      <c r="AEI48" s="70">
        <f t="shared" si="2295"/>
        <v>6.9638315420711194E-2</v>
      </c>
      <c r="AEJ48" s="70">
        <f t="shared" si="2295"/>
        <v>6.4748130057589615E-2</v>
      </c>
      <c r="AEK48" s="70">
        <f t="shared" si="2295"/>
        <v>7.1215939797866668E-2</v>
      </c>
      <c r="AEL48" s="70">
        <f t="shared" si="2295"/>
        <v>6.5729053782265012E-2</v>
      </c>
      <c r="AEM48" s="70">
        <f t="shared" si="2295"/>
        <v>6.2172373492180188E-2</v>
      </c>
      <c r="AEN48" s="70">
        <f t="shared" si="2295"/>
        <v>6.9598160198842018E-2</v>
      </c>
      <c r="AEO48" s="70">
        <f t="shared" si="2295"/>
        <v>6.6577660307971964E-2</v>
      </c>
      <c r="AEP48" s="70">
        <f t="shared" si="2295"/>
        <v>7.620528406035243E-2</v>
      </c>
      <c r="AEQ48" s="70">
        <f t="shared" si="2295"/>
        <v>7.4467308331845006E-2</v>
      </c>
      <c r="AER48" s="70">
        <f t="shared" si="2295"/>
        <v>8.0612175851914047E-2</v>
      </c>
      <c r="AES48" s="70">
        <f t="shared" si="2296"/>
        <v>8.0415133624160973E-2</v>
      </c>
      <c r="AET48" s="70">
        <f t="shared" si="2296"/>
        <v>8.1084350420449036E-2</v>
      </c>
      <c r="AEU48" s="70">
        <f t="shared" si="2296"/>
        <v>8.4568932198235913E-2</v>
      </c>
      <c r="AEV48" s="70">
        <f t="shared" si="2296"/>
        <v>9.7995997796461065E-2</v>
      </c>
      <c r="AEW48" s="70">
        <f t="shared" si="2296"/>
        <v>9.8553187025140376E-2</v>
      </c>
      <c r="AEX48" s="70">
        <f t="shared" si="2296"/>
        <v>0.10340161015991756</v>
      </c>
      <c r="AEY48" s="70">
        <f t="shared" si="2296"/>
        <v>0.11824106893320385</v>
      </c>
      <c r="AEZ48" s="70">
        <f t="shared" si="2296"/>
        <v>0.13155508015404327</v>
      </c>
      <c r="AFA48" s="70">
        <f t="shared" si="2296"/>
        <v>0.150685895607656</v>
      </c>
      <c r="AFB48" s="70">
        <f t="shared" si="2296"/>
        <v>0.13865172457570596</v>
      </c>
      <c r="AFC48" s="70">
        <f t="shared" si="2297"/>
        <v>0.14057827569004755</v>
      </c>
      <c r="AFD48" s="70">
        <f t="shared" si="2297"/>
        <v>0.14865872951658399</v>
      </c>
      <c r="AFE48" s="70">
        <f t="shared" si="2297"/>
        <v>0.15474395064718727</v>
      </c>
      <c r="AFF48" s="70">
        <f t="shared" si="2297"/>
        <v>0.15141063811439937</v>
      </c>
      <c r="AFG48" s="70">
        <f t="shared" si="2297"/>
        <v>0.14182960668584821</v>
      </c>
      <c r="AFH48" s="70">
        <f t="shared" si="2297"/>
        <v>0.13640997115115572</v>
      </c>
      <c r="AFI48" s="70">
        <f t="shared" si="2297"/>
        <v>0.13869249136882145</v>
      </c>
      <c r="AFJ48" s="70">
        <f t="shared" si="2297"/>
        <v>0.13298445667764591</v>
      </c>
      <c r="AFK48" s="70">
        <f t="shared" si="2297"/>
        <v>0.11897073394296465</v>
      </c>
      <c r="AFL48" s="70">
        <f t="shared" si="2297"/>
        <v>0.10635986736226566</v>
      </c>
      <c r="AFM48" s="70">
        <f t="shared" si="2298"/>
        <v>0.10135233430043389</v>
      </c>
      <c r="AFN48" s="70">
        <f t="shared" si="2298"/>
        <v>9.7081431020996867E-2</v>
      </c>
      <c r="AFO48" s="70">
        <f t="shared" si="2298"/>
        <v>9.2266227860560157E-2</v>
      </c>
      <c r="AFP48" s="70">
        <f t="shared" si="2298"/>
        <v>8.3264971801544796E-2</v>
      </c>
      <c r="AFQ48" s="70">
        <f t="shared" si="2298"/>
        <v>8.5503371552726914E-2</v>
      </c>
      <c r="AFR48" s="70">
        <f t="shared" si="2298"/>
        <v>9.037611936016221E-2</v>
      </c>
      <c r="AFS48" s="70">
        <f t="shared" si="2298"/>
        <v>9.373951225695798E-2</v>
      </c>
      <c r="AFT48" s="70">
        <f t="shared" si="2298"/>
        <v>9.1331564508522645E-2</v>
      </c>
      <c r="AFU48" s="70">
        <f t="shared" si="2298"/>
        <v>8.2864703589752065E-2</v>
      </c>
      <c r="AFV48" s="70">
        <f t="shared" si="2298"/>
        <v>9.7558760631483832E-2</v>
      </c>
      <c r="AFW48" s="70">
        <f t="shared" si="2299"/>
        <v>9.8148084731764396E-2</v>
      </c>
      <c r="AFX48" s="70">
        <f t="shared" si="2299"/>
        <v>9.9773701050256847E-2</v>
      </c>
      <c r="AFY48" s="70">
        <f t="shared" si="2299"/>
        <v>0.10311249331027761</v>
      </c>
      <c r="AFZ48" s="70">
        <f t="shared" si="2299"/>
        <v>0.12463432486026504</v>
      </c>
      <c r="AGA48" s="70">
        <f t="shared" si="2299"/>
        <v>0.1396370525950017</v>
      </c>
      <c r="AGB48" s="70">
        <f t="shared" si="2299"/>
        <v>0.1432183103928848</v>
      </c>
      <c r="AGC48" s="70">
        <f t="shared" si="2299"/>
        <v>0.14278431045637685</v>
      </c>
      <c r="AGD48" s="70">
        <f t="shared" si="2299"/>
        <v>0.14697758194295441</v>
      </c>
      <c r="AGE48" s="70">
        <f t="shared" si="2299"/>
        <v>0.17158362614814937</v>
      </c>
      <c r="AGF48" s="70">
        <f t="shared" si="2299"/>
        <v>0.17742717749976755</v>
      </c>
      <c r="AGG48" s="70">
        <f t="shared" si="2300"/>
        <v>0.20143188579588589</v>
      </c>
      <c r="AGH48" s="70">
        <f t="shared" si="2300"/>
        <v>0.21697559571632574</v>
      </c>
      <c r="AGI48" s="70">
        <f t="shared" si="2300"/>
        <v>0.23212397120938477</v>
      </c>
      <c r="AGJ48" s="70">
        <f t="shared" si="2300"/>
        <v>0.22482539711226601</v>
      </c>
      <c r="AGK48" s="70">
        <f t="shared" si="2300"/>
        <v>0.22077196312506753</v>
      </c>
      <c r="AGL48" s="70">
        <f t="shared" si="2300"/>
        <v>0.20633246616296286</v>
      </c>
      <c r="AGM48" s="70">
        <f t="shared" si="2300"/>
        <v>0.19927274874871892</v>
      </c>
      <c r="AGN48" s="70">
        <f t="shared" si="2300"/>
        <v>0.20878641150938759</v>
      </c>
      <c r="AGO48" s="70">
        <f t="shared" si="2300"/>
        <v>0.20997656992218672</v>
      </c>
      <c r="AGP48" s="70">
        <f t="shared" si="2300"/>
        <v>0.22115474258718759</v>
      </c>
      <c r="AGQ48" s="70">
        <f t="shared" si="2301"/>
        <v>0.20766593559622581</v>
      </c>
      <c r="AGR48" s="70">
        <f t="shared" si="2301"/>
        <v>0.2216079143715366</v>
      </c>
      <c r="AGS48" s="70">
        <f t="shared" si="2301"/>
        <v>0.22883441911617708</v>
      </c>
      <c r="AGT48" s="70">
        <f t="shared" si="2301"/>
        <v>0.21034312871692351</v>
      </c>
      <c r="AGU48" s="70">
        <f t="shared" si="2301"/>
        <v>0.20466694930963936</v>
      </c>
      <c r="AGV48" s="70">
        <f t="shared" si="2301"/>
        <v>0.22502580281338513</v>
      </c>
      <c r="AGW48" s="70">
        <f t="shared" si="2301"/>
        <v>0.24460084793524706</v>
      </c>
      <c r="AGX48" s="70">
        <f t="shared" si="2301"/>
        <v>0.2751304385692559</v>
      </c>
      <c r="AGY48" s="70">
        <f t="shared" si="2301"/>
        <v>0.30396032828345665</v>
      </c>
      <c r="AGZ48" s="70">
        <f t="shared" si="2301"/>
        <v>0.34034549175538342</v>
      </c>
      <c r="AHA48" s="70">
        <f t="shared" si="2302"/>
        <v>0.37896492014882766</v>
      </c>
      <c r="AHB48" s="70">
        <f t="shared" si="2302"/>
        <v>0.39095508470632367</v>
      </c>
      <c r="AHC48" s="70">
        <f t="shared" si="2302"/>
        <v>0.38508613731780916</v>
      </c>
      <c r="AHD48" s="70">
        <f t="shared" si="2302"/>
        <v>0.4259035996088536</v>
      </c>
      <c r="AHE48" s="70">
        <f t="shared" si="2302"/>
        <v>0.40340023630948574</v>
      </c>
      <c r="AHF48" s="70">
        <f t="shared" si="2302"/>
        <v>0.4026459012274779</v>
      </c>
      <c r="AHG48" s="70">
        <f t="shared" si="2302"/>
        <v>0.3939852613916941</v>
      </c>
      <c r="AHH48" s="70">
        <f t="shared" si="2302"/>
        <v>0.40863368690883184</v>
      </c>
      <c r="AHI48" s="70">
        <f t="shared" si="2302"/>
        <v>0.39303150966993816</v>
      </c>
      <c r="AHJ48" s="70">
        <f t="shared" si="2302"/>
        <v>0.40933193384944366</v>
      </c>
      <c r="AHK48" s="70">
        <f t="shared" si="2303"/>
        <v>0.40553933505043327</v>
      </c>
      <c r="AHL48" s="70">
        <f t="shared" si="2303"/>
        <v>0.37140661039228928</v>
      </c>
      <c r="AHM48" s="70">
        <f t="shared" si="2303"/>
        <v>0.38025934082072199</v>
      </c>
      <c r="AHN48" s="70">
        <f t="shared" si="2303"/>
        <v>0.38196262938375702</v>
      </c>
      <c r="AHO48" s="70">
        <f t="shared" si="2303"/>
        <v>0.41332958934243913</v>
      </c>
      <c r="AHP48" s="70">
        <f t="shared" si="2303"/>
        <v>0.38820872437324461</v>
      </c>
      <c r="AHQ48" s="70">
        <f t="shared" si="2303"/>
        <v>0.45364299337873715</v>
      </c>
      <c r="AHR48" s="70">
        <f t="shared" si="2303"/>
        <v>0.47020643690968589</v>
      </c>
      <c r="AHS48" s="70">
        <f t="shared" si="2303"/>
        <v>0.497096674341025</v>
      </c>
      <c r="AHT48" s="70">
        <f t="shared" si="2303"/>
        <v>0.51379205670813488</v>
      </c>
      <c r="AHU48" s="70">
        <f t="shared" si="2304"/>
        <v>0.55263065976802417</v>
      </c>
      <c r="AHV48" s="70">
        <f t="shared" si="2304"/>
        <v>0.554527024976321</v>
      </c>
      <c r="AHW48" s="70">
        <f t="shared" si="2304"/>
        <v>0.57668398694051137</v>
      </c>
      <c r="AHX48" s="70">
        <f t="shared" si="2304"/>
        <v>0.62638832536558042</v>
      </c>
      <c r="AHY48" s="70">
        <f t="shared" si="2304"/>
        <v>0.61088437938472806</v>
      </c>
      <c r="AHZ48" s="70">
        <f t="shared" si="2304"/>
        <v>0.62392167281421385</v>
      </c>
      <c r="AIA48" s="70">
        <f t="shared" si="2304"/>
        <v>0.6182975069416472</v>
      </c>
      <c r="AIB48" s="70">
        <f t="shared" si="2304"/>
        <v>0.60387127890799275</v>
      </c>
      <c r="AIC48" s="70">
        <f t="shared" si="2304"/>
        <v>0.55391065354558267</v>
      </c>
      <c r="AID48" s="70">
        <f t="shared" si="2304"/>
        <v>0.57214425037563021</v>
      </c>
      <c r="AIE48" s="70">
        <f t="shared" si="2305"/>
        <v>0.59857156672362399</v>
      </c>
      <c r="AIF48" s="70">
        <f t="shared" si="2305"/>
        <v>0.5693601343075807</v>
      </c>
      <c r="AIG48" s="70">
        <f t="shared" si="2305"/>
        <v>0.58525952019197591</v>
      </c>
      <c r="AIH48" s="70">
        <f t="shared" si="2305"/>
        <v>0.58700524814256894</v>
      </c>
      <c r="AII48" s="70">
        <f t="shared" si="2305"/>
        <v>0.57899709102786279</v>
      </c>
      <c r="AIJ48" s="70">
        <f t="shared" si="2305"/>
        <v>0.5911643640691675</v>
      </c>
      <c r="AIK48" s="70">
        <f t="shared" si="2305"/>
        <v>0.57830980325937342</v>
      </c>
      <c r="AIL48" s="70">
        <f t="shared" si="2305"/>
        <v>0.5833010574645574</v>
      </c>
      <c r="AIM48" s="70">
        <f t="shared" si="2305"/>
        <v>0.61468970483365948</v>
      </c>
      <c r="AIN48" s="70">
        <f t="shared" si="2305"/>
        <v>0.70127805193988579</v>
      </c>
      <c r="AIO48" s="70">
        <f t="shared" si="2306"/>
        <v>0.75723060959998567</v>
      </c>
      <c r="AIP48" s="70">
        <f t="shared" si="2306"/>
        <v>0.83864301143362607</v>
      </c>
      <c r="AIQ48" s="70">
        <f t="shared" si="2306"/>
        <v>0.82628198882026749</v>
      </c>
      <c r="AIR48" s="70">
        <f t="shared" si="2306"/>
        <v>0.9389989245755066</v>
      </c>
      <c r="AIS48" s="70">
        <f t="shared" si="2306"/>
        <v>0.87393399928768467</v>
      </c>
      <c r="AIT48" s="70">
        <f t="shared" si="2306"/>
        <v>0.83674125719511916</v>
      </c>
      <c r="AIU48" s="70">
        <f t="shared" si="2306"/>
        <v>0.80498472793129805</v>
      </c>
      <c r="AIV48" s="70">
        <f t="shared" si="2306"/>
        <v>0.78993294797802527</v>
      </c>
      <c r="AIW48" s="70">
        <f t="shared" si="2306"/>
        <v>0.83972812391003759</v>
      </c>
      <c r="AIX48" s="70">
        <f t="shared" si="2306"/>
        <v>0.79276795696102798</v>
      </c>
      <c r="AIY48" s="70">
        <f t="shared" si="2307"/>
        <v>0.81703041582301394</v>
      </c>
      <c r="AIZ48" s="70">
        <f t="shared" si="2307"/>
        <v>0.74207443390549321</v>
      </c>
      <c r="AJA48" s="70">
        <f t="shared" si="2307"/>
        <v>0.7272145108295609</v>
      </c>
      <c r="AJB48" s="70">
        <f t="shared" si="2307"/>
        <v>0.68564934522403731</v>
      </c>
      <c r="AJC48" s="70">
        <f t="shared" si="2307"/>
        <v>0.69660227935645502</v>
      </c>
      <c r="AJD48" s="70">
        <f t="shared" si="2307"/>
        <v>0.67747515895731869</v>
      </c>
      <c r="AJE48" s="70">
        <f t="shared" si="2307"/>
        <v>0.77121051660981088</v>
      </c>
      <c r="AJF48" s="70">
        <f t="shared" si="2307"/>
        <v>0.78872285152334265</v>
      </c>
      <c r="AJG48" s="70">
        <f t="shared" si="2307"/>
        <v>0.79823714648597832</v>
      </c>
      <c r="AJH48" s="70">
        <f t="shared" si="2307"/>
        <v>0.76715564097160871</v>
      </c>
      <c r="AJI48" s="70">
        <f t="shared" si="2308"/>
        <v>0.82718103961478651</v>
      </c>
      <c r="AJJ48" s="70">
        <f t="shared" si="2308"/>
        <v>0.8741184073131365</v>
      </c>
      <c r="AJK48" s="70">
        <f t="shared" si="2308"/>
        <v>0.84634753962793874</v>
      </c>
      <c r="AJL48" s="70">
        <f t="shared" si="2308"/>
        <v>0.86016688523664797</v>
      </c>
      <c r="AJM48" s="70">
        <f t="shared" si="2308"/>
        <v>0.86843164077880464</v>
      </c>
      <c r="AJN48" s="70">
        <f t="shared" si="2308"/>
        <v>0.83701056239599958</v>
      </c>
      <c r="AJO48" s="70">
        <f t="shared" si="2308"/>
        <v>0.79145132822360709</v>
      </c>
      <c r="AJP48" s="70">
        <f t="shared" si="2308"/>
        <v>0.69736343616189256</v>
      </c>
      <c r="AJQ48" s="70">
        <f t="shared" si="2308"/>
        <v>0.67050720294133637</v>
      </c>
      <c r="AJR48" s="70">
        <f t="shared" si="2308"/>
        <v>0.64239994438833881</v>
      </c>
      <c r="AJS48" s="70">
        <f t="shared" si="2309"/>
        <v>0.6248820385668683</v>
      </c>
      <c r="AJT48" s="70">
        <f t="shared" si="2309"/>
        <v>0.6071213238049451</v>
      </c>
      <c r="AJU48" s="70">
        <f t="shared" si="2309"/>
        <v>0.47712911050665996</v>
      </c>
      <c r="AJV48" s="70">
        <f t="shared" si="2309"/>
        <v>0.44823158931666485</v>
      </c>
      <c r="AJW48" s="70">
        <f t="shared" si="2309"/>
        <v>0.39026654794791349</v>
      </c>
      <c r="AJX48" s="70">
        <f t="shared" si="2309"/>
        <v>0.35578258228740833</v>
      </c>
      <c r="AJY48" s="70">
        <f t="shared" si="2309"/>
        <v>0.31206573934067006</v>
      </c>
      <c r="AJZ48" s="70">
        <f t="shared" si="2309"/>
        <v>0.28714817350355504</v>
      </c>
      <c r="AKA48" s="70">
        <f t="shared" si="2309"/>
        <v>0.28196925420129793</v>
      </c>
      <c r="AKB48" s="70">
        <f t="shared" si="2309"/>
        <v>0.27153842105857717</v>
      </c>
      <c r="AKC48" s="70">
        <f t="shared" si="2310"/>
        <v>0.21659631348972108</v>
      </c>
      <c r="AKD48" s="70">
        <f t="shared" si="2310"/>
        <v>0.2125304751422521</v>
      </c>
      <c r="AKE48" s="70">
        <f t="shared" si="2310"/>
        <v>0.21649184304776758</v>
      </c>
      <c r="AKF48" s="70">
        <f t="shared" si="2310"/>
        <v>0.20772788012518117</v>
      </c>
      <c r="AKG48" s="70">
        <f t="shared" si="2310"/>
        <v>0.23824365853761376</v>
      </c>
      <c r="AKH48" s="70">
        <f t="shared" si="2310"/>
        <v>0.22082534208734694</v>
      </c>
      <c r="AKI48" s="70">
        <f t="shared" si="2310"/>
        <v>0.23526212664065138</v>
      </c>
      <c r="AKJ48" s="70">
        <f t="shared" si="2310"/>
        <v>0.23965192768211652</v>
      </c>
      <c r="AKK48" s="70">
        <f t="shared" si="2310"/>
        <v>0.22196399915015674</v>
      </c>
      <c r="AKL48" s="70">
        <f t="shared" si="2310"/>
        <v>0.21873705436470581</v>
      </c>
      <c r="AKM48" s="70">
        <f t="shared" si="2311"/>
        <v>0.22712695415670936</v>
      </c>
      <c r="AKN48" s="70">
        <f t="shared" si="2311"/>
        <v>0.23901356592300615</v>
      </c>
      <c r="AKO48" s="70">
        <f t="shared" si="2311"/>
        <v>0.22686299722216874</v>
      </c>
      <c r="AKP48" s="70">
        <f t="shared" si="2311"/>
        <v>0.24068552268025933</v>
      </c>
      <c r="AKQ48" s="70">
        <f t="shared" si="2311"/>
        <v>0.22062192835969707</v>
      </c>
      <c r="AKR48" s="70">
        <f t="shared" si="2312"/>
        <v>0.2198264183434111</v>
      </c>
      <c r="AKS48" s="70">
        <f t="shared" si="2313"/>
        <v>0.19501787786125901</v>
      </c>
      <c r="AKT48" s="70">
        <f t="shared" si="2313"/>
        <v>0.20075905274902373</v>
      </c>
      <c r="AKU48" s="70">
        <f t="shared" si="2313"/>
        <v>0.19811560662980399</v>
      </c>
      <c r="AKV48" s="70">
        <f t="shared" si="2314"/>
        <v>0.23469687861452826</v>
      </c>
      <c r="AKW48" s="70">
        <f t="shared" si="2315"/>
        <v>0.28902176773501065</v>
      </c>
      <c r="AKX48" s="70">
        <f t="shared" si="2316"/>
        <v>0.27888540919350691</v>
      </c>
      <c r="AKY48" s="70">
        <f t="shared" si="2317"/>
        <v>0.26142620436347386</v>
      </c>
      <c r="AKZ48" s="70">
        <f t="shared" si="2318"/>
        <v>0.27796908592363168</v>
      </c>
      <c r="ALA48" s="70">
        <f t="shared" si="2319"/>
        <v>0.34526661702550054</v>
      </c>
      <c r="ALB48" s="70">
        <f t="shared" si="2320"/>
        <v>0.3208257134992234</v>
      </c>
      <c r="ALC48" s="70">
        <f t="shared" si="2321"/>
        <v>0.3619573425141549</v>
      </c>
      <c r="ALD48" s="70">
        <f t="shared" si="2322"/>
        <v>0.37294290831140353</v>
      </c>
      <c r="ALE48" s="70">
        <f t="shared" si="2323"/>
        <v>0.38767521354672074</v>
      </c>
      <c r="ALF48" s="70">
        <f t="shared" si="2324"/>
        <v>0.40058538916396458</v>
      </c>
      <c r="ALG48" s="70">
        <f t="shared" si="2325"/>
        <v>0.35926164638985636</v>
      </c>
      <c r="ALH48" s="70">
        <f t="shared" si="2326"/>
        <v>0.31189676666065291</v>
      </c>
      <c r="ALI48" s="70">
        <f t="shared" si="2327"/>
        <v>0.26821181913288195</v>
      </c>
      <c r="ALJ48" s="70">
        <f t="shared" si="2327"/>
        <v>0.27098149684609085</v>
      </c>
      <c r="ALK48" s="70">
        <f t="shared" si="2328"/>
        <v>0.28224385783305084</v>
      </c>
      <c r="ALL48" s="70">
        <f t="shared" si="2329"/>
        <v>0.26110260986552514</v>
      </c>
      <c r="ALM48" s="70">
        <f t="shared" si="2330"/>
        <v>0.21661864518258422</v>
      </c>
      <c r="ALN48" s="70">
        <f t="shared" si="2331"/>
        <v>0.22113041745658268</v>
      </c>
      <c r="ALO48" s="70">
        <f t="shared" si="2331"/>
        <v>0.18043006666016015</v>
      </c>
      <c r="ALP48" s="70">
        <f t="shared" si="2332"/>
        <v>0.16740759815364625</v>
      </c>
      <c r="ALQ48" s="70">
        <f t="shared" si="2333"/>
        <v>0.16971230382480074</v>
      </c>
      <c r="ALR48" s="70">
        <f t="shared" si="2334"/>
        <v>0.18120944268737937</v>
      </c>
      <c r="ALS48" s="70">
        <f t="shared" si="2335"/>
        <v>0.20399003351614287</v>
      </c>
      <c r="ALT48" s="70">
        <f t="shared" si="2336"/>
        <v>0.19301346024238941</v>
      </c>
      <c r="ALU48" s="70">
        <f t="shared" si="2337"/>
        <v>0.19080680178596765</v>
      </c>
      <c r="ALV48" s="70">
        <f t="shared" si="2338"/>
        <v>0.19283279646043217</v>
      </c>
      <c r="ALW48" s="70">
        <f t="shared" si="2339"/>
        <v>0.19370641028515045</v>
      </c>
      <c r="ALX48" s="70">
        <f t="shared" si="2340"/>
        <v>0.19992204327381624</v>
      </c>
      <c r="ALY48" s="70">
        <f t="shared" si="2341"/>
        <v>0.19415817717049744</v>
      </c>
      <c r="ALZ48" s="70">
        <f t="shared" si="2342"/>
        <v>0.20121802302448399</v>
      </c>
      <c r="AMA48" s="70">
        <f t="shared" si="2343"/>
        <v>0.23260986546014673</v>
      </c>
      <c r="AMB48" s="70">
        <f t="shared" si="2344"/>
        <v>0.22733625148439751</v>
      </c>
      <c r="AMC48" s="70">
        <f t="shared" si="2345"/>
        <v>0.21331069225598864</v>
      </c>
      <c r="AMD48" s="70">
        <f t="shared" si="2346"/>
        <v>0.18372912879638958</v>
      </c>
      <c r="AME48" s="70">
        <f t="shared" si="2347"/>
        <v>0.2056760687361332</v>
      </c>
      <c r="AMF48" s="70">
        <f t="shared" si="2348"/>
        <v>0.21498351474589206</v>
      </c>
      <c r="AMG48" s="70">
        <f t="shared" si="2349"/>
        <v>0.21381259410893305</v>
      </c>
      <c r="AMH48" s="70">
        <f t="shared" si="2350"/>
        <v>0.1972652747019179</v>
      </c>
      <c r="AMI48" s="70">
        <f t="shared" si="2351"/>
        <v>0.19833732957499639</v>
      </c>
      <c r="AMJ48" s="70">
        <f t="shared" si="2352"/>
        <v>0.19573117888858227</v>
      </c>
      <c r="AMK48" s="70">
        <f t="shared" si="2353"/>
        <v>0.17463524352527693</v>
      </c>
      <c r="AML48" s="70">
        <f t="shared" si="2354"/>
        <v>0.16903480112706304</v>
      </c>
      <c r="AMM48" s="70">
        <f t="shared" si="2355"/>
        <v>0.15334351682028058</v>
      </c>
      <c r="AMN48" s="70">
        <f t="shared" si="2356"/>
        <v>0.15440528534237274</v>
      </c>
      <c r="AMO48" s="70">
        <f t="shared" si="2357"/>
        <v>0.16326965504099711</v>
      </c>
      <c r="AMP48" s="70">
        <f t="shared" si="2358"/>
        <v>0.17168219458787637</v>
      </c>
      <c r="AMQ48" s="70">
        <f t="shared" si="2359"/>
        <v>0.14967380817534925</v>
      </c>
      <c r="AMR48" s="70">
        <f t="shared" si="2360"/>
        <v>0.14652324006674133</v>
      </c>
      <c r="AMS48" s="70">
        <f t="shared" si="2361"/>
        <v>0.15808894967519982</v>
      </c>
      <c r="AMT48" s="70">
        <f t="shared" si="2362"/>
        <v>0.15043625399441951</v>
      </c>
      <c r="AMU48" s="70">
        <f t="shared" si="2363"/>
        <v>0.1615998016868212</v>
      </c>
      <c r="AMV48" s="70">
        <f t="shared" si="2364"/>
        <v>0.15330634685574029</v>
      </c>
      <c r="AMW48" s="70">
        <f t="shared" si="2365"/>
        <v>0.19476931975969625</v>
      </c>
      <c r="AMX48" s="70">
        <f t="shared" si="2366"/>
        <v>0.23631570931040313</v>
      </c>
      <c r="AMY48" s="70">
        <f t="shared" si="2367"/>
        <v>0.24375886705035521</v>
      </c>
      <c r="AMZ48" s="70">
        <f t="shared" si="2368"/>
        <v>0.26627634427650082</v>
      </c>
      <c r="ANA48" s="70">
        <f t="shared" si="2369"/>
        <v>0.28148984506920827</v>
      </c>
      <c r="ANB48" s="70">
        <f t="shared" si="2370"/>
        <v>0.28381496568170239</v>
      </c>
      <c r="ANC48" s="70">
        <f t="shared" si="2371"/>
        <v>0.32375422675540699</v>
      </c>
      <c r="AND48" s="70">
        <f t="shared" si="2372"/>
        <v>0.35386653537324397</v>
      </c>
      <c r="ANE48" s="70">
        <f t="shared" si="2373"/>
        <v>0.33330970627919565</v>
      </c>
      <c r="ANF48" s="70">
        <f t="shared" si="2374"/>
        <v>0.37829687984430982</v>
      </c>
      <c r="ANG48" s="70">
        <f t="shared" si="2375"/>
        <v>0.33783163450455023</v>
      </c>
      <c r="ANH48" s="70">
        <f t="shared" si="2376"/>
        <v>0.33324096744801834</v>
      </c>
      <c r="ANI48" s="70">
        <f t="shared" si="2377"/>
        <v>0.31750912932777076</v>
      </c>
      <c r="ANJ48" s="70">
        <f t="shared" si="2378"/>
        <v>0.27260064304760556</v>
      </c>
      <c r="ANK48" s="70">
        <f t="shared" si="2379"/>
        <v>0.25811976195146746</v>
      </c>
      <c r="ANL48" s="70">
        <f t="shared" si="2380"/>
        <v>0.24912143263321385</v>
      </c>
      <c r="ANM48" s="70">
        <f t="shared" si="2381"/>
        <v>0.25027471776729504</v>
      </c>
      <c r="ANN48" s="70">
        <f t="shared" si="2382"/>
        <v>0.25790736398887892</v>
      </c>
      <c r="ANO48" s="70">
        <f t="shared" si="2383"/>
        <v>0.21934240164787</v>
      </c>
      <c r="ANP48" s="70">
        <f t="shared" si="2384"/>
        <v>0.18039942332510939</v>
      </c>
      <c r="ANQ48" s="70">
        <f t="shared" si="2385"/>
        <v>0.20831157026842373</v>
      </c>
      <c r="ANR48" s="70">
        <f t="shared" si="2386"/>
        <v>0.18984139840030312</v>
      </c>
      <c r="ANS48" s="70">
        <f t="shared" si="2387"/>
        <v>0.22412524372707976</v>
      </c>
      <c r="ANT48" s="70">
        <f t="shared" si="2388"/>
        <v>0.22013310629647642</v>
      </c>
      <c r="ANU48" s="70">
        <f t="shared" si="2389"/>
        <v>0.20564183232147415</v>
      </c>
      <c r="ANV48" s="70">
        <f t="shared" si="2390"/>
        <v>0.21524478849620965</v>
      </c>
      <c r="ANW48" s="70">
        <f t="shared" si="2391"/>
        <v>0.23553619122900193</v>
      </c>
      <c r="ANX48" s="70">
        <f t="shared" si="2392"/>
        <v>0.22797331565438528</v>
      </c>
      <c r="ANY48" s="70">
        <f t="shared" si="2393"/>
        <v>0.21346453747419392</v>
      </c>
      <c r="ANZ48" s="70">
        <f t="shared" si="2394"/>
        <v>0.21304747587406769</v>
      </c>
      <c r="AOA48" s="70">
        <f t="shared" si="2395"/>
        <v>0.23532984996251582</v>
      </c>
      <c r="AOB48" s="70">
        <f t="shared" si="2396"/>
        <v>0.25398403183961227</v>
      </c>
      <c r="AOC48" s="70">
        <f t="shared" si="2397"/>
        <v>0.22624002941477461</v>
      </c>
      <c r="AOD48" s="70">
        <f t="shared" si="2398"/>
        <v>0.23240373032801709</v>
      </c>
      <c r="AOE48" s="70">
        <f t="shared" si="2399"/>
        <v>0.20822264729590301</v>
      </c>
      <c r="AOF48" s="70">
        <f t="shared" si="2400"/>
        <v>0.2255497912859219</v>
      </c>
      <c r="AOG48" s="70">
        <f t="shared" si="2401"/>
        <v>0.23034248784417133</v>
      </c>
      <c r="AOH48" s="70">
        <f t="shared" si="2402"/>
        <v>0.21657657925178708</v>
      </c>
      <c r="AOI48" s="70">
        <f t="shared" si="2403"/>
        <v>0.18325943761633945</v>
      </c>
      <c r="AOJ48" s="70">
        <f t="shared" si="2404"/>
        <v>0.18059515638092871</v>
      </c>
      <c r="AOK48" s="70">
        <f t="shared" si="2405"/>
        <v>0.16144632551830096</v>
      </c>
      <c r="AOL48" s="70">
        <f t="shared" si="2406"/>
        <v>0.14730033486547445</v>
      </c>
      <c r="AOM48" s="70">
        <f t="shared" si="2407"/>
        <v>0.11827396935100021</v>
      </c>
      <c r="AON48" s="70">
        <f t="shared" si="2408"/>
        <v>0.1108444717944721</v>
      </c>
      <c r="AOO48" s="70">
        <f t="shared" si="2409"/>
        <v>0.10769114179959227</v>
      </c>
      <c r="AOP48" s="70">
        <f t="shared" si="2410"/>
        <v>9.6331050616515368E-2</v>
      </c>
      <c r="AOQ48" s="70">
        <f t="shared" si="2411"/>
        <v>0.10316018031192553</v>
      </c>
      <c r="AOR48" s="70">
        <f t="shared" si="2412"/>
        <v>9.5555606819113237E-2</v>
      </c>
      <c r="AOS48" s="70"/>
      <c r="AOT48" s="70"/>
      <c r="AOU48" s="70"/>
      <c r="AOV48" s="70"/>
      <c r="AOW48" s="70"/>
      <c r="AOX48" s="70"/>
      <c r="AOY48" s="70"/>
      <c r="AOZ48" s="70"/>
      <c r="APA48" s="70"/>
    </row>
    <row r="49" spans="1:1093" x14ac:dyDescent="0.2">
      <c r="A49" s="9"/>
      <c r="B49" s="320" t="s">
        <v>1512</v>
      </c>
      <c r="O49" s="73">
        <f t="shared" si="2215"/>
        <v>4.0356520375643967E-3</v>
      </c>
      <c r="P49" s="73">
        <f t="shared" si="2215"/>
        <v>4.272034777796252E-3</v>
      </c>
      <c r="Q49" s="73">
        <f t="shared" si="2215"/>
        <v>4.3855011693623158E-3</v>
      </c>
      <c r="R49" s="73">
        <f t="shared" si="2215"/>
        <v>4.7360403411385033E-3</v>
      </c>
      <c r="S49" s="73">
        <f t="shared" si="2215"/>
        <v>4.9699076894760275E-3</v>
      </c>
      <c r="T49" s="73">
        <f t="shared" si="2215"/>
        <v>4.9611017533912616E-3</v>
      </c>
      <c r="U49" s="73">
        <f t="shared" si="2215"/>
        <v>4.5969528725187114E-3</v>
      </c>
      <c r="V49" s="73">
        <f t="shared" si="2215"/>
        <v>4.8247393193552313E-3</v>
      </c>
      <c r="W49" s="73">
        <f t="shared" si="2215"/>
        <v>5.5308255874242374E-3</v>
      </c>
      <c r="X49" s="73">
        <f t="shared" si="2215"/>
        <v>4.7059516673062518E-3</v>
      </c>
      <c r="Y49" s="73">
        <f t="shared" si="2216"/>
        <v>5.0589096236424158E-3</v>
      </c>
      <c r="Z49" s="73">
        <f t="shared" si="2216"/>
        <v>5.0499975605535763E-3</v>
      </c>
      <c r="AA49" s="73">
        <f t="shared" si="2216"/>
        <v>4.9209931326592571E-3</v>
      </c>
      <c r="AB49" s="73">
        <f t="shared" si="2216"/>
        <v>4.9175360541386937E-3</v>
      </c>
      <c r="AC49" s="73">
        <f t="shared" si="2216"/>
        <v>4.561466637364564E-3</v>
      </c>
      <c r="AD49" s="73">
        <f t="shared" si="2216"/>
        <v>4.9020391215222059E-3</v>
      </c>
      <c r="AE49" s="73">
        <f t="shared" si="2216"/>
        <v>5.5925664760723137E-3</v>
      </c>
      <c r="AF49" s="73">
        <f t="shared" si="2216"/>
        <v>5.8140841298306434E-3</v>
      </c>
      <c r="AG49" s="73">
        <f t="shared" si="2216"/>
        <v>6.2675730903625215E-3</v>
      </c>
      <c r="AH49" s="73">
        <f t="shared" si="2216"/>
        <v>8.0928374628270738E-3</v>
      </c>
      <c r="AI49" s="73">
        <f t="shared" si="2217"/>
        <v>6.3607585055720506E-3</v>
      </c>
      <c r="AJ49" s="73">
        <f t="shared" si="2217"/>
        <v>8.3221579524168643E-3</v>
      </c>
      <c r="AK49" s="73">
        <f t="shared" si="2217"/>
        <v>9.9176212396041574E-3</v>
      </c>
      <c r="AL49" s="73">
        <f t="shared" si="2217"/>
        <v>1.1493938277517879E-2</v>
      </c>
      <c r="AM49" s="73">
        <f t="shared" si="2217"/>
        <v>1.2716138608979799E-2</v>
      </c>
      <c r="AN49" s="73">
        <f t="shared" si="2217"/>
        <v>1.1462316214581936E-2</v>
      </c>
      <c r="AO49" s="73">
        <f t="shared" si="2217"/>
        <v>1.1005010151550199E-2</v>
      </c>
      <c r="AP49" s="73">
        <f t="shared" si="2217"/>
        <v>1.0069327053231047E-2</v>
      </c>
      <c r="AQ49" s="73">
        <f t="shared" si="2217"/>
        <v>9.0208114272307682E-3</v>
      </c>
      <c r="AR49" s="73">
        <f t="shared" si="2217"/>
        <v>8.0952102778550916E-3</v>
      </c>
      <c r="AS49" s="73">
        <f t="shared" si="2218"/>
        <v>7.3958768399331465E-3</v>
      </c>
      <c r="AT49" s="73">
        <f t="shared" si="2218"/>
        <v>5.093466476882913E-3</v>
      </c>
      <c r="AU49" s="73">
        <f t="shared" si="2218"/>
        <v>6.4671640789548679E-3</v>
      </c>
      <c r="AV49" s="73">
        <f t="shared" si="2218"/>
        <v>5.3150382004927277E-3</v>
      </c>
      <c r="AW49" s="73">
        <f t="shared" si="2218"/>
        <v>3.7175063053216384E-3</v>
      </c>
      <c r="AX49" s="73">
        <f t="shared" si="2218"/>
        <v>2.1300512790363157E-3</v>
      </c>
      <c r="AY49" s="73">
        <f t="shared" si="2218"/>
        <v>1.1158232867420903E-3</v>
      </c>
      <c r="AZ49" s="73">
        <f t="shared" si="2218"/>
        <v>3.016104054649249E-3</v>
      </c>
      <c r="BA49" s="73">
        <f t="shared" si="2218"/>
        <v>5.2438758625674708E-3</v>
      </c>
      <c r="BB49" s="73">
        <f t="shared" si="2218"/>
        <v>6.3525608637733377E-3</v>
      </c>
      <c r="BC49" s="73">
        <f t="shared" si="2219"/>
        <v>6.6846904459276768E-3</v>
      </c>
      <c r="BD49" s="73">
        <f t="shared" si="2219"/>
        <v>7.4613003768866371E-3</v>
      </c>
      <c r="BE49" s="73">
        <f t="shared" si="2219"/>
        <v>8.3392775983177625E-3</v>
      </c>
      <c r="BF49" s="73">
        <f t="shared" si="2219"/>
        <v>8.7743266333943915E-3</v>
      </c>
      <c r="BG49" s="73">
        <f t="shared" si="2219"/>
        <v>9.3214428753849443E-3</v>
      </c>
      <c r="BH49" s="73">
        <f t="shared" si="2219"/>
        <v>1.2487477814381309E-2</v>
      </c>
      <c r="BI49" s="73">
        <f t="shared" si="2219"/>
        <v>9.5945625657832156E-2</v>
      </c>
      <c r="BJ49" s="73">
        <f t="shared" si="2219"/>
        <v>8.6327337120042147E-2</v>
      </c>
      <c r="BK49" s="73">
        <f t="shared" si="2219"/>
        <v>0.11819052858611756</v>
      </c>
      <c r="BL49" s="73">
        <f t="shared" si="2219"/>
        <v>9.5608733113390354E-2</v>
      </c>
      <c r="BM49" s="73">
        <f t="shared" si="2220"/>
        <v>6.297135732950454E-2</v>
      </c>
      <c r="BN49" s="73">
        <f t="shared" si="2220"/>
        <v>5.5120894598666315E-2</v>
      </c>
      <c r="BO49" s="73">
        <f t="shared" si="2220"/>
        <v>5.5661389026181674E-2</v>
      </c>
      <c r="BP49" s="73">
        <f t="shared" si="2220"/>
        <v>5.957928599346074E-2</v>
      </c>
      <c r="BQ49" s="73">
        <f t="shared" si="2220"/>
        <v>5.0551129837136388E-2</v>
      </c>
      <c r="BR49" s="73">
        <f t="shared" si="2220"/>
        <v>5.9284288444520827E-2</v>
      </c>
      <c r="BS49" s="73">
        <f t="shared" si="2220"/>
        <v>3.482946917461005E-2</v>
      </c>
      <c r="BT49" s="73">
        <f t="shared" si="2220"/>
        <v>3.2664411633757995E-2</v>
      </c>
      <c r="BU49" s="73">
        <f t="shared" si="2220"/>
        <v>-1.6319937340386614E-2</v>
      </c>
      <c r="BV49" s="73">
        <f t="shared" si="2220"/>
        <v>1.5518974440949407E-2</v>
      </c>
      <c r="BW49" s="73">
        <f t="shared" si="2221"/>
        <v>-1.6022181122132495E-2</v>
      </c>
      <c r="BX49" s="73">
        <f t="shared" si="2221"/>
        <v>3.6399620141661426E-2</v>
      </c>
      <c r="BY49" s="73">
        <f t="shared" si="2221"/>
        <v>6.3293167220315638E-2</v>
      </c>
      <c r="BZ49" s="73">
        <f t="shared" si="2221"/>
        <v>9.3872652231377085E-2</v>
      </c>
      <c r="CA49" s="73">
        <f t="shared" si="2221"/>
        <v>0.1196737433872781</v>
      </c>
      <c r="CB49" s="73">
        <f t="shared" si="2221"/>
        <v>0.13377024932981096</v>
      </c>
      <c r="CC49" s="73">
        <f t="shared" si="2221"/>
        <v>0.16382818657640996</v>
      </c>
      <c r="CD49" s="73">
        <f t="shared" si="2221"/>
        <v>0.13037985952200359</v>
      </c>
      <c r="CE49" s="73">
        <f t="shared" si="2221"/>
        <v>0.15802434160041856</v>
      </c>
      <c r="CF49" s="73">
        <f t="shared" si="2221"/>
        <v>0.15760508776661353</v>
      </c>
      <c r="CG49" s="73">
        <f t="shared" si="2222"/>
        <v>0.12984479647383651</v>
      </c>
      <c r="CH49" s="73">
        <f t="shared" si="2222"/>
        <v>0.10506308046351731</v>
      </c>
      <c r="CI49" s="73">
        <f t="shared" si="2222"/>
        <v>0.11296932642584157</v>
      </c>
      <c r="CJ49" s="73">
        <f t="shared" si="2222"/>
        <v>8.4246615157766769E-2</v>
      </c>
      <c r="CK49" s="73">
        <f t="shared" si="2222"/>
        <v>8.9997978277945645E-2</v>
      </c>
      <c r="CL49" s="73">
        <f t="shared" si="2222"/>
        <v>7.2990916354950919E-2</v>
      </c>
      <c r="CM49" s="73">
        <f t="shared" si="2222"/>
        <v>6.0804177843826634E-2</v>
      </c>
      <c r="CN49" s="73">
        <f t="shared" si="2222"/>
        <v>3.5435995352475214E-2</v>
      </c>
      <c r="CO49" s="73">
        <f t="shared" si="2222"/>
        <v>1.7463836738455196E-2</v>
      </c>
      <c r="CP49" s="73">
        <f t="shared" si="2222"/>
        <v>4.1076801691756426E-2</v>
      </c>
      <c r="CQ49" s="73">
        <f t="shared" si="2223"/>
        <v>4.3352311508501051E-2</v>
      </c>
      <c r="CR49" s="73">
        <f t="shared" si="2223"/>
        <v>2.1858736938052958E-2</v>
      </c>
      <c r="CS49" s="73">
        <f t="shared" si="2223"/>
        <v>2.0372918219586422E-2</v>
      </c>
      <c r="CT49" s="73">
        <f t="shared" si="2223"/>
        <v>1.1451842066278584E-2</v>
      </c>
      <c r="CU49" s="73">
        <f t="shared" si="2223"/>
        <v>1.7551328151019785E-3</v>
      </c>
      <c r="CV49" s="73">
        <f t="shared" si="2223"/>
        <v>-9.3699203383192931E-3</v>
      </c>
      <c r="CW49" s="73">
        <f t="shared" si="2223"/>
        <v>-1.6876054130116502E-2</v>
      </c>
      <c r="CX49" s="73">
        <f t="shared" si="2223"/>
        <v>-2.6050815523266935E-2</v>
      </c>
      <c r="CY49" s="73">
        <f t="shared" si="2223"/>
        <v>-3.9822550756893116E-2</v>
      </c>
      <c r="CZ49" s="73">
        <f t="shared" si="2223"/>
        <v>-3.6183114250633142E-2</v>
      </c>
      <c r="DA49" s="73">
        <f t="shared" si="2224"/>
        <v>-4.6617994348177816E-2</v>
      </c>
      <c r="DB49" s="73">
        <f t="shared" si="2224"/>
        <v>-2.0416239978105932E-2</v>
      </c>
      <c r="DC49" s="73">
        <f t="shared" si="2224"/>
        <v>-2.1003167538712897E-2</v>
      </c>
      <c r="DD49" s="73">
        <f t="shared" si="2224"/>
        <v>2.3457733929002522E-2</v>
      </c>
      <c r="DE49" s="73">
        <f t="shared" si="2224"/>
        <v>6.2885465502659166E-2</v>
      </c>
      <c r="DF49" s="73">
        <f t="shared" si="2224"/>
        <v>9.8080481982296241E-2</v>
      </c>
      <c r="DG49" s="73">
        <f t="shared" si="2224"/>
        <v>0.10276248156976142</v>
      </c>
      <c r="DH49" s="73">
        <f t="shared" si="2224"/>
        <v>0.17876999469435662</v>
      </c>
      <c r="DI49" s="73">
        <f t="shared" si="2224"/>
        <v>0.18474630183858309</v>
      </c>
      <c r="DJ49" s="73">
        <f t="shared" si="2224"/>
        <v>0.18837597118276661</v>
      </c>
      <c r="DK49" s="73">
        <f t="shared" si="2225"/>
        <v>0.19017008746970943</v>
      </c>
      <c r="DL49" s="73">
        <f t="shared" si="2225"/>
        <v>0.19707092764868417</v>
      </c>
      <c r="DM49" s="73">
        <f t="shared" si="2225"/>
        <v>0.20872765825872208</v>
      </c>
      <c r="DN49" s="73">
        <f t="shared" si="2225"/>
        <v>0.17320655419599906</v>
      </c>
      <c r="DO49" s="73">
        <f t="shared" si="2225"/>
        <v>0.16964182955580753</v>
      </c>
      <c r="DP49" s="73">
        <f t="shared" si="2225"/>
        <v>0.14542953135680681</v>
      </c>
      <c r="DQ49" s="73">
        <f t="shared" si="2225"/>
        <v>9.7322369378853635E-2</v>
      </c>
      <c r="DR49" s="73">
        <f t="shared" si="2225"/>
        <v>6.9999264827735663E-2</v>
      </c>
      <c r="DS49" s="73">
        <f t="shared" si="2225"/>
        <v>6.9999264827735663E-2</v>
      </c>
      <c r="DT49" s="73">
        <f t="shared" si="2225"/>
        <v>1.762476253656442E-2</v>
      </c>
      <c r="DU49" s="73">
        <f t="shared" si="2226"/>
        <v>1.762476253656442E-2</v>
      </c>
      <c r="DV49" s="73">
        <f t="shared" si="2226"/>
        <v>1.762476253656442E-2</v>
      </c>
      <c r="DW49" s="73">
        <f t="shared" si="2226"/>
        <v>1.762476253656442E-2</v>
      </c>
      <c r="DX49" s="73">
        <f t="shared" si="2226"/>
        <v>1.5353271138085045E-2</v>
      </c>
      <c r="DY49" s="73">
        <f t="shared" si="2226"/>
        <v>3.9269220371139113E-2</v>
      </c>
      <c r="DZ49" s="73">
        <f t="shared" si="2226"/>
        <v>3.9269220371139113E-2</v>
      </c>
      <c r="EA49" s="73">
        <f t="shared" si="2226"/>
        <v>3.9269220371139113E-2</v>
      </c>
      <c r="EB49" s="73">
        <f t="shared" si="2226"/>
        <v>3.5439895963785828E-2</v>
      </c>
      <c r="EC49" s="73">
        <f t="shared" si="2226"/>
        <v>5.9528481628134067E-2</v>
      </c>
      <c r="ED49" s="73">
        <f t="shared" si="2226"/>
        <v>5.9528481628134067E-2</v>
      </c>
      <c r="EE49" s="73">
        <f t="shared" si="2227"/>
        <v>5.9528481628134067E-2</v>
      </c>
      <c r="EF49" s="73">
        <f t="shared" si="2227"/>
        <v>4.7366391660347285E-2</v>
      </c>
      <c r="EG49" s="73">
        <f t="shared" si="2227"/>
        <v>3.9549933254092062E-2</v>
      </c>
      <c r="EH49" s="73">
        <f t="shared" si="2227"/>
        <v>3.9549933254092062E-2</v>
      </c>
      <c r="EI49" s="73">
        <f t="shared" si="2227"/>
        <v>3.9549933254092062E-2</v>
      </c>
      <c r="EJ49" s="73">
        <f t="shared" si="2227"/>
        <v>3.9549933254092062E-2</v>
      </c>
      <c r="EK49" s="73">
        <f t="shared" si="2227"/>
        <v>1.5627524178942975E-2</v>
      </c>
      <c r="EL49" s="73">
        <f t="shared" si="2227"/>
        <v>8.5250014285223052E-3</v>
      </c>
      <c r="EM49" s="73">
        <f t="shared" si="2227"/>
        <v>8.5250014285223052E-3</v>
      </c>
      <c r="EN49" s="73">
        <f t="shared" si="2227"/>
        <v>8.5250014285223052E-3</v>
      </c>
      <c r="EO49" s="73">
        <f t="shared" si="2228"/>
        <v>-1.4404010214672192E-2</v>
      </c>
      <c r="EP49" s="73">
        <f t="shared" si="2228"/>
        <v>-1.6952427508441503E-2</v>
      </c>
      <c r="EQ49" s="73">
        <f t="shared" si="2228"/>
        <v>-1.6952427508441503E-2</v>
      </c>
      <c r="ER49" s="73">
        <f t="shared" si="2228"/>
        <v>-1.6952427508441503E-2</v>
      </c>
      <c r="ES49" s="73">
        <f t="shared" si="2228"/>
        <v>-9.5608148345824873E-3</v>
      </c>
      <c r="ET49" s="73">
        <f t="shared" si="2228"/>
        <v>-9.5608148345824873E-3</v>
      </c>
      <c r="EU49" s="73">
        <f t="shared" si="2228"/>
        <v>4.7751415271535258E-3</v>
      </c>
      <c r="EV49" s="73">
        <f t="shared" si="2228"/>
        <v>4.7751415271535258E-3</v>
      </c>
      <c r="EW49" s="73">
        <f t="shared" si="2228"/>
        <v>4.7751415271535258E-3</v>
      </c>
      <c r="EX49" s="73">
        <f t="shared" si="2228"/>
        <v>1.1851255943400529E-2</v>
      </c>
      <c r="EY49" s="73">
        <f t="shared" si="2229"/>
        <v>1.5615618201213266E-2</v>
      </c>
      <c r="EZ49" s="73">
        <f t="shared" si="2229"/>
        <v>1.5615618201213266E-2</v>
      </c>
      <c r="FA49" s="73">
        <f t="shared" si="2229"/>
        <v>1.5615618201213266E-2</v>
      </c>
      <c r="FB49" s="73">
        <f t="shared" si="2229"/>
        <v>1.824846372941713E-2</v>
      </c>
      <c r="FC49" s="73">
        <f t="shared" si="2229"/>
        <v>4.7719150593923398E-2</v>
      </c>
      <c r="FD49" s="73">
        <f t="shared" si="2229"/>
        <v>4.7719150593923398E-2</v>
      </c>
      <c r="FE49" s="73">
        <f t="shared" si="2229"/>
        <v>4.7719150593923398E-2</v>
      </c>
      <c r="FF49" s="73">
        <f t="shared" si="2229"/>
        <v>4.7719150593923398E-2</v>
      </c>
      <c r="FG49" s="73">
        <f t="shared" si="2229"/>
        <v>3.2770476605591403E-2</v>
      </c>
      <c r="FH49" s="73">
        <f t="shared" si="2229"/>
        <v>5.448326516194002E-2</v>
      </c>
      <c r="FI49" s="73">
        <f t="shared" si="2230"/>
        <v>5.448326516194002E-2</v>
      </c>
      <c r="FJ49" s="73">
        <f t="shared" si="2230"/>
        <v>5.448326516194002E-2</v>
      </c>
      <c r="FK49" s="73">
        <f t="shared" si="2230"/>
        <v>5.0574840622446215E-2</v>
      </c>
      <c r="FL49" s="73">
        <f t="shared" si="2230"/>
        <v>8.9280664779454177E-2</v>
      </c>
      <c r="FM49" s="73">
        <f t="shared" si="2230"/>
        <v>8.9280664779454177E-2</v>
      </c>
      <c r="FN49" s="73">
        <f t="shared" si="2230"/>
        <v>8.9280664779454177E-2</v>
      </c>
      <c r="FO49" s="73">
        <f t="shared" si="2230"/>
        <v>5.8640918086765526E-2</v>
      </c>
      <c r="FP49" s="73">
        <f t="shared" si="2230"/>
        <v>2.2106568521930159E-2</v>
      </c>
      <c r="FQ49" s="73">
        <f t="shared" si="2230"/>
        <v>2.2106568521930159E-2</v>
      </c>
      <c r="FR49" s="73">
        <f t="shared" si="2230"/>
        <v>2.2106568521930159E-2</v>
      </c>
      <c r="FS49" s="73">
        <f t="shared" si="2231"/>
        <v>2.2106568521930159E-2</v>
      </c>
      <c r="FT49" s="73">
        <f t="shared" si="2231"/>
        <v>1.0604461816543509E-3</v>
      </c>
      <c r="FU49" s="73">
        <f t="shared" si="2231"/>
        <v>-1.7282088020247E-2</v>
      </c>
      <c r="FV49" s="73">
        <f t="shared" si="2231"/>
        <v>-1.7282088020247E-2</v>
      </c>
      <c r="FW49" s="73">
        <f t="shared" si="2231"/>
        <v>-1.7282088020247E-2</v>
      </c>
      <c r="FX49" s="73">
        <f t="shared" si="2231"/>
        <v>-5.2201377352103062E-2</v>
      </c>
      <c r="FY49" s="73">
        <f t="shared" si="2231"/>
        <v>-6.075984576762794E-2</v>
      </c>
      <c r="FZ49" s="73">
        <f t="shared" si="2231"/>
        <v>-6.075984576762794E-2</v>
      </c>
      <c r="GA49" s="73">
        <f t="shared" si="2231"/>
        <v>-6.075984576762794E-2</v>
      </c>
      <c r="GB49" s="73">
        <f t="shared" si="2231"/>
        <v>-2.7187487290685874E-2</v>
      </c>
      <c r="GC49" s="73">
        <f t="shared" si="2232"/>
        <v>-6.1960921443872663E-2</v>
      </c>
      <c r="GD49" s="73">
        <f t="shared" si="2232"/>
        <v>-6.1960921443872663E-2</v>
      </c>
      <c r="GE49" s="73">
        <f t="shared" si="2232"/>
        <v>-6.1960921443872663E-2</v>
      </c>
      <c r="GF49" s="73">
        <f t="shared" si="2232"/>
        <v>-6.1960921443872663E-2</v>
      </c>
      <c r="GG49" s="73">
        <f t="shared" si="2232"/>
        <v>-4.4452322413177203E-2</v>
      </c>
      <c r="GH49" s="73">
        <f t="shared" si="2232"/>
        <v>-1.5911797685054463E-2</v>
      </c>
      <c r="GI49" s="73">
        <f t="shared" si="2232"/>
        <v>-1.5911797685054463E-2</v>
      </c>
      <c r="GJ49" s="73">
        <f t="shared" si="2232"/>
        <v>-1.5911797685054463E-2</v>
      </c>
      <c r="GK49" s="73">
        <f t="shared" si="2232"/>
        <v>-6.9446685012659604E-3</v>
      </c>
      <c r="GL49" s="73">
        <f t="shared" si="2232"/>
        <v>-2.8384249794736749E-2</v>
      </c>
      <c r="GM49" s="73">
        <f t="shared" si="2233"/>
        <v>-2.8384249794736749E-2</v>
      </c>
      <c r="GN49" s="73">
        <f t="shared" si="2233"/>
        <v>-2.8384249794736749E-2</v>
      </c>
      <c r="GO49" s="73">
        <f t="shared" si="2233"/>
        <v>7.6338832280020696E-3</v>
      </c>
      <c r="GP49" s="73">
        <f t="shared" si="2233"/>
        <v>1.4082722485539989E-3</v>
      </c>
      <c r="GQ49" s="73">
        <f t="shared" si="2233"/>
        <v>-6.062318463952554E-3</v>
      </c>
      <c r="GR49" s="73">
        <f t="shared" si="2233"/>
        <v>-6.062318463952554E-3</v>
      </c>
      <c r="GS49" s="73">
        <f t="shared" si="2233"/>
        <v>-6.062318463952554E-3</v>
      </c>
      <c r="GT49" s="73">
        <f t="shared" si="2233"/>
        <v>-3.4888497775280025E-2</v>
      </c>
      <c r="GU49" s="73">
        <f t="shared" si="2233"/>
        <v>-4.1741591688568058E-2</v>
      </c>
      <c r="GV49" s="73">
        <f t="shared" si="2233"/>
        <v>-4.1741591688568058E-2</v>
      </c>
      <c r="GW49" s="73">
        <f t="shared" si="2234"/>
        <v>-4.1741591688568058E-2</v>
      </c>
      <c r="GX49" s="73">
        <f t="shared" si="2234"/>
        <v>-2.0596752238605798E-2</v>
      </c>
      <c r="GY49" s="73">
        <f t="shared" si="2234"/>
        <v>-4.4288394988012625E-2</v>
      </c>
      <c r="GZ49" s="73">
        <f t="shared" si="2234"/>
        <v>-4.4288394988012625E-2</v>
      </c>
      <c r="HA49" s="73">
        <f t="shared" si="2234"/>
        <v>-5.037868830094272E-3</v>
      </c>
      <c r="HB49" s="73">
        <f t="shared" si="2234"/>
        <v>1.1476674188102276E-3</v>
      </c>
      <c r="HC49" s="73">
        <f t="shared" si="2234"/>
        <v>8.6724495102872279E-3</v>
      </c>
      <c r="HD49" s="73">
        <f t="shared" si="2234"/>
        <v>1.5048550868349775E-2</v>
      </c>
      <c r="HE49" s="73">
        <f t="shared" si="2234"/>
        <v>1.5048550868349775E-2</v>
      </c>
      <c r="HF49" s="73">
        <f t="shared" si="2234"/>
        <v>1.5048550868349775E-2</v>
      </c>
      <c r="HG49" s="73">
        <f t="shared" si="2235"/>
        <v>2.2307785940343994E-2</v>
      </c>
      <c r="HH49" s="73">
        <f t="shared" si="2235"/>
        <v>3.7399375891692621E-2</v>
      </c>
      <c r="HI49" s="73">
        <f t="shared" si="2235"/>
        <v>3.7399375891692621E-2</v>
      </c>
      <c r="HJ49" s="73">
        <f t="shared" si="2235"/>
        <v>3.7399375891692621E-2</v>
      </c>
      <c r="HK49" s="73">
        <f t="shared" si="2235"/>
        <v>6.311602019442164E-2</v>
      </c>
      <c r="HL49" s="73">
        <f t="shared" si="2235"/>
        <v>6.3623837811745965E-2</v>
      </c>
      <c r="HM49" s="73">
        <f t="shared" si="2235"/>
        <v>2.1664657697898715E-2</v>
      </c>
      <c r="HN49" s="73">
        <f t="shared" si="2235"/>
        <v>2.1664657697898715E-2</v>
      </c>
      <c r="HO49" s="73">
        <f t="shared" si="2235"/>
        <v>2.1664657697898715E-2</v>
      </c>
      <c r="HP49" s="73">
        <f t="shared" si="2235"/>
        <v>6.8198015565463788E-3</v>
      </c>
      <c r="HQ49" s="73">
        <f t="shared" si="2236"/>
        <v>6.8198015565463788E-3</v>
      </c>
      <c r="HR49" s="73">
        <f t="shared" si="2236"/>
        <v>6.8198015565463788E-3</v>
      </c>
      <c r="HS49" s="73">
        <f t="shared" si="2236"/>
        <v>6.8198015565463788E-3</v>
      </c>
      <c r="HT49" s="73">
        <f t="shared" si="2236"/>
        <v>-7.8269313730249257E-3</v>
      </c>
      <c r="HU49" s="73">
        <f t="shared" si="2236"/>
        <v>-2.3987777876248173E-2</v>
      </c>
      <c r="HV49" s="73">
        <f t="shared" si="2236"/>
        <v>-2.3987777876248173E-2</v>
      </c>
      <c r="HW49" s="73">
        <f t="shared" si="2236"/>
        <v>-2.3987777876248173E-2</v>
      </c>
      <c r="HX49" s="73">
        <f t="shared" si="2236"/>
        <v>-2.4453766117107811E-2</v>
      </c>
      <c r="HY49" s="73">
        <f t="shared" si="2236"/>
        <v>-3.0001060277420666E-2</v>
      </c>
      <c r="HZ49" s="73">
        <f t="shared" si="2236"/>
        <v>-3.0001060277420666E-2</v>
      </c>
      <c r="IA49" s="73">
        <f t="shared" si="2237"/>
        <v>-3.0001060277420666E-2</v>
      </c>
      <c r="IB49" s="73">
        <f t="shared" si="2237"/>
        <v>-2.1882059814727128E-2</v>
      </c>
      <c r="IC49" s="73">
        <f t="shared" si="2237"/>
        <v>-2.1882059814727128E-2</v>
      </c>
      <c r="ID49" s="73">
        <f t="shared" si="2237"/>
        <v>-2.1882059814727128E-2</v>
      </c>
      <c r="IE49" s="73">
        <f t="shared" si="2237"/>
        <v>-2.1882059814727128E-2</v>
      </c>
      <c r="IF49" s="73">
        <f t="shared" si="2237"/>
        <v>-2.1882059814727128E-2</v>
      </c>
      <c r="IG49" s="73">
        <f t="shared" si="2237"/>
        <v>-5.6863467538933454E-3</v>
      </c>
      <c r="IH49" s="73">
        <f t="shared" si="2237"/>
        <v>-2.5766669205072867E-3</v>
      </c>
      <c r="II49" s="73">
        <f t="shared" si="2237"/>
        <v>-2.5766669205072867E-3</v>
      </c>
      <c r="IJ49" s="73">
        <f t="shared" si="2237"/>
        <v>-2.5766669205072867E-3</v>
      </c>
      <c r="IK49" s="73">
        <f t="shared" si="2238"/>
        <v>3.1274636763096719E-3</v>
      </c>
      <c r="IL49" s="73">
        <f t="shared" si="2238"/>
        <v>3.776569243542971E-3</v>
      </c>
      <c r="IM49" s="73">
        <f t="shared" si="2238"/>
        <v>3.776569243542971E-3</v>
      </c>
      <c r="IN49" s="73">
        <f t="shared" si="2238"/>
        <v>3.776569243542971E-3</v>
      </c>
      <c r="IO49" s="73">
        <f t="shared" si="2238"/>
        <v>3.776569243542971E-3</v>
      </c>
      <c r="IP49" s="73">
        <f t="shared" si="2238"/>
        <v>3.776569243542971E-3</v>
      </c>
      <c r="IQ49" s="73">
        <f t="shared" si="2238"/>
        <v>2.1119456046913232E-2</v>
      </c>
      <c r="IR49" s="73">
        <f t="shared" si="2238"/>
        <v>2.1119456046913232E-2</v>
      </c>
      <c r="IS49" s="73">
        <f t="shared" si="2238"/>
        <v>2.1119456046913232E-2</v>
      </c>
      <c r="IT49" s="73">
        <f t="shared" si="2238"/>
        <v>1.7935898499544134E-2</v>
      </c>
      <c r="IU49" s="73">
        <f t="shared" si="2239"/>
        <v>2.844995361043301E-2</v>
      </c>
      <c r="IV49" s="73">
        <f t="shared" si="2239"/>
        <v>2.844995361043301E-2</v>
      </c>
      <c r="IW49" s="73">
        <f t="shared" si="2239"/>
        <v>2.844995361043301E-2</v>
      </c>
      <c r="IX49" s="73">
        <f t="shared" si="2239"/>
        <v>2.7784892668621719E-2</v>
      </c>
      <c r="IY49" s="73">
        <f t="shared" si="2239"/>
        <v>8.5857609587371986E-3</v>
      </c>
      <c r="IZ49" s="73">
        <f t="shared" si="2239"/>
        <v>8.5857609587371986E-3</v>
      </c>
      <c r="JA49" s="73">
        <f t="shared" si="2239"/>
        <v>8.5857609587371986E-3</v>
      </c>
      <c r="JB49" s="73">
        <f t="shared" si="2239"/>
        <v>8.5857609587371986E-3</v>
      </c>
      <c r="JC49" s="73">
        <f t="shared" si="2239"/>
        <v>-3.0788372205380332E-3</v>
      </c>
      <c r="JD49" s="73">
        <f t="shared" si="2239"/>
        <v>-3.0788372205380332E-3</v>
      </c>
      <c r="JE49" s="73">
        <f t="shared" si="2240"/>
        <v>-3.0788372205380332E-3</v>
      </c>
      <c r="JF49" s="73">
        <f t="shared" si="2240"/>
        <v>-3.0788372205380332E-3</v>
      </c>
      <c r="JG49" s="73">
        <f t="shared" si="2240"/>
        <v>-1.5599213023607672E-2</v>
      </c>
      <c r="JH49" s="73">
        <f t="shared" si="2240"/>
        <v>-1.5599213023607672E-2</v>
      </c>
      <c r="JI49" s="73">
        <f t="shared" si="2240"/>
        <v>-1.5599213023607672E-2</v>
      </c>
      <c r="JJ49" s="73">
        <f t="shared" si="2240"/>
        <v>-1.5599213023607672E-2</v>
      </c>
      <c r="JK49" s="73">
        <f t="shared" si="2240"/>
        <v>-5.4465931257227096E-3</v>
      </c>
      <c r="JL49" s="73">
        <f t="shared" si="2240"/>
        <v>-5.4465931257227096E-3</v>
      </c>
      <c r="JM49" s="73">
        <f t="shared" si="2240"/>
        <v>-5.4465931257227096E-3</v>
      </c>
      <c r="JN49" s="73">
        <f t="shared" si="2240"/>
        <v>-5.4465931257227096E-3</v>
      </c>
      <c r="JO49" s="73">
        <f t="shared" si="2241"/>
        <v>-1.6503839896805594E-2</v>
      </c>
      <c r="JP49" s="73">
        <f t="shared" si="2241"/>
        <v>-1.6503839896805594E-2</v>
      </c>
      <c r="JQ49" s="73">
        <f t="shared" si="2241"/>
        <v>-1.6503839896805594E-2</v>
      </c>
      <c r="JR49" s="73">
        <f t="shared" si="2241"/>
        <v>-1.6503839896805594E-2</v>
      </c>
      <c r="JS49" s="73">
        <f t="shared" si="2241"/>
        <v>-1.2510790396953686E-2</v>
      </c>
      <c r="JT49" s="73">
        <f t="shared" si="2241"/>
        <v>-1.2510790396953686E-2</v>
      </c>
      <c r="JU49" s="73">
        <f t="shared" si="2241"/>
        <v>-1.2510790396953686E-2</v>
      </c>
      <c r="JV49" s="73">
        <f t="shared" si="2241"/>
        <v>-1.2510790396953686E-2</v>
      </c>
      <c r="JW49" s="73">
        <f t="shared" si="2241"/>
        <v>-1.5390559143433347E-3</v>
      </c>
      <c r="JX49" s="73">
        <f t="shared" si="2241"/>
        <v>-1.5390559143433347E-3</v>
      </c>
      <c r="JY49" s="73">
        <f t="shared" si="2242"/>
        <v>-1.5390559143433347E-3</v>
      </c>
      <c r="JZ49" s="73">
        <f t="shared" si="2242"/>
        <v>-1.5390559143433347E-3</v>
      </c>
      <c r="KA49" s="73">
        <f t="shared" si="2242"/>
        <v>6.0850798412717122E-3</v>
      </c>
      <c r="KB49" s="73">
        <f t="shared" si="2242"/>
        <v>6.0850798412717122E-3</v>
      </c>
      <c r="KC49" s="73">
        <f t="shared" si="2242"/>
        <v>6.0850798412717122E-3</v>
      </c>
      <c r="KD49" s="73">
        <f t="shared" si="2242"/>
        <v>6.0850798412717122E-3</v>
      </c>
      <c r="KE49" s="73">
        <f t="shared" si="2242"/>
        <v>9.1182634563893306E-3</v>
      </c>
      <c r="KF49" s="73">
        <f t="shared" si="2242"/>
        <v>9.1182634563893306E-3</v>
      </c>
      <c r="KG49" s="73">
        <f t="shared" si="2242"/>
        <v>9.1182634563893306E-3</v>
      </c>
      <c r="KH49" s="73">
        <f t="shared" si="2242"/>
        <v>9.1182634563893306E-3</v>
      </c>
      <c r="KI49" s="73">
        <f t="shared" si="2243"/>
        <v>8.1667518311334675E-3</v>
      </c>
      <c r="KJ49" s="73">
        <f t="shared" si="2243"/>
        <v>8.1667518311334675E-3</v>
      </c>
      <c r="KK49" s="73">
        <f t="shared" si="2243"/>
        <v>8.1667518311334675E-3</v>
      </c>
      <c r="KL49" s="73">
        <f t="shared" si="2243"/>
        <v>8.1667518311334675E-3</v>
      </c>
      <c r="KM49" s="73">
        <f t="shared" si="2243"/>
        <v>1.1756860029452643E-2</v>
      </c>
      <c r="KN49" s="73">
        <f t="shared" si="2243"/>
        <v>1.1756860029452643E-2</v>
      </c>
      <c r="KO49" s="73">
        <f t="shared" si="2243"/>
        <v>1.1756860029452643E-2</v>
      </c>
      <c r="KP49" s="73">
        <f t="shared" si="2243"/>
        <v>1.1756860029452643E-2</v>
      </c>
      <c r="KQ49" s="73">
        <f t="shared" si="2243"/>
        <v>3.976492465631698E-2</v>
      </c>
      <c r="KR49" s="73">
        <f t="shared" si="2243"/>
        <v>3.976492465631698E-2</v>
      </c>
      <c r="KS49" s="73">
        <f t="shared" si="2244"/>
        <v>3.976492465631698E-2</v>
      </c>
      <c r="KT49" s="73">
        <f t="shared" si="2244"/>
        <v>4.0231343884357562E-2</v>
      </c>
      <c r="KU49" s="73">
        <f t="shared" si="2244"/>
        <v>3.8661773271117639E-2</v>
      </c>
      <c r="KV49" s="73">
        <f t="shared" si="2244"/>
        <v>6.9726969494392943E-2</v>
      </c>
      <c r="KW49" s="73">
        <f t="shared" si="2244"/>
        <v>9.6481157604011658E-2</v>
      </c>
      <c r="KX49" s="73">
        <f t="shared" si="2244"/>
        <v>9.6481157604011658E-2</v>
      </c>
      <c r="KY49" s="73">
        <f t="shared" si="2244"/>
        <v>9.0490081758896723E-2</v>
      </c>
      <c r="KZ49" s="73">
        <f t="shared" si="2244"/>
        <v>4.6692847038736218E-2</v>
      </c>
      <c r="LA49" s="73">
        <f t="shared" si="2244"/>
        <v>4.6692847038736218E-2</v>
      </c>
      <c r="LB49" s="73">
        <f t="shared" si="2244"/>
        <v>4.6692847038736218E-2</v>
      </c>
      <c r="LC49" s="73">
        <f t="shared" si="2245"/>
        <v>3.9172506154174558E-2</v>
      </c>
      <c r="LD49" s="73">
        <f t="shared" si="2245"/>
        <v>5.1087362357763455E-2</v>
      </c>
      <c r="LE49" s="73">
        <f t="shared" si="2245"/>
        <v>8.8341961866922558E-2</v>
      </c>
      <c r="LF49" s="73">
        <f t="shared" si="2245"/>
        <v>0.10305217819781265</v>
      </c>
      <c r="LG49" s="73">
        <f t="shared" si="2245"/>
        <v>0.14635077061322987</v>
      </c>
      <c r="LH49" s="73">
        <f t="shared" si="2245"/>
        <v>0.11057124770674731</v>
      </c>
      <c r="LI49" s="73">
        <f t="shared" si="2245"/>
        <v>3.6729653706913057E-2</v>
      </c>
      <c r="LJ49" s="73">
        <f t="shared" si="2245"/>
        <v>4.5000826039297559E-2</v>
      </c>
      <c r="LK49" s="73">
        <f t="shared" si="2245"/>
        <v>3.228011545636722E-2</v>
      </c>
      <c r="LL49" s="73">
        <f t="shared" si="2245"/>
        <v>0.11584173440632561</v>
      </c>
      <c r="LM49" s="73">
        <f t="shared" si="2246"/>
        <v>9.4683217681397647E-2</v>
      </c>
      <c r="LN49" s="73">
        <f t="shared" si="2246"/>
        <v>7.5112037291967804E-2</v>
      </c>
      <c r="LO49" s="73">
        <f t="shared" si="2246"/>
        <v>4.1126828191524467E-2</v>
      </c>
      <c r="LP49" s="73">
        <f t="shared" si="2246"/>
        <v>1.8961847258305076E-2</v>
      </c>
      <c r="LQ49" s="73">
        <f t="shared" si="2246"/>
        <v>-2.224941554663562E-2</v>
      </c>
      <c r="LR49" s="73">
        <f t="shared" si="2246"/>
        <v>-4.0263803046870827E-2</v>
      </c>
      <c r="LS49" s="73">
        <f t="shared" si="2246"/>
        <v>-6.5806369581603241E-2</v>
      </c>
      <c r="LT49" s="73">
        <f t="shared" si="2246"/>
        <v>-5.5570501708735565E-2</v>
      </c>
      <c r="LU49" s="73">
        <f t="shared" si="2246"/>
        <v>3.5663260280667242E-3</v>
      </c>
      <c r="LV49" s="73">
        <f t="shared" si="2246"/>
        <v>-2.9931565139919014E-3</v>
      </c>
      <c r="LW49" s="73">
        <f t="shared" si="2247"/>
        <v>2.5738758862984268E-2</v>
      </c>
      <c r="LX49" s="73">
        <f t="shared" si="2247"/>
        <v>-1.7264477819967317E-2</v>
      </c>
      <c r="LY49" s="73">
        <f t="shared" si="2247"/>
        <v>3.1568080316886071E-3</v>
      </c>
      <c r="LZ49" s="73">
        <f t="shared" si="2247"/>
        <v>2.51230901725219E-2</v>
      </c>
      <c r="MA49" s="73">
        <f t="shared" si="2247"/>
        <v>4.3790807678599331E-2</v>
      </c>
      <c r="MB49" s="73">
        <f t="shared" si="2247"/>
        <v>5.2142572070760229E-2</v>
      </c>
      <c r="MC49" s="73">
        <f t="shared" si="2247"/>
        <v>4.4968048446226705E-2</v>
      </c>
      <c r="MD49" s="73">
        <f t="shared" si="2247"/>
        <v>5.0342280643202786E-2</v>
      </c>
      <c r="ME49" s="73">
        <f t="shared" si="2247"/>
        <v>4.5447128681747051E-2</v>
      </c>
      <c r="MF49" s="73">
        <f t="shared" si="2247"/>
        <v>3.5232949243502842E-2</v>
      </c>
      <c r="MG49" s="73">
        <f t="shared" si="2248"/>
        <v>2.7366994907588982E-2</v>
      </c>
      <c r="MH49" s="73">
        <f t="shared" si="2248"/>
        <v>2.6613745901359342E-2</v>
      </c>
      <c r="MI49" s="73">
        <f t="shared" si="2248"/>
        <v>1.0405588049587911E-2</v>
      </c>
      <c r="MJ49" s="73">
        <f t="shared" si="2248"/>
        <v>3.4188546107616569E-2</v>
      </c>
      <c r="MK49" s="73">
        <f t="shared" si="2248"/>
        <v>4.8875032831326104E-2</v>
      </c>
      <c r="ML49" s="73">
        <f t="shared" si="2248"/>
        <v>5.7504121595663982E-2</v>
      </c>
      <c r="MM49" s="73">
        <f t="shared" si="2248"/>
        <v>3.815920314467669E-2</v>
      </c>
      <c r="MN49" s="73">
        <f t="shared" si="2248"/>
        <v>4.8428232798032989E-2</v>
      </c>
      <c r="MO49" s="73">
        <f t="shared" si="2248"/>
        <v>6.5517193840207044E-2</v>
      </c>
      <c r="MP49" s="73">
        <f t="shared" si="2248"/>
        <v>6.7758259215939587E-2</v>
      </c>
      <c r="MQ49" s="73">
        <f t="shared" si="2249"/>
        <v>0.10670532994240589</v>
      </c>
      <c r="MR49" s="73">
        <f t="shared" si="2249"/>
        <v>0.10798952021773278</v>
      </c>
      <c r="MS49" s="73">
        <f t="shared" si="2249"/>
        <v>0.11124939912018039</v>
      </c>
      <c r="MT49" s="73">
        <f t="shared" si="2249"/>
        <v>0.14134805616191715</v>
      </c>
      <c r="MU49" s="73">
        <f t="shared" si="2249"/>
        <v>0.15767805174383276</v>
      </c>
      <c r="MV49" s="73">
        <f t="shared" si="2249"/>
        <v>0.11697968183648833</v>
      </c>
      <c r="MW49" s="73">
        <f t="shared" si="2249"/>
        <v>0.11004856598292179</v>
      </c>
      <c r="MX49" s="73">
        <f t="shared" si="2249"/>
        <v>7.9046240454516914E-2</v>
      </c>
      <c r="MY49" s="73">
        <f t="shared" si="2249"/>
        <v>8.3130187092250951E-2</v>
      </c>
      <c r="MZ49" s="73">
        <f t="shared" si="2249"/>
        <v>4.9081608534635723E-2</v>
      </c>
      <c r="NA49" s="73">
        <f t="shared" si="2250"/>
        <v>4.8936699942073947E-2</v>
      </c>
      <c r="NB49" s="73">
        <f t="shared" si="2250"/>
        <v>4.042086230133024E-2</v>
      </c>
      <c r="NC49" s="73">
        <f t="shared" si="2250"/>
        <v>-3.052552101595718E-3</v>
      </c>
      <c r="ND49" s="73">
        <f t="shared" si="2250"/>
        <v>4.56364059442671E-3</v>
      </c>
      <c r="NE49" s="73">
        <f t="shared" si="2250"/>
        <v>-1.5915243720226235E-2</v>
      </c>
      <c r="NF49" s="73">
        <f t="shared" si="2250"/>
        <v>-6.2272117947106964E-2</v>
      </c>
      <c r="NG49" s="73">
        <f t="shared" si="2250"/>
        <v>-6.3109558039211366E-2</v>
      </c>
      <c r="NH49" s="73">
        <f t="shared" si="2250"/>
        <v>-5.2570744922635249E-2</v>
      </c>
      <c r="NI49" s="73">
        <f t="shared" si="2250"/>
        <v>-4.9786716914065332E-2</v>
      </c>
      <c r="NJ49" s="73">
        <f t="shared" si="2250"/>
        <v>-6.0814650304701345E-2</v>
      </c>
      <c r="NK49" s="73">
        <f t="shared" si="2251"/>
        <v>-6.0796022212130763E-2</v>
      </c>
      <c r="NL49" s="73">
        <f t="shared" si="2251"/>
        <v>-6.7281267078822982E-2</v>
      </c>
      <c r="NM49" s="73">
        <f t="shared" si="2251"/>
        <v>-6.7804729055455204E-2</v>
      </c>
      <c r="NN49" s="73">
        <f t="shared" si="2251"/>
        <v>-8.8255366117966805E-2</v>
      </c>
      <c r="NO49" s="73">
        <f t="shared" si="2251"/>
        <v>-8.8255366117966805E-2</v>
      </c>
      <c r="NP49" s="73">
        <f t="shared" si="2251"/>
        <v>-0.11772537106802883</v>
      </c>
      <c r="NQ49" s="73">
        <f t="shared" si="2251"/>
        <v>-0.11995599405937107</v>
      </c>
      <c r="NR49" s="73">
        <f t="shared" si="2251"/>
        <v>-0.10693225326783851</v>
      </c>
      <c r="NS49" s="73">
        <f t="shared" si="2251"/>
        <v>-0.13332957642278531</v>
      </c>
      <c r="NT49" s="73">
        <f t="shared" si="2251"/>
        <v>-0.14961803970313381</v>
      </c>
      <c r="NU49" s="73">
        <f t="shared" si="2252"/>
        <v>-0.14490933773761105</v>
      </c>
      <c r="NV49" s="73">
        <f t="shared" si="2252"/>
        <v>-0.12556392211664946</v>
      </c>
      <c r="NW49" s="73">
        <f t="shared" si="2252"/>
        <v>-0.10858645979343939</v>
      </c>
      <c r="NX49" s="73">
        <f t="shared" si="2252"/>
        <v>-0.1050590015784939</v>
      </c>
      <c r="NY49" s="73">
        <f t="shared" si="2252"/>
        <v>-9.9820106150388721E-2</v>
      </c>
      <c r="NZ49" s="73">
        <f t="shared" si="2252"/>
        <v>-7.4420649678587747E-2</v>
      </c>
      <c r="OA49" s="73">
        <f t="shared" si="2252"/>
        <v>-7.8097269761821297E-2</v>
      </c>
      <c r="OB49" s="73">
        <f t="shared" si="2252"/>
        <v>-4.5155539842160808E-2</v>
      </c>
      <c r="OC49" s="73">
        <f t="shared" si="2252"/>
        <v>-3.4416769224980048E-2</v>
      </c>
      <c r="OD49" s="73">
        <f t="shared" si="2252"/>
        <v>-3.3173899745091107E-2</v>
      </c>
      <c r="OE49" s="73">
        <f t="shared" si="2253"/>
        <v>-1.1364620388432445E-2</v>
      </c>
      <c r="OF49" s="73">
        <f t="shared" si="2253"/>
        <v>1.0030759700429437E-2</v>
      </c>
      <c r="OG49" s="73">
        <f t="shared" si="2253"/>
        <v>-1.5612312527189642E-2</v>
      </c>
      <c r="OH49" s="73">
        <f t="shared" si="2253"/>
        <v>-8.8762079157792551E-3</v>
      </c>
      <c r="OI49" s="73">
        <f t="shared" si="2253"/>
        <v>-2.2930764389762603E-2</v>
      </c>
      <c r="OJ49" s="73">
        <f t="shared" si="2253"/>
        <v>5.0404077345098663E-3</v>
      </c>
      <c r="OK49" s="73">
        <f t="shared" si="2253"/>
        <v>2.1303568200400358E-2</v>
      </c>
      <c r="OL49" s="73">
        <f t="shared" si="2253"/>
        <v>6.8300107443532765E-2</v>
      </c>
      <c r="OM49" s="73">
        <f t="shared" si="2253"/>
        <v>5.3525014206521337E-2</v>
      </c>
      <c r="ON49" s="73">
        <f t="shared" si="2253"/>
        <v>9.1474464230722141E-2</v>
      </c>
      <c r="OO49" s="73">
        <f t="shared" si="2254"/>
        <v>8.0764967460732695E-2</v>
      </c>
      <c r="OP49" s="73">
        <f t="shared" si="2254"/>
        <v>9.8467227987931949E-2</v>
      </c>
      <c r="OQ49" s="73">
        <f t="shared" si="2254"/>
        <v>8.7146175198318687E-2</v>
      </c>
      <c r="OR49" s="73">
        <f t="shared" si="2254"/>
        <v>0.14283519412827062</v>
      </c>
      <c r="OS49" s="73">
        <f t="shared" si="2254"/>
        <v>0.16100455063942398</v>
      </c>
      <c r="OT49" s="73">
        <f t="shared" si="2254"/>
        <v>0.19881632500279967</v>
      </c>
      <c r="OU49" s="73">
        <f t="shared" si="2254"/>
        <v>0.16016485012537629</v>
      </c>
      <c r="OV49" s="73">
        <f t="shared" si="2254"/>
        <v>0.15378166382999536</v>
      </c>
      <c r="OW49" s="73">
        <f t="shared" si="2254"/>
        <v>0.12635244342632967</v>
      </c>
      <c r="OX49" s="73">
        <f t="shared" si="2254"/>
        <v>8.6509762034102433E-2</v>
      </c>
      <c r="OY49" s="73">
        <f t="shared" si="2255"/>
        <v>9.2684983182182323E-2</v>
      </c>
      <c r="OZ49" s="73">
        <f t="shared" si="2255"/>
        <v>3.8138336384493599E-2</v>
      </c>
      <c r="PA49" s="73">
        <f t="shared" si="2255"/>
        <v>2.9890569606108697E-2</v>
      </c>
      <c r="PB49" s="73">
        <f t="shared" si="2255"/>
        <v>4.7553965030729728E-2</v>
      </c>
      <c r="PC49" s="73">
        <f t="shared" si="2255"/>
        <v>6.3726032049193693E-2</v>
      </c>
      <c r="PD49" s="73">
        <f t="shared" si="2255"/>
        <v>1.6842536133274244E-2</v>
      </c>
      <c r="PE49" s="73">
        <f t="shared" si="2255"/>
        <v>2.6327791369625153E-2</v>
      </c>
      <c r="PF49" s="73">
        <f t="shared" si="2255"/>
        <v>-1.9006995672824156E-2</v>
      </c>
      <c r="PG49" s="73">
        <f t="shared" si="2255"/>
        <v>2.2563961376346864E-2</v>
      </c>
      <c r="PH49" s="73">
        <f t="shared" si="2255"/>
        <v>4.6533946923200231E-2</v>
      </c>
      <c r="PI49" s="73">
        <f t="shared" si="2256"/>
        <v>3.6349513130798927E-2</v>
      </c>
      <c r="PJ49" s="73">
        <f t="shared" si="2256"/>
        <v>3.0674977925933877E-2</v>
      </c>
      <c r="PK49" s="73">
        <f t="shared" si="2256"/>
        <v>4.1556243762991052E-2</v>
      </c>
      <c r="PL49" s="73">
        <f t="shared" si="2256"/>
        <v>4.472961759198868E-2</v>
      </c>
      <c r="PM49" s="73">
        <f t="shared" si="2256"/>
        <v>7.1570168205195683E-2</v>
      </c>
      <c r="PN49" s="73">
        <f t="shared" si="2256"/>
        <v>4.6951951158490157E-2</v>
      </c>
      <c r="PO49" s="73">
        <f t="shared" si="2256"/>
        <v>5.5733332394938273E-2</v>
      </c>
      <c r="PP49" s="73">
        <f t="shared" si="2256"/>
        <v>5.5170874466211606E-2</v>
      </c>
      <c r="PQ49" s="73">
        <f t="shared" si="2256"/>
        <v>3.7283166707804405E-2</v>
      </c>
      <c r="PR49" s="73">
        <f t="shared" si="2256"/>
        <v>4.9934208245727696E-2</v>
      </c>
      <c r="PS49" s="73">
        <f t="shared" si="2257"/>
        <v>5.39873512328648E-2</v>
      </c>
      <c r="PT49" s="73">
        <f t="shared" si="2257"/>
        <v>5.6803025950425301E-2</v>
      </c>
      <c r="PU49" s="73">
        <f t="shared" si="2257"/>
        <v>6.7188460895907021E-2</v>
      </c>
      <c r="PV49" s="73">
        <f t="shared" si="2257"/>
        <v>4.8977417297585202E-2</v>
      </c>
      <c r="PW49" s="73">
        <f t="shared" si="2257"/>
        <v>4.8165487316381261E-2</v>
      </c>
      <c r="PX49" s="73">
        <f t="shared" si="2257"/>
        <v>4.7502723115406154E-2</v>
      </c>
      <c r="PY49" s="73">
        <f t="shared" si="2257"/>
        <v>3.7520748751546984E-2</v>
      </c>
      <c r="PZ49" s="73">
        <f t="shared" si="2257"/>
        <v>4.3743852876227729E-2</v>
      </c>
      <c r="QA49" s="73">
        <f t="shared" si="2257"/>
        <v>1.6241701249956275E-2</v>
      </c>
      <c r="QB49" s="73">
        <f t="shared" si="2257"/>
        <v>2.2936558741058821E-2</v>
      </c>
      <c r="QC49" s="73">
        <f t="shared" si="2258"/>
        <v>1.6783408016322277E-2</v>
      </c>
      <c r="QD49" s="73">
        <f t="shared" si="2258"/>
        <v>5.83258151993582E-3</v>
      </c>
      <c r="QE49" s="73">
        <f t="shared" si="2258"/>
        <v>2.5536372365406734E-3</v>
      </c>
      <c r="QF49" s="73">
        <f t="shared" si="2258"/>
        <v>-1.7598973199473122E-2</v>
      </c>
      <c r="QG49" s="73">
        <f t="shared" si="2258"/>
        <v>-1.7598973199473122E-2</v>
      </c>
      <c r="QH49" s="73">
        <f t="shared" si="2258"/>
        <v>7.9447222432071918E-3</v>
      </c>
      <c r="QI49" s="73">
        <f t="shared" si="2258"/>
        <v>1.1466602471420506E-2</v>
      </c>
      <c r="QJ49" s="73">
        <f t="shared" si="2258"/>
        <v>1.3079952800103989E-2</v>
      </c>
      <c r="QK49" s="73">
        <f t="shared" si="2258"/>
        <v>-2.570705427640041E-3</v>
      </c>
      <c r="QL49" s="73">
        <f t="shared" si="2258"/>
        <v>-1.4086383383213885E-2</v>
      </c>
      <c r="QM49" s="73">
        <f t="shared" si="2259"/>
        <v>-7.1540518124845187E-3</v>
      </c>
      <c r="QN49" s="73">
        <f t="shared" si="2259"/>
        <v>-2.4512233160831398E-2</v>
      </c>
      <c r="QO49" s="73">
        <f t="shared" si="2259"/>
        <v>-4.9604047385503169E-2</v>
      </c>
      <c r="QP49" s="73">
        <f t="shared" si="2259"/>
        <v>-3.9256777500665807E-2</v>
      </c>
      <c r="QQ49" s="73">
        <f t="shared" si="2259"/>
        <v>-5.7055170698127489E-2</v>
      </c>
      <c r="QR49" s="73">
        <f t="shared" si="2259"/>
        <v>-6.6072926361816053E-2</v>
      </c>
      <c r="QS49" s="73">
        <f t="shared" si="2259"/>
        <v>-9.1746649653376089E-2</v>
      </c>
      <c r="QT49" s="73">
        <f t="shared" si="2259"/>
        <v>-8.6434571805228733E-2</v>
      </c>
      <c r="QU49" s="73">
        <f t="shared" si="2259"/>
        <v>-8.2669274374148172E-2</v>
      </c>
      <c r="QV49" s="73">
        <f t="shared" si="2259"/>
        <v>-7.9136619831552846E-2</v>
      </c>
      <c r="QW49" s="73">
        <f t="shared" si="2260"/>
        <v>-5.4607260727164042E-2</v>
      </c>
      <c r="QX49" s="73">
        <f t="shared" si="2260"/>
        <v>-5.5276640287261647E-2</v>
      </c>
      <c r="QY49" s="73">
        <f t="shared" si="2260"/>
        <v>-5.5949056257398766E-2</v>
      </c>
      <c r="QZ49" s="73">
        <f t="shared" si="2260"/>
        <v>-1.6369559930961342E-2</v>
      </c>
      <c r="RA49" s="73">
        <f t="shared" si="2260"/>
        <v>1.4562323089652551E-2</v>
      </c>
      <c r="RB49" s="73">
        <f t="shared" si="2260"/>
        <v>1.398782561512002E-2</v>
      </c>
      <c r="RC49" s="73">
        <f t="shared" si="2260"/>
        <v>2.2519374127603964E-2</v>
      </c>
      <c r="RD49" s="73">
        <f t="shared" si="2260"/>
        <v>3.1345501893816907E-2</v>
      </c>
      <c r="RE49" s="73">
        <f t="shared" si="2260"/>
        <v>7.0621971455760324E-2</v>
      </c>
      <c r="RF49" s="73">
        <f t="shared" si="2260"/>
        <v>3.7666022242091923E-2</v>
      </c>
      <c r="RG49" s="73">
        <f t="shared" si="2261"/>
        <v>4.6998920438107383E-2</v>
      </c>
      <c r="RH49" s="73">
        <f t="shared" si="2261"/>
        <v>5.5832838801993301E-2</v>
      </c>
      <c r="RI49" s="73">
        <f t="shared" si="2261"/>
        <v>5.0606762688593987E-2</v>
      </c>
      <c r="RJ49" s="73">
        <f t="shared" si="2261"/>
        <v>4.7437825734478078E-2</v>
      </c>
      <c r="RK49" s="73">
        <f t="shared" si="2261"/>
        <v>6.2549433044513547E-2</v>
      </c>
      <c r="RL49" s="73">
        <f t="shared" si="2261"/>
        <v>4.0107085226556816E-2</v>
      </c>
      <c r="RM49" s="73">
        <f t="shared" si="2261"/>
        <v>4.8024574697685285E-2</v>
      </c>
      <c r="RN49" s="73">
        <f t="shared" si="2261"/>
        <v>5.0162715616399955E-2</v>
      </c>
      <c r="RO49" s="73">
        <f t="shared" si="2261"/>
        <v>5.0162715616399955E-2</v>
      </c>
      <c r="RP49" s="73">
        <f t="shared" si="2261"/>
        <v>5.7310372656276698E-2</v>
      </c>
      <c r="RQ49" s="73">
        <f t="shared" si="2262"/>
        <v>4.7312957325696958E-2</v>
      </c>
      <c r="RR49" s="73">
        <f t="shared" si="2262"/>
        <v>6.5597184172340395E-2</v>
      </c>
      <c r="RS49" s="73">
        <f t="shared" si="2262"/>
        <v>6.3534627756780537E-2</v>
      </c>
      <c r="RT49" s="73">
        <f t="shared" si="2262"/>
        <v>5.3608146351701302E-2</v>
      </c>
      <c r="RU49" s="73">
        <f t="shared" si="2262"/>
        <v>6.5267702764896685E-2</v>
      </c>
      <c r="RV49" s="73">
        <f t="shared" si="2262"/>
        <v>6.9800811426510512E-2</v>
      </c>
      <c r="RW49" s="73">
        <f t="shared" si="2262"/>
        <v>5.5884028215377191E-2</v>
      </c>
      <c r="RX49" s="73">
        <f t="shared" si="2262"/>
        <v>4.7346947014722973E-2</v>
      </c>
      <c r="RY49" s="73">
        <f t="shared" si="2262"/>
        <v>4.0609744086636423E-2</v>
      </c>
      <c r="RZ49" s="73">
        <f t="shared" si="2262"/>
        <v>3.9079433431493671E-2</v>
      </c>
      <c r="SA49" s="73">
        <f t="shared" si="2263"/>
        <v>3.9079433431493671E-2</v>
      </c>
      <c r="SB49" s="73">
        <f t="shared" si="2263"/>
        <v>3.2055021660426952E-2</v>
      </c>
      <c r="SC49" s="73">
        <f t="shared" si="2263"/>
        <v>5.019599706142519E-2</v>
      </c>
      <c r="SD49" s="73">
        <f t="shared" si="2263"/>
        <v>4.3155828045921885E-2</v>
      </c>
      <c r="SE49" s="73">
        <f t="shared" si="2263"/>
        <v>3.8719240051688697E-2</v>
      </c>
      <c r="SF49" s="73">
        <f t="shared" si="2263"/>
        <v>3.7771070432953691E-2</v>
      </c>
      <c r="SG49" s="73">
        <f t="shared" si="2263"/>
        <v>2.5106118187132598E-2</v>
      </c>
      <c r="SH49" s="73">
        <f t="shared" si="2263"/>
        <v>3.1296522563984741E-2</v>
      </c>
      <c r="SI49" s="73">
        <f t="shared" si="2263"/>
        <v>2.6764198097643188E-2</v>
      </c>
      <c r="SJ49" s="73">
        <f t="shared" si="2263"/>
        <v>2.9653019344789699E-2</v>
      </c>
      <c r="SK49" s="73">
        <f t="shared" si="2264"/>
        <v>1.1217501685285347E-2</v>
      </c>
      <c r="SL49" s="73">
        <f t="shared" si="2264"/>
        <v>1.1217501685285347E-2</v>
      </c>
      <c r="SM49" s="73">
        <f t="shared" si="2264"/>
        <v>2.5106118187132598E-2</v>
      </c>
      <c r="SN49" s="73">
        <f t="shared" si="2264"/>
        <v>2.3442657060636085E-2</v>
      </c>
      <c r="SO49" s="73">
        <f t="shared" si="2264"/>
        <v>5.7638160461779275E-3</v>
      </c>
      <c r="SP49" s="73">
        <f t="shared" si="2264"/>
        <v>8.6960886614693145E-3</v>
      </c>
      <c r="SQ49" s="73">
        <f t="shared" si="2264"/>
        <v>4.0783038779013125E-4</v>
      </c>
      <c r="SR49" s="73">
        <f t="shared" si="2264"/>
        <v>4.0783038779013125E-4</v>
      </c>
      <c r="SS49" s="73">
        <f t="shared" si="2264"/>
        <v>-2.0292263554388956E-3</v>
      </c>
      <c r="ST49" s="73">
        <f t="shared" si="2264"/>
        <v>-8.019591405619142E-3</v>
      </c>
      <c r="SU49" s="73">
        <f t="shared" si="2265"/>
        <v>-3.6408089311876779E-3</v>
      </c>
      <c r="SV49" s="73">
        <f t="shared" si="2265"/>
        <v>-6.4362201492123017E-3</v>
      </c>
      <c r="SW49" s="73">
        <f t="shared" si="2265"/>
        <v>1.1677452308747061E-2</v>
      </c>
      <c r="SX49" s="73">
        <f t="shared" si="2265"/>
        <v>1.1677452308747061E-2</v>
      </c>
      <c r="SY49" s="73">
        <f t="shared" si="2265"/>
        <v>-2.0292263554388956E-3</v>
      </c>
      <c r="SZ49" s="73">
        <f t="shared" si="2265"/>
        <v>-4.071661687887751E-4</v>
      </c>
      <c r="TA49" s="73">
        <f t="shared" si="2265"/>
        <v>-4.071661687887751E-4</v>
      </c>
      <c r="TB49" s="73">
        <f t="shared" si="2265"/>
        <v>-4.071661687887751E-4</v>
      </c>
      <c r="TC49" s="73">
        <f t="shared" si="2265"/>
        <v>0</v>
      </c>
      <c r="TD49" s="73">
        <f t="shared" si="2265"/>
        <v>0</v>
      </c>
      <c r="TE49" s="73">
        <f t="shared" si="2266"/>
        <v>0</v>
      </c>
      <c r="TF49" s="73">
        <f t="shared" si="2266"/>
        <v>0</v>
      </c>
      <c r="TG49" s="73">
        <f t="shared" si="2266"/>
        <v>0</v>
      </c>
      <c r="TH49" s="73">
        <f t="shared" si="2266"/>
        <v>1.8011062359242436E-2</v>
      </c>
      <c r="TI49" s="73">
        <f t="shared" si="2266"/>
        <v>1.8011062359242436E-2</v>
      </c>
      <c r="TJ49" s="73">
        <f t="shared" si="2266"/>
        <v>1.8011062359242436E-2</v>
      </c>
      <c r="TK49" s="73">
        <f t="shared" si="2266"/>
        <v>1.8011062359242436E-2</v>
      </c>
      <c r="TL49" s="73">
        <f t="shared" si="2266"/>
        <v>1.8011062359242436E-2</v>
      </c>
      <c r="TM49" s="73">
        <f t="shared" si="2266"/>
        <v>1.8011062359242436E-2</v>
      </c>
      <c r="TN49" s="73">
        <f t="shared" si="2266"/>
        <v>1.8011062359242436E-2</v>
      </c>
      <c r="TO49" s="73">
        <f t="shared" si="2267"/>
        <v>1.9581463710777847E-2</v>
      </c>
      <c r="TP49" s="73">
        <f t="shared" si="2267"/>
        <v>8.8857645005888664E-3</v>
      </c>
      <c r="TQ49" s="73">
        <f t="shared" si="2267"/>
        <v>5.2696554657452044E-3</v>
      </c>
      <c r="TR49" s="73">
        <f t="shared" si="2267"/>
        <v>2.4390340514441888E-3</v>
      </c>
      <c r="TS49" s="73">
        <f t="shared" si="2267"/>
        <v>8.1433260741992086E-4</v>
      </c>
      <c r="TT49" s="73">
        <f t="shared" si="2267"/>
        <v>-2.2115461070607134E-2</v>
      </c>
      <c r="TU49" s="73">
        <f t="shared" si="2267"/>
        <v>-2.3733808320796856E-2</v>
      </c>
      <c r="TV49" s="73">
        <f t="shared" si="2267"/>
        <v>-6.6098354558803418E-3</v>
      </c>
      <c r="TW49" s="73">
        <f t="shared" si="2267"/>
        <v>-5.0466697547238981E-3</v>
      </c>
      <c r="TX49" s="73">
        <f t="shared" si="2267"/>
        <v>-4.266925446357317E-3</v>
      </c>
      <c r="TY49" s="73">
        <f t="shared" si="2268"/>
        <v>-3.87751082920329E-3</v>
      </c>
      <c r="TZ49" s="73">
        <f t="shared" si="2268"/>
        <v>-1.1329099809960663E-2</v>
      </c>
      <c r="UA49" s="73">
        <f t="shared" si="2268"/>
        <v>-1.4432595677975057E-2</v>
      </c>
      <c r="UB49" s="73">
        <f t="shared" si="2268"/>
        <v>-1.9880768142888083E-3</v>
      </c>
      <c r="UC49" s="73">
        <f t="shared" si="2268"/>
        <v>2.0016066218602191E-3</v>
      </c>
      <c r="UD49" s="73">
        <f t="shared" si="2268"/>
        <v>-1.6207483835281034E-3</v>
      </c>
      <c r="UE49" s="73">
        <f t="shared" si="2268"/>
        <v>-8.1367000939969181E-4</v>
      </c>
      <c r="UF49" s="73">
        <f t="shared" si="2268"/>
        <v>8.1937285969553297E-3</v>
      </c>
      <c r="UG49" s="73">
        <f t="shared" si="2268"/>
        <v>1.2706276850066534E-2</v>
      </c>
      <c r="UH49" s="73">
        <f t="shared" si="2268"/>
        <v>-3.5587489614619106E-3</v>
      </c>
      <c r="UI49" s="73">
        <f t="shared" si="2269"/>
        <v>0</v>
      </c>
      <c r="UJ49" s="73">
        <f t="shared" si="2269"/>
        <v>5.4475782972620568E-3</v>
      </c>
      <c r="UK49" s="73">
        <f t="shared" si="2269"/>
        <v>1.0824188345528007E-2</v>
      </c>
      <c r="UL49" s="73">
        <f t="shared" si="2269"/>
        <v>1.3019212950279302E-2</v>
      </c>
      <c r="UM49" s="73">
        <f t="shared" si="2269"/>
        <v>1.1905880234156063E-2</v>
      </c>
      <c r="UN49" s="73">
        <f t="shared" si="2269"/>
        <v>1.1445350494222239E-2</v>
      </c>
      <c r="UO49" s="73">
        <f t="shared" si="2269"/>
        <v>1.5701147051558895E-2</v>
      </c>
      <c r="UP49" s="73">
        <f t="shared" si="2269"/>
        <v>2.9986152083676831E-2</v>
      </c>
      <c r="UQ49" s="73">
        <f t="shared" si="2269"/>
        <v>2.9288649397180899E-2</v>
      </c>
      <c r="UR49" s="73">
        <f t="shared" si="2269"/>
        <v>2.6689629452465891E-2</v>
      </c>
      <c r="US49" s="73">
        <f t="shared" si="2270"/>
        <v>1.2239667268843846E-2</v>
      </c>
      <c r="UT49" s="73">
        <f t="shared" si="2270"/>
        <v>1.3361107867676525E-2</v>
      </c>
      <c r="UU49" s="73">
        <f t="shared" si="2270"/>
        <v>3.1274636763096719E-3</v>
      </c>
      <c r="UV49" s="73">
        <f t="shared" si="2270"/>
        <v>-3.0888227656653555E-3</v>
      </c>
      <c r="UW49" s="73">
        <f t="shared" si="2270"/>
        <v>2.6415217054098772E-3</v>
      </c>
      <c r="UX49" s="73">
        <f t="shared" si="2270"/>
        <v>1.2529776897832967E-2</v>
      </c>
      <c r="UY49" s="73">
        <f t="shared" si="2270"/>
        <v>2.5690913892167266E-2</v>
      </c>
      <c r="UZ49" s="73">
        <f t="shared" si="2270"/>
        <v>2.4105608561949099E-2</v>
      </c>
      <c r="VA49" s="73">
        <f t="shared" si="2270"/>
        <v>1.240261677883403E-2</v>
      </c>
      <c r="VB49" s="73">
        <f t="shared" si="2270"/>
        <v>3.7064831049877789E-3</v>
      </c>
      <c r="VC49" s="73">
        <f t="shared" si="2271"/>
        <v>1.6902530382993497E-2</v>
      </c>
      <c r="VD49" s="73">
        <f t="shared" si="2271"/>
        <v>1.8285573721327442E-2</v>
      </c>
      <c r="VE49" s="73">
        <f t="shared" si="2271"/>
        <v>2.0020400816038064E-2</v>
      </c>
      <c r="VF49" s="73">
        <f t="shared" si="2271"/>
        <v>1.0227982353163467E-2</v>
      </c>
      <c r="VG49" s="73">
        <f t="shared" si="2271"/>
        <v>9.2383984910315853E-3</v>
      </c>
      <c r="VH49" s="73">
        <f t="shared" si="2271"/>
        <v>4.2553704105063872E-3</v>
      </c>
      <c r="VI49" s="73">
        <f t="shared" si="2271"/>
        <v>-7.5645861822686289E-3</v>
      </c>
      <c r="VJ49" s="73">
        <f t="shared" si="2271"/>
        <v>-1.3895905477273374E-2</v>
      </c>
      <c r="VK49" s="73">
        <f t="shared" si="2271"/>
        <v>-1.7175492542759518E-2</v>
      </c>
      <c r="VL49" s="73">
        <f t="shared" si="2271"/>
        <v>-1.1261400560118706E-2</v>
      </c>
      <c r="VM49" s="73">
        <f t="shared" si="2272"/>
        <v>-5.5310865696189815E-3</v>
      </c>
      <c r="VN49" s="73">
        <f t="shared" si="2272"/>
        <v>-4.4346480702855962E-3</v>
      </c>
      <c r="VO49" s="73">
        <f t="shared" si="2272"/>
        <v>8.8063708564838361E-3</v>
      </c>
      <c r="VP49" s="73">
        <f t="shared" si="2272"/>
        <v>-3.8952236132947515E-3</v>
      </c>
      <c r="VQ49" s="73">
        <f t="shared" si="2272"/>
        <v>7.2100543039006482E-3</v>
      </c>
      <c r="VR49" s="73">
        <f t="shared" si="2272"/>
        <v>1.5353271138085045E-2</v>
      </c>
      <c r="VS49" s="73">
        <f t="shared" si="2272"/>
        <v>1.9641903947664519E-2</v>
      </c>
      <c r="VT49" s="73">
        <f t="shared" si="2272"/>
        <v>2.5066460913604427E-2</v>
      </c>
      <c r="VU49" s="73">
        <f t="shared" si="2272"/>
        <v>2.5459960553373406E-2</v>
      </c>
      <c r="VV49" s="73">
        <f t="shared" si="2272"/>
        <v>2.2657721409340636E-2</v>
      </c>
      <c r="VW49" s="73">
        <f t="shared" si="2273"/>
        <v>1.7840986735537356E-2</v>
      </c>
      <c r="VX49" s="73">
        <f t="shared" si="2273"/>
        <v>1.8245529379159242E-2</v>
      </c>
      <c r="VY49" s="73">
        <f t="shared" si="2273"/>
        <v>2.7216734887209437E-2</v>
      </c>
      <c r="VZ49" s="73">
        <f t="shared" si="2273"/>
        <v>2.5446888626789788E-2</v>
      </c>
      <c r="WA49" s="73">
        <f t="shared" si="2273"/>
        <v>-1.0140558803782063E-2</v>
      </c>
      <c r="WB49" s="73">
        <f t="shared" si="2273"/>
        <v>1.781264897376067E-3</v>
      </c>
      <c r="WC49" s="73">
        <f t="shared" si="2273"/>
        <v>1.4194483211773523E-3</v>
      </c>
      <c r="WD49" s="73">
        <f t="shared" si="2273"/>
        <v>-1.0649635319499584E-3</v>
      </c>
      <c r="WE49" s="73">
        <f t="shared" si="2273"/>
        <v>-7.1352146951819684E-4</v>
      </c>
      <c r="WF49" s="73">
        <f t="shared" si="2273"/>
        <v>0</v>
      </c>
      <c r="WG49" s="73">
        <f t="shared" si="2274"/>
        <v>-7.1275861639630289E-4</v>
      </c>
      <c r="WH49" s="73">
        <f t="shared" si="2274"/>
        <v>3.9568757518548825E-3</v>
      </c>
      <c r="WI49" s="73">
        <f t="shared" si="2274"/>
        <v>4.9982979624194623E-3</v>
      </c>
      <c r="WJ49" s="73">
        <f t="shared" si="2274"/>
        <v>-7.0447363928993756E-4</v>
      </c>
      <c r="WK49" s="73">
        <f t="shared" si="2274"/>
        <v>-2.0682582311186692E-3</v>
      </c>
      <c r="WL49" s="73">
        <f t="shared" si="2274"/>
        <v>3.3446974153745979E-2</v>
      </c>
      <c r="WM49" s="73">
        <f t="shared" si="2274"/>
        <v>7.3049222462221453E-2</v>
      </c>
      <c r="WN49" s="73">
        <f t="shared" si="2274"/>
        <v>6.0832150688686859E-2</v>
      </c>
      <c r="WO49" s="73">
        <f t="shared" si="2274"/>
        <v>7.2469808611660413E-2</v>
      </c>
      <c r="WP49" s="73">
        <f t="shared" si="2274"/>
        <v>9.7008610121602779E-2</v>
      </c>
      <c r="WQ49" s="73">
        <f t="shared" si="2275"/>
        <v>8.7509853877300481E-2</v>
      </c>
      <c r="WR49" s="73">
        <f t="shared" si="2275"/>
        <v>9.0555098963754688E-2</v>
      </c>
      <c r="WS49" s="73">
        <f t="shared" si="2275"/>
        <v>9.163252579440706E-2</v>
      </c>
      <c r="WT49" s="73">
        <f t="shared" si="2275"/>
        <v>0.10640607003224911</v>
      </c>
      <c r="WU49" s="73">
        <f t="shared" si="2275"/>
        <v>0.15580142988673873</v>
      </c>
      <c r="WV49" s="73">
        <f t="shared" si="2275"/>
        <v>0.15604218569823325</v>
      </c>
      <c r="WW49" s="73">
        <f t="shared" si="2275"/>
        <v>0.15635044061266279</v>
      </c>
      <c r="WX49" s="73">
        <f t="shared" si="2275"/>
        <v>0.12302788872464832</v>
      </c>
      <c r="WY49" s="73">
        <f t="shared" si="2275"/>
        <v>0.12793699493189115</v>
      </c>
      <c r="WZ49" s="73">
        <f t="shared" si="2275"/>
        <v>0.1375210546728296</v>
      </c>
      <c r="XA49" s="73">
        <f t="shared" si="2276"/>
        <v>0.12352746434105066</v>
      </c>
      <c r="XB49" s="73">
        <f t="shared" si="2276"/>
        <v>0.11743867206634873</v>
      </c>
      <c r="XC49" s="73">
        <f t="shared" si="2276"/>
        <v>0.12727932941613052</v>
      </c>
      <c r="XD49" s="73">
        <f t="shared" si="2276"/>
        <v>0.12813108673335116</v>
      </c>
      <c r="XE49" s="73">
        <f t="shared" si="2276"/>
        <v>0.13404201905952196</v>
      </c>
      <c r="XF49" s="73">
        <f t="shared" si="2276"/>
        <v>0.11318745114008899</v>
      </c>
      <c r="XG49" s="73">
        <f t="shared" si="2276"/>
        <v>6.3630809952896827E-2</v>
      </c>
      <c r="XH49" s="73">
        <f t="shared" si="2276"/>
        <v>8.6579833737180367E-2</v>
      </c>
      <c r="XI49" s="73">
        <f t="shared" si="2276"/>
        <v>7.9095040621542045E-2</v>
      </c>
      <c r="XJ49" s="73">
        <f t="shared" si="2276"/>
        <v>0.20882917449805039</v>
      </c>
      <c r="XK49" s="73">
        <f t="shared" si="2277"/>
        <v>0.17142882459976017</v>
      </c>
      <c r="XL49" s="73">
        <f t="shared" si="2277"/>
        <v>9.6289358520228463E-2</v>
      </c>
      <c r="XM49" s="73">
        <f t="shared" si="2277"/>
        <v>9.6732661988890412E-2</v>
      </c>
      <c r="XN49" s="73">
        <f t="shared" si="2277"/>
        <v>7.9956467023976519E-2</v>
      </c>
      <c r="XO49" s="73">
        <f t="shared" si="2277"/>
        <v>8.1420391215197396E-2</v>
      </c>
      <c r="XP49" s="73">
        <f t="shared" si="2277"/>
        <v>7.6433943929880455E-2</v>
      </c>
      <c r="XQ49" s="73">
        <f t="shared" si="2277"/>
        <v>7.0529421089005506E-2</v>
      </c>
      <c r="XR49" s="73">
        <f t="shared" si="2277"/>
        <v>7.6022541656319387E-2</v>
      </c>
      <c r="XS49" s="73">
        <f t="shared" si="2277"/>
        <v>7.4587569903990181E-2</v>
      </c>
      <c r="XT49" s="73">
        <f t="shared" si="2277"/>
        <v>5.0930317350062593E-2</v>
      </c>
      <c r="XU49" s="73">
        <f t="shared" si="2278"/>
        <v>0.10843069881853018</v>
      </c>
      <c r="XV49" s="73">
        <f t="shared" si="2278"/>
        <v>-1.8756831688825804E-2</v>
      </c>
      <c r="XW49" s="73">
        <f t="shared" si="2278"/>
        <v>-5.9202798188258132E-3</v>
      </c>
      <c r="XX49" s="73">
        <f t="shared" si="2278"/>
        <v>7.0502843736377718E-2</v>
      </c>
      <c r="XY49" s="73">
        <f t="shared" si="2278"/>
        <v>7.8075528090346014E-2</v>
      </c>
      <c r="XZ49" s="73">
        <f t="shared" si="2278"/>
        <v>9.3551162623089823E-2</v>
      </c>
      <c r="YA49" s="73">
        <f t="shared" si="2278"/>
        <v>0.12700717993107924</v>
      </c>
      <c r="YB49" s="73">
        <f t="shared" si="2278"/>
        <v>0.1242238372198885</v>
      </c>
      <c r="YC49" s="73">
        <f t="shared" si="2278"/>
        <v>0.13670156936776801</v>
      </c>
      <c r="YD49" s="73">
        <f t="shared" si="2278"/>
        <v>0.13121650843951804</v>
      </c>
      <c r="YE49" s="73">
        <f t="shared" si="2279"/>
        <v>0.13289150095662006</v>
      </c>
      <c r="YF49" s="73">
        <f t="shared" si="2279"/>
        <v>0.14060413345942235</v>
      </c>
      <c r="YG49" s="73">
        <f t="shared" si="2279"/>
        <v>7.7893352312927044E-2</v>
      </c>
      <c r="YH49" s="73">
        <f t="shared" si="2279"/>
        <v>7.747427395198847E-2</v>
      </c>
      <c r="YI49" s="73">
        <f t="shared" si="2279"/>
        <v>6.3898808426089415E-2</v>
      </c>
      <c r="YJ49" s="73">
        <f t="shared" si="2279"/>
        <v>7.8535158531122473E-2</v>
      </c>
      <c r="YK49" s="73">
        <f t="shared" si="2279"/>
        <v>0.10496896447336912</v>
      </c>
      <c r="YL49" s="73">
        <f t="shared" si="2279"/>
        <v>8.2370972024902622E-2</v>
      </c>
      <c r="YM49" s="73">
        <f t="shared" si="2279"/>
        <v>6.2810312518842171E-2</v>
      </c>
      <c r="YN49" s="73">
        <f t="shared" si="2279"/>
        <v>9.5571359199673189E-2</v>
      </c>
      <c r="YO49" s="73">
        <f t="shared" si="2280"/>
        <v>0.1174195446371944</v>
      </c>
      <c r="YP49" s="73">
        <f t="shared" si="2280"/>
        <v>0.11794363481155967</v>
      </c>
      <c r="YQ49" s="73">
        <f t="shared" si="2280"/>
        <v>9.6477358451542372E-2</v>
      </c>
      <c r="YR49" s="73">
        <f t="shared" si="2280"/>
        <v>9.1236716949597785E-2</v>
      </c>
      <c r="YS49" s="73">
        <f t="shared" si="2280"/>
        <v>0.12073855997282146</v>
      </c>
      <c r="YT49" s="73">
        <f t="shared" si="2280"/>
        <v>0.1508267930892524</v>
      </c>
      <c r="YU49" s="73">
        <f t="shared" si="2280"/>
        <v>0.19271726129646738</v>
      </c>
      <c r="YV49" s="73">
        <f t="shared" si="2280"/>
        <v>0.21097609540390061</v>
      </c>
      <c r="YW49" s="73">
        <f t="shared" si="2280"/>
        <v>0.17495326600339189</v>
      </c>
      <c r="YX49" s="73">
        <f t="shared" si="2280"/>
        <v>0.19163025704304926</v>
      </c>
      <c r="YY49" s="73">
        <f t="shared" si="2281"/>
        <v>0.18450872512469707</v>
      </c>
      <c r="YZ49" s="73">
        <f t="shared" si="2281"/>
        <v>0.15255116110900269</v>
      </c>
      <c r="ZA49" s="73">
        <f t="shared" si="2281"/>
        <v>0.12946615715887932</v>
      </c>
      <c r="ZB49" s="73">
        <f t="shared" si="2281"/>
        <v>0.13405710742931487</v>
      </c>
      <c r="ZC49" s="73">
        <f t="shared" si="2281"/>
        <v>0.15514935651295314</v>
      </c>
      <c r="ZD49" s="73">
        <f t="shared" si="2281"/>
        <v>0.15147072252937188</v>
      </c>
      <c r="ZE49" s="73">
        <f t="shared" si="2281"/>
        <v>0.12770020045414165</v>
      </c>
      <c r="ZF49" s="73">
        <f t="shared" si="2281"/>
        <v>0.11293794405844304</v>
      </c>
      <c r="ZG49" s="73">
        <f t="shared" si="2281"/>
        <v>0.11932667273956254</v>
      </c>
      <c r="ZH49" s="73">
        <f t="shared" si="2281"/>
        <v>8.6396710741963867E-2</v>
      </c>
      <c r="ZI49" s="73">
        <f t="shared" si="2282"/>
        <v>0.10248573311726217</v>
      </c>
      <c r="ZJ49" s="73">
        <f t="shared" si="2282"/>
        <v>9.9814808728001747E-2</v>
      </c>
      <c r="ZK49" s="73">
        <f t="shared" si="2282"/>
        <v>0.11849157584938963</v>
      </c>
      <c r="ZL49" s="73">
        <f t="shared" si="2282"/>
        <v>0.121440366911999</v>
      </c>
      <c r="ZM49" s="73">
        <f t="shared" si="2282"/>
        <v>0.10241139045914172</v>
      </c>
      <c r="ZN49" s="73">
        <f t="shared" si="2282"/>
        <v>7.8905636021833869E-2</v>
      </c>
      <c r="ZO49" s="73">
        <f t="shared" si="2282"/>
        <v>5.3872648134502654E-2</v>
      </c>
      <c r="ZP49" s="73">
        <f t="shared" si="2282"/>
        <v>-3.7537247744910296E-2</v>
      </c>
      <c r="ZQ49" s="73">
        <f t="shared" si="2282"/>
        <v>4.4815928658474835E-3</v>
      </c>
      <c r="ZR49" s="73">
        <f t="shared" si="2282"/>
        <v>4.5181336370045955E-3</v>
      </c>
      <c r="ZS49" s="73">
        <f t="shared" si="2283"/>
        <v>-3.8858645913089407E-2</v>
      </c>
      <c r="ZT49" s="73">
        <f t="shared" si="2283"/>
        <v>-5.2836601446592857E-2</v>
      </c>
      <c r="ZU49" s="73">
        <f t="shared" si="2283"/>
        <v>-5.4913191883949608E-2</v>
      </c>
      <c r="ZV49" s="73">
        <f t="shared" si="2283"/>
        <v>-5.1988475184252314E-2</v>
      </c>
      <c r="ZW49" s="73">
        <f t="shared" si="2283"/>
        <v>-5.5080697295041503E-2</v>
      </c>
      <c r="ZX49" s="73">
        <f t="shared" si="2283"/>
        <v>-4.8404034262201079E-2</v>
      </c>
      <c r="ZY49" s="73">
        <f t="shared" si="2283"/>
        <v>-6.219940732883078E-2</v>
      </c>
      <c r="ZZ49" s="73">
        <f t="shared" si="2283"/>
        <v>-4.3590962715743475E-2</v>
      </c>
      <c r="AAA49" s="73">
        <f t="shared" si="2283"/>
        <v>-2.3515757357309486E-2</v>
      </c>
      <c r="AAB49" s="73">
        <f t="shared" si="2283"/>
        <v>8.2652110210649887E-2</v>
      </c>
      <c r="AAC49" s="73">
        <f t="shared" si="2284"/>
        <v>3.5627821423323658E-2</v>
      </c>
      <c r="AAD49" s="73">
        <f t="shared" si="2284"/>
        <v>2.6221828680331294E-2</v>
      </c>
      <c r="AAE49" s="73">
        <f t="shared" si="2284"/>
        <v>1.6898076349628033E-2</v>
      </c>
      <c r="AAF49" s="73">
        <f t="shared" si="2284"/>
        <v>6.13895093453245E-2</v>
      </c>
      <c r="AAG49" s="73">
        <f t="shared" si="2284"/>
        <v>6.0438859959121904E-2</v>
      </c>
      <c r="AAH49" s="73">
        <f t="shared" si="2284"/>
        <v>3.2397734626674612E-2</v>
      </c>
      <c r="AAI49" s="73">
        <f t="shared" si="2284"/>
        <v>2.3890371232456076E-2</v>
      </c>
      <c r="AAJ49" s="73">
        <f t="shared" si="2284"/>
        <v>2.3606976665849766E-2</v>
      </c>
      <c r="AAK49" s="73">
        <f t="shared" si="2284"/>
        <v>5.1488329670572153E-2</v>
      </c>
      <c r="AAL49" s="73">
        <f t="shared" si="2284"/>
        <v>6.1055814105058115E-2</v>
      </c>
      <c r="AAM49" s="73">
        <f t="shared" si="2285"/>
        <v>8.6654968936362708E-2</v>
      </c>
      <c r="AAN49" s="73">
        <f t="shared" si="2285"/>
        <v>7.7524707822743011E-2</v>
      </c>
      <c r="AAO49" s="73">
        <f t="shared" si="2285"/>
        <v>0.10539004306326749</v>
      </c>
      <c r="AAP49" s="73">
        <f t="shared" si="2285"/>
        <v>9.6727134847413465E-2</v>
      </c>
      <c r="AAQ49" s="73">
        <f t="shared" si="2285"/>
        <v>0.12901003482771656</v>
      </c>
      <c r="AAR49" s="73">
        <f t="shared" si="2285"/>
        <v>9.5487859673120123E-2</v>
      </c>
      <c r="AAS49" s="73">
        <f t="shared" si="2285"/>
        <v>7.2868255686595829E-2</v>
      </c>
      <c r="AAT49" s="73">
        <f t="shared" si="2285"/>
        <v>8.300087069365425E-2</v>
      </c>
      <c r="AAU49" s="73">
        <f t="shared" si="2285"/>
        <v>9.130751461591724E-2</v>
      </c>
      <c r="AAV49" s="73">
        <f t="shared" si="2285"/>
        <v>8.1576238609539109E-2</v>
      </c>
      <c r="AAW49" s="73">
        <f t="shared" si="2286"/>
        <v>8.0845477366234819E-2</v>
      </c>
      <c r="AAX49" s="73">
        <f t="shared" si="2286"/>
        <v>0.12929043790247818</v>
      </c>
      <c r="AAY49" s="73">
        <f t="shared" si="2286"/>
        <v>0.11228259134965213</v>
      </c>
      <c r="AAZ49" s="73">
        <f t="shared" si="2286"/>
        <v>0.19259647970349736</v>
      </c>
      <c r="ABA49" s="73">
        <f t="shared" si="2286"/>
        <v>0.21117405744469298</v>
      </c>
      <c r="ABB49" s="73">
        <f t="shared" si="2286"/>
        <v>0.23306013536214154</v>
      </c>
      <c r="ABC49" s="73">
        <f t="shared" si="2286"/>
        <v>0.20461498535437217</v>
      </c>
      <c r="ABD49" s="73">
        <f t="shared" si="2286"/>
        <v>0.19660458984897633</v>
      </c>
      <c r="ABE49" s="73">
        <f t="shared" si="2286"/>
        <v>0.21065077727059633</v>
      </c>
      <c r="ABF49" s="73">
        <f t="shared" si="2286"/>
        <v>0.24654676028404188</v>
      </c>
      <c r="ABG49" s="73">
        <f t="shared" si="2287"/>
        <v>0.19619569419251892</v>
      </c>
      <c r="ABH49" s="73">
        <f t="shared" si="2287"/>
        <v>0.2155215939692785</v>
      </c>
      <c r="ABI49" s="73">
        <f t="shared" si="2287"/>
        <v>0.20942041759924779</v>
      </c>
      <c r="ABJ49" s="73">
        <f t="shared" si="2287"/>
        <v>0.15792859728728104</v>
      </c>
      <c r="ABK49" s="73">
        <f t="shared" si="2287"/>
        <v>0.14920384632318995</v>
      </c>
      <c r="ABL49" s="73">
        <f t="shared" si="2287"/>
        <v>7.2495035122918106E-2</v>
      </c>
      <c r="ABM49" s="73">
        <f t="shared" si="2287"/>
        <v>8.4728826298262172E-2</v>
      </c>
      <c r="ABN49" s="73">
        <f t="shared" si="2287"/>
        <v>0.14567936028296402</v>
      </c>
      <c r="ABO49" s="73">
        <f t="shared" si="2287"/>
        <v>0.12332211479675914</v>
      </c>
      <c r="ABP49" s="73">
        <f t="shared" si="2287"/>
        <v>0.13348057471935482</v>
      </c>
      <c r="ABQ49" s="73">
        <f t="shared" si="2288"/>
        <v>0.12146350951041529</v>
      </c>
      <c r="ABR49" s="73">
        <f t="shared" si="2288"/>
        <v>9.5211129677366335E-2</v>
      </c>
      <c r="ABS49" s="73">
        <f t="shared" si="2288"/>
        <v>0.13942139117565544</v>
      </c>
      <c r="ABT49" s="73">
        <f t="shared" si="2288"/>
        <v>0.14387807912057249</v>
      </c>
      <c r="ABU49" s="73">
        <f t="shared" si="2288"/>
        <v>0.14687156297847981</v>
      </c>
      <c r="ABV49" s="73">
        <f t="shared" si="2288"/>
        <v>0.14053592106264423</v>
      </c>
      <c r="ABW49" s="73">
        <f t="shared" si="2288"/>
        <v>0.15380200544615819</v>
      </c>
      <c r="ABX49" s="73">
        <f t="shared" si="2288"/>
        <v>0.18711368330974976</v>
      </c>
      <c r="ABY49" s="73">
        <f t="shared" si="2288"/>
        <v>0.23989329220445899</v>
      </c>
      <c r="ABZ49" s="73">
        <f t="shared" si="2288"/>
        <v>0.14320088174060253</v>
      </c>
      <c r="ACA49" s="73">
        <f t="shared" si="2289"/>
        <v>0.19379080665487902</v>
      </c>
      <c r="ACB49" s="73">
        <f t="shared" si="2289"/>
        <v>0.17910830989439752</v>
      </c>
      <c r="ACC49" s="73">
        <f t="shared" si="2289"/>
        <v>0.22737669853562381</v>
      </c>
      <c r="ACD49" s="73">
        <f t="shared" si="2289"/>
        <v>0.25135796465705873</v>
      </c>
      <c r="ACE49" s="73">
        <f t="shared" si="2289"/>
        <v>0.2462869370622105</v>
      </c>
      <c r="ACF49" s="73">
        <f t="shared" si="2289"/>
        <v>0.30398082155932937</v>
      </c>
      <c r="ACG49" s="73">
        <f t="shared" si="2289"/>
        <v>0.31417271585434747</v>
      </c>
      <c r="ACH49" s="73">
        <f t="shared" si="2289"/>
        <v>0.34755497358254805</v>
      </c>
      <c r="ACI49" s="73">
        <f t="shared" si="2289"/>
        <v>0.33350346425043709</v>
      </c>
      <c r="ACJ49" s="73">
        <f t="shared" si="2289"/>
        <v>0.29674353173831602</v>
      </c>
      <c r="ACK49" s="73">
        <f t="shared" si="2290"/>
        <v>0.17494422041089708</v>
      </c>
      <c r="ACL49" s="73">
        <f t="shared" si="2290"/>
        <v>0.20328713182599745</v>
      </c>
      <c r="ACM49" s="73">
        <f t="shared" si="2290"/>
        <v>0.17932317889192739</v>
      </c>
      <c r="ACN49" s="73">
        <f t="shared" si="2290"/>
        <v>0.19216118056451026</v>
      </c>
      <c r="ACO49" s="73">
        <f t="shared" si="2290"/>
        <v>0.1541769577411285</v>
      </c>
      <c r="ACP49" s="73">
        <f t="shared" si="2290"/>
        <v>0.14266755575809631</v>
      </c>
      <c r="ACQ49" s="73">
        <f t="shared" si="2290"/>
        <v>0.16086592253485832</v>
      </c>
      <c r="ACR49" s="73">
        <f t="shared" si="2290"/>
        <v>0.10691781875367967</v>
      </c>
      <c r="ACS49" s="73">
        <f t="shared" si="2290"/>
        <v>4.4519526594582803E-2</v>
      </c>
      <c r="ACT49" s="73">
        <f t="shared" si="2290"/>
        <v>5.0261515944262758E-2</v>
      </c>
      <c r="ACU49" s="73">
        <f t="shared" si="2291"/>
        <v>6.2955716801762485E-2</v>
      </c>
      <c r="ACV49" s="73">
        <f t="shared" si="2291"/>
        <v>4.3592170786703521E-2</v>
      </c>
      <c r="ACW49" s="73">
        <f t="shared" si="2291"/>
        <v>6.3853019155709401E-2</v>
      </c>
      <c r="ACX49" s="73">
        <f t="shared" si="2291"/>
        <v>6.9516790900530312E-2</v>
      </c>
      <c r="ACY49" s="73">
        <f t="shared" si="2291"/>
        <v>8.0003810775421291E-2</v>
      </c>
      <c r="ACZ49" s="73">
        <f t="shared" si="2291"/>
        <v>8.086337418304268E-2</v>
      </c>
      <c r="ADA49" s="73">
        <f t="shared" si="2291"/>
        <v>9.2255697781530976E-2</v>
      </c>
      <c r="ADB49" s="73">
        <f t="shared" si="2291"/>
        <v>6.0369105213217811E-2</v>
      </c>
      <c r="ADC49" s="73">
        <f t="shared" si="2291"/>
        <v>3.355955522466525E-2</v>
      </c>
      <c r="ADD49" s="73">
        <f t="shared" si="2291"/>
        <v>5.060673212320399E-3</v>
      </c>
      <c r="ADE49" s="73">
        <f t="shared" si="2292"/>
        <v>5.0589837794881909E-2</v>
      </c>
      <c r="ADF49" s="73">
        <f t="shared" si="2292"/>
        <v>1.9550842982517747E-2</v>
      </c>
      <c r="ADG49" s="73">
        <f t="shared" si="2292"/>
        <v>1.7998115041612861E-2</v>
      </c>
      <c r="ADH49" s="73">
        <f t="shared" si="2292"/>
        <v>6.2070822911994838E-2</v>
      </c>
      <c r="ADI49" s="73">
        <f t="shared" si="2292"/>
        <v>5.9754034266646938E-2</v>
      </c>
      <c r="ADJ49" s="73">
        <f t="shared" si="2292"/>
        <v>5.8266982348685881E-2</v>
      </c>
      <c r="ADK49" s="73">
        <f t="shared" si="2292"/>
        <v>5.3808208300019311E-2</v>
      </c>
      <c r="ADL49" s="73">
        <f t="shared" si="2292"/>
        <v>5.5032665967811978E-2</v>
      </c>
      <c r="ADM49" s="73">
        <f t="shared" si="2292"/>
        <v>5.7796101208170025E-2</v>
      </c>
      <c r="ADN49" s="73">
        <f t="shared" si="2292"/>
        <v>8.8439339403474593E-2</v>
      </c>
      <c r="ADO49" s="73">
        <f t="shared" si="2293"/>
        <v>0.11854924166236946</v>
      </c>
      <c r="ADP49" s="73">
        <f t="shared" si="2293"/>
        <v>0.1290988624662488</v>
      </c>
      <c r="ADQ49" s="73">
        <f t="shared" si="2293"/>
        <v>0.12012159116312393</v>
      </c>
      <c r="ADR49" s="73">
        <f t="shared" si="2293"/>
        <v>0.11808662216693833</v>
      </c>
      <c r="ADS49" s="73">
        <f t="shared" si="2293"/>
        <v>9.6824597723406791E-2</v>
      </c>
      <c r="ADT49" s="73">
        <f t="shared" si="2293"/>
        <v>6.4152541272820329E-2</v>
      </c>
      <c r="ADU49" s="73">
        <f t="shared" si="2293"/>
        <v>4.1415910205153894E-2</v>
      </c>
      <c r="ADV49" s="73">
        <f t="shared" si="2293"/>
        <v>3.1464193704209942E-2</v>
      </c>
      <c r="ADW49" s="73">
        <f t="shared" si="2293"/>
        <v>2.6383960314443788E-2</v>
      </c>
      <c r="ADX49" s="73">
        <f t="shared" si="2293"/>
        <v>1.5765071823811816E-2</v>
      </c>
      <c r="ADY49" s="73">
        <f t="shared" si="2294"/>
        <v>-1.1997207834325896E-2</v>
      </c>
      <c r="ADZ49" s="73">
        <f t="shared" si="2294"/>
        <v>-3.285179888400791E-2</v>
      </c>
      <c r="AEA49" s="73">
        <f t="shared" si="2294"/>
        <v>-6.3041305920214619E-2</v>
      </c>
      <c r="AEB49" s="73">
        <f t="shared" si="2294"/>
        <v>-6.3041305920214619E-2</v>
      </c>
      <c r="AEC49" s="73">
        <f t="shared" si="2294"/>
        <v>-2.2357851021148512E-2</v>
      </c>
      <c r="AED49" s="73">
        <f t="shared" si="2294"/>
        <v>-3.8078167980582722E-2</v>
      </c>
      <c r="AEE49" s="73">
        <f t="shared" si="2294"/>
        <v>-3.0793197715250131E-2</v>
      </c>
      <c r="AEF49" s="73">
        <f t="shared" si="2294"/>
        <v>-3.1465682232218239E-2</v>
      </c>
      <c r="AEG49" s="73">
        <f t="shared" si="2294"/>
        <v>-3.1219857851454091E-2</v>
      </c>
      <c r="AEH49" s="73">
        <f t="shared" si="2294"/>
        <v>-3.3297714305344672E-2</v>
      </c>
      <c r="AEI49" s="73">
        <f t="shared" si="2295"/>
        <v>-3.2233727736192819E-2</v>
      </c>
      <c r="AEJ49" s="73">
        <f t="shared" si="2295"/>
        <v>-2.9085091695467691E-2</v>
      </c>
      <c r="AEK49" s="73">
        <f t="shared" si="2295"/>
        <v>-1.2513478080485974E-2</v>
      </c>
      <c r="AEL49" s="73">
        <f t="shared" si="2295"/>
        <v>2.8323395269913565E-3</v>
      </c>
      <c r="AEM49" s="73">
        <f t="shared" si="2295"/>
        <v>8.3984867637112437E-3</v>
      </c>
      <c r="AEN49" s="73">
        <f t="shared" si="2295"/>
        <v>8.0595657632485107E-3</v>
      </c>
      <c r="AEO49" s="73">
        <f t="shared" si="2295"/>
        <v>-2.1459207883923526E-2</v>
      </c>
      <c r="AEP49" s="73">
        <f t="shared" si="2295"/>
        <v>-5.6241774401186717E-3</v>
      </c>
      <c r="AEQ49" s="73">
        <f t="shared" si="2295"/>
        <v>-7.3162170056352283E-3</v>
      </c>
      <c r="AER49" s="73">
        <f t="shared" si="2295"/>
        <v>1.5126300765125444E-2</v>
      </c>
      <c r="AES49" s="73">
        <f t="shared" si="2296"/>
        <v>2.6370187268610623E-2</v>
      </c>
      <c r="AET49" s="73">
        <f t="shared" si="2296"/>
        <v>5.0309660529177957E-2</v>
      </c>
      <c r="AEU49" s="73">
        <f t="shared" si="2296"/>
        <v>6.3515479901626648E-2</v>
      </c>
      <c r="AEV49" s="73">
        <f t="shared" si="2296"/>
        <v>0.12204156835088464</v>
      </c>
      <c r="AEW49" s="73">
        <f t="shared" si="2296"/>
        <v>0.20218750672067132</v>
      </c>
      <c r="AEX49" s="73">
        <f t="shared" si="2296"/>
        <v>0.23641216565363798</v>
      </c>
      <c r="AEY49" s="73">
        <f t="shared" si="2296"/>
        <v>0.24409537732992015</v>
      </c>
      <c r="AEZ49" s="73">
        <f t="shared" si="2296"/>
        <v>0.42783666951673882</v>
      </c>
      <c r="AFA49" s="73">
        <f t="shared" si="2296"/>
        <v>0.62531822952015137</v>
      </c>
      <c r="AFB49" s="73">
        <f t="shared" si="2296"/>
        <v>0.60645578510349618</v>
      </c>
      <c r="AFC49" s="73">
        <f t="shared" si="2297"/>
        <v>0.35019271582384781</v>
      </c>
      <c r="AFD49" s="73">
        <f t="shared" si="2297"/>
        <v>0.37487036935898654</v>
      </c>
      <c r="AFE49" s="73">
        <f t="shared" si="2297"/>
        <v>0.42541330553697465</v>
      </c>
      <c r="AFF49" s="73">
        <f t="shared" si="2297"/>
        <v>0.42077833237194295</v>
      </c>
      <c r="AFG49" s="73">
        <f t="shared" si="2297"/>
        <v>0.4263263932939505</v>
      </c>
      <c r="AFH49" s="73">
        <f t="shared" si="2297"/>
        <v>0.38350201145525253</v>
      </c>
      <c r="AFI49" s="73">
        <f t="shared" si="2297"/>
        <v>0.27567443656783297</v>
      </c>
      <c r="AFJ49" s="73">
        <f t="shared" si="2297"/>
        <v>0.20357051163703321</v>
      </c>
      <c r="AFK49" s="73">
        <f t="shared" si="2297"/>
        <v>0.23651699621902766</v>
      </c>
      <c r="AFL49" s="73">
        <f t="shared" si="2297"/>
        <v>0.12489929560909729</v>
      </c>
      <c r="AFM49" s="73">
        <f t="shared" si="2298"/>
        <v>-5.5916218092012526E-3</v>
      </c>
      <c r="AFN49" s="73">
        <f t="shared" si="2298"/>
        <v>-7.5269353305257303E-3</v>
      </c>
      <c r="AFO49" s="73">
        <f t="shared" si="2298"/>
        <v>8.620376207055247E-2</v>
      </c>
      <c r="AFP49" s="73">
        <f t="shared" si="2298"/>
        <v>-3.5631201802871493E-3</v>
      </c>
      <c r="AFQ49" s="73">
        <f t="shared" si="2298"/>
        <v>-1.6590053911059166E-2</v>
      </c>
      <c r="AFR49" s="73">
        <f t="shared" si="2298"/>
        <v>4.2237329621423791E-2</v>
      </c>
      <c r="AFS49" s="73">
        <f t="shared" si="2298"/>
        <v>7.8797157544963525E-2</v>
      </c>
      <c r="AFT49" s="73">
        <f t="shared" si="2298"/>
        <v>5.5404452841133489E-2</v>
      </c>
      <c r="AFU49" s="73">
        <f t="shared" si="2298"/>
        <v>8.8834109045730969E-2</v>
      </c>
      <c r="AFV49" s="73">
        <f t="shared" si="2298"/>
        <v>8.8288697874013167E-2</v>
      </c>
      <c r="AFW49" s="73">
        <f t="shared" si="2299"/>
        <v>0.1113044792230673</v>
      </c>
      <c r="AFX49" s="73">
        <f t="shared" si="2299"/>
        <v>8.3676566928178264E-2</v>
      </c>
      <c r="AFY49" s="73">
        <f t="shared" si="2299"/>
        <v>0.10288998560530982</v>
      </c>
      <c r="AFZ49" s="73">
        <f t="shared" si="2299"/>
        <v>0.13494930593874188</v>
      </c>
      <c r="AGA49" s="73">
        <f t="shared" si="2299"/>
        <v>0.24587466280273884</v>
      </c>
      <c r="AGB49" s="73">
        <f t="shared" si="2299"/>
        <v>0.36861986027762583</v>
      </c>
      <c r="AGC49" s="73">
        <f t="shared" si="2299"/>
        <v>0.40161480936986882</v>
      </c>
      <c r="AGD49" s="73">
        <f t="shared" si="2299"/>
        <v>0.29860931438306881</v>
      </c>
      <c r="AGE49" s="73">
        <f t="shared" si="2299"/>
        <v>0.20859216012797854</v>
      </c>
      <c r="AGF49" s="73">
        <f t="shared" si="2299"/>
        <v>0.20255787122726154</v>
      </c>
      <c r="AGG49" s="73">
        <f t="shared" si="2300"/>
        <v>0.21705473124823049</v>
      </c>
      <c r="AGH49" s="73">
        <f t="shared" si="2300"/>
        <v>0.27083262201615232</v>
      </c>
      <c r="AGI49" s="73">
        <f t="shared" si="2300"/>
        <v>0.26721471888836335</v>
      </c>
      <c r="AGJ49" s="73">
        <f t="shared" si="2300"/>
        <v>0.52210050701636512</v>
      </c>
      <c r="AGK49" s="73">
        <f t="shared" si="2300"/>
        <v>0.27944983248032207</v>
      </c>
      <c r="AGL49" s="73">
        <f t="shared" si="2300"/>
        <v>0.38796885899126043</v>
      </c>
      <c r="AGM49" s="73">
        <f t="shared" si="2300"/>
        <v>0.39527914830894684</v>
      </c>
      <c r="AGN49" s="73">
        <f t="shared" si="2300"/>
        <v>0.37483404893209182</v>
      </c>
      <c r="AGO49" s="73">
        <f t="shared" si="2300"/>
        <v>0.36560971324795033</v>
      </c>
      <c r="AGP49" s="73">
        <f t="shared" si="2300"/>
        <v>0.40892902624660055</v>
      </c>
      <c r="AGQ49" s="73">
        <f t="shared" si="2301"/>
        <v>0.42123370711053298</v>
      </c>
      <c r="AGR49" s="73">
        <f t="shared" si="2301"/>
        <v>0.5603021917425921</v>
      </c>
      <c r="AGS49" s="73">
        <f t="shared" si="2301"/>
        <v>0.46577437392752064</v>
      </c>
      <c r="AGT49" s="73">
        <f t="shared" si="2301"/>
        <v>0.52388883729082769</v>
      </c>
      <c r="AGU49" s="73">
        <f t="shared" si="2301"/>
        <v>0.54190742513317991</v>
      </c>
      <c r="AGV49" s="73">
        <f t="shared" si="2301"/>
        <v>0.29423184907176592</v>
      </c>
      <c r="AGW49" s="73">
        <f t="shared" si="2301"/>
        <v>0.53910730961747855</v>
      </c>
      <c r="AGX49" s="73">
        <f t="shared" si="2301"/>
        <v>0.4746238574567605</v>
      </c>
      <c r="AGY49" s="73">
        <f t="shared" si="2301"/>
        <v>0.63158439234287367</v>
      </c>
      <c r="AGZ49" s="73">
        <f t="shared" si="2301"/>
        <v>0.64475900666993846</v>
      </c>
      <c r="AHA49" s="73">
        <f t="shared" si="2302"/>
        <v>0.69633470367362982</v>
      </c>
      <c r="AHB49" s="73">
        <f t="shared" si="2302"/>
        <v>0.58685363575663319</v>
      </c>
      <c r="AHC49" s="73">
        <f t="shared" si="2302"/>
        <v>0.69198805428487642</v>
      </c>
      <c r="AHD49" s="73">
        <f t="shared" si="2302"/>
        <v>0.56756479992586173</v>
      </c>
      <c r="AHE49" s="73">
        <f t="shared" si="2302"/>
        <v>0.60894632494480705</v>
      </c>
      <c r="AHF49" s="73">
        <f t="shared" si="2302"/>
        <v>0.65558007611863589</v>
      </c>
      <c r="AHG49" s="73">
        <f t="shared" si="2302"/>
        <v>0.68795660533969105</v>
      </c>
      <c r="AHH49" s="73">
        <f t="shared" si="2302"/>
        <v>0.68868580657795642</v>
      </c>
      <c r="AHI49" s="73">
        <f t="shared" si="2302"/>
        <v>0.77289914770897061</v>
      </c>
      <c r="AHJ49" s="73">
        <f t="shared" si="2302"/>
        <v>0.56571866462264309</v>
      </c>
      <c r="AHK49" s="73">
        <f t="shared" si="2303"/>
        <v>0.43621330583971263</v>
      </c>
      <c r="AHL49" s="73">
        <f t="shared" si="2303"/>
        <v>0.34868102410623836</v>
      </c>
      <c r="AHM49" s="73">
        <f t="shared" si="2303"/>
        <v>0.26737840559904957</v>
      </c>
      <c r="AHN49" s="73">
        <f t="shared" si="2303"/>
        <v>0.32490461568747708</v>
      </c>
      <c r="AHO49" s="73">
        <f t="shared" si="2303"/>
        <v>0.26493016541827541</v>
      </c>
      <c r="AHP49" s="73">
        <f t="shared" si="2303"/>
        <v>0.29794868390485685</v>
      </c>
      <c r="AHQ49" s="73">
        <f t="shared" si="2303"/>
        <v>0.38841674279066396</v>
      </c>
      <c r="AHR49" s="73">
        <f t="shared" si="2303"/>
        <v>0.29847369759253461</v>
      </c>
      <c r="AHS49" s="73">
        <f t="shared" si="2303"/>
        <v>0.28818498843421003</v>
      </c>
      <c r="AHT49" s="73">
        <f t="shared" si="2303"/>
        <v>0.49555276774031687</v>
      </c>
      <c r="AHU49" s="73">
        <f t="shared" si="2304"/>
        <v>0.41301025250334278</v>
      </c>
      <c r="AHV49" s="73">
        <f t="shared" si="2304"/>
        <v>0.5798702423281572</v>
      </c>
      <c r="AHW49" s="73">
        <f t="shared" si="2304"/>
        <v>0.56575870694156394</v>
      </c>
      <c r="AHX49" s="73">
        <f t="shared" si="2304"/>
        <v>0.60776609381803115</v>
      </c>
      <c r="AHY49" s="73">
        <f t="shared" si="2304"/>
        <v>0.67453674434408994</v>
      </c>
      <c r="AHZ49" s="73">
        <f t="shared" si="2304"/>
        <v>0.8668083577264778</v>
      </c>
      <c r="AIA49" s="73">
        <f t="shared" si="2304"/>
        <v>0.99681709646776939</v>
      </c>
      <c r="AIB49" s="73">
        <f t="shared" si="2304"/>
        <v>1.0722815287425536</v>
      </c>
      <c r="AIC49" s="73">
        <f t="shared" si="2304"/>
        <v>1.0049946165224712</v>
      </c>
      <c r="AID49" s="73">
        <f t="shared" si="2304"/>
        <v>1.0740111964649501</v>
      </c>
      <c r="AIE49" s="73">
        <f t="shared" si="2305"/>
        <v>1.0565419108454353</v>
      </c>
      <c r="AIF49" s="73">
        <f t="shared" si="2305"/>
        <v>0.74104942608586755</v>
      </c>
      <c r="AIG49" s="73">
        <f t="shared" si="2305"/>
        <v>0.6983982318762807</v>
      </c>
      <c r="AIH49" s="73">
        <f t="shared" si="2305"/>
        <v>0.66163371654742975</v>
      </c>
      <c r="AII49" s="73">
        <f t="shared" si="2305"/>
        <v>0.61761181478334004</v>
      </c>
      <c r="AIJ49" s="73">
        <f t="shared" si="2305"/>
        <v>0.63336620507886598</v>
      </c>
      <c r="AIK49" s="73">
        <f t="shared" si="2305"/>
        <v>0.60888651232393909</v>
      </c>
      <c r="AIL49" s="73">
        <f t="shared" si="2305"/>
        <v>0.61576197948112243</v>
      </c>
      <c r="AIM49" s="73">
        <f t="shared" si="2305"/>
        <v>0.68538180934728432</v>
      </c>
      <c r="AIN49" s="73">
        <f t="shared" si="2305"/>
        <v>0.58640247896559128</v>
      </c>
      <c r="AIO49" s="73">
        <f t="shared" si="2306"/>
        <v>0.56224706988988826</v>
      </c>
      <c r="AIP49" s="73">
        <f t="shared" si="2306"/>
        <v>0.49910411606699467</v>
      </c>
      <c r="AIQ49" s="73">
        <f t="shared" si="2306"/>
        <v>0.39813087379624745</v>
      </c>
      <c r="AIR49" s="73">
        <f t="shared" si="2306"/>
        <v>0.40994586076378248</v>
      </c>
      <c r="AIS49" s="73">
        <f t="shared" si="2306"/>
        <v>0.44458843863331321</v>
      </c>
      <c r="AIT49" s="73">
        <f t="shared" si="2306"/>
        <v>0.47129929458906439</v>
      </c>
      <c r="AIU49" s="73">
        <f t="shared" si="2306"/>
        <v>0.68083478529964436</v>
      </c>
      <c r="AIV49" s="73">
        <f t="shared" si="2306"/>
        <v>0.79821782194776714</v>
      </c>
      <c r="AIW49" s="73">
        <f t="shared" si="2306"/>
        <v>0.79298330784148541</v>
      </c>
      <c r="AIX49" s="73">
        <f t="shared" si="2306"/>
        <v>0.61782285327770414</v>
      </c>
      <c r="AIY49" s="73">
        <f t="shared" si="2307"/>
        <v>0.47966742046799493</v>
      </c>
      <c r="AIZ49" s="73">
        <f t="shared" si="2307"/>
        <v>0.5521820034378413</v>
      </c>
      <c r="AJA49" s="73">
        <f t="shared" si="2307"/>
        <v>0.6426074656010059</v>
      </c>
      <c r="AJB49" s="73">
        <f t="shared" si="2307"/>
        <v>0.78773970491667877</v>
      </c>
      <c r="AJC49" s="73">
        <f t="shared" si="2307"/>
        <v>0.9087432211237314</v>
      </c>
      <c r="AJD49" s="73">
        <f t="shared" si="2307"/>
        <v>0.91321911116307986</v>
      </c>
      <c r="AJE49" s="73">
        <f t="shared" si="2307"/>
        <v>0.9212986621955761</v>
      </c>
      <c r="AJF49" s="73">
        <f t="shared" si="2307"/>
        <v>0.93958771708446998</v>
      </c>
      <c r="AJG49" s="73">
        <f t="shared" si="2307"/>
        <v>1.3562920098537044</v>
      </c>
      <c r="AJH49" s="73">
        <f t="shared" si="2307"/>
        <v>1.3912173083992463</v>
      </c>
      <c r="AJI49" s="73">
        <f t="shared" si="2308"/>
        <v>1.2126503366113588</v>
      </c>
      <c r="AJJ49" s="73">
        <f t="shared" si="2308"/>
        <v>1.1751008013595308</v>
      </c>
      <c r="AJK49" s="73">
        <f t="shared" si="2308"/>
        <v>1.2597754728068837</v>
      </c>
      <c r="AJL49" s="73">
        <f t="shared" si="2308"/>
        <v>1.0976358495566059</v>
      </c>
      <c r="AJM49" s="73">
        <f t="shared" si="2308"/>
        <v>1.0683387888279325</v>
      </c>
      <c r="AJN49" s="73">
        <f t="shared" si="2308"/>
        <v>0.9129706573149432</v>
      </c>
      <c r="AJO49" s="73">
        <f t="shared" si="2308"/>
        <v>0.77230909361513733</v>
      </c>
      <c r="AJP49" s="73">
        <f t="shared" si="2308"/>
        <v>0.71934347660406495</v>
      </c>
      <c r="AJQ49" s="73">
        <f t="shared" si="2308"/>
        <v>0.68034335389759892</v>
      </c>
      <c r="AJR49" s="73">
        <f t="shared" si="2308"/>
        <v>0.63519461023048462</v>
      </c>
      <c r="AJS49" s="73">
        <f t="shared" si="2309"/>
        <v>0.20066103380969436</v>
      </c>
      <c r="AJT49" s="73">
        <f t="shared" si="2309"/>
        <v>0.1580323725467685</v>
      </c>
      <c r="AJU49" s="73">
        <f t="shared" si="2309"/>
        <v>0.24841772154344977</v>
      </c>
      <c r="AJV49" s="73">
        <f t="shared" si="2309"/>
        <v>0.29684453572713498</v>
      </c>
      <c r="AJW49" s="73">
        <f t="shared" si="2309"/>
        <v>0.25127656301775647</v>
      </c>
      <c r="AJX49" s="73">
        <f t="shared" si="2309"/>
        <v>0.24361705816332968</v>
      </c>
      <c r="AJY49" s="73">
        <f t="shared" si="2309"/>
        <v>0.16660877213466785</v>
      </c>
      <c r="AJZ49" s="73">
        <f t="shared" si="2309"/>
        <v>0.16788457706429716</v>
      </c>
      <c r="AKA49" s="73">
        <f t="shared" si="2309"/>
        <v>0.20769556510893916</v>
      </c>
      <c r="AKB49" s="73">
        <f t="shared" si="2309"/>
        <v>0.21761890324779309</v>
      </c>
      <c r="AKC49" s="73">
        <f t="shared" si="2310"/>
        <v>0.25217988272621028</v>
      </c>
      <c r="AKD49" s="73">
        <f t="shared" si="2310"/>
        <v>0.25793459572309629</v>
      </c>
      <c r="AKE49" s="73">
        <f t="shared" si="2310"/>
        <v>0.27634144647514947</v>
      </c>
      <c r="AKF49" s="73">
        <f t="shared" si="2310"/>
        <v>0.20161592890914082</v>
      </c>
      <c r="AKG49" s="73">
        <f t="shared" si="2310"/>
        <v>0.17157817068052461</v>
      </c>
      <c r="AKH49" s="73">
        <f t="shared" si="2310"/>
        <v>0.23522630899160957</v>
      </c>
      <c r="AKI49" s="73">
        <f t="shared" si="2310"/>
        <v>0.24742397800041016</v>
      </c>
      <c r="AKJ49" s="73">
        <f t="shared" si="2310"/>
        <v>0.31303328661230934</v>
      </c>
      <c r="AKK49" s="73">
        <f t="shared" si="2310"/>
        <v>0.34254698455811772</v>
      </c>
      <c r="AKL49" s="73">
        <f t="shared" si="2310"/>
        <v>0.34816688739925206</v>
      </c>
      <c r="AKM49" s="73">
        <f t="shared" si="2311"/>
        <v>0.37458359324747281</v>
      </c>
      <c r="AKN49" s="73">
        <f t="shared" si="2311"/>
        <v>0.60292091886170374</v>
      </c>
      <c r="AKO49" s="73">
        <f t="shared" si="2311"/>
        <v>0.45722935292569056</v>
      </c>
      <c r="AKP49" s="73">
        <f t="shared" si="2311"/>
        <v>0.44281207762067232</v>
      </c>
      <c r="AKQ49" s="73">
        <f t="shared" si="2311"/>
        <v>0.36442486016414133</v>
      </c>
      <c r="AKR49" s="73">
        <f t="shared" si="2312"/>
        <v>0.39870893645685124</v>
      </c>
      <c r="AKS49" s="73">
        <f t="shared" si="2313"/>
        <v>0.36461335396044436</v>
      </c>
      <c r="AKT49" s="73">
        <f t="shared" si="2313"/>
        <v>0.23403896132535262</v>
      </c>
      <c r="AKU49" s="73">
        <f t="shared" si="2313"/>
        <v>0.17055439218974877</v>
      </c>
      <c r="AKV49" s="73">
        <f t="shared" si="2314"/>
        <v>0.18674974636693209</v>
      </c>
      <c r="AKW49" s="73">
        <f t="shared" si="2315"/>
        <v>0.15007680971827941</v>
      </c>
      <c r="AKX49" s="73">
        <f t="shared" si="2316"/>
        <v>0.23837713915076653</v>
      </c>
      <c r="AKY49" s="73">
        <f t="shared" si="2317"/>
        <v>0.21869711156069371</v>
      </c>
      <c r="AKZ49" s="73">
        <f t="shared" si="2318"/>
        <v>9.158020877511408E-2</v>
      </c>
      <c r="ALA49" s="73">
        <f t="shared" si="2319"/>
        <v>0.25483255999160326</v>
      </c>
      <c r="ALB49" s="73">
        <f t="shared" si="2320"/>
        <v>0.26189232636015758</v>
      </c>
      <c r="ALC49" s="73">
        <f t="shared" si="2321"/>
        <v>0.33015745537824048</v>
      </c>
      <c r="ALD49" s="73">
        <f t="shared" si="2322"/>
        <v>0.30532574060654682</v>
      </c>
      <c r="ALE49" s="73">
        <f t="shared" si="2323"/>
        <v>0.32627820042387512</v>
      </c>
      <c r="ALF49" s="73">
        <f t="shared" si="2324"/>
        <v>0.56563366671953785</v>
      </c>
      <c r="ALG49" s="73">
        <f t="shared" si="2325"/>
        <v>0.63104157993893728</v>
      </c>
      <c r="ALH49" s="73">
        <f t="shared" si="2326"/>
        <v>0.51970186321430023</v>
      </c>
      <c r="ALI49" s="73">
        <f t="shared" si="2327"/>
        <v>0.5426152480030062</v>
      </c>
      <c r="ALJ49" s="73">
        <f t="shared" si="2327"/>
        <v>0.39653570954914641</v>
      </c>
      <c r="ALK49" s="73">
        <f t="shared" si="2328"/>
        <v>0.36031366697309197</v>
      </c>
      <c r="ALL49" s="73">
        <f t="shared" si="2329"/>
        <v>0.30649448267958568</v>
      </c>
      <c r="ALM49" s="73">
        <f t="shared" si="2330"/>
        <v>0.22452483607822527</v>
      </c>
      <c r="ALN49" s="73">
        <f t="shared" si="2331"/>
        <v>0.20060982389442028</v>
      </c>
      <c r="ALO49" s="73">
        <f t="shared" si="2331"/>
        <v>0.16775128792207861</v>
      </c>
      <c r="ALP49" s="73">
        <f t="shared" si="2332"/>
        <v>0.18904085561054806</v>
      </c>
      <c r="ALQ49" s="73">
        <f t="shared" si="2333"/>
        <v>0.15363375927495526</v>
      </c>
      <c r="ALR49" s="73">
        <f t="shared" si="2334"/>
        <v>3.4649035596382438E-2</v>
      </c>
      <c r="ALS49" s="73">
        <f t="shared" si="2335"/>
        <v>4.4553850042357679E-2</v>
      </c>
      <c r="ALT49" s="73">
        <f t="shared" si="2336"/>
        <v>0.15148558842781013</v>
      </c>
      <c r="ALU49" s="73">
        <f t="shared" si="2337"/>
        <v>0.19031272887641459</v>
      </c>
      <c r="ALV49" s="73">
        <f t="shared" si="2338"/>
        <v>0.37690529608955647</v>
      </c>
      <c r="ALW49" s="73">
        <f t="shared" si="2339"/>
        <v>0.33245742305533676</v>
      </c>
      <c r="ALX49" s="73">
        <f t="shared" si="2340"/>
        <v>0.34228915872614252</v>
      </c>
      <c r="ALY49" s="73">
        <f t="shared" si="2341"/>
        <v>0.350281708688988</v>
      </c>
      <c r="ALZ49" s="73">
        <f t="shared" si="2342"/>
        <v>0.3892507467826305</v>
      </c>
      <c r="AMA49" s="73">
        <f t="shared" si="2343"/>
        <v>0.3769018608286645</v>
      </c>
      <c r="AMB49" s="73">
        <f t="shared" si="2344"/>
        <v>0.34568219006734058</v>
      </c>
      <c r="AMC49" s="73">
        <f t="shared" si="2345"/>
        <v>0.41951924166614818</v>
      </c>
      <c r="AMD49" s="73">
        <f t="shared" si="2346"/>
        <v>0.34275178510750415</v>
      </c>
      <c r="AME49" s="73">
        <f t="shared" si="2347"/>
        <v>0.30696460394016345</v>
      </c>
      <c r="AMF49" s="73">
        <f t="shared" si="2348"/>
        <v>0.21401022741267095</v>
      </c>
      <c r="AMG49" s="73">
        <f t="shared" si="2349"/>
        <v>0.19709972739718329</v>
      </c>
      <c r="AMH49" s="73">
        <f t="shared" si="2350"/>
        <v>6.2695405588100606E-2</v>
      </c>
      <c r="AMI49" s="73">
        <f t="shared" si="2351"/>
        <v>0.13239683704223526</v>
      </c>
      <c r="AMJ49" s="73">
        <f t="shared" si="2352"/>
        <v>0.1376267071764059</v>
      </c>
      <c r="AMK49" s="73">
        <f t="shared" si="2353"/>
        <v>0.16164140472253985</v>
      </c>
      <c r="AML49" s="73">
        <f t="shared" si="2354"/>
        <v>0.13371187664668627</v>
      </c>
      <c r="AMM49" s="73">
        <f t="shared" si="2355"/>
        <v>0.1617253778568859</v>
      </c>
      <c r="AMN49" s="73">
        <f t="shared" si="2356"/>
        <v>0.19538420448077143</v>
      </c>
      <c r="AMO49" s="73">
        <f t="shared" si="2357"/>
        <v>0.20391647901921806</v>
      </c>
      <c r="AMP49" s="73">
        <f t="shared" si="2358"/>
        <v>0.21735469670680319</v>
      </c>
      <c r="AMQ49" s="73">
        <f t="shared" si="2359"/>
        <v>0.23421271171020508</v>
      </c>
      <c r="AMR49" s="73">
        <f t="shared" si="2360"/>
        <v>0.27788419627676575</v>
      </c>
      <c r="AMS49" s="73">
        <f t="shared" si="2361"/>
        <v>0.26264649047428157</v>
      </c>
      <c r="AMT49" s="73">
        <f t="shared" si="2362"/>
        <v>0.26197177239055369</v>
      </c>
      <c r="AMU49" s="73">
        <f t="shared" si="2363"/>
        <v>0.21255638542721944</v>
      </c>
      <c r="AMV49" s="73">
        <f t="shared" si="2364"/>
        <v>0.2060497960102774</v>
      </c>
      <c r="AMW49" s="73">
        <f t="shared" si="2365"/>
        <v>0.22546988804982671</v>
      </c>
      <c r="AMX49" s="73">
        <f t="shared" si="2366"/>
        <v>0.21810898839747184</v>
      </c>
      <c r="AMY49" s="73">
        <f t="shared" si="2367"/>
        <v>0.30991888484497832</v>
      </c>
      <c r="AMZ49" s="73">
        <f t="shared" si="2368"/>
        <v>0.35035795489031973</v>
      </c>
      <c r="ANA49" s="73">
        <f t="shared" si="2369"/>
        <v>0.48993951266591762</v>
      </c>
      <c r="ANB49" s="73">
        <f t="shared" si="2370"/>
        <v>0.52226192703183294</v>
      </c>
      <c r="ANC49" s="73">
        <f t="shared" si="2371"/>
        <v>0.4216516205863714</v>
      </c>
      <c r="AND49" s="73">
        <f t="shared" si="2372"/>
        <v>0.33838462094778277</v>
      </c>
      <c r="ANE49" s="73">
        <f t="shared" si="2373"/>
        <v>0.29726243586611822</v>
      </c>
      <c r="ANF49" s="73">
        <f t="shared" si="2374"/>
        <v>0.28361110186035088</v>
      </c>
      <c r="ANG49" s="73">
        <f t="shared" si="2375"/>
        <v>0.5216845207840104</v>
      </c>
      <c r="ANH49" s="73">
        <f t="shared" si="2376"/>
        <v>0.52294927757795628</v>
      </c>
      <c r="ANI49" s="73">
        <f t="shared" si="2377"/>
        <v>0.47770794654214588</v>
      </c>
      <c r="ANJ49" s="73">
        <f t="shared" si="2378"/>
        <v>0.49063121914036256</v>
      </c>
      <c r="ANK49" s="73">
        <f t="shared" si="2379"/>
        <v>0.3886105446341821</v>
      </c>
      <c r="ANL49" s="73">
        <f t="shared" si="2380"/>
        <v>0.28365056984918735</v>
      </c>
      <c r="ANM49" s="73">
        <f t="shared" si="2381"/>
        <v>0.14450300280808204</v>
      </c>
      <c r="ANN49" s="73">
        <f t="shared" si="2382"/>
        <v>0.13311525086605802</v>
      </c>
      <c r="ANO49" s="73">
        <f t="shared" si="2383"/>
        <v>0.18750044486446771</v>
      </c>
      <c r="ANP49" s="73">
        <f t="shared" si="2384"/>
        <v>0.20884521493566988</v>
      </c>
      <c r="ANQ49" s="73">
        <f t="shared" si="2385"/>
        <v>0.2324958888162092</v>
      </c>
      <c r="ANR49" s="73">
        <f t="shared" si="2386"/>
        <v>0.24553759117790785</v>
      </c>
      <c r="ANS49" s="73">
        <f t="shared" si="2387"/>
        <v>0.11234790641825976</v>
      </c>
      <c r="ANT49" s="73">
        <f t="shared" si="2388"/>
        <v>0.10502671031321098</v>
      </c>
      <c r="ANU49" s="73">
        <f t="shared" si="2389"/>
        <v>0.12755196420040327</v>
      </c>
      <c r="ANV49" s="73">
        <f t="shared" si="2390"/>
        <v>0.14997828721527173</v>
      </c>
      <c r="ANW49" s="73">
        <f t="shared" si="2391"/>
        <v>0.16226661983743251</v>
      </c>
      <c r="ANX49" s="73">
        <f t="shared" si="2392"/>
        <v>0.18508774213885726</v>
      </c>
      <c r="ANY49" s="73">
        <f t="shared" si="2393"/>
        <v>0.18597102981670321</v>
      </c>
      <c r="ANZ49" s="73">
        <f t="shared" si="2394"/>
        <v>0.18382565961816466</v>
      </c>
      <c r="AOA49" s="73">
        <f t="shared" si="2395"/>
        <v>0.19049171821114164</v>
      </c>
      <c r="AOB49" s="73">
        <f t="shared" si="2396"/>
        <v>0.1902061250794651</v>
      </c>
      <c r="AOC49" s="73">
        <f t="shared" si="2397"/>
        <v>0.19371289843846773</v>
      </c>
      <c r="AOD49" s="73">
        <f t="shared" si="2398"/>
        <v>0.1811795084115948</v>
      </c>
      <c r="AOE49" s="73">
        <f t="shared" si="2399"/>
        <v>0.12785960689797982</v>
      </c>
      <c r="AOF49" s="73">
        <f t="shared" si="2400"/>
        <v>0.13191639517302267</v>
      </c>
      <c r="AOG49" s="73">
        <f t="shared" si="2401"/>
        <v>9.6376427944875331E-2</v>
      </c>
      <c r="AOH49" s="73">
        <f t="shared" si="2402"/>
        <v>0.107993804652182</v>
      </c>
      <c r="AOI49" s="73">
        <f t="shared" si="2403"/>
        <v>0.11305759197856524</v>
      </c>
      <c r="AOJ49" s="73">
        <f t="shared" si="2404"/>
        <v>0.12754587563916497</v>
      </c>
      <c r="AOK49" s="73">
        <f t="shared" si="2405"/>
        <v>0.10882463950009202</v>
      </c>
      <c r="AOL49" s="73">
        <f t="shared" si="2406"/>
        <v>9.5316143710749923E-2</v>
      </c>
      <c r="AOM49" s="73">
        <f t="shared" si="2407"/>
        <v>8.7886577617445338E-2</v>
      </c>
      <c r="AON49" s="73">
        <f t="shared" si="2408"/>
        <v>9.8262920700608714E-2</v>
      </c>
      <c r="AOO49" s="73">
        <f t="shared" si="2409"/>
        <v>9.5348315131274619E-2</v>
      </c>
      <c r="AOP49" s="73">
        <f t="shared" si="2410"/>
        <v>9.0769001808284955E-2</v>
      </c>
      <c r="AOQ49" s="73">
        <f t="shared" si="2411"/>
        <v>8.3756636068437196E-2</v>
      </c>
      <c r="AOR49" s="73">
        <f t="shared" si="2412"/>
        <v>8.915188084992276E-2</v>
      </c>
      <c r="AOS49" s="73"/>
      <c r="AOT49" s="73"/>
      <c r="AOU49" s="73"/>
      <c r="AOV49" s="73"/>
      <c r="AOW49" s="73"/>
      <c r="AOX49" s="73"/>
      <c r="AOY49" s="73"/>
      <c r="AOZ49" s="73"/>
      <c r="APA49" s="73"/>
    </row>
    <row r="50" spans="1:1093" x14ac:dyDescent="0.2">
      <c r="A50" s="9"/>
      <c r="B50" s="320" t="s">
        <v>1154</v>
      </c>
      <c r="BC50" s="70">
        <f t="shared" ref="BC50:BL51" si="2413">BC9/C9-1</f>
        <v>0.12080738030641558</v>
      </c>
      <c r="BD50" s="70">
        <f t="shared" si="2413"/>
        <v>9.1270530855294352E-2</v>
      </c>
      <c r="BE50" s="70">
        <f t="shared" si="2413"/>
        <v>7.3851815432063539E-2</v>
      </c>
      <c r="BF50" s="70">
        <f t="shared" si="2413"/>
        <v>7.6194012608193695E-2</v>
      </c>
      <c r="BG50" s="70">
        <f t="shared" si="2413"/>
        <v>3.3422856119028621E-2</v>
      </c>
      <c r="BH50" s="70">
        <f t="shared" si="2413"/>
        <v>4.1890540424499134E-2</v>
      </c>
      <c r="BI50" s="70">
        <f t="shared" si="2413"/>
        <v>2.5071224234611389E-2</v>
      </c>
      <c r="BJ50" s="70">
        <f t="shared" si="2413"/>
        <v>3.3047447212114056E-2</v>
      </c>
      <c r="BK50" s="70">
        <f t="shared" si="2413"/>
        <v>9.7856067105990263E-3</v>
      </c>
      <c r="BL50" s="70">
        <f t="shared" si="2413"/>
        <v>4.7117038614677531E-2</v>
      </c>
      <c r="BM50" s="70">
        <f t="shared" ref="BM50:BV51" si="2414">BM9/M9-1</f>
        <v>5.937668042415023E-2</v>
      </c>
      <c r="BN50" s="70">
        <f t="shared" si="2414"/>
        <v>4.9780927132628161E-2</v>
      </c>
      <c r="BO50" s="70">
        <f t="shared" si="2414"/>
        <v>7.1118949055619884E-2</v>
      </c>
      <c r="BP50" s="70">
        <f t="shared" si="2414"/>
        <v>6.6386399298568044E-2</v>
      </c>
      <c r="BQ50" s="70">
        <f t="shared" si="2414"/>
        <v>6.558121895003155E-2</v>
      </c>
      <c r="BR50" s="70">
        <f t="shared" si="2414"/>
        <v>3.2758918216462929E-2</v>
      </c>
      <c r="BS50" s="70">
        <f t="shared" si="2414"/>
        <v>1.9924942275831192E-2</v>
      </c>
      <c r="BT50" s="70">
        <f t="shared" si="2414"/>
        <v>-1.7335871278635673E-2</v>
      </c>
      <c r="BU50" s="70">
        <f t="shared" si="2414"/>
        <v>1.3404297976393309E-2</v>
      </c>
      <c r="BV50" s="70">
        <f t="shared" si="2414"/>
        <v>2.7369386973244092E-2</v>
      </c>
      <c r="BW50" s="70">
        <f t="shared" ref="BW50:CF51" si="2415">BW9/W9-1</f>
        <v>-1.8794705087173957E-3</v>
      </c>
      <c r="BX50" s="70">
        <f t="shared" si="2415"/>
        <v>-1.3424449531813654E-3</v>
      </c>
      <c r="BY50" s="70">
        <f t="shared" si="2415"/>
        <v>2.1377970072339325E-2</v>
      </c>
      <c r="BZ50" s="70">
        <f t="shared" si="2415"/>
        <v>-1.4560939081291635E-2</v>
      </c>
      <c r="CA50" s="70">
        <f t="shared" si="2415"/>
        <v>6.9648317412696059E-3</v>
      </c>
      <c r="CB50" s="70">
        <f t="shared" si="2415"/>
        <v>-2.181732367280742E-2</v>
      </c>
      <c r="CC50" s="70">
        <f t="shared" si="2415"/>
        <v>6.902485420117177E-4</v>
      </c>
      <c r="CD50" s="70">
        <f t="shared" si="2415"/>
        <v>2.2165148339018836E-2</v>
      </c>
      <c r="CE50" s="70">
        <f t="shared" si="2415"/>
        <v>7.5187350182591262E-2</v>
      </c>
      <c r="CF50" s="70">
        <f t="shared" si="2415"/>
        <v>-6.585139401808382E-3</v>
      </c>
      <c r="CG50" s="70">
        <f t="shared" ref="CG50:CP51" si="2416">CG9/AG9-1</f>
        <v>-5.1554160659369241E-2</v>
      </c>
      <c r="CH50" s="70">
        <f t="shared" si="2416"/>
        <v>-3.2438631758274994E-2</v>
      </c>
      <c r="CI50" s="70">
        <f t="shared" si="2416"/>
        <v>-3.3598922849700452E-2</v>
      </c>
      <c r="CJ50" s="70">
        <f t="shared" si="2416"/>
        <v>-3.8205283775189613E-2</v>
      </c>
      <c r="CK50" s="70">
        <f t="shared" si="2416"/>
        <v>-5.3484585790256611E-2</v>
      </c>
      <c r="CL50" s="70">
        <f t="shared" si="2416"/>
        <v>-1.682067911071361E-2</v>
      </c>
      <c r="CM50" s="70">
        <f t="shared" si="2416"/>
        <v>-8.0048271763503154E-3</v>
      </c>
      <c r="CN50" s="70">
        <f t="shared" si="2416"/>
        <v>-1.7427570230457046E-2</v>
      </c>
      <c r="CO50" s="70">
        <f t="shared" si="2416"/>
        <v>1.8017521626536137E-2</v>
      </c>
      <c r="CP50" s="70">
        <f t="shared" si="2416"/>
        <v>-2.2874022732556121E-2</v>
      </c>
      <c r="CQ50" s="70">
        <f t="shared" ref="CQ50:CZ51" si="2417">CQ9/AQ9-1</f>
        <v>-2.6367231124076462E-2</v>
      </c>
      <c r="CR50" s="70">
        <f t="shared" si="2417"/>
        <v>-1.1875664347718251E-2</v>
      </c>
      <c r="CS50" s="70">
        <f t="shared" si="2417"/>
        <v>1.9152416065340461E-2</v>
      </c>
      <c r="CT50" s="70">
        <f t="shared" si="2417"/>
        <v>3.5810017108530046E-2</v>
      </c>
      <c r="CU50" s="70">
        <f t="shared" si="2417"/>
        <v>4.2733845651768521E-2</v>
      </c>
      <c r="CV50" s="70">
        <f t="shared" si="2417"/>
        <v>7.5148623483443311E-2</v>
      </c>
      <c r="CW50" s="70">
        <f t="shared" si="2417"/>
        <v>0.10830418722467838</v>
      </c>
      <c r="CX50" s="70">
        <f t="shared" si="2417"/>
        <v>7.8021162492041052E-2</v>
      </c>
      <c r="CY50" s="70">
        <f t="shared" si="2417"/>
        <v>6.9203389352469502E-2</v>
      </c>
      <c r="CZ50" s="70">
        <f t="shared" si="2417"/>
        <v>0.15840186251351929</v>
      </c>
      <c r="DA50" s="70">
        <f t="shared" ref="DA50:DJ51" si="2418">DA9/BA9-1</f>
        <v>0.19070000866038095</v>
      </c>
      <c r="DB50" s="70">
        <f t="shared" si="2418"/>
        <v>0.21931716334518825</v>
      </c>
      <c r="DC50" s="70">
        <f t="shared" si="2418"/>
        <v>0.21319252381929066</v>
      </c>
      <c r="DD50" s="70">
        <f t="shared" si="2418"/>
        <v>0.25725328352613719</v>
      </c>
      <c r="DE50" s="70">
        <f t="shared" si="2418"/>
        <v>0.3192124272157868</v>
      </c>
      <c r="DF50" s="70">
        <f t="shared" si="2418"/>
        <v>0.33825224760642447</v>
      </c>
      <c r="DG50" s="70">
        <f t="shared" si="2418"/>
        <v>0.32578428392661096</v>
      </c>
      <c r="DH50" s="70">
        <f t="shared" si="2418"/>
        <v>0.25743398951984742</v>
      </c>
      <c r="DI50" s="70">
        <f t="shared" si="2418"/>
        <v>0.25146470850586389</v>
      </c>
      <c r="DJ50" s="70">
        <f t="shared" si="2418"/>
        <v>0.2523188836115382</v>
      </c>
      <c r="DK50" s="70">
        <f t="shared" ref="DK50:DT51" si="2419">DK9/BK9-1</f>
        <v>0.31161347820539986</v>
      </c>
      <c r="DL50" s="70">
        <f t="shared" si="2419"/>
        <v>0.29014773370780578</v>
      </c>
      <c r="DM50" s="70">
        <f t="shared" si="2419"/>
        <v>0.25667219092924398</v>
      </c>
      <c r="DN50" s="70">
        <f t="shared" si="2419"/>
        <v>0.25971172952466959</v>
      </c>
      <c r="DO50" s="70">
        <f t="shared" si="2419"/>
        <v>0.29534697524638598</v>
      </c>
      <c r="DP50" s="70">
        <f t="shared" si="2419"/>
        <v>0.26281493977859149</v>
      </c>
      <c r="DQ50" s="70">
        <f t="shared" si="2419"/>
        <v>0.26007401342550951</v>
      </c>
      <c r="DR50" s="70">
        <f t="shared" si="2419"/>
        <v>0.29178970628621759</v>
      </c>
      <c r="DS50" s="70">
        <f t="shared" si="2419"/>
        <v>0.34527587190465714</v>
      </c>
      <c r="DT50" s="70">
        <f t="shared" si="2419"/>
        <v>0.4129108674567028</v>
      </c>
      <c r="DU50" s="70">
        <f t="shared" ref="DU50:ED51" si="2420">DU9/BU9-1</f>
        <v>0.43555279553099147</v>
      </c>
      <c r="DV50" s="70">
        <f t="shared" si="2420"/>
        <v>0.51407143395097266</v>
      </c>
      <c r="DW50" s="70">
        <f t="shared" si="2420"/>
        <v>0.58747663056167809</v>
      </c>
      <c r="DX50" s="70">
        <f t="shared" si="2420"/>
        <v>0.46517910855206912</v>
      </c>
      <c r="DY50" s="70">
        <f t="shared" si="2420"/>
        <v>0.40966870295250235</v>
      </c>
      <c r="DZ50" s="70">
        <f t="shared" si="2420"/>
        <v>0.44130501444761872</v>
      </c>
      <c r="EA50" s="70">
        <f t="shared" si="2420"/>
        <v>0.43042089673057871</v>
      </c>
      <c r="EB50" s="70">
        <f t="shared" si="2420"/>
        <v>0.45318963796783662</v>
      </c>
      <c r="EC50" s="70">
        <f t="shared" si="2420"/>
        <v>0.45520214814841742</v>
      </c>
      <c r="ED50" s="70">
        <f t="shared" si="2420"/>
        <v>0.40581106013586576</v>
      </c>
      <c r="EE50" s="70">
        <f t="shared" ref="EE50:EN51" si="2421">EE9/CE9-1</f>
        <v>0.4008408121209015</v>
      </c>
      <c r="EF50" s="70">
        <f t="shared" si="2421"/>
        <v>0.60256327829326439</v>
      </c>
      <c r="EG50" s="70">
        <f t="shared" si="2421"/>
        <v>0.86914499589867678</v>
      </c>
      <c r="EH50" s="70">
        <f t="shared" si="2421"/>
        <v>0.48815052549371285</v>
      </c>
      <c r="EI50" s="70">
        <f t="shared" si="2421"/>
        <v>0.55159579030046935</v>
      </c>
      <c r="EJ50" s="70">
        <f t="shared" si="2421"/>
        <v>0.4912454394024981</v>
      </c>
      <c r="EK50" s="70">
        <f t="shared" si="2421"/>
        <v>0.49464448438869701</v>
      </c>
      <c r="EL50" s="70">
        <f t="shared" si="2421"/>
        <v>0.49452533284961708</v>
      </c>
      <c r="EM50" s="70">
        <f t="shared" si="2421"/>
        <v>0.4895934101509114</v>
      </c>
      <c r="EN50" s="70">
        <f t="shared" si="2421"/>
        <v>0.52963126892683632</v>
      </c>
      <c r="EO50" s="70">
        <f t="shared" ref="EO50:EX51" si="2422">EO9/CO9-1</f>
        <v>0.48134237859610196</v>
      </c>
      <c r="EP50" s="70">
        <f t="shared" si="2422"/>
        <v>0.55664258910718689</v>
      </c>
      <c r="EQ50" s="70">
        <f t="shared" si="2422"/>
        <v>0.51953641416156526</v>
      </c>
      <c r="ER50" s="70">
        <f t="shared" si="2422"/>
        <v>0.45459501219474641</v>
      </c>
      <c r="ES50" s="70">
        <f t="shared" si="2422"/>
        <v>0.48777877736851138</v>
      </c>
      <c r="ET50" s="70">
        <f t="shared" si="2422"/>
        <v>0.57068055747029489</v>
      </c>
      <c r="EU50" s="70">
        <f t="shared" si="2422"/>
        <v>0.56855073757034269</v>
      </c>
      <c r="EV50" s="70">
        <f t="shared" si="2422"/>
        <v>0.58009099405319242</v>
      </c>
      <c r="EW50" s="70">
        <f t="shared" si="2422"/>
        <v>0.62903592384171048</v>
      </c>
      <c r="EX50" s="70">
        <f t="shared" si="2422"/>
        <v>0.63914669750035213</v>
      </c>
      <c r="EY50" s="70">
        <f t="shared" ref="EY50:FH51" si="2423">EY9/CY9-1</f>
        <v>0.44785022504138805</v>
      </c>
      <c r="EZ50" s="70">
        <f t="shared" si="2423"/>
        <v>0.41437966093688439</v>
      </c>
      <c r="FA50" s="70">
        <f t="shared" si="2423"/>
        <v>0.40183805927425653</v>
      </c>
      <c r="FB50" s="70">
        <f t="shared" si="2423"/>
        <v>0.37430509038410409</v>
      </c>
      <c r="FC50" s="70">
        <f t="shared" si="2423"/>
        <v>0.47055103525102515</v>
      </c>
      <c r="FD50" s="70">
        <f t="shared" si="2423"/>
        <v>0.46275007744623231</v>
      </c>
      <c r="FE50" s="70">
        <f t="shared" si="2423"/>
        <v>0.41873366618849284</v>
      </c>
      <c r="FF50" s="70">
        <f t="shared" si="2423"/>
        <v>0.33664113102052862</v>
      </c>
      <c r="FG50" s="70">
        <f t="shared" si="2423"/>
        <v>0.46470289992082847</v>
      </c>
      <c r="FH50" s="70">
        <f t="shared" si="2423"/>
        <v>0.50664908950461718</v>
      </c>
      <c r="FI50" s="70">
        <f t="shared" ref="FI50:FR51" si="2424">FI9/DI9-1</f>
        <v>0.52939054029539312</v>
      </c>
      <c r="FJ50" s="70">
        <f t="shared" si="2424"/>
        <v>0.57222455696184049</v>
      </c>
      <c r="FK50" s="70">
        <f t="shared" si="2424"/>
        <v>0.51495621582176421</v>
      </c>
      <c r="FL50" s="70">
        <f t="shared" si="2424"/>
        <v>0.60387391515991706</v>
      </c>
      <c r="FM50" s="70">
        <f t="shared" si="2424"/>
        <v>0.81991020946381821</v>
      </c>
      <c r="FN50" s="70">
        <f t="shared" si="2424"/>
        <v>0.59145406601325812</v>
      </c>
      <c r="FO50" s="70">
        <f t="shared" si="2424"/>
        <v>0.74569868054927135</v>
      </c>
      <c r="FP50" s="70">
        <f t="shared" si="2424"/>
        <v>0.65588257574160425</v>
      </c>
      <c r="FQ50" s="70">
        <f t="shared" si="2424"/>
        <v>0.68991477016988401</v>
      </c>
      <c r="FR50" s="70">
        <f t="shared" si="2424"/>
        <v>0.73987337665106145</v>
      </c>
      <c r="FS50" s="70">
        <f t="shared" ref="FS50:GB51" si="2425">FS9/DS9-1</f>
        <v>0.54783301591673084</v>
      </c>
      <c r="FT50" s="70">
        <f t="shared" si="2425"/>
        <v>0.56075804596475387</v>
      </c>
      <c r="FU50" s="70">
        <f t="shared" si="2425"/>
        <v>0.57326672625127695</v>
      </c>
      <c r="FV50" s="70">
        <f t="shared" si="2425"/>
        <v>0.47027156015844995</v>
      </c>
      <c r="FW50" s="70">
        <f t="shared" si="2425"/>
        <v>0.40594193540647749</v>
      </c>
      <c r="FX50" s="70">
        <f t="shared" si="2425"/>
        <v>0.57338080960268867</v>
      </c>
      <c r="FY50" s="70">
        <f t="shared" si="2425"/>
        <v>0.63093012906739832</v>
      </c>
      <c r="FZ50" s="70">
        <f t="shared" si="2425"/>
        <v>0.6407059529374417</v>
      </c>
      <c r="GA50" s="70">
        <f t="shared" si="2425"/>
        <v>0.63192631971809843</v>
      </c>
      <c r="GB50" s="70">
        <f t="shared" si="2425"/>
        <v>0.64632830098413185</v>
      </c>
      <c r="GC50" s="70">
        <f t="shared" ref="GC50:GL51" si="2426">GC9/EC9-1</f>
        <v>0.57093319782945873</v>
      </c>
      <c r="GD50" s="70">
        <f t="shared" si="2426"/>
        <v>0.66169064167885017</v>
      </c>
      <c r="GE50" s="70">
        <f t="shared" si="2426"/>
        <v>0.61215491436406388</v>
      </c>
      <c r="GF50" s="70">
        <f t="shared" si="2426"/>
        <v>0.37046032531864537</v>
      </c>
      <c r="GG50" s="70">
        <f t="shared" si="2426"/>
        <v>0.2870112978049002</v>
      </c>
      <c r="GH50" s="70">
        <f t="shared" si="2426"/>
        <v>0.60207835216419969</v>
      </c>
      <c r="GI50" s="70">
        <f t="shared" si="2426"/>
        <v>0.59903993373861164</v>
      </c>
      <c r="GJ50" s="70">
        <f t="shared" si="2426"/>
        <v>0.64463815114892342</v>
      </c>
      <c r="GK50" s="70">
        <f t="shared" si="2426"/>
        <v>0.60962972836701446</v>
      </c>
      <c r="GL50" s="70">
        <f t="shared" si="2426"/>
        <v>0.61846125678973207</v>
      </c>
      <c r="GM50" s="70">
        <f t="shared" ref="GM50:GV51" si="2427">GM9/EM9-1</f>
        <v>0.604089650251874</v>
      </c>
      <c r="GN50" s="70">
        <f t="shared" si="2427"/>
        <v>0.59763133519096523</v>
      </c>
      <c r="GO50" s="70">
        <f t="shared" si="2427"/>
        <v>0.5585234204800551</v>
      </c>
      <c r="GP50" s="70">
        <f t="shared" si="2427"/>
        <v>0.55277993013176174</v>
      </c>
      <c r="GQ50" s="70">
        <f t="shared" si="2427"/>
        <v>0.58920967658714085</v>
      </c>
      <c r="GR50" s="70">
        <f t="shared" si="2427"/>
        <v>0.65380790839801461</v>
      </c>
      <c r="GS50" s="70">
        <f t="shared" si="2427"/>
        <v>0.5923782803631028</v>
      </c>
      <c r="GT50" s="70">
        <f t="shared" si="2427"/>
        <v>0.58056553649292186</v>
      </c>
      <c r="GU50" s="70">
        <f t="shared" si="2427"/>
        <v>0.53422155088732892</v>
      </c>
      <c r="GV50" s="70">
        <f t="shared" si="2427"/>
        <v>0.51558386924931487</v>
      </c>
      <c r="GW50" s="70">
        <f t="shared" ref="GW50:HF51" si="2428">GW9/EW9-1</f>
        <v>0.4619268068402842</v>
      </c>
      <c r="GX50" s="70">
        <f t="shared" si="2428"/>
        <v>0.39469389341431049</v>
      </c>
      <c r="GY50" s="70">
        <f t="shared" si="2428"/>
        <v>0.60586253157403647</v>
      </c>
      <c r="GZ50" s="70">
        <f t="shared" si="2428"/>
        <v>0.43386885944455011</v>
      </c>
      <c r="HA50" s="70">
        <f t="shared" si="2428"/>
        <v>0.48152195110192175</v>
      </c>
      <c r="HB50" s="70">
        <f t="shared" si="2428"/>
        <v>0.56635276160068249</v>
      </c>
      <c r="HC50" s="70">
        <f t="shared" si="2428"/>
        <v>0.47493462099995143</v>
      </c>
      <c r="HD50" s="70">
        <f t="shared" si="2428"/>
        <v>0.45990166362943308</v>
      </c>
      <c r="HE50" s="70">
        <f t="shared" si="2428"/>
        <v>0.54952535323226348</v>
      </c>
      <c r="HF50" s="70">
        <f t="shared" si="2428"/>
        <v>0.62368749493701259</v>
      </c>
      <c r="HG50" s="70">
        <f t="shared" ref="HG50:HP51" si="2429">HG9/FG9-1</f>
        <v>0.50545946612043324</v>
      </c>
      <c r="HH50" s="70">
        <f t="shared" si="2429"/>
        <v>0.4926928543367588</v>
      </c>
      <c r="HI50" s="70">
        <f t="shared" si="2429"/>
        <v>0.50549512021949417</v>
      </c>
      <c r="HJ50" s="70">
        <f t="shared" si="2429"/>
        <v>0.4958931341868722</v>
      </c>
      <c r="HK50" s="70">
        <f t="shared" si="2429"/>
        <v>0.45407424091389892</v>
      </c>
      <c r="HL50" s="70">
        <f t="shared" si="2429"/>
        <v>0.42575065817220326</v>
      </c>
      <c r="HM50" s="70">
        <f t="shared" si="2429"/>
        <v>0.28222796556772778</v>
      </c>
      <c r="HN50" s="70">
        <f t="shared" si="2429"/>
        <v>0.51287291860778006</v>
      </c>
      <c r="HO50" s="70">
        <f t="shared" si="2429"/>
        <v>0.33600697633684118</v>
      </c>
      <c r="HP50" s="70">
        <f t="shared" si="2429"/>
        <v>0.4625177764673114</v>
      </c>
      <c r="HQ50" s="70">
        <f t="shared" ref="HQ50:HZ51" si="2430">HQ9/FQ9-1</f>
        <v>0.48702576613055348</v>
      </c>
      <c r="HR50" s="70">
        <f t="shared" si="2430"/>
        <v>0.44226680792295592</v>
      </c>
      <c r="HS50" s="70">
        <f t="shared" si="2430"/>
        <v>0.52070717598624228</v>
      </c>
      <c r="HT50" s="70">
        <f t="shared" si="2430"/>
        <v>0.48227379747440291</v>
      </c>
      <c r="HU50" s="70">
        <f t="shared" si="2430"/>
        <v>0.42027335906886321</v>
      </c>
      <c r="HV50" s="70">
        <f t="shared" si="2430"/>
        <v>0.51198193033996842</v>
      </c>
      <c r="HW50" s="70">
        <f t="shared" si="2430"/>
        <v>0.5360297399782965</v>
      </c>
      <c r="HX50" s="70">
        <f t="shared" si="2430"/>
        <v>0.5005769960859292</v>
      </c>
      <c r="HY50" s="70">
        <f t="shared" si="2430"/>
        <v>0.48743716812842619</v>
      </c>
      <c r="HZ50" s="70">
        <f t="shared" si="2430"/>
        <v>0.44052323037901608</v>
      </c>
      <c r="IA50" s="70">
        <f t="shared" ref="IA50:IJ51" si="2431">IA9/GA9-1</f>
        <v>0.46015134083244025</v>
      </c>
      <c r="IB50" s="70">
        <f t="shared" si="2431"/>
        <v>0.43008459957494249</v>
      </c>
      <c r="IC50" s="70">
        <f t="shared" si="2431"/>
        <v>0.59260665992063033</v>
      </c>
      <c r="ID50" s="70">
        <f t="shared" si="2431"/>
        <v>0.44693277653512498</v>
      </c>
      <c r="IE50" s="70">
        <f t="shared" si="2431"/>
        <v>0.46324964239525279</v>
      </c>
      <c r="IF50" s="70">
        <f t="shared" si="2431"/>
        <v>0.56708909442728461</v>
      </c>
      <c r="IG50" s="70">
        <f t="shared" si="2431"/>
        <v>0.50037220251801817</v>
      </c>
      <c r="IH50" s="70">
        <f t="shared" si="2431"/>
        <v>0.47865953130921568</v>
      </c>
      <c r="II50" s="70">
        <f t="shared" si="2431"/>
        <v>0.37298936151293272</v>
      </c>
      <c r="IJ50" s="70">
        <f t="shared" si="2431"/>
        <v>0.43814470219917734</v>
      </c>
      <c r="IK50" s="70">
        <f t="shared" ref="IK50:IT51" si="2432">IK9/GK9-1</f>
        <v>0.49380675771904992</v>
      </c>
      <c r="IL50" s="70">
        <f t="shared" si="2432"/>
        <v>0.60727475749457871</v>
      </c>
      <c r="IM50" s="70">
        <f t="shared" si="2432"/>
        <v>0.49821412966270118</v>
      </c>
      <c r="IN50" s="70">
        <f t="shared" si="2432"/>
        <v>0.54011103232059465</v>
      </c>
      <c r="IO50" s="70">
        <f t="shared" si="2432"/>
        <v>0.58046795086265379</v>
      </c>
      <c r="IP50" s="70">
        <f t="shared" si="2432"/>
        <v>0.58012475731605173</v>
      </c>
      <c r="IQ50" s="70">
        <f t="shared" si="2432"/>
        <v>0.56093315500133389</v>
      </c>
      <c r="IR50" s="70">
        <f t="shared" si="2432"/>
        <v>0.51134839540498378</v>
      </c>
      <c r="IS50" s="70">
        <f t="shared" si="2432"/>
        <v>0.49517760989494319</v>
      </c>
      <c r="IT50" s="70">
        <f t="shared" si="2432"/>
        <v>0.46705881907903457</v>
      </c>
      <c r="IU50" s="70">
        <f t="shared" ref="IU50:JD51" si="2433">IU9/GU9-1</f>
        <v>0.48261110589432366</v>
      </c>
      <c r="IV50" s="70">
        <f t="shared" si="2433"/>
        <v>0.43311176667797713</v>
      </c>
      <c r="IW50" s="70">
        <f t="shared" si="2433"/>
        <v>0.50409054216321092</v>
      </c>
      <c r="IX50" s="70">
        <f t="shared" si="2433"/>
        <v>0.61148931260470984</v>
      </c>
      <c r="IY50" s="70">
        <f t="shared" si="2433"/>
        <v>0.68137791794605973</v>
      </c>
      <c r="IZ50" s="70">
        <f t="shared" si="2433"/>
        <v>0.53725362315639447</v>
      </c>
      <c r="JA50" s="70">
        <f t="shared" si="2433"/>
        <v>0.51002643291868277</v>
      </c>
      <c r="JB50" s="70">
        <f t="shared" si="2433"/>
        <v>0.39472161484417367</v>
      </c>
      <c r="JC50" s="70">
        <f t="shared" si="2433"/>
        <v>0.39711134904793566</v>
      </c>
      <c r="JD50" s="70">
        <f t="shared" si="2433"/>
        <v>0.41806923172068777</v>
      </c>
      <c r="JE50" s="70">
        <f t="shared" ref="JE50:JN51" si="2434">JE9/HE9-1</f>
        <v>0.38588132597027736</v>
      </c>
      <c r="JF50" s="70">
        <f t="shared" si="2434"/>
        <v>0.39038271542060921</v>
      </c>
      <c r="JG50" s="70">
        <f t="shared" si="2434"/>
        <v>0.36170612342732045</v>
      </c>
      <c r="JH50" s="70">
        <f t="shared" si="2434"/>
        <v>0.37181893103185804</v>
      </c>
      <c r="JI50" s="70">
        <f t="shared" si="2434"/>
        <v>0.35264774209775851</v>
      </c>
      <c r="JJ50" s="70">
        <f t="shared" si="2434"/>
        <v>0.35147790037478521</v>
      </c>
      <c r="JK50" s="70">
        <f t="shared" si="2434"/>
        <v>0.42640677647241665</v>
      </c>
      <c r="JL50" s="70">
        <f t="shared" si="2434"/>
        <v>0.47377240504686746</v>
      </c>
      <c r="JM50" s="70">
        <f t="shared" si="2434"/>
        <v>0.49931010248544783</v>
      </c>
      <c r="JN50" s="70">
        <f t="shared" si="2434"/>
        <v>0.46004029524948331</v>
      </c>
      <c r="JO50" s="70">
        <f t="shared" ref="JO50:JX51" si="2435">JO9/HO9-1</f>
        <v>0.44775613220151622</v>
      </c>
      <c r="JP50" s="70">
        <f t="shared" si="2435"/>
        <v>0.53942326015456432</v>
      </c>
      <c r="JQ50" s="70">
        <f t="shared" si="2435"/>
        <v>0.42791188318617923</v>
      </c>
      <c r="JR50" s="70">
        <f t="shared" si="2435"/>
        <v>0.40388274373999589</v>
      </c>
      <c r="JS50" s="70">
        <f t="shared" si="2435"/>
        <v>0.6061678414831253</v>
      </c>
      <c r="JT50" s="70">
        <f t="shared" si="2435"/>
        <v>0.58913973023331589</v>
      </c>
      <c r="JU50" s="70">
        <f t="shared" si="2435"/>
        <v>0.65930445777791791</v>
      </c>
      <c r="JV50" s="70">
        <f t="shared" si="2435"/>
        <v>0.61425717059477836</v>
      </c>
      <c r="JW50" s="70">
        <f t="shared" si="2435"/>
        <v>0.61441350210562828</v>
      </c>
      <c r="JX50" s="70">
        <f t="shared" si="2435"/>
        <v>0.65625893916203437</v>
      </c>
      <c r="JY50" s="70">
        <f t="shared" ref="JY50:KH51" si="2436">JY9/HY9-1</f>
        <v>0.62712579383848444</v>
      </c>
      <c r="JZ50" s="70">
        <f t="shared" si="2436"/>
        <v>0.66750511119679556</v>
      </c>
      <c r="KA50" s="70">
        <f t="shared" si="2436"/>
        <v>0.5465281796251682</v>
      </c>
      <c r="KB50" s="70">
        <f t="shared" si="2436"/>
        <v>0.53556746945994305</v>
      </c>
      <c r="KC50" s="70">
        <f t="shared" si="2436"/>
        <v>0.48161694317614345</v>
      </c>
      <c r="KD50" s="70">
        <f t="shared" si="2436"/>
        <v>0.56936075883404991</v>
      </c>
      <c r="KE50" s="70">
        <f t="shared" si="2436"/>
        <v>0.54257346840442167</v>
      </c>
      <c r="KF50" s="70">
        <f t="shared" si="2436"/>
        <v>0.46980382704349122</v>
      </c>
      <c r="KG50" s="70">
        <f t="shared" si="2436"/>
        <v>0.49174852784827672</v>
      </c>
      <c r="KH50" s="70">
        <f t="shared" si="2436"/>
        <v>0.52757854963919981</v>
      </c>
      <c r="KI50" s="70">
        <f t="shared" ref="KI50:KR51" si="2437">KI9/II9-1</f>
        <v>0.60431203385003429</v>
      </c>
      <c r="KJ50" s="70">
        <f t="shared" si="2437"/>
        <v>0.53935792990989273</v>
      </c>
      <c r="KK50" s="70">
        <f t="shared" si="2437"/>
        <v>0.52395095994680241</v>
      </c>
      <c r="KL50" s="70">
        <f t="shared" si="2437"/>
        <v>0.50672330212254457</v>
      </c>
      <c r="KM50" s="70">
        <f t="shared" si="2437"/>
        <v>0.64238314202195301</v>
      </c>
      <c r="KN50" s="70">
        <f t="shared" si="2437"/>
        <v>0.59276023988680282</v>
      </c>
      <c r="KO50" s="70">
        <f t="shared" si="2437"/>
        <v>0.57171201330041743</v>
      </c>
      <c r="KP50" s="70">
        <f t="shared" si="2437"/>
        <v>0.62614152315645888</v>
      </c>
      <c r="KQ50" s="70">
        <f t="shared" si="2437"/>
        <v>0.59492872955543974</v>
      </c>
      <c r="KR50" s="70">
        <f t="shared" si="2437"/>
        <v>0.6642550502792004</v>
      </c>
      <c r="KS50" s="70">
        <f t="shared" ref="KS50:LB51" si="2438">KS9/IS9-1</f>
        <v>0.73391740706150044</v>
      </c>
      <c r="KT50" s="70">
        <f t="shared" si="2438"/>
        <v>0.73238887797321128</v>
      </c>
      <c r="KU50" s="70">
        <f t="shared" si="2438"/>
        <v>0.84325517373606962</v>
      </c>
      <c r="KV50" s="70">
        <f t="shared" si="2438"/>
        <v>0.98592870733845306</v>
      </c>
      <c r="KW50" s="70">
        <f t="shared" si="2438"/>
        <v>0.81063594311047904</v>
      </c>
      <c r="KX50" s="70">
        <f t="shared" si="2438"/>
        <v>0.70241239874577577</v>
      </c>
      <c r="KY50" s="70">
        <f t="shared" si="2438"/>
        <v>0.70016979993436568</v>
      </c>
      <c r="KZ50" s="70">
        <f t="shared" si="2438"/>
        <v>0.87505111632124111</v>
      </c>
      <c r="LA50" s="70">
        <f t="shared" si="2438"/>
        <v>0.83389069254867487</v>
      </c>
      <c r="LB50" s="70">
        <f t="shared" si="2438"/>
        <v>0.89203113370198883</v>
      </c>
      <c r="LC50" s="70">
        <f t="shared" ref="LC50:LL51" si="2439">LC9/JC9-1</f>
        <v>0.94032974751664544</v>
      </c>
      <c r="LD50" s="70">
        <f t="shared" si="2439"/>
        <v>0.97943217032293628</v>
      </c>
      <c r="LE50" s="70">
        <f t="shared" si="2439"/>
        <v>0.98990312128445224</v>
      </c>
      <c r="LF50" s="70">
        <f t="shared" si="2439"/>
        <v>0.95940165095710706</v>
      </c>
      <c r="LG50" s="70">
        <f t="shared" si="2439"/>
        <v>0.97393146844263789</v>
      </c>
      <c r="LH50" s="70">
        <f t="shared" si="2439"/>
        <v>1.0213536455249494</v>
      </c>
      <c r="LI50" s="70">
        <f t="shared" si="2439"/>
        <v>1.0079409805383066</v>
      </c>
      <c r="LJ50" s="70">
        <f t="shared" si="2439"/>
        <v>1.009220827371311</v>
      </c>
      <c r="LK50" s="70">
        <f t="shared" si="2439"/>
        <v>0.95853742759206551</v>
      </c>
      <c r="LL50" s="70">
        <f t="shared" si="2439"/>
        <v>0.92559690072821454</v>
      </c>
      <c r="LM50" s="70">
        <f t="shared" ref="LM50:LV51" si="2440">LM9/JM9-1</f>
        <v>0.84592681022606975</v>
      </c>
      <c r="LN50" s="70">
        <f t="shared" si="2440"/>
        <v>0.85414405964408036</v>
      </c>
      <c r="LO50" s="70">
        <f t="shared" si="2440"/>
        <v>0.84055485512562367</v>
      </c>
      <c r="LP50" s="70">
        <f t="shared" si="2440"/>
        <v>0.75412187850479073</v>
      </c>
      <c r="LQ50" s="70">
        <f t="shared" si="2440"/>
        <v>0.94268055968137254</v>
      </c>
      <c r="LR50" s="70">
        <f t="shared" si="2440"/>
        <v>0.83160622452489741</v>
      </c>
      <c r="LS50" s="70">
        <f t="shared" si="2440"/>
        <v>0.70554876870473371</v>
      </c>
      <c r="LT50" s="70">
        <f t="shared" si="2440"/>
        <v>0.67990038157198929</v>
      </c>
      <c r="LU50" s="70">
        <f t="shared" si="2440"/>
        <v>0.58700052265830238</v>
      </c>
      <c r="LV50" s="70">
        <f t="shared" si="2440"/>
        <v>0.63076815009083975</v>
      </c>
      <c r="LW50" s="70">
        <f t="shared" ref="LW50:MF51" si="2441">LW9/JW9-1</f>
        <v>0.64992320771182621</v>
      </c>
      <c r="LX50" s="70">
        <f t="shared" si="2441"/>
        <v>0.58936797688963782</v>
      </c>
      <c r="LY50" s="70">
        <f t="shared" si="2441"/>
        <v>0.59817739437270889</v>
      </c>
      <c r="LZ50" s="70">
        <f t="shared" si="2441"/>
        <v>0.62767881905865219</v>
      </c>
      <c r="MA50" s="70">
        <f t="shared" si="2441"/>
        <v>0.72909574687985312</v>
      </c>
      <c r="MB50" s="70">
        <f t="shared" si="2441"/>
        <v>0.74381453284784738</v>
      </c>
      <c r="MC50" s="70">
        <f t="shared" si="2441"/>
        <v>0.70446304856476472</v>
      </c>
      <c r="MD50" s="70">
        <f t="shared" si="2441"/>
        <v>0.70476053511668524</v>
      </c>
      <c r="ME50" s="70">
        <f t="shared" si="2441"/>
        <v>0.77747644368928492</v>
      </c>
      <c r="MF50" s="70">
        <f t="shared" si="2441"/>
        <v>0.77822468229877928</v>
      </c>
      <c r="MG50" s="70">
        <f t="shared" ref="MG50:MP51" si="2442">MG9/KG9-1</f>
        <v>0.78706682961406327</v>
      </c>
      <c r="MH50" s="70">
        <f t="shared" si="2442"/>
        <v>0.78715188755893917</v>
      </c>
      <c r="MI50" s="70">
        <f t="shared" si="2442"/>
        <v>0.71518881822804969</v>
      </c>
      <c r="MJ50" s="70">
        <f t="shared" si="2442"/>
        <v>0.7465947550684906</v>
      </c>
      <c r="MK50" s="70">
        <f t="shared" si="2442"/>
        <v>0.75198593375781786</v>
      </c>
      <c r="ML50" s="70">
        <f t="shared" si="2442"/>
        <v>0.64536183427989058</v>
      </c>
      <c r="MM50" s="70">
        <f t="shared" si="2442"/>
        <v>0.62354415444876721</v>
      </c>
      <c r="MN50" s="70">
        <f t="shared" si="2442"/>
        <v>0.6483781513967477</v>
      </c>
      <c r="MO50" s="70">
        <f t="shared" si="2442"/>
        <v>0.68083999767139369</v>
      </c>
      <c r="MP50" s="70">
        <f t="shared" si="2442"/>
        <v>0.67751846695264928</v>
      </c>
      <c r="MQ50" s="70">
        <f t="shared" ref="MQ50:MZ51" si="2443">MQ9/KQ9-1</f>
        <v>0.69272858218175171</v>
      </c>
      <c r="MR50" s="70">
        <f t="shared" si="2443"/>
        <v>0.72616197792958137</v>
      </c>
      <c r="MS50" s="70">
        <f t="shared" si="2443"/>
        <v>0.68180041489758492</v>
      </c>
      <c r="MT50" s="70">
        <f t="shared" si="2443"/>
        <v>0.65252648523017132</v>
      </c>
      <c r="MU50" s="70">
        <f t="shared" si="2443"/>
        <v>0.59071684646396894</v>
      </c>
      <c r="MV50" s="70">
        <f t="shared" si="2443"/>
        <v>0.5180126658660944</v>
      </c>
      <c r="MW50" s="70">
        <f t="shared" si="2443"/>
        <v>0.49448633251610086</v>
      </c>
      <c r="MX50" s="70">
        <f t="shared" si="2443"/>
        <v>0.48986433126367235</v>
      </c>
      <c r="MY50" s="70">
        <f t="shared" si="2443"/>
        <v>0.39270428675202051</v>
      </c>
      <c r="MZ50" s="70">
        <f t="shared" si="2443"/>
        <v>0.4102787249116846</v>
      </c>
      <c r="NA50" s="70">
        <f t="shared" ref="NA50:NJ51" si="2444">NA9/LA9-1</f>
        <v>0.42137911544342432</v>
      </c>
      <c r="NB50" s="70">
        <f t="shared" si="2444"/>
        <v>0.41902787095470084</v>
      </c>
      <c r="NC50" s="70">
        <f t="shared" si="2444"/>
        <v>0.43908159771419619</v>
      </c>
      <c r="ND50" s="70">
        <f t="shared" si="2444"/>
        <v>0.56631163689853214</v>
      </c>
      <c r="NE50" s="70">
        <f t="shared" si="2444"/>
        <v>0.56067142223318189</v>
      </c>
      <c r="NF50" s="70">
        <f t="shared" si="2444"/>
        <v>0.54538184517026611</v>
      </c>
      <c r="NG50" s="70">
        <f t="shared" si="2444"/>
        <v>0.54393707845935024</v>
      </c>
      <c r="NH50" s="70">
        <f t="shared" si="2444"/>
        <v>0.51347516259074544</v>
      </c>
      <c r="NI50" s="70">
        <f t="shared" si="2444"/>
        <v>0.49136295835122423</v>
      </c>
      <c r="NJ50" s="70">
        <f t="shared" si="2444"/>
        <v>0.49603847903688125</v>
      </c>
      <c r="NK50" s="70">
        <f t="shared" ref="NK50:NT51" si="2445">NK9/LK9-1</f>
        <v>0.46603252307415488</v>
      </c>
      <c r="NL50" s="70">
        <f t="shared" si="2445"/>
        <v>0.44530312329659649</v>
      </c>
      <c r="NM50" s="70">
        <f t="shared" si="2445"/>
        <v>0.44382848038241041</v>
      </c>
      <c r="NN50" s="70">
        <f t="shared" si="2445"/>
        <v>0.4701649293185195</v>
      </c>
      <c r="NO50" s="70">
        <f t="shared" si="2445"/>
        <v>0.45070569031205876</v>
      </c>
      <c r="NP50" s="70">
        <f t="shared" si="2445"/>
        <v>0.46137989873642993</v>
      </c>
      <c r="NQ50" s="70">
        <f t="shared" si="2445"/>
        <v>0.30145322546250553</v>
      </c>
      <c r="NR50" s="70">
        <f t="shared" si="2445"/>
        <v>0.39649978066513603</v>
      </c>
      <c r="NS50" s="70">
        <f t="shared" si="2445"/>
        <v>0.37623163609131471</v>
      </c>
      <c r="NT50" s="70">
        <f t="shared" si="2445"/>
        <v>0.48890316814943846</v>
      </c>
      <c r="NU50" s="70">
        <f t="shared" ref="NU50:OD51" si="2446">NU9/LU9-1</f>
        <v>0.57869283866255938</v>
      </c>
      <c r="NV50" s="70">
        <f t="shared" si="2446"/>
        <v>0.42166141172449501</v>
      </c>
      <c r="NW50" s="70">
        <f t="shared" si="2446"/>
        <v>0.44900685561536013</v>
      </c>
      <c r="NX50" s="70">
        <f t="shared" si="2446"/>
        <v>0.46179230712392161</v>
      </c>
      <c r="NY50" s="70">
        <f t="shared" si="2446"/>
        <v>0.47016885605878089</v>
      </c>
      <c r="NZ50" s="70">
        <f t="shared" si="2446"/>
        <v>0.42687908526406471</v>
      </c>
      <c r="OA50" s="70">
        <f t="shared" si="2446"/>
        <v>0.41661303006785033</v>
      </c>
      <c r="OB50" s="70">
        <f t="shared" si="2446"/>
        <v>0.46328599248295332</v>
      </c>
      <c r="OC50" s="70">
        <f t="shared" si="2446"/>
        <v>0.3946834596299762</v>
      </c>
      <c r="OD50" s="70">
        <f t="shared" si="2446"/>
        <v>0.40216473645179907</v>
      </c>
      <c r="OE50" s="70">
        <f t="shared" ref="OE50:ON51" si="2447">OE9/ME9-1</f>
        <v>0.35400968249925313</v>
      </c>
      <c r="OF50" s="70">
        <f t="shared" si="2447"/>
        <v>0.38809971327931048</v>
      </c>
      <c r="OG50" s="70">
        <f t="shared" si="2447"/>
        <v>0.36753921256509514</v>
      </c>
      <c r="OH50" s="70">
        <f t="shared" si="2447"/>
        <v>0.37198338976373768</v>
      </c>
      <c r="OI50" s="70">
        <f t="shared" si="2447"/>
        <v>0.37904406108367938</v>
      </c>
      <c r="OJ50" s="70">
        <f t="shared" si="2447"/>
        <v>0.37582852786237853</v>
      </c>
      <c r="OK50" s="70">
        <f t="shared" si="2447"/>
        <v>0.40448641058425894</v>
      </c>
      <c r="OL50" s="70">
        <f t="shared" si="2447"/>
        <v>0.38365693113324228</v>
      </c>
      <c r="OM50" s="70">
        <f t="shared" si="2447"/>
        <v>0.351476128132298</v>
      </c>
      <c r="ON50" s="70">
        <f t="shared" si="2447"/>
        <v>0.34797631591899458</v>
      </c>
      <c r="OO50" s="70">
        <f t="shared" ref="OO50:OX51" si="2448">OO9/MO9-1</f>
        <v>0.33583032761940879</v>
      </c>
      <c r="OP50" s="70">
        <f t="shared" si="2448"/>
        <v>0.30155070417859142</v>
      </c>
      <c r="OQ50" s="70">
        <f t="shared" si="2448"/>
        <v>0.30777889715048468</v>
      </c>
      <c r="OR50" s="70">
        <f t="shared" si="2448"/>
        <v>0.30410418904163894</v>
      </c>
      <c r="OS50" s="70">
        <f t="shared" si="2448"/>
        <v>0.30756395716290363</v>
      </c>
      <c r="OT50" s="70">
        <f t="shared" si="2448"/>
        <v>0.2972725687843778</v>
      </c>
      <c r="OU50" s="70">
        <f t="shared" si="2448"/>
        <v>0.2877593388335562</v>
      </c>
      <c r="OV50" s="70">
        <f t="shared" si="2448"/>
        <v>0.22028146155276884</v>
      </c>
      <c r="OW50" s="70">
        <f t="shared" si="2448"/>
        <v>0.30703031975028772</v>
      </c>
      <c r="OX50" s="70">
        <f t="shared" si="2448"/>
        <v>0.30916513245119348</v>
      </c>
      <c r="OY50" s="70">
        <f t="shared" ref="OY50:PH51" si="2449">OY9/MY9-1</f>
        <v>0.30102216104977852</v>
      </c>
      <c r="OZ50" s="70">
        <f t="shared" si="2449"/>
        <v>0.31227333979470262</v>
      </c>
      <c r="PA50" s="70">
        <f t="shared" si="2449"/>
        <v>0.31635759538332398</v>
      </c>
      <c r="PB50" s="70">
        <f t="shared" si="2449"/>
        <v>0.28130742427859778</v>
      </c>
      <c r="PC50" s="70">
        <f t="shared" si="2449"/>
        <v>0.28523944926914746</v>
      </c>
      <c r="PD50" s="70">
        <f t="shared" si="2449"/>
        <v>0.17655338199820547</v>
      </c>
      <c r="PE50" s="70">
        <f t="shared" si="2449"/>
        <v>0.12999442034644293</v>
      </c>
      <c r="PF50" s="70">
        <f t="shared" si="2449"/>
        <v>0.14229071866378362</v>
      </c>
      <c r="PG50" s="70">
        <f t="shared" si="2449"/>
        <v>0.15179305962066691</v>
      </c>
      <c r="PH50" s="70">
        <f t="shared" si="2449"/>
        <v>0.16371135293446937</v>
      </c>
      <c r="PI50" s="70">
        <f t="shared" ref="PI50:PR51" si="2450">PI9/NI9-1</f>
        <v>0.17957207643047135</v>
      </c>
      <c r="PJ50" s="70">
        <f t="shared" si="2450"/>
        <v>0.16592022470261547</v>
      </c>
      <c r="PK50" s="70">
        <f t="shared" si="2450"/>
        <v>0.19292196507616977</v>
      </c>
      <c r="PL50" s="70">
        <f t="shared" si="2450"/>
        <v>0.2022018475121441</v>
      </c>
      <c r="PM50" s="70">
        <f t="shared" si="2450"/>
        <v>0.22894619139137973</v>
      </c>
      <c r="PN50" s="70">
        <f t="shared" si="2450"/>
        <v>0.16567696960508105</v>
      </c>
      <c r="PO50" s="70">
        <f t="shared" si="2450"/>
        <v>0.18732521040089378</v>
      </c>
      <c r="PP50" s="70">
        <f t="shared" si="2450"/>
        <v>0.1752779782866225</v>
      </c>
      <c r="PQ50" s="70">
        <f t="shared" si="2450"/>
        <v>0.22485454063078003</v>
      </c>
      <c r="PR50" s="70">
        <f t="shared" si="2450"/>
        <v>0.20067170381710664</v>
      </c>
      <c r="PS50" s="70">
        <f t="shared" ref="PS50:QB51" si="2451">PS9/NS9-1</f>
        <v>0.24522329768542561</v>
      </c>
      <c r="PT50" s="70">
        <f t="shared" si="2451"/>
        <v>0.20517316905635652</v>
      </c>
      <c r="PU50" s="70">
        <f t="shared" si="2451"/>
        <v>0.17024336659342043</v>
      </c>
      <c r="PV50" s="70">
        <f t="shared" si="2451"/>
        <v>0.24641234406017865</v>
      </c>
      <c r="PW50" s="70">
        <f t="shared" si="2451"/>
        <v>0.21556560104898348</v>
      </c>
      <c r="PX50" s="70">
        <f t="shared" si="2451"/>
        <v>0.21402425408817449</v>
      </c>
      <c r="PY50" s="70">
        <f t="shared" si="2451"/>
        <v>0.22673385355097952</v>
      </c>
      <c r="PZ50" s="70">
        <f t="shared" si="2451"/>
        <v>0.24737627415736752</v>
      </c>
      <c r="QA50" s="70">
        <f t="shared" si="2451"/>
        <v>0.24449505816307582</v>
      </c>
      <c r="QB50" s="70">
        <f t="shared" si="2451"/>
        <v>0.21573563190540868</v>
      </c>
      <c r="QC50" s="70">
        <f t="shared" ref="QC50:QL51" si="2452">QC9/OC9-1</f>
        <v>0.32511171430012942</v>
      </c>
      <c r="QD50" s="70">
        <f t="shared" si="2452"/>
        <v>0.2659072591067102</v>
      </c>
      <c r="QE50" s="70">
        <f t="shared" si="2452"/>
        <v>0.26887184210783577</v>
      </c>
      <c r="QF50" s="70">
        <f t="shared" si="2452"/>
        <v>0.23345885910215891</v>
      </c>
      <c r="QG50" s="70">
        <f t="shared" si="2452"/>
        <v>0.20161726894531262</v>
      </c>
      <c r="QH50" s="70">
        <f t="shared" si="2452"/>
        <v>0.19098448049925998</v>
      </c>
      <c r="QI50" s="70">
        <f t="shared" si="2452"/>
        <v>0.22493457331808386</v>
      </c>
      <c r="QJ50" s="70">
        <f t="shared" si="2452"/>
        <v>0.21984681068918133</v>
      </c>
      <c r="QK50" s="70">
        <f t="shared" si="2452"/>
        <v>0.2015476773805267</v>
      </c>
      <c r="QL50" s="70">
        <f t="shared" si="2452"/>
        <v>0.22082095944631064</v>
      </c>
      <c r="QM50" s="70">
        <f t="shared" ref="QM50:QV51" si="2453">QM9/OM9-1</f>
        <v>0.27081118649353564</v>
      </c>
      <c r="QN50" s="70">
        <f t="shared" si="2453"/>
        <v>0.21421364526535136</v>
      </c>
      <c r="QO50" s="70">
        <f t="shared" si="2453"/>
        <v>0.22773894450633803</v>
      </c>
      <c r="QP50" s="70">
        <f t="shared" si="2453"/>
        <v>0.21231720801983656</v>
      </c>
      <c r="QQ50" s="70">
        <f t="shared" si="2453"/>
        <v>0.24661454210077038</v>
      </c>
      <c r="QR50" s="70">
        <f t="shared" si="2453"/>
        <v>0.24590158340335644</v>
      </c>
      <c r="QS50" s="70">
        <f t="shared" si="2453"/>
        <v>0.21288048871014009</v>
      </c>
      <c r="QT50" s="70">
        <f t="shared" si="2453"/>
        <v>0.23374217045075207</v>
      </c>
      <c r="QU50" s="70">
        <f t="shared" si="2453"/>
        <v>0.17171564401900397</v>
      </c>
      <c r="QV50" s="70">
        <f t="shared" si="2453"/>
        <v>0.18084599225082632</v>
      </c>
      <c r="QW50" s="70">
        <f t="shared" ref="QW50:RF51" si="2454">QW9/OW9-1</f>
        <v>0.12552127927024359</v>
      </c>
      <c r="QX50" s="70">
        <f t="shared" si="2454"/>
        <v>0.11819569491044346</v>
      </c>
      <c r="QY50" s="70">
        <f t="shared" si="2454"/>
        <v>0.12237587540286632</v>
      </c>
      <c r="QZ50" s="70">
        <f t="shared" si="2454"/>
        <v>0.14670115926955551</v>
      </c>
      <c r="RA50" s="70">
        <f t="shared" si="2454"/>
        <v>0.13627353812011811</v>
      </c>
      <c r="RB50" s="70">
        <f t="shared" si="2454"/>
        <v>0.16045395650596483</v>
      </c>
      <c r="RC50" s="70">
        <f t="shared" si="2454"/>
        <v>0.15096132064977885</v>
      </c>
      <c r="RD50" s="70">
        <f t="shared" si="2454"/>
        <v>0.18186800678691495</v>
      </c>
      <c r="RE50" s="70">
        <f t="shared" si="2454"/>
        <v>0.24882148861420128</v>
      </c>
      <c r="RF50" s="70">
        <f t="shared" si="2454"/>
        <v>0.26286316983897096</v>
      </c>
      <c r="RG50" s="70">
        <f t="shared" ref="RG50:RP51" si="2455">RG9/PG9-1</f>
        <v>0.30452699144694506</v>
      </c>
      <c r="RH50" s="70">
        <f t="shared" si="2455"/>
        <v>0.32360000911829667</v>
      </c>
      <c r="RI50" s="70">
        <f t="shared" si="2455"/>
        <v>0.3383845814215054</v>
      </c>
      <c r="RJ50" s="70">
        <f t="shared" si="2455"/>
        <v>0.32840481424927792</v>
      </c>
      <c r="RK50" s="70">
        <f t="shared" si="2455"/>
        <v>0.33037030398582656</v>
      </c>
      <c r="RL50" s="70">
        <f t="shared" si="2455"/>
        <v>0.30671813907080958</v>
      </c>
      <c r="RM50" s="70">
        <f t="shared" si="2455"/>
        <v>0.30337956548011435</v>
      </c>
      <c r="RN50" s="70">
        <f t="shared" si="2455"/>
        <v>0.36319445796560568</v>
      </c>
      <c r="RO50" s="70">
        <f t="shared" si="2455"/>
        <v>0.33573079597439803</v>
      </c>
      <c r="RP50" s="70">
        <f t="shared" si="2455"/>
        <v>0.32578059977230622</v>
      </c>
      <c r="RQ50" s="70">
        <f t="shared" ref="RQ50:RZ51" si="2456">RQ9/PQ9-1</f>
        <v>0.37834194025658108</v>
      </c>
      <c r="RR50" s="70">
        <f t="shared" si="2456"/>
        <v>0.34621141139419409</v>
      </c>
      <c r="RS50" s="70">
        <f t="shared" si="2456"/>
        <v>0.31269203648338784</v>
      </c>
      <c r="RT50" s="70">
        <f t="shared" si="2456"/>
        <v>0.27405482606101539</v>
      </c>
      <c r="RU50" s="70">
        <f t="shared" si="2456"/>
        <v>0.28492431963352827</v>
      </c>
      <c r="RV50" s="70">
        <f t="shared" si="2456"/>
        <v>0.28001043959749539</v>
      </c>
      <c r="RW50" s="70">
        <f t="shared" si="2456"/>
        <v>0.26564749642283614</v>
      </c>
      <c r="RX50" s="70">
        <f t="shared" si="2456"/>
        <v>0.26778237974827501</v>
      </c>
      <c r="RY50" s="70">
        <f t="shared" si="2456"/>
        <v>0.28627573227993386</v>
      </c>
      <c r="RZ50" s="70">
        <f t="shared" si="2456"/>
        <v>0.25646876861980661</v>
      </c>
      <c r="SA50" s="70">
        <f t="shared" ref="SA50:SJ51" si="2457">SA9/QA9-1</f>
        <v>0.23664286991340266</v>
      </c>
      <c r="SB50" s="70">
        <f t="shared" si="2457"/>
        <v>0.2460590912448819</v>
      </c>
      <c r="SC50" s="70">
        <f t="shared" si="2457"/>
        <v>0.17363583453686116</v>
      </c>
      <c r="SD50" s="70">
        <f t="shared" si="2457"/>
        <v>0.26708332237947241</v>
      </c>
      <c r="SE50" s="70">
        <f t="shared" si="2457"/>
        <v>0.23641817541968302</v>
      </c>
      <c r="SF50" s="70">
        <f t="shared" si="2457"/>
        <v>0.27313174902166693</v>
      </c>
      <c r="SG50" s="70">
        <f t="shared" si="2457"/>
        <v>0.28012184517984617</v>
      </c>
      <c r="SH50" s="70">
        <f t="shared" si="2457"/>
        <v>0.32279048029752122</v>
      </c>
      <c r="SI50" s="70">
        <f t="shared" si="2457"/>
        <v>0.28439848084401631</v>
      </c>
      <c r="SJ50" s="70">
        <f t="shared" si="2457"/>
        <v>0.2877179917474717</v>
      </c>
      <c r="SK50" s="70">
        <f t="shared" ref="SK50:ST51" si="2458">SK9/QK9-1</f>
        <v>0.31448802711021329</v>
      </c>
      <c r="SL50" s="70">
        <f t="shared" si="2458"/>
        <v>0.23549067804251878</v>
      </c>
      <c r="SM50" s="70">
        <f t="shared" si="2458"/>
        <v>0.24035116458756622</v>
      </c>
      <c r="SN50" s="70">
        <f t="shared" si="2458"/>
        <v>0.2494194264036349</v>
      </c>
      <c r="SO50" s="70">
        <f t="shared" si="2458"/>
        <v>0.23630908170873233</v>
      </c>
      <c r="SP50" s="70">
        <f t="shared" si="2458"/>
        <v>0.27940517389740105</v>
      </c>
      <c r="SQ50" s="70">
        <f t="shared" si="2458"/>
        <v>0.26244072355825865</v>
      </c>
      <c r="SR50" s="70">
        <f t="shared" si="2458"/>
        <v>0.19589177049460038</v>
      </c>
      <c r="SS50" s="70">
        <f t="shared" si="2458"/>
        <v>0.22630367455855604</v>
      </c>
      <c r="ST50" s="70">
        <f t="shared" si="2458"/>
        <v>0.22724434604198973</v>
      </c>
      <c r="SU50" s="70">
        <f t="shared" ref="SU50:TD51" si="2459">SU9/QU9-1</f>
        <v>0.18688380529467929</v>
      </c>
      <c r="SV50" s="70">
        <f t="shared" si="2459"/>
        <v>0.15469832288358742</v>
      </c>
      <c r="SW50" s="70">
        <f t="shared" si="2459"/>
        <v>0.16649891222496116</v>
      </c>
      <c r="SX50" s="70">
        <f t="shared" si="2459"/>
        <v>0.2174687228078227</v>
      </c>
      <c r="SY50" s="70">
        <f t="shared" si="2459"/>
        <v>0.20743330935693072</v>
      </c>
      <c r="SZ50" s="70">
        <f t="shared" si="2459"/>
        <v>0.29380998352170384</v>
      </c>
      <c r="TA50" s="70">
        <f t="shared" si="2459"/>
        <v>0.30055907786337244</v>
      </c>
      <c r="TB50" s="70">
        <f t="shared" si="2459"/>
        <v>0.32959979139239781</v>
      </c>
      <c r="TC50" s="70">
        <f t="shared" si="2459"/>
        <v>0.33670663047898497</v>
      </c>
      <c r="TD50" s="70">
        <f t="shared" si="2459"/>
        <v>0.2757019533784506</v>
      </c>
      <c r="TE50" s="70">
        <f t="shared" ref="TE50:TN51" si="2460">TE9/RE9-1</f>
        <v>0.28567453845913082</v>
      </c>
      <c r="TF50" s="70">
        <f t="shared" si="2460"/>
        <v>0.27992704599543639</v>
      </c>
      <c r="TG50" s="70">
        <f t="shared" si="2460"/>
        <v>0.24410103896945623</v>
      </c>
      <c r="TH50" s="70">
        <f t="shared" si="2460"/>
        <v>0.24327493193799743</v>
      </c>
      <c r="TI50" s="70">
        <f t="shared" si="2460"/>
        <v>0.2430717663970281</v>
      </c>
      <c r="TJ50" s="70">
        <f t="shared" si="2460"/>
        <v>0.26223785994938353</v>
      </c>
      <c r="TK50" s="70">
        <f t="shared" si="2460"/>
        <v>0.16544480349654433</v>
      </c>
      <c r="TL50" s="70">
        <f t="shared" si="2460"/>
        <v>0.168092143888946</v>
      </c>
      <c r="TM50" s="70">
        <f t="shared" si="2460"/>
        <v>0.25418590706471789</v>
      </c>
      <c r="TN50" s="70">
        <f t="shared" si="2460"/>
        <v>0.24254423546075587</v>
      </c>
      <c r="TO50" s="70">
        <f t="shared" ref="TO50:TX51" si="2461">TO9/RO9-1</f>
        <v>0.26574328189675045</v>
      </c>
      <c r="TP50" s="70">
        <f t="shared" si="2461"/>
        <v>0.24181691148777795</v>
      </c>
      <c r="TQ50" s="70">
        <f t="shared" si="2461"/>
        <v>0.19386306120226826</v>
      </c>
      <c r="TR50" s="70">
        <f t="shared" si="2461"/>
        <v>0.20376133312782474</v>
      </c>
      <c r="TS50" s="70">
        <f t="shared" si="2461"/>
        <v>0.25189884501819204</v>
      </c>
      <c r="TT50" s="70">
        <f t="shared" si="2461"/>
        <v>0.24543033963369476</v>
      </c>
      <c r="TU50" s="70">
        <f t="shared" si="2461"/>
        <v>0.23728251806008283</v>
      </c>
      <c r="TV50" s="70">
        <f t="shared" si="2461"/>
        <v>0.27036753420430615</v>
      </c>
      <c r="TW50" s="70">
        <f t="shared" si="2461"/>
        <v>0.25567332770169648</v>
      </c>
      <c r="TX50" s="70">
        <f t="shared" si="2461"/>
        <v>0.2795999924746102</v>
      </c>
      <c r="TY50" s="70">
        <f t="shared" ref="TY50:UH51" si="2462">TY9/RY9-1</f>
        <v>0.25568690284570295</v>
      </c>
      <c r="TZ50" s="70">
        <f t="shared" si="2462"/>
        <v>0.30583734411082775</v>
      </c>
      <c r="UA50" s="70">
        <f t="shared" si="2462"/>
        <v>0.337961504312706</v>
      </c>
      <c r="UB50" s="70">
        <f t="shared" si="2462"/>
        <v>0.24877717575787739</v>
      </c>
      <c r="UC50" s="70">
        <f t="shared" si="2462"/>
        <v>0.32257800307798812</v>
      </c>
      <c r="UD50" s="70">
        <f t="shared" si="2462"/>
        <v>0.10909551490779568</v>
      </c>
      <c r="UE50" s="70">
        <f t="shared" si="2462"/>
        <v>0.1649887864612809</v>
      </c>
      <c r="UF50" s="70">
        <f t="shared" si="2462"/>
        <v>0.13521163276120385</v>
      </c>
      <c r="UG50" s="70">
        <f t="shared" si="2462"/>
        <v>0.19369071437623475</v>
      </c>
      <c r="UH50" s="70">
        <f t="shared" si="2462"/>
        <v>0.18937462527162441</v>
      </c>
      <c r="UI50" s="70">
        <f t="shared" ref="UI50:UR51" si="2463">UI9/SI9-1</f>
        <v>3.2374604233986082E-2</v>
      </c>
      <c r="UJ50" s="70">
        <f t="shared" si="2463"/>
        <v>4.9325707428827137E-2</v>
      </c>
      <c r="UK50" s="70">
        <f t="shared" si="2463"/>
        <v>2.2524892053295442E-2</v>
      </c>
      <c r="UL50" s="70">
        <f t="shared" si="2463"/>
        <v>0.10067627816317049</v>
      </c>
      <c r="UM50" s="70">
        <f t="shared" si="2463"/>
        <v>0.10987644345678782</v>
      </c>
      <c r="UN50" s="70">
        <f t="shared" si="2463"/>
        <v>0.14774613577998519</v>
      </c>
      <c r="UO50" s="70">
        <f t="shared" si="2463"/>
        <v>0.14845818496082641</v>
      </c>
      <c r="UP50" s="70">
        <f t="shared" si="2463"/>
        <v>0.15929347082534728</v>
      </c>
      <c r="UQ50" s="70">
        <f t="shared" si="2463"/>
        <v>0.17788340093756694</v>
      </c>
      <c r="UR50" s="70">
        <f t="shared" si="2463"/>
        <v>0.16552010864947708</v>
      </c>
      <c r="US50" s="70">
        <f t="shared" ref="US50:VB51" si="2464">US9/SS9-1</f>
        <v>0.16777543465361955</v>
      </c>
      <c r="UT50" s="70">
        <f t="shared" si="2464"/>
        <v>5.4424826016453487E-2</v>
      </c>
      <c r="UU50" s="70">
        <f t="shared" si="2464"/>
        <v>0.23980889177952958</v>
      </c>
      <c r="UV50" s="70">
        <f t="shared" si="2464"/>
        <v>0.27344024092864982</v>
      </c>
      <c r="UW50" s="70">
        <f t="shared" si="2464"/>
        <v>0.36580586989525798</v>
      </c>
      <c r="UX50" s="70">
        <f t="shared" si="2464"/>
        <v>0.40884800409672084</v>
      </c>
      <c r="UY50" s="70">
        <f t="shared" si="2464"/>
        <v>0.4165982013977787</v>
      </c>
      <c r="UZ50" s="70">
        <f t="shared" si="2464"/>
        <v>0.43139477915226032</v>
      </c>
      <c r="VA50" s="70">
        <f t="shared" si="2464"/>
        <v>0.40993881032498924</v>
      </c>
      <c r="VB50" s="70">
        <f t="shared" si="2464"/>
        <v>0.38577472587996287</v>
      </c>
      <c r="VC50" s="70">
        <f t="shared" ref="VC50:VL51" si="2465">VC9/TC9-1</f>
        <v>0.3446627612047517</v>
      </c>
      <c r="VD50" s="70">
        <f t="shared" si="2465"/>
        <v>0.36849157234709318</v>
      </c>
      <c r="VE50" s="70">
        <f t="shared" si="2465"/>
        <v>0.35211754805974982</v>
      </c>
      <c r="VF50" s="70">
        <f t="shared" si="2465"/>
        <v>0.36340990457063271</v>
      </c>
      <c r="VG50" s="70">
        <f t="shared" si="2465"/>
        <v>0.36819409940920145</v>
      </c>
      <c r="VH50" s="70">
        <f t="shared" si="2465"/>
        <v>0.35402032020146046</v>
      </c>
      <c r="VI50" s="70">
        <f t="shared" si="2465"/>
        <v>0.34733679042812415</v>
      </c>
      <c r="VJ50" s="70">
        <f t="shared" si="2465"/>
        <v>0.28278212453197749</v>
      </c>
      <c r="VK50" s="70">
        <f t="shared" si="2465"/>
        <v>0.39933788583793484</v>
      </c>
      <c r="VL50" s="70">
        <f t="shared" si="2465"/>
        <v>0.43581044995948037</v>
      </c>
      <c r="VM50" s="70">
        <f t="shared" ref="VM50:VV51" si="2466">VM9/TM9-1</f>
        <v>0.33725946139024376</v>
      </c>
      <c r="VN50" s="70">
        <f t="shared" si="2466"/>
        <v>0.33668315331423826</v>
      </c>
      <c r="VO50" s="70">
        <f t="shared" si="2466"/>
        <v>0.34661612375443451</v>
      </c>
      <c r="VP50" s="70">
        <f t="shared" si="2466"/>
        <v>0.31160790501051183</v>
      </c>
      <c r="VQ50" s="70">
        <f t="shared" si="2466"/>
        <v>0.30536790888539755</v>
      </c>
      <c r="VR50" s="70">
        <f t="shared" si="2466"/>
        <v>0.26569361977106265</v>
      </c>
      <c r="VS50" s="70">
        <f t="shared" si="2466"/>
        <v>0.22151844253316</v>
      </c>
      <c r="VT50" s="70">
        <f t="shared" si="2466"/>
        <v>0.22592474197721812</v>
      </c>
      <c r="VU50" s="70">
        <f t="shared" si="2466"/>
        <v>0.23349416077119978</v>
      </c>
      <c r="VV50" s="70">
        <f t="shared" si="2466"/>
        <v>0.2176997170768229</v>
      </c>
      <c r="VW50" s="70">
        <f t="shared" ref="VW50:WF51" si="2467">VW9/TW9-1</f>
        <v>0.25066327104798325</v>
      </c>
      <c r="VX50" s="70">
        <f t="shared" si="2467"/>
        <v>0.18773156916121603</v>
      </c>
      <c r="VY50" s="70">
        <f t="shared" si="2467"/>
        <v>0.18994803874273791</v>
      </c>
      <c r="VZ50" s="70">
        <f t="shared" si="2467"/>
        <v>0.15708749446166537</v>
      </c>
      <c r="WA50" s="70">
        <f t="shared" si="2467"/>
        <v>0.12522638066830782</v>
      </c>
      <c r="WB50" s="70">
        <f t="shared" si="2467"/>
        <v>0.16093070398171649</v>
      </c>
      <c r="WC50" s="70">
        <f t="shared" si="2467"/>
        <v>7.7371166432809391E-2</v>
      </c>
      <c r="WD50" s="70">
        <f t="shared" si="2467"/>
        <v>0.32705352350724648</v>
      </c>
      <c r="WE50" s="70">
        <f t="shared" si="2467"/>
        <v>0.25779565184875941</v>
      </c>
      <c r="WF50" s="70">
        <f t="shared" si="2467"/>
        <v>0.24172743704317945</v>
      </c>
      <c r="WG50" s="70">
        <f t="shared" ref="WG50:WP51" si="2468">WG9/UG9-1</f>
        <v>0.22442511318015934</v>
      </c>
      <c r="WH50" s="70">
        <f t="shared" si="2468"/>
        <v>0.26612345977384133</v>
      </c>
      <c r="WI50" s="70">
        <f t="shared" si="2468"/>
        <v>0.4574160174780102</v>
      </c>
      <c r="WJ50" s="70">
        <f t="shared" si="2468"/>
        <v>0.40834666456207103</v>
      </c>
      <c r="WK50" s="70">
        <f t="shared" si="2468"/>
        <v>0.42619125447648254</v>
      </c>
      <c r="WL50" s="70">
        <f t="shared" si="2468"/>
        <v>0.45550352161242569</v>
      </c>
      <c r="WM50" s="70">
        <f t="shared" si="2468"/>
        <v>0.48995048316169942</v>
      </c>
      <c r="WN50" s="70">
        <f t="shared" si="2468"/>
        <v>0.44165970954929756</v>
      </c>
      <c r="WO50" s="70">
        <f t="shared" si="2468"/>
        <v>0.42228582120617464</v>
      </c>
      <c r="WP50" s="70">
        <f t="shared" si="2468"/>
        <v>0.38012145646883844</v>
      </c>
      <c r="WQ50" s="70">
        <f t="shared" ref="WQ50:WZ51" si="2469">WQ9/UQ9-1</f>
        <v>0.43250067150766891</v>
      </c>
      <c r="WR50" s="70">
        <f t="shared" si="2469"/>
        <v>0.45705135650664985</v>
      </c>
      <c r="WS50" s="70">
        <f t="shared" si="2469"/>
        <v>0.43851526823897125</v>
      </c>
      <c r="WT50" s="70">
        <f t="shared" si="2469"/>
        <v>0.55319920028328906</v>
      </c>
      <c r="WU50" s="70">
        <f t="shared" si="2469"/>
        <v>0.46463129302584272</v>
      </c>
      <c r="WV50" s="70">
        <f t="shared" si="2469"/>
        <v>0.46263668523666301</v>
      </c>
      <c r="WW50" s="70">
        <f t="shared" si="2469"/>
        <v>0.3857258544534452</v>
      </c>
      <c r="WX50" s="70">
        <f t="shared" si="2469"/>
        <v>0.39022342642010144</v>
      </c>
      <c r="WY50" s="70">
        <f t="shared" si="2469"/>
        <v>0.49253028753977079</v>
      </c>
      <c r="WZ50" s="70">
        <f t="shared" si="2469"/>
        <v>0.45783100904535634</v>
      </c>
      <c r="XA50" s="70">
        <f t="shared" ref="XA50:XJ51" si="2470">XA9/VA9-1</f>
        <v>0.47132272300861766</v>
      </c>
      <c r="XB50" s="70">
        <f t="shared" si="2470"/>
        <v>0.44954178312602777</v>
      </c>
      <c r="XC50" s="70">
        <f t="shared" si="2470"/>
        <v>0.49272917416021533</v>
      </c>
      <c r="XD50" s="70">
        <f t="shared" si="2470"/>
        <v>0.55342806816675605</v>
      </c>
      <c r="XE50" s="70">
        <f t="shared" si="2470"/>
        <v>0.54477277941843272</v>
      </c>
      <c r="XF50" s="70">
        <f t="shared" si="2470"/>
        <v>0.52683889970118947</v>
      </c>
      <c r="XG50" s="70">
        <f t="shared" si="2470"/>
        <v>0.5438970283224549</v>
      </c>
      <c r="XH50" s="70">
        <f t="shared" si="2470"/>
        <v>0.52843570457017841</v>
      </c>
      <c r="XI50" s="70">
        <f t="shared" si="2470"/>
        <v>0.58364228470428503</v>
      </c>
      <c r="XJ50" s="70">
        <f t="shared" si="2470"/>
        <v>0.66064856420664864</v>
      </c>
      <c r="XK50" s="70">
        <f t="shared" ref="XK50:XT51" si="2471">XK9/VK9-1</f>
        <v>0.62858637560154329</v>
      </c>
      <c r="XL50" s="70">
        <f t="shared" si="2471"/>
        <v>0.52234777833015444</v>
      </c>
      <c r="XM50" s="70">
        <f t="shared" si="2471"/>
        <v>0.54662283894197983</v>
      </c>
      <c r="XN50" s="70">
        <f t="shared" si="2471"/>
        <v>0.53989457040390065</v>
      </c>
      <c r="XO50" s="70">
        <f t="shared" si="2471"/>
        <v>0.52735363800282808</v>
      </c>
      <c r="XP50" s="70">
        <f t="shared" si="2471"/>
        <v>0.54243085370831978</v>
      </c>
      <c r="XQ50" s="70">
        <f t="shared" si="2471"/>
        <v>0.58850062971943751</v>
      </c>
      <c r="XR50" s="70">
        <f t="shared" si="2471"/>
        <v>0.60358846293728274</v>
      </c>
      <c r="XS50" s="70">
        <f t="shared" si="2471"/>
        <v>0.57058802851774448</v>
      </c>
      <c r="XT50" s="70">
        <f t="shared" si="2471"/>
        <v>0.63932153617141663</v>
      </c>
      <c r="XU50" s="70">
        <f t="shared" ref="XU50:YD51" si="2472">XU9/VU9-1</f>
        <v>0.62509011760895006</v>
      </c>
      <c r="XV50" s="70">
        <f t="shared" si="2472"/>
        <v>0.68018799627791027</v>
      </c>
      <c r="XW50" s="70">
        <f t="shared" si="2472"/>
        <v>0.61593348270616355</v>
      </c>
      <c r="XX50" s="70">
        <f t="shared" si="2472"/>
        <v>0.79031216063488197</v>
      </c>
      <c r="XY50" s="70">
        <f t="shared" si="2472"/>
        <v>0.738590008542795</v>
      </c>
      <c r="XZ50" s="70">
        <f t="shared" si="2472"/>
        <v>0.65886113146802661</v>
      </c>
      <c r="YA50" s="70">
        <f t="shared" si="2472"/>
        <v>0.71257894592757309</v>
      </c>
      <c r="YB50" s="70">
        <f t="shared" si="2472"/>
        <v>0.72675873906876021</v>
      </c>
      <c r="YC50" s="70">
        <f t="shared" si="2472"/>
        <v>0.82555653796810424</v>
      </c>
      <c r="YD50" s="70">
        <f t="shared" si="2472"/>
        <v>0.68398986283605767</v>
      </c>
      <c r="YE50" s="70">
        <f t="shared" ref="YE50:YN51" si="2473">YE9/WE9-1</f>
        <v>0.73827077792177942</v>
      </c>
      <c r="YF50" s="70">
        <f t="shared" si="2473"/>
        <v>0.79727821613094041</v>
      </c>
      <c r="YG50" s="70">
        <f t="shared" si="2473"/>
        <v>0.70082456820372219</v>
      </c>
      <c r="YH50" s="70">
        <f t="shared" si="2473"/>
        <v>0.67864821461705471</v>
      </c>
      <c r="YI50" s="70">
        <f t="shared" si="2473"/>
        <v>0.7114137204957669</v>
      </c>
      <c r="YJ50" s="70">
        <f t="shared" si="2473"/>
        <v>0.67064929115549909</v>
      </c>
      <c r="YK50" s="70">
        <f t="shared" si="2473"/>
        <v>0.76805371174721415</v>
      </c>
      <c r="YL50" s="70">
        <f t="shared" si="2473"/>
        <v>0.68969989757738492</v>
      </c>
      <c r="YM50" s="70">
        <f t="shared" si="2473"/>
        <v>0.63193042053309956</v>
      </c>
      <c r="YN50" s="70">
        <f t="shared" si="2473"/>
        <v>0.63652226420258651</v>
      </c>
      <c r="YO50" s="70">
        <f t="shared" ref="YO50:YX51" si="2474">YO9/WO9-1</f>
        <v>0.62176802888570548</v>
      </c>
      <c r="YP50" s="70">
        <f t="shared" si="2474"/>
        <v>0.69296471817654726</v>
      </c>
      <c r="YQ50" s="70">
        <f t="shared" si="2474"/>
        <v>0.61480247021451784</v>
      </c>
      <c r="YR50" s="70">
        <f t="shared" si="2474"/>
        <v>0.58811404840822767</v>
      </c>
      <c r="YS50" s="70">
        <f t="shared" si="2474"/>
        <v>0.4854135369057555</v>
      </c>
      <c r="YT50" s="70">
        <f t="shared" si="2474"/>
        <v>0.58284227768814767</v>
      </c>
      <c r="YU50" s="70">
        <f t="shared" si="2474"/>
        <v>0.54810077739335594</v>
      </c>
      <c r="YV50" s="70">
        <f t="shared" si="2474"/>
        <v>0.58492724069250879</v>
      </c>
      <c r="YW50" s="70">
        <f t="shared" si="2474"/>
        <v>0.61124469174062357</v>
      </c>
      <c r="YX50" s="70">
        <f t="shared" si="2474"/>
        <v>0.65048207290601923</v>
      </c>
      <c r="YY50" s="70">
        <f t="shared" ref="YY50:ZH51" si="2475">YY9/WY9-1</f>
        <v>0.60683473760831963</v>
      </c>
      <c r="YZ50" s="70">
        <f t="shared" si="2475"/>
        <v>0.61272153599669843</v>
      </c>
      <c r="ZA50" s="70">
        <f t="shared" si="2475"/>
        <v>0.63649317469407607</v>
      </c>
      <c r="ZB50" s="70">
        <f t="shared" si="2475"/>
        <v>0.65509364795852343</v>
      </c>
      <c r="ZC50" s="70">
        <f t="shared" si="2475"/>
        <v>0.71811947809242582</v>
      </c>
      <c r="ZD50" s="70">
        <f t="shared" si="2475"/>
        <v>0.64227240363767124</v>
      </c>
      <c r="ZE50" s="70">
        <f t="shared" si="2475"/>
        <v>0.68237110485170782</v>
      </c>
      <c r="ZF50" s="70">
        <f t="shared" si="2475"/>
        <v>0.68188979719559595</v>
      </c>
      <c r="ZG50" s="70">
        <f t="shared" si="2475"/>
        <v>0.71581185496651956</v>
      </c>
      <c r="ZH50" s="70">
        <f t="shared" si="2475"/>
        <v>0.75590406595833226</v>
      </c>
      <c r="ZI50" s="70">
        <f t="shared" ref="ZI50:ZR51" si="2476">ZI9/XI9-1</f>
        <v>0.78051984038445332</v>
      </c>
      <c r="ZJ50" s="70">
        <f t="shared" si="2476"/>
        <v>0.74504918024446543</v>
      </c>
      <c r="ZK50" s="70">
        <f t="shared" si="2476"/>
        <v>0.74699735314634719</v>
      </c>
      <c r="ZL50" s="70">
        <f t="shared" si="2476"/>
        <v>0.82165733524269569</v>
      </c>
      <c r="ZM50" s="70">
        <f t="shared" si="2476"/>
        <v>0.84486139724969678</v>
      </c>
      <c r="ZN50" s="70">
        <f t="shared" si="2476"/>
        <v>0.85819717267350826</v>
      </c>
      <c r="ZO50" s="70">
        <f t="shared" si="2476"/>
        <v>0.89268633808819264</v>
      </c>
      <c r="ZP50" s="70">
        <f t="shared" si="2476"/>
        <v>0.93908208238751367</v>
      </c>
      <c r="ZQ50" s="70">
        <f t="shared" si="2476"/>
        <v>0.9497278750065361</v>
      </c>
      <c r="ZR50" s="70">
        <f t="shared" si="2476"/>
        <v>0.88253368172527757</v>
      </c>
      <c r="ZS50" s="70">
        <f t="shared" ref="ZS50:AAB51" si="2477">ZS9/XS9-1</f>
        <v>0.92546505358091946</v>
      </c>
      <c r="ZT50" s="70">
        <f t="shared" si="2477"/>
        <v>0.92095770381187858</v>
      </c>
      <c r="ZU50" s="70">
        <f t="shared" si="2477"/>
        <v>0.88961075310767623</v>
      </c>
      <c r="ZV50" s="70">
        <f t="shared" si="2477"/>
        <v>0.86160557150695327</v>
      </c>
      <c r="ZW50" s="70">
        <f t="shared" si="2477"/>
        <v>0.9306204032395935</v>
      </c>
      <c r="ZX50" s="70">
        <f t="shared" si="2477"/>
        <v>0.86599413162199879</v>
      </c>
      <c r="ZY50" s="70">
        <f t="shared" si="2477"/>
        <v>0.8463311879574662</v>
      </c>
      <c r="ZZ50" s="70">
        <f t="shared" si="2477"/>
        <v>1.0181561046900627</v>
      </c>
      <c r="AAA50" s="70">
        <f t="shared" si="2477"/>
        <v>1.0018431528895468</v>
      </c>
      <c r="AAB50" s="70">
        <f t="shared" si="2477"/>
        <v>1.0362594217965837</v>
      </c>
      <c r="AAC50" s="70">
        <f t="shared" ref="AAC50:AAL51" si="2478">AAC9/YC9-1</f>
        <v>1.0529237017177939</v>
      </c>
      <c r="AAD50" s="70">
        <f t="shared" si="2478"/>
        <v>1.0905436260505765</v>
      </c>
      <c r="AAE50" s="70">
        <f t="shared" si="2478"/>
        <v>1.0036385004960851</v>
      </c>
      <c r="AAF50" s="70">
        <f t="shared" si="2478"/>
        <v>0.96985638185430223</v>
      </c>
      <c r="AAG50" s="70">
        <f t="shared" si="2478"/>
        <v>1.0630209269263058</v>
      </c>
      <c r="AAH50" s="70">
        <f t="shared" si="2478"/>
        <v>0.9832196086812941</v>
      </c>
      <c r="AAI50" s="70">
        <f t="shared" si="2478"/>
        <v>1.0237613698625374</v>
      </c>
      <c r="AAJ50" s="70">
        <f t="shared" si="2478"/>
        <v>1.090943447499598</v>
      </c>
      <c r="AAK50" s="70">
        <f t="shared" si="2478"/>
        <v>0.94853876726715214</v>
      </c>
      <c r="AAL50" s="70">
        <f t="shared" si="2478"/>
        <v>0.98605910335685154</v>
      </c>
      <c r="AAM50" s="70">
        <f t="shared" ref="AAM50:AAV51" si="2479">AAM9/YM9-1</f>
        <v>0.92908190723318418</v>
      </c>
      <c r="AAN50" s="70">
        <f t="shared" si="2479"/>
        <v>0.86729293361504434</v>
      </c>
      <c r="AAO50" s="70">
        <f t="shared" si="2479"/>
        <v>0.84923318201789044</v>
      </c>
      <c r="AAP50" s="70">
        <f t="shared" si="2479"/>
        <v>0.8114386965215199</v>
      </c>
      <c r="AAQ50" s="70">
        <f t="shared" si="2479"/>
        <v>0.85265853494819654</v>
      </c>
      <c r="AAR50" s="70">
        <f t="shared" si="2479"/>
        <v>0.83761943540602046</v>
      </c>
      <c r="AAS50" s="70">
        <f t="shared" si="2479"/>
        <v>0.97676619548700216</v>
      </c>
      <c r="AAT50" s="70">
        <f t="shared" si="2479"/>
        <v>0.91285380275674211</v>
      </c>
      <c r="AAU50" s="70">
        <f t="shared" si="2479"/>
        <v>0.94854250330055656</v>
      </c>
      <c r="AAV50" s="70">
        <f t="shared" si="2479"/>
        <v>0.88618900954970381</v>
      </c>
      <c r="AAW50" s="70">
        <f t="shared" ref="AAW50:ABF51" si="2480">AAW9/YW9-1</f>
        <v>0.85067802835493689</v>
      </c>
      <c r="AAX50" s="70">
        <f t="shared" si="2480"/>
        <v>0.89710775668284048</v>
      </c>
      <c r="AAY50" s="70">
        <f t="shared" si="2480"/>
        <v>0.7944117528557848</v>
      </c>
      <c r="AAZ50" s="70">
        <f t="shared" si="2480"/>
        <v>0.77266280829657163</v>
      </c>
      <c r="ABA50" s="70">
        <f t="shared" si="2480"/>
        <v>0.74607882265653136</v>
      </c>
      <c r="ABB50" s="70">
        <f t="shared" si="2480"/>
        <v>0.6798185571256834</v>
      </c>
      <c r="ABC50" s="70">
        <f t="shared" si="2480"/>
        <v>0.65615539695784908</v>
      </c>
      <c r="ABD50" s="70">
        <f t="shared" si="2480"/>
        <v>0.68485717454352191</v>
      </c>
      <c r="ABE50" s="70">
        <f t="shared" si="2480"/>
        <v>0.69158794763435116</v>
      </c>
      <c r="ABF50" s="70">
        <f t="shared" si="2480"/>
        <v>0.70373257670130873</v>
      </c>
      <c r="ABG50" s="70">
        <f t="shared" ref="ABG50:ABP51" si="2481">ABG9/ZG9-1</f>
        <v>0.71414010559758623</v>
      </c>
      <c r="ABH50" s="70">
        <f t="shared" si="2481"/>
        <v>0.6966861206537549</v>
      </c>
      <c r="ABI50" s="70">
        <f t="shared" si="2481"/>
        <v>0.61266904784494614</v>
      </c>
      <c r="ABJ50" s="70">
        <f t="shared" si="2481"/>
        <v>0.70377207404066455</v>
      </c>
      <c r="ABK50" s="70">
        <f t="shared" si="2481"/>
        <v>0.76009148474191801</v>
      </c>
      <c r="ABL50" s="70">
        <f t="shared" si="2481"/>
        <v>0.77885965835992477</v>
      </c>
      <c r="ABM50" s="70">
        <f t="shared" si="2481"/>
        <v>0.79239698260416147</v>
      </c>
      <c r="ABN50" s="70">
        <f t="shared" si="2481"/>
        <v>0.69319809586066805</v>
      </c>
      <c r="ABO50" s="70">
        <f t="shared" si="2481"/>
        <v>0.71757723798022877</v>
      </c>
      <c r="ABP50" s="70">
        <f t="shared" si="2481"/>
        <v>0.78620708444629539</v>
      </c>
      <c r="ABQ50" s="70">
        <f t="shared" ref="ABQ50:ABZ51" si="2482">ABQ9/ZQ9-1</f>
        <v>0.77442651951263342</v>
      </c>
      <c r="ABR50" s="70">
        <f t="shared" si="2482"/>
        <v>0.8507939522945176</v>
      </c>
      <c r="ABS50" s="70">
        <f t="shared" si="2482"/>
        <v>0.80582770819896554</v>
      </c>
      <c r="ABT50" s="70">
        <f t="shared" si="2482"/>
        <v>0.80267803127612924</v>
      </c>
      <c r="ABU50" s="70">
        <f t="shared" si="2482"/>
        <v>0.83793171222332097</v>
      </c>
      <c r="ABV50" s="70">
        <f t="shared" si="2482"/>
        <v>0.85761320850700695</v>
      </c>
      <c r="ABW50" s="70">
        <f t="shared" si="2482"/>
        <v>0.79343313071449839</v>
      </c>
      <c r="ABX50" s="70">
        <f t="shared" si="2482"/>
        <v>0.74417037611194425</v>
      </c>
      <c r="ABY50" s="70">
        <f t="shared" si="2482"/>
        <v>0.8380333428717186</v>
      </c>
      <c r="ABZ50" s="70">
        <f t="shared" si="2482"/>
        <v>0.88422610815389002</v>
      </c>
      <c r="ACA50" s="70">
        <f t="shared" ref="ACA50:ACJ51" si="2483">ACA9/AAA9-1</f>
        <v>0.89352880620239561</v>
      </c>
      <c r="ACB50" s="70">
        <f t="shared" si="2483"/>
        <v>0.91468793868747422</v>
      </c>
      <c r="ACC50" s="70">
        <f t="shared" si="2483"/>
        <v>0.86241658681981681</v>
      </c>
      <c r="ACD50" s="70">
        <f t="shared" si="2483"/>
        <v>0.92299109753950792</v>
      </c>
      <c r="ACE50" s="70">
        <f t="shared" si="2483"/>
        <v>0.99834408689991627</v>
      </c>
      <c r="ACF50" s="70">
        <f t="shared" si="2483"/>
        <v>0.90223977212810103</v>
      </c>
      <c r="ACG50" s="70">
        <f t="shared" si="2483"/>
        <v>0.91332612427642612</v>
      </c>
      <c r="ACH50" s="70">
        <f t="shared" si="2483"/>
        <v>0.92355569664671111</v>
      </c>
      <c r="ACI50" s="70">
        <f t="shared" si="2483"/>
        <v>0.91826840932225795</v>
      </c>
      <c r="ACJ50" s="70">
        <f t="shared" si="2483"/>
        <v>0.89925050814411867</v>
      </c>
      <c r="ACK50" s="70">
        <f t="shared" ref="ACK50:ACT51" si="2484">ACK9/AAK9-1</f>
        <v>0.86949236535889285</v>
      </c>
      <c r="ACL50" s="70">
        <f t="shared" si="2484"/>
        <v>0.8850008460933827</v>
      </c>
      <c r="ACM50" s="70">
        <f t="shared" si="2484"/>
        <v>0.88002647303013015</v>
      </c>
      <c r="ACN50" s="70">
        <f t="shared" si="2484"/>
        <v>0.9411928277785413</v>
      </c>
      <c r="ACO50" s="70">
        <f t="shared" si="2484"/>
        <v>0.98560275521012475</v>
      </c>
      <c r="ACP50" s="70">
        <f t="shared" si="2484"/>
        <v>0.98501653765510455</v>
      </c>
      <c r="ACQ50" s="70">
        <f t="shared" si="2484"/>
        <v>0.9212750542704371</v>
      </c>
      <c r="ACR50" s="70">
        <f t="shared" si="2484"/>
        <v>1.0467904289836016</v>
      </c>
      <c r="ACS50" s="70">
        <f t="shared" si="2484"/>
        <v>1.040484763811365</v>
      </c>
      <c r="ACT50" s="70">
        <f t="shared" si="2484"/>
        <v>1.0379080191594134</v>
      </c>
      <c r="ACU50" s="70">
        <f t="shared" ref="ACU50:ADD51" si="2485">ACU9/AAU9-1</f>
        <v>1.1083355571440046</v>
      </c>
      <c r="ACV50" s="70">
        <f t="shared" si="2485"/>
        <v>1.175075222042735</v>
      </c>
      <c r="ACW50" s="70">
        <f t="shared" si="2485"/>
        <v>1.114748824762013</v>
      </c>
      <c r="ACX50" s="70">
        <f t="shared" si="2485"/>
        <v>1.0504315752770488</v>
      </c>
      <c r="ACY50" s="70">
        <f t="shared" si="2485"/>
        <v>1.1399956339178141</v>
      </c>
      <c r="ACZ50" s="70">
        <f t="shared" si="2485"/>
        <v>1.0923253743931389</v>
      </c>
      <c r="ADA50" s="70">
        <f t="shared" si="2485"/>
        <v>1.1445538974165319</v>
      </c>
      <c r="ADB50" s="70">
        <f t="shared" si="2485"/>
        <v>1.1554343770359634</v>
      </c>
      <c r="ADC50" s="70">
        <f t="shared" si="2485"/>
        <v>1.1160564267145303</v>
      </c>
      <c r="ADD50" s="70">
        <f t="shared" si="2485"/>
        <v>1.0771143247218165</v>
      </c>
      <c r="ADE50" s="70">
        <f t="shared" ref="ADE50:ADN51" si="2486">ADE9/ABE9-1</f>
        <v>1.1220704556224832</v>
      </c>
      <c r="ADF50" s="70">
        <f t="shared" si="2486"/>
        <v>1.1007008054196019</v>
      </c>
      <c r="ADG50" s="70">
        <f t="shared" si="2486"/>
        <v>1.0570303157868919</v>
      </c>
      <c r="ADH50" s="70">
        <f t="shared" si="2486"/>
        <v>1.07414539965129</v>
      </c>
      <c r="ADI50" s="70">
        <f t="shared" si="2486"/>
        <v>1.098537698962438</v>
      </c>
      <c r="ADJ50" s="70">
        <f t="shared" si="2486"/>
        <v>1.0785661827449506</v>
      </c>
      <c r="ADK50" s="70">
        <f t="shared" si="2486"/>
        <v>1.00729615738405</v>
      </c>
      <c r="ADL50" s="70">
        <f t="shared" si="2486"/>
        <v>1.0155224916039658</v>
      </c>
      <c r="ADM50" s="70">
        <f t="shared" si="2486"/>
        <v>0.95835406403453272</v>
      </c>
      <c r="ADN50" s="70">
        <f t="shared" si="2486"/>
        <v>1.1101750864647726</v>
      </c>
      <c r="ADO50" s="70">
        <f t="shared" ref="ADO50:ADX51" si="2487">ADO9/ABO9-1</f>
        <v>1.0360624151394719</v>
      </c>
      <c r="ADP50" s="70">
        <f t="shared" si="2487"/>
        <v>1.012691365103537</v>
      </c>
      <c r="ADQ50" s="70">
        <f t="shared" si="2487"/>
        <v>0.98772911440833622</v>
      </c>
      <c r="ADR50" s="70">
        <f t="shared" si="2487"/>
        <v>0.99316236549395009</v>
      </c>
      <c r="ADS50" s="70">
        <f t="shared" si="2487"/>
        <v>1.022112297829417</v>
      </c>
      <c r="ADT50" s="70">
        <f t="shared" si="2487"/>
        <v>1.0155731591796595</v>
      </c>
      <c r="ADU50" s="70">
        <f t="shared" si="2487"/>
        <v>1.0109829205046075</v>
      </c>
      <c r="ADV50" s="70">
        <f t="shared" si="2487"/>
        <v>0.95253509675967352</v>
      </c>
      <c r="ADW50" s="70">
        <f t="shared" si="2487"/>
        <v>1.0273291131422995</v>
      </c>
      <c r="ADX50" s="70">
        <f t="shared" si="2487"/>
        <v>1.0086504230462769</v>
      </c>
      <c r="ADY50" s="70">
        <f t="shared" ref="ADY50:AEH51" si="2488">ADY9/ABY9-1</f>
        <v>0.97764273623950126</v>
      </c>
      <c r="ADZ50" s="70">
        <f t="shared" si="2488"/>
        <v>1.0188699910749968</v>
      </c>
      <c r="AEA50" s="70">
        <f t="shared" si="2488"/>
        <v>1.0738229179479712</v>
      </c>
      <c r="AEB50" s="70">
        <f t="shared" si="2488"/>
        <v>1.0171771391151148</v>
      </c>
      <c r="AEC50" s="70">
        <f t="shared" si="2488"/>
        <v>1.0377674587197343</v>
      </c>
      <c r="AED50" s="70">
        <f t="shared" si="2488"/>
        <v>0.99503579531886932</v>
      </c>
      <c r="AEE50" s="70">
        <f t="shared" si="2488"/>
        <v>1.0188111786318332</v>
      </c>
      <c r="AEF50" s="70">
        <f t="shared" si="2488"/>
        <v>1.1287829897336743</v>
      </c>
      <c r="AEG50" s="70">
        <f t="shared" si="2488"/>
        <v>1.0416461350095894</v>
      </c>
      <c r="AEH50" s="70">
        <f t="shared" si="2488"/>
        <v>1.0515192793611905</v>
      </c>
      <c r="AEI50" s="70">
        <f t="shared" ref="AEI50:AER51" si="2489">AEI9/ACI9-1</f>
        <v>1.1174112470076651</v>
      </c>
      <c r="AEJ50" s="70">
        <f t="shared" si="2489"/>
        <v>1.1602976623433388</v>
      </c>
      <c r="AEK50" s="70">
        <f t="shared" si="2489"/>
        <v>1.2142669331016349</v>
      </c>
      <c r="AEL50" s="70">
        <f t="shared" si="2489"/>
        <v>1.1438698856001599</v>
      </c>
      <c r="AEM50" s="70">
        <f t="shared" si="2489"/>
        <v>1.216466867215487</v>
      </c>
      <c r="AEN50" s="70">
        <f t="shared" si="2489"/>
        <v>1.38474730723091</v>
      </c>
      <c r="AEO50" s="70">
        <f t="shared" si="2489"/>
        <v>1.3270273718080885</v>
      </c>
      <c r="AEP50" s="70">
        <f t="shared" si="2489"/>
        <v>1.4566296402387318</v>
      </c>
      <c r="AEQ50" s="70">
        <f t="shared" si="2489"/>
        <v>1.5337769125305796</v>
      </c>
      <c r="AER50" s="70">
        <f t="shared" si="2489"/>
        <v>1.5869090648485287</v>
      </c>
      <c r="AES50" s="70">
        <f t="shared" ref="AES50:AFB51" si="2490">AES9/ACS9-1</f>
        <v>1.366958464574771</v>
      </c>
      <c r="AET50" s="70">
        <f t="shared" si="2490"/>
        <v>1.2940784022694438</v>
      </c>
      <c r="AEU50" s="70">
        <f t="shared" si="2490"/>
        <v>1.6382267637796164</v>
      </c>
      <c r="AEV50" s="70">
        <f t="shared" si="2490"/>
        <v>1.7037308327235774</v>
      </c>
      <c r="AEW50" s="70">
        <f t="shared" si="2490"/>
        <v>1.9315122739762303</v>
      </c>
      <c r="AEX50" s="70">
        <f t="shared" si="2490"/>
        <v>1.6432024151793194</v>
      </c>
      <c r="AEY50" s="70">
        <f t="shared" si="2490"/>
        <v>1.7870479543895255</v>
      </c>
      <c r="AEZ50" s="70">
        <f t="shared" si="2490"/>
        <v>1.9084759099616728</v>
      </c>
      <c r="AFA50" s="70">
        <f t="shared" si="2490"/>
        <v>2.0725143125049366</v>
      </c>
      <c r="AFB50" s="70">
        <f t="shared" si="2490"/>
        <v>2.0917383918494163</v>
      </c>
      <c r="AFC50" s="70">
        <f t="shared" ref="AFC50:AFL51" si="2491">AFC9/ADC9-1</f>
        <v>2.0724825046113464</v>
      </c>
      <c r="AFD50" s="70">
        <f t="shared" si="2491"/>
        <v>2.3571114647675637</v>
      </c>
      <c r="AFE50" s="70">
        <f t="shared" si="2491"/>
        <v>2.3601784574168105</v>
      </c>
      <c r="AFF50" s="70">
        <f t="shared" si="2491"/>
        <v>2.382441171054587</v>
      </c>
      <c r="AFG50" s="70">
        <f t="shared" si="2491"/>
        <v>2.4720877610098024</v>
      </c>
      <c r="AFH50" s="70">
        <f t="shared" si="2491"/>
        <v>2.6407727935825323</v>
      </c>
      <c r="AFI50" s="70">
        <f t="shared" si="2491"/>
        <v>2.746167858118775</v>
      </c>
      <c r="AFJ50" s="70">
        <f t="shared" si="2491"/>
        <v>2.7112053950698343</v>
      </c>
      <c r="AFK50" s="70">
        <f t="shared" si="2491"/>
        <v>2.7797739456896964</v>
      </c>
      <c r="AFL50" s="70">
        <f t="shared" si="2491"/>
        <v>2.856819701154814</v>
      </c>
      <c r="AFM50" s="70">
        <f t="shared" ref="AFM50:AFV51" si="2492">AFM9/ADM9-1</f>
        <v>3.0561031910246053</v>
      </c>
      <c r="AFN50" s="70">
        <f t="shared" si="2492"/>
        <v>2.9799704909449516</v>
      </c>
      <c r="AFO50" s="70">
        <f t="shared" si="2492"/>
        <v>2.9957723852597637</v>
      </c>
      <c r="AFP50" s="70">
        <f t="shared" si="2492"/>
        <v>2.8775500825492428</v>
      </c>
      <c r="AFQ50" s="70">
        <f t="shared" si="2492"/>
        <v>3.0881433300922945</v>
      </c>
      <c r="AFR50" s="70">
        <f t="shared" si="2492"/>
        <v>3.2560230351553967</v>
      </c>
      <c r="AFS50" s="70">
        <f t="shared" si="2492"/>
        <v>3.4172745872006987</v>
      </c>
      <c r="AFT50" s="70">
        <f t="shared" si="2492"/>
        <v>3.2697825604349573</v>
      </c>
      <c r="AFU50" s="70">
        <f t="shared" si="2492"/>
        <v>3.4562946623998556</v>
      </c>
      <c r="AFV50" s="70">
        <f t="shared" si="2492"/>
        <v>3.8017164788620068</v>
      </c>
      <c r="AFW50" s="70">
        <f t="shared" ref="AFW50:AGF51" si="2493">AFW9/ADW9-1</f>
        <v>3.7388335370984143</v>
      </c>
      <c r="AFX50" s="70">
        <f t="shared" si="2493"/>
        <v>3.9604718908128103</v>
      </c>
      <c r="AFY50" s="70">
        <f t="shared" si="2493"/>
        <v>4.460701231116734</v>
      </c>
      <c r="AFZ50" s="70">
        <f t="shared" si="2493"/>
        <v>4.3886798013616044</v>
      </c>
      <c r="AGA50" s="70">
        <f t="shared" si="2493"/>
        <v>4.3470127494176776</v>
      </c>
      <c r="AGB50" s="70">
        <f t="shared" si="2493"/>
        <v>4.5434238712077919</v>
      </c>
      <c r="AGC50" s="70">
        <f t="shared" si="2493"/>
        <v>4.5030368575345303</v>
      </c>
      <c r="AGD50" s="70">
        <f t="shared" si="2493"/>
        <v>4.6213329163486705</v>
      </c>
      <c r="AGE50" s="70">
        <f t="shared" si="2493"/>
        <v>4.9636012390579198</v>
      </c>
      <c r="AGF50" s="70">
        <f t="shared" si="2493"/>
        <v>5.1963300037521352</v>
      </c>
      <c r="AGG50" s="70">
        <f t="shared" ref="AGG50:AGP51" si="2494">AGG9/AEG9-1</f>
        <v>5.8968735835331838</v>
      </c>
      <c r="AGH50" s="70">
        <f t="shared" si="2494"/>
        <v>6.6625001057972515</v>
      </c>
      <c r="AGI50" s="70">
        <f t="shared" si="2494"/>
        <v>6.2320429041361809</v>
      </c>
      <c r="AGJ50" s="70">
        <f t="shared" si="2494"/>
        <v>6.2712872305806302</v>
      </c>
      <c r="AGK50" s="70">
        <f t="shared" si="2494"/>
        <v>6.3766297640622449</v>
      </c>
      <c r="AGL50" s="70">
        <f t="shared" si="2494"/>
        <v>6.7033094581382988</v>
      </c>
      <c r="AGM50" s="70">
        <f t="shared" si="2494"/>
        <v>6.8244944190891443</v>
      </c>
      <c r="AGN50" s="70">
        <f t="shared" si="2494"/>
        <v>6.5843835862899542</v>
      </c>
      <c r="AGO50" s="70">
        <f t="shared" si="2494"/>
        <v>6.9707733094811166</v>
      </c>
      <c r="AGP50" s="70">
        <f t="shared" si="2494"/>
        <v>7.1625347004811371</v>
      </c>
      <c r="AGQ50" s="70">
        <f t="shared" ref="AGQ50:AGZ51" si="2495">AGQ9/AEQ9-1</f>
        <v>7.6161638729596675</v>
      </c>
      <c r="AGR50" s="70">
        <f t="shared" si="2495"/>
        <v>7.644159991154817</v>
      </c>
      <c r="AGS50" s="70">
        <f t="shared" si="2495"/>
        <v>9.6314329919844823</v>
      </c>
      <c r="AGT50" s="70">
        <f t="shared" si="2495"/>
        <v>10.258625501005646</v>
      </c>
      <c r="AGU50" s="70">
        <f t="shared" si="2495"/>
        <v>8.5889345334009022</v>
      </c>
      <c r="AGV50" s="70">
        <f t="shared" si="2495"/>
        <v>8.7051053287494096</v>
      </c>
      <c r="AGW50" s="70">
        <f t="shared" si="2495"/>
        <v>8.9376589432531013</v>
      </c>
      <c r="AGX50" s="70">
        <f t="shared" si="2495"/>
        <v>10.72340349067016</v>
      </c>
      <c r="AGY50" s="70">
        <f t="shared" si="2495"/>
        <v>10.743974778663498</v>
      </c>
      <c r="AGZ50" s="70">
        <f t="shared" si="2495"/>
        <v>12.133188623810257</v>
      </c>
      <c r="AHA50" s="70">
        <f t="shared" ref="AHA50:AHJ51" si="2496">AHA9/AFA9-1</f>
        <v>13.227073038907623</v>
      </c>
      <c r="AHB50" s="70">
        <f t="shared" si="2496"/>
        <v>14.546715465288317</v>
      </c>
      <c r="AHC50" s="70">
        <f t="shared" si="2496"/>
        <v>14.91306689665859</v>
      </c>
      <c r="AHD50" s="70">
        <f t="shared" si="2496"/>
        <v>17.060751008708298</v>
      </c>
      <c r="AHE50" s="70">
        <f t="shared" si="2496"/>
        <v>17.370813777487509</v>
      </c>
      <c r="AHF50" s="70">
        <f t="shared" si="2496"/>
        <v>18.023445578970172</v>
      </c>
      <c r="AHG50" s="70">
        <f t="shared" si="2496"/>
        <v>17.754299978668421</v>
      </c>
      <c r="AHH50" s="70">
        <f t="shared" si="2496"/>
        <v>19.063885910849216</v>
      </c>
      <c r="AHI50" s="70">
        <f t="shared" si="2496"/>
        <v>19.29433436070158</v>
      </c>
      <c r="AHJ50" s="70">
        <f t="shared" si="2496"/>
        <v>21.724337511702601</v>
      </c>
      <c r="AHK50" s="70">
        <f t="shared" ref="AHK50:AHT51" si="2497">AHK9/AFK9-1</f>
        <v>23.856295066033343</v>
      </c>
      <c r="AHL50" s="70">
        <f t="shared" si="2497"/>
        <v>25.025089553642886</v>
      </c>
      <c r="AHM50" s="70">
        <f t="shared" si="2497"/>
        <v>26.537039425996561</v>
      </c>
      <c r="AHN50" s="70">
        <f t="shared" si="2497"/>
        <v>29.345549278325286</v>
      </c>
      <c r="AHO50" s="70">
        <f t="shared" si="2497"/>
        <v>33.078253867146657</v>
      </c>
      <c r="AHP50" s="70">
        <f t="shared" si="2497"/>
        <v>34.933985897784687</v>
      </c>
      <c r="AHQ50" s="70">
        <f t="shared" si="2497"/>
        <v>36.607207271992003</v>
      </c>
      <c r="AHR50" s="70">
        <f t="shared" si="2497"/>
        <v>38.872763856792602</v>
      </c>
      <c r="AHS50" s="70">
        <f t="shared" si="2497"/>
        <v>40.974500841274775</v>
      </c>
      <c r="AHT50" s="70">
        <f t="shared" si="2497"/>
        <v>46.62363606586861</v>
      </c>
      <c r="AHU50" s="70">
        <f t="shared" ref="AHU50:AID51" si="2498">AHU9/AFU9-1</f>
        <v>53.637841258853065</v>
      </c>
      <c r="AHV50" s="70">
        <f t="shared" si="2498"/>
        <v>53.907976811478001</v>
      </c>
      <c r="AHW50" s="70">
        <f t="shared" si="2498"/>
        <v>58.08431493825924</v>
      </c>
      <c r="AHX50" s="70">
        <f t="shared" si="2498"/>
        <v>64.900880505444064</v>
      </c>
      <c r="AHY50" s="70">
        <f t="shared" si="2498"/>
        <v>65.962325226498336</v>
      </c>
      <c r="AHZ50" s="70">
        <f t="shared" si="2498"/>
        <v>66.767657968400641</v>
      </c>
      <c r="AIA50" s="70">
        <f t="shared" si="2498"/>
        <v>68.27873968075744</v>
      </c>
      <c r="AIB50" s="70">
        <f t="shared" si="2498"/>
        <v>70.601653299391288</v>
      </c>
      <c r="AIC50" s="70">
        <f t="shared" si="2498"/>
        <v>72.742549957423407</v>
      </c>
      <c r="AID50" s="70">
        <f t="shared" si="2498"/>
        <v>75.443093782387464</v>
      </c>
      <c r="AIE50" s="70">
        <f t="shared" ref="AIE50:AIN51" si="2499">AIE9/AGE9-1</f>
        <v>78.887829951757411</v>
      </c>
      <c r="AIF50" s="70">
        <f t="shared" si="2499"/>
        <v>80.406320280894775</v>
      </c>
      <c r="AIG50" s="70">
        <f t="shared" si="2499"/>
        <v>90.274619725045895</v>
      </c>
      <c r="AIH50" s="70">
        <f t="shared" si="2499"/>
        <v>92.062524210014288</v>
      </c>
      <c r="AII50" s="70">
        <f t="shared" si="2499"/>
        <v>108.46258725185768</v>
      </c>
      <c r="AIJ50" s="70">
        <f t="shared" si="2499"/>
        <v>130.45586801975213</v>
      </c>
      <c r="AIK50" s="70">
        <f t="shared" si="2499"/>
        <v>133.58569600653169</v>
      </c>
      <c r="AIL50" s="70">
        <f t="shared" si="2499"/>
        <v>130.931423153445</v>
      </c>
      <c r="AIM50" s="70">
        <f t="shared" si="2499"/>
        <v>152.59460258071667</v>
      </c>
      <c r="AIN50" s="70">
        <f t="shared" si="2499"/>
        <v>193.79042803676643</v>
      </c>
      <c r="AIO50" s="70">
        <f t="shared" ref="AIO50:AIX51" si="2500">AIO9/AGO9-1</f>
        <v>228.63361811868512</v>
      </c>
      <c r="AIP50" s="70">
        <f t="shared" si="2500"/>
        <v>289.05957427209535</v>
      </c>
      <c r="AIQ50" s="70">
        <f t="shared" si="2500"/>
        <v>272.91634558673803</v>
      </c>
      <c r="AIR50" s="70">
        <f t="shared" si="2500"/>
        <v>313.65114562217695</v>
      </c>
      <c r="AIS50" s="70">
        <f t="shared" si="2500"/>
        <v>290.73177129411482</v>
      </c>
      <c r="AIT50" s="70">
        <f t="shared" si="2500"/>
        <v>297.08213947233224</v>
      </c>
      <c r="AIU50" s="70">
        <f t="shared" si="2500"/>
        <v>294.24116202057883</v>
      </c>
      <c r="AIV50" s="70">
        <f t="shared" si="2500"/>
        <v>330.01839362180937</v>
      </c>
      <c r="AIW50" s="70">
        <f t="shared" si="2500"/>
        <v>341.64469341182667</v>
      </c>
      <c r="AIX50" s="70">
        <f t="shared" si="2500"/>
        <v>292.06501097430788</v>
      </c>
      <c r="AIY50" s="70">
        <f t="shared" ref="AIY50:AJH51" si="2501">AIY9/AGY9-1</f>
        <v>337.95117349740303</v>
      </c>
      <c r="AIZ50" s="70">
        <f t="shared" si="2501"/>
        <v>301.42930721974699</v>
      </c>
      <c r="AJA50" s="70">
        <f t="shared" si="2501"/>
        <v>309.48414063267631</v>
      </c>
      <c r="AJB50" s="70">
        <f t="shared" si="2501"/>
        <v>331.02401679532448</v>
      </c>
      <c r="AJC50" s="70">
        <f t="shared" si="2501"/>
        <v>367.23060591161715</v>
      </c>
      <c r="AJD50" s="70">
        <f t="shared" si="2501"/>
        <v>370.14918982201146</v>
      </c>
      <c r="AJE50" s="70">
        <f t="shared" si="2501"/>
        <v>439.49928298005858</v>
      </c>
      <c r="AJF50" s="70">
        <f t="shared" si="2501"/>
        <v>495.32067026545428</v>
      </c>
      <c r="AJG50" s="70">
        <f t="shared" si="2501"/>
        <v>576.83493121539789</v>
      </c>
      <c r="AJH50" s="70">
        <f t="shared" si="2501"/>
        <v>620.296103908041</v>
      </c>
      <c r="AJI50" s="70">
        <f t="shared" ref="AJI50:AJR51" si="2502">AJI9/AHI9-1</f>
        <v>781.38279597893165</v>
      </c>
      <c r="AJJ50" s="70">
        <f t="shared" si="2502"/>
        <v>738.96008596974912</v>
      </c>
      <c r="AJK50" s="70">
        <f t="shared" si="2502"/>
        <v>816.14181710434229</v>
      </c>
      <c r="AJL50" s="70">
        <f t="shared" si="2502"/>
        <v>845.36166165437885</v>
      </c>
      <c r="AJM50" s="70">
        <f t="shared" si="2502"/>
        <v>989.03573144089012</v>
      </c>
      <c r="AJN50" s="70">
        <f t="shared" si="2502"/>
        <v>985.71677524337281</v>
      </c>
      <c r="AJO50" s="70">
        <f t="shared" si="2502"/>
        <v>927.52104029013617</v>
      </c>
      <c r="AJP50" s="70">
        <f t="shared" si="2502"/>
        <v>977.70518769338685</v>
      </c>
      <c r="AJQ50" s="70">
        <f t="shared" si="2502"/>
        <v>1132.6516691917627</v>
      </c>
      <c r="AJR50" s="70">
        <f t="shared" si="2502"/>
        <v>1091.6166779952162</v>
      </c>
      <c r="AJS50" s="70">
        <f t="shared" ref="AJS50:AKB51" si="2503">AJS9/AHS9-1</f>
        <v>1139.1868544058532</v>
      </c>
      <c r="AJT50" s="70">
        <f t="shared" si="2503"/>
        <v>1114.8036977952588</v>
      </c>
      <c r="AJU50" s="70">
        <f t="shared" si="2503"/>
        <v>953.61722925658876</v>
      </c>
      <c r="AJV50" s="70">
        <f t="shared" si="2503"/>
        <v>1001.7310318789771</v>
      </c>
      <c r="AJW50" s="70">
        <f t="shared" si="2503"/>
        <v>860.75843132528041</v>
      </c>
      <c r="AJX50" s="70">
        <f t="shared" si="2503"/>
        <v>795.53324282505184</v>
      </c>
      <c r="AJY50" s="70">
        <f t="shared" si="2503"/>
        <v>767.32171060419535</v>
      </c>
      <c r="AJZ50" s="70">
        <f t="shared" si="2503"/>
        <v>745.69134943178005</v>
      </c>
      <c r="AKA50" s="70">
        <f t="shared" si="2503"/>
        <v>734.74089021446616</v>
      </c>
      <c r="AKB50" s="70">
        <f t="shared" si="2503"/>
        <v>747.78360486651161</v>
      </c>
      <c r="AKC50" s="70">
        <f t="shared" ref="AKC50:AKL51" si="2504">AKC9/AIC9-1</f>
        <v>743.68443241569901</v>
      </c>
      <c r="AKD50" s="70">
        <f t="shared" si="2504"/>
        <v>694.04785476774907</v>
      </c>
      <c r="AKE50" s="70">
        <f t="shared" si="2504"/>
        <v>663.47867868077276</v>
      </c>
      <c r="AKF50" s="70">
        <f t="shared" si="2504"/>
        <v>635.00473617857085</v>
      </c>
      <c r="AKG50" s="70">
        <f t="shared" si="2504"/>
        <v>562.99299398298672</v>
      </c>
      <c r="AKH50" s="70">
        <f t="shared" si="2504"/>
        <v>499.77089713473038</v>
      </c>
      <c r="AKI50" s="70">
        <f t="shared" si="2504"/>
        <v>469.20023183214641</v>
      </c>
      <c r="AKJ50" s="70">
        <f t="shared" si="2504"/>
        <v>397.49416876880855</v>
      </c>
      <c r="AKK50" s="70">
        <f t="shared" si="2504"/>
        <v>396.09856195856577</v>
      </c>
      <c r="AKL50" s="70">
        <f t="shared" si="2504"/>
        <v>413.72453258364442</v>
      </c>
      <c r="AKM50" s="70">
        <f t="shared" ref="AKM50:AKQ51" si="2505">AKM9/AIM9-1</f>
        <v>366.11298631422807</v>
      </c>
      <c r="AKN50" s="70">
        <f t="shared" si="2505"/>
        <v>295.53130992549831</v>
      </c>
      <c r="AKO50" s="70">
        <f t="shared" si="2505"/>
        <v>240.29496756330227</v>
      </c>
      <c r="AKP50" s="70">
        <f t="shared" si="2505"/>
        <v>184.49679703078445</v>
      </c>
      <c r="AKQ50" s="70">
        <f t="shared" si="2505"/>
        <v>186.13933030614788</v>
      </c>
      <c r="AKR50" s="70">
        <f t="shared" ref="AKR50:AKU50" si="2506">AKR9/AIR9-1</f>
        <v>160.18643241046303</v>
      </c>
      <c r="AKS50" s="70">
        <f t="shared" si="2506"/>
        <v>156.41836685881333</v>
      </c>
      <c r="AKT50" s="70">
        <f t="shared" si="2506"/>
        <v>146.71970232561938</v>
      </c>
      <c r="AKU50" s="70">
        <f t="shared" si="2506"/>
        <v>154.835749758422</v>
      </c>
      <c r="AKV50" s="70">
        <f t="shared" ref="AKV50:AKV52" si="2507">AKV9/AIV9-1</f>
        <v>147.23784120734879</v>
      </c>
      <c r="AKW50" s="70">
        <f t="shared" ref="AKW50:AKW52" si="2508">AKW9/AIW9-1</f>
        <v>144.65672616281739</v>
      </c>
      <c r="AKX50" s="70">
        <f t="shared" ref="AKX50:AKX52" si="2509">AKX9/AIX9-1</f>
        <v>149.79001040343894</v>
      </c>
      <c r="AKY50" s="70">
        <f t="shared" ref="AKY50:AKY52" si="2510">AKY9/AIY9-1</f>
        <v>118.26065102120228</v>
      </c>
      <c r="AKZ50" s="70">
        <f t="shared" ref="AKZ50:AKZ52" si="2511">AKZ9/AIZ9-1</f>
        <v>118.05732361568884</v>
      </c>
      <c r="ALA50" s="70">
        <f t="shared" ref="ALA50:ALA52" si="2512">ALA9/AJA9-1</f>
        <v>120.73268071344626</v>
      </c>
      <c r="ALB50" s="70">
        <f t="shared" ref="ALB50:ALB52" si="2513">ALB9/AJB9-1</f>
        <v>101.74418823903362</v>
      </c>
      <c r="ALC50" s="70">
        <f t="shared" ref="ALC50:ALC52" si="2514">ALC9/AJC9-1</f>
        <v>98.941418179994031</v>
      </c>
      <c r="ALD50" s="70">
        <f t="shared" ref="ALD50:ALD52" si="2515">ALD9/AJD9-1</f>
        <v>85.883532253978032</v>
      </c>
      <c r="ALE50" s="70">
        <f t="shared" ref="ALE50:ALE52" si="2516">ALE9/AJE9-1</f>
        <v>72.712273488358548</v>
      </c>
      <c r="ALF50" s="70">
        <f t="shared" ref="ALF50:ALF52" si="2517">ALF9/AJF9-1</f>
        <v>62.776922292168294</v>
      </c>
      <c r="ALG50" s="70">
        <f t="shared" ref="ALG50:ALG52" si="2518">ALG9/AJG9-1</f>
        <v>52.343777957045965</v>
      </c>
      <c r="ALH50" s="70">
        <f t="shared" ref="ALH50:ALH52" si="2519">ALH9/AJH9-1</f>
        <v>45.466255083372559</v>
      </c>
      <c r="ALI50" s="70">
        <f t="shared" ref="ALI50:ALJ52" si="2520">ALI9/AJI9-1</f>
        <v>36.070909153542523</v>
      </c>
      <c r="ALJ50" s="70">
        <f t="shared" si="2520"/>
        <v>35.468322292050061</v>
      </c>
      <c r="ALK50" s="70">
        <f t="shared" ref="ALK50:ALK52" si="2521">ALK9/AJK9-1</f>
        <v>29.368322642046117</v>
      </c>
      <c r="ALL50" s="70">
        <f t="shared" ref="ALL50:ALL52" si="2522">ALL9/AJL9-1</f>
        <v>27.223712110293107</v>
      </c>
      <c r="ALM50" s="70">
        <f t="shared" ref="ALM50:ALM52" si="2523">ALM9/AJM9-1</f>
        <v>21.466354863259063</v>
      </c>
      <c r="ALN50" s="70">
        <f t="shared" ref="ALN50:ALO52" si="2524">ALN9/AJN9-1</f>
        <v>21.019328771166812</v>
      </c>
      <c r="ALO50" s="70">
        <f t="shared" si="2524"/>
        <v>19.434530233238778</v>
      </c>
      <c r="ALP50" s="70">
        <f t="shared" ref="ALP50:ALP52" si="2525">ALP9/AJP9-1</f>
        <v>17.528252678934006</v>
      </c>
      <c r="ALQ50" s="70">
        <f t="shared" ref="ALQ50:ALQ52" si="2526">ALQ9/AJQ9-1</f>
        <v>14.238744274050894</v>
      </c>
      <c r="ALR50" s="70">
        <f t="shared" ref="ALR50:ALR52" si="2527">ALR9/AJR9-1</f>
        <v>15.677668463723172</v>
      </c>
      <c r="ALS50" s="70">
        <f t="shared" ref="ALS50:ALS52" si="2528">ALS9/AJS9-1</f>
        <v>14.261852263486777</v>
      </c>
      <c r="ALT50" s="70">
        <f t="shared" ref="ALT50:ALT52" si="2529">ALT9/AJT9-1</f>
        <v>13.344886871118357</v>
      </c>
      <c r="ALU50" s="70">
        <f t="shared" ref="ALU50:ALU52" si="2530">ALU9/AJU9-1</f>
        <v>13.805433478150682</v>
      </c>
      <c r="ALV50" s="70">
        <f t="shared" ref="ALV50:ALV52" si="2531">ALV9/AJV9-1</f>
        <v>12.724069370900565</v>
      </c>
      <c r="ALW50" s="70">
        <f t="shared" ref="ALW50:ALW52" si="2532">ALW9/AJW9-1</f>
        <v>14.79709963351381</v>
      </c>
      <c r="ALX50" s="70">
        <f t="shared" ref="ALX50:ALX52" si="2533">ALX9/AJX9-1</f>
        <v>14.585829820758224</v>
      </c>
      <c r="ALY50" s="70">
        <f t="shared" ref="ALY50:ALY52" si="2534">ALY9/AJY9-1</f>
        <v>14.322130675513431</v>
      </c>
      <c r="ALZ50" s="70">
        <f t="shared" ref="ALZ50:ALZ52" si="2535">ALZ9/AJZ9-1</f>
        <v>14.422961687087369</v>
      </c>
      <c r="AMA50" s="70">
        <f t="shared" ref="AMA50:AMA52" si="2536">AMA9/AKA9-1</f>
        <v>15.159774156388174</v>
      </c>
      <c r="AMB50" s="70">
        <f t="shared" ref="AMB50:AMB52" si="2537">AMB9/AKB9-1</f>
        <v>14.344910304034846</v>
      </c>
      <c r="AMC50" s="70">
        <f t="shared" ref="AMC50:AMC52" si="2538">AMC9/AKC9-1</f>
        <v>14.109298846807672</v>
      </c>
      <c r="AMD50" s="70">
        <f t="shared" ref="AMD50:AMD52" si="2539">AMD9/AKD9-1</f>
        <v>14.113197334330076</v>
      </c>
      <c r="AME50" s="70">
        <f t="shared" ref="AME50:AME52" si="2540">AME9/AKE9-1</f>
        <v>14.399612183784985</v>
      </c>
      <c r="AMF50" s="70">
        <f t="shared" ref="AMF50:AMF52" si="2541">AMF9/AKF9-1</f>
        <v>15.081698270713041</v>
      </c>
      <c r="AMG50" s="70">
        <f t="shared" ref="AMG50:AMG52" si="2542">AMG9/AKG9-1</f>
        <v>14.126776915777054</v>
      </c>
      <c r="AMH50" s="70">
        <f t="shared" ref="AMH50:AMH52" si="2543">AMH9/AKH9-1</f>
        <v>13.831451146147074</v>
      </c>
      <c r="AMI50" s="70">
        <f t="shared" ref="AMI50:AMI52" si="2544">AMI9/AKI9-1</f>
        <v>13.089707785352878</v>
      </c>
      <c r="AMJ50" s="70">
        <f t="shared" ref="AMJ50:AMJ52" si="2545">AMJ9/AKJ9-1</f>
        <v>13.405145384364799</v>
      </c>
      <c r="AMK50" s="70">
        <f t="shared" ref="AMK50:AMK52" si="2546">AMK9/AKK9-1</f>
        <v>12.714485273573965</v>
      </c>
      <c r="AML50" s="70">
        <f t="shared" ref="AML50:AML52" si="2547">AML9/AKL9-1</f>
        <v>12.216626711354568</v>
      </c>
      <c r="AMM50" s="70">
        <f t="shared" ref="AMM50:AMM52" si="2548">AMM9/AKM9-1</f>
        <v>11.866669566077414</v>
      </c>
      <c r="AMN50" s="70">
        <f t="shared" ref="AMN50:AMN52" si="2549">AMN9/AKN9-1</f>
        <v>11.55949720098803</v>
      </c>
      <c r="AMO50" s="70">
        <f t="shared" ref="AMO50:AMO52" si="2550">AMO9/AKO9-1</f>
        <v>12.48799635787889</v>
      </c>
      <c r="AMP50" s="70">
        <f t="shared" ref="AMP50:AMP52" si="2551">AMP9/AKP9-1</f>
        <v>11.735152709093333</v>
      </c>
      <c r="AMQ50" s="70">
        <f t="shared" ref="AMQ50:AMQ52" si="2552">AMQ9/AKQ9-1</f>
        <v>11.544729379471073</v>
      </c>
      <c r="AMR50" s="70">
        <f t="shared" ref="AMR50:AMR52" si="2553">AMR9/AKR9-1</f>
        <v>11.202315968231098</v>
      </c>
      <c r="AMS50" s="70">
        <f t="shared" ref="AMS50:AMS52" si="2554">AMS9/AKS9-1</f>
        <v>12.118724863415631</v>
      </c>
      <c r="AMT50" s="70">
        <f t="shared" ref="AMT50:AMT52" si="2555">AMT9/AKT9-1</f>
        <v>11.421830442779282</v>
      </c>
      <c r="AMU50" s="70">
        <f t="shared" ref="AMU50:AMU52" si="2556">AMU9/AKU9-1</f>
        <v>11.255227942122774</v>
      </c>
      <c r="AMV50" s="70">
        <f t="shared" ref="AMV50:AMV52" si="2557">AMV9/AKV9-1</f>
        <v>10.182269250729469</v>
      </c>
      <c r="AMW50" s="70">
        <f t="shared" ref="AMW50:AMW52" si="2558">AMW9/AKW9-1</f>
        <v>9.5712806071171315</v>
      </c>
      <c r="AMX50" s="70">
        <f t="shared" ref="AMX50:AMX52" si="2559">AMX9/AKX9-1</f>
        <v>12.042830182362831</v>
      </c>
      <c r="AMY50" s="70">
        <f t="shared" ref="AMY50:AMY52" si="2560">AMY9/AKY9-1</f>
        <v>12.132497554810362</v>
      </c>
      <c r="AMZ50" s="70">
        <f t="shared" ref="AMZ50:AMZ52" si="2561">AMZ9/AKZ9-1</f>
        <v>12.799905468245834</v>
      </c>
      <c r="ANA50" s="70">
        <f t="shared" ref="ANA50:ANA52" si="2562">ANA9/ALA9-1</f>
        <v>10.98944178648944</v>
      </c>
      <c r="ANB50" s="70">
        <f t="shared" ref="ANB50:ANB52" si="2563">ANB9/ALB9-1</f>
        <v>11.793189487852699</v>
      </c>
      <c r="ANC50" s="70">
        <f t="shared" ref="ANC50:ANC52" si="2564">ANC9/ALC9-1</f>
        <v>11.866774840818605</v>
      </c>
      <c r="AND50" s="70">
        <f t="shared" ref="AND50:AND52" si="2565">AND9/ALD9-1</f>
        <v>12.766553286079416</v>
      </c>
      <c r="ANE50" s="70">
        <f t="shared" ref="ANE50:ANE52" si="2566">ANE9/ALE9-1</f>
        <v>11.315511976465169</v>
      </c>
      <c r="ANF50" s="70">
        <f t="shared" ref="ANF50:ANF52" si="2567">ANF9/ALF9-1</f>
        <v>11.995770845141667</v>
      </c>
      <c r="ANG50" s="70">
        <f t="shared" ref="ANG50:ANG52" si="2568">ANG9/ALG9-1</f>
        <v>11.89101893493072</v>
      </c>
      <c r="ANH50" s="70">
        <f t="shared" ref="ANH50:ANH52" si="2569">ANH9/ALH9-1</f>
        <v>11.434191227313979</v>
      </c>
      <c r="ANI50" s="70">
        <f t="shared" ref="ANI50:ANI52" si="2570">ANI9/ALI9-1</f>
        <v>11.347728692108674</v>
      </c>
      <c r="ANJ50" s="70">
        <f t="shared" ref="ANJ50:ANJ52" si="2571">ANJ9/ALJ9-1</f>
        <v>10.893303644176138</v>
      </c>
      <c r="ANK50" s="70">
        <f t="shared" ref="ANK50:ANK52" si="2572">ANK9/ALK9-1</f>
        <v>11.041252903396778</v>
      </c>
      <c r="ANL50" s="70">
        <f t="shared" ref="ANL50:ANL52" si="2573">ANL9/ALL9-1</f>
        <v>10.088380178632789</v>
      </c>
      <c r="ANM50" s="70">
        <f t="shared" ref="ANM50:ANM52" si="2574">ANM9/ALM9-1</f>
        <v>11.227431878072863</v>
      </c>
      <c r="ANN50" s="70">
        <f t="shared" ref="ANN50:ANN52" si="2575">ANN9/ALN9-1</f>
        <v>10.610367023834494</v>
      </c>
      <c r="ANO50" s="70">
        <f t="shared" ref="ANO50:ANO52" si="2576">ANO9/ALO9-1</f>
        <v>10.644173202199974</v>
      </c>
      <c r="ANP50" s="70">
        <f t="shared" ref="ANP50:ANP52" si="2577">ANP9/ALP9-1</f>
        <v>9.5298191971033042</v>
      </c>
      <c r="ANQ50" s="70">
        <f t="shared" ref="ANQ50:ANQ52" si="2578">ANQ9/ALQ9-1</f>
        <v>10.595671730907325</v>
      </c>
      <c r="ANR50" s="70">
        <f t="shared" ref="ANR50:ANR52" si="2579">ANR9/ALR9-1</f>
        <v>9.623860335571468</v>
      </c>
      <c r="ANS50" s="70">
        <f t="shared" ref="ANS50:ANS52" si="2580">ANS9/ALS9-1</f>
        <v>10.301461641624362</v>
      </c>
      <c r="ANT50" s="70">
        <f t="shared" ref="ANT50:ANT52" si="2581">ANT9/ALT9-1</f>
        <v>9.8014195777358566</v>
      </c>
      <c r="ANU50" s="70">
        <f t="shared" ref="ANU50:ANU52" si="2582">ANU9/ALU9-1</f>
        <v>8.9772302713480361</v>
      </c>
      <c r="ANV50" s="70">
        <f t="shared" ref="ANV50:ANV52" si="2583">ANV9/ALV9-1</f>
        <v>9.6885343917634472</v>
      </c>
      <c r="ANW50" s="70">
        <f t="shared" ref="ANW50:ANW52" si="2584">ANW9/ALW9-1</f>
        <v>10.491303475827193</v>
      </c>
      <c r="ANX50" s="70">
        <f t="shared" ref="ANX50:ANX52" si="2585">ANX9/ALX9-1</f>
        <v>8.6536720352757168</v>
      </c>
      <c r="ANY50" s="70">
        <f t="shared" ref="ANY50:ANY52" si="2586">ANY9/ALY9-1</f>
        <v>9.8147435813513244</v>
      </c>
      <c r="ANZ50" s="70">
        <f t="shared" ref="ANZ50:ANZ52" si="2587">ANZ9/ALZ9-1</f>
        <v>9.66908236635153</v>
      </c>
      <c r="AOA50" s="70">
        <f t="shared" ref="AOA50:AOA52" si="2588">AOA9/AMA9-1</f>
        <v>10.313155237032323</v>
      </c>
      <c r="AOB50" s="70">
        <f t="shared" ref="AOB50:AOB52" si="2589">AOB9/AMB9-1</f>
        <v>10.418473105828728</v>
      </c>
      <c r="AOC50" s="70">
        <f t="shared" ref="AOC50:AOC52" si="2590">AOC9/AMC9-1</f>
        <v>10.106178507712723</v>
      </c>
      <c r="AOD50" s="70">
        <f t="shared" ref="AOD50:AOD52" si="2591">AOD9/AMD9-1</f>
        <v>10.761925260874966</v>
      </c>
      <c r="AOE50" s="70">
        <f t="shared" ref="AOE50:AOE52" si="2592">AOE9/AME9-1</f>
        <v>9.7980091273464076</v>
      </c>
      <c r="AOF50" s="70">
        <f t="shared" ref="AOF50:AOF52" si="2593">AOF9/AMF9-1</f>
        <v>9.8367963841563437</v>
      </c>
      <c r="AOG50" s="70">
        <f t="shared" ref="AOG50:AOG52" si="2594">AOG9/AMG9-1</f>
        <v>9.6477448123410152</v>
      </c>
      <c r="AOH50" s="70">
        <f t="shared" ref="AOH50:AOH52" si="2595">AOH9/AMH9-1</f>
        <v>9.5687754183662062</v>
      </c>
      <c r="AOI50" s="70">
        <f t="shared" ref="AOI50:AOI52" si="2596">AOI9/AMI9-1</f>
        <v>8.587666079067743</v>
      </c>
      <c r="AOJ50" s="70">
        <f t="shared" ref="AOJ50:AOJ52" si="2597">AOJ9/AMJ9-1</f>
        <v>8.9607539775599392</v>
      </c>
      <c r="AOK50" s="70">
        <f t="shared" ref="AOK50:AOK52" si="2598">AOK9/AMK9-1</f>
        <v>9.6120388981594242</v>
      </c>
      <c r="AOL50" s="70">
        <f t="shared" ref="AOL50:AOL52" si="2599">AOL9/AML9-1</f>
        <v>9.0410262596453386</v>
      </c>
      <c r="AOM50" s="70">
        <f t="shared" ref="AOM50:AOM52" si="2600">AOM9/AMM9-1</f>
        <v>8.2266046520967731</v>
      </c>
      <c r="AON50" s="70">
        <f t="shared" ref="AON50:AON52" si="2601">AON9/AMN9-1</f>
        <v>8.2466014655478421</v>
      </c>
      <c r="AOO50" s="70">
        <f t="shared" ref="AOO50:AOO52" si="2602">AOO9/AMO9-1</f>
        <v>8.3434205229808427</v>
      </c>
      <c r="AOP50" s="70">
        <f t="shared" ref="AOP50:AOP52" si="2603">AOP9/AMP9-1</f>
        <v>7.6270593885861899</v>
      </c>
      <c r="AOQ50" s="70">
        <f t="shared" ref="AOQ50:AOQ52" si="2604">AOQ9/AMQ9-1</f>
        <v>7.9782022390920524</v>
      </c>
      <c r="AOR50" s="70">
        <f t="shared" ref="AOR50:AOR52" si="2605">AOR9/AMR9-1</f>
        <v>8.1323455816939187</v>
      </c>
      <c r="AOS50" s="70"/>
      <c r="AOT50" s="70"/>
      <c r="AOU50" s="70"/>
      <c r="AOV50" s="70"/>
      <c r="AOW50" s="70"/>
      <c r="AOX50" s="70"/>
      <c r="AOY50" s="70"/>
      <c r="AOZ50" s="70"/>
      <c r="APA50" s="70"/>
    </row>
    <row r="51" spans="1:1093" x14ac:dyDescent="0.2">
      <c r="A51" s="9"/>
      <c r="B51" s="320" t="s">
        <v>1155</v>
      </c>
      <c r="BC51" s="70">
        <f t="shared" si="2413"/>
        <v>3.6362510209247301E-2</v>
      </c>
      <c r="BD51" s="70">
        <f t="shared" si="2413"/>
        <v>1.0766854049943486E-2</v>
      </c>
      <c r="BE51" s="70">
        <f t="shared" si="2413"/>
        <v>2.8786052175867827E-2</v>
      </c>
      <c r="BF51" s="70">
        <f t="shared" si="2413"/>
        <v>1.6467710651871581E-2</v>
      </c>
      <c r="BG51" s="70">
        <f t="shared" si="2413"/>
        <v>3.6215901131252837E-2</v>
      </c>
      <c r="BH51" s="70">
        <f t="shared" si="2413"/>
        <v>-1.9126294154781176E-2</v>
      </c>
      <c r="BI51" s="70">
        <f t="shared" si="2413"/>
        <v>-3.1111698424640233E-2</v>
      </c>
      <c r="BJ51" s="70">
        <f t="shared" si="2413"/>
        <v>-5.4130577254544177E-2</v>
      </c>
      <c r="BK51" s="70">
        <f t="shared" si="2413"/>
        <v>-5.1309029555062668E-2</v>
      </c>
      <c r="BL51" s="70">
        <f t="shared" si="2413"/>
        <v>-3.9480774270186592E-2</v>
      </c>
      <c r="BM51" s="70">
        <f t="shared" si="2414"/>
        <v>-2.8126994117197213E-2</v>
      </c>
      <c r="BN51" s="70">
        <f t="shared" si="2414"/>
        <v>-3.9921903448652096E-2</v>
      </c>
      <c r="BO51" s="70">
        <f t="shared" si="2414"/>
        <v>-6.0832457860053091E-2</v>
      </c>
      <c r="BP51" s="70">
        <f t="shared" si="2414"/>
        <v>-4.2420994852159E-2</v>
      </c>
      <c r="BQ51" s="70">
        <f t="shared" si="2414"/>
        <v>-2.1175169797321924E-2</v>
      </c>
      <c r="BR51" s="70">
        <f t="shared" si="2414"/>
        <v>-4.0208357559363139E-2</v>
      </c>
      <c r="BS51" s="70">
        <f t="shared" si="2414"/>
        <v>-4.3010031998901299E-2</v>
      </c>
      <c r="BT51" s="70">
        <f t="shared" si="2414"/>
        <v>-3.0355096008706561E-2</v>
      </c>
      <c r="BU51" s="70">
        <f t="shared" si="2414"/>
        <v>-2.0320432586943271E-3</v>
      </c>
      <c r="BV51" s="70">
        <f t="shared" si="2414"/>
        <v>7.7150322616486022E-3</v>
      </c>
      <c r="BW51" s="70">
        <f t="shared" si="2415"/>
        <v>1.9912560884089547E-2</v>
      </c>
      <c r="BX51" s="70">
        <f t="shared" si="2415"/>
        <v>3.0807977961809563E-2</v>
      </c>
      <c r="BY51" s="70">
        <f t="shared" si="2415"/>
        <v>2.4788854266361904E-2</v>
      </c>
      <c r="BZ51" s="70">
        <f t="shared" si="2415"/>
        <v>2.7544510509921682E-2</v>
      </c>
      <c r="CA51" s="70">
        <f t="shared" si="2415"/>
        <v>1.6542350803779193E-2</v>
      </c>
      <c r="CB51" s="70">
        <f t="shared" si="2415"/>
        <v>2.2622110275648311E-2</v>
      </c>
      <c r="CC51" s="70">
        <f t="shared" si="2415"/>
        <v>4.5291320226595655E-2</v>
      </c>
      <c r="CD51" s="70">
        <f t="shared" si="2415"/>
        <v>4.5094117530741551E-2</v>
      </c>
      <c r="CE51" s="70">
        <f t="shared" si="2415"/>
        <v>8.5450656587462648E-2</v>
      </c>
      <c r="CF51" s="70">
        <f t="shared" si="2415"/>
        <v>8.1954238317437644E-2</v>
      </c>
      <c r="CG51" s="70">
        <f t="shared" si="2416"/>
        <v>5.9884221911445934E-2</v>
      </c>
      <c r="CH51" s="70">
        <f t="shared" si="2416"/>
        <v>6.6435071005351842E-2</v>
      </c>
      <c r="CI51" s="70">
        <f t="shared" si="2416"/>
        <v>9.0939631431554702E-2</v>
      </c>
      <c r="CJ51" s="70">
        <f t="shared" si="2416"/>
        <v>8.7311454465098359E-2</v>
      </c>
      <c r="CK51" s="70">
        <f t="shared" si="2416"/>
        <v>6.9346347106723716E-2</v>
      </c>
      <c r="CL51" s="70">
        <f t="shared" si="2416"/>
        <v>9.5257416345427837E-2</v>
      </c>
      <c r="CM51" s="70">
        <f t="shared" si="2416"/>
        <v>7.3713535584163159E-2</v>
      </c>
      <c r="CN51" s="70">
        <f t="shared" si="2416"/>
        <v>7.7265117264160743E-2</v>
      </c>
      <c r="CO51" s="70">
        <f t="shared" si="2416"/>
        <v>8.7059429619930739E-2</v>
      </c>
      <c r="CP51" s="70">
        <f t="shared" si="2416"/>
        <v>8.6131741256563865E-2</v>
      </c>
      <c r="CQ51" s="70">
        <f t="shared" si="2417"/>
        <v>9.9083656874629389E-2</v>
      </c>
      <c r="CR51" s="70">
        <f t="shared" si="2417"/>
        <v>9.5727681177924628E-2</v>
      </c>
      <c r="CS51" s="70">
        <f t="shared" si="2417"/>
        <v>0.10801990500434888</v>
      </c>
      <c r="CT51" s="70">
        <f t="shared" si="2417"/>
        <v>0.12383672844348492</v>
      </c>
      <c r="CU51" s="70">
        <f t="shared" si="2417"/>
        <v>0.13934395753515871</v>
      </c>
      <c r="CV51" s="70">
        <f t="shared" si="2417"/>
        <v>0.15747880716320561</v>
      </c>
      <c r="CW51" s="70">
        <f t="shared" si="2417"/>
        <v>0.1512844042158572</v>
      </c>
      <c r="CX51" s="70">
        <f t="shared" si="2417"/>
        <v>0.14777576535066084</v>
      </c>
      <c r="CY51" s="70">
        <f t="shared" si="2417"/>
        <v>0.15093810505712524</v>
      </c>
      <c r="CZ51" s="70">
        <f t="shared" si="2417"/>
        <v>0.1388031480549099</v>
      </c>
      <c r="DA51" s="70">
        <f t="shared" si="2418"/>
        <v>0.14227155056343133</v>
      </c>
      <c r="DB51" s="70">
        <f t="shared" si="2418"/>
        <v>0.15547052846305798</v>
      </c>
      <c r="DC51" s="70">
        <f t="shared" si="2418"/>
        <v>0.16603726548524023</v>
      </c>
      <c r="DD51" s="70">
        <f t="shared" si="2418"/>
        <v>0.1668453359728943</v>
      </c>
      <c r="DE51" s="70">
        <f t="shared" si="2418"/>
        <v>0.14794250529134723</v>
      </c>
      <c r="DF51" s="70">
        <f t="shared" si="2418"/>
        <v>0.14733914162290018</v>
      </c>
      <c r="DG51" s="70">
        <f t="shared" si="2418"/>
        <v>0.17330298805710975</v>
      </c>
      <c r="DH51" s="70">
        <f t="shared" si="2418"/>
        <v>0.19441732575522042</v>
      </c>
      <c r="DI51" s="70">
        <f t="shared" si="2418"/>
        <v>0.20552473998081977</v>
      </c>
      <c r="DJ51" s="70">
        <f t="shared" si="2418"/>
        <v>0.23720236199684019</v>
      </c>
      <c r="DK51" s="70">
        <f t="shared" si="2419"/>
        <v>0.27139378195200758</v>
      </c>
      <c r="DL51" s="70">
        <f t="shared" si="2419"/>
        <v>0.28269777022126497</v>
      </c>
      <c r="DM51" s="70">
        <f t="shared" si="2419"/>
        <v>0.29040921860974001</v>
      </c>
      <c r="DN51" s="70">
        <f t="shared" si="2419"/>
        <v>0.28394582680470282</v>
      </c>
      <c r="DO51" s="70">
        <f t="shared" si="2419"/>
        <v>0.31327235595074976</v>
      </c>
      <c r="DP51" s="70">
        <f t="shared" si="2419"/>
        <v>0.31412434054224936</v>
      </c>
      <c r="DQ51" s="70">
        <f t="shared" si="2419"/>
        <v>0.29236195178102187</v>
      </c>
      <c r="DR51" s="70">
        <f t="shared" si="2419"/>
        <v>0.31797080496831165</v>
      </c>
      <c r="DS51" s="70">
        <f t="shared" si="2419"/>
        <v>0.34940744893594666</v>
      </c>
      <c r="DT51" s="70">
        <f t="shared" si="2419"/>
        <v>0.3495723744212913</v>
      </c>
      <c r="DU51" s="70">
        <f t="shared" si="2420"/>
        <v>0.35354466222050229</v>
      </c>
      <c r="DV51" s="70">
        <f t="shared" si="2420"/>
        <v>0.36624705917378897</v>
      </c>
      <c r="DW51" s="70">
        <f t="shared" si="2420"/>
        <v>0.38043208429642705</v>
      </c>
      <c r="DX51" s="70">
        <f t="shared" si="2420"/>
        <v>0.42122544028070119</v>
      </c>
      <c r="DY51" s="70">
        <f t="shared" si="2420"/>
        <v>0.43162820255391443</v>
      </c>
      <c r="DZ51" s="70">
        <f t="shared" si="2420"/>
        <v>0.42428066913250007</v>
      </c>
      <c r="EA51" s="70">
        <f t="shared" si="2420"/>
        <v>0.40936305045871246</v>
      </c>
      <c r="EB51" s="70">
        <f t="shared" si="2420"/>
        <v>0.4339953332603057</v>
      </c>
      <c r="EC51" s="70">
        <f t="shared" si="2420"/>
        <v>0.45058950725839964</v>
      </c>
      <c r="ED51" s="70">
        <f t="shared" si="2420"/>
        <v>0.4499530553776645</v>
      </c>
      <c r="EE51" s="70">
        <f t="shared" si="2421"/>
        <v>0.44259658740483343</v>
      </c>
      <c r="EF51" s="70">
        <f t="shared" si="2421"/>
        <v>0.43212261141872843</v>
      </c>
      <c r="EG51" s="70">
        <f t="shared" si="2421"/>
        <v>0.47713209113020172</v>
      </c>
      <c r="EH51" s="70">
        <f t="shared" si="2421"/>
        <v>0.41976901347575746</v>
      </c>
      <c r="EI51" s="70">
        <f t="shared" si="2421"/>
        <v>0.41754877713590255</v>
      </c>
      <c r="EJ51" s="70">
        <f t="shared" si="2421"/>
        <v>0.42865031834143941</v>
      </c>
      <c r="EK51" s="70">
        <f t="shared" si="2421"/>
        <v>0.47906792791135899</v>
      </c>
      <c r="EL51" s="70">
        <f t="shared" si="2421"/>
        <v>0.46080787157620118</v>
      </c>
      <c r="EM51" s="70">
        <f t="shared" si="2421"/>
        <v>0.49315717611785281</v>
      </c>
      <c r="EN51" s="70">
        <f t="shared" si="2421"/>
        <v>0.53216234335660384</v>
      </c>
      <c r="EO51" s="70">
        <f t="shared" si="2422"/>
        <v>0.51724392363755145</v>
      </c>
      <c r="EP51" s="70">
        <f t="shared" si="2422"/>
        <v>0.51815649475742798</v>
      </c>
      <c r="EQ51" s="70">
        <f t="shared" si="2422"/>
        <v>0.493341732656986</v>
      </c>
      <c r="ER51" s="70">
        <f t="shared" si="2422"/>
        <v>0.50512173255121384</v>
      </c>
      <c r="ES51" s="70">
        <f t="shared" si="2422"/>
        <v>0.5196407840456172</v>
      </c>
      <c r="ET51" s="70">
        <f t="shared" si="2422"/>
        <v>0.55583622745205363</v>
      </c>
      <c r="EU51" s="70">
        <f t="shared" si="2422"/>
        <v>0.55572052580850229</v>
      </c>
      <c r="EV51" s="70">
        <f t="shared" si="2422"/>
        <v>0.56847226547663077</v>
      </c>
      <c r="EW51" s="70">
        <f t="shared" si="2422"/>
        <v>0.58017504885807858</v>
      </c>
      <c r="EX51" s="70">
        <f t="shared" si="2422"/>
        <v>0.55534788982785543</v>
      </c>
      <c r="EY51" s="70">
        <f t="shared" si="2423"/>
        <v>0.51387916391335176</v>
      </c>
      <c r="EZ51" s="70">
        <f t="shared" si="2423"/>
        <v>0.52883926903719436</v>
      </c>
      <c r="FA51" s="70">
        <f t="shared" si="2423"/>
        <v>0.58273959511182949</v>
      </c>
      <c r="FB51" s="70">
        <f t="shared" si="2423"/>
        <v>0.57822799893065824</v>
      </c>
      <c r="FC51" s="70">
        <f t="shared" si="2423"/>
        <v>0.5864201628309873</v>
      </c>
      <c r="FD51" s="70">
        <f t="shared" si="2423"/>
        <v>0.59741949636071401</v>
      </c>
      <c r="FE51" s="70">
        <f t="shared" si="2423"/>
        <v>0.63303034008716996</v>
      </c>
      <c r="FF51" s="70">
        <f t="shared" si="2423"/>
        <v>0.64651280304107495</v>
      </c>
      <c r="FG51" s="70">
        <f t="shared" si="2423"/>
        <v>0.61478965596975788</v>
      </c>
      <c r="FH51" s="70">
        <f t="shared" si="2423"/>
        <v>0.64863525890377249</v>
      </c>
      <c r="FI51" s="70">
        <f t="shared" si="2424"/>
        <v>0.68689103735236312</v>
      </c>
      <c r="FJ51" s="70">
        <f t="shared" si="2424"/>
        <v>0.70293455475597599</v>
      </c>
      <c r="FK51" s="70">
        <f t="shared" si="2424"/>
        <v>0.67838092049207854</v>
      </c>
      <c r="FL51" s="70">
        <f t="shared" si="2424"/>
        <v>0.68139413666419424</v>
      </c>
      <c r="FM51" s="70">
        <f t="shared" si="2424"/>
        <v>0.71164305357287105</v>
      </c>
      <c r="FN51" s="70">
        <f t="shared" si="2424"/>
        <v>0.68958768389410707</v>
      </c>
      <c r="FO51" s="70">
        <f t="shared" si="2424"/>
        <v>0.64844030332534697</v>
      </c>
      <c r="FP51" s="70">
        <f t="shared" si="2424"/>
        <v>0.65356499047053807</v>
      </c>
      <c r="FQ51" s="70">
        <f t="shared" si="2424"/>
        <v>0.64755726899561772</v>
      </c>
      <c r="FR51" s="70">
        <f t="shared" si="2424"/>
        <v>0.64203588414413337</v>
      </c>
      <c r="FS51" s="70">
        <f t="shared" si="2425"/>
        <v>0.61366719976777495</v>
      </c>
      <c r="FT51" s="70">
        <f t="shared" si="2425"/>
        <v>0.60573263479575568</v>
      </c>
      <c r="FU51" s="70">
        <f t="shared" si="2425"/>
        <v>0.59138804672232204</v>
      </c>
      <c r="FV51" s="70">
        <f t="shared" si="2425"/>
        <v>0.5894671533186282</v>
      </c>
      <c r="FW51" s="70">
        <f t="shared" si="2425"/>
        <v>0.5603448862045759</v>
      </c>
      <c r="FX51" s="70">
        <f t="shared" si="2425"/>
        <v>0.54887009625486294</v>
      </c>
      <c r="FY51" s="70">
        <f t="shared" si="2425"/>
        <v>0.55139791302219243</v>
      </c>
      <c r="FZ51" s="70">
        <f t="shared" si="2425"/>
        <v>0.5501852152330029</v>
      </c>
      <c r="GA51" s="70">
        <f t="shared" si="2425"/>
        <v>0.58185528276432774</v>
      </c>
      <c r="GB51" s="70">
        <f t="shared" si="2425"/>
        <v>0.53934072986760295</v>
      </c>
      <c r="GC51" s="70">
        <f t="shared" si="2426"/>
        <v>0.51239880660954173</v>
      </c>
      <c r="GD51" s="70">
        <f t="shared" si="2426"/>
        <v>0.53778869234907956</v>
      </c>
      <c r="GE51" s="70">
        <f t="shared" si="2426"/>
        <v>0.5448184533824223</v>
      </c>
      <c r="GF51" s="70">
        <f t="shared" si="2426"/>
        <v>0.52838984533884936</v>
      </c>
      <c r="GG51" s="70">
        <f t="shared" si="2426"/>
        <v>0.50191426360412339</v>
      </c>
      <c r="GH51" s="70">
        <f t="shared" si="2426"/>
        <v>0.55950085551919471</v>
      </c>
      <c r="GI51" s="70">
        <f t="shared" si="2426"/>
        <v>0.58199924084341936</v>
      </c>
      <c r="GJ51" s="70">
        <f t="shared" si="2426"/>
        <v>0.55697229071202647</v>
      </c>
      <c r="GK51" s="70">
        <f t="shared" si="2426"/>
        <v>0.5231866752730463</v>
      </c>
      <c r="GL51" s="70">
        <f t="shared" si="2426"/>
        <v>0.55455412658441094</v>
      </c>
      <c r="GM51" s="70">
        <f t="shared" si="2427"/>
        <v>0.53381383958185724</v>
      </c>
      <c r="GN51" s="70">
        <f t="shared" si="2427"/>
        <v>0.51809935112921224</v>
      </c>
      <c r="GO51" s="70">
        <f t="shared" si="2427"/>
        <v>0.50675456292969456</v>
      </c>
      <c r="GP51" s="70">
        <f t="shared" si="2427"/>
        <v>0.49451630345775666</v>
      </c>
      <c r="GQ51" s="70">
        <f t="shared" si="2427"/>
        <v>0.48906177064740586</v>
      </c>
      <c r="GR51" s="70">
        <f t="shared" si="2427"/>
        <v>0.50826421989937876</v>
      </c>
      <c r="GS51" s="70">
        <f t="shared" si="2427"/>
        <v>0.51243449736744706</v>
      </c>
      <c r="GT51" s="70">
        <f t="shared" si="2427"/>
        <v>0.48114924533503212</v>
      </c>
      <c r="GU51" s="70">
        <f t="shared" si="2427"/>
        <v>0.45705337087538367</v>
      </c>
      <c r="GV51" s="70">
        <f t="shared" si="2427"/>
        <v>0.41959567359296224</v>
      </c>
      <c r="GW51" s="70">
        <f t="shared" si="2428"/>
        <v>0.46422491097988039</v>
      </c>
      <c r="GX51" s="70">
        <f t="shared" si="2428"/>
        <v>0.44616651988843614</v>
      </c>
      <c r="GY51" s="70">
        <f t="shared" si="2428"/>
        <v>0.47003605607477894</v>
      </c>
      <c r="GZ51" s="70">
        <f t="shared" si="2428"/>
        <v>0.44520328118534969</v>
      </c>
      <c r="HA51" s="70">
        <f t="shared" si="2428"/>
        <v>0.45165114428730968</v>
      </c>
      <c r="HB51" s="70">
        <f t="shared" si="2428"/>
        <v>0.47867226678405861</v>
      </c>
      <c r="HC51" s="70">
        <f t="shared" si="2428"/>
        <v>0.4914566175891395</v>
      </c>
      <c r="HD51" s="70">
        <f t="shared" si="2428"/>
        <v>0.49167238536434588</v>
      </c>
      <c r="HE51" s="70">
        <f t="shared" si="2428"/>
        <v>0.51232377438079979</v>
      </c>
      <c r="HF51" s="70">
        <f t="shared" si="2428"/>
        <v>0.52565829304597722</v>
      </c>
      <c r="HG51" s="70">
        <f t="shared" si="2429"/>
        <v>0.53966598227035223</v>
      </c>
      <c r="HH51" s="70">
        <f t="shared" si="2429"/>
        <v>0.49465674872640064</v>
      </c>
      <c r="HI51" s="70">
        <f t="shared" si="2429"/>
        <v>0.48025577960400434</v>
      </c>
      <c r="HJ51" s="70">
        <f t="shared" si="2429"/>
        <v>0.47300294291428591</v>
      </c>
      <c r="HK51" s="70">
        <f t="shared" si="2429"/>
        <v>0.45111604945932848</v>
      </c>
      <c r="HL51" s="70">
        <f t="shared" si="2429"/>
        <v>0.45540676324846663</v>
      </c>
      <c r="HM51" s="70">
        <f t="shared" si="2429"/>
        <v>0.44398054209655147</v>
      </c>
      <c r="HN51" s="70">
        <f t="shared" si="2429"/>
        <v>0.48033303504937308</v>
      </c>
      <c r="HO51" s="70">
        <f t="shared" si="2429"/>
        <v>0.49086161511213255</v>
      </c>
      <c r="HP51" s="70">
        <f t="shared" si="2429"/>
        <v>0.53459247670547372</v>
      </c>
      <c r="HQ51" s="70">
        <f t="shared" si="2430"/>
        <v>0.52022270979425844</v>
      </c>
      <c r="HR51" s="70">
        <f t="shared" si="2430"/>
        <v>0.50806832632804455</v>
      </c>
      <c r="HS51" s="70">
        <f t="shared" si="2430"/>
        <v>0.5221190547326604</v>
      </c>
      <c r="HT51" s="70">
        <f t="shared" si="2430"/>
        <v>0.53639173928647543</v>
      </c>
      <c r="HU51" s="70">
        <f t="shared" si="2430"/>
        <v>0.54584621620145235</v>
      </c>
      <c r="HV51" s="70">
        <f t="shared" si="2430"/>
        <v>0.50384267475807976</v>
      </c>
      <c r="HW51" s="70">
        <f t="shared" si="2430"/>
        <v>0.51697636113758882</v>
      </c>
      <c r="HX51" s="70">
        <f t="shared" si="2430"/>
        <v>0.503339371613579</v>
      </c>
      <c r="HY51" s="70">
        <f t="shared" si="2430"/>
        <v>0.48775761026312781</v>
      </c>
      <c r="HZ51" s="70">
        <f t="shared" si="2430"/>
        <v>0.47107365199611473</v>
      </c>
      <c r="IA51" s="70">
        <f t="shared" si="2431"/>
        <v>0.49331559246257228</v>
      </c>
      <c r="IB51" s="70">
        <f t="shared" si="2431"/>
        <v>0.50544492861343415</v>
      </c>
      <c r="IC51" s="70">
        <f t="shared" si="2431"/>
        <v>0.55874589609413694</v>
      </c>
      <c r="ID51" s="70">
        <f t="shared" si="2431"/>
        <v>0.50390253604591728</v>
      </c>
      <c r="IE51" s="70">
        <f t="shared" si="2431"/>
        <v>0.49539282918902039</v>
      </c>
      <c r="IF51" s="70">
        <f t="shared" si="2431"/>
        <v>0.50844000781575849</v>
      </c>
      <c r="IG51" s="70">
        <f t="shared" si="2431"/>
        <v>0.51117676248882793</v>
      </c>
      <c r="IH51" s="70">
        <f t="shared" si="2431"/>
        <v>0.52686269127142626</v>
      </c>
      <c r="II51" s="70">
        <f t="shared" si="2431"/>
        <v>0.50835983182526046</v>
      </c>
      <c r="IJ51" s="70">
        <f t="shared" si="2431"/>
        <v>0.52823305373631868</v>
      </c>
      <c r="IK51" s="70">
        <f t="shared" si="2432"/>
        <v>0.53869214373850727</v>
      </c>
      <c r="IL51" s="70">
        <f t="shared" si="2432"/>
        <v>0.55201834647402181</v>
      </c>
      <c r="IM51" s="70">
        <f t="shared" si="2432"/>
        <v>0.53927506702494998</v>
      </c>
      <c r="IN51" s="70">
        <f t="shared" si="2432"/>
        <v>0.56928451647899037</v>
      </c>
      <c r="IO51" s="70">
        <f t="shared" si="2432"/>
        <v>0.56777533703906147</v>
      </c>
      <c r="IP51" s="70">
        <f t="shared" si="2432"/>
        <v>0.56408377029034185</v>
      </c>
      <c r="IQ51" s="70">
        <f t="shared" si="2432"/>
        <v>0.59476452421901072</v>
      </c>
      <c r="IR51" s="70">
        <f t="shared" si="2432"/>
        <v>0.59622501031851272</v>
      </c>
      <c r="IS51" s="70">
        <f t="shared" si="2432"/>
        <v>0.56105506620925305</v>
      </c>
      <c r="IT51" s="70">
        <f t="shared" si="2432"/>
        <v>0.58055811175780714</v>
      </c>
      <c r="IU51" s="70">
        <f t="shared" si="2433"/>
        <v>0.57353311847203048</v>
      </c>
      <c r="IV51" s="70">
        <f t="shared" si="2433"/>
        <v>0.54669541847980319</v>
      </c>
      <c r="IW51" s="70">
        <f t="shared" si="2433"/>
        <v>0.5645711491859704</v>
      </c>
      <c r="IX51" s="70">
        <f t="shared" si="2433"/>
        <v>0.56373726136505153</v>
      </c>
      <c r="IY51" s="70">
        <f t="shared" si="2433"/>
        <v>0.59498162621982909</v>
      </c>
      <c r="IZ51" s="70">
        <f t="shared" si="2433"/>
        <v>0.56944328089806628</v>
      </c>
      <c r="JA51" s="70">
        <f t="shared" si="2433"/>
        <v>0.53256596751322327</v>
      </c>
      <c r="JB51" s="70">
        <f t="shared" si="2433"/>
        <v>0.54456575174511235</v>
      </c>
      <c r="JC51" s="70">
        <f t="shared" si="2433"/>
        <v>0.52397150137298065</v>
      </c>
      <c r="JD51" s="70">
        <f t="shared" si="2433"/>
        <v>0.562564157431233</v>
      </c>
      <c r="JE51" s="70">
        <f t="shared" si="2434"/>
        <v>0.54078855625639743</v>
      </c>
      <c r="JF51" s="70">
        <f t="shared" si="2434"/>
        <v>0.5183654494086114</v>
      </c>
      <c r="JG51" s="70">
        <f t="shared" si="2434"/>
        <v>0.51321128285982698</v>
      </c>
      <c r="JH51" s="70">
        <f t="shared" si="2434"/>
        <v>0.53588262800860309</v>
      </c>
      <c r="JI51" s="70">
        <f t="shared" si="2434"/>
        <v>0.51761641015273074</v>
      </c>
      <c r="JJ51" s="70">
        <f t="shared" si="2434"/>
        <v>0.51498941615265714</v>
      </c>
      <c r="JK51" s="70">
        <f t="shared" si="2434"/>
        <v>0.53626356180932566</v>
      </c>
      <c r="JL51" s="70">
        <f t="shared" si="2434"/>
        <v>0.52089147077890829</v>
      </c>
      <c r="JM51" s="70">
        <f t="shared" si="2434"/>
        <v>0.51049376760040244</v>
      </c>
      <c r="JN51" s="70">
        <f t="shared" si="2434"/>
        <v>0.54028642820766026</v>
      </c>
      <c r="JO51" s="70">
        <f t="shared" si="2435"/>
        <v>0.54857364650043494</v>
      </c>
      <c r="JP51" s="70">
        <f t="shared" si="2435"/>
        <v>0.52928915947010235</v>
      </c>
      <c r="JQ51" s="70">
        <f t="shared" si="2435"/>
        <v>0.54879213730805065</v>
      </c>
      <c r="JR51" s="70">
        <f t="shared" si="2435"/>
        <v>0.56677369900524877</v>
      </c>
      <c r="JS51" s="70">
        <f t="shared" si="2435"/>
        <v>0.59438506577110983</v>
      </c>
      <c r="JT51" s="70">
        <f t="shared" si="2435"/>
        <v>0.5753358897075036</v>
      </c>
      <c r="JU51" s="70">
        <f t="shared" si="2435"/>
        <v>0.57728476070081647</v>
      </c>
      <c r="JV51" s="70">
        <f t="shared" si="2435"/>
        <v>0.60594646270139552</v>
      </c>
      <c r="JW51" s="70">
        <f t="shared" si="2435"/>
        <v>0.60694100536616769</v>
      </c>
      <c r="JX51" s="70">
        <f t="shared" si="2435"/>
        <v>0.62824746542799037</v>
      </c>
      <c r="JY51" s="70">
        <f t="shared" si="2436"/>
        <v>0.66731233456618311</v>
      </c>
      <c r="JZ51" s="70">
        <f t="shared" si="2436"/>
        <v>0.70115046405969639</v>
      </c>
      <c r="KA51" s="70">
        <f t="shared" si="2436"/>
        <v>0.62811042473798095</v>
      </c>
      <c r="KB51" s="70">
        <f t="shared" si="2436"/>
        <v>0.63138195243173478</v>
      </c>
      <c r="KC51" s="70">
        <f t="shared" si="2436"/>
        <v>0.6373359168636572</v>
      </c>
      <c r="KD51" s="70">
        <f t="shared" si="2436"/>
        <v>0.66294006826859775</v>
      </c>
      <c r="KE51" s="70">
        <f t="shared" si="2436"/>
        <v>0.62454100271311974</v>
      </c>
      <c r="KF51" s="70">
        <f t="shared" si="2436"/>
        <v>0.61366696000522225</v>
      </c>
      <c r="KG51" s="70">
        <f t="shared" si="2436"/>
        <v>0.62398841062727572</v>
      </c>
      <c r="KH51" s="70">
        <f t="shared" si="2436"/>
        <v>0.60102980407250794</v>
      </c>
      <c r="KI51" s="70">
        <f t="shared" si="2437"/>
        <v>0.5796558382136352</v>
      </c>
      <c r="KJ51" s="70">
        <f t="shared" si="2437"/>
        <v>0.60616747879214139</v>
      </c>
      <c r="KK51" s="70">
        <f t="shared" si="2437"/>
        <v>0.6087309300661865</v>
      </c>
      <c r="KL51" s="70">
        <f t="shared" si="2437"/>
        <v>0.58422306756278619</v>
      </c>
      <c r="KM51" s="70">
        <f t="shared" si="2437"/>
        <v>0.5825626139747897</v>
      </c>
      <c r="KN51" s="70">
        <f t="shared" si="2437"/>
        <v>0.58215620285087</v>
      </c>
      <c r="KO51" s="70">
        <f t="shared" si="2437"/>
        <v>0.62100980610634848</v>
      </c>
      <c r="KP51" s="70">
        <f t="shared" si="2437"/>
        <v>0.67579411228519071</v>
      </c>
      <c r="KQ51" s="70">
        <f t="shared" si="2437"/>
        <v>0.66505177382255987</v>
      </c>
      <c r="KR51" s="70">
        <f t="shared" si="2437"/>
        <v>0.66268690874497516</v>
      </c>
      <c r="KS51" s="70">
        <f t="shared" si="2438"/>
        <v>0.6808612229047819</v>
      </c>
      <c r="KT51" s="70">
        <f t="shared" si="2438"/>
        <v>0.64632589321746381</v>
      </c>
      <c r="KU51" s="70">
        <f t="shared" si="2438"/>
        <v>0.71926436110868197</v>
      </c>
      <c r="KV51" s="70">
        <f t="shared" si="2438"/>
        <v>0.76387629353378972</v>
      </c>
      <c r="KW51" s="70">
        <f t="shared" si="2438"/>
        <v>0.70643949138549922</v>
      </c>
      <c r="KX51" s="70">
        <f t="shared" si="2438"/>
        <v>0.68540103447407552</v>
      </c>
      <c r="KY51" s="70">
        <f t="shared" si="2438"/>
        <v>0.6697052137744246</v>
      </c>
      <c r="KZ51" s="70">
        <f t="shared" si="2438"/>
        <v>0.69319863660371417</v>
      </c>
      <c r="LA51" s="70">
        <f t="shared" si="2438"/>
        <v>0.70210288683486755</v>
      </c>
      <c r="LB51" s="70">
        <f t="shared" si="2438"/>
        <v>0.68410218729632399</v>
      </c>
      <c r="LC51" s="70">
        <f t="shared" si="2439"/>
        <v>0.70067048086965777</v>
      </c>
      <c r="LD51" s="70">
        <f t="shared" si="2439"/>
        <v>0.66851088512479162</v>
      </c>
      <c r="LE51" s="70">
        <f t="shared" si="2439"/>
        <v>0.67467659340812336</v>
      </c>
      <c r="LF51" s="70">
        <f t="shared" si="2439"/>
        <v>0.66922585188190831</v>
      </c>
      <c r="LG51" s="70">
        <f t="shared" si="2439"/>
        <v>0.64263456853016931</v>
      </c>
      <c r="LH51" s="70">
        <f t="shared" si="2439"/>
        <v>0.64111457014945317</v>
      </c>
      <c r="LI51" s="70">
        <f t="shared" si="2439"/>
        <v>0.63728904801137487</v>
      </c>
      <c r="LJ51" s="70">
        <f t="shared" si="2439"/>
        <v>0.65578370235471639</v>
      </c>
      <c r="LK51" s="70">
        <f t="shared" si="2439"/>
        <v>0.65134791623171817</v>
      </c>
      <c r="LL51" s="70">
        <f t="shared" si="2439"/>
        <v>0.672630557041062</v>
      </c>
      <c r="LM51" s="70">
        <f t="shared" si="2440"/>
        <v>0.66323766073836254</v>
      </c>
      <c r="LN51" s="70">
        <f t="shared" si="2440"/>
        <v>0.64240029637448948</v>
      </c>
      <c r="LO51" s="70">
        <f t="shared" si="2440"/>
        <v>0.61092288837047959</v>
      </c>
      <c r="LP51" s="70">
        <f t="shared" si="2440"/>
        <v>0.62445056617318295</v>
      </c>
      <c r="LQ51" s="70">
        <f t="shared" si="2440"/>
        <v>0.63678527312280475</v>
      </c>
      <c r="LR51" s="70">
        <f t="shared" si="2440"/>
        <v>0.54982888763480409</v>
      </c>
      <c r="LS51" s="70">
        <f t="shared" si="2440"/>
        <v>0.51702602105106887</v>
      </c>
      <c r="LT51" s="70">
        <f t="shared" si="2440"/>
        <v>0.5297969916327403</v>
      </c>
      <c r="LU51" s="70">
        <f t="shared" si="2440"/>
        <v>0.5028262678502986</v>
      </c>
      <c r="LV51" s="70">
        <f t="shared" si="2440"/>
        <v>0.49280210912289779</v>
      </c>
      <c r="LW51" s="70">
        <f t="shared" si="2441"/>
        <v>0.47340093796198635</v>
      </c>
      <c r="LX51" s="70">
        <f t="shared" si="2441"/>
        <v>0.44159424491950339</v>
      </c>
      <c r="LY51" s="70">
        <f t="shared" si="2441"/>
        <v>0.43699928155990131</v>
      </c>
      <c r="LZ51" s="70">
        <f t="shared" si="2441"/>
        <v>0.40682749664396556</v>
      </c>
      <c r="MA51" s="70">
        <f t="shared" si="2441"/>
        <v>0.44575271405005057</v>
      </c>
      <c r="MB51" s="70">
        <f t="shared" si="2441"/>
        <v>0.44461520512417296</v>
      </c>
      <c r="MC51" s="70">
        <f t="shared" si="2441"/>
        <v>0.40471757812372999</v>
      </c>
      <c r="MD51" s="70">
        <f t="shared" si="2441"/>
        <v>0.39701676931481811</v>
      </c>
      <c r="ME51" s="70">
        <f t="shared" si="2441"/>
        <v>0.43045277271878635</v>
      </c>
      <c r="MF51" s="70">
        <f t="shared" si="2441"/>
        <v>0.44823616033490943</v>
      </c>
      <c r="MG51" s="70">
        <f t="shared" si="2442"/>
        <v>0.43010082262166183</v>
      </c>
      <c r="MH51" s="70">
        <f t="shared" si="2442"/>
        <v>0.45322528858105771</v>
      </c>
      <c r="MI51" s="70">
        <f t="shared" si="2442"/>
        <v>0.45741657050690021</v>
      </c>
      <c r="MJ51" s="70">
        <f t="shared" si="2442"/>
        <v>0.43431281409530387</v>
      </c>
      <c r="MK51" s="70">
        <f t="shared" si="2442"/>
        <v>0.42729950886441581</v>
      </c>
      <c r="ML51" s="70">
        <f t="shared" si="2442"/>
        <v>0.43625763080931579</v>
      </c>
      <c r="MM51" s="70">
        <f t="shared" si="2442"/>
        <v>0.45500760953926545</v>
      </c>
      <c r="MN51" s="70">
        <f t="shared" si="2442"/>
        <v>0.4415339254198607</v>
      </c>
      <c r="MO51" s="70">
        <f t="shared" si="2442"/>
        <v>0.41349490609278816</v>
      </c>
      <c r="MP51" s="70">
        <f t="shared" si="2442"/>
        <v>0.39928647603539313</v>
      </c>
      <c r="MQ51" s="70">
        <f t="shared" si="2443"/>
        <v>0.38040468182273712</v>
      </c>
      <c r="MR51" s="70">
        <f t="shared" si="2443"/>
        <v>0.39005942427192997</v>
      </c>
      <c r="MS51" s="70">
        <f t="shared" si="2443"/>
        <v>0.37265060509423242</v>
      </c>
      <c r="MT51" s="70">
        <f t="shared" si="2443"/>
        <v>0.41892415117010651</v>
      </c>
      <c r="MU51" s="70">
        <f t="shared" si="2443"/>
        <v>0.35951916590528588</v>
      </c>
      <c r="MV51" s="70">
        <f t="shared" si="2443"/>
        <v>0.34826093382140533</v>
      </c>
      <c r="MW51" s="70">
        <f t="shared" si="2443"/>
        <v>0.31019314193161263</v>
      </c>
      <c r="MX51" s="70">
        <f t="shared" si="2443"/>
        <v>0.3031294947835208</v>
      </c>
      <c r="MY51" s="70">
        <f t="shared" si="2443"/>
        <v>0.2716813188522671</v>
      </c>
      <c r="MZ51" s="70">
        <f t="shared" si="2443"/>
        <v>0.28718615518807278</v>
      </c>
      <c r="NA51" s="70">
        <f t="shared" si="2444"/>
        <v>0.30286918392231499</v>
      </c>
      <c r="NB51" s="70">
        <f t="shared" si="2444"/>
        <v>0.29851907127258381</v>
      </c>
      <c r="NC51" s="70">
        <f t="shared" si="2444"/>
        <v>0.28711058406731538</v>
      </c>
      <c r="ND51" s="70">
        <f t="shared" si="2444"/>
        <v>0.28927992401001767</v>
      </c>
      <c r="NE51" s="70">
        <f t="shared" si="2444"/>
        <v>0.29509476687281744</v>
      </c>
      <c r="NF51" s="70">
        <f t="shared" si="2444"/>
        <v>0.27931308287187684</v>
      </c>
      <c r="NG51" s="70">
        <f t="shared" si="2444"/>
        <v>0.30171317771896522</v>
      </c>
      <c r="NH51" s="70">
        <f t="shared" si="2444"/>
        <v>0.31066862370060533</v>
      </c>
      <c r="NI51" s="70">
        <f t="shared" si="2444"/>
        <v>0.29383246032342036</v>
      </c>
      <c r="NJ51" s="70">
        <f t="shared" si="2444"/>
        <v>0.28021658595378152</v>
      </c>
      <c r="NK51" s="70">
        <f t="shared" si="2445"/>
        <v>0.27949756751976707</v>
      </c>
      <c r="NL51" s="70">
        <f t="shared" si="2445"/>
        <v>0.28307168689601125</v>
      </c>
      <c r="NM51" s="70">
        <f t="shared" si="2445"/>
        <v>0.27201683290017153</v>
      </c>
      <c r="NN51" s="70">
        <f t="shared" si="2445"/>
        <v>0.25980482702825003</v>
      </c>
      <c r="NO51" s="70">
        <f t="shared" si="2445"/>
        <v>0.27102744544378377</v>
      </c>
      <c r="NP51" s="70">
        <f t="shared" si="2445"/>
        <v>0.25801508527345618</v>
      </c>
      <c r="NQ51" s="70">
        <f t="shared" si="2445"/>
        <v>0.20904172012759981</v>
      </c>
      <c r="NR51" s="70">
        <f t="shared" si="2445"/>
        <v>0.27581431854901717</v>
      </c>
      <c r="NS51" s="70">
        <f t="shared" si="2445"/>
        <v>0.27289489695487568</v>
      </c>
      <c r="NT51" s="70">
        <f t="shared" si="2445"/>
        <v>0.28898717649511951</v>
      </c>
      <c r="NU51" s="70">
        <f t="shared" si="2446"/>
        <v>0.32418597739903832</v>
      </c>
      <c r="NV51" s="70">
        <f t="shared" si="2446"/>
        <v>0.29379879971531175</v>
      </c>
      <c r="NW51" s="70">
        <f t="shared" si="2446"/>
        <v>0.30800292870426627</v>
      </c>
      <c r="NX51" s="70">
        <f t="shared" si="2446"/>
        <v>0.32721942847993968</v>
      </c>
      <c r="NY51" s="70">
        <f t="shared" si="2446"/>
        <v>0.31091685560383753</v>
      </c>
      <c r="NZ51" s="70">
        <f t="shared" si="2446"/>
        <v>0.31037576575151826</v>
      </c>
      <c r="OA51" s="70">
        <f t="shared" si="2446"/>
        <v>0.29370697181025696</v>
      </c>
      <c r="OB51" s="70">
        <f t="shared" si="2446"/>
        <v>0.29701057387046848</v>
      </c>
      <c r="OC51" s="70">
        <f t="shared" si="2446"/>
        <v>0.31984488167906222</v>
      </c>
      <c r="OD51" s="70">
        <f t="shared" si="2446"/>
        <v>0.31144679935655351</v>
      </c>
      <c r="OE51" s="70">
        <f t="shared" si="2447"/>
        <v>0.29675811128008101</v>
      </c>
      <c r="OF51" s="70">
        <f t="shared" si="2447"/>
        <v>0.27798779196850298</v>
      </c>
      <c r="OG51" s="70">
        <f t="shared" si="2447"/>
        <v>0.28811994545684216</v>
      </c>
      <c r="OH51" s="70">
        <f t="shared" si="2447"/>
        <v>0.28074329239519025</v>
      </c>
      <c r="OI51" s="70">
        <f t="shared" si="2447"/>
        <v>0.27948451512424954</v>
      </c>
      <c r="OJ51" s="70">
        <f t="shared" si="2447"/>
        <v>0.26429104737514697</v>
      </c>
      <c r="OK51" s="70">
        <f t="shared" si="2447"/>
        <v>0.26782780381940308</v>
      </c>
      <c r="OL51" s="70">
        <f t="shared" si="2447"/>
        <v>0.26385108755769737</v>
      </c>
      <c r="OM51" s="70">
        <f t="shared" si="2447"/>
        <v>0.25473509686892526</v>
      </c>
      <c r="ON51" s="70">
        <f t="shared" si="2447"/>
        <v>0.25796479304619968</v>
      </c>
      <c r="OO51" s="70">
        <f t="shared" si="2448"/>
        <v>0.25906238943071624</v>
      </c>
      <c r="OP51" s="70">
        <f t="shared" si="2448"/>
        <v>0.25495175798570968</v>
      </c>
      <c r="OQ51" s="70">
        <f t="shared" si="2448"/>
        <v>0.26235857493556325</v>
      </c>
      <c r="OR51" s="70">
        <f t="shared" si="2448"/>
        <v>0.2568311668709975</v>
      </c>
      <c r="OS51" s="70">
        <f t="shared" si="2448"/>
        <v>0.27324253106081953</v>
      </c>
      <c r="OT51" s="70">
        <f t="shared" si="2448"/>
        <v>0.23818835581459208</v>
      </c>
      <c r="OU51" s="70">
        <f t="shared" si="2448"/>
        <v>0.25407684579004508</v>
      </c>
      <c r="OV51" s="70">
        <f t="shared" si="2448"/>
        <v>0.22625363717096492</v>
      </c>
      <c r="OW51" s="70">
        <f t="shared" si="2448"/>
        <v>0.25033213220668693</v>
      </c>
      <c r="OX51" s="70">
        <f t="shared" si="2448"/>
        <v>0.26550828085978906</v>
      </c>
      <c r="OY51" s="70">
        <f t="shared" si="2449"/>
        <v>0.28188842153989557</v>
      </c>
      <c r="OZ51" s="70">
        <f t="shared" si="2449"/>
        <v>0.24221012227708227</v>
      </c>
      <c r="PA51" s="70">
        <f t="shared" si="2449"/>
        <v>0.24268501421600641</v>
      </c>
      <c r="PB51" s="70">
        <f t="shared" si="2449"/>
        <v>0.2271822767324303</v>
      </c>
      <c r="PC51" s="70">
        <f t="shared" si="2449"/>
        <v>0.2504719093672958</v>
      </c>
      <c r="PD51" s="70">
        <f t="shared" si="2449"/>
        <v>0.25620732581575023</v>
      </c>
      <c r="PE51" s="70">
        <f t="shared" si="2449"/>
        <v>0.24670381781831785</v>
      </c>
      <c r="PF51" s="70">
        <f t="shared" si="2449"/>
        <v>0.26751947509526386</v>
      </c>
      <c r="PG51" s="70">
        <f t="shared" si="2449"/>
        <v>0.26216309069938304</v>
      </c>
      <c r="PH51" s="70">
        <f t="shared" si="2449"/>
        <v>0.25978495601045548</v>
      </c>
      <c r="PI51" s="70">
        <f t="shared" si="2450"/>
        <v>0.26926144910947514</v>
      </c>
      <c r="PJ51" s="70">
        <f t="shared" si="2450"/>
        <v>0.26156115809630465</v>
      </c>
      <c r="PK51" s="70">
        <f t="shared" si="2450"/>
        <v>0.24809549379066032</v>
      </c>
      <c r="PL51" s="70">
        <f t="shared" si="2450"/>
        <v>0.25574018136716048</v>
      </c>
      <c r="PM51" s="70">
        <f t="shared" si="2450"/>
        <v>0.27724132827639436</v>
      </c>
      <c r="PN51" s="70">
        <f t="shared" si="2450"/>
        <v>0.27010385896611866</v>
      </c>
      <c r="PO51" s="70">
        <f t="shared" si="2450"/>
        <v>0.27224594925899015</v>
      </c>
      <c r="PP51" s="70">
        <f t="shared" si="2450"/>
        <v>0.27422522913820435</v>
      </c>
      <c r="PQ51" s="70">
        <f t="shared" si="2450"/>
        <v>0.29334139528091585</v>
      </c>
      <c r="PR51" s="70">
        <f t="shared" si="2450"/>
        <v>0.27483226653826875</v>
      </c>
      <c r="PS51" s="70">
        <f t="shared" si="2451"/>
        <v>0.28295324487851903</v>
      </c>
      <c r="PT51" s="70">
        <f t="shared" si="2451"/>
        <v>0.28318824595389347</v>
      </c>
      <c r="PU51" s="70">
        <f t="shared" si="2451"/>
        <v>0.28639079669371426</v>
      </c>
      <c r="PV51" s="70">
        <f t="shared" si="2451"/>
        <v>0.31526486444143798</v>
      </c>
      <c r="PW51" s="70">
        <f t="shared" si="2451"/>
        <v>0.31597530372853999</v>
      </c>
      <c r="PX51" s="70">
        <f t="shared" si="2451"/>
        <v>0.3112390519525039</v>
      </c>
      <c r="PY51" s="70">
        <f t="shared" si="2451"/>
        <v>0.32210269151312687</v>
      </c>
      <c r="PZ51" s="70">
        <f t="shared" si="2451"/>
        <v>0.32205678225070455</v>
      </c>
      <c r="QA51" s="70">
        <f t="shared" si="2451"/>
        <v>0.33088071160706156</v>
      </c>
      <c r="QB51" s="70">
        <f t="shared" si="2451"/>
        <v>0.32060025686405136</v>
      </c>
      <c r="QC51" s="70">
        <f t="shared" si="2452"/>
        <v>0.31970027937542511</v>
      </c>
      <c r="QD51" s="70">
        <f t="shared" si="2452"/>
        <v>0.30933429918982025</v>
      </c>
      <c r="QE51" s="70">
        <f t="shared" si="2452"/>
        <v>0.32410025193254044</v>
      </c>
      <c r="QF51" s="70">
        <f t="shared" si="2452"/>
        <v>0.31669991366991401</v>
      </c>
      <c r="QG51" s="70">
        <f t="shared" si="2452"/>
        <v>0.32333436860622466</v>
      </c>
      <c r="QH51" s="70">
        <f t="shared" si="2452"/>
        <v>0.34266543996776355</v>
      </c>
      <c r="QI51" s="70">
        <f t="shared" si="2452"/>
        <v>0.34687057660485343</v>
      </c>
      <c r="QJ51" s="70">
        <f t="shared" si="2452"/>
        <v>0.36738605088813725</v>
      </c>
      <c r="QK51" s="70">
        <f t="shared" si="2452"/>
        <v>0.35293767434813139</v>
      </c>
      <c r="QL51" s="70">
        <f t="shared" si="2452"/>
        <v>0.36905725695528324</v>
      </c>
      <c r="QM51" s="70">
        <f t="shared" si="2453"/>
        <v>0.36685212448964077</v>
      </c>
      <c r="QN51" s="70">
        <f t="shared" si="2453"/>
        <v>0.33070542936052028</v>
      </c>
      <c r="QO51" s="70">
        <f t="shared" si="2453"/>
        <v>0.3246901869373342</v>
      </c>
      <c r="QP51" s="70">
        <f t="shared" si="2453"/>
        <v>0.31246327889886238</v>
      </c>
      <c r="QQ51" s="70">
        <f t="shared" si="2453"/>
        <v>0.43453346870414933</v>
      </c>
      <c r="QR51" s="70">
        <f t="shared" si="2453"/>
        <v>0.33979209901188767</v>
      </c>
      <c r="QS51" s="70">
        <f t="shared" si="2453"/>
        <v>0.28755705563497624</v>
      </c>
      <c r="QT51" s="70">
        <f t="shared" si="2453"/>
        <v>0.29537817309297454</v>
      </c>
      <c r="QU51" s="70">
        <f t="shared" si="2453"/>
        <v>0.25832904318592265</v>
      </c>
      <c r="QV51" s="70">
        <f t="shared" si="2453"/>
        <v>0.27372366626659761</v>
      </c>
      <c r="QW51" s="70">
        <f t="shared" si="2454"/>
        <v>0.2648161191266587</v>
      </c>
      <c r="QX51" s="70">
        <f t="shared" si="2454"/>
        <v>0.23954532807137396</v>
      </c>
      <c r="QY51" s="70">
        <f t="shared" si="2454"/>
        <v>0.24437561777020211</v>
      </c>
      <c r="QZ51" s="70">
        <f t="shared" si="2454"/>
        <v>0.27822084119847568</v>
      </c>
      <c r="RA51" s="70">
        <f t="shared" si="2454"/>
        <v>0.22483262515451141</v>
      </c>
      <c r="RB51" s="70">
        <f t="shared" si="2454"/>
        <v>0.2236432638723862</v>
      </c>
      <c r="RC51" s="70">
        <f t="shared" si="2454"/>
        <v>0.22218781004559407</v>
      </c>
      <c r="RD51" s="70">
        <f t="shared" si="2454"/>
        <v>0.22773997860779405</v>
      </c>
      <c r="RE51" s="70">
        <f t="shared" si="2454"/>
        <v>0.23624194994159464</v>
      </c>
      <c r="RF51" s="70">
        <f t="shared" si="2454"/>
        <v>0.23952036010889355</v>
      </c>
      <c r="RG51" s="70">
        <f t="shared" si="2455"/>
        <v>0.23843317126616226</v>
      </c>
      <c r="RH51" s="70">
        <f t="shared" si="2455"/>
        <v>0.22588586597901106</v>
      </c>
      <c r="RI51" s="70">
        <f t="shared" si="2455"/>
        <v>0.23651286877677591</v>
      </c>
      <c r="RJ51" s="70">
        <f t="shared" si="2455"/>
        <v>0.22516131466777067</v>
      </c>
      <c r="RK51" s="70">
        <f t="shared" si="2455"/>
        <v>0.23341204105859492</v>
      </c>
      <c r="RL51" s="70">
        <f t="shared" si="2455"/>
        <v>0.22884750048127311</v>
      </c>
      <c r="RM51" s="70">
        <f t="shared" si="2455"/>
        <v>0.23183876898593292</v>
      </c>
      <c r="RN51" s="70">
        <f t="shared" si="2455"/>
        <v>0.2398456068600836</v>
      </c>
      <c r="RO51" s="70">
        <f t="shared" si="2455"/>
        <v>0.22579008845994619</v>
      </c>
      <c r="RP51" s="70">
        <f t="shared" si="2455"/>
        <v>0.23471990349604965</v>
      </c>
      <c r="RQ51" s="70">
        <f t="shared" si="2456"/>
        <v>0.25713330635231268</v>
      </c>
      <c r="RR51" s="70">
        <f t="shared" si="2456"/>
        <v>0.26880700589895934</v>
      </c>
      <c r="RS51" s="70">
        <f t="shared" si="2456"/>
        <v>0.24668555647666257</v>
      </c>
      <c r="RT51" s="70">
        <f t="shared" si="2456"/>
        <v>0.21118869520782946</v>
      </c>
      <c r="RU51" s="70">
        <f t="shared" si="2456"/>
        <v>0.19199187447345811</v>
      </c>
      <c r="RV51" s="70">
        <f t="shared" si="2456"/>
        <v>0.18329307707161946</v>
      </c>
      <c r="RW51" s="70">
        <f t="shared" si="2456"/>
        <v>0.18147758542445258</v>
      </c>
      <c r="RX51" s="70">
        <f t="shared" si="2456"/>
        <v>0.17097026073216903</v>
      </c>
      <c r="RY51" s="70">
        <f t="shared" si="2456"/>
        <v>0.17706676616241923</v>
      </c>
      <c r="RZ51" s="70">
        <f t="shared" si="2456"/>
        <v>0.17908408062768388</v>
      </c>
      <c r="SA51" s="70">
        <f t="shared" si="2457"/>
        <v>0.17642430445906587</v>
      </c>
      <c r="SB51" s="70">
        <f t="shared" si="2457"/>
        <v>0.17161518515282204</v>
      </c>
      <c r="SC51" s="70">
        <f t="shared" si="2457"/>
        <v>0.14637958163068987</v>
      </c>
      <c r="SD51" s="70">
        <f t="shared" si="2457"/>
        <v>0.18910232163758089</v>
      </c>
      <c r="SE51" s="70">
        <f t="shared" si="2457"/>
        <v>0.17132010323807956</v>
      </c>
      <c r="SF51" s="70">
        <f t="shared" si="2457"/>
        <v>0.19526353187388978</v>
      </c>
      <c r="SG51" s="70">
        <f t="shared" si="2457"/>
        <v>0.17392335313376339</v>
      </c>
      <c r="SH51" s="70">
        <f t="shared" si="2457"/>
        <v>0.17178597353253555</v>
      </c>
      <c r="SI51" s="70">
        <f t="shared" si="2457"/>
        <v>0.16868936107904187</v>
      </c>
      <c r="SJ51" s="70">
        <f t="shared" si="2457"/>
        <v>0.18663441813485293</v>
      </c>
      <c r="SK51" s="70">
        <f t="shared" si="2458"/>
        <v>0.17660118976013228</v>
      </c>
      <c r="SL51" s="70">
        <f t="shared" si="2458"/>
        <v>0.15001517917867213</v>
      </c>
      <c r="SM51" s="70">
        <f t="shared" si="2458"/>
        <v>0.16169465626383017</v>
      </c>
      <c r="SN51" s="70">
        <f t="shared" si="2458"/>
        <v>0.16953243719284261</v>
      </c>
      <c r="SO51" s="70">
        <f t="shared" si="2458"/>
        <v>0.17313689104366436</v>
      </c>
      <c r="SP51" s="70">
        <f t="shared" si="2458"/>
        <v>0.17432041918254892</v>
      </c>
      <c r="SQ51" s="70">
        <f t="shared" si="2458"/>
        <v>8.5546588502726228E-2</v>
      </c>
      <c r="SR51" s="70">
        <f t="shared" si="2458"/>
        <v>0.14410153977167495</v>
      </c>
      <c r="SS51" s="70">
        <f t="shared" si="2458"/>
        <v>0.18539662493059073</v>
      </c>
      <c r="ST51" s="70">
        <f t="shared" si="2458"/>
        <v>0.18762377102752481</v>
      </c>
      <c r="SU51" s="70">
        <f t="shared" si="2459"/>
        <v>0.18528583346239813</v>
      </c>
      <c r="SV51" s="70">
        <f t="shared" si="2459"/>
        <v>0.17095979286374674</v>
      </c>
      <c r="SW51" s="70">
        <f t="shared" si="2459"/>
        <v>0.15915170945827661</v>
      </c>
      <c r="SX51" s="70">
        <f t="shared" si="2459"/>
        <v>0.20278219293619726</v>
      </c>
      <c r="SY51" s="70">
        <f t="shared" si="2459"/>
        <v>0.19691594328953288</v>
      </c>
      <c r="SZ51" s="70">
        <f t="shared" si="2459"/>
        <v>0.1866746654185123</v>
      </c>
      <c r="TA51" s="70">
        <f t="shared" si="2459"/>
        <v>0.24528068815132498</v>
      </c>
      <c r="TB51" s="70">
        <f t="shared" si="2459"/>
        <v>0.26297835564164207</v>
      </c>
      <c r="TC51" s="70">
        <f t="shared" si="2459"/>
        <v>0.26266982595488519</v>
      </c>
      <c r="TD51" s="70">
        <f t="shared" si="2459"/>
        <v>0.2492681921283082</v>
      </c>
      <c r="TE51" s="70">
        <f t="shared" si="2460"/>
        <v>0.25548545520174537</v>
      </c>
      <c r="TF51" s="70">
        <f t="shared" si="2460"/>
        <v>0.24389424185598774</v>
      </c>
      <c r="TG51" s="70">
        <f t="shared" si="2460"/>
        <v>0.24273466157529433</v>
      </c>
      <c r="TH51" s="70">
        <f t="shared" si="2460"/>
        <v>0.25860995748981064</v>
      </c>
      <c r="TI51" s="70">
        <f t="shared" si="2460"/>
        <v>0.26284686790247513</v>
      </c>
      <c r="TJ51" s="70">
        <f t="shared" si="2460"/>
        <v>0.28316865748375775</v>
      </c>
      <c r="TK51" s="70">
        <f t="shared" si="2460"/>
        <v>0.25731790256487419</v>
      </c>
      <c r="TL51" s="70">
        <f t="shared" si="2460"/>
        <v>0.25204858283636011</v>
      </c>
      <c r="TM51" s="70">
        <f t="shared" si="2460"/>
        <v>0.28195347324196218</v>
      </c>
      <c r="TN51" s="70">
        <f t="shared" si="2460"/>
        <v>0.2864650440528782</v>
      </c>
      <c r="TO51" s="70">
        <f t="shared" si="2461"/>
        <v>0.29539788265499922</v>
      </c>
      <c r="TP51" s="70">
        <f t="shared" si="2461"/>
        <v>0.28344397351123884</v>
      </c>
      <c r="TQ51" s="70">
        <f t="shared" si="2461"/>
        <v>0.27699358776808003</v>
      </c>
      <c r="TR51" s="70">
        <f t="shared" si="2461"/>
        <v>0.2540556292143763</v>
      </c>
      <c r="TS51" s="70">
        <f t="shared" si="2461"/>
        <v>0.29870741633418296</v>
      </c>
      <c r="TT51" s="70">
        <f t="shared" si="2461"/>
        <v>0.30245589337905976</v>
      </c>
      <c r="TU51" s="70">
        <f t="shared" si="2461"/>
        <v>0.31337461159017987</v>
      </c>
      <c r="TV51" s="70">
        <f t="shared" si="2461"/>
        <v>0.31223405150364969</v>
      </c>
      <c r="TW51" s="70">
        <f t="shared" si="2461"/>
        <v>0.30787213033234928</v>
      </c>
      <c r="TX51" s="70">
        <f t="shared" si="2461"/>
        <v>0.32214044634920169</v>
      </c>
      <c r="TY51" s="70">
        <f t="shared" si="2462"/>
        <v>0.32315375280356462</v>
      </c>
      <c r="TZ51" s="70">
        <f t="shared" si="2462"/>
        <v>0.32400774561002521</v>
      </c>
      <c r="UA51" s="70">
        <f t="shared" si="2462"/>
        <v>0.35608150824138773</v>
      </c>
      <c r="UB51" s="70">
        <f t="shared" si="2462"/>
        <v>0.35379433450695763</v>
      </c>
      <c r="UC51" s="70">
        <f t="shared" si="2462"/>
        <v>0.3759073912505686</v>
      </c>
      <c r="UD51" s="70">
        <f t="shared" si="2462"/>
        <v>0.3748626715915524</v>
      </c>
      <c r="UE51" s="70">
        <f t="shared" si="2462"/>
        <v>0.38177818762130777</v>
      </c>
      <c r="UF51" s="70">
        <f t="shared" si="2462"/>
        <v>0.36601028106590183</v>
      </c>
      <c r="UG51" s="70">
        <f t="shared" si="2462"/>
        <v>0.37848626402722219</v>
      </c>
      <c r="UH51" s="70">
        <f t="shared" si="2462"/>
        <v>0.38933725882639814</v>
      </c>
      <c r="UI51" s="70">
        <f t="shared" si="2463"/>
        <v>0.35903600068185249</v>
      </c>
      <c r="UJ51" s="70">
        <f t="shared" si="2463"/>
        <v>0.33468325940728172</v>
      </c>
      <c r="UK51" s="70">
        <f t="shared" si="2463"/>
        <v>0.35347167862246698</v>
      </c>
      <c r="UL51" s="70">
        <f t="shared" si="2463"/>
        <v>0.37171179233410179</v>
      </c>
      <c r="UM51" s="70">
        <f t="shared" si="2463"/>
        <v>0.37281328588028195</v>
      </c>
      <c r="UN51" s="70">
        <f t="shared" si="2463"/>
        <v>0.38073455649202037</v>
      </c>
      <c r="UO51" s="70">
        <f t="shared" si="2463"/>
        <v>0.38461049818253312</v>
      </c>
      <c r="UP51" s="70">
        <f t="shared" si="2463"/>
        <v>0.39045941223853675</v>
      </c>
      <c r="UQ51" s="70">
        <f t="shared" si="2463"/>
        <v>0.40820716847248217</v>
      </c>
      <c r="UR51" s="70">
        <f t="shared" si="2463"/>
        <v>0.39816982878823493</v>
      </c>
      <c r="US51" s="70">
        <f t="shared" si="2464"/>
        <v>0.40309703331809388</v>
      </c>
      <c r="UT51" s="70">
        <f t="shared" si="2464"/>
        <v>0.37487963518975764</v>
      </c>
      <c r="UU51" s="70">
        <f t="shared" si="2464"/>
        <v>0.42811092417644758</v>
      </c>
      <c r="UV51" s="70">
        <f t="shared" si="2464"/>
        <v>0.43312016177671864</v>
      </c>
      <c r="UW51" s="70">
        <f t="shared" si="2464"/>
        <v>0.47565955251257308</v>
      </c>
      <c r="UX51" s="70">
        <f t="shared" si="2464"/>
        <v>0.47251538481894828</v>
      </c>
      <c r="UY51" s="70">
        <f t="shared" si="2464"/>
        <v>0.49155697423484357</v>
      </c>
      <c r="UZ51" s="70">
        <f t="shared" si="2464"/>
        <v>0.5518396009685147</v>
      </c>
      <c r="VA51" s="70">
        <f t="shared" si="2464"/>
        <v>0.53560769537850361</v>
      </c>
      <c r="VB51" s="70">
        <f t="shared" si="2464"/>
        <v>0.52765521036721585</v>
      </c>
      <c r="VC51" s="70">
        <f t="shared" si="2465"/>
        <v>0.51445721710826198</v>
      </c>
      <c r="VD51" s="70">
        <f t="shared" si="2465"/>
        <v>0.51099499844997509</v>
      </c>
      <c r="VE51" s="70">
        <f t="shared" si="2465"/>
        <v>0.50304480850951871</v>
      </c>
      <c r="VF51" s="70">
        <f t="shared" si="2465"/>
        <v>0.52104705593651301</v>
      </c>
      <c r="VG51" s="70">
        <f t="shared" si="2465"/>
        <v>0.51611695219800313</v>
      </c>
      <c r="VH51" s="70">
        <f t="shared" si="2465"/>
        <v>0.51094156379224698</v>
      </c>
      <c r="VI51" s="70">
        <f t="shared" si="2465"/>
        <v>0.49315681820696011</v>
      </c>
      <c r="VJ51" s="70">
        <f t="shared" si="2465"/>
        <v>0.48317820677924983</v>
      </c>
      <c r="VK51" s="70">
        <f t="shared" si="2465"/>
        <v>0.52208545299317022</v>
      </c>
      <c r="VL51" s="70">
        <f t="shared" si="2465"/>
        <v>0.51855822720062217</v>
      </c>
      <c r="VM51" s="70">
        <f t="shared" si="2466"/>
        <v>0.50857499392890371</v>
      </c>
      <c r="VN51" s="70">
        <f t="shared" si="2466"/>
        <v>0.50207595733377186</v>
      </c>
      <c r="VO51" s="70">
        <f t="shared" si="2466"/>
        <v>0.52070211515796028</v>
      </c>
      <c r="VP51" s="70">
        <f t="shared" si="2466"/>
        <v>0.52223664629214217</v>
      </c>
      <c r="VQ51" s="70">
        <f t="shared" si="2466"/>
        <v>0.53541205579231144</v>
      </c>
      <c r="VR51" s="70">
        <f t="shared" si="2466"/>
        <v>0.53686025728514553</v>
      </c>
      <c r="VS51" s="70">
        <f t="shared" si="2466"/>
        <v>0.5117512801151014</v>
      </c>
      <c r="VT51" s="70">
        <f t="shared" si="2466"/>
        <v>0.52615087438209396</v>
      </c>
      <c r="VU51" s="70">
        <f t="shared" si="2466"/>
        <v>0.5091331094883067</v>
      </c>
      <c r="VV51" s="70">
        <f t="shared" si="2466"/>
        <v>0.5287753751209936</v>
      </c>
      <c r="VW51" s="70">
        <f t="shared" si="2467"/>
        <v>0.54112408154633984</v>
      </c>
      <c r="VX51" s="70">
        <f t="shared" si="2467"/>
        <v>0.52816743463016458</v>
      </c>
      <c r="VY51" s="70">
        <f t="shared" si="2467"/>
        <v>0.5307565061199504</v>
      </c>
      <c r="VZ51" s="70">
        <f t="shared" si="2467"/>
        <v>0.57744347550835662</v>
      </c>
      <c r="WA51" s="70">
        <f t="shared" si="2467"/>
        <v>0.52439796311998799</v>
      </c>
      <c r="WB51" s="70">
        <f t="shared" si="2467"/>
        <v>0.53278573814694585</v>
      </c>
      <c r="WC51" s="70">
        <f t="shared" si="2467"/>
        <v>0.50598091840586679</v>
      </c>
      <c r="WD51" s="70">
        <f t="shared" si="2467"/>
        <v>0.53704862732180025</v>
      </c>
      <c r="WE51" s="70">
        <f t="shared" si="2467"/>
        <v>0.5179428383188649</v>
      </c>
      <c r="WF51" s="70">
        <f t="shared" si="2467"/>
        <v>0.50124464960546855</v>
      </c>
      <c r="WG51" s="70">
        <f t="shared" si="2468"/>
        <v>0.50612516707200617</v>
      </c>
      <c r="WH51" s="70">
        <f t="shared" si="2468"/>
        <v>0.49105222720669484</v>
      </c>
      <c r="WI51" s="70">
        <f t="shared" si="2468"/>
        <v>0.53593745471014298</v>
      </c>
      <c r="WJ51" s="70">
        <f t="shared" si="2468"/>
        <v>0.53858161035540042</v>
      </c>
      <c r="WK51" s="70">
        <f t="shared" si="2468"/>
        <v>0.56178826683124683</v>
      </c>
      <c r="WL51" s="70">
        <f t="shared" si="2468"/>
        <v>0.55743032646639712</v>
      </c>
      <c r="WM51" s="70">
        <f t="shared" si="2468"/>
        <v>0.58106678084940233</v>
      </c>
      <c r="WN51" s="70">
        <f t="shared" si="2468"/>
        <v>0.56678505399831702</v>
      </c>
      <c r="WO51" s="70">
        <f t="shared" si="2468"/>
        <v>0.56669201449775009</v>
      </c>
      <c r="WP51" s="70">
        <f t="shared" si="2468"/>
        <v>0.56729189792872869</v>
      </c>
      <c r="WQ51" s="70">
        <f t="shared" si="2469"/>
        <v>0.57227766226422294</v>
      </c>
      <c r="WR51" s="70">
        <f t="shared" si="2469"/>
        <v>0.5947630208660788</v>
      </c>
      <c r="WS51" s="70">
        <f t="shared" si="2469"/>
        <v>0.58767931177226473</v>
      </c>
      <c r="WT51" s="70">
        <f t="shared" si="2469"/>
        <v>0.59509163194799708</v>
      </c>
      <c r="WU51" s="70">
        <f t="shared" si="2469"/>
        <v>0.58078302375384649</v>
      </c>
      <c r="WV51" s="70">
        <f t="shared" si="2469"/>
        <v>0.59797679501313161</v>
      </c>
      <c r="WW51" s="70">
        <f t="shared" si="2469"/>
        <v>0.56738022052030934</v>
      </c>
      <c r="WX51" s="70">
        <f t="shared" si="2469"/>
        <v>0.56321355066010104</v>
      </c>
      <c r="WY51" s="70">
        <f t="shared" si="2469"/>
        <v>0.5768104479883589</v>
      </c>
      <c r="WZ51" s="70">
        <f t="shared" si="2469"/>
        <v>0.56269412982106637</v>
      </c>
      <c r="XA51" s="70">
        <f t="shared" si="2470"/>
        <v>0.55711239750797992</v>
      </c>
      <c r="XB51" s="70">
        <f t="shared" si="2470"/>
        <v>0.56926730052767605</v>
      </c>
      <c r="XC51" s="70">
        <f t="shared" si="2470"/>
        <v>0.59013811728404542</v>
      </c>
      <c r="XD51" s="70">
        <f t="shared" si="2470"/>
        <v>0.60852848650276892</v>
      </c>
      <c r="XE51" s="70">
        <f t="shared" si="2470"/>
        <v>0.59765609430681255</v>
      </c>
      <c r="XF51" s="70">
        <f t="shared" si="2470"/>
        <v>0.59543582433079645</v>
      </c>
      <c r="XG51" s="70">
        <f t="shared" si="2470"/>
        <v>0.60891145447743833</v>
      </c>
      <c r="XH51" s="70">
        <f t="shared" si="2470"/>
        <v>0.60699693561653145</v>
      </c>
      <c r="XI51" s="70">
        <f t="shared" si="2470"/>
        <v>0.6403696567923074</v>
      </c>
      <c r="XJ51" s="70">
        <f t="shared" si="2470"/>
        <v>0.64218707200006087</v>
      </c>
      <c r="XK51" s="70">
        <f t="shared" si="2471"/>
        <v>0.63560021313488768</v>
      </c>
      <c r="XL51" s="70">
        <f t="shared" si="2471"/>
        <v>0.63396530012639074</v>
      </c>
      <c r="XM51" s="70">
        <f t="shared" si="2471"/>
        <v>0.61957008725088758</v>
      </c>
      <c r="XN51" s="70">
        <f t="shared" si="2471"/>
        <v>0.61024763590454634</v>
      </c>
      <c r="XO51" s="70">
        <f t="shared" si="2471"/>
        <v>0.60899899496757937</v>
      </c>
      <c r="XP51" s="70">
        <f t="shared" si="2471"/>
        <v>0.59556692624803698</v>
      </c>
      <c r="XQ51" s="70">
        <f t="shared" si="2471"/>
        <v>0.60967892238425692</v>
      </c>
      <c r="XR51" s="70">
        <f t="shared" si="2471"/>
        <v>0.62966803317540565</v>
      </c>
      <c r="XS51" s="70">
        <f t="shared" si="2471"/>
        <v>0.63534451399152747</v>
      </c>
      <c r="XT51" s="70">
        <f t="shared" si="2471"/>
        <v>0.62560896223233109</v>
      </c>
      <c r="XU51" s="70">
        <f t="shared" si="2472"/>
        <v>0.62585332499474156</v>
      </c>
      <c r="XV51" s="70">
        <f t="shared" si="2472"/>
        <v>0.63669290162526093</v>
      </c>
      <c r="XW51" s="70">
        <f t="shared" si="2472"/>
        <v>0.62978482674195413</v>
      </c>
      <c r="XX51" s="70">
        <f t="shared" si="2472"/>
        <v>0.6555770313308209</v>
      </c>
      <c r="XY51" s="70">
        <f t="shared" si="2472"/>
        <v>0.63294218819481518</v>
      </c>
      <c r="XZ51" s="70">
        <f t="shared" si="2472"/>
        <v>0.6179835511675944</v>
      </c>
      <c r="YA51" s="70">
        <f t="shared" si="2472"/>
        <v>0.6386613933550489</v>
      </c>
      <c r="YB51" s="70">
        <f t="shared" si="2472"/>
        <v>0.63913348299205675</v>
      </c>
      <c r="YC51" s="70">
        <f t="shared" si="2472"/>
        <v>0.6557454139676131</v>
      </c>
      <c r="YD51" s="70">
        <f t="shared" si="2472"/>
        <v>0.61318166269040164</v>
      </c>
      <c r="YE51" s="70">
        <f t="shared" si="2473"/>
        <v>0.65494536591171215</v>
      </c>
      <c r="YF51" s="70">
        <f t="shared" si="2473"/>
        <v>0.66235430806704865</v>
      </c>
      <c r="YG51" s="70">
        <f t="shared" si="2473"/>
        <v>0.62971820960804403</v>
      </c>
      <c r="YH51" s="70">
        <f t="shared" si="2473"/>
        <v>0.63713330705626881</v>
      </c>
      <c r="YI51" s="70">
        <f t="shared" si="2473"/>
        <v>0.63272479744956001</v>
      </c>
      <c r="YJ51" s="70">
        <f t="shared" si="2473"/>
        <v>0.63380901100880127</v>
      </c>
      <c r="YK51" s="70">
        <f t="shared" si="2473"/>
        <v>0.63968750843579958</v>
      </c>
      <c r="YL51" s="70">
        <f t="shared" si="2473"/>
        <v>0.63782808929154688</v>
      </c>
      <c r="YM51" s="70">
        <f t="shared" si="2473"/>
        <v>0.6294016241246605</v>
      </c>
      <c r="YN51" s="70">
        <f t="shared" si="2473"/>
        <v>0.63669912446148813</v>
      </c>
      <c r="YO51" s="70">
        <f t="shared" si="2474"/>
        <v>0.63991673506516</v>
      </c>
      <c r="YP51" s="70">
        <f t="shared" si="2474"/>
        <v>0.64167271630793454</v>
      </c>
      <c r="YQ51" s="70">
        <f t="shared" si="2474"/>
        <v>0.63275911516129923</v>
      </c>
      <c r="YR51" s="70">
        <f t="shared" si="2474"/>
        <v>0.63695526955862025</v>
      </c>
      <c r="YS51" s="70">
        <f t="shared" si="2474"/>
        <v>0.64762380382311946</v>
      </c>
      <c r="YT51" s="70">
        <f t="shared" si="2474"/>
        <v>0.67883723979139288</v>
      </c>
      <c r="YU51" s="70">
        <f t="shared" si="2474"/>
        <v>0.66764471021583782</v>
      </c>
      <c r="YV51" s="70">
        <f t="shared" si="2474"/>
        <v>0.70264481938354262</v>
      </c>
      <c r="YW51" s="70">
        <f t="shared" si="2474"/>
        <v>0.70730514405245559</v>
      </c>
      <c r="YX51" s="70">
        <f t="shared" si="2474"/>
        <v>0.72315667158712382</v>
      </c>
      <c r="YY51" s="70">
        <f t="shared" si="2475"/>
        <v>0.70396148411443615</v>
      </c>
      <c r="YZ51" s="70">
        <f t="shared" si="2475"/>
        <v>0.70849689573687291</v>
      </c>
      <c r="ZA51" s="70">
        <f t="shared" si="2475"/>
        <v>0.69676338604580978</v>
      </c>
      <c r="ZB51" s="70">
        <f t="shared" si="2475"/>
        <v>0.68096992732582518</v>
      </c>
      <c r="ZC51" s="70">
        <f t="shared" si="2475"/>
        <v>0.69197990872487614</v>
      </c>
      <c r="ZD51" s="70">
        <f t="shared" si="2475"/>
        <v>0.69020760388843416</v>
      </c>
      <c r="ZE51" s="70">
        <f t="shared" si="2475"/>
        <v>0.71910902940134425</v>
      </c>
      <c r="ZF51" s="70">
        <f t="shared" si="2475"/>
        <v>0.71688256545547402</v>
      </c>
      <c r="ZG51" s="70">
        <f t="shared" si="2475"/>
        <v>0.72678355538470285</v>
      </c>
      <c r="ZH51" s="70">
        <f t="shared" si="2475"/>
        <v>0.73070665681765812</v>
      </c>
      <c r="ZI51" s="70">
        <f t="shared" si="2476"/>
        <v>0.73928056243942186</v>
      </c>
      <c r="ZJ51" s="70">
        <f t="shared" si="2476"/>
        <v>0.7443752865903277</v>
      </c>
      <c r="ZK51" s="70">
        <f t="shared" si="2476"/>
        <v>0.75295796450667041</v>
      </c>
      <c r="ZL51" s="70">
        <f t="shared" si="2476"/>
        <v>0.74839015504019146</v>
      </c>
      <c r="ZM51" s="70">
        <f t="shared" si="2476"/>
        <v>0.75951179834454274</v>
      </c>
      <c r="ZN51" s="70">
        <f t="shared" si="2476"/>
        <v>0.75876222025510565</v>
      </c>
      <c r="ZO51" s="70">
        <f t="shared" si="2476"/>
        <v>0.74902814292903019</v>
      </c>
      <c r="ZP51" s="70">
        <f t="shared" si="2476"/>
        <v>0.77024593303522293</v>
      </c>
      <c r="ZQ51" s="70">
        <f t="shared" si="2476"/>
        <v>0.7596078222078908</v>
      </c>
      <c r="ZR51" s="70">
        <f t="shared" si="2476"/>
        <v>0.74800892248839101</v>
      </c>
      <c r="ZS51" s="70">
        <f t="shared" si="2477"/>
        <v>0.75366654307909631</v>
      </c>
      <c r="ZT51" s="70">
        <f t="shared" si="2477"/>
        <v>0.76535036348719454</v>
      </c>
      <c r="ZU51" s="70">
        <f t="shared" si="2477"/>
        <v>0.75715286544067362</v>
      </c>
      <c r="ZV51" s="70">
        <f t="shared" si="2477"/>
        <v>0.76776403277040184</v>
      </c>
      <c r="ZW51" s="70">
        <f t="shared" si="2477"/>
        <v>0.7716483480698455</v>
      </c>
      <c r="ZX51" s="70">
        <f t="shared" si="2477"/>
        <v>0.75141742421111113</v>
      </c>
      <c r="ZY51" s="70">
        <f t="shared" si="2477"/>
        <v>0.75777057459318797</v>
      </c>
      <c r="ZZ51" s="70">
        <f t="shared" si="2477"/>
        <v>0.75437793895832383</v>
      </c>
      <c r="AAA51" s="70">
        <f t="shared" si="2477"/>
        <v>0.75919062384572955</v>
      </c>
      <c r="AAB51" s="70">
        <f t="shared" si="2477"/>
        <v>0.73937208118399567</v>
      </c>
      <c r="AAC51" s="70">
        <f t="shared" si="2478"/>
        <v>0.73091921234332546</v>
      </c>
      <c r="AAD51" s="70">
        <f t="shared" si="2478"/>
        <v>0.71703629335481445</v>
      </c>
      <c r="AAE51" s="70">
        <f t="shared" si="2478"/>
        <v>0.70471453049470156</v>
      </c>
      <c r="AAF51" s="70">
        <f t="shared" si="2478"/>
        <v>0.703113598274409</v>
      </c>
      <c r="AAG51" s="70">
        <f t="shared" si="2478"/>
        <v>0.7247155539715473</v>
      </c>
      <c r="AAH51" s="70">
        <f t="shared" si="2478"/>
        <v>0.70858474049389186</v>
      </c>
      <c r="AAI51" s="70">
        <f t="shared" si="2478"/>
        <v>0.72034311536569962</v>
      </c>
      <c r="AAJ51" s="70">
        <f t="shared" si="2478"/>
        <v>0.70746358947827859</v>
      </c>
      <c r="AAK51" s="70">
        <f t="shared" si="2478"/>
        <v>0.68436909532325285</v>
      </c>
      <c r="AAL51" s="70">
        <f t="shared" si="2478"/>
        <v>0.7002010625256021</v>
      </c>
      <c r="AAM51" s="70">
        <f t="shared" si="2479"/>
        <v>0.69859860665206042</v>
      </c>
      <c r="AAN51" s="70">
        <f t="shared" si="2479"/>
        <v>0.69058958755667721</v>
      </c>
      <c r="AAO51" s="70">
        <f t="shared" si="2479"/>
        <v>0.66959971302296517</v>
      </c>
      <c r="AAP51" s="70">
        <f t="shared" si="2479"/>
        <v>0.656512632183468</v>
      </c>
      <c r="AAQ51" s="70">
        <f t="shared" si="2479"/>
        <v>0.64121179772691717</v>
      </c>
      <c r="AAR51" s="70">
        <f t="shared" si="2479"/>
        <v>0.64332515936693691</v>
      </c>
      <c r="AAS51" s="70">
        <f t="shared" si="2479"/>
        <v>0.6315145649722087</v>
      </c>
      <c r="AAT51" s="70">
        <f t="shared" si="2479"/>
        <v>0.62150541567035766</v>
      </c>
      <c r="AAU51" s="70">
        <f t="shared" si="2479"/>
        <v>0.63085622183879986</v>
      </c>
      <c r="AAV51" s="70">
        <f t="shared" si="2479"/>
        <v>0.61413855348335744</v>
      </c>
      <c r="AAW51" s="70">
        <f t="shared" si="2480"/>
        <v>0.59604711544616418</v>
      </c>
      <c r="AAX51" s="70">
        <f t="shared" si="2480"/>
        <v>0.62268531660520843</v>
      </c>
      <c r="AAY51" s="70">
        <f t="shared" si="2480"/>
        <v>0.61779537297216347</v>
      </c>
      <c r="AAZ51" s="70">
        <f t="shared" si="2480"/>
        <v>0.62391975741827554</v>
      </c>
      <c r="ABA51" s="70">
        <f t="shared" si="2480"/>
        <v>0.63209782996605912</v>
      </c>
      <c r="ABB51" s="70">
        <f t="shared" si="2480"/>
        <v>0.64444915691956672</v>
      </c>
      <c r="ABC51" s="70">
        <f t="shared" si="2480"/>
        <v>0.64128804116262939</v>
      </c>
      <c r="ABD51" s="70">
        <f t="shared" si="2480"/>
        <v>0.65411799613749189</v>
      </c>
      <c r="ABE51" s="70">
        <f t="shared" si="2480"/>
        <v>0.64579948650995522</v>
      </c>
      <c r="ABF51" s="70">
        <f t="shared" si="2480"/>
        <v>0.64238097353674495</v>
      </c>
      <c r="ABG51" s="70">
        <f t="shared" si="2481"/>
        <v>0.64094716109889283</v>
      </c>
      <c r="ABH51" s="70">
        <f t="shared" si="2481"/>
        <v>0.63262618240417745</v>
      </c>
      <c r="ABI51" s="70">
        <f t="shared" si="2481"/>
        <v>0.62390782262213018</v>
      </c>
      <c r="ABJ51" s="70">
        <f t="shared" si="2481"/>
        <v>0.61536451726327024</v>
      </c>
      <c r="ABK51" s="70">
        <f t="shared" si="2481"/>
        <v>0.61822393614563276</v>
      </c>
      <c r="ABL51" s="70">
        <f t="shared" si="2481"/>
        <v>0.61961667173563884</v>
      </c>
      <c r="ABM51" s="70">
        <f t="shared" si="2481"/>
        <v>0.62635115241031869</v>
      </c>
      <c r="ABN51" s="70">
        <f t="shared" si="2481"/>
        <v>0.62560664013902922</v>
      </c>
      <c r="ABO51" s="70">
        <f t="shared" si="2481"/>
        <v>0.64658707303525653</v>
      </c>
      <c r="ABP51" s="70">
        <f t="shared" si="2481"/>
        <v>0.64900203076096186</v>
      </c>
      <c r="ABQ51" s="70">
        <f t="shared" si="2482"/>
        <v>0.64877906261175</v>
      </c>
      <c r="ABR51" s="70">
        <f t="shared" si="2482"/>
        <v>0.65922057561641623</v>
      </c>
      <c r="ABS51" s="70">
        <f t="shared" si="2482"/>
        <v>0.64073201798598411</v>
      </c>
      <c r="ABT51" s="70">
        <f t="shared" si="2482"/>
        <v>0.6492708192249439</v>
      </c>
      <c r="ABU51" s="70">
        <f t="shared" si="2482"/>
        <v>0.67085520706023472</v>
      </c>
      <c r="ABV51" s="70">
        <f t="shared" si="2482"/>
        <v>0.68654950476780963</v>
      </c>
      <c r="ABW51" s="70">
        <f t="shared" si="2482"/>
        <v>0.66823337572668606</v>
      </c>
      <c r="ABX51" s="70">
        <f t="shared" si="2482"/>
        <v>0.68910148502813118</v>
      </c>
      <c r="ABY51" s="70">
        <f t="shared" si="2482"/>
        <v>0.69996300956885893</v>
      </c>
      <c r="ABZ51" s="70">
        <f t="shared" si="2482"/>
        <v>0.7359574984596311</v>
      </c>
      <c r="ACA51" s="70">
        <f t="shared" si="2483"/>
        <v>0.74095416206336373</v>
      </c>
      <c r="ACB51" s="70">
        <f t="shared" si="2483"/>
        <v>0.76168179771249034</v>
      </c>
      <c r="ACC51" s="70">
        <f t="shared" si="2483"/>
        <v>0.76370936027077851</v>
      </c>
      <c r="ACD51" s="70">
        <f t="shared" si="2483"/>
        <v>0.81064930512644473</v>
      </c>
      <c r="ACE51" s="70">
        <f t="shared" si="2483"/>
        <v>0.82898465289303869</v>
      </c>
      <c r="ACF51" s="70">
        <f t="shared" si="2483"/>
        <v>0.83101984751792179</v>
      </c>
      <c r="ACG51" s="70">
        <f t="shared" si="2483"/>
        <v>0.83444811689140308</v>
      </c>
      <c r="ACH51" s="70">
        <f t="shared" si="2483"/>
        <v>0.84469065701658219</v>
      </c>
      <c r="ACI51" s="70">
        <f t="shared" si="2483"/>
        <v>0.87065231458976422</v>
      </c>
      <c r="ACJ51" s="70">
        <f t="shared" si="2483"/>
        <v>0.87434979444135652</v>
      </c>
      <c r="ACK51" s="70">
        <f t="shared" si="2484"/>
        <v>0.8961684513545225</v>
      </c>
      <c r="ACL51" s="70">
        <f t="shared" si="2484"/>
        <v>0.88949827224770806</v>
      </c>
      <c r="ACM51" s="70">
        <f t="shared" si="2484"/>
        <v>0.90665438001996357</v>
      </c>
      <c r="ACN51" s="70">
        <f t="shared" si="2484"/>
        <v>0.93145861725543933</v>
      </c>
      <c r="ACO51" s="70">
        <f t="shared" si="2484"/>
        <v>0.95268191762218368</v>
      </c>
      <c r="ACP51" s="70">
        <f t="shared" si="2484"/>
        <v>0.96728329631939092</v>
      </c>
      <c r="ACQ51" s="70">
        <f t="shared" si="2484"/>
        <v>0.97396598189108508</v>
      </c>
      <c r="ACR51" s="70">
        <f t="shared" si="2484"/>
        <v>1.0027264298238818</v>
      </c>
      <c r="ACS51" s="70">
        <f t="shared" si="2484"/>
        <v>1.0031380946848034</v>
      </c>
      <c r="ACT51" s="70">
        <f t="shared" si="2484"/>
        <v>1.0013514204223148</v>
      </c>
      <c r="ACU51" s="70">
        <f t="shared" si="2485"/>
        <v>1.0185073237131763</v>
      </c>
      <c r="ACV51" s="70">
        <f t="shared" si="2485"/>
        <v>1.0099834748377652</v>
      </c>
      <c r="ACW51" s="70">
        <f t="shared" si="2485"/>
        <v>1.0178664296836555</v>
      </c>
      <c r="ACX51" s="70">
        <f t="shared" si="2485"/>
        <v>1.0023929460856738</v>
      </c>
      <c r="ACY51" s="70">
        <f t="shared" si="2485"/>
        <v>0.99781085711396589</v>
      </c>
      <c r="ACZ51" s="70">
        <f t="shared" si="2485"/>
        <v>0.97826061880240744</v>
      </c>
      <c r="ADA51" s="70">
        <f t="shared" si="2485"/>
        <v>1.0115753847468629</v>
      </c>
      <c r="ADB51" s="70">
        <f t="shared" si="2485"/>
        <v>0.99543363648890959</v>
      </c>
      <c r="ADC51" s="70">
        <f t="shared" si="2485"/>
        <v>0.99902024803101885</v>
      </c>
      <c r="ADD51" s="70">
        <f t="shared" si="2485"/>
        <v>0.97655248432484965</v>
      </c>
      <c r="ADE51" s="70">
        <f t="shared" si="2486"/>
        <v>1.0055229304426647</v>
      </c>
      <c r="ADF51" s="70">
        <f t="shared" si="2486"/>
        <v>1.0083086654691913</v>
      </c>
      <c r="ADG51" s="70">
        <f t="shared" si="2486"/>
        <v>0.99135332277925148</v>
      </c>
      <c r="ADH51" s="70">
        <f t="shared" si="2486"/>
        <v>1.0106132224777609</v>
      </c>
      <c r="ADI51" s="70">
        <f t="shared" si="2486"/>
        <v>1.0386005161319756</v>
      </c>
      <c r="ADJ51" s="70">
        <f t="shared" si="2486"/>
        <v>1.0440722546225376</v>
      </c>
      <c r="ADK51" s="70">
        <f t="shared" si="2486"/>
        <v>1.0264058475714677</v>
      </c>
      <c r="ADL51" s="70">
        <f t="shared" si="2486"/>
        <v>1.0369251334837983</v>
      </c>
      <c r="ADM51" s="70">
        <f t="shared" si="2486"/>
        <v>1.0252307566787313</v>
      </c>
      <c r="ADN51" s="70">
        <f t="shared" si="2486"/>
        <v>1.0460671168654767</v>
      </c>
      <c r="ADO51" s="70">
        <f t="shared" si="2487"/>
        <v>1.0253106857792775</v>
      </c>
      <c r="ADP51" s="70">
        <f t="shared" si="2487"/>
        <v>1.0213775694208653</v>
      </c>
      <c r="ADQ51" s="70">
        <f t="shared" si="2487"/>
        <v>1.0341082343584271</v>
      </c>
      <c r="ADR51" s="70">
        <f t="shared" si="2487"/>
        <v>1.0240712712727364</v>
      </c>
      <c r="ADS51" s="70">
        <f t="shared" si="2487"/>
        <v>1.0289741762130298</v>
      </c>
      <c r="ADT51" s="70">
        <f t="shared" si="2487"/>
        <v>1.0255941052128752</v>
      </c>
      <c r="ADU51" s="70">
        <f t="shared" si="2487"/>
        <v>1.0077202435025332</v>
      </c>
      <c r="ADV51" s="70">
        <f t="shared" si="2487"/>
        <v>0.98404308639291926</v>
      </c>
      <c r="ADW51" s="70">
        <f t="shared" si="2487"/>
        <v>1.003302103736786</v>
      </c>
      <c r="ADX51" s="70">
        <f t="shared" si="2487"/>
        <v>0.9945316502976782</v>
      </c>
      <c r="ADY51" s="70">
        <f t="shared" si="2488"/>
        <v>0.97559525019112425</v>
      </c>
      <c r="ADZ51" s="70">
        <f t="shared" si="2488"/>
        <v>0.96632324502477518</v>
      </c>
      <c r="AEA51" s="70">
        <f t="shared" si="2488"/>
        <v>0.99201862738671243</v>
      </c>
      <c r="AEB51" s="70">
        <f t="shared" si="2488"/>
        <v>0.98579721963050826</v>
      </c>
      <c r="AEC51" s="70">
        <f t="shared" si="2488"/>
        <v>1.0008452454339136</v>
      </c>
      <c r="AED51" s="70">
        <f t="shared" si="2488"/>
        <v>0.96397382359563255</v>
      </c>
      <c r="AEE51" s="70">
        <f t="shared" si="2488"/>
        <v>0.97896065698330648</v>
      </c>
      <c r="AEF51" s="70">
        <f t="shared" si="2488"/>
        <v>0.97758147004507112</v>
      </c>
      <c r="AEG51" s="70">
        <f t="shared" si="2488"/>
        <v>0.9853086622237881</v>
      </c>
      <c r="AEH51" s="70">
        <f t="shared" si="2488"/>
        <v>0.98385332250663327</v>
      </c>
      <c r="AEI51" s="70">
        <f t="shared" si="2489"/>
        <v>1.0036382818796574</v>
      </c>
      <c r="AEJ51" s="70">
        <f t="shared" si="2489"/>
        <v>1.004340145238988</v>
      </c>
      <c r="AEK51" s="70">
        <f t="shared" si="2489"/>
        <v>1.0140941021969128</v>
      </c>
      <c r="AEL51" s="70">
        <f t="shared" si="2489"/>
        <v>1.0227016235606303</v>
      </c>
      <c r="AEM51" s="70">
        <f t="shared" si="2489"/>
        <v>1.0052837367451577</v>
      </c>
      <c r="AEN51" s="70">
        <f t="shared" si="2489"/>
        <v>1.0460337552747587</v>
      </c>
      <c r="AEO51" s="70">
        <f t="shared" si="2489"/>
        <v>1.0488325381065393</v>
      </c>
      <c r="AEP51" s="70">
        <f t="shared" si="2489"/>
        <v>1.1146095199422956</v>
      </c>
      <c r="AEQ51" s="70">
        <f t="shared" si="2489"/>
        <v>1.1298901573691964</v>
      </c>
      <c r="AER51" s="70">
        <f t="shared" si="2489"/>
        <v>1.1331720987186622</v>
      </c>
      <c r="AES51" s="70">
        <f t="shared" si="2490"/>
        <v>1.1551694676641828</v>
      </c>
      <c r="AET51" s="70">
        <f t="shared" si="2490"/>
        <v>1.1585962855301077</v>
      </c>
      <c r="AEU51" s="70">
        <f t="shared" si="2490"/>
        <v>1.2073960358214073</v>
      </c>
      <c r="AEV51" s="70">
        <f t="shared" si="2490"/>
        <v>1.2504961079571859</v>
      </c>
      <c r="AEW51" s="70">
        <f t="shared" si="2490"/>
        <v>1.2748106001759472</v>
      </c>
      <c r="AEX51" s="70">
        <f t="shared" si="2490"/>
        <v>1.2134311658023242</v>
      </c>
      <c r="AEY51" s="70">
        <f t="shared" si="2490"/>
        <v>1.3002779182818189</v>
      </c>
      <c r="AEZ51" s="70">
        <f t="shared" si="2490"/>
        <v>1.3701926020988116</v>
      </c>
      <c r="AFA51" s="70">
        <f t="shared" si="2490"/>
        <v>1.4519650319490087</v>
      </c>
      <c r="AFB51" s="70">
        <f t="shared" si="2490"/>
        <v>1.4386476454573738</v>
      </c>
      <c r="AFC51" s="70">
        <f t="shared" si="2491"/>
        <v>1.4592145816069366</v>
      </c>
      <c r="AFD51" s="70">
        <f t="shared" si="2491"/>
        <v>1.5587131866975872</v>
      </c>
      <c r="AFE51" s="70">
        <f t="shared" si="2491"/>
        <v>1.5881582929529512</v>
      </c>
      <c r="AFF51" s="70">
        <f t="shared" si="2491"/>
        <v>1.6116587952227595</v>
      </c>
      <c r="AFG51" s="70">
        <f t="shared" si="2491"/>
        <v>1.6532336181549034</v>
      </c>
      <c r="AFH51" s="70">
        <f t="shared" si="2491"/>
        <v>1.6972045609610791</v>
      </c>
      <c r="AFI51" s="70">
        <f t="shared" si="2491"/>
        <v>1.7034060324058551</v>
      </c>
      <c r="AFJ51" s="70">
        <f t="shared" si="2491"/>
        <v>1.7430306227069443</v>
      </c>
      <c r="AFK51" s="70">
        <f t="shared" si="2491"/>
        <v>1.7793996389240623</v>
      </c>
      <c r="AFL51" s="70">
        <f t="shared" si="2491"/>
        <v>1.8347586047268218</v>
      </c>
      <c r="AFM51" s="70">
        <f t="shared" si="2492"/>
        <v>1.9241746071333741</v>
      </c>
      <c r="AFN51" s="70">
        <f t="shared" si="2492"/>
        <v>1.9110266352627105</v>
      </c>
      <c r="AFO51" s="70">
        <f t="shared" si="2492"/>
        <v>1.910739924458682</v>
      </c>
      <c r="AFP51" s="70">
        <f t="shared" si="2492"/>
        <v>1.922365534268216</v>
      </c>
      <c r="AFQ51" s="70">
        <f t="shared" si="2492"/>
        <v>1.9828419608607164</v>
      </c>
      <c r="AFR51" s="70">
        <f t="shared" si="2492"/>
        <v>2.0686470269603352</v>
      </c>
      <c r="AFS51" s="70">
        <f t="shared" si="2492"/>
        <v>2.1467323675572203</v>
      </c>
      <c r="AFT51" s="70">
        <f t="shared" si="2492"/>
        <v>2.1513485464832507</v>
      </c>
      <c r="AFU51" s="70">
        <f t="shared" si="2492"/>
        <v>2.1604697236599786</v>
      </c>
      <c r="AFV51" s="70">
        <f t="shared" si="2492"/>
        <v>2.3018755909638178</v>
      </c>
      <c r="AFW51" s="70">
        <f t="shared" si="2493"/>
        <v>2.3467309117857695</v>
      </c>
      <c r="AFX51" s="70">
        <f t="shared" si="2493"/>
        <v>2.3995216801676968</v>
      </c>
      <c r="AFY51" s="70">
        <f t="shared" si="2493"/>
        <v>2.5810432552696807</v>
      </c>
      <c r="AFZ51" s="70">
        <f t="shared" si="2493"/>
        <v>2.6793072476872148</v>
      </c>
      <c r="AGA51" s="70">
        <f t="shared" si="2493"/>
        <v>2.7817491582458729</v>
      </c>
      <c r="AGB51" s="70">
        <f t="shared" si="2493"/>
        <v>2.8691666126539586</v>
      </c>
      <c r="AGC51" s="70">
        <f t="shared" si="2493"/>
        <v>2.9316024816209856</v>
      </c>
      <c r="AGD51" s="70">
        <f t="shared" si="2493"/>
        <v>2.9918481208242058</v>
      </c>
      <c r="AGE51" s="70">
        <f t="shared" si="2493"/>
        <v>3.2648586022477053</v>
      </c>
      <c r="AGF51" s="70">
        <f t="shared" si="2493"/>
        <v>3.3878079858126284</v>
      </c>
      <c r="AGG51" s="70">
        <f t="shared" si="2494"/>
        <v>3.6244071359411771</v>
      </c>
      <c r="AGH51" s="70">
        <f t="shared" si="2494"/>
        <v>4.0035001366912075</v>
      </c>
      <c r="AGI51" s="70">
        <f t="shared" si="2494"/>
        <v>4.1153241773271914</v>
      </c>
      <c r="AGJ51" s="70">
        <f t="shared" si="2494"/>
        <v>4.1748731214053434</v>
      </c>
      <c r="AGK51" s="70">
        <f t="shared" si="2494"/>
        <v>4.3000763660025001</v>
      </c>
      <c r="AGL51" s="70">
        <f t="shared" si="2494"/>
        <v>4.3361335170814934</v>
      </c>
      <c r="AGM51" s="70">
        <f t="shared" si="2494"/>
        <v>4.4432917243612238</v>
      </c>
      <c r="AGN51" s="70">
        <f t="shared" si="2494"/>
        <v>4.5847559264376434</v>
      </c>
      <c r="AGO51" s="70">
        <f t="shared" si="2494"/>
        <v>4.7401472509973708</v>
      </c>
      <c r="AGP51" s="70">
        <f t="shared" si="2494"/>
        <v>4.8317748739230124</v>
      </c>
      <c r="AGQ51" s="70">
        <f t="shared" si="2495"/>
        <v>5.0557155562021689</v>
      </c>
      <c r="AGR51" s="70">
        <f t="shared" si="2495"/>
        <v>5.3391869137602521</v>
      </c>
      <c r="AGS51" s="70">
        <f t="shared" si="2495"/>
        <v>5.8039981676638916</v>
      </c>
      <c r="AGT51" s="70">
        <f t="shared" si="2495"/>
        <v>6.0213512736347736</v>
      </c>
      <c r="AGU51" s="70">
        <f t="shared" si="2495"/>
        <v>6.0097522492058921</v>
      </c>
      <c r="AGV51" s="70">
        <f t="shared" si="2495"/>
        <v>6.1867600328788468</v>
      </c>
      <c r="AGW51" s="70">
        <f t="shared" si="2495"/>
        <v>6.7074220242392171</v>
      </c>
      <c r="AGX51" s="70">
        <f t="shared" si="2495"/>
        <v>7.2354945895726868</v>
      </c>
      <c r="AGY51" s="70">
        <f t="shared" si="2495"/>
        <v>7.6307478999631062</v>
      </c>
      <c r="AGZ51" s="70">
        <f t="shared" si="2495"/>
        <v>8.2816967523330973</v>
      </c>
      <c r="AHA51" s="70">
        <f t="shared" si="2496"/>
        <v>8.8789848298897578</v>
      </c>
      <c r="AHB51" s="70">
        <f t="shared" si="2496"/>
        <v>9.6308342010329486</v>
      </c>
      <c r="AHC51" s="70">
        <f t="shared" si="2496"/>
        <v>9.8447745831708584</v>
      </c>
      <c r="AHD51" s="70">
        <f t="shared" si="2496"/>
        <v>11.126375186490801</v>
      </c>
      <c r="AHE51" s="70">
        <f t="shared" si="2496"/>
        <v>11.213826222282663</v>
      </c>
      <c r="AHF51" s="70">
        <f t="shared" si="2496"/>
        <v>11.693287854090222</v>
      </c>
      <c r="AHG51" s="70">
        <f t="shared" si="2496"/>
        <v>11.754790084831727</v>
      </c>
      <c r="AHH51" s="70">
        <f t="shared" si="2496"/>
        <v>12.687440597269136</v>
      </c>
      <c r="AHI51" s="70">
        <f t="shared" si="2496"/>
        <v>13.111480799684925</v>
      </c>
      <c r="AHJ51" s="70">
        <f t="shared" si="2496"/>
        <v>14.851038054856623</v>
      </c>
      <c r="AHK51" s="70">
        <f t="shared" si="2497"/>
        <v>16.104928372918799</v>
      </c>
      <c r="AHL51" s="70">
        <f t="shared" si="2497"/>
        <v>16.678151441467794</v>
      </c>
      <c r="AHM51" s="70">
        <f t="shared" si="2497"/>
        <v>18.445341441358906</v>
      </c>
      <c r="AHN51" s="70">
        <f t="shared" si="2497"/>
        <v>20.249056403925461</v>
      </c>
      <c r="AHO51" s="70">
        <f t="shared" si="2497"/>
        <v>22.494454515956683</v>
      </c>
      <c r="AHP51" s="70">
        <f t="shared" si="2497"/>
        <v>24.520619298207244</v>
      </c>
      <c r="AHQ51" s="70">
        <f t="shared" si="2497"/>
        <v>28.331311652343732</v>
      </c>
      <c r="AHR51" s="70">
        <f t="shared" si="2497"/>
        <v>30.115737180695984</v>
      </c>
      <c r="AHS51" s="70">
        <f t="shared" si="2497"/>
        <v>31.710045437115134</v>
      </c>
      <c r="AHT51" s="70">
        <f t="shared" si="2497"/>
        <v>35.530091845714011</v>
      </c>
      <c r="AHU51" s="70">
        <f t="shared" si="2498"/>
        <v>40.596277718104119</v>
      </c>
      <c r="AHV51" s="70">
        <f t="shared" si="2498"/>
        <v>44.036973320650354</v>
      </c>
      <c r="AHW51" s="70">
        <f t="shared" si="2498"/>
        <v>49.625870650025334</v>
      </c>
      <c r="AHX51" s="70">
        <f t="shared" si="2498"/>
        <v>56.174135159829987</v>
      </c>
      <c r="AHY51" s="70">
        <f t="shared" si="2498"/>
        <v>59.554897636171113</v>
      </c>
      <c r="AHZ51" s="70">
        <f t="shared" si="2498"/>
        <v>62.973613147161082</v>
      </c>
      <c r="AIA51" s="70">
        <f t="shared" si="2498"/>
        <v>66.272997471460059</v>
      </c>
      <c r="AIB51" s="70">
        <f t="shared" si="2498"/>
        <v>69.471290573509194</v>
      </c>
      <c r="AIC51" s="70">
        <f t="shared" si="2498"/>
        <v>72.742322133627937</v>
      </c>
      <c r="AID51" s="70">
        <f t="shared" si="2498"/>
        <v>79.129508919213833</v>
      </c>
      <c r="AIE51" s="70">
        <f t="shared" si="2499"/>
        <v>82.091676051260407</v>
      </c>
      <c r="AIF51" s="70">
        <f t="shared" si="2499"/>
        <v>85.500067186782843</v>
      </c>
      <c r="AIG51" s="70">
        <f t="shared" si="2499"/>
        <v>94.556034267945094</v>
      </c>
      <c r="AIH51" s="70">
        <f t="shared" si="2499"/>
        <v>98.875433480529765</v>
      </c>
      <c r="AII51" s="70">
        <f t="shared" si="2499"/>
        <v>105.54995584786549</v>
      </c>
      <c r="AIJ51" s="70">
        <f t="shared" si="2499"/>
        <v>124.34937881870231</v>
      </c>
      <c r="AIK51" s="70">
        <f t="shared" si="2499"/>
        <v>129.86466475124971</v>
      </c>
      <c r="AIL51" s="70">
        <f t="shared" si="2499"/>
        <v>143.64064063543887</v>
      </c>
      <c r="AIM51" s="70">
        <f t="shared" si="2499"/>
        <v>163.19280108729367</v>
      </c>
      <c r="AIN51" s="70">
        <f t="shared" si="2499"/>
        <v>195.46691011014553</v>
      </c>
      <c r="AIO51" s="70">
        <f t="shared" si="2500"/>
        <v>224.87710167735634</v>
      </c>
      <c r="AIP51" s="70">
        <f t="shared" si="2500"/>
        <v>272.50963240295926</v>
      </c>
      <c r="AIQ51" s="70">
        <f t="shared" si="2500"/>
        <v>286.35620410670901</v>
      </c>
      <c r="AIR51" s="70">
        <f t="shared" si="2500"/>
        <v>344.90244857691687</v>
      </c>
      <c r="AIS51" s="70">
        <f t="shared" si="2500"/>
        <v>337.87605927616011</v>
      </c>
      <c r="AIT51" s="70">
        <f t="shared" si="2500"/>
        <v>348.04152238905482</v>
      </c>
      <c r="AIU51" s="70">
        <f t="shared" si="2500"/>
        <v>357.40402879557348</v>
      </c>
      <c r="AIV51" s="70">
        <f t="shared" si="2500"/>
        <v>390.0180125753725</v>
      </c>
      <c r="AIW51" s="70">
        <f t="shared" si="2500"/>
        <v>421.66186177947333</v>
      </c>
      <c r="AIX51" s="70">
        <f t="shared" si="2500"/>
        <v>400.97472032742832</v>
      </c>
      <c r="AIY51" s="70">
        <f t="shared" si="2501"/>
        <v>443.27059298100579</v>
      </c>
      <c r="AIZ51" s="70">
        <f t="shared" si="2501"/>
        <v>430.35939643891368</v>
      </c>
      <c r="AJA51" s="70">
        <f t="shared" si="2501"/>
        <v>442.86549550607936</v>
      </c>
      <c r="AJB51" s="70">
        <f t="shared" si="2501"/>
        <v>485.78256539897393</v>
      </c>
      <c r="AJC51" s="70">
        <f t="shared" si="2501"/>
        <v>527.11726875976387</v>
      </c>
      <c r="AJD51" s="70">
        <f t="shared" si="2501"/>
        <v>562.18545883209708</v>
      </c>
      <c r="AJE51" s="70">
        <f t="shared" si="2501"/>
        <v>680.2504445761034</v>
      </c>
      <c r="AJF51" s="70">
        <f t="shared" si="2501"/>
        <v>722.87256850128313</v>
      </c>
      <c r="AJG51" s="70">
        <f t="shared" si="2501"/>
        <v>768.37705640989452</v>
      </c>
      <c r="AJH51" s="70">
        <f t="shared" si="2501"/>
        <v>771.01716694969809</v>
      </c>
      <c r="AJI51" s="70">
        <f t="shared" si="2502"/>
        <v>952.79486835161651</v>
      </c>
      <c r="AJJ51" s="70">
        <f t="shared" si="2502"/>
        <v>944.25708787506744</v>
      </c>
      <c r="AJK51" s="70">
        <f t="shared" si="2502"/>
        <v>1006.0682661412952</v>
      </c>
      <c r="AJL51" s="70">
        <f t="shared" si="2502"/>
        <v>1075.4559774398874</v>
      </c>
      <c r="AJM51" s="70">
        <f t="shared" si="2502"/>
        <v>1100.0345338662617</v>
      </c>
      <c r="AJN51" s="70">
        <f t="shared" si="2502"/>
        <v>1142.3549543164556</v>
      </c>
      <c r="AJO51" s="70">
        <f t="shared" si="2502"/>
        <v>1074.5114900227738</v>
      </c>
      <c r="AJP51" s="70">
        <f t="shared" si="2502"/>
        <v>1028.4651573758076</v>
      </c>
      <c r="AJQ51" s="70">
        <f t="shared" si="2502"/>
        <v>1032.9001027962811</v>
      </c>
      <c r="AJR51" s="70">
        <f t="shared" si="2502"/>
        <v>1008.1690541128233</v>
      </c>
      <c r="AJS51" s="70">
        <f t="shared" si="2503"/>
        <v>982.68309577579066</v>
      </c>
      <c r="AJT51" s="70">
        <f t="shared" si="2503"/>
        <v>922.79218083887054</v>
      </c>
      <c r="AJU51" s="70">
        <f t="shared" si="2503"/>
        <v>820.30767068049579</v>
      </c>
      <c r="AJV51" s="70">
        <f t="shared" si="2503"/>
        <v>763.30933098861044</v>
      </c>
      <c r="AJW51" s="70">
        <f t="shared" si="2503"/>
        <v>689.42921449304129</v>
      </c>
      <c r="AJX51" s="70">
        <f t="shared" si="2503"/>
        <v>622.58215698702554</v>
      </c>
      <c r="AJY51" s="70">
        <f t="shared" si="2503"/>
        <v>593.94198233154441</v>
      </c>
      <c r="AJZ51" s="70">
        <f t="shared" si="2503"/>
        <v>568.33971343496057</v>
      </c>
      <c r="AKA51" s="70">
        <f t="shared" si="2503"/>
        <v>533.65395988070077</v>
      </c>
      <c r="AKB51" s="70">
        <f t="shared" si="2503"/>
        <v>511.96954697312469</v>
      </c>
      <c r="AKC51" s="70">
        <f t="shared" si="2504"/>
        <v>495.18077637457765</v>
      </c>
      <c r="AKD51" s="70">
        <f t="shared" si="2504"/>
        <v>461.98267255718474</v>
      </c>
      <c r="AKE51" s="70">
        <f t="shared" si="2504"/>
        <v>432.49746256619073</v>
      </c>
      <c r="AKF51" s="70">
        <f t="shared" si="2504"/>
        <v>420.03064680393885</v>
      </c>
      <c r="AKG51" s="70">
        <f t="shared" si="2504"/>
        <v>390.40205944331422</v>
      </c>
      <c r="AKH51" s="70">
        <f t="shared" si="2504"/>
        <v>346.93224585328369</v>
      </c>
      <c r="AKI51" s="70">
        <f t="shared" si="2504"/>
        <v>329.56171126591795</v>
      </c>
      <c r="AKJ51" s="70">
        <f t="shared" si="2504"/>
        <v>293.88170503274546</v>
      </c>
      <c r="AKK51" s="70">
        <f t="shared" si="2504"/>
        <v>275.1042473563549</v>
      </c>
      <c r="AKL51" s="70">
        <f t="shared" si="2504"/>
        <v>258.66356758672839</v>
      </c>
      <c r="AKM51" s="70">
        <f t="shared" si="2505"/>
        <v>233.67890103023811</v>
      </c>
      <c r="AKN51" s="70">
        <f t="shared" si="2505"/>
        <v>197.14990579672161</v>
      </c>
      <c r="AKO51" s="70">
        <f t="shared" si="2505"/>
        <v>167.86586130811685</v>
      </c>
      <c r="AKP51" s="70">
        <f t="shared" si="2505"/>
        <v>141.25175566363083</v>
      </c>
      <c r="AKQ51" s="70">
        <f t="shared" si="2505"/>
        <v>128.42749773022666</v>
      </c>
      <c r="AKR51" s="70">
        <f t="shared" ref="AKR51:AKU52" si="2606">AKR10/AIR10-1</f>
        <v>103.82747118070864</v>
      </c>
      <c r="AKS51" s="70">
        <f t="shared" si="2606"/>
        <v>100.50406653472358</v>
      </c>
      <c r="AKT51" s="70">
        <f t="shared" si="2606"/>
        <v>96.211656839622023</v>
      </c>
      <c r="AKU51" s="70">
        <f t="shared" si="2606"/>
        <v>95.678104977434515</v>
      </c>
      <c r="AKV51" s="70">
        <f t="shared" si="2507"/>
        <v>95.787348543480704</v>
      </c>
      <c r="AKW51" s="70">
        <f t="shared" si="2508"/>
        <v>93.971412921027138</v>
      </c>
      <c r="AKX51" s="70">
        <f t="shared" si="2509"/>
        <v>93.26135394764357</v>
      </c>
      <c r="AKY51" s="70">
        <f t="shared" si="2510"/>
        <v>77.518681849695298</v>
      </c>
      <c r="AKZ51" s="70">
        <f t="shared" si="2511"/>
        <v>77.226661037157186</v>
      </c>
      <c r="ALA51" s="70">
        <f t="shared" si="2512"/>
        <v>78.786262467198384</v>
      </c>
      <c r="ALB51" s="70">
        <f t="shared" si="2513"/>
        <v>67.437237661238598</v>
      </c>
      <c r="ALC51" s="70">
        <f t="shared" si="2514"/>
        <v>65.954062381287997</v>
      </c>
      <c r="ALD51" s="70">
        <f t="shared" si="2515"/>
        <v>56.473050766031193</v>
      </c>
      <c r="ALE51" s="70">
        <f t="shared" si="2516"/>
        <v>47.81309986096182</v>
      </c>
      <c r="ALF51" s="70">
        <f t="shared" si="2517"/>
        <v>45.667867248239538</v>
      </c>
      <c r="ALG51" s="70">
        <f t="shared" si="2518"/>
        <v>40.753840061143848</v>
      </c>
      <c r="ALH51" s="70">
        <f t="shared" si="2519"/>
        <v>38.599816515552945</v>
      </c>
      <c r="ALI51" s="70">
        <f t="shared" si="2520"/>
        <v>30.755835832836844</v>
      </c>
      <c r="ALJ51" s="70">
        <f t="shared" si="2520"/>
        <v>28.4008765803861</v>
      </c>
      <c r="ALK51" s="70">
        <f t="shared" si="2521"/>
        <v>25.299320416170094</v>
      </c>
      <c r="ALL51" s="70">
        <f t="shared" si="2522"/>
        <v>23.375320830307469</v>
      </c>
      <c r="ALM51" s="70">
        <f t="shared" si="2523"/>
        <v>21.027229945897659</v>
      </c>
      <c r="ALN51" s="70">
        <f t="shared" si="2524"/>
        <v>19.102203239367554</v>
      </c>
      <c r="ALO51" s="70">
        <f t="shared" si="2524"/>
        <v>18.155023146062064</v>
      </c>
      <c r="ALP51" s="70">
        <f t="shared" si="2525"/>
        <v>17.698521583590363</v>
      </c>
      <c r="ALQ51" s="70">
        <f t="shared" si="2526"/>
        <v>15.758243825264536</v>
      </c>
      <c r="ALR51" s="70">
        <f t="shared" si="2527"/>
        <v>16.360487606693535</v>
      </c>
      <c r="ALS51" s="70">
        <f t="shared" si="2528"/>
        <v>15.986331091968299</v>
      </c>
      <c r="ALT51" s="70">
        <f t="shared" si="2529"/>
        <v>15.198813827962503</v>
      </c>
      <c r="ALU51" s="70">
        <f t="shared" si="2530"/>
        <v>15.637654322018548</v>
      </c>
      <c r="ALV51" s="70">
        <f t="shared" si="2531"/>
        <v>15.428009465143521</v>
      </c>
      <c r="ALW51" s="70">
        <f t="shared" si="2532"/>
        <v>15.647264708326858</v>
      </c>
      <c r="ALX51" s="70">
        <f t="shared" si="2533"/>
        <v>15.898154823928191</v>
      </c>
      <c r="ALY51" s="70">
        <f t="shared" si="2534"/>
        <v>15.606521423848935</v>
      </c>
      <c r="ALZ51" s="70">
        <f t="shared" si="2535"/>
        <v>15.338927451033545</v>
      </c>
      <c r="AMA51" s="70">
        <f t="shared" si="2536"/>
        <v>16.026554415504759</v>
      </c>
      <c r="AMB51" s="70">
        <f t="shared" si="2537"/>
        <v>15.81548871085533</v>
      </c>
      <c r="AMC51" s="70">
        <f t="shared" si="2538"/>
        <v>15.622834882439562</v>
      </c>
      <c r="AMD51" s="70">
        <f t="shared" si="2539"/>
        <v>15.152544083112954</v>
      </c>
      <c r="AME51" s="70">
        <f t="shared" si="2540"/>
        <v>15.537273295942466</v>
      </c>
      <c r="AMF51" s="70">
        <f t="shared" si="2541"/>
        <v>15.49252283714479</v>
      </c>
      <c r="AMG51" s="70">
        <f t="shared" si="2542"/>
        <v>14.672153515927368</v>
      </c>
      <c r="AMH51" s="70">
        <f t="shared" si="2543"/>
        <v>14.495139706476763</v>
      </c>
      <c r="AMI51" s="70">
        <f t="shared" si="2544"/>
        <v>14.198571536807352</v>
      </c>
      <c r="AMJ51" s="70">
        <f t="shared" si="2545"/>
        <v>14.164938930184753</v>
      </c>
      <c r="AMK51" s="70">
        <f t="shared" si="2546"/>
        <v>13.750696190068064</v>
      </c>
      <c r="AML51" s="70">
        <f t="shared" si="2547"/>
        <v>13.420350531974341</v>
      </c>
      <c r="AMM51" s="70">
        <f t="shared" si="2548"/>
        <v>13.136253350844509</v>
      </c>
      <c r="AMN51" s="70">
        <f t="shared" si="2549"/>
        <v>12.600542401605653</v>
      </c>
      <c r="AMO51" s="70">
        <f t="shared" si="2550"/>
        <v>13.169616113526988</v>
      </c>
      <c r="AMP51" s="70">
        <f t="shared" si="2551"/>
        <v>12.604584486192394</v>
      </c>
      <c r="AMQ51" s="70">
        <f t="shared" si="2552"/>
        <v>12.817972135089752</v>
      </c>
      <c r="AMR51" s="70">
        <f t="shared" si="2553"/>
        <v>12.694354830597794</v>
      </c>
      <c r="AMS51" s="70">
        <f t="shared" si="2554"/>
        <v>13.263668027642384</v>
      </c>
      <c r="AMT51" s="70">
        <f t="shared" si="2555"/>
        <v>12.627480381185521</v>
      </c>
      <c r="AMU51" s="70">
        <f t="shared" si="2556"/>
        <v>12.850842269986959</v>
      </c>
      <c r="AMV51" s="70">
        <f t="shared" si="2557"/>
        <v>11.359293940490666</v>
      </c>
      <c r="AMW51" s="70">
        <f t="shared" si="2558"/>
        <v>10.745836464121959</v>
      </c>
      <c r="AMX51" s="70">
        <f t="shared" si="2559"/>
        <v>12.027740006905555</v>
      </c>
      <c r="AMY51" s="70">
        <f t="shared" si="2560"/>
        <v>12.550563135920802</v>
      </c>
      <c r="AMZ51" s="70">
        <f t="shared" si="2561"/>
        <v>12.230634281516595</v>
      </c>
      <c r="ANA51" s="70">
        <f t="shared" si="2562"/>
        <v>11.248375603596832</v>
      </c>
      <c r="ANB51" s="70">
        <f t="shared" si="2563"/>
        <v>11.492692174531314</v>
      </c>
      <c r="ANC51" s="70">
        <f t="shared" si="2564"/>
        <v>11.687494760572086</v>
      </c>
      <c r="AND51" s="70">
        <f t="shared" si="2565"/>
        <v>12.131420320382066</v>
      </c>
      <c r="ANE51" s="70">
        <f t="shared" si="2566"/>
        <v>11.652048600474476</v>
      </c>
      <c r="ANF51" s="70">
        <f t="shared" si="2567"/>
        <v>11.987187481421401</v>
      </c>
      <c r="ANG51" s="70">
        <f t="shared" si="2568"/>
        <v>12.206002604495433</v>
      </c>
      <c r="ANH51" s="70">
        <f t="shared" si="2569"/>
        <v>11.972408804443889</v>
      </c>
      <c r="ANI51" s="70">
        <f t="shared" si="2570"/>
        <v>12.16950527920906</v>
      </c>
      <c r="ANJ51" s="70">
        <f t="shared" si="2571"/>
        <v>12.077592894615004</v>
      </c>
      <c r="ANK51" s="70">
        <f t="shared" si="2572"/>
        <v>11.800042573871391</v>
      </c>
      <c r="ANL51" s="70">
        <f t="shared" si="2573"/>
        <v>11.857110364659512</v>
      </c>
      <c r="ANM51" s="70">
        <f t="shared" si="2574"/>
        <v>12.2932581840066</v>
      </c>
      <c r="ANN51" s="70">
        <f t="shared" si="2575"/>
        <v>12.65575981557306</v>
      </c>
      <c r="ANO51" s="70">
        <f t="shared" si="2576"/>
        <v>12.984022570597631</v>
      </c>
      <c r="ANP51" s="70">
        <f t="shared" si="2577"/>
        <v>12.574727550044363</v>
      </c>
      <c r="ANQ51" s="70">
        <f t="shared" si="2578"/>
        <v>12.946347409491791</v>
      </c>
      <c r="ANR51" s="70">
        <f t="shared" si="2579"/>
        <v>12.273993656768425</v>
      </c>
      <c r="ANS51" s="70">
        <f t="shared" si="2580"/>
        <v>12.879705931364532</v>
      </c>
      <c r="ANT51" s="70">
        <f t="shared" si="2581"/>
        <v>12.877339999957384</v>
      </c>
      <c r="ANU51" s="70">
        <f t="shared" si="2582"/>
        <v>12.667858243316104</v>
      </c>
      <c r="ANV51" s="70">
        <f t="shared" si="2583"/>
        <v>12.828669633947779</v>
      </c>
      <c r="ANW51" s="70">
        <f t="shared" si="2584"/>
        <v>13.193361024442074</v>
      </c>
      <c r="ANX51" s="70">
        <f t="shared" si="2585"/>
        <v>12.780058633398816</v>
      </c>
      <c r="ANY51" s="70">
        <f t="shared" si="2586"/>
        <v>12.948488091153543</v>
      </c>
      <c r="ANZ51" s="70">
        <f t="shared" si="2587"/>
        <v>13.06318681284071</v>
      </c>
      <c r="AOA51" s="70">
        <f t="shared" si="2588"/>
        <v>13.076802099027814</v>
      </c>
      <c r="AOB51" s="70">
        <f t="shared" si="2589"/>
        <v>13.478262770728088</v>
      </c>
      <c r="AOC51" s="70">
        <f t="shared" si="2590"/>
        <v>13.396962466839893</v>
      </c>
      <c r="AOD51" s="70">
        <f t="shared" si="2591"/>
        <v>13.979717192454364</v>
      </c>
      <c r="AOE51" s="70">
        <f t="shared" si="2592"/>
        <v>12.967840225956287</v>
      </c>
      <c r="AOF51" s="70">
        <f t="shared" si="2593"/>
        <v>13.24255659255355</v>
      </c>
      <c r="AOG51" s="70">
        <f t="shared" si="2594"/>
        <v>13.23389027863287</v>
      </c>
      <c r="AOH51" s="70">
        <f t="shared" si="2595"/>
        <v>13.508669786970797</v>
      </c>
      <c r="AOI51" s="70">
        <f t="shared" si="2596"/>
        <v>12.664316599906341</v>
      </c>
      <c r="AOJ51" s="70">
        <f t="shared" si="2597"/>
        <v>12.263355056607901</v>
      </c>
      <c r="AOK51" s="70">
        <f t="shared" si="2598"/>
        <v>12.483898894842026</v>
      </c>
      <c r="AOL51" s="70">
        <f t="shared" si="2599"/>
        <v>12.293299426396381</v>
      </c>
      <c r="AOM51" s="70">
        <f t="shared" si="2600"/>
        <v>11.831357821067042</v>
      </c>
      <c r="AON51" s="70">
        <f t="shared" si="2601"/>
        <v>11.900344534179888</v>
      </c>
      <c r="AOO51" s="70">
        <f t="shared" si="2602"/>
        <v>11.430417704194513</v>
      </c>
      <c r="AOP51" s="70">
        <f t="shared" si="2603"/>
        <v>11.27154564262095</v>
      </c>
      <c r="AOQ51" s="70">
        <f t="shared" si="2604"/>
        <v>11.340168160141438</v>
      </c>
      <c r="AOR51" s="70">
        <f t="shared" si="2605"/>
        <v>11.426323176668809</v>
      </c>
      <c r="AOS51" s="70"/>
      <c r="AOT51" s="70"/>
      <c r="AOU51" s="70"/>
      <c r="AOV51" s="70"/>
      <c r="AOW51" s="70"/>
      <c r="AOX51" s="70"/>
      <c r="AOY51" s="70"/>
      <c r="AOZ51" s="70"/>
      <c r="APA51" s="70"/>
    </row>
    <row r="52" spans="1:1093" x14ac:dyDescent="0.2">
      <c r="A52" s="9"/>
      <c r="B52" s="320" t="s">
        <v>1210</v>
      </c>
      <c r="FH52" s="73">
        <f t="shared" ref="FH52:HS52" si="2607">FH11/DH11-1</f>
        <v>0.40807174887892406</v>
      </c>
      <c r="FI52" s="73">
        <f t="shared" si="2607"/>
        <v>0.40807174887892406</v>
      </c>
      <c r="FJ52" s="73">
        <f t="shared" si="2607"/>
        <v>0.40807174887892406</v>
      </c>
      <c r="FK52" s="73">
        <f t="shared" si="2607"/>
        <v>0.40807174887892406</v>
      </c>
      <c r="FL52" s="73">
        <f t="shared" si="2607"/>
        <v>0.55902004454342968</v>
      </c>
      <c r="FM52" s="73">
        <f t="shared" si="2607"/>
        <v>0.55902004454342968</v>
      </c>
      <c r="FN52" s="73">
        <f t="shared" si="2607"/>
        <v>0.55902004454342968</v>
      </c>
      <c r="FO52" s="73">
        <f t="shared" si="2607"/>
        <v>0.55902004454342968</v>
      </c>
      <c r="FP52" s="73">
        <f t="shared" si="2607"/>
        <v>0.38766519823788559</v>
      </c>
      <c r="FQ52" s="73">
        <f t="shared" si="2607"/>
        <v>0.38766519823788559</v>
      </c>
      <c r="FR52" s="73">
        <f t="shared" si="2607"/>
        <v>0.38766519823788559</v>
      </c>
      <c r="FS52" s="73">
        <f t="shared" si="2607"/>
        <v>0.38766519823788559</v>
      </c>
      <c r="FT52" s="73">
        <f t="shared" si="2607"/>
        <v>0.34042553191489344</v>
      </c>
      <c r="FU52" s="73">
        <f t="shared" si="2607"/>
        <v>0.26808510638297856</v>
      </c>
      <c r="FV52" s="73">
        <f t="shared" si="2607"/>
        <v>0.26808510638297856</v>
      </c>
      <c r="FW52" s="73">
        <f t="shared" si="2607"/>
        <v>0.26808510638297856</v>
      </c>
      <c r="FX52" s="73">
        <f t="shared" si="2607"/>
        <v>0.26808510638297856</v>
      </c>
      <c r="FY52" s="73">
        <f t="shared" si="2607"/>
        <v>0.15079365079365092</v>
      </c>
      <c r="FZ52" s="73">
        <f t="shared" si="2607"/>
        <v>0.15079365079365092</v>
      </c>
      <c r="GA52" s="73">
        <f t="shared" si="2607"/>
        <v>0.15079365079365092</v>
      </c>
      <c r="GB52" s="73">
        <f t="shared" si="2607"/>
        <v>0.15079365079365092</v>
      </c>
      <c r="GC52" s="73">
        <f t="shared" si="2607"/>
        <v>-3.703703703703709E-2</v>
      </c>
      <c r="GD52" s="73">
        <f t="shared" si="2607"/>
        <v>-3.703703703703709E-2</v>
      </c>
      <c r="GE52" s="73">
        <f t="shared" si="2607"/>
        <v>-3.703703703703709E-2</v>
      </c>
      <c r="GF52" s="73">
        <f t="shared" si="2607"/>
        <v>-3.703703703703709E-2</v>
      </c>
      <c r="GG52" s="73">
        <f t="shared" si="2607"/>
        <v>-1.5151515151515138E-2</v>
      </c>
      <c r="GH52" s="73">
        <f t="shared" si="2607"/>
        <v>7.575757575757569E-2</v>
      </c>
      <c r="GI52" s="73">
        <f t="shared" si="2607"/>
        <v>7.575757575757569E-2</v>
      </c>
      <c r="GJ52" s="73">
        <f t="shared" si="2607"/>
        <v>7.575757575757569E-2</v>
      </c>
      <c r="GK52" s="73">
        <f t="shared" si="2607"/>
        <v>7.575757575757569E-2</v>
      </c>
      <c r="GL52" s="73">
        <f t="shared" si="2607"/>
        <v>2.9013539651837617E-2</v>
      </c>
      <c r="GM52" s="73">
        <f t="shared" si="2607"/>
        <v>2.9013539651837617E-2</v>
      </c>
      <c r="GN52" s="73">
        <f t="shared" si="2607"/>
        <v>2.9013539651837617E-2</v>
      </c>
      <c r="GO52" s="73">
        <f t="shared" si="2607"/>
        <v>2.9013539651837617E-2</v>
      </c>
      <c r="GP52" s="73">
        <f t="shared" si="2607"/>
        <v>1.7933723196881246E-2</v>
      </c>
      <c r="GQ52" s="73">
        <f t="shared" si="2607"/>
        <v>-4.6783625730995038E-3</v>
      </c>
      <c r="GR52" s="73">
        <f t="shared" si="2607"/>
        <v>-4.6783625730995038E-3</v>
      </c>
      <c r="GS52" s="73">
        <f t="shared" si="2607"/>
        <v>-4.6783625730995038E-3</v>
      </c>
      <c r="GT52" s="73">
        <f t="shared" si="2607"/>
        <v>-4.6783625730995038E-3</v>
      </c>
      <c r="GU52" s="73">
        <f t="shared" si="2607"/>
        <v>-6.684092606422698E-2</v>
      </c>
      <c r="GV52" s="73">
        <f t="shared" si="2607"/>
        <v>-6.684092606422698E-2</v>
      </c>
      <c r="GW52" s="73">
        <f t="shared" si="2607"/>
        <v>-6.684092606422698E-2</v>
      </c>
      <c r="GX52" s="73">
        <f t="shared" si="2607"/>
        <v>-6.684092606422698E-2</v>
      </c>
      <c r="GY52" s="73">
        <f t="shared" si="2607"/>
        <v>-0.14254062038404725</v>
      </c>
      <c r="GZ52" s="73">
        <f t="shared" si="2607"/>
        <v>-0.14254062038404725</v>
      </c>
      <c r="HA52" s="73">
        <f t="shared" si="2607"/>
        <v>-3.2496307237813937E-2</v>
      </c>
      <c r="HB52" s="73">
        <f t="shared" si="2607"/>
        <v>-3.2496307237813937E-2</v>
      </c>
      <c r="HC52" s="73">
        <f t="shared" si="2607"/>
        <v>-0.11186440677966114</v>
      </c>
      <c r="HD52" s="73">
        <f t="shared" si="2607"/>
        <v>-9.4915254237288305E-2</v>
      </c>
      <c r="HE52" s="73">
        <f t="shared" si="2607"/>
        <v>-9.4915254237288305E-2</v>
      </c>
      <c r="HF52" s="73">
        <f t="shared" si="2607"/>
        <v>-9.4915254237288305E-2</v>
      </c>
      <c r="HG52" s="73">
        <f t="shared" si="2607"/>
        <v>-9.4915254237288305E-2</v>
      </c>
      <c r="HH52" s="73">
        <f t="shared" si="2607"/>
        <v>-0.11146496815286633</v>
      </c>
      <c r="HI52" s="73">
        <f t="shared" si="2607"/>
        <v>-0.11146496815286633</v>
      </c>
      <c r="HJ52" s="73">
        <f t="shared" si="2607"/>
        <v>-0.11146496815286633</v>
      </c>
      <c r="HK52" s="73">
        <f t="shared" si="2607"/>
        <v>-0.11146496815286633</v>
      </c>
      <c r="HL52" s="73">
        <f t="shared" si="2607"/>
        <v>-0.20171428571428562</v>
      </c>
      <c r="HM52" s="73">
        <f t="shared" si="2607"/>
        <v>-0.20171428571428562</v>
      </c>
      <c r="HN52" s="73">
        <f t="shared" si="2607"/>
        <v>-0.20171428571428562</v>
      </c>
      <c r="HO52" s="73">
        <f t="shared" si="2607"/>
        <v>-0.20171428571428562</v>
      </c>
      <c r="HP52" s="73">
        <f t="shared" si="2607"/>
        <v>-0.13492063492063489</v>
      </c>
      <c r="HQ52" s="73">
        <f t="shared" si="2607"/>
        <v>-0.13492063492063489</v>
      </c>
      <c r="HR52" s="73">
        <f t="shared" si="2607"/>
        <v>-0.13492063492063489</v>
      </c>
      <c r="HS52" s="73">
        <f t="shared" si="2607"/>
        <v>-0.13492063492063489</v>
      </c>
      <c r="HT52" s="73">
        <f t="shared" ref="HT52:KE52" si="2608">HT11/FT11-1</f>
        <v>-0.13492063492063489</v>
      </c>
      <c r="HU52" s="73">
        <f t="shared" si="2608"/>
        <v>-0.12953020134228188</v>
      </c>
      <c r="HV52" s="73">
        <f t="shared" si="2608"/>
        <v>-0.12953020134228188</v>
      </c>
      <c r="HW52" s="73">
        <f t="shared" si="2608"/>
        <v>-0.12953020134228188</v>
      </c>
      <c r="HX52" s="73">
        <f t="shared" si="2608"/>
        <v>-0.12953020134228188</v>
      </c>
      <c r="HY52" s="73">
        <f t="shared" si="2608"/>
        <v>-0.12068965517241381</v>
      </c>
      <c r="HZ52" s="73">
        <f t="shared" si="2608"/>
        <v>-0.12068965517241381</v>
      </c>
      <c r="IA52" s="73">
        <f t="shared" si="2608"/>
        <v>-0.12068965517241381</v>
      </c>
      <c r="IB52" s="73">
        <f t="shared" si="2608"/>
        <v>-0.12068965517241381</v>
      </c>
      <c r="IC52" s="73">
        <f t="shared" si="2608"/>
        <v>-1.9230769230769273E-2</v>
      </c>
      <c r="ID52" s="73">
        <f t="shared" si="2608"/>
        <v>-1.9230769230769273E-2</v>
      </c>
      <c r="IE52" s="73">
        <f t="shared" si="2608"/>
        <v>-1.9230769230769273E-2</v>
      </c>
      <c r="IF52" s="73">
        <f t="shared" si="2608"/>
        <v>-1.9230769230769273E-2</v>
      </c>
      <c r="IG52" s="73">
        <f t="shared" si="2608"/>
        <v>-1.9230769230769273E-2</v>
      </c>
      <c r="IH52" s="73">
        <f t="shared" si="2608"/>
        <v>-9.3661971830986013E-2</v>
      </c>
      <c r="II52" s="73">
        <f t="shared" si="2608"/>
        <v>-9.3661971830986013E-2</v>
      </c>
      <c r="IJ52" s="73">
        <f t="shared" si="2608"/>
        <v>-9.3661971830986013E-2</v>
      </c>
      <c r="IK52" s="73">
        <f t="shared" si="2608"/>
        <v>-9.3661971830986013E-2</v>
      </c>
      <c r="IL52" s="73">
        <f t="shared" si="2608"/>
        <v>-3.0451127819548951E-2</v>
      </c>
      <c r="IM52" s="73">
        <f t="shared" si="2608"/>
        <v>-3.0451127819548951E-2</v>
      </c>
      <c r="IN52" s="73">
        <f t="shared" si="2608"/>
        <v>-3.0451127819548951E-2</v>
      </c>
      <c r="IO52" s="73">
        <f t="shared" si="2608"/>
        <v>-3.0451127819548951E-2</v>
      </c>
      <c r="IP52" s="73">
        <f t="shared" si="2608"/>
        <v>-1.2255840674071261E-2</v>
      </c>
      <c r="IQ52" s="73">
        <f t="shared" si="2608"/>
        <v>6.345475910693299E-2</v>
      </c>
      <c r="IR52" s="73">
        <f t="shared" si="2608"/>
        <v>6.345475910693299E-2</v>
      </c>
      <c r="IS52" s="73">
        <f t="shared" si="2608"/>
        <v>6.345475910693299E-2</v>
      </c>
      <c r="IT52" s="73">
        <f t="shared" si="2608"/>
        <v>6.345475910693299E-2</v>
      </c>
      <c r="IU52" s="73">
        <f t="shared" si="2608"/>
        <v>0.1204481792717087</v>
      </c>
      <c r="IV52" s="73">
        <f t="shared" si="2608"/>
        <v>0.1204481792717087</v>
      </c>
      <c r="IW52" s="73">
        <f t="shared" si="2608"/>
        <v>0.1204481792717087</v>
      </c>
      <c r="IX52" s="73">
        <f t="shared" si="2608"/>
        <v>0.1204481792717087</v>
      </c>
      <c r="IY52" s="73">
        <f t="shared" si="2608"/>
        <v>0.13953488372093004</v>
      </c>
      <c r="IZ52" s="73">
        <f t="shared" si="2608"/>
        <v>0.13953488372093004</v>
      </c>
      <c r="JA52" s="73">
        <f t="shared" si="2608"/>
        <v>9.92366412213741E-3</v>
      </c>
      <c r="JB52" s="73">
        <f t="shared" si="2608"/>
        <v>9.92366412213741E-3</v>
      </c>
      <c r="JC52" s="73">
        <f t="shared" si="2608"/>
        <v>2.6717557251908497E-2</v>
      </c>
      <c r="JD52" s="73">
        <f t="shared" si="2608"/>
        <v>7.4906367041198685E-3</v>
      </c>
      <c r="JE52" s="73">
        <f t="shared" si="2608"/>
        <v>7.4906367041198685E-3</v>
      </c>
      <c r="JF52" s="73">
        <f t="shared" si="2608"/>
        <v>7.4906367041198685E-3</v>
      </c>
      <c r="JG52" s="73">
        <f t="shared" si="2608"/>
        <v>3.7453183520597122E-4</v>
      </c>
      <c r="JH52" s="73">
        <f t="shared" si="2608"/>
        <v>-4.2652329749104045E-2</v>
      </c>
      <c r="JI52" s="73">
        <f t="shared" si="2608"/>
        <v>-4.2652329749104045E-2</v>
      </c>
      <c r="JJ52" s="73">
        <f t="shared" si="2608"/>
        <v>-4.2652329749104045E-2</v>
      </c>
      <c r="JK52" s="73">
        <f t="shared" si="2608"/>
        <v>-6.7025089605734722E-2</v>
      </c>
      <c r="JL52" s="73">
        <f t="shared" si="2608"/>
        <v>-6.8360773085182402E-2</v>
      </c>
      <c r="JM52" s="73">
        <f t="shared" si="2608"/>
        <v>-6.8360773085182402E-2</v>
      </c>
      <c r="JN52" s="73">
        <f t="shared" si="2608"/>
        <v>-6.8360773085182402E-2</v>
      </c>
      <c r="JO52" s="73">
        <f t="shared" si="2608"/>
        <v>-8.4108804581245478E-2</v>
      </c>
      <c r="JP52" s="73">
        <f t="shared" si="2608"/>
        <v>-6.0917431192660576E-2</v>
      </c>
      <c r="JQ52" s="73">
        <f t="shared" si="2608"/>
        <v>-6.0917431192660576E-2</v>
      </c>
      <c r="JR52" s="73">
        <f t="shared" si="2608"/>
        <v>-6.0917431192660576E-2</v>
      </c>
      <c r="JS52" s="73">
        <f t="shared" si="2608"/>
        <v>-5.6146788990825702E-2</v>
      </c>
      <c r="JT52" s="73">
        <f t="shared" si="2608"/>
        <v>-5.6146788990825702E-2</v>
      </c>
      <c r="JU52" s="73">
        <f t="shared" si="2608"/>
        <v>-8.4811102544332106E-3</v>
      </c>
      <c r="JV52" s="73">
        <f t="shared" si="2608"/>
        <v>-8.4811102544332106E-3</v>
      </c>
      <c r="JW52" s="73">
        <f t="shared" si="2608"/>
        <v>-1.1565150346953823E-3</v>
      </c>
      <c r="JX52" s="73">
        <f t="shared" si="2608"/>
        <v>-1.1565150346953823E-3</v>
      </c>
      <c r="JY52" s="73">
        <f t="shared" si="2608"/>
        <v>1.6078431372549051E-2</v>
      </c>
      <c r="JZ52" s="73">
        <f t="shared" si="2608"/>
        <v>1.6078431372549051E-2</v>
      </c>
      <c r="KA52" s="73">
        <f t="shared" si="2608"/>
        <v>2.1960784313725501E-2</v>
      </c>
      <c r="KB52" s="73">
        <f t="shared" si="2608"/>
        <v>2.1960784313725501E-2</v>
      </c>
      <c r="KC52" s="73">
        <f t="shared" si="2608"/>
        <v>2.1960784313725501E-2</v>
      </c>
      <c r="KD52" s="73">
        <f t="shared" si="2608"/>
        <v>2.1960784313725501E-2</v>
      </c>
      <c r="KE52" s="73">
        <f t="shared" si="2608"/>
        <v>3.6470588235294032E-2</v>
      </c>
      <c r="KF52" s="73">
        <f t="shared" ref="KF52:MQ52" si="2609">KF11/IF11-1</f>
        <v>3.6470588235294032E-2</v>
      </c>
      <c r="KG52" s="73">
        <f t="shared" si="2609"/>
        <v>3.6470588235294032E-2</v>
      </c>
      <c r="KH52" s="73">
        <f t="shared" si="2609"/>
        <v>2.6806526806526954E-2</v>
      </c>
      <c r="KI52" s="73">
        <f t="shared" si="2609"/>
        <v>3.1468531468531458E-2</v>
      </c>
      <c r="KJ52" s="73">
        <f t="shared" si="2609"/>
        <v>3.1468531468531458E-2</v>
      </c>
      <c r="KK52" s="73">
        <f t="shared" si="2609"/>
        <v>3.1468531468531458E-2</v>
      </c>
      <c r="KL52" s="73">
        <f t="shared" si="2609"/>
        <v>2.9468786351298792E-2</v>
      </c>
      <c r="KM52" s="73">
        <f t="shared" si="2609"/>
        <v>4.6529662659945625E-2</v>
      </c>
      <c r="KN52" s="73">
        <f t="shared" si="2609"/>
        <v>4.6529662659945625E-2</v>
      </c>
      <c r="KO52" s="73">
        <f t="shared" si="2609"/>
        <v>4.6529662659945625E-2</v>
      </c>
      <c r="KP52" s="73">
        <f t="shared" si="2609"/>
        <v>4.6529662659945625E-2</v>
      </c>
      <c r="KQ52" s="73">
        <f t="shared" si="2609"/>
        <v>9.4290976058931886E-2</v>
      </c>
      <c r="KR52" s="73">
        <f t="shared" si="2609"/>
        <v>9.4290976058931886E-2</v>
      </c>
      <c r="KS52" s="73">
        <f t="shared" si="2609"/>
        <v>9.4290976058931886E-2</v>
      </c>
      <c r="KT52" s="73">
        <f t="shared" si="2609"/>
        <v>9.5764272559852648E-2</v>
      </c>
      <c r="KU52" s="73">
        <f t="shared" si="2609"/>
        <v>6.25E-2</v>
      </c>
      <c r="KV52" s="73">
        <f t="shared" si="2609"/>
        <v>0.16071428571428559</v>
      </c>
      <c r="KW52" s="73">
        <f t="shared" si="2609"/>
        <v>0.25</v>
      </c>
      <c r="KX52" s="73">
        <f t="shared" si="2609"/>
        <v>0.25</v>
      </c>
      <c r="KY52" s="73">
        <f t="shared" si="2609"/>
        <v>0.32275132275132279</v>
      </c>
      <c r="KZ52" s="73">
        <f t="shared" si="2609"/>
        <v>0.16969009826152703</v>
      </c>
      <c r="LA52" s="73">
        <f t="shared" si="2609"/>
        <v>0.16969009826152703</v>
      </c>
      <c r="LB52" s="73">
        <f t="shared" si="2609"/>
        <v>0.16969009826152703</v>
      </c>
      <c r="LC52" s="73">
        <f t="shared" si="2609"/>
        <v>0.23940520446096669</v>
      </c>
      <c r="LD52" s="73">
        <f t="shared" si="2609"/>
        <v>0.28252788104089244</v>
      </c>
      <c r="LE52" s="73">
        <f t="shared" si="2609"/>
        <v>0.42379182156133832</v>
      </c>
      <c r="LF52" s="73">
        <f t="shared" si="2609"/>
        <v>0.48430400660883954</v>
      </c>
      <c r="LG52" s="73">
        <f t="shared" si="2609"/>
        <v>0.67789841507550275</v>
      </c>
      <c r="LH52" s="73">
        <f t="shared" si="2609"/>
        <v>0.66666666666666718</v>
      </c>
      <c r="LI52" s="73">
        <f t="shared" si="2609"/>
        <v>0.46012729314863354</v>
      </c>
      <c r="LJ52" s="73">
        <f t="shared" si="2609"/>
        <v>0.49535414043089099</v>
      </c>
      <c r="LK52" s="73">
        <f t="shared" si="2609"/>
        <v>0.47906262005378397</v>
      </c>
      <c r="LL52" s="73">
        <f t="shared" si="2609"/>
        <v>0.65194006915097913</v>
      </c>
      <c r="LM52" s="73">
        <f t="shared" si="2609"/>
        <v>0.55973876296580838</v>
      </c>
      <c r="LN52" s="73">
        <f t="shared" si="2609"/>
        <v>0.47756861740726508</v>
      </c>
      <c r="LO52" s="73">
        <f t="shared" si="2609"/>
        <v>0.47030089878858927</v>
      </c>
      <c r="LP52" s="73">
        <f t="shared" si="2609"/>
        <v>0.42633841344275103</v>
      </c>
      <c r="LQ52" s="73">
        <f t="shared" si="2609"/>
        <v>0.39898397811645192</v>
      </c>
      <c r="LR52" s="73">
        <f t="shared" si="2609"/>
        <v>0.37930553229498143</v>
      </c>
      <c r="LS52" s="73">
        <f t="shared" si="2609"/>
        <v>0.42062447661203484</v>
      </c>
      <c r="LT52" s="73">
        <f t="shared" si="2609"/>
        <v>0.45800933125971977</v>
      </c>
      <c r="LU52" s="73">
        <f t="shared" si="2609"/>
        <v>0.53261080870917565</v>
      </c>
      <c r="LV52" s="73">
        <f t="shared" si="2609"/>
        <v>0.539009849663038</v>
      </c>
      <c r="LW52" s="73">
        <f t="shared" si="2609"/>
        <v>0.60362794287919708</v>
      </c>
      <c r="LX52" s="73">
        <f t="shared" si="2609"/>
        <v>0.57511042497534204</v>
      </c>
      <c r="LY52" s="73">
        <f t="shared" si="2609"/>
        <v>0.5818492584220103</v>
      </c>
      <c r="LZ52" s="73">
        <f t="shared" si="2609"/>
        <v>0.59912517689437772</v>
      </c>
      <c r="MA52" s="73">
        <f t="shared" si="2609"/>
        <v>0.64188411358403674</v>
      </c>
      <c r="MB52" s="73">
        <f t="shared" si="2609"/>
        <v>0.63133154259401381</v>
      </c>
      <c r="MC52" s="73">
        <f t="shared" si="2609"/>
        <v>0.56753645433614741</v>
      </c>
      <c r="MD52" s="73">
        <f t="shared" si="2609"/>
        <v>0.56945510360706075</v>
      </c>
      <c r="ME52" s="73">
        <f t="shared" si="2609"/>
        <v>0.5796443435489973</v>
      </c>
      <c r="MF52" s="73">
        <f t="shared" si="2609"/>
        <v>0.57415815361331823</v>
      </c>
      <c r="MG52" s="73">
        <f t="shared" si="2609"/>
        <v>0.61726993736074331</v>
      </c>
      <c r="MH52" s="73">
        <f t="shared" si="2609"/>
        <v>0.62045294848927091</v>
      </c>
      <c r="MI52" s="73">
        <f t="shared" si="2609"/>
        <v>0.61433521657250467</v>
      </c>
      <c r="MJ52" s="73">
        <f t="shared" si="2609"/>
        <v>0.70025109855618339</v>
      </c>
      <c r="MK52" s="73">
        <f t="shared" si="2609"/>
        <v>0.78130885122410554</v>
      </c>
      <c r="ML52" s="73">
        <f t="shared" si="2609"/>
        <v>0.84557438794726969</v>
      </c>
      <c r="MM52" s="73">
        <f t="shared" si="2609"/>
        <v>0.77380511300481669</v>
      </c>
      <c r="MN52" s="73">
        <f t="shared" si="2609"/>
        <v>0.81522256920552616</v>
      </c>
      <c r="MO52" s="73">
        <f t="shared" si="2609"/>
        <v>0.83092503396319661</v>
      </c>
      <c r="MP52" s="73">
        <f t="shared" si="2609"/>
        <v>0.8447573175250096</v>
      </c>
      <c r="MQ52" s="73">
        <f t="shared" si="2609"/>
        <v>0.90480197464377876</v>
      </c>
      <c r="MR52" s="73">
        <f t="shared" ref="MR52:PC52" si="2610">MR11/KR11-1</f>
        <v>0.90480197464377876</v>
      </c>
      <c r="MS52" s="73">
        <f t="shared" si="2610"/>
        <v>0.97429316728374271</v>
      </c>
      <c r="MT52" s="73">
        <f t="shared" si="2610"/>
        <v>1.1404295051353874</v>
      </c>
      <c r="MU52" s="73">
        <f t="shared" si="2610"/>
        <v>1.2352941176470589</v>
      </c>
      <c r="MV52" s="73">
        <f t="shared" si="2610"/>
        <v>0.93566433566433593</v>
      </c>
      <c r="MW52" s="73">
        <f t="shared" si="2610"/>
        <v>0.84825396825396848</v>
      </c>
      <c r="MX52" s="73">
        <f t="shared" si="2610"/>
        <v>0.75892857142857162</v>
      </c>
      <c r="MY52" s="73">
        <f t="shared" si="2610"/>
        <v>0.73813186813186826</v>
      </c>
      <c r="MZ52" s="73">
        <f t="shared" si="2610"/>
        <v>0.82767905223478766</v>
      </c>
      <c r="NA52" s="73">
        <f t="shared" si="2610"/>
        <v>0.84272545851943348</v>
      </c>
      <c r="NB52" s="73">
        <f t="shared" si="2610"/>
        <v>0.81179321486268186</v>
      </c>
      <c r="NC52" s="73">
        <f t="shared" si="2610"/>
        <v>0.68191361727654454</v>
      </c>
      <c r="ND52" s="73">
        <f t="shared" si="2610"/>
        <v>0.66289855072463744</v>
      </c>
      <c r="NE52" s="73">
        <f t="shared" si="2610"/>
        <v>0.45953002610966043</v>
      </c>
      <c r="NF52" s="73">
        <f t="shared" si="2610"/>
        <v>0.31505297262915177</v>
      </c>
      <c r="NG52" s="73">
        <f t="shared" si="2610"/>
        <v>0.22024916325771637</v>
      </c>
      <c r="NH52" s="73">
        <f t="shared" si="2610"/>
        <v>0.20179707974541361</v>
      </c>
      <c r="NI52" s="73">
        <f t="shared" si="2610"/>
        <v>0.42307692307692313</v>
      </c>
      <c r="NJ52" s="73">
        <f t="shared" si="2610"/>
        <v>0.27688630932058711</v>
      </c>
      <c r="NK52" s="73">
        <f t="shared" si="2610"/>
        <v>0.30909090909090908</v>
      </c>
      <c r="NL52" s="73">
        <f t="shared" si="2610"/>
        <v>6.7441860465116354E-2</v>
      </c>
      <c r="NM52" s="73">
        <f t="shared" si="2610"/>
        <v>0.13793103448275867</v>
      </c>
      <c r="NN52" s="73">
        <f t="shared" si="2610"/>
        <v>0.10501227791419909</v>
      </c>
      <c r="NO52" s="73">
        <f t="shared" si="2610"/>
        <v>0.12956810631229243</v>
      </c>
      <c r="NP52" s="73">
        <f t="shared" si="2610"/>
        <v>7.9452054794520555E-2</v>
      </c>
      <c r="NQ52" s="73">
        <f t="shared" si="2610"/>
        <v>6.4245810055865826E-2</v>
      </c>
      <c r="NR52" s="73">
        <f t="shared" si="2610"/>
        <v>5.9597288272791538E-2</v>
      </c>
      <c r="NS52" s="73">
        <f t="shared" si="2610"/>
        <v>-2.5684210526315865E-2</v>
      </c>
      <c r="NT52" s="73">
        <f t="shared" si="2610"/>
        <v>-0.12266666666666659</v>
      </c>
      <c r="NU52" s="73">
        <f t="shared" si="2610"/>
        <v>-0.11970826066275553</v>
      </c>
      <c r="NV52" s="73">
        <f t="shared" si="2610"/>
        <v>-0.13852631578947372</v>
      </c>
      <c r="NW52" s="73">
        <f t="shared" si="2610"/>
        <v>-0.1407942238267148</v>
      </c>
      <c r="NX52" s="73">
        <f t="shared" si="2610"/>
        <v>-0.19384699156003271</v>
      </c>
      <c r="NY52" s="73">
        <f t="shared" si="2610"/>
        <v>-0.17776228651097958</v>
      </c>
      <c r="NZ52" s="73">
        <f t="shared" si="2610"/>
        <v>-0.18664521319388572</v>
      </c>
      <c r="OA52" s="73">
        <f t="shared" si="2610"/>
        <v>-0.22173531989482897</v>
      </c>
      <c r="OB52" s="73">
        <f t="shared" si="2610"/>
        <v>-0.19317847691855328</v>
      </c>
      <c r="OC52" s="73">
        <f t="shared" si="2610"/>
        <v>-0.16034271725826188</v>
      </c>
      <c r="OD52" s="73">
        <f t="shared" si="2610"/>
        <v>-0.17359413202933982</v>
      </c>
      <c r="OE52" s="73">
        <f t="shared" si="2610"/>
        <v>-0.17604790419161664</v>
      </c>
      <c r="OF52" s="73">
        <f t="shared" si="2610"/>
        <v>-0.18519408724912856</v>
      </c>
      <c r="OG52" s="73">
        <f t="shared" si="2610"/>
        <v>-0.22563036132050951</v>
      </c>
      <c r="OH52" s="73">
        <f t="shared" si="2610"/>
        <v>-0.22481654436290865</v>
      </c>
      <c r="OI52" s="73">
        <f t="shared" si="2610"/>
        <v>-0.22306267294438231</v>
      </c>
      <c r="OJ52" s="73">
        <f t="shared" si="2610"/>
        <v>-0.26010707033413338</v>
      </c>
      <c r="OK52" s="73">
        <f t="shared" si="2610"/>
        <v>-0.24091449715871549</v>
      </c>
      <c r="OL52" s="73">
        <f t="shared" si="2610"/>
        <v>-0.16147959183673488</v>
      </c>
      <c r="OM52" s="73">
        <f t="shared" si="2610"/>
        <v>-0.18666398875276169</v>
      </c>
      <c r="ON52" s="73">
        <f t="shared" si="2610"/>
        <v>-8.9663216212275909E-2</v>
      </c>
      <c r="OO52" s="73">
        <f t="shared" si="2610"/>
        <v>-0.12377740303541318</v>
      </c>
      <c r="OP52" s="73">
        <f t="shared" si="2610"/>
        <v>-0.10022092789716808</v>
      </c>
      <c r="OQ52" s="73">
        <f t="shared" si="2610"/>
        <v>-0.21896627889854225</v>
      </c>
      <c r="OR52" s="73">
        <f t="shared" si="2610"/>
        <v>-0.10587542335443978</v>
      </c>
      <c r="OS52" s="73">
        <f t="shared" si="2610"/>
        <v>-0.11688865210442201</v>
      </c>
      <c r="OT52" s="73">
        <f t="shared" si="2610"/>
        <v>-0.10172744721689064</v>
      </c>
      <c r="OU52" s="73">
        <f t="shared" si="2610"/>
        <v>-0.21804511278195493</v>
      </c>
      <c r="OV52" s="73">
        <f t="shared" si="2610"/>
        <v>-0.18453757225433531</v>
      </c>
      <c r="OW52" s="73">
        <f t="shared" si="2610"/>
        <v>-0.20697354860872552</v>
      </c>
      <c r="OX52" s="73">
        <f t="shared" si="2610"/>
        <v>-0.14395939086294429</v>
      </c>
      <c r="OY52" s="73">
        <f t="shared" si="2610"/>
        <v>-0.16494910539293162</v>
      </c>
      <c r="OZ52" s="73">
        <f t="shared" si="2610"/>
        <v>-0.11785503830288757</v>
      </c>
      <c r="PA52" s="73">
        <f t="shared" si="2610"/>
        <v>-0.17064617606105914</v>
      </c>
      <c r="PB52" s="73">
        <f t="shared" si="2610"/>
        <v>-8.1587160053499752E-2</v>
      </c>
      <c r="PC52" s="73">
        <f t="shared" si="2610"/>
        <v>-5.1270619705751197E-2</v>
      </c>
      <c r="PD52" s="73">
        <f t="shared" ref="PD52:RO52" si="2611">PD11/ND11-1</f>
        <v>-7.2686072860379869E-2</v>
      </c>
      <c r="PE52" s="73">
        <f t="shared" si="2611"/>
        <v>1.7889087656530744E-3</v>
      </c>
      <c r="PF52" s="73">
        <f t="shared" si="2611"/>
        <v>2.8431505917562161E-2</v>
      </c>
      <c r="PG52" s="73">
        <f t="shared" si="2611"/>
        <v>1.6685714285714193E-2</v>
      </c>
      <c r="PH52" s="73">
        <f t="shared" si="2611"/>
        <v>9.9065420560747741E-2</v>
      </c>
      <c r="PI52" s="73">
        <f t="shared" si="2611"/>
        <v>2.8828828828828756E-2</v>
      </c>
      <c r="PJ52" s="73">
        <f t="shared" si="2611"/>
        <v>0.13137254901960782</v>
      </c>
      <c r="PK52" s="73">
        <f t="shared" si="2611"/>
        <v>0.13888888888888884</v>
      </c>
      <c r="PL52" s="73">
        <f t="shared" si="2611"/>
        <v>0.23965141612200447</v>
      </c>
      <c r="PM52" s="73">
        <f t="shared" si="2611"/>
        <v>0.25974025974025983</v>
      </c>
      <c r="PN52" s="73">
        <f t="shared" si="2611"/>
        <v>0.39058823529411746</v>
      </c>
      <c r="PO52" s="73">
        <f t="shared" si="2611"/>
        <v>0.4729411764705882</v>
      </c>
      <c r="PP52" s="73">
        <f t="shared" si="2611"/>
        <v>0.58629441624365475</v>
      </c>
      <c r="PQ52" s="73">
        <f t="shared" si="2611"/>
        <v>0.64041994750656173</v>
      </c>
      <c r="PR52" s="73">
        <f t="shared" si="2611"/>
        <v>0.67112299465240643</v>
      </c>
      <c r="PS52" s="73">
        <f t="shared" si="2611"/>
        <v>0.8286516853932584</v>
      </c>
      <c r="PT52" s="73">
        <f t="shared" si="2611"/>
        <v>1.1094224924012162</v>
      </c>
      <c r="PU52" s="73">
        <f t="shared" si="2611"/>
        <v>1</v>
      </c>
      <c r="PV52" s="73">
        <f t="shared" si="2611"/>
        <v>0.95307917888563054</v>
      </c>
      <c r="PW52" s="73">
        <f t="shared" si="2611"/>
        <v>0.85154061624649868</v>
      </c>
      <c r="PX52" s="73">
        <f t="shared" si="2611"/>
        <v>0.98784194528875391</v>
      </c>
      <c r="PY52" s="73">
        <f t="shared" si="2611"/>
        <v>0.92878338278931749</v>
      </c>
      <c r="PZ52" s="73">
        <f t="shared" si="2611"/>
        <v>0.99406528189910959</v>
      </c>
      <c r="QA52" s="73">
        <f t="shared" si="2611"/>
        <v>0.9729729729729728</v>
      </c>
      <c r="QB52" s="73">
        <f t="shared" si="2611"/>
        <v>0.95043731778425644</v>
      </c>
      <c r="QC52" s="73">
        <f t="shared" si="2611"/>
        <v>0.91545189504373159</v>
      </c>
      <c r="QD52" s="73">
        <f t="shared" si="2611"/>
        <v>0.88165680473372765</v>
      </c>
      <c r="QE52" s="73">
        <f t="shared" si="2611"/>
        <v>0.90697674418604612</v>
      </c>
      <c r="QF52" s="73">
        <f t="shared" si="2611"/>
        <v>0.94100294985250721</v>
      </c>
      <c r="QG52" s="73">
        <f t="shared" si="2611"/>
        <v>0.98791540785498499</v>
      </c>
      <c r="QH52" s="73">
        <f t="shared" si="2611"/>
        <v>1.0542168674698797</v>
      </c>
      <c r="QI52" s="73">
        <f t="shared" si="2611"/>
        <v>1.0540540540540539</v>
      </c>
      <c r="QJ52" s="73">
        <f t="shared" si="2611"/>
        <v>1.0359281437125749</v>
      </c>
      <c r="QK52" s="73">
        <f t="shared" si="2611"/>
        <v>0.79665738161559885</v>
      </c>
      <c r="QL52" s="73">
        <f t="shared" si="2611"/>
        <v>0.5673866747794345</v>
      </c>
      <c r="QM52" s="73">
        <f t="shared" si="2611"/>
        <v>0.65132358751481623</v>
      </c>
      <c r="QN52" s="73">
        <f t="shared" si="2611"/>
        <v>0.39237668161434991</v>
      </c>
      <c r="QO52" s="73">
        <f t="shared" si="2611"/>
        <v>0.30254041570438783</v>
      </c>
      <c r="QP52" s="73">
        <f t="shared" si="2611"/>
        <v>0.25892857142857117</v>
      </c>
      <c r="QQ52" s="73">
        <f t="shared" si="2611"/>
        <v>0.24434389140271495</v>
      </c>
      <c r="QR52" s="73">
        <f t="shared" si="2611"/>
        <v>5.9288537549407216E-2</v>
      </c>
      <c r="QS52" s="73">
        <f t="shared" si="2611"/>
        <v>-4.8262548262548277E-2</v>
      </c>
      <c r="QT52" s="73">
        <f t="shared" si="2611"/>
        <v>-9.0909090909090717E-2</v>
      </c>
      <c r="QU52" s="73">
        <f t="shared" si="2611"/>
        <v>1.538461538461533E-2</v>
      </c>
      <c r="QV52" s="73">
        <f t="shared" si="2611"/>
        <v>3.5087719298245501E-2</v>
      </c>
      <c r="QW52" s="73">
        <f t="shared" si="2611"/>
        <v>6.2378167641325533E-2</v>
      </c>
      <c r="QX52" s="73">
        <f t="shared" si="2611"/>
        <v>3.0360531309298056E-2</v>
      </c>
      <c r="QY52" s="73">
        <f t="shared" si="2611"/>
        <v>6.4960629921259727E-2</v>
      </c>
      <c r="QZ52" s="73">
        <f t="shared" si="2611"/>
        <v>0.18436873747494986</v>
      </c>
      <c r="RA52" s="73">
        <f t="shared" si="2611"/>
        <v>0.24524312896405887</v>
      </c>
      <c r="RB52" s="73">
        <f t="shared" si="2611"/>
        <v>0.14174757281553396</v>
      </c>
      <c r="RC52" s="73">
        <f t="shared" si="2611"/>
        <v>0.10526315789473673</v>
      </c>
      <c r="RD52" s="73">
        <f t="shared" si="2611"/>
        <v>0.10526315789473673</v>
      </c>
      <c r="RE52" s="73">
        <f t="shared" si="2611"/>
        <v>8.0357142857142794E-2</v>
      </c>
      <c r="RF52" s="73">
        <f t="shared" si="2611"/>
        <v>7.592592592592573E-2</v>
      </c>
      <c r="RG52" s="73">
        <f t="shared" si="2611"/>
        <v>8.9928057553956942E-2</v>
      </c>
      <c r="RH52" s="73">
        <f t="shared" si="2611"/>
        <v>6.2925170068027336E-2</v>
      </c>
      <c r="RI52" s="73">
        <f t="shared" si="2611"/>
        <v>0.10683012259194413</v>
      </c>
      <c r="RJ52" s="73">
        <f t="shared" si="2611"/>
        <v>8.1455805892547861E-2</v>
      </c>
      <c r="RK52" s="73">
        <f t="shared" si="2611"/>
        <v>0.13066202090592349</v>
      </c>
      <c r="RL52" s="73">
        <f t="shared" si="2611"/>
        <v>0.16871704745166971</v>
      </c>
      <c r="RM52" s="73">
        <f t="shared" si="2611"/>
        <v>0.1649484536082475</v>
      </c>
      <c r="RN52" s="73">
        <f t="shared" si="2611"/>
        <v>0.15228426395939088</v>
      </c>
      <c r="RO52" s="73">
        <f t="shared" si="2611"/>
        <v>8.785942492012766E-2</v>
      </c>
      <c r="RP52" s="73">
        <f t="shared" ref="RP52:UA52" si="2612">RP11/PP11-1</f>
        <v>0.11199999999999988</v>
      </c>
      <c r="RQ52" s="73">
        <f t="shared" si="2612"/>
        <v>0.11199999999999988</v>
      </c>
      <c r="RR52" s="73">
        <f t="shared" si="2612"/>
        <v>0.12480000000000002</v>
      </c>
      <c r="RS52" s="73">
        <f t="shared" si="2612"/>
        <v>0.1198156682027649</v>
      </c>
      <c r="RT52" s="73">
        <f t="shared" si="2612"/>
        <v>5.3314121037463913E-2</v>
      </c>
      <c r="RU52" s="73">
        <f t="shared" si="2612"/>
        <v>0.10086455331412103</v>
      </c>
      <c r="RV52" s="73">
        <f t="shared" si="2612"/>
        <v>0.14714714714714705</v>
      </c>
      <c r="RW52" s="73">
        <f t="shared" si="2612"/>
        <v>0.15582450832072614</v>
      </c>
      <c r="RX52" s="73">
        <f t="shared" si="2612"/>
        <v>0.16819571865443428</v>
      </c>
      <c r="RY52" s="73">
        <f t="shared" si="2612"/>
        <v>0.17538461538461547</v>
      </c>
      <c r="RZ52" s="73">
        <f t="shared" si="2612"/>
        <v>0.13690476190476208</v>
      </c>
      <c r="SA52" s="73">
        <f t="shared" si="2612"/>
        <v>0.16286149162861485</v>
      </c>
      <c r="SB52" s="73">
        <f t="shared" si="2612"/>
        <v>0.14200298953662194</v>
      </c>
      <c r="SC52" s="73">
        <f t="shared" si="2612"/>
        <v>0.22526636225266383</v>
      </c>
      <c r="SD52" s="73">
        <f t="shared" si="2612"/>
        <v>0.25471698113207553</v>
      </c>
      <c r="SE52" s="73">
        <f t="shared" si="2612"/>
        <v>0.24542682926829262</v>
      </c>
      <c r="SF52" s="73">
        <f t="shared" si="2612"/>
        <v>0.24164133738601823</v>
      </c>
      <c r="SG52" s="73">
        <f t="shared" si="2612"/>
        <v>0.25075987841945291</v>
      </c>
      <c r="SH52" s="73">
        <f t="shared" si="2612"/>
        <v>0.22873900293255134</v>
      </c>
      <c r="SI52" s="73">
        <f t="shared" si="2612"/>
        <v>0.20906432748538006</v>
      </c>
      <c r="SJ52" s="73">
        <f t="shared" si="2612"/>
        <v>0.22647058823529398</v>
      </c>
      <c r="SK52" s="73">
        <f t="shared" si="2612"/>
        <v>0.22480620155038777</v>
      </c>
      <c r="SL52" s="73">
        <f t="shared" si="2612"/>
        <v>0.22670807453416142</v>
      </c>
      <c r="SM52" s="73">
        <f t="shared" si="2612"/>
        <v>0.2799377916018666</v>
      </c>
      <c r="SN52" s="73">
        <f t="shared" si="2612"/>
        <v>0.31884057971014479</v>
      </c>
      <c r="SO52" s="73">
        <f t="shared" si="2612"/>
        <v>0.4521276595744681</v>
      </c>
      <c r="SP52" s="73">
        <f t="shared" si="2612"/>
        <v>0.4521276595744681</v>
      </c>
      <c r="SQ52" s="73">
        <f t="shared" si="2612"/>
        <v>0.48727272727272708</v>
      </c>
      <c r="SR52" s="73">
        <f t="shared" si="2612"/>
        <v>0.52611940298507442</v>
      </c>
      <c r="SS52" s="73">
        <f t="shared" si="2612"/>
        <v>0.65922920892494918</v>
      </c>
      <c r="ST52" s="73">
        <f t="shared" si="2612"/>
        <v>0.57307692307692282</v>
      </c>
      <c r="SU52" s="73">
        <f t="shared" si="2612"/>
        <v>0.54924242424242409</v>
      </c>
      <c r="SV52" s="73">
        <f t="shared" si="2612"/>
        <v>0.54048964218455753</v>
      </c>
      <c r="SW52" s="73">
        <f t="shared" si="2612"/>
        <v>0.5009174311926603</v>
      </c>
      <c r="SX52" s="73">
        <f t="shared" si="2612"/>
        <v>0.50644567219152847</v>
      </c>
      <c r="SY52" s="73">
        <f t="shared" si="2612"/>
        <v>0.51201478743068374</v>
      </c>
      <c r="SZ52" s="73">
        <f t="shared" si="2612"/>
        <v>0.38409475465313014</v>
      </c>
      <c r="TA52" s="73">
        <f t="shared" si="2612"/>
        <v>0.38879456706281834</v>
      </c>
      <c r="TB52" s="73">
        <f t="shared" si="2612"/>
        <v>0.39115646258503389</v>
      </c>
      <c r="TC52" s="73">
        <f t="shared" si="2612"/>
        <v>0.39115646258503389</v>
      </c>
      <c r="TD52" s="73">
        <f t="shared" si="2612"/>
        <v>0.39115646258503389</v>
      </c>
      <c r="TE52" s="73">
        <f t="shared" si="2612"/>
        <v>0.35206611570247937</v>
      </c>
      <c r="TF52" s="73">
        <f t="shared" si="2612"/>
        <v>0.4079173838209984</v>
      </c>
      <c r="TG52" s="73">
        <f t="shared" si="2612"/>
        <v>0.34983498349834985</v>
      </c>
      <c r="TH52" s="73">
        <f t="shared" si="2612"/>
        <v>0.38080000000000025</v>
      </c>
      <c r="TI52" s="73">
        <f t="shared" si="2612"/>
        <v>0.36550632911392422</v>
      </c>
      <c r="TJ52" s="73">
        <f t="shared" si="2612"/>
        <v>0.38301282051282071</v>
      </c>
      <c r="TK52" s="73">
        <f t="shared" si="2612"/>
        <v>0.32973805855161786</v>
      </c>
      <c r="TL52" s="73">
        <f t="shared" si="2612"/>
        <v>0.29774436090225564</v>
      </c>
      <c r="TM52" s="73">
        <f t="shared" si="2612"/>
        <v>0.27286135693215341</v>
      </c>
      <c r="TN52" s="73">
        <f t="shared" si="2612"/>
        <v>0.26725403817914839</v>
      </c>
      <c r="TO52" s="73">
        <f t="shared" si="2612"/>
        <v>0.27312775330396466</v>
      </c>
      <c r="TP52" s="73">
        <f t="shared" si="2612"/>
        <v>0.20863309352518011</v>
      </c>
      <c r="TQ52" s="73">
        <f t="shared" si="2612"/>
        <v>0.1956834532374101</v>
      </c>
      <c r="TR52" s="73">
        <f t="shared" si="2612"/>
        <v>0.17211948790896159</v>
      </c>
      <c r="TS52" s="73">
        <f t="shared" si="2612"/>
        <v>0.12482853223593948</v>
      </c>
      <c r="TT52" s="73">
        <f t="shared" si="2612"/>
        <v>0.10396716826265373</v>
      </c>
      <c r="TU52" s="73">
        <f t="shared" si="2612"/>
        <v>5.1047120418848069E-2</v>
      </c>
      <c r="TV52" s="73">
        <f t="shared" si="2612"/>
        <v>0.10732984293193737</v>
      </c>
      <c r="TW52" s="73">
        <f t="shared" si="2612"/>
        <v>0.11256544502617816</v>
      </c>
      <c r="TX52" s="73">
        <f t="shared" si="2612"/>
        <v>0.11518324607329844</v>
      </c>
      <c r="TY52" s="73">
        <f t="shared" si="2612"/>
        <v>0.11649214659685869</v>
      </c>
      <c r="TZ52" s="73">
        <f t="shared" si="2612"/>
        <v>9.1623036649214562E-2</v>
      </c>
      <c r="UA52" s="73">
        <f t="shared" si="2612"/>
        <v>8.6387434554973996E-2</v>
      </c>
      <c r="UB52" s="73">
        <f t="shared" ref="UB52:WM52" si="2613">UB11/SB11-1</f>
        <v>9.2931937172774814E-2</v>
      </c>
      <c r="UC52" s="73">
        <f t="shared" si="2613"/>
        <v>3.8509316770186208E-2</v>
      </c>
      <c r="UD52" s="73">
        <f t="shared" si="2613"/>
        <v>2.7568922305764243E-2</v>
      </c>
      <c r="UE52" s="73">
        <f t="shared" si="2613"/>
        <v>1.223990208078396E-3</v>
      </c>
      <c r="UF52" s="73">
        <f t="shared" si="2613"/>
        <v>1.2239902080783294E-2</v>
      </c>
      <c r="UG52" s="73">
        <f t="shared" si="2613"/>
        <v>1.3365735115431265E-2</v>
      </c>
      <c r="UH52" s="73">
        <f t="shared" si="2613"/>
        <v>-1.1933174224345588E-3</v>
      </c>
      <c r="UI52" s="73">
        <f t="shared" si="2613"/>
        <v>2.7811366384522529E-2</v>
      </c>
      <c r="UJ52" s="73">
        <f t="shared" si="2613"/>
        <v>3.8369304556355122E-2</v>
      </c>
      <c r="UK52" s="73">
        <f t="shared" si="2613"/>
        <v>0.11518987341772147</v>
      </c>
      <c r="UL52" s="73">
        <f t="shared" si="2613"/>
        <v>9.74683544303796E-2</v>
      </c>
      <c r="UM52" s="73">
        <f t="shared" si="2613"/>
        <v>4.4957472660996034E-2</v>
      </c>
      <c r="UN52" s="73">
        <f t="shared" si="2613"/>
        <v>5.4945054945054972E-2</v>
      </c>
      <c r="UO52" s="73">
        <f t="shared" si="2613"/>
        <v>6.9597069597069572E-2</v>
      </c>
      <c r="UP52" s="73">
        <f t="shared" si="2613"/>
        <v>9.4017094017094127E-2</v>
      </c>
      <c r="UQ52" s="73">
        <f t="shared" si="2613"/>
        <v>9.0464547677261642E-2</v>
      </c>
      <c r="UR52" s="73">
        <f t="shared" si="2613"/>
        <v>9.4132029339853318E-2</v>
      </c>
      <c r="US52" s="73">
        <f t="shared" si="2613"/>
        <v>5.7457212713936556E-2</v>
      </c>
      <c r="UT52" s="73">
        <f t="shared" si="2613"/>
        <v>6.4792176039119909E-2</v>
      </c>
      <c r="UU52" s="73">
        <f t="shared" si="2613"/>
        <v>4.8899755501222497E-2</v>
      </c>
      <c r="UV52" s="73">
        <f t="shared" si="2613"/>
        <v>4.8899755501222497E-2</v>
      </c>
      <c r="UW52" s="73">
        <f t="shared" si="2613"/>
        <v>8.5574572127139481E-2</v>
      </c>
      <c r="UX52" s="73">
        <f t="shared" si="2613"/>
        <v>0.10024449877750619</v>
      </c>
      <c r="UY52" s="73">
        <f t="shared" si="2613"/>
        <v>0.13447432762836176</v>
      </c>
      <c r="UZ52" s="73">
        <f t="shared" si="2613"/>
        <v>0.13447432762836176</v>
      </c>
      <c r="VA52" s="73">
        <f t="shared" si="2613"/>
        <v>0.11124694376528121</v>
      </c>
      <c r="VB52" s="73">
        <f t="shared" si="2613"/>
        <v>0.10757946210268954</v>
      </c>
      <c r="VC52" s="73">
        <f t="shared" si="2613"/>
        <v>0.14669926650366749</v>
      </c>
      <c r="VD52" s="73">
        <f t="shared" si="2613"/>
        <v>0.15525672371638133</v>
      </c>
      <c r="VE52" s="73">
        <f t="shared" si="2613"/>
        <v>0.12224938875305624</v>
      </c>
      <c r="VF52" s="73">
        <f t="shared" si="2613"/>
        <v>9.7799511002444994E-2</v>
      </c>
      <c r="VG52" s="73">
        <f t="shared" si="2613"/>
        <v>7.8239608801956129E-2</v>
      </c>
      <c r="VH52" s="73">
        <f t="shared" si="2613"/>
        <v>6.9524913093856888E-3</v>
      </c>
      <c r="VI52" s="73">
        <f t="shared" si="2613"/>
        <v>5.7937427578214074E-3</v>
      </c>
      <c r="VJ52" s="73">
        <f t="shared" si="2613"/>
        <v>0</v>
      </c>
      <c r="VK52" s="73">
        <f t="shared" si="2613"/>
        <v>2.0857473928157511E-2</v>
      </c>
      <c r="VL52" s="73">
        <f t="shared" si="2613"/>
        <v>3.9397450753186458E-2</v>
      </c>
      <c r="VM52" s="73">
        <f t="shared" si="2613"/>
        <v>3.5921205098493392E-2</v>
      </c>
      <c r="VN52" s="73">
        <f t="shared" si="2613"/>
        <v>3.5921205098493392E-2</v>
      </c>
      <c r="VO52" s="73">
        <f t="shared" si="2613"/>
        <v>0.11072664359861606</v>
      </c>
      <c r="VP52" s="73">
        <f t="shared" si="2613"/>
        <v>0.11190476190476173</v>
      </c>
      <c r="VQ52" s="73">
        <f t="shared" si="2613"/>
        <v>0.12876052948255112</v>
      </c>
      <c r="VR52" s="73">
        <f t="shared" si="2613"/>
        <v>0.14077669902912637</v>
      </c>
      <c r="VS52" s="73">
        <f t="shared" si="2613"/>
        <v>0.14024390243902451</v>
      </c>
      <c r="VT52" s="73">
        <f t="shared" si="2613"/>
        <v>0.1598513011152416</v>
      </c>
      <c r="VU52" s="73">
        <f t="shared" si="2613"/>
        <v>0.16562889165628891</v>
      </c>
      <c r="VV52" s="73">
        <f t="shared" si="2613"/>
        <v>9.1016548463356939E-2</v>
      </c>
      <c r="VW52" s="73">
        <f t="shared" si="2613"/>
        <v>9.2941176470588083E-2</v>
      </c>
      <c r="VX52" s="73">
        <f t="shared" si="2613"/>
        <v>0.11150234741784049</v>
      </c>
      <c r="VY52" s="73">
        <f t="shared" si="2613"/>
        <v>0.13599062133645945</v>
      </c>
      <c r="VZ52" s="73">
        <f t="shared" si="2613"/>
        <v>0.15587529976019199</v>
      </c>
      <c r="WA52" s="73">
        <f t="shared" si="2613"/>
        <v>0.12530120481927698</v>
      </c>
      <c r="WB52" s="73">
        <f t="shared" si="2613"/>
        <v>0.124550898203593</v>
      </c>
      <c r="WC52" s="73">
        <f t="shared" si="2613"/>
        <v>0.12679425837320579</v>
      </c>
      <c r="WD52" s="73">
        <f t="shared" si="2613"/>
        <v>0.14268292682926842</v>
      </c>
      <c r="WE52" s="73">
        <f t="shared" si="2613"/>
        <v>0.14058679706601485</v>
      </c>
      <c r="WF52" s="73">
        <f t="shared" si="2613"/>
        <v>0.13180169286578014</v>
      </c>
      <c r="WG52" s="73">
        <f t="shared" si="2613"/>
        <v>0.11990407673860903</v>
      </c>
      <c r="WH52" s="73">
        <f t="shared" si="2613"/>
        <v>0.11589008363201914</v>
      </c>
      <c r="WI52" s="73">
        <f t="shared" si="2613"/>
        <v>0.10941176470588232</v>
      </c>
      <c r="WJ52" s="73">
        <f t="shared" si="2613"/>
        <v>9.1224018475750457E-2</v>
      </c>
      <c r="WK52" s="73">
        <f t="shared" si="2613"/>
        <v>9.3076049943246364E-2</v>
      </c>
      <c r="WL52" s="73">
        <f t="shared" si="2613"/>
        <v>0.22722029988465997</v>
      </c>
      <c r="WM52" s="73">
        <f t="shared" si="2613"/>
        <v>0.3418604651162791</v>
      </c>
      <c r="WN52" s="73">
        <f t="shared" ref="WN52:YY52" si="2614">WN11/UN11-1</f>
        <v>0.29745370370370394</v>
      </c>
      <c r="WO52" s="73">
        <f t="shared" si="2614"/>
        <v>0.32648401826484008</v>
      </c>
      <c r="WP52" s="73">
        <f t="shared" si="2614"/>
        <v>0.38058035714285698</v>
      </c>
      <c r="WQ52" s="73">
        <f t="shared" si="2614"/>
        <v>0.34529147982062791</v>
      </c>
      <c r="WR52" s="73">
        <f t="shared" si="2614"/>
        <v>0.35642458100558683</v>
      </c>
      <c r="WS52" s="73">
        <f t="shared" si="2614"/>
        <v>0.40462427745664731</v>
      </c>
      <c r="WT52" s="73">
        <f t="shared" si="2614"/>
        <v>0.4523536165327211</v>
      </c>
      <c r="WU52" s="73">
        <f t="shared" si="2614"/>
        <v>0.69696969696969724</v>
      </c>
      <c r="WV52" s="73">
        <f t="shared" si="2614"/>
        <v>0.70163170163170174</v>
      </c>
      <c r="WW52" s="73">
        <f t="shared" si="2614"/>
        <v>0.67680180180180183</v>
      </c>
      <c r="WX52" s="73">
        <f t="shared" si="2614"/>
        <v>0.6744444444444444</v>
      </c>
      <c r="WY52" s="73">
        <f t="shared" si="2614"/>
        <v>0.78448275862068972</v>
      </c>
      <c r="WZ52" s="73">
        <f t="shared" si="2614"/>
        <v>0.7780172413793105</v>
      </c>
      <c r="XA52" s="73">
        <f t="shared" si="2614"/>
        <v>0.81298129812981301</v>
      </c>
      <c r="XB52" s="73">
        <f t="shared" si="2614"/>
        <v>0.90507726269315691</v>
      </c>
      <c r="XC52" s="73">
        <f t="shared" si="2614"/>
        <v>0.83262260127931764</v>
      </c>
      <c r="XD52" s="99">
        <f t="shared" si="2614"/>
        <v>0.84444444444444478</v>
      </c>
      <c r="XE52" s="73">
        <f t="shared" si="2614"/>
        <v>0.93028322440087163</v>
      </c>
      <c r="XF52" s="73">
        <f t="shared" si="2614"/>
        <v>0.94320712694877495</v>
      </c>
      <c r="XG52" s="73">
        <f t="shared" si="2614"/>
        <v>0.98639455782312924</v>
      </c>
      <c r="XH52" s="73">
        <f t="shared" si="2614"/>
        <v>1.1553509781357882</v>
      </c>
      <c r="XI52" s="73">
        <f t="shared" si="2614"/>
        <v>1.1555299539170512</v>
      </c>
      <c r="XJ52" s="73">
        <f t="shared" si="2614"/>
        <v>2.0845886442641945</v>
      </c>
      <c r="XK52" s="73">
        <f t="shared" si="2614"/>
        <v>2.0215664018161181</v>
      </c>
      <c r="XL52" s="73">
        <f t="shared" si="2614"/>
        <v>1.4236343366778144</v>
      </c>
      <c r="XM52" s="73">
        <f t="shared" si="2614"/>
        <v>1.4317673378076061</v>
      </c>
      <c r="XN52" s="73">
        <f t="shared" si="2614"/>
        <v>1.4317673378076061</v>
      </c>
      <c r="XO52" s="73">
        <f t="shared" si="2614"/>
        <v>1.2575285565939764</v>
      </c>
      <c r="XP52" s="73">
        <f t="shared" si="2614"/>
        <v>1.3276231263383296</v>
      </c>
      <c r="XQ52" s="73">
        <f t="shared" si="2614"/>
        <v>1.317697228144989</v>
      </c>
      <c r="XR52" s="73">
        <f t="shared" si="2614"/>
        <v>1.3127659574468078</v>
      </c>
      <c r="XS52" s="73">
        <f t="shared" si="2614"/>
        <v>1.3251336898395718</v>
      </c>
      <c r="XT52" s="73">
        <f t="shared" si="2614"/>
        <v>1.3226495726495724</v>
      </c>
      <c r="XU52" s="73">
        <f t="shared" si="2614"/>
        <v>1.7222222222222223</v>
      </c>
      <c r="XV52" s="73">
        <f t="shared" si="2614"/>
        <v>1.7248104008667386</v>
      </c>
      <c r="XW52" s="73">
        <f t="shared" si="2614"/>
        <v>1.8148546824542517</v>
      </c>
      <c r="XX52" s="73">
        <f t="shared" si="2614"/>
        <v>1.816261879619852</v>
      </c>
      <c r="XY52" s="73">
        <f t="shared" si="2614"/>
        <v>1.8111455108359134</v>
      </c>
      <c r="XZ52" s="73">
        <f t="shared" si="2614"/>
        <v>1.9491701244813271</v>
      </c>
      <c r="YA52" s="73">
        <f t="shared" si="2614"/>
        <v>2.3319057815845832</v>
      </c>
      <c r="YB52" s="73">
        <f t="shared" si="2614"/>
        <v>2.2896698615548456</v>
      </c>
      <c r="YC52" s="73">
        <f t="shared" si="2614"/>
        <v>2.3895966029723992</v>
      </c>
      <c r="YD52" s="73">
        <f t="shared" si="2614"/>
        <v>2.3585912486659555</v>
      </c>
      <c r="YE52" s="73">
        <f t="shared" si="2614"/>
        <v>2.387995712754555</v>
      </c>
      <c r="YF52" s="73">
        <f t="shared" si="2614"/>
        <v>2.4465811965811963</v>
      </c>
      <c r="YG52" s="73">
        <f t="shared" si="2614"/>
        <v>2.4164882226980731</v>
      </c>
      <c r="YH52" s="73">
        <f t="shared" si="2614"/>
        <v>2.3683083511777303</v>
      </c>
      <c r="YI52" s="73">
        <f t="shared" si="2614"/>
        <v>2.3393425238600214</v>
      </c>
      <c r="YJ52" s="73">
        <f t="shared" si="2614"/>
        <v>2.5407407407407412</v>
      </c>
      <c r="YK52" s="73">
        <f t="shared" si="2614"/>
        <v>2.8161993769470399</v>
      </c>
      <c r="YL52" s="73">
        <f t="shared" si="2614"/>
        <v>2.3881578947368416</v>
      </c>
      <c r="YM52" s="73">
        <f t="shared" si="2614"/>
        <v>2.2374350086655115</v>
      </c>
      <c r="YN52" s="73">
        <f t="shared" si="2614"/>
        <v>2.6235504014272961</v>
      </c>
      <c r="YO52" s="73">
        <f t="shared" si="2614"/>
        <v>2.8339070567986231</v>
      </c>
      <c r="YP52" s="73">
        <f t="shared" si="2614"/>
        <v>2.5545675020210186</v>
      </c>
      <c r="YQ52" s="73">
        <f t="shared" si="2614"/>
        <v>2.4724999999999997</v>
      </c>
      <c r="YR52" s="73">
        <f t="shared" si="2614"/>
        <v>2.4530477759472813</v>
      </c>
      <c r="YS52" s="73">
        <f t="shared" si="2614"/>
        <v>2.6971193415637864</v>
      </c>
      <c r="YT52" s="73">
        <f t="shared" si="2614"/>
        <v>2.7905138339920947</v>
      </c>
      <c r="YU52" s="73">
        <f t="shared" si="2614"/>
        <v>2.6696428571428568</v>
      </c>
      <c r="YV52" s="73">
        <f t="shared" si="2614"/>
        <v>3.0698630136986305</v>
      </c>
      <c r="YW52" s="73">
        <f t="shared" si="2614"/>
        <v>3.0033579583613159</v>
      </c>
      <c r="YX52" s="73">
        <f t="shared" si="2614"/>
        <v>3.0477770404777704</v>
      </c>
      <c r="YY52" s="73">
        <f t="shared" si="2614"/>
        <v>2.7493961352657013</v>
      </c>
      <c r="YZ52" s="73">
        <f t="shared" ref="YZ52:ABK52" si="2615">YZ11/WZ11-1</f>
        <v>2.769090909090909</v>
      </c>
      <c r="ZA52" s="73">
        <f t="shared" si="2615"/>
        <v>2.8950242718446599</v>
      </c>
      <c r="ZB52" s="73">
        <f t="shared" si="2615"/>
        <v>2.7155272305909608</v>
      </c>
      <c r="ZC52" s="73">
        <f t="shared" si="2615"/>
        <v>2.7364746945898779</v>
      </c>
      <c r="ZD52" s="99">
        <f t="shared" si="2615"/>
        <v>2.6718301778542743</v>
      </c>
      <c r="ZE52" s="73">
        <f t="shared" si="2615"/>
        <v>2.6354401805869077</v>
      </c>
      <c r="ZF52" s="73">
        <f t="shared" si="2615"/>
        <v>2.7879656160458453</v>
      </c>
      <c r="ZG52" s="73">
        <f t="shared" si="2615"/>
        <v>3.2768264840182653</v>
      </c>
      <c r="ZH52" s="73">
        <f t="shared" si="2615"/>
        <v>3.0678056593699941</v>
      </c>
      <c r="ZI52" s="73">
        <f t="shared" si="2615"/>
        <v>3.2693746659540341</v>
      </c>
      <c r="ZJ52" s="73">
        <f t="shared" si="2615"/>
        <v>2.0484598046581519</v>
      </c>
      <c r="ZK52" s="73">
        <f t="shared" si="2615"/>
        <v>2.2637114951164534</v>
      </c>
      <c r="ZL52" s="73">
        <f t="shared" si="2615"/>
        <v>3.0344986200551975</v>
      </c>
      <c r="ZM52" s="73">
        <f t="shared" si="2615"/>
        <v>2.955841766329347</v>
      </c>
      <c r="ZN52" s="73">
        <f t="shared" si="2615"/>
        <v>2.7046918123275079</v>
      </c>
      <c r="ZO52" s="73">
        <f t="shared" si="2615"/>
        <v>2.4581416743330275</v>
      </c>
      <c r="ZP52" s="73">
        <f t="shared" si="2615"/>
        <v>1.6246550137994484</v>
      </c>
      <c r="ZQ52" s="73">
        <f t="shared" si="2615"/>
        <v>2.0032198712051525</v>
      </c>
      <c r="ZR52" s="73">
        <f t="shared" si="2615"/>
        <v>2.0818767249310031</v>
      </c>
      <c r="ZS52" s="73">
        <f t="shared" si="2615"/>
        <v>2.0602575896964122</v>
      </c>
      <c r="ZT52" s="73">
        <f t="shared" si="2615"/>
        <v>1.9779208831646735</v>
      </c>
      <c r="ZU52" s="73">
        <f t="shared" si="2615"/>
        <v>1.6463893249607535</v>
      </c>
      <c r="ZV52" s="73">
        <f t="shared" si="2615"/>
        <v>1.7491053677932409</v>
      </c>
      <c r="ZW52" s="73">
        <f t="shared" si="2615"/>
        <v>1.8030592734225621</v>
      </c>
      <c r="ZX52" s="73">
        <f t="shared" si="2615"/>
        <v>1.8338957630296209</v>
      </c>
      <c r="ZY52" s="73">
        <f t="shared" si="2615"/>
        <v>1.6038913362701912</v>
      </c>
      <c r="ZZ52" s="73">
        <f t="shared" si="2615"/>
        <v>1.4783679212099892</v>
      </c>
      <c r="AAA52" s="73">
        <f t="shared" si="2615"/>
        <v>1.2493573264781488</v>
      </c>
      <c r="AAB52" s="73">
        <f t="shared" si="2615"/>
        <v>1.3441243120751047</v>
      </c>
      <c r="AAC52" s="73">
        <f t="shared" si="2615"/>
        <v>1.2712182900093953</v>
      </c>
      <c r="AAD52" s="73">
        <f t="shared" si="2615"/>
        <v>1.3009215125516365</v>
      </c>
      <c r="AAE52" s="73">
        <f t="shared" si="2615"/>
        <v>1.2132236633976592</v>
      </c>
      <c r="AAF52" s="73">
        <f t="shared" si="2615"/>
        <v>1.3995660260384377</v>
      </c>
      <c r="AAG52" s="73">
        <f t="shared" si="2615"/>
        <v>1.5198997179567533</v>
      </c>
      <c r="AAH52" s="73">
        <f t="shared" si="2615"/>
        <v>1.4183089637635091</v>
      </c>
      <c r="AAI52" s="73">
        <f t="shared" si="2615"/>
        <v>1.4985709749126706</v>
      </c>
      <c r="AAJ52" s="73">
        <f t="shared" si="2615"/>
        <v>1.4225941422594142</v>
      </c>
      <c r="AAK52" s="73">
        <f t="shared" si="2615"/>
        <v>1.2438095238095239</v>
      </c>
      <c r="AAL52" s="73">
        <f t="shared" si="2615"/>
        <v>1.3348127600554789</v>
      </c>
      <c r="AAM52" s="73">
        <f t="shared" si="2615"/>
        <v>1.4041755888650962</v>
      </c>
      <c r="AAN52" s="73">
        <f t="shared" si="2615"/>
        <v>1.2301821762678489</v>
      </c>
      <c r="AAO52" s="73">
        <f t="shared" si="2615"/>
        <v>1.198653198653199</v>
      </c>
      <c r="AAP52" s="73">
        <f t="shared" si="2615"/>
        <v>1.1723902660905159</v>
      </c>
      <c r="AAQ52" s="73">
        <f t="shared" si="2615"/>
        <v>1.4161267098632111</v>
      </c>
      <c r="AAR52" s="73">
        <f t="shared" si="2615"/>
        <v>1.4277194656488548</v>
      </c>
      <c r="AAS52" s="73">
        <f t="shared" si="2615"/>
        <v>1.2105966162065891</v>
      </c>
      <c r="AAT52" s="73">
        <f t="shared" si="2615"/>
        <v>1.0154327424400416</v>
      </c>
      <c r="AAU52" s="73">
        <f t="shared" si="2615"/>
        <v>0.91390604529290664</v>
      </c>
      <c r="AAV52" s="73">
        <f t="shared" si="2615"/>
        <v>0.72601817569841787</v>
      </c>
      <c r="AAW52" s="73">
        <f t="shared" si="2615"/>
        <v>0.74668679751719491</v>
      </c>
      <c r="AAX52" s="73">
        <f t="shared" si="2615"/>
        <v>0.98721311475409856</v>
      </c>
      <c r="AAY52" s="73">
        <f t="shared" si="2615"/>
        <v>0.99065872121114462</v>
      </c>
      <c r="AAZ52" s="73">
        <f t="shared" si="2615"/>
        <v>1.4708152436082971</v>
      </c>
      <c r="ABA52" s="73">
        <f t="shared" si="2615"/>
        <v>1.711169964168874</v>
      </c>
      <c r="ABB52" s="73">
        <f t="shared" si="2615"/>
        <v>1.79245283018868</v>
      </c>
      <c r="ABC52" s="73">
        <f t="shared" si="2615"/>
        <v>1.7399968861902537</v>
      </c>
      <c r="ABD52" s="99">
        <f t="shared" si="2615"/>
        <v>1.7245312499999996</v>
      </c>
      <c r="ABE52" s="73">
        <f t="shared" si="2615"/>
        <v>1.7351754113629303</v>
      </c>
      <c r="ABF52" s="73">
        <f t="shared" si="2615"/>
        <v>1.8319213313161877</v>
      </c>
      <c r="ABG52" s="73">
        <f t="shared" si="2615"/>
        <v>1.3359135192846656</v>
      </c>
      <c r="ABH52" s="73">
        <f t="shared" si="2615"/>
        <v>1.4175088594303715</v>
      </c>
      <c r="ABI52" s="73">
        <f t="shared" si="2615"/>
        <v>1.3058337506259394</v>
      </c>
      <c r="ABJ52" s="73">
        <f t="shared" si="2615"/>
        <v>1.3191620455945778</v>
      </c>
      <c r="ABK52" s="73">
        <f t="shared" si="2615"/>
        <v>1.1591850828729284</v>
      </c>
      <c r="ABL52" s="73">
        <f t="shared" ref="ABL52:ADW52" si="2616">ABL11/ZL11-1</f>
        <v>1.1612130885873908</v>
      </c>
      <c r="ABM52" s="73">
        <f t="shared" si="2616"/>
        <v>1.5827906976744188</v>
      </c>
      <c r="ABN52" s="73">
        <f t="shared" si="2616"/>
        <v>2.3436801589272411</v>
      </c>
      <c r="ABO52" s="73">
        <f t="shared" si="2616"/>
        <v>2.3181697259909546</v>
      </c>
      <c r="ABP52" s="73">
        <f t="shared" si="2616"/>
        <v>3.450227830354013</v>
      </c>
      <c r="ABQ52" s="73">
        <f t="shared" si="2616"/>
        <v>2.8064022055444933</v>
      </c>
      <c r="ABR52" s="73">
        <f t="shared" si="2616"/>
        <v>2.6702985074626864</v>
      </c>
      <c r="ABS52" s="73">
        <f t="shared" si="2616"/>
        <v>2.8917781451976556</v>
      </c>
      <c r="ABT52" s="73">
        <f t="shared" si="2616"/>
        <v>3.2582638245288855</v>
      </c>
      <c r="ABU52" s="73">
        <f t="shared" si="2616"/>
        <v>3.1205694794601806</v>
      </c>
      <c r="ABV52" s="73">
        <f t="shared" si="2616"/>
        <v>3.0384726641596762</v>
      </c>
      <c r="ABW52" s="73">
        <f t="shared" si="2616"/>
        <v>2.9309686221009548</v>
      </c>
      <c r="ABX52" s="73">
        <f t="shared" si="2616"/>
        <v>3.1958189997353799</v>
      </c>
      <c r="ABY52" s="73">
        <f t="shared" si="2616"/>
        <v>4.9691244889327493</v>
      </c>
      <c r="ABZ52" s="73">
        <f t="shared" si="2616"/>
        <v>4.7103321033210346</v>
      </c>
      <c r="ACA52" s="73">
        <f t="shared" si="2616"/>
        <v>5.0630000000000006</v>
      </c>
      <c r="ACB52" s="73">
        <f t="shared" si="2616"/>
        <v>4.7487916033697006</v>
      </c>
      <c r="ACC52" s="73">
        <f t="shared" si="2616"/>
        <v>5.3363210148924436</v>
      </c>
      <c r="ACD52" s="73">
        <f t="shared" si="2616"/>
        <v>5.654605717442343</v>
      </c>
      <c r="ACE52" s="73">
        <f t="shared" si="2616"/>
        <v>6.164236706689536</v>
      </c>
      <c r="ACF52" s="73">
        <f t="shared" si="2616"/>
        <v>6.8962666322180599</v>
      </c>
      <c r="ACG52" s="73">
        <f t="shared" si="2616"/>
        <v>6.8425568959084693</v>
      </c>
      <c r="ACH52" s="73">
        <f t="shared" si="2616"/>
        <v>7.9808096740273413</v>
      </c>
      <c r="ACI52" s="73">
        <f t="shared" si="2616"/>
        <v>7.6840366039654295</v>
      </c>
      <c r="ACJ52" s="73">
        <f t="shared" si="2616"/>
        <v>7.5305946212681967</v>
      </c>
      <c r="ACK52" s="73">
        <f t="shared" si="2616"/>
        <v>7.3281591074460355</v>
      </c>
      <c r="ACL52" s="73">
        <f t="shared" si="2616"/>
        <v>7.3282642271593215</v>
      </c>
      <c r="ACM52" s="73">
        <f t="shared" si="2616"/>
        <v>6.7501670006680028</v>
      </c>
      <c r="ACN52" s="73">
        <f t="shared" si="2616"/>
        <v>6.7857379401699953</v>
      </c>
      <c r="ACO52" s="73">
        <f t="shared" si="2616"/>
        <v>6.2128637059724339</v>
      </c>
      <c r="ACP52" s="73">
        <f t="shared" si="2616"/>
        <v>6.5263819095477391</v>
      </c>
      <c r="ACQ52" s="73">
        <f t="shared" si="2616"/>
        <v>6.7879419944378228</v>
      </c>
      <c r="ACR52" s="73">
        <f t="shared" si="2616"/>
        <v>7.1460155252038913</v>
      </c>
      <c r="ACS52" s="73">
        <f t="shared" si="2616"/>
        <v>6.237160120845922</v>
      </c>
      <c r="ACT52" s="73">
        <f t="shared" si="2616"/>
        <v>7.1907077814569522</v>
      </c>
      <c r="ACU52" s="73">
        <f t="shared" si="2616"/>
        <v>7.0246430666927431</v>
      </c>
      <c r="ACV52" s="73">
        <f t="shared" si="2616"/>
        <v>6.6630265210608428</v>
      </c>
      <c r="ACW52" s="73">
        <f t="shared" si="2616"/>
        <v>6.9415097963887833</v>
      </c>
      <c r="ACX52" s="73">
        <f t="shared" si="2616"/>
        <v>6.0745751526150791</v>
      </c>
      <c r="ACY52" s="73">
        <f t="shared" si="2616"/>
        <v>6.0948220064724925</v>
      </c>
      <c r="ACZ52" s="73">
        <f t="shared" si="2616"/>
        <v>4.7960432122868673</v>
      </c>
      <c r="ADA52" s="73">
        <f t="shared" si="2616"/>
        <v>4.2900649313336787</v>
      </c>
      <c r="ADB52" s="73">
        <f t="shared" si="2616"/>
        <v>3.7863524681706497</v>
      </c>
      <c r="ADC52" s="73">
        <f t="shared" si="2616"/>
        <v>3.9190863117222579</v>
      </c>
      <c r="ADD52" s="99">
        <f t="shared" si="2616"/>
        <v>3.8269197683087688</v>
      </c>
      <c r="ADE52" s="73">
        <f t="shared" si="2616"/>
        <v>3.7294551645856986</v>
      </c>
      <c r="ADF52" s="73">
        <f t="shared" si="2616"/>
        <v>3.4814893958010575</v>
      </c>
      <c r="ADG52" s="73">
        <f t="shared" si="2616"/>
        <v>3.9460663886190943</v>
      </c>
      <c r="ADH52" s="73">
        <f t="shared" si="2616"/>
        <v>4.1117867419512457</v>
      </c>
      <c r="ADI52" s="73">
        <f t="shared" si="2616"/>
        <v>4.3430153645691947</v>
      </c>
      <c r="ADJ52" s="73">
        <f t="shared" si="2616"/>
        <v>4.400584484590861</v>
      </c>
      <c r="ADK52" s="73">
        <f t="shared" si="2616"/>
        <v>4.4706007782930861</v>
      </c>
      <c r="ADL52" s="73">
        <f t="shared" si="2616"/>
        <v>4.5175142435112896</v>
      </c>
      <c r="ADM52" s="73">
        <f t="shared" si="2616"/>
        <v>3.9057266342517565</v>
      </c>
      <c r="ADN52" s="73">
        <f t="shared" si="2616"/>
        <v>3.1041960638692903</v>
      </c>
      <c r="ADO52" s="73">
        <f t="shared" si="2616"/>
        <v>3.8566503647879422</v>
      </c>
      <c r="ADP52" s="73">
        <f t="shared" si="2616"/>
        <v>3.7711574055842165</v>
      </c>
      <c r="ADQ52" s="73">
        <f t="shared" si="2616"/>
        <v>3.7124979880894902</v>
      </c>
      <c r="ADR52" s="73">
        <f t="shared" si="2616"/>
        <v>3.7682078809320485</v>
      </c>
      <c r="ADS52" s="73">
        <f t="shared" si="2616"/>
        <v>3.411826046655337</v>
      </c>
      <c r="ADT52" s="73">
        <f t="shared" si="2616"/>
        <v>3.1157138711549619</v>
      </c>
      <c r="ADU52" s="73">
        <f t="shared" si="2616"/>
        <v>3.0005038689940609</v>
      </c>
      <c r="ADV52" s="73">
        <f t="shared" si="2616"/>
        <v>2.9946278919848153</v>
      </c>
      <c r="ADW52" s="73">
        <f t="shared" si="2616"/>
        <v>2.8509752203789827</v>
      </c>
      <c r="ADX52" s="73">
        <f t="shared" ref="ADX52:AGI52" si="2617">ADX11/ABX11-1</f>
        <v>2.4565779515640771</v>
      </c>
      <c r="ADY52" s="73">
        <f t="shared" si="2617"/>
        <v>1.4821323129974733</v>
      </c>
      <c r="ADZ52" s="73">
        <f t="shared" si="2617"/>
        <v>1.485075183298123</v>
      </c>
      <c r="AEA52" s="73">
        <f t="shared" si="2617"/>
        <v>1.3480832214132557</v>
      </c>
      <c r="AEB52" s="73">
        <f t="shared" si="2617"/>
        <v>1.3939990871309487</v>
      </c>
      <c r="AEC52" s="73">
        <f t="shared" si="2617"/>
        <v>1.3815368544754194</v>
      </c>
      <c r="AED52" s="73">
        <f t="shared" si="2617"/>
        <v>1.1658573029510646</v>
      </c>
      <c r="AEE52" s="73">
        <f t="shared" si="2617"/>
        <v>1.0749785519043917</v>
      </c>
      <c r="AEF52" s="73">
        <f t="shared" si="2617"/>
        <v>0.68646216768916157</v>
      </c>
      <c r="AEG52" s="73">
        <f t="shared" si="2617"/>
        <v>0.60262915860581656</v>
      </c>
      <c r="AEH52" s="73">
        <f t="shared" si="2617"/>
        <v>0.47473875245148256</v>
      </c>
      <c r="AEI52" s="73">
        <f t="shared" si="2617"/>
        <v>0.4719726019377688</v>
      </c>
      <c r="AEJ52" s="73">
        <f t="shared" si="2617"/>
        <v>0.45086696843049068</v>
      </c>
      <c r="AEK52" s="73">
        <f t="shared" si="2617"/>
        <v>0.47355622215103232</v>
      </c>
      <c r="AEL52" s="73">
        <f t="shared" si="2617"/>
        <v>0.43852266080828528</v>
      </c>
      <c r="AEM52" s="73">
        <f t="shared" si="2617"/>
        <v>0.46795092800091953</v>
      </c>
      <c r="AEN52" s="73">
        <f t="shared" si="2617"/>
        <v>0.44736357062851817</v>
      </c>
      <c r="AEO52" s="73">
        <f t="shared" si="2617"/>
        <v>0.45136588818117507</v>
      </c>
      <c r="AEP52" s="73">
        <f t="shared" si="2617"/>
        <v>0.42732153786234917</v>
      </c>
      <c r="AEQ52" s="73">
        <f t="shared" si="2617"/>
        <v>0.29747860577229668</v>
      </c>
      <c r="AER52" s="73">
        <f t="shared" si="2617"/>
        <v>0.30074063351909475</v>
      </c>
      <c r="AES52" s="73">
        <f t="shared" si="2617"/>
        <v>0.52053155221596059</v>
      </c>
      <c r="AET52" s="73">
        <f t="shared" si="2617"/>
        <v>0.4749415703366815</v>
      </c>
      <c r="AEU52" s="73">
        <f t="shared" si="2617"/>
        <v>0.47429929320009734</v>
      </c>
      <c r="AEV52" s="73">
        <f t="shared" si="2617"/>
        <v>0.80327514250814325</v>
      </c>
      <c r="AEW52" s="73">
        <f t="shared" si="2617"/>
        <v>1.1263681110694543</v>
      </c>
      <c r="AEX52" s="73">
        <f t="shared" si="2617"/>
        <v>1.2225098533081464</v>
      </c>
      <c r="AEY52" s="73">
        <f t="shared" si="2617"/>
        <v>1.2438648907540029</v>
      </c>
      <c r="AEZ52" s="73">
        <f t="shared" si="2617"/>
        <v>2.3365745211201183</v>
      </c>
      <c r="AFA52" s="73">
        <f t="shared" si="2617"/>
        <v>3.7821057319444291</v>
      </c>
      <c r="AFB52" s="73">
        <f t="shared" si="2617"/>
        <v>3.9631448771495901</v>
      </c>
      <c r="AFC52" s="73">
        <f t="shared" si="2617"/>
        <v>1.8925506231879035</v>
      </c>
      <c r="AFD52" s="73">
        <f t="shared" si="2617"/>
        <v>2.3296541399836044</v>
      </c>
      <c r="AFE52" s="99">
        <f t="shared" si="2617"/>
        <v>2.7976791907167629</v>
      </c>
      <c r="AFF52" s="73">
        <f t="shared" si="2617"/>
        <v>2.9914172299109545</v>
      </c>
      <c r="AFG52" s="73">
        <f t="shared" si="2617"/>
        <v>3.0550992826697163</v>
      </c>
      <c r="AFH52" s="73">
        <f t="shared" si="2617"/>
        <v>2.9860335195530734</v>
      </c>
      <c r="AFI52" s="73">
        <f t="shared" si="2617"/>
        <v>2.7088799244002311</v>
      </c>
      <c r="AFJ52" s="73">
        <f t="shared" si="2617"/>
        <v>2.2694339771150838</v>
      </c>
      <c r="AFK52" s="73">
        <f t="shared" si="2617"/>
        <v>2.6250353234654997</v>
      </c>
      <c r="AFL52" s="73">
        <f t="shared" si="2617"/>
        <v>3.0443063390381475</v>
      </c>
      <c r="AFM52" s="73">
        <f t="shared" si="2617"/>
        <v>2.9728998036084646</v>
      </c>
      <c r="AFN52" s="73">
        <f t="shared" si="2617"/>
        <v>2.7627074172592883</v>
      </c>
      <c r="AFO52" s="73">
        <f t="shared" si="2617"/>
        <v>1.6488023507271738</v>
      </c>
      <c r="AFP52" s="73">
        <f t="shared" si="2617"/>
        <v>1.2885088399887747</v>
      </c>
      <c r="AFQ52" s="73">
        <f t="shared" si="2617"/>
        <v>1.5699611492976984</v>
      </c>
      <c r="AFR52" s="73">
        <f t="shared" si="2617"/>
        <v>2.232962347021449</v>
      </c>
      <c r="AFS52" s="73">
        <f t="shared" si="2617"/>
        <v>2.8584184678414788</v>
      </c>
      <c r="AFT52" s="73">
        <f t="shared" si="2617"/>
        <v>2.8885353686696873</v>
      </c>
      <c r="AFU52" s="73">
        <f t="shared" si="2617"/>
        <v>3.2389207765802395</v>
      </c>
      <c r="AFV52" s="73">
        <f t="shared" si="2617"/>
        <v>2.8400993383420889</v>
      </c>
      <c r="AFW52" s="73">
        <f t="shared" si="2617"/>
        <v>3.6013139633388009</v>
      </c>
      <c r="AFX52" s="73">
        <f t="shared" si="2617"/>
        <v>3.9109245997354369</v>
      </c>
      <c r="AFY52" s="73">
        <f t="shared" si="2617"/>
        <v>4.5262391641529716</v>
      </c>
      <c r="AFZ52" s="73">
        <f t="shared" si="2617"/>
        <v>5.0806604858631621</v>
      </c>
      <c r="AGA52" s="73">
        <f t="shared" si="2617"/>
        <v>5.2274647533992269</v>
      </c>
      <c r="AGB52" s="73">
        <f t="shared" si="2617"/>
        <v>6.1324670111885995</v>
      </c>
      <c r="AGC52" s="73">
        <f t="shared" si="2617"/>
        <v>6.5730851472120202</v>
      </c>
      <c r="AGD52" s="73">
        <f t="shared" si="2617"/>
        <v>6.9545724579356865</v>
      </c>
      <c r="AGE52" s="73">
        <f t="shared" si="2617"/>
        <v>6.4816826923076931</v>
      </c>
      <c r="AGF52" s="73">
        <f t="shared" si="2617"/>
        <v>6.4431876606683813</v>
      </c>
      <c r="AGG52" s="73">
        <f t="shared" si="2617"/>
        <v>7.4044624746450296</v>
      </c>
      <c r="AGH52" s="73">
        <f t="shared" si="2617"/>
        <v>7.7242737909748609</v>
      </c>
      <c r="AGI52" s="73">
        <f t="shared" si="2617"/>
        <v>9.3304929703501926</v>
      </c>
      <c r="AGJ52" s="73">
        <f t="shared" ref="AGJ52:AIU52" si="2618">AGJ11/AEJ11-1</f>
        <v>17.921246735641809</v>
      </c>
      <c r="AGK52" s="73">
        <f t="shared" si="2618"/>
        <v>11.020040515835763</v>
      </c>
      <c r="AGL52" s="73">
        <f t="shared" si="2618"/>
        <v>15.121480776286951</v>
      </c>
      <c r="AGM52" s="73">
        <f t="shared" si="2618"/>
        <v>15.496736375468505</v>
      </c>
      <c r="AGN52" s="73">
        <f t="shared" si="2618"/>
        <v>17.093893264370518</v>
      </c>
      <c r="AGO52" s="73">
        <f t="shared" si="2618"/>
        <v>19.583339022225687</v>
      </c>
      <c r="AGP52" s="73">
        <f t="shared" si="2618"/>
        <v>21.627288939997854</v>
      </c>
      <c r="AGQ52" s="73">
        <f t="shared" si="2618"/>
        <v>20.956494387323804</v>
      </c>
      <c r="AGR52" s="73">
        <f t="shared" si="2618"/>
        <v>26.028682975684855</v>
      </c>
      <c r="AGS52" s="73">
        <f t="shared" si="2618"/>
        <v>23.479313279584158</v>
      </c>
      <c r="AGT52" s="73">
        <f t="shared" si="2618"/>
        <v>25.646309604364919</v>
      </c>
      <c r="AGU52" s="73">
        <f t="shared" si="2618"/>
        <v>30.482158355444245</v>
      </c>
      <c r="AGV52" s="73">
        <f t="shared" si="2618"/>
        <v>28.037495678189138</v>
      </c>
      <c r="AGW52" s="73">
        <f t="shared" si="2618"/>
        <v>24.222957178526134</v>
      </c>
      <c r="AGX52" s="73">
        <f t="shared" si="2618"/>
        <v>26.350098112257207</v>
      </c>
      <c r="AGY52" s="73">
        <f t="shared" si="2618"/>
        <v>36.210510802006411</v>
      </c>
      <c r="AGZ52" s="73">
        <f t="shared" si="2618"/>
        <v>26.656884123811256</v>
      </c>
      <c r="AHA52" s="73">
        <f t="shared" si="2618"/>
        <v>22.401044849007963</v>
      </c>
      <c r="AHB52" s="73">
        <f t="shared" si="2618"/>
        <v>20.80905289237937</v>
      </c>
      <c r="AHC52" s="73">
        <f t="shared" si="2618"/>
        <v>42.208341486596041</v>
      </c>
      <c r="AHD52" s="73">
        <f t="shared" si="2618"/>
        <v>39.06047879192284</v>
      </c>
      <c r="AHE52" s="73">
        <f t="shared" si="2618"/>
        <v>34.204766930407743</v>
      </c>
      <c r="AHF52" s="73">
        <f t="shared" si="2618"/>
        <v>41.160782987739061</v>
      </c>
      <c r="AHG52" s="73">
        <f t="shared" si="2618"/>
        <v>51.178498241983164</v>
      </c>
      <c r="AHH52" s="73">
        <f t="shared" si="2618"/>
        <v>51.803940489221368</v>
      </c>
      <c r="AHI52" s="73">
        <f t="shared" si="2618"/>
        <v>66.706215332844764</v>
      </c>
      <c r="AHJ52" s="73">
        <f t="shared" si="2618"/>
        <v>59.212333560961703</v>
      </c>
      <c r="AHK52" s="73">
        <f t="shared" si="2618"/>
        <v>57.307201679429028</v>
      </c>
      <c r="AHL52" s="73">
        <f t="shared" si="2618"/>
        <v>46.663952901540554</v>
      </c>
      <c r="AHM52" s="73">
        <f t="shared" si="2618"/>
        <v>47.44621297077763</v>
      </c>
      <c r="AHN52" s="73">
        <f t="shared" si="2618"/>
        <v>50.884120342552471</v>
      </c>
      <c r="AHO52" s="73">
        <f t="shared" si="2618"/>
        <v>67.239107383532613</v>
      </c>
      <c r="AHP52" s="73">
        <f t="shared" si="2618"/>
        <v>87.539960391159255</v>
      </c>
      <c r="AHQ52" s="73">
        <f t="shared" si="2618"/>
        <v>98.073432715411968</v>
      </c>
      <c r="AHR52" s="73">
        <f t="shared" si="2618"/>
        <v>80.528277299071718</v>
      </c>
      <c r="AHS52" s="73">
        <f t="shared" si="2618"/>
        <v>87.839661819765283</v>
      </c>
      <c r="AHT52" s="73">
        <f t="shared" si="2618"/>
        <v>149.25010670393345</v>
      </c>
      <c r="AHU52" s="73">
        <f t="shared" si="2618"/>
        <v>146.97192562880298</v>
      </c>
      <c r="AHV52" s="73">
        <f t="shared" si="2618"/>
        <v>183.21176301402377</v>
      </c>
      <c r="AHW52" s="73">
        <f t="shared" si="2618"/>
        <v>162.07880138703484</v>
      </c>
      <c r="AHX52" s="73">
        <f t="shared" si="2618"/>
        <v>154.6537564765205</v>
      </c>
      <c r="AHY52" s="73">
        <f t="shared" si="2618"/>
        <v>168.56932807338481</v>
      </c>
      <c r="AHZ52" s="73">
        <f t="shared" si="2618"/>
        <v>229.88954975482724</v>
      </c>
      <c r="AIA52" s="73">
        <f t="shared" si="2618"/>
        <v>279.94747632119709</v>
      </c>
      <c r="AIB52" s="73">
        <f t="shared" si="2618"/>
        <v>306.35273189074951</v>
      </c>
      <c r="AIC52" s="73">
        <f t="shared" si="2618"/>
        <v>289.00855582619204</v>
      </c>
      <c r="AID52" s="73">
        <f t="shared" si="2618"/>
        <v>331.12840112864183</v>
      </c>
      <c r="AIE52" s="73">
        <f t="shared" si="2618"/>
        <v>436.70375468291144</v>
      </c>
      <c r="AIF52" s="73">
        <f t="shared" si="2618"/>
        <v>454.96355833130229</v>
      </c>
      <c r="AIG52" s="73">
        <f t="shared" si="2618"/>
        <v>401.13102942440344</v>
      </c>
      <c r="AIH52" s="73">
        <f t="shared" si="2618"/>
        <v>410.77330038995137</v>
      </c>
      <c r="AII52" s="73">
        <f t="shared" si="2618"/>
        <v>338.21091282884441</v>
      </c>
      <c r="AIJ52" s="73">
        <f t="shared" si="2618"/>
        <v>191.34473866784526</v>
      </c>
      <c r="AIK52" s="73">
        <f t="shared" si="2618"/>
        <v>336.17374265025057</v>
      </c>
      <c r="AIL52" s="73">
        <f t="shared" si="2618"/>
        <v>363.24807372203782</v>
      </c>
      <c r="AIM52" s="73">
        <f t="shared" si="2618"/>
        <v>494.14993901831343</v>
      </c>
      <c r="AIN52" s="73">
        <f t="shared" si="2618"/>
        <v>471.2004312713409</v>
      </c>
      <c r="AIO52" s="73">
        <f t="shared" si="2618"/>
        <v>433.19035864294187</v>
      </c>
      <c r="AIP52" s="73">
        <f t="shared" si="2618"/>
        <v>399.06822134380542</v>
      </c>
      <c r="AIQ52" s="73">
        <f t="shared" si="2618"/>
        <v>415.70360053757804</v>
      </c>
      <c r="AIR52" s="73">
        <f t="shared" si="2618"/>
        <v>335.44283919878154</v>
      </c>
      <c r="AIS52" s="73">
        <f t="shared" si="2618"/>
        <v>383.94494057410145</v>
      </c>
      <c r="AIT52" s="73">
        <f t="shared" si="2618"/>
        <v>369.59657401484446</v>
      </c>
      <c r="AIU52" s="73">
        <f t="shared" si="2618"/>
        <v>438.41006258495258</v>
      </c>
      <c r="AIV52" s="73">
        <f t="shared" ref="AIV52:AKQ52" si="2619">AIV11/AGV11-1</f>
        <v>514.90644721466174</v>
      </c>
      <c r="AIW52" s="73">
        <f t="shared" si="2619"/>
        <v>532.05961789276387</v>
      </c>
      <c r="AIX52" s="73">
        <f t="shared" si="2619"/>
        <v>480.0014590799625</v>
      </c>
      <c r="AIY52" s="73">
        <f t="shared" si="2619"/>
        <v>368.31796841656001</v>
      </c>
      <c r="AIZ52" s="73">
        <f t="shared" si="2619"/>
        <v>395.86928695059669</v>
      </c>
      <c r="AJA52" s="73">
        <f t="shared" si="2619"/>
        <v>393.22749610358795</v>
      </c>
      <c r="AJB52" s="73">
        <f t="shared" si="2619"/>
        <v>571.05304139090572</v>
      </c>
      <c r="AJC52" s="73">
        <f t="shared" si="2619"/>
        <v>597.24337578249731</v>
      </c>
      <c r="AJD52" s="73">
        <f t="shared" si="2619"/>
        <v>610.68652341636266</v>
      </c>
      <c r="AJE52" s="73">
        <f t="shared" si="2619"/>
        <v>654.4787075107688</v>
      </c>
      <c r="AJF52" s="73">
        <f t="shared" si="2619"/>
        <v>594.90784355330561</v>
      </c>
      <c r="AJG52" s="73">
        <f t="shared" si="2619"/>
        <v>1194.2905819552686</v>
      </c>
      <c r="AJH52" s="73">
        <f t="shared" si="2619"/>
        <v>1463.8107975191492</v>
      </c>
      <c r="AJI52" s="73">
        <f t="shared" si="2619"/>
        <v>1035.2440606234595</v>
      </c>
      <c r="AJJ52" s="73">
        <f t="shared" si="2619"/>
        <v>1288.5654016711862</v>
      </c>
      <c r="AJK52" s="73">
        <f t="shared" si="2619"/>
        <v>1437.5980649150745</v>
      </c>
      <c r="AJL52" s="73">
        <f t="shared" si="2619"/>
        <v>1492.1726960191438</v>
      </c>
      <c r="AJM52" s="73">
        <f t="shared" si="2619"/>
        <v>1712.5352080298844</v>
      </c>
      <c r="AJN52" s="73">
        <f t="shared" si="2619"/>
        <v>1720.8978557946323</v>
      </c>
      <c r="AJO52" s="73">
        <f t="shared" si="2619"/>
        <v>1644.4953044577826</v>
      </c>
      <c r="AJP52" s="73">
        <f t="shared" si="2619"/>
        <v>1420.818892728528</v>
      </c>
      <c r="AJQ52" s="73">
        <f t="shared" si="2619"/>
        <v>1160.9653032463336</v>
      </c>
      <c r="AJR52" s="73">
        <f t="shared" si="2619"/>
        <v>1189.1123783351209</v>
      </c>
      <c r="AJS52" s="73">
        <f t="shared" si="2619"/>
        <v>966.83215024390734</v>
      </c>
      <c r="AJT52" s="73">
        <f t="shared" si="2619"/>
        <v>679.04618787252423</v>
      </c>
      <c r="AJU52" s="73">
        <f t="shared" si="2619"/>
        <v>713.67055654308535</v>
      </c>
      <c r="AJV52" s="73">
        <f t="shared" si="2619"/>
        <v>712.25178156452557</v>
      </c>
      <c r="AJW52" s="73">
        <f t="shared" si="2619"/>
        <v>733.21777756290089</v>
      </c>
      <c r="AJX52" s="73">
        <f t="shared" si="2619"/>
        <v>690.03724366947642</v>
      </c>
      <c r="AJY52" s="73">
        <f t="shared" si="2619"/>
        <v>578.40828425493009</v>
      </c>
      <c r="AJZ52" s="73">
        <f t="shared" si="2619"/>
        <v>420.60712847566759</v>
      </c>
      <c r="AKA52" s="73">
        <f t="shared" si="2619"/>
        <v>363.04427246251623</v>
      </c>
      <c r="AKB52" s="73">
        <f t="shared" si="2619"/>
        <v>287.42450655834011</v>
      </c>
      <c r="AKC52" s="73">
        <f t="shared" si="2619"/>
        <v>282.04383120578245</v>
      </c>
      <c r="AKD52" s="73">
        <f t="shared" si="2619"/>
        <v>264.53933685394026</v>
      </c>
      <c r="AKE52" s="73">
        <f t="shared" si="2619"/>
        <v>230.35983607116461</v>
      </c>
      <c r="AKF52" s="73">
        <f t="shared" si="2619"/>
        <v>222.56413819636822</v>
      </c>
      <c r="AKG52" s="73">
        <f t="shared" si="2619"/>
        <v>233.58547410450643</v>
      </c>
      <c r="AKH52" s="73">
        <f t="shared" si="2619"/>
        <v>292.00604237786428</v>
      </c>
      <c r="AKI52" s="73">
        <f t="shared" si="2619"/>
        <v>335.70086214822982</v>
      </c>
      <c r="AKJ52" s="73">
        <f t="shared" si="2619"/>
        <v>357.98637489563174</v>
      </c>
      <c r="AKK52" s="73">
        <f t="shared" si="2619"/>
        <v>335.66420847899025</v>
      </c>
      <c r="AKL52" s="73">
        <f t="shared" si="2619"/>
        <v>243.91013635271085</v>
      </c>
      <c r="AKM52" s="73">
        <f t="shared" si="2619"/>
        <v>196.50257577572782</v>
      </c>
      <c r="AKN52" s="73">
        <f t="shared" si="2619"/>
        <v>296.52831919284569</v>
      </c>
      <c r="AKO52" s="73">
        <f t="shared" si="2619"/>
        <v>228.71442601484065</v>
      </c>
      <c r="AKP52" s="73">
        <f t="shared" si="2619"/>
        <v>235.73517063193026</v>
      </c>
      <c r="AKQ52" s="73">
        <f t="shared" si="2619"/>
        <v>214.02718091963902</v>
      </c>
      <c r="AKR52" s="73">
        <f t="shared" si="2606"/>
        <v>217.26137058943502</v>
      </c>
      <c r="AKS52" s="73">
        <f t="shared" si="2606"/>
        <v>196.74138098475285</v>
      </c>
      <c r="AKT52" s="73">
        <f t="shared" si="2606"/>
        <v>171.8861132795559</v>
      </c>
      <c r="AKU52" s="73">
        <f t="shared" si="2606"/>
        <v>112.72185707456978</v>
      </c>
      <c r="AKV52" s="73">
        <f t="shared" si="2507"/>
        <v>102.18783853798691</v>
      </c>
      <c r="AKW52" s="73">
        <f t="shared" si="2508"/>
        <v>87.848223350253804</v>
      </c>
      <c r="AKX52" s="73">
        <f t="shared" si="2509"/>
        <v>108.84306452899418</v>
      </c>
      <c r="AKY52" s="73">
        <f t="shared" si="2510"/>
        <v>109.34884064938426</v>
      </c>
      <c r="AKZ52" s="73">
        <f t="shared" si="2511"/>
        <v>102.48260109758714</v>
      </c>
      <c r="ALA52" s="73">
        <f t="shared" si="2512"/>
        <v>101.41043949279823</v>
      </c>
      <c r="ALB52" s="73">
        <f t="shared" si="2513"/>
        <v>82.256245996156309</v>
      </c>
      <c r="ALC52" s="73">
        <f t="shared" si="2514"/>
        <v>71.771277170974372</v>
      </c>
      <c r="ALD52" s="73">
        <f t="shared" si="2515"/>
        <v>68.316951349147402</v>
      </c>
      <c r="ALE52" s="73">
        <f t="shared" si="2516"/>
        <v>64.04543400566898</v>
      </c>
      <c r="ALF52" s="73">
        <f t="shared" si="2517"/>
        <v>89.9289738956778</v>
      </c>
      <c r="ALG52" s="73">
        <f t="shared" si="2518"/>
        <v>36.718265150926939</v>
      </c>
      <c r="ALH52" s="73">
        <f t="shared" si="2519"/>
        <v>25.487841343222396</v>
      </c>
      <c r="ALI52" s="73">
        <f t="shared" si="2520"/>
        <v>29.108092593894238</v>
      </c>
      <c r="ALJ52" s="73">
        <f t="shared" si="2520"/>
        <v>28.073051060943708</v>
      </c>
      <c r="ALK52" s="73">
        <f t="shared" si="2521"/>
        <v>23.070720342513603</v>
      </c>
      <c r="ALL52" s="73">
        <f t="shared" si="2522"/>
        <v>24.003441323115663</v>
      </c>
      <c r="ALM52" s="73">
        <f t="shared" si="2523"/>
        <v>20.251128338406915</v>
      </c>
      <c r="ALN52" s="73">
        <f t="shared" si="2524"/>
        <v>19.582474074193698</v>
      </c>
      <c r="ALO52" s="73">
        <f t="shared" si="2524"/>
        <v>19.815778811358037</v>
      </c>
      <c r="ALP52" s="73">
        <f t="shared" si="2525"/>
        <v>21.926715925727496</v>
      </c>
      <c r="ALQ52" s="73">
        <f t="shared" si="2526"/>
        <v>20.048763452808025</v>
      </c>
      <c r="ALR52" s="73">
        <f t="shared" si="2527"/>
        <v>22.034199350758808</v>
      </c>
      <c r="ALS52" s="73">
        <f t="shared" si="2528"/>
        <v>23.836075004090077</v>
      </c>
      <c r="ALT52" s="73">
        <f t="shared" si="2529"/>
        <v>25.041139647653313</v>
      </c>
      <c r="ALU52" s="73">
        <f t="shared" si="2530"/>
        <v>25.096766618968392</v>
      </c>
      <c r="ALV52" s="73">
        <f t="shared" si="2531"/>
        <v>33.796781238283259</v>
      </c>
      <c r="ALW52" s="73">
        <f t="shared" si="2532"/>
        <v>28.066261650750654</v>
      </c>
      <c r="ALX52" s="73">
        <f t="shared" si="2533"/>
        <v>30.439673172475608</v>
      </c>
      <c r="ALY52" s="73">
        <f t="shared" si="2534"/>
        <v>31.951822136229964</v>
      </c>
      <c r="ALZ52" s="73">
        <f t="shared" si="2535"/>
        <v>33.644932862262451</v>
      </c>
      <c r="AMA52" s="73">
        <f t="shared" si="2536"/>
        <v>29.848156148037514</v>
      </c>
      <c r="AMB52" s="73">
        <f t="shared" si="2537"/>
        <v>29.948187424813284</v>
      </c>
      <c r="AMC52" s="73">
        <f t="shared" si="2538"/>
        <v>29.665515675094042</v>
      </c>
      <c r="AMD52" s="73">
        <f t="shared" si="2539"/>
        <v>27.014711385855978</v>
      </c>
      <c r="AME52" s="73">
        <f t="shared" si="2540"/>
        <v>25.666979290669254</v>
      </c>
      <c r="AMF52" s="73">
        <f t="shared" si="2541"/>
        <v>25.855299024220603</v>
      </c>
      <c r="AMG52" s="73">
        <f t="shared" si="2542"/>
        <v>26.839657244552718</v>
      </c>
      <c r="AMH52" s="73">
        <f t="shared" si="2543"/>
        <v>21.157761450002027</v>
      </c>
      <c r="AMI52" s="73">
        <f t="shared" si="2544"/>
        <v>20.74417117166465</v>
      </c>
      <c r="AMJ52" s="73">
        <f t="shared" si="2545"/>
        <v>19.447967774298021</v>
      </c>
      <c r="AMK52" s="73">
        <f t="shared" si="2546"/>
        <v>20.345542863598965</v>
      </c>
      <c r="AML52" s="73">
        <f t="shared" si="2547"/>
        <v>19.602353968192677</v>
      </c>
      <c r="AMM52" s="73">
        <f t="shared" si="2548"/>
        <v>17.621993577401771</v>
      </c>
      <c r="AMN52" s="73">
        <f t="shared" si="2549"/>
        <v>11.835756415503104</v>
      </c>
      <c r="AMO52" s="73">
        <f t="shared" si="2550"/>
        <v>16.292413720373776</v>
      </c>
      <c r="AMP52" s="73">
        <f t="shared" si="2551"/>
        <v>15.827060348798767</v>
      </c>
      <c r="AMQ52" s="73">
        <f t="shared" si="2552"/>
        <v>18.73762973569966</v>
      </c>
      <c r="AMR52" s="73">
        <f t="shared" si="2553"/>
        <v>19.479645801863409</v>
      </c>
      <c r="AMS52" s="73">
        <f t="shared" si="2554"/>
        <v>21.053644071167888</v>
      </c>
      <c r="AMT52" s="73">
        <f t="shared" si="2555"/>
        <v>22.696717445881102</v>
      </c>
      <c r="AMU52" s="73">
        <f t="shared" si="2556"/>
        <v>23.169846404753134</v>
      </c>
      <c r="AMV52" s="73">
        <f t="shared" si="2557"/>
        <v>20.461912897729164</v>
      </c>
      <c r="AMW52" s="73">
        <f t="shared" si="2558"/>
        <v>24.824659155616242</v>
      </c>
      <c r="AMX52" s="73">
        <f t="shared" si="2559"/>
        <v>18.607242017206417</v>
      </c>
      <c r="AMY52" s="73">
        <f t="shared" si="2560"/>
        <v>22.124483275987512</v>
      </c>
      <c r="AMZ52" s="73">
        <f t="shared" si="2561"/>
        <v>23.299717772566051</v>
      </c>
      <c r="ANA52" s="73">
        <f t="shared" si="2562"/>
        <v>27.947042121459827</v>
      </c>
      <c r="ANB52" s="73">
        <f t="shared" si="2563"/>
        <v>28.539933311336121</v>
      </c>
      <c r="ANC52" s="73">
        <f t="shared" si="2564"/>
        <v>23.097133966200833</v>
      </c>
      <c r="AND52" s="73">
        <f t="shared" si="2565"/>
        <v>21.075398255074418</v>
      </c>
      <c r="ANE52" s="73">
        <f t="shared" si="2566"/>
        <v>19.637638223040152</v>
      </c>
      <c r="ANF52" s="73">
        <f t="shared" si="2567"/>
        <v>12.059246789481247</v>
      </c>
      <c r="ANG52" s="73">
        <f t="shared" si="2568"/>
        <v>18.626942999534652</v>
      </c>
      <c r="ANH52" s="73">
        <f t="shared" si="2569"/>
        <v>20.599791444381612</v>
      </c>
      <c r="ANI52" s="73">
        <f t="shared" si="2570"/>
        <v>21.700089270648554</v>
      </c>
      <c r="ANJ52" s="73">
        <f t="shared" si="2571"/>
        <v>22.84355523254186</v>
      </c>
      <c r="ANK52" s="73">
        <f t="shared" si="2572"/>
        <v>23.597797920218042</v>
      </c>
      <c r="ANL52" s="73">
        <f t="shared" si="2573"/>
        <v>22.047241003341078</v>
      </c>
      <c r="ANM52" s="73">
        <f t="shared" si="2574"/>
        <v>22.634815065440314</v>
      </c>
      <c r="ANN52" s="73">
        <f t="shared" si="2575"/>
        <v>23.832822669323662</v>
      </c>
      <c r="ANO52" s="73">
        <f t="shared" si="2576"/>
        <v>24.340528615391261</v>
      </c>
      <c r="ANP52" s="73">
        <f t="shared" si="2577"/>
        <v>22.196918817772552</v>
      </c>
      <c r="ANQ52" s="73">
        <f t="shared" si="2578"/>
        <v>24.165905611624037</v>
      </c>
      <c r="ANR52" s="73">
        <f t="shared" si="2579"/>
        <v>21.782924733198218</v>
      </c>
      <c r="ANS52" s="73">
        <f t="shared" si="2580"/>
        <v>22.701841197242508</v>
      </c>
      <c r="ANT52" s="73">
        <f t="shared" si="2581"/>
        <v>18.089403792426626</v>
      </c>
      <c r="ANU52" s="73">
        <f t="shared" si="2582"/>
        <v>18.295410797690611</v>
      </c>
      <c r="ANV52" s="73">
        <f t="shared" si="2583"/>
        <v>12.890814841800578</v>
      </c>
      <c r="ANW52" s="73">
        <f t="shared" si="2584"/>
        <v>15.325011759115242</v>
      </c>
      <c r="ANX52" s="73">
        <f t="shared" si="2585"/>
        <v>14.861060211771649</v>
      </c>
      <c r="ANY52" s="73">
        <f t="shared" si="2586"/>
        <v>15.014054272200909</v>
      </c>
      <c r="ANZ52" s="73">
        <f t="shared" si="2587"/>
        <v>14.365525509426995</v>
      </c>
      <c r="AOA52" s="73">
        <f t="shared" si="2588"/>
        <v>15.378942008033491</v>
      </c>
      <c r="AOB52" s="73">
        <f t="shared" si="2589"/>
        <v>15.049789155509753</v>
      </c>
      <c r="AOC52" s="73">
        <f t="shared" si="2590"/>
        <v>13.965401463164033</v>
      </c>
      <c r="AOD52" s="73">
        <f t="shared" si="2591"/>
        <v>14.508506352394948</v>
      </c>
      <c r="AOE52" s="73">
        <f t="shared" si="2592"/>
        <v>14.231958077231997</v>
      </c>
      <c r="AOF52" s="73">
        <f t="shared" si="2593"/>
        <v>14.472781034692646</v>
      </c>
      <c r="AOG52" s="73">
        <f t="shared" si="2594"/>
        <v>13.823204574684931</v>
      </c>
      <c r="AOH52" s="73">
        <f t="shared" si="2595"/>
        <v>14.743935780785817</v>
      </c>
      <c r="AOI52" s="73">
        <f t="shared" si="2596"/>
        <v>14.502811575820308</v>
      </c>
      <c r="AOJ52" s="73">
        <f t="shared" si="2597"/>
        <v>14.443137515634865</v>
      </c>
      <c r="AOK52" s="73">
        <f t="shared" si="2598"/>
        <v>12.927515482781963</v>
      </c>
      <c r="AOL52" s="73">
        <f t="shared" si="2599"/>
        <v>12.856635573643961</v>
      </c>
      <c r="AOM52" s="73">
        <f t="shared" si="2600"/>
        <v>12.450123458591746</v>
      </c>
      <c r="AON52" s="73">
        <f t="shared" si="2601"/>
        <v>11.447030586958421</v>
      </c>
      <c r="AOO52" s="73">
        <f t="shared" si="2602"/>
        <v>10.270833347068725</v>
      </c>
      <c r="AOP52" s="73">
        <f t="shared" si="2603"/>
        <v>10.156216339959876</v>
      </c>
      <c r="AOQ52" s="73">
        <f t="shared" si="2604"/>
        <v>9.3129045869474609</v>
      </c>
      <c r="AOR52" s="73">
        <f t="shared" si="2605"/>
        <v>8.5798612575034223</v>
      </c>
      <c r="AOS52" s="73"/>
      <c r="AOT52" s="73"/>
      <c r="AOU52" s="73"/>
      <c r="AOV52" s="73"/>
      <c r="AOW52" s="73"/>
      <c r="AOX52" s="73"/>
      <c r="AOY52" s="73"/>
      <c r="AOZ52" s="73"/>
      <c r="APA52" s="73"/>
    </row>
    <row r="53" spans="1:1093" x14ac:dyDescent="0.2">
      <c r="A53" s="9"/>
      <c r="B53" s="48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43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</row>
    <row r="54" spans="1:1093" x14ac:dyDescent="0.2">
      <c r="A54" s="9"/>
      <c r="B54" s="41" t="s">
        <v>1511</v>
      </c>
      <c r="AHX54" s="6"/>
      <c r="AHY54" s="6"/>
      <c r="AHZ54" s="6"/>
      <c r="AIA54" s="6"/>
    </row>
    <row r="55" spans="1:1093" x14ac:dyDescent="0.2">
      <c r="A55" s="9"/>
      <c r="B55" s="320" t="s">
        <v>1232</v>
      </c>
      <c r="DH55" s="6">
        <f t="shared" ref="DH55:FS55" si="2620">(SUM(DH9)-SUM(DG9))/(DH11)</f>
        <v>-137963677.1300447</v>
      </c>
      <c r="DI55" s="6">
        <f t="shared" si="2620"/>
        <v>-19568161.434977371</v>
      </c>
      <c r="DJ55" s="6">
        <f t="shared" si="2620"/>
        <v>-66644394.618834652</v>
      </c>
      <c r="DK55" s="6">
        <f t="shared" si="2620"/>
        <v>117856950.67264603</v>
      </c>
      <c r="DL55" s="6">
        <f t="shared" si="2620"/>
        <v>-101627171.49220484</v>
      </c>
      <c r="DM55" s="6">
        <f t="shared" si="2620"/>
        <v>-57645879.732739806</v>
      </c>
      <c r="DN55" s="6">
        <f t="shared" si="2620"/>
        <v>-33223608.017817166</v>
      </c>
      <c r="DO55" s="6">
        <f t="shared" si="2620"/>
        <v>158706013.36302882</v>
      </c>
      <c r="DP55" s="6">
        <f t="shared" si="2620"/>
        <v>-66248017.62114545</v>
      </c>
      <c r="DQ55" s="6">
        <f t="shared" si="2620"/>
        <v>-44681497.797356367</v>
      </c>
      <c r="DR55" s="6">
        <f t="shared" si="2620"/>
        <v>62993392.070484452</v>
      </c>
      <c r="DS55" s="6">
        <f t="shared" si="2620"/>
        <v>10240088.105726745</v>
      </c>
      <c r="DT55" s="6">
        <f t="shared" si="2620"/>
        <v>58392765.957446627</v>
      </c>
      <c r="DU55" s="6">
        <f t="shared" si="2620"/>
        <v>53494042.553191513</v>
      </c>
      <c r="DV55" s="6">
        <f t="shared" si="2620"/>
        <v>99095744.680851057</v>
      </c>
      <c r="DW55" s="6">
        <f t="shared" si="2620"/>
        <v>98271063.829787642</v>
      </c>
      <c r="DX55" s="6">
        <f t="shared" si="2620"/>
        <v>-280729787.23404288</v>
      </c>
      <c r="DY55" s="6">
        <f t="shared" si="2620"/>
        <v>-34166666.666666664</v>
      </c>
      <c r="DZ55" s="6">
        <f t="shared" si="2620"/>
        <v>-22383730.158729859</v>
      </c>
      <c r="EA55" s="6">
        <f t="shared" si="2620"/>
        <v>49006746.031746082</v>
      </c>
      <c r="EB55" s="6">
        <f t="shared" si="2620"/>
        <v>34556349.206348903</v>
      </c>
      <c r="EC55" s="6">
        <f t="shared" si="2620"/>
        <v>47804814.814815201</v>
      </c>
      <c r="ED55" s="6">
        <f t="shared" si="2620"/>
        <v>-17538148.148148641</v>
      </c>
      <c r="EE55" s="6">
        <f t="shared" si="2620"/>
        <v>82581111.111111194</v>
      </c>
      <c r="EF55" s="6">
        <f t="shared" si="2620"/>
        <v>413862962.96296304</v>
      </c>
      <c r="EG55" s="6">
        <f t="shared" si="2620"/>
        <v>414257575.75757551</v>
      </c>
      <c r="EH55" s="6">
        <f t="shared" si="2620"/>
        <v>-727229166.66666627</v>
      </c>
      <c r="EI55" s="6">
        <f t="shared" si="2620"/>
        <v>170264393.93939379</v>
      </c>
      <c r="EJ55" s="6">
        <f t="shared" si="2620"/>
        <v>-104918181.81818168</v>
      </c>
      <c r="EK55" s="6">
        <f t="shared" si="2620"/>
        <v>-30792424.242424175</v>
      </c>
      <c r="EL55" s="6">
        <f t="shared" si="2620"/>
        <v>5041392.6499029957</v>
      </c>
      <c r="EM55" s="6">
        <f t="shared" si="2620"/>
        <v>4746228.2398453513</v>
      </c>
      <c r="EN55" s="6">
        <f t="shared" si="2620"/>
        <v>30620116.054158565</v>
      </c>
      <c r="EO55" s="6">
        <f t="shared" si="2620"/>
        <v>36867311.411992423</v>
      </c>
      <c r="EP55" s="6">
        <f t="shared" si="2620"/>
        <v>-3140740.7407406499</v>
      </c>
      <c r="EQ55" s="6">
        <f t="shared" si="2620"/>
        <v>-41773879.142300196</v>
      </c>
      <c r="ER55" s="6">
        <f t="shared" si="2620"/>
        <v>-95332943.469785899</v>
      </c>
      <c r="ES55" s="6">
        <f t="shared" si="2620"/>
        <v>110615984.4054582</v>
      </c>
      <c r="ET55" s="6">
        <f t="shared" si="2620"/>
        <v>184854580.89668632</v>
      </c>
      <c r="EU55" s="6">
        <f t="shared" si="2620"/>
        <v>21322255.41448823</v>
      </c>
      <c r="EV55" s="6">
        <f t="shared" si="2620"/>
        <v>255653846.15384629</v>
      </c>
      <c r="EW55" s="6">
        <f t="shared" si="2620"/>
        <v>323286781.17998493</v>
      </c>
      <c r="EX55" s="6">
        <f t="shared" si="2620"/>
        <v>245107916.35548937</v>
      </c>
      <c r="EY55" s="6">
        <f t="shared" si="2620"/>
        <v>-377145125.55391419</v>
      </c>
      <c r="EZ55" s="6">
        <f t="shared" si="2620"/>
        <v>300759970.45790255</v>
      </c>
      <c r="FA55" s="6">
        <f t="shared" si="2620"/>
        <v>73893279.172821224</v>
      </c>
      <c r="FB55" s="6">
        <f t="shared" si="2620"/>
        <v>118073855.24372238</v>
      </c>
      <c r="FC55" s="6">
        <f t="shared" si="2620"/>
        <v>89496271.186440647</v>
      </c>
      <c r="FD55" s="6">
        <f t="shared" si="2620"/>
        <v>-39551525.42372895</v>
      </c>
      <c r="FE55" s="6">
        <f t="shared" si="2620"/>
        <v>-202566101.69491515</v>
      </c>
      <c r="FF55" s="6">
        <f t="shared" si="2620"/>
        <v>-141074576.27118683</v>
      </c>
      <c r="FG55" s="6">
        <f t="shared" si="2620"/>
        <v>230278305.08474597</v>
      </c>
      <c r="FH55" s="6">
        <f t="shared" si="2620"/>
        <v>-49556050.95541393</v>
      </c>
      <c r="FI55" s="6">
        <f t="shared" si="2620"/>
        <v>29685031.847133771</v>
      </c>
      <c r="FJ55" s="6">
        <f t="shared" si="2620"/>
        <v>20935987.261146475</v>
      </c>
      <c r="FK55" s="6">
        <f t="shared" si="2620"/>
        <v>2032802.5477707561</v>
      </c>
      <c r="FL55" s="6">
        <f t="shared" si="2620"/>
        <v>75924857.142857015</v>
      </c>
      <c r="FM55" s="6">
        <f t="shared" si="2620"/>
        <v>357112857.14285707</v>
      </c>
      <c r="FN55" s="6">
        <f t="shared" si="2620"/>
        <v>-474271714.28571415</v>
      </c>
      <c r="FO55" s="6">
        <f t="shared" si="2620"/>
        <v>471734285.71428567</v>
      </c>
      <c r="FP55" s="6">
        <f t="shared" si="2620"/>
        <v>-279444761.90476173</v>
      </c>
      <c r="FQ55" s="6">
        <f t="shared" si="2620"/>
        <v>19892063.492063213</v>
      </c>
      <c r="FR55" s="6">
        <f t="shared" si="2620"/>
        <v>186452698.41269872</v>
      </c>
      <c r="FS55" s="6">
        <f t="shared" si="2620"/>
        <v>-410412063.49206382</v>
      </c>
      <c r="FT55" s="6">
        <f t="shared" ref="FT55:IE55" si="2621">(SUM(FT9)-SUM(FS9))/(FT11)</f>
        <v>96477460.317460582</v>
      </c>
      <c r="FU55" s="6">
        <f t="shared" si="2621"/>
        <v>96085570.469798371</v>
      </c>
      <c r="FV55" s="6">
        <f t="shared" si="2621"/>
        <v>-134139597.31543626</v>
      </c>
      <c r="FW55" s="6">
        <f t="shared" si="2621"/>
        <v>-51617449.664429434</v>
      </c>
      <c r="FX55" s="6">
        <f t="shared" si="2621"/>
        <v>82600000.000000358</v>
      </c>
      <c r="FY55" s="6">
        <f t="shared" si="2621"/>
        <v>90679655.172413513</v>
      </c>
      <c r="FZ55" s="6">
        <f t="shared" si="2621"/>
        <v>-8574137.9310342818</v>
      </c>
      <c r="GA55" s="6">
        <f t="shared" si="2621"/>
        <v>48706206.896551587</v>
      </c>
      <c r="GB55" s="6">
        <f t="shared" si="2621"/>
        <v>84152758.620689407</v>
      </c>
      <c r="GC55" s="6">
        <f t="shared" si="2621"/>
        <v>-127250769.23076881</v>
      </c>
      <c r="GD55" s="6">
        <f t="shared" si="2621"/>
        <v>221297692.30769193</v>
      </c>
      <c r="GE55" s="6">
        <f t="shared" si="2621"/>
        <v>1853076.923077214</v>
      </c>
      <c r="GF55" s="6">
        <f t="shared" si="2621"/>
        <v>-97256923.076923355</v>
      </c>
      <c r="GG55" s="6">
        <f t="shared" si="2621"/>
        <v>268551153.84615391</v>
      </c>
      <c r="GH55" s="6">
        <f t="shared" si="2621"/>
        <v>-18750704.225351743</v>
      </c>
      <c r="GI55" s="6">
        <f t="shared" si="2621"/>
        <v>244876760.5633803</v>
      </c>
      <c r="GJ55" s="6">
        <f t="shared" si="2621"/>
        <v>-29980633.802817311</v>
      </c>
      <c r="GK55" s="6">
        <f t="shared" si="2621"/>
        <v>-142790845.07042235</v>
      </c>
      <c r="GL55" s="6">
        <f t="shared" si="2621"/>
        <v>33709022.556391105</v>
      </c>
      <c r="GM55" s="6">
        <f t="shared" si="2621"/>
        <v>-34623308.270677082</v>
      </c>
      <c r="GN55" s="6">
        <f t="shared" si="2621"/>
        <v>28626691.72932335</v>
      </c>
      <c r="GO55" s="6">
        <f t="shared" si="2621"/>
        <v>-59855639.097743936</v>
      </c>
      <c r="GP55" s="6">
        <f t="shared" si="2621"/>
        <v>-22310608.962083448</v>
      </c>
      <c r="GQ55" s="6">
        <f t="shared" si="2621"/>
        <v>46833529.181354836</v>
      </c>
      <c r="GR55" s="6">
        <f t="shared" si="2621"/>
        <v>40205248.726987951</v>
      </c>
      <c r="GS55" s="6">
        <f t="shared" si="2621"/>
        <v>-6012534.2734038392</v>
      </c>
      <c r="GT55" s="6">
        <f t="shared" si="2621"/>
        <v>257048178.61339611</v>
      </c>
      <c r="GU55" s="6">
        <f t="shared" si="2621"/>
        <v>-120028411.36454561</v>
      </c>
      <c r="GV55" s="6">
        <f t="shared" si="2621"/>
        <v>352423769.50780284</v>
      </c>
      <c r="GW55" s="6">
        <f t="shared" si="2621"/>
        <v>310991596.63865519</v>
      </c>
      <c r="GX55" s="6">
        <f t="shared" si="2621"/>
        <v>98101640.656262413</v>
      </c>
      <c r="GY55" s="6">
        <f t="shared" si="2621"/>
        <v>260079242.03273073</v>
      </c>
      <c r="GZ55" s="6">
        <f t="shared" si="2621"/>
        <v>-208530577.08871606</v>
      </c>
      <c r="HA55" s="6">
        <f t="shared" si="2621"/>
        <v>302666412.21373993</v>
      </c>
      <c r="HB55" s="6">
        <f t="shared" si="2621"/>
        <v>535005725.19083947</v>
      </c>
      <c r="HC55" s="6">
        <f t="shared" si="2621"/>
        <v>-233078625.9541986</v>
      </c>
      <c r="HD55" s="6">
        <f t="shared" si="2621"/>
        <v>-126876029.96254669</v>
      </c>
      <c r="HE55" s="6">
        <f t="shared" si="2621"/>
        <v>25353558.052434545</v>
      </c>
      <c r="HF55" s="6">
        <f t="shared" si="2621"/>
        <v>38268539.325843394</v>
      </c>
      <c r="HG55" s="6">
        <f t="shared" si="2621"/>
        <v>-63008614.232210353</v>
      </c>
      <c r="HH55" s="6">
        <f t="shared" si="2621"/>
        <v>-132453046.59498216</v>
      </c>
      <c r="HI55" s="6">
        <f t="shared" si="2621"/>
        <v>98921863.799283609</v>
      </c>
      <c r="HJ55" s="6">
        <f t="shared" si="2621"/>
        <v>-1543727.5985665587</v>
      </c>
      <c r="HK55" s="6">
        <f t="shared" si="2621"/>
        <v>-157889964.15770626</v>
      </c>
      <c r="HL55" s="6">
        <f t="shared" si="2621"/>
        <v>26503937.007874683</v>
      </c>
      <c r="HM55" s="6">
        <f t="shared" si="2621"/>
        <v>7121689.334287093</v>
      </c>
      <c r="HN55" s="6">
        <f t="shared" si="2621"/>
        <v>114715103.79384445</v>
      </c>
      <c r="HO55" s="6">
        <f t="shared" si="2621"/>
        <v>117361488.90479553</v>
      </c>
      <c r="HP55" s="6">
        <f t="shared" si="2621"/>
        <v>97161834.862385437</v>
      </c>
      <c r="HQ55" s="6">
        <f t="shared" si="2621"/>
        <v>136620183.4862383</v>
      </c>
      <c r="HR55" s="6">
        <f t="shared" si="2621"/>
        <v>122764036.69724795</v>
      </c>
      <c r="HS55" s="6">
        <f t="shared" si="2621"/>
        <v>-374918165.13761425</v>
      </c>
      <c r="HT55" s="6">
        <f t="shared" si="2621"/>
        <v>13750458.715595689</v>
      </c>
      <c r="HU55" s="6">
        <f t="shared" si="2621"/>
        <v>-107330377.79491112</v>
      </c>
      <c r="HV55" s="6">
        <f t="shared" si="2621"/>
        <v>167780262.14340791</v>
      </c>
      <c r="HW55" s="6">
        <f t="shared" si="2621"/>
        <v>10301850.424055917</v>
      </c>
      <c r="HX55" s="6">
        <f t="shared" si="2621"/>
        <v>-4975327.6792597407</v>
      </c>
      <c r="HY55" s="6">
        <f t="shared" si="2621"/>
        <v>96563921.568626493</v>
      </c>
      <c r="HZ55" s="6">
        <f t="shared" si="2621"/>
        <v>-221785882.35294035</v>
      </c>
      <c r="IA55" s="6">
        <f t="shared" si="2621"/>
        <v>167603529.41176412</v>
      </c>
      <c r="IB55" s="6">
        <f t="shared" si="2621"/>
        <v>2352941.1764705884</v>
      </c>
      <c r="IC55" s="6">
        <f t="shared" si="2621"/>
        <v>536000392.15686309</v>
      </c>
      <c r="ID55" s="6">
        <f t="shared" si="2621"/>
        <v>-320265882.35294116</v>
      </c>
      <c r="IE55" s="6">
        <f t="shared" si="2621"/>
        <v>78888235.294117421</v>
      </c>
      <c r="IF55" s="6">
        <f t="shared" ref="IF55:KQ55" si="2622">(SUM(IF9)-SUM(IE9))/(IF11)</f>
        <v>329242745.09803933</v>
      </c>
      <c r="IG55" s="6">
        <f t="shared" si="2622"/>
        <v>106060784.31372504</v>
      </c>
      <c r="IH55" s="6">
        <f t="shared" si="2622"/>
        <v>-134740870.24086952</v>
      </c>
      <c r="II55" s="6">
        <f t="shared" si="2622"/>
        <v>-133726884.22688442</v>
      </c>
      <c r="IJ55" s="6">
        <f t="shared" si="2622"/>
        <v>281216006.21600622</v>
      </c>
      <c r="IK55" s="6">
        <f t="shared" si="2622"/>
        <v>43696969.69697006</v>
      </c>
      <c r="IL55" s="6">
        <f t="shared" si="2622"/>
        <v>605767739.43388903</v>
      </c>
      <c r="IM55" s="6">
        <f t="shared" si="2622"/>
        <v>-585821636.29313779</v>
      </c>
      <c r="IN55" s="6">
        <f t="shared" si="2622"/>
        <v>248473439.31756511</v>
      </c>
      <c r="IO55" s="6">
        <f t="shared" si="2622"/>
        <v>99159364.094610572</v>
      </c>
      <c r="IP55" s="6">
        <f t="shared" si="2622"/>
        <v>-37342768.514928535</v>
      </c>
      <c r="IQ55" s="6">
        <f t="shared" si="2622"/>
        <v>-18588950.27624318</v>
      </c>
      <c r="IR55" s="6">
        <f t="shared" si="2622"/>
        <v>-170679558.01104909</v>
      </c>
      <c r="IS55" s="6">
        <f t="shared" si="2622"/>
        <v>-83361694.290976748</v>
      </c>
      <c r="IT55" s="6">
        <f t="shared" si="2622"/>
        <v>224507182.32044289</v>
      </c>
      <c r="IU55" s="6">
        <f t="shared" si="2622"/>
        <v>-85409285.714286461</v>
      </c>
      <c r="IV55" s="6">
        <f t="shared" si="2622"/>
        <v>222404999.99999988</v>
      </c>
      <c r="IW55" s="6">
        <f t="shared" si="2622"/>
        <v>767258928.57142854</v>
      </c>
      <c r="IX55" s="6">
        <f t="shared" si="2622"/>
        <v>700166071.4285723</v>
      </c>
      <c r="IY55" s="6">
        <f t="shared" si="2622"/>
        <v>775204459.56160259</v>
      </c>
      <c r="IZ55" s="6">
        <f t="shared" si="2622"/>
        <v>-1121472033.2577486</v>
      </c>
      <c r="JA55" s="6">
        <f t="shared" si="2622"/>
        <v>298807256.2358278</v>
      </c>
      <c r="JB55" s="6">
        <f t="shared" si="2622"/>
        <v>53236583.522298343</v>
      </c>
      <c r="JC55" s="6">
        <f t="shared" si="2622"/>
        <v>-301940520.44609708</v>
      </c>
      <c r="JD55" s="6">
        <f t="shared" si="2622"/>
        <v>-49838661.710037306</v>
      </c>
      <c r="JE55" s="6">
        <f t="shared" si="2622"/>
        <v>-158798513.01115215</v>
      </c>
      <c r="JF55" s="6">
        <f t="shared" si="2622"/>
        <v>80010408.92193304</v>
      </c>
      <c r="JG55" s="6">
        <f t="shared" si="2622"/>
        <v>-261365031.8232871</v>
      </c>
      <c r="JH55" s="6">
        <f t="shared" si="2622"/>
        <v>-128509172.59453429</v>
      </c>
      <c r="JI55" s="6">
        <f t="shared" si="2622"/>
        <v>26235117.933359038</v>
      </c>
      <c r="JJ55" s="6">
        <f t="shared" si="2622"/>
        <v>-9228004.4926997572</v>
      </c>
      <c r="JK55" s="6">
        <f t="shared" si="2622"/>
        <v>221750288.12908193</v>
      </c>
      <c r="JL55" s="6">
        <f t="shared" si="2622"/>
        <v>326684210.52631563</v>
      </c>
      <c r="JM55" s="6">
        <f t="shared" si="2622"/>
        <v>165717633.49980807</v>
      </c>
      <c r="JN55" s="6">
        <f t="shared" si="2622"/>
        <v>-57724932.769881524</v>
      </c>
      <c r="JO55" s="6">
        <f t="shared" si="2622"/>
        <v>108403673.30988735</v>
      </c>
      <c r="JP55" s="6">
        <f t="shared" si="2622"/>
        <v>746437670.96522069</v>
      </c>
      <c r="JQ55" s="6">
        <f t="shared" si="2622"/>
        <v>-518072684.64243883</v>
      </c>
      <c r="JR55" s="6">
        <f t="shared" si="2622"/>
        <v>23628761.234857503</v>
      </c>
      <c r="JS55" s="6">
        <f t="shared" si="2622"/>
        <v>727572706.0653193</v>
      </c>
      <c r="JT55" s="6">
        <f t="shared" si="2622"/>
        <v>-85037325.038880378</v>
      </c>
      <c r="JU55" s="6">
        <f t="shared" si="2622"/>
        <v>267198678.07153988</v>
      </c>
      <c r="JV55" s="6">
        <f t="shared" si="2622"/>
        <v>-8832037.3250401467</v>
      </c>
      <c r="JW55" s="6">
        <f t="shared" si="2622"/>
        <v>17648398.30181469</v>
      </c>
      <c r="JX55" s="6">
        <f t="shared" si="2622"/>
        <v>259235816.28714737</v>
      </c>
      <c r="JY55" s="6">
        <f t="shared" si="2622"/>
        <v>-31445387.881126978</v>
      </c>
      <c r="JZ55" s="6">
        <f t="shared" si="2622"/>
        <v>-102226553.45426485</v>
      </c>
      <c r="KA55" s="6">
        <f t="shared" si="2622"/>
        <v>-499805448.96392918</v>
      </c>
      <c r="KB55" s="6">
        <f t="shared" si="2622"/>
        <v>-66524942.4405213</v>
      </c>
      <c r="KC55" s="6">
        <f t="shared" si="2622"/>
        <v>432108211.81888032</v>
      </c>
      <c r="KD55" s="6">
        <f t="shared" si="2622"/>
        <v>115264773.59938559</v>
      </c>
      <c r="KE55" s="6">
        <f t="shared" si="2622"/>
        <v>-57053726.82557673</v>
      </c>
      <c r="KF55" s="6">
        <f t="shared" si="2622"/>
        <v>-12584941.354521202</v>
      </c>
      <c r="KG55" s="6">
        <f t="shared" si="2622"/>
        <v>304213393.87060106</v>
      </c>
      <c r="KH55" s="6">
        <f t="shared" si="2622"/>
        <v>50678395.762390956</v>
      </c>
      <c r="KI55" s="6">
        <f t="shared" si="2622"/>
        <v>317375141.2429378</v>
      </c>
      <c r="KJ55" s="6">
        <f t="shared" si="2622"/>
        <v>-16613559.322034864</v>
      </c>
      <c r="KK55" s="6">
        <f t="shared" si="2622"/>
        <v>-43129190.207154736</v>
      </c>
      <c r="KL55" s="6">
        <f t="shared" si="2622"/>
        <v>765451977.40112996</v>
      </c>
      <c r="KM55" s="6">
        <f t="shared" si="2622"/>
        <v>97571322.712116033</v>
      </c>
      <c r="KN55" s="6">
        <f t="shared" si="2622"/>
        <v>33955909.596145689</v>
      </c>
      <c r="KO55" s="6">
        <f t="shared" si="2622"/>
        <v>-2076695.0722485499</v>
      </c>
      <c r="KP55" s="6">
        <f t="shared" si="2622"/>
        <v>337603186.36531955</v>
      </c>
      <c r="KQ55" s="6">
        <f t="shared" si="2622"/>
        <v>-232185122.85425687</v>
      </c>
      <c r="KR55" s="6">
        <f t="shared" ref="KR55:NC55" si="2623">(SUM(KR9)-SUM(KQ9))/(KR11)</f>
        <v>194770447.66072044</v>
      </c>
      <c r="KS55" s="6">
        <f t="shared" si="2623"/>
        <v>313598115.11275661</v>
      </c>
      <c r="KT55" s="6">
        <f t="shared" si="2623"/>
        <v>345293109.24369651</v>
      </c>
      <c r="KU55" s="6">
        <f t="shared" si="2623"/>
        <v>574456806.72268987</v>
      </c>
      <c r="KV55" s="6">
        <f t="shared" si="2623"/>
        <v>1221285538.4615376</v>
      </c>
      <c r="KW55" s="6">
        <f t="shared" si="2623"/>
        <v>120994285.71428539</v>
      </c>
      <c r="KX55" s="6">
        <f t="shared" si="2623"/>
        <v>275696285.71428728</v>
      </c>
      <c r="KY55" s="6">
        <f t="shared" si="2623"/>
        <v>981089142.85714281</v>
      </c>
      <c r="KZ55" s="6">
        <f t="shared" si="2623"/>
        <v>-332333117.93214929</v>
      </c>
      <c r="LA55" s="6">
        <f t="shared" si="2623"/>
        <v>163041680.12924117</v>
      </c>
      <c r="LB55" s="6">
        <f t="shared" si="2623"/>
        <v>532410985.46041989</v>
      </c>
      <c r="LC55" s="6">
        <f t="shared" si="2623"/>
        <v>-126484403.11937584</v>
      </c>
      <c r="LD55" s="6">
        <f t="shared" si="2623"/>
        <v>184743188.40579578</v>
      </c>
      <c r="LE55" s="6">
        <f t="shared" si="2623"/>
        <v>-159187728.45952886</v>
      </c>
      <c r="LF55" s="6">
        <f t="shared" si="2623"/>
        <v>-66453986.36426992</v>
      </c>
      <c r="LG55" s="6">
        <f t="shared" si="2623"/>
        <v>-233751878.02156889</v>
      </c>
      <c r="LH55" s="6">
        <f t="shared" si="2623"/>
        <v>78953126.169973359</v>
      </c>
      <c r="LI55" s="6">
        <f t="shared" si="2623"/>
        <v>-38548461.538460404</v>
      </c>
      <c r="LJ55" s="6">
        <f t="shared" si="2623"/>
        <v>-5423512.0063729342</v>
      </c>
      <c r="LK55" s="6">
        <f t="shared" si="2623"/>
        <v>7379220.7792201741</v>
      </c>
      <c r="LL55" s="6">
        <f t="shared" si="2623"/>
        <v>209803953.48837227</v>
      </c>
      <c r="LM55" s="6">
        <f t="shared" si="2623"/>
        <v>-258586945.81280801</v>
      </c>
      <c r="LN55" s="6">
        <f t="shared" si="2623"/>
        <v>-22007684.529828168</v>
      </c>
      <c r="LO55" s="6">
        <f t="shared" si="2623"/>
        <v>50994817.275747322</v>
      </c>
      <c r="LP55" s="6">
        <f t="shared" si="2623"/>
        <v>356026301.36986357</v>
      </c>
      <c r="LQ55" s="6">
        <f t="shared" si="2623"/>
        <v>631086592.17876995</v>
      </c>
      <c r="LR55" s="6">
        <f t="shared" si="2623"/>
        <v>-733793220.68197811</v>
      </c>
      <c r="LS55" s="6">
        <f t="shared" si="2623"/>
        <v>32542968.421052825</v>
      </c>
      <c r="LT55" s="6">
        <f t="shared" si="2623"/>
        <v>-277496000.00000095</v>
      </c>
      <c r="LU55" s="6">
        <f t="shared" si="2623"/>
        <v>-336734675.75709462</v>
      </c>
      <c r="LV55" s="6">
        <f t="shared" si="2623"/>
        <v>286035284.21052581</v>
      </c>
      <c r="LW55" s="6">
        <f t="shared" si="2623"/>
        <v>141214199.7593264</v>
      </c>
      <c r="LX55" s="6">
        <f t="shared" si="2623"/>
        <v>-135159515.3825213</v>
      </c>
      <c r="LY55" s="6">
        <f t="shared" si="2623"/>
        <v>27144823.980480716</v>
      </c>
      <c r="LZ55" s="6">
        <f t="shared" si="2623"/>
        <v>90533386.967016146</v>
      </c>
      <c r="MA55" s="6">
        <f t="shared" si="2623"/>
        <v>115122874.67134111</v>
      </c>
      <c r="MB55" s="6">
        <f t="shared" si="2623"/>
        <v>18079153.190237399</v>
      </c>
      <c r="MC55" s="6">
        <f t="shared" si="2623"/>
        <v>223361566.70746654</v>
      </c>
      <c r="MD55" s="6">
        <f t="shared" si="2623"/>
        <v>127144987.77506067</v>
      </c>
      <c r="ME55" s="6">
        <f t="shared" si="2623"/>
        <v>406308502.99401212</v>
      </c>
      <c r="MF55" s="6">
        <f t="shared" si="2623"/>
        <v>-9385170.0516758095</v>
      </c>
      <c r="MG55" s="6">
        <f t="shared" si="2623"/>
        <v>391653938.13360989</v>
      </c>
      <c r="MH55" s="6">
        <f t="shared" si="2623"/>
        <v>56440593.729153201</v>
      </c>
      <c r="MI55" s="6">
        <f t="shared" si="2623"/>
        <v>-129026425.20170096</v>
      </c>
      <c r="MJ55" s="6">
        <f t="shared" si="2623"/>
        <v>181984862.47000262</v>
      </c>
      <c r="MK55" s="6">
        <f t="shared" si="2623"/>
        <v>-9855001.9822918735</v>
      </c>
      <c r="ML55" s="6">
        <f t="shared" si="2623"/>
        <v>63292653.061225004</v>
      </c>
      <c r="MM55" s="6">
        <f t="shared" si="2623"/>
        <v>-49618590.078330003</v>
      </c>
      <c r="MN55" s="6">
        <f t="shared" si="2623"/>
        <v>186692724.88701066</v>
      </c>
      <c r="MO55" s="6">
        <f t="shared" si="2623"/>
        <v>200678448.56661016</v>
      </c>
      <c r="MP55" s="6">
        <f t="shared" si="2623"/>
        <v>286427796.74633557</v>
      </c>
      <c r="MQ55" s="6">
        <f t="shared" si="2623"/>
        <v>-121013400.08835387</v>
      </c>
      <c r="MR55" s="6">
        <f t="shared" si="2623"/>
        <v>359973317.62626988</v>
      </c>
      <c r="MS55" s="6">
        <f t="shared" si="2623"/>
        <v>27891827.384124078</v>
      </c>
      <c r="MT55" s="6">
        <f t="shared" si="2623"/>
        <v>116874210.43447973</v>
      </c>
      <c r="MU55" s="6">
        <f t="shared" si="2623"/>
        <v>96569323.308270454</v>
      </c>
      <c r="MV55" s="6">
        <f t="shared" si="2623"/>
        <v>549788265.89595449</v>
      </c>
      <c r="MW55" s="6">
        <f t="shared" si="2623"/>
        <v>-44987478.529715814</v>
      </c>
      <c r="MX55" s="6">
        <f t="shared" si="2623"/>
        <v>203720934.01015335</v>
      </c>
      <c r="MY55" s="6">
        <f t="shared" si="2623"/>
        <v>136732680.02781749</v>
      </c>
      <c r="MZ55" s="6">
        <f t="shared" si="2623"/>
        <v>-119444372.42192218</v>
      </c>
      <c r="NA55" s="6">
        <f t="shared" si="2623"/>
        <v>209579815.37826958</v>
      </c>
      <c r="NB55" s="6">
        <f t="shared" si="2623"/>
        <v>398724743.64690131</v>
      </c>
      <c r="NC55" s="6">
        <f t="shared" si="2623"/>
        <v>53484262.148907796</v>
      </c>
      <c r="ND55" s="6">
        <f t="shared" ref="ND55:PO55" si="2624">(SUM(ND9)-SUM(NC9))/(ND11)</f>
        <v>1167445877.6363952</v>
      </c>
      <c r="NE55" s="6">
        <f t="shared" si="2624"/>
        <v>-216059928.44364938</v>
      </c>
      <c r="NF55" s="6">
        <f t="shared" si="2624"/>
        <v>-208613902.87035722</v>
      </c>
      <c r="NG55" s="6">
        <f t="shared" si="2624"/>
        <v>-307529325.71428585</v>
      </c>
      <c r="NH55" s="6">
        <f t="shared" si="2624"/>
        <v>-148309906.54205745</v>
      </c>
      <c r="NI55" s="6">
        <f t="shared" si="2624"/>
        <v>-215150990.99099109</v>
      </c>
      <c r="NJ55" s="6">
        <f t="shared" si="2624"/>
        <v>33718823.529412404</v>
      </c>
      <c r="NK55" s="6">
        <f t="shared" si="2624"/>
        <v>-251845238.09523809</v>
      </c>
      <c r="NL55" s="6">
        <f t="shared" si="2624"/>
        <v>86632026.143791571</v>
      </c>
      <c r="NM55" s="6">
        <f t="shared" si="2624"/>
        <v>-342342207.792207</v>
      </c>
      <c r="NN55" s="6">
        <f t="shared" si="2624"/>
        <v>240717176.47058779</v>
      </c>
      <c r="NO55" s="6">
        <f t="shared" si="2624"/>
        <v>-133612941.17647168</v>
      </c>
      <c r="NP55" s="6">
        <f t="shared" si="2624"/>
        <v>600325126.90355468</v>
      </c>
      <c r="NQ55" s="6">
        <f t="shared" si="2624"/>
        <v>-1116187664.0419948</v>
      </c>
      <c r="NR55" s="6">
        <f t="shared" si="2624"/>
        <v>233337165.77539945</v>
      </c>
      <c r="NS55" s="6">
        <f t="shared" si="2624"/>
        <v>-208217696.62921154</v>
      </c>
      <c r="NT55" s="6">
        <f t="shared" si="2624"/>
        <v>1062128267.4772006</v>
      </c>
      <c r="NU55" s="6">
        <f t="shared" si="2624"/>
        <v>527526801.15273917</v>
      </c>
      <c r="NV55" s="6">
        <f t="shared" si="2624"/>
        <v>-1480371554.2522006</v>
      </c>
      <c r="NW55" s="6">
        <f t="shared" si="2624"/>
        <v>571577310.92437136</v>
      </c>
      <c r="NX55" s="6">
        <f t="shared" si="2624"/>
        <v>-73641337.386019647</v>
      </c>
      <c r="NY55" s="6">
        <f t="shared" si="2624"/>
        <v>156820474.77744737</v>
      </c>
      <c r="NZ55" s="6">
        <f t="shared" si="2624"/>
        <v>-402220474.77744687</v>
      </c>
      <c r="OA55" s="6">
        <f t="shared" si="2624"/>
        <v>73744144.144145682</v>
      </c>
      <c r="OB55" s="6">
        <f t="shared" si="2624"/>
        <v>638906122.44897902</v>
      </c>
      <c r="OC55" s="6">
        <f t="shared" si="2624"/>
        <v>-521434985.42273968</v>
      </c>
      <c r="OD55" s="6">
        <f t="shared" si="2624"/>
        <v>316509467.45561838</v>
      </c>
      <c r="OE55" s="6">
        <f t="shared" si="2624"/>
        <v>23016860.465117089</v>
      </c>
      <c r="OF55" s="6">
        <f t="shared" si="2624"/>
        <v>464180530.97345042</v>
      </c>
      <c r="OG55" s="6">
        <f t="shared" si="2624"/>
        <v>395303927.49244887</v>
      </c>
      <c r="OH55" s="6">
        <f t="shared" si="2624"/>
        <v>165999397.59035948</v>
      </c>
      <c r="OI55" s="6">
        <f t="shared" si="2624"/>
        <v>-123795495.49549241</v>
      </c>
      <c r="OJ55" s="6">
        <f t="shared" si="2624"/>
        <v>291155988.02395171</v>
      </c>
      <c r="OK55" s="6">
        <f t="shared" si="2624"/>
        <v>380058774.37325865</v>
      </c>
      <c r="OL55" s="6">
        <f t="shared" si="2624"/>
        <v>-148265774.26224512</v>
      </c>
      <c r="OM55" s="6">
        <f t="shared" si="2624"/>
        <v>-496981114.18411833</v>
      </c>
      <c r="ON55" s="6">
        <f t="shared" si="2624"/>
        <v>237271076.2331847</v>
      </c>
      <c r="OO55" s="6">
        <f t="shared" si="2624"/>
        <v>163344341.80138427</v>
      </c>
      <c r="OP55" s="6">
        <f t="shared" si="2624"/>
        <v>17760714.285715427</v>
      </c>
      <c r="OQ55" s="6">
        <f t="shared" si="2624"/>
        <v>-127588914.02715048</v>
      </c>
      <c r="OR55" s="6">
        <f t="shared" si="2624"/>
        <v>486854150.19762975</v>
      </c>
      <c r="OS55" s="6">
        <f t="shared" si="2624"/>
        <v>77768918.918917656</v>
      </c>
      <c r="OT55" s="6">
        <f t="shared" si="2624"/>
        <v>70248251.748252973</v>
      </c>
      <c r="OU55" s="6">
        <f t="shared" si="2624"/>
        <v>57475384.615384072</v>
      </c>
      <c r="OV55" s="6">
        <f t="shared" si="2624"/>
        <v>84075633.528264284</v>
      </c>
      <c r="OW55" s="6">
        <f t="shared" si="2624"/>
        <v>933932358.67446589</v>
      </c>
      <c r="OX55" s="6">
        <f t="shared" si="2624"/>
        <v>335586717.26755083</v>
      </c>
      <c r="OY55" s="6">
        <f t="shared" si="2624"/>
        <v>115929724.40944844</v>
      </c>
      <c r="OZ55" s="6">
        <f t="shared" si="2624"/>
        <v>-39223246.492985785</v>
      </c>
      <c r="PA55" s="6">
        <f t="shared" si="2624"/>
        <v>385088794.92600566</v>
      </c>
      <c r="PB55" s="6">
        <f t="shared" si="2624"/>
        <v>134796893.20388195</v>
      </c>
      <c r="PC55" s="6">
        <f t="shared" si="2624"/>
        <v>119878947.36842209</v>
      </c>
      <c r="PD55" s="6">
        <f t="shared" si="2624"/>
        <v>164239849.62405899</v>
      </c>
      <c r="PE55" s="6">
        <f t="shared" si="2624"/>
        <v>-835358035.71428442</v>
      </c>
      <c r="PF55" s="6">
        <f t="shared" si="2624"/>
        <v>-72417777.777778804</v>
      </c>
      <c r="PG55" s="6">
        <f t="shared" si="2624"/>
        <v>-230713489.20863178</v>
      </c>
      <c r="PH55" s="6">
        <f t="shared" si="2624"/>
        <v>-20870918.367348284</v>
      </c>
      <c r="PI55" s="6">
        <f t="shared" si="2624"/>
        <v>-62280560.420314752</v>
      </c>
      <c r="PJ55" s="6">
        <f t="shared" si="2624"/>
        <v>-119490121.317157</v>
      </c>
      <c r="PK55" s="6">
        <f t="shared" si="2624"/>
        <v>43675261.324041165</v>
      </c>
      <c r="PL55" s="6">
        <f t="shared" si="2624"/>
        <v>188543409.49033383</v>
      </c>
      <c r="PM55" s="6">
        <f t="shared" si="2624"/>
        <v>-37627319.587629423</v>
      </c>
      <c r="PN55" s="6">
        <f t="shared" si="2624"/>
        <v>-471675972.92724079</v>
      </c>
      <c r="PO55" s="6">
        <f t="shared" si="2624"/>
        <v>113381629.39297035</v>
      </c>
      <c r="PP55" s="6">
        <f t="shared" ref="PP55:SA55" si="2625">(SUM(PP9)-SUM(PO9))/(PP11)</f>
        <v>322641599.99999964</v>
      </c>
      <c r="PQ55" s="6">
        <f t="shared" si="2625"/>
        <v>-312049599.99999964</v>
      </c>
      <c r="PR55" s="6">
        <f t="shared" si="2625"/>
        <v>-70217439.999999478</v>
      </c>
      <c r="PS55" s="6">
        <f t="shared" si="2625"/>
        <v>284900460.8294934</v>
      </c>
      <c r="PT55" s="6">
        <f t="shared" si="2625"/>
        <v>251293515.85014433</v>
      </c>
      <c r="PU55" s="6">
        <f t="shared" si="2625"/>
        <v>-18997118.15561993</v>
      </c>
      <c r="PV55" s="6">
        <f t="shared" si="2625"/>
        <v>-179250750.75075039</v>
      </c>
      <c r="PW55" s="6">
        <f t="shared" si="2625"/>
        <v>86455824.508320436</v>
      </c>
      <c r="PX55" s="6">
        <f t="shared" si="2625"/>
        <v>-60040366.972477272</v>
      </c>
      <c r="PY55" s="6">
        <f t="shared" si="2625"/>
        <v>224259846.15384638</v>
      </c>
      <c r="PZ55" s="6">
        <f t="shared" si="2625"/>
        <v>-54364285.714286134</v>
      </c>
      <c r="QA55" s="6">
        <f t="shared" si="2625"/>
        <v>18950989.345509257</v>
      </c>
      <c r="QB55" s="6">
        <f t="shared" si="2625"/>
        <v>126976382.66068892</v>
      </c>
      <c r="QC55" s="6">
        <f t="shared" si="2625"/>
        <v>726247184.17047107</v>
      </c>
      <c r="QD55" s="6">
        <f t="shared" si="2625"/>
        <v>-378214937.1069178</v>
      </c>
      <c r="QE55" s="6">
        <f t="shared" si="2625"/>
        <v>44497103.658536732</v>
      </c>
      <c r="QF55" s="6">
        <f t="shared" si="2625"/>
        <v>-52981306.990882099</v>
      </c>
      <c r="QG55" s="6">
        <f t="shared" si="2625"/>
        <v>-81534042.553190634</v>
      </c>
      <c r="QH55" s="6">
        <f t="shared" si="2625"/>
        <v>-9048680.3519060891</v>
      </c>
      <c r="QI55" s="6">
        <f t="shared" si="2625"/>
        <v>264117397.66081879</v>
      </c>
      <c r="QJ55" s="6">
        <f t="shared" si="2625"/>
        <v>123815441.17646991</v>
      </c>
      <c r="QK55" s="6">
        <f t="shared" si="2625"/>
        <v>59416589.14728675</v>
      </c>
      <c r="QL55" s="6">
        <f t="shared" si="2625"/>
        <v>94041614.906832725</v>
      </c>
      <c r="QM55" s="6">
        <f t="shared" si="2625"/>
        <v>157101866.25194439</v>
      </c>
      <c r="QN55" s="6">
        <f t="shared" si="2625"/>
        <v>-407973268.92109519</v>
      </c>
      <c r="QO55" s="6">
        <f t="shared" si="2625"/>
        <v>318292907.80141795</v>
      </c>
      <c r="QP55" s="6">
        <f t="shared" si="2625"/>
        <v>-172201063.82978749</v>
      </c>
      <c r="QQ55" s="6">
        <f t="shared" si="2625"/>
        <v>304396000.00000048</v>
      </c>
      <c r="QR55" s="6">
        <f t="shared" si="2625"/>
        <v>563477985.07462549</v>
      </c>
      <c r="QS55" s="6">
        <f t="shared" si="2625"/>
        <v>-377862880.32454157</v>
      </c>
      <c r="QT55" s="6">
        <f t="shared" si="2625"/>
        <v>382639807.6923058</v>
      </c>
      <c r="QU55" s="6">
        <f t="shared" si="2625"/>
        <v>-779675568.18181801</v>
      </c>
      <c r="QV55" s="6">
        <f t="shared" si="2625"/>
        <v>220257062.14689311</v>
      </c>
      <c r="QW55" s="6">
        <f t="shared" si="2625"/>
        <v>250974862.38532117</v>
      </c>
      <c r="QX55" s="6">
        <f t="shared" si="2625"/>
        <v>259589871.08655584</v>
      </c>
      <c r="QY55" s="6">
        <f t="shared" si="2625"/>
        <v>183457301.29390088</v>
      </c>
      <c r="QZ55" s="6">
        <f t="shared" si="2625"/>
        <v>290865651.43824083</v>
      </c>
      <c r="RA55" s="6">
        <f t="shared" si="2625"/>
        <v>210292190.15280074</v>
      </c>
      <c r="RB55" s="6">
        <f t="shared" si="2625"/>
        <v>472241836.73469299</v>
      </c>
      <c r="RC55" s="6">
        <f t="shared" si="2625"/>
        <v>-7890816.3265302954</v>
      </c>
      <c r="RD55" s="6">
        <f t="shared" si="2625"/>
        <v>611113435.37415111</v>
      </c>
      <c r="RE55" s="6">
        <f t="shared" si="2625"/>
        <v>-39050909.090910323</v>
      </c>
      <c r="RF55" s="6">
        <f t="shared" si="2625"/>
        <v>106043717.72805533</v>
      </c>
      <c r="RG55" s="6">
        <f t="shared" si="2625"/>
        <v>264643069.30693063</v>
      </c>
      <c r="RH55" s="6">
        <f t="shared" si="2625"/>
        <v>210131519.99999955</v>
      </c>
      <c r="RI55" s="6">
        <f t="shared" si="2625"/>
        <v>105406329.11392485</v>
      </c>
      <c r="RJ55" s="6">
        <f t="shared" si="2625"/>
        <v>-269756410.25641102</v>
      </c>
      <c r="RK55" s="6">
        <f t="shared" si="2625"/>
        <v>74468567.026194289</v>
      </c>
      <c r="RL55" s="6">
        <f t="shared" si="2625"/>
        <v>-61129022.556390345</v>
      </c>
      <c r="RM55" s="6">
        <f t="shared" si="2625"/>
        <v>-80275368.73156403</v>
      </c>
      <c r="RN55" s="6">
        <f t="shared" si="2625"/>
        <v>121040234.94860622</v>
      </c>
      <c r="RO55" s="6">
        <f t="shared" si="2625"/>
        <v>-161324082.23201236</v>
      </c>
      <c r="RP55" s="6">
        <f t="shared" si="2625"/>
        <v>276959424.46043074</v>
      </c>
      <c r="RQ55" s="6">
        <f t="shared" si="2625"/>
        <v>197429784.17266181</v>
      </c>
      <c r="RR55" s="6">
        <f t="shared" si="2625"/>
        <v>-428192887.62446606</v>
      </c>
      <c r="RS55" s="6">
        <f t="shared" si="2625"/>
        <v>-10235253.772291129</v>
      </c>
      <c r="RT55" s="6">
        <f t="shared" si="2625"/>
        <v>-101522298.22161302</v>
      </c>
      <c r="RU55" s="6">
        <f t="shared" si="2625"/>
        <v>89450785.340313107</v>
      </c>
      <c r="RV55" s="6">
        <f t="shared" si="2625"/>
        <v>-250389921.46596754</v>
      </c>
      <c r="RW55" s="6">
        <f t="shared" si="2625"/>
        <v>-50337303.664921708</v>
      </c>
      <c r="RX55" s="6">
        <f t="shared" si="2625"/>
        <v>-43445287.958114818</v>
      </c>
      <c r="RY55" s="6">
        <f t="shared" si="2625"/>
        <v>432558769.63350773</v>
      </c>
      <c r="RZ55" s="6">
        <f t="shared" si="2625"/>
        <v>-367396596.85863996</v>
      </c>
      <c r="SA55" s="6">
        <f t="shared" si="2625"/>
        <v>-183307068.06282613</v>
      </c>
      <c r="SB55" s="6">
        <f t="shared" ref="SB55:UM55" si="2626">(SUM(SB9)-SUM(SA9))/(SB11)</f>
        <v>235332198.95287964</v>
      </c>
      <c r="SC55" s="6">
        <f t="shared" si="2626"/>
        <v>-18497391.304348286</v>
      </c>
      <c r="SD55" s="6">
        <f t="shared" si="2626"/>
        <v>603469799.49874699</v>
      </c>
      <c r="SE55" s="6">
        <f t="shared" si="2626"/>
        <v>-262642839.65728328</v>
      </c>
      <c r="SF55" s="6">
        <f t="shared" si="2626"/>
        <v>314321909.42472434</v>
      </c>
      <c r="SG55" s="6">
        <f t="shared" si="2626"/>
        <v>-14067193.195625532</v>
      </c>
      <c r="SH55" s="6">
        <f t="shared" si="2626"/>
        <v>403457995.22673064</v>
      </c>
      <c r="SI55" s="6">
        <f t="shared" si="2626"/>
        <v>-95869407.496975914</v>
      </c>
      <c r="SJ55" s="6">
        <f t="shared" si="2626"/>
        <v>162993045.56354773</v>
      </c>
      <c r="SK55" s="6">
        <f t="shared" si="2626"/>
        <v>347522658.22784853</v>
      </c>
      <c r="SL55" s="6">
        <f t="shared" si="2626"/>
        <v>-746468987.34177268</v>
      </c>
      <c r="SM55" s="6">
        <f t="shared" si="2626"/>
        <v>202281044.95747241</v>
      </c>
      <c r="SN55" s="6">
        <f t="shared" si="2626"/>
        <v>-291567277.16727698</v>
      </c>
      <c r="SO55" s="6">
        <f t="shared" si="2626"/>
        <v>137797435.89743572</v>
      </c>
      <c r="SP55" s="6">
        <f t="shared" si="2626"/>
        <v>295547496.94749796</v>
      </c>
      <c r="SQ55" s="6">
        <f t="shared" si="2626"/>
        <v>84116259.168703705</v>
      </c>
      <c r="SR55" s="6">
        <f t="shared" si="2626"/>
        <v>-255681051.34474283</v>
      </c>
      <c r="SS55" s="6">
        <f t="shared" si="2626"/>
        <v>50582396.088018313</v>
      </c>
      <c r="ST55" s="6">
        <f t="shared" si="2626"/>
        <v>308506968.21516031</v>
      </c>
      <c r="SU55" s="6">
        <f t="shared" si="2626"/>
        <v>-1035698288.5085574</v>
      </c>
      <c r="SV55" s="6">
        <f t="shared" si="2626"/>
        <v>-168294254.27872971</v>
      </c>
      <c r="SW55" s="6">
        <f t="shared" si="2626"/>
        <v>318978239.6088025</v>
      </c>
      <c r="SX55" s="6">
        <f t="shared" si="2626"/>
        <v>753571760.39119864</v>
      </c>
      <c r="SY55" s="6">
        <f t="shared" si="2626"/>
        <v>37708068.45965793</v>
      </c>
      <c r="SZ55" s="6">
        <f t="shared" si="2626"/>
        <v>1218778239.6088028</v>
      </c>
      <c r="TA55" s="6">
        <f t="shared" si="2626"/>
        <v>272335330.07334715</v>
      </c>
      <c r="TB55" s="6">
        <f t="shared" si="2626"/>
        <v>780198655.25672376</v>
      </c>
      <c r="TC55" s="6">
        <f t="shared" si="2626"/>
        <v>75307334.963326782</v>
      </c>
      <c r="TD55" s="6">
        <f t="shared" si="2626"/>
        <v>-150774694.37652948</v>
      </c>
      <c r="TE55" s="6">
        <f t="shared" si="2626"/>
        <v>83504278.728608072</v>
      </c>
      <c r="TF55" s="6">
        <f t="shared" si="2626"/>
        <v>27042542.787284128</v>
      </c>
      <c r="TG55" s="6">
        <f t="shared" si="2626"/>
        <v>-191134963.32518157</v>
      </c>
      <c r="TH55" s="6">
        <f t="shared" si="2626"/>
        <v>179540672.07415837</v>
      </c>
      <c r="TI55" s="6">
        <f t="shared" si="2626"/>
        <v>93548203.939744636</v>
      </c>
      <c r="TJ55" s="6">
        <f t="shared" si="2626"/>
        <v>-17636500.579371899</v>
      </c>
      <c r="TK55" s="6">
        <f t="shared" si="2626"/>
        <v>-1070145886.4426428</v>
      </c>
      <c r="TL55" s="6">
        <f t="shared" si="2626"/>
        <v>-23819466.975667574</v>
      </c>
      <c r="TM55" s="6">
        <f t="shared" si="2626"/>
        <v>931576013.90498257</v>
      </c>
      <c r="TN55" s="6">
        <f t="shared" si="2626"/>
        <v>-17249826.18771629</v>
      </c>
      <c r="TO55" s="6">
        <f t="shared" si="2626"/>
        <v>111443137.25490326</v>
      </c>
      <c r="TP55" s="6">
        <f t="shared" si="2626"/>
        <v>-1672380.9523835022</v>
      </c>
      <c r="TQ55" s="6">
        <f t="shared" si="2626"/>
        <v>-393873044.52466738</v>
      </c>
      <c r="TR55" s="6">
        <f t="shared" si="2626"/>
        <v>-315077305.82524407</v>
      </c>
      <c r="TS55" s="6">
        <f t="shared" si="2626"/>
        <v>580216585.36585391</v>
      </c>
      <c r="TT55" s="6">
        <f t="shared" si="2626"/>
        <v>-195249938.04213044</v>
      </c>
      <c r="TU55" s="6">
        <f t="shared" si="2626"/>
        <v>3872976.3387297634</v>
      </c>
      <c r="TV55" s="6">
        <f t="shared" si="2626"/>
        <v>106339598.10874791</v>
      </c>
      <c r="TW55" s="6">
        <f t="shared" si="2626"/>
        <v>-227492000.00000075</v>
      </c>
      <c r="TX55" s="6">
        <f t="shared" si="2626"/>
        <v>226336032.86385065</v>
      </c>
      <c r="TY55" s="6">
        <f t="shared" si="2626"/>
        <v>211710668.22977638</v>
      </c>
      <c r="TZ55" s="6">
        <f t="shared" si="2626"/>
        <v>169766786.57074398</v>
      </c>
      <c r="UA55" s="6">
        <f t="shared" si="2626"/>
        <v>155526265.06024015</v>
      </c>
      <c r="UB55" s="6">
        <f t="shared" si="2626"/>
        <v>-768343113.77245402</v>
      </c>
      <c r="UC55" s="6">
        <f t="shared" si="2626"/>
        <v>849607057.4162668</v>
      </c>
      <c r="UD55" s="6">
        <f t="shared" si="2626"/>
        <v>-1919846474.2658503</v>
      </c>
      <c r="UE55" s="6">
        <f t="shared" si="2626"/>
        <v>402130939.69926542</v>
      </c>
      <c r="UF55" s="6">
        <f t="shared" si="2626"/>
        <v>-12708151.904475328</v>
      </c>
      <c r="UG55" s="6">
        <f t="shared" si="2626"/>
        <v>712659327.96762514</v>
      </c>
      <c r="UH55" s="6">
        <f t="shared" si="2626"/>
        <v>426867317.06810129</v>
      </c>
      <c r="UI55" s="6">
        <f t="shared" si="2626"/>
        <v>-2077531413.2717655</v>
      </c>
      <c r="UJ55" s="6">
        <f t="shared" si="2626"/>
        <v>373120493.00230795</v>
      </c>
      <c r="UK55" s="6">
        <f t="shared" si="2626"/>
        <v>-9385524.4506210741</v>
      </c>
      <c r="UL55" s="6">
        <f t="shared" si="2626"/>
        <v>248084148.15455374</v>
      </c>
      <c r="UM55" s="6">
        <f t="shared" si="2626"/>
        <v>326832380.51278889</v>
      </c>
      <c r="UN55" s="6">
        <f t="shared" ref="UN55:WY55" si="2627">(SUM(UN9)-SUM(UM9))/(UN11)</f>
        <v>148896992.67477328</v>
      </c>
      <c r="UO55" s="6">
        <f t="shared" si="2627"/>
        <v>156407185.3447426</v>
      </c>
      <c r="UP55" s="6">
        <f t="shared" si="2627"/>
        <v>440260172.87277025</v>
      </c>
      <c r="UQ55" s="6">
        <f t="shared" si="2627"/>
        <v>314908149.16367722</v>
      </c>
      <c r="UR55" s="6">
        <f t="shared" si="2627"/>
        <v>-421818542.91173357</v>
      </c>
      <c r="US55" s="6">
        <f t="shared" si="2627"/>
        <v>83523407.811562747</v>
      </c>
      <c r="UT55" s="6">
        <f t="shared" si="2627"/>
        <v>-1080673467.0309994</v>
      </c>
      <c r="UU55" s="6">
        <f t="shared" si="2627"/>
        <v>1131752519.5594418</v>
      </c>
      <c r="UV55" s="6">
        <f t="shared" si="2627"/>
        <v>189875209.39510399</v>
      </c>
      <c r="UW55" s="6">
        <f t="shared" si="2627"/>
        <v>1433052463.9054048</v>
      </c>
      <c r="UX55" s="6">
        <f t="shared" si="2627"/>
        <v>1451791178.5322216</v>
      </c>
      <c r="UY55" s="6">
        <f t="shared" si="2627"/>
        <v>137251520.0226315</v>
      </c>
      <c r="UZ55" s="6">
        <f t="shared" si="2627"/>
        <v>1710398956.1228409</v>
      </c>
      <c r="VA55" s="6">
        <f t="shared" si="2627"/>
        <v>66438841.235424861</v>
      </c>
      <c r="VB55" s="6">
        <f t="shared" si="2627"/>
        <v>654857592.36314023</v>
      </c>
      <c r="VC55" s="6">
        <f t="shared" si="2627"/>
        <v>-467674958.64499378</v>
      </c>
      <c r="VD55" s="6">
        <f t="shared" si="2627"/>
        <v>142814026.98412991</v>
      </c>
      <c r="VE55" s="6">
        <f t="shared" si="2627"/>
        <v>-124551243.81154296</v>
      </c>
      <c r="VF55" s="6">
        <f t="shared" si="2627"/>
        <v>193184194.62805957</v>
      </c>
      <c r="VG55" s="6">
        <f t="shared" si="2627"/>
        <v>-173570698.19161454</v>
      </c>
      <c r="VH55" s="6">
        <f t="shared" si="2627"/>
        <v>36604521.718070179</v>
      </c>
      <c r="VI55" s="6">
        <f t="shared" si="2627"/>
        <v>27429987.261517614</v>
      </c>
      <c r="VJ55" s="6">
        <f t="shared" si="2627"/>
        <v>-979588086.77520287</v>
      </c>
      <c r="VK55" s="6">
        <f t="shared" si="2627"/>
        <v>223617893.35869357</v>
      </c>
      <c r="VL55" s="6">
        <f t="shared" si="2627"/>
        <v>449104612.63990164</v>
      </c>
      <c r="VM55" s="6">
        <f t="shared" si="2627"/>
        <v>-101958150.4395936</v>
      </c>
      <c r="VN55" s="6">
        <f t="shared" si="2627"/>
        <v>-30404866.158840369</v>
      </c>
      <c r="VO55" s="6">
        <f t="shared" si="2627"/>
        <v>265311505.23780119</v>
      </c>
      <c r="VP55" s="6">
        <f t="shared" si="2627"/>
        <v>-478727849.70128292</v>
      </c>
      <c r="VQ55" s="6">
        <f t="shared" si="2627"/>
        <v>-540105835.64605832</v>
      </c>
      <c r="VR55" s="6">
        <f t="shared" si="2627"/>
        <v>-872555572.13404381</v>
      </c>
      <c r="VS55" s="6">
        <f t="shared" si="2627"/>
        <v>48419281.043856837</v>
      </c>
      <c r="VT55" s="6">
        <f t="shared" si="2627"/>
        <v>-147024231.24359205</v>
      </c>
      <c r="VU55" s="6">
        <f t="shared" si="2627"/>
        <v>104776894.25961232</v>
      </c>
      <c r="VV55" s="6">
        <f t="shared" si="2627"/>
        <v>-94401706.807155922</v>
      </c>
      <c r="VW55" s="6">
        <f t="shared" si="2627"/>
        <v>184722525.4693242</v>
      </c>
      <c r="VX55" s="6">
        <f t="shared" si="2627"/>
        <v>-578788198.52903652</v>
      </c>
      <c r="VY55" s="6">
        <f t="shared" si="2627"/>
        <v>250454781.74922571</v>
      </c>
      <c r="VZ55" s="6">
        <f t="shared" si="2627"/>
        <v>-263738347.19190648</v>
      </c>
      <c r="WA55" s="6">
        <f t="shared" si="2627"/>
        <v>-283313118.49143851</v>
      </c>
      <c r="WB55" s="6">
        <f t="shared" si="2627"/>
        <v>-299147306.66346866</v>
      </c>
      <c r="WC55" s="6">
        <f t="shared" si="2627"/>
        <v>-283306042.16454387</v>
      </c>
      <c r="WD55" s="6">
        <f t="shared" si="2627"/>
        <v>1251005135.1494114</v>
      </c>
      <c r="WE55" s="6">
        <f t="shared" si="2627"/>
        <v>-409291093.94855523</v>
      </c>
      <c r="WF55" s="6">
        <f t="shared" si="2627"/>
        <v>-216797052.29272935</v>
      </c>
      <c r="WG55" s="6">
        <f t="shared" si="2627"/>
        <v>560464273.25053167</v>
      </c>
      <c r="WH55" s="6">
        <f t="shared" si="2627"/>
        <v>1037954518.9143454</v>
      </c>
      <c r="WI55" s="6">
        <f t="shared" si="2627"/>
        <v>-141241042.16224232</v>
      </c>
      <c r="WJ55" s="6">
        <f t="shared" si="2627"/>
        <v>-89200773.026459128</v>
      </c>
      <c r="WK55" s="6">
        <f t="shared" si="2627"/>
        <v>197423037.42990881</v>
      </c>
      <c r="WL55" s="6">
        <f t="shared" si="2627"/>
        <v>605721690.47838318</v>
      </c>
      <c r="WM55" s="6">
        <f t="shared" si="2627"/>
        <v>706828313.13171351</v>
      </c>
      <c r="WN55" s="6">
        <f t="shared" si="2627"/>
        <v>-343001333.05441636</v>
      </c>
      <c r="WO55" s="6">
        <f t="shared" si="2627"/>
        <v>-31229478.236662127</v>
      </c>
      <c r="WP55" s="6">
        <f t="shared" si="2627"/>
        <v>28746117.92724923</v>
      </c>
      <c r="WQ55" s="6">
        <f t="shared" si="2627"/>
        <v>879324120.46832812</v>
      </c>
      <c r="WR55" s="6">
        <f t="shared" si="2627"/>
        <v>-195391774.86408329</v>
      </c>
      <c r="WS55" s="6">
        <f t="shared" si="2627"/>
        <v>-103123199.25020607</v>
      </c>
      <c r="WT55" s="6">
        <f t="shared" si="2627"/>
        <v>-28035269.540710658</v>
      </c>
      <c r="WU55" s="6">
        <f t="shared" si="2627"/>
        <v>277420581.41208678</v>
      </c>
      <c r="WV55" s="6">
        <f t="shared" si="2627"/>
        <v>146173194.98150864</v>
      </c>
      <c r="WW55" s="6">
        <f t="shared" si="2627"/>
        <v>531848000.47078401</v>
      </c>
      <c r="WX55" s="6">
        <f t="shared" si="2627"/>
        <v>1246858866.2820182</v>
      </c>
      <c r="WY55" s="6">
        <f t="shared" si="2627"/>
        <v>1054491822.8115928</v>
      </c>
      <c r="WZ55" s="6">
        <f t="shared" ref="WZ55:ZK55" si="2628">(SUM(WZ9)-SUM(WY9))/(WZ11)</f>
        <v>1079836690.0981798</v>
      </c>
      <c r="XA55" s="6">
        <f t="shared" si="2628"/>
        <v>192479348.01820487</v>
      </c>
      <c r="XB55" s="6">
        <f t="shared" si="2628"/>
        <v>283925097.05098915</v>
      </c>
      <c r="XC55" s="6">
        <f t="shared" si="2628"/>
        <v>60705539.926116146</v>
      </c>
      <c r="XD55" s="6">
        <f t="shared" si="2628"/>
        <v>717174448.01721263</v>
      </c>
      <c r="XE55" s="6">
        <f t="shared" si="2628"/>
        <v>-184055860.84537262</v>
      </c>
      <c r="XF55" s="6">
        <f t="shared" si="2628"/>
        <v>-24574978.644698113</v>
      </c>
      <c r="XG55" s="6">
        <f t="shared" si="2628"/>
        <v>33866980.521116816</v>
      </c>
      <c r="XH55" s="6">
        <f t="shared" si="2628"/>
        <v>-115869901.02723061</v>
      </c>
      <c r="XI55" s="6">
        <f t="shared" si="2628"/>
        <v>528044999.95724988</v>
      </c>
      <c r="XJ55" s="6">
        <f t="shared" si="2628"/>
        <v>-28756415.04057195</v>
      </c>
      <c r="XK55" s="6">
        <f t="shared" si="2628"/>
        <v>-76896745.136368364</v>
      </c>
      <c r="XL55" s="6">
        <f t="shared" si="2628"/>
        <v>-528542375.94433767</v>
      </c>
      <c r="XM55" s="6">
        <f t="shared" si="2628"/>
        <v>124879025.13937169</v>
      </c>
      <c r="XN55" s="6">
        <f t="shared" si="2628"/>
        <v>-71557247.25390853</v>
      </c>
      <c r="XO55" s="6">
        <f t="shared" si="2628"/>
        <v>82166333.298987985</v>
      </c>
      <c r="XP55" s="6">
        <f t="shared" si="2628"/>
        <v>-198446081.5666959</v>
      </c>
      <c r="XQ55" s="6">
        <f t="shared" si="2628"/>
        <v>-16680843.978381282</v>
      </c>
      <c r="XR55" s="6">
        <f t="shared" si="2628"/>
        <v>-492744665.07037872</v>
      </c>
      <c r="XS55" s="6">
        <f t="shared" si="2628"/>
        <v>-200367385.90524331</v>
      </c>
      <c r="XT55" s="6">
        <f t="shared" si="2628"/>
        <v>383109417.19089144</v>
      </c>
      <c r="XU55" s="6">
        <f t="shared" si="2628"/>
        <v>-22694843.547879986</v>
      </c>
      <c r="XV55" s="6">
        <f t="shared" si="2628"/>
        <v>278295006.66759342</v>
      </c>
      <c r="XW55" s="6">
        <f t="shared" si="2628"/>
        <v>-269236743.68489194</v>
      </c>
      <c r="XX55" s="6">
        <f t="shared" si="2628"/>
        <v>641889733.02249467</v>
      </c>
      <c r="XY55" s="6">
        <f t="shared" si="2628"/>
        <v>-127951463.03671403</v>
      </c>
      <c r="XZ55" s="6">
        <f t="shared" si="2628"/>
        <v>-572911117.15722537</v>
      </c>
      <c r="YA55" s="6">
        <f t="shared" si="2628"/>
        <v>111315563.54884319</v>
      </c>
      <c r="YB55" s="6">
        <f t="shared" si="2628"/>
        <v>-89909994.464550629</v>
      </c>
      <c r="YC55" s="6">
        <f t="shared" si="2628"/>
        <v>291108982.5941115</v>
      </c>
      <c r="YD55" s="6">
        <f t="shared" si="2628"/>
        <v>-5798278.1064519929</v>
      </c>
      <c r="YE55" s="6">
        <f t="shared" si="2628"/>
        <v>51790055.467575386</v>
      </c>
      <c r="YF55" s="6">
        <f t="shared" si="2628"/>
        <v>158807695.10694271</v>
      </c>
      <c r="YG55" s="6">
        <f t="shared" si="2628"/>
        <v>-164108571.79630151</v>
      </c>
      <c r="YH55" s="6">
        <f t="shared" si="2628"/>
        <v>410251546.68944508</v>
      </c>
      <c r="YI55" s="6">
        <f t="shared" si="2628"/>
        <v>95685581.254686177</v>
      </c>
      <c r="YJ55" s="6">
        <f t="shared" si="2628"/>
        <v>-237256677.08816543</v>
      </c>
      <c r="YK55" s="6">
        <f t="shared" si="2628"/>
        <v>513828132.86067933</v>
      </c>
      <c r="YL55" s="6">
        <f t="shared" si="2628"/>
        <v>-48406420.204437107</v>
      </c>
      <c r="YM55" s="6">
        <f t="shared" si="2628"/>
        <v>96985553.876873031</v>
      </c>
      <c r="YN55" s="6">
        <f t="shared" si="2628"/>
        <v>-135031861.66198656</v>
      </c>
      <c r="YO55" s="6">
        <f t="shared" si="2628"/>
        <v>-70177807.177778646</v>
      </c>
      <c r="YP55" s="6">
        <f t="shared" si="2628"/>
        <v>291627004.5733428</v>
      </c>
      <c r="YQ55" s="6">
        <f t="shared" si="2628"/>
        <v>86271982.076556608</v>
      </c>
      <c r="YR55" s="6">
        <f t="shared" si="2628"/>
        <v>-206088726.49451372</v>
      </c>
      <c r="YS55" s="6">
        <f t="shared" si="2628"/>
        <v>-453387675.00823772</v>
      </c>
      <c r="YT55" s="6">
        <f t="shared" si="2628"/>
        <v>351860631.89447463</v>
      </c>
      <c r="YU55" s="6">
        <f t="shared" si="2628"/>
        <v>919521.64645299618</v>
      </c>
      <c r="YV55" s="6">
        <f t="shared" si="2628"/>
        <v>170103364.8646909</v>
      </c>
      <c r="YW55" s="6">
        <f t="shared" si="2628"/>
        <v>295620696.73477781</v>
      </c>
      <c r="YX55" s="6">
        <f t="shared" si="2628"/>
        <v>632338851.2503264</v>
      </c>
      <c r="YY55" s="6">
        <f t="shared" si="2628"/>
        <v>303261714.34449995</v>
      </c>
      <c r="YZ55" s="6">
        <f t="shared" si="2628"/>
        <v>483710716.25566888</v>
      </c>
      <c r="ZA55" s="6">
        <f t="shared" si="2628"/>
        <v>172245681.17588332</v>
      </c>
      <c r="ZB55" s="6">
        <f t="shared" si="2628"/>
        <v>198960441.7785756</v>
      </c>
      <c r="ZC55" s="6">
        <f t="shared" si="2628"/>
        <v>277948543.87420118</v>
      </c>
      <c r="ZD55" s="6">
        <f t="shared" si="2628"/>
        <v>17548413.242655806</v>
      </c>
      <c r="ZE55" s="6">
        <f t="shared" si="2628"/>
        <v>81864542.300218418</v>
      </c>
      <c r="ZF55" s="6">
        <f t="shared" si="2628"/>
        <v>-12841790.948712667</v>
      </c>
      <c r="ZG55" s="6">
        <f t="shared" si="2628"/>
        <v>133405474.27638841</v>
      </c>
      <c r="ZH55" s="6">
        <f t="shared" si="2628"/>
        <v>89566506.181390941</v>
      </c>
      <c r="ZI55" s="6">
        <f t="shared" si="2628"/>
        <v>301291550.65635812</v>
      </c>
      <c r="ZJ55" s="6">
        <f t="shared" si="2628"/>
        <v>-135775627.34849167</v>
      </c>
      <c r="ZK55" s="6">
        <f t="shared" si="2628"/>
        <v>-35057440.492747746</v>
      </c>
      <c r="ZL55" s="6">
        <f t="shared" ref="ZL55:ABW55" si="2629">(SUM(ZL9)-SUM(ZK9))/(ZL11)</f>
        <v>-8687138.3914025538</v>
      </c>
      <c r="ZM55" s="6">
        <f t="shared" si="2629"/>
        <v>128030740.16662769</v>
      </c>
      <c r="ZN55" s="6">
        <f t="shared" si="2629"/>
        <v>7387557.0604656283</v>
      </c>
      <c r="ZO55" s="6">
        <f t="shared" si="2629"/>
        <v>164166368.48244464</v>
      </c>
      <c r="ZP55" s="6">
        <f t="shared" si="2629"/>
        <v>66105925.310548373</v>
      </c>
      <c r="ZQ55" s="6">
        <f t="shared" si="2629"/>
        <v>31123808.23863079</v>
      </c>
      <c r="ZR55" s="6">
        <f t="shared" si="2629"/>
        <v>-558666781.06507647</v>
      </c>
      <c r="ZS55" s="6">
        <f t="shared" si="2629"/>
        <v>32817260.295955621</v>
      </c>
      <c r="ZT55" s="6">
        <f t="shared" si="2629"/>
        <v>230291890.08912709</v>
      </c>
      <c r="ZU55" s="6">
        <f t="shared" si="2629"/>
        <v>-132515621.27332188</v>
      </c>
      <c r="ZV55" s="6">
        <f t="shared" si="2629"/>
        <v>87345283.554817334</v>
      </c>
      <c r="ZW55" s="6">
        <f t="shared" si="2629"/>
        <v>56175317.262482323</v>
      </c>
      <c r="ZX55" s="6">
        <f t="shared" si="2629"/>
        <v>209251630.98438796</v>
      </c>
      <c r="ZY55" s="6">
        <f t="shared" si="2629"/>
        <v>-164657934.15170068</v>
      </c>
      <c r="ZZ55" s="6">
        <f t="shared" si="2629"/>
        <v>175338358.63894668</v>
      </c>
      <c r="AAA55" s="6">
        <f t="shared" si="2629"/>
        <v>41523714.103427313</v>
      </c>
      <c r="AAB55" s="6">
        <f t="shared" si="2629"/>
        <v>40905521.994615108</v>
      </c>
      <c r="AAC55" s="6">
        <f t="shared" si="2629"/>
        <v>320026922.719661</v>
      </c>
      <c r="AAD55" s="6">
        <f t="shared" si="2629"/>
        <v>128203184.38503221</v>
      </c>
      <c r="AAE55" s="6">
        <f t="shared" si="2629"/>
        <v>-272015074.08147663</v>
      </c>
      <c r="AAF55" s="6">
        <f t="shared" si="2629"/>
        <v>17620298.456400152</v>
      </c>
      <c r="AAG55" s="6">
        <f t="shared" si="2629"/>
        <v>170919032.88483977</v>
      </c>
      <c r="AAH55" s="6">
        <f t="shared" si="2629"/>
        <v>65566043.883939616</v>
      </c>
      <c r="AAI55" s="6">
        <f t="shared" si="2629"/>
        <v>217218870.64794192</v>
      </c>
      <c r="AAJ55" s="6">
        <f t="shared" si="2629"/>
        <v>22448572.225880422</v>
      </c>
      <c r="AAK55" s="6">
        <f t="shared" si="2629"/>
        <v>-13546341.654255927</v>
      </c>
      <c r="AAL55" s="6">
        <f t="shared" si="2629"/>
        <v>85916233.086254582</v>
      </c>
      <c r="AAM55" s="6">
        <f t="shared" si="2629"/>
        <v>-101930793.5189255</v>
      </c>
      <c r="AAN55" s="6">
        <f t="shared" si="2629"/>
        <v>-308805344.63163799</v>
      </c>
      <c r="AAO55" s="6">
        <f t="shared" si="2629"/>
        <v>-110927254.74864715</v>
      </c>
      <c r="AAP55" s="6">
        <f t="shared" si="2629"/>
        <v>133027158.72016318</v>
      </c>
      <c r="AAQ55" s="6">
        <f t="shared" si="2629"/>
        <v>185372883.71295112</v>
      </c>
      <c r="AAR55" s="6">
        <f t="shared" si="2629"/>
        <v>-199558315.55772817</v>
      </c>
      <c r="AAS55" s="6">
        <f t="shared" si="2629"/>
        <v>-4449643.1287016049</v>
      </c>
      <c r="AAT55" s="6">
        <f t="shared" si="2629"/>
        <v>158175004.63824597</v>
      </c>
      <c r="AAU55" s="6">
        <f t="shared" si="2629"/>
        <v>99584016.844220594</v>
      </c>
      <c r="AAV55" s="6">
        <f t="shared" si="2629"/>
        <v>14010333.718116142</v>
      </c>
      <c r="AAW55" s="6">
        <f t="shared" si="2629"/>
        <v>213353689.68353811</v>
      </c>
      <c r="AAX55" s="6">
        <f t="shared" si="2629"/>
        <v>722570880.09404254</v>
      </c>
      <c r="AAY55" s="6">
        <f t="shared" si="2629"/>
        <v>-16618466.237296944</v>
      </c>
      <c r="AAZ55" s="6">
        <f t="shared" si="2629"/>
        <v>294969819.63223994</v>
      </c>
      <c r="ABA55" s="6">
        <f t="shared" si="2629"/>
        <v>50147037.108200319</v>
      </c>
      <c r="ABB55" s="6">
        <f t="shared" si="2629"/>
        <v>-31637460.308912173</v>
      </c>
      <c r="ABC55" s="6">
        <f t="shared" si="2629"/>
        <v>111296642.39911228</v>
      </c>
      <c r="ABD55" s="6">
        <f t="shared" si="2629"/>
        <v>83209716.920973942</v>
      </c>
      <c r="ABE55" s="6">
        <f t="shared" si="2629"/>
        <v>67464763.918218166</v>
      </c>
      <c r="ABF55" s="6">
        <f t="shared" si="2629"/>
        <v>21209174.885410413</v>
      </c>
      <c r="ABG55" s="6">
        <f t="shared" si="2629"/>
        <v>124364141.98571561</v>
      </c>
      <c r="ABH55" s="6">
        <f t="shared" si="2629"/>
        <v>19731818.289050594</v>
      </c>
      <c r="ABI55" s="6">
        <f t="shared" si="2629"/>
        <v>2.0225258148986989E-6</v>
      </c>
      <c r="ABJ55" s="6">
        <f t="shared" si="2629"/>
        <v>135525488.6582866</v>
      </c>
      <c r="ABK55" s="6">
        <f t="shared" si="2629"/>
        <v>114031965.59075516</v>
      </c>
      <c r="ABL55" s="6">
        <f t="shared" si="2629"/>
        <v>39578253.403620444</v>
      </c>
      <c r="ABM55" s="6">
        <f t="shared" si="2629"/>
        <v>117568091.57063644</v>
      </c>
      <c r="ABN55" s="6">
        <f t="shared" si="2629"/>
        <v>-173885125.17549124</v>
      </c>
      <c r="ABO55" s="6">
        <f t="shared" si="2629"/>
        <v>132160506.80866693</v>
      </c>
      <c r="ABP55" s="6">
        <f t="shared" si="2629"/>
        <v>160356997.76969978</v>
      </c>
      <c r="ABQ55" s="6">
        <f t="shared" si="2629"/>
        <v>-9141253.5763311032</v>
      </c>
      <c r="ABR55" s="6">
        <f t="shared" si="2629"/>
        <v>-126144148.13521442</v>
      </c>
      <c r="ABS55" s="6">
        <f t="shared" si="2629"/>
        <v>-65271341.525913559</v>
      </c>
      <c r="ABT55" s="6">
        <f t="shared" si="2629"/>
        <v>92170214.825740203</v>
      </c>
      <c r="ABU55" s="6">
        <f t="shared" si="2629"/>
        <v>1873260.3385639593</v>
      </c>
      <c r="ABV55" s="6">
        <f t="shared" si="2629"/>
        <v>73424332.968161657</v>
      </c>
      <c r="ABW55" s="6">
        <f t="shared" si="2629"/>
        <v>-80777228.000382021</v>
      </c>
      <c r="ABX55" s="6">
        <f t="shared" ref="ABX55:AEI55" si="2630">(SUM(ABX9)-SUM(ABW9))/(ABX11)</f>
        <v>12134185.288282108</v>
      </c>
      <c r="ABY55" s="6">
        <f t="shared" si="2630"/>
        <v>59623779.253548257</v>
      </c>
      <c r="ABZ55" s="6">
        <f t="shared" si="2630"/>
        <v>113649008.54017667</v>
      </c>
      <c r="ACA55" s="6">
        <f t="shared" si="2630"/>
        <v>23891065.50488881</v>
      </c>
      <c r="ACB55" s="6">
        <f t="shared" si="2630"/>
        <v>39101696.793139599</v>
      </c>
      <c r="ACC55" s="6">
        <f t="shared" si="2630"/>
        <v>36710326.571695827</v>
      </c>
      <c r="ACD55" s="6">
        <f t="shared" si="2630"/>
        <v>103346585.30618809</v>
      </c>
      <c r="ACE55" s="6">
        <f t="shared" si="2630"/>
        <v>4812275.1649413919</v>
      </c>
      <c r="ACF55" s="6">
        <f t="shared" si="2630"/>
        <v>-77143891.324679419</v>
      </c>
      <c r="ACG55" s="6">
        <f t="shared" si="2630"/>
        <v>50823015.38151335</v>
      </c>
      <c r="ACH55" s="6">
        <f t="shared" si="2630"/>
        <v>22019631.639829844</v>
      </c>
      <c r="ACI55" s="6">
        <f t="shared" si="2630"/>
        <v>43821479.352544665</v>
      </c>
      <c r="ACJ55" s="6">
        <f t="shared" si="2630"/>
        <v>-10261730.376042347</v>
      </c>
      <c r="ACK55" s="6">
        <f t="shared" si="2630"/>
        <v>-27162353.418324046</v>
      </c>
      <c r="ACL55" s="6">
        <f t="shared" si="2630"/>
        <v>31736765.03410852</v>
      </c>
      <c r="ACM55" s="6">
        <f t="shared" si="2630"/>
        <v>-28747764.727661997</v>
      </c>
      <c r="ACN55" s="6">
        <f t="shared" si="2630"/>
        <v>-28982044.29079321</v>
      </c>
      <c r="ACO55" s="6">
        <f t="shared" si="2630"/>
        <v>2504813.3009331538</v>
      </c>
      <c r="ACP55" s="6">
        <f t="shared" si="2630"/>
        <v>34664975.487801872</v>
      </c>
      <c r="ACQ55" s="6">
        <f t="shared" si="2630"/>
        <v>2849962.9915313241</v>
      </c>
      <c r="ACR55" s="6">
        <f t="shared" si="2630"/>
        <v>32546694.39290949</v>
      </c>
      <c r="ACS55" s="6">
        <f t="shared" si="2630"/>
        <v>-5868454.2372085117</v>
      </c>
      <c r="ACT55" s="6">
        <f t="shared" si="2630"/>
        <v>37644758.553471081</v>
      </c>
      <c r="ACU55" s="6">
        <f t="shared" si="2630"/>
        <v>72567975.872702658</v>
      </c>
      <c r="ACV55" s="6">
        <f t="shared" si="2630"/>
        <v>50755998.762419015</v>
      </c>
      <c r="ACW55" s="6">
        <f t="shared" si="2630"/>
        <v>16519214.403871939</v>
      </c>
      <c r="ACX55" s="6">
        <f t="shared" si="2630"/>
        <v>166335322.28729698</v>
      </c>
      <c r="ACY55" s="6">
        <f t="shared" si="2630"/>
        <v>62611886.367091738</v>
      </c>
      <c r="ACZ55" s="6">
        <f t="shared" si="2630"/>
        <v>71152388.686027497</v>
      </c>
      <c r="ADA55" s="6">
        <f t="shared" si="2630"/>
        <v>60346415.313556887</v>
      </c>
      <c r="ADB55" s="6">
        <f t="shared" si="2630"/>
        <v>-5182431.0174997691</v>
      </c>
      <c r="ADC55" s="6">
        <f t="shared" si="2630"/>
        <v>15652341.788612474</v>
      </c>
      <c r="ADD55" s="6">
        <f t="shared" si="2630"/>
        <v>2122481.3545453926</v>
      </c>
      <c r="ADE55" s="6">
        <f t="shared" si="2630"/>
        <v>70329092.506330639</v>
      </c>
      <c r="ADF55" s="6">
        <f t="shared" si="2630"/>
        <v>-9276227.5744739305</v>
      </c>
      <c r="ADG55" s="6">
        <f t="shared" si="2630"/>
        <v>13464994.251758737</v>
      </c>
      <c r="ADH55" s="6">
        <f t="shared" si="2630"/>
        <v>22187957.012585554</v>
      </c>
      <c r="ADI55" s="6">
        <f t="shared" si="2630"/>
        <v>19426944.061882325</v>
      </c>
      <c r="ADJ55" s="6">
        <f t="shared" si="2630"/>
        <v>36759568.602976866</v>
      </c>
      <c r="ADK55" s="6">
        <f t="shared" si="2630"/>
        <v>-14363769.653966013</v>
      </c>
      <c r="ADL55" s="6">
        <f t="shared" si="2630"/>
        <v>20991434.361295901</v>
      </c>
      <c r="ADM55" s="6">
        <f t="shared" si="2630"/>
        <v>2957299.8483568891</v>
      </c>
      <c r="ADN55" s="6">
        <f t="shared" si="2630"/>
        <v>29320701.5700466</v>
      </c>
      <c r="ADO55" s="6">
        <f t="shared" si="2630"/>
        <v>5398483.6337637054</v>
      </c>
      <c r="ADP55" s="6">
        <f t="shared" si="2630"/>
        <v>51240322.350025766</v>
      </c>
      <c r="ADQ55" s="6">
        <f t="shared" si="2630"/>
        <v>-22850508.757153802</v>
      </c>
      <c r="ADR55" s="6">
        <f t="shared" si="2630"/>
        <v>-48610709.821866594</v>
      </c>
      <c r="ADS55" s="6">
        <f t="shared" si="2630"/>
        <v>-8174850.3362655509</v>
      </c>
      <c r="ADT55" s="6">
        <f t="shared" si="2630"/>
        <v>40291361.440640546</v>
      </c>
      <c r="ADU55" s="6">
        <f t="shared" si="2630"/>
        <v>-2636208.9484140836</v>
      </c>
      <c r="ADV55" s="6">
        <f t="shared" si="2630"/>
        <v>-9538521.6689372677</v>
      </c>
      <c r="ADW55" s="6">
        <f t="shared" si="2630"/>
        <v>17291282.25383465</v>
      </c>
      <c r="ADX55" s="6">
        <f t="shared" si="2630"/>
        <v>-7673840.9347536862</v>
      </c>
      <c r="ADY55" s="6">
        <f t="shared" si="2630"/>
        <v>21894946.116089683</v>
      </c>
      <c r="ADZ55" s="6">
        <f t="shared" si="2630"/>
        <v>129158406.86490311</v>
      </c>
      <c r="AEA55" s="6">
        <f t="shared" si="2630"/>
        <v>72877563.231949747</v>
      </c>
      <c r="AEB55" s="6">
        <f t="shared" si="2630"/>
        <v>-21001403.902875312</v>
      </c>
      <c r="AEC55" s="6">
        <f t="shared" si="2630"/>
        <v>49575035.562220842</v>
      </c>
      <c r="AED55" s="6">
        <f t="shared" si="2630"/>
        <v>54977918.356128879</v>
      </c>
      <c r="AEE55" s="6">
        <f t="shared" si="2630"/>
        <v>28275420.573355559</v>
      </c>
      <c r="AEF55" s="6">
        <f t="shared" si="2630"/>
        <v>12979075.90590211</v>
      </c>
      <c r="AEG55" s="6">
        <f t="shared" si="2630"/>
        <v>-20378207.420976434</v>
      </c>
      <c r="AEH55" s="6">
        <f t="shared" si="2630"/>
        <v>40619620.622182921</v>
      </c>
      <c r="AEI55" s="6">
        <f t="shared" si="2630"/>
        <v>130805745.8985723</v>
      </c>
      <c r="AEJ55" s="6">
        <f t="shared" ref="AEJ55:AGU55" si="2631">(SUM(AEJ9)-SUM(AEI9))/(AEJ11)</f>
        <v>30217750.848902587</v>
      </c>
      <c r="AEK55" s="6">
        <f t="shared" si="2631"/>
        <v>15568569.153623858</v>
      </c>
      <c r="AEL55" s="6">
        <f t="shared" si="2631"/>
        <v>-25206821.688731428</v>
      </c>
      <c r="AEM55" s="6">
        <f t="shared" si="2631"/>
        <v>31958573.148639124</v>
      </c>
      <c r="AEN55" s="6">
        <f t="shared" si="2631"/>
        <v>123821835.72627424</v>
      </c>
      <c r="AEO55" s="6">
        <f t="shared" si="2631"/>
        <v>-53421797.194686182</v>
      </c>
      <c r="AEP55" s="6">
        <f t="shared" si="2631"/>
        <v>188762903.96608597</v>
      </c>
      <c r="AEQ55" s="6">
        <f t="shared" si="2631"/>
        <v>84967297.901615411</v>
      </c>
      <c r="AER55" s="6">
        <f t="shared" si="2631"/>
        <v>116430277.46747786</v>
      </c>
      <c r="AES55" s="6">
        <f t="shared" si="2631"/>
        <v>-225775950.57618067</v>
      </c>
      <c r="AET55" s="6">
        <f t="shared" si="2631"/>
        <v>-8371955.4241576558</v>
      </c>
      <c r="AEU55" s="6">
        <f t="shared" si="2631"/>
        <v>443301115.34869915</v>
      </c>
      <c r="AEV55" s="6">
        <f t="shared" si="2631"/>
        <v>129781131.15891568</v>
      </c>
      <c r="AEW55" s="6">
        <f t="shared" si="2631"/>
        <v>178405258.86274314</v>
      </c>
      <c r="AEX55" s="6">
        <f t="shared" si="2631"/>
        <v>14037581.960282078</v>
      </c>
      <c r="AEY55" s="6">
        <f t="shared" si="2631"/>
        <v>177015129.40375277</v>
      </c>
      <c r="AEZ55" s="6">
        <f t="shared" si="2631"/>
        <v>119742226.13896155</v>
      </c>
      <c r="AFA55" s="6">
        <f t="shared" si="2631"/>
        <v>93764044.33393155</v>
      </c>
      <c r="AFB55" s="6">
        <f t="shared" si="2631"/>
        <v>3692164.1112496122</v>
      </c>
      <c r="AFC55" s="6">
        <f t="shared" si="2631"/>
        <v>4883798.7341652876</v>
      </c>
      <c r="AFD55" s="6">
        <f t="shared" si="2631"/>
        <v>158603961.25631723</v>
      </c>
      <c r="AFE55" s="6">
        <f t="shared" si="2631"/>
        <v>63721741.471748151</v>
      </c>
      <c r="AFF55" s="6">
        <f t="shared" si="2631"/>
        <v>2783490.790646513</v>
      </c>
      <c r="AFG55" s="6">
        <f t="shared" si="2631"/>
        <v>52212779.755097553</v>
      </c>
      <c r="AFH55" s="6">
        <f t="shared" si="2631"/>
        <v>92397307.929691151</v>
      </c>
      <c r="AFI55" s="6">
        <f t="shared" si="2631"/>
        <v>66564997.894276842</v>
      </c>
      <c r="AFJ55" s="6">
        <f t="shared" si="2631"/>
        <v>24420847.874873217</v>
      </c>
      <c r="AFK55" s="6">
        <f t="shared" si="2631"/>
        <v>16028942.360797459</v>
      </c>
      <c r="AFL55" s="6">
        <f t="shared" si="2631"/>
        <v>50389912.300881155</v>
      </c>
      <c r="AFM55" s="6">
        <f t="shared" si="2631"/>
        <v>80788290.120140314</v>
      </c>
      <c r="AFN55" s="6">
        <f t="shared" si="2631"/>
        <v>27530.965229480917</v>
      </c>
      <c r="AFO55" s="6">
        <f t="shared" si="2631"/>
        <v>16637873.415241439</v>
      </c>
      <c r="AFP55" s="6">
        <f t="shared" si="2631"/>
        <v>12986347.832443452</v>
      </c>
      <c r="AFQ55" s="6">
        <f t="shared" si="2631"/>
        <v>89150981.039325103</v>
      </c>
      <c r="AFR55" s="6">
        <f t="shared" si="2631"/>
        <v>14255231.318678731</v>
      </c>
      <c r="AFS55" s="6">
        <f t="shared" si="2631"/>
        <v>53198734.796287984</v>
      </c>
      <c r="AFT55" s="6">
        <f t="shared" si="2631"/>
        <v>-12607402.294919921</v>
      </c>
      <c r="AFU55" s="6">
        <f t="shared" si="2631"/>
        <v>66354193.164270714</v>
      </c>
      <c r="AFV55" s="6">
        <f t="shared" si="2631"/>
        <v>128667062.34687865</v>
      </c>
      <c r="AFW55" s="6">
        <f t="shared" si="2631"/>
        <v>-3532260.4444415667</v>
      </c>
      <c r="AFX55" s="6">
        <f t="shared" si="2631"/>
        <v>64379192.45322369</v>
      </c>
      <c r="AFY55" s="6">
        <f t="shared" si="2631"/>
        <v>171807883.90328622</v>
      </c>
      <c r="AFZ55" s="6">
        <f t="shared" si="2631"/>
        <v>93534529.29222399</v>
      </c>
      <c r="AGA55" s="6">
        <f t="shared" si="2631"/>
        <v>49846687.72760269</v>
      </c>
      <c r="AGB55" s="6">
        <f t="shared" si="2631"/>
        <v>38066227.853120245</v>
      </c>
      <c r="AGC55" s="6">
        <f t="shared" si="2631"/>
        <v>26534288.017064415</v>
      </c>
      <c r="AGD55" s="6">
        <f t="shared" si="2631"/>
        <v>67373474.417018458</v>
      </c>
      <c r="AGE55" s="6">
        <f t="shared" si="2631"/>
        <v>113107510.38987596</v>
      </c>
      <c r="AGF55" s="6">
        <f t="shared" si="2631"/>
        <v>74148300.555214345</v>
      </c>
      <c r="AGG55" s="6">
        <f t="shared" si="2631"/>
        <v>156619281.83929682</v>
      </c>
      <c r="AGH55" s="6">
        <f t="shared" si="2631"/>
        <v>216930829.38540584</v>
      </c>
      <c r="AGI55" s="6">
        <f t="shared" si="2631"/>
        <v>3653540.4082130794</v>
      </c>
      <c r="AGJ55" s="6">
        <f t="shared" si="2631"/>
        <v>16271490.422944216</v>
      </c>
      <c r="AGK55" s="6">
        <f t="shared" si="2631"/>
        <v>29334296.310590766</v>
      </c>
      <c r="AGL55" s="6">
        <f t="shared" si="2631"/>
        <v>34168080.434169948</v>
      </c>
      <c r="AGM55" s="6">
        <f t="shared" si="2631"/>
        <v>31507465.912598398</v>
      </c>
      <c r="AGN55" s="6">
        <f t="shared" si="2631"/>
        <v>21913374.522838328</v>
      </c>
      <c r="AGO55" s="6">
        <f t="shared" si="2631"/>
        <v>23860350.270318311</v>
      </c>
      <c r="AGP55" s="6">
        <f t="shared" si="2631"/>
        <v>87738585.558954969</v>
      </c>
      <c r="AGQ55" s="6">
        <f t="shared" si="2631"/>
        <v>85580932.020199656</v>
      </c>
      <c r="AGR55" s="6">
        <f t="shared" si="2631"/>
        <v>39789871.961022407</v>
      </c>
      <c r="AGS55" s="6">
        <f t="shared" si="2631"/>
        <v>108794362.07908086</v>
      </c>
      <c r="AGT55" s="6">
        <f t="shared" si="2631"/>
        <v>47621901.959819138</v>
      </c>
      <c r="AGU55" s="6">
        <f t="shared" si="2631"/>
        <v>24208782.254369959</v>
      </c>
      <c r="AGV55" s="6">
        <f t="shared" ref="AGV55:AJG55" si="2632">(SUM(AGV9)-SUM(AGU9))/(AGV11)</f>
        <v>52025941.654806018</v>
      </c>
      <c r="AGW55" s="6">
        <f t="shared" si="2632"/>
        <v>87322468.879172295</v>
      </c>
      <c r="AGX55" s="6">
        <f t="shared" si="2632"/>
        <v>128027742.82783851</v>
      </c>
      <c r="AGY55" s="6">
        <f t="shared" si="2632"/>
        <v>56875776.799921677</v>
      </c>
      <c r="AGZ55" s="6">
        <f t="shared" si="2632"/>
        <v>123405237.38933332</v>
      </c>
      <c r="AHA55" s="6">
        <f t="shared" si="2632"/>
        <v>102582968.10026269</v>
      </c>
      <c r="AHB55" s="6">
        <f t="shared" si="2632"/>
        <v>69559632.466648892</v>
      </c>
      <c r="AHC55" s="6">
        <f t="shared" si="2632"/>
        <v>17783873.855207331</v>
      </c>
      <c r="AHD55" s="6">
        <f t="shared" si="2632"/>
        <v>162052575.45278555</v>
      </c>
      <c r="AHE55" s="6">
        <f t="shared" si="2632"/>
        <v>47661561.640149243</v>
      </c>
      <c r="AHF55" s="6">
        <f t="shared" si="2632"/>
        <v>26125399.632052697</v>
      </c>
      <c r="AHG55" s="6">
        <f t="shared" si="2632"/>
        <v>10848677.69018833</v>
      </c>
      <c r="AHH55" s="6">
        <f t="shared" si="2632"/>
        <v>71929963.082183838</v>
      </c>
      <c r="AHI55" s="6">
        <f t="shared" si="2632"/>
        <v>25471602.773813322</v>
      </c>
      <c r="AHJ55" s="6">
        <f t="shared" si="2632"/>
        <v>84050112.565991834</v>
      </c>
      <c r="AHK55" s="6">
        <f t="shared" si="2632"/>
        <v>68193770.405712932</v>
      </c>
      <c r="AHL55" s="6">
        <f t="shared" si="2632"/>
        <v>64050498.393991128</v>
      </c>
      <c r="AHM55" s="6">
        <f t="shared" si="2632"/>
        <v>92892780.184397295</v>
      </c>
      <c r="AHN55" s="6">
        <f t="shared" si="2632"/>
        <v>89376958.231910944</v>
      </c>
      <c r="AHO55" s="6">
        <f t="shared" si="2632"/>
        <v>125334485.62609486</v>
      </c>
      <c r="AHP55" s="6">
        <f t="shared" si="2632"/>
        <v>57573680.040291004</v>
      </c>
      <c r="AHQ55" s="6">
        <f t="shared" si="2632"/>
        <v>72866719.649143532</v>
      </c>
      <c r="AHR55" s="6">
        <f t="shared" si="2632"/>
        <v>59922420.936882928</v>
      </c>
      <c r="AHS55" s="6">
        <f t="shared" si="2632"/>
        <v>64196826.643501051</v>
      </c>
      <c r="AHT55" s="6">
        <f t="shared" si="2632"/>
        <v>60018156.875319697</v>
      </c>
      <c r="AHU55" s="6">
        <f t="shared" si="2632"/>
        <v>99513963.116437525</v>
      </c>
      <c r="AHV55" s="6">
        <f t="shared" si="2632"/>
        <v>41011616.901593827</v>
      </c>
      <c r="AHW55" s="6">
        <f t="shared" si="2632"/>
        <v>40451636.88366995</v>
      </c>
      <c r="AHX55" s="6">
        <f t="shared" si="2632"/>
        <v>94795413.828436211</v>
      </c>
      <c r="AHY55" s="6">
        <f t="shared" si="2632"/>
        <v>77168012.002200499</v>
      </c>
      <c r="AHZ55" s="6">
        <f t="shared" si="2632"/>
        <v>32986983.014156397</v>
      </c>
      <c r="AIA55" s="6">
        <f t="shared" si="2632"/>
        <v>21144636.444452204</v>
      </c>
      <c r="AIB55" s="6">
        <f t="shared" si="2632"/>
        <v>20058516.207577299</v>
      </c>
      <c r="AIC55" s="6">
        <f t="shared" si="2632"/>
        <v>16362673.678728046</v>
      </c>
      <c r="AID55" s="6">
        <f t="shared" si="2632"/>
        <v>26295061.59131733</v>
      </c>
      <c r="AIE55" s="6">
        <f t="shared" si="2632"/>
        <v>32350469.561125401</v>
      </c>
      <c r="AIF55" s="6">
        <f t="shared" si="2632"/>
        <v>18643784.543821421</v>
      </c>
      <c r="AIG55" s="6">
        <f t="shared" si="2632"/>
        <v>73174157.574899778</v>
      </c>
      <c r="AIH55" s="6">
        <f t="shared" si="2632"/>
        <v>56116715.839839287</v>
      </c>
      <c r="AII55" s="6">
        <f t="shared" si="2632"/>
        <v>76844945.608653322</v>
      </c>
      <c r="AIJ55" s="6">
        <f t="shared" si="2632"/>
        <v>109293265.90087189</v>
      </c>
      <c r="AIK55" s="6">
        <f t="shared" si="2632"/>
        <v>24382615.02012885</v>
      </c>
      <c r="AIL55" s="6">
        <f t="shared" si="2632"/>
        <v>4771703.599345902</v>
      </c>
      <c r="AIM55" s="6">
        <f t="shared" si="2632"/>
        <v>55242431.865017407</v>
      </c>
      <c r="AIN55" s="6">
        <f t="shared" si="2632"/>
        <v>94296688.710616753</v>
      </c>
      <c r="AIO55" s="6">
        <f t="shared" si="2632"/>
        <v>82790090.937581971</v>
      </c>
      <c r="AIP55" s="6">
        <f t="shared" si="2632"/>
        <v>186943200.13661307</v>
      </c>
      <c r="AIQ55" s="6">
        <f t="shared" si="2632"/>
        <v>19841347.271164589</v>
      </c>
      <c r="AIR55" s="6">
        <f t="shared" si="2632"/>
        <v>132373331.20834191</v>
      </c>
      <c r="AIS55" s="6">
        <f t="shared" si="2632"/>
        <v>28879890.162862893</v>
      </c>
      <c r="AIT55" s="6">
        <f t="shared" si="2632"/>
        <v>53163531.77023153</v>
      </c>
      <c r="AIU55" s="6">
        <f t="shared" si="2632"/>
        <v>11434946.056226106</v>
      </c>
      <c r="AIV55" s="6">
        <f t="shared" si="2632"/>
        <v>82892689.903207749</v>
      </c>
      <c r="AIW55" s="6">
        <f t="shared" si="2632"/>
        <v>71632741.723138645</v>
      </c>
      <c r="AIX55" s="6">
        <f t="shared" si="2632"/>
        <v>8017466.8650394436</v>
      </c>
      <c r="AIY55" s="6">
        <f t="shared" si="2632"/>
        <v>123586126.94844854</v>
      </c>
      <c r="AIZ55" s="6">
        <f t="shared" si="2632"/>
        <v>42271338.688444607</v>
      </c>
      <c r="AJA55" s="6">
        <f t="shared" si="2632"/>
        <v>91972326.456875592</v>
      </c>
      <c r="AJB55" s="6">
        <f t="shared" si="2632"/>
        <v>67541832.117967501</v>
      </c>
      <c r="AJC55" s="6">
        <f t="shared" si="2632"/>
        <v>52001649.8587185</v>
      </c>
      <c r="AJD55" s="6">
        <f t="shared" si="2632"/>
        <v>101528771.1316385</v>
      </c>
      <c r="AJE55" s="6">
        <f t="shared" si="2632"/>
        <v>120833910.4551343</v>
      </c>
      <c r="AJF55" s="6">
        <f t="shared" si="2632"/>
        <v>87335823.60824506</v>
      </c>
      <c r="AJG55" s="6">
        <f t="shared" si="2632"/>
        <v>43410340.432378553</v>
      </c>
      <c r="AJH55" s="6">
        <f t="shared" ref="AJH55:AKQ55" si="2633">(SUM(AJH9)-SUM(AJG9))/(AJH11)</f>
        <v>46154513.620668523</v>
      </c>
      <c r="AJI55" s="6">
        <f t="shared" si="2633"/>
        <v>93932421.938005254</v>
      </c>
      <c r="AJJ55" s="6">
        <f t="shared" si="2633"/>
        <v>27668603.969975553</v>
      </c>
      <c r="AJK55" s="6">
        <f t="shared" si="2633"/>
        <v>73824460.200313583</v>
      </c>
      <c r="AJL55" s="6">
        <f t="shared" si="2633"/>
        <v>51510609.269492738</v>
      </c>
      <c r="AJM55" s="6">
        <f t="shared" si="2633"/>
        <v>121463662.98260608</v>
      </c>
      <c r="AJN55" s="6">
        <f t="shared" si="2633"/>
        <v>49527776.739805326</v>
      </c>
      <c r="AJO55" s="6">
        <f t="shared" si="2633"/>
        <v>37076777.990734041</v>
      </c>
      <c r="AJP55" s="6">
        <f t="shared" si="2633"/>
        <v>73531670.943722278</v>
      </c>
      <c r="AJQ55" s="6">
        <f t="shared" si="2633"/>
        <v>182853192.24711901</v>
      </c>
      <c r="AJR55" s="6">
        <f t="shared" si="2633"/>
        <v>24707119.663683217</v>
      </c>
      <c r="AJS55" s="6">
        <f t="shared" si="2633"/>
        <v>112052948.61203924</v>
      </c>
      <c r="AJT55" s="6">
        <f t="shared" si="2633"/>
        <v>81422161.872528374</v>
      </c>
      <c r="AJU55" s="6">
        <f t="shared" si="2633"/>
        <v>18056050.059487447</v>
      </c>
      <c r="AJV55" s="6">
        <f t="shared" si="2633"/>
        <v>93947151.600268885</v>
      </c>
      <c r="AJW55" s="6">
        <f t="shared" si="2633"/>
        <v>-57866178.49737142</v>
      </c>
      <c r="AJX55" s="6">
        <f t="shared" si="2633"/>
        <v>54012175.500449806</v>
      </c>
      <c r="AJY55" s="6">
        <f t="shared" si="2633"/>
        <v>74148975.814470932</v>
      </c>
      <c r="AJZ55" s="6">
        <f t="shared" si="2633"/>
        <v>34814572.623827279</v>
      </c>
      <c r="AKA55" s="6">
        <f t="shared" si="2633"/>
        <v>30791079.575686667</v>
      </c>
      <c r="AKB55" s="6">
        <f t="shared" si="2633"/>
        <v>67166451.373136938</v>
      </c>
      <c r="AKC55" s="6">
        <f t="shared" si="2633"/>
        <v>38392535.785083681</v>
      </c>
      <c r="AKD55" s="6">
        <f t="shared" si="2633"/>
        <v>13760014.735562699</v>
      </c>
      <c r="AKE55" s="6">
        <f t="shared" si="2633"/>
        <v>58587629.676911116</v>
      </c>
      <c r="AKF55" s="6">
        <f t="shared" si="2633"/>
        <v>16817990.082046065</v>
      </c>
      <c r="AKG55" s="6">
        <f t="shared" si="2633"/>
        <v>80647366.997191146</v>
      </c>
      <c r="AKH55" s="6">
        <f t="shared" si="2633"/>
        <v>17815563.499187641</v>
      </c>
      <c r="AKI55" s="6">
        <f t="shared" si="2633"/>
        <v>68329022.857178956</v>
      </c>
      <c r="AKJ55" s="6">
        <f t="shared" si="2633"/>
        <v>23722632.887759287</v>
      </c>
      <c r="AKK55" s="6">
        <f t="shared" si="2633"/>
        <v>26552912.895582173</v>
      </c>
      <c r="AKL55" s="6">
        <f t="shared" si="2633"/>
        <v>35829095.135176271</v>
      </c>
      <c r="AKM55" s="6">
        <f t="shared" si="2633"/>
        <v>35928908.874464639</v>
      </c>
      <c r="AKN55" s="6">
        <f t="shared" si="2633"/>
        <v>18572816.660852924</v>
      </c>
      <c r="AKO55" s="6">
        <f t="shared" si="2633"/>
        <v>-7364808.203055229</v>
      </c>
      <c r="AKP55" s="6">
        <f t="shared" si="2633"/>
        <v>36012878.268081173</v>
      </c>
      <c r="AKQ55" s="6">
        <f t="shared" si="2633"/>
        <v>22265984.355140895</v>
      </c>
      <c r="AKR55" s="6">
        <f t="shared" ref="AKR55" si="2634">(SUM(AKR9)-SUM(AKQ9))/(AKR11)</f>
        <v>21669476.464186843</v>
      </c>
      <c r="AKS55" s="6">
        <f t="shared" ref="AKS55:AKU55" si="2635">(SUM(AKS9)-SUM(AKR9))/(AKS11)</f>
        <v>8976466.7732563168</v>
      </c>
      <c r="AKT55" s="6">
        <f t="shared" si="2635"/>
        <v>7129088.6174191581</v>
      </c>
      <c r="AKU55" s="6">
        <f t="shared" si="2635"/>
        <v>51844499.036605664</v>
      </c>
      <c r="AKV55" s="6">
        <f t="shared" ref="AKV55" si="2636">(SUM(AKV9)-SUM(AKU9))/(AKV11)</f>
        <v>88997722.717911258</v>
      </c>
      <c r="AKW55" s="6">
        <f t="shared" ref="AKW55" si="2637">(SUM(AKW9)-SUM(AKV9))/(AKW11)</f>
        <v>104611134.27625121</v>
      </c>
      <c r="AKX55" s="6">
        <f t="shared" ref="AKX55" si="2638">(SUM(AKX9)-SUM(AKW9))/(AKX11)</f>
        <v>33610060.5511951</v>
      </c>
      <c r="AKY55" s="6">
        <f t="shared" ref="AKY55" si="2639">(SUM(AKY9)-SUM(AKX9))/(AKY11)</f>
        <v>3295865.3361638179</v>
      </c>
      <c r="AKZ55" s="6">
        <f t="shared" ref="AKZ55" si="2640">(SUM(AKZ9)-SUM(AKY9))/(AKZ11)</f>
        <v>47689410.29909239</v>
      </c>
      <c r="ALA55" s="6">
        <f t="shared" ref="ALA55" si="2641">(SUM(ALA9)-SUM(AKZ9))/(ALA11)</f>
        <v>120291548.9120844</v>
      </c>
      <c r="ALB55" s="6">
        <f t="shared" ref="ALB55" si="2642">(SUM(ALB9)-SUM(ALA9))/(ALB11)</f>
        <v>-5967076.1003456982</v>
      </c>
      <c r="ALC55" s="6">
        <f t="shared" ref="ALC55" si="2643">(SUM(ALC9)-SUM(ALB9))/(ALC11)</f>
        <v>56916807.386559032</v>
      </c>
      <c r="ALD55" s="6">
        <f t="shared" ref="ALD55" si="2644">(SUM(ALD9)-SUM(ALC9))/(ALD11)</f>
        <v>51175739.630140007</v>
      </c>
      <c r="ALE55" s="6">
        <f t="shared" ref="ALE55" si="2645">(SUM(ALE9)-SUM(ALD9))/(ALE11)</f>
        <v>40696570.076107144</v>
      </c>
      <c r="ALF55" s="6">
        <f t="shared" ref="ALF55" si="2646">(SUM(ALF9)-SUM(ALE9))/(ALF11)</f>
        <v>4714411.8790500192</v>
      </c>
      <c r="ALG55" s="6">
        <f t="shared" ref="ALG55" si="2647">(SUM(ALG9)-SUM(ALF9))/(ALG11)</f>
        <v>-2884737.271283587</v>
      </c>
      <c r="ALH55" s="6">
        <f t="shared" ref="ALH55" si="2648">(SUM(ALH9)-SUM(ALG9))/(ALH11)</f>
        <v>26955800.732475549</v>
      </c>
      <c r="ALI55" s="6">
        <f t="shared" ref="ALI55:ALJ55" si="2649">(SUM(ALI9)-SUM(ALH9))/(ALI11)</f>
        <v>25748114.499622189</v>
      </c>
      <c r="ALJ55" s="6">
        <f t="shared" si="2649"/>
        <v>26847586.269376807</v>
      </c>
      <c r="ALK55" s="6">
        <f t="shared" ref="ALK55" si="2650">(SUM(ALK9)-SUM(ALJ9))/(ALK11)</f>
        <v>7885599.961967174</v>
      </c>
      <c r="ALL55" s="6">
        <f t="shared" ref="ALL55" si="2651">(SUM(ALL9)-SUM(ALK9))/(ALL11)</f>
        <v>21672180.619800303</v>
      </c>
      <c r="ALM55" s="6">
        <f t="shared" ref="ALM55" si="2652">(SUM(ALM9)-SUM(ALL9))/(ALM11)</f>
        <v>20215900.441398554</v>
      </c>
      <c r="ALN55" s="6">
        <f t="shared" ref="ALN55:ALO55" si="2653">(SUM(ALN9)-SUM(ALM9))/(ALN11)</f>
        <v>42044030.588342786</v>
      </c>
      <c r="ALO55" s="6">
        <f t="shared" si="2653"/>
        <v>-7036272.9517622795</v>
      </c>
      <c r="ALP55" s="6">
        <f t="shared" ref="ALP55" si="2654">(SUM(ALP9)-SUM(ALO9))/(ALP11)</f>
        <v>7271407.7362097036</v>
      </c>
      <c r="ALQ55" s="6">
        <f t="shared" ref="ALQ55" si="2655">(SUM(ALQ9)-SUM(ALP9))/(ALQ11)</f>
        <v>22057142.622346789</v>
      </c>
      <c r="ALR55" s="6">
        <f t="shared" ref="ALR55" si="2656">(SUM(ALR9)-SUM(ALQ9))/(ALR11)</f>
        <v>70191617.846271098</v>
      </c>
      <c r="ALS55" s="6">
        <f t="shared" ref="ALS55" si="2657">(SUM(ALS9)-SUM(ALR9))/(ALS11)</f>
        <v>21165355.75960904</v>
      </c>
      <c r="ALT55" s="6">
        <f t="shared" ref="ALT55" si="2658">(SUM(ALT9)-SUM(ALS9))/(ALT11)</f>
        <v>16770911.834932126</v>
      </c>
      <c r="ALU55" s="6">
        <f t="shared" ref="ALU55" si="2659">(SUM(ALU9)-SUM(ALT9))/(ALU11)</f>
        <v>24276677.725576788</v>
      </c>
      <c r="ALV55" s="6">
        <f t="shared" ref="ALV55" si="2660">(SUM(ALV9)-SUM(ALU9))/(ALV11)</f>
        <v>14677118.306513458</v>
      </c>
      <c r="ALW55" s="6">
        <f t="shared" ref="ALW55" si="2661">(SUM(ALW9)-SUM(ALV9))/(ALW11)</f>
        <v>21992062.722721748</v>
      </c>
      <c r="ALX55" s="6">
        <f t="shared" ref="ALX55" si="2662">(SUM(ALX9)-SUM(ALW9))/(ALX11)</f>
        <v>21870165.321436297</v>
      </c>
      <c r="ALY55" s="6">
        <f t="shared" ref="ALY55" si="2663">(SUM(ALY9)-SUM(ALX9))/(ALY11)</f>
        <v>28111193.128714658</v>
      </c>
      <c r="ALZ55" s="6">
        <f t="shared" ref="ALZ55" si="2664">(SUM(ALZ9)-SUM(ALY9))/(ALZ11)</f>
        <v>17938991.717123006</v>
      </c>
      <c r="AMA55" s="6">
        <f t="shared" ref="AMA55" si="2665">(SUM(AMA9)-SUM(ALZ9))/(AMA11)</f>
        <v>35580683.389918134</v>
      </c>
      <c r="AMB55" s="6">
        <f t="shared" ref="AMB55" si="2666">(SUM(AMB9)-SUM(AMA9))/(AMB11)</f>
        <v>10886789.034701439</v>
      </c>
      <c r="AMC55" s="6">
        <f t="shared" ref="AMC55" si="2667">(SUM(AMC9)-SUM(AMB9))/(AMC11)</f>
        <v>12379886.256046742</v>
      </c>
      <c r="AMD55" s="6">
        <f t="shared" ref="AMD55" si="2668">(SUM(AMD9)-SUM(AMC9))/(AMD11)</f>
        <v>7538131.7584149968</v>
      </c>
      <c r="AME55" s="6">
        <f t="shared" ref="AME55" si="2669">(SUM(AME9)-SUM(AMD9))/(AME11)</f>
        <v>42215351.49200888</v>
      </c>
      <c r="AMF55" s="6">
        <f t="shared" ref="AMF55" si="2670">(SUM(AMF9)-SUM(AME9))/(AMF11)</f>
        <v>31539433.038280305</v>
      </c>
      <c r="AMG55" s="6">
        <f t="shared" ref="AMG55" si="2671">(SUM(AMG9)-SUM(AMF9))/(AMG11)</f>
        <v>14956014.090344401</v>
      </c>
      <c r="AMH55" s="6">
        <f t="shared" ref="AMH55" si="2672">(SUM(AMH9)-SUM(AMG9))/(AMH11)</f>
        <v>2639816.1087485421</v>
      </c>
      <c r="AMI55" s="6">
        <f t="shared" ref="AMI55" si="2673">(SUM(AMI9)-SUM(AMH9))/(AMI11)</f>
        <v>22491694.843913719</v>
      </c>
      <c r="AMJ55" s="6">
        <f t="shared" ref="AMJ55" si="2674">(SUM(AMJ9)-SUM(AMI9))/(AMJ11)</f>
        <v>26584744.58981761</v>
      </c>
      <c r="AMK55" s="6">
        <f t="shared" ref="AMK55" si="2675">(SUM(AMK9)-SUM(AMJ9))/(AMK11)</f>
        <v>-3326219.6589982565</v>
      </c>
      <c r="AML55" s="6">
        <f t="shared" ref="AML55" si="2676">(SUM(AML9)-SUM(AMK9))/(AML11)</f>
        <v>7877719.7715018587</v>
      </c>
      <c r="AMM55" s="6">
        <f t="shared" ref="AMM55" si="2677">(SUM(AMM9)-SUM(AML9))/(AMM11)</f>
        <v>13897323.309540806</v>
      </c>
      <c r="AMN55" s="6">
        <f t="shared" ref="AMN55" si="2678">(SUM(AMN9)-SUM(AMM9))/(AMN11)</f>
        <v>8786979.8671328221</v>
      </c>
      <c r="AMO55" s="6">
        <f t="shared" ref="AMO55" si="2679">(SUM(AMO9)-SUM(AMN9))/(AMO11)</f>
        <v>21445838.003935069</v>
      </c>
      <c r="AMP55" s="6">
        <f t="shared" ref="AMP55" si="2680">(SUM(AMP9)-SUM(AMO9))/(AMP11)</f>
        <v>5882523.6270852759</v>
      </c>
      <c r="AMQ55" s="6">
        <f t="shared" ref="AMQ55" si="2681">(SUM(AMQ9)-SUM(AMP9))/(AMQ11)</f>
        <v>8706165.6237786151</v>
      </c>
      <c r="AMR55" s="6">
        <f t="shared" ref="AMR55" si="2682">(SUM(AMR9)-SUM(AMQ9))/(AMR11)</f>
        <v>3737930.9881961476</v>
      </c>
      <c r="AMS55" s="6">
        <f t="shared" ref="AMS55" si="2683">(SUM(AMS9)-SUM(AMR9))/(AMS11)</f>
        <v>30250645.584290657</v>
      </c>
      <c r="AMT55" s="6">
        <f t="shared" ref="AMT55" si="2684">(SUM(AMT9)-SUM(AMS9))/(AMT11)</f>
        <v>-14542724.692711744</v>
      </c>
      <c r="AMU55" s="6">
        <f t="shared" ref="AMU55" si="2685">(SUM(AMU9)-SUM(AMT9))/(AMU11)</f>
        <v>21749088.542536732</v>
      </c>
      <c r="AMV55" s="6">
        <f t="shared" ref="AMV55" si="2686">(SUM(AMV9)-SUM(AMU9))/(AMV11)</f>
        <v>15522150.437466227</v>
      </c>
      <c r="AMW55" s="6">
        <f t="shared" ref="AMW55" si="2687">(SUM(AMW9)-SUM(AMV9))/(AMW11)</f>
        <v>25399070.600877989</v>
      </c>
      <c r="AMX55" s="6">
        <f t="shared" ref="AMX55" si="2688">(SUM(AMX9)-SUM(AMW9))/(AMX11)</f>
        <v>103205856.35654579</v>
      </c>
      <c r="AMY55" s="6">
        <f t="shared" ref="AMY55" si="2689">(SUM(AMY9)-SUM(AMX9))/(AMY11)</f>
        <v>4287575.6165378075</v>
      </c>
      <c r="AMZ55" s="6">
        <f t="shared" ref="AMZ55" si="2690">(SUM(AMZ9)-SUM(AMY9))/(AMZ11)</f>
        <v>42290799.776517801</v>
      </c>
      <c r="ANA55" s="6">
        <f t="shared" ref="ANA55" si="2691">(SUM(ANA9)-SUM(AMZ9))/(ANA11)</f>
        <v>19300258.502519794</v>
      </c>
      <c r="ANB55" s="6">
        <f t="shared" ref="ANB55" si="2692">(SUM(ANB9)-SUM(ANA9))/(ANB11)</f>
        <v>12995812.376069151</v>
      </c>
      <c r="ANC55" s="6">
        <f t="shared" ref="ANC55" si="2693">(SUM(ANC9)-SUM(ANB9))/(ANC11)</f>
        <v>32014199.194006938</v>
      </c>
      <c r="AND55" s="6">
        <f t="shared" ref="AND55" si="2694">(SUM(AND9)-SUM(ANC9))/(AND11)</f>
        <v>55648818.892038167</v>
      </c>
      <c r="ANE55" s="6">
        <f t="shared" ref="ANE55" si="2695">(SUM(ANE9)-SUM(AND9))/(ANE11)</f>
        <v>-20349236.319509473</v>
      </c>
      <c r="ANF55" s="6">
        <f t="shared" ref="ANF55" si="2696">(SUM(ANF9)-SUM(ANE9))/(ANF11)</f>
        <v>26543242.945530608</v>
      </c>
      <c r="ANG55" s="6">
        <f t="shared" ref="ANG55" si="2697">(SUM(ANG9)-SUM(ANF9))/(ANG11)</f>
        <v>-3991826.7484574146</v>
      </c>
      <c r="ANH55" s="6">
        <f t="shared" ref="ANH55" si="2698">(SUM(ANH9)-SUM(ANG9))/(ANH11)</f>
        <v>6657433.7799365195</v>
      </c>
      <c r="ANI55" s="6">
        <f t="shared" ref="ANI55" si="2699">(SUM(ANI9)-SUM(ANH9))/(ANI11)</f>
        <v>12312069.641499888</v>
      </c>
      <c r="ANJ55" s="6">
        <f t="shared" ref="ANJ55" si="2700">(SUM(ANJ9)-SUM(ANI9))/(ANJ11)</f>
        <v>4177175.5893577212</v>
      </c>
      <c r="ANK55" s="6">
        <f t="shared" ref="ANK55" si="2701">(SUM(ANK9)-SUM(ANJ9))/(ANK11)</f>
        <v>6925797.9568074234</v>
      </c>
      <c r="ANL55" s="6">
        <f t="shared" ref="ANL55" si="2702">(SUM(ANL9)-SUM(ANK9))/(ANL11)</f>
        <v>-10926016.273039835</v>
      </c>
      <c r="ANM55" s="6">
        <f t="shared" ref="ANM55" si="2703">(SUM(ANM9)-SUM(ANL9))/(ANM11)</f>
        <v>36019998.913346611</v>
      </c>
      <c r="ANN55" s="6">
        <f t="shared" ref="ANN55" si="2704">(SUM(ANN9)-SUM(ANM9))/(ANN11)</f>
        <v>5993503.888359718</v>
      </c>
      <c r="ANO55" s="6">
        <f t="shared" ref="ANO55" si="2705">(SUM(ANO9)-SUM(ANN9))/(ANO11)</f>
        <v>-2428141.2340073362</v>
      </c>
      <c r="ANP55" s="6">
        <f t="shared" ref="ANP55" si="2706">(SUM(ANP9)-SUM(ANO9))/(ANP11)</f>
        <v>-23556010.179313373</v>
      </c>
      <c r="ANQ55" s="6">
        <f t="shared" ref="ANQ55" si="2707">(SUM(ANQ9)-SUM(ANP9))/(ANQ11)</f>
        <v>36481489.650981702</v>
      </c>
      <c r="ANR55" s="6">
        <f t="shared" ref="ANR55" si="2708">(SUM(ANR9)-SUM(ANQ9))/(ANR11)</f>
        <v>9103956.3839833513</v>
      </c>
      <c r="ANS55" s="6">
        <f t="shared" ref="ANS55" si="2709">(SUM(ANS9)-SUM(ANR9))/(ANS11)</f>
        <v>26152634.102989584</v>
      </c>
      <c r="ANT55" s="6">
        <f t="shared" ref="ANT55" si="2710">(SUM(ANT9)-SUM(ANS9))/(ANT11)</f>
        <v>-2753214.8868388585</v>
      </c>
      <c r="ANU55" s="6">
        <f t="shared" ref="ANU55" si="2711">(SUM(ANU9)-SUM(ANT9))/(ANU11)</f>
        <v>-6117142.7376148272</v>
      </c>
      <c r="ANV55" s="6">
        <f t="shared" ref="ANV55" si="2712">(SUM(ANV9)-SUM(ANU9))/(ANV11)</f>
        <v>26981428.668447923</v>
      </c>
      <c r="ANW55" s="6">
        <f t="shared" ref="ANW55" si="2713">(SUM(ANW9)-SUM(ANV9))/(ANW11)</f>
        <v>32878135.46062696</v>
      </c>
      <c r="ANX55" s="6">
        <f t="shared" ref="ANX55" si="2714">(SUM(ANX9)-SUM(ANW9))/(ANX11)</f>
        <v>-29186844.220699251</v>
      </c>
      <c r="ANY55" s="6">
        <f t="shared" ref="ANY55" si="2715">(SUM(ANY9)-SUM(ANX9))/(ANY11)</f>
        <v>46268772.991403744</v>
      </c>
      <c r="ANZ55" s="6">
        <f t="shared" ref="ANZ55" si="2716">(SUM(ANZ9)-SUM(ANY9))/(ANZ11)</f>
        <v>8940350.268028032</v>
      </c>
      <c r="AOA55" s="6">
        <f t="shared" ref="AOA55" si="2717">(SUM(AOA9)-SUM(ANZ9))/(AOA11)</f>
        <v>40586288.362179458</v>
      </c>
      <c r="AOB55" s="6">
        <f t="shared" ref="AOB55" si="2718">(SUM(AOB9)-SUM(AOA9))/(AOB11)</f>
        <v>10662345.296787571</v>
      </c>
      <c r="AOC55" s="6">
        <f t="shared" ref="AOC55" si="2719">(SUM(AOC9)-SUM(AOB9))/(AOC11)</f>
        <v>303642.30530602526</v>
      </c>
      <c r="AOD55" s="6">
        <f t="shared" ref="AOD55" si="2720">(SUM(AOD9)-SUM(AOC9))/(AOD11)</f>
        <v>24557341.854681294</v>
      </c>
      <c r="AOE55" s="6">
        <f t="shared" ref="AOE55" si="2721">(SUM(AOE9)-SUM(AOD9))/(AOE11)</f>
        <v>1936555.8704078977</v>
      </c>
      <c r="AOF55" s="6">
        <f t="shared" ref="AOF55" si="2722">(SUM(AOF9)-SUM(AOE9))/(AOF11)</f>
        <v>23304565.425304431</v>
      </c>
      <c r="AOG55" s="6">
        <f t="shared" ref="AOG55" si="2723">(SUM(AOG9)-SUM(AOF9))/(AOG11)</f>
        <v>4543606.2320364807</v>
      </c>
      <c r="AOH55" s="6">
        <f t="shared" ref="AOH55" si="2724">(SUM(AOH9)-SUM(AOG9))/(AOH11)</f>
        <v>-613414.55227262981</v>
      </c>
      <c r="AOI55" s="6">
        <f t="shared" ref="AOI55" si="2725">(SUM(AOI9)-SUM(AOH9))/(AOI11)</f>
        <v>-13655995.948595807</v>
      </c>
      <c r="AOJ55" s="6">
        <f t="shared" ref="AOJ55" si="2726">(SUM(AOJ9)-SUM(AOI9))/(AOJ11)</f>
        <v>27800698.071462348</v>
      </c>
      <c r="AOK55" s="6">
        <f t="shared" ref="AOK55" si="2727">(SUM(AOK9)-SUM(AOJ9))/(AOK11)</f>
        <v>17349052.023644216</v>
      </c>
      <c r="AOL55" s="6">
        <f t="shared" ref="AOL55" si="2728">(SUM(AOL9)-SUM(AOK9))/(AOL11)</f>
        <v>-11440574.7965682</v>
      </c>
      <c r="AOM55" s="6">
        <f t="shared" ref="AOM55" si="2729">(SUM(AOM9)-SUM(AOL9))/(AOM11)</f>
        <v>-15455380.62859842</v>
      </c>
      <c r="AON55" s="6">
        <f t="shared" ref="AON55" si="2730">(SUM(AON9)-SUM(AOM9))/(AON11)</f>
        <v>7159269.4887796445</v>
      </c>
      <c r="AOO55" s="6">
        <f t="shared" ref="AOO55" si="2731">(SUM(AOO9)-SUM(AON9))/(AOO11)</f>
        <v>20937850.805887774</v>
      </c>
      <c r="AOP55" s="6">
        <f t="shared" ref="AOP55" si="2732">(SUM(AOP9)-SUM(AOO9))/(AOP11)</f>
        <v>-20039010.841798525</v>
      </c>
      <c r="AOQ55" s="6">
        <f t="shared" ref="AOQ55" si="2733">(SUM(AOQ9)-SUM(AOP9))/(AOQ11)</f>
        <v>19979539.012464672</v>
      </c>
      <c r="AOR55" s="6">
        <f t="shared" ref="AOR55" si="2734">(SUM(AOR9)-SUM(AOQ9))/(AOR11)</f>
        <v>8970891.0354398955</v>
      </c>
    </row>
    <row r="56" spans="1:1093" x14ac:dyDescent="0.2">
      <c r="A56" s="9"/>
      <c r="B56" s="320" t="s">
        <v>1233</v>
      </c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8">
        <f>SUM(DH55:FG55)/10^9</f>
        <v>1.2560567038880499</v>
      </c>
      <c r="FH56" s="8">
        <f t="shared" ref="FH56:HS56" si="2735">SUM(DI55:FH55)/10^9</f>
        <v>1.3444643300626804</v>
      </c>
      <c r="FI56" s="8">
        <f t="shared" si="2735"/>
        <v>1.3937175233447918</v>
      </c>
      <c r="FJ56" s="8">
        <f t="shared" si="2735"/>
        <v>1.481297905224773</v>
      </c>
      <c r="FK56" s="8">
        <f t="shared" si="2735"/>
        <v>1.3654737570998978</v>
      </c>
      <c r="FL56" s="8">
        <f t="shared" si="2735"/>
        <v>1.5430257857349599</v>
      </c>
      <c r="FM56" s="8">
        <f t="shared" si="2735"/>
        <v>1.9577845226105568</v>
      </c>
      <c r="FN56" s="8">
        <f t="shared" si="2735"/>
        <v>1.5167364163426598</v>
      </c>
      <c r="FO56" s="8">
        <f t="shared" si="2735"/>
        <v>1.8297646886939163</v>
      </c>
      <c r="FP56" s="8">
        <f t="shared" si="2735"/>
        <v>1.6165679444103003</v>
      </c>
      <c r="FQ56" s="8">
        <f t="shared" si="2735"/>
        <v>1.6811415056997197</v>
      </c>
      <c r="FR56" s="8">
        <f t="shared" si="2735"/>
        <v>1.8046008120419337</v>
      </c>
      <c r="FS56" s="8">
        <f t="shared" si="2735"/>
        <v>1.3839486604441433</v>
      </c>
      <c r="FT56" s="8">
        <f t="shared" si="2735"/>
        <v>1.4220333548041573</v>
      </c>
      <c r="FU56" s="8">
        <f t="shared" si="2735"/>
        <v>1.4646248827207644</v>
      </c>
      <c r="FV56" s="8">
        <f t="shared" si="2735"/>
        <v>1.231389540724477</v>
      </c>
      <c r="FW56" s="8">
        <f t="shared" si="2735"/>
        <v>1.0815010272302596</v>
      </c>
      <c r="FX56" s="8">
        <f t="shared" si="2735"/>
        <v>1.4448308144643029</v>
      </c>
      <c r="FY56" s="8">
        <f t="shared" si="2735"/>
        <v>1.569677136303383</v>
      </c>
      <c r="FZ56" s="8">
        <f t="shared" si="2735"/>
        <v>1.5834867285310787</v>
      </c>
      <c r="GA56" s="8">
        <f t="shared" si="2735"/>
        <v>1.5831861893958845</v>
      </c>
      <c r="GB56" s="8">
        <f t="shared" si="2735"/>
        <v>1.6327825988102249</v>
      </c>
      <c r="GC56" s="8">
        <f t="shared" si="2735"/>
        <v>1.4577270147646406</v>
      </c>
      <c r="GD56" s="8">
        <f t="shared" si="2735"/>
        <v>1.6965628552204814</v>
      </c>
      <c r="GE56" s="8">
        <f t="shared" si="2735"/>
        <v>1.6158348210324474</v>
      </c>
      <c r="GF56" s="8">
        <f t="shared" si="2735"/>
        <v>1.1047149349925602</v>
      </c>
      <c r="GG56" s="8">
        <f t="shared" si="2735"/>
        <v>0.95900851308113888</v>
      </c>
      <c r="GH56" s="8">
        <f t="shared" si="2735"/>
        <v>1.6674869755224535</v>
      </c>
      <c r="GI56" s="8">
        <f t="shared" si="2735"/>
        <v>1.7420993421464397</v>
      </c>
      <c r="GJ56" s="8">
        <f t="shared" si="2735"/>
        <v>1.8170368901618039</v>
      </c>
      <c r="GK56" s="8">
        <f t="shared" si="2735"/>
        <v>1.7050384693338061</v>
      </c>
      <c r="GL56" s="8">
        <f t="shared" si="2735"/>
        <v>1.7337060992402942</v>
      </c>
      <c r="GM56" s="8">
        <f t="shared" si="2735"/>
        <v>1.6943365627297713</v>
      </c>
      <c r="GN56" s="8">
        <f t="shared" si="2735"/>
        <v>1.6923431384049361</v>
      </c>
      <c r="GO56" s="8">
        <f t="shared" si="2735"/>
        <v>1.5956201878952001</v>
      </c>
      <c r="GP56" s="8">
        <f t="shared" si="2735"/>
        <v>1.5764503196738571</v>
      </c>
      <c r="GQ56" s="8">
        <f t="shared" si="2735"/>
        <v>1.6650577279975118</v>
      </c>
      <c r="GR56" s="8">
        <f t="shared" si="2735"/>
        <v>1.8005959201942863</v>
      </c>
      <c r="GS56" s="8">
        <f t="shared" si="2735"/>
        <v>1.6839674015154236</v>
      </c>
      <c r="GT56" s="8">
        <f t="shared" si="2735"/>
        <v>1.7561609992321334</v>
      </c>
      <c r="GU56" s="8">
        <f t="shared" si="2735"/>
        <v>1.6148103324530998</v>
      </c>
      <c r="GV56" s="8">
        <f t="shared" si="2735"/>
        <v>1.7115802558070565</v>
      </c>
      <c r="GW56" s="8">
        <f t="shared" si="2735"/>
        <v>1.6992850712657275</v>
      </c>
      <c r="GX56" s="8">
        <f t="shared" si="2735"/>
        <v>1.5522787955665003</v>
      </c>
      <c r="GY56" s="8">
        <f t="shared" si="2735"/>
        <v>2.189503163153145</v>
      </c>
      <c r="GZ56" s="8">
        <f t="shared" si="2735"/>
        <v>1.6802126156065267</v>
      </c>
      <c r="HA56" s="8">
        <f t="shared" si="2735"/>
        <v>1.9089857486474455</v>
      </c>
      <c r="HB56" s="8">
        <f t="shared" si="2735"/>
        <v>2.3259176185945627</v>
      </c>
      <c r="HC56" s="8">
        <f t="shared" si="2735"/>
        <v>2.0033427214539228</v>
      </c>
      <c r="HD56" s="8">
        <f t="shared" si="2735"/>
        <v>1.9160182169151054</v>
      </c>
      <c r="HE56" s="8">
        <f t="shared" si="2735"/>
        <v>2.1439378766624548</v>
      </c>
      <c r="HF56" s="8">
        <f t="shared" si="2735"/>
        <v>2.3232809922594848</v>
      </c>
      <c r="HG56" s="8">
        <f t="shared" si="2735"/>
        <v>2.0299940729425292</v>
      </c>
      <c r="HH56" s="8">
        <f t="shared" si="2735"/>
        <v>1.9470970773029608</v>
      </c>
      <c r="HI56" s="8">
        <f t="shared" si="2735"/>
        <v>2.0163339092551107</v>
      </c>
      <c r="HJ56" s="8">
        <f t="shared" si="2735"/>
        <v>1.9938541943953976</v>
      </c>
      <c r="HK56" s="8">
        <f t="shared" si="2735"/>
        <v>1.833931427689921</v>
      </c>
      <c r="HL56" s="8">
        <f t="shared" si="2735"/>
        <v>1.7845105075549379</v>
      </c>
      <c r="HM56" s="8">
        <f t="shared" si="2735"/>
        <v>1.4345193397463685</v>
      </c>
      <c r="HN56" s="8">
        <f t="shared" si="2735"/>
        <v>2.0235061578259272</v>
      </c>
      <c r="HO56" s="8">
        <f t="shared" si="2735"/>
        <v>1.6691333610164365</v>
      </c>
      <c r="HP56" s="8">
        <f t="shared" si="2735"/>
        <v>2.0457399577835838</v>
      </c>
      <c r="HQ56" s="8">
        <f t="shared" si="2735"/>
        <v>2.1624680777777585</v>
      </c>
      <c r="HR56" s="8">
        <f t="shared" si="2735"/>
        <v>2.0987794160623081</v>
      </c>
      <c r="HS56" s="8">
        <f t="shared" si="2735"/>
        <v>2.1342733144167583</v>
      </c>
      <c r="HT56" s="8">
        <f t="shared" ref="HT56:KE56" si="2736">SUM(FU55:HT55)/10^9</f>
        <v>2.0515463128148927</v>
      </c>
      <c r="HU56" s="8">
        <f t="shared" si="2736"/>
        <v>1.848130364550183</v>
      </c>
      <c r="HV56" s="8">
        <f t="shared" si="2736"/>
        <v>2.150050224009028</v>
      </c>
      <c r="HW56" s="8">
        <f t="shared" si="2736"/>
        <v>2.2119695240975137</v>
      </c>
      <c r="HX56" s="8">
        <f t="shared" si="2736"/>
        <v>2.1243941964182524</v>
      </c>
      <c r="HY56" s="8">
        <f t="shared" si="2736"/>
        <v>2.1302784628144655</v>
      </c>
      <c r="HZ56" s="8">
        <f t="shared" si="2736"/>
        <v>1.9170667183925594</v>
      </c>
      <c r="IA56" s="8">
        <f t="shared" si="2736"/>
        <v>2.0359640409077717</v>
      </c>
      <c r="IB56" s="8">
        <f t="shared" si="2736"/>
        <v>1.954164223463553</v>
      </c>
      <c r="IC56" s="8">
        <f t="shared" si="2736"/>
        <v>2.617415384851185</v>
      </c>
      <c r="ID56" s="8">
        <f t="shared" si="2736"/>
        <v>2.0758518101905521</v>
      </c>
      <c r="IE56" s="8">
        <f t="shared" si="2736"/>
        <v>2.1528869685615928</v>
      </c>
      <c r="IF56" s="8">
        <f t="shared" si="2736"/>
        <v>2.579386636736555</v>
      </c>
      <c r="IG56" s="8">
        <f t="shared" si="2736"/>
        <v>2.4168962672041259</v>
      </c>
      <c r="IH56" s="8">
        <f t="shared" si="2736"/>
        <v>2.3009061011886081</v>
      </c>
      <c r="II56" s="8">
        <f t="shared" si="2736"/>
        <v>1.922302456398344</v>
      </c>
      <c r="IJ56" s="8">
        <f t="shared" si="2736"/>
        <v>2.2334990964171677</v>
      </c>
      <c r="IK56" s="8">
        <f t="shared" si="2736"/>
        <v>2.4199869111845596</v>
      </c>
      <c r="IL56" s="8">
        <f t="shared" si="2736"/>
        <v>2.9920456280620575</v>
      </c>
      <c r="IM56" s="8">
        <f t="shared" si="2736"/>
        <v>2.4408473000395965</v>
      </c>
      <c r="IN56" s="8">
        <f t="shared" si="2736"/>
        <v>2.660694047627838</v>
      </c>
      <c r="IO56" s="8">
        <f t="shared" si="2736"/>
        <v>2.819709050820193</v>
      </c>
      <c r="IP56" s="8">
        <f t="shared" si="2736"/>
        <v>2.8046768912673481</v>
      </c>
      <c r="IQ56" s="8">
        <f t="shared" si="2736"/>
        <v>2.7392544118097497</v>
      </c>
      <c r="IR56" s="8">
        <f t="shared" si="2736"/>
        <v>2.5283696050717124</v>
      </c>
      <c r="IS56" s="8">
        <f t="shared" si="2736"/>
        <v>2.45102044505414</v>
      </c>
      <c r="IT56" s="8">
        <f t="shared" si="2736"/>
        <v>2.4184794487611869</v>
      </c>
      <c r="IU56" s="8">
        <f t="shared" si="2736"/>
        <v>2.4530985744114466</v>
      </c>
      <c r="IV56" s="8">
        <f t="shared" si="2736"/>
        <v>2.3230798049036432</v>
      </c>
      <c r="IW56" s="8">
        <f t="shared" si="2736"/>
        <v>2.7793471368364164</v>
      </c>
      <c r="IX56" s="8">
        <f t="shared" si="2736"/>
        <v>3.3814115676087262</v>
      </c>
      <c r="IY56" s="8">
        <f t="shared" si="2736"/>
        <v>3.8965367851375987</v>
      </c>
      <c r="IZ56" s="8">
        <f t="shared" si="2736"/>
        <v>2.9835953289685655</v>
      </c>
      <c r="JA56" s="8">
        <f t="shared" si="2736"/>
        <v>2.9797361729906529</v>
      </c>
      <c r="JB56" s="8">
        <f t="shared" si="2736"/>
        <v>2.4979670313221125</v>
      </c>
      <c r="JC56" s="8">
        <f t="shared" si="2736"/>
        <v>2.4291051368302146</v>
      </c>
      <c r="JD56" s="8">
        <f t="shared" si="2736"/>
        <v>2.5061425050827237</v>
      </c>
      <c r="JE56" s="8">
        <f t="shared" si="2736"/>
        <v>2.3219904340191371</v>
      </c>
      <c r="JF56" s="8">
        <f t="shared" si="2736"/>
        <v>2.3637323036152269</v>
      </c>
      <c r="JG56" s="8">
        <f t="shared" si="2736"/>
        <v>2.1653758860241501</v>
      </c>
      <c r="JH56" s="8">
        <f t="shared" si="2736"/>
        <v>2.1693197600245977</v>
      </c>
      <c r="JI56" s="8">
        <f t="shared" si="2736"/>
        <v>2.0966330141586726</v>
      </c>
      <c r="JJ56" s="8">
        <f t="shared" si="2736"/>
        <v>2.0889487372645399</v>
      </c>
      <c r="JK56" s="8">
        <f t="shared" si="2736"/>
        <v>2.468588989551328</v>
      </c>
      <c r="JL56" s="8">
        <f t="shared" si="2736"/>
        <v>2.7687692630697693</v>
      </c>
      <c r="JM56" s="8">
        <f t="shared" si="2736"/>
        <v>2.9273652072352894</v>
      </c>
      <c r="JN56" s="8">
        <f t="shared" si="2736"/>
        <v>2.7549251706715636</v>
      </c>
      <c r="JO56" s="8">
        <f t="shared" si="2736"/>
        <v>2.7459673550766563</v>
      </c>
      <c r="JP56" s="8">
        <f t="shared" si="2736"/>
        <v>3.3952431911794911</v>
      </c>
      <c r="JQ56" s="8">
        <f t="shared" si="2736"/>
        <v>2.7405503230508135</v>
      </c>
      <c r="JR56" s="8">
        <f t="shared" si="2736"/>
        <v>2.6414150475884228</v>
      </c>
      <c r="JS56" s="8">
        <f t="shared" si="2736"/>
        <v>3.743905918791357</v>
      </c>
      <c r="JT56" s="8">
        <f t="shared" si="2736"/>
        <v>3.6451181350368804</v>
      </c>
      <c r="JU56" s="8">
        <f t="shared" si="2736"/>
        <v>4.0196471909033304</v>
      </c>
      <c r="JV56" s="8">
        <f t="shared" si="2736"/>
        <v>3.8430348914348835</v>
      </c>
      <c r="JW56" s="8">
        <f t="shared" si="2736"/>
        <v>3.8503814393126423</v>
      </c>
      <c r="JX56" s="8">
        <f t="shared" si="2736"/>
        <v>4.1145925832790491</v>
      </c>
      <c r="JY56" s="8">
        <f t="shared" si="2736"/>
        <v>3.9865832738292957</v>
      </c>
      <c r="JZ56" s="8">
        <f t="shared" si="2736"/>
        <v>4.1061426027279717</v>
      </c>
      <c r="KA56" s="8">
        <f t="shared" si="2736"/>
        <v>3.4387336243522784</v>
      </c>
      <c r="KB56" s="8">
        <f t="shared" si="2736"/>
        <v>3.3698557407352863</v>
      </c>
      <c r="KC56" s="8">
        <f t="shared" si="2736"/>
        <v>3.2659635603973047</v>
      </c>
      <c r="KD56" s="8">
        <f t="shared" si="2736"/>
        <v>3.7014942163496301</v>
      </c>
      <c r="KE56" s="8">
        <f t="shared" si="2736"/>
        <v>3.565552254229936</v>
      </c>
      <c r="KF56" s="8">
        <f t="shared" ref="KF56:MQ56" si="2737">SUM(IG55:KF55)/10^9</f>
        <v>3.223724567777376</v>
      </c>
      <c r="KG56" s="8">
        <f t="shared" si="2737"/>
        <v>3.4218771773342529</v>
      </c>
      <c r="KH56" s="8">
        <f t="shared" si="2737"/>
        <v>3.6072964433375136</v>
      </c>
      <c r="KI56" s="8">
        <f t="shared" si="2737"/>
        <v>4.0583984688073347</v>
      </c>
      <c r="KJ56" s="8">
        <f t="shared" si="2737"/>
        <v>3.7605689032692937</v>
      </c>
      <c r="KK56" s="8">
        <f t="shared" si="2737"/>
        <v>3.6737427433651693</v>
      </c>
      <c r="KL56" s="8">
        <f t="shared" si="2737"/>
        <v>3.8334269813324098</v>
      </c>
      <c r="KM56" s="8">
        <f t="shared" si="2737"/>
        <v>4.5168199403376645</v>
      </c>
      <c r="KN56" s="8">
        <f t="shared" si="2737"/>
        <v>4.3023024106162451</v>
      </c>
      <c r="KO56" s="8">
        <f t="shared" si="2737"/>
        <v>4.201066351449386</v>
      </c>
      <c r="KP56" s="8">
        <f t="shared" si="2737"/>
        <v>4.5760123063296341</v>
      </c>
      <c r="KQ56" s="8">
        <f t="shared" si="2737"/>
        <v>4.3624161337516201</v>
      </c>
      <c r="KR56" s="8">
        <f t="shared" si="2737"/>
        <v>4.7278661394233907</v>
      </c>
      <c r="KS56" s="8">
        <f t="shared" si="2737"/>
        <v>5.1248259488271239</v>
      </c>
      <c r="KT56" s="8">
        <f t="shared" si="2737"/>
        <v>5.2456118757503765</v>
      </c>
      <c r="KU56" s="8">
        <f t="shared" si="2737"/>
        <v>5.9054779681873528</v>
      </c>
      <c r="KV56" s="8">
        <f t="shared" si="2737"/>
        <v>6.9043585066488902</v>
      </c>
      <c r="KW56" s="8">
        <f t="shared" si="2737"/>
        <v>6.2580938637917471</v>
      </c>
      <c r="KX56" s="8">
        <f t="shared" si="2737"/>
        <v>5.8336240780774613</v>
      </c>
      <c r="KY56" s="8">
        <f t="shared" si="2737"/>
        <v>6.0395087613730016</v>
      </c>
      <c r="KZ56" s="8">
        <f t="shared" si="2737"/>
        <v>6.8286476766986004</v>
      </c>
      <c r="LA56" s="8">
        <f t="shared" si="2737"/>
        <v>6.6928821005920156</v>
      </c>
      <c r="LB56" s="8">
        <f t="shared" si="2737"/>
        <v>7.1720565025301362</v>
      </c>
      <c r="LC56" s="8">
        <f t="shared" si="2737"/>
        <v>7.3475126198568566</v>
      </c>
      <c r="LD56" s="8">
        <f t="shared" si="2737"/>
        <v>7.5820944699726898</v>
      </c>
      <c r="LE56" s="8">
        <f t="shared" si="2737"/>
        <v>7.5817052545243131</v>
      </c>
      <c r="LF56" s="8">
        <f t="shared" si="2737"/>
        <v>7.4352408592381103</v>
      </c>
      <c r="LG56" s="8">
        <f t="shared" si="2737"/>
        <v>7.4628540130398289</v>
      </c>
      <c r="LH56" s="8">
        <f t="shared" si="2737"/>
        <v>7.6703163118043367</v>
      </c>
      <c r="LI56" s="8">
        <f t="shared" si="2737"/>
        <v>7.6055327323325166</v>
      </c>
      <c r="LJ56" s="8">
        <f t="shared" si="2737"/>
        <v>7.6093372248188418</v>
      </c>
      <c r="LK56" s="8">
        <f t="shared" si="2737"/>
        <v>7.3949661574689811</v>
      </c>
      <c r="LL56" s="8">
        <f t="shared" si="2737"/>
        <v>7.2780859004310372</v>
      </c>
      <c r="LM56" s="8">
        <f t="shared" si="2737"/>
        <v>6.8537813211184213</v>
      </c>
      <c r="LN56" s="8">
        <f t="shared" si="2737"/>
        <v>6.8894985693584738</v>
      </c>
      <c r="LO56" s="8">
        <f t="shared" si="2737"/>
        <v>6.8320897133243346</v>
      </c>
      <c r="LP56" s="8">
        <f t="shared" si="2737"/>
        <v>6.4416783437289782</v>
      </c>
      <c r="LQ56" s="8">
        <f t="shared" si="2737"/>
        <v>7.5908376205501868</v>
      </c>
      <c r="LR56" s="8">
        <f t="shared" si="2737"/>
        <v>6.8334156386333511</v>
      </c>
      <c r="LS56" s="8">
        <f t="shared" si="2737"/>
        <v>6.1383859009890829</v>
      </c>
      <c r="LT56" s="8">
        <f t="shared" si="2737"/>
        <v>5.9459272260279636</v>
      </c>
      <c r="LU56" s="8">
        <f t="shared" si="2737"/>
        <v>5.3419938721993283</v>
      </c>
      <c r="LV56" s="8">
        <f t="shared" si="2737"/>
        <v>5.6368611937348945</v>
      </c>
      <c r="LW56" s="8">
        <f t="shared" si="2737"/>
        <v>5.7604269951924056</v>
      </c>
      <c r="LX56" s="8">
        <f t="shared" si="2737"/>
        <v>5.3660316635227367</v>
      </c>
      <c r="LY56" s="8">
        <f t="shared" si="2737"/>
        <v>5.4246218753843447</v>
      </c>
      <c r="LZ56" s="8">
        <f t="shared" si="2737"/>
        <v>5.6173818158056257</v>
      </c>
      <c r="MA56" s="8">
        <f t="shared" si="2737"/>
        <v>6.2323101394408971</v>
      </c>
      <c r="MB56" s="8">
        <f t="shared" si="2737"/>
        <v>6.3169142350716552</v>
      </c>
      <c r="MC56" s="8">
        <f t="shared" si="2737"/>
        <v>6.1081675899602415</v>
      </c>
      <c r="MD56" s="8">
        <f t="shared" si="2737"/>
        <v>6.1200478041359156</v>
      </c>
      <c r="ME56" s="8">
        <f t="shared" si="2737"/>
        <v>6.5834100339555048</v>
      </c>
      <c r="MF56" s="8">
        <f t="shared" si="2737"/>
        <v>6.586609805258349</v>
      </c>
      <c r="MG56" s="8">
        <f t="shared" si="2737"/>
        <v>6.6740503495213579</v>
      </c>
      <c r="MH56" s="8">
        <f t="shared" si="2737"/>
        <v>6.6798125474881198</v>
      </c>
      <c r="MI56" s="8">
        <f t="shared" si="2737"/>
        <v>6.2334109810434821</v>
      </c>
      <c r="MJ56" s="8">
        <f t="shared" si="2737"/>
        <v>6.4320094028355186</v>
      </c>
      <c r="MK56" s="8">
        <f t="shared" si="2737"/>
        <v>6.4652835910603805</v>
      </c>
      <c r="ML56" s="8">
        <f t="shared" si="2737"/>
        <v>5.7631242667204781</v>
      </c>
      <c r="MM56" s="8">
        <f t="shared" si="2737"/>
        <v>5.6159343539300322</v>
      </c>
      <c r="MN56" s="8">
        <f t="shared" si="2737"/>
        <v>5.7686711692208963</v>
      </c>
      <c r="MO56" s="8">
        <f t="shared" si="2737"/>
        <v>5.9714263128597551</v>
      </c>
      <c r="MP56" s="8">
        <f t="shared" si="2737"/>
        <v>5.9202509232407738</v>
      </c>
      <c r="MQ56" s="8">
        <f t="shared" si="2737"/>
        <v>6.0314226460066767</v>
      </c>
      <c r="MR56" s="8">
        <f t="shared" ref="MR56:PC56" si="2738">SUM(KS55:MR55)/10^9</f>
        <v>6.1966255159722268</v>
      </c>
      <c r="MS56" s="8">
        <f t="shared" si="2738"/>
        <v>5.9109192282435945</v>
      </c>
      <c r="MT56" s="8">
        <f t="shared" si="2738"/>
        <v>5.6825003294343777</v>
      </c>
      <c r="MU56" s="8">
        <f t="shared" si="2738"/>
        <v>5.2046128460199572</v>
      </c>
      <c r="MV56" s="8">
        <f t="shared" si="2738"/>
        <v>4.5331155734543733</v>
      </c>
      <c r="MW56" s="8">
        <f t="shared" si="2738"/>
        <v>4.3671338092103733</v>
      </c>
      <c r="MX56" s="8">
        <f t="shared" si="2738"/>
        <v>4.2951584575062398</v>
      </c>
      <c r="MY56" s="8">
        <f t="shared" si="2738"/>
        <v>3.4508019946769144</v>
      </c>
      <c r="MZ56" s="8">
        <f t="shared" si="2738"/>
        <v>3.6636907401871408</v>
      </c>
      <c r="NA56" s="8">
        <f t="shared" si="2738"/>
        <v>3.7102288754361696</v>
      </c>
      <c r="NB56" s="8">
        <f t="shared" si="2738"/>
        <v>3.5765426336226502</v>
      </c>
      <c r="NC56" s="8">
        <f t="shared" si="2738"/>
        <v>3.7565112988909339</v>
      </c>
      <c r="ND56" s="8">
        <f t="shared" si="2738"/>
        <v>4.7392139881215334</v>
      </c>
      <c r="NE56" s="8">
        <f t="shared" si="2738"/>
        <v>4.6823417881374132</v>
      </c>
      <c r="NF56" s="8">
        <f t="shared" si="2738"/>
        <v>4.5401818716313258</v>
      </c>
      <c r="NG56" s="8">
        <f t="shared" si="2738"/>
        <v>4.4664044239386094</v>
      </c>
      <c r="NH56" s="8">
        <f t="shared" si="2738"/>
        <v>4.2391413912265783</v>
      </c>
      <c r="NI56" s="8">
        <f t="shared" si="2738"/>
        <v>4.0625388617740468</v>
      </c>
      <c r="NJ56" s="8">
        <f t="shared" si="2738"/>
        <v>4.1016811973098326</v>
      </c>
      <c r="NK56" s="8">
        <f t="shared" si="2738"/>
        <v>3.8424567384353736</v>
      </c>
      <c r="NL56" s="8">
        <f t="shared" si="2738"/>
        <v>3.7192848110907937</v>
      </c>
      <c r="NM56" s="8">
        <f t="shared" si="2738"/>
        <v>3.635529549111395</v>
      </c>
      <c r="NN56" s="8">
        <f t="shared" si="2738"/>
        <v>3.8982544101118108</v>
      </c>
      <c r="NO56" s="8">
        <f t="shared" si="2738"/>
        <v>3.7136466516595918</v>
      </c>
      <c r="NP56" s="8">
        <f t="shared" si="2738"/>
        <v>3.9579454771932832</v>
      </c>
      <c r="NQ56" s="8">
        <f t="shared" si="2738"/>
        <v>2.2106712209725181</v>
      </c>
      <c r="NR56" s="8">
        <f t="shared" si="2738"/>
        <v>3.1778016074298954</v>
      </c>
      <c r="NS56" s="8">
        <f t="shared" si="2738"/>
        <v>2.9370409423796309</v>
      </c>
      <c r="NT56" s="8">
        <f t="shared" si="2738"/>
        <v>4.2766652098568327</v>
      </c>
      <c r="NU56" s="8">
        <f t="shared" si="2738"/>
        <v>5.140926686766667</v>
      </c>
      <c r="NV56" s="8">
        <f t="shared" si="2738"/>
        <v>3.3745198483039403</v>
      </c>
      <c r="NW56" s="8">
        <f t="shared" si="2738"/>
        <v>3.8048829594689848</v>
      </c>
      <c r="NX56" s="8">
        <f t="shared" si="2738"/>
        <v>3.8664011374654876</v>
      </c>
      <c r="NY56" s="8">
        <f t="shared" si="2738"/>
        <v>3.9960767882624535</v>
      </c>
      <c r="NZ56" s="8">
        <f t="shared" si="2738"/>
        <v>3.5033229265179906</v>
      </c>
      <c r="OA56" s="8">
        <f t="shared" si="2738"/>
        <v>3.4619441959907942</v>
      </c>
      <c r="OB56" s="8">
        <f t="shared" si="2738"/>
        <v>4.082771165249536</v>
      </c>
      <c r="OC56" s="8">
        <f t="shared" si="2738"/>
        <v>3.3379746131193295</v>
      </c>
      <c r="OD56" s="8">
        <f t="shared" si="2738"/>
        <v>3.5273390927998878</v>
      </c>
      <c r="OE56" s="8">
        <f t="shared" si="2738"/>
        <v>3.1440474502709916</v>
      </c>
      <c r="OF56" s="8">
        <f t="shared" si="2738"/>
        <v>3.6176131512961178</v>
      </c>
      <c r="OG56" s="8">
        <f t="shared" si="2738"/>
        <v>3.6212631406549578</v>
      </c>
      <c r="OH56" s="8">
        <f t="shared" si="2738"/>
        <v>3.730821944516165</v>
      </c>
      <c r="OI56" s="8">
        <f t="shared" si="2738"/>
        <v>3.7360528742223726</v>
      </c>
      <c r="OJ56" s="8">
        <f t="shared" si="2738"/>
        <v>3.845223999776322</v>
      </c>
      <c r="OK56" s="8">
        <f t="shared" si="2738"/>
        <v>4.2351377761318725</v>
      </c>
      <c r="OL56" s="8">
        <f t="shared" si="2738"/>
        <v>4.0235793488084024</v>
      </c>
      <c r="OM56" s="8">
        <f t="shared" si="2738"/>
        <v>3.5762168247026143</v>
      </c>
      <c r="ON56" s="8">
        <f t="shared" si="2738"/>
        <v>3.6267951760487884</v>
      </c>
      <c r="OO56" s="8">
        <f t="shared" si="2738"/>
        <v>3.5894610692835625</v>
      </c>
      <c r="OP56" s="8">
        <f t="shared" si="2738"/>
        <v>3.3207939868229435</v>
      </c>
      <c r="OQ56" s="8">
        <f t="shared" si="2738"/>
        <v>3.3142184728841468</v>
      </c>
      <c r="OR56" s="8">
        <f t="shared" si="2738"/>
        <v>3.441099305455507</v>
      </c>
      <c r="OS56" s="8">
        <f t="shared" si="2738"/>
        <v>3.4909763969903005</v>
      </c>
      <c r="OT56" s="8">
        <f t="shared" si="2738"/>
        <v>3.4443504383040735</v>
      </c>
      <c r="OU56" s="8">
        <f t="shared" si="2738"/>
        <v>3.4052564996111867</v>
      </c>
      <c r="OV56" s="8">
        <f t="shared" si="2738"/>
        <v>2.9395438672434961</v>
      </c>
      <c r="OW56" s="8">
        <f t="shared" si="2738"/>
        <v>3.9184637044476784</v>
      </c>
      <c r="OX56" s="8">
        <f t="shared" si="2738"/>
        <v>4.0503294877050759</v>
      </c>
      <c r="OY56" s="8">
        <f t="shared" si="2738"/>
        <v>4.0295265320867069</v>
      </c>
      <c r="OZ56" s="8">
        <f t="shared" si="2738"/>
        <v>4.1097476580156425</v>
      </c>
      <c r="PA56" s="8">
        <f t="shared" si="2738"/>
        <v>4.2852566375633794</v>
      </c>
      <c r="PB56" s="8">
        <f t="shared" si="2738"/>
        <v>4.0213287871203596</v>
      </c>
      <c r="PC56" s="8">
        <f t="shared" si="2738"/>
        <v>4.0877234723398734</v>
      </c>
      <c r="PD56" s="8">
        <f t="shared" ref="PD56:RO56" si="2739">SUM(NE55:PD55)/10^9</f>
        <v>3.0845174443275383</v>
      </c>
      <c r="PE56" s="8">
        <f t="shared" si="2739"/>
        <v>2.4652193370569022</v>
      </c>
      <c r="PF56" s="8">
        <f t="shared" si="2739"/>
        <v>2.6014154621494816</v>
      </c>
      <c r="PG56" s="8">
        <f t="shared" si="2739"/>
        <v>2.6782312986551355</v>
      </c>
      <c r="PH56" s="8">
        <f t="shared" si="2739"/>
        <v>2.8056702868298444</v>
      </c>
      <c r="PI56" s="8">
        <f t="shared" si="2739"/>
        <v>2.9585407174005209</v>
      </c>
      <c r="PJ56" s="8">
        <f t="shared" si="2739"/>
        <v>2.8053317725539517</v>
      </c>
      <c r="PK56" s="8">
        <f t="shared" si="2739"/>
        <v>3.1008522719732308</v>
      </c>
      <c r="PL56" s="8">
        <f t="shared" si="2739"/>
        <v>3.2027636553197736</v>
      </c>
      <c r="PM56" s="8">
        <f t="shared" si="2739"/>
        <v>3.5074785435243521</v>
      </c>
      <c r="PN56" s="8">
        <f t="shared" si="2739"/>
        <v>2.7950853941265223</v>
      </c>
      <c r="PO56" s="8">
        <f t="shared" si="2739"/>
        <v>3.0420799646959646</v>
      </c>
      <c r="PP56" s="8">
        <f t="shared" si="2739"/>
        <v>2.76439643779241</v>
      </c>
      <c r="PQ56" s="8">
        <f t="shared" si="2739"/>
        <v>3.5685345018344048</v>
      </c>
      <c r="PR56" s="8">
        <f t="shared" si="2739"/>
        <v>3.2649798960590064</v>
      </c>
      <c r="PS56" s="8">
        <f t="shared" si="2739"/>
        <v>3.758098053517712</v>
      </c>
      <c r="PT56" s="8">
        <f t="shared" si="2739"/>
        <v>2.9472633018906551</v>
      </c>
      <c r="PU56" s="8">
        <f t="shared" si="2739"/>
        <v>2.4007393825822954</v>
      </c>
      <c r="PV56" s="8">
        <f t="shared" si="2739"/>
        <v>3.7018601860837461</v>
      </c>
      <c r="PW56" s="8">
        <f t="shared" si="2739"/>
        <v>3.2167386996676948</v>
      </c>
      <c r="PX56" s="8">
        <f t="shared" si="2739"/>
        <v>3.230339670081237</v>
      </c>
      <c r="PY56" s="8">
        <f t="shared" si="2739"/>
        <v>3.2977790414576358</v>
      </c>
      <c r="PZ56" s="8">
        <f t="shared" si="2739"/>
        <v>3.6456352305207966</v>
      </c>
      <c r="QA56" s="8">
        <f t="shared" si="2739"/>
        <v>3.59084207572216</v>
      </c>
      <c r="QB56" s="8">
        <f t="shared" si="2739"/>
        <v>3.0789123359338699</v>
      </c>
      <c r="QC56" s="8">
        <f t="shared" si="2739"/>
        <v>4.3265945055270807</v>
      </c>
      <c r="QD56" s="8">
        <f t="shared" si="2739"/>
        <v>3.6318701009645444</v>
      </c>
      <c r="QE56" s="8">
        <f t="shared" si="2739"/>
        <v>3.6533503441579636</v>
      </c>
      <c r="QF56" s="8">
        <f t="shared" si="2739"/>
        <v>3.1361885061936317</v>
      </c>
      <c r="QG56" s="8">
        <f t="shared" si="2739"/>
        <v>2.6593505361479921</v>
      </c>
      <c r="QH56" s="8">
        <f t="shared" si="2739"/>
        <v>2.4843024582057276</v>
      </c>
      <c r="QI56" s="8">
        <f t="shared" si="2739"/>
        <v>2.872215351362037</v>
      </c>
      <c r="QJ56" s="8">
        <f t="shared" si="2739"/>
        <v>2.7048748045145561</v>
      </c>
      <c r="QK56" s="8">
        <f t="shared" si="2739"/>
        <v>2.3842326192885839</v>
      </c>
      <c r="QL56" s="8">
        <f t="shared" si="2739"/>
        <v>2.626540008457662</v>
      </c>
      <c r="QM56" s="8">
        <f t="shared" si="2739"/>
        <v>3.2806229888937244</v>
      </c>
      <c r="QN56" s="8">
        <f t="shared" si="2739"/>
        <v>2.6353786437394446</v>
      </c>
      <c r="QO56" s="8">
        <f t="shared" si="2739"/>
        <v>2.7903272097394782</v>
      </c>
      <c r="QP56" s="8">
        <f t="shared" si="2739"/>
        <v>2.6003654316239748</v>
      </c>
      <c r="QQ56" s="8">
        <f t="shared" si="2739"/>
        <v>3.0323503456511265</v>
      </c>
      <c r="QR56" s="8">
        <f t="shared" si="2739"/>
        <v>3.1089741805281221</v>
      </c>
      <c r="QS56" s="8">
        <f t="shared" si="2739"/>
        <v>2.6533423812846628</v>
      </c>
      <c r="QT56" s="8">
        <f t="shared" si="2739"/>
        <v>2.9657339372287148</v>
      </c>
      <c r="QU56" s="8">
        <f t="shared" si="2739"/>
        <v>2.1285829844315129</v>
      </c>
      <c r="QV56" s="8">
        <f t="shared" si="2739"/>
        <v>2.2647644130501408</v>
      </c>
      <c r="QW56" s="8">
        <f t="shared" si="2739"/>
        <v>1.5818069167609974</v>
      </c>
      <c r="QX56" s="8">
        <f t="shared" si="2739"/>
        <v>1.5058100705800024</v>
      </c>
      <c r="QY56" s="8">
        <f t="shared" si="2739"/>
        <v>1.5733376474644547</v>
      </c>
      <c r="QZ56" s="8">
        <f t="shared" si="2739"/>
        <v>1.9034265453956811</v>
      </c>
      <c r="RA56" s="8">
        <f t="shared" si="2739"/>
        <v>1.7286299406224763</v>
      </c>
      <c r="RB56" s="8">
        <f t="shared" si="2739"/>
        <v>2.066074884153287</v>
      </c>
      <c r="RC56" s="8">
        <f t="shared" si="2739"/>
        <v>1.938305120458335</v>
      </c>
      <c r="RD56" s="8">
        <f t="shared" si="2739"/>
        <v>2.3851787062084275</v>
      </c>
      <c r="RE56" s="8">
        <f t="shared" si="2739"/>
        <v>3.1814858328318012</v>
      </c>
      <c r="RF56" s="8">
        <f t="shared" si="2739"/>
        <v>3.3599473283376362</v>
      </c>
      <c r="RG56" s="8">
        <f t="shared" si="2739"/>
        <v>3.8553038868531977</v>
      </c>
      <c r="RH56" s="8">
        <f t="shared" si="2739"/>
        <v>4.0863063252205452</v>
      </c>
      <c r="RI56" s="8">
        <f t="shared" si="2739"/>
        <v>4.2539932147547859</v>
      </c>
      <c r="RJ56" s="8">
        <f t="shared" si="2739"/>
        <v>4.1037269258155309</v>
      </c>
      <c r="RK56" s="8">
        <f t="shared" si="2739"/>
        <v>4.1345202315176843</v>
      </c>
      <c r="RL56" s="8">
        <f t="shared" si="2739"/>
        <v>3.8848477994709603</v>
      </c>
      <c r="RM56" s="8">
        <f t="shared" si="2739"/>
        <v>3.8421997503270253</v>
      </c>
      <c r="RN56" s="8">
        <f t="shared" si="2739"/>
        <v>4.4349159582028745</v>
      </c>
      <c r="RO56" s="8">
        <f t="shared" si="2739"/>
        <v>4.1602102465778898</v>
      </c>
      <c r="RP56" s="8">
        <f t="shared" ref="RP56:UA56" si="2740">SUM(PQ55:RP55)/10^9</f>
        <v>4.114528071038321</v>
      </c>
      <c r="RQ56" s="8">
        <f t="shared" si="2740"/>
        <v>4.6240074552109824</v>
      </c>
      <c r="RR56" s="8">
        <f t="shared" si="2740"/>
        <v>4.2660320075865155</v>
      </c>
      <c r="RS56" s="8">
        <f t="shared" si="2740"/>
        <v>3.9708962929847309</v>
      </c>
      <c r="RT56" s="8">
        <f t="shared" si="2740"/>
        <v>3.6180804789129737</v>
      </c>
      <c r="RU56" s="8">
        <f t="shared" si="2740"/>
        <v>3.7265283824089064</v>
      </c>
      <c r="RV56" s="8">
        <f t="shared" si="2740"/>
        <v>3.6553892116936897</v>
      </c>
      <c r="RW56" s="8">
        <f t="shared" si="2740"/>
        <v>3.5185960835204471</v>
      </c>
      <c r="RX56" s="8">
        <f t="shared" si="2740"/>
        <v>3.5351911625348107</v>
      </c>
      <c r="RY56" s="8">
        <f t="shared" si="2740"/>
        <v>3.7434900860144711</v>
      </c>
      <c r="RZ56" s="8">
        <f t="shared" si="2740"/>
        <v>3.430457774870117</v>
      </c>
      <c r="SA56" s="8">
        <f t="shared" si="2740"/>
        <v>3.2281997174617816</v>
      </c>
      <c r="SB56" s="8">
        <f t="shared" si="2740"/>
        <v>3.3365555337539727</v>
      </c>
      <c r="SC56" s="8">
        <f t="shared" si="2740"/>
        <v>2.5918109582791531</v>
      </c>
      <c r="SD56" s="8">
        <f t="shared" si="2740"/>
        <v>3.5734956948848171</v>
      </c>
      <c r="SE56" s="8">
        <f t="shared" si="2740"/>
        <v>3.266355751568998</v>
      </c>
      <c r="SF56" s="8">
        <f t="shared" si="2740"/>
        <v>3.6336589679846041</v>
      </c>
      <c r="SG56" s="8">
        <f t="shared" si="2740"/>
        <v>3.7011258173421688</v>
      </c>
      <c r="SH56" s="8">
        <f t="shared" si="2740"/>
        <v>4.1136324929208063</v>
      </c>
      <c r="SI56" s="8">
        <f t="shared" si="2740"/>
        <v>3.7536456877630116</v>
      </c>
      <c r="SJ56" s="8">
        <f t="shared" si="2740"/>
        <v>3.7928232921500893</v>
      </c>
      <c r="SK56" s="8">
        <f t="shared" si="2740"/>
        <v>4.080929361230651</v>
      </c>
      <c r="SL56" s="8">
        <f t="shared" si="2740"/>
        <v>3.2404187589820452</v>
      </c>
      <c r="SM56" s="8">
        <f t="shared" si="2740"/>
        <v>3.2855979376875739</v>
      </c>
      <c r="SN56" s="8">
        <f t="shared" si="2740"/>
        <v>3.402003929441392</v>
      </c>
      <c r="SO56" s="8">
        <f t="shared" si="2740"/>
        <v>3.2215084575374093</v>
      </c>
      <c r="SP56" s="8">
        <f t="shared" si="2740"/>
        <v>3.6892570183146955</v>
      </c>
      <c r="SQ56" s="8">
        <f t="shared" si="2740"/>
        <v>3.4689772774833978</v>
      </c>
      <c r="SR56" s="8">
        <f t="shared" si="2740"/>
        <v>2.6498182410640312</v>
      </c>
      <c r="SS56" s="8">
        <f t="shared" si="2740"/>
        <v>3.0782635174765907</v>
      </c>
      <c r="ST56" s="8">
        <f t="shared" si="2740"/>
        <v>3.0041306779994454</v>
      </c>
      <c r="SU56" s="8">
        <f t="shared" si="2740"/>
        <v>2.7481079576727052</v>
      </c>
      <c r="SV56" s="8">
        <f t="shared" si="2740"/>
        <v>2.3595566412470816</v>
      </c>
      <c r="SW56" s="8">
        <f t="shared" si="2740"/>
        <v>2.4275600184705648</v>
      </c>
      <c r="SX56" s="8">
        <f t="shared" si="2740"/>
        <v>2.9215419077752069</v>
      </c>
      <c r="SY56" s="8">
        <f t="shared" si="2740"/>
        <v>2.7757926749409645</v>
      </c>
      <c r="SZ56" s="8">
        <f t="shared" si="2740"/>
        <v>3.7037052631115261</v>
      </c>
      <c r="TA56" s="8">
        <f t="shared" si="2740"/>
        <v>3.7657484030320729</v>
      </c>
      <c r="TB56" s="8">
        <f t="shared" si="2740"/>
        <v>4.0737052215541034</v>
      </c>
      <c r="TC56" s="8">
        <f t="shared" si="2740"/>
        <v>4.1569033728439608</v>
      </c>
      <c r="TD56" s="8">
        <f t="shared" si="2740"/>
        <v>3.3950152430932792</v>
      </c>
      <c r="TE56" s="8">
        <f t="shared" si="2740"/>
        <v>3.517570430912798</v>
      </c>
      <c r="TF56" s="8">
        <f t="shared" si="2740"/>
        <v>3.4385692559720265</v>
      </c>
      <c r="TG56" s="8">
        <f t="shared" si="2740"/>
        <v>2.9827912233399143</v>
      </c>
      <c r="TH56" s="8">
        <f t="shared" si="2740"/>
        <v>2.9522003754140731</v>
      </c>
      <c r="TI56" s="8">
        <f t="shared" si="2740"/>
        <v>2.940342250239893</v>
      </c>
      <c r="TJ56" s="8">
        <f t="shared" si="2740"/>
        <v>3.1924621599169321</v>
      </c>
      <c r="TK56" s="8">
        <f t="shared" si="2740"/>
        <v>2.0478477064480947</v>
      </c>
      <c r="TL56" s="8">
        <f t="shared" si="2740"/>
        <v>2.0851572620288175</v>
      </c>
      <c r="TM56" s="8">
        <f t="shared" si="2740"/>
        <v>3.0970086446653644</v>
      </c>
      <c r="TN56" s="8">
        <f t="shared" si="2740"/>
        <v>2.9587185835290417</v>
      </c>
      <c r="TO56" s="8">
        <f t="shared" si="2740"/>
        <v>3.2314858030159574</v>
      </c>
      <c r="TP56" s="8">
        <f t="shared" si="2740"/>
        <v>2.9528539976031429</v>
      </c>
      <c r="TQ56" s="8">
        <f t="shared" si="2740"/>
        <v>2.3615511689058137</v>
      </c>
      <c r="TR56" s="8">
        <f t="shared" si="2740"/>
        <v>2.4746667507050359</v>
      </c>
      <c r="TS56" s="8">
        <f t="shared" si="2740"/>
        <v>3.065118589843181</v>
      </c>
      <c r="TT56" s="8">
        <f t="shared" si="2740"/>
        <v>2.9713909500226636</v>
      </c>
      <c r="TU56" s="8">
        <f t="shared" si="2740"/>
        <v>2.8858131410210799</v>
      </c>
      <c r="TV56" s="8">
        <f t="shared" si="2740"/>
        <v>3.2425426605957957</v>
      </c>
      <c r="TW56" s="8">
        <f t="shared" si="2740"/>
        <v>3.0653879642607165</v>
      </c>
      <c r="TX56" s="8">
        <f t="shared" si="2740"/>
        <v>3.3351692850826815</v>
      </c>
      <c r="TY56" s="8">
        <f t="shared" si="2740"/>
        <v>3.1143211836789506</v>
      </c>
      <c r="TZ56" s="8">
        <f t="shared" si="2740"/>
        <v>3.6514845671083345</v>
      </c>
      <c r="UA56" s="8">
        <f t="shared" si="2740"/>
        <v>3.9903179002314011</v>
      </c>
      <c r="UB56" s="8">
        <f t="shared" ref="UB56:WM56" si="2741">SUM(SC55:UB55)/10^9</f>
        <v>2.9866425875060671</v>
      </c>
      <c r="UC56" s="8">
        <f t="shared" si="2741"/>
        <v>3.8547470362266822</v>
      </c>
      <c r="UD56" s="8">
        <f t="shared" si="2741"/>
        <v>1.3314307624620849</v>
      </c>
      <c r="UE56" s="8">
        <f t="shared" si="2741"/>
        <v>1.9962045418186343</v>
      </c>
      <c r="UF56" s="8">
        <f t="shared" si="2741"/>
        <v>1.6691744804894344</v>
      </c>
      <c r="UG56" s="8">
        <f t="shared" si="2741"/>
        <v>2.3959010016526854</v>
      </c>
      <c r="UH56" s="8">
        <f t="shared" si="2741"/>
        <v>2.4193103234940558</v>
      </c>
      <c r="UI56" s="8">
        <f t="shared" si="2741"/>
        <v>0.43764831771926616</v>
      </c>
      <c r="UJ56" s="8">
        <f t="shared" si="2741"/>
        <v>0.64777576515802593</v>
      </c>
      <c r="UK56" s="8">
        <f t="shared" si="2741"/>
        <v>0.29086758247955691</v>
      </c>
      <c r="UL56" s="8">
        <f t="shared" si="2741"/>
        <v>1.285420717975883</v>
      </c>
      <c r="UM56" s="8">
        <f t="shared" si="2741"/>
        <v>1.4099720535311995</v>
      </c>
      <c r="UN56" s="8">
        <f t="shared" si="2741"/>
        <v>1.8504363233732495</v>
      </c>
      <c r="UO56" s="8">
        <f t="shared" si="2741"/>
        <v>1.8690460728205569</v>
      </c>
      <c r="UP56" s="8">
        <f t="shared" si="2741"/>
        <v>2.0137587487458291</v>
      </c>
      <c r="UQ56" s="8">
        <f t="shared" si="2741"/>
        <v>2.2445506387408019</v>
      </c>
      <c r="UR56" s="8">
        <f t="shared" si="2741"/>
        <v>2.0784131471738121</v>
      </c>
      <c r="US56" s="8">
        <f t="shared" si="2741"/>
        <v>2.1113541588973561</v>
      </c>
      <c r="UT56" s="8">
        <f t="shared" si="2741"/>
        <v>0.7221737236511967</v>
      </c>
      <c r="UU56" s="8">
        <f t="shared" si="2741"/>
        <v>2.8896245317191958</v>
      </c>
      <c r="UV56" s="8">
        <f t="shared" si="2741"/>
        <v>3.2477939953930286</v>
      </c>
      <c r="UW56" s="8">
        <f t="shared" si="2741"/>
        <v>4.3618682196896321</v>
      </c>
      <c r="UX56" s="8">
        <f t="shared" si="2741"/>
        <v>5.0600876378306552</v>
      </c>
      <c r="UY56" s="8">
        <f t="shared" si="2741"/>
        <v>5.1596310893936277</v>
      </c>
      <c r="UZ56" s="8">
        <f t="shared" si="2741"/>
        <v>5.6512518059076662</v>
      </c>
      <c r="VA56" s="8">
        <f t="shared" si="2741"/>
        <v>5.445355317069744</v>
      </c>
      <c r="VB56" s="8">
        <f t="shared" si="2741"/>
        <v>5.3200142541761597</v>
      </c>
      <c r="VC56" s="8">
        <f t="shared" si="2741"/>
        <v>4.7770319605678404</v>
      </c>
      <c r="VD56" s="8">
        <f t="shared" si="2741"/>
        <v>5.0706206819284994</v>
      </c>
      <c r="VE56" s="8">
        <f t="shared" si="2741"/>
        <v>4.8625651593883488</v>
      </c>
      <c r="VF56" s="8">
        <f t="shared" si="2741"/>
        <v>5.0287068112291244</v>
      </c>
      <c r="VG56" s="8">
        <f t="shared" si="2741"/>
        <v>5.0462710763626912</v>
      </c>
      <c r="VH56" s="8">
        <f t="shared" si="2741"/>
        <v>4.903334926006603</v>
      </c>
      <c r="VI56" s="8">
        <f t="shared" si="2741"/>
        <v>4.8372167093283762</v>
      </c>
      <c r="VJ56" s="8">
        <f t="shared" si="2741"/>
        <v>3.8752651231325457</v>
      </c>
      <c r="VK56" s="8">
        <f t="shared" si="2741"/>
        <v>5.1690289029338805</v>
      </c>
      <c r="VL56" s="8">
        <f t="shared" si="2741"/>
        <v>5.6419529825494497</v>
      </c>
      <c r="VM56" s="8">
        <f t="shared" si="2741"/>
        <v>4.6084188182048749</v>
      </c>
      <c r="VN56" s="8">
        <f t="shared" si="2741"/>
        <v>4.5952637782337513</v>
      </c>
      <c r="VO56" s="8">
        <f t="shared" si="2741"/>
        <v>4.7491321462166489</v>
      </c>
      <c r="VP56" s="8">
        <f t="shared" si="2741"/>
        <v>4.2720766774677488</v>
      </c>
      <c r="VQ56" s="8">
        <f t="shared" si="2741"/>
        <v>4.1258438863463587</v>
      </c>
      <c r="VR56" s="8">
        <f t="shared" si="2741"/>
        <v>3.5683656200375595</v>
      </c>
      <c r="VS56" s="8">
        <f t="shared" si="2741"/>
        <v>3.0365683157155621</v>
      </c>
      <c r="VT56" s="8">
        <f t="shared" si="2741"/>
        <v>3.0847940225141008</v>
      </c>
      <c r="VU56" s="8">
        <f t="shared" si="2741"/>
        <v>3.1856979404349834</v>
      </c>
      <c r="VV56" s="8">
        <f t="shared" si="2741"/>
        <v>2.9849566355190778</v>
      </c>
      <c r="VW56" s="8">
        <f t="shared" si="2741"/>
        <v>3.3971711609884037</v>
      </c>
      <c r="VX56" s="8">
        <f t="shared" si="2741"/>
        <v>2.5920469295955155</v>
      </c>
      <c r="VY56" s="8">
        <f t="shared" si="2741"/>
        <v>2.6307910431149648</v>
      </c>
      <c r="VZ56" s="8">
        <f t="shared" si="2741"/>
        <v>2.1972859093523152</v>
      </c>
      <c r="WA56" s="8">
        <f t="shared" si="2741"/>
        <v>1.7584465258006348</v>
      </c>
      <c r="WB56" s="8">
        <f t="shared" si="2741"/>
        <v>2.2276423329096211</v>
      </c>
      <c r="WC56" s="8">
        <f t="shared" si="2741"/>
        <v>1.0947292333288101</v>
      </c>
      <c r="WD56" s="8">
        <f t="shared" si="2741"/>
        <v>4.2655808427440736</v>
      </c>
      <c r="WE56" s="8">
        <f t="shared" si="2741"/>
        <v>3.4541588090962514</v>
      </c>
      <c r="WF56" s="8">
        <f t="shared" si="2741"/>
        <v>3.2500699087079981</v>
      </c>
      <c r="WG56" s="8">
        <f t="shared" si="2741"/>
        <v>3.0978748539909033</v>
      </c>
      <c r="WH56" s="8">
        <f t="shared" si="2741"/>
        <v>3.7089620558371488</v>
      </c>
      <c r="WI56" s="8">
        <f t="shared" si="2741"/>
        <v>5.6452524269466728</v>
      </c>
      <c r="WJ56" s="8">
        <f t="shared" si="2741"/>
        <v>5.1829311609179056</v>
      </c>
      <c r="WK56" s="8">
        <f t="shared" si="2741"/>
        <v>5.3897397227984367</v>
      </c>
      <c r="WL56" s="8">
        <f t="shared" si="2741"/>
        <v>5.7473772651222657</v>
      </c>
      <c r="WM56" s="8">
        <f t="shared" si="2741"/>
        <v>6.12737319774119</v>
      </c>
      <c r="WN56" s="8">
        <f t="shared" ref="WN56:YY56" si="2742">SUM(UO55:WN55)/10^9</f>
        <v>5.6354748720119989</v>
      </c>
      <c r="WO56" s="8">
        <f t="shared" si="2742"/>
        <v>5.4478382084305954</v>
      </c>
      <c r="WP56" s="8">
        <f t="shared" si="2742"/>
        <v>5.0363241534850731</v>
      </c>
      <c r="WQ56" s="8">
        <f t="shared" si="2742"/>
        <v>5.6007401247897253</v>
      </c>
      <c r="WR56" s="8">
        <f t="shared" si="2742"/>
        <v>5.8271668928373748</v>
      </c>
      <c r="WS56" s="8">
        <f t="shared" si="2742"/>
        <v>5.6405202857756054</v>
      </c>
      <c r="WT56" s="8">
        <f t="shared" si="2742"/>
        <v>6.693158483265897</v>
      </c>
      <c r="WU56" s="8">
        <f t="shared" si="2742"/>
        <v>5.8388265451185397</v>
      </c>
      <c r="WV56" s="8">
        <f t="shared" si="2742"/>
        <v>5.7951245307049444</v>
      </c>
      <c r="WW56" s="8">
        <f t="shared" si="2742"/>
        <v>4.8939200672703231</v>
      </c>
      <c r="WX56" s="8">
        <f t="shared" si="2742"/>
        <v>4.6889877550201184</v>
      </c>
      <c r="WY56" s="8">
        <f t="shared" si="2742"/>
        <v>5.6062280578090808</v>
      </c>
      <c r="WZ56" s="8">
        <f t="shared" si="2742"/>
        <v>4.9756657917844196</v>
      </c>
      <c r="XA56" s="8">
        <f t="shared" si="2742"/>
        <v>5.1017062985671995</v>
      </c>
      <c r="XB56" s="8">
        <f t="shared" si="2742"/>
        <v>4.7307738032550466</v>
      </c>
      <c r="XC56" s="8">
        <f t="shared" si="2742"/>
        <v>5.2591543018261575</v>
      </c>
      <c r="XD56" s="8">
        <f t="shared" si="2742"/>
        <v>5.8335147228592401</v>
      </c>
      <c r="XE56" s="8">
        <f t="shared" si="2742"/>
        <v>5.7740101058254112</v>
      </c>
      <c r="XF56" s="8">
        <f t="shared" si="2742"/>
        <v>5.5562509325526532</v>
      </c>
      <c r="XG56" s="8">
        <f t="shared" si="2742"/>
        <v>5.763688611265386</v>
      </c>
      <c r="XH56" s="8">
        <f t="shared" si="2742"/>
        <v>5.6112141885200852</v>
      </c>
      <c r="XI56" s="8">
        <f t="shared" si="2742"/>
        <v>6.1118292012158166</v>
      </c>
      <c r="XJ56" s="8">
        <f t="shared" si="2742"/>
        <v>7.062660872950449</v>
      </c>
      <c r="XK56" s="8">
        <f t="shared" si="2742"/>
        <v>6.7621462344553862</v>
      </c>
      <c r="XL56" s="8">
        <f t="shared" si="2742"/>
        <v>5.7844992458711468</v>
      </c>
      <c r="XM56" s="8">
        <f t="shared" si="2742"/>
        <v>6.0113364214501122</v>
      </c>
      <c r="XN56" s="8">
        <f t="shared" si="2742"/>
        <v>5.9701840403550444</v>
      </c>
      <c r="XO56" s="8">
        <f t="shared" si="2742"/>
        <v>5.7870388684162313</v>
      </c>
      <c r="XP56" s="8">
        <f t="shared" si="2742"/>
        <v>6.0673206365508188</v>
      </c>
      <c r="XQ56" s="8">
        <f t="shared" si="2742"/>
        <v>6.5907456282184951</v>
      </c>
      <c r="XR56" s="8">
        <f t="shared" si="2742"/>
        <v>6.9705565352821619</v>
      </c>
      <c r="XS56" s="8">
        <f t="shared" si="2742"/>
        <v>6.7217698683330624</v>
      </c>
      <c r="XT56" s="8">
        <f t="shared" si="2742"/>
        <v>7.2519035167675456</v>
      </c>
      <c r="XU56" s="8">
        <f t="shared" si="2742"/>
        <v>7.1244317789600524</v>
      </c>
      <c r="XV56" s="8">
        <f t="shared" si="2742"/>
        <v>7.4971284924348014</v>
      </c>
      <c r="XW56" s="8">
        <f t="shared" si="2742"/>
        <v>7.0431692232805849</v>
      </c>
      <c r="XX56" s="8">
        <f t="shared" si="2742"/>
        <v>8.2638471548321188</v>
      </c>
      <c r="XY56" s="8">
        <f t="shared" si="2742"/>
        <v>7.885440910046178</v>
      </c>
      <c r="XZ56" s="8">
        <f t="shared" si="2742"/>
        <v>7.5762681400808596</v>
      </c>
      <c r="YA56" s="8">
        <f t="shared" si="2742"/>
        <v>7.9708968221211416</v>
      </c>
      <c r="YB56" s="8">
        <f t="shared" si="2742"/>
        <v>8.1801341343200562</v>
      </c>
      <c r="YC56" s="8">
        <f t="shared" si="2742"/>
        <v>8.7545491590787119</v>
      </c>
      <c r="YD56" s="8">
        <f t="shared" si="2742"/>
        <v>7.4977457458228498</v>
      </c>
      <c r="YE56" s="8">
        <f t="shared" si="2742"/>
        <v>7.9588268952389818</v>
      </c>
      <c r="YF56" s="8">
        <f t="shared" si="2742"/>
        <v>8.3344316426386538</v>
      </c>
      <c r="YG56" s="8">
        <f t="shared" si="2742"/>
        <v>7.6098587975918184</v>
      </c>
      <c r="YH56" s="8">
        <f t="shared" si="2742"/>
        <v>6.9821558253669185</v>
      </c>
      <c r="YI56" s="8">
        <f t="shared" si="2742"/>
        <v>7.2190824487838468</v>
      </c>
      <c r="YJ56" s="8">
        <f t="shared" si="2742"/>
        <v>7.071026544722141</v>
      </c>
      <c r="YK56" s="8">
        <f t="shared" si="2742"/>
        <v>7.3874316401529114</v>
      </c>
      <c r="YL56" s="8">
        <f t="shared" si="2742"/>
        <v>6.7333035294700911</v>
      </c>
      <c r="YM56" s="8">
        <f t="shared" si="2742"/>
        <v>6.1234607702152513</v>
      </c>
      <c r="YN56" s="8">
        <f t="shared" si="2742"/>
        <v>6.3314302416076806</v>
      </c>
      <c r="YO56" s="8">
        <f t="shared" si="2742"/>
        <v>6.2924819126665641</v>
      </c>
      <c r="YP56" s="8">
        <f t="shared" si="2742"/>
        <v>6.5553627993126584</v>
      </c>
      <c r="YQ56" s="8">
        <f t="shared" si="2742"/>
        <v>5.7623106609208863</v>
      </c>
      <c r="YR56" s="8">
        <f t="shared" si="2742"/>
        <v>5.7516137092904565</v>
      </c>
      <c r="YS56" s="8">
        <f t="shared" si="2742"/>
        <v>5.4013492335324251</v>
      </c>
      <c r="YT56" s="8">
        <f t="shared" si="2742"/>
        <v>5.7812451349676106</v>
      </c>
      <c r="YU56" s="8">
        <f t="shared" si="2742"/>
        <v>5.5047440752019767</v>
      </c>
      <c r="YV56" s="8">
        <f t="shared" si="2742"/>
        <v>5.5286742450851571</v>
      </c>
      <c r="YW56" s="8">
        <f t="shared" si="2742"/>
        <v>5.2924469413491515</v>
      </c>
      <c r="YX56" s="8">
        <f t="shared" si="2742"/>
        <v>4.6779269263174585</v>
      </c>
      <c r="YY56" s="8">
        <f t="shared" si="2742"/>
        <v>3.9266968178503641</v>
      </c>
      <c r="YZ56" s="8">
        <f t="shared" ref="YZ56:ABK56" si="2743">SUM(XA55:YZ55)/10^9</f>
        <v>3.3305708440078545</v>
      </c>
      <c r="ZA56" s="8">
        <f t="shared" si="2743"/>
        <v>3.310337177165533</v>
      </c>
      <c r="ZB56" s="8">
        <f t="shared" si="2743"/>
        <v>3.2253725218931182</v>
      </c>
      <c r="ZC56" s="8">
        <f t="shared" si="2743"/>
        <v>3.4426155258412048</v>
      </c>
      <c r="ZD56" s="8">
        <f t="shared" si="2743"/>
        <v>2.7429894910666479</v>
      </c>
      <c r="ZE56" s="8">
        <f t="shared" si="2743"/>
        <v>3.0089098942122381</v>
      </c>
      <c r="ZF56" s="8">
        <f t="shared" si="2743"/>
        <v>3.0206430819082235</v>
      </c>
      <c r="ZG56" s="8">
        <f t="shared" si="2743"/>
        <v>3.1201815756634952</v>
      </c>
      <c r="ZH56" s="8">
        <f t="shared" si="2743"/>
        <v>3.3256179828721169</v>
      </c>
      <c r="ZI56" s="8">
        <f t="shared" si="2743"/>
        <v>3.0988645335712257</v>
      </c>
      <c r="ZJ56" s="8">
        <f t="shared" si="2743"/>
        <v>2.9918453212633063</v>
      </c>
      <c r="ZK56" s="8">
        <f t="shared" si="2743"/>
        <v>3.0336846259069272</v>
      </c>
      <c r="ZL56" s="8">
        <f t="shared" si="2743"/>
        <v>3.5535398634598612</v>
      </c>
      <c r="ZM56" s="8">
        <f t="shared" si="2743"/>
        <v>3.5566915784871171</v>
      </c>
      <c r="ZN56" s="8">
        <f t="shared" si="2743"/>
        <v>3.6356363828014913</v>
      </c>
      <c r="ZO56" s="8">
        <f t="shared" si="2743"/>
        <v>3.7176364179849486</v>
      </c>
      <c r="ZP56" s="8">
        <f t="shared" si="2743"/>
        <v>3.9821884248621919</v>
      </c>
      <c r="ZQ56" s="8">
        <f t="shared" si="2743"/>
        <v>4.0299930770792054</v>
      </c>
      <c r="ZR56" s="8">
        <f t="shared" si="2743"/>
        <v>3.9640709610845075</v>
      </c>
      <c r="ZS56" s="8">
        <f t="shared" si="2743"/>
        <v>4.1972556072857081</v>
      </c>
      <c r="ZT56" s="8">
        <f t="shared" si="2743"/>
        <v>4.0444380801839417</v>
      </c>
      <c r="ZU56" s="8">
        <f t="shared" si="2743"/>
        <v>3.9346173024584998</v>
      </c>
      <c r="ZV56" s="8">
        <f t="shared" si="2743"/>
        <v>3.7436675793457237</v>
      </c>
      <c r="ZW56" s="8">
        <f t="shared" si="2743"/>
        <v>4.069079640293098</v>
      </c>
      <c r="ZX56" s="8">
        <f t="shared" si="2743"/>
        <v>3.6364415382549899</v>
      </c>
      <c r="ZY56" s="8">
        <f t="shared" si="2743"/>
        <v>3.5997350671400041</v>
      </c>
      <c r="ZZ56" s="8">
        <f t="shared" si="2743"/>
        <v>4.3479845429361772</v>
      </c>
      <c r="AAA56" s="8">
        <f t="shared" si="2743"/>
        <v>4.2781926934907606</v>
      </c>
      <c r="AAB56" s="8">
        <f t="shared" si="2743"/>
        <v>4.4090082099499268</v>
      </c>
      <c r="AAC56" s="8">
        <f t="shared" si="2743"/>
        <v>4.4379261500754748</v>
      </c>
      <c r="AAD56" s="8">
        <f t="shared" si="2743"/>
        <v>4.5719276125669595</v>
      </c>
      <c r="AAE56" s="8">
        <f t="shared" si="2743"/>
        <v>4.2481224830179078</v>
      </c>
      <c r="AAF56" s="8">
        <f t="shared" si="2743"/>
        <v>4.1069350863673657</v>
      </c>
      <c r="AAG56" s="8">
        <f t="shared" si="2743"/>
        <v>4.4419626910485057</v>
      </c>
      <c r="AAH56" s="8">
        <f t="shared" si="2743"/>
        <v>4.0972771882430008</v>
      </c>
      <c r="AAI56" s="8">
        <f t="shared" si="2743"/>
        <v>4.2188104776362563</v>
      </c>
      <c r="AAJ56" s="8">
        <f t="shared" si="2743"/>
        <v>4.4785157269503024</v>
      </c>
      <c r="AAK56" s="8">
        <f t="shared" si="2743"/>
        <v>3.9511412524353671</v>
      </c>
      <c r="AAL56" s="8">
        <f t="shared" si="2743"/>
        <v>4.0854639057260593</v>
      </c>
      <c r="AAM56" s="8">
        <f t="shared" si="2743"/>
        <v>3.8865475583302604</v>
      </c>
      <c r="AAN56" s="8">
        <f t="shared" si="2743"/>
        <v>3.7127740753606093</v>
      </c>
      <c r="AAO56" s="8">
        <f t="shared" si="2743"/>
        <v>3.6720246277897406</v>
      </c>
      <c r="AAP56" s="8">
        <f t="shared" si="2743"/>
        <v>3.5134247819365605</v>
      </c>
      <c r="AAQ56" s="8">
        <f t="shared" si="2743"/>
        <v>3.6125256835729558</v>
      </c>
      <c r="AAR56" s="8">
        <f t="shared" si="2743"/>
        <v>3.619056094509741</v>
      </c>
      <c r="AAS56" s="8">
        <f t="shared" si="2743"/>
        <v>4.0679941263892756</v>
      </c>
      <c r="AAT56" s="8">
        <f t="shared" si="2743"/>
        <v>3.8743084991330492</v>
      </c>
      <c r="AAU56" s="8">
        <f t="shared" si="2743"/>
        <v>3.9729729943308159</v>
      </c>
      <c r="AAV56" s="8">
        <f t="shared" si="2743"/>
        <v>3.8168799631842414</v>
      </c>
      <c r="AAW56" s="8">
        <f t="shared" si="2743"/>
        <v>3.7346129561330019</v>
      </c>
      <c r="AAX56" s="8">
        <f t="shared" si="2743"/>
        <v>3.8248449849767181</v>
      </c>
      <c r="AAY56" s="8">
        <f t="shared" si="2743"/>
        <v>3.5049648043949211</v>
      </c>
      <c r="AAZ56" s="8">
        <f t="shared" si="2743"/>
        <v>3.3162239077714917</v>
      </c>
      <c r="ABA56" s="8">
        <f t="shared" si="2743"/>
        <v>3.1941252637038087</v>
      </c>
      <c r="ABB56" s="8">
        <f t="shared" si="2743"/>
        <v>2.9635273616163205</v>
      </c>
      <c r="ABC56" s="8">
        <f t="shared" si="2743"/>
        <v>2.7968754601412322</v>
      </c>
      <c r="ABD56" s="8">
        <f t="shared" si="2743"/>
        <v>2.8625367638195502</v>
      </c>
      <c r="ABE56" s="8">
        <f t="shared" si="2743"/>
        <v>2.8481369854375496</v>
      </c>
      <c r="ABF56" s="8">
        <f t="shared" si="2743"/>
        <v>2.8821879512716722</v>
      </c>
      <c r="ABG56" s="8">
        <f t="shared" si="2743"/>
        <v>2.873146618981</v>
      </c>
      <c r="ABH56" s="8">
        <f t="shared" si="2743"/>
        <v>2.8033119310886594</v>
      </c>
      <c r="ABI56" s="8">
        <f t="shared" si="2743"/>
        <v>2.5020203804323033</v>
      </c>
      <c r="ABJ56" s="8">
        <f t="shared" si="2743"/>
        <v>2.7733214964390815</v>
      </c>
      <c r="ABK56" s="8">
        <f t="shared" si="2743"/>
        <v>2.9224109025225844</v>
      </c>
      <c r="ABL56" s="8">
        <f t="shared" ref="ABL56:ADW56" si="2744">SUM(ZM55:ABL55)/10^9</f>
        <v>2.9706762943176073</v>
      </c>
      <c r="ABM56" s="8">
        <f t="shared" si="2744"/>
        <v>2.9602136457216157</v>
      </c>
      <c r="ABN56" s="8">
        <f t="shared" si="2744"/>
        <v>2.7789409634856592</v>
      </c>
      <c r="ABO56" s="8">
        <f t="shared" si="2744"/>
        <v>2.7469351018118804</v>
      </c>
      <c r="ABP56" s="8">
        <f t="shared" si="2744"/>
        <v>2.8411861742710318</v>
      </c>
      <c r="ABQ56" s="8">
        <f t="shared" si="2744"/>
        <v>2.80092111245607</v>
      </c>
      <c r="ABR56" s="8">
        <f t="shared" si="2744"/>
        <v>3.2334437453859319</v>
      </c>
      <c r="ABS56" s="8">
        <f t="shared" si="2744"/>
        <v>3.1353551435640625</v>
      </c>
      <c r="ABT56" s="8">
        <f t="shared" si="2744"/>
        <v>2.9972334683006765</v>
      </c>
      <c r="ABU56" s="8">
        <f t="shared" si="2744"/>
        <v>3.1316223499125617</v>
      </c>
      <c r="ABV56" s="8">
        <f t="shared" si="2744"/>
        <v>3.1177013993259064</v>
      </c>
      <c r="ABW56" s="8">
        <f t="shared" si="2744"/>
        <v>2.9807488540630422</v>
      </c>
      <c r="ABX56" s="8">
        <f t="shared" si="2744"/>
        <v>2.7836314083669356</v>
      </c>
      <c r="ABY56" s="8">
        <f t="shared" si="2744"/>
        <v>3.0079131217721851</v>
      </c>
      <c r="ABZ56" s="8">
        <f t="shared" si="2744"/>
        <v>2.9462237716734148</v>
      </c>
      <c r="ACA56" s="8">
        <f t="shared" si="2744"/>
        <v>2.9285911230748765</v>
      </c>
      <c r="ACB56" s="8">
        <f t="shared" si="2744"/>
        <v>2.9267872978734006</v>
      </c>
      <c r="ACC56" s="8">
        <f t="shared" si="2744"/>
        <v>2.6434707017254362</v>
      </c>
      <c r="ACD56" s="8">
        <f t="shared" si="2744"/>
        <v>2.6186141026465926</v>
      </c>
      <c r="ACE56" s="8">
        <f t="shared" si="2744"/>
        <v>2.8954414518930101</v>
      </c>
      <c r="ACF56" s="8">
        <f t="shared" si="2744"/>
        <v>2.8006772621119302</v>
      </c>
      <c r="ACG56" s="8">
        <f t="shared" si="2744"/>
        <v>2.6805812446086041</v>
      </c>
      <c r="ACH56" s="8">
        <f t="shared" si="2744"/>
        <v>2.6370348323644945</v>
      </c>
      <c r="ACI56" s="8">
        <f t="shared" si="2744"/>
        <v>2.463637441069098</v>
      </c>
      <c r="ACJ56" s="8">
        <f t="shared" si="2744"/>
        <v>2.4309271384671751</v>
      </c>
      <c r="ACK56" s="8">
        <f t="shared" si="2744"/>
        <v>2.4173111267031069</v>
      </c>
      <c r="ACL56" s="8">
        <f t="shared" si="2744"/>
        <v>2.363131658650961</v>
      </c>
      <c r="ACM56" s="8">
        <f t="shared" si="2744"/>
        <v>2.4363146874422243</v>
      </c>
      <c r="ACN56" s="8">
        <f t="shared" si="2744"/>
        <v>2.7161379877830676</v>
      </c>
      <c r="ACO56" s="8">
        <f t="shared" si="2744"/>
        <v>2.8295700558326482</v>
      </c>
      <c r="ACP56" s="8">
        <f t="shared" si="2744"/>
        <v>2.7312078726002875</v>
      </c>
      <c r="ACQ56" s="8">
        <f t="shared" si="2744"/>
        <v>2.5486849518788688</v>
      </c>
      <c r="ACR56" s="8">
        <f t="shared" si="2744"/>
        <v>2.7807899618295053</v>
      </c>
      <c r="ACS56" s="8">
        <f t="shared" si="2744"/>
        <v>2.7793711507209982</v>
      </c>
      <c r="ACT56" s="8">
        <f t="shared" si="2744"/>
        <v>2.6588409046362247</v>
      </c>
      <c r="ACU56" s="8">
        <f t="shared" si="2744"/>
        <v>2.6318248636647072</v>
      </c>
      <c r="ACV56" s="8">
        <f t="shared" si="2744"/>
        <v>2.6685705287090098</v>
      </c>
      <c r="ACW56" s="8">
        <f t="shared" si="2744"/>
        <v>2.4717360534293435</v>
      </c>
      <c r="ACX56" s="8">
        <f t="shared" si="2744"/>
        <v>1.9155004956225983</v>
      </c>
      <c r="ACY56" s="8">
        <f t="shared" si="2744"/>
        <v>1.994730848226987</v>
      </c>
      <c r="ACZ56" s="8">
        <f t="shared" si="2744"/>
        <v>1.7709134172807741</v>
      </c>
      <c r="ADA56" s="8">
        <f t="shared" si="2744"/>
        <v>1.781112795486131</v>
      </c>
      <c r="ADB56" s="8">
        <f t="shared" si="2744"/>
        <v>1.8075678247775435</v>
      </c>
      <c r="ADC56" s="8">
        <f t="shared" si="2744"/>
        <v>1.7119235241670432</v>
      </c>
      <c r="ADD56" s="8">
        <f t="shared" si="2744"/>
        <v>1.6308362886006147</v>
      </c>
      <c r="ADE56" s="8">
        <f t="shared" si="2744"/>
        <v>1.6337006171887276</v>
      </c>
      <c r="ADF56" s="8">
        <f t="shared" si="2744"/>
        <v>1.6032152147288434</v>
      </c>
      <c r="ADG56" s="8">
        <f t="shared" si="2744"/>
        <v>1.4923160669948867</v>
      </c>
      <c r="ADH56" s="8">
        <f t="shared" si="2744"/>
        <v>1.4947722057184216</v>
      </c>
      <c r="ADI56" s="8">
        <f t="shared" si="2744"/>
        <v>1.5141991497803018</v>
      </c>
      <c r="ADJ56" s="8">
        <f t="shared" si="2744"/>
        <v>1.4154332297249923</v>
      </c>
      <c r="ADK56" s="8">
        <f t="shared" si="2744"/>
        <v>1.2870374944802712</v>
      </c>
      <c r="ADL56" s="8">
        <f t="shared" si="2744"/>
        <v>1.2684506754379463</v>
      </c>
      <c r="ADM56" s="8">
        <f t="shared" si="2744"/>
        <v>1.1538398837156663</v>
      </c>
      <c r="ADN56" s="8">
        <f t="shared" si="2744"/>
        <v>1.357045710461205</v>
      </c>
      <c r="ADO56" s="8">
        <f t="shared" si="2744"/>
        <v>1.2302836872863017</v>
      </c>
      <c r="ADP56" s="8">
        <f t="shared" si="2744"/>
        <v>1.1211670118666268</v>
      </c>
      <c r="ADQ56" s="8">
        <f t="shared" si="2744"/>
        <v>1.1074577566858042</v>
      </c>
      <c r="ADR56" s="8">
        <f t="shared" si="2744"/>
        <v>1.1849911949991525</v>
      </c>
      <c r="ADS56" s="8">
        <f t="shared" si="2744"/>
        <v>1.2420876861888008</v>
      </c>
      <c r="ADT56" s="8">
        <f t="shared" si="2744"/>
        <v>1.1902088328037004</v>
      </c>
      <c r="ADU56" s="8">
        <f t="shared" si="2744"/>
        <v>1.1856993635167223</v>
      </c>
      <c r="ADV56" s="8">
        <f t="shared" si="2744"/>
        <v>1.1027365088796237</v>
      </c>
      <c r="ADW56" s="8">
        <f t="shared" si="2744"/>
        <v>1.2008050191338404</v>
      </c>
      <c r="ADX56" s="8">
        <f t="shared" ref="ADX56:AFU56" si="2745">SUM(ABY55:ADX55)/10^9</f>
        <v>1.1809969929108048</v>
      </c>
      <c r="ADY56" s="8">
        <f t="shared" si="2745"/>
        <v>1.1432681597733458</v>
      </c>
      <c r="ADZ56" s="8">
        <f t="shared" si="2745"/>
        <v>1.1587775580980721</v>
      </c>
      <c r="AEA56" s="8">
        <f t="shared" si="2745"/>
        <v>1.207764055825133</v>
      </c>
      <c r="AEB56" s="8">
        <f t="shared" si="2745"/>
        <v>1.1476609551291181</v>
      </c>
      <c r="AEC56" s="8">
        <f t="shared" si="2745"/>
        <v>1.1605256641196429</v>
      </c>
      <c r="AED56" s="8">
        <f t="shared" si="2745"/>
        <v>1.1121569971695837</v>
      </c>
      <c r="AEE56" s="8">
        <f t="shared" si="2745"/>
        <v>1.1356201425779979</v>
      </c>
      <c r="AEF56" s="8">
        <f t="shared" si="2745"/>
        <v>1.2257431098085796</v>
      </c>
      <c r="AEG56" s="8">
        <f t="shared" si="2745"/>
        <v>1.1545418870060902</v>
      </c>
      <c r="AEH56" s="8">
        <f t="shared" si="2745"/>
        <v>1.1731418759884429</v>
      </c>
      <c r="AEI56" s="8">
        <f t="shared" si="2745"/>
        <v>1.2601261425344703</v>
      </c>
      <c r="AEJ56" s="8">
        <f t="shared" si="2745"/>
        <v>1.3006056237594155</v>
      </c>
      <c r="AEK56" s="8">
        <f t="shared" si="2745"/>
        <v>1.3433365463313631</v>
      </c>
      <c r="AEL56" s="8">
        <f t="shared" si="2745"/>
        <v>1.2863929596085233</v>
      </c>
      <c r="AEM56" s="8">
        <f t="shared" si="2745"/>
        <v>1.3470992974848246</v>
      </c>
      <c r="AEN56" s="8">
        <f t="shared" si="2745"/>
        <v>1.4999031775018923</v>
      </c>
      <c r="AEO56" s="8">
        <f t="shared" si="2745"/>
        <v>1.443976567006273</v>
      </c>
      <c r="AEP56" s="8">
        <f t="shared" si="2745"/>
        <v>1.5980744954845567</v>
      </c>
      <c r="AEQ56" s="8">
        <f t="shared" si="2745"/>
        <v>1.6801918303946406</v>
      </c>
      <c r="AER56" s="8">
        <f t="shared" si="2745"/>
        <v>1.7640754134692092</v>
      </c>
      <c r="AES56" s="8">
        <f t="shared" si="2745"/>
        <v>1.5441679171302369</v>
      </c>
      <c r="AET56" s="8">
        <f t="shared" si="2745"/>
        <v>1.4981512031526083</v>
      </c>
      <c r="AEU56" s="8">
        <f t="shared" si="2745"/>
        <v>1.868884342628605</v>
      </c>
      <c r="AEV56" s="8">
        <f t="shared" si="2745"/>
        <v>1.9479094750251018</v>
      </c>
      <c r="AEW56" s="8">
        <f t="shared" si="2745"/>
        <v>2.1097955194839728</v>
      </c>
      <c r="AEX56" s="8">
        <f t="shared" si="2745"/>
        <v>1.9574977791569581</v>
      </c>
      <c r="AEY56" s="8">
        <f t="shared" si="2745"/>
        <v>2.0719010221936194</v>
      </c>
      <c r="AEZ56" s="8">
        <f t="shared" si="2745"/>
        <v>2.1204908596465533</v>
      </c>
      <c r="AFA56" s="8">
        <f t="shared" si="2745"/>
        <v>2.1539084886669277</v>
      </c>
      <c r="AFB56" s="8">
        <f t="shared" si="2745"/>
        <v>2.1627830837956772</v>
      </c>
      <c r="AFC56" s="8">
        <f t="shared" si="2745"/>
        <v>2.1520145407412299</v>
      </c>
      <c r="AFD56" s="8">
        <f t="shared" si="2745"/>
        <v>2.3084960206430014</v>
      </c>
      <c r="AFE56" s="8">
        <f t="shared" si="2745"/>
        <v>2.3018886696084193</v>
      </c>
      <c r="AFF56" s="8">
        <f t="shared" si="2745"/>
        <v>2.3139483879735399</v>
      </c>
      <c r="AFG56" s="8">
        <f t="shared" si="2745"/>
        <v>2.3526961734768785</v>
      </c>
      <c r="AFH56" s="8">
        <f t="shared" si="2745"/>
        <v>2.4229055243939843</v>
      </c>
      <c r="AFI56" s="8">
        <f t="shared" si="2745"/>
        <v>2.4700435782263783</v>
      </c>
      <c r="AFJ56" s="8">
        <f t="shared" si="2745"/>
        <v>2.4577048574982747</v>
      </c>
      <c r="AFK56" s="8">
        <f t="shared" si="2745"/>
        <v>2.4880975695130383</v>
      </c>
      <c r="AFL56" s="8">
        <f t="shared" si="2745"/>
        <v>2.517496047452624</v>
      </c>
      <c r="AFM56" s="8">
        <f t="shared" si="2745"/>
        <v>2.5953270377244073</v>
      </c>
      <c r="AFN56" s="8">
        <f t="shared" si="2745"/>
        <v>2.5660338671195895</v>
      </c>
      <c r="AFO56" s="8">
        <f t="shared" si="2745"/>
        <v>2.5772732569010675</v>
      </c>
      <c r="AFP56" s="8">
        <f t="shared" si="2745"/>
        <v>2.5390192823834852</v>
      </c>
      <c r="AFQ56" s="8">
        <f t="shared" si="2745"/>
        <v>2.6510207721799639</v>
      </c>
      <c r="AFR56" s="8">
        <f t="shared" si="2745"/>
        <v>2.7138867133205089</v>
      </c>
      <c r="AFS56" s="8">
        <f t="shared" si="2745"/>
        <v>2.7752602984530625</v>
      </c>
      <c r="AFT56" s="8">
        <f t="shared" si="2745"/>
        <v>2.7223615347175021</v>
      </c>
      <c r="AFU56" s="8">
        <f t="shared" si="2745"/>
        <v>2.7913519368301869</v>
      </c>
      <c r="AFV56" s="8">
        <f t="shared" ref="AFV56:AGT56" si="2746">SUM(ADW55:AFV55)/10^9</f>
        <v>2.9295575208460032</v>
      </c>
      <c r="AFW56" s="8">
        <f t="shared" si="2746"/>
        <v>2.9087339781477266</v>
      </c>
      <c r="AFX56" s="8">
        <f t="shared" si="2746"/>
        <v>2.9807870115357038</v>
      </c>
      <c r="AFY56" s="8">
        <f t="shared" si="2746"/>
        <v>3.1306999493229006</v>
      </c>
      <c r="AFZ56" s="8">
        <f t="shared" si="2746"/>
        <v>3.095076071750221</v>
      </c>
      <c r="AGA56" s="8">
        <f t="shared" si="2746"/>
        <v>3.0720451962458739</v>
      </c>
      <c r="AGB56" s="8">
        <f t="shared" si="2746"/>
        <v>3.1311128280018701</v>
      </c>
      <c r="AGC56" s="8">
        <f t="shared" si="2746"/>
        <v>3.1080720804567141</v>
      </c>
      <c r="AGD56" s="8">
        <f t="shared" si="2746"/>
        <v>3.1204676365176027</v>
      </c>
      <c r="AGE56" s="8">
        <f t="shared" si="2746"/>
        <v>3.2052997263341232</v>
      </c>
      <c r="AGF56" s="8">
        <f t="shared" si="2746"/>
        <v>3.2664689509834357</v>
      </c>
      <c r="AGG56" s="8">
        <f t="shared" si="2746"/>
        <v>3.443466440243709</v>
      </c>
      <c r="AGH56" s="8">
        <f t="shared" si="2746"/>
        <v>3.6197776490069313</v>
      </c>
      <c r="AGI56" s="8">
        <f t="shared" si="2746"/>
        <v>3.4926254435165736</v>
      </c>
      <c r="AGJ56" s="8">
        <f t="shared" si="2746"/>
        <v>3.4786791830906147</v>
      </c>
      <c r="AGK56" s="8">
        <f t="shared" si="2746"/>
        <v>3.4924449102475812</v>
      </c>
      <c r="AGL56" s="8">
        <f t="shared" si="2746"/>
        <v>3.5518198123704829</v>
      </c>
      <c r="AGM56" s="8">
        <f t="shared" si="2746"/>
        <v>3.551368705134442</v>
      </c>
      <c r="AGN56" s="8">
        <f t="shared" si="2746"/>
        <v>3.4494602439310054</v>
      </c>
      <c r="AGO56" s="8">
        <f t="shared" si="2746"/>
        <v>3.5267423913960099</v>
      </c>
      <c r="AGP56" s="8">
        <f t="shared" si="2746"/>
        <v>3.4257180729888796</v>
      </c>
      <c r="AGQ56" s="8">
        <f t="shared" si="2746"/>
        <v>3.4263317071074644</v>
      </c>
      <c r="AGR56" s="8">
        <f t="shared" si="2746"/>
        <v>3.349691301601009</v>
      </c>
      <c r="AGS56" s="8">
        <f t="shared" si="2746"/>
        <v>3.6842616142562705</v>
      </c>
      <c r="AGT56" s="8">
        <f t="shared" si="2746"/>
        <v>3.7402554716402467</v>
      </c>
      <c r="AGU56" s="8">
        <f t="shared" ref="AGU56:AHL56" si="2747">SUM(AEV55:AGU55)/10^9</f>
        <v>3.3211631385459182</v>
      </c>
      <c r="AGV56" s="8">
        <f t="shared" si="2747"/>
        <v>3.2434079490418086</v>
      </c>
      <c r="AGW56" s="8">
        <f t="shared" si="2747"/>
        <v>3.152325159058238</v>
      </c>
      <c r="AGX56" s="8">
        <f t="shared" si="2747"/>
        <v>3.2663153199257939</v>
      </c>
      <c r="AGY56" s="8">
        <f t="shared" si="2747"/>
        <v>3.1461759673219634</v>
      </c>
      <c r="AGZ56" s="8">
        <f t="shared" si="2747"/>
        <v>3.1498389785723346</v>
      </c>
      <c r="AHA56" s="8">
        <f>SUM(AFB55:AHA55)/10^9</f>
        <v>3.1586579023386663</v>
      </c>
      <c r="AHB56" s="8">
        <f t="shared" si="2747"/>
        <v>3.2245253706940655</v>
      </c>
      <c r="AHC56" s="8">
        <f t="shared" si="2747"/>
        <v>3.2374254458151079</v>
      </c>
      <c r="AHD56" s="8">
        <f t="shared" si="2747"/>
        <v>3.2408740600115755</v>
      </c>
      <c r="AHE56" s="8">
        <f t="shared" si="2747"/>
        <v>3.2248138801799766</v>
      </c>
      <c r="AHF56" s="8">
        <f t="shared" si="2747"/>
        <v>3.248155789021383</v>
      </c>
      <c r="AHG56" s="8">
        <f t="shared" si="2747"/>
        <v>3.2067916869564739</v>
      </c>
      <c r="AHH56" s="8">
        <f t="shared" si="2747"/>
        <v>3.1863243421089664</v>
      </c>
      <c r="AHI56" s="8">
        <f t="shared" si="2747"/>
        <v>3.1452309469885025</v>
      </c>
      <c r="AHJ56" s="8">
        <f t="shared" si="2747"/>
        <v>3.2048602116796214</v>
      </c>
      <c r="AHK56" s="8">
        <f t="shared" si="2747"/>
        <v>3.2570250397245371</v>
      </c>
      <c r="AHL56" s="8">
        <f t="shared" si="2747"/>
        <v>3.2706856258176464</v>
      </c>
      <c r="AHM56" s="8">
        <f t="shared" ref="AHM56:AIL56" si="2748">SUM(AFN55:AHM55)/10^9</f>
        <v>3.2827901158819035</v>
      </c>
      <c r="AHN56" s="8">
        <f t="shared" si="2748"/>
        <v>3.3721395431485854</v>
      </c>
      <c r="AHO56" s="8">
        <f t="shared" si="2748"/>
        <v>3.4808361553594378</v>
      </c>
      <c r="AHP56" s="8">
        <f t="shared" si="2748"/>
        <v>3.5254234875672856</v>
      </c>
      <c r="AHQ56" s="8">
        <f t="shared" si="2748"/>
        <v>3.5091392261771044</v>
      </c>
      <c r="AHR56" s="8">
        <f t="shared" si="2748"/>
        <v>3.5548064157953085</v>
      </c>
      <c r="AHS56" s="8">
        <f t="shared" si="2748"/>
        <v>3.5658045076425222</v>
      </c>
      <c r="AHT56" s="8">
        <f t="shared" si="2748"/>
        <v>3.6384300668127616</v>
      </c>
      <c r="AHU56" s="8">
        <f t="shared" si="2748"/>
        <v>3.6715898367649289</v>
      </c>
      <c r="AHV56" s="8">
        <f t="shared" si="2748"/>
        <v>3.5839343913196435</v>
      </c>
      <c r="AHW56" s="8">
        <f t="shared" si="2748"/>
        <v>3.6279182886477552</v>
      </c>
      <c r="AHX56" s="8">
        <f t="shared" si="2748"/>
        <v>3.6583345100229665</v>
      </c>
      <c r="AHY56" s="8">
        <f t="shared" si="2748"/>
        <v>3.563694638121881</v>
      </c>
      <c r="AHZ56" s="8">
        <f t="shared" si="2748"/>
        <v>3.5031470918438132</v>
      </c>
      <c r="AIA56" s="8">
        <f t="shared" si="2748"/>
        <v>3.4744450405606635</v>
      </c>
      <c r="AIB56" s="8">
        <f t="shared" si="2748"/>
        <v>3.4564373289151202</v>
      </c>
      <c r="AIC56" s="8">
        <f t="shared" si="2748"/>
        <v>3.4462657145767843</v>
      </c>
      <c r="AID56" s="8">
        <f t="shared" si="2748"/>
        <v>3.4051873017510825</v>
      </c>
      <c r="AIE56" s="8">
        <f t="shared" si="2748"/>
        <v>3.3244302609223322</v>
      </c>
      <c r="AIF56" s="8">
        <f t="shared" si="2748"/>
        <v>3.2689257449109399</v>
      </c>
      <c r="AIG56" s="8">
        <f t="shared" si="2748"/>
        <v>3.1854806206465422</v>
      </c>
      <c r="AIH56" s="8">
        <f t="shared" si="2748"/>
        <v>3.0246665071009762</v>
      </c>
      <c r="AII56" s="8">
        <f t="shared" si="2748"/>
        <v>3.0978579123014165</v>
      </c>
      <c r="AIJ56" s="8">
        <f t="shared" si="2748"/>
        <v>3.1908796877793439</v>
      </c>
      <c r="AIK56" s="8">
        <f t="shared" si="2748"/>
        <v>3.1859280064888815</v>
      </c>
      <c r="AIL56" s="8">
        <f t="shared" si="2748"/>
        <v>3.1565316296540575</v>
      </c>
      <c r="AIM56" s="8">
        <f t="shared" ref="AIM56" si="2749">SUM(AGN55:AIM55)/10^9</f>
        <v>3.1802665956064762</v>
      </c>
      <c r="AIN56" s="8">
        <f t="shared" ref="AIN56:AIV56" si="2750">SUM(AGO55:AIN55)/10^9</f>
        <v>3.2526499097942549</v>
      </c>
      <c r="AIO56" s="8">
        <f t="shared" si="2750"/>
        <v>3.3115796504615185</v>
      </c>
      <c r="AIP56" s="8">
        <f t="shared" si="2750"/>
        <v>3.4107842650391764</v>
      </c>
      <c r="AIQ56" s="8">
        <f t="shared" si="2750"/>
        <v>3.3450446802901417</v>
      </c>
      <c r="AIR56" s="8">
        <f t="shared" si="2750"/>
        <v>3.4376281395374613</v>
      </c>
      <c r="AIS56" s="8">
        <f t="shared" si="2750"/>
        <v>3.3577136676212427</v>
      </c>
      <c r="AIT56" s="8">
        <f t="shared" si="2750"/>
        <v>3.363255297431655</v>
      </c>
      <c r="AIU56" s="8">
        <f t="shared" si="2750"/>
        <v>3.3504814612335116</v>
      </c>
      <c r="AIV56" s="8">
        <f t="shared" si="2750"/>
        <v>3.3813482094819136</v>
      </c>
      <c r="AIW56" s="8">
        <f t="shared" ref="AIW56" si="2751">SUM(AGX55:AIW55)/10^9</f>
        <v>3.3656584823258799</v>
      </c>
      <c r="AIX56" s="8">
        <f t="shared" ref="AIX56:AJA56" si="2752">SUM(AGY55:AIX55)/10^9</f>
        <v>3.2456482063630814</v>
      </c>
      <c r="AIY56" s="8">
        <f t="shared" si="2752"/>
        <v>3.312358556511608</v>
      </c>
      <c r="AIZ56" s="8">
        <f t="shared" si="2752"/>
        <v>3.2312246578107189</v>
      </c>
      <c r="AJA56" s="8">
        <f t="shared" si="2752"/>
        <v>3.2206140161673327</v>
      </c>
      <c r="AJB56" s="8">
        <f t="shared" ref="AJB56" si="2753">SUM(AHC55:AJB55)/10^9</f>
        <v>3.2185962158186516</v>
      </c>
      <c r="AJC56" s="8">
        <f t="shared" ref="AJC56:AJE56" si="2754">SUM(AHD55:AJC55)/10^9</f>
        <v>3.2528139918221628</v>
      </c>
      <c r="AJD56" s="8">
        <f t="shared" si="2754"/>
        <v>3.1922901875010163</v>
      </c>
      <c r="AJE56" s="8">
        <f t="shared" si="2754"/>
        <v>3.2654625363160013</v>
      </c>
      <c r="AJF56" s="8">
        <f t="shared" ref="AJF56" si="2755">SUM(AHG55:AJF55)/10^9</f>
        <v>3.3266729602921936</v>
      </c>
      <c r="AJG56" s="8">
        <f t="shared" ref="AJG56:AJM56" si="2756">SUM(AHH55:AJG55)/10^9</f>
        <v>3.3592346230343839</v>
      </c>
      <c r="AJH56" s="8">
        <f t="shared" si="2756"/>
        <v>3.3334591735728685</v>
      </c>
      <c r="AJI56" s="8">
        <f t="shared" si="2756"/>
        <v>3.4019199927370609</v>
      </c>
      <c r="AJJ56" s="8">
        <f t="shared" si="2756"/>
        <v>3.3455384841410445</v>
      </c>
      <c r="AJK56" s="8">
        <f t="shared" si="2756"/>
        <v>3.3511691739356451</v>
      </c>
      <c r="AJL56" s="8">
        <f t="shared" si="2756"/>
        <v>3.3386292848111463</v>
      </c>
      <c r="AJM56" s="8">
        <f t="shared" si="2756"/>
        <v>3.3672001676093544</v>
      </c>
      <c r="AJN56" s="8">
        <f t="shared" ref="AJN56" si="2757">SUM(AHO55:AJN55)/10^9</f>
        <v>3.3273509861172483</v>
      </c>
      <c r="AJO56" s="8">
        <f t="shared" ref="AJO56" si="2758">SUM(AHP55:AJO55)/10^9</f>
        <v>3.2390932784818878</v>
      </c>
      <c r="AJP56" s="8">
        <f t="shared" ref="AJP56" si="2759">SUM(AHQ55:AJP55)/10^9</f>
        <v>3.2550512693853193</v>
      </c>
      <c r="AJQ56" s="8">
        <f t="shared" ref="AJQ56" si="2760">SUM(AHR55:AJQ55)/10^9</f>
        <v>3.3650377419832935</v>
      </c>
      <c r="AJR56" s="8">
        <f t="shared" ref="AJR56:AJT56" si="2761">SUM(AHS55:AJR55)/10^9</f>
        <v>3.3298224407100951</v>
      </c>
      <c r="AJS56" s="8">
        <f t="shared" si="2761"/>
        <v>3.3776785626786321</v>
      </c>
      <c r="AJT56" s="8">
        <f t="shared" si="2761"/>
        <v>3.3990825676758409</v>
      </c>
      <c r="AJU56" s="8">
        <f t="shared" ref="AJU56" si="2762">SUM(AHV55:AJU55)/10^9</f>
        <v>3.3176246546188906</v>
      </c>
      <c r="AJV56" s="8">
        <f t="shared" ref="AJV56:AJW56" si="2763">SUM(AHW55:AJV55)/10^9</f>
        <v>3.3705601893175658</v>
      </c>
      <c r="AJW56" s="8">
        <f t="shared" si="2763"/>
        <v>3.2722423739365247</v>
      </c>
      <c r="AJX56" s="8">
        <f t="shared" ref="AJX56" si="2764">SUM(AHY55:AJX55)/10^9</f>
        <v>3.2314591356085387</v>
      </c>
      <c r="AJY56" s="8">
        <f t="shared" ref="AJY56:AKA56" si="2765">SUM(AHZ55:AJY55)/10^9</f>
        <v>3.2284400994208085</v>
      </c>
      <c r="AJZ56" s="8">
        <f t="shared" si="2765"/>
        <v>3.2302676890304793</v>
      </c>
      <c r="AKA56" s="8">
        <f t="shared" si="2765"/>
        <v>3.2399141321617142</v>
      </c>
      <c r="AKB56" s="8">
        <f t="shared" ref="AKB56" si="2766">SUM(AIC55:AKB55)/10^9</f>
        <v>3.2870220673272734</v>
      </c>
      <c r="AKC56" s="8">
        <f t="shared" ref="AKC56" si="2767">SUM(AID55:AKC55)/10^9</f>
        <v>3.3090519294336294</v>
      </c>
      <c r="AKD56" s="8">
        <f t="shared" ref="AKD56" si="2768">SUM(AIE55:AKD55)/10^9</f>
        <v>3.2965168825778748</v>
      </c>
      <c r="AKE56" s="8">
        <f t="shared" ref="AKE56" si="2769">SUM(AIF55:AKE55)/10^9</f>
        <v>3.3227540426936608</v>
      </c>
      <c r="AKF56" s="8">
        <f t="shared" ref="AKF56" si="2770">SUM(AIG55:AKF55)/10^9</f>
        <v>3.3209282482318856</v>
      </c>
      <c r="AKG56" s="8">
        <f t="shared" ref="AKG56:AKQ56" si="2771">SUM(AIH55:AKG55)/10^9</f>
        <v>3.3284014576541767</v>
      </c>
      <c r="AKH56" s="8">
        <f t="shared" si="2771"/>
        <v>3.290100305313524</v>
      </c>
      <c r="AKI56" s="8">
        <f t="shared" si="2771"/>
        <v>3.2815843825620514</v>
      </c>
      <c r="AKJ56" s="8">
        <f t="shared" si="2771"/>
        <v>3.1960137495489382</v>
      </c>
      <c r="AKK56" s="8">
        <f t="shared" si="2771"/>
        <v>3.1981840474243914</v>
      </c>
      <c r="AKL56" s="8">
        <f t="shared" si="2771"/>
        <v>3.2292414389602224</v>
      </c>
      <c r="AKM56" s="8">
        <f t="shared" si="2771"/>
        <v>3.209927915969669</v>
      </c>
      <c r="AKN56" s="8">
        <f t="shared" si="2771"/>
        <v>3.1342040439199046</v>
      </c>
      <c r="AKO56" s="8">
        <f t="shared" si="2771"/>
        <v>3.0440491447792675</v>
      </c>
      <c r="AKP56" s="8">
        <f t="shared" si="2771"/>
        <v>2.8931188229107354</v>
      </c>
      <c r="AKQ56" s="8">
        <f t="shared" si="2771"/>
        <v>2.8955434599947112</v>
      </c>
      <c r="AKR56" s="8">
        <f t="shared" ref="AKR56" si="2772">SUM(AIS55:AKR55)/10^9</f>
        <v>2.7848396052505566</v>
      </c>
      <c r="AKS56" s="8">
        <f t="shared" ref="AKS56:AKU56" si="2773">SUM(AIT55:AKS55)/10^9</f>
        <v>2.7649361818609499</v>
      </c>
      <c r="AKT56" s="8">
        <f t="shared" si="2773"/>
        <v>2.718901738708138</v>
      </c>
      <c r="AKU56" s="8">
        <f t="shared" si="2773"/>
        <v>2.7593112916885172</v>
      </c>
      <c r="AKV56" s="8">
        <f t="shared" ref="AKV56" si="2774">SUM(AIW55:AKV55)/10^9</f>
        <v>2.7654163245032204</v>
      </c>
      <c r="AKW56" s="8">
        <f t="shared" ref="AKW56" si="2775">SUM(AIX55:AKW55)/10^9</f>
        <v>2.7983947170563335</v>
      </c>
      <c r="AKX56" s="8">
        <f t="shared" ref="AKX56" si="2776">SUM(AIY55:AKX55)/10^9</f>
        <v>2.8239873107424893</v>
      </c>
      <c r="AKY56" s="8">
        <f t="shared" ref="AKY56" si="2777">SUM(AIZ55:AKY55)/10^9</f>
        <v>2.7036970491302053</v>
      </c>
      <c r="AKZ56" s="8">
        <f t="shared" ref="AKZ56" si="2778">SUM(AJA55:AKZ55)/10^9</f>
        <v>2.709115120740853</v>
      </c>
      <c r="ALA56" s="8">
        <f t="shared" ref="ALA56" si="2779">SUM(AJB55:ALA55)/10^9</f>
        <v>2.7374343431960622</v>
      </c>
      <c r="ALB56" s="8">
        <f t="shared" ref="ALB56" si="2780">SUM(AJC55:ALB55)/10^9</f>
        <v>2.6639254349777488</v>
      </c>
      <c r="ALC56" s="8">
        <f t="shared" ref="ALC56" si="2781">SUM(AJD55:ALC55)/10^9</f>
        <v>2.6688405925055898</v>
      </c>
      <c r="ALD56" s="8">
        <f t="shared" ref="ALD56" si="2782">SUM(AJE55:ALD55)/10^9</f>
        <v>2.6184875610040912</v>
      </c>
      <c r="ALE56" s="8">
        <f t="shared" ref="ALE56" si="2783">SUM(AJF55:ALE55)/10^9</f>
        <v>2.5383502206250639</v>
      </c>
      <c r="ALF56" s="8">
        <f t="shared" ref="ALF56" si="2784">SUM(AJG55:ALF55)/10^9</f>
        <v>2.4557288088958691</v>
      </c>
      <c r="ALG56" s="8">
        <f t="shared" ref="ALG56" si="2785">SUM(AJH55:ALG55)/10^9</f>
        <v>2.4094337311922067</v>
      </c>
      <c r="ALH56" s="8">
        <f t="shared" ref="ALH56" si="2786">SUM(AJI55:ALH55)/10^9</f>
        <v>2.3902350183040135</v>
      </c>
      <c r="ALI56" s="8">
        <f t="shared" ref="ALI56:ALJ56" si="2787">SUM(AJJ55:ALI55)/10^9</f>
        <v>2.3220507108656312</v>
      </c>
      <c r="ALJ56" s="8">
        <f t="shared" si="2787"/>
        <v>2.3212296931650322</v>
      </c>
      <c r="ALK56" s="8">
        <f t="shared" ref="ALK56" si="2788">SUM(AJL55:ALK55)/10^9</f>
        <v>2.2552908329266859</v>
      </c>
      <c r="ALL56" s="8">
        <f t="shared" ref="ALL56" si="2789">SUM(AJM55:ALL55)/10^9</f>
        <v>2.2254524042769925</v>
      </c>
      <c r="ALM56" s="8">
        <f t="shared" ref="ALM56" si="2790">SUM(AJN55:ALM55)/10^9</f>
        <v>2.1242046417357852</v>
      </c>
      <c r="ALN56" s="8">
        <f t="shared" ref="ALN56:ALO56" si="2791">SUM(AJO55:ALN55)/10^9</f>
        <v>2.1167208955843231</v>
      </c>
      <c r="ALO56" s="8">
        <f t="shared" si="2791"/>
        <v>2.0726078446418268</v>
      </c>
      <c r="ALP56" s="8">
        <f t="shared" ref="ALP56" si="2792">SUM(AJQ55:ALP55)/10^9</f>
        <v>2.0063475814343139</v>
      </c>
      <c r="ALQ56" s="8">
        <f t="shared" ref="ALQ56" si="2793">SUM(AJR55:ALQ55)/10^9</f>
        <v>1.8455515318095415</v>
      </c>
      <c r="ALR56" s="8">
        <f t="shared" ref="ALR56" si="2794">SUM(AJS55:ALR55)/10^9</f>
        <v>1.8910360299921296</v>
      </c>
      <c r="ALS56" s="8">
        <f t="shared" ref="ALS56" si="2795">SUM(AJT55:ALS55)/10^9</f>
        <v>1.800148437139699</v>
      </c>
      <c r="ALT56" s="8">
        <f t="shared" ref="ALT56" si="2796">SUM(AJU55:ALT55)/10^9</f>
        <v>1.735497187102103</v>
      </c>
      <c r="ALU56" s="8">
        <f t="shared" ref="ALU56" si="2797">SUM(AJV55:ALU55)/10^9</f>
        <v>1.741717814768192</v>
      </c>
      <c r="ALV56" s="8">
        <f t="shared" ref="ALV56" si="2798">SUM(AJW55:ALV55)/10^9</f>
        <v>1.6624477814744372</v>
      </c>
      <c r="ALW56" s="8">
        <f t="shared" ref="ALW56" si="2799">SUM(AJX55:ALW55)/10^9</f>
        <v>1.7423060226945302</v>
      </c>
      <c r="ALX56" s="8">
        <f t="shared" ref="ALX56" si="2800">SUM(AJY55:ALX55)/10^9</f>
        <v>1.7101640125155171</v>
      </c>
      <c r="ALY56" s="8">
        <f t="shared" ref="ALY56" si="2801">SUM(AJZ55:ALY55)/10^9</f>
        <v>1.6641262298297603</v>
      </c>
      <c r="ALZ56" s="8">
        <f t="shared" ref="ALZ56" si="2802">SUM(AKA55:ALZ55)/10^9</f>
        <v>1.6472506489230563</v>
      </c>
      <c r="AMA56" s="8">
        <f t="shared" ref="AMA56" si="2803">SUM(AKB55:AMA55)/10^9</f>
        <v>1.6520402527372875</v>
      </c>
      <c r="AMB56" s="8">
        <f t="shared" ref="AMB56" si="2804">SUM(AKC55:AMB55)/10^9</f>
        <v>1.5957605903988519</v>
      </c>
      <c r="AMC56" s="8">
        <f t="shared" ref="AMC56" si="2805">SUM(AKD55:AMC55)/10^9</f>
        <v>1.569747940869815</v>
      </c>
      <c r="AMD56" s="8">
        <f t="shared" ref="AMD56" si="2806">SUM(AKE55:AMD55)/10^9</f>
        <v>1.5635260578926675</v>
      </c>
      <c r="AME56" s="8">
        <f t="shared" ref="AME56" si="2807">SUM(AKF55:AME55)/10^9</f>
        <v>1.547153779707765</v>
      </c>
      <c r="AMF56" s="8">
        <f t="shared" ref="AMF56" si="2808">SUM(AKG55:AMF55)/10^9</f>
        <v>1.5618752226639994</v>
      </c>
      <c r="AMG56" s="8">
        <f t="shared" ref="AMG56" si="2809">SUM(AKH55:AMG55)/10^9</f>
        <v>1.4961838697571526</v>
      </c>
      <c r="AMH56" s="8">
        <f t="shared" ref="AMH56" si="2810">SUM(AKI55:AMH55)/10^9</f>
        <v>1.4810081223667133</v>
      </c>
      <c r="AMI56" s="8">
        <f t="shared" ref="AMI56" si="2811">SUM(AKJ55:AMI55)/10^9</f>
        <v>1.4351707943534482</v>
      </c>
      <c r="AMJ56" s="8">
        <f t="shared" ref="AMJ56" si="2812">SUM(AKK55:AMJ55)/10^9</f>
        <v>1.4380329060555062</v>
      </c>
      <c r="AMK56" s="8">
        <f t="shared" ref="AMK56" si="2813">SUM(AKL55:AMK55)/10^9</f>
        <v>1.408153773500926</v>
      </c>
      <c r="AML56" s="8">
        <f t="shared" ref="AML56" si="2814">SUM(AKM55:AML55)/10^9</f>
        <v>1.3802023981372511</v>
      </c>
      <c r="AMM56" s="8">
        <f t="shared" ref="AMM56" si="2815">SUM(AKN55:AMM55)/10^9</f>
        <v>1.3581708125723271</v>
      </c>
      <c r="AMN56" s="8">
        <f t="shared" ref="AMN56" si="2816">SUM(AKO55:AMN55)/10^9</f>
        <v>1.3483849757786071</v>
      </c>
      <c r="AMO56" s="8">
        <f t="shared" ref="AMO56" si="2817">SUM(AKP55:AMO55)/10^9</f>
        <v>1.3771956219855974</v>
      </c>
      <c r="AMP56" s="8">
        <f t="shared" ref="AMP56" si="2818">SUM(AKQ55:AMP55)/10^9</f>
        <v>1.3470652673446015</v>
      </c>
      <c r="AMQ56" s="8">
        <f t="shared" ref="AMQ56" si="2819">SUM(AKR55:AMQ55)/10^9</f>
        <v>1.3335054486132396</v>
      </c>
      <c r="AMR56" s="8">
        <f t="shared" ref="AMR56" si="2820">SUM(AKS55:AMR55)/10^9</f>
        <v>1.3155739031372486</v>
      </c>
      <c r="AMS56" s="8">
        <f t="shared" ref="AMS56" si="2821">SUM(AKT55:AMS55)/10^9</f>
        <v>1.3368480819482831</v>
      </c>
      <c r="AMT56" s="8">
        <f t="shared" ref="AMT56" si="2822">SUM(AKU55:AMT55)/10^9</f>
        <v>1.3151762686381521</v>
      </c>
      <c r="AMU56" s="8">
        <f t="shared" ref="AMU56" si="2823">SUM(AKV55:AMU55)/10^9</f>
        <v>1.2850808581440833</v>
      </c>
      <c r="AMV56" s="8">
        <f t="shared" ref="AMV56" si="2824">SUM(AKW55:AMV55)/10^9</f>
        <v>1.2116052858636381</v>
      </c>
      <c r="AMW56" s="8">
        <f t="shared" ref="AMW56" si="2825">SUM(AKX55:AMW55)/10^9</f>
        <v>1.1323932221882651</v>
      </c>
      <c r="AMX56" s="8">
        <f t="shared" ref="AMX56" si="2826">SUM(AKY55:AMX55)/10^9</f>
        <v>1.2019890179936159</v>
      </c>
      <c r="AMY56" s="8">
        <f t="shared" ref="AMY56" si="2827">SUM(AKZ55:AMY55)/10^9</f>
        <v>1.2029807282739897</v>
      </c>
      <c r="AMZ56" s="8">
        <f t="shared" ref="AMZ56" si="2828">SUM(ALA55:AMZ55)/10^9</f>
        <v>1.1975821177514154</v>
      </c>
      <c r="ANA56" s="8">
        <f t="shared" ref="ANA56" si="2829">SUM(ALB55:ANA55)/10^9</f>
        <v>1.096590827341851</v>
      </c>
      <c r="ANB56" s="8">
        <f t="shared" ref="ANB56" si="2830">SUM(ALC55:ANB55)/10^9</f>
        <v>1.1155537158182656</v>
      </c>
      <c r="ANC56" s="8">
        <f t="shared" ref="ANC56" si="2831">SUM(ALD55:ANC55)/10^9</f>
        <v>1.0906511076257139</v>
      </c>
      <c r="AND56" s="8">
        <f t="shared" ref="AND56" si="2832">SUM(ALE55:AND55)/10^9</f>
        <v>1.0951241868876118</v>
      </c>
      <c r="ANE56" s="8">
        <f t="shared" ref="ANE56" si="2833">SUM(ALF55:ANE55)/10^9</f>
        <v>1.0340783804919953</v>
      </c>
      <c r="ANF56" s="8">
        <f t="shared" ref="ANF56" si="2834">SUM(ALG55:ANF55)/10^9</f>
        <v>1.055907211558476</v>
      </c>
      <c r="ANG56" s="8">
        <f t="shared" ref="ANG56" si="2835">SUM(ALH55:ANG55)/10^9</f>
        <v>1.0548001220813021</v>
      </c>
      <c r="ANH56" s="8">
        <f t="shared" ref="ANH56" si="2836">SUM(ALI55:ANH55)/10^9</f>
        <v>1.034501755128763</v>
      </c>
      <c r="ANI56" s="8">
        <f t="shared" ref="ANI56" si="2837">SUM(ALJ55:ANI55)/10^9</f>
        <v>1.0210657102706406</v>
      </c>
      <c r="ANJ56" s="8">
        <f t="shared" ref="ANJ56" si="2838">SUM(ALK55:ANJ55)/10^9</f>
        <v>0.99839529959062168</v>
      </c>
      <c r="ANK56" s="8">
        <f t="shared" ref="ANK56" si="2839">SUM(ALL55:ANK55)/10^9</f>
        <v>0.99743549758546191</v>
      </c>
      <c r="ANL56" s="8">
        <f t="shared" ref="ANL56" si="2840">SUM(ALM55:ANL55)/10^9</f>
        <v>0.96483730069262175</v>
      </c>
      <c r="ANM56" s="8">
        <f t="shared" ref="ANM56" si="2841">SUM(ALN55:ANM55)/10^9</f>
        <v>0.98064139916456994</v>
      </c>
      <c r="ANN56" s="8">
        <f t="shared" ref="ANN56" si="2842">SUM(ALO55:ANN55)/10^9</f>
        <v>0.94459087246458673</v>
      </c>
      <c r="ANO56" s="8">
        <f t="shared" ref="ANO56" si="2843">SUM(ALP55:ANO55)/10^9</f>
        <v>0.9491990041823416</v>
      </c>
      <c r="ANP56" s="8">
        <f t="shared" ref="ANP56" si="2844">SUM(ALQ55:ANP55)/10^9</f>
        <v>0.91837158626681847</v>
      </c>
      <c r="ANQ56" s="8">
        <f t="shared" ref="ANQ56" si="2845">SUM(ALR55:ANQ55)/10^9</f>
        <v>0.93279593329545329</v>
      </c>
      <c r="ANR56" s="8">
        <f t="shared" ref="ANR56" si="2846">SUM(ALS55:ANR55)/10^9</f>
        <v>0.87170827183316568</v>
      </c>
      <c r="ANS56" s="8">
        <f t="shared" ref="ANS56" si="2847">SUM(ALT55:ANS55)/10^9</f>
        <v>0.87669555017654599</v>
      </c>
      <c r="ANT56" s="8">
        <f t="shared" ref="ANT56" si="2848">SUM(ALU55:ANT55)/10^9</f>
        <v>0.85717142345477493</v>
      </c>
      <c r="ANU56" s="8">
        <f t="shared" ref="ANU56" si="2849">SUM(ALV55:ANU55)/10^9</f>
        <v>0.8267776029915832</v>
      </c>
      <c r="ANV56" s="8">
        <f t="shared" ref="ANV56" si="2850">SUM(ALW55:ANV55)/10^9</f>
        <v>0.83908191335351789</v>
      </c>
      <c r="ANW56" s="8">
        <f t="shared" ref="ANW56" si="2851">SUM(ALX55:ANW55)/10^9</f>
        <v>0.84996798609142299</v>
      </c>
      <c r="ANX56" s="8">
        <f t="shared" ref="ANX56" si="2852">SUM(ALY55:ANX55)/10^9</f>
        <v>0.79891097654928755</v>
      </c>
      <c r="ANY56" s="8">
        <f t="shared" ref="ANY56" si="2853">SUM(ALZ55:ANY55)/10^9</f>
        <v>0.81706855641197673</v>
      </c>
      <c r="ANZ56" s="8">
        <f t="shared" ref="ANZ56" si="2854">SUM(AMA55:ANZ55)/10^9</f>
        <v>0.8080699149628815</v>
      </c>
      <c r="AOA56" s="8">
        <f t="shared" ref="AOA56" si="2855">SUM(AMB55:AOA55)/10^9</f>
        <v>0.81307551993514271</v>
      </c>
      <c r="AOB56" s="8">
        <f t="shared" ref="AOB56" si="2856">SUM(AMC55:AOB55)/10^9</f>
        <v>0.81285107619722907</v>
      </c>
      <c r="AOC56" s="8">
        <f t="shared" ref="AOC56" si="2857">SUM(AMD55:AOC55)/10^9</f>
        <v>0.80077483224648838</v>
      </c>
      <c r="AOD56" s="8">
        <f t="shared" ref="AOD56" si="2858">SUM(AME55:AOD55)/10^9</f>
        <v>0.81779404234275466</v>
      </c>
      <c r="AOE56" s="8">
        <f t="shared" ref="AOE56" si="2859">SUM(AMF55:AOE55)/10^9</f>
        <v>0.77751524672115357</v>
      </c>
      <c r="AOF56" s="8">
        <f t="shared" ref="AOF56" si="2860">SUM(AMG55:AOF55)/10^9</f>
        <v>0.76928037910817781</v>
      </c>
      <c r="AOG56" s="8">
        <f t="shared" ref="AOG56" si="2861">SUM(AMH55:AOG55)/10^9</f>
        <v>0.75886797124987004</v>
      </c>
      <c r="AOH56" s="8">
        <f t="shared" ref="AOH56" si="2862">SUM(AMI55:AOH55)/10^9</f>
        <v>0.7556147405888487</v>
      </c>
      <c r="AOI56" s="8">
        <f t="shared" ref="AOI56" si="2863">SUM(AMJ55:AOI55)/10^9</f>
        <v>0.71946704979633935</v>
      </c>
      <c r="AOJ56" s="8">
        <f t="shared" ref="AOJ56" si="2864">SUM(AMK55:AOJ55)/10^9</f>
        <v>0.72068300327798429</v>
      </c>
      <c r="AOK56" s="8">
        <f t="shared" ref="AOK56" si="2865">SUM(AML55:AOK55)/10^9</f>
        <v>0.74135827496062667</v>
      </c>
      <c r="AOL56" s="8">
        <f t="shared" ref="AOL56" si="2866">SUM(AMM55:AOL55)/10^9</f>
        <v>0.72203998039255657</v>
      </c>
      <c r="AOM56" s="8">
        <f t="shared" ref="AOM56" si="2867">SUM(AMN55:AOM55)/10^9</f>
        <v>0.69268727645441763</v>
      </c>
      <c r="AON56" s="8">
        <f t="shared" ref="AON56" si="2868">SUM(AMO55:AON55)/10^9</f>
        <v>0.69105956607606434</v>
      </c>
      <c r="AOO56" s="8">
        <f t="shared" ref="AOO56" si="2869">SUM(AMP55:AOO55)/10^9</f>
        <v>0.6905515788780171</v>
      </c>
      <c r="AOP56" s="8">
        <f t="shared" ref="AOP56" si="2870">SUM(AMQ55:AOP55)/10^9</f>
        <v>0.66463004440913309</v>
      </c>
      <c r="AOQ56" s="8">
        <f t="shared" ref="AOQ56" si="2871">SUM(AMR55:AOQ55)/10^9</f>
        <v>0.67590341779781937</v>
      </c>
      <c r="AOR56" s="8">
        <f t="shared" ref="AOR56" si="2872">SUM(AMS55:AOR55)/10^9</f>
        <v>0.68113637784506298</v>
      </c>
      <c r="AOS56" s="8"/>
      <c r="AOT56" s="8"/>
      <c r="AOU56" s="8"/>
      <c r="AOV56" s="8"/>
      <c r="AOW56" s="8"/>
      <c r="AOX56" s="8"/>
      <c r="AOY56" s="8"/>
      <c r="AOZ56" s="8"/>
      <c r="APA56" s="8"/>
    </row>
    <row r="57" spans="1:1093" x14ac:dyDescent="0.2">
      <c r="A57" s="9"/>
      <c r="B57" s="320" t="s">
        <v>1513</v>
      </c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6">
        <f t="shared" ref="DH57:FS57" si="2873">(DH22-DG22)/DH11</f>
        <v>0</v>
      </c>
      <c r="DI57" s="6">
        <f t="shared" si="2873"/>
        <v>0</v>
      </c>
      <c r="DJ57" s="6">
        <f t="shared" si="2873"/>
        <v>0</v>
      </c>
      <c r="DK57" s="6">
        <f t="shared" si="2873"/>
        <v>0</v>
      </c>
      <c r="DL57" s="6">
        <f t="shared" si="2873"/>
        <v>0</v>
      </c>
      <c r="DM57" s="6">
        <f t="shared" si="2873"/>
        <v>0</v>
      </c>
      <c r="DN57" s="6">
        <f t="shared" si="2873"/>
        <v>0</v>
      </c>
      <c r="DO57" s="6">
        <f t="shared" si="2873"/>
        <v>0</v>
      </c>
      <c r="DP57" s="6">
        <f t="shared" si="2873"/>
        <v>0</v>
      </c>
      <c r="DQ57" s="6">
        <f t="shared" si="2873"/>
        <v>0</v>
      </c>
      <c r="DR57" s="6">
        <f t="shared" si="2873"/>
        <v>0</v>
      </c>
      <c r="DS57" s="6">
        <f t="shared" si="2873"/>
        <v>0</v>
      </c>
      <c r="DT57" s="6">
        <f t="shared" si="2873"/>
        <v>0</v>
      </c>
      <c r="DU57" s="6">
        <f t="shared" si="2873"/>
        <v>0</v>
      </c>
      <c r="DV57" s="6">
        <f t="shared" si="2873"/>
        <v>0</v>
      </c>
      <c r="DW57" s="6">
        <f t="shared" si="2873"/>
        <v>0</v>
      </c>
      <c r="DX57" s="6">
        <f t="shared" si="2873"/>
        <v>0</v>
      </c>
      <c r="DY57" s="6">
        <f t="shared" si="2873"/>
        <v>0</v>
      </c>
      <c r="DZ57" s="6">
        <f t="shared" si="2873"/>
        <v>0</v>
      </c>
      <c r="EA57" s="6">
        <f t="shared" si="2873"/>
        <v>0</v>
      </c>
      <c r="EB57" s="6">
        <f t="shared" si="2873"/>
        <v>0</v>
      </c>
      <c r="EC57" s="6">
        <f t="shared" si="2873"/>
        <v>0</v>
      </c>
      <c r="ED57" s="6">
        <f t="shared" si="2873"/>
        <v>0</v>
      </c>
      <c r="EE57" s="6">
        <f t="shared" si="2873"/>
        <v>0</v>
      </c>
      <c r="EF57" s="6">
        <f t="shared" si="2873"/>
        <v>0</v>
      </c>
      <c r="EG57" s="6">
        <f t="shared" si="2873"/>
        <v>0</v>
      </c>
      <c r="EH57" s="6">
        <f t="shared" si="2873"/>
        <v>0</v>
      </c>
      <c r="EI57" s="6">
        <f t="shared" si="2873"/>
        <v>0</v>
      </c>
      <c r="EJ57" s="6">
        <f t="shared" si="2873"/>
        <v>0</v>
      </c>
      <c r="EK57" s="6">
        <f t="shared" si="2873"/>
        <v>0</v>
      </c>
      <c r="EL57" s="6">
        <f t="shared" si="2873"/>
        <v>0</v>
      </c>
      <c r="EM57" s="6">
        <f t="shared" si="2873"/>
        <v>0</v>
      </c>
      <c r="EN57" s="6">
        <f t="shared" si="2873"/>
        <v>0</v>
      </c>
      <c r="EO57" s="6">
        <f t="shared" si="2873"/>
        <v>0</v>
      </c>
      <c r="EP57" s="6">
        <f t="shared" si="2873"/>
        <v>0</v>
      </c>
      <c r="EQ57" s="6">
        <f t="shared" si="2873"/>
        <v>0</v>
      </c>
      <c r="ER57" s="6">
        <f t="shared" si="2873"/>
        <v>0</v>
      </c>
      <c r="ES57" s="6">
        <f t="shared" si="2873"/>
        <v>0</v>
      </c>
      <c r="ET57" s="6">
        <f t="shared" si="2873"/>
        <v>0</v>
      </c>
      <c r="EU57" s="6">
        <f t="shared" si="2873"/>
        <v>0</v>
      </c>
      <c r="EV57" s="6">
        <f t="shared" si="2873"/>
        <v>0</v>
      </c>
      <c r="EW57" s="6">
        <f t="shared" si="2873"/>
        <v>0</v>
      </c>
      <c r="EX57" s="6">
        <f t="shared" si="2873"/>
        <v>0</v>
      </c>
      <c r="EY57" s="6">
        <f t="shared" si="2873"/>
        <v>0</v>
      </c>
      <c r="EZ57" s="6">
        <f t="shared" si="2873"/>
        <v>0</v>
      </c>
      <c r="FA57" s="6">
        <f t="shared" si="2873"/>
        <v>0</v>
      </c>
      <c r="FB57" s="6">
        <f t="shared" si="2873"/>
        <v>0</v>
      </c>
      <c r="FC57" s="6">
        <f t="shared" si="2873"/>
        <v>0</v>
      </c>
      <c r="FD57" s="6">
        <f t="shared" si="2873"/>
        <v>0</v>
      </c>
      <c r="FE57" s="6">
        <f t="shared" si="2873"/>
        <v>0</v>
      </c>
      <c r="FF57" s="6">
        <f t="shared" si="2873"/>
        <v>0</v>
      </c>
      <c r="FG57" s="6">
        <f t="shared" si="2873"/>
        <v>0</v>
      </c>
      <c r="FH57" s="6">
        <f t="shared" si="2873"/>
        <v>0</v>
      </c>
      <c r="FI57" s="6">
        <f t="shared" si="2873"/>
        <v>0</v>
      </c>
      <c r="FJ57" s="6">
        <f t="shared" si="2873"/>
        <v>0</v>
      </c>
      <c r="FK57" s="6">
        <f t="shared" si="2873"/>
        <v>0</v>
      </c>
      <c r="FL57" s="6">
        <f t="shared" si="2873"/>
        <v>0</v>
      </c>
      <c r="FM57" s="6">
        <f t="shared" si="2873"/>
        <v>0</v>
      </c>
      <c r="FN57" s="6">
        <f t="shared" si="2873"/>
        <v>0</v>
      </c>
      <c r="FO57" s="6">
        <f t="shared" si="2873"/>
        <v>0</v>
      </c>
      <c r="FP57" s="6">
        <f t="shared" si="2873"/>
        <v>0</v>
      </c>
      <c r="FQ57" s="6">
        <f t="shared" si="2873"/>
        <v>0</v>
      </c>
      <c r="FR57" s="6">
        <f t="shared" si="2873"/>
        <v>0</v>
      </c>
      <c r="FS57" s="6">
        <f t="shared" si="2873"/>
        <v>0</v>
      </c>
      <c r="FT57" s="6">
        <f t="shared" ref="FT57:IE57" si="2874">(FT22-FS22)/FT11</f>
        <v>0</v>
      </c>
      <c r="FU57" s="6">
        <f t="shared" si="2874"/>
        <v>0</v>
      </c>
      <c r="FV57" s="6">
        <f t="shared" si="2874"/>
        <v>0</v>
      </c>
      <c r="FW57" s="6">
        <f t="shared" si="2874"/>
        <v>0</v>
      </c>
      <c r="FX57" s="6">
        <f t="shared" si="2874"/>
        <v>0</v>
      </c>
      <c r="FY57" s="6">
        <f t="shared" si="2874"/>
        <v>0</v>
      </c>
      <c r="FZ57" s="6">
        <f t="shared" si="2874"/>
        <v>0</v>
      </c>
      <c r="GA57" s="6">
        <f t="shared" si="2874"/>
        <v>0</v>
      </c>
      <c r="GB57" s="6">
        <f t="shared" si="2874"/>
        <v>0</v>
      </c>
      <c r="GC57" s="6">
        <f t="shared" si="2874"/>
        <v>0</v>
      </c>
      <c r="GD57" s="6">
        <f t="shared" si="2874"/>
        <v>0</v>
      </c>
      <c r="GE57" s="6">
        <f t="shared" si="2874"/>
        <v>0</v>
      </c>
      <c r="GF57" s="6">
        <f t="shared" si="2874"/>
        <v>0</v>
      </c>
      <c r="GG57" s="6">
        <f t="shared" si="2874"/>
        <v>0</v>
      </c>
      <c r="GH57" s="6">
        <f t="shared" si="2874"/>
        <v>0</v>
      </c>
      <c r="GI57" s="6">
        <f t="shared" si="2874"/>
        <v>0</v>
      </c>
      <c r="GJ57" s="6">
        <f t="shared" si="2874"/>
        <v>0</v>
      </c>
      <c r="GK57" s="6">
        <f t="shared" si="2874"/>
        <v>0</v>
      </c>
      <c r="GL57" s="6">
        <f t="shared" si="2874"/>
        <v>0</v>
      </c>
      <c r="GM57" s="6">
        <f t="shared" si="2874"/>
        <v>0</v>
      </c>
      <c r="GN57" s="6">
        <f t="shared" si="2874"/>
        <v>0</v>
      </c>
      <c r="GO57" s="6">
        <f t="shared" si="2874"/>
        <v>0</v>
      </c>
      <c r="GP57" s="6">
        <f t="shared" si="2874"/>
        <v>0</v>
      </c>
      <c r="GQ57" s="6">
        <f t="shared" si="2874"/>
        <v>0</v>
      </c>
      <c r="GR57" s="6">
        <f t="shared" si="2874"/>
        <v>0</v>
      </c>
      <c r="GS57" s="6">
        <f t="shared" si="2874"/>
        <v>0</v>
      </c>
      <c r="GT57" s="6">
        <f t="shared" si="2874"/>
        <v>0</v>
      </c>
      <c r="GU57" s="6">
        <f t="shared" si="2874"/>
        <v>0</v>
      </c>
      <c r="GV57" s="6">
        <f t="shared" si="2874"/>
        <v>0</v>
      </c>
      <c r="GW57" s="6">
        <f t="shared" si="2874"/>
        <v>0</v>
      </c>
      <c r="GX57" s="6">
        <f t="shared" si="2874"/>
        <v>0</v>
      </c>
      <c r="GY57" s="6">
        <f t="shared" si="2874"/>
        <v>0</v>
      </c>
      <c r="GZ57" s="6">
        <f t="shared" si="2874"/>
        <v>0</v>
      </c>
      <c r="HA57" s="6">
        <f t="shared" si="2874"/>
        <v>0</v>
      </c>
      <c r="HB57" s="6">
        <f t="shared" si="2874"/>
        <v>0</v>
      </c>
      <c r="HC57" s="6">
        <f t="shared" si="2874"/>
        <v>0</v>
      </c>
      <c r="HD57" s="6">
        <f t="shared" si="2874"/>
        <v>0</v>
      </c>
      <c r="HE57" s="6">
        <f t="shared" si="2874"/>
        <v>0</v>
      </c>
      <c r="HF57" s="6">
        <f t="shared" si="2874"/>
        <v>0</v>
      </c>
      <c r="HG57" s="6">
        <f t="shared" si="2874"/>
        <v>0</v>
      </c>
      <c r="HH57" s="6">
        <f t="shared" si="2874"/>
        <v>0</v>
      </c>
      <c r="HI57" s="6">
        <f t="shared" si="2874"/>
        <v>0</v>
      </c>
      <c r="HJ57" s="6">
        <f t="shared" si="2874"/>
        <v>0</v>
      </c>
      <c r="HK57" s="6">
        <f t="shared" si="2874"/>
        <v>0</v>
      </c>
      <c r="HL57" s="6">
        <f t="shared" si="2874"/>
        <v>0</v>
      </c>
      <c r="HM57" s="6">
        <f t="shared" si="2874"/>
        <v>0</v>
      </c>
      <c r="HN57" s="6">
        <f t="shared" si="2874"/>
        <v>0</v>
      </c>
      <c r="HO57" s="6">
        <f t="shared" si="2874"/>
        <v>0</v>
      </c>
      <c r="HP57" s="6">
        <f t="shared" si="2874"/>
        <v>0</v>
      </c>
      <c r="HQ57" s="6">
        <f t="shared" si="2874"/>
        <v>0</v>
      </c>
      <c r="HR57" s="6">
        <f t="shared" si="2874"/>
        <v>0</v>
      </c>
      <c r="HS57" s="6">
        <f t="shared" si="2874"/>
        <v>0</v>
      </c>
      <c r="HT57" s="6">
        <f t="shared" si="2874"/>
        <v>0</v>
      </c>
      <c r="HU57" s="6">
        <f t="shared" si="2874"/>
        <v>0</v>
      </c>
      <c r="HV57" s="6">
        <f t="shared" si="2874"/>
        <v>0</v>
      </c>
      <c r="HW57" s="6">
        <f t="shared" si="2874"/>
        <v>0</v>
      </c>
      <c r="HX57" s="6">
        <f t="shared" si="2874"/>
        <v>0</v>
      </c>
      <c r="HY57" s="6">
        <f t="shared" si="2874"/>
        <v>0</v>
      </c>
      <c r="HZ57" s="6">
        <f t="shared" si="2874"/>
        <v>0</v>
      </c>
      <c r="IA57" s="6">
        <f t="shared" si="2874"/>
        <v>0</v>
      </c>
      <c r="IB57" s="6">
        <f t="shared" si="2874"/>
        <v>0</v>
      </c>
      <c r="IC57" s="6">
        <f t="shared" si="2874"/>
        <v>0</v>
      </c>
      <c r="ID57" s="6">
        <f t="shared" si="2874"/>
        <v>0</v>
      </c>
      <c r="IE57" s="6">
        <f t="shared" si="2874"/>
        <v>0</v>
      </c>
      <c r="IF57" s="6">
        <f t="shared" ref="IF57:KQ57" si="2875">(IF22-IE22)/IF11</f>
        <v>0</v>
      </c>
      <c r="IG57" s="6">
        <f t="shared" si="2875"/>
        <v>0</v>
      </c>
      <c r="IH57" s="6">
        <f t="shared" si="2875"/>
        <v>0</v>
      </c>
      <c r="II57" s="6">
        <f t="shared" si="2875"/>
        <v>0</v>
      </c>
      <c r="IJ57" s="6">
        <f t="shared" si="2875"/>
        <v>0</v>
      </c>
      <c r="IK57" s="6">
        <f t="shared" si="2875"/>
        <v>0</v>
      </c>
      <c r="IL57" s="6">
        <f t="shared" si="2875"/>
        <v>0</v>
      </c>
      <c r="IM57" s="6">
        <f t="shared" si="2875"/>
        <v>0</v>
      </c>
      <c r="IN57" s="6">
        <f t="shared" si="2875"/>
        <v>0</v>
      </c>
      <c r="IO57" s="6">
        <f t="shared" si="2875"/>
        <v>0</v>
      </c>
      <c r="IP57" s="6">
        <f t="shared" si="2875"/>
        <v>0</v>
      </c>
      <c r="IQ57" s="6">
        <f t="shared" si="2875"/>
        <v>0</v>
      </c>
      <c r="IR57" s="6">
        <f t="shared" si="2875"/>
        <v>0</v>
      </c>
      <c r="IS57" s="6">
        <f t="shared" si="2875"/>
        <v>0</v>
      </c>
      <c r="IT57" s="6">
        <f t="shared" si="2875"/>
        <v>0</v>
      </c>
      <c r="IU57" s="6">
        <f t="shared" si="2875"/>
        <v>0</v>
      </c>
      <c r="IV57" s="6">
        <f t="shared" si="2875"/>
        <v>0</v>
      </c>
      <c r="IW57" s="6">
        <f t="shared" si="2875"/>
        <v>0</v>
      </c>
      <c r="IX57" s="6">
        <f t="shared" si="2875"/>
        <v>0</v>
      </c>
      <c r="IY57" s="6">
        <f t="shared" si="2875"/>
        <v>0</v>
      </c>
      <c r="IZ57" s="6">
        <f t="shared" si="2875"/>
        <v>0</v>
      </c>
      <c r="JA57" s="6">
        <f t="shared" si="2875"/>
        <v>0</v>
      </c>
      <c r="JB57" s="6">
        <f t="shared" si="2875"/>
        <v>0</v>
      </c>
      <c r="JC57" s="6">
        <f t="shared" si="2875"/>
        <v>0</v>
      </c>
      <c r="JD57" s="6">
        <f t="shared" si="2875"/>
        <v>0</v>
      </c>
      <c r="JE57" s="6">
        <f t="shared" si="2875"/>
        <v>0</v>
      </c>
      <c r="JF57" s="6">
        <f t="shared" si="2875"/>
        <v>0</v>
      </c>
      <c r="JG57" s="6">
        <f t="shared" si="2875"/>
        <v>0</v>
      </c>
      <c r="JH57" s="6">
        <f t="shared" si="2875"/>
        <v>0</v>
      </c>
      <c r="JI57" s="6">
        <f t="shared" si="2875"/>
        <v>0</v>
      </c>
      <c r="JJ57" s="6">
        <f t="shared" si="2875"/>
        <v>0</v>
      </c>
      <c r="JK57" s="6">
        <f t="shared" si="2875"/>
        <v>0</v>
      </c>
      <c r="JL57" s="6">
        <f t="shared" si="2875"/>
        <v>0</v>
      </c>
      <c r="JM57" s="6">
        <f t="shared" si="2875"/>
        <v>0</v>
      </c>
      <c r="JN57" s="6">
        <f t="shared" si="2875"/>
        <v>0</v>
      </c>
      <c r="JO57" s="6">
        <f t="shared" si="2875"/>
        <v>0</v>
      </c>
      <c r="JP57" s="6">
        <f t="shared" si="2875"/>
        <v>0</v>
      </c>
      <c r="JQ57" s="6">
        <f t="shared" si="2875"/>
        <v>0</v>
      </c>
      <c r="JR57" s="6">
        <f t="shared" si="2875"/>
        <v>0</v>
      </c>
      <c r="JS57" s="6">
        <f t="shared" si="2875"/>
        <v>0</v>
      </c>
      <c r="JT57" s="6">
        <f t="shared" si="2875"/>
        <v>0</v>
      </c>
      <c r="JU57" s="6">
        <f t="shared" si="2875"/>
        <v>0</v>
      </c>
      <c r="JV57" s="6">
        <f t="shared" si="2875"/>
        <v>0</v>
      </c>
      <c r="JW57" s="6">
        <f t="shared" si="2875"/>
        <v>0</v>
      </c>
      <c r="JX57" s="6">
        <f t="shared" si="2875"/>
        <v>0</v>
      </c>
      <c r="JY57" s="6">
        <f t="shared" si="2875"/>
        <v>0</v>
      </c>
      <c r="JZ57" s="6">
        <f t="shared" si="2875"/>
        <v>0</v>
      </c>
      <c r="KA57" s="6">
        <f t="shared" si="2875"/>
        <v>0</v>
      </c>
      <c r="KB57" s="6">
        <f t="shared" si="2875"/>
        <v>0</v>
      </c>
      <c r="KC57" s="6">
        <f t="shared" si="2875"/>
        <v>0</v>
      </c>
      <c r="KD57" s="6">
        <f t="shared" si="2875"/>
        <v>0</v>
      </c>
      <c r="KE57" s="6">
        <f t="shared" si="2875"/>
        <v>0</v>
      </c>
      <c r="KF57" s="6">
        <f t="shared" si="2875"/>
        <v>0</v>
      </c>
      <c r="KG57" s="6">
        <f t="shared" si="2875"/>
        <v>0</v>
      </c>
      <c r="KH57" s="6">
        <f t="shared" si="2875"/>
        <v>0</v>
      </c>
      <c r="KI57" s="6">
        <f t="shared" si="2875"/>
        <v>0</v>
      </c>
      <c r="KJ57" s="6">
        <f t="shared" si="2875"/>
        <v>0</v>
      </c>
      <c r="KK57" s="6">
        <f t="shared" si="2875"/>
        <v>0</v>
      </c>
      <c r="KL57" s="6">
        <f t="shared" si="2875"/>
        <v>0</v>
      </c>
      <c r="KM57" s="6">
        <f t="shared" si="2875"/>
        <v>0</v>
      </c>
      <c r="KN57" s="6">
        <f t="shared" si="2875"/>
        <v>0</v>
      </c>
      <c r="KO57" s="6">
        <f t="shared" si="2875"/>
        <v>0</v>
      </c>
      <c r="KP57" s="6">
        <f t="shared" si="2875"/>
        <v>0</v>
      </c>
      <c r="KQ57" s="6">
        <f t="shared" si="2875"/>
        <v>0</v>
      </c>
      <c r="KR57" s="6">
        <f t="shared" ref="KR57:NC57" si="2876">(KR22-KQ22)/KR11</f>
        <v>0</v>
      </c>
      <c r="KS57" s="6">
        <f t="shared" si="2876"/>
        <v>0</v>
      </c>
      <c r="KT57" s="6">
        <f t="shared" si="2876"/>
        <v>0</v>
      </c>
      <c r="KU57" s="6">
        <f t="shared" si="2876"/>
        <v>0</v>
      </c>
      <c r="KV57" s="6">
        <f t="shared" si="2876"/>
        <v>0</v>
      </c>
      <c r="KW57" s="6">
        <f t="shared" si="2876"/>
        <v>0</v>
      </c>
      <c r="KX57" s="6">
        <f t="shared" si="2876"/>
        <v>0</v>
      </c>
      <c r="KY57" s="6">
        <f t="shared" si="2876"/>
        <v>0</v>
      </c>
      <c r="KZ57" s="6">
        <f t="shared" si="2876"/>
        <v>0</v>
      </c>
      <c r="LA57" s="6">
        <f t="shared" si="2876"/>
        <v>0</v>
      </c>
      <c r="LB57" s="6">
        <f t="shared" si="2876"/>
        <v>0</v>
      </c>
      <c r="LC57" s="6">
        <f t="shared" si="2876"/>
        <v>0</v>
      </c>
      <c r="LD57" s="6">
        <f t="shared" si="2876"/>
        <v>-75817681.159420282</v>
      </c>
      <c r="LE57" s="6">
        <f t="shared" si="2876"/>
        <v>-65332637.075718008</v>
      </c>
      <c r="LF57" s="6">
        <f t="shared" si="2876"/>
        <v>108534465.00626129</v>
      </c>
      <c r="LG57" s="6">
        <f t="shared" si="2876"/>
        <v>7108739.3082930436</v>
      </c>
      <c r="LH57" s="6">
        <f t="shared" si="2876"/>
        <v>4692849.1201797063</v>
      </c>
      <c r="LI57" s="6">
        <f t="shared" si="2876"/>
        <v>-32820512.82051282</v>
      </c>
      <c r="LJ57" s="6">
        <f t="shared" si="2876"/>
        <v>-28722681.2336406</v>
      </c>
      <c r="LK57" s="6">
        <f t="shared" si="2876"/>
        <v>-20354025.974025976</v>
      </c>
      <c r="LL57" s="6">
        <f t="shared" si="2876"/>
        <v>24213023.255813953</v>
      </c>
      <c r="LM57" s="6">
        <f t="shared" si="2876"/>
        <v>-77023645.320197046</v>
      </c>
      <c r="LN57" s="6">
        <f t="shared" si="2876"/>
        <v>49402368.915210173</v>
      </c>
      <c r="LO57" s="6">
        <f t="shared" si="2876"/>
        <v>19645980.066445179</v>
      </c>
      <c r="LP57" s="6">
        <f t="shared" si="2876"/>
        <v>-265068767.12328768</v>
      </c>
      <c r="LQ57" s="6">
        <f t="shared" si="2876"/>
        <v>135503631.28491622</v>
      </c>
      <c r="LR57" s="6">
        <f t="shared" si="2876"/>
        <v>-3705447131.4378219</v>
      </c>
      <c r="LS57" s="6">
        <f t="shared" si="2876"/>
        <v>366245578.9473685</v>
      </c>
      <c r="LT57" s="6">
        <f t="shared" si="2876"/>
        <v>1423051733.3333335</v>
      </c>
      <c r="LU57" s="6">
        <f t="shared" si="2876"/>
        <v>1390711526.8749008</v>
      </c>
      <c r="LV57" s="6">
        <f t="shared" si="2876"/>
        <v>105219031.57894737</v>
      </c>
      <c r="LW57" s="6">
        <f t="shared" si="2876"/>
        <v>-430548255.11432004</v>
      </c>
      <c r="LX57" s="6">
        <f t="shared" si="2876"/>
        <v>-317769833.9232235</v>
      </c>
      <c r="LY57" s="6">
        <f t="shared" si="2876"/>
        <v>876833565.70233524</v>
      </c>
      <c r="LZ57" s="6">
        <f t="shared" si="2876"/>
        <v>-37454867.256637156</v>
      </c>
      <c r="MA57" s="6">
        <f t="shared" si="2876"/>
        <v>6766462.1676891297</v>
      </c>
      <c r="MB57" s="6">
        <f t="shared" si="2876"/>
        <v>-87985180.829167888</v>
      </c>
      <c r="MC57" s="6">
        <f t="shared" si="2876"/>
        <v>242889596.08323136</v>
      </c>
      <c r="MD57" s="6">
        <f t="shared" si="2876"/>
        <v>6051344.7432762841</v>
      </c>
      <c r="ME57" s="6">
        <f t="shared" si="2876"/>
        <v>28737485.029940113</v>
      </c>
      <c r="MF57" s="6">
        <f t="shared" si="2876"/>
        <v>-41306093.017666139</v>
      </c>
      <c r="MG57" s="6">
        <f t="shared" si="2876"/>
        <v>19979438.523524817</v>
      </c>
      <c r="MH57" s="6">
        <f t="shared" si="2876"/>
        <v>-8991894.5963976011</v>
      </c>
      <c r="MI57" s="6">
        <f t="shared" si="2876"/>
        <v>-136696173.1753639</v>
      </c>
      <c r="MJ57" s="6">
        <f t="shared" si="2876"/>
        <v>97362377.699833855</v>
      </c>
      <c r="MK57" s="6">
        <f t="shared" si="2876"/>
        <v>-128937121.71269988</v>
      </c>
      <c r="ML57" s="6">
        <f t="shared" si="2876"/>
        <v>130303061.22448979</v>
      </c>
      <c r="MM57" s="6">
        <f t="shared" si="2876"/>
        <v>-95184125.326370776</v>
      </c>
      <c r="MN57" s="6">
        <f t="shared" si="2876"/>
        <v>-157173932.06006706</v>
      </c>
      <c r="MO57" s="6">
        <f t="shared" si="2876"/>
        <v>-153308600.33726808</v>
      </c>
      <c r="MP57" s="6">
        <f t="shared" si="2876"/>
        <v>319835910.82546687</v>
      </c>
      <c r="MQ57" s="6">
        <f t="shared" si="2876"/>
        <v>2268531.8804299827</v>
      </c>
      <c r="MR57" s="6">
        <f t="shared" si="2876"/>
        <v>84093299.955823869</v>
      </c>
      <c r="MS57" s="6">
        <f t="shared" si="2876"/>
        <v>-34229429.941395842</v>
      </c>
      <c r="MT57" s="6">
        <f t="shared" si="2876"/>
        <v>-55918094.573372893</v>
      </c>
      <c r="MU57" s="6">
        <f t="shared" si="2876"/>
        <v>82250676.691729322</v>
      </c>
      <c r="MV57" s="6">
        <f t="shared" si="2876"/>
        <v>28545476.878612719</v>
      </c>
      <c r="MW57" s="6">
        <f t="shared" si="2876"/>
        <v>-26382274.132600483</v>
      </c>
      <c r="MX57" s="6">
        <f t="shared" si="2876"/>
        <v>-53329380.710659891</v>
      </c>
      <c r="MY57" s="6">
        <f t="shared" si="2876"/>
        <v>13012328.50730226</v>
      </c>
      <c r="MZ57" s="6">
        <f t="shared" si="2876"/>
        <v>-6908308.7802003482</v>
      </c>
      <c r="NA57" s="6">
        <f t="shared" si="2876"/>
        <v>-274734938.88917542</v>
      </c>
      <c r="NB57" s="6">
        <f t="shared" si="2876"/>
        <v>25364422.648238923</v>
      </c>
      <c r="NC57" s="6">
        <f t="shared" si="2876"/>
        <v>165706286.22380742</v>
      </c>
      <c r="ND57" s="6">
        <f t="shared" ref="ND57:PO57" si="2877">(ND22-NC22)/ND11</f>
        <v>-155587066.41101623</v>
      </c>
      <c r="NE57" s="6">
        <f t="shared" si="2877"/>
        <v>-9693738.8193202335</v>
      </c>
      <c r="NF57" s="6">
        <f t="shared" si="2877"/>
        <v>175652101.75486329</v>
      </c>
      <c r="NG57" s="6">
        <f t="shared" si="2877"/>
        <v>-52066011.42857144</v>
      </c>
      <c r="NH57" s="6">
        <f t="shared" si="2877"/>
        <v>167821495.32710281</v>
      </c>
      <c r="NI57" s="6">
        <f t="shared" si="2877"/>
        <v>13374234.234234225</v>
      </c>
      <c r="NJ57" s="6">
        <f t="shared" si="2877"/>
        <v>-357658431.37254906</v>
      </c>
      <c r="NK57" s="6">
        <f t="shared" si="2877"/>
        <v>348340873.01587307</v>
      </c>
      <c r="NL57" s="6">
        <f t="shared" si="2877"/>
        <v>-5950762.5272331228</v>
      </c>
      <c r="NM57" s="6">
        <f t="shared" si="2877"/>
        <v>-41125974.02597402</v>
      </c>
      <c r="NN57" s="6">
        <f t="shared" si="2877"/>
        <v>78249647.058823511</v>
      </c>
      <c r="NO57" s="6">
        <f t="shared" si="2877"/>
        <v>-9353882.3529411741</v>
      </c>
      <c r="NP57" s="6">
        <f t="shared" si="2877"/>
        <v>-280323096.44670045</v>
      </c>
      <c r="NQ57" s="6">
        <f t="shared" si="2877"/>
        <v>153266404.19947505</v>
      </c>
      <c r="NR57" s="6">
        <f t="shared" si="2877"/>
        <v>140125668.44919789</v>
      </c>
      <c r="NS57" s="6">
        <f t="shared" si="2877"/>
        <v>-10236516.853932587</v>
      </c>
      <c r="NT57" s="6">
        <f t="shared" si="2877"/>
        <v>-469377507.59878421</v>
      </c>
      <c r="NU57" s="6">
        <f t="shared" si="2877"/>
        <v>495446397.69452447</v>
      </c>
      <c r="NV57" s="6">
        <f t="shared" si="2877"/>
        <v>-69563343.108504385</v>
      </c>
      <c r="NW57" s="6">
        <f t="shared" si="2877"/>
        <v>26317927.170868341</v>
      </c>
      <c r="NX57" s="6">
        <f t="shared" si="2877"/>
        <v>-772817629.1793313</v>
      </c>
      <c r="NY57" s="6">
        <f t="shared" si="2877"/>
        <v>406628486.64688432</v>
      </c>
      <c r="NZ57" s="6">
        <f t="shared" si="2877"/>
        <v>320862017.80415428</v>
      </c>
      <c r="OA57" s="6">
        <f t="shared" si="2877"/>
        <v>66158258.258258246</v>
      </c>
      <c r="OB57" s="6">
        <f t="shared" si="2877"/>
        <v>-566044897.95918369</v>
      </c>
      <c r="OC57" s="6">
        <f t="shared" si="2877"/>
        <v>-149387172.0116618</v>
      </c>
      <c r="OD57" s="6">
        <f t="shared" si="2877"/>
        <v>767599408.28402364</v>
      </c>
      <c r="OE57" s="6">
        <f t="shared" si="2877"/>
        <v>-19036627.906976748</v>
      </c>
      <c r="OF57" s="6">
        <f t="shared" si="2877"/>
        <v>27945132.743362829</v>
      </c>
      <c r="OG57" s="6">
        <f t="shared" si="2877"/>
        <v>-127274320.24169187</v>
      </c>
      <c r="OH57" s="6">
        <f t="shared" si="2877"/>
        <v>-37537951.807228893</v>
      </c>
      <c r="OI57" s="6">
        <f t="shared" si="2877"/>
        <v>122333033.03303301</v>
      </c>
      <c r="OJ57" s="6">
        <f t="shared" si="2877"/>
        <v>-412586826.34730548</v>
      </c>
      <c r="OK57" s="6">
        <f t="shared" si="2877"/>
        <v>-123135097.4930362</v>
      </c>
      <c r="OL57" s="6">
        <f t="shared" si="2877"/>
        <v>419300273.80590206</v>
      </c>
      <c r="OM57" s="6">
        <f t="shared" si="2877"/>
        <v>-88988107.467404202</v>
      </c>
      <c r="ON57" s="6">
        <f t="shared" si="2877"/>
        <v>113287219.73094171</v>
      </c>
      <c r="OO57" s="6">
        <f t="shared" si="2877"/>
        <v>-411339953.81062353</v>
      </c>
      <c r="OP57" s="6">
        <f t="shared" si="2877"/>
        <v>-240324999.99999991</v>
      </c>
      <c r="OQ57" s="6">
        <f t="shared" si="2877"/>
        <v>636147963.80090499</v>
      </c>
      <c r="OR57" s="6">
        <f t="shared" si="2877"/>
        <v>-23538932.806324117</v>
      </c>
      <c r="OS57" s="6">
        <f t="shared" si="2877"/>
        <v>-49504440.154440165</v>
      </c>
      <c r="OT57" s="6">
        <f t="shared" si="2877"/>
        <v>-115755769.23076923</v>
      </c>
      <c r="OU57" s="6">
        <f t="shared" si="2877"/>
        <v>170311153.84615383</v>
      </c>
      <c r="OV57" s="6">
        <f t="shared" si="2877"/>
        <v>22256335.282651071</v>
      </c>
      <c r="OW57" s="6">
        <f t="shared" si="2877"/>
        <v>15678167.641325539</v>
      </c>
      <c r="OX57" s="6">
        <f t="shared" si="2877"/>
        <v>8133586.3377609095</v>
      </c>
      <c r="OY57" s="6">
        <f t="shared" si="2877"/>
        <v>4682480.3149606325</v>
      </c>
      <c r="OZ57" s="6">
        <f t="shared" si="2877"/>
        <v>855310.62124248163</v>
      </c>
      <c r="PA57" s="6">
        <f t="shared" si="2877"/>
        <v>-5700845.6659619417</v>
      </c>
      <c r="PB57" s="6">
        <f t="shared" si="2877"/>
        <v>-243031844.66019413</v>
      </c>
      <c r="PC57" s="6">
        <f t="shared" si="2877"/>
        <v>95498872.180451095</v>
      </c>
      <c r="PD57" s="6">
        <f t="shared" si="2877"/>
        <v>98463345.864661649</v>
      </c>
      <c r="PE57" s="6">
        <f t="shared" si="2877"/>
        <v>-58241964.285714291</v>
      </c>
      <c r="PF57" s="6">
        <f t="shared" si="2877"/>
        <v>85999999.999999985</v>
      </c>
      <c r="PG57" s="6">
        <f t="shared" si="2877"/>
        <v>-29611151.079136696</v>
      </c>
      <c r="PH57" s="6">
        <f t="shared" si="2877"/>
        <v>780102.04081632465</v>
      </c>
      <c r="PI57" s="6">
        <f t="shared" si="2877"/>
        <v>-168918388.7915937</v>
      </c>
      <c r="PJ57" s="6">
        <f t="shared" si="2877"/>
        <v>-210010225.30329296</v>
      </c>
      <c r="PK57" s="6">
        <f t="shared" si="2877"/>
        <v>-150970383.27526134</v>
      </c>
      <c r="PL57" s="6">
        <f t="shared" si="2877"/>
        <v>176657820.73813713</v>
      </c>
      <c r="PM57" s="6">
        <f t="shared" si="2877"/>
        <v>181161340.20618555</v>
      </c>
      <c r="PN57" s="6">
        <f t="shared" si="2877"/>
        <v>-143568866.32825717</v>
      </c>
      <c r="PO57" s="6">
        <f t="shared" si="2877"/>
        <v>163256869.00958464</v>
      </c>
      <c r="PP57" s="6">
        <f t="shared" ref="PP57:SA57" si="2878">(PP22-PO22)/PP11</f>
        <v>22907839.999999996</v>
      </c>
      <c r="PQ57" s="6">
        <f t="shared" si="2878"/>
        <v>53431839.999999993</v>
      </c>
      <c r="PR57" s="6">
        <f t="shared" si="2878"/>
        <v>-1778080.0000000016</v>
      </c>
      <c r="PS57" s="6">
        <f t="shared" si="2878"/>
        <v>-125764208.90937021</v>
      </c>
      <c r="PT57" s="6">
        <f t="shared" si="2878"/>
        <v>65486887.608069174</v>
      </c>
      <c r="PU57" s="6">
        <f t="shared" si="2878"/>
        <v>25349423.631123915</v>
      </c>
      <c r="PV57" s="6">
        <f t="shared" si="2878"/>
        <v>64615615.615615606</v>
      </c>
      <c r="PW57" s="6">
        <f t="shared" si="2878"/>
        <v>12904841.149773072</v>
      </c>
      <c r="PX57" s="6">
        <f t="shared" si="2878"/>
        <v>-147683486.2385321</v>
      </c>
      <c r="PY57" s="6">
        <f t="shared" si="2878"/>
        <v>193858923.0769231</v>
      </c>
      <c r="PZ57" s="6">
        <f t="shared" si="2878"/>
        <v>-80567857.142857149</v>
      </c>
      <c r="QA57" s="6">
        <f t="shared" si="2878"/>
        <v>6660426.179604264</v>
      </c>
      <c r="QB57" s="6">
        <f t="shared" si="2878"/>
        <v>10563826.606875924</v>
      </c>
      <c r="QC57" s="6">
        <f t="shared" si="2878"/>
        <v>51536225.266362257</v>
      </c>
      <c r="QD57" s="6">
        <f t="shared" si="2878"/>
        <v>-16161792.452830186</v>
      </c>
      <c r="QE57" s="6">
        <f t="shared" si="2878"/>
        <v>-831280487.80487812</v>
      </c>
      <c r="QF57" s="6">
        <f t="shared" si="2878"/>
        <v>82960638.297872305</v>
      </c>
      <c r="QG57" s="6">
        <f t="shared" si="2878"/>
        <v>273905015.19756836</v>
      </c>
      <c r="QH57" s="6">
        <f t="shared" si="2878"/>
        <v>451869794.72140765</v>
      </c>
      <c r="QI57" s="6">
        <f t="shared" si="2878"/>
        <v>-65353216.374269009</v>
      </c>
      <c r="QJ57" s="6">
        <f t="shared" si="2878"/>
        <v>-33127058.823529419</v>
      </c>
      <c r="QK57" s="6">
        <f t="shared" si="2878"/>
        <v>-96086976.744186059</v>
      </c>
      <c r="QL57" s="6">
        <f t="shared" si="2878"/>
        <v>-16145496.894409915</v>
      </c>
      <c r="QM57" s="6">
        <f t="shared" si="2878"/>
        <v>176790824.26127526</v>
      </c>
      <c r="QN57" s="6">
        <f t="shared" si="2878"/>
        <v>-7349597.4235104639</v>
      </c>
      <c r="QO57" s="6">
        <f t="shared" si="2878"/>
        <v>-231820921.98581558</v>
      </c>
      <c r="QP57" s="6">
        <f t="shared" si="2878"/>
        <v>-99069326.241134793</v>
      </c>
      <c r="QQ57" s="6">
        <f t="shared" si="2878"/>
        <v>449532727.27272725</v>
      </c>
      <c r="QR57" s="6">
        <f t="shared" si="2878"/>
        <v>-7643097.0149253728</v>
      </c>
      <c r="QS57" s="6">
        <f t="shared" si="2878"/>
        <v>-60105070.993914805</v>
      </c>
      <c r="QT57" s="6">
        <f t="shared" si="2878"/>
        <v>-57578846.153846145</v>
      </c>
      <c r="QU57" s="6">
        <f t="shared" si="2878"/>
        <v>-968903977.27272713</v>
      </c>
      <c r="QV57" s="6">
        <f t="shared" si="2878"/>
        <v>124174952.91902077</v>
      </c>
      <c r="QW57" s="6">
        <f t="shared" si="2878"/>
        <v>12244403.669724764</v>
      </c>
      <c r="QX57" s="6">
        <f t="shared" si="2878"/>
        <v>-169878637.20073673</v>
      </c>
      <c r="QY57" s="6">
        <f t="shared" si="2878"/>
        <v>300380961.18299448</v>
      </c>
      <c r="QZ57" s="6">
        <f t="shared" si="2878"/>
        <v>-33524703.891708929</v>
      </c>
      <c r="RA57" s="6">
        <f t="shared" si="2878"/>
        <v>-22279966.04414263</v>
      </c>
      <c r="RB57" s="6">
        <f t="shared" si="2878"/>
        <v>95313605.442176789</v>
      </c>
      <c r="RC57" s="6">
        <f t="shared" si="2878"/>
        <v>-15099659.863945464</v>
      </c>
      <c r="RD57" s="6" t="e">
        <f t="shared" si="2878"/>
        <v>#VALUE!</v>
      </c>
      <c r="RE57" s="6" t="e">
        <f t="shared" si="2878"/>
        <v>#VALUE!</v>
      </c>
      <c r="RF57" s="6" t="e">
        <f t="shared" si="2878"/>
        <v>#VALUE!</v>
      </c>
      <c r="RG57" s="6" t="e">
        <f t="shared" si="2878"/>
        <v>#VALUE!</v>
      </c>
      <c r="RH57" s="6" t="e">
        <f t="shared" si="2878"/>
        <v>#VALUE!</v>
      </c>
      <c r="RI57" s="6" t="e">
        <f t="shared" si="2878"/>
        <v>#VALUE!</v>
      </c>
      <c r="RJ57" s="6" t="e">
        <f t="shared" si="2878"/>
        <v>#VALUE!</v>
      </c>
      <c r="RK57" s="6" t="e">
        <f t="shared" si="2878"/>
        <v>#VALUE!</v>
      </c>
      <c r="RL57" s="6" t="e">
        <f t="shared" si="2878"/>
        <v>#VALUE!</v>
      </c>
      <c r="RM57" s="6" t="e">
        <f t="shared" si="2878"/>
        <v>#VALUE!</v>
      </c>
      <c r="RN57" s="6" t="e">
        <f t="shared" si="2878"/>
        <v>#VALUE!</v>
      </c>
      <c r="RO57" s="6" t="e">
        <f t="shared" si="2878"/>
        <v>#VALUE!</v>
      </c>
      <c r="RP57" s="6" t="e">
        <f t="shared" si="2878"/>
        <v>#VALUE!</v>
      </c>
      <c r="RQ57" s="6" t="e">
        <f t="shared" si="2878"/>
        <v>#VALUE!</v>
      </c>
      <c r="RR57" s="6" t="e">
        <f t="shared" si="2878"/>
        <v>#VALUE!</v>
      </c>
      <c r="RS57" s="6" t="e">
        <f t="shared" si="2878"/>
        <v>#VALUE!</v>
      </c>
      <c r="RT57" s="6" t="e">
        <f t="shared" si="2878"/>
        <v>#VALUE!</v>
      </c>
      <c r="RU57" s="6" t="e">
        <f t="shared" si="2878"/>
        <v>#VALUE!</v>
      </c>
      <c r="RV57" s="6" t="e">
        <f t="shared" si="2878"/>
        <v>#VALUE!</v>
      </c>
      <c r="RW57" s="6" t="e">
        <f t="shared" si="2878"/>
        <v>#VALUE!</v>
      </c>
      <c r="RX57" s="6" t="e">
        <f t="shared" si="2878"/>
        <v>#VALUE!</v>
      </c>
      <c r="RY57" s="6" t="e">
        <f t="shared" si="2878"/>
        <v>#VALUE!</v>
      </c>
      <c r="RZ57" s="6" t="e">
        <f t="shared" si="2878"/>
        <v>#VALUE!</v>
      </c>
      <c r="SA57" s="6" t="e">
        <f t="shared" si="2878"/>
        <v>#VALUE!</v>
      </c>
      <c r="SB57" s="6" t="e">
        <f t="shared" ref="SB57:UM57" si="2879">(SB22-SA22)/SB11</f>
        <v>#VALUE!</v>
      </c>
      <c r="SC57" s="6" t="e">
        <f t="shared" si="2879"/>
        <v>#VALUE!</v>
      </c>
      <c r="SD57" s="6" t="e">
        <f t="shared" si="2879"/>
        <v>#VALUE!</v>
      </c>
      <c r="SE57" s="6" t="e">
        <f t="shared" si="2879"/>
        <v>#VALUE!</v>
      </c>
      <c r="SF57" s="6" t="e">
        <f t="shared" si="2879"/>
        <v>#VALUE!</v>
      </c>
      <c r="SG57" s="6" t="e">
        <f t="shared" si="2879"/>
        <v>#VALUE!</v>
      </c>
      <c r="SH57" s="6" t="e">
        <f t="shared" si="2879"/>
        <v>#VALUE!</v>
      </c>
      <c r="SI57" s="6" t="e">
        <f t="shared" si="2879"/>
        <v>#VALUE!</v>
      </c>
      <c r="SJ57" s="6" t="e">
        <f t="shared" si="2879"/>
        <v>#VALUE!</v>
      </c>
      <c r="SK57" s="6" t="e">
        <f t="shared" si="2879"/>
        <v>#VALUE!</v>
      </c>
      <c r="SL57" s="6" t="e">
        <f t="shared" si="2879"/>
        <v>#VALUE!</v>
      </c>
      <c r="SM57" s="6" t="e">
        <f t="shared" si="2879"/>
        <v>#VALUE!</v>
      </c>
      <c r="SN57" s="6" t="e">
        <f t="shared" si="2879"/>
        <v>#VALUE!</v>
      </c>
      <c r="SO57" s="6" t="e">
        <f t="shared" si="2879"/>
        <v>#VALUE!</v>
      </c>
      <c r="SP57" s="6" t="e">
        <f t="shared" si="2879"/>
        <v>#VALUE!</v>
      </c>
      <c r="SQ57" s="6" t="e">
        <f t="shared" si="2879"/>
        <v>#VALUE!</v>
      </c>
      <c r="SR57" s="6" t="e">
        <f t="shared" si="2879"/>
        <v>#VALUE!</v>
      </c>
      <c r="SS57" s="6" t="e">
        <f t="shared" si="2879"/>
        <v>#VALUE!</v>
      </c>
      <c r="ST57" s="6" t="e">
        <f t="shared" si="2879"/>
        <v>#VALUE!</v>
      </c>
      <c r="SU57" s="6" t="e">
        <f t="shared" si="2879"/>
        <v>#VALUE!</v>
      </c>
      <c r="SV57" s="6" t="e">
        <f t="shared" si="2879"/>
        <v>#VALUE!</v>
      </c>
      <c r="SW57" s="6" t="e">
        <f t="shared" si="2879"/>
        <v>#VALUE!</v>
      </c>
      <c r="SX57" s="6" t="e">
        <f t="shared" si="2879"/>
        <v>#VALUE!</v>
      </c>
      <c r="SY57" s="6" t="e">
        <f t="shared" si="2879"/>
        <v>#VALUE!</v>
      </c>
      <c r="SZ57" s="6" t="e">
        <f t="shared" si="2879"/>
        <v>#VALUE!</v>
      </c>
      <c r="TA57" s="6" t="e">
        <f t="shared" si="2879"/>
        <v>#VALUE!</v>
      </c>
      <c r="TB57" s="6" t="e">
        <f t="shared" si="2879"/>
        <v>#VALUE!</v>
      </c>
      <c r="TC57" s="6" t="e">
        <f t="shared" si="2879"/>
        <v>#VALUE!</v>
      </c>
      <c r="TD57" s="6" t="e">
        <f t="shared" si="2879"/>
        <v>#VALUE!</v>
      </c>
      <c r="TE57" s="6" t="e">
        <f t="shared" si="2879"/>
        <v>#VALUE!</v>
      </c>
      <c r="TF57" s="6" t="e">
        <f t="shared" si="2879"/>
        <v>#VALUE!</v>
      </c>
      <c r="TG57" s="6" t="e">
        <f t="shared" si="2879"/>
        <v>#VALUE!</v>
      </c>
      <c r="TH57" s="6" t="e">
        <f t="shared" si="2879"/>
        <v>#VALUE!</v>
      </c>
      <c r="TI57" s="6" t="e">
        <f t="shared" si="2879"/>
        <v>#VALUE!</v>
      </c>
      <c r="TJ57" s="6" t="e">
        <f t="shared" si="2879"/>
        <v>#VALUE!</v>
      </c>
      <c r="TK57" s="6" t="e">
        <f t="shared" si="2879"/>
        <v>#VALUE!</v>
      </c>
      <c r="TL57" s="6" t="e">
        <f t="shared" si="2879"/>
        <v>#VALUE!</v>
      </c>
      <c r="TM57" s="6" t="e">
        <f t="shared" si="2879"/>
        <v>#VALUE!</v>
      </c>
      <c r="TN57" s="6" t="e">
        <f t="shared" si="2879"/>
        <v>#VALUE!</v>
      </c>
      <c r="TO57" s="6" t="e">
        <f t="shared" si="2879"/>
        <v>#VALUE!</v>
      </c>
      <c r="TP57" s="6" t="e">
        <f t="shared" si="2879"/>
        <v>#VALUE!</v>
      </c>
      <c r="TQ57" s="6" t="e">
        <f t="shared" si="2879"/>
        <v>#VALUE!</v>
      </c>
      <c r="TR57" s="6" t="e">
        <f t="shared" si="2879"/>
        <v>#VALUE!</v>
      </c>
      <c r="TS57" s="6" t="e">
        <f t="shared" si="2879"/>
        <v>#VALUE!</v>
      </c>
      <c r="TT57" s="6" t="e">
        <f t="shared" si="2879"/>
        <v>#VALUE!</v>
      </c>
      <c r="TU57" s="6" t="e">
        <f t="shared" si="2879"/>
        <v>#VALUE!</v>
      </c>
      <c r="TV57" s="6" t="e">
        <f t="shared" si="2879"/>
        <v>#VALUE!</v>
      </c>
      <c r="TW57" s="6" t="e">
        <f t="shared" si="2879"/>
        <v>#VALUE!</v>
      </c>
      <c r="TX57" s="6" t="e">
        <f t="shared" si="2879"/>
        <v>#VALUE!</v>
      </c>
      <c r="TY57" s="6" t="e">
        <f t="shared" si="2879"/>
        <v>#VALUE!</v>
      </c>
      <c r="TZ57" s="6" t="e">
        <f t="shared" si="2879"/>
        <v>#VALUE!</v>
      </c>
      <c r="UA57" s="6" t="e">
        <f t="shared" si="2879"/>
        <v>#VALUE!</v>
      </c>
      <c r="UB57" s="6" t="e">
        <f t="shared" si="2879"/>
        <v>#VALUE!</v>
      </c>
      <c r="UC57" s="6" t="e">
        <f t="shared" si="2879"/>
        <v>#VALUE!</v>
      </c>
      <c r="UD57" s="6" t="e">
        <f t="shared" si="2879"/>
        <v>#VALUE!</v>
      </c>
      <c r="UE57" s="6">
        <f t="shared" si="2879"/>
        <v>-1280300770.3251824</v>
      </c>
      <c r="UF57" s="6">
        <f t="shared" si="2879"/>
        <v>1262275829.2466745</v>
      </c>
      <c r="UG57" s="6">
        <f t="shared" si="2879"/>
        <v>-95266025.651079372</v>
      </c>
      <c r="UH57" s="6">
        <f t="shared" si="2879"/>
        <v>-24088385.798087962</v>
      </c>
      <c r="UI57" s="6">
        <f t="shared" si="2879"/>
        <v>-81523831.003529072</v>
      </c>
      <c r="UJ57" s="6">
        <f t="shared" si="2879"/>
        <v>-161851221.08314127</v>
      </c>
      <c r="UK57" s="6">
        <f t="shared" si="2879"/>
        <v>-324782420.45516574</v>
      </c>
      <c r="UL57" s="6">
        <f t="shared" si="2879"/>
        <v>2096745449.6378334</v>
      </c>
      <c r="UM57" s="6">
        <f t="shared" si="2879"/>
        <v>-245532287.43837169</v>
      </c>
      <c r="UN57" s="6">
        <f t="shared" ref="UN57:WY57" si="2880">(UN22-UM22)/UN11</f>
        <v>-167585365.25925997</v>
      </c>
      <c r="UO57" s="6">
        <f t="shared" si="2880"/>
        <v>167912026.25685018</v>
      </c>
      <c r="UP57" s="6">
        <f t="shared" si="2880"/>
        <v>-65542219.685268193</v>
      </c>
      <c r="UQ57" s="6">
        <f t="shared" si="2880"/>
        <v>-287805641.60650152</v>
      </c>
      <c r="UR57" s="6">
        <f t="shared" si="2880"/>
        <v>-98827589.061453313</v>
      </c>
      <c r="US57" s="6">
        <f t="shared" si="2880"/>
        <v>93799994.346821636</v>
      </c>
      <c r="UT57" s="6">
        <f t="shared" si="2880"/>
        <v>915068220.35820746</v>
      </c>
      <c r="UU57" s="6">
        <f t="shared" si="2880"/>
        <v>1162499696.3111911</v>
      </c>
      <c r="UV57" s="6">
        <f t="shared" si="2880"/>
        <v>603952828.80302703</v>
      </c>
      <c r="UW57" s="6">
        <f t="shared" si="2880"/>
        <v>882087650.42454779</v>
      </c>
      <c r="UX57" s="6">
        <f t="shared" si="2880"/>
        <v>736308226.25999951</v>
      </c>
      <c r="UY57" s="6">
        <f t="shared" si="2880"/>
        <v>1013104793.653019</v>
      </c>
      <c r="UZ57" s="6">
        <f t="shared" si="2880"/>
        <v>-281071924.95258617</v>
      </c>
      <c r="VA57" s="6">
        <f t="shared" si="2880"/>
        <v>-72949918.042904228</v>
      </c>
      <c r="VB57" s="6">
        <f t="shared" si="2880"/>
        <v>-112714790.44260433</v>
      </c>
      <c r="VC57" s="6">
        <f t="shared" si="2880"/>
        <v>50374871.480808869</v>
      </c>
      <c r="VD57" s="6">
        <f t="shared" si="2880"/>
        <v>-162694761.71745551</v>
      </c>
      <c r="VE57" s="6">
        <f t="shared" si="2880"/>
        <v>2507444.3464055313</v>
      </c>
      <c r="VF57" s="6">
        <f t="shared" si="2880"/>
        <v>11020137.071267251</v>
      </c>
      <c r="VG57" s="6">
        <f t="shared" si="2880"/>
        <v>331107.78004537144</v>
      </c>
      <c r="VH57" s="6">
        <f t="shared" si="2880"/>
        <v>-15253629.912543233</v>
      </c>
      <c r="VI57" s="6">
        <f t="shared" si="2880"/>
        <v>194629386.7142868</v>
      </c>
      <c r="VJ57" s="6">
        <f t="shared" si="2880"/>
        <v>-34822522.361532412</v>
      </c>
      <c r="VK57" s="6">
        <f t="shared" si="2880"/>
        <v>165158932.73098895</v>
      </c>
      <c r="VL57" s="6">
        <f t="shared" si="2880"/>
        <v>-107597006.47714664</v>
      </c>
      <c r="VM57" s="6">
        <f t="shared" si="2880"/>
        <v>-297917413.61073792</v>
      </c>
      <c r="VN57" s="6">
        <f t="shared" si="2880"/>
        <v>101932152.40715662</v>
      </c>
      <c r="VO57" s="6">
        <f t="shared" si="2880"/>
        <v>48335417.227415547</v>
      </c>
      <c r="VP57" s="6">
        <f t="shared" si="2880"/>
        <v>-117350013.67987214</v>
      </c>
      <c r="VQ57" s="6">
        <f t="shared" si="2880"/>
        <v>-38279981.228143424</v>
      </c>
      <c r="VR57" s="6">
        <f t="shared" si="2880"/>
        <v>-14142608.701063201</v>
      </c>
      <c r="VS57" s="6">
        <f t="shared" si="2880"/>
        <v>-214516747.31657967</v>
      </c>
      <c r="VT57" s="6">
        <f t="shared" si="2880"/>
        <v>571428952.17842257</v>
      </c>
      <c r="VU57" s="6">
        <f t="shared" si="2880"/>
        <v>-146180655.89637288</v>
      </c>
      <c r="VV57" s="6">
        <f t="shared" si="2880"/>
        <v>-311554821.9729138</v>
      </c>
      <c r="VW57" s="6">
        <f t="shared" si="2880"/>
        <v>114776077.60064739</v>
      </c>
      <c r="VX57" s="6">
        <f t="shared" si="2880"/>
        <v>-552116263.45723212</v>
      </c>
      <c r="VY57" s="6">
        <f t="shared" si="2880"/>
        <v>336473969.30340356</v>
      </c>
      <c r="VZ57" s="6">
        <f t="shared" si="2880"/>
        <v>-423413858.71991563</v>
      </c>
      <c r="WA57" s="6">
        <f t="shared" si="2880"/>
        <v>583291263.49892879</v>
      </c>
      <c r="WB57" s="6">
        <f t="shared" si="2880"/>
        <v>188695054.53354794</v>
      </c>
      <c r="WC57" s="6">
        <f t="shared" si="2880"/>
        <v>-564909301.49681675</v>
      </c>
      <c r="WD57" s="6">
        <f t="shared" si="2880"/>
        <v>1131129846.9519739</v>
      </c>
      <c r="WE57" s="6">
        <f t="shared" si="2880"/>
        <v>108480801.01822121</v>
      </c>
      <c r="WF57" s="6">
        <f t="shared" si="2880"/>
        <v>-38812095.807692632</v>
      </c>
      <c r="WG57" s="6">
        <f t="shared" si="2880"/>
        <v>633273538.12205362</v>
      </c>
      <c r="WH57" s="6">
        <f t="shared" si="2880"/>
        <v>213804102.32226843</v>
      </c>
      <c r="WI57" s="6">
        <f t="shared" si="2880"/>
        <v>106417915.85896535</v>
      </c>
      <c r="WJ57" s="6">
        <f t="shared" si="2880"/>
        <v>226884724.91005319</v>
      </c>
      <c r="WK57" s="6">
        <f t="shared" si="2880"/>
        <v>417900665.88266003</v>
      </c>
      <c r="WL57" s="6">
        <f t="shared" si="2880"/>
        <v>-183174663.82143179</v>
      </c>
      <c r="WM57" s="6">
        <f t="shared" si="2880"/>
        <v>838595847.19150662</v>
      </c>
      <c r="WN57" s="6">
        <f t="shared" si="2880"/>
        <v>-58706513.227474093</v>
      </c>
      <c r="WO57" s="6">
        <f t="shared" si="2880"/>
        <v>43482588.416521668</v>
      </c>
      <c r="WP57" s="6">
        <f t="shared" si="2880"/>
        <v>-73928133.933710814</v>
      </c>
      <c r="WQ57" s="6">
        <f t="shared" si="2880"/>
        <v>681474642.15166593</v>
      </c>
      <c r="WR57" s="6">
        <f t="shared" si="2880"/>
        <v>-250168375.54448128</v>
      </c>
      <c r="WS57" s="6">
        <f t="shared" si="2880"/>
        <v>145219921.92921945</v>
      </c>
      <c r="WT57" s="6">
        <f t="shared" si="2880"/>
        <v>-527948898.63873476</v>
      </c>
      <c r="WU57" s="6">
        <f t="shared" si="2880"/>
        <v>230821776.10027507</v>
      </c>
      <c r="WV57" s="6">
        <f t="shared" si="2880"/>
        <v>-244449341.21369901</v>
      </c>
      <c r="WW57" s="6">
        <f t="shared" si="2880"/>
        <v>807220980.22297323</v>
      </c>
      <c r="WX57" s="6">
        <f t="shared" si="2880"/>
        <v>928978724.5268718</v>
      </c>
      <c r="WY57" s="6">
        <f t="shared" si="2880"/>
        <v>789868700.35627985</v>
      </c>
      <c r="WZ57" s="6">
        <f t="shared" ref="WZ57:ZK57" si="2881">(WZ22-WY22)/WZ11</f>
        <v>981608469.47999954</v>
      </c>
      <c r="XA57" s="6">
        <f t="shared" si="2881"/>
        <v>240091184.83374146</v>
      </c>
      <c r="XB57" s="6">
        <f t="shared" si="2881"/>
        <v>135544838.16917551</v>
      </c>
      <c r="XC57" s="6">
        <f t="shared" si="2881"/>
        <v>-219707783.44386381</v>
      </c>
      <c r="XD57" s="6">
        <f t="shared" si="2881"/>
        <v>176558157.1342524</v>
      </c>
      <c r="XE57" s="6">
        <f t="shared" si="2881"/>
        <v>-49247963.20993083</v>
      </c>
      <c r="XF57" s="6">
        <f t="shared" si="2881"/>
        <v>-233955687.11977497</v>
      </c>
      <c r="XG57" s="6">
        <f t="shared" si="2881"/>
        <v>-55329572.242578611</v>
      </c>
      <c r="XH57" s="6">
        <f t="shared" si="2881"/>
        <v>44747546.626802124</v>
      </c>
      <c r="XI57" s="6">
        <f t="shared" si="2881"/>
        <v>293466727.30946207</v>
      </c>
      <c r="XJ57" s="6">
        <f t="shared" si="2881"/>
        <v>18707626.079639297</v>
      </c>
      <c r="XK57" s="6">
        <f t="shared" si="2881"/>
        <v>236034677.22238824</v>
      </c>
      <c r="XL57" s="6">
        <f t="shared" si="2881"/>
        <v>-294830685.94802219</v>
      </c>
      <c r="XM57" s="6">
        <f t="shared" si="2881"/>
        <v>24238396.123735573</v>
      </c>
      <c r="XN57" s="6">
        <f t="shared" si="2881"/>
        <v>57242431.916742444</v>
      </c>
      <c r="XO57" s="6">
        <f t="shared" si="2881"/>
        <v>-190564530.55151775</v>
      </c>
      <c r="XP57" s="6">
        <f t="shared" si="2881"/>
        <v>-27548335.140293404</v>
      </c>
      <c r="XQ57" s="6">
        <f t="shared" si="2881"/>
        <v>378839948.69549084</v>
      </c>
      <c r="XR57" s="6">
        <f t="shared" si="2881"/>
        <v>-27963283.85142488</v>
      </c>
      <c r="XS57" s="6">
        <f t="shared" si="2881"/>
        <v>79841712.881325185</v>
      </c>
      <c r="XT57" s="6">
        <f t="shared" si="2881"/>
        <v>-259807526.33578789</v>
      </c>
      <c r="XU57" s="6">
        <f t="shared" si="2881"/>
        <v>268484931.30062795</v>
      </c>
      <c r="XV57" s="6">
        <f t="shared" si="2881"/>
        <v>217960012.59721705</v>
      </c>
      <c r="XW57" s="6">
        <f t="shared" si="2881"/>
        <v>115679810.77055404</v>
      </c>
      <c r="XX57" s="6">
        <f t="shared" si="2881"/>
        <v>204377045.69291279</v>
      </c>
      <c r="XY57" s="6">
        <f t="shared" si="2881"/>
        <v>140654159.38693306</v>
      </c>
      <c r="XZ57" s="6">
        <f t="shared" si="2881"/>
        <v>-638577128.02532554</v>
      </c>
      <c r="YA57" s="6">
        <f t="shared" si="2881"/>
        <v>-186259785.55462673</v>
      </c>
      <c r="YB57" s="6">
        <f t="shared" si="2881"/>
        <v>138007672.06636116</v>
      </c>
      <c r="YC57" s="6">
        <f t="shared" si="2881"/>
        <v>166142041.27028102</v>
      </c>
      <c r="YD57" s="6">
        <f t="shared" si="2881"/>
        <v>110731409.73117292</v>
      </c>
      <c r="YE57" s="6">
        <f t="shared" si="2881"/>
        <v>-254140694.45207211</v>
      </c>
      <c r="YF57" s="6">
        <f t="shared" si="2881"/>
        <v>449934911.09268326</v>
      </c>
      <c r="YG57" s="6">
        <f t="shared" si="2881"/>
        <v>387218108.73268497</v>
      </c>
      <c r="YH57" s="6">
        <f t="shared" si="2881"/>
        <v>52114037.427210793</v>
      </c>
      <c r="YI57" s="6">
        <f t="shared" si="2881"/>
        <v>985532185.36265254</v>
      </c>
      <c r="YJ57" s="6">
        <f t="shared" si="2881"/>
        <v>-3063628.1619829312</v>
      </c>
      <c r="YK57" s="6">
        <f t="shared" si="2881"/>
        <v>-74236571.421769455</v>
      </c>
      <c r="YL57" s="6">
        <f t="shared" si="2881"/>
        <v>38407059.474341862</v>
      </c>
      <c r="YM57" s="6">
        <f t="shared" si="2881"/>
        <v>165541591.00990462</v>
      </c>
      <c r="YN57" s="6">
        <f t="shared" si="2881"/>
        <v>698903841.1093049</v>
      </c>
      <c r="YO57" s="6">
        <f t="shared" si="2881"/>
        <v>58675374.535130866</v>
      </c>
      <c r="YP57" s="6">
        <f t="shared" si="2881"/>
        <v>229359.37980263206</v>
      </c>
      <c r="YQ57" s="6">
        <f t="shared" si="2881"/>
        <v>-42482394.9128865</v>
      </c>
      <c r="YR57" s="6">
        <f t="shared" si="2881"/>
        <v>-271718518.52480948</v>
      </c>
      <c r="YS57" s="6">
        <f t="shared" si="2881"/>
        <v>716876295.90850413</v>
      </c>
      <c r="YT57" s="6">
        <f t="shared" si="2881"/>
        <v>23727313.252345573</v>
      </c>
      <c r="YU57" s="6">
        <f t="shared" si="2881"/>
        <v>-73871091.565411121</v>
      </c>
      <c r="YV57" s="6">
        <f t="shared" si="2881"/>
        <v>1599677614.5482993</v>
      </c>
      <c r="YW57" s="6">
        <f t="shared" si="2881"/>
        <v>365312022.9513483</v>
      </c>
      <c r="YX57" s="6">
        <f t="shared" si="2881"/>
        <v>310353499.73967206</v>
      </c>
      <c r="YY57" s="6">
        <f t="shared" si="2881"/>
        <v>28335503.414882239</v>
      </c>
      <c r="YZ57" s="6">
        <f t="shared" si="2881"/>
        <v>-50848499.227526039</v>
      </c>
      <c r="ZA57" s="6">
        <f t="shared" si="2881"/>
        <v>13748595.376225797</v>
      </c>
      <c r="ZB57" s="6">
        <f t="shared" si="2881"/>
        <v>-21960868.336034935</v>
      </c>
      <c r="ZC57" s="6">
        <f t="shared" si="2881"/>
        <v>-3761587.9571867725</v>
      </c>
      <c r="ZD57" s="6">
        <f t="shared" si="2881"/>
        <v>-66188611.242188193</v>
      </c>
      <c r="ZE57" s="6">
        <f t="shared" si="2881"/>
        <v>-2696809.3528402159</v>
      </c>
      <c r="ZF57" s="6">
        <f t="shared" si="2881"/>
        <v>42359009.554461718</v>
      </c>
      <c r="ZG57" s="6">
        <f t="shared" si="2881"/>
        <v>-8005316.8250366906</v>
      </c>
      <c r="ZH57" s="6">
        <f t="shared" si="2881"/>
        <v>-106518523.36723918</v>
      </c>
      <c r="ZI57" s="6">
        <f t="shared" si="2881"/>
        <v>59674065.870556541</v>
      </c>
      <c r="ZJ57" s="6">
        <f t="shared" si="2881"/>
        <v>5555747.2263706718</v>
      </c>
      <c r="ZK57" s="6">
        <f t="shared" si="2881"/>
        <v>31042633.227209441</v>
      </c>
      <c r="ZL57" s="6">
        <f t="shared" ref="ZL57:ABW57" si="2882">(ZL22-ZK22)/ZL11</f>
        <v>-39127803.450119443</v>
      </c>
      <c r="ZM57" s="6">
        <f t="shared" si="2882"/>
        <v>-44675685.476046056</v>
      </c>
      <c r="ZN57" s="6">
        <f t="shared" si="2882"/>
        <v>-9795022.379066484</v>
      </c>
      <c r="ZO57" s="6">
        <f t="shared" si="2882"/>
        <v>82499197.470471427</v>
      </c>
      <c r="ZP57" s="6">
        <f t="shared" si="2882"/>
        <v>127036805.024886</v>
      </c>
      <c r="ZQ57" s="6">
        <f t="shared" si="2882"/>
        <v>812100660.78909421</v>
      </c>
      <c r="ZR57" s="6">
        <f t="shared" si="2882"/>
        <v>-123010252.12268525</v>
      </c>
      <c r="ZS57" s="6">
        <f t="shared" si="2882"/>
        <v>-1262192.747634205</v>
      </c>
      <c r="ZT57" s="6">
        <f t="shared" si="2882"/>
        <v>947776.98887832614</v>
      </c>
      <c r="ZU57" s="6">
        <f t="shared" si="2882"/>
        <v>333517387.32359666</v>
      </c>
      <c r="ZV57" s="6">
        <f t="shared" si="2882"/>
        <v>-54937895.694680214</v>
      </c>
      <c r="ZW57" s="6">
        <f t="shared" si="2882"/>
        <v>27968648.909822382</v>
      </c>
      <c r="ZX57" s="6">
        <f t="shared" si="2882"/>
        <v>-10922064.480813406</v>
      </c>
      <c r="ZY57" s="6">
        <f t="shared" si="2882"/>
        <v>-284949428.12054211</v>
      </c>
      <c r="ZZ57" s="6">
        <f t="shared" si="2882"/>
        <v>-22387891.656258117</v>
      </c>
      <c r="AAA57" s="6">
        <f t="shared" si="2882"/>
        <v>171940739.176429</v>
      </c>
      <c r="AAB57" s="6">
        <f t="shared" si="2882"/>
        <v>17517095.303962678</v>
      </c>
      <c r="AAC57" s="6">
        <f t="shared" si="2882"/>
        <v>108990694.77247678</v>
      </c>
      <c r="AAD57" s="6">
        <f t="shared" si="2882"/>
        <v>-58725092.220549077</v>
      </c>
      <c r="AAE57" s="6">
        <f t="shared" si="2882"/>
        <v>67683067.719698101</v>
      </c>
      <c r="AAF57" s="6">
        <f t="shared" si="2882"/>
        <v>87413121.300991669</v>
      </c>
      <c r="AAG57" s="6">
        <f t="shared" si="2882"/>
        <v>77085884.127224088</v>
      </c>
      <c r="AAH57" s="6">
        <f t="shared" si="2882"/>
        <v>60482069.261172071</v>
      </c>
      <c r="AAI57" s="6">
        <f t="shared" si="2882"/>
        <v>1083006799.9429381</v>
      </c>
      <c r="AAJ57" s="6">
        <f t="shared" si="2882"/>
        <v>62019694.336907618</v>
      </c>
      <c r="AAK57" s="6">
        <f t="shared" si="2882"/>
        <v>-217189199.87969527</v>
      </c>
      <c r="AAL57" s="6">
        <f t="shared" si="2882"/>
        <v>29235341.542470016</v>
      </c>
      <c r="AAM57" s="6">
        <f t="shared" si="2882"/>
        <v>-44446887.746044762</v>
      </c>
      <c r="AAN57" s="6">
        <f t="shared" si="2882"/>
        <v>149023840.88574734</v>
      </c>
      <c r="AAO57" s="6">
        <f t="shared" si="2882"/>
        <v>-100684901.85604951</v>
      </c>
      <c r="AAP57" s="6">
        <f t="shared" si="2882"/>
        <v>-108307094.14373907</v>
      </c>
      <c r="AAQ57" s="6">
        <f t="shared" si="2882"/>
        <v>94278799.613330364</v>
      </c>
      <c r="AAR57" s="6">
        <f t="shared" si="2882"/>
        <v>-348362086.73430431</v>
      </c>
      <c r="AAS57" s="6">
        <f t="shared" si="2882"/>
        <v>65338819.003526092</v>
      </c>
      <c r="AAT57" s="6">
        <f t="shared" si="2882"/>
        <v>-40815897.893314965</v>
      </c>
      <c r="AAU57" s="6">
        <f t="shared" si="2882"/>
        <v>104679262.40455648</v>
      </c>
      <c r="AAV57" s="6">
        <f t="shared" si="2882"/>
        <v>169490938.27925289</v>
      </c>
      <c r="AAW57" s="6">
        <f t="shared" si="2882"/>
        <v>215549563.77256799</v>
      </c>
      <c r="AAX57" s="6">
        <f t="shared" si="2882"/>
        <v>276113354.63916618</v>
      </c>
      <c r="AAY57" s="6">
        <f t="shared" si="2882"/>
        <v>-31083410.967313189</v>
      </c>
      <c r="AAZ57" s="6">
        <f t="shared" si="2882"/>
        <v>149433417.35227257</v>
      </c>
      <c r="ABA57" s="6">
        <f t="shared" si="2882"/>
        <v>51913940.802678153</v>
      </c>
      <c r="ABB57" s="6">
        <f t="shared" si="2882"/>
        <v>33823566.897642754</v>
      </c>
      <c r="ABC57" s="6">
        <f t="shared" si="2882"/>
        <v>27060891.988010541</v>
      </c>
      <c r="ABD57" s="6">
        <f t="shared" si="2882"/>
        <v>-35317421.247519292</v>
      </c>
      <c r="ABE57" s="6">
        <f t="shared" si="2882"/>
        <v>45902934.90522141</v>
      </c>
      <c r="ABF57" s="6">
        <f t="shared" si="2882"/>
        <v>27667097.52347862</v>
      </c>
      <c r="ABG57" s="6">
        <f t="shared" si="2882"/>
        <v>31634171.738615524</v>
      </c>
      <c r="ABH57" s="6">
        <f t="shared" si="2882"/>
        <v>9364070.966829678</v>
      </c>
      <c r="ABI57" s="6">
        <f t="shared" si="2882"/>
        <v>0</v>
      </c>
      <c r="ABJ57" s="6">
        <f t="shared" si="2882"/>
        <v>20027355.233420629</v>
      </c>
      <c r="ABK57" s="6">
        <f t="shared" si="2882"/>
        <v>27449477.906658348</v>
      </c>
      <c r="ABL57" s="6">
        <f t="shared" si="2882"/>
        <v>-53751511.880249001</v>
      </c>
      <c r="ABM57" s="6">
        <f t="shared" si="2882"/>
        <v>501583844.45353818</v>
      </c>
      <c r="ABN57" s="6">
        <f t="shared" si="2882"/>
        <v>-36462389.581692204</v>
      </c>
      <c r="ABO57" s="6">
        <f t="shared" si="2882"/>
        <v>78776240.916498199</v>
      </c>
      <c r="ABP57" s="6">
        <f t="shared" si="2882"/>
        <v>387267545.23593152</v>
      </c>
      <c r="ABQ57" s="6">
        <f t="shared" si="2882"/>
        <v>24702848.450507224</v>
      </c>
      <c r="ABR57" s="6">
        <f t="shared" si="2882"/>
        <v>-7496585.9152539354</v>
      </c>
      <c r="ABS57" s="6">
        <f t="shared" si="2882"/>
        <v>37549334.683647744</v>
      </c>
      <c r="ABT57" s="6">
        <f t="shared" si="2882"/>
        <v>29766242.970182497</v>
      </c>
      <c r="ABU57" s="6">
        <f t="shared" si="2882"/>
        <v>-915416.20849388547</v>
      </c>
      <c r="ABV57" s="6">
        <f t="shared" si="2882"/>
        <v>31220629.593295667</v>
      </c>
      <c r="ABW57" s="6">
        <f t="shared" si="2882"/>
        <v>-49500011.615325868</v>
      </c>
      <c r="ABX57" s="6">
        <f t="shared" ref="ABX57:AEI57" si="2883">(ABX22-ABW22)/ABX11</f>
        <v>-12699198.453266814</v>
      </c>
      <c r="ABY57" s="6">
        <f t="shared" si="2883"/>
        <v>-16820200.020737074</v>
      </c>
      <c r="ABZ57" s="6">
        <f t="shared" si="2883"/>
        <v>1610284.5343354105</v>
      </c>
      <c r="ACA57" s="6">
        <f t="shared" si="2883"/>
        <v>45647494.683042116</v>
      </c>
      <c r="ACB57" s="6">
        <f t="shared" si="2883"/>
        <v>8501566.1313331202</v>
      </c>
      <c r="ACC57" s="6">
        <f t="shared" si="2883"/>
        <v>-7852454.9084455865</v>
      </c>
      <c r="ACD57" s="6">
        <f t="shared" si="2883"/>
        <v>4526360.7619219804</v>
      </c>
      <c r="ACE57" s="6">
        <f t="shared" si="2883"/>
        <v>-37436936.707667246</v>
      </c>
      <c r="ACF57" s="6">
        <f t="shared" si="2883"/>
        <v>-94220779.383427218</v>
      </c>
      <c r="ACG57" s="6">
        <f t="shared" si="2883"/>
        <v>55352935.764422238</v>
      </c>
      <c r="ACH57" s="6">
        <f t="shared" si="2883"/>
        <v>1954933.9745193501</v>
      </c>
      <c r="ACI57" s="6">
        <f t="shared" si="2883"/>
        <v>6889410.6957083214</v>
      </c>
      <c r="ACJ57" s="6">
        <f t="shared" si="2883"/>
        <v>-8378578.9359060479</v>
      </c>
      <c r="ACK57" s="6">
        <f t="shared" si="2883"/>
        <v>3813270.8777555586</v>
      </c>
      <c r="ACL57" s="6">
        <f t="shared" si="2883"/>
        <v>15551936.804248262</v>
      </c>
      <c r="ACM57" s="6">
        <f t="shared" si="2883"/>
        <v>-3062368.1917773755</v>
      </c>
      <c r="ACN57" s="6">
        <f t="shared" si="2883"/>
        <v>-19406096.30253379</v>
      </c>
      <c r="ACO57" s="6">
        <f t="shared" si="2883"/>
        <v>5046125.5024066651</v>
      </c>
      <c r="ACP57" s="6">
        <f t="shared" si="2883"/>
        <v>21198583.235672962</v>
      </c>
      <c r="ACQ57" s="6">
        <f t="shared" si="2883"/>
        <v>9319091.0826815609</v>
      </c>
      <c r="ACR57" s="6">
        <f t="shared" si="2883"/>
        <v>-94594116.674844936</v>
      </c>
      <c r="ACS57" s="6">
        <f t="shared" si="2883"/>
        <v>41584236.986766927</v>
      </c>
      <c r="ACT57" s="6">
        <f t="shared" si="2883"/>
        <v>35000717.292224161</v>
      </c>
      <c r="ACU57" s="6">
        <f t="shared" si="2883"/>
        <v>6133491.2523519695</v>
      </c>
      <c r="ACV57" s="6">
        <f t="shared" si="2883"/>
        <v>-27243245.740813639</v>
      </c>
      <c r="ACW57" s="6">
        <f t="shared" si="2883"/>
        <v>-100270792.06857151</v>
      </c>
      <c r="ACX57" s="6">
        <f t="shared" si="2883"/>
        <v>83481110.859418467</v>
      </c>
      <c r="ACY57" s="6">
        <f t="shared" si="2883"/>
        <v>-1416056.1184603379</v>
      </c>
      <c r="ACZ57" s="6">
        <f t="shared" si="2883"/>
        <v>28221723.57536339</v>
      </c>
      <c r="ADA57" s="6">
        <f t="shared" si="2883"/>
        <v>-74179426.201416492</v>
      </c>
      <c r="ADB57" s="6">
        <f t="shared" si="2883"/>
        <v>46454406.339349613</v>
      </c>
      <c r="ADC57" s="6">
        <f t="shared" si="2883"/>
        <v>54387536.506428011</v>
      </c>
      <c r="ADD57" s="6">
        <f t="shared" si="2883"/>
        <v>-61609204.038899064</v>
      </c>
      <c r="ADE57" s="6">
        <f t="shared" si="2883"/>
        <v>55781290.606890701</v>
      </c>
      <c r="ADF57" s="6">
        <f t="shared" si="2883"/>
        <v>-5652595.6956693958</v>
      </c>
      <c r="ADG57" s="6">
        <f t="shared" si="2883"/>
        <v>8962976.0178003553</v>
      </c>
      <c r="ADH57" s="6">
        <f t="shared" si="2883"/>
        <v>19654878.510567907</v>
      </c>
      <c r="ADI57" s="6">
        <f t="shared" si="2883"/>
        <v>7989264.6518447315</v>
      </c>
      <c r="ADJ57" s="6">
        <f t="shared" si="2883"/>
        <v>17538940.58167626</v>
      </c>
      <c r="ADK57" s="6">
        <f t="shared" si="2883"/>
        <v>1349896.1946444856</v>
      </c>
      <c r="ADL57" s="6">
        <f t="shared" si="2883"/>
        <v>-1305331.319561993</v>
      </c>
      <c r="ADM57" s="6">
        <f t="shared" si="2883"/>
        <v>-4054693.9359617876</v>
      </c>
      <c r="ADN57" s="6">
        <f t="shared" si="2883"/>
        <v>1838423.1777049322</v>
      </c>
      <c r="ADO57" s="6">
        <f t="shared" si="2883"/>
        <v>32628865.403238799</v>
      </c>
      <c r="ADP57" s="6">
        <f t="shared" si="2883"/>
        <v>21067124.025339708</v>
      </c>
      <c r="ADQ57" s="6">
        <f t="shared" si="2883"/>
        <v>6781686.457097549</v>
      </c>
      <c r="ADR57" s="6">
        <f t="shared" si="2883"/>
        <v>7721870.4239395922</v>
      </c>
      <c r="ADS57" s="6">
        <f t="shared" si="2883"/>
        <v>5686672.6541393204</v>
      </c>
      <c r="ADT57" s="6">
        <f t="shared" si="2883"/>
        <v>-5889411.2485767063</v>
      </c>
      <c r="ADU57" s="6">
        <f t="shared" si="2883"/>
        <v>2537770.2713264059</v>
      </c>
      <c r="ADV57" s="6">
        <f t="shared" si="2883"/>
        <v>1443537.7553478489</v>
      </c>
      <c r="ADW57" s="6">
        <f t="shared" si="2883"/>
        <v>-2946937.4195852508</v>
      </c>
      <c r="ADX57" s="6">
        <f t="shared" si="2883"/>
        <v>-237669.73022840015</v>
      </c>
      <c r="ADY57" s="6">
        <f t="shared" si="2883"/>
        <v>2301527.1804150525</v>
      </c>
      <c r="ADZ57" s="6">
        <f t="shared" si="2883"/>
        <v>-88186642.856601372</v>
      </c>
      <c r="AEA57" s="6">
        <f t="shared" si="2883"/>
        <v>34976427.345261283</v>
      </c>
      <c r="AEB57" s="6">
        <f t="shared" si="2883"/>
        <v>31960429.33053029</v>
      </c>
      <c r="AEC57" s="6">
        <f t="shared" si="2883"/>
        <v>10661902.020569617</v>
      </c>
      <c r="AED57" s="6">
        <f t="shared" si="2883"/>
        <v>16071779.236221315</v>
      </c>
      <c r="AEE57" s="6">
        <f t="shared" si="2883"/>
        <v>21429938.259788144</v>
      </c>
      <c r="AEF57" s="6">
        <f t="shared" si="2883"/>
        <v>6629742.1231025672</v>
      </c>
      <c r="AEG57" s="6">
        <f t="shared" si="2883"/>
        <v>277897286.72584975</v>
      </c>
      <c r="AEH57" s="6">
        <f t="shared" si="2883"/>
        <v>21827080.967924505</v>
      </c>
      <c r="AEI57" s="6">
        <f t="shared" si="2883"/>
        <v>62964451.973024763</v>
      </c>
      <c r="AEJ57" s="6">
        <f t="shared" ref="AEJ57:AGU57" si="2884">(AEJ22-AEI22)/AEJ11</f>
        <v>70289162.837708831</v>
      </c>
      <c r="AEK57" s="6">
        <f t="shared" si="2884"/>
        <v>93184767.196650222</v>
      </c>
      <c r="AEL57" s="6">
        <f t="shared" si="2884"/>
        <v>97342324.372336313</v>
      </c>
      <c r="AEM57" s="6">
        <f t="shared" si="2884"/>
        <v>86317699.281621188</v>
      </c>
      <c r="AEN57" s="6">
        <f t="shared" si="2884"/>
        <v>109657553.33361715</v>
      </c>
      <c r="AEO57" s="6">
        <f t="shared" si="2884"/>
        <v>58018861.106505424</v>
      </c>
      <c r="AEP57" s="6">
        <f t="shared" si="2884"/>
        <v>63269919.443696529</v>
      </c>
      <c r="AEQ57" s="6">
        <f t="shared" si="2884"/>
        <v>72159895.521339998</v>
      </c>
      <c r="AER57" s="6">
        <f t="shared" si="2884"/>
        <v>216201323.60896406</v>
      </c>
      <c r="AES57" s="6">
        <f t="shared" si="2884"/>
        <v>27729255.294207603</v>
      </c>
      <c r="AET57" s="6">
        <f t="shared" si="2884"/>
        <v>33007979.944128741</v>
      </c>
      <c r="AEU57" s="6">
        <f t="shared" si="2884"/>
        <v>426354050.65178782</v>
      </c>
      <c r="AEV57" s="6">
        <f t="shared" si="2884"/>
        <v>211580370.4272418</v>
      </c>
      <c r="AEW57" s="6">
        <f t="shared" si="2884"/>
        <v>48950959.704419076</v>
      </c>
      <c r="AEX57" s="6">
        <f t="shared" si="2884"/>
        <v>90407345.471793532</v>
      </c>
      <c r="AEY57" s="6">
        <f t="shared" si="2884"/>
        <v>21927489.555651564</v>
      </c>
      <c r="AEZ57" s="6">
        <f t="shared" si="2884"/>
        <v>40172569.184757799</v>
      </c>
      <c r="AFA57" s="6">
        <f t="shared" si="2884"/>
        <v>115114617.79280882</v>
      </c>
      <c r="AFB57" s="6">
        <f t="shared" si="2884"/>
        <v>19904883.833669033</v>
      </c>
      <c r="AFC57" s="6">
        <f t="shared" si="2884"/>
        <v>5996956.8864391726</v>
      </c>
      <c r="AFD57" s="6">
        <f t="shared" si="2884"/>
        <v>123313877.65152521</v>
      </c>
      <c r="AFE57" s="6">
        <f t="shared" si="2884"/>
        <v>308579430.87701893</v>
      </c>
      <c r="AFF57" s="6">
        <f t="shared" si="2884"/>
        <v>28456609.623678468</v>
      </c>
      <c r="AFG57" s="6">
        <f t="shared" si="2884"/>
        <v>44243461.424669757</v>
      </c>
      <c r="AFH57" s="6">
        <f t="shared" si="2884"/>
        <v>30988415.872185271</v>
      </c>
      <c r="AFI57" s="6">
        <f t="shared" si="2884"/>
        <v>50836413.935715489</v>
      </c>
      <c r="AFJ57" s="6">
        <f t="shared" si="2884"/>
        <v>37177601.217319869</v>
      </c>
      <c r="AFK57" s="6">
        <f t="shared" si="2884"/>
        <v>15690249.281432007</v>
      </c>
      <c r="AFL57" s="6">
        <f t="shared" si="2884"/>
        <v>46459664.023383178</v>
      </c>
      <c r="AFM57" s="6">
        <f t="shared" si="2884"/>
        <v>38597537.647734083</v>
      </c>
      <c r="AFN57" s="6">
        <f t="shared" si="2884"/>
        <v>6780229.0734181441</v>
      </c>
      <c r="AFO57" s="6">
        <f t="shared" si="2884"/>
        <v>40951049.096315689</v>
      </c>
      <c r="AFP57" s="6">
        <f t="shared" si="2884"/>
        <v>44306992.15844249</v>
      </c>
      <c r="AFQ57" s="6">
        <f t="shared" si="2884"/>
        <v>110158647.79595739</v>
      </c>
      <c r="AFR57" s="6">
        <f t="shared" si="2884"/>
        <v>29305949.973511811</v>
      </c>
      <c r="AFS57" s="6">
        <f t="shared" si="2884"/>
        <v>11072199.208705286</v>
      </c>
      <c r="AFT57" s="6">
        <f t="shared" si="2884"/>
        <v>15278354.151549963</v>
      </c>
      <c r="AFU57" s="6">
        <f t="shared" si="2884"/>
        <v>17498409.275130384</v>
      </c>
      <c r="AFV57" s="6">
        <f t="shared" si="2884"/>
        <v>28154897.352293078</v>
      </c>
      <c r="AFW57" s="6">
        <f t="shared" si="2884"/>
        <v>14356316.608437886</v>
      </c>
      <c r="AFX57" s="6">
        <f t="shared" si="2884"/>
        <v>89531976.910689428</v>
      </c>
      <c r="AFY57" s="6">
        <f t="shared" si="2884"/>
        <v>46578786.949037351</v>
      </c>
      <c r="AFZ57" s="6">
        <f t="shared" si="2884"/>
        <v>16433262.434665004</v>
      </c>
      <c r="AGA57" s="6">
        <f t="shared" si="2884"/>
        <v>2272081266.8316741</v>
      </c>
      <c r="AGB57" s="6">
        <f t="shared" si="2884"/>
        <v>247945902.12287939</v>
      </c>
      <c r="AGC57" s="6">
        <f t="shared" si="2884"/>
        <v>317708148.5952369</v>
      </c>
      <c r="AGD57" s="6">
        <f t="shared" si="2884"/>
        <v>671019473.9372443</v>
      </c>
      <c r="AGE57" s="6">
        <f t="shared" si="2884"/>
        <v>53751659.559643887</v>
      </c>
      <c r="AGF57" s="6">
        <f t="shared" si="2884"/>
        <v>-1445914.4326566616</v>
      </c>
      <c r="AGG57" s="6">
        <f t="shared" si="2884"/>
        <v>257675336.3065922</v>
      </c>
      <c r="AGH57" s="6">
        <f t="shared" si="2884"/>
        <v>283031337.88822293</v>
      </c>
      <c r="AGI57" s="6">
        <f t="shared" si="2884"/>
        <v>151387030.4987179</v>
      </c>
      <c r="AGJ57" s="6">
        <f t="shared" si="2884"/>
        <v>75009950.699531883</v>
      </c>
      <c r="AGK57" s="6">
        <f t="shared" si="2884"/>
        <v>6807630.5724018402</v>
      </c>
      <c r="AGL57" s="6">
        <f t="shared" si="2884"/>
        <v>113477154.6797277</v>
      </c>
      <c r="AGM57" s="6">
        <f t="shared" si="2884"/>
        <v>249313378.00985661</v>
      </c>
      <c r="AGN57" s="6">
        <f t="shared" si="2884"/>
        <v>50638552.653537415</v>
      </c>
      <c r="AGO57" s="6">
        <f t="shared" si="2884"/>
        <v>120409702.30549447</v>
      </c>
      <c r="AGP57" s="6">
        <f t="shared" si="2884"/>
        <v>93668423.683692411</v>
      </c>
      <c r="AGQ57" s="6">
        <f t="shared" si="2884"/>
        <v>39787617.272271469</v>
      </c>
      <c r="AGR57" s="6">
        <f t="shared" si="2884"/>
        <v>82137372.886887044</v>
      </c>
      <c r="AGS57" s="6">
        <f t="shared" si="2884"/>
        <v>139824507.17676619</v>
      </c>
      <c r="AGT57" s="6">
        <f t="shared" si="2884"/>
        <v>7135781.5793590965</v>
      </c>
      <c r="AGU57" s="6">
        <f t="shared" si="2884"/>
        <v>2792712.3263616264</v>
      </c>
      <c r="AGV57" s="6">
        <f t="shared" ref="AGV57:AJG57" si="2885">(AGV22-AGU22)/AGV11</f>
        <v>-2297199.9303718242</v>
      </c>
      <c r="AGW57" s="6">
        <f t="shared" si="2885"/>
        <v>125719046.75827545</v>
      </c>
      <c r="AGX57" s="6">
        <f t="shared" si="2885"/>
        <v>60739785.514045171</v>
      </c>
      <c r="AGY57" s="6">
        <f t="shared" si="2885"/>
        <v>150919291.74489221</v>
      </c>
      <c r="AGZ57" s="6">
        <f t="shared" si="2885"/>
        <v>116599277.86225681</v>
      </c>
      <c r="AHA57" s="6">
        <f t="shared" si="2885"/>
        <v>108217409.44207314</v>
      </c>
      <c r="AHB57" s="6">
        <f t="shared" si="2885"/>
        <v>5550139.8490451854</v>
      </c>
      <c r="AHC57" s="6">
        <f t="shared" si="2885"/>
        <v>11222136.496838747</v>
      </c>
      <c r="AHD57" s="6">
        <f t="shared" si="2885"/>
        <v>201824087.89913321</v>
      </c>
      <c r="AHE57" s="6">
        <f t="shared" si="2885"/>
        <v>-37838876.039507657</v>
      </c>
      <c r="AHF57" s="6">
        <f t="shared" si="2885"/>
        <v>4809104.7242025491</v>
      </c>
      <c r="AHG57" s="6">
        <f t="shared" si="2885"/>
        <v>2305582.1415435988</v>
      </c>
      <c r="AHH57" s="6">
        <f t="shared" si="2885"/>
        <v>84641484.007215738</v>
      </c>
      <c r="AHI57" s="6">
        <f t="shared" si="2885"/>
        <v>2236107.1565140872</v>
      </c>
      <c r="AHJ57" s="6">
        <f t="shared" si="2885"/>
        <v>133701201.8911715</v>
      </c>
      <c r="AHK57" s="6">
        <f t="shared" si="2885"/>
        <v>2290646215.2814374</v>
      </c>
      <c r="AHL57" s="6">
        <f t="shared" si="2885"/>
        <v>78919282.868851036</v>
      </c>
      <c r="AHM57" s="6">
        <f t="shared" si="2885"/>
        <v>444822947.27585703</v>
      </c>
      <c r="AHN57" s="6">
        <f t="shared" si="2885"/>
        <v>769044085.73111677</v>
      </c>
      <c r="AHO57" s="6">
        <f t="shared" si="2885"/>
        <v>811498835.95775831</v>
      </c>
      <c r="AHP57" s="6">
        <f t="shared" si="2885"/>
        <v>-158186194.71119696</v>
      </c>
      <c r="AHQ57" s="6">
        <f t="shared" si="2885"/>
        <v>564472573.60940003</v>
      </c>
      <c r="AHR57" s="6">
        <f t="shared" si="2885"/>
        <v>414415307.63696945</v>
      </c>
      <c r="AHS57" s="6">
        <f t="shared" si="2885"/>
        <v>154161215.83159545</v>
      </c>
      <c r="AHT57" s="6">
        <f t="shared" si="2885"/>
        <v>35798923.120698415</v>
      </c>
      <c r="AHU57" s="6">
        <f t="shared" si="2885"/>
        <v>334426093.14914733</v>
      </c>
      <c r="AHV57" s="6">
        <f t="shared" si="2885"/>
        <v>269246680.40768355</v>
      </c>
      <c r="AHW57" s="6">
        <f t="shared" si="2885"/>
        <v>106991312.57629327</v>
      </c>
      <c r="AHX57" s="6">
        <f t="shared" si="2885"/>
        <v>174470196.32172865</v>
      </c>
      <c r="AHY57" s="6">
        <f t="shared" si="2885"/>
        <v>6216054.9375843192</v>
      </c>
      <c r="AHZ57" s="6">
        <f t="shared" si="2885"/>
        <v>203094421.0247483</v>
      </c>
      <c r="AIA57" s="6">
        <f t="shared" si="2885"/>
        <v>37021806.528620057</v>
      </c>
      <c r="AIB57" s="6">
        <f t="shared" si="2885"/>
        <v>1575243.7162368295</v>
      </c>
      <c r="AIC57" s="6">
        <f t="shared" si="2885"/>
        <v>40502739.185501195</v>
      </c>
      <c r="AID57" s="6">
        <f t="shared" si="2885"/>
        <v>73446440.928451389</v>
      </c>
      <c r="AIE57" s="6">
        <f t="shared" si="2885"/>
        <v>102355917.82172361</v>
      </c>
      <c r="AIF57" s="6">
        <f t="shared" si="2885"/>
        <v>263530127.31328776</v>
      </c>
      <c r="AIG57" s="6">
        <f t="shared" si="2885"/>
        <v>184690489.19062209</v>
      </c>
      <c r="AIH57" s="6">
        <f t="shared" si="2885"/>
        <v>6737283.3716382515</v>
      </c>
      <c r="AII57" s="6">
        <f t="shared" si="2885"/>
        <v>196310356.63436142</v>
      </c>
      <c r="AIJ57" s="6">
        <f t="shared" si="2885"/>
        <v>186651603.18829066</v>
      </c>
      <c r="AIK57" s="6">
        <f t="shared" si="2885"/>
        <v>199375913.40529543</v>
      </c>
      <c r="AIL57" s="6">
        <f t="shared" si="2885"/>
        <v>297466705.2701335</v>
      </c>
      <c r="AIM57" s="6">
        <f t="shared" si="2885"/>
        <v>15964968217.584583</v>
      </c>
      <c r="AIN57" s="6">
        <f t="shared" si="2885"/>
        <v>325010852.78651732</v>
      </c>
      <c r="AIO57" s="6">
        <f t="shared" si="2885"/>
        <v>276838071.65680796</v>
      </c>
      <c r="AIP57" s="6">
        <f t="shared" si="2885"/>
        <v>124808626.50877802</v>
      </c>
      <c r="AIQ57" s="6">
        <f t="shared" si="2885"/>
        <v>-187725200.69521326</v>
      </c>
      <c r="AIR57" s="6">
        <f t="shared" si="2885"/>
        <v>244943400.39415041</v>
      </c>
      <c r="AIS57" s="6">
        <f t="shared" si="2885"/>
        <v>-72352675.179763556</v>
      </c>
      <c r="AIT57" s="6">
        <f t="shared" si="2885"/>
        <v>188184634.01101467</v>
      </c>
      <c r="AIU57" s="6">
        <f t="shared" si="2885"/>
        <v>98844900.762129828</v>
      </c>
      <c r="AIV57" s="6">
        <f t="shared" si="2885"/>
        <v>102940277.92944372</v>
      </c>
      <c r="AIW57" s="6">
        <f t="shared" si="2885"/>
        <v>59746853.11192856</v>
      </c>
      <c r="AIX57" s="6">
        <f t="shared" si="2885"/>
        <v>40486112.687843397</v>
      </c>
      <c r="AIY57" s="6">
        <f t="shared" si="2885"/>
        <v>184443931.94940993</v>
      </c>
      <c r="AIZ57" s="6">
        <f t="shared" si="2885"/>
        <v>724488453.09065843</v>
      </c>
      <c r="AJA57" s="6">
        <f t="shared" si="2885"/>
        <v>1104597562.4470019</v>
      </c>
      <c r="AJB57" s="6">
        <f t="shared" si="2885"/>
        <v>4530562864.7942314</v>
      </c>
      <c r="AJC57" s="6">
        <f t="shared" si="2885"/>
        <v>4358666511.163125</v>
      </c>
      <c r="AJD57" s="6">
        <f t="shared" si="2885"/>
        <v>4948812819.1484604</v>
      </c>
      <c r="AJE57" s="6">
        <f t="shared" si="2885"/>
        <v>3817323728.4732485</v>
      </c>
      <c r="AJF57" s="6">
        <f t="shared" si="2885"/>
        <v>2109610370.6396027</v>
      </c>
      <c r="AJG57" s="6">
        <f t="shared" si="2885"/>
        <v>1688941144.1503789</v>
      </c>
      <c r="AJH57" s="6">
        <f t="shared" ref="AJH57:AKQ57" si="2886">(AJH22-AJG22)/AJH11</f>
        <v>1750649527.9519453</v>
      </c>
      <c r="AJI57" s="6">
        <f t="shared" si="2886"/>
        <v>5365525486.5249186</v>
      </c>
      <c r="AJJ57" s="6">
        <f t="shared" si="2886"/>
        <v>15658810021.341152</v>
      </c>
      <c r="AJK57" s="6">
        <f t="shared" si="2886"/>
        <v>307093709.24893183</v>
      </c>
      <c r="AJL57" s="6">
        <f t="shared" si="2886"/>
        <v>246263222.97604281</v>
      </c>
      <c r="AJM57" s="6">
        <f t="shared" si="2886"/>
        <v>362938457.84096062</v>
      </c>
      <c r="AJN57" s="6">
        <f t="shared" si="2886"/>
        <v>713623652.81990242</v>
      </c>
      <c r="AJO57" s="6">
        <f t="shared" si="2886"/>
        <v>-414939685.49263865</v>
      </c>
      <c r="AJP57" s="6">
        <f t="shared" si="2886"/>
        <v>16319384.254289098</v>
      </c>
      <c r="AJQ57" s="6">
        <f t="shared" si="2886"/>
        <v>98654280.312524348</v>
      </c>
      <c r="AJR57" s="6">
        <f t="shared" si="2886"/>
        <v>235570582.87926695</v>
      </c>
      <c r="AJS57" s="6">
        <f t="shared" si="2886"/>
        <v>121522074.84425549</v>
      </c>
      <c r="AJT57" s="6">
        <f t="shared" si="2886"/>
        <v>100741559.41324052</v>
      </c>
      <c r="AJU57" s="6">
        <f t="shared" si="2886"/>
        <v>3749103334.7979031</v>
      </c>
      <c r="AJV57" s="6">
        <f t="shared" si="2886"/>
        <v>5008352238.4044743</v>
      </c>
      <c r="AJW57" s="6">
        <f t="shared" si="2886"/>
        <v>-4441206.363353543</v>
      </c>
      <c r="AJX57" s="6">
        <f t="shared" si="2886"/>
        <v>10285193.075237663</v>
      </c>
      <c r="AJY57" s="6">
        <f t="shared" si="2886"/>
        <v>850997002.87915981</v>
      </c>
      <c r="AJZ57" s="6">
        <f t="shared" si="2886"/>
        <v>988619984.88655615</v>
      </c>
      <c r="AKA57" s="6">
        <f t="shared" si="2886"/>
        <v>347779446.5574491</v>
      </c>
      <c r="AKB57" s="6">
        <f t="shared" si="2886"/>
        <v>928520128.25425076</v>
      </c>
      <c r="AKC57" s="6">
        <f t="shared" si="2886"/>
        <v>734168851.62105787</v>
      </c>
      <c r="AKD57" s="6">
        <f t="shared" si="2886"/>
        <v>401518168.49087161</v>
      </c>
      <c r="AKE57" s="6">
        <f t="shared" si="2886"/>
        <v>971613778.10348856</v>
      </c>
      <c r="AKF57" s="6">
        <f t="shared" si="2886"/>
        <v>1212767489.707458</v>
      </c>
      <c r="AKG57" s="6">
        <f t="shared" si="2886"/>
        <v>580414642.20849204</v>
      </c>
      <c r="AKH57" s="6">
        <f t="shared" si="2886"/>
        <v>733413323.92867041</v>
      </c>
      <c r="AKI57" s="6">
        <f t="shared" si="2886"/>
        <v>2176889524.8989482</v>
      </c>
      <c r="AKJ57" s="6">
        <f t="shared" si="2886"/>
        <v>6135846221.1888714</v>
      </c>
      <c r="AKK57" s="6">
        <f t="shared" si="2886"/>
        <v>1904558541.3490076</v>
      </c>
      <c r="AKL57" s="6">
        <f t="shared" si="2886"/>
        <v>1747387485.1184716</v>
      </c>
      <c r="AKM57" s="6">
        <f t="shared" si="2886"/>
        <v>2673354639.4081268</v>
      </c>
      <c r="AKN57" s="6">
        <f t="shared" si="2886"/>
        <v>4030588679.7926226</v>
      </c>
      <c r="AKO57" s="6">
        <f t="shared" si="2886"/>
        <v>517238604.77786899</v>
      </c>
      <c r="AKP57" s="6">
        <f t="shared" si="2886"/>
        <v>593748195.1433084</v>
      </c>
      <c r="AKQ57" s="6">
        <f t="shared" si="2886"/>
        <v>-1863498182.0412266</v>
      </c>
      <c r="AKR57" s="6">
        <f t="shared" ref="AKR57" si="2887">(AKR22-AKQ22)/AKR11</f>
        <v>1137026926.7119036</v>
      </c>
      <c r="AKS57" s="6">
        <f t="shared" ref="AKS57:AKU57" si="2888">(AKS22-AKR22)/AKS11</f>
        <v>-860917970.60044098</v>
      </c>
      <c r="AKT57" s="6">
        <f t="shared" si="2888"/>
        <v>-893088612.71687126</v>
      </c>
      <c r="AKU57" s="6">
        <f t="shared" si="2888"/>
        <v>54678700.264229082</v>
      </c>
      <c r="AKV57" s="6">
        <f t="shared" ref="AKV57" si="2889">(AKV22-AKU22)/AKV11</f>
        <v>649902224.55400884</v>
      </c>
      <c r="AKW57" s="6">
        <f t="shared" ref="AKW57" si="2890">(AKW22-AKV22)/AKW11</f>
        <v>4549542373.5993938</v>
      </c>
      <c r="AKX57" s="6">
        <f t="shared" ref="AKX57" si="2891">(AKX22-AKW22)/AKX11</f>
        <v>676864029.85978711</v>
      </c>
      <c r="AKY57" s="6">
        <f t="shared" ref="AKY57" si="2892">(AKY22-AKX22)/AKY11</f>
        <v>4785747049.5292549</v>
      </c>
      <c r="AKZ57" s="6">
        <f t="shared" ref="AKZ57" si="2893">(AKZ22-AKY22)/AKZ11</f>
        <v>1655324325.6178763</v>
      </c>
      <c r="ALA57" s="6">
        <f t="shared" ref="ALA57" si="2894">(ALA22-AKZ22)/ALA11</f>
        <v>3363396487.1212106</v>
      </c>
      <c r="ALB57" s="6">
        <f t="shared" ref="ALB57" si="2895">(ALB22-ALA22)/ALB11</f>
        <v>2064802899.1637752</v>
      </c>
      <c r="ALC57" s="6">
        <f t="shared" ref="ALC57" si="2896">(ALC22-ALB22)/ALC11</f>
        <v>2342761354.0078206</v>
      </c>
      <c r="ALD57" s="6">
        <f t="shared" ref="ALD57" si="2897">(ALD22-ALC22)/ALD11</f>
        <v>568284654.5510087</v>
      </c>
      <c r="ALE57" s="6">
        <f t="shared" ref="ALE57" si="2898">(ALE22-ALD22)/ALE11</f>
        <v>-941232746.976174</v>
      </c>
      <c r="ALF57" s="6">
        <f t="shared" ref="ALF57" si="2899">(ALF22-ALE22)/ALF11</f>
        <v>1083174252.9985077</v>
      </c>
      <c r="ALG57" s="6">
        <f t="shared" ref="ALG57" si="2900">(ALG22-ALF22)/ALG11</f>
        <v>4125111619.7312832</v>
      </c>
      <c r="ALH57" s="6">
        <f t="shared" ref="ALH57" si="2901">(ALH22-ALG22)/ALH11</f>
        <v>3095012598.0462122</v>
      </c>
      <c r="ALI57" s="6">
        <f t="shared" ref="ALI57:ALJ57" si="2902">(ALI22-ALH22)/ALI11</f>
        <v>591254863.75831187</v>
      </c>
      <c r="ALJ57" s="6">
        <f t="shared" si="2902"/>
        <v>237277094.92263556</v>
      </c>
      <c r="ALK57" s="6">
        <f t="shared" ref="ALK57" si="2903">(ALK22-ALJ22)/ALK11</f>
        <v>-429988855.72113448</v>
      </c>
      <c r="ALL57" s="6">
        <f t="shared" ref="ALL57" si="2904">(ALL22-ALK22)/ALL11</f>
        <v>-3258768.8307893854</v>
      </c>
      <c r="ALM57" s="6">
        <f t="shared" ref="ALM57" si="2905">(ALM22-ALL22)/ALM11</f>
        <v>264446529.05297408</v>
      </c>
      <c r="ALN57" s="6">
        <f t="shared" ref="ALN57:ALO57" si="2906">(ALN22-ALM22)/ALN11</f>
        <v>-109641359.33461161</v>
      </c>
      <c r="ALO57" s="6">
        <f t="shared" si="2906"/>
        <v>-143399513.94031683</v>
      </c>
      <c r="ALP57" s="6">
        <f t="shared" ref="ALP57" si="2907">(ALP22-ALO22)/ALP11</f>
        <v>53996600.654444754</v>
      </c>
      <c r="ALQ57" s="6">
        <f t="shared" ref="ALQ57" si="2908">(ALQ22-ALP22)/ALQ11</f>
        <v>3099416.4806397501</v>
      </c>
      <c r="ALR57" s="6">
        <f t="shared" ref="ALR57" si="2909">(ALR22-ALQ22)/ALR11</f>
        <v>100709.03039799932</v>
      </c>
      <c r="ALS57" s="6">
        <f t="shared" ref="ALS57" si="2910">(ALS22-ALR22)/ALS11</f>
        <v>3027708247.7190089</v>
      </c>
      <c r="ALT57" s="6">
        <f t="shared" ref="ALT57" si="2911">(ALT22-ALS22)/ALT11</f>
        <v>2481976922.7426786</v>
      </c>
      <c r="ALU57" s="6">
        <f t="shared" ref="ALU57" si="2912">(ALU22-ALT22)/ALU11</f>
        <v>5557447244.6302204</v>
      </c>
      <c r="ALV57" s="6">
        <f t="shared" ref="ALV57" si="2913">(ALV22-ALU22)/ALV11</f>
        <v>5585503743.0206251</v>
      </c>
      <c r="ALW57" s="6" t="e">
        <f t="shared" ref="ALW57" si="2914">(ALW22-ALV22)/ALW11</f>
        <v>#VALUE!</v>
      </c>
      <c r="ALX57" s="6" t="e">
        <f t="shared" ref="ALX57" si="2915">(ALX22-ALW22)/ALX11</f>
        <v>#VALUE!</v>
      </c>
      <c r="ALY57" s="6" t="e">
        <f t="shared" ref="ALY57" si="2916">(ALY22-ALX22)/ALY11</f>
        <v>#VALUE!</v>
      </c>
      <c r="ALZ57" s="6" t="e">
        <f t="shared" ref="ALZ57" si="2917">(ALZ22-ALY22)/ALZ11</f>
        <v>#VALUE!</v>
      </c>
      <c r="AMA57" s="6" t="e">
        <f t="shared" ref="AMA57" si="2918">(AMA22-ALZ22)/AMA11</f>
        <v>#VALUE!</v>
      </c>
      <c r="AMB57" s="6" t="e">
        <f t="shared" ref="AMB57" si="2919">(AMB22-AMA22)/AMB11</f>
        <v>#VALUE!</v>
      </c>
      <c r="AMC57" s="6" t="e">
        <f t="shared" ref="AMC57" si="2920">(AMC22-AMB22)/AMC11</f>
        <v>#VALUE!</v>
      </c>
      <c r="AMD57" s="6" t="e">
        <f t="shared" ref="AMD57" si="2921">(AMD22-AMC22)/AMD11</f>
        <v>#VALUE!</v>
      </c>
      <c r="AME57" s="6" t="e">
        <f t="shared" ref="AME57" si="2922">(AME22-AMD22)/AME11</f>
        <v>#VALUE!</v>
      </c>
      <c r="AMF57" s="6" t="e">
        <f t="shared" ref="AMF57" si="2923">(AMF22-AME22)/AMF11</f>
        <v>#VALUE!</v>
      </c>
      <c r="AMG57" s="6" t="e">
        <f t="shared" ref="AMG57" si="2924">(AMG22-AMF22)/AMG11</f>
        <v>#VALUE!</v>
      </c>
      <c r="AMH57" s="6" t="e">
        <f t="shared" ref="AMH57" si="2925">(AMH22-AMG22)/AMH11</f>
        <v>#VALUE!</v>
      </c>
      <c r="AMI57" s="6" t="e">
        <f t="shared" ref="AMI57" si="2926">(AMI22-AMH22)/AMI11</f>
        <v>#VALUE!</v>
      </c>
      <c r="AMJ57" s="6">
        <f t="shared" ref="AMJ57" si="2927">(AMJ22-AMI22)/AMJ11</f>
        <v>1883067029.7225652</v>
      </c>
      <c r="AMK57" s="6">
        <f t="shared" ref="AMK57" si="2928">(AMK22-AMJ22)/AMK11</f>
        <v>1200107201.807267</v>
      </c>
      <c r="AML57" s="6">
        <f t="shared" ref="AML57" si="2929">(AML22-AMK22)/AML11</f>
        <v>1327558200.6711216</v>
      </c>
      <c r="AMM57" s="6">
        <f t="shared" ref="AMM57" si="2930">(AMM22-AML22)/AMM11</f>
        <v>1273383156.9346359</v>
      </c>
      <c r="AMN57" s="6">
        <f t="shared" ref="AMN57" si="2931">(AMN22-AMM22)/AMN11</f>
        <v>944881316.83857489</v>
      </c>
      <c r="AMO57" s="6">
        <f t="shared" ref="AMO57" si="2932">(AMO22-AMN22)/AMO11</f>
        <v>1498873514.5030158</v>
      </c>
      <c r="AMP57" s="6">
        <f t="shared" ref="AMP57" si="2933">(AMP22-AMO22)/AMP11</f>
        <v>1676964850.6483686</v>
      </c>
      <c r="AMQ57" s="6">
        <f t="shared" ref="AMQ57" si="2934">(AMQ22-AMP22)/AMQ11</f>
        <v>515411865.51390702</v>
      </c>
      <c r="AMR57" s="6">
        <f t="shared" ref="AMR57" si="2935">(AMR22-AMQ22)/AMR11</f>
        <v>1648459311.1959593</v>
      </c>
      <c r="AMS57" s="6">
        <f t="shared" ref="AMS57" si="2936">(AMS22-AMR22)/AMS11</f>
        <v>2026697508.1083841</v>
      </c>
      <c r="AMT57" s="6">
        <f t="shared" ref="AMT57" si="2937">(AMT22-AMS22)/AMT11</f>
        <v>664364665.4788307</v>
      </c>
      <c r="AMU57" s="6">
        <f t="shared" ref="AMU57" si="2938">(AMU22-AMT22)/AMU11</f>
        <v>39479971.356221817</v>
      </c>
      <c r="AMV57" s="6">
        <f t="shared" ref="AMV57" si="2939">(AMV22-AMU22)/AMV11</f>
        <v>571780231.59163105</v>
      </c>
      <c r="AMW57" s="6">
        <f t="shared" ref="AMW57" si="2940">(AMW22-AMV22)/AMW11</f>
        <v>2444826483.3654613</v>
      </c>
      <c r="AMX57" s="6">
        <f t="shared" ref="AMX57" si="2941">(AMX22-AMW22)/AMX11</f>
        <v>940221687.02093112</v>
      </c>
      <c r="AMY57" s="6">
        <f t="shared" ref="AMY57" si="2942">(AMY22-AMX22)/AMY11</f>
        <v>2788386981.5554185</v>
      </c>
      <c r="AMZ57" s="6">
        <f t="shared" ref="AMZ57" si="2943">(AMZ22-AMY22)/AMZ11</f>
        <v>3246708533.7618032</v>
      </c>
      <c r="ANA57" s="6">
        <f t="shared" ref="ANA57" si="2944">(ANA22-AMZ22)/ANA11</f>
        <v>5304737077.1959381</v>
      </c>
      <c r="ANB57" s="6">
        <f t="shared" ref="ANB57" si="2945">(ANB22-ANA22)/ANB11</f>
        <v>1150062726.2817562</v>
      </c>
      <c r="ANC57" s="6">
        <f t="shared" ref="ANC57" si="2946">(ANC22-ANB22)/ANC11</f>
        <v>119077975.16612238</v>
      </c>
      <c r="AND57" s="6">
        <f t="shared" ref="AND57" si="2947">(AND22-ANC22)/AND11</f>
        <v>3123868.9258987177</v>
      </c>
      <c r="ANE57" s="6">
        <f t="shared" ref="ANE57" si="2948">(ANE22-AND22)/ANE11</f>
        <v>1193671238.6140413</v>
      </c>
      <c r="ANF57" s="6">
        <f t="shared" ref="ANF57" si="2949">(ANF22-ANE22)/ANF11</f>
        <v>126104898.65813048</v>
      </c>
      <c r="ANG57" s="6">
        <f t="shared" ref="ANG57" si="2950">(ANG22-ANF22)/ANG11</f>
        <v>3395612583.8746896</v>
      </c>
      <c r="ANH57" s="6">
        <f t="shared" ref="ANH57" si="2951">(ANH22-ANG22)/ANH11</f>
        <v>2647812889.4707246</v>
      </c>
      <c r="ANI57" s="6">
        <f t="shared" ref="ANI57" si="2952">(ANI22-ANH22)/ANI11</f>
        <v>2163343484.1564655</v>
      </c>
      <c r="ANJ57" s="6">
        <f t="shared" ref="ANJ57" si="2953">(ANJ22-ANI22)/ANJ11</f>
        <v>2321361696.1676435</v>
      </c>
      <c r="ANK57" s="6">
        <f t="shared" ref="ANK57" si="2954">(ANK22-ANJ22)/ANK11</f>
        <v>62369543.58495988</v>
      </c>
      <c r="ANL57" s="6">
        <f t="shared" ref="ANL57" si="2955">(ANL22-ANK22)/ANL11</f>
        <v>-623497689.89563072</v>
      </c>
      <c r="ANM57" s="6">
        <f t="shared" ref="ANM57" si="2956">(ANM22-ANL22)/ANM11</f>
        <v>-636642961.78782904</v>
      </c>
      <c r="ANN57" s="6">
        <f t="shared" ref="ANN57" si="2957">(ANN22-ANM22)/ANN11</f>
        <v>1922131908.0489969</v>
      </c>
      <c r="ANO57" s="6">
        <f t="shared" ref="ANO57" si="2958">(ANO22-ANN22)/ANO11</f>
        <v>41229081.467744388</v>
      </c>
      <c r="ANP57" s="6">
        <f t="shared" ref="ANP57" si="2959">(ANP22-ANO22)/ANP11</f>
        <v>-205551886.41387793</v>
      </c>
      <c r="ANQ57" s="6">
        <f t="shared" ref="ANQ57" si="2960">(ANQ22-ANP22)/ANQ11</f>
        <v>-711941410.99699616</v>
      </c>
      <c r="ANR57" s="6">
        <f t="shared" ref="ANR57" si="2961">(ANR22-ANQ22)/ANR11</f>
        <v>605381360.66031158</v>
      </c>
      <c r="ANS57" s="6">
        <f t="shared" ref="ANS57" si="2962">(ANS22-ANR22)/ANS11</f>
        <v>1250015687.8958242</v>
      </c>
      <c r="ANT57" s="6">
        <f t="shared" ref="ANT57" si="2963">(ANT22-ANS22)/ANT11</f>
        <v>1907475333.9544463</v>
      </c>
      <c r="ANU57" s="6">
        <f t="shared" ref="ANU57" si="2964">(ANU22-ANT22)/ANU11</f>
        <v>2382018163.3985896</v>
      </c>
      <c r="ANV57" s="6">
        <f t="shared" ref="ANV57" si="2965">(ANV22-ANU22)/ANV11</f>
        <v>1103430192.5687046</v>
      </c>
      <c r="ANW57" s="6">
        <f t="shared" ref="ANW57" si="2966">(ANW22-ANV22)/ANW11</f>
        <v>1999991248.4846127</v>
      </c>
      <c r="ANX57" s="6">
        <f t="shared" ref="ANX57" si="2967">(ANX22-ANW22)/ANX11</f>
        <v>971049457.51976657</v>
      </c>
      <c r="ANY57" s="6">
        <f t="shared" ref="ANY57" si="2968">(ANY22-ANX22)/ANY11</f>
        <v>383185801.91188622</v>
      </c>
      <c r="ANZ57" s="6">
        <f t="shared" ref="ANZ57" si="2969">(ANZ22-ANY22)/ANZ11</f>
        <v>1072758661.7259005</v>
      </c>
      <c r="AOA57" s="6">
        <f t="shared" ref="AOA57" si="2970">(AOA22-ANZ22)/AOA11</f>
        <v>154940050.22667876</v>
      </c>
      <c r="AOB57" s="6">
        <f t="shared" ref="AOB57" si="2971">(AOB22-AOA22)/AOB11</f>
        <v>288273498.93061459</v>
      </c>
      <c r="AOC57" s="6">
        <f t="shared" ref="AOC57" si="2972">(AOC22-AOB22)/AOC11</f>
        <v>250752869.17467573</v>
      </c>
      <c r="AOD57" s="6">
        <f t="shared" ref="AOD57" si="2973">(AOD22-AOC22)/AOD11</f>
        <v>-106184167.46865189</v>
      </c>
      <c r="AOE57" s="6">
        <f t="shared" ref="AOE57" si="2974">(AOE22-AOD22)/AOE11</f>
        <v>546539086.23299038</v>
      </c>
      <c r="AOF57" s="6">
        <f t="shared" ref="AOF57" si="2975">(AOF22-AOE22)/AOF11</f>
        <v>518064081.25790662</v>
      </c>
      <c r="AOG57" s="6">
        <f t="shared" ref="AOG57" si="2976">(AOG22-AOF22)/AOG11</f>
        <v>104864734.1965955</v>
      </c>
      <c r="AOH57" s="6">
        <f t="shared" ref="AOH57" si="2977">(AOH22-AOG22)/AOH11</f>
        <v>1229160654.3341055</v>
      </c>
      <c r="AOI57" s="6">
        <f t="shared" ref="AOI57" si="2978">(AOI22-AOH22)/AOI11</f>
        <v>1991956457.1898689</v>
      </c>
      <c r="AOJ57" s="6">
        <f t="shared" ref="AOJ57" si="2979">(AOJ22-AOI22)/AOJ11</f>
        <v>1228647385.4045296</v>
      </c>
      <c r="AOK57" s="6">
        <f t="shared" ref="AOK57" si="2980">(AOK22-AOJ22)/AOK11</f>
        <v>355829504.97298771</v>
      </c>
      <c r="AOL57" s="6">
        <f t="shared" ref="AOL57" si="2981">(AOL22-AOK22)/AOL11</f>
        <v>440069311.33992422</v>
      </c>
      <c r="AOM57" s="6">
        <f t="shared" ref="AOM57" si="2982">(AOM22-AOL22)/AOM11</f>
        <v>51815581.86979872</v>
      </c>
      <c r="AON57" s="6">
        <f t="shared" ref="AON57" si="2983">(AON22-AOM22)/AON11</f>
        <v>102838853.82391737</v>
      </c>
      <c r="AOO57" s="6" t="e">
        <f t="shared" ref="AOO57" si="2984">(AOO22-AON22)/AOO11</f>
        <v>#VALUE!</v>
      </c>
      <c r="AOP57" s="6" t="e">
        <f t="shared" ref="AOP57" si="2985">(AOP22-AOO22)/AOP11</f>
        <v>#VALUE!</v>
      </c>
      <c r="AOQ57" s="6" t="e">
        <f t="shared" ref="AOQ57" si="2986">(AOQ22-AOP22)/AOQ11</f>
        <v>#VALUE!</v>
      </c>
      <c r="AOR57" s="6">
        <f t="shared" ref="AOR57" si="2987">(AOR22-AOQ22)/AOR11</f>
        <v>-44504920.510233663</v>
      </c>
    </row>
    <row r="58" spans="1:1093" x14ac:dyDescent="0.2">
      <c r="A58" s="9"/>
      <c r="B58" s="320" t="s">
        <v>1514</v>
      </c>
      <c r="FG58" s="8">
        <f>SUM(DH57:FG57)/10^9</f>
        <v>0</v>
      </c>
      <c r="FH58" s="8">
        <f t="shared" ref="FH58:HS58" si="2988">SUM(DI57:FH57)/10^9</f>
        <v>0</v>
      </c>
      <c r="FI58" s="8">
        <f t="shared" si="2988"/>
        <v>0</v>
      </c>
      <c r="FJ58" s="8">
        <f t="shared" si="2988"/>
        <v>0</v>
      </c>
      <c r="FK58" s="8">
        <f t="shared" si="2988"/>
        <v>0</v>
      </c>
      <c r="FL58" s="8">
        <f t="shared" si="2988"/>
        <v>0</v>
      </c>
      <c r="FM58" s="8">
        <f t="shared" si="2988"/>
        <v>0</v>
      </c>
      <c r="FN58" s="8">
        <f t="shared" si="2988"/>
        <v>0</v>
      </c>
      <c r="FO58" s="8">
        <f t="shared" si="2988"/>
        <v>0</v>
      </c>
      <c r="FP58" s="8">
        <f t="shared" si="2988"/>
        <v>0</v>
      </c>
      <c r="FQ58" s="8">
        <f t="shared" si="2988"/>
        <v>0</v>
      </c>
      <c r="FR58" s="8">
        <f t="shared" si="2988"/>
        <v>0</v>
      </c>
      <c r="FS58" s="8">
        <f t="shared" si="2988"/>
        <v>0</v>
      </c>
      <c r="FT58" s="8">
        <f t="shared" si="2988"/>
        <v>0</v>
      </c>
      <c r="FU58" s="8">
        <f t="shared" si="2988"/>
        <v>0</v>
      </c>
      <c r="FV58" s="8">
        <f t="shared" si="2988"/>
        <v>0</v>
      </c>
      <c r="FW58" s="8">
        <f t="shared" si="2988"/>
        <v>0</v>
      </c>
      <c r="FX58" s="8">
        <f t="shared" si="2988"/>
        <v>0</v>
      </c>
      <c r="FY58" s="8">
        <f t="shared" si="2988"/>
        <v>0</v>
      </c>
      <c r="FZ58" s="8">
        <f t="shared" si="2988"/>
        <v>0</v>
      </c>
      <c r="GA58" s="8">
        <f t="shared" si="2988"/>
        <v>0</v>
      </c>
      <c r="GB58" s="8">
        <f t="shared" si="2988"/>
        <v>0</v>
      </c>
      <c r="GC58" s="8">
        <f t="shared" si="2988"/>
        <v>0</v>
      </c>
      <c r="GD58" s="8">
        <f t="shared" si="2988"/>
        <v>0</v>
      </c>
      <c r="GE58" s="8">
        <f t="shared" si="2988"/>
        <v>0</v>
      </c>
      <c r="GF58" s="8">
        <f t="shared" si="2988"/>
        <v>0</v>
      </c>
      <c r="GG58" s="8">
        <f t="shared" si="2988"/>
        <v>0</v>
      </c>
      <c r="GH58" s="8">
        <f t="shared" si="2988"/>
        <v>0</v>
      </c>
      <c r="GI58" s="8">
        <f t="shared" si="2988"/>
        <v>0</v>
      </c>
      <c r="GJ58" s="8">
        <f t="shared" si="2988"/>
        <v>0</v>
      </c>
      <c r="GK58" s="8">
        <f t="shared" si="2988"/>
        <v>0</v>
      </c>
      <c r="GL58" s="8">
        <f t="shared" si="2988"/>
        <v>0</v>
      </c>
      <c r="GM58" s="8">
        <f t="shared" si="2988"/>
        <v>0</v>
      </c>
      <c r="GN58" s="8">
        <f t="shared" si="2988"/>
        <v>0</v>
      </c>
      <c r="GO58" s="8">
        <f t="shared" si="2988"/>
        <v>0</v>
      </c>
      <c r="GP58" s="8">
        <f t="shared" si="2988"/>
        <v>0</v>
      </c>
      <c r="GQ58" s="8">
        <f t="shared" si="2988"/>
        <v>0</v>
      </c>
      <c r="GR58" s="8">
        <f t="shared" si="2988"/>
        <v>0</v>
      </c>
      <c r="GS58" s="8">
        <f t="shared" si="2988"/>
        <v>0</v>
      </c>
      <c r="GT58" s="8">
        <f t="shared" si="2988"/>
        <v>0</v>
      </c>
      <c r="GU58" s="8">
        <f t="shared" si="2988"/>
        <v>0</v>
      </c>
      <c r="GV58" s="8">
        <f t="shared" si="2988"/>
        <v>0</v>
      </c>
      <c r="GW58" s="8">
        <f t="shared" si="2988"/>
        <v>0</v>
      </c>
      <c r="GX58" s="8">
        <f t="shared" si="2988"/>
        <v>0</v>
      </c>
      <c r="GY58" s="8">
        <f t="shared" si="2988"/>
        <v>0</v>
      </c>
      <c r="GZ58" s="8">
        <f t="shared" si="2988"/>
        <v>0</v>
      </c>
      <c r="HA58" s="8">
        <f t="shared" si="2988"/>
        <v>0</v>
      </c>
      <c r="HB58" s="8">
        <f t="shared" si="2988"/>
        <v>0</v>
      </c>
      <c r="HC58" s="8">
        <f t="shared" si="2988"/>
        <v>0</v>
      </c>
      <c r="HD58" s="8">
        <f t="shared" si="2988"/>
        <v>0</v>
      </c>
      <c r="HE58" s="8">
        <f t="shared" si="2988"/>
        <v>0</v>
      </c>
      <c r="HF58" s="8">
        <f t="shared" si="2988"/>
        <v>0</v>
      </c>
      <c r="HG58" s="8">
        <f t="shared" si="2988"/>
        <v>0</v>
      </c>
      <c r="HH58" s="8">
        <f t="shared" si="2988"/>
        <v>0</v>
      </c>
      <c r="HI58" s="8">
        <f t="shared" si="2988"/>
        <v>0</v>
      </c>
      <c r="HJ58" s="8">
        <f t="shared" si="2988"/>
        <v>0</v>
      </c>
      <c r="HK58" s="8">
        <f t="shared" si="2988"/>
        <v>0</v>
      </c>
      <c r="HL58" s="8">
        <f t="shared" si="2988"/>
        <v>0</v>
      </c>
      <c r="HM58" s="8">
        <f t="shared" si="2988"/>
        <v>0</v>
      </c>
      <c r="HN58" s="8">
        <f t="shared" si="2988"/>
        <v>0</v>
      </c>
      <c r="HO58" s="8">
        <f t="shared" si="2988"/>
        <v>0</v>
      </c>
      <c r="HP58" s="8">
        <f t="shared" si="2988"/>
        <v>0</v>
      </c>
      <c r="HQ58" s="8">
        <f t="shared" si="2988"/>
        <v>0</v>
      </c>
      <c r="HR58" s="8">
        <f t="shared" si="2988"/>
        <v>0</v>
      </c>
      <c r="HS58" s="8">
        <f t="shared" si="2988"/>
        <v>0</v>
      </c>
      <c r="HT58" s="8">
        <f t="shared" ref="HT58:KE58" si="2989">SUM(FU57:HT57)/10^9</f>
        <v>0</v>
      </c>
      <c r="HU58" s="8">
        <f t="shared" si="2989"/>
        <v>0</v>
      </c>
      <c r="HV58" s="8">
        <f t="shared" si="2989"/>
        <v>0</v>
      </c>
      <c r="HW58" s="8">
        <f t="shared" si="2989"/>
        <v>0</v>
      </c>
      <c r="HX58" s="8">
        <f t="shared" si="2989"/>
        <v>0</v>
      </c>
      <c r="HY58" s="8">
        <f t="shared" si="2989"/>
        <v>0</v>
      </c>
      <c r="HZ58" s="8">
        <f t="shared" si="2989"/>
        <v>0</v>
      </c>
      <c r="IA58" s="8">
        <f t="shared" si="2989"/>
        <v>0</v>
      </c>
      <c r="IB58" s="8">
        <f t="shared" si="2989"/>
        <v>0</v>
      </c>
      <c r="IC58" s="8">
        <f t="shared" si="2989"/>
        <v>0</v>
      </c>
      <c r="ID58" s="8">
        <f t="shared" si="2989"/>
        <v>0</v>
      </c>
      <c r="IE58" s="8">
        <f t="shared" si="2989"/>
        <v>0</v>
      </c>
      <c r="IF58" s="8">
        <f t="shared" si="2989"/>
        <v>0</v>
      </c>
      <c r="IG58" s="8">
        <f t="shared" si="2989"/>
        <v>0</v>
      </c>
      <c r="IH58" s="8">
        <f t="shared" si="2989"/>
        <v>0</v>
      </c>
      <c r="II58" s="8">
        <f t="shared" si="2989"/>
        <v>0</v>
      </c>
      <c r="IJ58" s="8">
        <f t="shared" si="2989"/>
        <v>0</v>
      </c>
      <c r="IK58" s="8">
        <f t="shared" si="2989"/>
        <v>0</v>
      </c>
      <c r="IL58" s="8">
        <f t="shared" si="2989"/>
        <v>0</v>
      </c>
      <c r="IM58" s="8">
        <f t="shared" si="2989"/>
        <v>0</v>
      </c>
      <c r="IN58" s="8">
        <f t="shared" si="2989"/>
        <v>0</v>
      </c>
      <c r="IO58" s="8">
        <f t="shared" si="2989"/>
        <v>0</v>
      </c>
      <c r="IP58" s="8">
        <f t="shared" si="2989"/>
        <v>0</v>
      </c>
      <c r="IQ58" s="8">
        <f t="shared" si="2989"/>
        <v>0</v>
      </c>
      <c r="IR58" s="8">
        <f t="shared" si="2989"/>
        <v>0</v>
      </c>
      <c r="IS58" s="8">
        <f t="shared" si="2989"/>
        <v>0</v>
      </c>
      <c r="IT58" s="8">
        <f t="shared" si="2989"/>
        <v>0</v>
      </c>
      <c r="IU58" s="8">
        <f t="shared" si="2989"/>
        <v>0</v>
      </c>
      <c r="IV58" s="8">
        <f t="shared" si="2989"/>
        <v>0</v>
      </c>
      <c r="IW58" s="8">
        <f t="shared" si="2989"/>
        <v>0</v>
      </c>
      <c r="IX58" s="8">
        <f t="shared" si="2989"/>
        <v>0</v>
      </c>
      <c r="IY58" s="8">
        <f t="shared" si="2989"/>
        <v>0</v>
      </c>
      <c r="IZ58" s="8">
        <f t="shared" si="2989"/>
        <v>0</v>
      </c>
      <c r="JA58" s="8">
        <f t="shared" si="2989"/>
        <v>0</v>
      </c>
      <c r="JB58" s="8">
        <f t="shared" si="2989"/>
        <v>0</v>
      </c>
      <c r="JC58" s="8">
        <f t="shared" si="2989"/>
        <v>0</v>
      </c>
      <c r="JD58" s="8">
        <f t="shared" si="2989"/>
        <v>0</v>
      </c>
      <c r="JE58" s="8">
        <f t="shared" si="2989"/>
        <v>0</v>
      </c>
      <c r="JF58" s="8">
        <f t="shared" si="2989"/>
        <v>0</v>
      </c>
      <c r="JG58" s="8">
        <f t="shared" si="2989"/>
        <v>0</v>
      </c>
      <c r="JH58" s="8">
        <f t="shared" si="2989"/>
        <v>0</v>
      </c>
      <c r="JI58" s="8">
        <f t="shared" si="2989"/>
        <v>0</v>
      </c>
      <c r="JJ58" s="8">
        <f t="shared" si="2989"/>
        <v>0</v>
      </c>
      <c r="JK58" s="8">
        <f t="shared" si="2989"/>
        <v>0</v>
      </c>
      <c r="JL58" s="8">
        <f t="shared" si="2989"/>
        <v>0</v>
      </c>
      <c r="JM58" s="8">
        <f t="shared" si="2989"/>
        <v>0</v>
      </c>
      <c r="JN58" s="8">
        <f t="shared" si="2989"/>
        <v>0</v>
      </c>
      <c r="JO58" s="8">
        <f t="shared" si="2989"/>
        <v>0</v>
      </c>
      <c r="JP58" s="8">
        <f t="shared" si="2989"/>
        <v>0</v>
      </c>
      <c r="JQ58" s="8">
        <f t="shared" si="2989"/>
        <v>0</v>
      </c>
      <c r="JR58" s="8">
        <f t="shared" si="2989"/>
        <v>0</v>
      </c>
      <c r="JS58" s="8">
        <f t="shared" si="2989"/>
        <v>0</v>
      </c>
      <c r="JT58" s="8">
        <f t="shared" si="2989"/>
        <v>0</v>
      </c>
      <c r="JU58" s="8">
        <f t="shared" si="2989"/>
        <v>0</v>
      </c>
      <c r="JV58" s="8">
        <f t="shared" si="2989"/>
        <v>0</v>
      </c>
      <c r="JW58" s="8">
        <f t="shared" si="2989"/>
        <v>0</v>
      </c>
      <c r="JX58" s="8">
        <f t="shared" si="2989"/>
        <v>0</v>
      </c>
      <c r="JY58" s="8">
        <f t="shared" si="2989"/>
        <v>0</v>
      </c>
      <c r="JZ58" s="8">
        <f t="shared" si="2989"/>
        <v>0</v>
      </c>
      <c r="KA58" s="8">
        <f t="shared" si="2989"/>
        <v>0</v>
      </c>
      <c r="KB58" s="8">
        <f t="shared" si="2989"/>
        <v>0</v>
      </c>
      <c r="KC58" s="8">
        <f t="shared" si="2989"/>
        <v>0</v>
      </c>
      <c r="KD58" s="8">
        <f t="shared" si="2989"/>
        <v>0</v>
      </c>
      <c r="KE58" s="8">
        <f t="shared" si="2989"/>
        <v>0</v>
      </c>
      <c r="KF58" s="8">
        <f t="shared" ref="KF58:MQ58" si="2990">SUM(IG57:KF57)/10^9</f>
        <v>0</v>
      </c>
      <c r="KG58" s="8">
        <f t="shared" si="2990"/>
        <v>0</v>
      </c>
      <c r="KH58" s="8">
        <f t="shared" si="2990"/>
        <v>0</v>
      </c>
      <c r="KI58" s="8">
        <f t="shared" si="2990"/>
        <v>0</v>
      </c>
      <c r="KJ58" s="8">
        <f t="shared" si="2990"/>
        <v>0</v>
      </c>
      <c r="KK58" s="8">
        <f t="shared" si="2990"/>
        <v>0</v>
      </c>
      <c r="KL58" s="8">
        <f t="shared" si="2990"/>
        <v>0</v>
      </c>
      <c r="KM58" s="8">
        <f t="shared" si="2990"/>
        <v>0</v>
      </c>
      <c r="KN58" s="8">
        <f t="shared" si="2990"/>
        <v>0</v>
      </c>
      <c r="KO58" s="8">
        <f t="shared" si="2990"/>
        <v>0</v>
      </c>
      <c r="KP58" s="8">
        <f t="shared" si="2990"/>
        <v>0</v>
      </c>
      <c r="KQ58" s="8">
        <f t="shared" si="2990"/>
        <v>0</v>
      </c>
      <c r="KR58" s="8">
        <f t="shared" si="2990"/>
        <v>0</v>
      </c>
      <c r="KS58" s="8">
        <f t="shared" si="2990"/>
        <v>0</v>
      </c>
      <c r="KT58" s="8">
        <f t="shared" si="2990"/>
        <v>0</v>
      </c>
      <c r="KU58" s="8">
        <f t="shared" si="2990"/>
        <v>0</v>
      </c>
      <c r="KV58" s="8">
        <f t="shared" si="2990"/>
        <v>0</v>
      </c>
      <c r="KW58" s="8">
        <f t="shared" si="2990"/>
        <v>0</v>
      </c>
      <c r="KX58" s="8">
        <f t="shared" si="2990"/>
        <v>0</v>
      </c>
      <c r="KY58" s="8">
        <f t="shared" si="2990"/>
        <v>0</v>
      </c>
      <c r="KZ58" s="8">
        <f t="shared" si="2990"/>
        <v>0</v>
      </c>
      <c r="LA58" s="8">
        <f t="shared" si="2990"/>
        <v>0</v>
      </c>
      <c r="LB58" s="8">
        <f t="shared" si="2990"/>
        <v>0</v>
      </c>
      <c r="LC58" s="8">
        <f t="shared" si="2990"/>
        <v>0</v>
      </c>
      <c r="LD58" s="8">
        <f t="shared" si="2990"/>
        <v>-7.581768115942028E-2</v>
      </c>
      <c r="LE58" s="8">
        <f t="shared" si="2990"/>
        <v>-0.14115031823513829</v>
      </c>
      <c r="LF58" s="8">
        <f t="shared" si="2990"/>
        <v>-3.2615853228877008E-2</v>
      </c>
      <c r="LG58" s="8">
        <f t="shared" si="2990"/>
        <v>-2.5507113920583965E-2</v>
      </c>
      <c r="LH58" s="8">
        <f t="shared" si="2990"/>
        <v>-2.0814264800404259E-2</v>
      </c>
      <c r="LI58" s="8">
        <f t="shared" si="2990"/>
        <v>-5.3634777620917083E-2</v>
      </c>
      <c r="LJ58" s="8">
        <f t="shared" si="2990"/>
        <v>-8.2357458854557683E-2</v>
      </c>
      <c r="LK58" s="8">
        <f t="shared" si="2990"/>
        <v>-0.10271148482858365</v>
      </c>
      <c r="LL58" s="8">
        <f t="shared" si="2990"/>
        <v>-7.8498461572769698E-2</v>
      </c>
      <c r="LM58" s="8">
        <f t="shared" si="2990"/>
        <v>-0.15552210689296675</v>
      </c>
      <c r="LN58" s="8">
        <f t="shared" si="2990"/>
        <v>-0.10611973797775658</v>
      </c>
      <c r="LO58" s="8">
        <f t="shared" si="2990"/>
        <v>-8.6473757911311386E-2</v>
      </c>
      <c r="LP58" s="8">
        <f t="shared" si="2990"/>
        <v>-0.35154252503459904</v>
      </c>
      <c r="LQ58" s="8">
        <f t="shared" si="2990"/>
        <v>-0.21603889374968285</v>
      </c>
      <c r="LR58" s="8">
        <f t="shared" si="2990"/>
        <v>-3.9214860251875048</v>
      </c>
      <c r="LS58" s="8">
        <f t="shared" si="2990"/>
        <v>-3.5552404462401364</v>
      </c>
      <c r="LT58" s="8">
        <f t="shared" si="2990"/>
        <v>-2.1321887129068027</v>
      </c>
      <c r="LU58" s="8">
        <f t="shared" si="2990"/>
        <v>-0.74147718603190182</v>
      </c>
      <c r="LV58" s="8">
        <f t="shared" si="2990"/>
        <v>-0.63625815445295453</v>
      </c>
      <c r="LW58" s="8">
        <f t="shared" si="2990"/>
        <v>-1.0668064095672745</v>
      </c>
      <c r="LX58" s="8">
        <f t="shared" si="2990"/>
        <v>-1.384576243490498</v>
      </c>
      <c r="LY58" s="8">
        <f t="shared" si="2990"/>
        <v>-0.50774267778816284</v>
      </c>
      <c r="LZ58" s="8">
        <f t="shared" si="2990"/>
        <v>-0.5451975450448</v>
      </c>
      <c r="MA58" s="8">
        <f t="shared" si="2990"/>
        <v>-0.53843108287711094</v>
      </c>
      <c r="MB58" s="8">
        <f t="shared" si="2990"/>
        <v>-0.62641626370627879</v>
      </c>
      <c r="MC58" s="8">
        <f t="shared" si="2990"/>
        <v>-0.38352666762304749</v>
      </c>
      <c r="MD58" s="8">
        <f t="shared" si="2990"/>
        <v>-0.37747532287977115</v>
      </c>
      <c r="ME58" s="8">
        <f t="shared" si="2990"/>
        <v>-0.34873783784983103</v>
      </c>
      <c r="MF58" s="8">
        <f t="shared" si="2990"/>
        <v>-0.39004393086749722</v>
      </c>
      <c r="MG58" s="8">
        <f t="shared" si="2990"/>
        <v>-0.37006449234397237</v>
      </c>
      <c r="MH58" s="8">
        <f t="shared" si="2990"/>
        <v>-0.37905638694036997</v>
      </c>
      <c r="MI58" s="8">
        <f t="shared" si="2990"/>
        <v>-0.51575256011573389</v>
      </c>
      <c r="MJ58" s="8">
        <f t="shared" si="2990"/>
        <v>-0.41839018241589998</v>
      </c>
      <c r="MK58" s="8">
        <f t="shared" si="2990"/>
        <v>-0.54732730412859987</v>
      </c>
      <c r="ML58" s="8">
        <f t="shared" si="2990"/>
        <v>-0.41702424290411005</v>
      </c>
      <c r="MM58" s="8">
        <f t="shared" si="2990"/>
        <v>-0.51220836823048088</v>
      </c>
      <c r="MN58" s="8">
        <f t="shared" si="2990"/>
        <v>-0.66938230029054779</v>
      </c>
      <c r="MO58" s="8">
        <f t="shared" si="2990"/>
        <v>-0.82269090062781591</v>
      </c>
      <c r="MP58" s="8">
        <f t="shared" si="2990"/>
        <v>-0.50285498980234911</v>
      </c>
      <c r="MQ58" s="8">
        <f t="shared" si="2990"/>
        <v>-0.50058645792191914</v>
      </c>
      <c r="MR58" s="8">
        <f t="shared" ref="MR58:PC58" si="2991">SUM(KS57:MR57)/10^9</f>
        <v>-0.41649315796609521</v>
      </c>
      <c r="MS58" s="8">
        <f t="shared" si="2991"/>
        <v>-0.45072258790749103</v>
      </c>
      <c r="MT58" s="8">
        <f t="shared" si="2991"/>
        <v>-0.50664068248086391</v>
      </c>
      <c r="MU58" s="8">
        <f t="shared" si="2991"/>
        <v>-0.42439000578913461</v>
      </c>
      <c r="MV58" s="8">
        <f t="shared" si="2991"/>
        <v>-0.39584452891052191</v>
      </c>
      <c r="MW58" s="8">
        <f t="shared" si="2991"/>
        <v>-0.42222680304312243</v>
      </c>
      <c r="MX58" s="8">
        <f t="shared" si="2991"/>
        <v>-0.47555618375378228</v>
      </c>
      <c r="MY58" s="8">
        <f t="shared" si="2991"/>
        <v>-0.46254385524648001</v>
      </c>
      <c r="MZ58" s="8">
        <f t="shared" si="2991"/>
        <v>-0.46945216402668033</v>
      </c>
      <c r="NA58" s="8">
        <f t="shared" si="2991"/>
        <v>-0.74418710291585577</v>
      </c>
      <c r="NB58" s="8">
        <f t="shared" si="2991"/>
        <v>-0.71882268026761686</v>
      </c>
      <c r="NC58" s="8">
        <f t="shared" si="2991"/>
        <v>-0.55311639404380941</v>
      </c>
      <c r="ND58" s="8">
        <f t="shared" si="2991"/>
        <v>-0.63288577929540513</v>
      </c>
      <c r="NE58" s="8">
        <f t="shared" si="2991"/>
        <v>-0.57724688103900745</v>
      </c>
      <c r="NF58" s="8">
        <f t="shared" si="2991"/>
        <v>-0.51012924429040551</v>
      </c>
      <c r="NG58" s="8">
        <f t="shared" si="2991"/>
        <v>-0.5693039950272698</v>
      </c>
      <c r="NH58" s="8">
        <f t="shared" si="2991"/>
        <v>-0.40617534882034673</v>
      </c>
      <c r="NI58" s="8">
        <f t="shared" si="2991"/>
        <v>-0.35998060176559971</v>
      </c>
      <c r="NJ58" s="8">
        <f t="shared" si="2991"/>
        <v>-0.68891635190450806</v>
      </c>
      <c r="NK58" s="8">
        <f t="shared" si="2991"/>
        <v>-0.32022145291460929</v>
      </c>
      <c r="NL58" s="8">
        <f t="shared" si="2991"/>
        <v>-0.35038523869765653</v>
      </c>
      <c r="NM58" s="8">
        <f t="shared" si="2991"/>
        <v>-0.31448756740343359</v>
      </c>
      <c r="NN58" s="8">
        <f t="shared" si="2991"/>
        <v>-0.28564028925982016</v>
      </c>
      <c r="NO58" s="8">
        <f t="shared" si="2991"/>
        <v>-0.31464015167920617</v>
      </c>
      <c r="NP58" s="8">
        <f t="shared" si="2991"/>
        <v>-0.32989448100261903</v>
      </c>
      <c r="NQ58" s="8">
        <f t="shared" si="2991"/>
        <v>-0.31213170808806051</v>
      </c>
      <c r="NR58" s="8">
        <f t="shared" si="2991"/>
        <v>3.5334410917989607</v>
      </c>
      <c r="NS58" s="8">
        <f t="shared" si="2991"/>
        <v>3.1569589959976598</v>
      </c>
      <c r="NT58" s="8">
        <f t="shared" si="2991"/>
        <v>1.2645297550655408</v>
      </c>
      <c r="NU58" s="8">
        <f t="shared" si="2991"/>
        <v>0.36926462588516429</v>
      </c>
      <c r="NV58" s="8">
        <f t="shared" si="2991"/>
        <v>0.19448225119771251</v>
      </c>
      <c r="NW58" s="8">
        <f t="shared" si="2991"/>
        <v>0.65134843348290072</v>
      </c>
      <c r="NX58" s="8">
        <f t="shared" si="2991"/>
        <v>0.19630063822679295</v>
      </c>
      <c r="NY58" s="8">
        <f t="shared" si="2991"/>
        <v>-0.27390444082865789</v>
      </c>
      <c r="NZ58" s="8">
        <f t="shared" si="2991"/>
        <v>8.441244423213351E-2</v>
      </c>
      <c r="OA58" s="8">
        <f t="shared" si="2991"/>
        <v>0.14380424032270267</v>
      </c>
      <c r="OB58" s="8">
        <f t="shared" si="2991"/>
        <v>-0.3342554768073131</v>
      </c>
      <c r="OC58" s="8">
        <f t="shared" si="2991"/>
        <v>-0.72653224490220625</v>
      </c>
      <c r="OD58" s="8">
        <f t="shared" si="2991"/>
        <v>3.5015818638540981E-2</v>
      </c>
      <c r="OE58" s="8">
        <f t="shared" si="2991"/>
        <v>-1.2758294298375893E-2</v>
      </c>
      <c r="OF58" s="8">
        <f t="shared" si="2991"/>
        <v>5.6492931462653162E-2</v>
      </c>
      <c r="OG58" s="8">
        <f t="shared" si="2991"/>
        <v>-9.0760827302563588E-2</v>
      </c>
      <c r="OH58" s="8">
        <f t="shared" si="2991"/>
        <v>-0.11930688451339484</v>
      </c>
      <c r="OI58" s="8">
        <f t="shared" si="2991"/>
        <v>0.13972232169500221</v>
      </c>
      <c r="OJ58" s="8">
        <f t="shared" si="2991"/>
        <v>-0.37022688235213724</v>
      </c>
      <c r="OK58" s="8">
        <f t="shared" si="2991"/>
        <v>-0.36442485813247361</v>
      </c>
      <c r="OL58" s="8">
        <f t="shared" si="2991"/>
        <v>-7.5427645551061337E-2</v>
      </c>
      <c r="OM58" s="8">
        <f t="shared" si="2991"/>
        <v>-6.9231627692094705E-2</v>
      </c>
      <c r="ON58" s="8">
        <f t="shared" si="2991"/>
        <v>0.20122952409891409</v>
      </c>
      <c r="OO58" s="8">
        <f t="shared" si="2991"/>
        <v>-5.6801829374441323E-2</v>
      </c>
      <c r="OP58" s="8">
        <f t="shared" si="2991"/>
        <v>-0.61696274019990816</v>
      </c>
      <c r="OQ58" s="8">
        <f t="shared" si="2991"/>
        <v>1.6916691720566868E-2</v>
      </c>
      <c r="OR58" s="8">
        <f t="shared" si="2991"/>
        <v>-9.0715541041581152E-2</v>
      </c>
      <c r="OS58" s="8">
        <f t="shared" si="2991"/>
        <v>-0.10599055125462543</v>
      </c>
      <c r="OT58" s="8">
        <f t="shared" si="2991"/>
        <v>-0.16582822591202181</v>
      </c>
      <c r="OU58" s="8">
        <f t="shared" si="2991"/>
        <v>-7.7767748757597302E-2</v>
      </c>
      <c r="OV58" s="8">
        <f t="shared" si="2991"/>
        <v>-8.4056890353558872E-2</v>
      </c>
      <c r="OW58" s="8">
        <f t="shared" si="2991"/>
        <v>-4.1996448579633021E-2</v>
      </c>
      <c r="OX58" s="8">
        <f t="shared" si="2991"/>
        <v>1.9466518468787872E-2</v>
      </c>
      <c r="OY58" s="8">
        <f t="shared" si="2991"/>
        <v>1.113667027644622E-2</v>
      </c>
      <c r="OZ58" s="8">
        <f t="shared" si="2991"/>
        <v>1.8900289677889065E-2</v>
      </c>
      <c r="PA58" s="8">
        <f t="shared" si="2991"/>
        <v>0.28793438290110257</v>
      </c>
      <c r="PB58" s="8">
        <f t="shared" si="2991"/>
        <v>1.9538115592669457E-2</v>
      </c>
      <c r="PC58" s="8">
        <f t="shared" si="2991"/>
        <v>-5.0669298450686871E-2</v>
      </c>
      <c r="PD58" s="8">
        <f t="shared" ref="PD58:RO58" si="2992">SUM(NE57:PD57)/10^9</f>
        <v>0.20338111382499111</v>
      </c>
      <c r="PE58" s="8">
        <f t="shared" si="2992"/>
        <v>0.15483288835859702</v>
      </c>
      <c r="PF58" s="8">
        <f t="shared" si="2992"/>
        <v>6.5180786603733637E-2</v>
      </c>
      <c r="PG58" s="8">
        <f t="shared" si="2992"/>
        <v>8.7635646953168389E-2</v>
      </c>
      <c r="PH58" s="8">
        <f t="shared" si="2992"/>
        <v>-7.9405746333118046E-2</v>
      </c>
      <c r="PI58" s="8">
        <f t="shared" si="2992"/>
        <v>-0.26169836935894597</v>
      </c>
      <c r="PJ58" s="8">
        <f t="shared" si="2992"/>
        <v>-0.11405016328968984</v>
      </c>
      <c r="PK58" s="8">
        <f t="shared" si="2992"/>
        <v>-0.61336141958082435</v>
      </c>
      <c r="PL58" s="8">
        <f t="shared" si="2992"/>
        <v>-0.43075283631545414</v>
      </c>
      <c r="PM58" s="8">
        <f t="shared" si="2992"/>
        <v>-0.20846552208329441</v>
      </c>
      <c r="PN58" s="8">
        <f t="shared" si="2992"/>
        <v>-0.43028403547037508</v>
      </c>
      <c r="PO58" s="8">
        <f t="shared" si="2992"/>
        <v>-0.2576732841078494</v>
      </c>
      <c r="PP58" s="8">
        <f t="shared" si="2992"/>
        <v>4.5557652338851125E-2</v>
      </c>
      <c r="PQ58" s="8">
        <f t="shared" si="2992"/>
        <v>-5.4276911860624055E-2</v>
      </c>
      <c r="PR58" s="8">
        <f t="shared" si="2992"/>
        <v>-0.19618066030982184</v>
      </c>
      <c r="PS58" s="8">
        <f t="shared" si="2992"/>
        <v>-0.31170835236525946</v>
      </c>
      <c r="PT58" s="8">
        <f t="shared" si="2992"/>
        <v>0.22315604284159396</v>
      </c>
      <c r="PU58" s="8">
        <f t="shared" si="2992"/>
        <v>-0.24694093122180666</v>
      </c>
      <c r="PV58" s="8">
        <f t="shared" si="2992"/>
        <v>-0.11276197249768656</v>
      </c>
      <c r="PW58" s="8">
        <f t="shared" si="2992"/>
        <v>-0.12617505851878189</v>
      </c>
      <c r="PX58" s="8">
        <f t="shared" si="2992"/>
        <v>0.49895908442201736</v>
      </c>
      <c r="PY58" s="8">
        <f t="shared" si="2992"/>
        <v>0.28618952085205607</v>
      </c>
      <c r="PZ58" s="8">
        <f t="shared" si="2992"/>
        <v>-0.11524035409495531</v>
      </c>
      <c r="QA58" s="8">
        <f t="shared" si="2992"/>
        <v>-0.17473818617360939</v>
      </c>
      <c r="QB58" s="8">
        <f t="shared" si="2992"/>
        <v>0.4018705383924504</v>
      </c>
      <c r="QC58" s="8">
        <f t="shared" si="2992"/>
        <v>0.60279393567047468</v>
      </c>
      <c r="QD58" s="8">
        <f t="shared" si="2992"/>
        <v>-0.1809672650663795</v>
      </c>
      <c r="QE58" s="8">
        <f t="shared" si="2992"/>
        <v>-0.99321112496428088</v>
      </c>
      <c r="QF58" s="8">
        <f t="shared" si="2992"/>
        <v>-0.93819561940977125</v>
      </c>
      <c r="QG58" s="8">
        <f t="shared" si="2992"/>
        <v>-0.53701628397051093</v>
      </c>
      <c r="QH58" s="8">
        <f t="shared" si="2992"/>
        <v>-4.7608537441874564E-2</v>
      </c>
      <c r="QI58" s="8">
        <f t="shared" si="2992"/>
        <v>-0.23529478684917665</v>
      </c>
      <c r="QJ58" s="8">
        <f t="shared" si="2992"/>
        <v>0.1441649806745994</v>
      </c>
      <c r="QK58" s="8">
        <f t="shared" si="2992"/>
        <v>0.17121310142344964</v>
      </c>
      <c r="QL58" s="8">
        <f t="shared" si="2992"/>
        <v>-0.26423266927686229</v>
      </c>
      <c r="QM58" s="8">
        <f t="shared" si="2992"/>
        <v>1.546262451816976E-3</v>
      </c>
      <c r="QN58" s="8">
        <f t="shared" si="2992"/>
        <v>-0.11909055470263499</v>
      </c>
      <c r="QO58" s="8">
        <f t="shared" si="2992"/>
        <v>6.0428477122172891E-2</v>
      </c>
      <c r="QP58" s="8">
        <f t="shared" si="2992"/>
        <v>0.20168415088103817</v>
      </c>
      <c r="QQ58" s="8">
        <f t="shared" si="2992"/>
        <v>1.5068914352860332E-2</v>
      </c>
      <c r="QR58" s="8">
        <f t="shared" si="2992"/>
        <v>3.0964750144259083E-2</v>
      </c>
      <c r="QS58" s="8">
        <f t="shared" si="2992"/>
        <v>2.036411930478426E-2</v>
      </c>
      <c r="QT58" s="8">
        <f t="shared" si="2992"/>
        <v>7.8541042381707393E-2</v>
      </c>
      <c r="QU58" s="8">
        <f t="shared" si="2992"/>
        <v>-1.0606740887371735</v>
      </c>
      <c r="QV58" s="8">
        <f t="shared" si="2992"/>
        <v>-0.95875547110080372</v>
      </c>
      <c r="QW58" s="8">
        <f t="shared" si="2992"/>
        <v>-0.96218923507240439</v>
      </c>
      <c r="QX58" s="8">
        <f t="shared" si="2992"/>
        <v>-1.1402014586109022</v>
      </c>
      <c r="QY58" s="8">
        <f t="shared" si="2992"/>
        <v>-0.84450297774286831</v>
      </c>
      <c r="QZ58" s="8">
        <f t="shared" si="2992"/>
        <v>-0.87888299225581956</v>
      </c>
      <c r="RA58" s="8">
        <f t="shared" si="2992"/>
        <v>-0.89546211263400044</v>
      </c>
      <c r="RB58" s="8">
        <f t="shared" si="2992"/>
        <v>-0.55711666253162961</v>
      </c>
      <c r="RC58" s="8">
        <f t="shared" si="2992"/>
        <v>-0.66771519457602613</v>
      </c>
      <c r="RD58" s="8" t="e">
        <f t="shared" si="2992"/>
        <v>#VALUE!</v>
      </c>
      <c r="RE58" s="8" t="e">
        <f t="shared" si="2992"/>
        <v>#VALUE!</v>
      </c>
      <c r="RF58" s="8" t="e">
        <f t="shared" si="2992"/>
        <v>#VALUE!</v>
      </c>
      <c r="RG58" s="8" t="e">
        <f t="shared" si="2992"/>
        <v>#VALUE!</v>
      </c>
      <c r="RH58" s="8" t="e">
        <f t="shared" si="2992"/>
        <v>#VALUE!</v>
      </c>
      <c r="RI58" s="8" t="e">
        <f t="shared" si="2992"/>
        <v>#VALUE!</v>
      </c>
      <c r="RJ58" s="8" t="e">
        <f t="shared" si="2992"/>
        <v>#VALUE!</v>
      </c>
      <c r="RK58" s="8" t="e">
        <f t="shared" si="2992"/>
        <v>#VALUE!</v>
      </c>
      <c r="RL58" s="8" t="e">
        <f t="shared" si="2992"/>
        <v>#VALUE!</v>
      </c>
      <c r="RM58" s="8" t="e">
        <f t="shared" si="2992"/>
        <v>#VALUE!</v>
      </c>
      <c r="RN58" s="8" t="e">
        <f t="shared" si="2992"/>
        <v>#VALUE!</v>
      </c>
      <c r="RO58" s="8" t="e">
        <f t="shared" si="2992"/>
        <v>#VALUE!</v>
      </c>
      <c r="RP58" s="8" t="e">
        <f t="shared" ref="RP58:UA58" si="2993">SUM(PQ57:RP57)/10^9</f>
        <v>#VALUE!</v>
      </c>
      <c r="RQ58" s="8" t="e">
        <f t="shared" si="2993"/>
        <v>#VALUE!</v>
      </c>
      <c r="RR58" s="8" t="e">
        <f t="shared" si="2993"/>
        <v>#VALUE!</v>
      </c>
      <c r="RS58" s="8" t="e">
        <f t="shared" si="2993"/>
        <v>#VALUE!</v>
      </c>
      <c r="RT58" s="8" t="e">
        <f t="shared" si="2993"/>
        <v>#VALUE!</v>
      </c>
      <c r="RU58" s="8" t="e">
        <f t="shared" si="2993"/>
        <v>#VALUE!</v>
      </c>
      <c r="RV58" s="8" t="e">
        <f t="shared" si="2993"/>
        <v>#VALUE!</v>
      </c>
      <c r="RW58" s="8" t="e">
        <f t="shared" si="2993"/>
        <v>#VALUE!</v>
      </c>
      <c r="RX58" s="8" t="e">
        <f t="shared" si="2993"/>
        <v>#VALUE!</v>
      </c>
      <c r="RY58" s="8" t="e">
        <f t="shared" si="2993"/>
        <v>#VALUE!</v>
      </c>
      <c r="RZ58" s="8" t="e">
        <f t="shared" si="2993"/>
        <v>#VALUE!</v>
      </c>
      <c r="SA58" s="8" t="e">
        <f t="shared" si="2993"/>
        <v>#VALUE!</v>
      </c>
      <c r="SB58" s="8" t="e">
        <f t="shared" si="2993"/>
        <v>#VALUE!</v>
      </c>
      <c r="SC58" s="8" t="e">
        <f t="shared" si="2993"/>
        <v>#VALUE!</v>
      </c>
      <c r="SD58" s="8" t="e">
        <f t="shared" si="2993"/>
        <v>#VALUE!</v>
      </c>
      <c r="SE58" s="8" t="e">
        <f t="shared" si="2993"/>
        <v>#VALUE!</v>
      </c>
      <c r="SF58" s="8" t="e">
        <f t="shared" si="2993"/>
        <v>#VALUE!</v>
      </c>
      <c r="SG58" s="8" t="e">
        <f t="shared" si="2993"/>
        <v>#VALUE!</v>
      </c>
      <c r="SH58" s="8" t="e">
        <f t="shared" si="2993"/>
        <v>#VALUE!</v>
      </c>
      <c r="SI58" s="8" t="e">
        <f t="shared" si="2993"/>
        <v>#VALUE!</v>
      </c>
      <c r="SJ58" s="8" t="e">
        <f t="shared" si="2993"/>
        <v>#VALUE!</v>
      </c>
      <c r="SK58" s="8" t="e">
        <f t="shared" si="2993"/>
        <v>#VALUE!</v>
      </c>
      <c r="SL58" s="8" t="e">
        <f t="shared" si="2993"/>
        <v>#VALUE!</v>
      </c>
      <c r="SM58" s="8" t="e">
        <f t="shared" si="2993"/>
        <v>#VALUE!</v>
      </c>
      <c r="SN58" s="8" t="e">
        <f t="shared" si="2993"/>
        <v>#VALUE!</v>
      </c>
      <c r="SO58" s="8" t="e">
        <f t="shared" si="2993"/>
        <v>#VALUE!</v>
      </c>
      <c r="SP58" s="8" t="e">
        <f t="shared" si="2993"/>
        <v>#VALUE!</v>
      </c>
      <c r="SQ58" s="8" t="e">
        <f t="shared" si="2993"/>
        <v>#VALUE!</v>
      </c>
      <c r="SR58" s="8" t="e">
        <f t="shared" si="2993"/>
        <v>#VALUE!</v>
      </c>
      <c r="SS58" s="8" t="e">
        <f t="shared" si="2993"/>
        <v>#VALUE!</v>
      </c>
      <c r="ST58" s="8" t="e">
        <f t="shared" si="2993"/>
        <v>#VALUE!</v>
      </c>
      <c r="SU58" s="8" t="e">
        <f t="shared" si="2993"/>
        <v>#VALUE!</v>
      </c>
      <c r="SV58" s="8" t="e">
        <f t="shared" si="2993"/>
        <v>#VALUE!</v>
      </c>
      <c r="SW58" s="8" t="e">
        <f t="shared" si="2993"/>
        <v>#VALUE!</v>
      </c>
      <c r="SX58" s="8" t="e">
        <f t="shared" si="2993"/>
        <v>#VALUE!</v>
      </c>
      <c r="SY58" s="8" t="e">
        <f t="shared" si="2993"/>
        <v>#VALUE!</v>
      </c>
      <c r="SZ58" s="8" t="e">
        <f t="shared" si="2993"/>
        <v>#VALUE!</v>
      </c>
      <c r="TA58" s="8" t="e">
        <f t="shared" si="2993"/>
        <v>#VALUE!</v>
      </c>
      <c r="TB58" s="8" t="e">
        <f t="shared" si="2993"/>
        <v>#VALUE!</v>
      </c>
      <c r="TC58" s="8" t="e">
        <f t="shared" si="2993"/>
        <v>#VALUE!</v>
      </c>
      <c r="TD58" s="8" t="e">
        <f t="shared" si="2993"/>
        <v>#VALUE!</v>
      </c>
      <c r="TE58" s="8" t="e">
        <f t="shared" si="2993"/>
        <v>#VALUE!</v>
      </c>
      <c r="TF58" s="8" t="e">
        <f t="shared" si="2993"/>
        <v>#VALUE!</v>
      </c>
      <c r="TG58" s="8" t="e">
        <f t="shared" si="2993"/>
        <v>#VALUE!</v>
      </c>
      <c r="TH58" s="8" t="e">
        <f t="shared" si="2993"/>
        <v>#VALUE!</v>
      </c>
      <c r="TI58" s="8" t="e">
        <f t="shared" si="2993"/>
        <v>#VALUE!</v>
      </c>
      <c r="TJ58" s="8" t="e">
        <f t="shared" si="2993"/>
        <v>#VALUE!</v>
      </c>
      <c r="TK58" s="8" t="e">
        <f t="shared" si="2993"/>
        <v>#VALUE!</v>
      </c>
      <c r="TL58" s="8" t="e">
        <f t="shared" si="2993"/>
        <v>#VALUE!</v>
      </c>
      <c r="TM58" s="8" t="e">
        <f t="shared" si="2993"/>
        <v>#VALUE!</v>
      </c>
      <c r="TN58" s="8" t="e">
        <f t="shared" si="2993"/>
        <v>#VALUE!</v>
      </c>
      <c r="TO58" s="8" t="e">
        <f t="shared" si="2993"/>
        <v>#VALUE!</v>
      </c>
      <c r="TP58" s="8" t="e">
        <f t="shared" si="2993"/>
        <v>#VALUE!</v>
      </c>
      <c r="TQ58" s="8" t="e">
        <f t="shared" si="2993"/>
        <v>#VALUE!</v>
      </c>
      <c r="TR58" s="8" t="e">
        <f t="shared" si="2993"/>
        <v>#VALUE!</v>
      </c>
      <c r="TS58" s="8" t="e">
        <f t="shared" si="2993"/>
        <v>#VALUE!</v>
      </c>
      <c r="TT58" s="8" t="e">
        <f t="shared" si="2993"/>
        <v>#VALUE!</v>
      </c>
      <c r="TU58" s="8" t="e">
        <f t="shared" si="2993"/>
        <v>#VALUE!</v>
      </c>
      <c r="TV58" s="8" t="e">
        <f t="shared" si="2993"/>
        <v>#VALUE!</v>
      </c>
      <c r="TW58" s="8" t="e">
        <f t="shared" si="2993"/>
        <v>#VALUE!</v>
      </c>
      <c r="TX58" s="8" t="e">
        <f t="shared" si="2993"/>
        <v>#VALUE!</v>
      </c>
      <c r="TY58" s="8" t="e">
        <f t="shared" si="2993"/>
        <v>#VALUE!</v>
      </c>
      <c r="TZ58" s="8" t="e">
        <f t="shared" si="2993"/>
        <v>#VALUE!</v>
      </c>
      <c r="UA58" s="8" t="e">
        <f t="shared" si="2993"/>
        <v>#VALUE!</v>
      </c>
      <c r="UB58" s="8" t="e">
        <f t="shared" ref="UB58:WM58" si="2994">SUM(SC57:UB57)/10^9</f>
        <v>#VALUE!</v>
      </c>
      <c r="UC58" s="8" t="e">
        <f t="shared" si="2994"/>
        <v>#VALUE!</v>
      </c>
      <c r="UD58" s="8" t="e">
        <f t="shared" si="2994"/>
        <v>#VALUE!</v>
      </c>
      <c r="UE58" s="8" t="e">
        <f t="shared" si="2994"/>
        <v>#VALUE!</v>
      </c>
      <c r="UF58" s="8" t="e">
        <f t="shared" si="2994"/>
        <v>#VALUE!</v>
      </c>
      <c r="UG58" s="8" t="e">
        <f t="shared" si="2994"/>
        <v>#VALUE!</v>
      </c>
      <c r="UH58" s="8" t="e">
        <f t="shared" si="2994"/>
        <v>#VALUE!</v>
      </c>
      <c r="UI58" s="8" t="e">
        <f t="shared" si="2994"/>
        <v>#VALUE!</v>
      </c>
      <c r="UJ58" s="8" t="e">
        <f t="shared" si="2994"/>
        <v>#VALUE!</v>
      </c>
      <c r="UK58" s="8" t="e">
        <f t="shared" si="2994"/>
        <v>#VALUE!</v>
      </c>
      <c r="UL58" s="8" t="e">
        <f t="shared" si="2994"/>
        <v>#VALUE!</v>
      </c>
      <c r="UM58" s="8" t="e">
        <f t="shared" si="2994"/>
        <v>#VALUE!</v>
      </c>
      <c r="UN58" s="8" t="e">
        <f t="shared" si="2994"/>
        <v>#VALUE!</v>
      </c>
      <c r="UO58" s="8" t="e">
        <f t="shared" si="2994"/>
        <v>#VALUE!</v>
      </c>
      <c r="UP58" s="8" t="e">
        <f t="shared" si="2994"/>
        <v>#VALUE!</v>
      </c>
      <c r="UQ58" s="8" t="e">
        <f t="shared" si="2994"/>
        <v>#VALUE!</v>
      </c>
      <c r="UR58" s="8" t="e">
        <f t="shared" si="2994"/>
        <v>#VALUE!</v>
      </c>
      <c r="US58" s="8" t="e">
        <f t="shared" si="2994"/>
        <v>#VALUE!</v>
      </c>
      <c r="UT58" s="8" t="e">
        <f t="shared" si="2994"/>
        <v>#VALUE!</v>
      </c>
      <c r="UU58" s="8" t="e">
        <f t="shared" si="2994"/>
        <v>#VALUE!</v>
      </c>
      <c r="UV58" s="8" t="e">
        <f t="shared" si="2994"/>
        <v>#VALUE!</v>
      </c>
      <c r="UW58" s="8" t="e">
        <f t="shared" si="2994"/>
        <v>#VALUE!</v>
      </c>
      <c r="UX58" s="8" t="e">
        <f t="shared" si="2994"/>
        <v>#VALUE!</v>
      </c>
      <c r="UY58" s="8" t="e">
        <f t="shared" si="2994"/>
        <v>#VALUE!</v>
      </c>
      <c r="UZ58" s="8" t="e">
        <f t="shared" si="2994"/>
        <v>#VALUE!</v>
      </c>
      <c r="VA58" s="8" t="e">
        <f t="shared" si="2994"/>
        <v>#VALUE!</v>
      </c>
      <c r="VB58" s="8" t="e">
        <f t="shared" si="2994"/>
        <v>#VALUE!</v>
      </c>
      <c r="VC58" s="8" t="e">
        <f t="shared" si="2994"/>
        <v>#VALUE!</v>
      </c>
      <c r="VD58" s="8" t="e">
        <f t="shared" si="2994"/>
        <v>#VALUE!</v>
      </c>
      <c r="VE58" s="8" t="e">
        <f t="shared" si="2994"/>
        <v>#VALUE!</v>
      </c>
      <c r="VF58" s="8" t="e">
        <f t="shared" si="2994"/>
        <v>#VALUE!</v>
      </c>
      <c r="VG58" s="8" t="e">
        <f t="shared" si="2994"/>
        <v>#VALUE!</v>
      </c>
      <c r="VH58" s="8" t="e">
        <f t="shared" si="2994"/>
        <v>#VALUE!</v>
      </c>
      <c r="VI58" s="8" t="e">
        <f t="shared" si="2994"/>
        <v>#VALUE!</v>
      </c>
      <c r="VJ58" s="8" t="e">
        <f t="shared" si="2994"/>
        <v>#VALUE!</v>
      </c>
      <c r="VK58" s="8" t="e">
        <f t="shared" si="2994"/>
        <v>#VALUE!</v>
      </c>
      <c r="VL58" s="8" t="e">
        <f t="shared" si="2994"/>
        <v>#VALUE!</v>
      </c>
      <c r="VM58" s="8" t="e">
        <f t="shared" si="2994"/>
        <v>#VALUE!</v>
      </c>
      <c r="VN58" s="8" t="e">
        <f t="shared" si="2994"/>
        <v>#VALUE!</v>
      </c>
      <c r="VO58" s="8" t="e">
        <f t="shared" si="2994"/>
        <v>#VALUE!</v>
      </c>
      <c r="VP58" s="8" t="e">
        <f t="shared" si="2994"/>
        <v>#VALUE!</v>
      </c>
      <c r="VQ58" s="8" t="e">
        <f t="shared" si="2994"/>
        <v>#VALUE!</v>
      </c>
      <c r="VR58" s="8" t="e">
        <f t="shared" si="2994"/>
        <v>#VALUE!</v>
      </c>
      <c r="VS58" s="8" t="e">
        <f t="shared" si="2994"/>
        <v>#VALUE!</v>
      </c>
      <c r="VT58" s="8" t="e">
        <f t="shared" si="2994"/>
        <v>#VALUE!</v>
      </c>
      <c r="VU58" s="8" t="e">
        <f t="shared" si="2994"/>
        <v>#VALUE!</v>
      </c>
      <c r="VV58" s="8" t="e">
        <f t="shared" si="2994"/>
        <v>#VALUE!</v>
      </c>
      <c r="VW58" s="8" t="e">
        <f t="shared" si="2994"/>
        <v>#VALUE!</v>
      </c>
      <c r="VX58" s="8" t="e">
        <f t="shared" si="2994"/>
        <v>#VALUE!</v>
      </c>
      <c r="VY58" s="8" t="e">
        <f t="shared" si="2994"/>
        <v>#VALUE!</v>
      </c>
      <c r="VZ58" s="8" t="e">
        <f t="shared" si="2994"/>
        <v>#VALUE!</v>
      </c>
      <c r="WA58" s="8" t="e">
        <f t="shared" si="2994"/>
        <v>#VALUE!</v>
      </c>
      <c r="WB58" s="8" t="e">
        <f t="shared" si="2994"/>
        <v>#VALUE!</v>
      </c>
      <c r="WC58" s="8" t="e">
        <f t="shared" si="2994"/>
        <v>#VALUE!</v>
      </c>
      <c r="WD58" s="8">
        <f t="shared" si="2994"/>
        <v>6.1332473517700112</v>
      </c>
      <c r="WE58" s="8">
        <f t="shared" si="2994"/>
        <v>7.522028923113413</v>
      </c>
      <c r="WF58" s="8">
        <f t="shared" si="2994"/>
        <v>6.2209409980590467</v>
      </c>
      <c r="WG58" s="8">
        <f t="shared" si="2994"/>
        <v>6.9494805618321802</v>
      </c>
      <c r="WH58" s="8">
        <f t="shared" si="2994"/>
        <v>7.1873730499525363</v>
      </c>
      <c r="WI58" s="8">
        <f t="shared" si="2994"/>
        <v>7.3753147968150303</v>
      </c>
      <c r="WJ58" s="8">
        <f t="shared" si="2994"/>
        <v>7.7640507428082248</v>
      </c>
      <c r="WK58" s="8">
        <f t="shared" si="2994"/>
        <v>8.5067338291460501</v>
      </c>
      <c r="WL58" s="8">
        <f t="shared" si="2994"/>
        <v>6.2268137156867853</v>
      </c>
      <c r="WM58" s="8">
        <f t="shared" si="2994"/>
        <v>7.3109418503166639</v>
      </c>
      <c r="WN58" s="8">
        <f t="shared" ref="WN58:YY58" si="2995">SUM(UO57:WN57)/10^9</f>
        <v>7.4198207023484501</v>
      </c>
      <c r="WO58" s="8">
        <f t="shared" si="2995"/>
        <v>7.2953912645081207</v>
      </c>
      <c r="WP58" s="8">
        <f t="shared" si="2995"/>
        <v>7.2870053502596779</v>
      </c>
      <c r="WQ58" s="8">
        <f t="shared" si="2995"/>
        <v>8.2562856340178445</v>
      </c>
      <c r="WR58" s="8">
        <f t="shared" si="2995"/>
        <v>8.1049448475348171</v>
      </c>
      <c r="WS58" s="8">
        <f t="shared" si="2995"/>
        <v>8.1563647751172148</v>
      </c>
      <c r="WT58" s="8">
        <f t="shared" si="2995"/>
        <v>6.7133476561202716</v>
      </c>
      <c r="WU58" s="8">
        <f t="shared" si="2995"/>
        <v>5.7816697359093574</v>
      </c>
      <c r="WV58" s="8">
        <f t="shared" si="2995"/>
        <v>4.9332675658926322</v>
      </c>
      <c r="WW58" s="8">
        <f t="shared" si="2995"/>
        <v>4.8584008956910569</v>
      </c>
      <c r="WX58" s="8">
        <f t="shared" si="2995"/>
        <v>5.0510713939579288</v>
      </c>
      <c r="WY58" s="8">
        <f t="shared" si="2995"/>
        <v>4.8278353006611896</v>
      </c>
      <c r="WZ58" s="8">
        <f t="shared" si="2995"/>
        <v>6.0905156950937744</v>
      </c>
      <c r="XA58" s="8">
        <f t="shared" si="2995"/>
        <v>6.4035567979704222</v>
      </c>
      <c r="XB58" s="8">
        <f t="shared" si="2995"/>
        <v>6.6518164265822008</v>
      </c>
      <c r="XC58" s="8">
        <f t="shared" si="2995"/>
        <v>6.3817337716575269</v>
      </c>
      <c r="XD58" s="8">
        <f t="shared" si="2995"/>
        <v>6.7209866905092364</v>
      </c>
      <c r="XE58" s="8">
        <f t="shared" si="2995"/>
        <v>6.6692312829528992</v>
      </c>
      <c r="XF58" s="8">
        <f t="shared" si="2995"/>
        <v>6.4242554587618583</v>
      </c>
      <c r="XG58" s="8">
        <f t="shared" si="2995"/>
        <v>6.368594778739233</v>
      </c>
      <c r="XH58" s="8">
        <f t="shared" si="2995"/>
        <v>6.4285959552785794</v>
      </c>
      <c r="XI58" s="8">
        <f t="shared" si="2995"/>
        <v>6.5274332958737542</v>
      </c>
      <c r="XJ58" s="8">
        <f t="shared" si="2995"/>
        <v>6.5809634443149259</v>
      </c>
      <c r="XK58" s="8">
        <f t="shared" si="2995"/>
        <v>6.6518391888063251</v>
      </c>
      <c r="XL58" s="8">
        <f t="shared" si="2995"/>
        <v>6.4646055093354491</v>
      </c>
      <c r="XM58" s="8">
        <f t="shared" si="2995"/>
        <v>6.7867613190699236</v>
      </c>
      <c r="XN58" s="8">
        <f t="shared" si="2995"/>
        <v>6.7420715985795097</v>
      </c>
      <c r="XO58" s="8">
        <f t="shared" si="2995"/>
        <v>6.5031716508005752</v>
      </c>
      <c r="XP58" s="8">
        <f t="shared" si="2995"/>
        <v>6.5929733293401549</v>
      </c>
      <c r="XQ58" s="8">
        <f t="shared" si="2995"/>
        <v>7.0100932592637895</v>
      </c>
      <c r="XR58" s="8">
        <f t="shared" si="2995"/>
        <v>6.9962725841134272</v>
      </c>
      <c r="XS58" s="8">
        <f t="shared" si="2995"/>
        <v>7.2906310443113318</v>
      </c>
      <c r="XT58" s="8">
        <f t="shared" si="2995"/>
        <v>6.4593945657971208</v>
      </c>
      <c r="XU58" s="8">
        <f t="shared" si="2995"/>
        <v>6.8740601529941223</v>
      </c>
      <c r="XV58" s="8">
        <f t="shared" si="2995"/>
        <v>7.4035749875642525</v>
      </c>
      <c r="XW58" s="8">
        <f t="shared" si="2995"/>
        <v>7.4044787207341596</v>
      </c>
      <c r="XX58" s="8">
        <f t="shared" si="2995"/>
        <v>8.160972029884304</v>
      </c>
      <c r="XY58" s="8">
        <f t="shared" si="2995"/>
        <v>7.965152219967834</v>
      </c>
      <c r="XZ58" s="8">
        <f t="shared" si="2995"/>
        <v>7.7499889506624235</v>
      </c>
      <c r="YA58" s="8">
        <f t="shared" si="2995"/>
        <v>6.9804379016088687</v>
      </c>
      <c r="YB58" s="8">
        <f t="shared" si="2995"/>
        <v>6.9297505191416819</v>
      </c>
      <c r="YC58" s="8">
        <f t="shared" si="2995"/>
        <v>7.6608018619087792</v>
      </c>
      <c r="YD58" s="8">
        <f t="shared" si="2995"/>
        <v>6.6404034246879791</v>
      </c>
      <c r="YE58" s="8">
        <f t="shared" si="2995"/>
        <v>6.277781929217686</v>
      </c>
      <c r="YF58" s="8">
        <f t="shared" si="2995"/>
        <v>6.7665289361180605</v>
      </c>
      <c r="YG58" s="8">
        <f t="shared" si="2995"/>
        <v>6.5204735067286919</v>
      </c>
      <c r="YH58" s="8">
        <f t="shared" si="2995"/>
        <v>6.3587834418336335</v>
      </c>
      <c r="YI58" s="8">
        <f t="shared" si="2995"/>
        <v>7.2378977113373208</v>
      </c>
      <c r="YJ58" s="8">
        <f t="shared" si="2995"/>
        <v>7.0079493582652859</v>
      </c>
      <c r="YK58" s="8">
        <f t="shared" si="2995"/>
        <v>6.5158121209608568</v>
      </c>
      <c r="YL58" s="8">
        <f t="shared" si="2995"/>
        <v>6.7373938442566299</v>
      </c>
      <c r="YM58" s="8">
        <f t="shared" si="2995"/>
        <v>6.0643395880750282</v>
      </c>
      <c r="YN58" s="8">
        <f t="shared" si="2995"/>
        <v>6.8219499424118064</v>
      </c>
      <c r="YO58" s="8">
        <f t="shared" si="2995"/>
        <v>6.8371427285304156</v>
      </c>
      <c r="YP58" s="8">
        <f t="shared" si="2995"/>
        <v>6.9113002218439279</v>
      </c>
      <c r="YQ58" s="8">
        <f t="shared" si="2995"/>
        <v>6.1873431847793769</v>
      </c>
      <c r="YR58" s="8">
        <f t="shared" si="2995"/>
        <v>6.1657930417990485</v>
      </c>
      <c r="YS58" s="8">
        <f t="shared" si="2995"/>
        <v>6.7374494157783342</v>
      </c>
      <c r="YT58" s="8">
        <f t="shared" si="2995"/>
        <v>7.2891256276694136</v>
      </c>
      <c r="YU58" s="8">
        <f t="shared" si="2995"/>
        <v>6.9844327600037293</v>
      </c>
      <c r="YV58" s="8">
        <f t="shared" si="2995"/>
        <v>8.8285597157657261</v>
      </c>
      <c r="YW58" s="8">
        <f t="shared" si="2995"/>
        <v>8.3866507584941008</v>
      </c>
      <c r="YX58" s="8">
        <f t="shared" si="2995"/>
        <v>7.7680255337069006</v>
      </c>
      <c r="YY58" s="8">
        <f t="shared" si="2995"/>
        <v>7.0064923367655041</v>
      </c>
      <c r="YZ58" s="8">
        <f t="shared" ref="YZ58:ABK58" si="2996">SUM(XA57:YZ57)/10^9</f>
        <v>5.9740353680579785</v>
      </c>
      <c r="ZA58" s="8">
        <f t="shared" si="2996"/>
        <v>5.7476927786004639</v>
      </c>
      <c r="ZB58" s="8">
        <f t="shared" si="2996"/>
        <v>5.5901870720952527</v>
      </c>
      <c r="ZC58" s="8">
        <f t="shared" si="2996"/>
        <v>5.806133267581929</v>
      </c>
      <c r="ZD58" s="8">
        <f t="shared" si="2996"/>
        <v>5.5633864992054889</v>
      </c>
      <c r="ZE58" s="8">
        <f t="shared" si="2996"/>
        <v>5.6099376530625804</v>
      </c>
      <c r="ZF58" s="8">
        <f t="shared" si="2996"/>
        <v>5.8862523497368153</v>
      </c>
      <c r="ZG58" s="8">
        <f t="shared" si="2996"/>
        <v>5.9335766051543573</v>
      </c>
      <c r="ZH58" s="8">
        <f t="shared" si="2996"/>
        <v>5.7823105351603159</v>
      </c>
      <c r="ZI58" s="8">
        <f t="shared" si="2996"/>
        <v>5.548517873721412</v>
      </c>
      <c r="ZJ58" s="8">
        <f t="shared" si="2996"/>
        <v>5.535365994868144</v>
      </c>
      <c r="ZK58" s="8">
        <f t="shared" si="2996"/>
        <v>5.3303739508729642</v>
      </c>
      <c r="ZL58" s="8">
        <f t="shared" si="2996"/>
        <v>5.5860768333708659</v>
      </c>
      <c r="ZM58" s="8">
        <f t="shared" si="2996"/>
        <v>5.5171627517710862</v>
      </c>
      <c r="ZN58" s="8">
        <f t="shared" si="2996"/>
        <v>5.4501252974752772</v>
      </c>
      <c r="ZO58" s="8">
        <f t="shared" si="2996"/>
        <v>5.7231890254972653</v>
      </c>
      <c r="ZP58" s="8">
        <f t="shared" si="2996"/>
        <v>5.877774165662446</v>
      </c>
      <c r="ZQ58" s="8">
        <f t="shared" si="2996"/>
        <v>6.3110348777560494</v>
      </c>
      <c r="ZR58" s="8">
        <f t="shared" si="2996"/>
        <v>6.2159879094847881</v>
      </c>
      <c r="ZS58" s="8">
        <f t="shared" si="2996"/>
        <v>6.134884003855829</v>
      </c>
      <c r="ZT58" s="8">
        <f t="shared" si="2996"/>
        <v>6.3956393071804953</v>
      </c>
      <c r="ZU58" s="8">
        <f t="shared" si="2996"/>
        <v>6.4606717632034645</v>
      </c>
      <c r="ZV58" s="8">
        <f t="shared" si="2996"/>
        <v>6.1877738549115664</v>
      </c>
      <c r="ZW58" s="8">
        <f t="shared" si="2996"/>
        <v>6.1000626930508357</v>
      </c>
      <c r="ZX58" s="8">
        <f t="shared" si="2996"/>
        <v>5.8847635828771097</v>
      </c>
      <c r="ZY58" s="8">
        <f t="shared" si="2996"/>
        <v>5.4591599953696335</v>
      </c>
      <c r="ZZ58" s="8">
        <f t="shared" si="2996"/>
        <v>6.0753492317387012</v>
      </c>
      <c r="AAA58" s="8">
        <f t="shared" si="2996"/>
        <v>6.4335497564697572</v>
      </c>
      <c r="AAB58" s="8">
        <f t="shared" si="2996"/>
        <v>6.3130591797073574</v>
      </c>
      <c r="AAC58" s="8">
        <f t="shared" si="2996"/>
        <v>6.2559078332095535</v>
      </c>
      <c r="AAD58" s="8">
        <f t="shared" si="2996"/>
        <v>6.0864513312578321</v>
      </c>
      <c r="AAE58" s="8">
        <f t="shared" si="2996"/>
        <v>6.4082750934296024</v>
      </c>
      <c r="AAF58" s="8">
        <f t="shared" si="2996"/>
        <v>6.0457533036379116</v>
      </c>
      <c r="AAG58" s="8">
        <f t="shared" si="2996"/>
        <v>5.7356210790324509</v>
      </c>
      <c r="AAH58" s="8">
        <f t="shared" si="2996"/>
        <v>5.7439891108664121</v>
      </c>
      <c r="AAI58" s="8">
        <f t="shared" si="2996"/>
        <v>5.8414637254466983</v>
      </c>
      <c r="AAJ58" s="8">
        <f t="shared" si="2996"/>
        <v>5.9065470479455877</v>
      </c>
      <c r="AAK58" s="8">
        <f t="shared" si="2996"/>
        <v>5.7635944194876627</v>
      </c>
      <c r="AAL58" s="8">
        <f t="shared" si="2996"/>
        <v>5.7544227015557912</v>
      </c>
      <c r="AAM58" s="8">
        <f t="shared" si="2996"/>
        <v>5.5444342227998407</v>
      </c>
      <c r="AAN58" s="8">
        <f t="shared" si="2996"/>
        <v>4.9945542225762818</v>
      </c>
      <c r="AAO58" s="8">
        <f t="shared" si="2996"/>
        <v>4.8351939461851003</v>
      </c>
      <c r="AAP58" s="8">
        <f t="shared" si="2996"/>
        <v>4.726657492661559</v>
      </c>
      <c r="AAQ58" s="8">
        <f t="shared" si="2996"/>
        <v>4.8634186871877763</v>
      </c>
      <c r="AAR58" s="8">
        <f t="shared" si="2996"/>
        <v>4.786775118978281</v>
      </c>
      <c r="AAS58" s="8">
        <f t="shared" si="2996"/>
        <v>4.135237642073303</v>
      </c>
      <c r="AAT58" s="8">
        <f t="shared" si="2996"/>
        <v>4.0706944309276416</v>
      </c>
      <c r="AAU58" s="8">
        <f t="shared" si="2996"/>
        <v>4.2492447848976109</v>
      </c>
      <c r="AAV58" s="8">
        <f t="shared" si="2996"/>
        <v>2.8190581086285644</v>
      </c>
      <c r="AAW58" s="8">
        <f t="shared" si="2996"/>
        <v>2.6692956494497841</v>
      </c>
      <c r="AAX58" s="8">
        <f t="shared" si="2996"/>
        <v>2.6350555043492787</v>
      </c>
      <c r="AAY58" s="8">
        <f t="shared" si="2996"/>
        <v>2.575636589967083</v>
      </c>
      <c r="AAZ58" s="8">
        <f t="shared" si="2996"/>
        <v>2.7759185065468812</v>
      </c>
      <c r="ABA58" s="8">
        <f t="shared" si="2996"/>
        <v>2.8140838519733338</v>
      </c>
      <c r="ABB58" s="8">
        <f t="shared" si="2996"/>
        <v>2.8698682872070114</v>
      </c>
      <c r="ABC58" s="8">
        <f t="shared" si="2996"/>
        <v>2.9006907671522084</v>
      </c>
      <c r="ABD58" s="8">
        <f t="shared" si="2996"/>
        <v>2.9315619571468772</v>
      </c>
      <c r="ABE58" s="8">
        <f t="shared" si="2996"/>
        <v>2.9801617014049393</v>
      </c>
      <c r="ABF58" s="8">
        <f t="shared" si="2996"/>
        <v>2.9654697893739561</v>
      </c>
      <c r="ABG58" s="8">
        <f t="shared" si="2996"/>
        <v>3.0051092779376076</v>
      </c>
      <c r="ABH58" s="8">
        <f t="shared" si="2996"/>
        <v>3.1209918722716767</v>
      </c>
      <c r="ABI58" s="8">
        <f t="shared" si="2996"/>
        <v>3.0613178064011208</v>
      </c>
      <c r="ABJ58" s="8">
        <f t="shared" si="2996"/>
        <v>3.0757894144081708</v>
      </c>
      <c r="ABK58" s="8">
        <f t="shared" si="2996"/>
        <v>3.0721962590876197</v>
      </c>
      <c r="ABL58" s="8">
        <f t="shared" ref="ABL58:ADW58" si="2997">SUM(ZM57:ABL57)/10^9</f>
        <v>3.0575725506574898</v>
      </c>
      <c r="ABM58" s="8">
        <f t="shared" si="2997"/>
        <v>3.6038320805870732</v>
      </c>
      <c r="ABN58" s="8">
        <f t="shared" si="2997"/>
        <v>3.5771647133844477</v>
      </c>
      <c r="ABO58" s="8">
        <f t="shared" si="2997"/>
        <v>3.5734417568304742</v>
      </c>
      <c r="ABP58" s="8">
        <f t="shared" si="2997"/>
        <v>3.8336724970415208</v>
      </c>
      <c r="ABQ58" s="8">
        <f t="shared" si="2997"/>
        <v>3.0462746847029343</v>
      </c>
      <c r="ABR58" s="8">
        <f t="shared" si="2997"/>
        <v>3.1617883509103653</v>
      </c>
      <c r="ABS58" s="8">
        <f t="shared" si="2997"/>
        <v>3.2005998783416465</v>
      </c>
      <c r="ABT58" s="8">
        <f t="shared" si="2997"/>
        <v>3.2294183443229509</v>
      </c>
      <c r="ABU58" s="8">
        <f t="shared" si="2997"/>
        <v>2.8949855407908607</v>
      </c>
      <c r="ABV58" s="8">
        <f t="shared" si="2997"/>
        <v>2.9811440660788371</v>
      </c>
      <c r="ABW58" s="8">
        <f t="shared" si="2997"/>
        <v>2.9036754055536882</v>
      </c>
      <c r="ABX58" s="8">
        <f t="shared" si="2997"/>
        <v>2.9018982715812349</v>
      </c>
      <c r="ABY58" s="8">
        <f t="shared" si="2997"/>
        <v>3.1700274996810403</v>
      </c>
      <c r="ABZ58" s="8">
        <f t="shared" si="2997"/>
        <v>3.1940256758716337</v>
      </c>
      <c r="ACA58" s="8">
        <f t="shared" si="2997"/>
        <v>3.0677324313782468</v>
      </c>
      <c r="ACB58" s="8">
        <f t="shared" si="2997"/>
        <v>3.0587169022056173</v>
      </c>
      <c r="ACC58" s="8">
        <f t="shared" si="2997"/>
        <v>2.9418737525246952</v>
      </c>
      <c r="ACD58" s="8">
        <f t="shared" si="2997"/>
        <v>3.0051252055071664</v>
      </c>
      <c r="ACE58" s="8">
        <f t="shared" si="2997"/>
        <v>2.900005201079801</v>
      </c>
      <c r="ACF58" s="8">
        <f t="shared" si="2997"/>
        <v>2.7183713003953818</v>
      </c>
      <c r="ACG58" s="8">
        <f t="shared" si="2997"/>
        <v>2.6966383520325805</v>
      </c>
      <c r="ACH58" s="8">
        <f t="shared" si="2997"/>
        <v>2.6381112167459273</v>
      </c>
      <c r="ACI58" s="8">
        <f t="shared" si="2997"/>
        <v>1.5619938274986966</v>
      </c>
      <c r="ACJ58" s="8">
        <f t="shared" si="2997"/>
        <v>1.4915955542258827</v>
      </c>
      <c r="ACK58" s="8">
        <f t="shared" si="2997"/>
        <v>1.7125980249833339</v>
      </c>
      <c r="ACL58" s="8">
        <f t="shared" si="2997"/>
        <v>1.6989146202451122</v>
      </c>
      <c r="ACM58" s="8">
        <f t="shared" si="2997"/>
        <v>1.7402991397993794</v>
      </c>
      <c r="ACN58" s="8">
        <f t="shared" si="2997"/>
        <v>1.5718692026110981</v>
      </c>
      <c r="ACO58" s="8">
        <f t="shared" si="2997"/>
        <v>1.6776002299695543</v>
      </c>
      <c r="ACP58" s="8">
        <f t="shared" si="2997"/>
        <v>1.8071059073489664</v>
      </c>
      <c r="ACQ58" s="8">
        <f t="shared" si="2997"/>
        <v>1.7221461988183175</v>
      </c>
      <c r="ACR58" s="8">
        <f t="shared" si="2997"/>
        <v>1.9759141688777775</v>
      </c>
      <c r="ACS58" s="8">
        <f t="shared" si="2997"/>
        <v>1.9521595868610178</v>
      </c>
      <c r="ACT58" s="8">
        <f t="shared" si="2997"/>
        <v>2.027976202046557</v>
      </c>
      <c r="ACU58" s="8">
        <f t="shared" si="2997"/>
        <v>1.9294304308943524</v>
      </c>
      <c r="ACV58" s="8">
        <f t="shared" si="2997"/>
        <v>1.7326962468742857</v>
      </c>
      <c r="ACW58" s="8">
        <f t="shared" si="2997"/>
        <v>1.4168758910331458</v>
      </c>
      <c r="ACX58" s="8">
        <f t="shared" si="2997"/>
        <v>1.2242436472533984</v>
      </c>
      <c r="ACY58" s="8">
        <f t="shared" si="2997"/>
        <v>1.2539110021022513</v>
      </c>
      <c r="ACZ58" s="8">
        <f t="shared" si="2997"/>
        <v>1.1326993083253423</v>
      </c>
      <c r="ADA58" s="8">
        <f t="shared" si="2997"/>
        <v>1.006605941321248</v>
      </c>
      <c r="ADB58" s="8">
        <f t="shared" si="2997"/>
        <v>1.019236780762955</v>
      </c>
      <c r="ADC58" s="8">
        <f t="shared" si="2997"/>
        <v>1.0465634252813727</v>
      </c>
      <c r="ADD58" s="8">
        <f t="shared" si="2997"/>
        <v>1.0202716424899929</v>
      </c>
      <c r="ADE58" s="8">
        <f t="shared" si="2997"/>
        <v>1.0301499981916624</v>
      </c>
      <c r="ADF58" s="8">
        <f t="shared" si="2997"/>
        <v>0.99683030497251468</v>
      </c>
      <c r="ADG58" s="8">
        <f t="shared" si="2997"/>
        <v>0.97415910925169946</v>
      </c>
      <c r="ADH58" s="8">
        <f t="shared" si="2997"/>
        <v>0.98444991679543781</v>
      </c>
      <c r="ADI58" s="8">
        <f t="shared" si="2997"/>
        <v>0.9924391814472826</v>
      </c>
      <c r="ADJ58" s="8">
        <f t="shared" si="2997"/>
        <v>0.98995076679553795</v>
      </c>
      <c r="ADK58" s="8">
        <f t="shared" si="2997"/>
        <v>0.96385118508352419</v>
      </c>
      <c r="ADL58" s="8">
        <f t="shared" si="2997"/>
        <v>1.0162973656442114</v>
      </c>
      <c r="ADM58" s="8">
        <f t="shared" si="2997"/>
        <v>0.51065882725471123</v>
      </c>
      <c r="ADN58" s="8">
        <f t="shared" si="2997"/>
        <v>0.54895964001410857</v>
      </c>
      <c r="ADO58" s="8">
        <f t="shared" si="2997"/>
        <v>0.50281226450084904</v>
      </c>
      <c r="ADP58" s="8">
        <f t="shared" si="2997"/>
        <v>0.13661184329025711</v>
      </c>
      <c r="ADQ58" s="8">
        <f t="shared" si="2997"/>
        <v>0.11869068129684741</v>
      </c>
      <c r="ADR58" s="8">
        <f t="shared" si="2997"/>
        <v>0.13390913763604095</v>
      </c>
      <c r="ADS58" s="8">
        <f t="shared" si="2997"/>
        <v>0.10204647560653253</v>
      </c>
      <c r="ADT58" s="8">
        <f t="shared" si="2997"/>
        <v>6.6390821387773344E-2</v>
      </c>
      <c r="ADU58" s="8">
        <f t="shared" si="2997"/>
        <v>6.9844007867593649E-2</v>
      </c>
      <c r="ADV58" s="8">
        <f t="shared" si="2997"/>
        <v>4.0066916029645835E-2</v>
      </c>
      <c r="ADW58" s="8">
        <f t="shared" si="2997"/>
        <v>8.6619990225386412E-2</v>
      </c>
      <c r="ADX58" s="8">
        <f t="shared" ref="ADX58:AGI58" si="2998">SUM(ABY57:ADX57)/10^9</f>
        <v>9.9081518948424846E-2</v>
      </c>
      <c r="ADY58" s="8">
        <f t="shared" si="2998"/>
        <v>0.11820324614957695</v>
      </c>
      <c r="ADZ58" s="8">
        <f t="shared" si="2998"/>
        <v>2.8406318758640171E-2</v>
      </c>
      <c r="AEA58" s="8">
        <f t="shared" si="2998"/>
        <v>1.7735251420859376E-2</v>
      </c>
      <c r="AEB58" s="8">
        <f t="shared" si="2998"/>
        <v>4.1194114620056496E-2</v>
      </c>
      <c r="AEC58" s="8">
        <f t="shared" si="2998"/>
        <v>5.9708471549071704E-2</v>
      </c>
      <c r="AED58" s="8">
        <f t="shared" si="2998"/>
        <v>7.1253890023371041E-2</v>
      </c>
      <c r="AEE58" s="8">
        <f t="shared" si="2998"/>
        <v>0.13012076499082648</v>
      </c>
      <c r="AEF58" s="8">
        <f t="shared" si="2998"/>
        <v>0.23097128649735627</v>
      </c>
      <c r="AEG58" s="8">
        <f t="shared" si="2998"/>
        <v>0.45351563745878376</v>
      </c>
      <c r="AEH58" s="8">
        <f t="shared" si="2998"/>
        <v>0.47338778445218888</v>
      </c>
      <c r="AEI58" s="8">
        <f t="shared" si="2998"/>
        <v>0.52946282572950532</v>
      </c>
      <c r="AEJ58" s="8">
        <f t="shared" si="2998"/>
        <v>0.60813056750312022</v>
      </c>
      <c r="AEK58" s="8">
        <f t="shared" si="2998"/>
        <v>0.69750206382201507</v>
      </c>
      <c r="AEL58" s="8">
        <f t="shared" si="2998"/>
        <v>0.77929245139010295</v>
      </c>
      <c r="AEM58" s="8">
        <f t="shared" si="2998"/>
        <v>0.86867251886350139</v>
      </c>
      <c r="AEN58" s="8">
        <f t="shared" si="2998"/>
        <v>0.99773616849965241</v>
      </c>
      <c r="AEO58" s="8">
        <f t="shared" si="2998"/>
        <v>1.0507089041037512</v>
      </c>
      <c r="AEP58" s="8">
        <f t="shared" si="2998"/>
        <v>1.0927802403117748</v>
      </c>
      <c r="AEQ58" s="8">
        <f t="shared" si="2998"/>
        <v>1.1556210447504329</v>
      </c>
      <c r="AER58" s="8">
        <f t="shared" si="2998"/>
        <v>1.4664164850342418</v>
      </c>
      <c r="AES58" s="8">
        <f t="shared" si="2998"/>
        <v>1.4525615033416828</v>
      </c>
      <c r="AET58" s="8">
        <f t="shared" si="2998"/>
        <v>1.4505687659935873</v>
      </c>
      <c r="AEU58" s="8">
        <f t="shared" si="2998"/>
        <v>1.870789325393023</v>
      </c>
      <c r="AEV58" s="8">
        <f t="shared" si="2998"/>
        <v>2.1096129415610783</v>
      </c>
      <c r="AEW58" s="8">
        <f t="shared" si="2998"/>
        <v>2.2588346933340691</v>
      </c>
      <c r="AEX58" s="8">
        <f t="shared" si="2998"/>
        <v>2.2657609279464439</v>
      </c>
      <c r="AEY58" s="8">
        <f t="shared" si="2998"/>
        <v>2.2891044736205557</v>
      </c>
      <c r="AEZ58" s="8">
        <f t="shared" si="2998"/>
        <v>2.3010553192299503</v>
      </c>
      <c r="AFA58" s="8">
        <f t="shared" si="2998"/>
        <v>2.4903493632241758</v>
      </c>
      <c r="AFB58" s="8">
        <f t="shared" si="2998"/>
        <v>2.4637998407184956</v>
      </c>
      <c r="AFC58" s="8">
        <f t="shared" si="2998"/>
        <v>2.4154092610985067</v>
      </c>
      <c r="AFD58" s="8">
        <f t="shared" si="2998"/>
        <v>2.6003323427889309</v>
      </c>
      <c r="AFE58" s="8">
        <f t="shared" si="2998"/>
        <v>2.8531304830590591</v>
      </c>
      <c r="AFF58" s="8">
        <f t="shared" si="2998"/>
        <v>2.8872396883784068</v>
      </c>
      <c r="AFG58" s="8">
        <f t="shared" si="2998"/>
        <v>2.9225201737852764</v>
      </c>
      <c r="AFH58" s="8">
        <f t="shared" si="2998"/>
        <v>2.9338537111468939</v>
      </c>
      <c r="AFI58" s="8">
        <f t="shared" si="2998"/>
        <v>2.9767008604307645</v>
      </c>
      <c r="AFJ58" s="8">
        <f t="shared" si="2998"/>
        <v>2.9963395210664086</v>
      </c>
      <c r="AFK58" s="8">
        <f t="shared" si="2998"/>
        <v>3.0106798741531962</v>
      </c>
      <c r="AFL58" s="8">
        <f t="shared" si="2998"/>
        <v>3.0584448694961415</v>
      </c>
      <c r="AFM58" s="8">
        <f t="shared" si="2998"/>
        <v>3.1010971010798372</v>
      </c>
      <c r="AFN58" s="8">
        <f t="shared" si="2998"/>
        <v>3.1060389069755505</v>
      </c>
      <c r="AFO58" s="8">
        <f t="shared" si="2998"/>
        <v>3.1143610906686279</v>
      </c>
      <c r="AFP58" s="8">
        <f t="shared" si="2998"/>
        <v>3.1376009588017308</v>
      </c>
      <c r="AFQ58" s="8">
        <f t="shared" si="2998"/>
        <v>3.2409779201405908</v>
      </c>
      <c r="AFR58" s="8">
        <f t="shared" si="2998"/>
        <v>3.2625619996901625</v>
      </c>
      <c r="AFS58" s="8">
        <f t="shared" si="2998"/>
        <v>3.2679475262447291</v>
      </c>
      <c r="AFT58" s="8">
        <f t="shared" si="2998"/>
        <v>3.2891152916448556</v>
      </c>
      <c r="AFU58" s="8">
        <f t="shared" si="2998"/>
        <v>3.3040759306486591</v>
      </c>
      <c r="AFV58" s="8">
        <f t="shared" si="2998"/>
        <v>3.3307872902456044</v>
      </c>
      <c r="AFW58" s="8">
        <f t="shared" si="2998"/>
        <v>3.348090544273628</v>
      </c>
      <c r="AFX58" s="8">
        <f t="shared" si="2998"/>
        <v>3.4378601909145456</v>
      </c>
      <c r="AFY58" s="8">
        <f t="shared" si="2998"/>
        <v>3.4821374506831679</v>
      </c>
      <c r="AFZ58" s="8">
        <f t="shared" si="2998"/>
        <v>3.5867573559744343</v>
      </c>
      <c r="AGA58" s="8">
        <f t="shared" si="2998"/>
        <v>5.8238621954608467</v>
      </c>
      <c r="AGB58" s="8">
        <f t="shared" si="2998"/>
        <v>6.0398476682531967</v>
      </c>
      <c r="AGC58" s="8">
        <f t="shared" si="2998"/>
        <v>6.3468939148278629</v>
      </c>
      <c r="AGD58" s="8">
        <f t="shared" si="2998"/>
        <v>7.0018416095288858</v>
      </c>
      <c r="AGE58" s="8">
        <f t="shared" si="2998"/>
        <v>7.0341633308287417</v>
      </c>
      <c r="AGF58" s="8">
        <f t="shared" si="2998"/>
        <v>7.0260876742729828</v>
      </c>
      <c r="AGG58" s="8">
        <f t="shared" si="2998"/>
        <v>7.0058657238537254</v>
      </c>
      <c r="AGH58" s="8">
        <f t="shared" si="2998"/>
        <v>7.2670699807740231</v>
      </c>
      <c r="AGI58" s="8">
        <f t="shared" si="2998"/>
        <v>7.3554925592997158</v>
      </c>
      <c r="AGJ58" s="8">
        <f t="shared" ref="AGJ58:AIU58" si="2999">SUM(AEK57:AGJ57)/10^9</f>
        <v>7.3602133471615403</v>
      </c>
      <c r="AGK58" s="8">
        <f t="shared" si="2999"/>
        <v>7.2738362105372909</v>
      </c>
      <c r="AGL58" s="8">
        <f t="shared" si="2999"/>
        <v>7.2899710408446827</v>
      </c>
      <c r="AGM58" s="8">
        <f t="shared" si="2999"/>
        <v>7.4529667195729168</v>
      </c>
      <c r="AGN58" s="8">
        <f t="shared" si="2999"/>
        <v>7.3939477188928366</v>
      </c>
      <c r="AGO58" s="8">
        <f t="shared" si="2999"/>
        <v>7.4563385600918268</v>
      </c>
      <c r="AGP58" s="8">
        <f t="shared" si="2999"/>
        <v>7.4867370643318214</v>
      </c>
      <c r="AGQ58" s="8">
        <f t="shared" si="2999"/>
        <v>7.4543647860827527</v>
      </c>
      <c r="AGR58" s="8">
        <f t="shared" si="2999"/>
        <v>7.3203008353606744</v>
      </c>
      <c r="AGS58" s="8">
        <f t="shared" si="2999"/>
        <v>7.4323960872432329</v>
      </c>
      <c r="AGT58" s="8">
        <f t="shared" si="2999"/>
        <v>7.4065238888784641</v>
      </c>
      <c r="AGU58" s="8">
        <f t="shared" si="2999"/>
        <v>6.9829625505530375</v>
      </c>
      <c r="AGV58" s="8">
        <f t="shared" si="2999"/>
        <v>6.7690849801954238</v>
      </c>
      <c r="AGW58" s="8">
        <f t="shared" si="2999"/>
        <v>6.8458530672492799</v>
      </c>
      <c r="AGX58" s="8">
        <f t="shared" si="2999"/>
        <v>6.8161855072915305</v>
      </c>
      <c r="AGY58" s="8">
        <f t="shared" si="2999"/>
        <v>6.9451773094807709</v>
      </c>
      <c r="AGZ58" s="8">
        <f t="shared" si="2999"/>
        <v>7.0216040181582695</v>
      </c>
      <c r="AHA58" s="8">
        <f t="shared" si="2999"/>
        <v>7.0147068098075351</v>
      </c>
      <c r="AHB58" s="8">
        <f t="shared" si="2999"/>
        <v>7.0003520658229101</v>
      </c>
      <c r="AHC58" s="8">
        <f t="shared" si="2999"/>
        <v>7.0055772454333098</v>
      </c>
      <c r="AHD58" s="8">
        <f t="shared" si="2999"/>
        <v>7.0840874556809181</v>
      </c>
      <c r="AHE58" s="8">
        <f t="shared" si="2999"/>
        <v>6.7376691487643923</v>
      </c>
      <c r="AHF58" s="8">
        <f t="shared" si="2999"/>
        <v>6.7140216438649158</v>
      </c>
      <c r="AHG58" s="8">
        <f t="shared" si="2999"/>
        <v>6.6720837645817879</v>
      </c>
      <c r="AHH58" s="8">
        <f t="shared" si="2999"/>
        <v>6.7257368327168185</v>
      </c>
      <c r="AHI58" s="8">
        <f t="shared" si="2999"/>
        <v>6.6771365259376179</v>
      </c>
      <c r="AHJ58" s="8">
        <f t="shared" si="2999"/>
        <v>6.7736601266114684</v>
      </c>
      <c r="AHK58" s="8">
        <f t="shared" si="2999"/>
        <v>9.0486160926114749</v>
      </c>
      <c r="AHL58" s="8">
        <f t="shared" si="2999"/>
        <v>9.0810757114569434</v>
      </c>
      <c r="AHM58" s="8">
        <f t="shared" si="2999"/>
        <v>9.487301121085066</v>
      </c>
      <c r="AHN58" s="8">
        <f t="shared" si="2999"/>
        <v>10.249564977742766</v>
      </c>
      <c r="AHO58" s="8">
        <f t="shared" si="2999"/>
        <v>11.020112764604209</v>
      </c>
      <c r="AHP58" s="8">
        <f t="shared" si="2999"/>
        <v>10.817619577734568</v>
      </c>
      <c r="AHQ58" s="8">
        <f t="shared" si="2999"/>
        <v>11.271933503548011</v>
      </c>
      <c r="AHR58" s="8">
        <f t="shared" si="2999"/>
        <v>11.657042861211467</v>
      </c>
      <c r="AHS58" s="8">
        <f t="shared" si="2999"/>
        <v>11.800131877834358</v>
      </c>
      <c r="AHT58" s="8">
        <f t="shared" si="2999"/>
        <v>11.820652446803507</v>
      </c>
      <c r="AHU58" s="8">
        <f t="shared" si="2999"/>
        <v>12.137580130677524</v>
      </c>
      <c r="AHV58" s="8">
        <f t="shared" si="2999"/>
        <v>12.378671913732916</v>
      </c>
      <c r="AHW58" s="8">
        <f t="shared" si="2999"/>
        <v>12.471306909700772</v>
      </c>
      <c r="AHX58" s="8">
        <f t="shared" si="2999"/>
        <v>12.556245129111812</v>
      </c>
      <c r="AHY58" s="8">
        <f t="shared" si="2999"/>
        <v>12.515882397100357</v>
      </c>
      <c r="AHZ58" s="8">
        <f t="shared" si="2999"/>
        <v>12.70254355569044</v>
      </c>
      <c r="AIA58" s="8">
        <f t="shared" si="2999"/>
        <v>10.467484095387388</v>
      </c>
      <c r="AIB58" s="8">
        <f t="shared" si="2999"/>
        <v>10.221113436980744</v>
      </c>
      <c r="AIC58" s="8">
        <f t="shared" si="2999"/>
        <v>9.943908027571009</v>
      </c>
      <c r="AID58" s="8">
        <f t="shared" si="2999"/>
        <v>9.3463349945622145</v>
      </c>
      <c r="AIE58" s="8">
        <f t="shared" si="2999"/>
        <v>9.3949392528242939</v>
      </c>
      <c r="AIF58" s="8">
        <f t="shared" si="2999"/>
        <v>9.6599152945702382</v>
      </c>
      <c r="AIG58" s="8">
        <f t="shared" si="2999"/>
        <v>9.586930447454268</v>
      </c>
      <c r="AIH58" s="8">
        <f t="shared" si="2999"/>
        <v>9.310636392937683</v>
      </c>
      <c r="AII58" s="8">
        <f t="shared" si="2999"/>
        <v>9.3555597190733266</v>
      </c>
      <c r="AIJ58" s="8">
        <f t="shared" si="2999"/>
        <v>9.4672013715620853</v>
      </c>
      <c r="AIK58" s="8">
        <f t="shared" si="2999"/>
        <v>9.6597696543949816</v>
      </c>
      <c r="AIL58" s="8">
        <f t="shared" si="2999"/>
        <v>9.843759204985389</v>
      </c>
      <c r="AIM58" s="8">
        <f t="shared" si="2999"/>
        <v>25.559414044560111</v>
      </c>
      <c r="AIN58" s="8">
        <f t="shared" si="2999"/>
        <v>25.833786344693095</v>
      </c>
      <c r="AIO58" s="8">
        <f t="shared" si="2999"/>
        <v>25.990214714044406</v>
      </c>
      <c r="AIP58" s="8">
        <f t="shared" si="2999"/>
        <v>26.021354916869491</v>
      </c>
      <c r="AIQ58" s="8">
        <f t="shared" si="2999"/>
        <v>25.793842098902008</v>
      </c>
      <c r="AIR58" s="8">
        <f t="shared" si="2999"/>
        <v>25.95664812640927</v>
      </c>
      <c r="AIS58" s="8">
        <f t="shared" si="2999"/>
        <v>25.744470944052743</v>
      </c>
      <c r="AIT58" s="8">
        <f t="shared" si="2999"/>
        <v>25.925519796484394</v>
      </c>
      <c r="AIU58" s="8">
        <f t="shared" si="2999"/>
        <v>26.021571984920161</v>
      </c>
      <c r="AIV58" s="8">
        <f t="shared" ref="AIV58:AKQ58" si="3000">SUM(AGW57:AIV57)/10^9</f>
        <v>26.126809462779981</v>
      </c>
      <c r="AIW58" s="8">
        <f t="shared" si="3000"/>
        <v>26.060837269133629</v>
      </c>
      <c r="AIX58" s="8">
        <f t="shared" si="3000"/>
        <v>26.040583596307428</v>
      </c>
      <c r="AIY58" s="8">
        <f t="shared" si="3000"/>
        <v>26.074108236511947</v>
      </c>
      <c r="AIZ58" s="8">
        <f t="shared" si="3000"/>
        <v>26.681997411740348</v>
      </c>
      <c r="AJA58" s="8">
        <f t="shared" si="3000"/>
        <v>27.678377564745276</v>
      </c>
      <c r="AJB58" s="8">
        <f t="shared" si="3000"/>
        <v>32.203390289690461</v>
      </c>
      <c r="AJC58" s="8">
        <f t="shared" si="3000"/>
        <v>36.550834664356749</v>
      </c>
      <c r="AJD58" s="8">
        <f t="shared" si="3000"/>
        <v>41.297823395606081</v>
      </c>
      <c r="AJE58" s="8">
        <f t="shared" si="3000"/>
        <v>45.152986000118837</v>
      </c>
      <c r="AJF58" s="8">
        <f t="shared" si="3000"/>
        <v>47.257787266034235</v>
      </c>
      <c r="AJG58" s="8">
        <f t="shared" si="3000"/>
        <v>48.944422828043066</v>
      </c>
      <c r="AJH58" s="8">
        <f t="shared" si="3000"/>
        <v>50.610430871987795</v>
      </c>
      <c r="AJI58" s="8">
        <f t="shared" si="3000"/>
        <v>55.973720251356198</v>
      </c>
      <c r="AJJ58" s="8">
        <f t="shared" si="3000"/>
        <v>71.498829070806181</v>
      </c>
      <c r="AJK58" s="8">
        <f t="shared" si="3000"/>
        <v>69.515276564773686</v>
      </c>
      <c r="AJL58" s="8">
        <f t="shared" si="3000"/>
        <v>69.682620504880859</v>
      </c>
      <c r="AJM58" s="8">
        <f t="shared" si="3000"/>
        <v>69.600736015445975</v>
      </c>
      <c r="AJN58" s="8">
        <f t="shared" si="3000"/>
        <v>69.545315582534741</v>
      </c>
      <c r="AJO58" s="8">
        <f t="shared" si="3000"/>
        <v>68.318877061084365</v>
      </c>
      <c r="AJP58" s="8">
        <f t="shared" si="3000"/>
        <v>68.493382640049845</v>
      </c>
      <c r="AJQ58" s="8">
        <f t="shared" si="3000"/>
        <v>68.027564346752953</v>
      </c>
      <c r="AJR58" s="8">
        <f t="shared" si="3000"/>
        <v>67.848719621995258</v>
      </c>
      <c r="AJS58" s="8">
        <f t="shared" si="3000"/>
        <v>67.816080481007916</v>
      </c>
      <c r="AJT58" s="8">
        <f t="shared" si="3000"/>
        <v>67.881023117300458</v>
      </c>
      <c r="AJU58" s="8">
        <f t="shared" si="3000"/>
        <v>71.295700358949219</v>
      </c>
      <c r="AJV58" s="8">
        <f t="shared" si="3000"/>
        <v>76.034805916946013</v>
      </c>
      <c r="AJW58" s="8">
        <f t="shared" si="3000"/>
        <v>75.923373398006362</v>
      </c>
      <c r="AJX58" s="8">
        <f t="shared" si="3000"/>
        <v>75.759188394759875</v>
      </c>
      <c r="AJY58" s="8">
        <f t="shared" si="3000"/>
        <v>76.603969342701447</v>
      </c>
      <c r="AJZ58" s="8">
        <f t="shared" si="3000"/>
        <v>77.389494906563243</v>
      </c>
      <c r="AKA58" s="8">
        <f t="shared" si="3000"/>
        <v>77.700252546592083</v>
      </c>
      <c r="AKB58" s="8">
        <f t="shared" si="3000"/>
        <v>78.627197431130114</v>
      </c>
      <c r="AKC58" s="8">
        <f t="shared" si="3000"/>
        <v>79.320863543565679</v>
      </c>
      <c r="AKD58" s="8">
        <f t="shared" si="3000"/>
        <v>79.648935271128096</v>
      </c>
      <c r="AKE58" s="8">
        <f t="shared" si="3000"/>
        <v>80.518193131409845</v>
      </c>
      <c r="AKF58" s="8">
        <f t="shared" si="3000"/>
        <v>81.467430493804017</v>
      </c>
      <c r="AKG58" s="8">
        <f t="shared" si="3000"/>
        <v>81.863154646821897</v>
      </c>
      <c r="AKH58" s="8">
        <f t="shared" si="3000"/>
        <v>82.589830687378921</v>
      </c>
      <c r="AKI58" s="8">
        <f t="shared" si="3000"/>
        <v>84.570409855643504</v>
      </c>
      <c r="AKJ58" s="8">
        <f t="shared" si="3000"/>
        <v>90.519604473644094</v>
      </c>
      <c r="AKK58" s="8">
        <f t="shared" si="3000"/>
        <v>92.224787101587808</v>
      </c>
      <c r="AKL58" s="8">
        <f t="shared" si="3000"/>
        <v>93.674707881436149</v>
      </c>
      <c r="AKM58" s="8">
        <f t="shared" si="3000"/>
        <v>80.383094303259668</v>
      </c>
      <c r="AKN58" s="8">
        <f t="shared" si="3000"/>
        <v>84.088672130265778</v>
      </c>
      <c r="AKO58" s="8">
        <f t="shared" si="3000"/>
        <v>84.329072663386839</v>
      </c>
      <c r="AKP58" s="8">
        <f t="shared" si="3000"/>
        <v>84.798012232021364</v>
      </c>
      <c r="AKQ58" s="8">
        <f t="shared" si="3000"/>
        <v>83.122239250675349</v>
      </c>
      <c r="AKR58" s="8">
        <f t="shared" ref="AKR58" si="3001">SUM(AIS57:AKR57)/10^9</f>
        <v>84.014322776993097</v>
      </c>
      <c r="AKS58" s="8">
        <f t="shared" ref="AKS58:AKU58" si="3002">SUM(AIT57:AKS57)/10^9</f>
        <v>83.225757481572415</v>
      </c>
      <c r="AKT58" s="8">
        <f t="shared" si="3002"/>
        <v>82.144484234844526</v>
      </c>
      <c r="AKU58" s="8">
        <f t="shared" si="3002"/>
        <v>82.100318034346643</v>
      </c>
      <c r="AKV58" s="8">
        <f t="shared" ref="AKV58" si="3003">SUM(AIW57:AKV57)/10^9</f>
        <v>82.64727998097122</v>
      </c>
      <c r="AKW58" s="8">
        <f t="shared" ref="AKW58" si="3004">SUM(AIX57:AKW57)/10^9</f>
        <v>87.137075501458682</v>
      </c>
      <c r="AKX58" s="8">
        <f t="shared" ref="AKX58" si="3005">SUM(AIY57:AKX57)/10^9</f>
        <v>87.773453418630623</v>
      </c>
      <c r="AKY58" s="8">
        <f t="shared" ref="AKY58" si="3006">SUM(AIZ57:AKY57)/10^9</f>
        <v>92.374756536210484</v>
      </c>
      <c r="AKZ58" s="8">
        <f t="shared" ref="AKZ58" si="3007">SUM(AJA57:AKZ57)/10^9</f>
        <v>93.305592408737681</v>
      </c>
      <c r="ALA58" s="8">
        <f t="shared" ref="ALA58" si="3008">SUM(AJB57:ALA57)/10^9</f>
        <v>95.564391333411876</v>
      </c>
      <c r="ALB58" s="8">
        <f t="shared" ref="ALB58" si="3009">SUM(AJC57:ALB57)/10^9</f>
        <v>93.098631367781437</v>
      </c>
      <c r="ALC58" s="8">
        <f t="shared" ref="ALC58" si="3010">SUM(AJD57:ALC57)/10^9</f>
        <v>91.082726210626149</v>
      </c>
      <c r="ALD58" s="8">
        <f t="shared" ref="ALD58" si="3011">SUM(AJE57:ALD57)/10^9</f>
        <v>86.702198046028698</v>
      </c>
      <c r="ALE58" s="8">
        <f t="shared" ref="ALE58" si="3012">SUM(AJF57:ALE57)/10^9</f>
        <v>81.943641570579288</v>
      </c>
      <c r="ALF58" s="8">
        <f t="shared" ref="ALF58" si="3013">SUM(AJG57:ALF57)/10^9</f>
        <v>80.917205452938191</v>
      </c>
      <c r="ALG58" s="8">
        <f t="shared" ref="ALG58" si="3014">SUM(AJH57:ALG57)/10^9</f>
        <v>83.353375928519071</v>
      </c>
      <c r="ALH58" s="8">
        <f t="shared" ref="ALH58" si="3015">SUM(AJI57:ALH57)/10^9</f>
        <v>84.697738998613346</v>
      </c>
      <c r="ALI58" s="8">
        <f t="shared" ref="ALI58:ALJ58" si="3016">SUM(AJJ57:ALI57)/10^9</f>
        <v>79.923468375846738</v>
      </c>
      <c r="ALJ58" s="8">
        <f t="shared" si="3016"/>
        <v>64.501935449428217</v>
      </c>
      <c r="ALK58" s="8">
        <f t="shared" ref="ALK58" si="3017">SUM(AJL57:ALK57)/10^9</f>
        <v>63.764852884458151</v>
      </c>
      <c r="ALL58" s="8">
        <f t="shared" ref="ALL58" si="3018">SUM(AJM57:ALL57)/10^9</f>
        <v>63.51533089265132</v>
      </c>
      <c r="ALM58" s="8">
        <f t="shared" ref="ALM58" si="3019">SUM(AJN57:ALM57)/10^9</f>
        <v>63.416838963863334</v>
      </c>
      <c r="ALN58" s="8">
        <f t="shared" ref="ALN58:ALO58" si="3020">SUM(AJO57:ALN57)/10^9</f>
        <v>62.593573951708812</v>
      </c>
      <c r="ALO58" s="8">
        <f t="shared" si="3020"/>
        <v>62.865114123261137</v>
      </c>
      <c r="ALP58" s="8">
        <f t="shared" ref="ALP58" si="3021">SUM(AJQ57:ALP57)/10^9</f>
        <v>62.902791339661292</v>
      </c>
      <c r="ALQ58" s="8">
        <f t="shared" ref="ALQ58" si="3022">SUM(AJR57:ALQ57)/10^9</f>
        <v>62.807236475829399</v>
      </c>
      <c r="ALR58" s="8">
        <f t="shared" ref="ALR58" si="3023">SUM(AJS57:ALR57)/10^9</f>
        <v>62.571766601980535</v>
      </c>
      <c r="ALS58" s="8">
        <f t="shared" ref="ALS58" si="3024">SUM(AJT57:ALS57)/10^9</f>
        <v>65.477952774855297</v>
      </c>
      <c r="ALT58" s="8">
        <f t="shared" ref="ALT58" si="3025">SUM(AJU57:ALT57)/10^9</f>
        <v>67.85918813818472</v>
      </c>
      <c r="ALU58" s="8">
        <f t="shared" ref="ALU58" si="3026">SUM(AJV57:ALU57)/10^9</f>
        <v>69.667532048017037</v>
      </c>
      <c r="ALV58" s="8">
        <f t="shared" ref="ALV58" si="3027">SUM(AJW57:ALV57)/10^9</f>
        <v>70.244683552633177</v>
      </c>
      <c r="ALW58" s="8" t="e">
        <f t="shared" ref="ALW58" si="3028">SUM(AJX57:ALW57)/10^9</f>
        <v>#VALUE!</v>
      </c>
      <c r="ALX58" s="8" t="e">
        <f t="shared" ref="ALX58" si="3029">SUM(AJY57:ALX57)/10^9</f>
        <v>#VALUE!</v>
      </c>
      <c r="ALY58" s="8" t="e">
        <f t="shared" ref="ALY58" si="3030">SUM(AJZ57:ALY57)/10^9</f>
        <v>#VALUE!</v>
      </c>
      <c r="ALZ58" s="8" t="e">
        <f t="shared" ref="ALZ58" si="3031">SUM(AKA57:ALZ57)/10^9</f>
        <v>#VALUE!</v>
      </c>
      <c r="AMA58" s="8" t="e">
        <f t="shared" ref="AMA58" si="3032">SUM(AKB57:AMA57)/10^9</f>
        <v>#VALUE!</v>
      </c>
      <c r="AMB58" s="8" t="e">
        <f t="shared" ref="AMB58" si="3033">SUM(AKC57:AMB57)/10^9</f>
        <v>#VALUE!</v>
      </c>
      <c r="AMC58" s="8" t="e">
        <f t="shared" ref="AMC58" si="3034">SUM(AKD57:AMC57)/10^9</f>
        <v>#VALUE!</v>
      </c>
      <c r="AMD58" s="8" t="e">
        <f t="shared" ref="AMD58" si="3035">SUM(AKE57:AMD57)/10^9</f>
        <v>#VALUE!</v>
      </c>
      <c r="AME58" s="8" t="e">
        <f t="shared" ref="AME58" si="3036">SUM(AKF57:AME57)/10^9</f>
        <v>#VALUE!</v>
      </c>
      <c r="AMF58" s="8" t="e">
        <f t="shared" ref="AMF58" si="3037">SUM(AKG57:AMF57)/10^9</f>
        <v>#VALUE!</v>
      </c>
      <c r="AMG58" s="8" t="e">
        <f t="shared" ref="AMG58" si="3038">SUM(AKH57:AMG57)/10^9</f>
        <v>#VALUE!</v>
      </c>
      <c r="AMH58" s="8" t="e">
        <f t="shared" ref="AMH58" si="3039">SUM(AKI57:AMH57)/10^9</f>
        <v>#VALUE!</v>
      </c>
      <c r="AMI58" s="8" t="e">
        <f t="shared" ref="AMI58" si="3040">SUM(AKJ57:AMI57)/10^9</f>
        <v>#VALUE!</v>
      </c>
      <c r="AMJ58" s="8" t="e">
        <f t="shared" ref="AMJ58" si="3041">SUM(AKK57:AMJ57)/10^9</f>
        <v>#VALUE!</v>
      </c>
      <c r="AMK58" s="8" t="e">
        <f t="shared" ref="AMK58" si="3042">SUM(AKL57:AMK57)/10^9</f>
        <v>#VALUE!</v>
      </c>
      <c r="AML58" s="8" t="e">
        <f t="shared" ref="AML58" si="3043">SUM(AKM57:AML57)/10^9</f>
        <v>#VALUE!</v>
      </c>
      <c r="AMM58" s="8" t="e">
        <f t="shared" ref="AMM58" si="3044">SUM(AKN57:AMM57)/10^9</f>
        <v>#VALUE!</v>
      </c>
      <c r="AMN58" s="8" t="e">
        <f t="shared" ref="AMN58" si="3045">SUM(AKO57:AMN57)/10^9</f>
        <v>#VALUE!</v>
      </c>
      <c r="AMO58" s="8" t="e">
        <f t="shared" ref="AMO58" si="3046">SUM(AKP57:AMO57)/10^9</f>
        <v>#VALUE!</v>
      </c>
      <c r="AMP58" s="8" t="e">
        <f t="shared" ref="AMP58" si="3047">SUM(AKQ57:AMP57)/10^9</f>
        <v>#VALUE!</v>
      </c>
      <c r="AMQ58" s="8" t="e">
        <f t="shared" ref="AMQ58" si="3048">SUM(AKR57:AMQ57)/10^9</f>
        <v>#VALUE!</v>
      </c>
      <c r="AMR58" s="8" t="e">
        <f t="shared" ref="AMR58" si="3049">SUM(AKS57:AMR57)/10^9</f>
        <v>#VALUE!</v>
      </c>
      <c r="AMS58" s="8" t="e">
        <f t="shared" ref="AMS58" si="3050">SUM(AKT57:AMS57)/10^9</f>
        <v>#VALUE!</v>
      </c>
      <c r="AMT58" s="8" t="e">
        <f t="shared" ref="AMT58" si="3051">SUM(AKU57:AMT57)/10^9</f>
        <v>#VALUE!</v>
      </c>
      <c r="AMU58" s="8" t="e">
        <f t="shared" ref="AMU58" si="3052">SUM(AKV57:AMU57)/10^9</f>
        <v>#VALUE!</v>
      </c>
      <c r="AMV58" s="8" t="e">
        <f t="shared" ref="AMV58" si="3053">SUM(AKW57:AMV57)/10^9</f>
        <v>#VALUE!</v>
      </c>
      <c r="AMW58" s="8" t="e">
        <f t="shared" ref="AMW58" si="3054">SUM(AKX57:AMW57)/10^9</f>
        <v>#VALUE!</v>
      </c>
      <c r="AMX58" s="8" t="e">
        <f t="shared" ref="AMX58" si="3055">SUM(AKY57:AMX57)/10^9</f>
        <v>#VALUE!</v>
      </c>
      <c r="AMY58" s="8" t="e">
        <f t="shared" ref="AMY58" si="3056">SUM(AKZ57:AMY57)/10^9</f>
        <v>#VALUE!</v>
      </c>
      <c r="AMZ58" s="8" t="e">
        <f t="shared" ref="AMZ58" si="3057">SUM(ALA57:AMZ57)/10^9</f>
        <v>#VALUE!</v>
      </c>
      <c r="ANA58" s="8" t="e">
        <f t="shared" ref="ANA58" si="3058">SUM(ALB57:ANA57)/10^9</f>
        <v>#VALUE!</v>
      </c>
      <c r="ANB58" s="8" t="e">
        <f t="shared" ref="ANB58" si="3059">SUM(ALC57:ANB57)/10^9</f>
        <v>#VALUE!</v>
      </c>
      <c r="ANC58" s="8" t="e">
        <f t="shared" ref="ANC58" si="3060">SUM(ALD57:ANC57)/10^9</f>
        <v>#VALUE!</v>
      </c>
      <c r="AND58" s="8" t="e">
        <f t="shared" ref="AND58" si="3061">SUM(ALE57:AND57)/10^9</f>
        <v>#VALUE!</v>
      </c>
      <c r="ANE58" s="8" t="e">
        <f t="shared" ref="ANE58" si="3062">SUM(ALF57:ANE57)/10^9</f>
        <v>#VALUE!</v>
      </c>
      <c r="ANF58" s="8" t="e">
        <f t="shared" ref="ANF58" si="3063">SUM(ALG57:ANF57)/10^9</f>
        <v>#VALUE!</v>
      </c>
      <c r="ANG58" s="8" t="e">
        <f t="shared" ref="ANG58" si="3064">SUM(ALH57:ANG57)/10^9</f>
        <v>#VALUE!</v>
      </c>
      <c r="ANH58" s="8" t="e">
        <f t="shared" ref="ANH58" si="3065">SUM(ALI57:ANH57)/10^9</f>
        <v>#VALUE!</v>
      </c>
      <c r="ANI58" s="8" t="e">
        <f t="shared" ref="ANI58" si="3066">SUM(ALJ57:ANI57)/10^9</f>
        <v>#VALUE!</v>
      </c>
      <c r="ANJ58" s="8" t="e">
        <f t="shared" ref="ANJ58" si="3067">SUM(ALK57:ANJ57)/10^9</f>
        <v>#VALUE!</v>
      </c>
      <c r="ANK58" s="8" t="e">
        <f t="shared" ref="ANK58" si="3068">SUM(ALL57:ANK57)/10^9</f>
        <v>#VALUE!</v>
      </c>
      <c r="ANL58" s="8" t="e">
        <f t="shared" ref="ANL58" si="3069">SUM(ALM57:ANL57)/10^9</f>
        <v>#VALUE!</v>
      </c>
      <c r="ANM58" s="8" t="e">
        <f t="shared" ref="ANM58" si="3070">SUM(ALN57:ANM57)/10^9</f>
        <v>#VALUE!</v>
      </c>
      <c r="ANN58" s="8" t="e">
        <f t="shared" ref="ANN58" si="3071">SUM(ALO57:ANN57)/10^9</f>
        <v>#VALUE!</v>
      </c>
      <c r="ANO58" s="8" t="e">
        <f t="shared" ref="ANO58" si="3072">SUM(ALP57:ANO57)/10^9</f>
        <v>#VALUE!</v>
      </c>
      <c r="ANP58" s="8" t="e">
        <f t="shared" ref="ANP58" si="3073">SUM(ALQ57:ANP57)/10^9</f>
        <v>#VALUE!</v>
      </c>
      <c r="ANQ58" s="8" t="e">
        <f t="shared" ref="ANQ58" si="3074">SUM(ALR57:ANQ57)/10^9</f>
        <v>#VALUE!</v>
      </c>
      <c r="ANR58" s="8" t="e">
        <f t="shared" ref="ANR58" si="3075">SUM(ALS57:ANR57)/10^9</f>
        <v>#VALUE!</v>
      </c>
      <c r="ANS58" s="8" t="e">
        <f t="shared" ref="ANS58" si="3076">SUM(ALT57:ANS57)/10^9</f>
        <v>#VALUE!</v>
      </c>
      <c r="ANT58" s="8" t="e">
        <f t="shared" ref="ANT58" si="3077">SUM(ALU57:ANT57)/10^9</f>
        <v>#VALUE!</v>
      </c>
      <c r="ANU58" s="8" t="e">
        <f t="shared" ref="ANU58" si="3078">SUM(ALV57:ANU57)/10^9</f>
        <v>#VALUE!</v>
      </c>
      <c r="ANV58" s="8" t="e">
        <f t="shared" ref="ANV58" si="3079">SUM(ALW57:ANV57)/10^9</f>
        <v>#VALUE!</v>
      </c>
      <c r="ANW58" s="8" t="e">
        <f t="shared" ref="ANW58" si="3080">SUM(ALX57:ANW57)/10^9</f>
        <v>#VALUE!</v>
      </c>
      <c r="ANX58" s="8" t="e">
        <f t="shared" ref="ANX58" si="3081">SUM(ALY57:ANX57)/10^9</f>
        <v>#VALUE!</v>
      </c>
      <c r="ANY58" s="8" t="e">
        <f t="shared" ref="ANY58" si="3082">SUM(ALZ57:ANY57)/10^9</f>
        <v>#VALUE!</v>
      </c>
      <c r="ANZ58" s="8" t="e">
        <f t="shared" ref="ANZ58" si="3083">SUM(AMA57:ANZ57)/10^9</f>
        <v>#VALUE!</v>
      </c>
      <c r="AOA58" s="8" t="e">
        <f t="shared" ref="AOA58" si="3084">SUM(AMB57:AOA57)/10^9</f>
        <v>#VALUE!</v>
      </c>
      <c r="AOB58" s="8" t="e">
        <f t="shared" ref="AOB58" si="3085">SUM(AMC57:AOB57)/10^9</f>
        <v>#VALUE!</v>
      </c>
      <c r="AOC58" s="8" t="e">
        <f t="shared" ref="AOC58" si="3086">SUM(AMD57:AOC57)/10^9</f>
        <v>#VALUE!</v>
      </c>
      <c r="AOD58" s="8" t="e">
        <f t="shared" ref="AOD58" si="3087">SUM(AME57:AOD57)/10^9</f>
        <v>#VALUE!</v>
      </c>
      <c r="AOE58" s="8" t="e">
        <f t="shared" ref="AOE58" si="3088">SUM(AMF57:AOE57)/10^9</f>
        <v>#VALUE!</v>
      </c>
      <c r="AOF58" s="8" t="e">
        <f t="shared" ref="AOF58" si="3089">SUM(AMG57:AOF57)/10^9</f>
        <v>#VALUE!</v>
      </c>
      <c r="AOG58" s="8" t="e">
        <f t="shared" ref="AOG58" si="3090">SUM(AMH57:AOG57)/10^9</f>
        <v>#VALUE!</v>
      </c>
      <c r="AOH58" s="8" t="e">
        <f t="shared" ref="AOH58" si="3091">SUM(AMI57:AOH57)/10^9</f>
        <v>#VALUE!</v>
      </c>
      <c r="AOI58" s="8">
        <f t="shared" ref="AOI58" si="3092">SUM(AMJ57:AOI57)/10^9</f>
        <v>59.617850704787692</v>
      </c>
      <c r="AOJ58" s="8">
        <f t="shared" ref="AOJ58" si="3093">SUM(AMK57:AOJ57)/10^9</f>
        <v>58.963431060469667</v>
      </c>
      <c r="AOK58" s="8">
        <f t="shared" ref="AOK58" si="3094">SUM(AML57:AOK57)/10^9</f>
        <v>58.11915336363537</v>
      </c>
      <c r="AOL58" s="8">
        <f t="shared" ref="AOL58" si="3095">SUM(AMM57:AOL57)/10^9</f>
        <v>57.231664474304182</v>
      </c>
      <c r="AOM58" s="8">
        <f t="shared" ref="AOM58" si="3096">SUM(AMN57:AOM57)/10^9</f>
        <v>56.01009689923935</v>
      </c>
      <c r="AON58" s="8">
        <f t="shared" ref="AON58" si="3097">SUM(AMO57:AON57)/10^9</f>
        <v>55.168054436224686</v>
      </c>
      <c r="AOO58" s="8" t="e">
        <f t="shared" ref="AOO58" si="3098">SUM(AMP57:AOO57)/10^9</f>
        <v>#VALUE!</v>
      </c>
      <c r="AOP58" s="8" t="e">
        <f t="shared" ref="AOP58" si="3099">SUM(AMQ57:AOP57)/10^9</f>
        <v>#VALUE!</v>
      </c>
      <c r="AOQ58" s="8" t="e">
        <f t="shared" ref="AOQ58" si="3100">SUM(AMR57:AOQ57)/10^9</f>
        <v>#VALUE!</v>
      </c>
      <c r="AOR58" s="8" t="e">
        <f t="shared" ref="AOR58" si="3101">SUM(AMS57:AOR57)/10^9</f>
        <v>#VALUE!</v>
      </c>
      <c r="AOS58" s="8"/>
      <c r="AOT58" s="8"/>
      <c r="AOU58" s="8"/>
      <c r="AOV58" s="8"/>
      <c r="AOW58" s="8"/>
      <c r="AOX58" s="8"/>
      <c r="AOY58" s="8"/>
      <c r="AOZ58" s="8"/>
      <c r="APA58" s="8"/>
    </row>
    <row r="59" spans="1:1093" x14ac:dyDescent="0.2">
      <c r="A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</row>
    <row r="60" spans="1:1093" s="2" customFormat="1" x14ac:dyDescent="0.2">
      <c r="AEL60" s="3"/>
      <c r="AHX60" s="179"/>
      <c r="AHY60" s="179"/>
      <c r="AHZ60" s="179"/>
      <c r="AIA60" s="179"/>
    </row>
    <row r="61" spans="1:1093" s="4" customFormat="1" x14ac:dyDescent="0.2">
      <c r="A61" s="4">
        <v>3</v>
      </c>
      <c r="B61" s="40" t="s">
        <v>1156</v>
      </c>
      <c r="AEL61" s="5"/>
      <c r="AHX61" s="180"/>
      <c r="AHY61" s="180"/>
      <c r="AHZ61" s="180"/>
      <c r="AIA61" s="180"/>
    </row>
    <row r="62" spans="1:1093" s="2" customFormat="1" x14ac:dyDescent="0.2">
      <c r="AEL62" s="3"/>
      <c r="AHX62" s="179"/>
      <c r="AHY62" s="179"/>
      <c r="AHZ62" s="179"/>
      <c r="AIA62" s="179"/>
    </row>
    <row r="64" spans="1:1093" x14ac:dyDescent="0.2">
      <c r="AMR64" s="39"/>
      <c r="AMS64" s="39"/>
      <c r="ANE64" s="6" t="s">
        <v>1197</v>
      </c>
      <c r="ANF64" s="6" t="s">
        <v>1198</v>
      </c>
      <c r="ANG64" s="6" t="s">
        <v>1199</v>
      </c>
      <c r="ANI64" s="6" t="s">
        <v>1200</v>
      </c>
    </row>
    <row r="65" spans="1:1301" ht="13.5" thickBot="1" x14ac:dyDescent="0.25">
      <c r="B65" s="6" t="s">
        <v>1330</v>
      </c>
      <c r="C65" s="46">
        <v>35433</v>
      </c>
      <c r="D65" s="46">
        <v>35440</v>
      </c>
      <c r="E65" s="46">
        <v>35447</v>
      </c>
      <c r="F65" s="46">
        <v>35454</v>
      </c>
      <c r="G65" s="46">
        <v>35461</v>
      </c>
      <c r="H65" s="46">
        <v>35468</v>
      </c>
      <c r="I65" s="46">
        <v>35475</v>
      </c>
      <c r="J65" s="46">
        <v>35482</v>
      </c>
      <c r="K65" s="46">
        <v>35489</v>
      </c>
      <c r="L65" s="46">
        <v>35496</v>
      </c>
      <c r="M65" s="46">
        <v>35503</v>
      </c>
      <c r="N65" s="46">
        <v>35510</v>
      </c>
      <c r="O65" s="46">
        <v>35517</v>
      </c>
      <c r="P65" s="46">
        <v>35524</v>
      </c>
      <c r="Q65" s="46">
        <v>35531</v>
      </c>
      <c r="R65" s="46">
        <v>35538</v>
      </c>
      <c r="S65" s="46">
        <v>35545</v>
      </c>
      <c r="T65" s="46">
        <v>35552</v>
      </c>
      <c r="U65" s="46">
        <v>35559</v>
      </c>
      <c r="V65" s="46">
        <v>35566</v>
      </c>
      <c r="W65" s="46">
        <v>35573</v>
      </c>
      <c r="X65" s="46">
        <v>35580</v>
      </c>
      <c r="Y65" s="46">
        <v>35587</v>
      </c>
      <c r="Z65" s="46">
        <v>35594</v>
      </c>
      <c r="AA65" s="46">
        <v>35601</v>
      </c>
      <c r="AB65" s="46">
        <v>35608</v>
      </c>
      <c r="AC65" s="46">
        <v>35615</v>
      </c>
      <c r="AD65" s="46">
        <v>35622</v>
      </c>
      <c r="AE65" s="46">
        <v>35629</v>
      </c>
      <c r="AF65" s="46">
        <v>35636</v>
      </c>
      <c r="AG65" s="46">
        <v>35643</v>
      </c>
      <c r="AH65" s="46">
        <v>35650</v>
      </c>
      <c r="AI65" s="46">
        <v>35657</v>
      </c>
      <c r="AJ65" s="46">
        <v>35664</v>
      </c>
      <c r="AK65" s="46">
        <v>35671</v>
      </c>
      <c r="AL65" s="46">
        <v>35678</v>
      </c>
      <c r="AM65" s="46">
        <v>35685</v>
      </c>
      <c r="AN65" s="46">
        <v>35692</v>
      </c>
      <c r="AO65" s="46">
        <v>35699</v>
      </c>
      <c r="AP65" s="46">
        <v>35706</v>
      </c>
      <c r="AQ65" s="46">
        <v>35713</v>
      </c>
      <c r="AR65" s="46">
        <v>35720</v>
      </c>
      <c r="AS65" s="46">
        <v>35727</v>
      </c>
      <c r="AT65" s="46">
        <v>35734</v>
      </c>
      <c r="AU65" s="46">
        <v>35741</v>
      </c>
      <c r="AV65" s="46">
        <v>35748</v>
      </c>
      <c r="AW65" s="46">
        <v>35755</v>
      </c>
      <c r="AX65" s="46">
        <v>35762</v>
      </c>
      <c r="AY65" s="46">
        <v>35769</v>
      </c>
      <c r="AZ65" s="46">
        <v>35776</v>
      </c>
      <c r="BA65" s="46">
        <v>35783</v>
      </c>
      <c r="BB65" s="46">
        <v>35790</v>
      </c>
      <c r="BC65" s="46">
        <v>35797</v>
      </c>
      <c r="BD65" s="46">
        <v>35804</v>
      </c>
      <c r="BE65" s="46">
        <v>35811</v>
      </c>
      <c r="BF65" s="46">
        <v>35818</v>
      </c>
      <c r="BG65" s="46">
        <v>35825</v>
      </c>
      <c r="BH65" s="46">
        <v>35832</v>
      </c>
      <c r="BI65" s="46">
        <v>35839</v>
      </c>
      <c r="BJ65" s="46">
        <v>35846</v>
      </c>
      <c r="BK65" s="46">
        <v>35853</v>
      </c>
      <c r="BL65" s="46">
        <v>35860</v>
      </c>
      <c r="BM65" s="46">
        <v>35867</v>
      </c>
      <c r="BN65" s="46">
        <v>35874</v>
      </c>
      <c r="BO65" s="46">
        <v>35881</v>
      </c>
      <c r="BP65" s="46">
        <v>35888</v>
      </c>
      <c r="BQ65" s="46">
        <v>35895</v>
      </c>
      <c r="BR65" s="46">
        <v>35902</v>
      </c>
      <c r="BS65" s="46">
        <v>35909</v>
      </c>
      <c r="BT65" s="46">
        <v>35916</v>
      </c>
      <c r="BU65" s="46">
        <v>35923</v>
      </c>
      <c r="BV65" s="46">
        <v>35930</v>
      </c>
      <c r="BW65" s="46">
        <v>35937</v>
      </c>
      <c r="BX65" s="46">
        <v>35944</v>
      </c>
      <c r="BY65" s="46">
        <v>35951</v>
      </c>
      <c r="BZ65" s="46">
        <v>35958</v>
      </c>
      <c r="CA65" s="46">
        <v>35965</v>
      </c>
      <c r="CB65" s="46">
        <v>35972</v>
      </c>
      <c r="CC65" s="46">
        <v>35979</v>
      </c>
      <c r="CD65" s="46">
        <v>35986</v>
      </c>
      <c r="CE65" s="46">
        <v>35993</v>
      </c>
      <c r="CF65" s="46">
        <v>36000</v>
      </c>
      <c r="CG65" s="46">
        <v>36007</v>
      </c>
      <c r="CH65" s="46">
        <v>36014</v>
      </c>
      <c r="CI65" s="46">
        <v>36021</v>
      </c>
      <c r="CJ65" s="46">
        <v>36028</v>
      </c>
      <c r="CK65" s="46">
        <v>36035</v>
      </c>
      <c r="CL65" s="46">
        <v>36042</v>
      </c>
      <c r="CM65" s="46">
        <v>36049</v>
      </c>
      <c r="CN65" s="46">
        <v>36056</v>
      </c>
      <c r="CO65" s="46">
        <v>36063</v>
      </c>
      <c r="CP65" s="46">
        <v>36070</v>
      </c>
      <c r="CQ65" s="46">
        <v>36077</v>
      </c>
      <c r="CR65" s="46">
        <v>36084</v>
      </c>
      <c r="CS65" s="46">
        <v>36091</v>
      </c>
      <c r="CT65" s="46">
        <v>36098</v>
      </c>
      <c r="CU65" s="46">
        <v>36105</v>
      </c>
      <c r="CV65" s="46">
        <v>36112</v>
      </c>
      <c r="CW65" s="46">
        <v>36119</v>
      </c>
      <c r="CX65" s="46">
        <v>36126</v>
      </c>
      <c r="CY65" s="46">
        <v>36133</v>
      </c>
      <c r="CZ65" s="46">
        <v>36140</v>
      </c>
      <c r="DA65" s="46">
        <v>36147</v>
      </c>
      <c r="DB65" s="46">
        <v>36154</v>
      </c>
      <c r="DC65" s="46">
        <v>36161</v>
      </c>
      <c r="DD65" s="46">
        <v>36168</v>
      </c>
      <c r="DE65" s="46">
        <v>36175</v>
      </c>
      <c r="DF65" s="46">
        <v>36182</v>
      </c>
      <c r="DG65" s="46">
        <v>36189</v>
      </c>
      <c r="DH65" s="46">
        <v>36196</v>
      </c>
      <c r="DI65" s="46">
        <v>36203</v>
      </c>
      <c r="DJ65" s="46">
        <v>36210</v>
      </c>
      <c r="DK65" s="46">
        <v>36217</v>
      </c>
      <c r="DL65" s="46">
        <v>36224</v>
      </c>
      <c r="DM65" s="46">
        <v>36231</v>
      </c>
      <c r="DN65" s="46">
        <v>36238</v>
      </c>
      <c r="DO65" s="46">
        <v>36245</v>
      </c>
      <c r="DP65" s="46">
        <v>36252</v>
      </c>
      <c r="DQ65" s="46">
        <v>36259</v>
      </c>
      <c r="DR65" s="46">
        <v>36266</v>
      </c>
      <c r="DS65" s="46">
        <v>36273</v>
      </c>
      <c r="DT65" s="46">
        <v>36280</v>
      </c>
      <c r="DU65" s="46">
        <v>36287</v>
      </c>
      <c r="DV65" s="46">
        <v>36294</v>
      </c>
      <c r="DW65" s="46">
        <v>36301</v>
      </c>
      <c r="DX65" s="46">
        <v>36308</v>
      </c>
      <c r="DY65" s="46">
        <v>36315</v>
      </c>
      <c r="DZ65" s="46">
        <v>36322</v>
      </c>
      <c r="EA65" s="46">
        <v>36329</v>
      </c>
      <c r="EB65" s="46">
        <v>36336</v>
      </c>
      <c r="EC65" s="46">
        <v>36343</v>
      </c>
      <c r="ED65" s="46">
        <v>36350</v>
      </c>
      <c r="EE65" s="46">
        <v>36357</v>
      </c>
      <c r="EF65" s="46">
        <v>36364</v>
      </c>
      <c r="EG65" s="46">
        <v>36371</v>
      </c>
      <c r="EH65" s="46">
        <v>36378</v>
      </c>
      <c r="EI65" s="46">
        <v>36385</v>
      </c>
      <c r="EJ65" s="46">
        <v>36392</v>
      </c>
      <c r="EK65" s="46">
        <v>36399</v>
      </c>
      <c r="EL65" s="46">
        <v>36406</v>
      </c>
      <c r="EM65" s="46">
        <v>36413</v>
      </c>
      <c r="EN65" s="46">
        <v>36420</v>
      </c>
      <c r="EO65" s="46">
        <v>36427</v>
      </c>
      <c r="EP65" s="46">
        <v>36434</v>
      </c>
      <c r="EQ65" s="46">
        <v>36441</v>
      </c>
      <c r="ER65" s="46">
        <v>36448</v>
      </c>
      <c r="ES65" s="46">
        <v>36455</v>
      </c>
      <c r="ET65" s="46">
        <v>36462</v>
      </c>
      <c r="EU65" s="46">
        <v>36469</v>
      </c>
      <c r="EV65" s="46">
        <v>36476</v>
      </c>
      <c r="EW65" s="46">
        <v>36483</v>
      </c>
      <c r="EX65" s="46">
        <v>36490</v>
      </c>
      <c r="EY65" s="46">
        <v>36497</v>
      </c>
      <c r="EZ65" s="46">
        <v>36504</v>
      </c>
      <c r="FA65" s="46">
        <v>36511</v>
      </c>
      <c r="FB65" s="46">
        <v>36518</v>
      </c>
      <c r="FC65" s="46">
        <v>36525</v>
      </c>
      <c r="FD65" s="46">
        <v>36532</v>
      </c>
      <c r="FE65" s="46">
        <v>36539</v>
      </c>
      <c r="FF65" s="46">
        <v>36546</v>
      </c>
      <c r="FG65" s="46">
        <v>36553</v>
      </c>
      <c r="FH65" s="46">
        <v>36560</v>
      </c>
      <c r="FI65" s="46">
        <v>36567</v>
      </c>
      <c r="FJ65" s="46">
        <v>36574</v>
      </c>
      <c r="FK65" s="46">
        <v>36581</v>
      </c>
      <c r="FL65" s="46">
        <v>36588</v>
      </c>
      <c r="FM65" s="46">
        <v>36595</v>
      </c>
      <c r="FN65" s="46">
        <v>36602</v>
      </c>
      <c r="FO65" s="46">
        <v>36609</v>
      </c>
      <c r="FP65" s="46">
        <v>36616</v>
      </c>
      <c r="FQ65" s="46">
        <v>36623</v>
      </c>
      <c r="FR65" s="46">
        <v>36630</v>
      </c>
      <c r="FS65" s="46">
        <v>36637</v>
      </c>
      <c r="FT65" s="46">
        <v>36644</v>
      </c>
      <c r="FU65" s="46">
        <v>36651</v>
      </c>
      <c r="FV65" s="46">
        <v>36658</v>
      </c>
      <c r="FW65" s="46">
        <v>36665</v>
      </c>
      <c r="FX65" s="46">
        <v>36672</v>
      </c>
      <c r="FY65" s="46">
        <v>36679</v>
      </c>
      <c r="FZ65" s="46">
        <v>36686</v>
      </c>
      <c r="GA65" s="46">
        <v>36693</v>
      </c>
      <c r="GB65" s="46">
        <v>36700</v>
      </c>
      <c r="GC65" s="46">
        <v>36707</v>
      </c>
      <c r="GD65" s="46">
        <v>36714</v>
      </c>
      <c r="GE65" s="46">
        <v>36721</v>
      </c>
      <c r="GF65" s="46">
        <v>36728</v>
      </c>
      <c r="GG65" s="46">
        <v>36735</v>
      </c>
      <c r="GH65" s="46">
        <v>36742</v>
      </c>
      <c r="GI65" s="46">
        <v>36749</v>
      </c>
      <c r="GJ65" s="46">
        <v>36756</v>
      </c>
      <c r="GK65" s="46">
        <v>36763</v>
      </c>
      <c r="GL65" s="46">
        <v>36770</v>
      </c>
      <c r="GM65" s="46">
        <v>36777</v>
      </c>
      <c r="GN65" s="46">
        <v>36784</v>
      </c>
      <c r="GO65" s="46">
        <v>36791</v>
      </c>
      <c r="GP65" s="46">
        <v>36798</v>
      </c>
      <c r="GQ65" s="46">
        <v>36805</v>
      </c>
      <c r="GR65" s="46">
        <v>36812</v>
      </c>
      <c r="GS65" s="46">
        <v>36819</v>
      </c>
      <c r="GT65" s="46">
        <v>36826</v>
      </c>
      <c r="GU65" s="46">
        <v>36833</v>
      </c>
      <c r="GV65" s="46">
        <v>36840</v>
      </c>
      <c r="GW65" s="46">
        <v>36847</v>
      </c>
      <c r="GX65" s="46">
        <v>36854</v>
      </c>
      <c r="GY65" s="46">
        <v>36861</v>
      </c>
      <c r="GZ65" s="46">
        <v>36868</v>
      </c>
      <c r="HA65" s="46">
        <v>36875</v>
      </c>
      <c r="HB65" s="46">
        <v>36882</v>
      </c>
      <c r="HC65" s="46">
        <v>36889</v>
      </c>
      <c r="HD65" s="46">
        <v>36896</v>
      </c>
      <c r="HE65" s="46">
        <v>36903</v>
      </c>
      <c r="HF65" s="46">
        <v>36910</v>
      </c>
      <c r="HG65" s="46">
        <v>36917</v>
      </c>
      <c r="HH65" s="46">
        <v>36924</v>
      </c>
      <c r="HI65" s="46">
        <v>36931</v>
      </c>
      <c r="HJ65" s="46">
        <v>36938</v>
      </c>
      <c r="HK65" s="46">
        <v>36945</v>
      </c>
      <c r="HL65" s="46">
        <v>36952</v>
      </c>
      <c r="HM65" s="46">
        <v>36959</v>
      </c>
      <c r="HN65" s="46">
        <v>36966</v>
      </c>
      <c r="HO65" s="46">
        <v>36973</v>
      </c>
      <c r="HP65" s="46">
        <v>36980</v>
      </c>
      <c r="HQ65" s="46">
        <v>36987</v>
      </c>
      <c r="HR65" s="46">
        <v>36994</v>
      </c>
      <c r="HS65" s="46">
        <v>37001</v>
      </c>
      <c r="HT65" s="46">
        <v>37008</v>
      </c>
      <c r="HU65" s="46">
        <v>37015</v>
      </c>
      <c r="HV65" s="46">
        <v>37022</v>
      </c>
      <c r="HW65" s="46">
        <v>37029</v>
      </c>
      <c r="HX65" s="46">
        <v>37036</v>
      </c>
      <c r="HY65" s="46">
        <v>37043</v>
      </c>
      <c r="HZ65" s="46">
        <v>37050</v>
      </c>
      <c r="IA65" s="46">
        <v>37057</v>
      </c>
      <c r="IB65" s="46">
        <v>37064</v>
      </c>
      <c r="IC65" s="46">
        <v>37071</v>
      </c>
      <c r="ID65" s="46">
        <v>37078</v>
      </c>
      <c r="IE65" s="46">
        <v>37085</v>
      </c>
      <c r="IF65" s="46">
        <v>37092</v>
      </c>
      <c r="IG65" s="46">
        <v>37099</v>
      </c>
      <c r="IH65" s="46">
        <v>37106</v>
      </c>
      <c r="II65" s="46">
        <v>37113</v>
      </c>
      <c r="IJ65" s="46">
        <v>37120</v>
      </c>
      <c r="IK65" s="46">
        <v>37127</v>
      </c>
      <c r="IL65" s="46">
        <v>37134</v>
      </c>
      <c r="IM65" s="46">
        <v>37141</v>
      </c>
      <c r="IN65" s="46">
        <v>37148</v>
      </c>
      <c r="IO65" s="46">
        <v>37155</v>
      </c>
      <c r="IP65" s="46">
        <v>37162</v>
      </c>
      <c r="IQ65" s="46">
        <v>37169</v>
      </c>
      <c r="IR65" s="46">
        <v>37176</v>
      </c>
      <c r="IS65" s="46">
        <v>37183</v>
      </c>
      <c r="IT65" s="46">
        <v>37190</v>
      </c>
      <c r="IU65" s="46">
        <v>37197</v>
      </c>
      <c r="IV65" s="46">
        <v>37204</v>
      </c>
      <c r="IW65" s="46">
        <v>37211</v>
      </c>
      <c r="IX65" s="46">
        <v>37218</v>
      </c>
      <c r="IY65" s="46">
        <v>37225</v>
      </c>
      <c r="IZ65" s="46">
        <v>37232</v>
      </c>
      <c r="JA65" s="46">
        <v>37239</v>
      </c>
      <c r="JB65" s="46">
        <v>37246</v>
      </c>
      <c r="JC65" s="46">
        <v>37253</v>
      </c>
      <c r="JD65" s="46">
        <v>37260</v>
      </c>
      <c r="JE65" s="46">
        <v>37267</v>
      </c>
      <c r="JF65" s="46">
        <v>37274</v>
      </c>
      <c r="JG65" s="46">
        <v>37281</v>
      </c>
      <c r="JH65" s="46">
        <v>37288</v>
      </c>
      <c r="JI65" s="46">
        <v>37295</v>
      </c>
      <c r="JJ65" s="46">
        <v>37302</v>
      </c>
      <c r="JK65" s="46">
        <v>37309</v>
      </c>
      <c r="JL65" s="46">
        <v>37316</v>
      </c>
      <c r="JM65" s="46">
        <v>37323</v>
      </c>
      <c r="JN65" s="46">
        <v>37330</v>
      </c>
      <c r="JO65" s="46">
        <v>37337</v>
      </c>
      <c r="JP65" s="46">
        <v>37344</v>
      </c>
      <c r="JQ65" s="46">
        <v>37351</v>
      </c>
      <c r="JR65" s="46">
        <v>37358</v>
      </c>
      <c r="JS65" s="46">
        <v>37365</v>
      </c>
      <c r="JT65" s="46">
        <v>37372</v>
      </c>
      <c r="JU65" s="46">
        <v>37379</v>
      </c>
      <c r="JV65" s="46">
        <v>37386</v>
      </c>
      <c r="JW65" s="46">
        <v>37393</v>
      </c>
      <c r="JX65" s="46">
        <v>37400</v>
      </c>
      <c r="JY65" s="46">
        <v>37407</v>
      </c>
      <c r="JZ65" s="46">
        <v>37414</v>
      </c>
      <c r="KA65" s="46">
        <v>37421</v>
      </c>
      <c r="KB65" s="46">
        <v>37428</v>
      </c>
      <c r="KC65" s="46">
        <v>37435</v>
      </c>
      <c r="KD65" s="46">
        <v>37442</v>
      </c>
      <c r="KE65" s="46">
        <v>37449</v>
      </c>
      <c r="KF65" s="46">
        <v>37456</v>
      </c>
      <c r="KG65" s="46">
        <v>37463</v>
      </c>
      <c r="KH65" s="46">
        <v>37470</v>
      </c>
      <c r="KI65" s="46">
        <v>37477</v>
      </c>
      <c r="KJ65" s="46">
        <v>37484</v>
      </c>
      <c r="KK65" s="46">
        <v>37491</v>
      </c>
      <c r="KL65" s="46">
        <v>37498</v>
      </c>
      <c r="KM65" s="46">
        <v>37505</v>
      </c>
      <c r="KN65" s="46">
        <v>37512</v>
      </c>
      <c r="KO65" s="46">
        <v>37519</v>
      </c>
      <c r="KP65" s="46">
        <v>37526</v>
      </c>
      <c r="KQ65" s="46">
        <v>37533</v>
      </c>
      <c r="KR65" s="46">
        <v>37540</v>
      </c>
      <c r="KS65" s="46">
        <v>37547</v>
      </c>
      <c r="KT65" s="46">
        <v>37554</v>
      </c>
      <c r="KU65" s="46">
        <v>37561</v>
      </c>
      <c r="KV65" s="46">
        <v>37568</v>
      </c>
      <c r="KW65" s="46">
        <v>37575</v>
      </c>
      <c r="KX65" s="46">
        <v>37582</v>
      </c>
      <c r="KY65" s="46">
        <v>37589</v>
      </c>
      <c r="KZ65" s="46">
        <v>37596</v>
      </c>
      <c r="LA65" s="46">
        <v>37603</v>
      </c>
      <c r="LB65" s="46">
        <v>37610</v>
      </c>
      <c r="LC65" s="46">
        <v>37617</v>
      </c>
      <c r="LD65" s="46">
        <v>37624</v>
      </c>
      <c r="LE65" s="46">
        <v>37631</v>
      </c>
      <c r="LF65" s="46">
        <v>37638</v>
      </c>
      <c r="LG65" s="46">
        <v>37645</v>
      </c>
      <c r="LH65" s="46">
        <v>37652</v>
      </c>
      <c r="LI65" s="46">
        <v>37659</v>
      </c>
      <c r="LJ65" s="46">
        <v>37666</v>
      </c>
      <c r="LK65" s="46">
        <v>37673</v>
      </c>
      <c r="LL65" s="46">
        <v>37680</v>
      </c>
      <c r="LM65" s="46">
        <v>37687</v>
      </c>
      <c r="LN65" s="46">
        <v>37694</v>
      </c>
      <c r="LO65" s="46">
        <v>37701</v>
      </c>
      <c r="LP65" s="46">
        <v>37708</v>
      </c>
      <c r="LQ65" s="46">
        <v>37715</v>
      </c>
      <c r="LR65" s="46">
        <v>37722</v>
      </c>
      <c r="LS65" s="46">
        <v>37729</v>
      </c>
      <c r="LT65" s="46">
        <v>37736</v>
      </c>
      <c r="LU65" s="46">
        <v>37743</v>
      </c>
      <c r="LV65" s="46">
        <v>37750</v>
      </c>
      <c r="LW65" s="46">
        <v>37757</v>
      </c>
      <c r="LX65" s="46">
        <v>37764</v>
      </c>
      <c r="LY65" s="46">
        <v>37771</v>
      </c>
      <c r="LZ65" s="46">
        <v>37778</v>
      </c>
      <c r="MA65" s="46">
        <v>37785</v>
      </c>
      <c r="MB65" s="46">
        <v>37792</v>
      </c>
      <c r="MC65" s="46">
        <v>37799</v>
      </c>
      <c r="MD65" s="46">
        <v>37806</v>
      </c>
      <c r="ME65" s="46">
        <v>37813</v>
      </c>
      <c r="MF65" s="46">
        <v>37820</v>
      </c>
      <c r="MG65" s="46">
        <v>37827</v>
      </c>
      <c r="MH65" s="46">
        <v>37834</v>
      </c>
      <c r="MI65" s="46">
        <v>37841</v>
      </c>
      <c r="MJ65" s="46">
        <v>37848</v>
      </c>
      <c r="MK65" s="46">
        <v>37855</v>
      </c>
      <c r="ML65" s="46">
        <v>37862</v>
      </c>
      <c r="MM65" s="46">
        <v>37869</v>
      </c>
      <c r="MN65" s="46">
        <v>37876</v>
      </c>
      <c r="MO65" s="46">
        <v>37883</v>
      </c>
      <c r="MP65" s="46">
        <v>37890</v>
      </c>
      <c r="MQ65" s="46">
        <v>37897</v>
      </c>
      <c r="MR65" s="46">
        <v>37904</v>
      </c>
      <c r="MS65" s="46">
        <v>37911</v>
      </c>
      <c r="MT65" s="46">
        <v>37918</v>
      </c>
      <c r="MU65" s="46">
        <v>37925</v>
      </c>
      <c r="MV65" s="46">
        <v>37932</v>
      </c>
      <c r="MW65" s="46">
        <v>37939</v>
      </c>
      <c r="MX65" s="46">
        <v>37946</v>
      </c>
      <c r="MY65" s="46">
        <v>37953</v>
      </c>
      <c r="MZ65" s="46">
        <v>37960</v>
      </c>
      <c r="NA65" s="46">
        <v>37967</v>
      </c>
      <c r="NB65" s="46">
        <v>37974</v>
      </c>
      <c r="NC65" s="46">
        <v>37981</v>
      </c>
      <c r="ND65" s="46">
        <v>37988</v>
      </c>
      <c r="NE65" s="46">
        <v>37995</v>
      </c>
      <c r="NF65" s="46">
        <v>38002</v>
      </c>
      <c r="NG65" s="46">
        <v>38009</v>
      </c>
      <c r="NH65" s="46">
        <v>38016</v>
      </c>
      <c r="NI65" s="46">
        <v>38023</v>
      </c>
      <c r="NJ65" s="46">
        <v>38030</v>
      </c>
      <c r="NK65" s="46">
        <v>38037</v>
      </c>
      <c r="NL65" s="46">
        <v>38044</v>
      </c>
      <c r="NM65" s="46">
        <v>38051</v>
      </c>
      <c r="NN65" s="46">
        <v>38058</v>
      </c>
      <c r="NO65" s="46">
        <v>38065</v>
      </c>
      <c r="NP65" s="46">
        <v>38072</v>
      </c>
      <c r="NQ65" s="46">
        <v>38079</v>
      </c>
      <c r="NR65" s="46">
        <v>38086</v>
      </c>
      <c r="NS65" s="46">
        <v>38093</v>
      </c>
      <c r="NT65" s="46">
        <v>38100</v>
      </c>
      <c r="NU65" s="46">
        <v>38107</v>
      </c>
      <c r="NV65" s="46">
        <v>38114</v>
      </c>
      <c r="NW65" s="46">
        <v>38121</v>
      </c>
      <c r="NX65" s="46">
        <v>38128</v>
      </c>
      <c r="NY65" s="46">
        <v>38135</v>
      </c>
      <c r="NZ65" s="46">
        <v>38142</v>
      </c>
      <c r="OA65" s="46">
        <v>38149</v>
      </c>
      <c r="OB65" s="46">
        <v>38156</v>
      </c>
      <c r="OC65" s="46">
        <v>38163</v>
      </c>
      <c r="OD65" s="46">
        <v>38170</v>
      </c>
      <c r="OE65" s="46">
        <v>38177</v>
      </c>
      <c r="OF65" s="46">
        <v>38184</v>
      </c>
      <c r="OG65" s="46">
        <v>38191</v>
      </c>
      <c r="OH65" s="46">
        <v>38198</v>
      </c>
      <c r="OI65" s="46">
        <v>38205</v>
      </c>
      <c r="OJ65" s="46">
        <v>38212</v>
      </c>
      <c r="OK65" s="46">
        <v>38219</v>
      </c>
      <c r="OL65" s="46">
        <v>38226</v>
      </c>
      <c r="OM65" s="46">
        <v>38233</v>
      </c>
      <c r="ON65" s="46">
        <v>38240</v>
      </c>
      <c r="OO65" s="46">
        <v>38247</v>
      </c>
      <c r="OP65" s="46">
        <v>38254</v>
      </c>
      <c r="OQ65" s="46">
        <v>38261</v>
      </c>
      <c r="OR65" s="46">
        <v>38268</v>
      </c>
      <c r="OS65" s="46">
        <v>38275</v>
      </c>
      <c r="OT65" s="46">
        <v>38282</v>
      </c>
      <c r="OU65" s="46">
        <v>38289</v>
      </c>
      <c r="OV65" s="46">
        <v>38296</v>
      </c>
      <c r="OW65" s="46">
        <v>38303</v>
      </c>
      <c r="OX65" s="46">
        <v>38310</v>
      </c>
      <c r="OY65" s="46">
        <v>38317</v>
      </c>
      <c r="OZ65" s="46">
        <v>38324</v>
      </c>
      <c r="PA65" s="46">
        <v>38331</v>
      </c>
      <c r="PB65" s="46">
        <v>38338</v>
      </c>
      <c r="PC65" s="46">
        <v>38345</v>
      </c>
      <c r="PD65" s="46">
        <v>38352</v>
      </c>
      <c r="PE65" s="46">
        <v>38359</v>
      </c>
      <c r="PF65" s="46">
        <v>38366</v>
      </c>
      <c r="PG65" s="46">
        <v>38373</v>
      </c>
      <c r="PH65" s="46">
        <v>38380</v>
      </c>
      <c r="PI65" s="46">
        <v>38387</v>
      </c>
      <c r="PJ65" s="46">
        <v>38394</v>
      </c>
      <c r="PK65" s="46">
        <v>38401</v>
      </c>
      <c r="PL65" s="46">
        <v>38408</v>
      </c>
      <c r="PM65" s="46">
        <v>38415</v>
      </c>
      <c r="PN65" s="46">
        <v>38422</v>
      </c>
      <c r="PO65" s="46">
        <v>38429</v>
      </c>
      <c r="PP65" s="46">
        <v>38436</v>
      </c>
      <c r="PQ65" s="46">
        <v>38443</v>
      </c>
      <c r="PR65" s="46">
        <v>38450</v>
      </c>
      <c r="PS65" s="46">
        <v>38457</v>
      </c>
      <c r="PT65" s="46">
        <v>38464</v>
      </c>
      <c r="PU65" s="46">
        <v>38471</v>
      </c>
      <c r="PV65" s="46">
        <v>38478</v>
      </c>
      <c r="PW65" s="46">
        <v>38485</v>
      </c>
      <c r="PX65" s="46">
        <v>38492</v>
      </c>
      <c r="PY65" s="46">
        <v>38499</v>
      </c>
      <c r="PZ65" s="46">
        <v>38506</v>
      </c>
      <c r="QA65" s="46">
        <v>38513</v>
      </c>
      <c r="QB65" s="46">
        <v>38520</v>
      </c>
      <c r="QC65" s="46">
        <v>38527</v>
      </c>
      <c r="QD65" s="46">
        <v>38534</v>
      </c>
      <c r="QE65" s="46">
        <v>38541</v>
      </c>
      <c r="QF65" s="46">
        <v>38548</v>
      </c>
      <c r="QG65" s="46">
        <v>38555</v>
      </c>
      <c r="QH65" s="46">
        <v>38562</v>
      </c>
      <c r="QI65" s="46">
        <v>38569</v>
      </c>
      <c r="QJ65" s="46">
        <v>38576</v>
      </c>
      <c r="QK65" s="46">
        <v>38583</v>
      </c>
      <c r="QL65" s="46">
        <v>38590</v>
      </c>
      <c r="QM65" s="46">
        <v>38597</v>
      </c>
      <c r="QN65" s="46">
        <v>38604</v>
      </c>
      <c r="QO65" s="46">
        <v>38611</v>
      </c>
      <c r="QP65" s="46">
        <v>38618</v>
      </c>
      <c r="QQ65" s="46">
        <v>38625</v>
      </c>
      <c r="QR65" s="46">
        <v>38632</v>
      </c>
      <c r="QS65" s="46">
        <v>38639</v>
      </c>
      <c r="QT65" s="46">
        <v>38646</v>
      </c>
      <c r="QU65" s="46">
        <v>38653</v>
      </c>
      <c r="QV65" s="46">
        <v>38660</v>
      </c>
      <c r="QW65" s="46">
        <v>38667</v>
      </c>
      <c r="QX65" s="46">
        <v>38674</v>
      </c>
      <c r="QY65" s="46">
        <v>38681</v>
      </c>
      <c r="QZ65" s="46">
        <v>38688</v>
      </c>
      <c r="RA65" s="46">
        <v>38695</v>
      </c>
      <c r="RB65" s="46">
        <v>38702</v>
      </c>
      <c r="RC65" s="46">
        <v>38709</v>
      </c>
      <c r="RD65" s="46">
        <v>38716</v>
      </c>
      <c r="RE65" s="46">
        <v>38723</v>
      </c>
      <c r="RF65" s="46">
        <v>38730</v>
      </c>
      <c r="RG65" s="46">
        <v>38737</v>
      </c>
      <c r="RH65" s="46">
        <v>38744</v>
      </c>
      <c r="RI65" s="46">
        <v>38751</v>
      </c>
      <c r="RJ65" s="46">
        <v>38758</v>
      </c>
      <c r="RK65" s="46">
        <v>38765</v>
      </c>
      <c r="RL65" s="46">
        <v>38772</v>
      </c>
      <c r="RM65" s="46">
        <v>38779</v>
      </c>
      <c r="RN65" s="46">
        <v>38786</v>
      </c>
      <c r="RO65" s="46">
        <v>38793</v>
      </c>
      <c r="RP65" s="46">
        <v>38800</v>
      </c>
      <c r="RQ65" s="46">
        <v>38807</v>
      </c>
      <c r="RR65" s="46">
        <v>38814</v>
      </c>
      <c r="RS65" s="46">
        <v>38821</v>
      </c>
      <c r="RT65" s="46">
        <v>38828</v>
      </c>
      <c r="RU65" s="46">
        <v>38835</v>
      </c>
      <c r="RV65" s="46">
        <v>38842</v>
      </c>
      <c r="RW65" s="46">
        <v>38849</v>
      </c>
      <c r="RX65" s="46">
        <v>38856</v>
      </c>
      <c r="RY65" s="46">
        <v>38863</v>
      </c>
      <c r="RZ65" s="46">
        <v>38870</v>
      </c>
      <c r="SA65" s="46">
        <v>38877</v>
      </c>
      <c r="SB65" s="46">
        <v>38884</v>
      </c>
      <c r="SC65" s="46">
        <v>38891</v>
      </c>
      <c r="SD65" s="46">
        <v>38898</v>
      </c>
      <c r="SE65" s="46">
        <v>38905</v>
      </c>
      <c r="SF65" s="46">
        <v>38912</v>
      </c>
      <c r="SG65" s="46">
        <v>38919</v>
      </c>
      <c r="SH65" s="46">
        <v>38926</v>
      </c>
      <c r="SI65" s="46">
        <v>38933</v>
      </c>
      <c r="SJ65" s="46">
        <v>38940</v>
      </c>
      <c r="SK65" s="46">
        <v>38947</v>
      </c>
      <c r="SL65" s="46">
        <v>38954</v>
      </c>
      <c r="SM65" s="46">
        <v>38961</v>
      </c>
      <c r="SN65" s="46">
        <v>38968</v>
      </c>
      <c r="SO65" s="46">
        <v>38975</v>
      </c>
      <c r="SP65" s="46">
        <v>38982</v>
      </c>
      <c r="SQ65" s="46">
        <v>38989</v>
      </c>
      <c r="SR65" s="46">
        <v>38996</v>
      </c>
      <c r="SS65" s="46">
        <v>39003</v>
      </c>
      <c r="ST65" s="46">
        <v>39010</v>
      </c>
      <c r="SU65" s="46">
        <v>39017</v>
      </c>
      <c r="SV65" s="46">
        <v>39024</v>
      </c>
      <c r="SW65" s="46">
        <v>39031</v>
      </c>
      <c r="SX65" s="46">
        <v>39038</v>
      </c>
      <c r="SY65" s="46">
        <v>39045</v>
      </c>
      <c r="SZ65" s="46">
        <v>39052</v>
      </c>
      <c r="TA65" s="46">
        <v>39059</v>
      </c>
      <c r="TB65" s="46">
        <v>39066</v>
      </c>
      <c r="TC65" s="46">
        <v>39073</v>
      </c>
      <c r="TD65" s="46">
        <v>39080</v>
      </c>
      <c r="TE65" s="46">
        <v>39087</v>
      </c>
      <c r="TF65" s="46">
        <v>39094</v>
      </c>
      <c r="TG65" s="46">
        <v>39101</v>
      </c>
      <c r="TH65" s="46">
        <v>39108</v>
      </c>
      <c r="TI65" s="46">
        <v>39115</v>
      </c>
      <c r="TJ65" s="46">
        <v>39122</v>
      </c>
      <c r="TK65" s="46">
        <v>39129</v>
      </c>
      <c r="TL65" s="46">
        <v>39136</v>
      </c>
      <c r="TM65" s="46">
        <v>39143</v>
      </c>
      <c r="TN65" s="46">
        <v>39150</v>
      </c>
      <c r="TO65" s="46">
        <v>39157</v>
      </c>
      <c r="TP65" s="46">
        <v>39164</v>
      </c>
      <c r="TQ65" s="46">
        <v>39171</v>
      </c>
      <c r="TR65" s="46">
        <v>39178</v>
      </c>
      <c r="TS65" s="46">
        <v>39185</v>
      </c>
      <c r="TT65" s="46">
        <v>39192</v>
      </c>
      <c r="TU65" s="46">
        <v>39199</v>
      </c>
      <c r="TV65" s="46">
        <v>39206</v>
      </c>
      <c r="TW65" s="46">
        <v>39213</v>
      </c>
      <c r="TX65" s="46">
        <v>39220</v>
      </c>
      <c r="TY65" s="46">
        <v>39227</v>
      </c>
      <c r="TZ65" s="46">
        <v>39234</v>
      </c>
      <c r="UA65" s="46">
        <v>39241</v>
      </c>
      <c r="UB65" s="46">
        <v>39248</v>
      </c>
      <c r="UC65" s="46">
        <v>39255</v>
      </c>
      <c r="UD65" s="46">
        <v>39262</v>
      </c>
      <c r="UE65" s="46">
        <v>39269</v>
      </c>
      <c r="UF65" s="46">
        <v>39276</v>
      </c>
      <c r="UG65" s="46">
        <v>39283</v>
      </c>
      <c r="UH65" s="46">
        <v>39290</v>
      </c>
      <c r="UI65" s="46">
        <v>39297</v>
      </c>
      <c r="UJ65" s="46">
        <v>39304</v>
      </c>
      <c r="UK65" s="46">
        <v>39311</v>
      </c>
      <c r="UL65" s="46">
        <v>39318</v>
      </c>
      <c r="UM65" s="46">
        <v>39325</v>
      </c>
      <c r="UN65" s="46">
        <v>39332</v>
      </c>
      <c r="UO65" s="46">
        <v>39339</v>
      </c>
      <c r="UP65" s="46">
        <v>39346</v>
      </c>
      <c r="UQ65" s="46">
        <v>39353</v>
      </c>
      <c r="UR65" s="46">
        <v>39360</v>
      </c>
      <c r="US65" s="46">
        <v>39367</v>
      </c>
      <c r="UT65" s="46">
        <v>39374</v>
      </c>
      <c r="UU65" s="46">
        <v>39381</v>
      </c>
      <c r="UV65" s="46">
        <v>39388</v>
      </c>
      <c r="UW65" s="46">
        <v>39395</v>
      </c>
      <c r="UX65" s="46">
        <v>39402</v>
      </c>
      <c r="UY65" s="46">
        <v>39409</v>
      </c>
      <c r="UZ65" s="46">
        <v>39416</v>
      </c>
      <c r="VA65" s="46">
        <v>39423</v>
      </c>
      <c r="VB65" s="46">
        <v>39430</v>
      </c>
      <c r="VC65" s="46">
        <v>39437</v>
      </c>
      <c r="VD65" s="46">
        <v>39444</v>
      </c>
      <c r="VE65" s="46">
        <v>39451</v>
      </c>
      <c r="VF65" s="46">
        <v>39458</v>
      </c>
      <c r="VG65" s="46">
        <v>39465</v>
      </c>
      <c r="VH65" s="46">
        <v>39472</v>
      </c>
      <c r="VI65" s="46">
        <v>39479</v>
      </c>
      <c r="VJ65" s="46">
        <v>39486</v>
      </c>
      <c r="VK65" s="46">
        <v>39493</v>
      </c>
      <c r="VL65" s="46">
        <v>39500</v>
      </c>
      <c r="VM65" s="46">
        <v>39507</v>
      </c>
      <c r="VN65" s="46">
        <v>39514</v>
      </c>
      <c r="VO65" s="46">
        <v>39521</v>
      </c>
      <c r="VP65" s="46">
        <v>39528</v>
      </c>
      <c r="VQ65" s="46">
        <v>39535</v>
      </c>
      <c r="VR65" s="46">
        <v>39542</v>
      </c>
      <c r="VS65" s="46">
        <v>39549</v>
      </c>
      <c r="VT65" s="46">
        <v>39556</v>
      </c>
      <c r="VU65" s="46">
        <v>39563</v>
      </c>
      <c r="VV65" s="46">
        <v>39570</v>
      </c>
      <c r="VW65" s="46">
        <v>39577</v>
      </c>
      <c r="VX65" s="46">
        <v>39584</v>
      </c>
      <c r="VY65" s="46">
        <v>39591</v>
      </c>
      <c r="VZ65" s="46">
        <v>39598</v>
      </c>
      <c r="WA65" s="46">
        <v>39605</v>
      </c>
      <c r="WB65" s="46">
        <v>39612</v>
      </c>
      <c r="WC65" s="46">
        <v>39619</v>
      </c>
      <c r="WD65" s="46">
        <v>39626</v>
      </c>
      <c r="WE65" s="46">
        <v>39633</v>
      </c>
      <c r="WF65" s="46">
        <v>39640</v>
      </c>
      <c r="WG65" s="46">
        <v>39647</v>
      </c>
      <c r="WH65" s="46">
        <v>39654</v>
      </c>
      <c r="WI65" s="46">
        <v>39661</v>
      </c>
      <c r="WJ65" s="46">
        <v>39668</v>
      </c>
      <c r="WK65" s="46">
        <v>39675</v>
      </c>
      <c r="WL65" s="46">
        <v>39682</v>
      </c>
      <c r="WM65" s="46">
        <v>39689</v>
      </c>
      <c r="WN65" s="46">
        <v>39696</v>
      </c>
      <c r="WO65" s="46">
        <v>39703</v>
      </c>
      <c r="WP65" s="46">
        <v>39710</v>
      </c>
      <c r="WQ65" s="46">
        <v>39717</v>
      </c>
      <c r="WR65" s="46">
        <v>39724</v>
      </c>
      <c r="WS65" s="46">
        <v>39731</v>
      </c>
      <c r="WT65" s="46">
        <v>39738</v>
      </c>
      <c r="WU65" s="46">
        <v>39745</v>
      </c>
      <c r="WV65" s="46">
        <v>39752</v>
      </c>
      <c r="WW65" s="46">
        <v>39759</v>
      </c>
      <c r="WX65" s="46">
        <v>39766</v>
      </c>
      <c r="WY65" s="46">
        <v>39773</v>
      </c>
      <c r="WZ65" s="46">
        <v>39780</v>
      </c>
      <c r="XA65" s="46">
        <v>39787</v>
      </c>
      <c r="XB65" s="46">
        <v>39794</v>
      </c>
      <c r="XC65" s="46">
        <v>39801</v>
      </c>
      <c r="XD65" s="46">
        <v>39808</v>
      </c>
      <c r="XE65" s="46">
        <v>39815</v>
      </c>
      <c r="XF65" s="46">
        <v>39822</v>
      </c>
      <c r="XG65" s="46">
        <v>39829</v>
      </c>
      <c r="XH65" s="46">
        <v>39836</v>
      </c>
      <c r="XI65" s="46">
        <v>39843</v>
      </c>
      <c r="XJ65" s="46">
        <v>39850</v>
      </c>
      <c r="XK65" s="46">
        <v>39857</v>
      </c>
      <c r="XL65" s="46">
        <v>39864</v>
      </c>
      <c r="XM65" s="46">
        <v>39871</v>
      </c>
      <c r="XN65" s="46">
        <v>39878</v>
      </c>
      <c r="XO65" s="46">
        <v>39885</v>
      </c>
      <c r="XP65" s="46">
        <v>39892</v>
      </c>
      <c r="XQ65" s="46">
        <v>39899</v>
      </c>
      <c r="XR65" s="46">
        <v>39906</v>
      </c>
      <c r="XS65" s="46">
        <v>39913</v>
      </c>
      <c r="XT65" s="46">
        <v>39920</v>
      </c>
      <c r="XU65" s="46">
        <v>39927</v>
      </c>
      <c r="XV65" s="46">
        <v>39934</v>
      </c>
      <c r="XW65" s="46">
        <v>39941</v>
      </c>
      <c r="XX65" s="46">
        <v>39948</v>
      </c>
      <c r="XY65" s="46">
        <v>39955</v>
      </c>
      <c r="XZ65" s="46">
        <v>39962</v>
      </c>
      <c r="YA65" s="46">
        <v>39969</v>
      </c>
      <c r="YB65" s="46">
        <v>39976</v>
      </c>
      <c r="YC65" s="46">
        <v>39983</v>
      </c>
      <c r="YD65" s="46">
        <v>39990</v>
      </c>
      <c r="YE65" s="46">
        <v>39997</v>
      </c>
      <c r="YF65" s="46">
        <v>40004</v>
      </c>
      <c r="YG65" s="46">
        <v>40011</v>
      </c>
      <c r="YH65" s="46">
        <v>40018</v>
      </c>
      <c r="YI65" s="46">
        <v>40025</v>
      </c>
      <c r="YJ65" s="46">
        <v>40032</v>
      </c>
      <c r="YK65" s="46">
        <v>40039</v>
      </c>
      <c r="YL65" s="46">
        <v>40046</v>
      </c>
      <c r="YM65" s="46">
        <v>40053</v>
      </c>
      <c r="YN65" s="46">
        <v>40060</v>
      </c>
      <c r="YO65" s="46">
        <v>40067</v>
      </c>
      <c r="YP65" s="46">
        <v>40074</v>
      </c>
      <c r="YQ65" s="46">
        <v>40081</v>
      </c>
      <c r="YR65" s="46">
        <v>40088</v>
      </c>
      <c r="YS65" s="46">
        <v>40095</v>
      </c>
      <c r="YT65" s="46">
        <v>40102</v>
      </c>
      <c r="YU65" s="46">
        <v>40109</v>
      </c>
      <c r="YV65" s="46">
        <v>40116</v>
      </c>
      <c r="YW65" s="46">
        <v>40123</v>
      </c>
      <c r="YX65" s="46">
        <v>40130</v>
      </c>
      <c r="YY65" s="46">
        <v>40137</v>
      </c>
      <c r="YZ65" s="46">
        <v>40144</v>
      </c>
      <c r="ZA65" s="46">
        <v>40151</v>
      </c>
      <c r="ZB65" s="46">
        <v>40158</v>
      </c>
      <c r="ZC65" s="46">
        <v>40165</v>
      </c>
      <c r="ZD65" s="46">
        <v>40172</v>
      </c>
      <c r="ZE65" s="46">
        <v>40179</v>
      </c>
      <c r="ZF65" s="46">
        <v>40186</v>
      </c>
      <c r="ZG65" s="46">
        <v>40193</v>
      </c>
      <c r="ZH65" s="46">
        <v>40200</v>
      </c>
      <c r="ZI65" s="46">
        <v>40207</v>
      </c>
      <c r="ZJ65" s="46">
        <v>40214</v>
      </c>
      <c r="ZK65" s="46">
        <v>40221</v>
      </c>
      <c r="ZL65" s="46">
        <v>40228</v>
      </c>
      <c r="ZM65" s="46">
        <v>40235</v>
      </c>
      <c r="ZN65" s="46">
        <v>40242</v>
      </c>
      <c r="ZO65" s="46">
        <v>40249</v>
      </c>
      <c r="ZP65" s="46">
        <v>40256</v>
      </c>
      <c r="ZQ65" s="46">
        <v>40263</v>
      </c>
      <c r="ZR65" s="46">
        <v>40270</v>
      </c>
      <c r="ZS65" s="46">
        <v>40277</v>
      </c>
      <c r="ZT65" s="46">
        <v>40284</v>
      </c>
      <c r="ZU65" s="46">
        <v>40291</v>
      </c>
      <c r="ZV65" s="46">
        <v>40298</v>
      </c>
      <c r="ZW65" s="46">
        <v>40305</v>
      </c>
      <c r="ZX65" s="46">
        <v>40312</v>
      </c>
      <c r="ZY65" s="46">
        <v>40319</v>
      </c>
      <c r="ZZ65" s="46">
        <v>40326</v>
      </c>
      <c r="AAA65" s="46">
        <v>40333</v>
      </c>
      <c r="AAB65" s="46">
        <v>40340</v>
      </c>
      <c r="AAC65" s="46">
        <v>40347</v>
      </c>
      <c r="AAD65" s="46">
        <v>40354</v>
      </c>
      <c r="AAE65" s="46">
        <v>40361</v>
      </c>
      <c r="AAF65" s="46">
        <v>40368</v>
      </c>
      <c r="AAG65" s="46">
        <v>40375</v>
      </c>
      <c r="AAH65" s="46">
        <v>40382</v>
      </c>
      <c r="AAI65" s="46">
        <v>40389</v>
      </c>
      <c r="AAJ65" s="46">
        <v>40396</v>
      </c>
      <c r="AAK65" s="46">
        <v>40403</v>
      </c>
      <c r="AAL65" s="46">
        <v>40410</v>
      </c>
      <c r="AAM65" s="46">
        <v>40417</v>
      </c>
      <c r="AAN65" s="46">
        <v>40424</v>
      </c>
      <c r="AAO65" s="46">
        <v>40431</v>
      </c>
      <c r="AAP65" s="46">
        <v>40438</v>
      </c>
      <c r="AAQ65" s="46">
        <v>40445</v>
      </c>
      <c r="AAR65" s="46">
        <v>40452</v>
      </c>
      <c r="AAS65" s="46">
        <v>40459</v>
      </c>
      <c r="AAT65" s="46">
        <v>40466</v>
      </c>
      <c r="AAU65" s="46">
        <v>40473</v>
      </c>
      <c r="AAV65" s="46">
        <v>40480</v>
      </c>
      <c r="AAW65" s="46">
        <v>40487</v>
      </c>
      <c r="AAX65" s="46">
        <v>40494</v>
      </c>
      <c r="AAY65" s="46">
        <v>40501</v>
      </c>
      <c r="AAZ65" s="46">
        <v>40508</v>
      </c>
      <c r="ABA65" s="46">
        <v>40515</v>
      </c>
      <c r="ABB65" s="46">
        <v>40522</v>
      </c>
      <c r="ABC65" s="46">
        <v>40529</v>
      </c>
      <c r="ABD65" s="46">
        <v>40536</v>
      </c>
      <c r="ABE65" s="46">
        <v>40543</v>
      </c>
      <c r="ABF65" s="46">
        <v>40550</v>
      </c>
      <c r="ABG65" s="46">
        <v>40557</v>
      </c>
      <c r="ABH65" s="46">
        <v>40564</v>
      </c>
      <c r="ABI65" s="46">
        <v>40571</v>
      </c>
      <c r="ABJ65" s="46">
        <v>40578</v>
      </c>
      <c r="ABK65" s="46">
        <v>40585</v>
      </c>
      <c r="ABL65" s="46">
        <v>40592</v>
      </c>
      <c r="ABM65" s="46">
        <v>40599</v>
      </c>
      <c r="ABN65" s="46">
        <v>40606</v>
      </c>
      <c r="ABO65" s="46">
        <v>40613</v>
      </c>
      <c r="ABP65" s="46">
        <v>40620</v>
      </c>
      <c r="ABQ65" s="46">
        <v>40627</v>
      </c>
      <c r="ABR65" s="46">
        <v>40634</v>
      </c>
      <c r="ABS65" s="46">
        <v>40641</v>
      </c>
      <c r="ABT65" s="46">
        <v>40648</v>
      </c>
      <c r="ABU65" s="46">
        <v>40655</v>
      </c>
      <c r="ABV65" s="46">
        <v>40662</v>
      </c>
      <c r="ABW65" s="46">
        <v>40669</v>
      </c>
      <c r="ABX65" s="46">
        <v>40676</v>
      </c>
      <c r="ABY65" s="46">
        <v>40683</v>
      </c>
      <c r="ABZ65" s="46">
        <v>40690</v>
      </c>
      <c r="ACA65" s="46">
        <v>40697</v>
      </c>
      <c r="ACB65" s="46">
        <v>40704</v>
      </c>
      <c r="ACC65" s="46">
        <v>40711</v>
      </c>
      <c r="ACD65" s="46">
        <v>40718</v>
      </c>
      <c r="ACE65" s="46">
        <v>40725</v>
      </c>
      <c r="ACF65" s="46">
        <v>40732</v>
      </c>
      <c r="ACG65" s="46">
        <v>40739</v>
      </c>
      <c r="ACH65" s="46">
        <v>40746</v>
      </c>
      <c r="ACI65" s="46">
        <v>40753</v>
      </c>
      <c r="ACJ65" s="46">
        <v>40760</v>
      </c>
      <c r="ACK65" s="46">
        <v>40767</v>
      </c>
      <c r="ACL65" s="46">
        <v>40774</v>
      </c>
      <c r="ACM65" s="46">
        <v>40781</v>
      </c>
      <c r="ACN65" s="46">
        <v>40788</v>
      </c>
      <c r="ACO65" s="46">
        <v>40795</v>
      </c>
      <c r="ACP65" s="46">
        <v>40802</v>
      </c>
      <c r="ACQ65" s="46">
        <v>40809</v>
      </c>
      <c r="ACR65" s="46">
        <v>40816</v>
      </c>
      <c r="ACS65" s="46">
        <v>40823</v>
      </c>
      <c r="ACT65" s="46">
        <v>40830</v>
      </c>
      <c r="ACU65" s="46">
        <v>40837</v>
      </c>
      <c r="ACV65" s="46">
        <v>40844</v>
      </c>
      <c r="ACW65" s="46">
        <v>40851</v>
      </c>
      <c r="ACX65" s="46">
        <v>40858</v>
      </c>
      <c r="ACY65" s="46">
        <v>40865</v>
      </c>
      <c r="ACZ65" s="46">
        <v>40872</v>
      </c>
      <c r="ADA65" s="46">
        <v>40879</v>
      </c>
      <c r="ADB65" s="46">
        <v>40886</v>
      </c>
      <c r="ADC65" s="46">
        <v>40893</v>
      </c>
      <c r="ADD65" s="46">
        <v>40900</v>
      </c>
      <c r="ADE65" s="46">
        <v>40907</v>
      </c>
      <c r="ADF65" s="46">
        <v>40914</v>
      </c>
      <c r="ADG65" s="46">
        <v>40921</v>
      </c>
      <c r="ADH65" s="46">
        <v>40928</v>
      </c>
      <c r="ADI65" s="46">
        <v>40935</v>
      </c>
      <c r="ADJ65" s="46">
        <v>40942</v>
      </c>
      <c r="ADK65" s="46">
        <v>40949</v>
      </c>
      <c r="ADL65" s="46">
        <v>40956</v>
      </c>
      <c r="ADM65" s="46">
        <v>40963</v>
      </c>
      <c r="ADN65" s="46">
        <v>40970</v>
      </c>
      <c r="ADO65" s="46">
        <v>40977</v>
      </c>
      <c r="ADP65" s="46">
        <v>40984</v>
      </c>
      <c r="ADQ65" s="46">
        <v>40991</v>
      </c>
      <c r="ADR65" s="46">
        <v>40998</v>
      </c>
      <c r="ADS65" s="46">
        <v>41005</v>
      </c>
      <c r="ADT65" s="46">
        <v>41012</v>
      </c>
      <c r="ADU65" s="46">
        <v>41019</v>
      </c>
      <c r="ADV65" s="46">
        <v>41026</v>
      </c>
      <c r="ADW65" s="46">
        <v>41033</v>
      </c>
      <c r="ADX65" s="46">
        <v>41040</v>
      </c>
      <c r="ADY65" s="46">
        <v>41047</v>
      </c>
      <c r="ADZ65" s="46">
        <v>41054</v>
      </c>
      <c r="AEA65" s="46">
        <v>41061</v>
      </c>
      <c r="AEB65" s="46">
        <v>41068</v>
      </c>
      <c r="AEC65" s="46">
        <v>41075</v>
      </c>
      <c r="AED65" s="46">
        <v>41082</v>
      </c>
      <c r="AEE65" s="46">
        <v>41089</v>
      </c>
      <c r="AEF65" s="46">
        <v>41096</v>
      </c>
      <c r="AEG65" s="46">
        <v>41103</v>
      </c>
      <c r="AEH65" s="46">
        <v>41110</v>
      </c>
      <c r="AEI65" s="46">
        <v>41117</v>
      </c>
      <c r="AEJ65" s="46">
        <v>41124</v>
      </c>
      <c r="AEK65" s="46">
        <v>41131</v>
      </c>
      <c r="AEL65" s="46">
        <v>41138</v>
      </c>
      <c r="AEM65" s="46">
        <v>41145</v>
      </c>
      <c r="AEN65" s="46">
        <v>41152</v>
      </c>
      <c r="AEO65" s="46">
        <v>41159</v>
      </c>
      <c r="AEP65" s="46">
        <v>41166</v>
      </c>
      <c r="AEQ65" s="46">
        <v>41173</v>
      </c>
      <c r="AER65" s="46">
        <v>41180</v>
      </c>
      <c r="AES65" s="46">
        <v>41187</v>
      </c>
      <c r="AET65" s="46">
        <v>41194</v>
      </c>
      <c r="AEU65" s="46">
        <v>41201</v>
      </c>
      <c r="AEV65" s="46">
        <v>41208</v>
      </c>
      <c r="AEW65" s="46">
        <v>41215</v>
      </c>
      <c r="AEX65" s="46">
        <v>41222</v>
      </c>
      <c r="AEY65" s="46">
        <v>41229</v>
      </c>
      <c r="AEZ65" s="46">
        <v>41236</v>
      </c>
      <c r="AFA65" s="46">
        <v>41243</v>
      </c>
      <c r="AFB65" s="46">
        <v>41250</v>
      </c>
      <c r="AFC65" s="46">
        <v>41257</v>
      </c>
      <c r="AFD65" s="46">
        <v>41264</v>
      </c>
      <c r="AFE65" s="46">
        <v>41271</v>
      </c>
      <c r="AFF65" s="46">
        <v>41278</v>
      </c>
      <c r="AFG65" s="46">
        <v>41285</v>
      </c>
      <c r="AFH65" s="46">
        <v>41292</v>
      </c>
      <c r="AFI65" s="46">
        <v>41299</v>
      </c>
      <c r="AFJ65" s="46">
        <v>41306</v>
      </c>
      <c r="AFK65" s="46">
        <v>41313</v>
      </c>
      <c r="AFL65" s="46">
        <v>41320</v>
      </c>
      <c r="AFM65" s="46">
        <v>41327</v>
      </c>
      <c r="AFN65" s="46">
        <v>41334</v>
      </c>
      <c r="AFO65" s="46">
        <v>41341</v>
      </c>
      <c r="AFP65" s="46">
        <v>41348</v>
      </c>
      <c r="AFQ65" s="46">
        <v>41355</v>
      </c>
      <c r="AFR65" s="46">
        <v>41362</v>
      </c>
      <c r="AFS65" s="46">
        <v>41369</v>
      </c>
      <c r="AFT65" s="46">
        <v>41376</v>
      </c>
      <c r="AFU65" s="46">
        <v>41383</v>
      </c>
      <c r="AFV65" s="46">
        <v>41390</v>
      </c>
      <c r="AFW65" s="46">
        <v>41397</v>
      </c>
      <c r="AFX65" s="46">
        <v>41404</v>
      </c>
      <c r="AFY65" s="46">
        <v>41411</v>
      </c>
      <c r="AFZ65" s="46">
        <v>41418</v>
      </c>
      <c r="AGA65" s="46">
        <v>41425</v>
      </c>
      <c r="AGB65" s="46">
        <v>41432</v>
      </c>
      <c r="AGC65" s="46">
        <v>41439</v>
      </c>
      <c r="AGD65" s="46">
        <v>41446</v>
      </c>
      <c r="AGE65" s="46">
        <v>41453</v>
      </c>
      <c r="AGF65" s="46">
        <v>41460</v>
      </c>
      <c r="AGG65" s="46">
        <v>41467</v>
      </c>
      <c r="AGH65" s="46">
        <v>41474</v>
      </c>
      <c r="AGI65" s="46">
        <v>41481</v>
      </c>
      <c r="AGJ65" s="46">
        <v>41488</v>
      </c>
      <c r="AGK65" s="46">
        <v>41495</v>
      </c>
      <c r="AGL65" s="46">
        <v>41502</v>
      </c>
      <c r="AGM65" s="46">
        <v>41509</v>
      </c>
      <c r="AGN65" s="46">
        <v>41516</v>
      </c>
      <c r="AGO65" s="46">
        <v>41523</v>
      </c>
      <c r="AGP65" s="46">
        <v>41530</v>
      </c>
      <c r="AGQ65" s="46">
        <v>41537</v>
      </c>
      <c r="AGR65" s="46">
        <v>41544</v>
      </c>
      <c r="AGS65" s="46">
        <v>41551</v>
      </c>
      <c r="AGT65" s="46">
        <v>41558</v>
      </c>
      <c r="AGU65" s="46">
        <v>41565</v>
      </c>
      <c r="AGV65" s="46">
        <v>41572</v>
      </c>
      <c r="AGW65" s="46">
        <v>41579</v>
      </c>
      <c r="AGX65" s="46">
        <v>41586</v>
      </c>
      <c r="AGY65" s="46">
        <v>41593</v>
      </c>
      <c r="AGZ65" s="46">
        <v>41600</v>
      </c>
      <c r="AHA65" s="46">
        <v>41607</v>
      </c>
      <c r="AHB65" s="46">
        <v>41614</v>
      </c>
      <c r="AHC65" s="46">
        <v>41621</v>
      </c>
      <c r="AHD65" s="46">
        <v>41628</v>
      </c>
      <c r="AHE65" s="46">
        <v>41635</v>
      </c>
      <c r="AHF65" s="46">
        <v>41642</v>
      </c>
      <c r="AHG65" s="46">
        <v>41649</v>
      </c>
      <c r="AHH65" s="46">
        <v>41656</v>
      </c>
      <c r="AHI65" s="46">
        <v>41663</v>
      </c>
      <c r="AHJ65" s="46">
        <v>41670</v>
      </c>
      <c r="AHK65" s="46">
        <v>41677</v>
      </c>
      <c r="AHL65" s="46">
        <v>41684</v>
      </c>
      <c r="AHM65" s="46">
        <v>41691</v>
      </c>
      <c r="AHN65" s="46">
        <v>41698</v>
      </c>
      <c r="AHO65" s="46">
        <v>41705</v>
      </c>
      <c r="AHP65" s="46">
        <v>41712</v>
      </c>
      <c r="AHQ65" s="46">
        <v>41719</v>
      </c>
      <c r="AHR65" s="46">
        <v>41726</v>
      </c>
      <c r="AHS65" s="46">
        <v>41733</v>
      </c>
      <c r="AHT65" s="46">
        <v>41740</v>
      </c>
      <c r="AHU65" s="46">
        <v>41747</v>
      </c>
      <c r="AHV65" s="46">
        <v>41754</v>
      </c>
      <c r="AHW65" s="46">
        <v>41761</v>
      </c>
      <c r="AHX65" s="46">
        <v>41768</v>
      </c>
      <c r="AHY65" s="46">
        <v>41775</v>
      </c>
      <c r="AHZ65" s="46">
        <v>41782</v>
      </c>
      <c r="AIA65" s="46">
        <v>41789</v>
      </c>
      <c r="AIB65" s="46">
        <v>41796</v>
      </c>
      <c r="AIC65" s="46">
        <v>41803</v>
      </c>
      <c r="AID65" s="46">
        <v>41810</v>
      </c>
      <c r="AIE65" s="46">
        <v>41817</v>
      </c>
      <c r="AIF65" s="46">
        <v>41824</v>
      </c>
      <c r="AIG65" s="46">
        <v>41831</v>
      </c>
      <c r="AIH65" s="46">
        <v>41838</v>
      </c>
      <c r="AII65" s="46">
        <v>41845</v>
      </c>
      <c r="AIJ65" s="46">
        <v>41852</v>
      </c>
      <c r="AIK65" s="46">
        <v>41859</v>
      </c>
      <c r="AIL65" s="46">
        <v>41866</v>
      </c>
      <c r="AIM65" s="46">
        <v>41873</v>
      </c>
      <c r="AIN65" s="46">
        <v>41880</v>
      </c>
      <c r="AIO65" s="46">
        <v>41887</v>
      </c>
      <c r="AIP65" s="46">
        <v>41894</v>
      </c>
      <c r="AIQ65" s="46">
        <v>41901</v>
      </c>
      <c r="AIR65" s="46">
        <v>41908</v>
      </c>
      <c r="AIS65" s="46">
        <v>41915</v>
      </c>
      <c r="AIT65" s="46">
        <v>41922</v>
      </c>
      <c r="AIU65" s="46">
        <v>41929</v>
      </c>
      <c r="AIV65" s="46">
        <v>41936</v>
      </c>
      <c r="AIW65" s="46">
        <v>41943</v>
      </c>
      <c r="AIX65" s="46">
        <v>41950</v>
      </c>
      <c r="AIY65" s="46">
        <v>41957</v>
      </c>
      <c r="AIZ65" s="46">
        <v>41964</v>
      </c>
      <c r="AJA65" s="46">
        <v>41971</v>
      </c>
      <c r="AJB65" s="46">
        <v>41978</v>
      </c>
      <c r="AJC65" s="46">
        <v>41985</v>
      </c>
      <c r="AJD65" s="46">
        <v>41992</v>
      </c>
      <c r="AJE65" s="46">
        <v>41999</v>
      </c>
      <c r="AJF65" s="46">
        <v>42006</v>
      </c>
      <c r="AJG65" s="46">
        <v>42013</v>
      </c>
      <c r="AJH65" s="46">
        <v>42020</v>
      </c>
      <c r="AJI65" s="46">
        <v>42027</v>
      </c>
      <c r="AJJ65" s="46">
        <v>42034</v>
      </c>
      <c r="AJK65" s="46">
        <v>42041</v>
      </c>
      <c r="AJL65" s="46">
        <v>42048</v>
      </c>
      <c r="AJM65" s="46">
        <v>42055</v>
      </c>
      <c r="AJN65" s="46">
        <v>42062</v>
      </c>
      <c r="AJO65" s="46">
        <v>42069</v>
      </c>
      <c r="AJP65" s="46">
        <v>42076</v>
      </c>
      <c r="AJQ65" s="46">
        <v>42083</v>
      </c>
      <c r="AJR65" s="46">
        <v>42090</v>
      </c>
      <c r="AJS65" s="46">
        <v>42097</v>
      </c>
      <c r="AJT65" s="46">
        <v>42104</v>
      </c>
      <c r="AJU65" s="46">
        <v>42111</v>
      </c>
      <c r="AJV65" s="46">
        <v>42118</v>
      </c>
      <c r="AJW65" s="46">
        <v>42125</v>
      </c>
      <c r="AJX65" s="46">
        <v>42132</v>
      </c>
      <c r="AJY65" s="46">
        <v>42139</v>
      </c>
      <c r="AJZ65" s="46">
        <v>42146</v>
      </c>
      <c r="AKA65" s="46">
        <v>42153</v>
      </c>
      <c r="AKB65" s="46">
        <v>42160</v>
      </c>
      <c r="AKC65" s="46">
        <v>42167</v>
      </c>
      <c r="AKD65" s="46">
        <v>42174</v>
      </c>
      <c r="AKE65" s="46">
        <v>42181</v>
      </c>
      <c r="AKF65" s="46">
        <v>42188</v>
      </c>
      <c r="AKG65" s="46">
        <v>42195</v>
      </c>
      <c r="AKH65" s="46">
        <v>42202</v>
      </c>
      <c r="AKI65" s="46">
        <v>42209</v>
      </c>
      <c r="AKJ65" s="46">
        <v>42216</v>
      </c>
      <c r="AKK65" s="46">
        <v>42223</v>
      </c>
      <c r="AKL65" s="46">
        <v>42230</v>
      </c>
      <c r="AKM65" s="46">
        <v>42237</v>
      </c>
      <c r="AKN65" s="46">
        <v>42244</v>
      </c>
      <c r="AKO65" s="46">
        <v>42251</v>
      </c>
      <c r="AKP65" s="46">
        <v>42258</v>
      </c>
      <c r="AKQ65" s="46">
        <v>42265</v>
      </c>
      <c r="AKR65" s="46">
        <v>42272</v>
      </c>
      <c r="AKS65" s="46">
        <v>42279</v>
      </c>
      <c r="AKT65" s="46">
        <v>42286</v>
      </c>
      <c r="AKU65" s="46">
        <v>42293</v>
      </c>
      <c r="AKV65" s="46">
        <v>42300</v>
      </c>
      <c r="AKW65" s="46">
        <v>42307</v>
      </c>
      <c r="AKX65" s="46">
        <v>42314</v>
      </c>
      <c r="AKY65" s="46">
        <v>42321</v>
      </c>
      <c r="AKZ65" s="46">
        <v>42328</v>
      </c>
      <c r="ALA65" s="46">
        <v>42335</v>
      </c>
      <c r="ALB65" s="46">
        <v>42342</v>
      </c>
      <c r="ALC65" s="46">
        <v>42349</v>
      </c>
      <c r="ALD65" s="46">
        <v>42356</v>
      </c>
      <c r="ALE65" s="46">
        <v>42363</v>
      </c>
      <c r="ALF65" s="46">
        <v>42370</v>
      </c>
      <c r="ALG65" s="46">
        <v>42377</v>
      </c>
      <c r="ALH65" s="46">
        <v>42384</v>
      </c>
      <c r="ALI65" s="46">
        <v>42391</v>
      </c>
      <c r="ALJ65" s="46">
        <v>42398</v>
      </c>
      <c r="ALK65" s="46">
        <v>42405</v>
      </c>
      <c r="ALL65" s="46">
        <v>42412</v>
      </c>
      <c r="ALM65" s="46">
        <v>42419</v>
      </c>
      <c r="ALN65" s="46">
        <v>42426</v>
      </c>
      <c r="ALO65" s="46">
        <v>42433</v>
      </c>
      <c r="ALP65" s="46">
        <v>42440</v>
      </c>
      <c r="ALQ65" s="46">
        <v>42447</v>
      </c>
      <c r="ALR65" s="46">
        <v>42454</v>
      </c>
      <c r="ALS65" s="46">
        <v>42461</v>
      </c>
      <c r="ALT65" s="46">
        <v>42468</v>
      </c>
      <c r="ALU65" s="46">
        <v>42475</v>
      </c>
      <c r="ALV65" s="46">
        <v>42482</v>
      </c>
      <c r="ALW65" s="46">
        <v>42489</v>
      </c>
      <c r="ALX65" s="46">
        <v>42496</v>
      </c>
      <c r="ALY65" s="46">
        <v>42503</v>
      </c>
      <c r="ALZ65" s="46">
        <v>42510</v>
      </c>
      <c r="AMA65" s="46">
        <v>42517</v>
      </c>
      <c r="AMB65" s="46">
        <v>42524</v>
      </c>
      <c r="AMC65" s="46">
        <v>42531</v>
      </c>
      <c r="AMD65" s="46">
        <v>42538</v>
      </c>
      <c r="AME65" s="46">
        <v>42545</v>
      </c>
      <c r="AMF65" s="46">
        <v>42552</v>
      </c>
      <c r="AMG65" s="46">
        <v>42559</v>
      </c>
      <c r="AMH65" s="46">
        <v>42566</v>
      </c>
      <c r="AMI65" s="46">
        <v>42573</v>
      </c>
      <c r="AMJ65" s="46">
        <v>42580</v>
      </c>
      <c r="AMK65" s="46">
        <v>42587</v>
      </c>
      <c r="AML65" s="46">
        <v>42594</v>
      </c>
      <c r="AMM65" s="46">
        <v>42601</v>
      </c>
      <c r="AMN65" s="46">
        <v>42608</v>
      </c>
      <c r="AMO65" s="46">
        <v>42615</v>
      </c>
      <c r="AMP65" s="46">
        <v>42622</v>
      </c>
      <c r="AMQ65" s="46">
        <v>42629</v>
      </c>
      <c r="AMR65" s="46">
        <v>42636</v>
      </c>
      <c r="AMS65" s="46">
        <v>42643</v>
      </c>
      <c r="AMT65" s="46">
        <v>42650</v>
      </c>
      <c r="AMU65" s="46">
        <v>42657</v>
      </c>
      <c r="AMV65" s="46">
        <v>42664</v>
      </c>
      <c r="AMW65" s="46">
        <v>42671</v>
      </c>
      <c r="AMX65" s="46">
        <v>42678</v>
      </c>
      <c r="AMY65" s="46">
        <v>42685</v>
      </c>
      <c r="AMZ65" s="46">
        <v>42692</v>
      </c>
      <c r="ANA65" s="46">
        <v>42699</v>
      </c>
      <c r="ANB65" s="46">
        <v>42706</v>
      </c>
      <c r="ANC65" s="46">
        <v>42713</v>
      </c>
      <c r="AND65" s="46">
        <v>42720</v>
      </c>
      <c r="ANE65" s="46">
        <v>42727</v>
      </c>
      <c r="ANF65" s="46">
        <v>42734</v>
      </c>
      <c r="ANG65" s="46">
        <v>42741</v>
      </c>
      <c r="ANH65" s="46">
        <v>42748</v>
      </c>
      <c r="ANI65" s="46">
        <v>42755</v>
      </c>
      <c r="ANJ65" s="46">
        <v>42762</v>
      </c>
      <c r="ANK65" s="46">
        <v>42769</v>
      </c>
      <c r="ANL65" s="46">
        <v>42776</v>
      </c>
      <c r="ANM65" s="46">
        <v>42783</v>
      </c>
      <c r="ANN65" s="46">
        <v>42790</v>
      </c>
      <c r="ANO65" s="46">
        <v>42797</v>
      </c>
      <c r="ANP65" s="46">
        <v>42804</v>
      </c>
      <c r="ANQ65" s="46">
        <v>42811</v>
      </c>
      <c r="ANR65" s="46">
        <v>42818</v>
      </c>
      <c r="ANS65" s="46">
        <v>42825</v>
      </c>
      <c r="ANT65" s="46">
        <v>42832</v>
      </c>
      <c r="ANU65" s="46">
        <v>42839</v>
      </c>
      <c r="ANV65" s="46">
        <v>42846</v>
      </c>
      <c r="ANW65" s="46">
        <v>42853</v>
      </c>
      <c r="ANX65" s="46">
        <v>42860</v>
      </c>
      <c r="ANY65" s="46">
        <v>42867</v>
      </c>
      <c r="ANZ65" s="46">
        <v>42874</v>
      </c>
      <c r="AOA65" s="46">
        <v>42881</v>
      </c>
      <c r="AOB65" s="46">
        <v>42888</v>
      </c>
      <c r="AOC65" s="46">
        <v>42895</v>
      </c>
      <c r="AOD65" s="46">
        <v>42902</v>
      </c>
      <c r="AOE65" s="46">
        <v>42909</v>
      </c>
      <c r="AOF65" s="46">
        <v>42916</v>
      </c>
      <c r="AOG65" s="46">
        <v>42923</v>
      </c>
      <c r="AOH65" s="46">
        <v>42930</v>
      </c>
      <c r="AOI65" s="46">
        <v>42937</v>
      </c>
      <c r="AOJ65" s="46">
        <v>42944</v>
      </c>
      <c r="AOK65" s="46">
        <v>42951</v>
      </c>
      <c r="AOL65" s="46">
        <v>42958</v>
      </c>
      <c r="AOM65" s="46">
        <v>42965</v>
      </c>
      <c r="AON65" s="46">
        <v>42972</v>
      </c>
      <c r="AOO65" s="46">
        <v>42979</v>
      </c>
      <c r="AOP65" s="46">
        <v>42986</v>
      </c>
      <c r="AOQ65" s="46">
        <v>42993</v>
      </c>
      <c r="AOR65" s="46">
        <v>43000</v>
      </c>
      <c r="AOS65" s="46">
        <v>43007</v>
      </c>
      <c r="AOT65" s="46">
        <v>43014</v>
      </c>
      <c r="AOU65" s="46">
        <v>43021</v>
      </c>
      <c r="AOV65" s="46">
        <v>43028</v>
      </c>
      <c r="AOW65" s="46">
        <v>43035</v>
      </c>
      <c r="AOX65" s="46">
        <v>43042</v>
      </c>
      <c r="AOY65" s="46">
        <v>43049</v>
      </c>
      <c r="AOZ65" s="46">
        <v>43056</v>
      </c>
      <c r="APA65" s="46">
        <v>43063</v>
      </c>
      <c r="APB65" s="46">
        <v>43070</v>
      </c>
      <c r="APC65" s="46">
        <v>43077</v>
      </c>
      <c r="APD65" s="46">
        <v>43084</v>
      </c>
      <c r="APE65" s="46">
        <v>43091</v>
      </c>
      <c r="APF65" s="46">
        <v>43098</v>
      </c>
      <c r="APG65" s="46">
        <v>43105</v>
      </c>
      <c r="APH65" s="46">
        <v>43112</v>
      </c>
      <c r="API65" s="46">
        <v>43119</v>
      </c>
      <c r="APJ65" s="46">
        <v>43126</v>
      </c>
      <c r="APK65" s="46">
        <v>43133</v>
      </c>
      <c r="APL65" s="46">
        <v>43140</v>
      </c>
      <c r="APM65" s="46">
        <v>43147</v>
      </c>
      <c r="APN65" s="46">
        <v>43154</v>
      </c>
      <c r="APO65" s="46">
        <v>43161</v>
      </c>
      <c r="APP65" s="46">
        <v>43168</v>
      </c>
      <c r="APQ65" s="46">
        <v>43175</v>
      </c>
      <c r="APR65" s="46">
        <v>43182</v>
      </c>
      <c r="APS65" s="46">
        <v>43189</v>
      </c>
      <c r="APT65" s="46">
        <v>43196</v>
      </c>
      <c r="APU65" s="46">
        <v>43203</v>
      </c>
      <c r="APV65" s="46">
        <v>43210</v>
      </c>
      <c r="APW65" s="46">
        <v>43217</v>
      </c>
      <c r="APX65" s="46">
        <v>43224</v>
      </c>
      <c r="APY65" s="46">
        <v>43231</v>
      </c>
      <c r="APZ65" s="46">
        <v>43238</v>
      </c>
      <c r="AQA65" s="46">
        <v>43245</v>
      </c>
      <c r="AQB65" s="46">
        <v>43252</v>
      </c>
      <c r="AQC65" s="46">
        <v>43259</v>
      </c>
      <c r="AQD65" s="46">
        <v>43266</v>
      </c>
      <c r="AQE65" s="46">
        <v>43273</v>
      </c>
      <c r="AQF65" s="46">
        <v>43280</v>
      </c>
      <c r="AQG65" s="46">
        <v>43287</v>
      </c>
      <c r="AQH65" s="46">
        <v>43294</v>
      </c>
      <c r="AQI65" s="46">
        <v>43301</v>
      </c>
      <c r="AQJ65" s="46">
        <v>43308</v>
      </c>
      <c r="AQK65" s="46">
        <v>43315</v>
      </c>
      <c r="AQL65" s="46">
        <v>43322</v>
      </c>
      <c r="AQM65" s="46">
        <v>43329</v>
      </c>
      <c r="AQN65" s="46">
        <v>43336</v>
      </c>
      <c r="AQO65" s="46">
        <v>43343</v>
      </c>
      <c r="AQP65" s="46">
        <v>43350</v>
      </c>
      <c r="AQQ65" s="46">
        <v>43357</v>
      </c>
      <c r="AQR65" s="46">
        <v>43364</v>
      </c>
      <c r="AQS65" s="46">
        <v>43364</v>
      </c>
      <c r="AQT65" s="195" t="s">
        <v>1407</v>
      </c>
      <c r="AQU65" s="195" t="s">
        <v>1408</v>
      </c>
      <c r="AQV65" s="195" t="s">
        <v>1409</v>
      </c>
      <c r="AQW65" s="195" t="s">
        <v>1410</v>
      </c>
      <c r="AQX65" s="195" t="s">
        <v>1412</v>
      </c>
      <c r="AQY65" s="195" t="s">
        <v>1411</v>
      </c>
      <c r="AQZ65" s="195" t="s">
        <v>1413</v>
      </c>
      <c r="ARA65" s="195" t="s">
        <v>1413</v>
      </c>
      <c r="ARB65" s="195" t="s">
        <v>1413</v>
      </c>
      <c r="ARC65" s="233" t="s">
        <v>1418</v>
      </c>
      <c r="ARD65" s="233" t="s">
        <v>1417</v>
      </c>
      <c r="ARE65" s="233" t="s">
        <v>1419</v>
      </c>
      <c r="ARF65" s="233" t="s">
        <v>1420</v>
      </c>
      <c r="ARG65" s="233" t="s">
        <v>1427</v>
      </c>
      <c r="ARH65" s="233" t="s">
        <v>1426</v>
      </c>
      <c r="ARI65" s="233" t="s">
        <v>1428</v>
      </c>
      <c r="ARJ65" s="233" t="s">
        <v>1428</v>
      </c>
      <c r="ARK65" s="233" t="s">
        <v>1430</v>
      </c>
      <c r="ARL65" s="233" t="s">
        <v>1431</v>
      </c>
      <c r="ARM65" s="233" t="s">
        <v>1432</v>
      </c>
      <c r="ARN65" s="233" t="s">
        <v>1433</v>
      </c>
      <c r="ARO65" s="233" t="s">
        <v>1434</v>
      </c>
      <c r="ARP65" s="233" t="s">
        <v>1435</v>
      </c>
      <c r="ARQ65" s="233" t="s">
        <v>1436</v>
      </c>
      <c r="ARR65" s="233" t="s">
        <v>1437</v>
      </c>
      <c r="ARS65" s="233" t="s">
        <v>1438</v>
      </c>
      <c r="ART65" s="241" t="s">
        <v>1439</v>
      </c>
      <c r="ARU65" s="241" t="s">
        <v>1469</v>
      </c>
      <c r="ARV65" s="241" t="s">
        <v>1470</v>
      </c>
      <c r="ARW65" s="241" t="s">
        <v>1471</v>
      </c>
      <c r="ARX65" s="241" t="s">
        <v>1472</v>
      </c>
      <c r="ARY65" s="241" t="s">
        <v>1475</v>
      </c>
      <c r="ARZ65" s="241" t="s">
        <v>1474</v>
      </c>
      <c r="ASA65" s="259" t="s">
        <v>1476</v>
      </c>
      <c r="ASB65" s="233" t="s">
        <v>1477</v>
      </c>
      <c r="ASC65" s="233" t="s">
        <v>1482</v>
      </c>
      <c r="ASD65" s="233" t="s">
        <v>1481</v>
      </c>
      <c r="ASE65" s="233" t="s">
        <v>1485</v>
      </c>
      <c r="ASF65" s="233" t="s">
        <v>1484</v>
      </c>
      <c r="ASG65" s="233" t="s">
        <v>1487</v>
      </c>
      <c r="ASH65" s="233" t="s">
        <v>1486</v>
      </c>
      <c r="ASI65" s="272" t="s">
        <v>1488</v>
      </c>
      <c r="ASJ65" s="233" t="s">
        <v>1489</v>
      </c>
      <c r="ASK65" s="278" t="s">
        <v>1490</v>
      </c>
      <c r="ASL65" s="287" t="s">
        <v>1491</v>
      </c>
      <c r="ASM65" s="317" t="s">
        <v>1505</v>
      </c>
      <c r="ASN65" s="333" t="s">
        <v>1515</v>
      </c>
      <c r="ASO65" s="337" t="s">
        <v>1516</v>
      </c>
      <c r="ASP65" s="341" t="s">
        <v>1517</v>
      </c>
      <c r="ASQ65" s="345" t="s">
        <v>1518</v>
      </c>
      <c r="ASR65" s="345" t="s">
        <v>1519</v>
      </c>
      <c r="ASS65" s="364" t="s">
        <v>1534</v>
      </c>
      <c r="AST65" s="364" t="s">
        <v>1535</v>
      </c>
      <c r="ASU65" s="381" t="s">
        <v>1540</v>
      </c>
      <c r="ASV65" s="381" t="s">
        <v>1541</v>
      </c>
      <c r="ASW65" s="381" t="s">
        <v>1542</v>
      </c>
      <c r="ASX65" s="381" t="s">
        <v>1543</v>
      </c>
      <c r="ASY65" s="386" t="s">
        <v>1544</v>
      </c>
      <c r="ASZ65" s="386" t="s">
        <v>1545</v>
      </c>
      <c r="ATA65" s="424" t="s">
        <v>1551</v>
      </c>
      <c r="ATB65" s="424" t="s">
        <v>1552</v>
      </c>
      <c r="ATC65" s="424" t="s">
        <v>1547</v>
      </c>
      <c r="ATD65" s="233" t="s">
        <v>1555</v>
      </c>
      <c r="ATE65" s="233" t="s">
        <v>1554</v>
      </c>
      <c r="ATF65" s="424" t="s">
        <v>1557</v>
      </c>
      <c r="ATG65" s="424" t="s">
        <v>1558</v>
      </c>
      <c r="ATH65" s="424" t="s">
        <v>1559</v>
      </c>
      <c r="ATI65" s="424" t="s">
        <v>1560</v>
      </c>
      <c r="ATJ65" s="424" t="s">
        <v>1561</v>
      </c>
      <c r="ATK65" s="448" t="s">
        <v>1562</v>
      </c>
      <c r="ATL65" s="448" t="s">
        <v>1565</v>
      </c>
      <c r="ATM65" s="448" t="s">
        <v>1564</v>
      </c>
      <c r="ATN65" s="448" t="s">
        <v>1566</v>
      </c>
      <c r="ATO65" s="448" t="s">
        <v>1567</v>
      </c>
      <c r="ATP65" s="233" t="s">
        <v>1569</v>
      </c>
      <c r="ATQ65" s="233" t="s">
        <v>1570</v>
      </c>
      <c r="ATR65" s="233" t="s">
        <v>1571</v>
      </c>
      <c r="ATS65" s="233" t="s">
        <v>1572</v>
      </c>
      <c r="ATT65" s="233" t="s">
        <v>1574</v>
      </c>
      <c r="ATU65" s="233" t="s">
        <v>1573</v>
      </c>
      <c r="ATV65" s="233">
        <v>43938</v>
      </c>
      <c r="ATW65" s="233">
        <v>43945</v>
      </c>
      <c r="ATX65" s="233" t="s">
        <v>1580</v>
      </c>
      <c r="ATY65" s="233" t="s">
        <v>1581</v>
      </c>
      <c r="ATZ65" s="233" t="s">
        <v>1579</v>
      </c>
      <c r="AUA65" s="233" t="s">
        <v>1584</v>
      </c>
      <c r="AUB65" s="233" t="s">
        <v>1583</v>
      </c>
      <c r="AUC65" s="233">
        <v>43987</v>
      </c>
      <c r="AUD65" s="233">
        <v>43994</v>
      </c>
      <c r="AUE65" s="233">
        <v>44001</v>
      </c>
      <c r="AUF65" s="233">
        <v>44008</v>
      </c>
      <c r="AUG65" s="233">
        <v>44015</v>
      </c>
      <c r="AUH65" s="233" t="s">
        <v>1594</v>
      </c>
      <c r="AUI65" s="233" t="s">
        <v>1595</v>
      </c>
      <c r="AUJ65" s="233">
        <v>44036</v>
      </c>
      <c r="AUK65" s="233">
        <v>44043</v>
      </c>
      <c r="AUL65" s="233">
        <v>44050</v>
      </c>
      <c r="AUM65" s="233">
        <v>44057</v>
      </c>
      <c r="AUN65" s="233">
        <v>44064</v>
      </c>
      <c r="AUO65" s="233">
        <v>44071</v>
      </c>
      <c r="AUP65" s="477" t="s">
        <v>1604</v>
      </c>
      <c r="AUQ65" s="477" t="s">
        <v>1603</v>
      </c>
      <c r="AUR65" s="233">
        <v>44092</v>
      </c>
      <c r="AUS65" s="233">
        <v>44099</v>
      </c>
      <c r="AUT65" s="233">
        <v>44106</v>
      </c>
      <c r="AUU65" s="233">
        <v>44113</v>
      </c>
      <c r="AUV65" s="233">
        <v>44120</v>
      </c>
      <c r="AUW65" s="233">
        <v>44127</v>
      </c>
      <c r="AUX65" s="233">
        <v>44134</v>
      </c>
      <c r="AUY65" s="233">
        <v>44141</v>
      </c>
      <c r="AUZ65" s="233">
        <v>44148</v>
      </c>
      <c r="AVA65" s="233">
        <v>44155</v>
      </c>
      <c r="AVB65" s="233">
        <v>44162</v>
      </c>
      <c r="AVC65" s="233">
        <v>44169</v>
      </c>
      <c r="AVD65" s="233">
        <v>44176</v>
      </c>
      <c r="AVE65" s="233">
        <v>44183</v>
      </c>
      <c r="AVF65" s="233" t="s">
        <v>1627</v>
      </c>
      <c r="AVG65" s="233" t="s">
        <v>1620</v>
      </c>
      <c r="AVH65" s="6">
        <v>44204</v>
      </c>
      <c r="AVI65" s="6">
        <v>44211</v>
      </c>
      <c r="AVJ65" s="6">
        <v>44218</v>
      </c>
      <c r="AVK65" s="6">
        <v>44225</v>
      </c>
      <c r="AVL65" s="6">
        <v>44318</v>
      </c>
      <c r="AVM65" s="6">
        <v>44239</v>
      </c>
      <c r="AVN65" s="6">
        <v>44246</v>
      </c>
      <c r="AVO65" s="6" t="s">
        <v>1637</v>
      </c>
      <c r="AVP65" s="6" t="s">
        <v>1636</v>
      </c>
      <c r="AVQ65" s="233" t="s">
        <v>1671</v>
      </c>
      <c r="AVR65" s="233" t="s">
        <v>1645</v>
      </c>
      <c r="AVS65" s="233">
        <v>44281</v>
      </c>
      <c r="AVT65" s="233">
        <v>44288</v>
      </c>
      <c r="AVU65" s="233">
        <v>44295</v>
      </c>
      <c r="AVV65" s="233">
        <v>44302</v>
      </c>
      <c r="AVW65" s="233">
        <v>44309</v>
      </c>
      <c r="AVX65" s="233">
        <v>44316</v>
      </c>
      <c r="AVY65" s="233">
        <v>44323</v>
      </c>
      <c r="AVZ65" s="233">
        <v>44330</v>
      </c>
      <c r="AWA65" s="233">
        <v>44337</v>
      </c>
      <c r="AWB65" s="233" t="s">
        <v>1655</v>
      </c>
      <c r="AWC65" s="233" t="s">
        <v>1672</v>
      </c>
      <c r="AWD65" s="233">
        <v>44358</v>
      </c>
      <c r="AWE65" s="233">
        <v>44365</v>
      </c>
      <c r="AWF65" s="233">
        <v>44372</v>
      </c>
      <c r="AWG65" s="233">
        <v>44379</v>
      </c>
      <c r="AWH65" s="233">
        <v>44386</v>
      </c>
      <c r="AWI65" s="233">
        <v>44393</v>
      </c>
      <c r="AWJ65" s="233" t="s">
        <v>1673</v>
      </c>
      <c r="AWK65" s="233" t="s">
        <v>1674</v>
      </c>
      <c r="AWL65" s="233" t="s">
        <v>1675</v>
      </c>
      <c r="AWM65" s="233" t="s">
        <v>1676</v>
      </c>
      <c r="AWN65" s="233" t="s">
        <v>1677</v>
      </c>
      <c r="AWO65" s="233">
        <v>44435</v>
      </c>
      <c r="AWP65" s="233" t="s">
        <v>1678</v>
      </c>
      <c r="AWQ65" s="233" t="s">
        <v>1670</v>
      </c>
      <c r="AWR65" s="507" t="s">
        <v>1694</v>
      </c>
      <c r="AWS65" s="507" t="s">
        <v>1693</v>
      </c>
      <c r="AWT65" s="507"/>
      <c r="AWU65" s="506"/>
      <c r="AWV65" s="506"/>
      <c r="AWW65" s="506"/>
      <c r="AWX65" s="508"/>
      <c r="AWY65" s="506"/>
      <c r="AWZ65" s="508"/>
      <c r="AXA65" s="509"/>
    </row>
    <row r="66" spans="1:1301" ht="13.5" thickBot="1" x14ac:dyDescent="0.25">
      <c r="B66" s="202" t="s">
        <v>1311</v>
      </c>
      <c r="C66" s="208">
        <v>35433</v>
      </c>
      <c r="D66" s="208">
        <v>35440</v>
      </c>
      <c r="E66" s="208">
        <v>35447</v>
      </c>
      <c r="F66" s="208">
        <v>35454</v>
      </c>
      <c r="G66" s="208">
        <v>35461</v>
      </c>
      <c r="H66" s="208">
        <v>35468</v>
      </c>
      <c r="I66" s="208">
        <v>35475</v>
      </c>
      <c r="J66" s="208">
        <v>35482</v>
      </c>
      <c r="K66" s="208">
        <v>35489</v>
      </c>
      <c r="L66" s="208">
        <v>35496</v>
      </c>
      <c r="M66" s="208">
        <v>35503</v>
      </c>
      <c r="N66" s="208">
        <v>35510</v>
      </c>
      <c r="O66" s="208">
        <v>35517</v>
      </c>
      <c r="P66" s="208">
        <v>35524</v>
      </c>
      <c r="Q66" s="208">
        <v>35531</v>
      </c>
      <c r="R66" s="208">
        <v>35538</v>
      </c>
      <c r="S66" s="208">
        <v>35545</v>
      </c>
      <c r="T66" s="208">
        <v>35552</v>
      </c>
      <c r="U66" s="208">
        <v>35559</v>
      </c>
      <c r="V66" s="208">
        <v>35566</v>
      </c>
      <c r="W66" s="208">
        <v>35573</v>
      </c>
      <c r="X66" s="208">
        <v>35580</v>
      </c>
      <c r="Y66" s="208">
        <v>35587</v>
      </c>
      <c r="Z66" s="208">
        <v>35594</v>
      </c>
      <c r="AA66" s="208">
        <v>35601</v>
      </c>
      <c r="AB66" s="208">
        <v>35608</v>
      </c>
      <c r="AC66" s="208">
        <v>35615</v>
      </c>
      <c r="AD66" s="208">
        <v>35622</v>
      </c>
      <c r="AE66" s="208">
        <v>35629</v>
      </c>
      <c r="AF66" s="208">
        <v>35636</v>
      </c>
      <c r="AG66" s="208">
        <v>35643</v>
      </c>
      <c r="AH66" s="208">
        <v>35650</v>
      </c>
      <c r="AI66" s="208">
        <v>35657</v>
      </c>
      <c r="AJ66" s="208">
        <v>35664</v>
      </c>
      <c r="AK66" s="208">
        <v>35671</v>
      </c>
      <c r="AL66" s="208">
        <v>35678</v>
      </c>
      <c r="AM66" s="208">
        <v>35685</v>
      </c>
      <c r="AN66" s="208">
        <v>35692</v>
      </c>
      <c r="AO66" s="208">
        <v>35699</v>
      </c>
      <c r="AP66" s="208">
        <v>35706</v>
      </c>
      <c r="AQ66" s="208">
        <v>35713</v>
      </c>
      <c r="AR66" s="208">
        <v>35720</v>
      </c>
      <c r="AS66" s="208">
        <v>35727</v>
      </c>
      <c r="AT66" s="208">
        <v>35734</v>
      </c>
      <c r="AU66" s="208">
        <v>35741</v>
      </c>
      <c r="AV66" s="208">
        <v>35748</v>
      </c>
      <c r="AW66" s="208">
        <v>35755</v>
      </c>
      <c r="AX66" s="208">
        <v>35762</v>
      </c>
      <c r="AY66" s="208">
        <v>35769</v>
      </c>
      <c r="AZ66" s="208">
        <v>35776</v>
      </c>
      <c r="BA66" s="208">
        <v>35783</v>
      </c>
      <c r="BB66" s="208">
        <v>35790</v>
      </c>
      <c r="BC66" s="208">
        <v>35797</v>
      </c>
      <c r="BD66" s="208">
        <v>35804</v>
      </c>
      <c r="BE66" s="208">
        <v>35811</v>
      </c>
      <c r="BF66" s="208">
        <v>35818</v>
      </c>
      <c r="BG66" s="208">
        <v>35825</v>
      </c>
      <c r="BH66" s="208">
        <v>35832</v>
      </c>
      <c r="BI66" s="208">
        <v>35839</v>
      </c>
      <c r="BJ66" s="208">
        <v>35846</v>
      </c>
      <c r="BK66" s="208">
        <v>35853</v>
      </c>
      <c r="BL66" s="208">
        <v>35860</v>
      </c>
      <c r="BM66" s="208">
        <v>35867</v>
      </c>
      <c r="BN66" s="208">
        <v>35874</v>
      </c>
      <c r="BO66" s="208">
        <v>35881</v>
      </c>
      <c r="BP66" s="208">
        <v>35888</v>
      </c>
      <c r="BQ66" s="208">
        <v>35895</v>
      </c>
      <c r="BR66" s="208">
        <v>35902</v>
      </c>
      <c r="BS66" s="208">
        <v>35909</v>
      </c>
      <c r="BT66" s="208" t="s">
        <v>1143</v>
      </c>
      <c r="BU66" s="208" t="s">
        <v>1142</v>
      </c>
      <c r="BV66" s="208" t="s">
        <v>1141</v>
      </c>
      <c r="BW66" s="208" t="s">
        <v>1140</v>
      </c>
      <c r="BX66" s="208" t="s">
        <v>1139</v>
      </c>
      <c r="BY66" s="208" t="s">
        <v>1138</v>
      </c>
      <c r="BZ66" s="208" t="s">
        <v>1137</v>
      </c>
      <c r="CA66" s="208" t="s">
        <v>1136</v>
      </c>
      <c r="CB66" s="208" t="s">
        <v>1135</v>
      </c>
      <c r="CC66" s="208" t="s">
        <v>1134</v>
      </c>
      <c r="CD66" s="208" t="s">
        <v>1133</v>
      </c>
      <c r="CE66" s="208" t="s">
        <v>1132</v>
      </c>
      <c r="CF66" s="208" t="s">
        <v>1131</v>
      </c>
      <c r="CG66" s="208" t="s">
        <v>1130</v>
      </c>
      <c r="CH66" s="208" t="s">
        <v>1129</v>
      </c>
      <c r="CI66" s="208" t="s">
        <v>1128</v>
      </c>
      <c r="CJ66" s="208" t="s">
        <v>1127</v>
      </c>
      <c r="CK66" s="208" t="s">
        <v>1126</v>
      </c>
      <c r="CL66" s="208" t="s">
        <v>1125</v>
      </c>
      <c r="CM66" s="208" t="s">
        <v>1124</v>
      </c>
      <c r="CN66" s="208" t="s">
        <v>1123</v>
      </c>
      <c r="CO66" s="208" t="s">
        <v>1122</v>
      </c>
      <c r="CP66" s="208" t="s">
        <v>1121</v>
      </c>
      <c r="CQ66" s="208" t="s">
        <v>1120</v>
      </c>
      <c r="CR66" s="208" t="s">
        <v>1119</v>
      </c>
      <c r="CS66" s="208" t="s">
        <v>1118</v>
      </c>
      <c r="CT66" s="208" t="s">
        <v>1117</v>
      </c>
      <c r="CU66" s="208" t="s">
        <v>1116</v>
      </c>
      <c r="CV66" s="208" t="s">
        <v>1115</v>
      </c>
      <c r="CW66" s="208" t="s">
        <v>1114</v>
      </c>
      <c r="CX66" s="208" t="s">
        <v>1113</v>
      </c>
      <c r="CY66" s="208" t="s">
        <v>1112</v>
      </c>
      <c r="CZ66" s="208" t="s">
        <v>1111</v>
      </c>
      <c r="DA66" s="208" t="s">
        <v>1110</v>
      </c>
      <c r="DB66" s="208" t="s">
        <v>1109</v>
      </c>
      <c r="DC66" s="208" t="s">
        <v>1108</v>
      </c>
      <c r="DD66" s="208" t="s">
        <v>1107</v>
      </c>
      <c r="DE66" s="208">
        <v>36175</v>
      </c>
      <c r="DF66" s="208" t="s">
        <v>1106</v>
      </c>
      <c r="DG66" s="208" t="s">
        <v>1105</v>
      </c>
      <c r="DH66" s="208" t="s">
        <v>1104</v>
      </c>
      <c r="DI66" s="208" t="s">
        <v>1103</v>
      </c>
      <c r="DJ66" s="208" t="s">
        <v>1102</v>
      </c>
      <c r="DK66" s="208" t="s">
        <v>1101</v>
      </c>
      <c r="DL66" s="208" t="s">
        <v>1100</v>
      </c>
      <c r="DM66" s="208" t="s">
        <v>1099</v>
      </c>
      <c r="DN66" s="208" t="s">
        <v>1098</v>
      </c>
      <c r="DO66" s="208" t="s">
        <v>1097</v>
      </c>
      <c r="DP66" s="208" t="s">
        <v>1096</v>
      </c>
      <c r="DQ66" s="208" t="s">
        <v>1095</v>
      </c>
      <c r="DR66" s="208" t="s">
        <v>1094</v>
      </c>
      <c r="DS66" s="208">
        <v>36273</v>
      </c>
      <c r="DT66" s="208" t="s">
        <v>1093</v>
      </c>
      <c r="DU66" s="208" t="s">
        <v>1092</v>
      </c>
      <c r="DV66" s="208" t="s">
        <v>1091</v>
      </c>
      <c r="DW66" s="208" t="s">
        <v>1090</v>
      </c>
      <c r="DX66" s="208" t="s">
        <v>1089</v>
      </c>
      <c r="DY66" s="208" t="s">
        <v>1088</v>
      </c>
      <c r="DZ66" s="208" t="s">
        <v>1087</v>
      </c>
      <c r="EA66" s="208" t="s">
        <v>1086</v>
      </c>
      <c r="EB66" s="208" t="s">
        <v>1085</v>
      </c>
      <c r="EC66" s="208" t="s">
        <v>1084</v>
      </c>
      <c r="ED66" s="208" t="s">
        <v>1083</v>
      </c>
      <c r="EE66" s="208" t="s">
        <v>1082</v>
      </c>
      <c r="EF66" s="208" t="s">
        <v>1081</v>
      </c>
      <c r="EG66" s="208" t="s">
        <v>1080</v>
      </c>
      <c r="EH66" s="208" t="s">
        <v>1079</v>
      </c>
      <c r="EI66" s="208" t="s">
        <v>1078</v>
      </c>
      <c r="EJ66" s="208" t="s">
        <v>1077</v>
      </c>
      <c r="EK66" s="208" t="s">
        <v>1076</v>
      </c>
      <c r="EL66" s="208" t="s">
        <v>1075</v>
      </c>
      <c r="EM66" s="208" t="s">
        <v>1074</v>
      </c>
      <c r="EN66" s="208" t="s">
        <v>1073</v>
      </c>
      <c r="EO66" s="208" t="s">
        <v>1072</v>
      </c>
      <c r="EP66" s="208" t="s">
        <v>1071</v>
      </c>
      <c r="EQ66" s="208" t="s">
        <v>1070</v>
      </c>
      <c r="ER66" s="209">
        <v>36448</v>
      </c>
      <c r="ES66" s="208" t="s">
        <v>1069</v>
      </c>
      <c r="ET66" s="208" t="s">
        <v>1068</v>
      </c>
      <c r="EU66" s="208" t="s">
        <v>1067</v>
      </c>
      <c r="EV66" s="208" t="s">
        <v>1066</v>
      </c>
      <c r="EW66" s="208" t="s">
        <v>1065</v>
      </c>
      <c r="EX66" s="208" t="s">
        <v>1064</v>
      </c>
      <c r="EY66" s="208" t="s">
        <v>1063</v>
      </c>
      <c r="EZ66" s="208" t="s">
        <v>1062</v>
      </c>
      <c r="FA66" s="208" t="s">
        <v>1061</v>
      </c>
      <c r="FB66" s="208" t="s">
        <v>1060</v>
      </c>
      <c r="FC66" s="208" t="s">
        <v>1059</v>
      </c>
      <c r="FD66" s="208" t="s">
        <v>1058</v>
      </c>
      <c r="FE66" s="208" t="s">
        <v>1057</v>
      </c>
      <c r="FF66" s="208" t="s">
        <v>1056</v>
      </c>
      <c r="FG66" s="208" t="s">
        <v>1055</v>
      </c>
      <c r="FH66" s="208" t="s">
        <v>1054</v>
      </c>
      <c r="FI66" s="208" t="s">
        <v>1053</v>
      </c>
      <c r="FJ66" s="208" t="s">
        <v>1052</v>
      </c>
      <c r="FK66" s="208" t="s">
        <v>1051</v>
      </c>
      <c r="FL66" s="208" t="s">
        <v>1050</v>
      </c>
      <c r="FM66" s="208" t="s">
        <v>1049</v>
      </c>
      <c r="FN66" s="208" t="s">
        <v>1048</v>
      </c>
      <c r="FO66" s="208" t="s">
        <v>1047</v>
      </c>
      <c r="FP66" s="208" t="s">
        <v>1046</v>
      </c>
      <c r="FQ66" s="208" t="s">
        <v>1045</v>
      </c>
      <c r="FR66" s="208" t="s">
        <v>1044</v>
      </c>
      <c r="FS66" s="208" t="s">
        <v>1043</v>
      </c>
      <c r="FT66" s="208" t="s">
        <v>1042</v>
      </c>
      <c r="FU66" s="208" t="s">
        <v>1041</v>
      </c>
      <c r="FV66" s="208" t="s">
        <v>1040</v>
      </c>
      <c r="FW66" s="208" t="s">
        <v>1039</v>
      </c>
      <c r="FX66" s="208" t="s">
        <v>1038</v>
      </c>
      <c r="FY66" s="208" t="s">
        <v>1037</v>
      </c>
      <c r="FZ66" s="208" t="s">
        <v>1036</v>
      </c>
      <c r="GA66" s="208" t="s">
        <v>1035</v>
      </c>
      <c r="GB66" s="208" t="s">
        <v>1034</v>
      </c>
      <c r="GC66" s="208" t="s">
        <v>1033</v>
      </c>
      <c r="GD66" s="208" t="s">
        <v>1032</v>
      </c>
      <c r="GE66" s="208" t="s">
        <v>1031</v>
      </c>
      <c r="GF66" s="208" t="s">
        <v>1030</v>
      </c>
      <c r="GG66" s="208" t="s">
        <v>1029</v>
      </c>
      <c r="GH66" s="208" t="s">
        <v>1028</v>
      </c>
      <c r="GI66" s="208" t="s">
        <v>1027</v>
      </c>
      <c r="GJ66" s="208" t="s">
        <v>1026</v>
      </c>
      <c r="GK66" s="208" t="s">
        <v>1025</v>
      </c>
      <c r="GL66" s="208" t="s">
        <v>1024</v>
      </c>
      <c r="GM66" s="208" t="s">
        <v>1023</v>
      </c>
      <c r="GN66" s="208" t="s">
        <v>1022</v>
      </c>
      <c r="GO66" s="208" t="s">
        <v>1021</v>
      </c>
      <c r="GP66" s="208" t="s">
        <v>1020</v>
      </c>
      <c r="GQ66" s="208" t="s">
        <v>1019</v>
      </c>
      <c r="GR66" s="208" t="s">
        <v>1018</v>
      </c>
      <c r="GS66" s="208" t="s">
        <v>1017</v>
      </c>
      <c r="GT66" s="208" t="s">
        <v>1016</v>
      </c>
      <c r="GU66" s="208" t="s">
        <v>1015</v>
      </c>
      <c r="GV66" s="208" t="s">
        <v>1014</v>
      </c>
      <c r="GW66" s="208" t="s">
        <v>1013</v>
      </c>
      <c r="GX66" s="208" t="s">
        <v>1012</v>
      </c>
      <c r="GY66" s="208" t="s">
        <v>1011</v>
      </c>
      <c r="GZ66" s="208" t="s">
        <v>1010</v>
      </c>
      <c r="HA66" s="208" t="s">
        <v>1009</v>
      </c>
      <c r="HB66" s="208" t="s">
        <v>1008</v>
      </c>
      <c r="HC66" s="208" t="s">
        <v>1007</v>
      </c>
      <c r="HD66" s="208" t="s">
        <v>1006</v>
      </c>
      <c r="HE66" s="208" t="s">
        <v>1005</v>
      </c>
      <c r="HF66" s="208" t="s">
        <v>1004</v>
      </c>
      <c r="HG66" s="208" t="s">
        <v>1003</v>
      </c>
      <c r="HH66" s="208" t="s">
        <v>1002</v>
      </c>
      <c r="HI66" s="208" t="s">
        <v>1001</v>
      </c>
      <c r="HJ66" s="208" t="s">
        <v>1000</v>
      </c>
      <c r="HK66" s="208" t="s">
        <v>999</v>
      </c>
      <c r="HL66" s="208" t="s">
        <v>998</v>
      </c>
      <c r="HM66" s="208" t="s">
        <v>997</v>
      </c>
      <c r="HN66" s="208" t="s">
        <v>996</v>
      </c>
      <c r="HO66" s="208" t="s">
        <v>995</v>
      </c>
      <c r="HP66" s="208" t="s">
        <v>994</v>
      </c>
      <c r="HQ66" s="208" t="s">
        <v>993</v>
      </c>
      <c r="HR66" s="208" t="s">
        <v>992</v>
      </c>
      <c r="HS66" s="208" t="s">
        <v>991</v>
      </c>
      <c r="HT66" s="208" t="s">
        <v>990</v>
      </c>
      <c r="HU66" s="208" t="s">
        <v>989</v>
      </c>
      <c r="HV66" s="208" t="s">
        <v>988</v>
      </c>
      <c r="HW66" s="208" t="s">
        <v>987</v>
      </c>
      <c r="HX66" s="208" t="s">
        <v>986</v>
      </c>
      <c r="HY66" s="208" t="s">
        <v>985</v>
      </c>
      <c r="HZ66" s="208" t="s">
        <v>984</v>
      </c>
      <c r="IA66" s="208" t="s">
        <v>983</v>
      </c>
      <c r="IB66" s="208" t="s">
        <v>982</v>
      </c>
      <c r="IC66" s="208" t="s">
        <v>981</v>
      </c>
      <c r="ID66" s="208" t="s">
        <v>980</v>
      </c>
      <c r="IE66" s="208" t="s">
        <v>979</v>
      </c>
      <c r="IF66" s="208" t="s">
        <v>978</v>
      </c>
      <c r="IG66" s="208" t="s">
        <v>977</v>
      </c>
      <c r="IH66" s="208" t="s">
        <v>976</v>
      </c>
      <c r="II66" s="208" t="s">
        <v>975</v>
      </c>
      <c r="IJ66" s="208" t="s">
        <v>974</v>
      </c>
      <c r="IK66" s="208" t="s">
        <v>973</v>
      </c>
      <c r="IL66" s="208" t="s">
        <v>972</v>
      </c>
      <c r="IM66" s="208" t="s">
        <v>971</v>
      </c>
      <c r="IN66" s="208" t="s">
        <v>970</v>
      </c>
      <c r="IO66" s="208" t="s">
        <v>969</v>
      </c>
      <c r="IP66" s="208" t="s">
        <v>968</v>
      </c>
      <c r="IQ66" s="208" t="s">
        <v>967</v>
      </c>
      <c r="IR66" s="208" t="s">
        <v>966</v>
      </c>
      <c r="IS66" s="208" t="s">
        <v>965</v>
      </c>
      <c r="IT66" s="208" t="s">
        <v>964</v>
      </c>
      <c r="IU66" s="208" t="s">
        <v>963</v>
      </c>
      <c r="IV66" s="208" t="s">
        <v>962</v>
      </c>
      <c r="IW66" s="208" t="s">
        <v>961</v>
      </c>
      <c r="IX66" s="208" t="s">
        <v>960</v>
      </c>
      <c r="IY66" s="208" t="s">
        <v>959</v>
      </c>
      <c r="IZ66" s="208" t="s">
        <v>958</v>
      </c>
      <c r="JA66" s="208" t="s">
        <v>957</v>
      </c>
      <c r="JB66" s="208" t="s">
        <v>956</v>
      </c>
      <c r="JC66" s="208" t="s">
        <v>955</v>
      </c>
      <c r="JD66" s="208" t="s">
        <v>954</v>
      </c>
      <c r="JE66" s="208" t="s">
        <v>953</v>
      </c>
      <c r="JF66" s="208" t="s">
        <v>952</v>
      </c>
      <c r="JG66" s="208">
        <v>37281</v>
      </c>
      <c r="JH66" s="208" t="s">
        <v>951</v>
      </c>
      <c r="JI66" s="208" t="s">
        <v>950</v>
      </c>
      <c r="JJ66" s="208" t="s">
        <v>949</v>
      </c>
      <c r="JK66" s="208" t="s">
        <v>948</v>
      </c>
      <c r="JL66" s="208" t="s">
        <v>947</v>
      </c>
      <c r="JM66" s="208" t="s">
        <v>946</v>
      </c>
      <c r="JN66" s="208" t="s">
        <v>945</v>
      </c>
      <c r="JO66" s="208" t="s">
        <v>944</v>
      </c>
      <c r="JP66" s="208" t="s">
        <v>943</v>
      </c>
      <c r="JQ66" s="208" t="s">
        <v>942</v>
      </c>
      <c r="JR66" s="208" t="s">
        <v>941</v>
      </c>
      <c r="JS66" s="208" t="s">
        <v>940</v>
      </c>
      <c r="JT66" s="208" t="s">
        <v>939</v>
      </c>
      <c r="JU66" s="208" t="s">
        <v>938</v>
      </c>
      <c r="JV66" s="208" t="s">
        <v>937</v>
      </c>
      <c r="JW66" s="208" t="s">
        <v>936</v>
      </c>
      <c r="JX66" s="208" t="s">
        <v>935</v>
      </c>
      <c r="JY66" s="208" t="s">
        <v>934</v>
      </c>
      <c r="JZ66" s="208" t="s">
        <v>933</v>
      </c>
      <c r="KA66" s="208" t="s">
        <v>932</v>
      </c>
      <c r="KB66" s="208" t="s">
        <v>931</v>
      </c>
      <c r="KC66" s="208" t="s">
        <v>930</v>
      </c>
      <c r="KD66" s="208" t="s">
        <v>929</v>
      </c>
      <c r="KE66" s="208" t="s">
        <v>928</v>
      </c>
      <c r="KF66" s="208" t="s">
        <v>927</v>
      </c>
      <c r="KG66" s="208" t="s">
        <v>926</v>
      </c>
      <c r="KH66" s="208" t="s">
        <v>925</v>
      </c>
      <c r="KI66" s="208" t="s">
        <v>924</v>
      </c>
      <c r="KJ66" s="208" t="s">
        <v>923</v>
      </c>
      <c r="KK66" s="208" t="s">
        <v>922</v>
      </c>
      <c r="KL66" s="208">
        <v>37498</v>
      </c>
      <c r="KM66" s="208" t="s">
        <v>921</v>
      </c>
      <c r="KN66" s="208" t="s">
        <v>920</v>
      </c>
      <c r="KO66" s="208" t="s">
        <v>919</v>
      </c>
      <c r="KP66" s="208" t="s">
        <v>918</v>
      </c>
      <c r="KQ66" s="208" t="s">
        <v>917</v>
      </c>
      <c r="KR66" s="208" t="s">
        <v>916</v>
      </c>
      <c r="KS66" s="208" t="s">
        <v>915</v>
      </c>
      <c r="KT66" s="208" t="s">
        <v>914</v>
      </c>
      <c r="KU66" s="208" t="s">
        <v>913</v>
      </c>
      <c r="KV66" s="208" t="s">
        <v>912</v>
      </c>
      <c r="KW66" s="208" t="s">
        <v>911</v>
      </c>
      <c r="KX66" s="208" t="s">
        <v>910</v>
      </c>
      <c r="KY66" s="208" t="s">
        <v>909</v>
      </c>
      <c r="KZ66" s="208" t="s">
        <v>908</v>
      </c>
      <c r="LA66" s="208" t="s">
        <v>907</v>
      </c>
      <c r="LB66" s="208" t="s">
        <v>906</v>
      </c>
      <c r="LC66" s="208" t="s">
        <v>905</v>
      </c>
      <c r="LD66" s="208" t="s">
        <v>904</v>
      </c>
      <c r="LE66" s="208" t="s">
        <v>903</v>
      </c>
      <c r="LF66" s="208" t="s">
        <v>902</v>
      </c>
      <c r="LG66" s="208" t="s">
        <v>901</v>
      </c>
      <c r="LH66" s="208">
        <v>37652</v>
      </c>
      <c r="LI66" s="208" t="s">
        <v>900</v>
      </c>
      <c r="LJ66" s="208" t="s">
        <v>899</v>
      </c>
      <c r="LK66" s="208" t="s">
        <v>898</v>
      </c>
      <c r="LL66" s="208">
        <v>37680</v>
      </c>
      <c r="LM66" s="208" t="s">
        <v>897</v>
      </c>
      <c r="LN66" s="208" t="s">
        <v>896</v>
      </c>
      <c r="LO66" s="208" t="s">
        <v>895</v>
      </c>
      <c r="LP66" s="208" t="s">
        <v>894</v>
      </c>
      <c r="LQ66" s="208" t="s">
        <v>893</v>
      </c>
      <c r="LR66" s="208" t="s">
        <v>892</v>
      </c>
      <c r="LS66" s="208" t="s">
        <v>891</v>
      </c>
      <c r="LT66" s="208" t="s">
        <v>890</v>
      </c>
      <c r="LU66" s="208" t="s">
        <v>889</v>
      </c>
      <c r="LV66" s="208">
        <v>37750</v>
      </c>
      <c r="LW66" s="208" t="s">
        <v>888</v>
      </c>
      <c r="LX66" s="208" t="s">
        <v>887</v>
      </c>
      <c r="LY66" s="208" t="s">
        <v>886</v>
      </c>
      <c r="LZ66" s="208" t="s">
        <v>885</v>
      </c>
      <c r="MA66" s="208" t="s">
        <v>884</v>
      </c>
      <c r="MB66" s="208" t="s">
        <v>883</v>
      </c>
      <c r="MC66" s="208" t="s">
        <v>882</v>
      </c>
      <c r="MD66" s="208" t="s">
        <v>881</v>
      </c>
      <c r="ME66" s="208" t="s">
        <v>880</v>
      </c>
      <c r="MF66" s="208" t="s">
        <v>879</v>
      </c>
      <c r="MG66" s="208" t="s">
        <v>878</v>
      </c>
      <c r="MH66" s="208" t="s">
        <v>877</v>
      </c>
      <c r="MI66" s="208" t="s">
        <v>876</v>
      </c>
      <c r="MJ66" s="208" t="s">
        <v>875</v>
      </c>
      <c r="MK66" s="208" t="s">
        <v>874</v>
      </c>
      <c r="ML66" s="208" t="s">
        <v>873</v>
      </c>
      <c r="MM66" s="208" t="s">
        <v>872</v>
      </c>
      <c r="MN66" s="208" t="s">
        <v>871</v>
      </c>
      <c r="MO66" s="208" t="s">
        <v>870</v>
      </c>
      <c r="MP66" s="208" t="s">
        <v>869</v>
      </c>
      <c r="MQ66" s="208" t="s">
        <v>868</v>
      </c>
      <c r="MR66" s="208" t="s">
        <v>867</v>
      </c>
      <c r="MS66" s="208" t="s">
        <v>866</v>
      </c>
      <c r="MT66" s="208" t="s">
        <v>865</v>
      </c>
      <c r="MU66" s="208" t="s">
        <v>864</v>
      </c>
      <c r="MV66" s="208" t="s">
        <v>863</v>
      </c>
      <c r="MW66" s="208" t="s">
        <v>862</v>
      </c>
      <c r="MX66" s="208" t="s">
        <v>861</v>
      </c>
      <c r="MY66" s="208" t="s">
        <v>860</v>
      </c>
      <c r="MZ66" s="208" t="s">
        <v>859</v>
      </c>
      <c r="NA66" s="208" t="s">
        <v>858</v>
      </c>
      <c r="NB66" s="208" t="s">
        <v>857</v>
      </c>
      <c r="NC66" s="208" t="s">
        <v>856</v>
      </c>
      <c r="ND66" s="208" t="s">
        <v>855</v>
      </c>
      <c r="NE66" s="208" t="s">
        <v>854</v>
      </c>
      <c r="NF66" s="208" t="s">
        <v>853</v>
      </c>
      <c r="NG66" s="208" t="s">
        <v>852</v>
      </c>
      <c r="NH66" s="208" t="s">
        <v>851</v>
      </c>
      <c r="NI66" s="208" t="s">
        <v>850</v>
      </c>
      <c r="NJ66" s="208" t="s">
        <v>849</v>
      </c>
      <c r="NK66" s="208" t="s">
        <v>848</v>
      </c>
      <c r="NL66" s="208" t="s">
        <v>847</v>
      </c>
      <c r="NM66" s="208" t="s">
        <v>846</v>
      </c>
      <c r="NN66" s="208" t="s">
        <v>845</v>
      </c>
      <c r="NO66" s="208" t="s">
        <v>844</v>
      </c>
      <c r="NP66" s="208" t="s">
        <v>843</v>
      </c>
      <c r="NQ66" s="208" t="s">
        <v>842</v>
      </c>
      <c r="NR66" s="208" t="s">
        <v>841</v>
      </c>
      <c r="NS66" s="208" t="s">
        <v>840</v>
      </c>
      <c r="NT66" s="208" t="s">
        <v>839</v>
      </c>
      <c r="NU66" s="208" t="s">
        <v>838</v>
      </c>
      <c r="NV66" s="208" t="s">
        <v>837</v>
      </c>
      <c r="NW66" s="208" t="s">
        <v>836</v>
      </c>
      <c r="NX66" s="208" t="s">
        <v>835</v>
      </c>
      <c r="NY66" s="208" t="s">
        <v>834</v>
      </c>
      <c r="NZ66" s="208" t="s">
        <v>833</v>
      </c>
      <c r="OA66" s="208" t="s">
        <v>832</v>
      </c>
      <c r="OB66" s="208" t="s">
        <v>831</v>
      </c>
      <c r="OC66" s="208" t="s">
        <v>830</v>
      </c>
      <c r="OD66" s="208" t="s">
        <v>829</v>
      </c>
      <c r="OE66" s="208" t="s">
        <v>828</v>
      </c>
      <c r="OF66" s="208" t="s">
        <v>827</v>
      </c>
      <c r="OG66" s="208" t="s">
        <v>826</v>
      </c>
      <c r="OH66" s="208" t="s">
        <v>825</v>
      </c>
      <c r="OI66" s="208" t="s">
        <v>824</v>
      </c>
      <c r="OJ66" s="208" t="s">
        <v>823</v>
      </c>
      <c r="OK66" s="208" t="s">
        <v>822</v>
      </c>
      <c r="OL66" s="208" t="s">
        <v>821</v>
      </c>
      <c r="OM66" s="208" t="s">
        <v>820</v>
      </c>
      <c r="ON66" s="208" t="s">
        <v>819</v>
      </c>
      <c r="OO66" s="208" t="s">
        <v>818</v>
      </c>
      <c r="OP66" s="208" t="s">
        <v>817</v>
      </c>
      <c r="OQ66" s="208" t="s">
        <v>816</v>
      </c>
      <c r="OR66" s="208" t="s">
        <v>815</v>
      </c>
      <c r="OS66" s="208" t="s">
        <v>814</v>
      </c>
      <c r="OT66" s="208" t="s">
        <v>813</v>
      </c>
      <c r="OU66" s="208" t="s">
        <v>812</v>
      </c>
      <c r="OV66" s="208" t="s">
        <v>811</v>
      </c>
      <c r="OW66" s="208" t="s">
        <v>810</v>
      </c>
      <c r="OX66" s="208" t="s">
        <v>809</v>
      </c>
      <c r="OY66" s="208" t="s">
        <v>808</v>
      </c>
      <c r="OZ66" s="208" t="s">
        <v>807</v>
      </c>
      <c r="PA66" s="208" t="s">
        <v>806</v>
      </c>
      <c r="PB66" s="208" t="s">
        <v>805</v>
      </c>
      <c r="PC66" s="208" t="s">
        <v>804</v>
      </c>
      <c r="PD66" s="208" t="s">
        <v>803</v>
      </c>
      <c r="PE66" s="208" t="s">
        <v>802</v>
      </c>
      <c r="PF66" s="208" t="s">
        <v>801</v>
      </c>
      <c r="PG66" s="208" t="s">
        <v>800</v>
      </c>
      <c r="PH66" s="208" t="s">
        <v>799</v>
      </c>
      <c r="PI66" s="208" t="s">
        <v>798</v>
      </c>
      <c r="PJ66" s="208" t="s">
        <v>797</v>
      </c>
      <c r="PK66" s="208" t="s">
        <v>796</v>
      </c>
      <c r="PL66" s="208" t="s">
        <v>795</v>
      </c>
      <c r="PM66" s="208" t="s">
        <v>794</v>
      </c>
      <c r="PN66" s="208" t="s">
        <v>793</v>
      </c>
      <c r="PO66" s="208" t="s">
        <v>792</v>
      </c>
      <c r="PP66" s="208" t="s">
        <v>791</v>
      </c>
      <c r="PQ66" s="208" t="s">
        <v>790</v>
      </c>
      <c r="PR66" s="208" t="s">
        <v>789</v>
      </c>
      <c r="PS66" s="208" t="s">
        <v>788</v>
      </c>
      <c r="PT66" s="208" t="s">
        <v>787</v>
      </c>
      <c r="PU66" s="208" t="s">
        <v>786</v>
      </c>
      <c r="PV66" s="208" t="s">
        <v>785</v>
      </c>
      <c r="PW66" s="208" t="s">
        <v>784</v>
      </c>
      <c r="PX66" s="208" t="s">
        <v>783</v>
      </c>
      <c r="PY66" s="208" t="s">
        <v>782</v>
      </c>
      <c r="PZ66" s="208" t="s">
        <v>781</v>
      </c>
      <c r="QA66" s="208" t="s">
        <v>780</v>
      </c>
      <c r="QB66" s="208" t="s">
        <v>779</v>
      </c>
      <c r="QC66" s="208" t="s">
        <v>778</v>
      </c>
      <c r="QD66" s="208" t="s">
        <v>777</v>
      </c>
      <c r="QE66" s="208" t="s">
        <v>776</v>
      </c>
      <c r="QF66" s="208" t="s">
        <v>775</v>
      </c>
      <c r="QG66" s="208" t="s">
        <v>774</v>
      </c>
      <c r="QH66" s="208" t="s">
        <v>773</v>
      </c>
      <c r="QI66" s="208" t="s">
        <v>772</v>
      </c>
      <c r="QJ66" s="208" t="s">
        <v>771</v>
      </c>
      <c r="QK66" s="208" t="s">
        <v>770</v>
      </c>
      <c r="QL66" s="208" t="s">
        <v>769</v>
      </c>
      <c r="QM66" s="208" t="s">
        <v>768</v>
      </c>
      <c r="QN66" s="208" t="s">
        <v>767</v>
      </c>
      <c r="QO66" s="208" t="s">
        <v>766</v>
      </c>
      <c r="QP66" s="208" t="s">
        <v>765</v>
      </c>
      <c r="QQ66" s="208" t="s">
        <v>764</v>
      </c>
      <c r="QR66" s="208" t="s">
        <v>763</v>
      </c>
      <c r="QS66" s="208" t="s">
        <v>762</v>
      </c>
      <c r="QT66" s="208" t="s">
        <v>761</v>
      </c>
      <c r="QU66" s="208" t="s">
        <v>760</v>
      </c>
      <c r="QV66" s="208" t="s">
        <v>759</v>
      </c>
      <c r="QW66" s="208" t="s">
        <v>758</v>
      </c>
      <c r="QX66" s="208" t="s">
        <v>757</v>
      </c>
      <c r="QY66" s="208" t="s">
        <v>756</v>
      </c>
      <c r="QZ66" s="208" t="s">
        <v>755</v>
      </c>
      <c r="RA66" s="208" t="s">
        <v>754</v>
      </c>
      <c r="RB66" s="208" t="s">
        <v>753</v>
      </c>
      <c r="RC66" s="208" t="s">
        <v>752</v>
      </c>
      <c r="RD66" s="208" t="s">
        <v>751</v>
      </c>
      <c r="RE66" s="208" t="s">
        <v>750</v>
      </c>
      <c r="RF66" s="208" t="s">
        <v>749</v>
      </c>
      <c r="RG66" s="208" t="s">
        <v>748</v>
      </c>
      <c r="RH66" s="208" t="s">
        <v>747</v>
      </c>
      <c r="RI66" s="208" t="s">
        <v>746</v>
      </c>
      <c r="RJ66" s="208" t="s">
        <v>745</v>
      </c>
      <c r="RK66" s="208" t="s">
        <v>744</v>
      </c>
      <c r="RL66" s="208" t="s">
        <v>743</v>
      </c>
      <c r="RM66" s="208" t="s">
        <v>742</v>
      </c>
      <c r="RN66" s="208" t="s">
        <v>741</v>
      </c>
      <c r="RO66" s="208" t="s">
        <v>740</v>
      </c>
      <c r="RP66" s="208" t="s">
        <v>739</v>
      </c>
      <c r="RQ66" s="208">
        <v>38807</v>
      </c>
      <c r="RR66" s="208" t="s">
        <v>738</v>
      </c>
      <c r="RS66" s="208" t="s">
        <v>737</v>
      </c>
      <c r="RT66" s="208" t="s">
        <v>736</v>
      </c>
      <c r="RU66" s="208" t="s">
        <v>735</v>
      </c>
      <c r="RV66" s="208" t="s">
        <v>734</v>
      </c>
      <c r="RW66" s="208" t="s">
        <v>733</v>
      </c>
      <c r="RX66" s="208" t="s">
        <v>732</v>
      </c>
      <c r="RY66" s="208" t="s">
        <v>731</v>
      </c>
      <c r="RZ66" s="208" t="s">
        <v>730</v>
      </c>
      <c r="SA66" s="208" t="s">
        <v>729</v>
      </c>
      <c r="SB66" s="208" t="s">
        <v>728</v>
      </c>
      <c r="SC66" s="208" t="s">
        <v>727</v>
      </c>
      <c r="SD66" s="208" t="s">
        <v>726</v>
      </c>
      <c r="SE66" s="208" t="s">
        <v>725</v>
      </c>
      <c r="SF66" s="208" t="s">
        <v>724</v>
      </c>
      <c r="SG66" s="208" t="s">
        <v>723</v>
      </c>
      <c r="SH66" s="208" t="s">
        <v>722</v>
      </c>
      <c r="SI66" s="208" t="s">
        <v>721</v>
      </c>
      <c r="SJ66" s="208" t="s">
        <v>720</v>
      </c>
      <c r="SK66" s="208" t="s">
        <v>719</v>
      </c>
      <c r="SL66" s="208" t="s">
        <v>718</v>
      </c>
      <c r="SM66" s="208" t="s">
        <v>717</v>
      </c>
      <c r="SN66" s="208" t="s">
        <v>716</v>
      </c>
      <c r="SO66" s="208" t="s">
        <v>715</v>
      </c>
      <c r="SP66" s="208" t="s">
        <v>714</v>
      </c>
      <c r="SQ66" s="208" t="s">
        <v>713</v>
      </c>
      <c r="SR66" s="208" t="s">
        <v>712</v>
      </c>
      <c r="SS66" s="208" t="s">
        <v>711</v>
      </c>
      <c r="ST66" s="208" t="s">
        <v>710</v>
      </c>
      <c r="SU66" s="208" t="s">
        <v>709</v>
      </c>
      <c r="SV66" s="208" t="s">
        <v>708</v>
      </c>
      <c r="SW66" s="208" t="s">
        <v>707</v>
      </c>
      <c r="SX66" s="208" t="s">
        <v>706</v>
      </c>
      <c r="SY66" s="208" t="s">
        <v>705</v>
      </c>
      <c r="SZ66" s="208" t="s">
        <v>704</v>
      </c>
      <c r="TA66" s="208" t="s">
        <v>703</v>
      </c>
      <c r="TB66" s="208" t="s">
        <v>702</v>
      </c>
      <c r="TC66" s="208" t="s">
        <v>701</v>
      </c>
      <c r="TD66" s="208" t="s">
        <v>700</v>
      </c>
      <c r="TE66" s="208" t="s">
        <v>699</v>
      </c>
      <c r="TF66" s="208" t="s">
        <v>698</v>
      </c>
      <c r="TG66" s="208" t="s">
        <v>697</v>
      </c>
      <c r="TH66" s="208" t="s">
        <v>696</v>
      </c>
      <c r="TI66" s="208" t="s">
        <v>695</v>
      </c>
      <c r="TJ66" s="208" t="s">
        <v>694</v>
      </c>
      <c r="TK66" s="208" t="s">
        <v>693</v>
      </c>
      <c r="TL66" s="208" t="s">
        <v>692</v>
      </c>
      <c r="TM66" s="208" t="s">
        <v>691</v>
      </c>
      <c r="TN66" s="208" t="s">
        <v>690</v>
      </c>
      <c r="TO66" s="208" t="s">
        <v>689</v>
      </c>
      <c r="TP66" s="208" t="s">
        <v>688</v>
      </c>
      <c r="TQ66" s="208" t="s">
        <v>687</v>
      </c>
      <c r="TR66" s="208" t="s">
        <v>686</v>
      </c>
      <c r="TS66" s="208" t="s">
        <v>685</v>
      </c>
      <c r="TT66" s="208" t="s">
        <v>684</v>
      </c>
      <c r="TU66" s="208" t="s">
        <v>683</v>
      </c>
      <c r="TV66" s="208" t="s">
        <v>682</v>
      </c>
      <c r="TW66" s="208" t="s">
        <v>681</v>
      </c>
      <c r="TX66" s="208" t="s">
        <v>680</v>
      </c>
      <c r="TY66" s="208" t="s">
        <v>679</v>
      </c>
      <c r="TZ66" s="208" t="s">
        <v>678</v>
      </c>
      <c r="UA66" s="208" t="s">
        <v>677</v>
      </c>
      <c r="UB66" s="208" t="s">
        <v>676</v>
      </c>
      <c r="UC66" s="208" t="s">
        <v>675</v>
      </c>
      <c r="UD66" s="208" t="s">
        <v>674</v>
      </c>
      <c r="UE66" s="208" t="s">
        <v>673</v>
      </c>
      <c r="UF66" s="208" t="s">
        <v>672</v>
      </c>
      <c r="UG66" s="208" t="s">
        <v>671</v>
      </c>
      <c r="UH66" s="208" t="s">
        <v>670</v>
      </c>
      <c r="UI66" s="208" t="s">
        <v>669</v>
      </c>
      <c r="UJ66" s="208" t="s">
        <v>668</v>
      </c>
      <c r="UK66" s="208" t="s">
        <v>667</v>
      </c>
      <c r="UL66" s="208" t="s">
        <v>666</v>
      </c>
      <c r="UM66" s="208" t="s">
        <v>665</v>
      </c>
      <c r="UN66" s="208" t="s">
        <v>664</v>
      </c>
      <c r="UO66" s="208" t="s">
        <v>663</v>
      </c>
      <c r="UP66" s="208" t="s">
        <v>662</v>
      </c>
      <c r="UQ66" s="208" t="s">
        <v>661</v>
      </c>
      <c r="UR66" s="208" t="s">
        <v>660</v>
      </c>
      <c r="US66" s="208" t="s">
        <v>659</v>
      </c>
      <c r="UT66" s="208" t="s">
        <v>658</v>
      </c>
      <c r="UU66" s="208" t="s">
        <v>657</v>
      </c>
      <c r="UV66" s="208" t="s">
        <v>656</v>
      </c>
      <c r="UW66" s="208" t="s">
        <v>655</v>
      </c>
      <c r="UX66" s="208" t="s">
        <v>654</v>
      </c>
      <c r="UY66" s="208" t="s">
        <v>653</v>
      </c>
      <c r="UZ66" s="208" t="s">
        <v>652</v>
      </c>
      <c r="VA66" s="208" t="s">
        <v>651</v>
      </c>
      <c r="VB66" s="208" t="s">
        <v>650</v>
      </c>
      <c r="VC66" s="208" t="s">
        <v>649</v>
      </c>
      <c r="VD66" s="208" t="s">
        <v>648</v>
      </c>
      <c r="VE66" s="208" t="s">
        <v>647</v>
      </c>
      <c r="VF66" s="208" t="s">
        <v>646</v>
      </c>
      <c r="VG66" s="208" t="s">
        <v>645</v>
      </c>
      <c r="VH66" s="208" t="s">
        <v>644</v>
      </c>
      <c r="VI66" s="208" t="s">
        <v>643</v>
      </c>
      <c r="VJ66" s="208" t="s">
        <v>642</v>
      </c>
      <c r="VK66" s="208" t="s">
        <v>641</v>
      </c>
      <c r="VL66" s="208" t="s">
        <v>640</v>
      </c>
      <c r="VM66" s="208" t="s">
        <v>639</v>
      </c>
      <c r="VN66" s="208" t="s">
        <v>638</v>
      </c>
      <c r="VO66" s="208" t="s">
        <v>637</v>
      </c>
      <c r="VP66" s="208" t="s">
        <v>636</v>
      </c>
      <c r="VQ66" s="208" t="s">
        <v>635</v>
      </c>
      <c r="VR66" s="208" t="s">
        <v>634</v>
      </c>
      <c r="VS66" s="208" t="s">
        <v>633</v>
      </c>
      <c r="VT66" s="208" t="s">
        <v>632</v>
      </c>
      <c r="VU66" s="208" t="s">
        <v>631</v>
      </c>
      <c r="VV66" s="208" t="s">
        <v>630</v>
      </c>
      <c r="VW66" s="208" t="s">
        <v>629</v>
      </c>
      <c r="VX66" s="208" t="s">
        <v>628</v>
      </c>
      <c r="VY66" s="208">
        <v>39591</v>
      </c>
      <c r="VZ66" s="208" t="s">
        <v>627</v>
      </c>
      <c r="WA66" s="208" t="s">
        <v>626</v>
      </c>
      <c r="WB66" s="208" t="s">
        <v>625</v>
      </c>
      <c r="WC66" s="208" t="s">
        <v>624</v>
      </c>
      <c r="WD66" s="208" t="s">
        <v>623</v>
      </c>
      <c r="WE66" s="208" t="s">
        <v>622</v>
      </c>
      <c r="WF66" s="208" t="s">
        <v>621</v>
      </c>
      <c r="WG66" s="208" t="s">
        <v>620</v>
      </c>
      <c r="WH66" s="208" t="s">
        <v>619</v>
      </c>
      <c r="WI66" s="208" t="s">
        <v>618</v>
      </c>
      <c r="WJ66" s="208" t="s">
        <v>617</v>
      </c>
      <c r="WK66" s="208" t="s">
        <v>616</v>
      </c>
      <c r="WL66" s="208" t="s">
        <v>615</v>
      </c>
      <c r="WM66" s="208" t="s">
        <v>614</v>
      </c>
      <c r="WN66" s="208" t="s">
        <v>613</v>
      </c>
      <c r="WO66" s="208" t="s">
        <v>612</v>
      </c>
      <c r="WP66" s="208" t="s">
        <v>611</v>
      </c>
      <c r="WQ66" s="208" t="s">
        <v>610</v>
      </c>
      <c r="WR66" s="208" t="s">
        <v>609</v>
      </c>
      <c r="WS66" s="208" t="s">
        <v>608</v>
      </c>
      <c r="WT66" s="208" t="s">
        <v>607</v>
      </c>
      <c r="WU66" s="208" t="s">
        <v>606</v>
      </c>
      <c r="WV66" s="208" t="s">
        <v>605</v>
      </c>
      <c r="WW66" s="208" t="s">
        <v>604</v>
      </c>
      <c r="WX66" s="208" t="s">
        <v>603</v>
      </c>
      <c r="WY66" s="208" t="s">
        <v>602</v>
      </c>
      <c r="WZ66" s="208" t="s">
        <v>601</v>
      </c>
      <c r="XA66" s="208" t="s">
        <v>600</v>
      </c>
      <c r="XB66" s="208" t="s">
        <v>599</v>
      </c>
      <c r="XC66" s="208" t="s">
        <v>598</v>
      </c>
      <c r="XD66" s="208" t="s">
        <v>597</v>
      </c>
      <c r="XE66" s="208" t="s">
        <v>596</v>
      </c>
      <c r="XF66" s="208" t="s">
        <v>595</v>
      </c>
      <c r="XG66" s="208" t="s">
        <v>594</v>
      </c>
      <c r="XH66" s="208" t="s">
        <v>593</v>
      </c>
      <c r="XI66" s="208" t="s">
        <v>592</v>
      </c>
      <c r="XJ66" s="208" t="s">
        <v>591</v>
      </c>
      <c r="XK66" s="208" t="s">
        <v>590</v>
      </c>
      <c r="XL66" s="208" t="s">
        <v>589</v>
      </c>
      <c r="XM66" s="208" t="s">
        <v>588</v>
      </c>
      <c r="XN66" s="208" t="s">
        <v>587</v>
      </c>
      <c r="XO66" s="208" t="s">
        <v>586</v>
      </c>
      <c r="XP66" s="208" t="s">
        <v>585</v>
      </c>
      <c r="XQ66" s="208" t="s">
        <v>584</v>
      </c>
      <c r="XR66" s="208" t="s">
        <v>583</v>
      </c>
      <c r="XS66" s="208" t="s">
        <v>582</v>
      </c>
      <c r="XT66" s="208" t="s">
        <v>581</v>
      </c>
      <c r="XU66" s="208" t="s">
        <v>580</v>
      </c>
      <c r="XV66" s="208" t="s">
        <v>579</v>
      </c>
      <c r="XW66" s="208" t="s">
        <v>578</v>
      </c>
      <c r="XX66" s="208" t="s">
        <v>577</v>
      </c>
      <c r="XY66" s="208" t="s">
        <v>576</v>
      </c>
      <c r="XZ66" s="208" t="s">
        <v>575</v>
      </c>
      <c r="YA66" s="208" t="s">
        <v>574</v>
      </c>
      <c r="YB66" s="208" t="s">
        <v>573</v>
      </c>
      <c r="YC66" s="208" t="s">
        <v>572</v>
      </c>
      <c r="YD66" s="208" t="s">
        <v>571</v>
      </c>
      <c r="YE66" s="208" t="s">
        <v>570</v>
      </c>
      <c r="YF66" s="208" t="s">
        <v>569</v>
      </c>
      <c r="YG66" s="208" t="s">
        <v>568</v>
      </c>
      <c r="YH66" s="208" t="s">
        <v>567</v>
      </c>
      <c r="YI66" s="208" t="s">
        <v>566</v>
      </c>
      <c r="YJ66" s="208" t="s">
        <v>565</v>
      </c>
      <c r="YK66" s="208" t="s">
        <v>564</v>
      </c>
      <c r="YL66" s="208" t="s">
        <v>563</v>
      </c>
      <c r="YM66" s="208" t="s">
        <v>562</v>
      </c>
      <c r="YN66" s="208" t="s">
        <v>561</v>
      </c>
      <c r="YO66" s="208" t="s">
        <v>560</v>
      </c>
      <c r="YP66" s="208" t="s">
        <v>559</v>
      </c>
      <c r="YQ66" s="206" t="s">
        <v>558</v>
      </c>
      <c r="YR66" s="206" t="s">
        <v>557</v>
      </c>
      <c r="YS66" s="206" t="s">
        <v>556</v>
      </c>
      <c r="YT66" s="206" t="s">
        <v>555</v>
      </c>
      <c r="YU66" s="206" t="s">
        <v>554</v>
      </c>
      <c r="YV66" s="206" t="s">
        <v>553</v>
      </c>
      <c r="YW66" s="206" t="s">
        <v>552</v>
      </c>
      <c r="YX66" s="206" t="s">
        <v>551</v>
      </c>
      <c r="YY66" s="206" t="s">
        <v>550</v>
      </c>
      <c r="YZ66" s="206" t="s">
        <v>549</v>
      </c>
      <c r="ZA66" s="206" t="s">
        <v>548</v>
      </c>
      <c r="ZB66" s="206" t="s">
        <v>547</v>
      </c>
      <c r="ZC66" s="206" t="s">
        <v>546</v>
      </c>
      <c r="ZD66" s="206" t="s">
        <v>545</v>
      </c>
      <c r="ZE66" s="206" t="s">
        <v>544</v>
      </c>
      <c r="ZF66" s="206" t="s">
        <v>543</v>
      </c>
      <c r="ZG66" s="206" t="s">
        <v>542</v>
      </c>
      <c r="ZH66" s="206" t="s">
        <v>541</v>
      </c>
      <c r="ZI66" s="206" t="s">
        <v>540</v>
      </c>
      <c r="ZJ66" s="206" t="s">
        <v>539</v>
      </c>
      <c r="ZK66" s="206" t="s">
        <v>538</v>
      </c>
      <c r="ZL66" s="206" t="s">
        <v>537</v>
      </c>
      <c r="ZM66" s="206" t="s">
        <v>536</v>
      </c>
      <c r="ZN66" s="206" t="s">
        <v>535</v>
      </c>
      <c r="ZO66" s="206" t="s">
        <v>534</v>
      </c>
      <c r="ZP66" s="206" t="s">
        <v>533</v>
      </c>
      <c r="ZQ66" s="206" t="s">
        <v>532</v>
      </c>
      <c r="ZR66" s="206" t="s">
        <v>531</v>
      </c>
      <c r="ZS66" s="206" t="s">
        <v>530</v>
      </c>
      <c r="ZT66" s="206" t="s">
        <v>529</v>
      </c>
      <c r="ZU66" s="206" t="s">
        <v>528</v>
      </c>
      <c r="ZV66" s="206" t="s">
        <v>527</v>
      </c>
      <c r="ZW66" s="206" t="s">
        <v>526</v>
      </c>
      <c r="ZX66" s="206" t="s">
        <v>525</v>
      </c>
      <c r="ZY66" s="207" t="s">
        <v>524</v>
      </c>
      <c r="ZZ66" s="206" t="s">
        <v>523</v>
      </c>
      <c r="AAA66" s="206" t="s">
        <v>522</v>
      </c>
      <c r="AAB66" s="206" t="s">
        <v>521</v>
      </c>
      <c r="AAC66" s="206" t="s">
        <v>520</v>
      </c>
      <c r="AAD66" s="206" t="s">
        <v>519</v>
      </c>
      <c r="AAE66" s="206" t="s">
        <v>518</v>
      </c>
      <c r="AAF66" s="206" t="s">
        <v>517</v>
      </c>
      <c r="AAG66" s="206" t="s">
        <v>516</v>
      </c>
      <c r="AAH66" s="206" t="s">
        <v>515</v>
      </c>
      <c r="AAI66" s="206" t="s">
        <v>514</v>
      </c>
      <c r="AAJ66" s="206" t="s">
        <v>513</v>
      </c>
      <c r="AAK66" s="206" t="s">
        <v>512</v>
      </c>
      <c r="AAL66" s="206" t="s">
        <v>511</v>
      </c>
      <c r="AAM66" s="206" t="s">
        <v>510</v>
      </c>
      <c r="AAN66" s="206" t="s">
        <v>509</v>
      </c>
      <c r="AAO66" s="206" t="s">
        <v>508</v>
      </c>
      <c r="AAP66" s="206" t="s">
        <v>507</v>
      </c>
      <c r="AAQ66" s="206" t="s">
        <v>506</v>
      </c>
      <c r="AAR66" s="206" t="s">
        <v>505</v>
      </c>
      <c r="AAS66" s="206" t="s">
        <v>504</v>
      </c>
      <c r="AAT66" s="206" t="s">
        <v>503</v>
      </c>
      <c r="AAU66" s="206" t="s">
        <v>502</v>
      </c>
      <c r="AAV66" s="206" t="s">
        <v>501</v>
      </c>
      <c r="AAW66" s="206" t="s">
        <v>500</v>
      </c>
      <c r="AAX66" s="206" t="s">
        <v>499</v>
      </c>
      <c r="AAY66" s="206" t="s">
        <v>498</v>
      </c>
      <c r="AAZ66" s="206" t="s">
        <v>497</v>
      </c>
      <c r="ABA66" s="206" t="s">
        <v>496</v>
      </c>
      <c r="ABB66" s="206" t="s">
        <v>495</v>
      </c>
      <c r="ABC66" s="206" t="s">
        <v>494</v>
      </c>
      <c r="ABD66" s="206" t="s">
        <v>493</v>
      </c>
      <c r="ABE66" s="206" t="s">
        <v>492</v>
      </c>
      <c r="ABF66" s="206" t="s">
        <v>491</v>
      </c>
      <c r="ABG66" s="206" t="s">
        <v>490</v>
      </c>
      <c r="ABH66" s="206" t="s">
        <v>489</v>
      </c>
      <c r="ABI66" s="206" t="s">
        <v>488</v>
      </c>
      <c r="ABJ66" s="206" t="s">
        <v>487</v>
      </c>
      <c r="ABK66" s="206" t="s">
        <v>486</v>
      </c>
      <c r="ABL66" s="206" t="s">
        <v>485</v>
      </c>
      <c r="ABM66" s="206" t="s">
        <v>484</v>
      </c>
      <c r="ABN66" s="206" t="s">
        <v>483</v>
      </c>
      <c r="ABO66" s="206" t="s">
        <v>482</v>
      </c>
      <c r="ABP66" s="206" t="s">
        <v>481</v>
      </c>
      <c r="ABQ66" s="206" t="s">
        <v>480</v>
      </c>
      <c r="ABR66" s="206" t="s">
        <v>479</v>
      </c>
      <c r="ABS66" s="206" t="s">
        <v>478</v>
      </c>
      <c r="ABT66" s="206" t="s">
        <v>477</v>
      </c>
      <c r="ABU66" s="206" t="s">
        <v>476</v>
      </c>
      <c r="ABV66" s="206" t="s">
        <v>475</v>
      </c>
      <c r="ABW66" s="206" t="s">
        <v>474</v>
      </c>
      <c r="ABX66" s="206" t="s">
        <v>473</v>
      </c>
      <c r="ABY66" s="206" t="s">
        <v>472</v>
      </c>
      <c r="ABZ66" s="206" t="s">
        <v>471</v>
      </c>
      <c r="ACA66" s="206" t="s">
        <v>470</v>
      </c>
      <c r="ACB66" s="206" t="s">
        <v>469</v>
      </c>
      <c r="ACC66" s="206" t="s">
        <v>468</v>
      </c>
      <c r="ACD66" s="206" t="s">
        <v>467</v>
      </c>
      <c r="ACE66" s="206" t="s">
        <v>466</v>
      </c>
      <c r="ACF66" s="206" t="s">
        <v>465</v>
      </c>
      <c r="ACG66" s="206" t="s">
        <v>464</v>
      </c>
      <c r="ACH66" s="206" t="s">
        <v>463</v>
      </c>
      <c r="ACI66" s="206" t="s">
        <v>462</v>
      </c>
      <c r="ACJ66" s="206" t="s">
        <v>461</v>
      </c>
      <c r="ACK66" s="206" t="s">
        <v>460</v>
      </c>
      <c r="ACL66" s="206" t="s">
        <v>459</v>
      </c>
      <c r="ACM66" s="206" t="s">
        <v>458</v>
      </c>
      <c r="ACN66" s="205" t="s">
        <v>457</v>
      </c>
      <c r="ACO66" s="206" t="s">
        <v>456</v>
      </c>
      <c r="ACP66" s="206" t="s">
        <v>455</v>
      </c>
      <c r="ACQ66" s="206" t="s">
        <v>454</v>
      </c>
      <c r="ACR66" s="206" t="s">
        <v>453</v>
      </c>
      <c r="ACS66" s="206" t="s">
        <v>452</v>
      </c>
      <c r="ACT66" s="206" t="s">
        <v>451</v>
      </c>
      <c r="ACU66" s="206" t="s">
        <v>450</v>
      </c>
      <c r="ACV66" s="206" t="s">
        <v>449</v>
      </c>
      <c r="ACW66" s="206" t="s">
        <v>448</v>
      </c>
      <c r="ACX66" s="206" t="s">
        <v>447</v>
      </c>
      <c r="ACY66" s="206" t="s">
        <v>446</v>
      </c>
      <c r="ACZ66" s="206" t="s">
        <v>445</v>
      </c>
      <c r="ADA66" s="206" t="s">
        <v>444</v>
      </c>
      <c r="ADB66" s="206" t="s">
        <v>443</v>
      </c>
      <c r="ADC66" s="206" t="s">
        <v>442</v>
      </c>
      <c r="ADD66" s="206" t="s">
        <v>441</v>
      </c>
      <c r="ADE66" s="206" t="s">
        <v>440</v>
      </c>
      <c r="ADF66" s="206" t="s">
        <v>439</v>
      </c>
      <c r="ADG66" s="206" t="s">
        <v>438</v>
      </c>
      <c r="ADH66" s="206" t="s">
        <v>437</v>
      </c>
      <c r="ADI66" s="206" t="s">
        <v>436</v>
      </c>
      <c r="ADJ66" s="206" t="s">
        <v>435</v>
      </c>
      <c r="ADK66" s="206" t="s">
        <v>434</v>
      </c>
      <c r="ADL66" s="206" t="s">
        <v>433</v>
      </c>
      <c r="ADM66" s="206" t="s">
        <v>432</v>
      </c>
      <c r="ADN66" s="206" t="s">
        <v>431</v>
      </c>
      <c r="ADO66" s="206" t="s">
        <v>430</v>
      </c>
      <c r="ADP66" s="206" t="s">
        <v>429</v>
      </c>
      <c r="ADQ66" s="206" t="s">
        <v>428</v>
      </c>
      <c r="ADR66" s="206" t="s">
        <v>427</v>
      </c>
      <c r="ADS66" s="206" t="s">
        <v>426</v>
      </c>
      <c r="ADT66" s="206" t="s">
        <v>425</v>
      </c>
      <c r="ADU66" s="206" t="s">
        <v>424</v>
      </c>
      <c r="ADV66" s="206" t="s">
        <v>423</v>
      </c>
      <c r="ADW66" s="205" t="s">
        <v>422</v>
      </c>
      <c r="ADX66" s="206" t="s">
        <v>421</v>
      </c>
      <c r="ADY66" s="206" t="s">
        <v>420</v>
      </c>
      <c r="ADZ66" s="206" t="s">
        <v>419</v>
      </c>
      <c r="AEA66" s="206" t="s">
        <v>418</v>
      </c>
      <c r="AEB66" s="206" t="s">
        <v>417</v>
      </c>
      <c r="AEC66" s="206" t="s">
        <v>416</v>
      </c>
      <c r="AED66" s="206" t="s">
        <v>415</v>
      </c>
      <c r="AEE66" s="206" t="s">
        <v>414</v>
      </c>
      <c r="AEF66" s="205" t="s">
        <v>413</v>
      </c>
      <c r="AEG66" s="205" t="s">
        <v>412</v>
      </c>
      <c r="AEH66" s="205" t="s">
        <v>411</v>
      </c>
      <c r="AEI66" s="205" t="s">
        <v>410</v>
      </c>
      <c r="AEJ66" s="205" t="s">
        <v>409</v>
      </c>
      <c r="AEK66" s="205" t="s">
        <v>408</v>
      </c>
      <c r="AEL66" s="205" t="s">
        <v>407</v>
      </c>
      <c r="AEM66" s="205" t="s">
        <v>406</v>
      </c>
      <c r="AEN66" s="205" t="s">
        <v>405</v>
      </c>
      <c r="AEO66" s="205" t="s">
        <v>404</v>
      </c>
      <c r="AEP66" s="205" t="s">
        <v>403</v>
      </c>
      <c r="AEQ66" s="205" t="s">
        <v>402</v>
      </c>
      <c r="AER66" s="205" t="s">
        <v>401</v>
      </c>
      <c r="AES66" s="205" t="s">
        <v>400</v>
      </c>
      <c r="AET66" s="205" t="s">
        <v>399</v>
      </c>
      <c r="AEU66" s="205" t="s">
        <v>398</v>
      </c>
      <c r="AEV66" s="205" t="s">
        <v>397</v>
      </c>
      <c r="AEW66" s="205" t="s">
        <v>396</v>
      </c>
      <c r="AEX66" s="205" t="s">
        <v>395</v>
      </c>
      <c r="AEY66" s="205" t="s">
        <v>394</v>
      </c>
      <c r="AEZ66" s="205" t="s">
        <v>393</v>
      </c>
      <c r="AFA66" s="205" t="s">
        <v>392</v>
      </c>
      <c r="AFB66" s="205" t="s">
        <v>391</v>
      </c>
      <c r="AFC66" s="205" t="s">
        <v>390</v>
      </c>
      <c r="AFD66" s="205" t="s">
        <v>389</v>
      </c>
      <c r="AFE66" s="205" t="s">
        <v>388</v>
      </c>
      <c r="AFF66" s="205" t="s">
        <v>387</v>
      </c>
      <c r="AFG66" s="205" t="s">
        <v>386</v>
      </c>
      <c r="AFH66" s="205" t="s">
        <v>385</v>
      </c>
      <c r="AFI66" s="205" t="s">
        <v>384</v>
      </c>
      <c r="AFJ66" s="205" t="s">
        <v>383</v>
      </c>
      <c r="AFK66" s="205" t="s">
        <v>382</v>
      </c>
      <c r="AFL66" s="205" t="s">
        <v>381</v>
      </c>
      <c r="AFM66" s="175" t="s">
        <v>380</v>
      </c>
      <c r="AFN66" s="175" t="s">
        <v>379</v>
      </c>
      <c r="AFO66" s="175" t="s">
        <v>378</v>
      </c>
      <c r="AFP66" s="175" t="s">
        <v>377</v>
      </c>
      <c r="AFQ66" s="175" t="s">
        <v>376</v>
      </c>
      <c r="AFR66" s="175" t="s">
        <v>375</v>
      </c>
      <c r="AFS66" s="175">
        <v>41369</v>
      </c>
      <c r="AFT66" s="175" t="s">
        <v>374</v>
      </c>
      <c r="AFU66" s="175" t="s">
        <v>373</v>
      </c>
      <c r="AFV66" s="175">
        <v>41390</v>
      </c>
      <c r="AFW66" s="175">
        <v>41397</v>
      </c>
      <c r="AFX66" s="175">
        <v>41404</v>
      </c>
      <c r="AFY66" s="175">
        <v>41411</v>
      </c>
      <c r="AFZ66" s="175" t="s">
        <v>372</v>
      </c>
      <c r="AGA66" s="175" t="s">
        <v>371</v>
      </c>
      <c r="AGB66" s="175">
        <v>41432</v>
      </c>
      <c r="AGC66" s="175">
        <v>41439</v>
      </c>
      <c r="AGD66" s="175">
        <v>41446</v>
      </c>
      <c r="AGE66" s="175">
        <v>41453</v>
      </c>
      <c r="AGF66" s="175">
        <v>41460</v>
      </c>
      <c r="AGG66" s="175" t="s">
        <v>370</v>
      </c>
      <c r="AGH66" s="175">
        <v>41474</v>
      </c>
      <c r="AGI66" s="175" t="s">
        <v>369</v>
      </c>
      <c r="AGJ66" s="175">
        <v>41488</v>
      </c>
      <c r="AGK66" s="175">
        <v>41495</v>
      </c>
      <c r="AGL66" s="175">
        <v>41502</v>
      </c>
      <c r="AGM66" s="175" t="s">
        <v>368</v>
      </c>
      <c r="AGN66" s="175">
        <v>41516</v>
      </c>
      <c r="AGO66" s="175">
        <v>41523</v>
      </c>
      <c r="AGP66" s="175" t="s">
        <v>367</v>
      </c>
      <c r="AGQ66" s="175">
        <v>41537</v>
      </c>
      <c r="AGR66" s="175">
        <v>41544</v>
      </c>
      <c r="AGS66" s="175">
        <v>41551</v>
      </c>
      <c r="AGT66" s="175">
        <v>41558</v>
      </c>
      <c r="AGU66" s="175">
        <v>41565</v>
      </c>
      <c r="AGV66" s="175">
        <v>41572</v>
      </c>
      <c r="AGW66" s="175">
        <v>41579</v>
      </c>
      <c r="AGX66" s="175">
        <v>41586</v>
      </c>
      <c r="AGY66" s="175">
        <v>41593</v>
      </c>
      <c r="AGZ66" s="175">
        <v>41600</v>
      </c>
      <c r="AHA66" s="175" t="s">
        <v>366</v>
      </c>
      <c r="AHB66" s="175" t="s">
        <v>365</v>
      </c>
      <c r="AHC66" s="175" t="s">
        <v>364</v>
      </c>
      <c r="AHD66" s="175" t="s">
        <v>363</v>
      </c>
      <c r="AHE66" s="175" t="s">
        <v>362</v>
      </c>
      <c r="AHF66" s="175">
        <v>41642</v>
      </c>
      <c r="AHG66" s="175">
        <v>41649</v>
      </c>
      <c r="AHH66" s="175">
        <v>41656</v>
      </c>
      <c r="AHI66" s="175" t="s">
        <v>361</v>
      </c>
      <c r="AHJ66" s="175" t="s">
        <v>360</v>
      </c>
      <c r="AHK66" s="175" t="s">
        <v>359</v>
      </c>
      <c r="AHL66" s="175">
        <v>41684</v>
      </c>
      <c r="AHM66" s="175">
        <v>41691</v>
      </c>
      <c r="AHN66" s="175">
        <v>41698</v>
      </c>
      <c r="AHO66" s="175">
        <v>41705</v>
      </c>
      <c r="AHP66" s="175" t="s">
        <v>358</v>
      </c>
      <c r="AHQ66" s="175">
        <v>41719</v>
      </c>
      <c r="AHR66" s="175" t="s">
        <v>357</v>
      </c>
      <c r="AHS66" s="175">
        <v>41733</v>
      </c>
      <c r="AHT66" s="175">
        <v>41740</v>
      </c>
      <c r="AHU66" s="175">
        <v>41747</v>
      </c>
      <c r="AHV66" s="175" t="s">
        <v>356</v>
      </c>
      <c r="AHW66" s="175" t="s">
        <v>355</v>
      </c>
      <c r="AHX66" s="175">
        <v>41768</v>
      </c>
      <c r="AHY66" s="175">
        <v>41775</v>
      </c>
      <c r="AHZ66" s="175" t="s">
        <v>354</v>
      </c>
      <c r="AIA66" s="175">
        <v>41789</v>
      </c>
      <c r="AIB66" s="175">
        <v>41796</v>
      </c>
      <c r="AIC66" s="175">
        <v>41803</v>
      </c>
      <c r="AID66" s="175" t="s">
        <v>353</v>
      </c>
      <c r="AIE66" s="175">
        <v>41817</v>
      </c>
      <c r="AIF66" s="175">
        <v>41824</v>
      </c>
      <c r="AIG66" s="175" t="s">
        <v>352</v>
      </c>
      <c r="AIH66" s="175">
        <v>41838</v>
      </c>
      <c r="AII66" s="175">
        <v>41845</v>
      </c>
      <c r="AIJ66" s="175" t="s">
        <v>351</v>
      </c>
      <c r="AIK66" s="175" t="s">
        <v>350</v>
      </c>
      <c r="AIL66" s="175" t="s">
        <v>349</v>
      </c>
      <c r="AIM66" s="175">
        <v>41873</v>
      </c>
      <c r="AIN66" s="175">
        <v>41880</v>
      </c>
      <c r="AIO66" s="175">
        <v>41887</v>
      </c>
      <c r="AIP66" s="175">
        <v>41894</v>
      </c>
      <c r="AIQ66" s="175">
        <v>41901</v>
      </c>
      <c r="AIR66" s="175">
        <v>41908</v>
      </c>
      <c r="AIS66" s="175">
        <v>41915</v>
      </c>
      <c r="AIT66" s="175" t="s">
        <v>348</v>
      </c>
      <c r="AIU66" s="175">
        <v>41929</v>
      </c>
      <c r="AIV66" s="175">
        <v>41936</v>
      </c>
      <c r="AIW66" s="175">
        <v>41943</v>
      </c>
      <c r="AIX66" s="175">
        <v>41950</v>
      </c>
      <c r="AIY66" s="175">
        <v>41957</v>
      </c>
      <c r="AIZ66" s="175">
        <v>41964</v>
      </c>
      <c r="AJA66" s="175" t="s">
        <v>347</v>
      </c>
      <c r="AJB66" s="175" t="s">
        <v>346</v>
      </c>
      <c r="AJC66" s="175">
        <v>41985</v>
      </c>
      <c r="AJD66" s="175" t="s">
        <v>345</v>
      </c>
      <c r="AJE66" s="175" t="s">
        <v>344</v>
      </c>
      <c r="AJF66" s="175">
        <v>42006</v>
      </c>
      <c r="AJG66" s="175">
        <v>42013</v>
      </c>
      <c r="AJH66" s="175">
        <v>42020</v>
      </c>
      <c r="AJI66" s="175">
        <v>42027</v>
      </c>
      <c r="AJJ66" s="175">
        <v>42034</v>
      </c>
      <c r="AJK66" s="175">
        <v>42041</v>
      </c>
      <c r="AJL66" s="175">
        <v>42048</v>
      </c>
      <c r="AJM66" s="175">
        <v>42055</v>
      </c>
      <c r="AJN66" s="175">
        <v>42062</v>
      </c>
      <c r="AJO66" s="175">
        <v>42069</v>
      </c>
      <c r="AJP66" s="175">
        <v>42076</v>
      </c>
      <c r="AJQ66" s="175">
        <v>42083</v>
      </c>
      <c r="AJR66" s="175">
        <v>42090</v>
      </c>
      <c r="AJS66" s="175">
        <v>42097</v>
      </c>
      <c r="AJT66" s="175">
        <v>42104</v>
      </c>
      <c r="AJU66" s="175">
        <v>42111</v>
      </c>
      <c r="AJV66" s="175">
        <v>42118</v>
      </c>
      <c r="AJW66" s="175">
        <v>42125</v>
      </c>
      <c r="AJX66" s="175">
        <v>42132</v>
      </c>
      <c r="AJY66" s="175">
        <v>42139</v>
      </c>
      <c r="AJZ66" s="175">
        <v>42146</v>
      </c>
      <c r="AKA66" s="175">
        <v>42153</v>
      </c>
      <c r="AKB66" s="175">
        <v>42160</v>
      </c>
      <c r="AKC66" s="175">
        <v>42167</v>
      </c>
      <c r="AKD66" s="175">
        <v>42174</v>
      </c>
      <c r="AKE66" s="175">
        <v>42181</v>
      </c>
      <c r="AKF66" s="175">
        <v>42188</v>
      </c>
      <c r="AKG66" s="175">
        <v>42195</v>
      </c>
      <c r="AKH66" s="175">
        <v>42202</v>
      </c>
      <c r="AKI66" s="175">
        <v>42209</v>
      </c>
      <c r="AKJ66" s="175">
        <v>42216</v>
      </c>
      <c r="AKK66" s="175">
        <v>42223</v>
      </c>
      <c r="AKL66" s="175">
        <v>42230</v>
      </c>
      <c r="AKM66" s="175">
        <v>42237</v>
      </c>
      <c r="AKN66" s="175">
        <v>42244</v>
      </c>
      <c r="AKO66" s="175">
        <v>42251</v>
      </c>
      <c r="AKP66" s="175">
        <v>42258</v>
      </c>
      <c r="AKQ66" s="175">
        <v>42265</v>
      </c>
      <c r="AKR66" s="175">
        <v>42272</v>
      </c>
      <c r="AKS66" s="175">
        <v>42279</v>
      </c>
      <c r="AKT66" s="175">
        <v>42286</v>
      </c>
      <c r="AKU66" s="175">
        <v>42293</v>
      </c>
      <c r="AKV66" s="175">
        <v>42300</v>
      </c>
      <c r="AKW66" s="175">
        <v>42307</v>
      </c>
      <c r="AKX66" s="175">
        <v>42314</v>
      </c>
      <c r="AKY66" s="175">
        <v>42321</v>
      </c>
      <c r="AKZ66" s="175">
        <v>42328</v>
      </c>
      <c r="ALA66" s="175">
        <v>42335</v>
      </c>
      <c r="ALB66" s="175">
        <v>42342</v>
      </c>
      <c r="ALC66" s="175">
        <v>42349</v>
      </c>
      <c r="ALD66" s="175">
        <v>42356</v>
      </c>
      <c r="ALE66" s="175">
        <v>42363</v>
      </c>
      <c r="ALF66" s="175" t="s">
        <v>343</v>
      </c>
      <c r="ALG66" s="175" t="s">
        <v>342</v>
      </c>
      <c r="ALH66" s="175" t="s">
        <v>341</v>
      </c>
      <c r="ALI66" s="175" t="s">
        <v>340</v>
      </c>
      <c r="ALJ66" s="175" t="s">
        <v>339</v>
      </c>
      <c r="ALK66" s="175" t="s">
        <v>338</v>
      </c>
      <c r="ALL66" s="175" t="s">
        <v>337</v>
      </c>
      <c r="ALM66" s="175" t="s">
        <v>336</v>
      </c>
      <c r="ALN66" s="175" t="s">
        <v>335</v>
      </c>
      <c r="ALO66" s="175">
        <v>42433</v>
      </c>
      <c r="ALP66" s="175">
        <v>42440</v>
      </c>
      <c r="ALQ66" s="175">
        <v>42447</v>
      </c>
      <c r="ALR66" s="175">
        <v>42454</v>
      </c>
      <c r="ALS66" s="175" t="s">
        <v>334</v>
      </c>
      <c r="ALT66" s="175" t="s">
        <v>333</v>
      </c>
      <c r="ALU66" s="175" t="s">
        <v>332</v>
      </c>
      <c r="ALV66" s="175" t="s">
        <v>331</v>
      </c>
      <c r="ALW66" s="175" t="s">
        <v>330</v>
      </c>
      <c r="ALX66" s="175" t="s">
        <v>329</v>
      </c>
      <c r="ALY66" s="175" t="s">
        <v>328</v>
      </c>
      <c r="ALZ66" s="175">
        <v>42510</v>
      </c>
      <c r="AMA66" s="175">
        <v>42517</v>
      </c>
      <c r="AMB66" s="175">
        <v>42524</v>
      </c>
      <c r="AMC66" s="175">
        <v>42531</v>
      </c>
      <c r="AMD66" s="175">
        <v>42538</v>
      </c>
      <c r="AME66" s="175">
        <v>42545</v>
      </c>
      <c r="AMF66" s="175">
        <v>42552</v>
      </c>
      <c r="AMG66" s="175">
        <v>42559</v>
      </c>
      <c r="AMH66" s="175">
        <v>42566</v>
      </c>
      <c r="AMI66" s="175">
        <v>42573</v>
      </c>
      <c r="AMJ66" s="175">
        <v>42580</v>
      </c>
      <c r="AMK66" s="175">
        <v>42587</v>
      </c>
      <c r="AML66" s="175">
        <v>42594</v>
      </c>
      <c r="AMM66" s="175">
        <v>42601</v>
      </c>
      <c r="AMN66" s="175">
        <v>42608</v>
      </c>
      <c r="AMO66" s="175">
        <v>42615</v>
      </c>
      <c r="AMP66" s="175">
        <v>42622</v>
      </c>
      <c r="AMQ66" s="175">
        <v>42629</v>
      </c>
      <c r="AMR66" s="175">
        <v>42636</v>
      </c>
      <c r="AMS66" s="175">
        <v>42643</v>
      </c>
      <c r="AMT66" s="175">
        <v>42650</v>
      </c>
      <c r="AMU66" s="175">
        <v>42657</v>
      </c>
      <c r="AMV66" s="175">
        <v>42664</v>
      </c>
      <c r="AMW66" s="175">
        <v>42671</v>
      </c>
      <c r="AMX66" s="175" t="s">
        <v>1329</v>
      </c>
      <c r="AMY66" s="175">
        <v>42685</v>
      </c>
      <c r="AMZ66" s="175">
        <v>42692</v>
      </c>
      <c r="ANA66" s="175">
        <v>42699</v>
      </c>
      <c r="ANB66" s="175">
        <v>42706</v>
      </c>
      <c r="ANC66" s="175">
        <v>42713</v>
      </c>
      <c r="AND66" s="175">
        <v>42720</v>
      </c>
      <c r="ANE66" s="175">
        <v>42727</v>
      </c>
      <c r="ANF66" s="175">
        <v>42734</v>
      </c>
      <c r="ANG66" s="175">
        <v>42741</v>
      </c>
      <c r="ANH66" s="175">
        <v>42748</v>
      </c>
      <c r="ANI66" s="175">
        <v>42755</v>
      </c>
      <c r="ANJ66" s="175">
        <v>42762</v>
      </c>
      <c r="ANK66" s="175">
        <v>42769</v>
      </c>
      <c r="ANL66" s="175">
        <v>42776</v>
      </c>
      <c r="ANM66" s="175">
        <v>42783</v>
      </c>
      <c r="ANN66" s="175">
        <v>42790</v>
      </c>
      <c r="ANO66" s="175">
        <v>42797</v>
      </c>
      <c r="ANP66" s="175">
        <v>42804</v>
      </c>
      <c r="ANQ66" s="175">
        <v>42811</v>
      </c>
      <c r="ANR66" s="175">
        <v>42818</v>
      </c>
      <c r="ANS66" s="175">
        <v>42825</v>
      </c>
      <c r="ANT66" s="175">
        <v>42832</v>
      </c>
      <c r="ANU66" s="175">
        <v>42839</v>
      </c>
      <c r="ANV66" s="175">
        <v>42846</v>
      </c>
      <c r="ANW66" s="175">
        <v>42853</v>
      </c>
      <c r="ANX66" s="175">
        <v>42860</v>
      </c>
      <c r="ANY66" s="175">
        <v>42867</v>
      </c>
      <c r="ANZ66" s="175">
        <v>42874</v>
      </c>
      <c r="AOA66" s="175" t="s">
        <v>1328</v>
      </c>
      <c r="AOB66" s="175" t="s">
        <v>1327</v>
      </c>
      <c r="AOC66" s="175" t="s">
        <v>1326</v>
      </c>
      <c r="AOD66" s="175">
        <v>42902</v>
      </c>
      <c r="AOE66" s="175">
        <v>42909</v>
      </c>
      <c r="AOF66" s="175">
        <v>42916</v>
      </c>
      <c r="AOG66" s="175">
        <v>42923</v>
      </c>
      <c r="AOH66" s="175">
        <v>42930</v>
      </c>
      <c r="AOI66" s="175">
        <v>42937</v>
      </c>
      <c r="AOJ66" s="175">
        <v>42944</v>
      </c>
      <c r="AOK66" s="175">
        <v>42951</v>
      </c>
      <c r="AOL66" s="175">
        <v>42958</v>
      </c>
      <c r="AOM66" s="175" t="s">
        <v>1325</v>
      </c>
      <c r="AON66" s="175">
        <v>42972</v>
      </c>
      <c r="AOO66" s="175">
        <v>42979</v>
      </c>
      <c r="AOP66" s="175">
        <v>42986</v>
      </c>
      <c r="AOQ66" s="175">
        <v>42993</v>
      </c>
      <c r="AOR66" s="175">
        <v>43000</v>
      </c>
      <c r="AOS66" s="175">
        <v>43007</v>
      </c>
      <c r="AOT66" s="175">
        <v>43014</v>
      </c>
      <c r="AOU66" s="175" t="s">
        <v>1324</v>
      </c>
      <c r="AOV66" s="175">
        <v>43028</v>
      </c>
      <c r="AOW66" s="175">
        <v>43035</v>
      </c>
      <c r="AOX66" s="175">
        <v>43042</v>
      </c>
      <c r="AOY66" s="175">
        <v>43049</v>
      </c>
      <c r="AOZ66" s="175">
        <v>43056</v>
      </c>
      <c r="APA66" s="175">
        <v>43063</v>
      </c>
      <c r="APB66" s="175" t="s">
        <v>1323</v>
      </c>
      <c r="APC66" s="175" t="s">
        <v>1322</v>
      </c>
      <c r="APD66" s="175">
        <v>43084</v>
      </c>
      <c r="APE66" s="175">
        <v>43091</v>
      </c>
      <c r="APF66" s="175">
        <v>43098</v>
      </c>
      <c r="APG66" s="175">
        <v>43105</v>
      </c>
      <c r="APH66" s="175">
        <v>43112</v>
      </c>
      <c r="API66" s="175">
        <v>43119</v>
      </c>
      <c r="APJ66" s="175">
        <v>43126</v>
      </c>
      <c r="APK66" s="175">
        <v>43133</v>
      </c>
      <c r="APL66" s="175" t="s">
        <v>1321</v>
      </c>
      <c r="APM66" s="175">
        <v>43147</v>
      </c>
      <c r="APN66" s="175">
        <v>43154</v>
      </c>
      <c r="APO66" s="175">
        <v>43161</v>
      </c>
      <c r="APP66" s="175">
        <v>43168</v>
      </c>
      <c r="APQ66" s="175">
        <v>43175</v>
      </c>
      <c r="APR66" s="175">
        <v>43182</v>
      </c>
      <c r="APS66" s="175">
        <v>43189</v>
      </c>
      <c r="APT66" s="175">
        <v>43196</v>
      </c>
      <c r="APU66" s="175">
        <v>43203</v>
      </c>
      <c r="APV66" s="175">
        <v>43210</v>
      </c>
      <c r="APW66" s="175">
        <v>43217</v>
      </c>
      <c r="APX66" s="175">
        <v>43224</v>
      </c>
      <c r="APY66" s="175" t="s">
        <v>1320</v>
      </c>
      <c r="APZ66" s="195" t="s">
        <v>1319</v>
      </c>
      <c r="AQA66" s="195" t="s">
        <v>1318</v>
      </c>
      <c r="AQB66" s="195" t="s">
        <v>1294</v>
      </c>
      <c r="AQC66" s="195" t="s">
        <v>1295</v>
      </c>
      <c r="AQD66" s="195" t="s">
        <v>1296</v>
      </c>
      <c r="AQE66" s="195" t="s">
        <v>1297</v>
      </c>
      <c r="AQF66" s="195" t="s">
        <v>1298</v>
      </c>
      <c r="AQG66" s="195" t="s">
        <v>1299</v>
      </c>
      <c r="AQH66" s="195" t="s">
        <v>1300</v>
      </c>
      <c r="AQI66" s="195" t="s">
        <v>1302</v>
      </c>
      <c r="AQJ66" s="195" t="s">
        <v>1303</v>
      </c>
      <c r="AQK66" s="195" t="s">
        <v>1304</v>
      </c>
      <c r="AQL66" s="195" t="s">
        <v>1305</v>
      </c>
      <c r="AQM66" s="195" t="s">
        <v>1308</v>
      </c>
      <c r="AQN66" s="195" t="s">
        <v>1310</v>
      </c>
      <c r="AQO66" s="195" t="s">
        <v>1309</v>
      </c>
      <c r="AQP66" s="195" t="s">
        <v>1401</v>
      </c>
      <c r="AQQ66" s="195" t="s">
        <v>1404</v>
      </c>
      <c r="AQR66" s="195" t="s">
        <v>1405</v>
      </c>
      <c r="AQS66" s="195" t="s">
        <v>1406</v>
      </c>
      <c r="AQT66" s="195" t="s">
        <v>1407</v>
      </c>
      <c r="AQU66" s="195" t="s">
        <v>1408</v>
      </c>
      <c r="AQV66" s="195" t="s">
        <v>1409</v>
      </c>
      <c r="AQW66" s="195" t="s">
        <v>1410</v>
      </c>
      <c r="AQX66" s="195" t="s">
        <v>1412</v>
      </c>
      <c r="AQY66" s="195" t="s">
        <v>1411</v>
      </c>
      <c r="AQZ66" s="195" t="s">
        <v>1413</v>
      </c>
      <c r="ARA66" s="195" t="s">
        <v>1414</v>
      </c>
      <c r="ARB66" s="195" t="s">
        <v>1416</v>
      </c>
      <c r="ARC66" s="233" t="s">
        <v>1418</v>
      </c>
      <c r="ARD66" s="233" t="s">
        <v>1417</v>
      </c>
      <c r="ARE66" s="233" t="s">
        <v>1419</v>
      </c>
      <c r="ARF66" s="233" t="s">
        <v>1420</v>
      </c>
      <c r="ARG66" s="233" t="s">
        <v>1427</v>
      </c>
      <c r="ARH66" s="233" t="s">
        <v>1426</v>
      </c>
      <c r="ARI66" s="233" t="s">
        <v>1428</v>
      </c>
      <c r="ARJ66" s="233" t="s">
        <v>1429</v>
      </c>
      <c r="ARK66" s="233" t="s">
        <v>1430</v>
      </c>
      <c r="ARL66" s="233" t="s">
        <v>1431</v>
      </c>
      <c r="ARM66" s="233" t="s">
        <v>1432</v>
      </c>
      <c r="ARN66" s="233" t="s">
        <v>1433</v>
      </c>
      <c r="ARO66" s="233" t="s">
        <v>1434</v>
      </c>
      <c r="ARP66" s="233" t="s">
        <v>1435</v>
      </c>
      <c r="ARQ66" s="233" t="s">
        <v>1436</v>
      </c>
      <c r="ARR66" s="233" t="s">
        <v>1437</v>
      </c>
      <c r="ARS66" s="233" t="s">
        <v>1438</v>
      </c>
      <c r="ART66" s="241" t="s">
        <v>1439</v>
      </c>
      <c r="ARU66" s="241" t="s">
        <v>1469</v>
      </c>
      <c r="ARV66" s="241" t="s">
        <v>1470</v>
      </c>
      <c r="ARW66" s="241" t="s">
        <v>1471</v>
      </c>
      <c r="ARX66" s="241" t="s">
        <v>1472</v>
      </c>
      <c r="ARY66" s="241" t="s">
        <v>1475</v>
      </c>
      <c r="ARZ66" s="241" t="s">
        <v>1474</v>
      </c>
      <c r="ASA66" s="259" t="s">
        <v>1476</v>
      </c>
      <c r="ASB66" s="233" t="s">
        <v>1477</v>
      </c>
      <c r="ASC66" s="233" t="s">
        <v>1482</v>
      </c>
      <c r="ASD66" s="233" t="s">
        <v>1481</v>
      </c>
      <c r="ASE66" s="233" t="s">
        <v>1485</v>
      </c>
      <c r="ASF66" s="233" t="s">
        <v>1484</v>
      </c>
      <c r="ASG66" s="233" t="s">
        <v>1487</v>
      </c>
      <c r="ASH66" s="233" t="s">
        <v>1486</v>
      </c>
      <c r="ASI66" s="272" t="s">
        <v>1488</v>
      </c>
      <c r="ASJ66" s="233" t="s">
        <v>1489</v>
      </c>
      <c r="ASK66" s="278" t="s">
        <v>1490</v>
      </c>
      <c r="ASL66" s="287" t="s">
        <v>1491</v>
      </c>
      <c r="ASM66" s="317" t="s">
        <v>1505</v>
      </c>
      <c r="ASN66" s="333" t="s">
        <v>1515</v>
      </c>
      <c r="ASO66" s="337" t="s">
        <v>1516</v>
      </c>
      <c r="ASP66" s="341" t="s">
        <v>1517</v>
      </c>
      <c r="ASQ66" s="345" t="s">
        <v>1518</v>
      </c>
      <c r="ASR66" s="345" t="s">
        <v>1519</v>
      </c>
      <c r="ASS66" s="360" t="s">
        <v>1534</v>
      </c>
      <c r="AST66" s="364" t="s">
        <v>1535</v>
      </c>
      <c r="ASU66" s="381" t="s">
        <v>1540</v>
      </c>
      <c r="ASV66" s="381" t="s">
        <v>1541</v>
      </c>
      <c r="ASW66" s="381" t="s">
        <v>1542</v>
      </c>
      <c r="ASX66" s="381" t="s">
        <v>1543</v>
      </c>
      <c r="ASY66" s="386" t="s">
        <v>1544</v>
      </c>
      <c r="ASZ66" s="386" t="s">
        <v>1545</v>
      </c>
      <c r="ATA66" s="416" t="s">
        <v>1551</v>
      </c>
      <c r="ATB66" s="420" t="s">
        <v>1552</v>
      </c>
      <c r="ATC66" s="424" t="s">
        <v>1547</v>
      </c>
      <c r="ATD66" s="233" t="s">
        <v>1555</v>
      </c>
      <c r="ATE66" s="233" t="s">
        <v>1554</v>
      </c>
      <c r="ATF66" s="424" t="s">
        <v>1557</v>
      </c>
      <c r="ATG66" s="424" t="s">
        <v>1558</v>
      </c>
      <c r="ATH66" s="424" t="s">
        <v>1559</v>
      </c>
      <c r="ATI66" s="424" t="s">
        <v>1560</v>
      </c>
      <c r="ATJ66" s="424" t="s">
        <v>1561</v>
      </c>
      <c r="ATK66" s="448" t="s">
        <v>1562</v>
      </c>
      <c r="ATL66" s="448" t="s">
        <v>1565</v>
      </c>
      <c r="ATM66" s="448" t="s">
        <v>1564</v>
      </c>
      <c r="ATN66" s="448" t="s">
        <v>1566</v>
      </c>
      <c r="ATO66" s="448" t="s">
        <v>1567</v>
      </c>
      <c r="ATP66" s="233" t="s">
        <v>1569</v>
      </c>
      <c r="ATQ66" s="233" t="s">
        <v>1570</v>
      </c>
      <c r="ATR66" s="233" t="s">
        <v>1571</v>
      </c>
      <c r="ATS66" s="233" t="s">
        <v>1572</v>
      </c>
      <c r="ATT66" s="233" t="s">
        <v>1574</v>
      </c>
      <c r="ATU66" s="233" t="s">
        <v>1573</v>
      </c>
      <c r="ATV66" s="233">
        <v>43938</v>
      </c>
      <c r="ATW66" s="233">
        <v>43945</v>
      </c>
      <c r="ATX66" s="233" t="s">
        <v>1580</v>
      </c>
      <c r="ATY66" s="233" t="s">
        <v>1581</v>
      </c>
      <c r="ATZ66" s="233" t="s">
        <v>1579</v>
      </c>
      <c r="AUA66" s="233" t="s">
        <v>1584</v>
      </c>
      <c r="AUB66" s="233" t="s">
        <v>1583</v>
      </c>
      <c r="AUC66" s="233">
        <v>43987</v>
      </c>
      <c r="AUD66" s="233">
        <v>43994</v>
      </c>
      <c r="AUE66" s="233">
        <v>44001</v>
      </c>
      <c r="AUF66" s="233">
        <v>44008</v>
      </c>
      <c r="AUG66" s="233">
        <v>44015</v>
      </c>
      <c r="AUH66" s="233" t="s">
        <v>1594</v>
      </c>
      <c r="AUI66" s="233" t="s">
        <v>1595</v>
      </c>
      <c r="AUJ66" s="233">
        <v>44036</v>
      </c>
      <c r="AUK66" s="233">
        <v>44043</v>
      </c>
      <c r="AUL66" s="233">
        <v>44050</v>
      </c>
      <c r="AUM66" s="233">
        <v>44057</v>
      </c>
      <c r="AUN66" s="233">
        <v>44064</v>
      </c>
      <c r="AUO66" s="233">
        <v>44071</v>
      </c>
      <c r="AUP66" s="477" t="s">
        <v>1604</v>
      </c>
      <c r="AUQ66" s="477" t="s">
        <v>1603</v>
      </c>
      <c r="AUR66" s="233">
        <v>44092</v>
      </c>
      <c r="AUS66" s="233">
        <v>44099</v>
      </c>
      <c r="AUT66" s="233">
        <v>44106</v>
      </c>
      <c r="AUU66" s="233">
        <v>44113</v>
      </c>
      <c r="AUV66" s="233">
        <v>44120</v>
      </c>
      <c r="AUW66" s="233">
        <v>44127</v>
      </c>
      <c r="AUX66" s="233">
        <v>44134</v>
      </c>
      <c r="AUY66" s="233">
        <v>44141</v>
      </c>
      <c r="AUZ66" s="233">
        <v>44148</v>
      </c>
      <c r="AVA66" s="233">
        <v>44155</v>
      </c>
      <c r="AVB66" s="233">
        <v>44162</v>
      </c>
      <c r="AVC66" s="233">
        <v>44169</v>
      </c>
      <c r="AVD66" s="233">
        <v>44176</v>
      </c>
      <c r="AVE66" s="233">
        <v>44183</v>
      </c>
      <c r="AVF66" s="233" t="s">
        <v>1627</v>
      </c>
      <c r="AVG66" s="233" t="s">
        <v>1620</v>
      </c>
      <c r="AVH66" s="477">
        <v>44204</v>
      </c>
      <c r="AVI66" s="491">
        <v>44211</v>
      </c>
      <c r="AVJ66" s="491">
        <v>44218</v>
      </c>
      <c r="AVK66" s="491">
        <v>44225</v>
      </c>
      <c r="AVL66" s="491">
        <v>44318</v>
      </c>
      <c r="AVM66" s="491">
        <v>44239</v>
      </c>
      <c r="AVN66" s="491">
        <v>44246</v>
      </c>
      <c r="AVO66" s="491" t="s">
        <v>1637</v>
      </c>
      <c r="AVP66" s="491" t="s">
        <v>1636</v>
      </c>
      <c r="AVQ66" s="233" t="s">
        <v>1671</v>
      </c>
      <c r="AVR66" s="233" t="s">
        <v>1645</v>
      </c>
      <c r="AVS66" s="233">
        <v>44281</v>
      </c>
      <c r="AVT66" s="233">
        <v>44288</v>
      </c>
      <c r="AVU66" s="233">
        <v>44295</v>
      </c>
      <c r="AVV66" s="233">
        <v>44302</v>
      </c>
      <c r="AVW66" s="233">
        <v>44309</v>
      </c>
      <c r="AVX66" s="233">
        <v>44316</v>
      </c>
      <c r="AVY66" s="233">
        <v>44323</v>
      </c>
      <c r="AVZ66" s="233">
        <v>44330</v>
      </c>
      <c r="AWA66" s="233">
        <v>44337</v>
      </c>
      <c r="AWB66" s="233" t="s">
        <v>1655</v>
      </c>
      <c r="AWC66" s="233" t="s">
        <v>1672</v>
      </c>
      <c r="AWD66" s="233">
        <v>44358</v>
      </c>
      <c r="AWE66" s="233">
        <v>44365</v>
      </c>
      <c r="AWF66" s="233">
        <v>44372</v>
      </c>
      <c r="AWG66" s="233">
        <v>44379</v>
      </c>
      <c r="AWH66" s="233">
        <v>44386</v>
      </c>
      <c r="AWI66" s="233">
        <v>44393</v>
      </c>
      <c r="AWJ66" s="233" t="s">
        <v>1673</v>
      </c>
      <c r="AWK66" s="233" t="s">
        <v>1674</v>
      </c>
      <c r="AWL66" s="233" t="s">
        <v>1675</v>
      </c>
      <c r="AWM66" s="233" t="s">
        <v>1676</v>
      </c>
      <c r="AWN66" s="233" t="s">
        <v>1677</v>
      </c>
      <c r="AWO66" s="233">
        <v>44435</v>
      </c>
      <c r="AWP66" s="233" t="s">
        <v>1678</v>
      </c>
      <c r="AWQ66" s="233" t="s">
        <v>1670</v>
      </c>
      <c r="AWR66" s="507" t="s">
        <v>1694</v>
      </c>
      <c r="AWS66" s="507" t="s">
        <v>1693</v>
      </c>
      <c r="AWT66" s="507"/>
      <c r="AWU66" s="506"/>
      <c r="AWV66" s="506"/>
      <c r="AWW66" s="506"/>
      <c r="AWX66" s="508"/>
      <c r="AWY66" s="506"/>
      <c r="AWZ66" s="508"/>
      <c r="AXA66" s="509"/>
    </row>
    <row r="67" spans="1:1301" ht="13.5" thickBot="1" x14ac:dyDescent="0.25">
      <c r="B67" s="203" t="s">
        <v>1312</v>
      </c>
      <c r="C67" s="211">
        <v>5753.24</v>
      </c>
      <c r="D67" s="211">
        <v>5194.47</v>
      </c>
      <c r="E67" s="211">
        <v>5063.8900000000003</v>
      </c>
      <c r="F67" s="211">
        <v>4849.47</v>
      </c>
      <c r="G67" s="211">
        <v>4947.17</v>
      </c>
      <c r="H67" s="211">
        <v>5053.34</v>
      </c>
      <c r="I67" s="211">
        <v>5121.76</v>
      </c>
      <c r="J67" s="211">
        <v>4912.93</v>
      </c>
      <c r="K67" s="211">
        <v>5172.07</v>
      </c>
      <c r="L67" s="211">
        <v>5095.22</v>
      </c>
      <c r="M67" s="211">
        <v>5277.08</v>
      </c>
      <c r="N67" s="211">
        <v>5454.08</v>
      </c>
      <c r="O67" s="211">
        <v>5724.77</v>
      </c>
      <c r="P67" s="211">
        <v>5383.59</v>
      </c>
      <c r="Q67" s="211">
        <v>5230.1000000000004</v>
      </c>
      <c r="R67" s="211">
        <v>5508.44</v>
      </c>
      <c r="S67" s="211">
        <v>5449.37</v>
      </c>
      <c r="T67" s="211">
        <v>6044.09</v>
      </c>
      <c r="U67" s="211">
        <v>5905.09</v>
      </c>
      <c r="V67" s="211">
        <v>5986.39</v>
      </c>
      <c r="W67" s="211">
        <v>5763.71</v>
      </c>
      <c r="X67" s="211">
        <v>6099.89</v>
      </c>
      <c r="Y67" s="211">
        <v>5948.41</v>
      </c>
      <c r="Z67" s="211">
        <v>6121.61</v>
      </c>
      <c r="AA67" s="211">
        <v>6049.26</v>
      </c>
      <c r="AB67" s="211">
        <v>6196.06</v>
      </c>
      <c r="AC67" s="211">
        <v>6387.7</v>
      </c>
      <c r="AD67" s="211">
        <v>6298.21</v>
      </c>
      <c r="AE67" s="211">
        <v>6512.18</v>
      </c>
      <c r="AF67" s="211">
        <v>6610.71</v>
      </c>
      <c r="AG67" s="211">
        <v>7098.54</v>
      </c>
      <c r="AH67" s="211">
        <v>6950.48</v>
      </c>
      <c r="AI67" s="211">
        <v>7099.53</v>
      </c>
      <c r="AJ67" s="211">
        <v>6844.28</v>
      </c>
      <c r="AK67" s="211">
        <v>6958.35</v>
      </c>
      <c r="AL67" s="211">
        <v>6915.61</v>
      </c>
      <c r="AM67" s="211">
        <v>6885.09</v>
      </c>
      <c r="AN67" s="211">
        <v>6945.92</v>
      </c>
      <c r="AO67" s="211">
        <v>6883.51</v>
      </c>
      <c r="AP67" s="211">
        <v>7291.58</v>
      </c>
      <c r="AQ67" s="211">
        <v>7035.92</v>
      </c>
      <c r="AR67" s="211">
        <v>7442.39</v>
      </c>
      <c r="AS67" s="211">
        <v>7158.94</v>
      </c>
      <c r="AT67" s="211">
        <v>7428.99</v>
      </c>
      <c r="AU67" s="211">
        <v>7430.5</v>
      </c>
      <c r="AV67" s="211">
        <v>7796.13</v>
      </c>
      <c r="AW67" s="211">
        <v>7805.86</v>
      </c>
      <c r="AX67" s="211">
        <v>8619.65</v>
      </c>
      <c r="AY67" s="211">
        <v>9003.83</v>
      </c>
      <c r="AZ67" s="211">
        <v>9881.0300000000007</v>
      </c>
      <c r="BA67" s="211">
        <v>10800.7</v>
      </c>
      <c r="BB67" s="211">
        <v>10380.09</v>
      </c>
      <c r="BC67" s="211">
        <v>9600.07</v>
      </c>
      <c r="BD67" s="211">
        <v>8719.57</v>
      </c>
      <c r="BE67" s="211">
        <v>8586.31</v>
      </c>
      <c r="BF67" s="211">
        <v>8309.49</v>
      </c>
      <c r="BG67" s="211">
        <v>8484.6299999999992</v>
      </c>
      <c r="BH67" s="211">
        <v>8478.15</v>
      </c>
      <c r="BI67" s="211">
        <v>8662.9699999999993</v>
      </c>
      <c r="BJ67" s="211">
        <v>8605.7900000000009</v>
      </c>
      <c r="BK67" s="211">
        <v>8803.26</v>
      </c>
      <c r="BL67" s="211">
        <v>8668.07</v>
      </c>
      <c r="BM67" s="211">
        <v>8686.0499999999993</v>
      </c>
      <c r="BN67" s="211">
        <v>8554</v>
      </c>
      <c r="BO67" s="211">
        <v>8431.52</v>
      </c>
      <c r="BP67" s="211">
        <v>9091.24</v>
      </c>
      <c r="BQ67" s="211">
        <v>8977.14</v>
      </c>
      <c r="BR67" s="211">
        <v>8689.7199999999993</v>
      </c>
      <c r="BS67" s="211">
        <v>8225.1299999999992</v>
      </c>
      <c r="BT67" s="211">
        <v>8882.7000000000007</v>
      </c>
      <c r="BU67" s="211">
        <v>8733.11</v>
      </c>
      <c r="BV67" s="211">
        <v>8777.52</v>
      </c>
      <c r="BW67" s="211">
        <v>8517.8700000000008</v>
      </c>
      <c r="BX67" s="211">
        <v>8849.49</v>
      </c>
      <c r="BY67" s="211">
        <v>8680.7999999999993</v>
      </c>
      <c r="BZ67" s="211">
        <v>9147.11</v>
      </c>
      <c r="CA67" s="211">
        <v>8964.9699999999993</v>
      </c>
      <c r="CB67" s="211">
        <v>8819.5400000000009</v>
      </c>
      <c r="CC67" s="211">
        <v>9130.83</v>
      </c>
      <c r="CD67" s="211">
        <v>8804.7999999999993</v>
      </c>
      <c r="CE67" s="211">
        <v>9259.26</v>
      </c>
      <c r="CF67" s="211">
        <v>9021.33</v>
      </c>
      <c r="CG67" s="211">
        <v>9355.24</v>
      </c>
      <c r="CH67" s="211">
        <v>9229.24</v>
      </c>
      <c r="CI67" s="211">
        <v>9339.91</v>
      </c>
      <c r="CJ67" s="211">
        <v>8912.99</v>
      </c>
      <c r="CK67" s="211">
        <v>8975.83</v>
      </c>
      <c r="CL67" s="211">
        <v>8994.65</v>
      </c>
      <c r="CM67" s="211">
        <v>8926.33</v>
      </c>
      <c r="CN67" s="211">
        <v>9090</v>
      </c>
      <c r="CO67" s="211">
        <v>8695.8799999999992</v>
      </c>
      <c r="CP67" s="211">
        <v>9085.49</v>
      </c>
      <c r="CQ67" s="211">
        <v>8820.0400000000009</v>
      </c>
      <c r="CR67" s="211">
        <v>9074.1</v>
      </c>
      <c r="CS67" s="211">
        <v>8584.42</v>
      </c>
      <c r="CT67" s="211">
        <v>9104.44</v>
      </c>
      <c r="CU67" s="211">
        <v>9728.64</v>
      </c>
      <c r="CV67" s="211">
        <v>10194.879999999999</v>
      </c>
      <c r="CW67" s="211">
        <v>10356.129999999999</v>
      </c>
      <c r="CX67" s="211">
        <v>11070.65</v>
      </c>
      <c r="CY67" s="211">
        <v>12647.09</v>
      </c>
      <c r="CZ67" s="211">
        <v>12458.26</v>
      </c>
      <c r="DA67" s="211">
        <v>13286.4</v>
      </c>
      <c r="DB67" s="211">
        <v>13514.55</v>
      </c>
      <c r="DC67" s="211">
        <v>12213.53</v>
      </c>
      <c r="DD67" s="211">
        <v>10556.76</v>
      </c>
      <c r="DE67" s="211">
        <v>10070.030000000001</v>
      </c>
      <c r="DF67" s="211">
        <v>9789.07</v>
      </c>
      <c r="DG67" s="211">
        <v>9999.89</v>
      </c>
      <c r="DH67" s="211">
        <v>10213.879999999999</v>
      </c>
      <c r="DI67" s="211">
        <v>10483.41</v>
      </c>
      <c r="DJ67" s="211">
        <v>9892.4</v>
      </c>
      <c r="DK67" s="211">
        <v>10078.39</v>
      </c>
      <c r="DL67" s="211">
        <v>10003.040000000001</v>
      </c>
      <c r="DM67" s="211">
        <v>9867.2199999999993</v>
      </c>
      <c r="DN67" s="211">
        <v>9703.84</v>
      </c>
      <c r="DO67" s="211">
        <v>9882.2800000000007</v>
      </c>
      <c r="DP67" s="211">
        <v>10526.89</v>
      </c>
      <c r="DQ67" s="211">
        <v>9725.17</v>
      </c>
      <c r="DR67" s="211">
        <v>9953</v>
      </c>
      <c r="DS67" s="211">
        <v>9516.2199999999993</v>
      </c>
      <c r="DT67" s="211">
        <v>9980.58</v>
      </c>
      <c r="DU67" s="211">
        <v>10165.81</v>
      </c>
      <c r="DV67" s="211">
        <v>10601.18</v>
      </c>
      <c r="DW67" s="211">
        <v>10204.51</v>
      </c>
      <c r="DX67" s="211">
        <v>10459.549999999999</v>
      </c>
      <c r="DY67" s="211">
        <v>10710.59</v>
      </c>
      <c r="DZ67" s="211">
        <v>10225.24</v>
      </c>
      <c r="EA67" s="211">
        <v>10500.24</v>
      </c>
      <c r="EB67" s="211">
        <v>10307.67</v>
      </c>
      <c r="EC67" s="211">
        <v>11180.12</v>
      </c>
      <c r="ED67" s="211">
        <v>10702.15</v>
      </c>
      <c r="EE67" s="211">
        <v>11255.56</v>
      </c>
      <c r="EF67" s="211">
        <v>10881.3</v>
      </c>
      <c r="EG67" s="211">
        <v>11488.7</v>
      </c>
      <c r="EH67" s="211">
        <v>11632.42</v>
      </c>
      <c r="EI67" s="211">
        <v>11595.09</v>
      </c>
      <c r="EJ67" s="211">
        <v>11493.28</v>
      </c>
      <c r="EK67" s="211">
        <v>10856.91</v>
      </c>
      <c r="EL67" s="211">
        <v>11395.14</v>
      </c>
      <c r="EM67" s="211">
        <v>11067.04</v>
      </c>
      <c r="EN67" s="211">
        <v>11245.88</v>
      </c>
      <c r="EO67" s="211">
        <v>10502.71</v>
      </c>
      <c r="EP67" s="211">
        <v>10907.82</v>
      </c>
      <c r="EQ67" s="211">
        <v>10735.62</v>
      </c>
      <c r="ER67" s="211">
        <v>11080.55</v>
      </c>
      <c r="ES67" s="211">
        <v>10566.04</v>
      </c>
      <c r="ET67" s="211">
        <v>11007</v>
      </c>
      <c r="EU67" s="211">
        <v>11206.78</v>
      </c>
      <c r="EV67" s="211">
        <v>11541.57</v>
      </c>
      <c r="EW67" s="211">
        <v>12658.78</v>
      </c>
      <c r="EX67" s="211">
        <v>13957.02</v>
      </c>
      <c r="EY67" s="211">
        <v>14722.5</v>
      </c>
      <c r="EZ67" s="211">
        <v>15762.53</v>
      </c>
      <c r="FA67" s="211">
        <v>17913.7</v>
      </c>
      <c r="FB67" s="211">
        <v>18144.02</v>
      </c>
      <c r="FC67" s="211">
        <v>17965.46</v>
      </c>
      <c r="FD67" s="211">
        <v>15792.12</v>
      </c>
      <c r="FE67" s="211">
        <v>14130.78</v>
      </c>
      <c r="FF67" s="211">
        <v>13708.88</v>
      </c>
      <c r="FG67" s="211">
        <v>13535.56</v>
      </c>
      <c r="FH67" s="211">
        <v>13854.5</v>
      </c>
      <c r="FI67" s="211">
        <v>13463.12</v>
      </c>
      <c r="FJ67" s="211">
        <v>13429.95</v>
      </c>
      <c r="FK67" s="211">
        <v>13388.63</v>
      </c>
      <c r="FL67" s="211">
        <v>14039.44</v>
      </c>
      <c r="FM67" s="211">
        <v>13338.73</v>
      </c>
      <c r="FN67" s="211">
        <v>13460.64</v>
      </c>
      <c r="FO67" s="211">
        <v>13105.69</v>
      </c>
      <c r="FP67" s="211">
        <v>13415.53</v>
      </c>
      <c r="FQ67" s="211">
        <v>13242.56</v>
      </c>
      <c r="FR67" s="211">
        <v>13966.55</v>
      </c>
      <c r="FS67" s="211">
        <v>14331.24</v>
      </c>
      <c r="FT67" s="211">
        <v>14237.42</v>
      </c>
      <c r="FU67" s="211">
        <v>13948.91</v>
      </c>
      <c r="FV67" s="211">
        <v>13935.83</v>
      </c>
      <c r="FW67" s="211">
        <v>13637.16</v>
      </c>
      <c r="FX67" s="211">
        <v>13643.57</v>
      </c>
      <c r="FY67" s="211">
        <v>13886.48</v>
      </c>
      <c r="FZ67" s="211">
        <v>13273.82</v>
      </c>
      <c r="GA67" s="211">
        <v>13519.16</v>
      </c>
      <c r="GB67" s="211">
        <v>12968.69</v>
      </c>
      <c r="GC67" s="211">
        <v>13755.33</v>
      </c>
      <c r="GD67" s="211">
        <v>13514.55</v>
      </c>
      <c r="GE67" s="211">
        <v>13523.98</v>
      </c>
      <c r="GF67" s="211">
        <v>13629.67</v>
      </c>
      <c r="GG67" s="211">
        <v>14813.57</v>
      </c>
      <c r="GH67" s="211">
        <v>14626.29</v>
      </c>
      <c r="GI67" s="211">
        <v>14185.95</v>
      </c>
      <c r="GJ67" s="211">
        <v>14340.25</v>
      </c>
      <c r="GK67" s="211">
        <v>13686.51</v>
      </c>
      <c r="GL67" s="211">
        <v>13819.36</v>
      </c>
      <c r="GM67" s="211">
        <v>13368.7</v>
      </c>
      <c r="GN67" s="211">
        <v>13647.23</v>
      </c>
      <c r="GO67" s="211">
        <v>13104.89</v>
      </c>
      <c r="GP67" s="211">
        <v>13589.36</v>
      </c>
      <c r="GQ67" s="211">
        <v>13242.18</v>
      </c>
      <c r="GR67" s="211">
        <v>13808.79</v>
      </c>
      <c r="GS67" s="211">
        <v>13207</v>
      </c>
      <c r="GT67" s="211">
        <v>13598.71</v>
      </c>
      <c r="GU67" s="211">
        <v>13913.76</v>
      </c>
      <c r="GV67" s="211">
        <v>13706.49</v>
      </c>
      <c r="GW67" s="211">
        <v>14681.03</v>
      </c>
      <c r="GX67" s="211">
        <v>15852.63</v>
      </c>
      <c r="GY67" s="211">
        <v>18366.48</v>
      </c>
      <c r="GZ67" s="211">
        <v>18792.79</v>
      </c>
      <c r="HA67" s="211">
        <v>19970.2</v>
      </c>
      <c r="HB67" s="211">
        <v>21203.31</v>
      </c>
      <c r="HC67" s="211">
        <v>20081.57</v>
      </c>
      <c r="HD67" s="211">
        <v>17544.73</v>
      </c>
      <c r="HE67" s="211">
        <v>16458.61</v>
      </c>
      <c r="HF67" s="211">
        <v>16223.09</v>
      </c>
      <c r="HG67" s="211">
        <v>15784.43</v>
      </c>
      <c r="HH67" s="211">
        <v>16423.48</v>
      </c>
      <c r="HI67" s="211">
        <v>15738.59</v>
      </c>
      <c r="HJ67" s="211">
        <v>16239.29</v>
      </c>
      <c r="HK67" s="211">
        <v>16420.79</v>
      </c>
      <c r="HL67" s="211">
        <v>16468.52</v>
      </c>
      <c r="HM67" s="211">
        <v>15442.93</v>
      </c>
      <c r="HN67" s="211">
        <v>16134</v>
      </c>
      <c r="HO67" s="211">
        <v>15615.52</v>
      </c>
      <c r="HP67" s="211">
        <v>16018.37</v>
      </c>
      <c r="HQ67" s="211">
        <v>16410.52</v>
      </c>
      <c r="HR67" s="211">
        <v>17116.240000000002</v>
      </c>
      <c r="HS67" s="211">
        <v>16145.37</v>
      </c>
      <c r="HT67" s="211">
        <v>16098.17</v>
      </c>
      <c r="HU67" s="211">
        <v>16396.509999999998</v>
      </c>
      <c r="HV67" s="211">
        <v>15882.24</v>
      </c>
      <c r="HW67" s="211">
        <v>15696.08</v>
      </c>
      <c r="HX67" s="211">
        <v>15247.83</v>
      </c>
      <c r="HY67" s="211">
        <v>15763.68</v>
      </c>
      <c r="HZ67" s="211">
        <v>15546.8</v>
      </c>
      <c r="IA67" s="211">
        <v>16173.91</v>
      </c>
      <c r="IB67" s="211">
        <v>15381.68</v>
      </c>
      <c r="IC67" s="211">
        <v>16581.46</v>
      </c>
      <c r="ID67" s="211">
        <v>16406</v>
      </c>
      <c r="IE67" s="211">
        <v>16601.93</v>
      </c>
      <c r="IF67" s="211">
        <v>15929.55</v>
      </c>
      <c r="IG67" s="211">
        <v>16000.84</v>
      </c>
      <c r="IH67" s="211">
        <v>16537.04</v>
      </c>
      <c r="II67" s="211">
        <v>16421.73</v>
      </c>
      <c r="IJ67" s="211">
        <v>16531.38</v>
      </c>
      <c r="IK67" s="211">
        <v>15940.43</v>
      </c>
      <c r="IL67" s="211">
        <v>16655.240000000002</v>
      </c>
      <c r="IM67" s="211">
        <v>15973.99</v>
      </c>
      <c r="IN67" s="211">
        <v>16201.41</v>
      </c>
      <c r="IO67" s="211">
        <v>15330.37</v>
      </c>
      <c r="IP67" s="211">
        <v>16130.02</v>
      </c>
      <c r="IQ67" s="211">
        <v>15741.53</v>
      </c>
      <c r="IR67" s="211">
        <v>16040.93</v>
      </c>
      <c r="IS67" s="211">
        <v>15628.53</v>
      </c>
      <c r="IT67" s="211">
        <v>15572.07</v>
      </c>
      <c r="IU67" s="211">
        <v>16639.150000000001</v>
      </c>
      <c r="IV67" s="211">
        <v>15981.74</v>
      </c>
      <c r="IW67" s="211">
        <v>16898.490000000002</v>
      </c>
      <c r="IX67" s="211">
        <v>17183.05</v>
      </c>
      <c r="IY67" s="211">
        <v>19242.2</v>
      </c>
      <c r="IZ67" s="211">
        <v>21372.639999999999</v>
      </c>
      <c r="JA67" s="211">
        <v>22692.98</v>
      </c>
      <c r="JB67" s="211">
        <v>24666.41</v>
      </c>
      <c r="JC67" s="211">
        <v>23127.919999999998</v>
      </c>
      <c r="JD67" s="211">
        <v>21067.25</v>
      </c>
      <c r="JE67" s="211">
        <v>18754.71</v>
      </c>
      <c r="JF67" s="211">
        <v>19068.39</v>
      </c>
      <c r="JG67" s="211">
        <v>18787.18</v>
      </c>
      <c r="JH67" s="211">
        <v>20151.330000000002</v>
      </c>
      <c r="JI67" s="211">
        <v>19952.18</v>
      </c>
      <c r="JJ67" s="211">
        <v>19887.28</v>
      </c>
      <c r="JK67" s="211">
        <v>19170.29</v>
      </c>
      <c r="JL67" s="211">
        <v>20140.53</v>
      </c>
      <c r="JM67" s="211">
        <v>19286.7</v>
      </c>
      <c r="JN67" s="211">
        <v>20424.349999999999</v>
      </c>
      <c r="JO67" s="211">
        <v>20167.71</v>
      </c>
      <c r="JP67" s="211">
        <v>21277.01</v>
      </c>
      <c r="JQ67" s="211">
        <v>19976.990000000002</v>
      </c>
      <c r="JR67" s="211">
        <v>20266.63</v>
      </c>
      <c r="JS67" s="211">
        <v>20604.66</v>
      </c>
      <c r="JT67" s="211">
        <v>19888.89</v>
      </c>
      <c r="JU67" s="211">
        <v>20513.41</v>
      </c>
      <c r="JV67" s="211">
        <v>19675.34</v>
      </c>
      <c r="JW67" s="211">
        <v>19641.12</v>
      </c>
      <c r="JX67" s="211">
        <v>19284.22</v>
      </c>
      <c r="JY67" s="211">
        <v>20237.490000000002</v>
      </c>
      <c r="JZ67" s="211">
        <v>19716.43</v>
      </c>
      <c r="KA67" s="211">
        <v>20264.73</v>
      </c>
      <c r="KB67" s="211">
        <v>19914.650000000001</v>
      </c>
      <c r="KC67" s="211">
        <v>20714.23</v>
      </c>
      <c r="KD67" s="211">
        <v>20921.03</v>
      </c>
      <c r="KE67" s="211">
        <v>20689.439999999999</v>
      </c>
      <c r="KF67" s="211">
        <v>20658.64</v>
      </c>
      <c r="KG67" s="211">
        <v>20854.04</v>
      </c>
      <c r="KH67" s="211">
        <v>22366.79</v>
      </c>
      <c r="KI67" s="211">
        <v>21494.92</v>
      </c>
      <c r="KJ67" s="211">
        <v>21680.22</v>
      </c>
      <c r="KK67" s="211">
        <v>21423.18</v>
      </c>
      <c r="KL67" s="211">
        <v>22249.16</v>
      </c>
      <c r="KM67" s="211">
        <v>21622.14</v>
      </c>
      <c r="KN67" s="211">
        <v>21717.61</v>
      </c>
      <c r="KO67" s="211">
        <v>21162.38</v>
      </c>
      <c r="KP67" s="211">
        <v>21315.33</v>
      </c>
      <c r="KQ67" s="211">
        <v>21937.46</v>
      </c>
      <c r="KR67" s="211">
        <v>21457.52</v>
      </c>
      <c r="KS67" s="211">
        <v>21892.6</v>
      </c>
      <c r="KT67" s="211">
        <v>21515.919999999998</v>
      </c>
      <c r="KU67" s="211">
        <v>22602.54</v>
      </c>
      <c r="KV67" s="211">
        <v>22620.31</v>
      </c>
      <c r="KW67" s="211">
        <v>24434.3</v>
      </c>
      <c r="KX67" s="211">
        <v>25779.72</v>
      </c>
      <c r="KY67" s="211">
        <v>29121.22</v>
      </c>
      <c r="KZ67" s="211">
        <v>31815.69</v>
      </c>
      <c r="LA67" s="211">
        <v>36574.910000000003</v>
      </c>
      <c r="LB67" s="211">
        <v>38622.33</v>
      </c>
      <c r="LC67" s="211">
        <v>38637.42</v>
      </c>
      <c r="LD67" s="211">
        <v>37385.26</v>
      </c>
      <c r="LE67" s="211">
        <v>38923.17</v>
      </c>
      <c r="LF67" s="211">
        <v>37758.22</v>
      </c>
      <c r="LG67" s="211">
        <v>36589.599999999999</v>
      </c>
      <c r="LH67" s="211">
        <v>36535.18</v>
      </c>
      <c r="LI67" s="211">
        <v>35329.370000000003</v>
      </c>
      <c r="LJ67" s="211">
        <v>34707.65</v>
      </c>
      <c r="LK67" s="211">
        <v>33305.49</v>
      </c>
      <c r="LL67" s="211">
        <v>33768.080000000002</v>
      </c>
      <c r="LM67" s="211">
        <v>32971.160000000003</v>
      </c>
      <c r="LN67" s="211">
        <v>32333.64</v>
      </c>
      <c r="LO67" s="211">
        <v>30946.97</v>
      </c>
      <c r="LP67" s="211">
        <v>31106.87</v>
      </c>
      <c r="LQ67" s="211">
        <v>30976.66</v>
      </c>
      <c r="LR67" s="211">
        <v>30583.3</v>
      </c>
      <c r="LS67" s="211">
        <v>31238.080000000002</v>
      </c>
      <c r="LT67" s="211">
        <v>29244.639999999999</v>
      </c>
      <c r="LU67" s="211">
        <v>30307.98</v>
      </c>
      <c r="LV67" s="211">
        <v>29634.02</v>
      </c>
      <c r="LW67" s="211">
        <v>29913.64</v>
      </c>
      <c r="LX67" s="211">
        <v>29019.27</v>
      </c>
      <c r="LY67" s="211">
        <v>30258.77</v>
      </c>
      <c r="LZ67" s="211">
        <v>29883.65</v>
      </c>
      <c r="MA67" s="211">
        <v>30399.84</v>
      </c>
      <c r="MB67" s="211">
        <v>29579.17</v>
      </c>
      <c r="MC67" s="211">
        <v>30422.54</v>
      </c>
      <c r="MD67" s="211">
        <v>30936.16</v>
      </c>
      <c r="ME67" s="211">
        <v>30477.18</v>
      </c>
      <c r="MF67" s="211">
        <v>31345.200000000001</v>
      </c>
      <c r="MG67" s="211">
        <v>30986.94</v>
      </c>
      <c r="MH67" s="211">
        <v>32544.74</v>
      </c>
      <c r="MI67" s="211">
        <v>32099.08</v>
      </c>
      <c r="MJ67" s="211">
        <v>32453.13</v>
      </c>
      <c r="MK67" s="211">
        <v>31655.07</v>
      </c>
      <c r="ML67" s="211">
        <v>32047.99</v>
      </c>
      <c r="MM67" s="211">
        <v>31625.03</v>
      </c>
      <c r="MN67" s="211">
        <v>31392.27</v>
      </c>
      <c r="MO67" s="211">
        <v>31318.5</v>
      </c>
      <c r="MP67" s="211">
        <v>31324.78</v>
      </c>
      <c r="MQ67" s="211">
        <v>31990.7</v>
      </c>
      <c r="MR67" s="211">
        <v>31047.96</v>
      </c>
      <c r="MS67" s="211">
        <v>31633.69</v>
      </c>
      <c r="MT67" s="211">
        <v>31800.89</v>
      </c>
      <c r="MU67" s="211">
        <v>33405.29</v>
      </c>
      <c r="MV67" s="211">
        <v>34999.629999999997</v>
      </c>
      <c r="MW67" s="211">
        <v>37206.339999999997</v>
      </c>
      <c r="MX67" s="211">
        <v>38449.29</v>
      </c>
      <c r="MY67" s="211">
        <v>40471.11</v>
      </c>
      <c r="MZ67" s="211">
        <v>42973.06</v>
      </c>
      <c r="NA67" s="211">
        <v>44591.49</v>
      </c>
      <c r="NB67" s="211">
        <v>47278.18</v>
      </c>
      <c r="NC67" s="211">
        <v>49214.45</v>
      </c>
      <c r="ND67" s="211">
        <v>47333.34</v>
      </c>
      <c r="NE67" s="211">
        <v>44443.87</v>
      </c>
      <c r="NF67" s="211">
        <v>43570.07</v>
      </c>
      <c r="NG67" s="211">
        <v>42063.15</v>
      </c>
      <c r="NH67" s="211">
        <v>42281.5</v>
      </c>
      <c r="NI67" s="211">
        <v>41722.5</v>
      </c>
      <c r="NJ67" s="211">
        <v>42390.53</v>
      </c>
      <c r="NK67" s="211">
        <v>42581.41</v>
      </c>
      <c r="NL67" s="211">
        <v>43556.22</v>
      </c>
      <c r="NM67" s="211">
        <v>44562.26</v>
      </c>
      <c r="NN67" s="211">
        <v>44087.91</v>
      </c>
      <c r="NO67" s="211">
        <v>43665.74</v>
      </c>
      <c r="NP67" s="211">
        <v>43500.38</v>
      </c>
      <c r="NQ67" s="211">
        <v>44963.67</v>
      </c>
      <c r="NR67" s="211">
        <v>45028</v>
      </c>
      <c r="NS67" s="211">
        <v>44068.160000000003</v>
      </c>
      <c r="NT67" s="211">
        <v>43095.23</v>
      </c>
      <c r="NU67" s="211">
        <v>43866.11</v>
      </c>
      <c r="NV67" s="211">
        <v>43791.6</v>
      </c>
      <c r="NW67" s="211">
        <v>44037.74</v>
      </c>
      <c r="NX67" s="211">
        <v>43425.29</v>
      </c>
      <c r="NY67" s="211">
        <v>44077.01</v>
      </c>
      <c r="NZ67" s="211">
        <v>43791.92</v>
      </c>
      <c r="OA67" s="211">
        <v>43196.52</v>
      </c>
      <c r="OB67" s="211">
        <v>43403.48</v>
      </c>
      <c r="OC67" s="211">
        <v>43975.75</v>
      </c>
      <c r="OD67" s="211">
        <v>45019.38</v>
      </c>
      <c r="OE67" s="211">
        <v>44671.199999999997</v>
      </c>
      <c r="OF67" s="211">
        <v>46555.25</v>
      </c>
      <c r="OG67" s="211">
        <v>47224.22</v>
      </c>
      <c r="OH67" s="211">
        <v>47935.3</v>
      </c>
      <c r="OI67" s="211">
        <v>48598.559999999998</v>
      </c>
      <c r="OJ67" s="211">
        <v>52271.18</v>
      </c>
      <c r="OK67" s="211">
        <v>50947.51</v>
      </c>
      <c r="OL67" s="211">
        <v>49384.58</v>
      </c>
      <c r="OM67" s="211">
        <v>49607.53</v>
      </c>
      <c r="ON67" s="211">
        <v>48010.49</v>
      </c>
      <c r="OO67" s="211">
        <v>48198.36</v>
      </c>
      <c r="OP67" s="211">
        <v>47633.63</v>
      </c>
      <c r="OQ67" s="211">
        <v>48347.73</v>
      </c>
      <c r="OR67" s="211">
        <v>47474.79</v>
      </c>
      <c r="OS67" s="211">
        <v>47830.92</v>
      </c>
      <c r="OT67" s="211">
        <v>47691.13</v>
      </c>
      <c r="OU67" s="211">
        <v>50224.31</v>
      </c>
      <c r="OV67" s="211">
        <v>50308.04</v>
      </c>
      <c r="OW67" s="211">
        <v>50195.37</v>
      </c>
      <c r="OX67" s="211">
        <v>54584.21</v>
      </c>
      <c r="OY67" s="211">
        <v>57822.36</v>
      </c>
      <c r="OZ67" s="211">
        <v>60401.4</v>
      </c>
      <c r="PA67" s="211">
        <v>60596.57</v>
      </c>
      <c r="PB67" s="211">
        <v>64992.51</v>
      </c>
      <c r="PC67" s="211">
        <v>67367.17</v>
      </c>
      <c r="PD67" s="211">
        <v>64083.01</v>
      </c>
      <c r="PE67" s="211">
        <v>60329.59</v>
      </c>
      <c r="PF67" s="211">
        <v>58865.43</v>
      </c>
      <c r="PG67" s="211">
        <v>56861.29</v>
      </c>
      <c r="PH67" s="211">
        <v>56732.42</v>
      </c>
      <c r="PI67" s="211">
        <v>57900.11</v>
      </c>
      <c r="PJ67" s="211">
        <v>56986.53</v>
      </c>
      <c r="PK67" s="211">
        <v>56549.7</v>
      </c>
      <c r="PL67" s="211">
        <v>56657.69</v>
      </c>
      <c r="PM67" s="211">
        <v>57542.92</v>
      </c>
      <c r="PN67" s="211">
        <v>56170.45</v>
      </c>
      <c r="PO67" s="211">
        <v>57538.23</v>
      </c>
      <c r="PP67" s="211">
        <v>57858.11</v>
      </c>
      <c r="PQ67" s="211">
        <v>58113.68</v>
      </c>
      <c r="PR67" s="211">
        <v>57281.26</v>
      </c>
      <c r="PS67" s="211">
        <v>57068.29</v>
      </c>
      <c r="PT67" s="211">
        <v>56545.25</v>
      </c>
      <c r="PU67" s="211">
        <v>57425.09</v>
      </c>
      <c r="PV67" s="211">
        <v>57891.56</v>
      </c>
      <c r="PW67" s="211">
        <v>57194.59</v>
      </c>
      <c r="PX67" s="211">
        <v>57132.26</v>
      </c>
      <c r="PY67" s="211">
        <v>57512.86</v>
      </c>
      <c r="PZ67" s="211">
        <v>58036.35</v>
      </c>
      <c r="QA67" s="211">
        <v>56619.45</v>
      </c>
      <c r="QB67" s="211">
        <v>58441.32</v>
      </c>
      <c r="QC67" s="211">
        <v>58332.5</v>
      </c>
      <c r="QD67" s="211">
        <v>59166.57</v>
      </c>
      <c r="QE67" s="211">
        <v>58885.120000000003</v>
      </c>
      <c r="QF67" s="211">
        <v>60183.5</v>
      </c>
      <c r="QG67" s="211">
        <v>60369.279999999999</v>
      </c>
      <c r="QH67" s="211">
        <v>62418.31</v>
      </c>
      <c r="QI67" s="211">
        <v>62726.22</v>
      </c>
      <c r="QJ67" s="211">
        <v>62492.28</v>
      </c>
      <c r="QK67" s="211">
        <v>62306.25</v>
      </c>
      <c r="QL67" s="211">
        <v>61066.400000000001</v>
      </c>
      <c r="QM67" s="211">
        <v>62493.49</v>
      </c>
      <c r="QN67" s="211">
        <v>61498.76</v>
      </c>
      <c r="QO67" s="211">
        <v>61696.66</v>
      </c>
      <c r="QP67" s="211">
        <v>61434.65</v>
      </c>
      <c r="QQ67" s="211">
        <v>62175.37</v>
      </c>
      <c r="QR67" s="211">
        <v>61901.17</v>
      </c>
      <c r="QS67" s="211">
        <v>62767.81</v>
      </c>
      <c r="QT67" s="211">
        <v>62778.23</v>
      </c>
      <c r="QU67" s="211">
        <v>64039.98</v>
      </c>
      <c r="QV67" s="211">
        <v>65606.539999999994</v>
      </c>
      <c r="QW67" s="211">
        <v>65772.259999999995</v>
      </c>
      <c r="QX67" s="211">
        <v>74341.31</v>
      </c>
      <c r="QY67" s="211">
        <v>79086.05</v>
      </c>
      <c r="QZ67" s="211">
        <v>84075.85</v>
      </c>
      <c r="RA67" s="211">
        <v>84735.44</v>
      </c>
      <c r="RB67" s="211">
        <v>88403.35</v>
      </c>
      <c r="RC67" s="211">
        <v>92997.87</v>
      </c>
      <c r="RD67" s="211">
        <v>88727.47</v>
      </c>
      <c r="RE67" s="211">
        <v>83696.100000000006</v>
      </c>
      <c r="RF67" s="211">
        <v>80947.929999999993</v>
      </c>
      <c r="RG67" s="211">
        <v>78943.34</v>
      </c>
      <c r="RH67" s="211">
        <v>78125.53</v>
      </c>
      <c r="RI67" s="211">
        <v>78153.95</v>
      </c>
      <c r="RJ67" s="211">
        <v>75977.37</v>
      </c>
      <c r="RK67" s="211">
        <v>76050.48</v>
      </c>
      <c r="RL67" s="211">
        <v>78323.92</v>
      </c>
      <c r="RM67" s="211">
        <v>78158.22</v>
      </c>
      <c r="RN67" s="211">
        <v>75199.740000000005</v>
      </c>
      <c r="RO67" s="211">
        <v>75260.83</v>
      </c>
      <c r="RP67" s="211">
        <v>74651.240000000005</v>
      </c>
      <c r="RQ67" s="211">
        <v>75716.149999999994</v>
      </c>
      <c r="RR67" s="211">
        <v>77098.8</v>
      </c>
      <c r="RS67" s="211">
        <v>78610.25</v>
      </c>
      <c r="RT67" s="211">
        <v>76326.42</v>
      </c>
      <c r="RU67" s="211">
        <v>77042.27</v>
      </c>
      <c r="RV67" s="211">
        <v>77459.13</v>
      </c>
      <c r="RW67" s="211">
        <v>77210.070000000007</v>
      </c>
      <c r="RX67" s="211">
        <v>75036.7</v>
      </c>
      <c r="RY67" s="211">
        <v>75731.34</v>
      </c>
      <c r="RZ67" s="211">
        <v>77524.75</v>
      </c>
      <c r="SA67" s="211">
        <v>77402.490000000005</v>
      </c>
      <c r="SB67" s="211">
        <v>78872.009999999995</v>
      </c>
      <c r="SC67" s="211">
        <v>78388.81</v>
      </c>
      <c r="SD67" s="211">
        <v>79489.429999999993</v>
      </c>
      <c r="SE67" s="211">
        <v>79890.039999999994</v>
      </c>
      <c r="SF67" s="211">
        <v>81555.360000000001</v>
      </c>
      <c r="SG67" s="211">
        <v>82348.81</v>
      </c>
      <c r="SH67" s="211">
        <v>83674.31</v>
      </c>
      <c r="SI67" s="211">
        <v>85929.13</v>
      </c>
      <c r="SJ67" s="211">
        <v>84073.45</v>
      </c>
      <c r="SK67" s="211">
        <v>84590.14</v>
      </c>
      <c r="SL67" s="211">
        <v>83736.53</v>
      </c>
      <c r="SM67" s="211">
        <v>85383.2</v>
      </c>
      <c r="SN67" s="211">
        <v>84187.64</v>
      </c>
      <c r="SO67" s="211">
        <v>84392.5</v>
      </c>
      <c r="SP67" s="211">
        <v>84190.81</v>
      </c>
      <c r="SQ67" s="211">
        <v>85412.09</v>
      </c>
      <c r="SR67" s="211">
        <v>85788.78</v>
      </c>
      <c r="SS67" s="211">
        <v>87880.92</v>
      </c>
      <c r="ST67" s="211">
        <v>87387</v>
      </c>
      <c r="SU67" s="211">
        <v>89052.17</v>
      </c>
      <c r="SV67" s="211">
        <v>98218.33</v>
      </c>
      <c r="SW67" s="211">
        <v>102149.83</v>
      </c>
      <c r="SX67" s="211">
        <v>109465.55</v>
      </c>
      <c r="SY67" s="211">
        <v>111820.34</v>
      </c>
      <c r="SZ67" s="211">
        <v>124224.87</v>
      </c>
      <c r="TA67" s="211">
        <v>123724.76</v>
      </c>
      <c r="TB67" s="211">
        <v>125569.77</v>
      </c>
      <c r="TC67" s="211">
        <v>132154.51</v>
      </c>
      <c r="TD67" s="211">
        <v>128015.18</v>
      </c>
      <c r="TE67" s="211">
        <v>120631.18</v>
      </c>
      <c r="TF67" s="211">
        <v>115716.31</v>
      </c>
      <c r="TG67" s="211">
        <v>114279.6</v>
      </c>
      <c r="TH67" s="211">
        <v>113314.07</v>
      </c>
      <c r="TI67" s="211">
        <v>113810.3</v>
      </c>
      <c r="TJ67" s="211">
        <v>111334.31</v>
      </c>
      <c r="TK67" s="211">
        <v>116065.98</v>
      </c>
      <c r="TL67" s="211">
        <v>114228.79</v>
      </c>
      <c r="TM67" s="211">
        <v>114767.05</v>
      </c>
      <c r="TN67" s="211">
        <v>112158.07</v>
      </c>
      <c r="TO67" s="211">
        <v>113500.93</v>
      </c>
      <c r="TP67" s="211">
        <v>113142.5</v>
      </c>
      <c r="TQ67" s="211">
        <v>113664.72</v>
      </c>
      <c r="TR67" s="211">
        <v>114857.9</v>
      </c>
      <c r="TS67" s="211">
        <v>111358.31</v>
      </c>
      <c r="TT67" s="211">
        <v>110987.38</v>
      </c>
      <c r="TU67" s="211">
        <v>110646.61</v>
      </c>
      <c r="TV67" s="211">
        <v>111303.48</v>
      </c>
      <c r="TW67" s="211">
        <v>110519.86</v>
      </c>
      <c r="TX67" s="211">
        <v>111508.67</v>
      </c>
      <c r="TY67" s="211">
        <v>111885.21</v>
      </c>
      <c r="TZ67" s="211">
        <v>114575.63</v>
      </c>
      <c r="UA67" s="211">
        <v>112859.42</v>
      </c>
      <c r="UB67" s="211">
        <v>113478.34</v>
      </c>
      <c r="UC67" s="211">
        <v>113609.83</v>
      </c>
      <c r="UD67" s="211">
        <v>114766.22</v>
      </c>
      <c r="UE67" s="211">
        <v>115959.18</v>
      </c>
      <c r="UF67" s="211">
        <v>117191.08</v>
      </c>
      <c r="UG67" s="211">
        <v>118248.65</v>
      </c>
      <c r="UH67" s="211">
        <v>117945.23</v>
      </c>
      <c r="UI67" s="211">
        <v>119566</v>
      </c>
      <c r="UJ67" s="211">
        <v>116523.86</v>
      </c>
      <c r="UK67" s="211">
        <v>118493.17</v>
      </c>
      <c r="UL67" s="211">
        <v>118075.57</v>
      </c>
      <c r="UM67" s="211">
        <v>118503.9</v>
      </c>
      <c r="UN67" s="211">
        <v>117161.15</v>
      </c>
      <c r="UO67" s="211">
        <v>117165.28</v>
      </c>
      <c r="UP67" s="211">
        <v>117114.61</v>
      </c>
      <c r="UQ67" s="211">
        <v>117479.88</v>
      </c>
      <c r="UR67" s="211">
        <v>117384.45</v>
      </c>
      <c r="US67" s="211">
        <v>116910.17</v>
      </c>
      <c r="UT67" s="211">
        <v>118738.23</v>
      </c>
      <c r="UU67" s="211">
        <v>120932.39</v>
      </c>
      <c r="UV67" s="211">
        <v>126508.01</v>
      </c>
      <c r="UW67" s="211">
        <v>129107.93</v>
      </c>
      <c r="UX67" s="211">
        <v>137942.92000000001</v>
      </c>
      <c r="UY67" s="211">
        <v>143612.45000000001</v>
      </c>
      <c r="UZ67" s="211">
        <v>153118.10999999999</v>
      </c>
      <c r="VA67" s="211">
        <v>154643.93</v>
      </c>
      <c r="VB67" s="211">
        <v>159832.57</v>
      </c>
      <c r="VC67" s="211">
        <v>171593.68</v>
      </c>
      <c r="VD67" s="211">
        <v>167825.6</v>
      </c>
      <c r="VE67" s="211">
        <v>188481.98</v>
      </c>
      <c r="VF67" s="211">
        <v>182407</v>
      </c>
      <c r="VG67" s="211">
        <v>166001.22</v>
      </c>
      <c r="VH67" s="211">
        <v>152472</v>
      </c>
      <c r="VI67" s="211">
        <v>158578.54999999999</v>
      </c>
      <c r="VJ67" s="211">
        <v>147785.01</v>
      </c>
      <c r="VK67" s="211">
        <v>141415.35999999999</v>
      </c>
      <c r="VL67" s="211">
        <v>141902.37</v>
      </c>
      <c r="VM67" s="211">
        <v>136235.82999999999</v>
      </c>
      <c r="VN67" s="211">
        <v>130938.83</v>
      </c>
      <c r="VO67" s="211">
        <v>132705.41</v>
      </c>
      <c r="VP67" s="211">
        <v>136290.10999999999</v>
      </c>
      <c r="VQ67" s="211">
        <v>130553.19</v>
      </c>
      <c r="VR67" s="211">
        <v>128340.35</v>
      </c>
      <c r="VS67" s="211">
        <v>125875.57</v>
      </c>
      <c r="VT67" s="211">
        <v>126816.2</v>
      </c>
      <c r="VU67" s="211">
        <v>125387.23</v>
      </c>
      <c r="VV67" s="211">
        <v>126926.34</v>
      </c>
      <c r="VW67" s="211">
        <v>127472.1</v>
      </c>
      <c r="VX67" s="211">
        <v>128187.7</v>
      </c>
      <c r="VY67" s="211">
        <v>132821.42000000001</v>
      </c>
      <c r="VZ67" s="211">
        <v>133690.19</v>
      </c>
      <c r="WA67" s="211">
        <v>133567.98000000001</v>
      </c>
      <c r="WB67" s="211">
        <v>132861.54999999999</v>
      </c>
      <c r="WC67" s="211">
        <v>131403.32999999999</v>
      </c>
      <c r="WD67" s="211">
        <v>135721.59</v>
      </c>
      <c r="WE67" s="211">
        <v>137727.15</v>
      </c>
      <c r="WF67" s="211">
        <v>136901.57999999999</v>
      </c>
      <c r="WG67" s="211">
        <v>141748.68</v>
      </c>
      <c r="WH67" s="211">
        <v>145155.79</v>
      </c>
      <c r="WI67" s="211">
        <v>146040.53</v>
      </c>
      <c r="WJ67" s="211">
        <v>145824.03</v>
      </c>
      <c r="WK67" s="211">
        <v>147118.43</v>
      </c>
      <c r="WL67" s="211">
        <v>148294.44</v>
      </c>
      <c r="WM67" s="211">
        <v>149222.82999999999</v>
      </c>
      <c r="WN67" s="211">
        <v>148211.69</v>
      </c>
      <c r="WO67" s="211">
        <v>146644.79999999999</v>
      </c>
      <c r="WP67" s="211">
        <v>147582.54999999999</v>
      </c>
      <c r="WQ67" s="211">
        <v>147406.41</v>
      </c>
      <c r="WR67" s="211">
        <v>150017.64000000001</v>
      </c>
      <c r="WS67" s="211">
        <v>145847.78</v>
      </c>
      <c r="WT67" s="211">
        <v>151501.56</v>
      </c>
      <c r="WU67" s="211">
        <v>154767.92000000001</v>
      </c>
      <c r="WV67" s="211">
        <v>161236.74</v>
      </c>
      <c r="WW67" s="211">
        <v>157809.04</v>
      </c>
      <c r="WX67" s="211">
        <v>169727.78</v>
      </c>
      <c r="WY67" s="211">
        <v>194159.51</v>
      </c>
      <c r="WZ67" s="211">
        <v>196620.94</v>
      </c>
      <c r="XA67" s="211">
        <v>196915.46</v>
      </c>
      <c r="XB67" s="211">
        <v>204688.18</v>
      </c>
      <c r="XC67" s="211">
        <v>220785.51</v>
      </c>
      <c r="XD67" s="211">
        <v>226246.2</v>
      </c>
      <c r="XE67" s="211">
        <v>213790.06</v>
      </c>
      <c r="XF67" s="211">
        <v>202372.96</v>
      </c>
      <c r="XG67" s="211">
        <v>193472.02</v>
      </c>
      <c r="XH67" s="211">
        <v>190613.41</v>
      </c>
      <c r="XI67" s="211">
        <v>188446.03</v>
      </c>
      <c r="XJ67" s="211">
        <v>188771.42</v>
      </c>
      <c r="XK67" s="211">
        <v>190125.19</v>
      </c>
      <c r="XL67" s="211">
        <v>191956.82</v>
      </c>
      <c r="XM67" s="211">
        <v>190063.54</v>
      </c>
      <c r="XN67" s="211">
        <v>189051.23</v>
      </c>
      <c r="XO67" s="211">
        <v>188372.82</v>
      </c>
      <c r="XP67" s="211">
        <v>190005.89</v>
      </c>
      <c r="XQ67" s="211">
        <v>188087.44</v>
      </c>
      <c r="XR67" s="211">
        <v>191220.63</v>
      </c>
      <c r="XS67" s="211">
        <v>190520.15</v>
      </c>
      <c r="XT67" s="211">
        <v>189816.99</v>
      </c>
      <c r="XU67" s="211">
        <v>185801.21</v>
      </c>
      <c r="XV67" s="211">
        <v>186438.16</v>
      </c>
      <c r="XW67" s="211">
        <v>186397.68</v>
      </c>
      <c r="XX67" s="211">
        <v>184592.45</v>
      </c>
      <c r="XY67" s="211">
        <v>186984.88</v>
      </c>
      <c r="XZ67" s="211">
        <v>187864.35</v>
      </c>
      <c r="YA67" s="211">
        <v>186545.33</v>
      </c>
      <c r="YB67" s="211">
        <v>185027.44</v>
      </c>
      <c r="YC67" s="211">
        <v>187501.47</v>
      </c>
      <c r="YD67" s="211">
        <v>187027.03</v>
      </c>
      <c r="YE67" s="211">
        <v>189062.57</v>
      </c>
      <c r="YF67" s="211">
        <v>186452.06</v>
      </c>
      <c r="YG67" s="211">
        <v>190778.08</v>
      </c>
      <c r="YH67" s="211">
        <v>193657.36</v>
      </c>
      <c r="YI67" s="211">
        <v>197175.7</v>
      </c>
      <c r="YJ67" s="211">
        <v>195636.03</v>
      </c>
      <c r="YK67" s="211">
        <v>196754.83</v>
      </c>
      <c r="YL67" s="211">
        <v>197598.53</v>
      </c>
      <c r="YM67" s="211">
        <v>196960.7</v>
      </c>
      <c r="YN67" s="211">
        <v>195471.99</v>
      </c>
      <c r="YO67" s="211">
        <v>193085.44</v>
      </c>
      <c r="YP67" s="211">
        <v>194837.75</v>
      </c>
      <c r="YQ67" s="210">
        <v>191514.38</v>
      </c>
      <c r="YR67" s="210">
        <v>193558.73</v>
      </c>
      <c r="YS67" s="210">
        <v>190118.74</v>
      </c>
      <c r="YT67" s="210">
        <v>190662.5</v>
      </c>
      <c r="YU67" s="210">
        <v>190770.41</v>
      </c>
      <c r="YV67" s="210">
        <v>191917.77</v>
      </c>
      <c r="YW67" s="210">
        <v>197149.26</v>
      </c>
      <c r="YX67" s="210">
        <v>206711.95</v>
      </c>
      <c r="YY67" s="210">
        <v>223797.14</v>
      </c>
      <c r="YZ67" s="210">
        <v>226892.6</v>
      </c>
      <c r="ZA67" s="210">
        <v>253638.12</v>
      </c>
      <c r="ZB67" s="210">
        <v>260153.1</v>
      </c>
      <c r="ZC67" s="210">
        <v>285906.21999999997</v>
      </c>
      <c r="ZD67" s="210">
        <v>295229.40999999997</v>
      </c>
      <c r="ZE67" s="210">
        <v>284549.82</v>
      </c>
      <c r="ZF67" s="210">
        <v>262477.64</v>
      </c>
      <c r="ZG67" s="210">
        <v>249830.08</v>
      </c>
      <c r="ZH67" s="210">
        <v>249758.39</v>
      </c>
      <c r="ZI67" s="210">
        <v>247472.12</v>
      </c>
      <c r="ZJ67" s="210">
        <v>241547.58</v>
      </c>
      <c r="ZK67" s="210">
        <v>242000.24</v>
      </c>
      <c r="ZL67" s="210">
        <v>240453.33</v>
      </c>
      <c r="ZM67" s="210">
        <v>239041.81</v>
      </c>
      <c r="ZN67" s="210">
        <v>236703.63</v>
      </c>
      <c r="ZO67" s="210">
        <v>231992.44</v>
      </c>
      <c r="ZP67" s="210">
        <v>233833.68</v>
      </c>
      <c r="ZQ67" s="210">
        <v>241699.58</v>
      </c>
      <c r="ZR67" s="210">
        <v>241549.72</v>
      </c>
      <c r="ZS67" s="210">
        <v>232538.36</v>
      </c>
      <c r="ZT67" s="210">
        <v>237377.39</v>
      </c>
      <c r="ZU67" s="210">
        <v>233998.55</v>
      </c>
      <c r="ZV67" s="210">
        <v>237946.44</v>
      </c>
      <c r="ZW67" s="210">
        <v>236721.41</v>
      </c>
      <c r="ZX67" s="210">
        <v>233027.17</v>
      </c>
      <c r="ZY67" s="210">
        <v>234810.19</v>
      </c>
      <c r="ZZ67" s="210">
        <v>237820.54</v>
      </c>
      <c r="AAA67" s="210">
        <v>238211.89</v>
      </c>
      <c r="AAB67" s="210">
        <v>233374.66</v>
      </c>
      <c r="AAC67" s="210">
        <v>251747.59</v>
      </c>
      <c r="AAD67" s="210">
        <v>249560.28</v>
      </c>
      <c r="AAE67" s="210">
        <v>255160.78</v>
      </c>
      <c r="AAF67" s="210">
        <v>254301.85</v>
      </c>
      <c r="AAG67" s="210">
        <v>262293.86</v>
      </c>
      <c r="AAH67" s="210">
        <v>264715.83</v>
      </c>
      <c r="AAI67" s="210">
        <v>266358.40999999997</v>
      </c>
      <c r="AAJ67" s="210">
        <v>266723.84000000003</v>
      </c>
      <c r="AAK67" s="210">
        <v>263306.23999999999</v>
      </c>
      <c r="AAL67" s="210">
        <v>265094.71000000002</v>
      </c>
      <c r="AAM67" s="210">
        <v>261026.87</v>
      </c>
      <c r="AAN67" s="210">
        <v>263494.61</v>
      </c>
      <c r="AAO67" s="210">
        <v>256885.24</v>
      </c>
      <c r="AAP67" s="210">
        <v>262241.71999999997</v>
      </c>
      <c r="AAQ67" s="210">
        <v>266544.65999999997</v>
      </c>
      <c r="AAR67" s="210">
        <v>266083.90999999997</v>
      </c>
      <c r="AAS67" s="210">
        <v>260358.37</v>
      </c>
      <c r="AAT67" s="210">
        <v>259948.81</v>
      </c>
      <c r="AAU67" s="210">
        <v>259112.44</v>
      </c>
      <c r="AAV67" s="210">
        <v>265444.39</v>
      </c>
      <c r="AAW67" s="210">
        <v>271022.40000000002</v>
      </c>
      <c r="AAX67" s="210">
        <v>270003.12</v>
      </c>
      <c r="AAY67" s="210">
        <v>298940.78999999998</v>
      </c>
      <c r="AAZ67" s="210">
        <v>306670.31</v>
      </c>
      <c r="ABA67" s="210">
        <v>323426.96999999997</v>
      </c>
      <c r="ABB67" s="210">
        <v>338886.35</v>
      </c>
      <c r="ABC67" s="210">
        <v>370096.97</v>
      </c>
      <c r="ABD67" s="210">
        <v>388110.56</v>
      </c>
      <c r="ABE67" s="210">
        <v>374262.11</v>
      </c>
      <c r="ABF67" s="210">
        <v>350653.95</v>
      </c>
      <c r="ABG67" s="210">
        <v>327968.84000000003</v>
      </c>
      <c r="ABH67" s="210">
        <v>322552.67</v>
      </c>
      <c r="ABI67" s="210">
        <v>323157.69</v>
      </c>
      <c r="ABJ67" s="210">
        <v>320353.8</v>
      </c>
      <c r="ABK67" s="210">
        <v>307044.45</v>
      </c>
      <c r="ABL67" s="210">
        <v>313172.3</v>
      </c>
      <c r="ABM67" s="210">
        <v>312181.46999999997</v>
      </c>
      <c r="ABN67" s="210">
        <v>319590.15999999997</v>
      </c>
      <c r="ABO67" s="210">
        <v>315397.64</v>
      </c>
      <c r="ABP67" s="210">
        <v>318149.61</v>
      </c>
      <c r="ABQ67" s="210">
        <v>312219.59000000003</v>
      </c>
      <c r="ABR67" s="210">
        <v>310054</v>
      </c>
      <c r="ABS67" s="210">
        <v>306926.14</v>
      </c>
      <c r="ABT67" s="210">
        <v>321933.78999999998</v>
      </c>
      <c r="ABU67" s="210">
        <v>323040.76</v>
      </c>
      <c r="ABV67" s="210">
        <v>309919.21000000002</v>
      </c>
      <c r="ABW67" s="210">
        <v>305436.74</v>
      </c>
      <c r="ABX67" s="210">
        <v>304713.08</v>
      </c>
      <c r="ABY67" s="210">
        <v>309492.37</v>
      </c>
      <c r="ABZ67" s="210">
        <v>307292.52</v>
      </c>
      <c r="ACA67" s="210">
        <v>302836.42</v>
      </c>
      <c r="ACB67" s="210">
        <v>297307.34999999998</v>
      </c>
      <c r="ACC67" s="210">
        <v>311695.65999999997</v>
      </c>
      <c r="ACD67" s="210">
        <v>308274.46000000002</v>
      </c>
      <c r="ACE67" s="210">
        <v>314795.56</v>
      </c>
      <c r="ACF67" s="210">
        <v>311314.56</v>
      </c>
      <c r="ACG67" s="210">
        <v>311652.93</v>
      </c>
      <c r="ACH67" s="210">
        <v>325361.03088750003</v>
      </c>
      <c r="ACI67" s="210">
        <v>322926.70559790003</v>
      </c>
      <c r="ACJ67" s="210">
        <v>319856.91704480001</v>
      </c>
      <c r="ACK67" s="210">
        <v>317996.70130249998</v>
      </c>
      <c r="ACL67" s="210">
        <v>327527.51372839999</v>
      </c>
      <c r="ACM67" s="210">
        <v>323416.1311615</v>
      </c>
      <c r="ACN67" s="210">
        <v>325541.52072430006</v>
      </c>
      <c r="ACO67" s="210">
        <v>319256.87406400003</v>
      </c>
      <c r="ACP67" s="210">
        <v>322346.91282490001</v>
      </c>
      <c r="ACQ67" s="210">
        <v>328300.40477200004</v>
      </c>
      <c r="ACR67" s="210">
        <v>331471.06952749996</v>
      </c>
      <c r="ACS67" s="210">
        <v>328092.33037649991</v>
      </c>
      <c r="ACT67" s="210">
        <v>328300.72335279995</v>
      </c>
      <c r="ACU67" s="210">
        <v>334704.83670659998</v>
      </c>
      <c r="ACV67" s="210">
        <v>342012.943631</v>
      </c>
      <c r="ACW67" s="210">
        <v>350140.54303240002</v>
      </c>
      <c r="ACX67" s="210">
        <v>360256.84158520005</v>
      </c>
      <c r="ACY67" s="210">
        <v>404101.03329000005</v>
      </c>
      <c r="ACZ67" s="210">
        <v>408494.33533159998</v>
      </c>
      <c r="ADA67" s="210">
        <v>427098.13336000004</v>
      </c>
      <c r="ADB67" s="210">
        <v>437140.72667360003</v>
      </c>
      <c r="ADC67" s="210">
        <v>460458.80431060004</v>
      </c>
      <c r="ADD67" s="210">
        <v>484720.861699</v>
      </c>
      <c r="ADE67" s="210">
        <v>459778.5207083</v>
      </c>
      <c r="ADF67" s="210">
        <v>428710.80707819993</v>
      </c>
      <c r="ADG67" s="210">
        <v>416935.50274719991</v>
      </c>
      <c r="ADH67" s="210">
        <v>415005.75169650005</v>
      </c>
      <c r="ADI67" s="210">
        <v>412164.6866817</v>
      </c>
      <c r="ADJ67" s="210">
        <v>413596.88063849998</v>
      </c>
      <c r="ADK67" s="210">
        <v>406780.69372929999</v>
      </c>
      <c r="ADL67" s="210">
        <v>424370.72802620003</v>
      </c>
      <c r="ADM67" s="210">
        <v>415183.23837430001</v>
      </c>
      <c r="ADN67" s="210">
        <v>417518.13849869999</v>
      </c>
      <c r="ADO67" s="210">
        <v>409144.20660559996</v>
      </c>
      <c r="ADP67" s="210">
        <v>417460.57053759997</v>
      </c>
      <c r="ADQ67" s="210">
        <v>416421.28812700004</v>
      </c>
      <c r="ADR67" s="210">
        <v>421890.00684700004</v>
      </c>
      <c r="ADS67" s="210">
        <v>427443.1364667</v>
      </c>
      <c r="ADT67" s="210">
        <v>416609.82281869993</v>
      </c>
      <c r="ADU67" s="210">
        <v>420718.05689199996</v>
      </c>
      <c r="ADV67" s="210">
        <v>418081.30048899993</v>
      </c>
      <c r="ADW67" s="210">
        <v>419441.00967879995</v>
      </c>
      <c r="ADX67" s="210">
        <v>413728.5832542</v>
      </c>
      <c r="ADY67" s="210">
        <v>424233.7403761</v>
      </c>
      <c r="ADZ67" s="210">
        <v>420478.36496450001</v>
      </c>
      <c r="AEA67" s="210">
        <v>422331.15329699998</v>
      </c>
      <c r="AEB67" s="210">
        <v>416742.67195930012</v>
      </c>
      <c r="AEC67" s="210">
        <v>418846.12307949999</v>
      </c>
      <c r="AED67" s="210">
        <v>428677.78777229995</v>
      </c>
      <c r="AEE67" s="210">
        <v>428933.30134040001</v>
      </c>
      <c r="AEF67" s="210">
        <v>433597.10333090008</v>
      </c>
      <c r="AEG67" s="210">
        <v>431683.57751570002</v>
      </c>
      <c r="AEH67" s="210">
        <v>443303.7608398</v>
      </c>
      <c r="AEI67" s="210">
        <v>447054.56700779998</v>
      </c>
      <c r="AEJ67" s="176">
        <v>466372.70047729998</v>
      </c>
      <c r="AEK67" s="176">
        <v>457296.9875774</v>
      </c>
      <c r="AEL67" s="176">
        <v>461100.37281869998</v>
      </c>
      <c r="AEM67" s="176">
        <v>467891.87423220003</v>
      </c>
      <c r="AEN67" s="176">
        <v>469743.35287810006</v>
      </c>
      <c r="AEO67" s="176">
        <v>465870.90487600007</v>
      </c>
      <c r="AEP67" s="176">
        <v>465454.65411699994</v>
      </c>
      <c r="AEQ67" s="176">
        <v>477717.20304979995</v>
      </c>
      <c r="AER67" s="176">
        <v>489606.84286920005</v>
      </c>
      <c r="AES67" s="176">
        <v>524530.80918460002</v>
      </c>
      <c r="AET67" s="176">
        <v>511384.11402599997</v>
      </c>
      <c r="AEU67" s="176">
        <v>518538.99268120003</v>
      </c>
      <c r="AEV67" s="176">
        <v>516809.42087010003</v>
      </c>
      <c r="AEW67" s="176">
        <v>525674.56895570003</v>
      </c>
      <c r="AEX67" s="176">
        <v>522226.33319030004</v>
      </c>
      <c r="AEY67" s="176">
        <v>546845.41599470004</v>
      </c>
      <c r="AEZ67" s="176">
        <v>621820.44792469998</v>
      </c>
      <c r="AFA67" s="176">
        <v>631763.19043139997</v>
      </c>
      <c r="AFB67" s="176">
        <v>641660.60328229994</v>
      </c>
      <c r="AFC67" s="176">
        <v>697064.7299111</v>
      </c>
      <c r="AFD67" s="176">
        <v>748607.49257479992</v>
      </c>
      <c r="AFE67" s="176">
        <v>715704.61756099993</v>
      </c>
      <c r="AFF67" s="176">
        <v>676341.73762560007</v>
      </c>
      <c r="AFG67" s="176">
        <v>641133.46077340015</v>
      </c>
      <c r="AFH67" s="176">
        <v>649855.89083399996</v>
      </c>
      <c r="AFI67" s="176">
        <v>638202.06307369994</v>
      </c>
      <c r="AFJ67" s="176">
        <v>637535.10718220018</v>
      </c>
      <c r="AFK67" s="176">
        <v>637395.00895309995</v>
      </c>
      <c r="AFL67" s="176">
        <v>643236.57800199999</v>
      </c>
      <c r="AFM67" s="176">
        <v>644865.22970280005</v>
      </c>
      <c r="AFN67" s="176">
        <v>649321.75908300001</v>
      </c>
      <c r="AFO67" s="176">
        <v>641308.96531409991</v>
      </c>
      <c r="AFP67" s="176">
        <v>660313.84464729996</v>
      </c>
      <c r="AFQ67" s="176">
        <v>673738.07576290006</v>
      </c>
      <c r="AFR67" s="176">
        <v>693627.60575800005</v>
      </c>
      <c r="AFS67" s="176">
        <v>678441.27173680009</v>
      </c>
      <c r="AFT67" s="176">
        <v>685035.51737949997</v>
      </c>
      <c r="AFU67" s="176">
        <v>696669.11600829987</v>
      </c>
      <c r="AFV67" s="176">
        <v>687999.79447319999</v>
      </c>
      <c r="AFW67" s="176">
        <v>692326.88400259998</v>
      </c>
      <c r="AFX67" s="176">
        <v>684527.33416570013</v>
      </c>
      <c r="AFY67" s="176">
        <v>699237.71341920004</v>
      </c>
      <c r="AFZ67" s="176">
        <v>695040.48073790013</v>
      </c>
      <c r="AGA67" s="176">
        <v>692242.05705219996</v>
      </c>
      <c r="AGB67" s="176">
        <v>685694.40370580007</v>
      </c>
      <c r="AGC67" s="176">
        <v>685620.65779219999</v>
      </c>
      <c r="AGD67" s="176">
        <v>700828.3056620002</v>
      </c>
      <c r="AGE67" s="176">
        <v>701320.46698559995</v>
      </c>
      <c r="AGF67" s="176">
        <v>708766.43350500008</v>
      </c>
      <c r="AGG67" s="176">
        <v>698714.10761669988</v>
      </c>
      <c r="AGH67" s="176">
        <v>711281.74134389998</v>
      </c>
      <c r="AGI67" s="176">
        <v>717395.01523269992</v>
      </c>
      <c r="AGJ67" s="176">
        <v>733109.19352959993</v>
      </c>
      <c r="AGK67" s="176">
        <v>726381.16544499993</v>
      </c>
      <c r="AGL67" s="176">
        <v>738635.04287599993</v>
      </c>
      <c r="AGM67" s="176">
        <v>737387.49306840007</v>
      </c>
      <c r="AGN67" s="176">
        <v>733955.68742089998</v>
      </c>
      <c r="AGO67" s="176">
        <v>732685.65649230022</v>
      </c>
      <c r="AGP67" s="176">
        <v>730746.69175039988</v>
      </c>
      <c r="AGQ67" s="176">
        <v>744845.66006209981</v>
      </c>
      <c r="AGR67" s="176">
        <v>741417.55009049992</v>
      </c>
      <c r="AGS67" s="176">
        <v>739104.33798010007</v>
      </c>
      <c r="AGT67" s="176">
        <v>734630.33966430009</v>
      </c>
      <c r="AGU67" s="176">
        <v>761379.78364570008</v>
      </c>
      <c r="AGV67" s="176">
        <v>763143.91666559991</v>
      </c>
      <c r="AGW67" s="176">
        <v>788363.28688400006</v>
      </c>
      <c r="AGX67" s="176">
        <v>815375.82094300003</v>
      </c>
      <c r="AGY67" s="176">
        <v>907684.13692049996</v>
      </c>
      <c r="AGZ67" s="176">
        <v>987724.30500920012</v>
      </c>
      <c r="AHA67" s="176">
        <v>1021841.82</v>
      </c>
      <c r="AHB67" s="176">
        <v>1076472.19</v>
      </c>
      <c r="AHC67" s="176">
        <v>1099381.5</v>
      </c>
      <c r="AHD67" s="176">
        <v>1173993.1442527999</v>
      </c>
      <c r="AHE67" s="176">
        <v>1172492.2695762999</v>
      </c>
      <c r="AHF67" s="176">
        <v>1133929.7189042999</v>
      </c>
      <c r="AHG67" s="176">
        <v>1092995.7</v>
      </c>
      <c r="AHH67" s="176">
        <v>1094287.3695055</v>
      </c>
      <c r="AHI67" s="176">
        <v>1086162.8229174998</v>
      </c>
      <c r="AHJ67" s="176">
        <v>1077740.6196329999</v>
      </c>
      <c r="AHK67" s="176">
        <v>1073433.1228091</v>
      </c>
      <c r="AHL67" s="176">
        <v>1084048.22</v>
      </c>
      <c r="AHM67" s="176">
        <v>1116771.1000000001</v>
      </c>
      <c r="AHN67" s="176">
        <v>1168849.53</v>
      </c>
      <c r="AHO67" s="176">
        <v>1142732.92</v>
      </c>
      <c r="AHP67" s="176">
        <v>1152156.1499999999</v>
      </c>
      <c r="AHQ67" s="176">
        <v>1157830.25</v>
      </c>
      <c r="AHR67" s="176">
        <v>1143554.72</v>
      </c>
      <c r="AHS67" s="176">
        <v>1142086.92</v>
      </c>
      <c r="AHT67" s="176">
        <v>1138756.1000000001</v>
      </c>
      <c r="AHU67" s="176">
        <v>1182019.48</v>
      </c>
      <c r="AHV67" s="176">
        <v>1151443.7</v>
      </c>
      <c r="AHW67" s="176">
        <v>1163899.8999999999</v>
      </c>
      <c r="AHX67" s="176">
        <v>1142283.94</v>
      </c>
      <c r="AHY67" s="176">
        <v>1138193.68</v>
      </c>
      <c r="AHZ67" s="176">
        <v>1157243.47</v>
      </c>
      <c r="AIA67" s="176">
        <v>1153074.46</v>
      </c>
      <c r="AIB67" s="176">
        <v>1150841.77</v>
      </c>
      <c r="AIC67" s="176">
        <v>1170723.7</v>
      </c>
      <c r="AID67" s="176">
        <v>1194968.1599999999</v>
      </c>
      <c r="AIE67" s="176">
        <v>1201572.6499999999</v>
      </c>
      <c r="AIF67" s="176">
        <v>1206437.67</v>
      </c>
      <c r="AIG67" s="176">
        <v>1192111.29</v>
      </c>
      <c r="AIH67" s="176">
        <v>1235629.93</v>
      </c>
      <c r="AII67" s="176">
        <v>1261369.82</v>
      </c>
      <c r="AIJ67" s="176">
        <v>1256203.6599999999</v>
      </c>
      <c r="AIK67" s="176">
        <v>1244895.74</v>
      </c>
      <c r="AIL67" s="176">
        <v>1259804.6499999999</v>
      </c>
      <c r="AIM67" s="176">
        <v>1264276.1299999999</v>
      </c>
      <c r="AIN67" s="176">
        <v>1260939.6599999999</v>
      </c>
      <c r="AIO67" s="176">
        <v>1257067.5</v>
      </c>
      <c r="AIP67" s="176">
        <v>1245642.96</v>
      </c>
      <c r="AIQ67" s="176">
        <v>1268168.1499999999</v>
      </c>
      <c r="AIR67" s="176">
        <v>1258348.6299999999</v>
      </c>
      <c r="AIS67" s="176">
        <v>1259918.94</v>
      </c>
      <c r="AIT67" s="176">
        <v>1246922.26</v>
      </c>
      <c r="AIU67" s="176">
        <v>1275681.68</v>
      </c>
      <c r="AIV67" s="176">
        <v>1283761.08</v>
      </c>
      <c r="AIW67" s="176">
        <v>1293119.52</v>
      </c>
      <c r="AIX67" s="176">
        <v>1322864.81</v>
      </c>
      <c r="AIY67" s="176">
        <v>1394000.73</v>
      </c>
      <c r="AIZ67" s="176">
        <v>1498360.72</v>
      </c>
      <c r="AJA67" s="176">
        <v>1549051.79</v>
      </c>
      <c r="AJB67" s="176">
        <v>1625305.34</v>
      </c>
      <c r="AJC67" s="176">
        <v>1665550.94</v>
      </c>
      <c r="AJD67" s="176">
        <v>1788326.45</v>
      </c>
      <c r="AJE67" s="176">
        <v>1829566.82</v>
      </c>
      <c r="AJF67" s="176">
        <v>1796605.26</v>
      </c>
      <c r="AJG67" s="176">
        <v>1730124.41</v>
      </c>
      <c r="AJH67" s="176">
        <v>1734736.93</v>
      </c>
      <c r="AJI67" s="176">
        <v>1737471.93</v>
      </c>
      <c r="AJJ67" s="176">
        <v>1737939.86</v>
      </c>
      <c r="AJK67" s="176">
        <v>1733108.49</v>
      </c>
      <c r="AJL67" s="176">
        <v>1782209.28</v>
      </c>
      <c r="AJM67" s="176">
        <v>1779116.37</v>
      </c>
      <c r="AJN67" s="176">
        <v>1773973.29</v>
      </c>
      <c r="AJO67" s="176">
        <v>1780752.98</v>
      </c>
      <c r="AJP67" s="176">
        <v>1779537.89</v>
      </c>
      <c r="AJQ67" s="176">
        <v>1825568.95</v>
      </c>
      <c r="AJR67" s="176">
        <v>1867401.23</v>
      </c>
      <c r="AJS67" s="176">
        <v>1898598.54</v>
      </c>
      <c r="AJT67" s="176">
        <v>1858211.36</v>
      </c>
      <c r="AJU67" s="176">
        <v>1918353.56</v>
      </c>
      <c r="AJV67" s="176">
        <v>1929777.31</v>
      </c>
      <c r="AJW67" s="176">
        <v>1968031.32</v>
      </c>
      <c r="AJX67" s="176">
        <v>1982514.75</v>
      </c>
      <c r="AJY67" s="176">
        <v>2024853.14</v>
      </c>
      <c r="AJZ67" s="176">
        <v>2041023.79</v>
      </c>
      <c r="AKA67" s="176">
        <v>2084202.86</v>
      </c>
      <c r="AKB67" s="176">
        <v>2123947.09</v>
      </c>
      <c r="AKC67" s="176">
        <v>2152336.38</v>
      </c>
      <c r="AKD67" s="176">
        <v>2245958.7799999998</v>
      </c>
      <c r="AKE67" s="176">
        <v>2281485.86</v>
      </c>
      <c r="AKF67" s="176">
        <v>2318621.21</v>
      </c>
      <c r="AKG67" s="176">
        <v>2339315.46</v>
      </c>
      <c r="AKH67" s="176">
        <v>2435034.33</v>
      </c>
      <c r="AKI67" s="176">
        <v>2497526.1</v>
      </c>
      <c r="AKJ67" s="176">
        <v>2543122.2400000002</v>
      </c>
      <c r="AKK67" s="176">
        <v>2589404.31</v>
      </c>
      <c r="AKL67" s="176">
        <v>2638799.67</v>
      </c>
      <c r="AKM67" s="176">
        <v>2719303.45</v>
      </c>
      <c r="AKN67" s="176">
        <v>2750738.99</v>
      </c>
      <c r="AKO67" s="176">
        <v>2781551.44</v>
      </c>
      <c r="AKP67" s="176">
        <v>2767355.88</v>
      </c>
      <c r="AKQ67" s="176">
        <v>2825250.65</v>
      </c>
      <c r="AKR67" s="176">
        <v>2835521.5</v>
      </c>
      <c r="AKS67" s="176">
        <v>2876951.96</v>
      </c>
      <c r="AKT67" s="176">
        <v>2897506.44</v>
      </c>
      <c r="AKU67" s="176">
        <v>2961508.33</v>
      </c>
      <c r="AKV67" s="176">
        <v>3011781.7</v>
      </c>
      <c r="AKW67" s="176">
        <v>3045366.11</v>
      </c>
      <c r="AKX67" s="176">
        <v>3100925.85</v>
      </c>
      <c r="AKY67" s="176">
        <v>3310461.58</v>
      </c>
      <c r="AKZ67" s="176">
        <v>3582000.04</v>
      </c>
      <c r="ALA67" s="176">
        <v>3798246.96</v>
      </c>
      <c r="ALB67" s="176">
        <v>4080067.13</v>
      </c>
      <c r="ALC67" s="176">
        <v>4162489.76</v>
      </c>
      <c r="ALD67" s="176">
        <v>4354437.68</v>
      </c>
      <c r="ALE67" s="176">
        <v>4504977.6900000004</v>
      </c>
      <c r="ALF67" s="176">
        <v>4449744.47</v>
      </c>
      <c r="ALG67" s="176">
        <v>4244384.6500000004</v>
      </c>
      <c r="ALH67" s="176">
        <v>4172225.09</v>
      </c>
      <c r="ALI67" s="176">
        <v>4209541.33</v>
      </c>
      <c r="ALJ67" s="176">
        <v>4209434.33</v>
      </c>
      <c r="ALK67" s="176">
        <v>4265686.18</v>
      </c>
      <c r="ALL67" s="176">
        <v>4236846.25</v>
      </c>
      <c r="ALM67" s="176">
        <v>4285528.63</v>
      </c>
      <c r="ALN67" s="176">
        <v>4292931.7300000004</v>
      </c>
      <c r="ALO67" s="176">
        <v>4327422.66</v>
      </c>
      <c r="ALP67" s="176">
        <v>4326336.26</v>
      </c>
      <c r="ALQ67" s="176">
        <v>4518422.22</v>
      </c>
      <c r="ALR67" s="176">
        <v>4572758.9400000004</v>
      </c>
      <c r="ALS67" s="176">
        <v>4491199.05</v>
      </c>
      <c r="ALT67" s="176">
        <v>4480338.9000000004</v>
      </c>
      <c r="ALU67" s="176">
        <v>4571422.37</v>
      </c>
      <c r="ALV67" s="176">
        <v>4580551.1100000003</v>
      </c>
      <c r="ALW67" s="176">
        <v>4593047.46</v>
      </c>
      <c r="ALX67" s="176">
        <v>4637251.18</v>
      </c>
      <c r="ALY67" s="176">
        <v>4645444.9400000004</v>
      </c>
      <c r="ALZ67" s="176">
        <v>4787105.8499999996</v>
      </c>
      <c r="AMA67" s="176">
        <v>4833851.21</v>
      </c>
      <c r="AMB67" s="176">
        <v>4857304.22</v>
      </c>
      <c r="AMC67" s="176">
        <v>4846144.16</v>
      </c>
      <c r="AMD67" s="176">
        <v>4993952.18</v>
      </c>
      <c r="AME67" s="176">
        <v>5006429.71</v>
      </c>
      <c r="AMF67" s="176">
        <v>5055768.3</v>
      </c>
      <c r="AMG67" s="176">
        <v>5030880</v>
      </c>
      <c r="AMH67" s="176">
        <v>5039826.54</v>
      </c>
      <c r="AMI67" s="176">
        <v>5173406.2699999996</v>
      </c>
      <c r="AMJ67" s="176">
        <v>5187630.0999999996</v>
      </c>
      <c r="AMK67" s="176">
        <v>5193582.88</v>
      </c>
      <c r="AML67" s="176">
        <v>5176754.45</v>
      </c>
      <c r="AMM67" s="176">
        <v>5220412.4800000004</v>
      </c>
      <c r="AMN67" s="176">
        <v>5179682.12</v>
      </c>
      <c r="AMO67" s="176">
        <v>5243830.2300000004</v>
      </c>
      <c r="AMP67" s="176">
        <v>5212549.76</v>
      </c>
      <c r="AMQ67" s="176">
        <v>5325246.24</v>
      </c>
      <c r="AMR67" s="176">
        <v>5389706.4199999999</v>
      </c>
      <c r="AMS67" s="176">
        <v>5382124.04</v>
      </c>
      <c r="AMT67" s="176">
        <v>5409077.6200000001</v>
      </c>
      <c r="AMU67" s="176">
        <v>5460252.1699999999</v>
      </c>
      <c r="AMV67" s="176">
        <v>5636175.6600000001</v>
      </c>
      <c r="AMW67" s="176">
        <v>5791799.3899999997</v>
      </c>
      <c r="AMX67" s="176">
        <v>6021185.5300000003</v>
      </c>
      <c r="AMY67" s="176">
        <v>6219419.6200000001</v>
      </c>
      <c r="AMZ67" s="176">
        <v>6789279.7999999998</v>
      </c>
      <c r="ANA67" s="176">
        <v>6981064.8300000001</v>
      </c>
      <c r="ANB67" s="176">
        <v>7250571.2699999996</v>
      </c>
      <c r="ANC67" s="176">
        <v>7474905.6100000003</v>
      </c>
      <c r="AND67" s="176">
        <v>2931687.57</v>
      </c>
      <c r="ANE67" s="176">
        <v>4347759.84</v>
      </c>
      <c r="ANF67" s="176">
        <v>4654598.9400000004</v>
      </c>
      <c r="ANG67" s="176">
        <v>4830683.49</v>
      </c>
      <c r="ANH67" s="176">
        <v>5001227.82</v>
      </c>
      <c r="ANI67" s="176">
        <v>5815447.9500000002</v>
      </c>
      <c r="ANJ67" s="176">
        <v>6413316.3899999997</v>
      </c>
      <c r="ANK67" s="176">
        <v>6903348.0899999999</v>
      </c>
      <c r="ANL67" s="176">
        <v>7256024.5300000003</v>
      </c>
      <c r="ANM67" s="176">
        <v>7331535.04</v>
      </c>
      <c r="ANN67" s="176">
        <v>8071963.4199999999</v>
      </c>
      <c r="ANO67" s="176">
        <v>8323227.3600000003</v>
      </c>
      <c r="ANP67" s="176">
        <v>8571358.9499999993</v>
      </c>
      <c r="ANQ67" s="176">
        <v>8731079.0800000001</v>
      </c>
      <c r="ANR67" s="176">
        <v>9201083.0700000003</v>
      </c>
      <c r="ANS67" s="176">
        <v>9575687.5999999996</v>
      </c>
      <c r="ANT67" s="176">
        <v>9956175.4199999999</v>
      </c>
      <c r="ANU67" s="176">
        <v>10330700.859999999</v>
      </c>
      <c r="ANV67" s="176">
        <v>10632679.02</v>
      </c>
      <c r="ANW67" s="176">
        <v>11106502.75</v>
      </c>
      <c r="ANX67" s="176">
        <v>11879400.300000001</v>
      </c>
      <c r="ANY67" s="176">
        <v>11961417.710000001</v>
      </c>
      <c r="ANZ67" s="176">
        <v>12915723.93</v>
      </c>
      <c r="AOA67" s="176">
        <v>13809604.1</v>
      </c>
      <c r="AOB67" s="176">
        <v>14548088.699999999</v>
      </c>
      <c r="AOC67" s="176">
        <v>14718035.23</v>
      </c>
      <c r="AOD67" s="176">
        <v>15915083.1</v>
      </c>
      <c r="AOE67" s="176">
        <v>16085193.73</v>
      </c>
      <c r="AOF67" s="176">
        <v>16679162.48</v>
      </c>
      <c r="AOG67" s="176">
        <v>17739568.41</v>
      </c>
      <c r="AOH67" s="176">
        <v>17788647.670000002</v>
      </c>
      <c r="AOI67" s="176">
        <v>19750388.890000001</v>
      </c>
      <c r="AOJ67" s="176">
        <v>20933146.239999998</v>
      </c>
      <c r="AOK67" s="176">
        <v>21769222.609999999</v>
      </c>
      <c r="AOL67" s="176">
        <v>22779748.539999999</v>
      </c>
      <c r="AOM67" s="176">
        <v>23354003.789999999</v>
      </c>
      <c r="AON67" s="176">
        <v>24351947.359999999</v>
      </c>
      <c r="AOO67" s="176">
        <v>24984529.989999998</v>
      </c>
      <c r="AOP67" s="176">
        <v>25426268.629999999</v>
      </c>
      <c r="AOQ67" s="176">
        <v>25873323.829999998</v>
      </c>
      <c r="AOR67" s="176">
        <v>27961388.829999998</v>
      </c>
      <c r="AOS67" s="176">
        <v>28910634.390000001</v>
      </c>
      <c r="AOT67" s="176">
        <v>29582963.440000001</v>
      </c>
      <c r="AOU67" s="176">
        <v>30626251.32</v>
      </c>
      <c r="AOV67" s="176">
        <v>31987164.544963602</v>
      </c>
      <c r="AOW67" s="176">
        <v>32820128.550000001</v>
      </c>
      <c r="AOX67" s="176">
        <v>33613609.240000002</v>
      </c>
      <c r="AOY67" s="176">
        <v>36615459.25</v>
      </c>
      <c r="AOZ67" s="176">
        <v>43100012.210000001</v>
      </c>
      <c r="APA67" s="176">
        <v>47357802.770000003</v>
      </c>
      <c r="APB67" s="176">
        <v>50867895.68</v>
      </c>
      <c r="APC67" s="176">
        <v>55959078.969999999</v>
      </c>
      <c r="APD67" s="176">
        <v>58957748.689999998</v>
      </c>
      <c r="APE67" s="176">
        <v>64187983.130000003</v>
      </c>
      <c r="APF67" s="176">
        <v>70248575.620000005</v>
      </c>
      <c r="APG67" s="176">
        <v>71784326.299999997</v>
      </c>
      <c r="APH67" s="176">
        <v>74017606.549999997</v>
      </c>
      <c r="API67" s="176">
        <v>79080289.829999998</v>
      </c>
      <c r="APJ67" s="176">
        <v>82298175.5</v>
      </c>
      <c r="APK67" s="176">
        <v>83860984.090000004</v>
      </c>
      <c r="APL67" s="176">
        <v>85387314.560000002</v>
      </c>
      <c r="APM67" s="176">
        <v>86139767.780000001</v>
      </c>
      <c r="APN67" s="176">
        <v>91785092.959999993</v>
      </c>
      <c r="APO67" s="176">
        <v>94251029.420000002</v>
      </c>
      <c r="APP67" s="176">
        <v>94903646.090000004</v>
      </c>
      <c r="APQ67" s="176">
        <v>97051727.120000005</v>
      </c>
      <c r="APR67" s="176">
        <v>106869449.40000001</v>
      </c>
      <c r="APS67" s="176">
        <v>110541226.31</v>
      </c>
      <c r="APT67" s="176">
        <v>113006223.05583972</v>
      </c>
      <c r="APU67" s="176">
        <v>116510240.69430161</v>
      </c>
      <c r="APV67" s="176">
        <v>127602230.95198672</v>
      </c>
      <c r="APW67" s="176">
        <v>136615518.58000001</v>
      </c>
      <c r="APX67" s="176">
        <v>146325294.66</v>
      </c>
      <c r="APY67" s="176">
        <v>156915654.14424568</v>
      </c>
      <c r="APZ67" s="194">
        <v>212078659.30000001</v>
      </c>
      <c r="AQA67" s="194">
        <v>224883045.33000001</v>
      </c>
      <c r="AQB67" s="194">
        <v>230375854.00999999</v>
      </c>
      <c r="AQC67" s="194">
        <v>236796617.65000001</v>
      </c>
      <c r="AQD67" s="194">
        <v>243383600.78</v>
      </c>
      <c r="AQE67" s="194">
        <v>271017209.27999997</v>
      </c>
      <c r="AQF67" s="194">
        <v>281484190.57999998</v>
      </c>
      <c r="AQG67" s="194">
        <v>283365591.33999997</v>
      </c>
      <c r="AQH67" s="194">
        <v>290424810.16000003</v>
      </c>
      <c r="AQI67" s="194">
        <v>310952791.81</v>
      </c>
      <c r="AQJ67" s="194">
        <v>341522068.97000003</v>
      </c>
      <c r="AQK67" s="194">
        <v>346836443.63</v>
      </c>
      <c r="AQL67" s="194">
        <v>355151355</v>
      </c>
      <c r="AQM67" s="194">
        <v>363235320</v>
      </c>
      <c r="AQN67" s="194">
        <v>856256649</v>
      </c>
      <c r="AQO67" s="194">
        <v>1326584233</v>
      </c>
      <c r="AQP67" s="194">
        <v>1451394023</v>
      </c>
      <c r="AQQ67" s="194">
        <v>2154018273</v>
      </c>
      <c r="AQR67" s="194">
        <v>4117381623</v>
      </c>
      <c r="AQS67" s="194">
        <v>7946297914</v>
      </c>
      <c r="AQT67" s="194">
        <v>11828980139.820004</v>
      </c>
      <c r="AQU67" s="194">
        <v>12667186887</v>
      </c>
      <c r="AQV67" s="194">
        <v>14758668103</v>
      </c>
      <c r="AQW67" s="194">
        <v>17949513604</v>
      </c>
      <c r="AQX67" s="194">
        <v>22905992784.549995</v>
      </c>
      <c r="AQY67" s="194">
        <v>25153189623</v>
      </c>
      <c r="AQZ67" s="194">
        <v>28847603473</v>
      </c>
      <c r="ARA67" s="194">
        <v>33070102037</v>
      </c>
      <c r="ARB67" s="194">
        <v>36291451202</v>
      </c>
      <c r="ARC67" s="232">
        <v>43389045646</v>
      </c>
      <c r="ARD67" s="232">
        <v>47378330996</v>
      </c>
      <c r="ARE67" s="232">
        <v>56287554347</v>
      </c>
      <c r="ARF67" s="232">
        <v>61693324649</v>
      </c>
      <c r="ARG67" s="232">
        <v>64825450436</v>
      </c>
      <c r="ARH67" s="232">
        <v>71456942540</v>
      </c>
      <c r="ARI67" s="232">
        <v>82015603887</v>
      </c>
      <c r="ARJ67" s="232">
        <v>98417664479</v>
      </c>
      <c r="ARK67" s="232">
        <v>113808920278</v>
      </c>
      <c r="ARL67" s="232">
        <v>122604670476</v>
      </c>
      <c r="ARM67" s="232">
        <v>132032529490</v>
      </c>
      <c r="ARN67" s="232">
        <v>149711309267</v>
      </c>
      <c r="ARO67" s="232">
        <v>167292778491</v>
      </c>
      <c r="ARP67" s="232">
        <v>171569702971</v>
      </c>
      <c r="ARQ67" s="232">
        <v>192843374305</v>
      </c>
      <c r="ARR67" s="232">
        <v>207477173837</v>
      </c>
      <c r="ARS67" s="232">
        <v>219707499740</v>
      </c>
      <c r="ART67" s="242">
        <v>234976015364</v>
      </c>
      <c r="ARU67" s="242">
        <v>262844056853</v>
      </c>
      <c r="ARV67" s="242">
        <v>276010193375</v>
      </c>
      <c r="ARW67" s="242">
        <v>298387685168</v>
      </c>
      <c r="ARX67" s="242">
        <v>313482439450</v>
      </c>
      <c r="ARY67" s="242">
        <v>346636126784</v>
      </c>
      <c r="ARZ67" s="242">
        <v>371343290867.48999</v>
      </c>
      <c r="ASA67" s="258">
        <v>412818563918.09998</v>
      </c>
      <c r="ASB67" s="232">
        <v>438965312239.12</v>
      </c>
      <c r="ASC67" s="232">
        <v>458288073576</v>
      </c>
      <c r="ASD67" s="232">
        <v>484428526388.77008</v>
      </c>
      <c r="ASE67" s="232">
        <v>509509593430.3501</v>
      </c>
      <c r="ASF67" s="232">
        <v>541874628705.02008</v>
      </c>
      <c r="ASG67" s="232">
        <v>568377162441.44006</v>
      </c>
      <c r="ASH67" s="232">
        <v>605575194193.76013</v>
      </c>
      <c r="ASI67" s="271">
        <v>642967836231</v>
      </c>
      <c r="ASJ67" s="232">
        <v>699607170036.67004</v>
      </c>
      <c r="ASK67" s="277">
        <v>757374711862.31006</v>
      </c>
      <c r="ASL67" s="286">
        <v>816571436655.05994</v>
      </c>
      <c r="ASM67" s="316">
        <v>886830691658</v>
      </c>
      <c r="ASN67" s="332">
        <v>960361122918</v>
      </c>
      <c r="ASO67" s="336">
        <v>1037529461443</v>
      </c>
      <c r="ASP67" s="340">
        <v>1110994490776</v>
      </c>
      <c r="ASQ67" s="344">
        <v>1200540010194</v>
      </c>
      <c r="ASR67" s="344">
        <v>1247936221346</v>
      </c>
      <c r="ASS67" s="359">
        <v>1329805538978.99</v>
      </c>
      <c r="AST67" s="363">
        <v>1392549469374.1802</v>
      </c>
      <c r="ASU67" s="380">
        <v>1462293977858.5398</v>
      </c>
      <c r="ASV67" s="380">
        <v>1516957.326535</v>
      </c>
      <c r="ASW67" s="380">
        <v>1648422.3916124399</v>
      </c>
      <c r="ASX67" s="380">
        <v>1762744.285131</v>
      </c>
      <c r="ASY67" s="385">
        <v>1854098.986759</v>
      </c>
      <c r="ASZ67" s="385">
        <v>1972775.286109</v>
      </c>
      <c r="ATA67" s="415">
        <v>2183343.8478040001</v>
      </c>
      <c r="ATB67" s="419">
        <v>2366140.909217</v>
      </c>
      <c r="ATC67" s="423">
        <v>2536273.3831290002</v>
      </c>
      <c r="ATD67" s="232">
        <v>2673883.5989160002</v>
      </c>
      <c r="ATE67" s="232">
        <v>2859277.2839549999</v>
      </c>
      <c r="ATF67" s="423">
        <v>2972946.2388109998</v>
      </c>
      <c r="ATG67" s="423">
        <v>3045317.6104219998</v>
      </c>
      <c r="ATH67" s="423">
        <v>3129811.0085399998</v>
      </c>
      <c r="ATI67" s="423">
        <v>3265621.568397</v>
      </c>
      <c r="ATJ67" s="423">
        <v>3491012.6001809998</v>
      </c>
      <c r="ATK67" s="447">
        <v>3720808.934225</v>
      </c>
      <c r="ATL67" s="447">
        <v>4008262.9245179999</v>
      </c>
      <c r="ATM67" s="447">
        <v>4139012.673285</v>
      </c>
      <c r="ATN67" s="447">
        <v>4404761.7192219999</v>
      </c>
      <c r="ATO67" s="447">
        <v>4502300.4473989997</v>
      </c>
      <c r="ATP67" s="232">
        <v>4638147.4625930004</v>
      </c>
      <c r="ATQ67" s="232">
        <v>4757024.8594460003</v>
      </c>
      <c r="ATR67" s="232">
        <v>4777442.3832259998</v>
      </c>
      <c r="ATS67" s="232">
        <v>4773454.9012200003</v>
      </c>
      <c r="ATT67" s="232">
        <v>4758318.2653339999</v>
      </c>
      <c r="ATU67" s="232">
        <v>4756419.9811469996</v>
      </c>
      <c r="ATV67" s="232">
        <v>4721294.2483759997</v>
      </c>
      <c r="ATW67" s="232">
        <v>4731682.3261890002</v>
      </c>
      <c r="ATX67" s="232">
        <v>4726957.126867</v>
      </c>
      <c r="ATY67" s="232">
        <v>4727000.8207350001</v>
      </c>
      <c r="ATZ67" s="232">
        <v>4716388.5725570004</v>
      </c>
      <c r="AUA67" s="232">
        <v>4723135.490642</v>
      </c>
      <c r="AUB67" s="232">
        <v>4733732.7845639996</v>
      </c>
      <c r="AUC67" s="232">
        <v>4785828.0825720001</v>
      </c>
      <c r="AUD67" s="232">
        <v>4773915.9662690004</v>
      </c>
      <c r="AUE67" s="232">
        <v>4878776.949523</v>
      </c>
      <c r="AUF67" s="232">
        <v>4881457.5081749996</v>
      </c>
      <c r="AUG67" s="232">
        <v>4924424.7771429997</v>
      </c>
      <c r="AUH67" s="232">
        <v>4912654.8671460003</v>
      </c>
      <c r="AUI67" s="232">
        <v>5174309.1597859999</v>
      </c>
      <c r="AUJ67" s="477">
        <v>5130767</v>
      </c>
      <c r="AUK67" s="477">
        <v>5263202</v>
      </c>
      <c r="AUL67" s="477">
        <v>5304622</v>
      </c>
      <c r="AUM67" s="477">
        <v>5615635</v>
      </c>
      <c r="AUN67" s="477">
        <v>5607282</v>
      </c>
      <c r="AUO67" s="477">
        <v>5915593</v>
      </c>
      <c r="AUP67" s="477">
        <v>5942345</v>
      </c>
      <c r="AUQ67" s="477">
        <v>6449398</v>
      </c>
      <c r="AUR67" s="232">
        <v>6504211.0092270002</v>
      </c>
      <c r="AUS67" s="232">
        <v>7072815.875825</v>
      </c>
      <c r="AUT67" s="232">
        <v>7102472.9095630003</v>
      </c>
      <c r="AUU67" s="232">
        <v>7607734.5991909998</v>
      </c>
      <c r="AUV67" s="232">
        <v>7658152.2250079997</v>
      </c>
      <c r="AUW67" s="232">
        <v>8359230.6299160002</v>
      </c>
      <c r="AUX67" s="232">
        <v>8458001.1419869997</v>
      </c>
      <c r="AUY67" s="232">
        <v>9095659.1822539996</v>
      </c>
      <c r="AUZ67" s="232">
        <v>9054970.8977199998</v>
      </c>
      <c r="AVA67" s="232">
        <v>9894797.021954</v>
      </c>
      <c r="AVB67" s="232">
        <v>9924786.8861159999</v>
      </c>
      <c r="AVC67" s="232">
        <v>10848641.275772</v>
      </c>
      <c r="AVD67" s="232">
        <v>11463113.402127</v>
      </c>
      <c r="AVE67" s="232">
        <v>11899671.947758</v>
      </c>
      <c r="AVF67" s="232">
        <v>12247109.963003</v>
      </c>
      <c r="AVG67" s="232">
        <v>12590898.030322</v>
      </c>
      <c r="AVH67" s="492">
        <v>12630283</v>
      </c>
      <c r="AVI67" s="491">
        <v>13018849</v>
      </c>
      <c r="AVJ67" s="491">
        <v>13056513</v>
      </c>
      <c r="AVK67" s="491">
        <v>14339438</v>
      </c>
      <c r="AVL67" s="491">
        <v>14263599</v>
      </c>
      <c r="AVM67" s="493">
        <v>15216217</v>
      </c>
      <c r="AVN67" s="491">
        <v>15783592</v>
      </c>
      <c r="AVO67" s="491">
        <v>15810254</v>
      </c>
      <c r="AVP67" s="491">
        <v>17003224</v>
      </c>
      <c r="AVQ67" s="232">
        <v>17231957.711518012</v>
      </c>
      <c r="AVR67" s="232">
        <v>17952833.793698836</v>
      </c>
      <c r="AVS67" s="232">
        <v>17893156.952668998</v>
      </c>
      <c r="AVT67" s="232">
        <v>17881496.487394001</v>
      </c>
      <c r="AVU67" s="232">
        <v>19330817.961056001</v>
      </c>
      <c r="AVV67" s="232">
        <v>23386680.404867999</v>
      </c>
      <c r="AVW67" s="232">
        <v>24070481.361168999</v>
      </c>
      <c r="AVX67" s="232">
        <v>31596195.540344</v>
      </c>
      <c r="AVY67" s="232">
        <v>33004203.018194001</v>
      </c>
      <c r="AVZ67" s="232">
        <v>44575622.992795996</v>
      </c>
      <c r="AWA67" s="232">
        <v>46195576.270145997</v>
      </c>
      <c r="AWB67" s="232">
        <v>57260766.520052999</v>
      </c>
      <c r="AWC67" s="232">
        <v>58515595.000981003</v>
      </c>
      <c r="AWD67" s="232">
        <v>68500008.119534999</v>
      </c>
      <c r="AWE67" s="232">
        <v>69782967.513299003</v>
      </c>
      <c r="AWF67" s="232">
        <v>80203407.146284997</v>
      </c>
      <c r="AWG67" s="232">
        <v>83061001.230589002</v>
      </c>
      <c r="AWH67" s="232">
        <v>93246147.874550998</v>
      </c>
      <c r="AWI67" s="232">
        <v>93722631.473627999</v>
      </c>
      <c r="AWJ67" s="232">
        <v>105426563.042055</v>
      </c>
      <c r="AWK67" s="232">
        <v>105211326.369726</v>
      </c>
      <c r="AWL67" s="232">
        <v>110802062.358932</v>
      </c>
      <c r="AWM67" s="232">
        <v>110297626.92550901</v>
      </c>
      <c r="AWN67" s="232">
        <v>116423293.27748001</v>
      </c>
      <c r="AWO67" s="232">
        <v>115911322.676505</v>
      </c>
      <c r="AWP67" s="232">
        <v>120741122.08044501</v>
      </c>
      <c r="AWQ67" s="232">
        <v>119180443.207022</v>
      </c>
      <c r="AWR67" s="506">
        <v>125027763.188787</v>
      </c>
      <c r="AWS67" s="506">
        <v>115888603.349168</v>
      </c>
      <c r="AWT67" s="506"/>
    </row>
    <row r="68" spans="1:1301" ht="13.5" thickBot="1" x14ac:dyDescent="0.25">
      <c r="B68" s="203" t="s">
        <v>1270</v>
      </c>
      <c r="C68" s="211">
        <v>19029.82</v>
      </c>
      <c r="D68" s="211">
        <v>19769.09</v>
      </c>
      <c r="E68" s="211">
        <v>20123.05</v>
      </c>
      <c r="F68" s="211">
        <v>19157.47</v>
      </c>
      <c r="G68" s="211">
        <v>18955.53</v>
      </c>
      <c r="H68" s="211">
        <v>19083.54</v>
      </c>
      <c r="I68" s="211">
        <v>19565.09</v>
      </c>
      <c r="J68" s="211">
        <v>19565.740000000002</v>
      </c>
      <c r="K68" s="211">
        <v>19864.64</v>
      </c>
      <c r="L68" s="211">
        <v>20447.740000000002</v>
      </c>
      <c r="M68" s="211">
        <v>20272.25</v>
      </c>
      <c r="N68" s="211">
        <v>21455.759999999998</v>
      </c>
      <c r="O68" s="211">
        <v>21015.05</v>
      </c>
      <c r="P68" s="211">
        <v>21429.74</v>
      </c>
      <c r="Q68" s="211">
        <v>21518.01</v>
      </c>
      <c r="R68" s="211">
        <v>21608.61</v>
      </c>
      <c r="S68" s="211">
        <v>21172.06</v>
      </c>
      <c r="T68" s="211">
        <v>21977.9</v>
      </c>
      <c r="U68" s="211">
        <v>21878.2</v>
      </c>
      <c r="V68" s="211">
        <v>22851.86</v>
      </c>
      <c r="W68" s="211">
        <v>22681.77</v>
      </c>
      <c r="X68" s="211">
        <v>22605.69</v>
      </c>
      <c r="Y68" s="211">
        <v>23678.92</v>
      </c>
      <c r="Z68" s="211">
        <v>23591.439999999999</v>
      </c>
      <c r="AA68" s="211">
        <v>23467.11</v>
      </c>
      <c r="AB68" s="211">
        <v>25602.75</v>
      </c>
      <c r="AC68" s="211">
        <v>26910.26</v>
      </c>
      <c r="AD68" s="211">
        <v>26644.32</v>
      </c>
      <c r="AE68" s="211">
        <v>26396.07</v>
      </c>
      <c r="AF68" s="211">
        <v>26708.799999999999</v>
      </c>
      <c r="AG68" s="211">
        <v>26669.55</v>
      </c>
      <c r="AH68" s="211">
        <v>26912.84</v>
      </c>
      <c r="AI68" s="211">
        <v>26895.8</v>
      </c>
      <c r="AJ68" s="211">
        <v>27787.45</v>
      </c>
      <c r="AK68" s="211">
        <v>27288.97</v>
      </c>
      <c r="AL68" s="211">
        <v>27684.04</v>
      </c>
      <c r="AM68" s="211">
        <v>27752.45</v>
      </c>
      <c r="AN68" s="211">
        <v>27190.75</v>
      </c>
      <c r="AO68" s="211">
        <v>27843.61</v>
      </c>
      <c r="AP68" s="211">
        <v>28042.560000000001</v>
      </c>
      <c r="AQ68" s="211">
        <v>26981.97</v>
      </c>
      <c r="AR68" s="211">
        <v>27066.73</v>
      </c>
      <c r="AS68" s="211">
        <v>27475.119999999999</v>
      </c>
      <c r="AT68" s="211">
        <v>29410.1</v>
      </c>
      <c r="AU68" s="211">
        <v>30671.58</v>
      </c>
      <c r="AV68" s="211">
        <v>31784.75</v>
      </c>
      <c r="AW68" s="211">
        <v>32276.66</v>
      </c>
      <c r="AX68" s="211">
        <v>35670.720000000001</v>
      </c>
      <c r="AY68" s="211">
        <v>36266.519999999997</v>
      </c>
      <c r="AZ68" s="211">
        <v>37817.11</v>
      </c>
      <c r="BA68" s="211">
        <v>36083.1</v>
      </c>
      <c r="BB68" s="211">
        <v>36701.75</v>
      </c>
      <c r="BC68" s="211">
        <v>37215.629999999997</v>
      </c>
      <c r="BD68" s="211">
        <v>37058.49</v>
      </c>
      <c r="BE68" s="211">
        <v>36830.17</v>
      </c>
      <c r="BF68" s="211">
        <v>35035.97</v>
      </c>
      <c r="BG68" s="211">
        <v>36282.239999999998</v>
      </c>
      <c r="BH68" s="211">
        <v>34782.61</v>
      </c>
      <c r="BI68" s="211">
        <v>34815.9</v>
      </c>
      <c r="BJ68" s="211">
        <v>34394.78</v>
      </c>
      <c r="BK68" s="211">
        <v>35203.440000000002</v>
      </c>
      <c r="BL68" s="211">
        <v>34746.19</v>
      </c>
      <c r="BM68" s="211">
        <v>36061.839999999997</v>
      </c>
      <c r="BN68" s="211">
        <v>35567.17</v>
      </c>
      <c r="BO68" s="211">
        <v>35167.82</v>
      </c>
      <c r="BP68" s="211">
        <v>35245.49</v>
      </c>
      <c r="BQ68" s="211">
        <v>35272.199999999997</v>
      </c>
      <c r="BR68" s="211">
        <v>35512.83</v>
      </c>
      <c r="BS68" s="211">
        <v>34685.94</v>
      </c>
      <c r="BT68" s="211">
        <v>35514.79</v>
      </c>
      <c r="BU68" s="211">
        <v>35540.17</v>
      </c>
      <c r="BV68" s="211">
        <v>35369.43</v>
      </c>
      <c r="BW68" s="211">
        <v>35821.5</v>
      </c>
      <c r="BX68" s="211">
        <v>34984.550000000003</v>
      </c>
      <c r="BY68" s="211">
        <v>35670.74</v>
      </c>
      <c r="BZ68" s="211">
        <v>36622.65</v>
      </c>
      <c r="CA68" s="211">
        <v>36095.06</v>
      </c>
      <c r="CB68" s="211">
        <v>36638.230000000003</v>
      </c>
      <c r="CC68" s="211">
        <v>34200.17</v>
      </c>
      <c r="CD68" s="211">
        <v>35246.910000000003</v>
      </c>
      <c r="CE68" s="211">
        <v>34037.129999999997</v>
      </c>
      <c r="CF68" s="211">
        <v>33810.879999999997</v>
      </c>
      <c r="CG68" s="211">
        <v>34077.82</v>
      </c>
      <c r="CH68" s="211">
        <v>34108.22</v>
      </c>
      <c r="CI68" s="211">
        <v>33653.870000000003</v>
      </c>
      <c r="CJ68" s="211">
        <v>33296.410000000003</v>
      </c>
      <c r="CK68" s="211">
        <v>32258.95</v>
      </c>
      <c r="CL68" s="211">
        <v>32058.41</v>
      </c>
      <c r="CM68" s="211">
        <v>33025.39</v>
      </c>
      <c r="CN68" s="211">
        <v>31479.83</v>
      </c>
      <c r="CO68" s="211">
        <v>31927.16</v>
      </c>
      <c r="CP68" s="211">
        <v>33513.97</v>
      </c>
      <c r="CQ68" s="211">
        <v>34369.79</v>
      </c>
      <c r="CR68" s="211">
        <v>34211.910000000003</v>
      </c>
      <c r="CS68" s="211">
        <v>33013.910000000003</v>
      </c>
      <c r="CT68" s="211">
        <v>32541.279999999999</v>
      </c>
      <c r="CU68" s="211">
        <v>33227.61</v>
      </c>
      <c r="CV68" s="211">
        <v>34090.92</v>
      </c>
      <c r="CW68" s="211">
        <v>35112.6</v>
      </c>
      <c r="CX68" s="211">
        <v>35831.82</v>
      </c>
      <c r="CY68" s="211">
        <v>35105.480000000003</v>
      </c>
      <c r="CZ68" s="211">
        <v>36142.81</v>
      </c>
      <c r="DA68" s="211">
        <v>37003.35</v>
      </c>
      <c r="DB68" s="211">
        <v>37641.03</v>
      </c>
      <c r="DC68" s="211">
        <v>37190.99</v>
      </c>
      <c r="DD68" s="211">
        <v>37697.199999999997</v>
      </c>
      <c r="DE68" s="211">
        <v>37428.29</v>
      </c>
      <c r="DF68" s="211">
        <v>35795.949999999997</v>
      </c>
      <c r="DG68" s="211">
        <v>36405.18</v>
      </c>
      <c r="DH68" s="211">
        <v>35766.959999999999</v>
      </c>
      <c r="DI68" s="211">
        <v>34323.769999999997</v>
      </c>
      <c r="DJ68" s="211">
        <v>33744.17</v>
      </c>
      <c r="DK68" s="211">
        <v>34146.19</v>
      </c>
      <c r="DL68" s="211">
        <v>35207.519999999997</v>
      </c>
      <c r="DM68" s="211">
        <v>35754.46</v>
      </c>
      <c r="DN68" s="211">
        <v>34154.78</v>
      </c>
      <c r="DO68" s="211">
        <v>32943.620000000003</v>
      </c>
      <c r="DP68" s="211">
        <v>32537.86</v>
      </c>
      <c r="DQ68" s="211">
        <v>34302.9</v>
      </c>
      <c r="DR68" s="211">
        <v>31601.4</v>
      </c>
      <c r="DS68" s="211">
        <v>32625.81</v>
      </c>
      <c r="DT68" s="211">
        <v>33068.660000000003</v>
      </c>
      <c r="DU68" s="211">
        <v>31379.61</v>
      </c>
      <c r="DV68" s="211">
        <v>31330.69</v>
      </c>
      <c r="DW68" s="211">
        <v>31537.439999999999</v>
      </c>
      <c r="DX68" s="211">
        <v>32512.99</v>
      </c>
      <c r="DY68" s="211">
        <v>32215.05</v>
      </c>
      <c r="DZ68" s="211">
        <v>33710.07</v>
      </c>
      <c r="EA68" s="211">
        <v>33399.71</v>
      </c>
      <c r="EB68" s="211">
        <v>34730.11</v>
      </c>
      <c r="EC68" s="211">
        <v>34450.61</v>
      </c>
      <c r="ED68" s="211">
        <v>35832.019999999997</v>
      </c>
      <c r="EE68" s="211">
        <v>34988</v>
      </c>
      <c r="EF68" s="211">
        <v>35735.31</v>
      </c>
      <c r="EG68" s="211">
        <v>36209.99</v>
      </c>
      <c r="EH68" s="211">
        <v>35612.82</v>
      </c>
      <c r="EI68" s="211">
        <v>35612.769999999997</v>
      </c>
      <c r="EJ68" s="211">
        <v>34703.440000000002</v>
      </c>
      <c r="EK68" s="211">
        <v>35085.919999999998</v>
      </c>
      <c r="EL68" s="211">
        <v>35357.26</v>
      </c>
      <c r="EM68" s="211">
        <v>36011.870000000003</v>
      </c>
      <c r="EN68" s="211">
        <v>36210.42</v>
      </c>
      <c r="EO68" s="211">
        <v>35671.72</v>
      </c>
      <c r="EP68" s="211">
        <v>36655.31</v>
      </c>
      <c r="EQ68" s="211">
        <v>35770.76</v>
      </c>
      <c r="ER68" s="211">
        <v>37084.57</v>
      </c>
      <c r="ES68" s="211">
        <v>37147.800000000003</v>
      </c>
      <c r="ET68" s="211">
        <v>37272.47</v>
      </c>
      <c r="EU68" s="211">
        <v>37901.519999999997</v>
      </c>
      <c r="EV68" s="211">
        <v>38962.19</v>
      </c>
      <c r="EW68" s="211">
        <v>40528.47</v>
      </c>
      <c r="EX68" s="211">
        <v>42898.34</v>
      </c>
      <c r="EY68" s="211">
        <v>44011.59</v>
      </c>
      <c r="EZ68" s="211">
        <v>45473.02</v>
      </c>
      <c r="FA68" s="211">
        <v>44636.52</v>
      </c>
      <c r="FB68" s="211">
        <v>44475.53</v>
      </c>
      <c r="FC68" s="211">
        <v>44242.09</v>
      </c>
      <c r="FD68" s="211">
        <v>43590.32</v>
      </c>
      <c r="FE68" s="211">
        <v>44466.45</v>
      </c>
      <c r="FF68" s="211">
        <v>43998.93</v>
      </c>
      <c r="FG68" s="211">
        <v>45407.56</v>
      </c>
      <c r="FH68" s="211">
        <v>43341.71</v>
      </c>
      <c r="FI68" s="211">
        <v>44249.21</v>
      </c>
      <c r="FJ68" s="211">
        <v>42151.17</v>
      </c>
      <c r="FK68" s="211">
        <v>41567.4</v>
      </c>
      <c r="FL68" s="211">
        <v>41493.279999999999</v>
      </c>
      <c r="FM68" s="211">
        <v>42215.14</v>
      </c>
      <c r="FN68" s="211">
        <v>42738.86</v>
      </c>
      <c r="FO68" s="211">
        <v>42221.440000000002</v>
      </c>
      <c r="FP68" s="211">
        <v>43684.93</v>
      </c>
      <c r="FQ68" s="211">
        <v>42639.93</v>
      </c>
      <c r="FR68" s="211">
        <v>44217.61</v>
      </c>
      <c r="FS68" s="211">
        <v>43059.44</v>
      </c>
      <c r="FT68" s="211">
        <v>45481.39</v>
      </c>
      <c r="FU68" s="211">
        <v>43977.11</v>
      </c>
      <c r="FV68" s="211">
        <v>44499.99</v>
      </c>
      <c r="FW68" s="211">
        <v>43514.61</v>
      </c>
      <c r="FX68" s="211">
        <v>44216.47</v>
      </c>
      <c r="FY68" s="211">
        <v>43791.66</v>
      </c>
      <c r="FZ68" s="211">
        <v>44557.14</v>
      </c>
      <c r="GA68" s="211">
        <v>43871.11</v>
      </c>
      <c r="GB68" s="211">
        <v>45469.31</v>
      </c>
      <c r="GC68" s="211">
        <v>46128.05</v>
      </c>
      <c r="GD68" s="211">
        <v>45999.99</v>
      </c>
      <c r="GE68" s="211">
        <v>45945.42</v>
      </c>
      <c r="GF68" s="211">
        <v>45903.26</v>
      </c>
      <c r="GG68" s="211">
        <v>46846.44</v>
      </c>
      <c r="GH68" s="211">
        <v>45458.87</v>
      </c>
      <c r="GI68" s="211">
        <v>46788.72</v>
      </c>
      <c r="GJ68" s="211">
        <v>44323.25</v>
      </c>
      <c r="GK68" s="211">
        <v>43028.72</v>
      </c>
      <c r="GL68" s="211">
        <v>46832.959999999999</v>
      </c>
      <c r="GM68" s="211">
        <v>45555.58</v>
      </c>
      <c r="GN68" s="211">
        <v>45297.31</v>
      </c>
      <c r="GO68" s="211">
        <v>43863.12</v>
      </c>
      <c r="GP68" s="211">
        <v>47835.99</v>
      </c>
      <c r="GQ68" s="211">
        <v>46424.29</v>
      </c>
      <c r="GR68" s="211">
        <v>46092.47</v>
      </c>
      <c r="GS68" s="211">
        <v>45627.07</v>
      </c>
      <c r="GT68" s="211">
        <v>47983.3</v>
      </c>
      <c r="GU68" s="211">
        <v>47632.49</v>
      </c>
      <c r="GV68" s="211">
        <v>49573.39</v>
      </c>
      <c r="GW68" s="211">
        <v>50773.9</v>
      </c>
      <c r="GX68" s="211">
        <v>56452.49</v>
      </c>
      <c r="GY68" s="211">
        <v>57754.51</v>
      </c>
      <c r="GZ68" s="211">
        <v>59383.83</v>
      </c>
      <c r="HA68" s="211">
        <v>59820.25</v>
      </c>
      <c r="HB68" s="211">
        <v>60249.1</v>
      </c>
      <c r="HC68" s="211">
        <v>59079.17</v>
      </c>
      <c r="HD68" s="211">
        <v>59465.99</v>
      </c>
      <c r="HE68" s="211">
        <v>61834.66</v>
      </c>
      <c r="HF68" s="211">
        <v>57602.06</v>
      </c>
      <c r="HG68" s="211">
        <v>58947.26</v>
      </c>
      <c r="HH68" s="211">
        <v>57956.08</v>
      </c>
      <c r="HI68" s="211">
        <v>60988.53</v>
      </c>
      <c r="HJ68" s="211">
        <v>60543.85</v>
      </c>
      <c r="HK68" s="211">
        <v>59393.63</v>
      </c>
      <c r="HL68" s="211">
        <v>60068.800000000003</v>
      </c>
      <c r="HM68" s="211">
        <v>59897.41</v>
      </c>
      <c r="HN68" s="211">
        <v>56704.31</v>
      </c>
      <c r="HO68" s="211">
        <v>57638.39</v>
      </c>
      <c r="HP68" s="211">
        <v>60242.85</v>
      </c>
      <c r="HQ68" s="211">
        <v>57503.01</v>
      </c>
      <c r="HR68" s="211">
        <v>56228.49</v>
      </c>
      <c r="HS68" s="211">
        <v>59313.11</v>
      </c>
      <c r="HT68" s="211">
        <v>56987.44</v>
      </c>
      <c r="HU68" s="211">
        <v>57846.35</v>
      </c>
      <c r="HV68" s="211">
        <v>55945.46</v>
      </c>
      <c r="HW68" s="211">
        <v>56166.7</v>
      </c>
      <c r="HX68" s="211">
        <v>56070.91</v>
      </c>
      <c r="HY68" s="211">
        <v>55003.5</v>
      </c>
      <c r="HZ68" s="211">
        <v>54315.4</v>
      </c>
      <c r="IA68" s="211">
        <v>55612.800000000003</v>
      </c>
      <c r="IB68" s="211">
        <v>57912.34</v>
      </c>
      <c r="IC68" s="211">
        <v>57884.5</v>
      </c>
      <c r="ID68" s="211">
        <v>56452.31</v>
      </c>
      <c r="IE68" s="211">
        <v>58054.99</v>
      </c>
      <c r="IF68" s="211">
        <v>56167.31</v>
      </c>
      <c r="IG68" s="211">
        <v>60371.94</v>
      </c>
      <c r="IH68" s="211">
        <v>61514.98</v>
      </c>
      <c r="II68" s="211">
        <v>60653.93</v>
      </c>
      <c r="IJ68" s="211">
        <v>58874.82</v>
      </c>
      <c r="IK68" s="211">
        <v>58379.63</v>
      </c>
      <c r="IL68" s="211">
        <v>59350.26</v>
      </c>
      <c r="IM68" s="211">
        <v>56661.87</v>
      </c>
      <c r="IN68" s="211">
        <v>58116.7</v>
      </c>
      <c r="IO68" s="211">
        <v>56474.29</v>
      </c>
      <c r="IP68" s="211">
        <v>57115</v>
      </c>
      <c r="IQ68" s="211">
        <v>59571.77</v>
      </c>
      <c r="IR68" s="211">
        <v>57088.43</v>
      </c>
      <c r="IS68" s="211">
        <v>57994.49</v>
      </c>
      <c r="IT68" s="211">
        <v>57203.09</v>
      </c>
      <c r="IU68" s="211">
        <v>56667.78</v>
      </c>
      <c r="IV68" s="211">
        <v>56965.5</v>
      </c>
      <c r="IW68" s="211">
        <v>59253.31</v>
      </c>
      <c r="IX68" s="211">
        <v>60752.33</v>
      </c>
      <c r="IY68" s="211">
        <v>66729.06</v>
      </c>
      <c r="IZ68" s="211">
        <v>66996.31</v>
      </c>
      <c r="JA68" s="211">
        <v>69528.350000000006</v>
      </c>
      <c r="JB68" s="211">
        <v>67571.240000000005</v>
      </c>
      <c r="JC68" s="211">
        <v>68044.820000000007</v>
      </c>
      <c r="JD68" s="211">
        <v>64967.39</v>
      </c>
      <c r="JE68" s="211">
        <v>64884.800000000003</v>
      </c>
      <c r="JF68" s="211">
        <v>62418.09</v>
      </c>
      <c r="JG68" s="211">
        <v>62219.97</v>
      </c>
      <c r="JH68" s="211">
        <v>60879.8</v>
      </c>
      <c r="JI68" s="211">
        <v>59284.19</v>
      </c>
      <c r="JJ68" s="211">
        <v>59031.03</v>
      </c>
      <c r="JK68" s="211">
        <v>56134.17</v>
      </c>
      <c r="JL68" s="211">
        <v>56182.9</v>
      </c>
      <c r="JM68" s="211">
        <v>55115.41</v>
      </c>
      <c r="JN68" s="211">
        <v>52772.24</v>
      </c>
      <c r="JO68" s="211">
        <v>52591.519999999997</v>
      </c>
      <c r="JP68" s="211">
        <v>51629.91</v>
      </c>
      <c r="JQ68" s="211">
        <v>52597.83</v>
      </c>
      <c r="JR68" s="211">
        <v>54133.89</v>
      </c>
      <c r="JS68" s="211">
        <v>52631.56</v>
      </c>
      <c r="JT68" s="211">
        <v>51008.1</v>
      </c>
      <c r="JU68" s="211">
        <v>52413.75</v>
      </c>
      <c r="JV68" s="211">
        <v>52326.47</v>
      </c>
      <c r="JW68" s="211">
        <v>52724.55</v>
      </c>
      <c r="JX68" s="211">
        <v>52834.85</v>
      </c>
      <c r="JY68" s="211">
        <v>52035.96</v>
      </c>
      <c r="JZ68" s="211">
        <v>52246.68</v>
      </c>
      <c r="KA68" s="211">
        <v>53075.839999999997</v>
      </c>
      <c r="KB68" s="211">
        <v>53270.94</v>
      </c>
      <c r="KC68" s="211">
        <v>54919.03</v>
      </c>
      <c r="KD68" s="211">
        <v>55762.77</v>
      </c>
      <c r="KE68" s="211">
        <v>57706.89</v>
      </c>
      <c r="KF68" s="211">
        <v>58215.42</v>
      </c>
      <c r="KG68" s="211">
        <v>60131.35</v>
      </c>
      <c r="KH68" s="211">
        <v>58943.39</v>
      </c>
      <c r="KI68" s="211">
        <v>59886.28</v>
      </c>
      <c r="KJ68" s="211">
        <v>60213.58</v>
      </c>
      <c r="KK68" s="211">
        <v>59675.68</v>
      </c>
      <c r="KL68" s="211">
        <v>59342.59</v>
      </c>
      <c r="KM68" s="211">
        <v>59158.9</v>
      </c>
      <c r="KN68" s="211">
        <v>58020.71</v>
      </c>
      <c r="KO68" s="211">
        <v>56369.34</v>
      </c>
      <c r="KP68" s="211">
        <v>60080.78</v>
      </c>
      <c r="KQ68" s="211">
        <v>59807.31</v>
      </c>
      <c r="KR68" s="211">
        <v>61355.13</v>
      </c>
      <c r="KS68" s="211">
        <v>58471.55</v>
      </c>
      <c r="KT68" s="211">
        <v>59657.56</v>
      </c>
      <c r="KU68" s="211">
        <v>59805.1</v>
      </c>
      <c r="KV68" s="211">
        <v>62412.22</v>
      </c>
      <c r="KW68" s="211">
        <v>64886.03</v>
      </c>
      <c r="KX68" s="211">
        <v>65834.509999999995</v>
      </c>
      <c r="KY68" s="211">
        <v>71934.570000000007</v>
      </c>
      <c r="KZ68" s="211">
        <v>72198.81</v>
      </c>
      <c r="LA68" s="211">
        <v>70459.22</v>
      </c>
      <c r="LB68" s="211">
        <v>68025</v>
      </c>
      <c r="LC68" s="211">
        <v>70597.22</v>
      </c>
      <c r="LD68" s="211">
        <v>69315.350000000006</v>
      </c>
      <c r="LE68" s="211">
        <v>66746.080000000002</v>
      </c>
      <c r="LF68" s="211">
        <v>64289.31</v>
      </c>
      <c r="LG68" s="211">
        <v>64124.34</v>
      </c>
      <c r="LH68" s="211">
        <v>64865.01</v>
      </c>
      <c r="LI68" s="211">
        <v>65692.679999999993</v>
      </c>
      <c r="LJ68" s="211">
        <v>65691.02</v>
      </c>
      <c r="LK68" s="211">
        <v>66518.95</v>
      </c>
      <c r="LL68" s="211">
        <v>68159.91</v>
      </c>
      <c r="LM68" s="211">
        <v>69872.820000000007</v>
      </c>
      <c r="LN68" s="211">
        <v>70647.72</v>
      </c>
      <c r="LO68" s="211">
        <v>71527.12</v>
      </c>
      <c r="LP68" s="211">
        <v>76833.95</v>
      </c>
      <c r="LQ68" s="211">
        <v>75157.11</v>
      </c>
      <c r="LR68" s="211">
        <v>75921.320000000007</v>
      </c>
      <c r="LS68" s="211">
        <v>76583.3</v>
      </c>
      <c r="LT68" s="211">
        <v>78045.84</v>
      </c>
      <c r="LU68" s="211">
        <v>80459.509999999995</v>
      </c>
      <c r="LV68" s="211">
        <v>82179.570000000007</v>
      </c>
      <c r="LW68" s="211">
        <v>84712.11</v>
      </c>
      <c r="LX68" s="211">
        <v>86850.78</v>
      </c>
      <c r="LY68" s="211">
        <v>89901.95</v>
      </c>
      <c r="LZ68" s="211">
        <v>90032.8</v>
      </c>
      <c r="MA68" s="211">
        <v>90907.3</v>
      </c>
      <c r="MB68" s="211">
        <v>90125.81</v>
      </c>
      <c r="MC68" s="211">
        <v>94941.56</v>
      </c>
      <c r="MD68" s="211">
        <v>96089.06</v>
      </c>
      <c r="ME68" s="211">
        <v>98037.75</v>
      </c>
      <c r="MF68" s="211">
        <v>98400.15</v>
      </c>
      <c r="MG68" s="211">
        <v>102197.98</v>
      </c>
      <c r="MH68" s="211">
        <v>107354.61</v>
      </c>
      <c r="MI68" s="211">
        <v>97927.97</v>
      </c>
      <c r="MJ68" s="211">
        <v>99472.44</v>
      </c>
      <c r="MK68" s="211">
        <v>100397.79</v>
      </c>
      <c r="ML68" s="211">
        <v>103525.39</v>
      </c>
      <c r="MM68" s="211">
        <v>101350.83</v>
      </c>
      <c r="MN68" s="211">
        <v>104929.59</v>
      </c>
      <c r="MO68" s="211">
        <v>107470.39999999999</v>
      </c>
      <c r="MP68" s="211">
        <v>111535.53</v>
      </c>
      <c r="MQ68" s="211">
        <v>111987.86</v>
      </c>
      <c r="MR68" s="211">
        <v>110789.65</v>
      </c>
      <c r="MS68" s="211">
        <v>109120.58</v>
      </c>
      <c r="MT68" s="211">
        <v>111283.13</v>
      </c>
      <c r="MU68" s="211">
        <v>117105.11</v>
      </c>
      <c r="MV68" s="211">
        <v>119290.33</v>
      </c>
      <c r="MW68" s="211">
        <v>127318.53</v>
      </c>
      <c r="MX68" s="211">
        <v>131118.34</v>
      </c>
      <c r="MY68" s="211">
        <v>139679.35</v>
      </c>
      <c r="MZ68" s="211">
        <v>135632.44</v>
      </c>
      <c r="NA68" s="211">
        <v>140633.87</v>
      </c>
      <c r="NB68" s="211">
        <v>142706.62</v>
      </c>
      <c r="NC68" s="211">
        <v>142276.07</v>
      </c>
      <c r="ND68" s="211">
        <v>141172.85999999999</v>
      </c>
      <c r="NE68" s="211">
        <v>141130.39000000001</v>
      </c>
      <c r="NF68" s="211">
        <v>140793.71</v>
      </c>
      <c r="NG68" s="211">
        <v>139473.06</v>
      </c>
      <c r="NH68" s="211">
        <v>141094.94</v>
      </c>
      <c r="NI68" s="211">
        <v>145063.35999999999</v>
      </c>
      <c r="NJ68" s="211">
        <v>148540.26</v>
      </c>
      <c r="NK68" s="211">
        <v>150115.78</v>
      </c>
      <c r="NL68" s="211">
        <v>152347.93</v>
      </c>
      <c r="NM68" s="211">
        <v>152033.04</v>
      </c>
      <c r="NN68" s="211">
        <v>156027.1</v>
      </c>
      <c r="NO68" s="211">
        <v>150828.79999999999</v>
      </c>
      <c r="NP68" s="211">
        <v>149928.13</v>
      </c>
      <c r="NQ68" s="211">
        <v>149775.38</v>
      </c>
      <c r="NR68" s="211">
        <v>147204.26999999999</v>
      </c>
      <c r="NS68" s="211">
        <v>148106.75</v>
      </c>
      <c r="NT68" s="211">
        <v>144033.34</v>
      </c>
      <c r="NU68" s="211">
        <v>145433.51</v>
      </c>
      <c r="NV68" s="211">
        <v>146302.29999999999</v>
      </c>
      <c r="NW68" s="211">
        <v>148339.79</v>
      </c>
      <c r="NX68" s="211">
        <v>146429.21</v>
      </c>
      <c r="NY68" s="211">
        <v>151676.01999999999</v>
      </c>
      <c r="NZ68" s="211">
        <v>150734.6</v>
      </c>
      <c r="OA68" s="211">
        <v>151296.47</v>
      </c>
      <c r="OB68" s="211">
        <v>154029.17000000001</v>
      </c>
      <c r="OC68" s="211">
        <v>155520.06</v>
      </c>
      <c r="OD68" s="211">
        <v>154921.20000000001</v>
      </c>
      <c r="OE68" s="211">
        <v>158231.15</v>
      </c>
      <c r="OF68" s="211">
        <v>161556.91</v>
      </c>
      <c r="OG68" s="211">
        <v>161116.68</v>
      </c>
      <c r="OH68" s="211">
        <v>164401.62</v>
      </c>
      <c r="OI68" s="211">
        <v>164320.71</v>
      </c>
      <c r="OJ68" s="211">
        <v>164875.65</v>
      </c>
      <c r="OK68" s="211">
        <v>164748.49</v>
      </c>
      <c r="OL68" s="211">
        <v>164722.38</v>
      </c>
      <c r="OM68" s="211">
        <v>166326.21</v>
      </c>
      <c r="ON68" s="211">
        <v>167340.07</v>
      </c>
      <c r="OO68" s="211">
        <v>168326.91</v>
      </c>
      <c r="OP68" s="211">
        <v>169120.66</v>
      </c>
      <c r="OQ68" s="211">
        <v>168400.17</v>
      </c>
      <c r="OR68" s="211">
        <v>165525.32999999999</v>
      </c>
      <c r="OS68" s="211">
        <v>167760.75</v>
      </c>
      <c r="OT68" s="211">
        <v>173490.87</v>
      </c>
      <c r="OU68" s="211">
        <v>173771.55</v>
      </c>
      <c r="OV68" s="211">
        <v>177169.92000000001</v>
      </c>
      <c r="OW68" s="211">
        <v>182937.07</v>
      </c>
      <c r="OX68" s="211">
        <v>190179.05</v>
      </c>
      <c r="OY68" s="211">
        <v>198795.26</v>
      </c>
      <c r="OZ68" s="211">
        <v>202071.05</v>
      </c>
      <c r="PA68" s="211">
        <v>203104.82</v>
      </c>
      <c r="PB68" s="211">
        <v>207654.59</v>
      </c>
      <c r="PC68" s="211">
        <v>212655.18</v>
      </c>
      <c r="PD68" s="211">
        <v>208241.62</v>
      </c>
      <c r="PE68" s="211">
        <v>206687.39</v>
      </c>
      <c r="PF68" s="211">
        <v>208107.54</v>
      </c>
      <c r="PG68" s="211">
        <v>211387.01</v>
      </c>
      <c r="PH68" s="211">
        <v>216278.63</v>
      </c>
      <c r="PI68" s="211">
        <v>210091.2</v>
      </c>
      <c r="PJ68" s="211">
        <v>218290.39</v>
      </c>
      <c r="PK68" s="211">
        <v>215344.31</v>
      </c>
      <c r="PL68" s="211">
        <v>210490.12</v>
      </c>
      <c r="PM68" s="211">
        <v>212435.51</v>
      </c>
      <c r="PN68" s="211">
        <v>214991.23</v>
      </c>
      <c r="PO68" s="211">
        <v>213545.03</v>
      </c>
      <c r="PP68" s="211">
        <v>214143.52</v>
      </c>
      <c r="PQ68" s="211">
        <v>219481.34</v>
      </c>
      <c r="PR68" s="211">
        <v>216712.43</v>
      </c>
      <c r="PS68" s="211">
        <v>215026.33</v>
      </c>
      <c r="PT68" s="211">
        <v>212240.95</v>
      </c>
      <c r="PU68" s="211">
        <v>221224.27</v>
      </c>
      <c r="PV68" s="211">
        <v>224484.37</v>
      </c>
      <c r="PW68" s="211">
        <v>221324.9</v>
      </c>
      <c r="PX68" s="211">
        <v>221331.47</v>
      </c>
      <c r="PY68" s="211">
        <v>225821.31</v>
      </c>
      <c r="PZ68" s="211">
        <v>224401.23</v>
      </c>
      <c r="QA68" s="211">
        <v>221407.35</v>
      </c>
      <c r="QB68" s="211">
        <v>229020.12</v>
      </c>
      <c r="QC68" s="211">
        <v>228416.79</v>
      </c>
      <c r="QD68" s="211">
        <v>243246.93</v>
      </c>
      <c r="QE68" s="211">
        <v>240767.95</v>
      </c>
      <c r="QF68" s="211">
        <v>241389.06</v>
      </c>
      <c r="QG68" s="211">
        <v>248416.92</v>
      </c>
      <c r="QH68" s="211">
        <v>253495.49</v>
      </c>
      <c r="QI68" s="211">
        <v>259282.82</v>
      </c>
      <c r="QJ68" s="211">
        <v>260576.93</v>
      </c>
      <c r="QK68" s="211">
        <v>264441.65000000002</v>
      </c>
      <c r="QL68" s="211">
        <v>262261.03000000003</v>
      </c>
      <c r="QM68" s="211">
        <v>271695.40999999997</v>
      </c>
      <c r="QN68" s="211">
        <v>271502.84999999998</v>
      </c>
      <c r="QO68" s="211">
        <v>275725.86</v>
      </c>
      <c r="QP68" s="211">
        <v>281382.89</v>
      </c>
      <c r="QQ68" s="211">
        <v>274644.55</v>
      </c>
      <c r="QR68" s="211">
        <v>281751.38</v>
      </c>
      <c r="QS68" s="211">
        <v>284043.21999999997</v>
      </c>
      <c r="QT68" s="211">
        <v>282730.39</v>
      </c>
      <c r="QU68" s="211">
        <v>292517.7</v>
      </c>
      <c r="QV68" s="211">
        <v>294767.32</v>
      </c>
      <c r="QW68" s="211">
        <v>302327.96000000002</v>
      </c>
      <c r="QX68" s="211">
        <v>312557.03999999998</v>
      </c>
      <c r="QY68" s="211">
        <v>329620.90000000002</v>
      </c>
      <c r="QZ68" s="211">
        <v>342090.14</v>
      </c>
      <c r="RA68" s="211">
        <v>331217.7</v>
      </c>
      <c r="RB68" s="211">
        <v>330287.65999999997</v>
      </c>
      <c r="RC68" s="211">
        <v>346720.85</v>
      </c>
      <c r="RD68" s="211">
        <v>333735.23</v>
      </c>
      <c r="RE68" s="211">
        <v>342257.17</v>
      </c>
      <c r="RF68" s="211">
        <v>339679.55</v>
      </c>
      <c r="RG68" s="211">
        <v>339928.35</v>
      </c>
      <c r="RH68" s="211">
        <v>343759.6</v>
      </c>
      <c r="RI68" s="211">
        <v>341637.35</v>
      </c>
      <c r="RJ68" s="211">
        <v>342020.02</v>
      </c>
      <c r="RK68" s="211">
        <v>341953.8</v>
      </c>
      <c r="RL68" s="211">
        <v>345170.47</v>
      </c>
      <c r="RM68" s="211">
        <v>344376.22</v>
      </c>
      <c r="RN68" s="211">
        <v>342611.56</v>
      </c>
      <c r="RO68" s="211">
        <v>355146.6</v>
      </c>
      <c r="RP68" s="211">
        <v>367407.57</v>
      </c>
      <c r="RQ68" s="211">
        <v>369309.8</v>
      </c>
      <c r="RR68" s="211">
        <v>372054.45</v>
      </c>
      <c r="RS68" s="211">
        <v>373372.08</v>
      </c>
      <c r="RT68" s="211">
        <v>390546.86</v>
      </c>
      <c r="RU68" s="211">
        <v>391326.93</v>
      </c>
      <c r="RV68" s="211">
        <v>402636.36</v>
      </c>
      <c r="RW68" s="211">
        <v>405308.9</v>
      </c>
      <c r="RX68" s="211">
        <v>407503.67</v>
      </c>
      <c r="RY68" s="211">
        <v>421866.77</v>
      </c>
      <c r="RZ68" s="211">
        <v>432040.48</v>
      </c>
      <c r="SA68" s="211">
        <v>440807.2</v>
      </c>
      <c r="SB68" s="211">
        <v>422984.58</v>
      </c>
      <c r="SC68" s="211">
        <v>427305.52</v>
      </c>
      <c r="SD68" s="211">
        <v>445787.36</v>
      </c>
      <c r="SE68" s="211">
        <v>448246.95</v>
      </c>
      <c r="SF68" s="211">
        <v>443874.02</v>
      </c>
      <c r="SG68" s="211">
        <v>444495.83</v>
      </c>
      <c r="SH68" s="211">
        <v>455265.04</v>
      </c>
      <c r="SI68" s="211">
        <v>450192.38</v>
      </c>
      <c r="SJ68" s="211">
        <v>451647.08</v>
      </c>
      <c r="SK68" s="211">
        <v>464521.83</v>
      </c>
      <c r="SL68" s="211">
        <v>465199.73</v>
      </c>
      <c r="SM68" s="211">
        <v>466045.99</v>
      </c>
      <c r="SN68" s="211">
        <v>460404.98</v>
      </c>
      <c r="SO68" s="211">
        <v>477649.77</v>
      </c>
      <c r="SP68" s="211">
        <v>500123.89</v>
      </c>
      <c r="SQ68" s="211">
        <v>521958.57</v>
      </c>
      <c r="SR68" s="211">
        <v>525971.82999999996</v>
      </c>
      <c r="SS68" s="211">
        <v>531490.80000000005</v>
      </c>
      <c r="ST68" s="211">
        <v>542774.53</v>
      </c>
      <c r="SU68" s="211">
        <v>535750.86</v>
      </c>
      <c r="SV68" s="211">
        <v>554715.53</v>
      </c>
      <c r="SW68" s="211">
        <v>577858.74</v>
      </c>
      <c r="SX68" s="211">
        <v>594692.88</v>
      </c>
      <c r="SY68" s="211">
        <v>610057.86</v>
      </c>
      <c r="SZ68" s="211">
        <v>632768.49</v>
      </c>
      <c r="TA68" s="211">
        <v>635010.56999999995</v>
      </c>
      <c r="TB68" s="211">
        <v>641555.4</v>
      </c>
      <c r="TC68" s="211">
        <v>659111.28</v>
      </c>
      <c r="TD68" s="211">
        <v>654909.43000000005</v>
      </c>
      <c r="TE68" s="211">
        <v>654120.06000000006</v>
      </c>
      <c r="TF68" s="211">
        <v>648207.12</v>
      </c>
      <c r="TG68" s="211">
        <v>645468.18000000005</v>
      </c>
      <c r="TH68" s="211">
        <v>638597.34</v>
      </c>
      <c r="TI68" s="211">
        <v>637072.07999999996</v>
      </c>
      <c r="TJ68" s="211">
        <v>631395.93999999994</v>
      </c>
      <c r="TK68" s="211">
        <v>631880.27</v>
      </c>
      <c r="TL68" s="211">
        <v>644144</v>
      </c>
      <c r="TM68" s="211">
        <v>650860.93999999994</v>
      </c>
      <c r="TN68" s="211">
        <v>646132.16</v>
      </c>
      <c r="TO68" s="211">
        <v>658007.44999999995</v>
      </c>
      <c r="TP68" s="211">
        <v>651962.72</v>
      </c>
      <c r="TQ68" s="211">
        <v>677640.47</v>
      </c>
      <c r="TR68" s="211">
        <v>681148.73</v>
      </c>
      <c r="TS68" s="211">
        <v>637457.11</v>
      </c>
      <c r="TT68" s="211">
        <v>637480.98</v>
      </c>
      <c r="TU68" s="211">
        <v>654326.85</v>
      </c>
      <c r="TV68" s="211">
        <v>646901.03</v>
      </c>
      <c r="TW68" s="211">
        <v>644809.39</v>
      </c>
      <c r="TX68" s="211">
        <v>636059.63</v>
      </c>
      <c r="TY68" s="211">
        <v>636625.77</v>
      </c>
      <c r="TZ68" s="211">
        <v>641555.92000000004</v>
      </c>
      <c r="UA68" s="211">
        <v>638753.71</v>
      </c>
      <c r="UB68" s="211">
        <v>651456.43000000005</v>
      </c>
      <c r="UC68" s="211">
        <v>657854.43000000005</v>
      </c>
      <c r="UD68" s="211">
        <v>676268.54</v>
      </c>
      <c r="UE68" s="211">
        <v>675094.06</v>
      </c>
      <c r="UF68" s="211">
        <v>671181.49</v>
      </c>
      <c r="UG68" s="211">
        <v>685063.84</v>
      </c>
      <c r="UH68" s="211">
        <v>697492.21</v>
      </c>
      <c r="UI68" s="211">
        <v>700239.11</v>
      </c>
      <c r="UJ68" s="211">
        <v>698171.78</v>
      </c>
      <c r="UK68" s="211">
        <v>695002.6</v>
      </c>
      <c r="UL68" s="211">
        <v>701523.03</v>
      </c>
      <c r="UM68" s="211">
        <v>714799.07</v>
      </c>
      <c r="UN68" s="211">
        <v>703345.6</v>
      </c>
      <c r="UO68" s="211">
        <v>722367.56</v>
      </c>
      <c r="UP68" s="211">
        <v>723408.56</v>
      </c>
      <c r="UQ68" s="211">
        <v>749759.88</v>
      </c>
      <c r="UR68" s="211">
        <v>740957.24</v>
      </c>
      <c r="US68" s="211">
        <v>755511.02</v>
      </c>
      <c r="UT68" s="211">
        <v>746428.36</v>
      </c>
      <c r="UU68" s="211">
        <v>786196.95</v>
      </c>
      <c r="UV68" s="211">
        <v>783724.83</v>
      </c>
      <c r="UW68" s="211">
        <v>799122.62</v>
      </c>
      <c r="UX68" s="211">
        <v>799380.45</v>
      </c>
      <c r="UY68" s="211">
        <v>807573.32</v>
      </c>
      <c r="UZ68" s="211">
        <v>799823.28</v>
      </c>
      <c r="VA68" s="211">
        <v>809724.77</v>
      </c>
      <c r="VB68" s="211">
        <v>822078.78</v>
      </c>
      <c r="VC68" s="211">
        <v>839585.65</v>
      </c>
      <c r="VD68" s="211">
        <v>812377.86</v>
      </c>
      <c r="VE68" s="211">
        <v>785940.14</v>
      </c>
      <c r="VF68" s="211">
        <v>794140.64</v>
      </c>
      <c r="VG68" s="211">
        <v>790678.37</v>
      </c>
      <c r="VH68" s="211">
        <v>805056.12</v>
      </c>
      <c r="VI68" s="211">
        <v>799549.16</v>
      </c>
      <c r="VJ68" s="211">
        <v>791157.46</v>
      </c>
      <c r="VK68" s="211">
        <v>801714.63</v>
      </c>
      <c r="VL68" s="211">
        <v>796133.67</v>
      </c>
      <c r="VM68" s="211">
        <v>814092.27</v>
      </c>
      <c r="VN68" s="211">
        <v>802810.72</v>
      </c>
      <c r="VO68" s="211">
        <v>795223.91</v>
      </c>
      <c r="VP68" s="211">
        <v>794692.29</v>
      </c>
      <c r="VQ68" s="211">
        <v>828902.82</v>
      </c>
      <c r="VR68" s="211">
        <v>787726.51</v>
      </c>
      <c r="VS68" s="211">
        <v>801734.62</v>
      </c>
      <c r="VT68" s="211">
        <v>781924.07</v>
      </c>
      <c r="VU68" s="211">
        <v>818066.51</v>
      </c>
      <c r="VV68" s="211">
        <v>837958.54</v>
      </c>
      <c r="VW68" s="211">
        <v>794336.74</v>
      </c>
      <c r="VX68" s="211">
        <v>793646.17</v>
      </c>
      <c r="VY68" s="211">
        <v>802732.8</v>
      </c>
      <c r="VZ68" s="211">
        <v>805110.3</v>
      </c>
      <c r="WA68" s="211">
        <v>800360.09</v>
      </c>
      <c r="WB68" s="211">
        <v>806522.5</v>
      </c>
      <c r="WC68" s="211">
        <v>824310.48</v>
      </c>
      <c r="WD68" s="211">
        <v>859155.88</v>
      </c>
      <c r="WE68" s="211">
        <v>845397</v>
      </c>
      <c r="WF68" s="211">
        <v>841540.74</v>
      </c>
      <c r="WG68" s="211">
        <v>835815.38</v>
      </c>
      <c r="WH68" s="211">
        <v>856160.01</v>
      </c>
      <c r="WI68" s="211">
        <v>858324.59</v>
      </c>
      <c r="WJ68" s="211">
        <v>859031.95</v>
      </c>
      <c r="WK68" s="211">
        <v>848898.31</v>
      </c>
      <c r="WL68" s="211">
        <v>856389.16</v>
      </c>
      <c r="WM68" s="211">
        <v>871293.66</v>
      </c>
      <c r="WN68" s="211">
        <v>866020.6</v>
      </c>
      <c r="WO68" s="211">
        <v>888511.03</v>
      </c>
      <c r="WP68" s="211">
        <v>892677.98</v>
      </c>
      <c r="WQ68" s="211">
        <v>914665.42</v>
      </c>
      <c r="WR68" s="211">
        <v>899601.73</v>
      </c>
      <c r="WS68" s="211">
        <v>915927.37</v>
      </c>
      <c r="WT68" s="211">
        <v>910233.91</v>
      </c>
      <c r="WU68" s="211">
        <v>925733.94</v>
      </c>
      <c r="WV68" s="211">
        <v>939919.45</v>
      </c>
      <c r="WW68" s="211">
        <v>943976.98</v>
      </c>
      <c r="WX68" s="211">
        <v>976231.72</v>
      </c>
      <c r="WY68" s="211">
        <v>991431.93</v>
      </c>
      <c r="WZ68" s="211">
        <v>1007550.2</v>
      </c>
      <c r="XA68" s="211">
        <v>982702.66</v>
      </c>
      <c r="XB68" s="211">
        <v>1012376.46</v>
      </c>
      <c r="XC68" s="211">
        <v>1008879.93</v>
      </c>
      <c r="XD68" s="211">
        <v>1011310.04</v>
      </c>
      <c r="XE68" s="211">
        <v>1014387.6</v>
      </c>
      <c r="XF68" s="211">
        <v>1018626.07</v>
      </c>
      <c r="XG68" s="211">
        <v>1010413.71</v>
      </c>
      <c r="XH68" s="211">
        <v>1020405.07</v>
      </c>
      <c r="XI68" s="211">
        <v>1022217.5</v>
      </c>
      <c r="XJ68" s="211">
        <v>1015110.28</v>
      </c>
      <c r="XK68" s="211">
        <v>1003762.91</v>
      </c>
      <c r="XL68" s="211">
        <v>994886.63</v>
      </c>
      <c r="XM68" s="211">
        <v>1015437.51</v>
      </c>
      <c r="XN68" s="211">
        <v>1025189.9</v>
      </c>
      <c r="XO68" s="211">
        <v>1019476.5</v>
      </c>
      <c r="XP68" s="211">
        <v>1036827.24</v>
      </c>
      <c r="XQ68" s="211">
        <v>1058073.8600000001</v>
      </c>
      <c r="XR68" s="211">
        <v>1018623.36</v>
      </c>
      <c r="XS68" s="211">
        <v>1008601.48</v>
      </c>
      <c r="XT68" s="211">
        <v>997114.32</v>
      </c>
      <c r="XU68" s="211">
        <v>1035238.91</v>
      </c>
      <c r="XV68" s="211">
        <v>1073123.76</v>
      </c>
      <c r="XW68" s="211">
        <v>1061209.9099999999</v>
      </c>
      <c r="XX68" s="211">
        <v>1064894.6200000001</v>
      </c>
      <c r="XY68" s="211">
        <v>1072698.8899999999</v>
      </c>
      <c r="XZ68" s="211">
        <v>1075969.72</v>
      </c>
      <c r="YA68" s="211">
        <v>1056551.3700000001</v>
      </c>
      <c r="YB68" s="211">
        <v>1070611.23</v>
      </c>
      <c r="YC68" s="211">
        <v>1076977.18</v>
      </c>
      <c r="YD68" s="211">
        <v>1126862.83</v>
      </c>
      <c r="YE68" s="211">
        <v>1110589.06</v>
      </c>
      <c r="YF68" s="211">
        <v>1112630.3899999999</v>
      </c>
      <c r="YG68" s="211">
        <v>1102964.01</v>
      </c>
      <c r="YH68" s="211">
        <v>1129385.56</v>
      </c>
      <c r="YI68" s="211">
        <v>1157625.33</v>
      </c>
      <c r="YJ68" s="211">
        <v>1155567.18</v>
      </c>
      <c r="YK68" s="211">
        <v>1141279.53</v>
      </c>
      <c r="YL68" s="211">
        <v>1123573.47</v>
      </c>
      <c r="YM68" s="211">
        <v>1152674.3799999999</v>
      </c>
      <c r="YN68" s="211">
        <v>1140132.1000000001</v>
      </c>
      <c r="YO68" s="211">
        <v>1138477.24</v>
      </c>
      <c r="YP68" s="211">
        <v>1149245.82</v>
      </c>
      <c r="YQ68" s="210">
        <v>1169808.8400000001</v>
      </c>
      <c r="YR68" s="210">
        <v>1374777.98</v>
      </c>
      <c r="YS68" s="210">
        <v>1241825.1100000001</v>
      </c>
      <c r="YT68" s="210">
        <v>1172550.8400000001</v>
      </c>
      <c r="YU68" s="210">
        <v>1196119.29</v>
      </c>
      <c r="YV68" s="210">
        <v>1175134.96</v>
      </c>
      <c r="YW68" s="210">
        <v>1208942.3500000001</v>
      </c>
      <c r="YX68" s="210">
        <v>1224221.52</v>
      </c>
      <c r="YY68" s="210">
        <v>1214481.9099999999</v>
      </c>
      <c r="YZ68" s="210">
        <v>1254678.6399999999</v>
      </c>
      <c r="ZA68" s="210">
        <v>1279624.54</v>
      </c>
      <c r="ZB68" s="210">
        <v>1267889.24</v>
      </c>
      <c r="ZC68" s="210">
        <v>1265438.08</v>
      </c>
      <c r="ZD68" s="210">
        <v>1262460.97</v>
      </c>
      <c r="ZE68" s="210">
        <v>1270132.57</v>
      </c>
      <c r="ZF68" s="210">
        <v>1288895.47</v>
      </c>
      <c r="ZG68" s="210">
        <v>1317751.6100000001</v>
      </c>
      <c r="ZH68" s="210">
        <v>1322022.95</v>
      </c>
      <c r="ZI68" s="210">
        <v>1329729.8600000001</v>
      </c>
      <c r="ZJ68" s="210">
        <v>1335392.1200000001</v>
      </c>
      <c r="ZK68" s="210">
        <v>1305025.17</v>
      </c>
      <c r="ZL68" s="210">
        <v>1316224.27</v>
      </c>
      <c r="ZM68" s="210">
        <v>1343257.08</v>
      </c>
      <c r="ZN68" s="210">
        <v>1355289.73</v>
      </c>
      <c r="ZO68" s="210">
        <v>1364693.76</v>
      </c>
      <c r="ZP68" s="210">
        <v>1349215.92</v>
      </c>
      <c r="ZQ68" s="210">
        <v>1389218.48</v>
      </c>
      <c r="ZR68" s="210">
        <v>1391570.85</v>
      </c>
      <c r="ZS68" s="210">
        <v>1404986.6</v>
      </c>
      <c r="ZT68" s="210">
        <v>1381714.82</v>
      </c>
      <c r="ZU68" s="210">
        <v>1386073.82</v>
      </c>
      <c r="ZV68" s="210">
        <v>1415884.48</v>
      </c>
      <c r="ZW68" s="210">
        <v>1383199.8</v>
      </c>
      <c r="ZX68" s="210">
        <v>1396030.9</v>
      </c>
      <c r="ZY68" s="210">
        <v>1401346.99</v>
      </c>
      <c r="ZZ68" s="210">
        <v>1429695.72</v>
      </c>
      <c r="AAA68" s="210">
        <v>1409102.66</v>
      </c>
      <c r="AAB68" s="210">
        <v>1426667.36</v>
      </c>
      <c r="AAC68" s="210">
        <v>1420214.06</v>
      </c>
      <c r="AAD68" s="210">
        <v>1442329.89</v>
      </c>
      <c r="AAE68" s="210">
        <v>1484500.82</v>
      </c>
      <c r="AAF68" s="210">
        <v>1470302.26</v>
      </c>
      <c r="AAG68" s="210">
        <v>1495314.3</v>
      </c>
      <c r="AAH68" s="210">
        <v>1506050.95</v>
      </c>
      <c r="AAI68" s="210">
        <v>1539706.84</v>
      </c>
      <c r="AAJ68" s="210">
        <v>1539145.74</v>
      </c>
      <c r="AAK68" s="210">
        <v>1599444.44</v>
      </c>
      <c r="AAL68" s="210">
        <v>1568090.21</v>
      </c>
      <c r="AAM68" s="210">
        <v>1556419.41</v>
      </c>
      <c r="AAN68" s="210">
        <v>1559710.83</v>
      </c>
      <c r="AAO68" s="210">
        <v>1552490.35</v>
      </c>
      <c r="AAP68" s="210">
        <v>1549560.59</v>
      </c>
      <c r="AAQ68" s="210">
        <v>1565840.51</v>
      </c>
      <c r="AAR68" s="210">
        <v>1589558.01</v>
      </c>
      <c r="AAS68" s="210">
        <v>1580190.99</v>
      </c>
      <c r="AAT68" s="210">
        <v>1599611.7</v>
      </c>
      <c r="AAU68" s="210">
        <v>1638186.85</v>
      </c>
      <c r="AAV68" s="210">
        <v>1603401.4</v>
      </c>
      <c r="AAW68" s="210">
        <v>1596964.08</v>
      </c>
      <c r="AAX68" s="210">
        <v>1616087.18</v>
      </c>
      <c r="AAY68" s="210">
        <v>1662647.61</v>
      </c>
      <c r="AAZ68" s="210">
        <v>1681617.2</v>
      </c>
      <c r="ABA68" s="210">
        <v>1721849.76</v>
      </c>
      <c r="ABB68" s="210">
        <v>1767538.43</v>
      </c>
      <c r="ABC68" s="210">
        <v>1799121.58</v>
      </c>
      <c r="ABD68" s="210">
        <v>1807967.81</v>
      </c>
      <c r="ABE68" s="210">
        <v>1812467.81</v>
      </c>
      <c r="ABF68" s="210">
        <v>1840397.66</v>
      </c>
      <c r="ABG68" s="210">
        <v>1842980.16</v>
      </c>
      <c r="ABH68" s="210">
        <v>1835329.51</v>
      </c>
      <c r="ABI68" s="210">
        <v>1859224.48</v>
      </c>
      <c r="ABJ68" s="210">
        <v>1878782.43</v>
      </c>
      <c r="ABK68" s="210">
        <v>1911050.15</v>
      </c>
      <c r="ABL68" s="210">
        <v>1844138.45</v>
      </c>
      <c r="ABM68" s="210">
        <v>1862160.88</v>
      </c>
      <c r="ABN68" s="210">
        <v>1935145.02</v>
      </c>
      <c r="ABO68" s="210">
        <v>1953315.09</v>
      </c>
      <c r="ABP68" s="210">
        <v>1952164.97</v>
      </c>
      <c r="ABQ68" s="210">
        <v>1996037.91</v>
      </c>
      <c r="ABR68" s="210">
        <v>1982998</v>
      </c>
      <c r="ABS68" s="210">
        <v>1938026.07</v>
      </c>
      <c r="ABT68" s="210">
        <v>1964186.24</v>
      </c>
      <c r="ABU68" s="210">
        <v>1977683.48</v>
      </c>
      <c r="ABV68" s="210">
        <v>2029146.69</v>
      </c>
      <c r="ABW68" s="210">
        <v>2004184.31</v>
      </c>
      <c r="ABX68" s="210">
        <v>1999389.51</v>
      </c>
      <c r="ABY68" s="210">
        <v>2019197.65</v>
      </c>
      <c r="ABZ68" s="210">
        <v>2072230.3</v>
      </c>
      <c r="ACA68" s="210">
        <v>2057369.21</v>
      </c>
      <c r="ACB68" s="210">
        <v>2146839.09</v>
      </c>
      <c r="ACC68" s="210">
        <v>2116159.65</v>
      </c>
      <c r="ACD68" s="210">
        <v>2137615.62</v>
      </c>
      <c r="ACE68" s="210">
        <v>2197687.69</v>
      </c>
      <c r="ACF68" s="210">
        <v>2199848.48</v>
      </c>
      <c r="ACG68" s="210">
        <v>2212337.88</v>
      </c>
      <c r="ACH68" s="210">
        <v>2237001.3963540997</v>
      </c>
      <c r="ACI68" s="210">
        <v>2336283.8272244008</v>
      </c>
      <c r="ACJ68" s="210">
        <v>2250591.2245403002</v>
      </c>
      <c r="ACK68" s="210">
        <v>2255568.7245891006</v>
      </c>
      <c r="ACL68" s="210">
        <v>2236823.9482113002</v>
      </c>
      <c r="ACM68" s="210">
        <v>2276991.6442946997</v>
      </c>
      <c r="ACN68" s="210">
        <v>2285562.4680394004</v>
      </c>
      <c r="ACO68" s="210">
        <v>2301547.9228866999</v>
      </c>
      <c r="ACP68" s="210">
        <v>2332169.7258491996</v>
      </c>
      <c r="ACQ68" s="210">
        <v>2351968.7985659</v>
      </c>
      <c r="ACR68" s="210">
        <v>2439400.129001</v>
      </c>
      <c r="ACS68" s="210">
        <v>2408761.3770176005</v>
      </c>
      <c r="ACT68" s="210">
        <v>2447932.9727863003</v>
      </c>
      <c r="ACU68" s="210">
        <v>2429219.0102331</v>
      </c>
      <c r="ACV68" s="210">
        <v>2508552.4415683006</v>
      </c>
      <c r="ACW68" s="210">
        <v>2507275.7834326001</v>
      </c>
      <c r="ACX68" s="210">
        <v>2560675.9235193999</v>
      </c>
      <c r="ACY68" s="210">
        <v>2631471.6602764996</v>
      </c>
      <c r="ACZ68" s="210">
        <v>2717727.6238699998</v>
      </c>
      <c r="ADA68" s="210">
        <v>2831301.150178601</v>
      </c>
      <c r="ADB68" s="210">
        <v>2873270.1245005019</v>
      </c>
      <c r="ADC68" s="210">
        <v>2911919.2205862999</v>
      </c>
      <c r="ADD68" s="210">
        <v>2887939.7794600003</v>
      </c>
      <c r="ADE68" s="210">
        <v>2897577.809171</v>
      </c>
      <c r="ADF68" s="210">
        <v>2889728.1640108009</v>
      </c>
      <c r="ADG68" s="210">
        <v>2912876.6136458004</v>
      </c>
      <c r="ADH68" s="210">
        <v>2901961.3378553013</v>
      </c>
      <c r="ADI68" s="210">
        <v>2935533.003796</v>
      </c>
      <c r="ADJ68" s="210">
        <v>2942163.8905875995</v>
      </c>
      <c r="ADK68" s="210">
        <v>2959738.2113517006</v>
      </c>
      <c r="ADL68" s="210">
        <v>2967874.313328201</v>
      </c>
      <c r="ADM68" s="210">
        <v>3003151.6295733987</v>
      </c>
      <c r="ADN68" s="210">
        <v>3085385.2258179998</v>
      </c>
      <c r="ADO68" s="210">
        <v>3100150.251524501</v>
      </c>
      <c r="ADP68" s="210">
        <v>3139027.5636573005</v>
      </c>
      <c r="ADQ68" s="210">
        <v>3199121.8093080986</v>
      </c>
      <c r="ADR68" s="210">
        <v>3228136.7323452998</v>
      </c>
      <c r="ADS68" s="210">
        <v>3143085.7839500993</v>
      </c>
      <c r="ADT68" s="210">
        <v>3171107.6914728992</v>
      </c>
      <c r="ADU68" s="210">
        <v>3217573.7804065999</v>
      </c>
      <c r="ADV68" s="210">
        <v>3230046.4284941019</v>
      </c>
      <c r="ADW68" s="210">
        <v>3227807.5399324014</v>
      </c>
      <c r="ADX68" s="210">
        <v>3264704.9853327996</v>
      </c>
      <c r="ADY68" s="210">
        <v>3254518.8481502999</v>
      </c>
      <c r="ADZ68" s="210">
        <v>3345307.1744886991</v>
      </c>
      <c r="AEA68" s="210">
        <v>3464403.1730423993</v>
      </c>
      <c r="AEB68" s="210">
        <v>3432384.5622193003</v>
      </c>
      <c r="AEC68" s="210">
        <v>3457064.5115435002</v>
      </c>
      <c r="AED68" s="210">
        <v>3468480.3467451013</v>
      </c>
      <c r="AEE68" s="210">
        <v>3668067.3420167994</v>
      </c>
      <c r="AEF68" s="210">
        <v>3606766.0398610006</v>
      </c>
      <c r="AEG68" s="210">
        <v>3594078.8450250006</v>
      </c>
      <c r="AEH68" s="210">
        <v>3631966.3481905996</v>
      </c>
      <c r="AEI68" s="210">
        <v>3705004.2134224987</v>
      </c>
      <c r="AEJ68" s="176">
        <v>3683367.7941269996</v>
      </c>
      <c r="AEK68" s="176">
        <v>3726286.0542074018</v>
      </c>
      <c r="AEL68" s="176">
        <v>3808893.3414308005</v>
      </c>
      <c r="AEM68" s="176">
        <v>3819510.4127430995</v>
      </c>
      <c r="AEN68" s="176">
        <v>3918253.1018911004</v>
      </c>
      <c r="AEO68" s="176">
        <v>3898944.9634437002</v>
      </c>
      <c r="AEP68" s="176">
        <v>3953064.0376013</v>
      </c>
      <c r="AEQ68" s="176">
        <v>3967264.5022601015</v>
      </c>
      <c r="AER68" s="176">
        <v>4085558.2492663004</v>
      </c>
      <c r="AES68" s="176">
        <v>4020227.3440161999</v>
      </c>
      <c r="AET68" s="176">
        <v>4056715.763610702</v>
      </c>
      <c r="AEU68" s="176">
        <v>4038553.8407572992</v>
      </c>
      <c r="AEV68" s="176">
        <v>4121708.9961089003</v>
      </c>
      <c r="AEW68" s="176">
        <v>4165142.5319519998</v>
      </c>
      <c r="AEX68" s="176">
        <v>4262441.9131018016</v>
      </c>
      <c r="AEY68" s="176">
        <v>4391536.1094932994</v>
      </c>
      <c r="AEZ68" s="176">
        <v>4482279.4642469995</v>
      </c>
      <c r="AFA68" s="176">
        <v>4679696.8591769002</v>
      </c>
      <c r="AFB68" s="176">
        <v>4731153.9407534013</v>
      </c>
      <c r="AFC68" s="176">
        <v>4785345.6139349984</v>
      </c>
      <c r="AFD68" s="176">
        <v>4809757.6510384008</v>
      </c>
      <c r="AFE68" s="176">
        <v>4890951.3641125988</v>
      </c>
      <c r="AFF68" s="176">
        <v>4845871.033638699</v>
      </c>
      <c r="AFG68" s="176">
        <v>4867455.9710736005</v>
      </c>
      <c r="AFH68" s="176">
        <v>4868561.7121449998</v>
      </c>
      <c r="AFI68" s="176">
        <v>4896418.5726462994</v>
      </c>
      <c r="AFJ68" s="176">
        <v>4976247.5975555992</v>
      </c>
      <c r="AFK68" s="176">
        <v>4964136.5786523009</v>
      </c>
      <c r="AFL68" s="176">
        <v>4955610.5533365989</v>
      </c>
      <c r="AFM68" s="176">
        <v>4991425.6420946997</v>
      </c>
      <c r="AFN68" s="176">
        <v>5054496.3777963985</v>
      </c>
      <c r="AFO68" s="176">
        <v>5031717.8026047004</v>
      </c>
      <c r="AFP68" s="176">
        <v>5099083.8318912014</v>
      </c>
      <c r="AFQ68" s="176">
        <v>5098436.4831016008</v>
      </c>
      <c r="AFR68" s="176">
        <v>5183972.3686631983</v>
      </c>
      <c r="AFS68" s="176">
        <v>5171687.6207515998</v>
      </c>
      <c r="AFT68" s="176">
        <v>5201353.0814849986</v>
      </c>
      <c r="AFU68" s="176">
        <v>5203130.7558657983</v>
      </c>
      <c r="AFV68" s="176">
        <v>5259916.9359151004</v>
      </c>
      <c r="AFW68" s="176">
        <v>5296775.3439822905</v>
      </c>
      <c r="AFX68" s="176">
        <v>5324374.0385447005</v>
      </c>
      <c r="AFY68" s="176">
        <v>5409295.2506417977</v>
      </c>
      <c r="AFZ68" s="176">
        <v>5462489.9756792989</v>
      </c>
      <c r="AGA68" s="176">
        <v>5596673.2363426993</v>
      </c>
      <c r="AGB68" s="176">
        <v>5651470.3110260973</v>
      </c>
      <c r="AGC68" s="176">
        <v>5690086.0170130003</v>
      </c>
      <c r="AGD68" s="176">
        <v>5768095.6314363992</v>
      </c>
      <c r="AGE68" s="176">
        <v>5911272.8608589992</v>
      </c>
      <c r="AGF68" s="176">
        <v>6006810.2663714001</v>
      </c>
      <c r="AGG68" s="176">
        <v>6034908.9519648002</v>
      </c>
      <c r="AGH68" s="176">
        <v>5953245.1909213029</v>
      </c>
      <c r="AGI68" s="176">
        <v>6080323.7752431985</v>
      </c>
      <c r="AGJ68" s="176">
        <v>6084594.5127897002</v>
      </c>
      <c r="AGK68" s="176">
        <v>6122062.8751064995</v>
      </c>
      <c r="AGL68" s="176">
        <v>6256081.4279895974</v>
      </c>
      <c r="AGM68" s="176">
        <v>6333112.3978160992</v>
      </c>
      <c r="AGN68" s="176">
        <v>6458464.1040201988</v>
      </c>
      <c r="AGO68" s="176">
        <v>6433620.6081770007</v>
      </c>
      <c r="AGP68" s="176">
        <v>6534259.7324016979</v>
      </c>
      <c r="AGQ68" s="176">
        <v>6617416.5717621995</v>
      </c>
      <c r="AGR68" s="176">
        <v>6755549.7264551017</v>
      </c>
      <c r="AGS68" s="176">
        <v>6813682.7129172971</v>
      </c>
      <c r="AGT68" s="176">
        <v>6910746.0414921986</v>
      </c>
      <c r="AGU68" s="176">
        <v>7034184.3946277956</v>
      </c>
      <c r="AGV68" s="176">
        <v>7122511.620940499</v>
      </c>
      <c r="AGW68" s="176">
        <v>7391561.4562946986</v>
      </c>
      <c r="AGX68" s="176">
        <v>7550505.2443548981</v>
      </c>
      <c r="AGY68" s="176">
        <v>7707692.3851964977</v>
      </c>
      <c r="AGZ68" s="176">
        <v>7889779.4832237009</v>
      </c>
      <c r="AHA68" s="176">
        <v>8144569.0899999999</v>
      </c>
      <c r="AHB68" s="176">
        <v>8167469.5899999999</v>
      </c>
      <c r="AHC68" s="176">
        <v>8289122.9500000002</v>
      </c>
      <c r="AHD68" s="176">
        <v>8354272.4925509961</v>
      </c>
      <c r="AHE68" s="176">
        <v>8416263.6866150983</v>
      </c>
      <c r="AHF68" s="176">
        <v>8522665.5578964967</v>
      </c>
      <c r="AHG68" s="176">
        <v>8535146.4000000004</v>
      </c>
      <c r="AHH68" s="176">
        <v>8608214.8361981008</v>
      </c>
      <c r="AHI68" s="176">
        <v>8669046.3080301955</v>
      </c>
      <c r="AHJ68" s="176">
        <v>8898651.7414513994</v>
      </c>
      <c r="AHK68" s="176">
        <v>8924579.4547082968</v>
      </c>
      <c r="AHL68" s="176">
        <v>9025023.2799999993</v>
      </c>
      <c r="AHM68" s="176">
        <v>8964423.9199999999</v>
      </c>
      <c r="AHN68" s="176">
        <v>9097807.1400000006</v>
      </c>
      <c r="AHO68" s="176">
        <v>9073425.6199999992</v>
      </c>
      <c r="AHP68" s="176">
        <v>9100739.1799999997</v>
      </c>
      <c r="AHQ68" s="176">
        <v>9324368.1300000008</v>
      </c>
      <c r="AHR68" s="176">
        <v>9459168.3699999992</v>
      </c>
      <c r="AHS68" s="176">
        <v>9334593.7200000007</v>
      </c>
      <c r="AHT68" s="176">
        <v>9461832.2100000009</v>
      </c>
      <c r="AHU68" s="176">
        <v>9539595.5899999999</v>
      </c>
      <c r="AHV68" s="176">
        <v>9578957.1699999999</v>
      </c>
      <c r="AHW68" s="176">
        <v>9722302.0999999996</v>
      </c>
      <c r="AHX68" s="176">
        <v>9816178.6400000006</v>
      </c>
      <c r="AHY68" s="176">
        <v>9912538.0099999998</v>
      </c>
      <c r="AHZ68" s="176">
        <v>9963011.1600000001</v>
      </c>
      <c r="AIA68" s="176">
        <v>10156759.76</v>
      </c>
      <c r="AIB68" s="176">
        <v>10269573.01</v>
      </c>
      <c r="AIC68" s="176">
        <v>10142959.16</v>
      </c>
      <c r="AID68" s="176">
        <v>10212072.029999999</v>
      </c>
      <c r="AIE68" s="176">
        <v>10369002.58</v>
      </c>
      <c r="AIF68" s="176">
        <v>10429036.369999999</v>
      </c>
      <c r="AIG68" s="176">
        <v>10449563.07</v>
      </c>
      <c r="AIH68" s="176">
        <v>10408079.789999999</v>
      </c>
      <c r="AII68" s="176">
        <v>10531350.380000001</v>
      </c>
      <c r="AIJ68" s="176">
        <v>10639411.130000001</v>
      </c>
      <c r="AIK68" s="176">
        <v>10643037.01</v>
      </c>
      <c r="AIL68" s="176">
        <v>10643437.439999999</v>
      </c>
      <c r="AIM68" s="176">
        <v>10903138.02</v>
      </c>
      <c r="AIN68" s="176">
        <v>11101931.17</v>
      </c>
      <c r="AIO68" s="176">
        <v>10983225.98</v>
      </c>
      <c r="AIP68" s="176">
        <v>10972837.119999999</v>
      </c>
      <c r="AIQ68" s="176">
        <v>10979032.630000001</v>
      </c>
      <c r="AIR68" s="176">
        <v>11152398.67</v>
      </c>
      <c r="AIS68" s="176">
        <v>11198876.460000001</v>
      </c>
      <c r="AIT68" s="176">
        <v>11260185.470000001</v>
      </c>
      <c r="AIU68" s="176">
        <v>11414265.51</v>
      </c>
      <c r="AIV68" s="176">
        <v>11603151.060000001</v>
      </c>
      <c r="AIW68" s="176">
        <v>11933888.07</v>
      </c>
      <c r="AIX68" s="176">
        <v>12029138.93</v>
      </c>
      <c r="AIY68" s="176">
        <v>12647881.58</v>
      </c>
      <c r="AIZ68" s="176">
        <v>12909673.16</v>
      </c>
      <c r="AJA68" s="176">
        <v>13537122.609999999</v>
      </c>
      <c r="AJB68" s="176">
        <v>13557232.960000001</v>
      </c>
      <c r="AJC68" s="176">
        <v>13918578.300000001</v>
      </c>
      <c r="AJD68" s="176">
        <v>13925898.779999999</v>
      </c>
      <c r="AJE68" s="176">
        <v>14174918.550000001</v>
      </c>
      <c r="AJF68" s="176">
        <v>14256345.609999999</v>
      </c>
      <c r="AJG68" s="176">
        <v>14246914.92</v>
      </c>
      <c r="AJH68" s="176">
        <v>14385918.609999999</v>
      </c>
      <c r="AJI68" s="176">
        <v>14386454.01</v>
      </c>
      <c r="AJJ68" s="176">
        <v>14654479.75</v>
      </c>
      <c r="AJK68" s="176">
        <v>14607679.66</v>
      </c>
      <c r="AJL68" s="176">
        <v>14701173.1</v>
      </c>
      <c r="AJM68" s="176">
        <v>14799091.25</v>
      </c>
      <c r="AJN68" s="176">
        <v>15211927.34</v>
      </c>
      <c r="AJO68" s="176">
        <v>15112346.65</v>
      </c>
      <c r="AJP68" s="176">
        <v>15553970</v>
      </c>
      <c r="AJQ68" s="176">
        <v>15796610.460000001</v>
      </c>
      <c r="AJR68" s="176">
        <v>15952205.140000001</v>
      </c>
      <c r="AJS68" s="176">
        <v>15819313.43</v>
      </c>
      <c r="AJT68" s="176">
        <v>15867857.210000001</v>
      </c>
      <c r="AJU68" s="176">
        <v>16117930.01</v>
      </c>
      <c r="AJV68" s="176">
        <v>16412221.34</v>
      </c>
      <c r="AJW68" s="176">
        <v>16829889.09</v>
      </c>
      <c r="AJX68" s="176">
        <v>16678696.77</v>
      </c>
      <c r="AJY68" s="176">
        <v>16997564.890000001</v>
      </c>
      <c r="AJZ68" s="176">
        <v>17342800.32</v>
      </c>
      <c r="AKA68" s="176">
        <v>18070115.710000001</v>
      </c>
      <c r="AKB68" s="176">
        <v>18287593.66</v>
      </c>
      <c r="AKC68" s="176">
        <v>18400140.66</v>
      </c>
      <c r="AKD68" s="176">
        <v>18486425.850000001</v>
      </c>
      <c r="AKE68" s="176">
        <v>19360250.370000001</v>
      </c>
      <c r="AKF68" s="176">
        <v>19686587.02</v>
      </c>
      <c r="AKG68" s="176">
        <v>19742133.48</v>
      </c>
      <c r="AKH68" s="176">
        <v>19598931.5</v>
      </c>
      <c r="AKI68" s="176">
        <v>19960605.879999999</v>
      </c>
      <c r="AKJ68" s="176">
        <v>20509911.079999998</v>
      </c>
      <c r="AKK68" s="176">
        <v>20492652.41</v>
      </c>
      <c r="AKL68" s="176">
        <v>20921733.059999999</v>
      </c>
      <c r="AKM68" s="176">
        <v>21083893.620000001</v>
      </c>
      <c r="AKN68" s="176">
        <v>21682128.09</v>
      </c>
      <c r="AKO68" s="176">
        <v>21801081.559999999</v>
      </c>
      <c r="AKP68" s="176">
        <v>22051175.370000001</v>
      </c>
      <c r="AKQ68" s="176">
        <v>22190110.800000001</v>
      </c>
      <c r="AKR68" s="176">
        <v>22535276.93</v>
      </c>
      <c r="AKS68" s="176">
        <v>23022783.66</v>
      </c>
      <c r="AKT68" s="176">
        <v>23082408.149999999</v>
      </c>
      <c r="AKU68" s="176">
        <v>23329225.809999999</v>
      </c>
      <c r="AKV68" s="176">
        <v>23957630.82</v>
      </c>
      <c r="AKW68" s="176">
        <v>24497280.050000001</v>
      </c>
      <c r="AKX68" s="176">
        <v>24842107.920000002</v>
      </c>
      <c r="AKY68" s="176">
        <v>25748861.75</v>
      </c>
      <c r="AKZ68" s="176">
        <v>25975185.219999999</v>
      </c>
      <c r="ALA68" s="176">
        <v>26860941.140000001</v>
      </c>
      <c r="ALB68" s="176">
        <v>27310115.780000001</v>
      </c>
      <c r="ALC68" s="176">
        <v>27860197.420000002</v>
      </c>
      <c r="ALD68" s="176">
        <v>28052070.41</v>
      </c>
      <c r="ALE68" s="176">
        <v>28082187.550000001</v>
      </c>
      <c r="ALF68" s="176">
        <v>28933199.66</v>
      </c>
      <c r="ALG68" s="176">
        <v>29020366.719999999</v>
      </c>
      <c r="ALH68" s="176">
        <v>29162055.539999999</v>
      </c>
      <c r="ALI68" s="176">
        <v>29295262.629999999</v>
      </c>
      <c r="ALJ68" s="176">
        <v>30389844.399999999</v>
      </c>
      <c r="ALK68" s="176">
        <v>30239153.170000002</v>
      </c>
      <c r="ALL68" s="176">
        <v>30433428.870000001</v>
      </c>
      <c r="ALM68" s="176">
        <v>30489100.440000001</v>
      </c>
      <c r="ALN68" s="176">
        <v>31173436.52</v>
      </c>
      <c r="ALO68" s="176">
        <v>31273450.949999999</v>
      </c>
      <c r="ALP68" s="176">
        <v>31743493.93</v>
      </c>
      <c r="ALQ68" s="176">
        <v>31836033.359999999</v>
      </c>
      <c r="ALR68" s="176">
        <v>32631664.989999998</v>
      </c>
      <c r="ALS68" s="176">
        <v>32520915.800000001</v>
      </c>
      <c r="ALT68" s="176">
        <v>32475924.100000001</v>
      </c>
      <c r="ALU68" s="176">
        <v>32943387.760000002</v>
      </c>
      <c r="ALV68" s="176">
        <v>33182250.789999999</v>
      </c>
      <c r="ALW68" s="176">
        <v>33630808.159999996</v>
      </c>
      <c r="ALX68" s="176">
        <v>33830045.630000003</v>
      </c>
      <c r="ALY68" s="176">
        <v>34566785</v>
      </c>
      <c r="ALZ68" s="176">
        <v>34427744.289999999</v>
      </c>
      <c r="AMA68" s="176">
        <v>35869479.960000001</v>
      </c>
      <c r="AMB68" s="176">
        <v>37072066</v>
      </c>
      <c r="AMC68" s="176">
        <v>37279135.68</v>
      </c>
      <c r="AMD68" s="176">
        <v>37814889.640000001</v>
      </c>
      <c r="AME68" s="176">
        <v>38644928.039999999</v>
      </c>
      <c r="AMF68" s="176">
        <v>39883428.060000002</v>
      </c>
      <c r="AMG68" s="176">
        <v>40144530.469999999</v>
      </c>
      <c r="AMH68" s="176">
        <v>40363213.82</v>
      </c>
      <c r="AMI68" s="176">
        <v>40969607.539999999</v>
      </c>
      <c r="AMJ68" s="176">
        <v>42835783.649999999</v>
      </c>
      <c r="AMK68" s="176">
        <v>42930221.240000002</v>
      </c>
      <c r="AML68" s="176">
        <v>44128920.219999999</v>
      </c>
      <c r="AMM68" s="176">
        <v>44841608.460000001</v>
      </c>
      <c r="AMN68" s="176">
        <v>45711790.530000001</v>
      </c>
      <c r="AMO68" s="176">
        <v>47059497.270000003</v>
      </c>
      <c r="AMP68" s="176">
        <v>47702680.460000001</v>
      </c>
      <c r="AMQ68" s="176">
        <v>49858968.32</v>
      </c>
      <c r="AMR68" s="176">
        <v>51174558.420000002</v>
      </c>
      <c r="AMS68" s="176">
        <v>52547369.670000002</v>
      </c>
      <c r="AMT68" s="176">
        <v>53338436.469999999</v>
      </c>
      <c r="AMU68" s="176">
        <v>54312562.909999996</v>
      </c>
      <c r="AMV68" s="176">
        <v>56813096.240000002</v>
      </c>
      <c r="AMW68" s="176">
        <v>59173597.130000003</v>
      </c>
      <c r="AMX68" s="176">
        <v>60125718.850000001</v>
      </c>
      <c r="AMY68" s="176">
        <v>61743901.799999997</v>
      </c>
      <c r="AMZ68" s="176">
        <v>63938087.590000004</v>
      </c>
      <c r="ANA68" s="176">
        <v>69065009.709999993</v>
      </c>
      <c r="ANB68" s="176">
        <v>72865917.530000001</v>
      </c>
      <c r="ANC68" s="176">
        <v>73928649.769999996</v>
      </c>
      <c r="AND68" s="176">
        <v>79626585.930000007</v>
      </c>
      <c r="ANE68" s="176">
        <v>82180258.010000005</v>
      </c>
      <c r="ANF68" s="176">
        <v>85107651.269999996</v>
      </c>
      <c r="ANG68" s="176">
        <v>85780880.120000005</v>
      </c>
      <c r="ANH68" s="176">
        <v>87529557.859999999</v>
      </c>
      <c r="ANI68" s="176">
        <v>88620898.739999995</v>
      </c>
      <c r="ANJ68" s="176">
        <v>91434536.739999995</v>
      </c>
      <c r="ANK68" s="176">
        <v>92455619.129999995</v>
      </c>
      <c r="ANL68" s="176">
        <v>93966744.290000007</v>
      </c>
      <c r="ANM68" s="176">
        <v>96780117.359999999</v>
      </c>
      <c r="ANN68" s="176">
        <v>100675443.56</v>
      </c>
      <c r="ANO68" s="176">
        <v>100865130.22</v>
      </c>
      <c r="ANP68" s="176">
        <v>102055528.28</v>
      </c>
      <c r="ANQ68" s="176">
        <v>104110049.39</v>
      </c>
      <c r="ANR68" s="176">
        <v>107662043.23999999</v>
      </c>
      <c r="ANS68" s="176">
        <v>109850942.02</v>
      </c>
      <c r="ANT68" s="176">
        <v>112781262.33</v>
      </c>
      <c r="ANU68" s="176">
        <v>114744792.44</v>
      </c>
      <c r="ANV68" s="176">
        <v>115133632.87</v>
      </c>
      <c r="ANW68" s="176">
        <v>121903442.25</v>
      </c>
      <c r="ANX68" s="176">
        <v>123870424.18000001</v>
      </c>
      <c r="ANY68" s="176">
        <v>127973538.59999999</v>
      </c>
      <c r="ANZ68" s="176">
        <v>133626303.18000001</v>
      </c>
      <c r="AOA68" s="176">
        <v>142927073.61000001</v>
      </c>
      <c r="AOB68" s="176">
        <v>151225777.13999999</v>
      </c>
      <c r="AOC68" s="176">
        <v>155880681.22</v>
      </c>
      <c r="AOD68" s="176">
        <v>159362607.80000001</v>
      </c>
      <c r="AOE68" s="176">
        <v>165770036.47</v>
      </c>
      <c r="AOF68" s="176">
        <v>183662147.22</v>
      </c>
      <c r="AOG68" s="176">
        <v>189883884.77000001</v>
      </c>
      <c r="AOH68" s="176">
        <v>201783260.44999999</v>
      </c>
      <c r="AOI68" s="176">
        <v>221307462.59999999</v>
      </c>
      <c r="AOJ68" s="176">
        <v>234791244.02000001</v>
      </c>
      <c r="AOK68" s="176">
        <v>237817641.93000001</v>
      </c>
      <c r="AOL68" s="176">
        <v>249952778.72</v>
      </c>
      <c r="AOM68" s="176">
        <v>253591549.77000001</v>
      </c>
      <c r="AON68" s="176">
        <v>262431999.25</v>
      </c>
      <c r="AOO68" s="176">
        <v>277265499.70999998</v>
      </c>
      <c r="AOP68" s="176">
        <v>289114730.37</v>
      </c>
      <c r="AOQ68" s="176">
        <v>308537076.18000001</v>
      </c>
      <c r="AOR68" s="176">
        <v>324436933.33999997</v>
      </c>
      <c r="AOS68" s="176">
        <v>349861246.88999999</v>
      </c>
      <c r="AOT68" s="176">
        <v>385942514.12</v>
      </c>
      <c r="AOU68" s="176">
        <v>404571719.61000001</v>
      </c>
      <c r="AOV68" s="176">
        <v>418155380.74486578</v>
      </c>
      <c r="AOW68" s="176">
        <v>447820746.79000002</v>
      </c>
      <c r="AOX68" s="176">
        <v>495864294.81999999</v>
      </c>
      <c r="AOY68" s="176">
        <v>541638328.07000005</v>
      </c>
      <c r="AOZ68" s="176">
        <v>583656850.37</v>
      </c>
      <c r="APA68" s="176">
        <v>681073131.89999998</v>
      </c>
      <c r="APB68" s="176">
        <v>769493981.44000006</v>
      </c>
      <c r="APC68" s="176">
        <v>834461051.76999998</v>
      </c>
      <c r="APD68" s="176">
        <v>873820677.13</v>
      </c>
      <c r="APE68" s="176">
        <v>1036706331.34</v>
      </c>
      <c r="APF68" s="176">
        <v>1081791103.5699999</v>
      </c>
      <c r="APG68" s="176">
        <v>1134973273.4000001</v>
      </c>
      <c r="APH68" s="176">
        <v>1159236919.1900001</v>
      </c>
      <c r="API68" s="176">
        <v>1271173499</v>
      </c>
      <c r="APJ68" s="176">
        <v>1348432718.76</v>
      </c>
      <c r="APK68" s="176">
        <v>1556675721</v>
      </c>
      <c r="APL68" s="176">
        <v>1713944848.3599999</v>
      </c>
      <c r="APM68" s="176">
        <v>1837022635.0799999</v>
      </c>
      <c r="APN68" s="176">
        <v>2131650714.3</v>
      </c>
      <c r="APO68" s="176">
        <v>2352957458.5900002</v>
      </c>
      <c r="APP68" s="176">
        <v>2638813718.5300002</v>
      </c>
      <c r="APQ68" s="176">
        <v>2938294463.3600001</v>
      </c>
      <c r="APR68" s="176">
        <v>3520835631.2600002</v>
      </c>
      <c r="APS68" s="176">
        <v>3834348289.8699999</v>
      </c>
      <c r="APT68" s="176">
        <v>4146937709.460516</v>
      </c>
      <c r="APU68" s="176">
        <v>4709679985.6640368</v>
      </c>
      <c r="APV68" s="176">
        <v>5420003286.0323067</v>
      </c>
      <c r="APW68" s="176">
        <v>6187545759.3400002</v>
      </c>
      <c r="APX68" s="176">
        <v>7104309681.4700003</v>
      </c>
      <c r="APY68" s="176">
        <v>8273318012.4982777</v>
      </c>
      <c r="APZ68" s="194">
        <v>9205649102.2099991</v>
      </c>
      <c r="AQA68" s="194">
        <v>10352999377.190001</v>
      </c>
      <c r="AQB68" s="194">
        <v>11487773705.459999</v>
      </c>
      <c r="AQC68" s="194">
        <v>12291709149.34</v>
      </c>
      <c r="AQD68" s="194">
        <v>13257619603.74</v>
      </c>
      <c r="AQE68" s="194">
        <v>14879766132.15</v>
      </c>
      <c r="AQF68" s="194">
        <v>16940788836.040001</v>
      </c>
      <c r="AQG68" s="194">
        <v>18278795405.630001</v>
      </c>
      <c r="AQH68" s="194">
        <v>21619892841.009998</v>
      </c>
      <c r="AQI68" s="194">
        <v>24181190738.66</v>
      </c>
      <c r="AQJ68" s="194">
        <v>27715417326.869999</v>
      </c>
      <c r="AQK68" s="194">
        <v>33318948267.130001</v>
      </c>
      <c r="AQL68" s="194">
        <v>36678153287</v>
      </c>
      <c r="AQM68" s="194">
        <v>41630565638</v>
      </c>
      <c r="AQN68" s="194">
        <v>48309087255</v>
      </c>
      <c r="AQO68" s="194">
        <v>59088025094</v>
      </c>
      <c r="AQP68" s="194">
        <v>70191737618</v>
      </c>
      <c r="AQQ68" s="194">
        <v>89215407185</v>
      </c>
      <c r="AQR68" s="194">
        <v>99979531148</v>
      </c>
      <c r="AQS68" s="194">
        <v>122807005636</v>
      </c>
      <c r="AQT68" s="194">
        <v>130992727210.49998</v>
      </c>
      <c r="AQU68" s="194">
        <v>141897953191</v>
      </c>
      <c r="AQV68" s="194">
        <v>151037413009</v>
      </c>
      <c r="AQW68" s="194">
        <v>171302382478</v>
      </c>
      <c r="AQX68" s="194">
        <v>201410531120.51996</v>
      </c>
      <c r="AQY68" s="194">
        <v>212226508178</v>
      </c>
      <c r="AQZ68" s="194">
        <v>254167021338</v>
      </c>
      <c r="ARA68" s="194">
        <v>283342208208</v>
      </c>
      <c r="ARB68" s="194">
        <v>339896769602</v>
      </c>
      <c r="ARC68" s="232">
        <v>401611558697</v>
      </c>
      <c r="ARD68" s="232">
        <v>454098382439</v>
      </c>
      <c r="ARE68" s="232">
        <v>558625782949</v>
      </c>
      <c r="ARF68" s="232">
        <v>716585093132</v>
      </c>
      <c r="ARG68" s="232">
        <v>823452831696</v>
      </c>
      <c r="ARH68" s="232">
        <v>887899987027</v>
      </c>
      <c r="ARI68" s="232">
        <v>966405781732</v>
      </c>
      <c r="ARJ68" s="232">
        <v>1262086100895</v>
      </c>
      <c r="ARK68" s="232">
        <v>1434417862947</v>
      </c>
      <c r="ARL68" s="232">
        <v>1711147420595</v>
      </c>
      <c r="ARM68" s="232">
        <v>1948425210686</v>
      </c>
      <c r="ARN68" s="232">
        <v>2268601165301</v>
      </c>
      <c r="ARO68" s="232">
        <v>2612691352682</v>
      </c>
      <c r="ARP68" s="232">
        <v>2760550055691</v>
      </c>
      <c r="ARQ68" s="232">
        <v>2908438310889</v>
      </c>
      <c r="ARR68" s="232">
        <v>3531928078507</v>
      </c>
      <c r="ARS68" s="232">
        <v>3756428058590</v>
      </c>
      <c r="ART68" s="242">
        <v>3943254545401</v>
      </c>
      <c r="ARU68" s="242">
        <v>4163062598198</v>
      </c>
      <c r="ARV68" s="242">
        <v>4211479318395</v>
      </c>
      <c r="ARW68" s="242">
        <v>4501650684402</v>
      </c>
      <c r="ARX68" s="242">
        <v>4608386904678</v>
      </c>
      <c r="ARY68" s="242">
        <v>4768560576885</v>
      </c>
      <c r="ARZ68" s="242">
        <v>5141216831644.8818</v>
      </c>
      <c r="ASA68" s="258">
        <v>5433054393990.8574</v>
      </c>
      <c r="ASB68" s="232">
        <v>5665118669654.3203</v>
      </c>
      <c r="ASC68" s="232">
        <v>5870727444769</v>
      </c>
      <c r="ASD68" s="232">
        <v>6163678988005.0498</v>
      </c>
      <c r="ASE68" s="232">
        <v>6362493094457.2773</v>
      </c>
      <c r="ASF68" s="232">
        <v>6792642252532.2012</v>
      </c>
      <c r="ASG68" s="232">
        <v>7126633681923.208</v>
      </c>
      <c r="ASH68" s="232">
        <v>7800871413143.9287</v>
      </c>
      <c r="ASI68" s="271">
        <v>7963548369026</v>
      </c>
      <c r="ASJ68" s="232">
        <v>8462250539766.7793</v>
      </c>
      <c r="ASK68" s="277">
        <v>8995273184467.5371</v>
      </c>
      <c r="ASL68" s="286">
        <v>9186430592030.6504</v>
      </c>
      <c r="ASM68" s="316">
        <v>9755481866169</v>
      </c>
      <c r="ASN68" s="332">
        <v>10306409026887</v>
      </c>
      <c r="ASO68" s="336">
        <v>10948266626926</v>
      </c>
      <c r="ASP68" s="340">
        <v>11077273159867</v>
      </c>
      <c r="ASQ68" s="344">
        <v>11934086995054</v>
      </c>
      <c r="ASR68" s="344">
        <v>12155738334972</v>
      </c>
      <c r="ASS68" s="359">
        <v>12632223720721.152</v>
      </c>
      <c r="AST68" s="363">
        <v>13059934568861.178</v>
      </c>
      <c r="ASU68" s="380">
        <v>13556568886118.76</v>
      </c>
      <c r="ASV68" s="380">
        <v>14366508.362090999</v>
      </c>
      <c r="ASW68" s="380">
        <v>16282266.018568691</v>
      </c>
      <c r="ASX68" s="380">
        <v>19285803.741181001</v>
      </c>
      <c r="ASY68" s="385">
        <v>20095112.488758001</v>
      </c>
      <c r="ASZ68" s="385">
        <v>20513110.569866002</v>
      </c>
      <c r="ATA68" s="415">
        <v>21666745.323398001</v>
      </c>
      <c r="ATB68" s="419">
        <v>25981260.278863002</v>
      </c>
      <c r="ATC68" s="423">
        <v>26979745.374056999</v>
      </c>
      <c r="ATD68" s="232">
        <v>30121542.963268001</v>
      </c>
      <c r="ATE68" s="232">
        <v>31923651.618071001</v>
      </c>
      <c r="ATF68" s="423">
        <v>34819015.405530997</v>
      </c>
      <c r="ATG68" s="423">
        <v>37805437.865303002</v>
      </c>
      <c r="ATH68" s="423">
        <v>36625318.261781998</v>
      </c>
      <c r="ATI68" s="423">
        <v>38012037.163131997</v>
      </c>
      <c r="ATJ68" s="423">
        <v>39541697.651704997</v>
      </c>
      <c r="ATK68" s="447">
        <v>41164345.996910997</v>
      </c>
      <c r="ATL68" s="447">
        <v>43400016.407576002</v>
      </c>
      <c r="ATM68" s="447">
        <v>45635324.433438003</v>
      </c>
      <c r="ATN68" s="447">
        <v>48311016.535250001</v>
      </c>
      <c r="ATO68" s="447">
        <v>50318383.020305999</v>
      </c>
      <c r="ATP68" s="232">
        <v>50541941.229828998</v>
      </c>
      <c r="ATQ68" s="232">
        <v>52218245.815488003</v>
      </c>
      <c r="ATR68" s="232">
        <v>56355579.147053003</v>
      </c>
      <c r="ATS68" s="232">
        <v>62094382.359333999</v>
      </c>
      <c r="ATT68" s="232">
        <v>64144033.942815997</v>
      </c>
      <c r="ATU68" s="232">
        <v>65533923.871963002</v>
      </c>
      <c r="ATV68" s="232">
        <v>68946122.385184005</v>
      </c>
      <c r="ATW68" s="232">
        <v>71936204.288056001</v>
      </c>
      <c r="ATX68" s="232">
        <v>75497616.689955994</v>
      </c>
      <c r="ATY68" s="232">
        <v>80260497.383874997</v>
      </c>
      <c r="ATZ68" s="232">
        <v>84904814.342442006</v>
      </c>
      <c r="AUA68" s="232">
        <v>88785480.763842002</v>
      </c>
      <c r="AUB68" s="232">
        <v>97608253.239079997</v>
      </c>
      <c r="AUC68" s="232">
        <v>99374314.443725005</v>
      </c>
      <c r="AUD68" s="232">
        <v>103435550.64171501</v>
      </c>
      <c r="AUE68" s="232">
        <v>105017920.863232</v>
      </c>
      <c r="AUF68" s="232">
        <v>114974340.921096</v>
      </c>
      <c r="AUG68" s="232">
        <v>119171569.69128899</v>
      </c>
      <c r="AUH68" s="232">
        <v>123808240.72473501</v>
      </c>
      <c r="AUI68" s="232">
        <v>125195061.633936</v>
      </c>
      <c r="AUJ68" s="477">
        <v>131015144</v>
      </c>
      <c r="AUK68" s="477">
        <v>139283790</v>
      </c>
      <c r="AUL68" s="477">
        <v>138838147</v>
      </c>
      <c r="AUM68" s="477">
        <v>143858094</v>
      </c>
      <c r="AUN68" s="477">
        <v>149897150</v>
      </c>
      <c r="AUO68" s="477">
        <v>153468184</v>
      </c>
      <c r="AUP68" s="477">
        <v>163031374</v>
      </c>
      <c r="AUQ68" s="477">
        <v>170144891</v>
      </c>
      <c r="AUR68" s="232">
        <v>174457506.20287299</v>
      </c>
      <c r="AUS68" s="232">
        <v>180122003.28584799</v>
      </c>
      <c r="AUT68" s="232">
        <v>192829157.45239201</v>
      </c>
      <c r="AUU68" s="232">
        <v>191489440.159996</v>
      </c>
      <c r="AUV68" s="232">
        <v>207789404.09435201</v>
      </c>
      <c r="AUW68" s="232">
        <v>214514540.25839299</v>
      </c>
      <c r="AUX68" s="232">
        <v>238849815.51441199</v>
      </c>
      <c r="AUY68" s="232">
        <v>269800696.82014602</v>
      </c>
      <c r="AUZ68" s="232">
        <v>286814099.05014002</v>
      </c>
      <c r="AVA68" s="232">
        <v>303237781.993168</v>
      </c>
      <c r="AVB68" s="232">
        <v>337949856.50862801</v>
      </c>
      <c r="AVC68" s="232">
        <v>354644916.18443298</v>
      </c>
      <c r="AVD68" s="232">
        <v>399711681.68573302</v>
      </c>
      <c r="AVE68" s="232">
        <v>443831031.37829602</v>
      </c>
      <c r="AVF68" s="232">
        <v>456939172.74258101</v>
      </c>
      <c r="AVG68" s="232">
        <v>505580930.157897</v>
      </c>
      <c r="AVH68" s="492">
        <v>503872993</v>
      </c>
      <c r="AVI68" s="491">
        <v>514069140</v>
      </c>
      <c r="AVJ68" s="491">
        <v>550152860</v>
      </c>
      <c r="AVK68" s="491">
        <v>569367944</v>
      </c>
      <c r="AVL68" s="491">
        <v>583607117</v>
      </c>
      <c r="AVM68" s="494">
        <v>617761694</v>
      </c>
      <c r="AVN68" s="493">
        <v>681745864</v>
      </c>
      <c r="AVO68" s="493">
        <v>725764411</v>
      </c>
      <c r="AVP68" s="493">
        <v>747616576</v>
      </c>
      <c r="AVQ68" s="232">
        <v>747956342.4440552</v>
      </c>
      <c r="AVR68" s="232">
        <v>822539032.23875833</v>
      </c>
      <c r="AVS68" s="232">
        <v>866650236.48670805</v>
      </c>
      <c r="AVT68" s="232">
        <v>933667362.641119</v>
      </c>
      <c r="AVU68" s="232">
        <v>949886684.80675399</v>
      </c>
      <c r="AVV68" s="232">
        <v>966972123.43418503</v>
      </c>
      <c r="AVW68" s="232">
        <v>1033183507.3733701</v>
      </c>
      <c r="AVX68" s="232">
        <v>1100467236.04269</v>
      </c>
      <c r="AVY68" s="232">
        <v>1143359390.5980999</v>
      </c>
      <c r="AVZ68" s="232">
        <v>1204121055.1201501</v>
      </c>
      <c r="AWA68" s="232">
        <v>1256448645.4268401</v>
      </c>
      <c r="AWB68" s="232">
        <v>1360481113.1610501</v>
      </c>
      <c r="AWC68" s="232">
        <v>1436998716.8079801</v>
      </c>
      <c r="AWD68" s="232">
        <v>1485617284.4728799</v>
      </c>
      <c r="AWE68" s="232">
        <v>1564019066.9500401</v>
      </c>
      <c r="AWF68" s="232">
        <v>1586575100.7959599</v>
      </c>
      <c r="AWG68" s="232">
        <v>1656891104.9376099</v>
      </c>
      <c r="AWH68" s="232">
        <v>1735498533.9112</v>
      </c>
      <c r="AWI68" s="232">
        <v>1776532052.6846499</v>
      </c>
      <c r="AWJ68" s="232">
        <v>1740451599.67555</v>
      </c>
      <c r="AWK68" s="232">
        <v>1783180100.73578</v>
      </c>
      <c r="AWL68" s="232">
        <v>1826087077.2293701</v>
      </c>
      <c r="AWM68" s="232">
        <v>1860527746.66135</v>
      </c>
      <c r="AWN68" s="232">
        <v>1867203743.4555199</v>
      </c>
      <c r="AWO68" s="232">
        <v>1912833498.9192801</v>
      </c>
      <c r="AWP68" s="232">
        <v>1959532064.7804599</v>
      </c>
      <c r="AWQ68" s="232">
        <v>2018227700.76248</v>
      </c>
      <c r="AWR68" s="506">
        <v>2073005454.89678</v>
      </c>
      <c r="AWS68" s="506">
        <v>2160477433.4294</v>
      </c>
      <c r="AWT68" s="506"/>
    </row>
    <row r="69" spans="1:1301" ht="13.5" thickBot="1" x14ac:dyDescent="0.25">
      <c r="B69" s="203" t="s">
        <v>1313</v>
      </c>
      <c r="C69" s="210" t="s">
        <v>95</v>
      </c>
      <c r="D69" s="210" t="s">
        <v>95</v>
      </c>
      <c r="E69" s="210" t="s">
        <v>95</v>
      </c>
      <c r="F69" s="210" t="s">
        <v>95</v>
      </c>
      <c r="G69" s="210" t="s">
        <v>95</v>
      </c>
      <c r="H69" s="210" t="s">
        <v>95</v>
      </c>
      <c r="I69" s="210" t="s">
        <v>95</v>
      </c>
      <c r="J69" s="210" t="s">
        <v>95</v>
      </c>
      <c r="K69" s="210" t="s">
        <v>95</v>
      </c>
      <c r="L69" s="210" t="s">
        <v>95</v>
      </c>
      <c r="M69" s="210" t="s">
        <v>95</v>
      </c>
      <c r="N69" s="210" t="s">
        <v>95</v>
      </c>
      <c r="O69" s="210" t="s">
        <v>95</v>
      </c>
      <c r="P69" s="210" t="s">
        <v>95</v>
      </c>
      <c r="Q69" s="210" t="s">
        <v>95</v>
      </c>
      <c r="R69" s="210" t="s">
        <v>95</v>
      </c>
      <c r="S69" s="210" t="s">
        <v>95</v>
      </c>
      <c r="T69" s="210" t="s">
        <v>95</v>
      </c>
      <c r="U69" s="210" t="s">
        <v>95</v>
      </c>
      <c r="V69" s="210" t="s">
        <v>95</v>
      </c>
      <c r="W69" s="210" t="s">
        <v>95</v>
      </c>
      <c r="X69" s="210" t="s">
        <v>95</v>
      </c>
      <c r="Y69" s="210" t="s">
        <v>95</v>
      </c>
      <c r="Z69" s="210" t="s">
        <v>95</v>
      </c>
      <c r="AA69" s="210" t="s">
        <v>95</v>
      </c>
      <c r="AB69" s="210" t="s">
        <v>95</v>
      </c>
      <c r="AC69" s="210" t="s">
        <v>95</v>
      </c>
      <c r="AD69" s="210" t="s">
        <v>95</v>
      </c>
      <c r="AE69" s="210" t="s">
        <v>95</v>
      </c>
      <c r="AF69" s="210" t="s">
        <v>95</v>
      </c>
      <c r="AG69" s="210" t="s">
        <v>95</v>
      </c>
      <c r="AH69" s="210" t="s">
        <v>95</v>
      </c>
      <c r="AI69" s="210" t="s">
        <v>95</v>
      </c>
      <c r="AJ69" s="210" t="s">
        <v>95</v>
      </c>
      <c r="AK69" s="210" t="s">
        <v>95</v>
      </c>
      <c r="AL69" s="210" t="s">
        <v>95</v>
      </c>
      <c r="AM69" s="210" t="s">
        <v>95</v>
      </c>
      <c r="AN69" s="210" t="s">
        <v>95</v>
      </c>
      <c r="AO69" s="210" t="s">
        <v>95</v>
      </c>
      <c r="AP69" s="210" t="s">
        <v>95</v>
      </c>
      <c r="AQ69" s="210" t="s">
        <v>95</v>
      </c>
      <c r="AR69" s="210" t="s">
        <v>95</v>
      </c>
      <c r="AS69" s="210" t="s">
        <v>95</v>
      </c>
      <c r="AT69" s="210" t="s">
        <v>95</v>
      </c>
      <c r="AU69" s="210" t="s">
        <v>95</v>
      </c>
      <c r="AV69" s="210" t="s">
        <v>95</v>
      </c>
      <c r="AW69" s="210" t="s">
        <v>95</v>
      </c>
      <c r="AX69" s="210" t="s">
        <v>95</v>
      </c>
      <c r="AY69" s="210" t="s">
        <v>95</v>
      </c>
      <c r="AZ69" s="210" t="s">
        <v>95</v>
      </c>
      <c r="BA69" s="210" t="s">
        <v>95</v>
      </c>
      <c r="BB69" s="210" t="s">
        <v>95</v>
      </c>
      <c r="BC69" s="210" t="s">
        <v>95</v>
      </c>
      <c r="BD69" s="210" t="s">
        <v>95</v>
      </c>
      <c r="BE69" s="210" t="s">
        <v>95</v>
      </c>
      <c r="BF69" s="210" t="s">
        <v>95</v>
      </c>
      <c r="BG69" s="210" t="s">
        <v>95</v>
      </c>
      <c r="BH69" s="210" t="s">
        <v>95</v>
      </c>
      <c r="BI69" s="210" t="s">
        <v>95</v>
      </c>
      <c r="BJ69" s="210" t="s">
        <v>95</v>
      </c>
      <c r="BK69" s="210" t="s">
        <v>95</v>
      </c>
      <c r="BL69" s="210" t="s">
        <v>95</v>
      </c>
      <c r="BM69" s="210" t="s">
        <v>95</v>
      </c>
      <c r="BN69" s="210" t="s">
        <v>95</v>
      </c>
      <c r="BO69" s="210" t="s">
        <v>95</v>
      </c>
      <c r="BP69" s="210" t="s">
        <v>95</v>
      </c>
      <c r="BQ69" s="210" t="s">
        <v>95</v>
      </c>
      <c r="BR69" s="210" t="s">
        <v>95</v>
      </c>
      <c r="BS69" s="210" t="s">
        <v>95</v>
      </c>
      <c r="BT69" s="210" t="s">
        <v>95</v>
      </c>
      <c r="BU69" s="210" t="s">
        <v>95</v>
      </c>
      <c r="BV69" s="210" t="s">
        <v>95</v>
      </c>
      <c r="BW69" s="210" t="s">
        <v>95</v>
      </c>
      <c r="BX69" s="210" t="s">
        <v>95</v>
      </c>
      <c r="BY69" s="210" t="s">
        <v>95</v>
      </c>
      <c r="BZ69" s="210" t="s">
        <v>95</v>
      </c>
      <c r="CA69" s="210" t="s">
        <v>95</v>
      </c>
      <c r="CB69" s="210" t="s">
        <v>95</v>
      </c>
      <c r="CC69" s="210" t="s">
        <v>95</v>
      </c>
      <c r="CD69" s="210" t="s">
        <v>95</v>
      </c>
      <c r="CE69" s="210" t="s">
        <v>95</v>
      </c>
      <c r="CF69" s="210" t="s">
        <v>95</v>
      </c>
      <c r="CG69" s="210" t="s">
        <v>95</v>
      </c>
      <c r="CH69" s="210" t="s">
        <v>95</v>
      </c>
      <c r="CI69" s="210" t="s">
        <v>95</v>
      </c>
      <c r="CJ69" s="210" t="s">
        <v>95</v>
      </c>
      <c r="CK69" s="210" t="s">
        <v>95</v>
      </c>
      <c r="CL69" s="210" t="s">
        <v>95</v>
      </c>
      <c r="CM69" s="210" t="s">
        <v>95</v>
      </c>
      <c r="CN69" s="210" t="s">
        <v>95</v>
      </c>
      <c r="CO69" s="210" t="s">
        <v>95</v>
      </c>
      <c r="CP69" s="210" t="s">
        <v>95</v>
      </c>
      <c r="CQ69" s="210" t="s">
        <v>95</v>
      </c>
      <c r="CR69" s="210" t="s">
        <v>95</v>
      </c>
      <c r="CS69" s="210" t="s">
        <v>95</v>
      </c>
      <c r="CT69" s="210" t="s">
        <v>95</v>
      </c>
      <c r="CU69" s="210" t="s">
        <v>95</v>
      </c>
      <c r="CV69" s="210" t="s">
        <v>95</v>
      </c>
      <c r="CW69" s="210" t="s">
        <v>95</v>
      </c>
      <c r="CX69" s="210" t="s">
        <v>95</v>
      </c>
      <c r="CY69" s="210" t="s">
        <v>95</v>
      </c>
      <c r="CZ69" s="210" t="s">
        <v>95</v>
      </c>
      <c r="DA69" s="210" t="s">
        <v>95</v>
      </c>
      <c r="DB69" s="210" t="s">
        <v>95</v>
      </c>
      <c r="DC69" s="210" t="s">
        <v>95</v>
      </c>
      <c r="DD69" s="210" t="s">
        <v>95</v>
      </c>
      <c r="DE69" s="210" t="s">
        <v>95</v>
      </c>
      <c r="DF69" s="210" t="s">
        <v>95</v>
      </c>
      <c r="DG69" s="210" t="s">
        <v>95</v>
      </c>
      <c r="DH69" s="210" t="s">
        <v>95</v>
      </c>
      <c r="DI69" s="210" t="s">
        <v>95</v>
      </c>
      <c r="DJ69" s="210" t="s">
        <v>95</v>
      </c>
      <c r="DK69" s="210" t="s">
        <v>95</v>
      </c>
      <c r="DL69" s="210" t="s">
        <v>95</v>
      </c>
      <c r="DM69" s="210" t="s">
        <v>95</v>
      </c>
      <c r="DN69" s="210" t="s">
        <v>95</v>
      </c>
      <c r="DO69" s="210" t="s">
        <v>95</v>
      </c>
      <c r="DP69" s="210" t="s">
        <v>95</v>
      </c>
      <c r="DQ69" s="210" t="s">
        <v>95</v>
      </c>
      <c r="DR69" s="210" t="s">
        <v>95</v>
      </c>
      <c r="DS69" s="210" t="s">
        <v>95</v>
      </c>
      <c r="DT69" s="210" t="s">
        <v>95</v>
      </c>
      <c r="DU69" s="210" t="s">
        <v>95</v>
      </c>
      <c r="DV69" s="210" t="s">
        <v>95</v>
      </c>
      <c r="DW69" s="210" t="s">
        <v>95</v>
      </c>
      <c r="DX69" s="210" t="s">
        <v>95</v>
      </c>
      <c r="DY69" s="210" t="s">
        <v>95</v>
      </c>
      <c r="DZ69" s="210" t="s">
        <v>95</v>
      </c>
      <c r="EA69" s="210" t="s">
        <v>95</v>
      </c>
      <c r="EB69" s="210" t="s">
        <v>95</v>
      </c>
      <c r="EC69" s="210" t="s">
        <v>95</v>
      </c>
      <c r="ED69" s="210" t="s">
        <v>95</v>
      </c>
      <c r="EE69" s="210" t="s">
        <v>95</v>
      </c>
      <c r="EF69" s="210" t="s">
        <v>95</v>
      </c>
      <c r="EG69" s="210" t="s">
        <v>95</v>
      </c>
      <c r="EH69" s="210" t="s">
        <v>95</v>
      </c>
      <c r="EI69" s="210" t="s">
        <v>95</v>
      </c>
      <c r="EJ69" s="210" t="s">
        <v>95</v>
      </c>
      <c r="EK69" s="210" t="s">
        <v>95</v>
      </c>
      <c r="EL69" s="210" t="s">
        <v>95</v>
      </c>
      <c r="EM69" s="210" t="s">
        <v>95</v>
      </c>
      <c r="EN69" s="210" t="s">
        <v>95</v>
      </c>
      <c r="EO69" s="210" t="s">
        <v>95</v>
      </c>
      <c r="EP69" s="210" t="s">
        <v>95</v>
      </c>
      <c r="EQ69" s="210" t="s">
        <v>95</v>
      </c>
      <c r="ER69" s="210" t="s">
        <v>95</v>
      </c>
      <c r="ES69" s="210" t="s">
        <v>95</v>
      </c>
      <c r="ET69" s="210" t="s">
        <v>95</v>
      </c>
      <c r="EU69" s="210" t="s">
        <v>95</v>
      </c>
      <c r="EV69" s="210" t="s">
        <v>95</v>
      </c>
      <c r="EW69" s="210" t="s">
        <v>95</v>
      </c>
      <c r="EX69" s="210" t="s">
        <v>95</v>
      </c>
      <c r="EY69" s="210" t="s">
        <v>95</v>
      </c>
      <c r="EZ69" s="210" t="s">
        <v>95</v>
      </c>
      <c r="FA69" s="210" t="s">
        <v>95</v>
      </c>
      <c r="FB69" s="210" t="s">
        <v>95</v>
      </c>
      <c r="FC69" s="210" t="s">
        <v>95</v>
      </c>
      <c r="FD69" s="210" t="s">
        <v>95</v>
      </c>
      <c r="FE69" s="210" t="s">
        <v>95</v>
      </c>
      <c r="FF69" s="210" t="s">
        <v>95</v>
      </c>
      <c r="FG69" s="210" t="s">
        <v>95</v>
      </c>
      <c r="FH69" s="210" t="s">
        <v>95</v>
      </c>
      <c r="FI69" s="210" t="s">
        <v>95</v>
      </c>
      <c r="FJ69" s="210" t="s">
        <v>95</v>
      </c>
      <c r="FK69" s="210" t="s">
        <v>95</v>
      </c>
      <c r="FL69" s="210" t="s">
        <v>95</v>
      </c>
      <c r="FM69" s="210" t="s">
        <v>95</v>
      </c>
      <c r="FN69" s="210" t="s">
        <v>95</v>
      </c>
      <c r="FO69" s="210" t="s">
        <v>95</v>
      </c>
      <c r="FP69" s="210" t="s">
        <v>95</v>
      </c>
      <c r="FQ69" s="210" t="s">
        <v>95</v>
      </c>
      <c r="FR69" s="210" t="s">
        <v>95</v>
      </c>
      <c r="FS69" s="210" t="s">
        <v>95</v>
      </c>
      <c r="FT69" s="210" t="s">
        <v>95</v>
      </c>
      <c r="FU69" s="210" t="s">
        <v>95</v>
      </c>
      <c r="FV69" s="210" t="s">
        <v>95</v>
      </c>
      <c r="FW69" s="210" t="s">
        <v>95</v>
      </c>
      <c r="FX69" s="210" t="s">
        <v>95</v>
      </c>
      <c r="FY69" s="210" t="s">
        <v>95</v>
      </c>
      <c r="FZ69" s="210" t="s">
        <v>95</v>
      </c>
      <c r="GA69" s="210" t="s">
        <v>95</v>
      </c>
      <c r="GB69" s="210" t="s">
        <v>95</v>
      </c>
      <c r="GC69" s="210" t="s">
        <v>95</v>
      </c>
      <c r="GD69" s="210" t="s">
        <v>95</v>
      </c>
      <c r="GE69" s="210" t="s">
        <v>95</v>
      </c>
      <c r="GF69" s="210" t="s">
        <v>95</v>
      </c>
      <c r="GG69" s="210" t="s">
        <v>95</v>
      </c>
      <c r="GH69" s="210" t="s">
        <v>95</v>
      </c>
      <c r="GI69" s="210" t="s">
        <v>95</v>
      </c>
      <c r="GJ69" s="210" t="s">
        <v>95</v>
      </c>
      <c r="GK69" s="210" t="s">
        <v>95</v>
      </c>
      <c r="GL69" s="210" t="s">
        <v>95</v>
      </c>
      <c r="GM69" s="210" t="s">
        <v>95</v>
      </c>
      <c r="GN69" s="210" t="s">
        <v>95</v>
      </c>
      <c r="GO69" s="210" t="s">
        <v>95</v>
      </c>
      <c r="GP69" s="210" t="s">
        <v>95</v>
      </c>
      <c r="GQ69" s="210" t="s">
        <v>95</v>
      </c>
      <c r="GR69" s="210" t="s">
        <v>95</v>
      </c>
      <c r="GS69" s="210" t="s">
        <v>95</v>
      </c>
      <c r="GT69" s="210" t="s">
        <v>95</v>
      </c>
      <c r="GU69" s="210" t="s">
        <v>95</v>
      </c>
      <c r="GV69" s="210" t="s">
        <v>95</v>
      </c>
      <c r="GW69" s="210" t="s">
        <v>95</v>
      </c>
      <c r="GX69" s="210" t="s">
        <v>95</v>
      </c>
      <c r="GY69" s="210" t="s">
        <v>95</v>
      </c>
      <c r="GZ69" s="210" t="s">
        <v>95</v>
      </c>
      <c r="HA69" s="210" t="s">
        <v>95</v>
      </c>
      <c r="HB69" s="210" t="s">
        <v>95</v>
      </c>
      <c r="HC69" s="210" t="s">
        <v>95</v>
      </c>
      <c r="HD69" s="210" t="s">
        <v>95</v>
      </c>
      <c r="HE69" s="210" t="s">
        <v>95</v>
      </c>
      <c r="HF69" s="210" t="s">
        <v>95</v>
      </c>
      <c r="HG69" s="210" t="s">
        <v>95</v>
      </c>
      <c r="HH69" s="210" t="s">
        <v>95</v>
      </c>
      <c r="HI69" s="210" t="s">
        <v>95</v>
      </c>
      <c r="HJ69" s="210" t="s">
        <v>95</v>
      </c>
      <c r="HK69" s="210" t="s">
        <v>95</v>
      </c>
      <c r="HL69" s="210" t="s">
        <v>95</v>
      </c>
      <c r="HM69" s="210" t="s">
        <v>95</v>
      </c>
      <c r="HN69" s="210" t="s">
        <v>95</v>
      </c>
      <c r="HO69" s="210" t="s">
        <v>95</v>
      </c>
      <c r="HP69" s="210" t="s">
        <v>95</v>
      </c>
      <c r="HQ69" s="210" t="s">
        <v>95</v>
      </c>
      <c r="HR69" s="210" t="s">
        <v>95</v>
      </c>
      <c r="HS69" s="210" t="s">
        <v>95</v>
      </c>
      <c r="HT69" s="210" t="s">
        <v>95</v>
      </c>
      <c r="HU69" s="210" t="s">
        <v>95</v>
      </c>
      <c r="HV69" s="210" t="s">
        <v>95</v>
      </c>
      <c r="HW69" s="210" t="s">
        <v>95</v>
      </c>
      <c r="HX69" s="210" t="s">
        <v>95</v>
      </c>
      <c r="HY69" s="210" t="s">
        <v>95</v>
      </c>
      <c r="HZ69" s="210" t="s">
        <v>95</v>
      </c>
      <c r="IA69" s="210" t="s">
        <v>95</v>
      </c>
      <c r="IB69" s="210" t="s">
        <v>95</v>
      </c>
      <c r="IC69" s="210" t="s">
        <v>95</v>
      </c>
      <c r="ID69" s="210" t="s">
        <v>95</v>
      </c>
      <c r="IE69" s="210" t="s">
        <v>95</v>
      </c>
      <c r="IF69" s="210" t="s">
        <v>95</v>
      </c>
      <c r="IG69" s="210" t="s">
        <v>95</v>
      </c>
      <c r="IH69" s="210" t="s">
        <v>95</v>
      </c>
      <c r="II69" s="210" t="s">
        <v>95</v>
      </c>
      <c r="IJ69" s="210" t="s">
        <v>95</v>
      </c>
      <c r="IK69" s="210" t="s">
        <v>95</v>
      </c>
      <c r="IL69" s="210" t="s">
        <v>95</v>
      </c>
      <c r="IM69" s="210" t="s">
        <v>95</v>
      </c>
      <c r="IN69" s="210" t="s">
        <v>95</v>
      </c>
      <c r="IO69" s="210" t="s">
        <v>95</v>
      </c>
      <c r="IP69" s="210" t="s">
        <v>95</v>
      </c>
      <c r="IQ69" s="210" t="s">
        <v>95</v>
      </c>
      <c r="IR69" s="210" t="s">
        <v>95</v>
      </c>
      <c r="IS69" s="210" t="s">
        <v>95</v>
      </c>
      <c r="IT69" s="210" t="s">
        <v>95</v>
      </c>
      <c r="IU69" s="210" t="s">
        <v>95</v>
      </c>
      <c r="IV69" s="210" t="s">
        <v>95</v>
      </c>
      <c r="IW69" s="210" t="s">
        <v>95</v>
      </c>
      <c r="IX69" s="210" t="s">
        <v>95</v>
      </c>
      <c r="IY69" s="210" t="s">
        <v>95</v>
      </c>
      <c r="IZ69" s="210" t="s">
        <v>95</v>
      </c>
      <c r="JA69" s="210" t="s">
        <v>95</v>
      </c>
      <c r="JB69" s="210" t="s">
        <v>95</v>
      </c>
      <c r="JC69" s="210" t="s">
        <v>95</v>
      </c>
      <c r="JD69" s="210" t="s">
        <v>95</v>
      </c>
      <c r="JE69" s="210" t="s">
        <v>95</v>
      </c>
      <c r="JF69" s="210" t="s">
        <v>95</v>
      </c>
      <c r="JG69" s="210" t="s">
        <v>95</v>
      </c>
      <c r="JH69" s="210" t="s">
        <v>95</v>
      </c>
      <c r="JI69" s="210" t="s">
        <v>95</v>
      </c>
      <c r="JJ69" s="210" t="s">
        <v>95</v>
      </c>
      <c r="JK69" s="210" t="s">
        <v>95</v>
      </c>
      <c r="JL69" s="210" t="s">
        <v>95</v>
      </c>
      <c r="JM69" s="210" t="s">
        <v>95</v>
      </c>
      <c r="JN69" s="210" t="s">
        <v>95</v>
      </c>
      <c r="JO69" s="210" t="s">
        <v>95</v>
      </c>
      <c r="JP69" s="210" t="s">
        <v>95</v>
      </c>
      <c r="JQ69" s="210" t="s">
        <v>95</v>
      </c>
      <c r="JR69" s="210" t="s">
        <v>95</v>
      </c>
      <c r="JS69" s="210" t="s">
        <v>95</v>
      </c>
      <c r="JT69" s="210" t="s">
        <v>95</v>
      </c>
      <c r="JU69" s="210" t="s">
        <v>95</v>
      </c>
      <c r="JV69" s="210" t="s">
        <v>95</v>
      </c>
      <c r="JW69" s="210" t="s">
        <v>95</v>
      </c>
      <c r="JX69" s="210" t="s">
        <v>95</v>
      </c>
      <c r="JY69" s="210" t="s">
        <v>95</v>
      </c>
      <c r="JZ69" s="210" t="s">
        <v>95</v>
      </c>
      <c r="KA69" s="210" t="s">
        <v>95</v>
      </c>
      <c r="KB69" s="210" t="s">
        <v>95</v>
      </c>
      <c r="KC69" s="210" t="s">
        <v>95</v>
      </c>
      <c r="KD69" s="210" t="s">
        <v>95</v>
      </c>
      <c r="KE69" s="210" t="s">
        <v>95</v>
      </c>
      <c r="KF69" s="210" t="s">
        <v>95</v>
      </c>
      <c r="KG69" s="210" t="s">
        <v>95</v>
      </c>
      <c r="KH69" s="210" t="s">
        <v>95</v>
      </c>
      <c r="KI69" s="210" t="s">
        <v>95</v>
      </c>
      <c r="KJ69" s="210" t="s">
        <v>95</v>
      </c>
      <c r="KK69" s="210" t="s">
        <v>95</v>
      </c>
      <c r="KL69" s="210" t="s">
        <v>95</v>
      </c>
      <c r="KM69" s="210" t="s">
        <v>95</v>
      </c>
      <c r="KN69" s="210" t="s">
        <v>95</v>
      </c>
      <c r="KO69" s="210" t="s">
        <v>95</v>
      </c>
      <c r="KP69" s="210" t="s">
        <v>95</v>
      </c>
      <c r="KQ69" s="210" t="s">
        <v>95</v>
      </c>
      <c r="KR69" s="210" t="s">
        <v>95</v>
      </c>
      <c r="KS69" s="210" t="s">
        <v>95</v>
      </c>
      <c r="KT69" s="210" t="s">
        <v>95</v>
      </c>
      <c r="KU69" s="210" t="s">
        <v>95</v>
      </c>
      <c r="KV69" s="210" t="s">
        <v>95</v>
      </c>
      <c r="KW69" s="210" t="s">
        <v>95</v>
      </c>
      <c r="KX69" s="210" t="s">
        <v>95</v>
      </c>
      <c r="KY69" s="210" t="s">
        <v>95</v>
      </c>
      <c r="KZ69" s="210" t="s">
        <v>95</v>
      </c>
      <c r="LA69" s="210" t="s">
        <v>95</v>
      </c>
      <c r="LB69" s="210" t="s">
        <v>95</v>
      </c>
      <c r="LC69" s="210" t="s">
        <v>95</v>
      </c>
      <c r="LD69" s="210" t="s">
        <v>95</v>
      </c>
      <c r="LE69" s="210" t="s">
        <v>95</v>
      </c>
      <c r="LF69" s="210" t="s">
        <v>95</v>
      </c>
      <c r="LG69" s="210" t="s">
        <v>95</v>
      </c>
      <c r="LH69" s="210" t="s">
        <v>95</v>
      </c>
      <c r="LI69" s="210" t="s">
        <v>95</v>
      </c>
      <c r="LJ69" s="210" t="s">
        <v>95</v>
      </c>
      <c r="LK69" s="210" t="s">
        <v>95</v>
      </c>
      <c r="LL69" s="210" t="s">
        <v>95</v>
      </c>
      <c r="LM69" s="210" t="s">
        <v>95</v>
      </c>
      <c r="LN69" s="210" t="s">
        <v>95</v>
      </c>
      <c r="LO69" s="210" t="s">
        <v>95</v>
      </c>
      <c r="LP69" s="210" t="s">
        <v>95</v>
      </c>
      <c r="LQ69" s="210" t="s">
        <v>95</v>
      </c>
      <c r="LR69" s="210" t="s">
        <v>95</v>
      </c>
      <c r="LS69" s="210" t="s">
        <v>95</v>
      </c>
      <c r="LT69" s="210" t="s">
        <v>95</v>
      </c>
      <c r="LU69" s="210" t="s">
        <v>95</v>
      </c>
      <c r="LV69" s="210" t="s">
        <v>95</v>
      </c>
      <c r="LW69" s="210" t="s">
        <v>95</v>
      </c>
      <c r="LX69" s="210" t="s">
        <v>95</v>
      </c>
      <c r="LY69" s="210" t="s">
        <v>95</v>
      </c>
      <c r="LZ69" s="210" t="s">
        <v>95</v>
      </c>
      <c r="MA69" s="210" t="s">
        <v>95</v>
      </c>
      <c r="MB69" s="210" t="s">
        <v>95</v>
      </c>
      <c r="MC69" s="210" t="s">
        <v>95</v>
      </c>
      <c r="MD69" s="210" t="s">
        <v>95</v>
      </c>
      <c r="ME69" s="210" t="s">
        <v>95</v>
      </c>
      <c r="MF69" s="210" t="s">
        <v>95</v>
      </c>
      <c r="MG69" s="210" t="s">
        <v>95</v>
      </c>
      <c r="MH69" s="210" t="s">
        <v>95</v>
      </c>
      <c r="MI69" s="210" t="s">
        <v>95</v>
      </c>
      <c r="MJ69" s="210" t="s">
        <v>95</v>
      </c>
      <c r="MK69" s="210" t="s">
        <v>95</v>
      </c>
      <c r="ML69" s="210" t="s">
        <v>95</v>
      </c>
      <c r="MM69" s="210" t="s">
        <v>95</v>
      </c>
      <c r="MN69" s="210" t="s">
        <v>95</v>
      </c>
      <c r="MO69" s="210" t="s">
        <v>95</v>
      </c>
      <c r="MP69" s="210" t="s">
        <v>95</v>
      </c>
      <c r="MQ69" s="210" t="s">
        <v>95</v>
      </c>
      <c r="MR69" s="210" t="s">
        <v>95</v>
      </c>
      <c r="MS69" s="210" t="s">
        <v>95</v>
      </c>
      <c r="MT69" s="210" t="s">
        <v>95</v>
      </c>
      <c r="MU69" s="210" t="s">
        <v>95</v>
      </c>
      <c r="MV69" s="210" t="s">
        <v>95</v>
      </c>
      <c r="MW69" s="210" t="s">
        <v>95</v>
      </c>
      <c r="MX69" s="210" t="s">
        <v>95</v>
      </c>
      <c r="MY69" s="210" t="s">
        <v>95</v>
      </c>
      <c r="MZ69" s="210" t="s">
        <v>95</v>
      </c>
      <c r="NA69" s="210" t="s">
        <v>95</v>
      </c>
      <c r="NB69" s="210" t="s">
        <v>95</v>
      </c>
      <c r="NC69" s="210" t="s">
        <v>95</v>
      </c>
      <c r="ND69" s="210" t="s">
        <v>95</v>
      </c>
      <c r="NE69" s="210" t="s">
        <v>95</v>
      </c>
      <c r="NF69" s="210" t="s">
        <v>95</v>
      </c>
      <c r="NG69" s="210" t="s">
        <v>95</v>
      </c>
      <c r="NH69" s="210" t="s">
        <v>95</v>
      </c>
      <c r="NI69" s="210" t="s">
        <v>95</v>
      </c>
      <c r="NJ69" s="210" t="s">
        <v>95</v>
      </c>
      <c r="NK69" s="210" t="s">
        <v>95</v>
      </c>
      <c r="NL69" s="210" t="s">
        <v>95</v>
      </c>
      <c r="NM69" s="210" t="s">
        <v>95</v>
      </c>
      <c r="NN69" s="210" t="s">
        <v>95</v>
      </c>
      <c r="NO69" s="210" t="s">
        <v>95</v>
      </c>
      <c r="NP69" s="210" t="s">
        <v>95</v>
      </c>
      <c r="NQ69" s="210" t="s">
        <v>95</v>
      </c>
      <c r="NR69" s="210" t="s">
        <v>95</v>
      </c>
      <c r="NS69" s="210" t="s">
        <v>95</v>
      </c>
      <c r="NT69" s="210" t="s">
        <v>95</v>
      </c>
      <c r="NU69" s="210" t="s">
        <v>95</v>
      </c>
      <c r="NV69" s="210" t="s">
        <v>95</v>
      </c>
      <c r="NW69" s="210" t="s">
        <v>95</v>
      </c>
      <c r="NX69" s="210" t="s">
        <v>95</v>
      </c>
      <c r="NY69" s="210" t="s">
        <v>95</v>
      </c>
      <c r="NZ69" s="210" t="s">
        <v>95</v>
      </c>
      <c r="OA69" s="210" t="s">
        <v>95</v>
      </c>
      <c r="OB69" s="210" t="s">
        <v>95</v>
      </c>
      <c r="OC69" s="210" t="s">
        <v>95</v>
      </c>
      <c r="OD69" s="210" t="s">
        <v>95</v>
      </c>
      <c r="OE69" s="210" t="s">
        <v>95</v>
      </c>
      <c r="OF69" s="210" t="s">
        <v>95</v>
      </c>
      <c r="OG69" s="210" t="s">
        <v>95</v>
      </c>
      <c r="OH69" s="210" t="s">
        <v>95</v>
      </c>
      <c r="OI69" s="210" t="s">
        <v>95</v>
      </c>
      <c r="OJ69" s="210" t="s">
        <v>95</v>
      </c>
      <c r="OK69" s="210" t="s">
        <v>95</v>
      </c>
      <c r="OL69" s="210" t="s">
        <v>95</v>
      </c>
      <c r="OM69" s="210" t="s">
        <v>95</v>
      </c>
      <c r="ON69" s="210" t="s">
        <v>95</v>
      </c>
      <c r="OO69" s="210" t="s">
        <v>95</v>
      </c>
      <c r="OP69" s="210" t="s">
        <v>95</v>
      </c>
      <c r="OQ69" s="210" t="s">
        <v>95</v>
      </c>
      <c r="OR69" s="210" t="s">
        <v>95</v>
      </c>
      <c r="OS69" s="210" t="s">
        <v>95</v>
      </c>
      <c r="OT69" s="210" t="s">
        <v>95</v>
      </c>
      <c r="OU69" s="210" t="s">
        <v>95</v>
      </c>
      <c r="OV69" s="210" t="s">
        <v>95</v>
      </c>
      <c r="OW69" s="210" t="s">
        <v>95</v>
      </c>
      <c r="OX69" s="210" t="s">
        <v>95</v>
      </c>
      <c r="OY69" s="210" t="s">
        <v>95</v>
      </c>
      <c r="OZ69" s="210" t="s">
        <v>95</v>
      </c>
      <c r="PA69" s="210" t="s">
        <v>95</v>
      </c>
      <c r="PB69" s="210" t="s">
        <v>95</v>
      </c>
      <c r="PC69" s="210" t="s">
        <v>95</v>
      </c>
      <c r="PD69" s="210" t="s">
        <v>95</v>
      </c>
      <c r="PE69" s="210" t="s">
        <v>95</v>
      </c>
      <c r="PF69" s="210" t="s">
        <v>95</v>
      </c>
      <c r="PG69" s="210" t="s">
        <v>95</v>
      </c>
      <c r="PH69" s="210" t="s">
        <v>95</v>
      </c>
      <c r="PI69" s="210" t="s">
        <v>95</v>
      </c>
      <c r="PJ69" s="210" t="s">
        <v>95</v>
      </c>
      <c r="PK69" s="210" t="s">
        <v>95</v>
      </c>
      <c r="PL69" s="210" t="s">
        <v>95</v>
      </c>
      <c r="PM69" s="210" t="s">
        <v>95</v>
      </c>
      <c r="PN69" s="210" t="s">
        <v>95</v>
      </c>
      <c r="PO69" s="210" t="s">
        <v>95</v>
      </c>
      <c r="PP69" s="210" t="s">
        <v>95</v>
      </c>
      <c r="PQ69" s="210" t="s">
        <v>95</v>
      </c>
      <c r="PR69" s="210" t="s">
        <v>95</v>
      </c>
      <c r="PS69" s="210" t="s">
        <v>95</v>
      </c>
      <c r="PT69" s="210" t="s">
        <v>95</v>
      </c>
      <c r="PU69" s="210" t="s">
        <v>95</v>
      </c>
      <c r="PV69" s="210" t="s">
        <v>95</v>
      </c>
      <c r="PW69" s="210" t="s">
        <v>95</v>
      </c>
      <c r="PX69" s="210" t="s">
        <v>95</v>
      </c>
      <c r="PY69" s="210" t="s">
        <v>95</v>
      </c>
      <c r="PZ69" s="210" t="s">
        <v>95</v>
      </c>
      <c r="QA69" s="210" t="s">
        <v>95</v>
      </c>
      <c r="QB69" s="210" t="s">
        <v>95</v>
      </c>
      <c r="QC69" s="210" t="s">
        <v>95</v>
      </c>
      <c r="QD69" s="210" t="s">
        <v>95</v>
      </c>
      <c r="QE69" s="210" t="s">
        <v>95</v>
      </c>
      <c r="QF69" s="210" t="s">
        <v>95</v>
      </c>
      <c r="QG69" s="210" t="s">
        <v>95</v>
      </c>
      <c r="QH69" s="210" t="s">
        <v>95</v>
      </c>
      <c r="QI69" s="210" t="s">
        <v>95</v>
      </c>
      <c r="QJ69" s="210" t="s">
        <v>95</v>
      </c>
      <c r="QK69" s="210" t="s">
        <v>95</v>
      </c>
      <c r="QL69" s="210" t="s">
        <v>95</v>
      </c>
      <c r="QM69" s="210" t="s">
        <v>95</v>
      </c>
      <c r="QN69" s="210" t="s">
        <v>95</v>
      </c>
      <c r="QO69" s="210" t="s">
        <v>95</v>
      </c>
      <c r="QP69" s="210" t="s">
        <v>95</v>
      </c>
      <c r="QQ69" s="210" t="s">
        <v>95</v>
      </c>
      <c r="QR69" s="210" t="s">
        <v>95</v>
      </c>
      <c r="QS69" s="210" t="s">
        <v>95</v>
      </c>
      <c r="QT69" s="210" t="s">
        <v>95</v>
      </c>
      <c r="QU69" s="210" t="s">
        <v>95</v>
      </c>
      <c r="QV69" s="210" t="s">
        <v>95</v>
      </c>
      <c r="QW69" s="210" t="s">
        <v>95</v>
      </c>
      <c r="QX69" s="210" t="s">
        <v>95</v>
      </c>
      <c r="QY69" s="210" t="s">
        <v>95</v>
      </c>
      <c r="QZ69" s="210" t="s">
        <v>95</v>
      </c>
      <c r="RA69" s="210" t="s">
        <v>95</v>
      </c>
      <c r="RB69" s="210" t="s">
        <v>95</v>
      </c>
      <c r="RC69" s="210" t="s">
        <v>95</v>
      </c>
      <c r="RD69" s="210" t="s">
        <v>95</v>
      </c>
      <c r="RE69" s="210" t="s">
        <v>95</v>
      </c>
      <c r="RF69" s="210" t="s">
        <v>95</v>
      </c>
      <c r="RG69" s="210" t="s">
        <v>95</v>
      </c>
      <c r="RH69" s="210" t="s">
        <v>95</v>
      </c>
      <c r="RI69" s="210" t="s">
        <v>95</v>
      </c>
      <c r="RJ69" s="210" t="s">
        <v>95</v>
      </c>
      <c r="RK69" s="210" t="s">
        <v>95</v>
      </c>
      <c r="RL69" s="210" t="s">
        <v>95</v>
      </c>
      <c r="RM69" s="210" t="s">
        <v>95</v>
      </c>
      <c r="RN69" s="210" t="s">
        <v>95</v>
      </c>
      <c r="RO69" s="210" t="s">
        <v>95</v>
      </c>
      <c r="RP69" s="210" t="s">
        <v>95</v>
      </c>
      <c r="RQ69" s="210" t="s">
        <v>95</v>
      </c>
      <c r="RR69" s="210" t="s">
        <v>95</v>
      </c>
      <c r="RS69" s="210" t="s">
        <v>95</v>
      </c>
      <c r="RT69" s="210" t="s">
        <v>95</v>
      </c>
      <c r="RU69" s="210" t="s">
        <v>95</v>
      </c>
      <c r="RV69" s="210" t="s">
        <v>95</v>
      </c>
      <c r="RW69" s="210" t="s">
        <v>95</v>
      </c>
      <c r="RX69" s="210" t="s">
        <v>95</v>
      </c>
      <c r="RY69" s="210" t="s">
        <v>95</v>
      </c>
      <c r="RZ69" s="210" t="s">
        <v>95</v>
      </c>
      <c r="SA69" s="210" t="s">
        <v>95</v>
      </c>
      <c r="SB69" s="210" t="s">
        <v>95</v>
      </c>
      <c r="SC69" s="210" t="s">
        <v>95</v>
      </c>
      <c r="SD69" s="210" t="s">
        <v>95</v>
      </c>
      <c r="SE69" s="210" t="s">
        <v>95</v>
      </c>
      <c r="SF69" s="210" t="s">
        <v>95</v>
      </c>
      <c r="SG69" s="210" t="s">
        <v>95</v>
      </c>
      <c r="SH69" s="210" t="s">
        <v>95</v>
      </c>
      <c r="SI69" s="210" t="s">
        <v>95</v>
      </c>
      <c r="SJ69" s="210" t="s">
        <v>95</v>
      </c>
      <c r="SK69" s="210" t="s">
        <v>95</v>
      </c>
      <c r="SL69" s="210" t="s">
        <v>95</v>
      </c>
      <c r="SM69" s="210" t="s">
        <v>95</v>
      </c>
      <c r="SN69" s="210" t="s">
        <v>95</v>
      </c>
      <c r="SO69" s="210" t="s">
        <v>95</v>
      </c>
      <c r="SP69" s="210" t="s">
        <v>95</v>
      </c>
      <c r="SQ69" s="210" t="s">
        <v>95</v>
      </c>
      <c r="SR69" s="210" t="s">
        <v>95</v>
      </c>
      <c r="SS69" s="210" t="s">
        <v>95</v>
      </c>
      <c r="ST69" s="210" t="s">
        <v>95</v>
      </c>
      <c r="SU69" s="210" t="s">
        <v>95</v>
      </c>
      <c r="SV69" s="210" t="s">
        <v>95</v>
      </c>
      <c r="SW69" s="210" t="s">
        <v>95</v>
      </c>
      <c r="SX69" s="210" t="s">
        <v>95</v>
      </c>
      <c r="SY69" s="210" t="s">
        <v>95</v>
      </c>
      <c r="SZ69" s="210" t="s">
        <v>95</v>
      </c>
      <c r="TA69" s="210" t="s">
        <v>95</v>
      </c>
      <c r="TB69" s="210" t="s">
        <v>95</v>
      </c>
      <c r="TC69" s="210" t="s">
        <v>95</v>
      </c>
      <c r="TD69" s="210" t="s">
        <v>95</v>
      </c>
      <c r="TE69" s="210" t="s">
        <v>95</v>
      </c>
      <c r="TF69" s="210" t="s">
        <v>95</v>
      </c>
      <c r="TG69" s="210" t="s">
        <v>95</v>
      </c>
      <c r="TH69" s="210" t="s">
        <v>95</v>
      </c>
      <c r="TI69" s="210" t="s">
        <v>95</v>
      </c>
      <c r="TJ69" s="210" t="s">
        <v>95</v>
      </c>
      <c r="TK69" s="210" t="s">
        <v>95</v>
      </c>
      <c r="TL69" s="210" t="s">
        <v>95</v>
      </c>
      <c r="TM69" s="210" t="s">
        <v>95</v>
      </c>
      <c r="TN69" s="210" t="s">
        <v>95</v>
      </c>
      <c r="TO69" s="210" t="s">
        <v>95</v>
      </c>
      <c r="TP69" s="210" t="s">
        <v>95</v>
      </c>
      <c r="TQ69" s="210" t="s">
        <v>95</v>
      </c>
      <c r="TR69" s="210" t="s">
        <v>95</v>
      </c>
      <c r="TS69" s="210" t="s">
        <v>95</v>
      </c>
      <c r="TT69" s="210" t="s">
        <v>95</v>
      </c>
      <c r="TU69" s="210" t="s">
        <v>95</v>
      </c>
      <c r="TV69" s="210" t="s">
        <v>95</v>
      </c>
      <c r="TW69" s="210" t="s">
        <v>95</v>
      </c>
      <c r="TX69" s="210" t="s">
        <v>95</v>
      </c>
      <c r="TY69" s="210" t="s">
        <v>95</v>
      </c>
      <c r="TZ69" s="210" t="s">
        <v>95</v>
      </c>
      <c r="UA69" s="210" t="s">
        <v>95</v>
      </c>
      <c r="UB69" s="210" t="s">
        <v>95</v>
      </c>
      <c r="UC69" s="210" t="s">
        <v>95</v>
      </c>
      <c r="UD69" s="210" t="s">
        <v>95</v>
      </c>
      <c r="UE69" s="210" t="s">
        <v>95</v>
      </c>
      <c r="UF69" s="210" t="s">
        <v>95</v>
      </c>
      <c r="UG69" s="210" t="s">
        <v>95</v>
      </c>
      <c r="UH69" s="210" t="s">
        <v>95</v>
      </c>
      <c r="UI69" s="210" t="s">
        <v>95</v>
      </c>
      <c r="UJ69" s="210" t="s">
        <v>95</v>
      </c>
      <c r="UK69" s="210" t="s">
        <v>95</v>
      </c>
      <c r="UL69" s="210" t="s">
        <v>95</v>
      </c>
      <c r="UM69" s="210" t="s">
        <v>95</v>
      </c>
      <c r="UN69" s="210" t="s">
        <v>95</v>
      </c>
      <c r="UO69" s="210" t="s">
        <v>95</v>
      </c>
      <c r="UP69" s="210" t="s">
        <v>95</v>
      </c>
      <c r="UQ69" s="210" t="s">
        <v>95</v>
      </c>
      <c r="UR69" s="210" t="s">
        <v>95</v>
      </c>
      <c r="US69" s="210" t="s">
        <v>95</v>
      </c>
      <c r="UT69" s="210" t="s">
        <v>95</v>
      </c>
      <c r="UU69" s="210" t="s">
        <v>95</v>
      </c>
      <c r="UV69" s="210" t="s">
        <v>95</v>
      </c>
      <c r="UW69" s="210" t="s">
        <v>95</v>
      </c>
      <c r="UX69" s="210" t="s">
        <v>95</v>
      </c>
      <c r="UY69" s="210" t="s">
        <v>95</v>
      </c>
      <c r="UZ69" s="210" t="s">
        <v>95</v>
      </c>
      <c r="VA69" s="210" t="s">
        <v>95</v>
      </c>
      <c r="VB69" s="210" t="s">
        <v>95</v>
      </c>
      <c r="VC69" s="210" t="s">
        <v>95</v>
      </c>
      <c r="VD69" s="210" t="s">
        <v>95</v>
      </c>
      <c r="VE69" s="210" t="s">
        <v>95</v>
      </c>
      <c r="VF69" s="210" t="s">
        <v>95</v>
      </c>
      <c r="VG69" s="210" t="s">
        <v>95</v>
      </c>
      <c r="VH69" s="210" t="s">
        <v>95</v>
      </c>
      <c r="VI69" s="210" t="s">
        <v>95</v>
      </c>
      <c r="VJ69" s="210" t="s">
        <v>95</v>
      </c>
      <c r="VK69" s="210" t="s">
        <v>95</v>
      </c>
      <c r="VL69" s="210" t="s">
        <v>95</v>
      </c>
      <c r="VM69" s="210" t="s">
        <v>95</v>
      </c>
      <c r="VN69" s="210" t="s">
        <v>95</v>
      </c>
      <c r="VO69" s="210" t="s">
        <v>95</v>
      </c>
      <c r="VP69" s="210" t="s">
        <v>95</v>
      </c>
      <c r="VQ69" s="210" t="s">
        <v>95</v>
      </c>
      <c r="VR69" s="210" t="s">
        <v>95</v>
      </c>
      <c r="VS69" s="210" t="s">
        <v>95</v>
      </c>
      <c r="VT69" s="210" t="s">
        <v>95</v>
      </c>
      <c r="VU69" s="210" t="s">
        <v>95</v>
      </c>
      <c r="VV69" s="210" t="s">
        <v>95</v>
      </c>
      <c r="VW69" s="210" t="s">
        <v>95</v>
      </c>
      <c r="VX69" s="210" t="s">
        <v>95</v>
      </c>
      <c r="VY69" s="210" t="s">
        <v>95</v>
      </c>
      <c r="VZ69" s="210" t="s">
        <v>95</v>
      </c>
      <c r="WA69" s="210" t="s">
        <v>95</v>
      </c>
      <c r="WB69" s="210" t="s">
        <v>95</v>
      </c>
      <c r="WC69" s="210" t="s">
        <v>95</v>
      </c>
      <c r="WD69" s="210" t="s">
        <v>95</v>
      </c>
      <c r="WE69" s="210" t="s">
        <v>95</v>
      </c>
      <c r="WF69" s="210" t="s">
        <v>95</v>
      </c>
      <c r="WG69" s="210" t="s">
        <v>95</v>
      </c>
      <c r="WH69" s="210" t="s">
        <v>95</v>
      </c>
      <c r="WI69" s="210" t="s">
        <v>95</v>
      </c>
      <c r="WJ69" s="210" t="s">
        <v>95</v>
      </c>
      <c r="WK69" s="210" t="s">
        <v>95</v>
      </c>
      <c r="WL69" s="210" t="s">
        <v>95</v>
      </c>
      <c r="WM69" s="210" t="s">
        <v>95</v>
      </c>
      <c r="WN69" s="210" t="s">
        <v>95</v>
      </c>
      <c r="WO69" s="210" t="s">
        <v>95</v>
      </c>
      <c r="WP69" s="210" t="s">
        <v>95</v>
      </c>
      <c r="WQ69" s="210" t="s">
        <v>95</v>
      </c>
      <c r="WR69" s="210" t="s">
        <v>95</v>
      </c>
      <c r="WS69" s="210" t="s">
        <v>95</v>
      </c>
      <c r="WT69" s="210" t="s">
        <v>95</v>
      </c>
      <c r="WU69" s="210" t="s">
        <v>95</v>
      </c>
      <c r="WV69" s="210" t="s">
        <v>95</v>
      </c>
      <c r="WW69" s="210" t="s">
        <v>95</v>
      </c>
      <c r="WX69" s="210" t="s">
        <v>95</v>
      </c>
      <c r="WY69" s="210" t="s">
        <v>95</v>
      </c>
      <c r="WZ69" s="210" t="s">
        <v>95</v>
      </c>
      <c r="XA69" s="210" t="s">
        <v>95</v>
      </c>
      <c r="XB69" s="210" t="s">
        <v>95</v>
      </c>
      <c r="XC69" s="210" t="s">
        <v>95</v>
      </c>
      <c r="XD69" s="210" t="s">
        <v>95</v>
      </c>
      <c r="XE69" s="210" t="s">
        <v>95</v>
      </c>
      <c r="XF69" s="210" t="s">
        <v>95</v>
      </c>
      <c r="XG69" s="210" t="s">
        <v>95</v>
      </c>
      <c r="XH69" s="210" t="s">
        <v>95</v>
      </c>
      <c r="XI69" s="210" t="s">
        <v>95</v>
      </c>
      <c r="XJ69" s="210" t="s">
        <v>95</v>
      </c>
      <c r="XK69" s="210" t="s">
        <v>95</v>
      </c>
      <c r="XL69" s="210" t="s">
        <v>95</v>
      </c>
      <c r="XM69" s="210" t="s">
        <v>95</v>
      </c>
      <c r="XN69" s="210" t="s">
        <v>95</v>
      </c>
      <c r="XO69" s="210" t="s">
        <v>95</v>
      </c>
      <c r="XP69" s="210" t="s">
        <v>95</v>
      </c>
      <c r="XQ69" s="210" t="s">
        <v>95</v>
      </c>
      <c r="XR69" s="210" t="s">
        <v>95</v>
      </c>
      <c r="XS69" s="210" t="s">
        <v>95</v>
      </c>
      <c r="XT69" s="210" t="s">
        <v>95</v>
      </c>
      <c r="XU69" s="210" t="s">
        <v>95</v>
      </c>
      <c r="XV69" s="210" t="s">
        <v>95</v>
      </c>
      <c r="XW69" s="210" t="s">
        <v>95</v>
      </c>
      <c r="XX69" s="210" t="s">
        <v>95</v>
      </c>
      <c r="XY69" s="210" t="s">
        <v>95</v>
      </c>
      <c r="XZ69" s="210" t="s">
        <v>95</v>
      </c>
      <c r="YA69" s="210" t="s">
        <v>95</v>
      </c>
      <c r="YB69" s="210" t="s">
        <v>95</v>
      </c>
      <c r="YC69" s="210" t="s">
        <v>95</v>
      </c>
      <c r="YD69" s="210" t="s">
        <v>95</v>
      </c>
      <c r="YE69" s="210" t="s">
        <v>95</v>
      </c>
      <c r="YF69" s="210" t="s">
        <v>95</v>
      </c>
      <c r="YG69" s="210" t="s">
        <v>95</v>
      </c>
      <c r="YH69" s="210" t="s">
        <v>95</v>
      </c>
      <c r="YI69" s="210" t="s">
        <v>95</v>
      </c>
      <c r="YJ69" s="210" t="s">
        <v>95</v>
      </c>
      <c r="YK69" s="210" t="s">
        <v>95</v>
      </c>
      <c r="YL69" s="210" t="s">
        <v>95</v>
      </c>
      <c r="YM69" s="210" t="s">
        <v>95</v>
      </c>
      <c r="YN69" s="210" t="s">
        <v>95</v>
      </c>
      <c r="YO69" s="210" t="s">
        <v>95</v>
      </c>
      <c r="YP69" s="210" t="s">
        <v>95</v>
      </c>
      <c r="YQ69" s="210" t="s">
        <v>95</v>
      </c>
      <c r="YR69" s="210" t="s">
        <v>95</v>
      </c>
      <c r="YS69" s="210" t="s">
        <v>95</v>
      </c>
      <c r="YT69" s="210" t="s">
        <v>95</v>
      </c>
      <c r="YU69" s="210" t="s">
        <v>95</v>
      </c>
      <c r="YV69" s="210" t="s">
        <v>95</v>
      </c>
      <c r="YW69" s="210" t="s">
        <v>95</v>
      </c>
      <c r="YX69" s="210" t="s">
        <v>95</v>
      </c>
      <c r="YY69" s="210" t="s">
        <v>95</v>
      </c>
      <c r="YZ69" s="210" t="s">
        <v>95</v>
      </c>
      <c r="ZA69" s="210" t="s">
        <v>95</v>
      </c>
      <c r="ZB69" s="210" t="s">
        <v>95</v>
      </c>
      <c r="ZC69" s="210" t="s">
        <v>95</v>
      </c>
      <c r="ZD69" s="210" t="s">
        <v>95</v>
      </c>
      <c r="ZE69" s="210" t="s">
        <v>95</v>
      </c>
      <c r="ZF69" s="210" t="s">
        <v>95</v>
      </c>
      <c r="ZG69" s="210" t="s">
        <v>95</v>
      </c>
      <c r="ZH69" s="210" t="s">
        <v>95</v>
      </c>
      <c r="ZI69" s="210" t="s">
        <v>95</v>
      </c>
      <c r="ZJ69" s="210" t="s">
        <v>95</v>
      </c>
      <c r="ZK69" s="210" t="s">
        <v>95</v>
      </c>
      <c r="ZL69" s="210" t="s">
        <v>95</v>
      </c>
      <c r="ZM69" s="210" t="s">
        <v>95</v>
      </c>
      <c r="ZN69" s="210" t="s">
        <v>95</v>
      </c>
      <c r="ZO69" s="210" t="s">
        <v>95</v>
      </c>
      <c r="ZP69" s="210" t="s">
        <v>95</v>
      </c>
      <c r="ZQ69" s="210" t="s">
        <v>95</v>
      </c>
      <c r="ZR69" s="210" t="s">
        <v>95</v>
      </c>
      <c r="ZS69" s="210" t="s">
        <v>95</v>
      </c>
      <c r="ZT69" s="210" t="s">
        <v>95</v>
      </c>
      <c r="ZU69" s="210" t="s">
        <v>95</v>
      </c>
      <c r="ZV69" s="210" t="s">
        <v>95</v>
      </c>
      <c r="ZW69" s="210" t="s">
        <v>95</v>
      </c>
      <c r="ZX69" s="210" t="s">
        <v>95</v>
      </c>
      <c r="ZY69" s="210" t="s">
        <v>95</v>
      </c>
      <c r="ZZ69" s="210" t="s">
        <v>95</v>
      </c>
      <c r="AAA69" s="210" t="s">
        <v>95</v>
      </c>
      <c r="AAB69" s="210" t="s">
        <v>95</v>
      </c>
      <c r="AAC69" s="210" t="s">
        <v>95</v>
      </c>
      <c r="AAD69" s="210" t="s">
        <v>95</v>
      </c>
      <c r="AAE69" s="210" t="s">
        <v>95</v>
      </c>
      <c r="AAF69" s="210" t="s">
        <v>95</v>
      </c>
      <c r="AAG69" s="210" t="s">
        <v>95</v>
      </c>
      <c r="AAH69" s="210" t="s">
        <v>95</v>
      </c>
      <c r="AAI69" s="210" t="s">
        <v>95</v>
      </c>
      <c r="AAJ69" s="210" t="s">
        <v>95</v>
      </c>
      <c r="AAK69" s="210" t="s">
        <v>95</v>
      </c>
      <c r="AAL69" s="210" t="s">
        <v>95</v>
      </c>
      <c r="AAM69" s="210" t="s">
        <v>95</v>
      </c>
      <c r="AAN69" s="210" t="s">
        <v>95</v>
      </c>
      <c r="AAO69" s="210" t="s">
        <v>95</v>
      </c>
      <c r="AAP69" s="210" t="s">
        <v>95</v>
      </c>
      <c r="AAQ69" s="210" t="s">
        <v>95</v>
      </c>
      <c r="AAR69" s="210" t="s">
        <v>95</v>
      </c>
      <c r="AAS69" s="210" t="s">
        <v>95</v>
      </c>
      <c r="AAT69" s="210" t="s">
        <v>95</v>
      </c>
      <c r="AAU69" s="210" t="s">
        <v>95</v>
      </c>
      <c r="AAV69" s="210" t="s">
        <v>95</v>
      </c>
      <c r="AAW69" s="210" t="s">
        <v>95</v>
      </c>
      <c r="AAX69" s="210" t="s">
        <v>95</v>
      </c>
      <c r="AAY69" s="210" t="s">
        <v>95</v>
      </c>
      <c r="AAZ69" s="210" t="s">
        <v>95</v>
      </c>
      <c r="ABA69" s="210" t="s">
        <v>95</v>
      </c>
      <c r="ABB69" s="210" t="s">
        <v>95</v>
      </c>
      <c r="ABC69" s="210" t="s">
        <v>95</v>
      </c>
      <c r="ABD69" s="210" t="s">
        <v>95</v>
      </c>
      <c r="ABE69" s="210" t="s">
        <v>95</v>
      </c>
      <c r="ABF69" s="210" t="s">
        <v>95</v>
      </c>
      <c r="ABG69" s="210" t="s">
        <v>95</v>
      </c>
      <c r="ABH69" s="210" t="s">
        <v>95</v>
      </c>
      <c r="ABI69" s="210" t="s">
        <v>95</v>
      </c>
      <c r="ABJ69" s="210" t="s">
        <v>95</v>
      </c>
      <c r="ABK69" s="210" t="s">
        <v>95</v>
      </c>
      <c r="ABL69" s="210" t="s">
        <v>95</v>
      </c>
      <c r="ABM69" s="210" t="s">
        <v>95</v>
      </c>
      <c r="ABN69" s="210" t="s">
        <v>95</v>
      </c>
      <c r="ABO69" s="210" t="s">
        <v>95</v>
      </c>
      <c r="ABP69" s="210" t="s">
        <v>95</v>
      </c>
      <c r="ABQ69" s="210" t="s">
        <v>95</v>
      </c>
      <c r="ABR69" s="210" t="s">
        <v>95</v>
      </c>
      <c r="ABS69" s="210" t="s">
        <v>95</v>
      </c>
      <c r="ABT69" s="210" t="s">
        <v>95</v>
      </c>
      <c r="ABU69" s="210" t="s">
        <v>95</v>
      </c>
      <c r="ABV69" s="210" t="s">
        <v>95</v>
      </c>
      <c r="ABW69" s="210" t="s">
        <v>95</v>
      </c>
      <c r="ABX69" s="210" t="s">
        <v>95</v>
      </c>
      <c r="ABY69" s="210" t="s">
        <v>95</v>
      </c>
      <c r="ABZ69" s="210" t="s">
        <v>95</v>
      </c>
      <c r="ACA69" s="210" t="s">
        <v>95</v>
      </c>
      <c r="ACB69" s="210" t="s">
        <v>95</v>
      </c>
      <c r="ACC69" s="210" t="s">
        <v>95</v>
      </c>
      <c r="ACD69" s="210">
        <v>612833.37</v>
      </c>
      <c r="ACE69" s="210">
        <v>618591.73</v>
      </c>
      <c r="ACF69" s="210">
        <v>619592.28</v>
      </c>
      <c r="ACG69" s="210">
        <v>643260.75</v>
      </c>
      <c r="ACH69" s="210">
        <v>651189.3992002001</v>
      </c>
      <c r="ACI69" s="210">
        <v>647221.4588599999</v>
      </c>
      <c r="ACJ69" s="210">
        <v>643396.31560269999</v>
      </c>
      <c r="ACK69" s="210">
        <v>648604.88412100007</v>
      </c>
      <c r="ACL69" s="210">
        <v>655289.51391310035</v>
      </c>
      <c r="ACM69" s="210">
        <v>647738.05353849987</v>
      </c>
      <c r="ACN69" s="210">
        <v>649477.8014768</v>
      </c>
      <c r="ACO69" s="210">
        <v>649245.06340830016</v>
      </c>
      <c r="ACP69" s="210">
        <v>649424.88176920009</v>
      </c>
      <c r="ACQ69" s="210">
        <v>677706.37493069994</v>
      </c>
      <c r="ACR69" s="210">
        <v>671305.29268289986</v>
      </c>
      <c r="ACS69" s="210">
        <v>666490.53024609992</v>
      </c>
      <c r="ACT69" s="210">
        <v>670843.06158379989</v>
      </c>
      <c r="ACU69" s="210">
        <v>676716.65981480002</v>
      </c>
      <c r="ACV69" s="210">
        <v>694622.66554609989</v>
      </c>
      <c r="ACW69" s="210">
        <v>695378.12690530019</v>
      </c>
      <c r="ACX69" s="210">
        <v>750193.65007329988</v>
      </c>
      <c r="ACY69" s="210">
        <v>793031.51473789988</v>
      </c>
      <c r="ACZ69" s="210">
        <v>789640.5775484998</v>
      </c>
      <c r="ADA69" s="210">
        <v>856291.8347059004</v>
      </c>
      <c r="ADB69" s="210">
        <v>850547.43152879993</v>
      </c>
      <c r="ADC69" s="210">
        <v>869687.36860660021</v>
      </c>
      <c r="ADD69" s="210">
        <v>857912.79249100026</v>
      </c>
      <c r="ADE69" s="210">
        <v>860584.18406960007</v>
      </c>
      <c r="ADF69" s="210">
        <v>887398.3178137003</v>
      </c>
      <c r="ADG69" s="210">
        <v>877043.78363870038</v>
      </c>
      <c r="ADH69" s="210">
        <v>879833.36524770025</v>
      </c>
      <c r="ADI69" s="210">
        <v>871164.47647500003</v>
      </c>
      <c r="ADJ69" s="210">
        <v>863443.75972609967</v>
      </c>
      <c r="ADK69" s="210">
        <v>846584.79626289976</v>
      </c>
      <c r="ADL69" s="210">
        <v>860163.03094539943</v>
      </c>
      <c r="ADM69" s="210">
        <v>854293.47628189996</v>
      </c>
      <c r="ADN69" s="210">
        <v>858466.02903249965</v>
      </c>
      <c r="ADO69" s="210">
        <v>854883.46094809985</v>
      </c>
      <c r="ADP69" s="210">
        <v>877265.52575199981</v>
      </c>
      <c r="ADQ69" s="210">
        <v>866065.78309239983</v>
      </c>
      <c r="ADR69" s="210">
        <v>864905.03302159975</v>
      </c>
      <c r="ADS69" s="210">
        <v>866860.23900149972</v>
      </c>
      <c r="ADT69" s="210">
        <v>867466.11526339978</v>
      </c>
      <c r="ADU69" s="210">
        <v>870843.01025569986</v>
      </c>
      <c r="ADV69" s="210">
        <v>878802.36962010013</v>
      </c>
      <c r="ADW69" s="210">
        <v>878762.32561009971</v>
      </c>
      <c r="ADX69" s="210">
        <v>883110.03507599991</v>
      </c>
      <c r="ADY69" s="210">
        <v>896562.73565089982</v>
      </c>
      <c r="ADZ69" s="210">
        <v>892015.0118031</v>
      </c>
      <c r="AEA69" s="210">
        <v>896684.42581990024</v>
      </c>
      <c r="AEB69" s="210">
        <v>894995.42912099988</v>
      </c>
      <c r="AEC69" s="210">
        <v>896766.34296419984</v>
      </c>
      <c r="AED69" s="210">
        <v>900787.43685179995</v>
      </c>
      <c r="AEE69" s="210">
        <v>918504.07302279992</v>
      </c>
      <c r="AEF69" s="210">
        <v>911981.98693360004</v>
      </c>
      <c r="AEG69" s="210">
        <v>917564.72854189994</v>
      </c>
      <c r="AEH69" s="210">
        <v>950751.26751539961</v>
      </c>
      <c r="AEI69" s="210">
        <v>945383.62351789977</v>
      </c>
      <c r="AEJ69" s="176">
        <v>972339.0261475998</v>
      </c>
      <c r="AEK69" s="176">
        <v>967454.13051439985</v>
      </c>
      <c r="AEL69" s="176">
        <v>965585.28091169987</v>
      </c>
      <c r="AEM69" s="176">
        <v>982885.56416179985</v>
      </c>
      <c r="AEN69" s="176">
        <v>985466.35662430001</v>
      </c>
      <c r="AEO69" s="176">
        <v>989938.66267300025</v>
      </c>
      <c r="AEP69" s="176">
        <v>987852.95515210007</v>
      </c>
      <c r="AEQ69" s="176">
        <v>1024468.3036699999</v>
      </c>
      <c r="AER69" s="176">
        <v>1030434.1921077003</v>
      </c>
      <c r="AES69" s="176">
        <v>1059396.2784513999</v>
      </c>
      <c r="AET69" s="176">
        <v>1060112.5593860997</v>
      </c>
      <c r="AEU69" s="176">
        <v>1083057.5258344</v>
      </c>
      <c r="AEV69" s="176">
        <v>1078167.9548223005</v>
      </c>
      <c r="AEW69" s="176">
        <v>1099825.9823218996</v>
      </c>
      <c r="AEX69" s="176">
        <v>1109731.4312197999</v>
      </c>
      <c r="AEY69" s="176">
        <v>1190240.9929001001</v>
      </c>
      <c r="AEZ69" s="176">
        <v>1226852.3039991998</v>
      </c>
      <c r="AFA69" s="176">
        <v>1247839.6103700001</v>
      </c>
      <c r="AFB69" s="176">
        <v>1257252.8457847005</v>
      </c>
      <c r="AFC69" s="176">
        <v>1333371.6863334</v>
      </c>
      <c r="AFD69" s="176">
        <v>1320995.6501521999</v>
      </c>
      <c r="AFE69" s="176">
        <v>1322920.7148626002</v>
      </c>
      <c r="AFF69" s="176">
        <v>1340907.3690903995</v>
      </c>
      <c r="AFG69" s="176">
        <v>1351106.5725392997</v>
      </c>
      <c r="AFH69" s="176">
        <v>1379962.7165467003</v>
      </c>
      <c r="AFI69" s="176">
        <v>1368004.9485265003</v>
      </c>
      <c r="AFJ69" s="176">
        <v>1388637.5494194007</v>
      </c>
      <c r="AFK69" s="176">
        <v>1384724.7590117001</v>
      </c>
      <c r="AFL69" s="176">
        <v>1423146.6904940002</v>
      </c>
      <c r="AFM69" s="176">
        <v>1408094.259389</v>
      </c>
      <c r="AFN69" s="176">
        <v>1421824.2467637006</v>
      </c>
      <c r="AFO69" s="176">
        <v>1416037.6138932002</v>
      </c>
      <c r="AFP69" s="176">
        <v>1438391.7308210004</v>
      </c>
      <c r="AFQ69" s="176">
        <v>1435355.7836407004</v>
      </c>
      <c r="AFR69" s="176">
        <v>1442994.6783775005</v>
      </c>
      <c r="AFS69" s="176">
        <v>1442081.7141039008</v>
      </c>
      <c r="AFT69" s="176">
        <v>1455577.7498126007</v>
      </c>
      <c r="AFU69" s="176">
        <v>1484701.0331696996</v>
      </c>
      <c r="AFV69" s="176">
        <v>1467679.7042185003</v>
      </c>
      <c r="AFW69" s="176">
        <v>1477915.1555671003</v>
      </c>
      <c r="AFX69" s="176">
        <v>1484180.0924173</v>
      </c>
      <c r="AFY69" s="176">
        <v>1553534.0551155994</v>
      </c>
      <c r="AFZ69" s="176">
        <v>1533338.7038646003</v>
      </c>
      <c r="AGA69" s="176">
        <v>1538213.8294559</v>
      </c>
      <c r="AGB69" s="176">
        <v>1526637.5908058002</v>
      </c>
      <c r="AGC69" s="176">
        <v>1540172.9750182999</v>
      </c>
      <c r="AGD69" s="176">
        <v>1570193.3913418001</v>
      </c>
      <c r="AGE69" s="176">
        <v>1566022.7512804007</v>
      </c>
      <c r="AGF69" s="176">
        <v>1575360.5414050007</v>
      </c>
      <c r="AGG69" s="176">
        <v>1585474.4450588999</v>
      </c>
      <c r="AGH69" s="176">
        <v>1618122.4894431997</v>
      </c>
      <c r="AGI69" s="176">
        <v>1642412.0676720992</v>
      </c>
      <c r="AGJ69" s="176">
        <v>1640618.9763396997</v>
      </c>
      <c r="AGK69" s="176">
        <v>1660499.9569374004</v>
      </c>
      <c r="AGL69" s="176">
        <v>1695743.4705424001</v>
      </c>
      <c r="AGM69" s="176">
        <v>1668035.8542209016</v>
      </c>
      <c r="AGN69" s="176">
        <v>1673806.8696909996</v>
      </c>
      <c r="AGO69" s="176">
        <v>1666131.4545682007</v>
      </c>
      <c r="AGP69" s="176">
        <v>1671662.0252730006</v>
      </c>
      <c r="AGQ69" s="176">
        <v>1757232.7890571002</v>
      </c>
      <c r="AGR69" s="176">
        <v>1751479.9211493009</v>
      </c>
      <c r="AGS69" s="176">
        <v>1771528.1256980002</v>
      </c>
      <c r="AGT69" s="176">
        <v>1776231.9978054995</v>
      </c>
      <c r="AGU69" s="176">
        <v>1816522.3697698</v>
      </c>
      <c r="AGV69" s="176">
        <v>1790891.1740657999</v>
      </c>
      <c r="AGW69" s="176">
        <v>1837099.2140277999</v>
      </c>
      <c r="AGX69" s="176">
        <v>1867543.6636039999</v>
      </c>
      <c r="AGY69" s="176">
        <v>2121437.3856422994</v>
      </c>
      <c r="AGZ69" s="176">
        <v>2083547.5942490997</v>
      </c>
      <c r="AHA69" s="176">
        <v>2194370.35</v>
      </c>
      <c r="AHB69" s="176">
        <v>2178551.0499999998</v>
      </c>
      <c r="AHC69" s="176">
        <v>2242307.79</v>
      </c>
      <c r="AHD69" s="176">
        <v>2295929.7327583004</v>
      </c>
      <c r="AHE69" s="176">
        <v>2308166.8016269989</v>
      </c>
      <c r="AHF69" s="176">
        <v>2344250.2173173996</v>
      </c>
      <c r="AHG69" s="176">
        <v>2353303</v>
      </c>
      <c r="AHH69" s="176">
        <v>2405950.7104108999</v>
      </c>
      <c r="AHI69" s="176">
        <v>2394584.6423650002</v>
      </c>
      <c r="AHJ69" s="176">
        <v>2408969.6302085989</v>
      </c>
      <c r="AHK69" s="176">
        <v>2413037.1955675995</v>
      </c>
      <c r="AHL69" s="176">
        <v>2430231.16</v>
      </c>
      <c r="AHM69" s="176">
        <v>2465686.16</v>
      </c>
      <c r="AHN69" s="176">
        <v>2505208.87</v>
      </c>
      <c r="AHO69" s="176">
        <v>2485841.9500000002</v>
      </c>
      <c r="AHP69" s="176">
        <v>2573116.4</v>
      </c>
      <c r="AHQ69" s="176">
        <v>2526700.4700000002</v>
      </c>
      <c r="AHR69" s="176">
        <v>2530775.5299999998</v>
      </c>
      <c r="AHS69" s="176">
        <v>2526114.29</v>
      </c>
      <c r="AHT69" s="176">
        <v>2540032.14</v>
      </c>
      <c r="AHU69" s="176">
        <v>2584890.9700000002</v>
      </c>
      <c r="AHV69" s="176">
        <v>2548139.61</v>
      </c>
      <c r="AHW69" s="176">
        <v>2558893.35</v>
      </c>
      <c r="AHX69" s="176">
        <v>2554820.2400000002</v>
      </c>
      <c r="AHY69" s="176">
        <v>2558173.15</v>
      </c>
      <c r="AHZ69" s="176">
        <v>2587793.11</v>
      </c>
      <c r="AIA69" s="176">
        <v>2598032.2999999998</v>
      </c>
      <c r="AIB69" s="176">
        <v>2594700.84</v>
      </c>
      <c r="AIC69" s="176">
        <v>2628871.5699999998</v>
      </c>
      <c r="AID69" s="176">
        <v>2676579.12</v>
      </c>
      <c r="AIE69" s="176">
        <v>2637441.9500000002</v>
      </c>
      <c r="AIF69" s="176">
        <v>2655325.9900000002</v>
      </c>
      <c r="AIG69" s="176">
        <v>2689880.68</v>
      </c>
      <c r="AIH69" s="176">
        <v>2809250.54</v>
      </c>
      <c r="AII69" s="176">
        <v>2803088.7</v>
      </c>
      <c r="AIJ69" s="176">
        <v>2812186.39</v>
      </c>
      <c r="AIK69" s="176">
        <v>2800684.87</v>
      </c>
      <c r="AIL69" s="176">
        <v>2864143.72</v>
      </c>
      <c r="AIM69" s="176">
        <v>2824209.84</v>
      </c>
      <c r="AIN69" s="176">
        <v>2823548.38</v>
      </c>
      <c r="AIO69" s="176">
        <v>2807935.69</v>
      </c>
      <c r="AIP69" s="176">
        <v>2796424.18</v>
      </c>
      <c r="AIQ69" s="176">
        <v>2828242.73</v>
      </c>
      <c r="AIR69" s="176">
        <v>2801652.9</v>
      </c>
      <c r="AIS69" s="176">
        <v>2827502.89</v>
      </c>
      <c r="AIT69" s="176">
        <v>2831502.1</v>
      </c>
      <c r="AIU69" s="176">
        <v>2882674.53</v>
      </c>
      <c r="AIV69" s="176">
        <v>2859218.37</v>
      </c>
      <c r="AIW69" s="176">
        <v>2893153.08</v>
      </c>
      <c r="AIX69" s="176">
        <v>2912932.28</v>
      </c>
      <c r="AIY69" s="176">
        <v>3298685.59</v>
      </c>
      <c r="AIZ69" s="176">
        <v>3233080.99</v>
      </c>
      <c r="AJA69" s="176">
        <v>3292552.65</v>
      </c>
      <c r="AJB69" s="176">
        <v>3371618.1</v>
      </c>
      <c r="AJC69" s="176">
        <v>3399308.87</v>
      </c>
      <c r="AJD69" s="176">
        <v>3515118.47</v>
      </c>
      <c r="AJE69" s="176">
        <v>3505617.27</v>
      </c>
      <c r="AJF69" s="176">
        <v>3557231.66</v>
      </c>
      <c r="AJG69" s="176">
        <v>3581773.16</v>
      </c>
      <c r="AJH69" s="176">
        <v>3665011.58</v>
      </c>
      <c r="AJI69" s="176">
        <v>3631997.75</v>
      </c>
      <c r="AJJ69" s="176">
        <v>3624710.5</v>
      </c>
      <c r="AJK69" s="176">
        <v>3628924.38</v>
      </c>
      <c r="AJL69" s="176">
        <v>3732309.18</v>
      </c>
      <c r="AJM69" s="176">
        <v>3680876.47</v>
      </c>
      <c r="AJN69" s="176">
        <v>3737857.5</v>
      </c>
      <c r="AJO69" s="176">
        <v>3706384.16</v>
      </c>
      <c r="AJP69" s="176">
        <v>3734889.64</v>
      </c>
      <c r="AJQ69" s="176">
        <v>3776932.25</v>
      </c>
      <c r="AJR69" s="176">
        <v>3788013.33</v>
      </c>
      <c r="AJS69" s="176">
        <v>3819210.84</v>
      </c>
      <c r="AJT69" s="176">
        <v>3795238.28</v>
      </c>
      <c r="AJU69" s="176">
        <v>3867876.47</v>
      </c>
      <c r="AJV69" s="176">
        <v>3837719.76</v>
      </c>
      <c r="AJW69" s="176">
        <v>3880131.38</v>
      </c>
      <c r="AJX69" s="176">
        <v>3883460.43</v>
      </c>
      <c r="AJY69" s="176">
        <v>3974269.11</v>
      </c>
      <c r="AJZ69" s="176">
        <v>3934842.42</v>
      </c>
      <c r="AKA69" s="176">
        <v>4008917.83</v>
      </c>
      <c r="AKB69" s="176">
        <v>4013740.09</v>
      </c>
      <c r="AKC69" s="176">
        <v>4053210.17</v>
      </c>
      <c r="AKD69" s="176">
        <v>4142682.7</v>
      </c>
      <c r="AKE69" s="176">
        <v>4117352.39</v>
      </c>
      <c r="AKF69" s="176">
        <v>4172490.53</v>
      </c>
      <c r="AKG69" s="176">
        <v>4203888.3099999996</v>
      </c>
      <c r="AKH69" s="176">
        <v>4533037.6900000004</v>
      </c>
      <c r="AKI69" s="176">
        <v>4493640.71</v>
      </c>
      <c r="AKJ69" s="176">
        <v>4533711.3099999996</v>
      </c>
      <c r="AKK69" s="176">
        <v>4526343.13</v>
      </c>
      <c r="AKL69" s="176">
        <v>4534209.9400000004</v>
      </c>
      <c r="AKM69" s="176">
        <v>4599249.9000000004</v>
      </c>
      <c r="AKN69" s="176">
        <v>4609182.01</v>
      </c>
      <c r="AKO69" s="176">
        <v>4581331.5199999996</v>
      </c>
      <c r="AKP69" s="176">
        <v>4581998.1500000004</v>
      </c>
      <c r="AKQ69" s="176">
        <v>4697758.43</v>
      </c>
      <c r="AKR69" s="176">
        <v>4688491.28</v>
      </c>
      <c r="AKS69" s="176">
        <v>4752182.12</v>
      </c>
      <c r="AKT69" s="176">
        <v>4778194.87</v>
      </c>
      <c r="AKU69" s="176">
        <v>4916591.87</v>
      </c>
      <c r="AKV69" s="176">
        <v>4857775.45</v>
      </c>
      <c r="AKW69" s="176">
        <v>4953553.9400000004</v>
      </c>
      <c r="AKX69" s="176">
        <v>4975146.9400000004</v>
      </c>
      <c r="AKY69" s="176">
        <v>5763566.1900000004</v>
      </c>
      <c r="AKZ69" s="176">
        <v>5774786.9400000004</v>
      </c>
      <c r="ALA69" s="176">
        <v>5757828.7699999996</v>
      </c>
      <c r="ALB69" s="176">
        <v>6013522.3600000003</v>
      </c>
      <c r="ALC69" s="176">
        <v>6006935.4199999999</v>
      </c>
      <c r="ALD69" s="176">
        <v>6202178.6299999999</v>
      </c>
      <c r="ALE69" s="176">
        <v>6083198.3799999999</v>
      </c>
      <c r="ALF69" s="176">
        <v>6075204.5099999998</v>
      </c>
      <c r="ALG69" s="176">
        <v>6074482.0700000003</v>
      </c>
      <c r="ALH69" s="176">
        <v>6055115.4000000004</v>
      </c>
      <c r="ALI69" s="176">
        <v>6174245</v>
      </c>
      <c r="ALJ69" s="176">
        <v>6228695.7800000003</v>
      </c>
      <c r="ALK69" s="176">
        <v>6234658.2800000003</v>
      </c>
      <c r="ALL69" s="176">
        <v>6189662.7800000003</v>
      </c>
      <c r="ALM69" s="176">
        <v>6333104.8899999997</v>
      </c>
      <c r="ALN69" s="176">
        <v>6318885.0899999999</v>
      </c>
      <c r="ALO69" s="176">
        <v>6376491.4900000002</v>
      </c>
      <c r="ALP69" s="176">
        <v>6384580.3600000003</v>
      </c>
      <c r="ALQ69" s="176">
        <v>6659335.3300000001</v>
      </c>
      <c r="ALR69" s="176">
        <v>6485371.1299999999</v>
      </c>
      <c r="ALS69" s="176">
        <v>6440771.2599999998</v>
      </c>
      <c r="ALT69" s="176">
        <v>6543881.3499999996</v>
      </c>
      <c r="ALU69" s="176">
        <v>6678226.6900000004</v>
      </c>
      <c r="ALV69" s="176">
        <v>6574488.6500000004</v>
      </c>
      <c r="ALW69" s="176">
        <v>6581878.75</v>
      </c>
      <c r="ALX69" s="176">
        <v>6557139.8300000001</v>
      </c>
      <c r="ALY69" s="176">
        <v>6513945.0700000003</v>
      </c>
      <c r="ALZ69" s="176">
        <v>6720870.2800000003</v>
      </c>
      <c r="AMA69" s="176">
        <v>6594348.1399999997</v>
      </c>
      <c r="AMB69" s="176">
        <v>6635949.8399999999</v>
      </c>
      <c r="AMC69" s="176">
        <v>6617934.6600000001</v>
      </c>
      <c r="AMD69" s="176">
        <v>6846239.0999999996</v>
      </c>
      <c r="AME69" s="176">
        <v>6769469.6299999999</v>
      </c>
      <c r="AMF69" s="176">
        <v>6787498.2800000003</v>
      </c>
      <c r="AMG69" s="176">
        <v>6736973.0700000003</v>
      </c>
      <c r="AMH69" s="176">
        <v>7242767.4699999997</v>
      </c>
      <c r="AMI69" s="176">
        <v>7197144</v>
      </c>
      <c r="AMJ69" s="176">
        <v>7168669.8499999996</v>
      </c>
      <c r="AMK69" s="176">
        <v>7094643.4900000002</v>
      </c>
      <c r="AML69" s="176">
        <v>7135242.6500000004</v>
      </c>
      <c r="AMM69" s="176">
        <v>7211945.4900000002</v>
      </c>
      <c r="AMN69" s="176">
        <v>7147505.7300000004</v>
      </c>
      <c r="AMO69" s="176">
        <v>7302971.1100000003</v>
      </c>
      <c r="AMP69" s="176">
        <v>7272631.1500000004</v>
      </c>
      <c r="AMQ69" s="176">
        <v>7683970.46</v>
      </c>
      <c r="AMR69" s="176">
        <v>7523077.2699999996</v>
      </c>
      <c r="AMS69" s="176">
        <v>7623782.6200000001</v>
      </c>
      <c r="AMT69" s="176">
        <v>7685811.6200000001</v>
      </c>
      <c r="AMU69" s="176">
        <v>7732792.0899999999</v>
      </c>
      <c r="AMV69" s="176">
        <v>8013895.3799999999</v>
      </c>
      <c r="AMW69" s="176">
        <v>8234013.1399999997</v>
      </c>
      <c r="AMX69" s="176">
        <v>8945696.1999999993</v>
      </c>
      <c r="AMY69" s="176">
        <v>9340010.6600000001</v>
      </c>
      <c r="AMZ69" s="176">
        <v>10869998.57</v>
      </c>
      <c r="ANA69" s="176">
        <v>10719175.02</v>
      </c>
      <c r="ANB69" s="176">
        <v>12143111.380000001</v>
      </c>
      <c r="ANC69" s="176">
        <v>11980911.310000001</v>
      </c>
      <c r="AND69" s="176">
        <v>13102235.119999999</v>
      </c>
      <c r="ANE69" s="176">
        <v>13374070.439999999</v>
      </c>
      <c r="ANF69" s="176">
        <v>13200441.42</v>
      </c>
      <c r="ANG69" s="176">
        <v>13047643.619999999</v>
      </c>
      <c r="ANH69" s="176">
        <v>12974327.77</v>
      </c>
      <c r="ANI69" s="176">
        <v>13653284.35</v>
      </c>
      <c r="ANJ69" s="176">
        <v>13579565.439999999</v>
      </c>
      <c r="ANK69" s="176">
        <v>13577679.140000001</v>
      </c>
      <c r="ANL69" s="176">
        <v>13556642.140000001</v>
      </c>
      <c r="ANM69" s="176">
        <v>13762374.539999999</v>
      </c>
      <c r="ANN69" s="176">
        <v>14833164.48</v>
      </c>
      <c r="ANO69" s="176">
        <v>14374480.189999999</v>
      </c>
      <c r="ANP69" s="176">
        <v>14328319.82</v>
      </c>
      <c r="ANQ69" s="176">
        <v>14321894.109999999</v>
      </c>
      <c r="ANR69" s="176">
        <v>14975148.539999999</v>
      </c>
      <c r="ANS69" s="176">
        <v>15102824.859999999</v>
      </c>
      <c r="ANT69" s="176">
        <v>15491167.050000001</v>
      </c>
      <c r="ANU69" s="176">
        <v>15558358.65</v>
      </c>
      <c r="ANV69" s="176">
        <v>15773820.83</v>
      </c>
      <c r="ANW69" s="176">
        <v>16438289.300000001</v>
      </c>
      <c r="ANX69" s="176">
        <v>16427071.65</v>
      </c>
      <c r="ANY69" s="176">
        <v>17047829.890000001</v>
      </c>
      <c r="ANZ69" s="176">
        <v>19543527.670000002</v>
      </c>
      <c r="AOA69" s="176">
        <v>19359108.940000001</v>
      </c>
      <c r="AOB69" s="176">
        <v>19562870.09</v>
      </c>
      <c r="AOC69" s="176">
        <v>19809273.030000001</v>
      </c>
      <c r="AOD69" s="176">
        <v>21848714.879999999</v>
      </c>
      <c r="AOE69" s="176">
        <v>21618241.34</v>
      </c>
      <c r="AOF69" s="176">
        <v>22436080.649999999</v>
      </c>
      <c r="AOG69" s="176">
        <v>22529154.559999999</v>
      </c>
      <c r="AOH69" s="176">
        <v>26501992.870000001</v>
      </c>
      <c r="AOI69" s="176">
        <v>28933569.16</v>
      </c>
      <c r="AOJ69" s="176">
        <v>29591020.789999999</v>
      </c>
      <c r="AOK69" s="176">
        <v>29390210.52</v>
      </c>
      <c r="AOL69" s="176">
        <v>29937929.77</v>
      </c>
      <c r="AOM69" s="176">
        <v>32545805.989999998</v>
      </c>
      <c r="AON69" s="176">
        <v>33280152.780000001</v>
      </c>
      <c r="AOO69" s="176">
        <v>34410223.859999999</v>
      </c>
      <c r="AOP69" s="176">
        <v>35197865.329999998</v>
      </c>
      <c r="AOQ69" s="176">
        <v>36610351.609999999</v>
      </c>
      <c r="AOR69" s="176">
        <v>40447819.93</v>
      </c>
      <c r="AOS69" s="176">
        <v>41259062.350000001</v>
      </c>
      <c r="AOT69" s="176">
        <v>41766286.630000003</v>
      </c>
      <c r="AOU69" s="176">
        <v>44182140.609999999</v>
      </c>
      <c r="AOV69" s="176">
        <v>49132486.751427889</v>
      </c>
      <c r="AOW69" s="176">
        <v>51363969.219999999</v>
      </c>
      <c r="AOX69" s="176">
        <v>55008050.899999999</v>
      </c>
      <c r="AOY69" s="176">
        <v>64566372.289999999</v>
      </c>
      <c r="AOZ69" s="176">
        <v>83965312.390000001</v>
      </c>
      <c r="APA69" s="176">
        <v>84014938.469999999</v>
      </c>
      <c r="APB69" s="176">
        <v>98620996.189999998</v>
      </c>
      <c r="APC69" s="176">
        <v>110039302.06999999</v>
      </c>
      <c r="APD69" s="176">
        <v>112969669.95999999</v>
      </c>
      <c r="APE69" s="176">
        <v>119664351.02</v>
      </c>
      <c r="APF69" s="176">
        <v>114544059.84999999</v>
      </c>
      <c r="APG69" s="176">
        <v>118783899.95</v>
      </c>
      <c r="APH69" s="176">
        <v>122039082.7</v>
      </c>
      <c r="API69" s="176">
        <v>139809201.46000001</v>
      </c>
      <c r="APJ69" s="176">
        <v>152129892.49000001</v>
      </c>
      <c r="APK69" s="176">
        <v>162177259.59</v>
      </c>
      <c r="APL69" s="176">
        <v>178314977.97</v>
      </c>
      <c r="APM69" s="176">
        <v>175789495.34999999</v>
      </c>
      <c r="APN69" s="176">
        <v>197564270.86000001</v>
      </c>
      <c r="APO69" s="176">
        <v>198452492.34</v>
      </c>
      <c r="APP69" s="176">
        <v>225420496.31999999</v>
      </c>
      <c r="APQ69" s="176">
        <v>236283401.44999999</v>
      </c>
      <c r="APR69" s="176">
        <v>271360725.23000002</v>
      </c>
      <c r="APS69" s="176">
        <v>276907830.56999999</v>
      </c>
      <c r="APT69" s="176">
        <v>298433735.45947516</v>
      </c>
      <c r="APU69" s="176">
        <v>353878785.93773139</v>
      </c>
      <c r="APV69" s="176">
        <v>389570268.64950919</v>
      </c>
      <c r="APW69" s="176">
        <v>460551141.63</v>
      </c>
      <c r="APX69" s="176">
        <v>513300362.44</v>
      </c>
      <c r="APY69" s="176">
        <v>613818698.56570303</v>
      </c>
      <c r="APZ69" s="194">
        <v>713701875.24000001</v>
      </c>
      <c r="AQA69" s="194">
        <v>762670978.04999995</v>
      </c>
      <c r="AQB69" s="194">
        <v>825736010.70000005</v>
      </c>
      <c r="AQC69" s="194">
        <v>971477102.32000005</v>
      </c>
      <c r="AQD69" s="194">
        <v>1123115342.6900001</v>
      </c>
      <c r="AQE69" s="194">
        <v>1247456166.4400001</v>
      </c>
      <c r="AQF69" s="194">
        <v>1391329622.6800001</v>
      </c>
      <c r="AQG69" s="194">
        <v>1453703218.29</v>
      </c>
      <c r="AQH69" s="194">
        <v>1740087878.1700001</v>
      </c>
      <c r="AQI69" s="194">
        <v>2624653734.4400001</v>
      </c>
      <c r="AQJ69" s="194">
        <v>2513644356.4000001</v>
      </c>
      <c r="AQK69" s="194">
        <v>2772274763.6599998</v>
      </c>
      <c r="AQL69" s="194">
        <v>2800248473</v>
      </c>
      <c r="AQM69" s="194">
        <v>2867146472</v>
      </c>
      <c r="AQN69" s="194">
        <v>3588859406</v>
      </c>
      <c r="AQO69" s="194">
        <v>5981141510</v>
      </c>
      <c r="AQP69" s="194">
        <v>7540377664</v>
      </c>
      <c r="AQQ69" s="194">
        <v>10392376768</v>
      </c>
      <c r="AQR69" s="194">
        <v>9174189656</v>
      </c>
      <c r="AQS69" s="194">
        <v>14948313056</v>
      </c>
      <c r="AQT69" s="194">
        <v>12293544920.640001</v>
      </c>
      <c r="AQU69" s="194">
        <v>12998580843</v>
      </c>
      <c r="AQV69" s="194">
        <v>13451112908</v>
      </c>
      <c r="AQW69" s="194">
        <v>19134617376</v>
      </c>
      <c r="AQX69" s="194">
        <v>23101870832.709988</v>
      </c>
      <c r="AQY69" s="194">
        <v>21472124301</v>
      </c>
      <c r="AQZ69" s="194">
        <v>33388932437</v>
      </c>
      <c r="ARA69" s="194">
        <v>34629057049</v>
      </c>
      <c r="ARB69" s="194">
        <v>32645107221</v>
      </c>
      <c r="ARC69" s="232">
        <v>43121005703</v>
      </c>
      <c r="ARD69" s="232">
        <v>51749998327</v>
      </c>
      <c r="ARE69" s="232">
        <v>72969997362</v>
      </c>
      <c r="ARF69" s="232">
        <v>85495315209</v>
      </c>
      <c r="ARG69" s="232">
        <v>74589527156</v>
      </c>
      <c r="ARH69" s="232">
        <v>86532737916</v>
      </c>
      <c r="ARI69" s="232">
        <v>103245945293</v>
      </c>
      <c r="ARJ69" s="232">
        <v>150572816476</v>
      </c>
      <c r="ARK69" s="232">
        <v>155033455128</v>
      </c>
      <c r="ARL69" s="232">
        <v>156602067195</v>
      </c>
      <c r="ARM69" s="232">
        <v>175208519330</v>
      </c>
      <c r="ARN69" s="232">
        <v>243948980564</v>
      </c>
      <c r="ARO69" s="232">
        <v>241718688471</v>
      </c>
      <c r="ARP69" s="232">
        <v>246500895621</v>
      </c>
      <c r="ARQ69" s="232">
        <v>257673988360</v>
      </c>
      <c r="ARR69" s="232">
        <v>284347600277</v>
      </c>
      <c r="ARS69" s="232">
        <v>275173886731</v>
      </c>
      <c r="ART69" s="242">
        <v>297629675594</v>
      </c>
      <c r="ARU69" s="242">
        <v>343758314249</v>
      </c>
      <c r="ARV69" s="242">
        <v>370387709488</v>
      </c>
      <c r="ARW69" s="242">
        <v>364961618300</v>
      </c>
      <c r="ARX69" s="242">
        <v>418325657059</v>
      </c>
      <c r="ARY69" s="242">
        <v>502849806677</v>
      </c>
      <c r="ARZ69" s="242">
        <v>490724663404.97003</v>
      </c>
      <c r="ASA69" s="258">
        <v>587111369097.65991</v>
      </c>
      <c r="ASB69" s="232">
        <v>581801880218.13</v>
      </c>
      <c r="ASC69" s="232">
        <v>574141539388</v>
      </c>
      <c r="ASD69" s="232">
        <v>591818560446.01965</v>
      </c>
      <c r="ASE69" s="232">
        <v>707947292131.80005</v>
      </c>
      <c r="ASF69" s="232">
        <v>725443997881.47998</v>
      </c>
      <c r="ASG69" s="232">
        <v>721596309827.11987</v>
      </c>
      <c r="ASH69" s="232">
        <v>830019254242.75989</v>
      </c>
      <c r="ASI69" s="271">
        <v>813207134645</v>
      </c>
      <c r="ASJ69" s="232">
        <v>923692143977.32971</v>
      </c>
      <c r="ASK69" s="277">
        <v>973889268476.23022</v>
      </c>
      <c r="ASL69" s="286">
        <v>971114335060.17017</v>
      </c>
      <c r="ASM69" s="316">
        <v>1019703080673</v>
      </c>
      <c r="ASN69" s="332">
        <v>1110133763257</v>
      </c>
      <c r="ASO69" s="336">
        <v>1170182810875</v>
      </c>
      <c r="ASP69" s="340">
        <v>1191820375678</v>
      </c>
      <c r="ASQ69" s="344">
        <v>1352789818964</v>
      </c>
      <c r="ASR69" s="344">
        <v>1259411505172</v>
      </c>
      <c r="ASS69" s="359">
        <v>1324617321551.9502</v>
      </c>
      <c r="AST69" s="363">
        <v>1329932764305.23</v>
      </c>
      <c r="ASU69" s="380">
        <v>1302532463858.1602</v>
      </c>
      <c r="ASV69" s="380">
        <v>1482433.4463770001</v>
      </c>
      <c r="ASW69" s="380">
        <v>2279036.0088363304</v>
      </c>
      <c r="ASX69" s="380">
        <v>2507129.3728459999</v>
      </c>
      <c r="ASY69" s="385">
        <v>2499388.334237</v>
      </c>
      <c r="ASZ69" s="385">
        <v>2409109.0319639998</v>
      </c>
      <c r="ATA69" s="415">
        <v>3648737.5213649999</v>
      </c>
      <c r="ATB69" s="419">
        <v>4298492.9718749998</v>
      </c>
      <c r="ATC69" s="423">
        <v>3913670.1797099998</v>
      </c>
      <c r="ATD69" s="232">
        <v>4298028.3508000001</v>
      </c>
      <c r="ATE69" s="232">
        <v>4825355.9054429997</v>
      </c>
      <c r="ATF69" s="423">
        <v>4459680.1395269996</v>
      </c>
      <c r="ATG69" s="423">
        <v>4076929.7108649998</v>
      </c>
      <c r="ATH69" s="423">
        <v>3927005.0232000002</v>
      </c>
      <c r="ATI69" s="423">
        <v>4420750.4402750004</v>
      </c>
      <c r="ATJ69" s="423">
        <v>5053089.5066630002</v>
      </c>
      <c r="ATK69" s="447">
        <v>5362789.674443</v>
      </c>
      <c r="ATL69" s="447">
        <v>5104704.9510939997</v>
      </c>
      <c r="ATM69" s="447">
        <v>5418264.3136809999</v>
      </c>
      <c r="ATN69" s="447">
        <v>6104250.7645939998</v>
      </c>
      <c r="ATO69" s="447">
        <v>6092814.6187009998</v>
      </c>
      <c r="ATP69" s="232">
        <v>5874885.1004410004</v>
      </c>
      <c r="ATQ69" s="232">
        <v>6092975.5694530001</v>
      </c>
      <c r="ATR69" s="232">
        <v>6501516.202854</v>
      </c>
      <c r="ATS69" s="232">
        <v>7185151.0473109996</v>
      </c>
      <c r="ATT69" s="232">
        <v>7343379.3588570002</v>
      </c>
      <c r="ATU69" s="232">
        <v>7308894.2409110004</v>
      </c>
      <c r="ATV69" s="232">
        <v>7554439.000271</v>
      </c>
      <c r="ATW69" s="232">
        <v>8607135.5028879996</v>
      </c>
      <c r="ATX69" s="232">
        <v>9111783.723491</v>
      </c>
      <c r="ATY69" s="232">
        <v>10382450.207408</v>
      </c>
      <c r="ATZ69" s="232">
        <v>10571418.595291</v>
      </c>
      <c r="AUA69" s="232">
        <v>12078501.979024</v>
      </c>
      <c r="AUB69" s="232">
        <v>12013204.328714</v>
      </c>
      <c r="AUC69" s="232">
        <v>12405227.528673001</v>
      </c>
      <c r="AUD69" s="232">
        <v>12571341.627961</v>
      </c>
      <c r="AUE69" s="232">
        <v>12897370.384878</v>
      </c>
      <c r="AUF69" s="232">
        <v>13783840.357894</v>
      </c>
      <c r="AUG69" s="232">
        <v>15077992.110329</v>
      </c>
      <c r="AUH69" s="232">
        <v>16450567.980543001</v>
      </c>
      <c r="AUI69" s="232">
        <v>15946561.749187</v>
      </c>
      <c r="AUJ69" s="477">
        <v>17538258</v>
      </c>
      <c r="AUK69" s="477">
        <v>18464193</v>
      </c>
      <c r="AUL69" s="477">
        <v>18128848</v>
      </c>
      <c r="AUM69" s="477">
        <v>19176203</v>
      </c>
      <c r="AUN69" s="477">
        <v>19885891</v>
      </c>
      <c r="AUO69" s="477">
        <v>19961898</v>
      </c>
      <c r="AUP69" s="477">
        <v>21143256</v>
      </c>
      <c r="AUQ69" s="477">
        <v>20865022</v>
      </c>
      <c r="AUR69" s="232">
        <v>22026123.596289001</v>
      </c>
      <c r="AUS69" s="232">
        <v>22564076.842811</v>
      </c>
      <c r="AUT69" s="232">
        <v>25619379.462671001</v>
      </c>
      <c r="AUU69" s="232">
        <v>23683670.154483002</v>
      </c>
      <c r="AUV69" s="232">
        <v>25462631.255084001</v>
      </c>
      <c r="AUW69" s="232">
        <v>27302882.155228</v>
      </c>
      <c r="AUX69" s="232">
        <v>29674164.725496002</v>
      </c>
      <c r="AUY69" s="232">
        <v>39824699.332157999</v>
      </c>
      <c r="AUZ69" s="232">
        <v>41647623.886831999</v>
      </c>
      <c r="AVA69" s="232">
        <v>51284252.423294999</v>
      </c>
      <c r="AVB69" s="232">
        <v>52194269.054600999</v>
      </c>
      <c r="AVC69" s="232">
        <v>52324818.271862999</v>
      </c>
      <c r="AVD69" s="232">
        <v>59682041.467344001</v>
      </c>
      <c r="AVE69" s="232">
        <v>64728709.822728999</v>
      </c>
      <c r="AVF69" s="232">
        <v>65452696.019096002</v>
      </c>
      <c r="AVG69" s="232">
        <v>65341808.769233003</v>
      </c>
      <c r="AVH69" s="492">
        <v>60477576</v>
      </c>
      <c r="AVI69" s="492">
        <v>65714356</v>
      </c>
      <c r="AVJ69" s="491">
        <v>70191612</v>
      </c>
      <c r="AVK69" s="491">
        <v>73328978</v>
      </c>
      <c r="AVL69" s="491">
        <v>73991202</v>
      </c>
      <c r="AVM69" s="492">
        <v>76795524</v>
      </c>
      <c r="AVN69" s="493">
        <v>84708089</v>
      </c>
      <c r="AVO69" s="493">
        <v>90428722</v>
      </c>
      <c r="AVP69" s="493">
        <v>89117924</v>
      </c>
      <c r="AVQ69" s="232">
        <v>90847822.495809391</v>
      </c>
      <c r="AVR69" s="232">
        <v>102781475.31849453</v>
      </c>
      <c r="AVS69" s="232">
        <v>98270275.797334</v>
      </c>
      <c r="AVT69" s="232">
        <v>106747041.137715</v>
      </c>
      <c r="AVU69" s="232">
        <v>107539548.587368</v>
      </c>
      <c r="AVV69" s="232">
        <v>119617869.42912599</v>
      </c>
      <c r="AVW69" s="232">
        <v>122120571.469679</v>
      </c>
      <c r="AVX69" s="232">
        <v>136063583.68531901</v>
      </c>
      <c r="AVY69" s="232">
        <v>138386943.85912001</v>
      </c>
      <c r="AVZ69" s="232">
        <v>148952447.70576501</v>
      </c>
      <c r="AWA69" s="232">
        <v>182296722.780561</v>
      </c>
      <c r="AWB69" s="232">
        <v>192239887.80291799</v>
      </c>
      <c r="AWC69" s="232">
        <v>192310010.483477</v>
      </c>
      <c r="AWD69" s="232">
        <v>185221109.93906099</v>
      </c>
      <c r="AWE69" s="232">
        <v>206176468.56441799</v>
      </c>
      <c r="AWF69" s="232">
        <v>200109358.89387</v>
      </c>
      <c r="AWG69" s="232">
        <v>242594916.98518199</v>
      </c>
      <c r="AWH69" s="232">
        <v>238970585.438335</v>
      </c>
      <c r="AWI69" s="232">
        <v>253004777.78824899</v>
      </c>
      <c r="AWJ69" s="232">
        <v>254677618.484449</v>
      </c>
      <c r="AWK69" s="232">
        <v>274569507.28281999</v>
      </c>
      <c r="AWL69" s="232">
        <v>252422931.79516801</v>
      </c>
      <c r="AWM69" s="232">
        <v>271792586.90068603</v>
      </c>
      <c r="AWN69" s="232">
        <v>267468526.99820599</v>
      </c>
      <c r="AWO69" s="232">
        <v>285549991.29597402</v>
      </c>
      <c r="AWP69" s="232">
        <v>283486739.556256</v>
      </c>
      <c r="AWQ69" s="232">
        <v>286620209.28036302</v>
      </c>
      <c r="AWR69" s="506">
        <v>307460120.23051703</v>
      </c>
      <c r="AWS69" s="506">
        <v>330254885.18197399</v>
      </c>
      <c r="AWT69" s="506"/>
    </row>
    <row r="70" spans="1:1301" ht="13.5" thickBot="1" x14ac:dyDescent="0.25">
      <c r="B70" s="203" t="s">
        <v>1314</v>
      </c>
      <c r="C70" s="177">
        <v>24783.06</v>
      </c>
      <c r="D70" s="177">
        <v>24963.56</v>
      </c>
      <c r="E70" s="177">
        <v>25186.94</v>
      </c>
      <c r="F70" s="177">
        <v>24006.94</v>
      </c>
      <c r="G70" s="177">
        <v>23902.7</v>
      </c>
      <c r="H70" s="177">
        <v>24136.880000000001</v>
      </c>
      <c r="I70" s="177">
        <v>24686.85</v>
      </c>
      <c r="J70" s="177">
        <v>24478.67</v>
      </c>
      <c r="K70" s="177">
        <v>25036.71</v>
      </c>
      <c r="L70" s="177">
        <v>25542.959999999999</v>
      </c>
      <c r="M70" s="177">
        <v>25549.33</v>
      </c>
      <c r="N70" s="177">
        <v>26909.84</v>
      </c>
      <c r="O70" s="177">
        <v>26739.82</v>
      </c>
      <c r="P70" s="177">
        <v>26813.33</v>
      </c>
      <c r="Q70" s="177">
        <v>26748.11</v>
      </c>
      <c r="R70" s="177">
        <v>27117.05</v>
      </c>
      <c r="S70" s="177">
        <v>26621.43</v>
      </c>
      <c r="T70" s="177">
        <v>28021.99</v>
      </c>
      <c r="U70" s="177">
        <v>27783.29</v>
      </c>
      <c r="V70" s="177">
        <v>28838.25</v>
      </c>
      <c r="W70" s="177">
        <v>28445.48</v>
      </c>
      <c r="X70" s="177">
        <v>28705.58</v>
      </c>
      <c r="Y70" s="177">
        <v>29627.33</v>
      </c>
      <c r="Z70" s="177">
        <v>29713.05</v>
      </c>
      <c r="AA70" s="177">
        <v>29516.37</v>
      </c>
      <c r="AB70" s="177">
        <v>31798.81</v>
      </c>
      <c r="AC70" s="177">
        <v>33297.96</v>
      </c>
      <c r="AD70" s="177">
        <v>32942.53</v>
      </c>
      <c r="AE70" s="177">
        <v>32908.25</v>
      </c>
      <c r="AF70" s="177">
        <v>33319.51</v>
      </c>
      <c r="AG70" s="177">
        <v>33768.089999999997</v>
      </c>
      <c r="AH70" s="177">
        <v>33863.32</v>
      </c>
      <c r="AI70" s="177">
        <v>33995.33</v>
      </c>
      <c r="AJ70" s="177">
        <v>34631.730000000003</v>
      </c>
      <c r="AK70" s="177">
        <v>34247.32</v>
      </c>
      <c r="AL70" s="177">
        <v>34599.65</v>
      </c>
      <c r="AM70" s="177">
        <v>34637.54</v>
      </c>
      <c r="AN70" s="177">
        <v>34136.67</v>
      </c>
      <c r="AO70" s="177">
        <v>34727.120000000003</v>
      </c>
      <c r="AP70" s="177">
        <v>35334.14</v>
      </c>
      <c r="AQ70" s="177">
        <v>34017.89</v>
      </c>
      <c r="AR70" s="177">
        <v>34509.120000000003</v>
      </c>
      <c r="AS70" s="177">
        <v>34634.06</v>
      </c>
      <c r="AT70" s="177">
        <v>36839.089999999997</v>
      </c>
      <c r="AU70" s="177">
        <v>38102.080000000002</v>
      </c>
      <c r="AV70" s="177">
        <v>39580.879999999997</v>
      </c>
      <c r="AW70" s="177">
        <v>40082.519999999997</v>
      </c>
      <c r="AX70" s="177">
        <v>44290.37</v>
      </c>
      <c r="AY70" s="177">
        <v>45270.35</v>
      </c>
      <c r="AZ70" s="177">
        <v>47698.14</v>
      </c>
      <c r="BA70" s="177">
        <v>46883.8</v>
      </c>
      <c r="BB70" s="177">
        <v>47081.84</v>
      </c>
      <c r="BC70" s="177">
        <v>46815.7</v>
      </c>
      <c r="BD70" s="177">
        <v>45778.06</v>
      </c>
      <c r="BE70" s="177">
        <v>45416.480000000003</v>
      </c>
      <c r="BF70" s="177">
        <v>43345.46</v>
      </c>
      <c r="BG70" s="177">
        <v>44766.87</v>
      </c>
      <c r="BH70" s="177">
        <v>43260.76</v>
      </c>
      <c r="BI70" s="177">
        <v>43478.87</v>
      </c>
      <c r="BJ70" s="177">
        <v>43000.57</v>
      </c>
      <c r="BK70" s="177">
        <v>44006.7</v>
      </c>
      <c r="BL70" s="177">
        <v>43414.26</v>
      </c>
      <c r="BM70" s="177">
        <v>44747.89</v>
      </c>
      <c r="BN70" s="177">
        <v>44121.17</v>
      </c>
      <c r="BO70" s="177">
        <v>43599.34</v>
      </c>
      <c r="BP70" s="177">
        <v>44336.73</v>
      </c>
      <c r="BQ70" s="177">
        <v>44249.34</v>
      </c>
      <c r="BR70" s="177">
        <v>44202.55</v>
      </c>
      <c r="BS70" s="177">
        <v>42911.07</v>
      </c>
      <c r="BT70" s="177">
        <v>44397.49</v>
      </c>
      <c r="BU70" s="177">
        <v>44273.279999999999</v>
      </c>
      <c r="BV70" s="177">
        <v>44146.95</v>
      </c>
      <c r="BW70" s="177">
        <v>44339.37</v>
      </c>
      <c r="BX70" s="177">
        <v>43834.04</v>
      </c>
      <c r="BY70" s="177">
        <v>44351.54</v>
      </c>
      <c r="BZ70" s="177">
        <v>45769.760000000002</v>
      </c>
      <c r="CA70" s="177">
        <v>45060.03</v>
      </c>
      <c r="CB70" s="177">
        <v>45457.77</v>
      </c>
      <c r="CC70" s="177">
        <v>43331</v>
      </c>
      <c r="CD70" s="177">
        <v>44051.71</v>
      </c>
      <c r="CE70" s="177">
        <v>43296.39</v>
      </c>
      <c r="CF70" s="177">
        <v>42832.21</v>
      </c>
      <c r="CG70" s="177">
        <v>43433.06</v>
      </c>
      <c r="CH70" s="177">
        <v>43337.46</v>
      </c>
      <c r="CI70" s="177">
        <v>42993.78</v>
      </c>
      <c r="CJ70" s="177">
        <v>42209.4</v>
      </c>
      <c r="CK70" s="177">
        <v>41234.78</v>
      </c>
      <c r="CL70" s="177">
        <v>41053.06</v>
      </c>
      <c r="CM70" s="177">
        <v>41951.72</v>
      </c>
      <c r="CN70" s="177">
        <v>40569.83</v>
      </c>
      <c r="CO70" s="177">
        <v>40623.040000000001</v>
      </c>
      <c r="CP70" s="177">
        <v>42599.46</v>
      </c>
      <c r="CQ70" s="177">
        <v>43189.83</v>
      </c>
      <c r="CR70" s="177">
        <v>43286.01</v>
      </c>
      <c r="CS70" s="177">
        <v>41598.33</v>
      </c>
      <c r="CT70" s="177">
        <v>41645.72</v>
      </c>
      <c r="CU70" s="177">
        <v>42956.25</v>
      </c>
      <c r="CV70" s="177">
        <v>44285.8</v>
      </c>
      <c r="CW70" s="177">
        <v>45468.73</v>
      </c>
      <c r="CX70" s="177">
        <v>46902.47</v>
      </c>
      <c r="CY70" s="177">
        <v>47752.57</v>
      </c>
      <c r="CZ70" s="177">
        <v>48601.07</v>
      </c>
      <c r="DA70" s="177">
        <v>50289.75</v>
      </c>
      <c r="DB70" s="177">
        <v>51155.58</v>
      </c>
      <c r="DC70" s="177">
        <v>49404.52</v>
      </c>
      <c r="DD70" s="177">
        <v>48253.96</v>
      </c>
      <c r="DE70" s="177">
        <v>47498.32</v>
      </c>
      <c r="DF70" s="177">
        <v>45585.02</v>
      </c>
      <c r="DG70" s="177">
        <v>46405.07</v>
      </c>
      <c r="DH70" s="177">
        <v>45980.84</v>
      </c>
      <c r="DI70" s="177">
        <v>44807.18</v>
      </c>
      <c r="DJ70" s="177">
        <v>43636.57</v>
      </c>
      <c r="DK70" s="177">
        <v>44224.58</v>
      </c>
      <c r="DL70" s="177">
        <v>45210.559999999998</v>
      </c>
      <c r="DM70" s="177">
        <v>45621.68</v>
      </c>
      <c r="DN70" s="177">
        <v>43858.62</v>
      </c>
      <c r="DO70" s="177">
        <v>42825.9</v>
      </c>
      <c r="DP70" s="177">
        <v>43064.75</v>
      </c>
      <c r="DQ70" s="177">
        <v>44028.07</v>
      </c>
      <c r="DR70" s="177">
        <v>41554.400000000001</v>
      </c>
      <c r="DS70" s="177">
        <v>42142.03</v>
      </c>
      <c r="DT70" s="177">
        <v>43049.24</v>
      </c>
      <c r="DU70" s="177">
        <v>41545.42</v>
      </c>
      <c r="DV70" s="177">
        <v>41931.870000000003</v>
      </c>
      <c r="DW70" s="177">
        <v>41741.949999999997</v>
      </c>
      <c r="DX70" s="177">
        <v>42972.54</v>
      </c>
      <c r="DY70" s="177">
        <v>42925.64</v>
      </c>
      <c r="DZ70" s="177">
        <v>43935.31</v>
      </c>
      <c r="EA70" s="177">
        <v>43899.95</v>
      </c>
      <c r="EB70" s="177">
        <v>45037.78</v>
      </c>
      <c r="EC70" s="177">
        <v>45630.73</v>
      </c>
      <c r="ED70" s="177">
        <v>46534.17</v>
      </c>
      <c r="EE70" s="177">
        <v>46243.56</v>
      </c>
      <c r="EF70" s="177">
        <v>46616.61</v>
      </c>
      <c r="EG70" s="177">
        <v>47698.69</v>
      </c>
      <c r="EH70" s="177">
        <v>47245.24</v>
      </c>
      <c r="EI70" s="177">
        <v>47207.86</v>
      </c>
      <c r="EJ70" s="177">
        <v>46196.72</v>
      </c>
      <c r="EK70" s="177">
        <v>45942.83</v>
      </c>
      <c r="EL70" s="177">
        <v>46752.4</v>
      </c>
      <c r="EM70" s="177">
        <v>47078.91</v>
      </c>
      <c r="EN70" s="177">
        <v>47456.3</v>
      </c>
      <c r="EO70" s="177">
        <v>46174.43</v>
      </c>
      <c r="EP70" s="177">
        <v>47563.13</v>
      </c>
      <c r="EQ70" s="177">
        <v>46506.38</v>
      </c>
      <c r="ER70" s="177">
        <v>48165.120000000003</v>
      </c>
      <c r="ES70" s="177">
        <v>47713.84</v>
      </c>
      <c r="ET70" s="177">
        <v>48279.47</v>
      </c>
      <c r="EU70" s="177">
        <v>49108.3</v>
      </c>
      <c r="EV70" s="177">
        <v>50503.76</v>
      </c>
      <c r="EW70" s="177">
        <v>53187.25</v>
      </c>
      <c r="EX70" s="177">
        <v>56855.360000000001</v>
      </c>
      <c r="EY70" s="177">
        <v>58734.09</v>
      </c>
      <c r="EZ70" s="177">
        <v>61235.55</v>
      </c>
      <c r="FA70" s="177">
        <v>62550.22</v>
      </c>
      <c r="FB70" s="177">
        <v>62619.55</v>
      </c>
      <c r="FC70" s="177">
        <v>62207.55</v>
      </c>
      <c r="FD70" s="177">
        <v>59382.44</v>
      </c>
      <c r="FE70" s="177">
        <v>58597.23</v>
      </c>
      <c r="FF70" s="177">
        <v>57707.81</v>
      </c>
      <c r="FG70" s="177">
        <v>58943.12</v>
      </c>
      <c r="FH70" s="177">
        <v>57196.21</v>
      </c>
      <c r="FI70" s="177">
        <v>57712.33</v>
      </c>
      <c r="FJ70" s="177">
        <v>55581.120000000003</v>
      </c>
      <c r="FK70" s="177">
        <v>54956.03</v>
      </c>
      <c r="FL70" s="177">
        <v>55532.72</v>
      </c>
      <c r="FM70" s="177">
        <v>55553.87</v>
      </c>
      <c r="FN70" s="177">
        <v>56199.5</v>
      </c>
      <c r="FO70" s="177">
        <v>55327.13</v>
      </c>
      <c r="FP70" s="177">
        <v>57100.46</v>
      </c>
      <c r="FQ70" s="177">
        <v>55882.49</v>
      </c>
      <c r="FR70" s="177">
        <v>58184.160000000003</v>
      </c>
      <c r="FS70" s="177">
        <v>57390.68</v>
      </c>
      <c r="FT70" s="177">
        <v>59718.81</v>
      </c>
      <c r="FU70" s="177">
        <v>57926.02</v>
      </c>
      <c r="FV70" s="177">
        <v>58435.82</v>
      </c>
      <c r="FW70" s="177">
        <v>57151.77</v>
      </c>
      <c r="FX70" s="177">
        <v>57860.04</v>
      </c>
      <c r="FY70" s="177">
        <v>57678.14</v>
      </c>
      <c r="FZ70" s="177">
        <v>57830.96</v>
      </c>
      <c r="GA70" s="177">
        <v>57390.27</v>
      </c>
      <c r="GB70" s="177">
        <v>58438</v>
      </c>
      <c r="GC70" s="177">
        <v>59883.38</v>
      </c>
      <c r="GD70" s="177">
        <v>59514.54</v>
      </c>
      <c r="GE70" s="177">
        <v>59469.4</v>
      </c>
      <c r="GF70" s="177">
        <v>59532.93</v>
      </c>
      <c r="GG70" s="177">
        <v>61660.01</v>
      </c>
      <c r="GH70" s="177">
        <v>60085.16</v>
      </c>
      <c r="GI70" s="177">
        <v>60974.67</v>
      </c>
      <c r="GJ70" s="177">
        <v>58663.5</v>
      </c>
      <c r="GK70" s="177">
        <v>56715.23</v>
      </c>
      <c r="GL70" s="177">
        <v>60652.32</v>
      </c>
      <c r="GM70" s="177">
        <v>58924.28</v>
      </c>
      <c r="GN70" s="177">
        <v>58944.54</v>
      </c>
      <c r="GO70" s="177">
        <v>56968.01</v>
      </c>
      <c r="GP70" s="177">
        <v>61425.35</v>
      </c>
      <c r="GQ70" s="177">
        <v>59666.47</v>
      </c>
      <c r="GR70" s="177">
        <v>59901.26</v>
      </c>
      <c r="GS70" s="177">
        <v>58834.07</v>
      </c>
      <c r="GT70" s="177">
        <v>61582.01</v>
      </c>
      <c r="GU70" s="177">
        <v>61546.25</v>
      </c>
      <c r="GV70" s="177">
        <v>63279.88</v>
      </c>
      <c r="GW70" s="177">
        <v>65454.93</v>
      </c>
      <c r="GX70" s="177">
        <v>72305.119999999995</v>
      </c>
      <c r="GY70" s="177">
        <v>76120.990000000005</v>
      </c>
      <c r="GZ70" s="177">
        <v>78176.62</v>
      </c>
      <c r="HA70" s="177">
        <v>79790.45</v>
      </c>
      <c r="HB70" s="177">
        <v>81452.41</v>
      </c>
      <c r="HC70" s="177">
        <v>79160.740000000005</v>
      </c>
      <c r="HD70" s="177">
        <v>77010.720000000001</v>
      </c>
      <c r="HE70" s="177">
        <v>78293.27</v>
      </c>
      <c r="HF70" s="177">
        <v>73825.149999999994</v>
      </c>
      <c r="HG70" s="177">
        <v>74731.69</v>
      </c>
      <c r="HH70" s="177">
        <v>74379.56</v>
      </c>
      <c r="HI70" s="177">
        <v>76727.12</v>
      </c>
      <c r="HJ70" s="177">
        <v>76783.14</v>
      </c>
      <c r="HK70" s="177">
        <v>75814.42</v>
      </c>
      <c r="HL70" s="177">
        <v>76537.320000000007</v>
      </c>
      <c r="HM70" s="177">
        <v>75340.34</v>
      </c>
      <c r="HN70" s="177">
        <v>72838.31</v>
      </c>
      <c r="HO70" s="177">
        <v>73253.91</v>
      </c>
      <c r="HP70" s="177">
        <v>76261.22</v>
      </c>
      <c r="HQ70" s="177">
        <v>73913.53</v>
      </c>
      <c r="HR70" s="177">
        <v>73344.73</v>
      </c>
      <c r="HS70" s="177">
        <v>75458.48</v>
      </c>
      <c r="HT70" s="177">
        <v>73085.61</v>
      </c>
      <c r="HU70" s="177">
        <v>74242.86</v>
      </c>
      <c r="HV70" s="177">
        <v>71827.7</v>
      </c>
      <c r="HW70" s="177">
        <v>71862.78</v>
      </c>
      <c r="HX70" s="177">
        <v>71318.740000000005</v>
      </c>
      <c r="HY70" s="177">
        <v>70767.179999999993</v>
      </c>
      <c r="HZ70" s="177">
        <v>69862.2</v>
      </c>
      <c r="IA70" s="177">
        <v>71786.710000000006</v>
      </c>
      <c r="IB70" s="177">
        <v>73294.02</v>
      </c>
      <c r="IC70" s="177">
        <v>74465.960000000006</v>
      </c>
      <c r="ID70" s="177">
        <v>72858.31</v>
      </c>
      <c r="IE70" s="177">
        <v>74656.92</v>
      </c>
      <c r="IF70" s="177">
        <v>72096.86</v>
      </c>
      <c r="IG70" s="177">
        <v>76372.78</v>
      </c>
      <c r="IH70" s="177">
        <v>78052.02</v>
      </c>
      <c r="II70" s="177">
        <v>77075.66</v>
      </c>
      <c r="IJ70" s="177">
        <v>75406.2</v>
      </c>
      <c r="IK70" s="177">
        <v>74320.06</v>
      </c>
      <c r="IL70" s="177">
        <v>76005.5</v>
      </c>
      <c r="IM70" s="177">
        <v>72635.86</v>
      </c>
      <c r="IN70" s="177">
        <v>74318.11</v>
      </c>
      <c r="IO70" s="177">
        <v>71804.66</v>
      </c>
      <c r="IP70" s="177">
        <v>73245.02</v>
      </c>
      <c r="IQ70" s="177">
        <v>75313.3</v>
      </c>
      <c r="IR70" s="177">
        <v>73129.36</v>
      </c>
      <c r="IS70" s="177">
        <v>73623.02</v>
      </c>
      <c r="IT70" s="177">
        <v>72775.16</v>
      </c>
      <c r="IU70" s="177">
        <v>73306.929999999993</v>
      </c>
      <c r="IV70" s="177">
        <v>72947.240000000005</v>
      </c>
      <c r="IW70" s="177">
        <v>76151.8</v>
      </c>
      <c r="IX70" s="177">
        <v>77935.38</v>
      </c>
      <c r="IY70" s="177">
        <v>85971.26</v>
      </c>
      <c r="IZ70" s="177">
        <v>88368.95</v>
      </c>
      <c r="JA70" s="177">
        <v>92221.33</v>
      </c>
      <c r="JB70" s="177">
        <v>92237.65</v>
      </c>
      <c r="JC70" s="177">
        <v>91172.74</v>
      </c>
      <c r="JD70" s="177">
        <v>86034.64</v>
      </c>
      <c r="JE70" s="177">
        <v>83639.509999999995</v>
      </c>
      <c r="JF70" s="177">
        <v>81486.48</v>
      </c>
      <c r="JG70" s="177">
        <v>81007.149999999994</v>
      </c>
      <c r="JH70" s="177">
        <v>81031.13</v>
      </c>
      <c r="JI70" s="177">
        <v>79236.37</v>
      </c>
      <c r="JJ70" s="177">
        <v>78918.31</v>
      </c>
      <c r="JK70" s="177">
        <v>75304.460000000006</v>
      </c>
      <c r="JL70" s="177">
        <v>76323.429999999993</v>
      </c>
      <c r="JM70" s="177">
        <v>74402.11</v>
      </c>
      <c r="JN70" s="177">
        <v>73196.59</v>
      </c>
      <c r="JO70" s="177">
        <v>72759.23</v>
      </c>
      <c r="JP70" s="177">
        <v>72906.92</v>
      </c>
      <c r="JQ70" s="177">
        <v>72574.820000000007</v>
      </c>
      <c r="JR70" s="177">
        <v>74400.52</v>
      </c>
      <c r="JS70" s="177">
        <v>73236.22</v>
      </c>
      <c r="JT70" s="177">
        <v>70896.990000000005</v>
      </c>
      <c r="JU70" s="177">
        <v>72927.16</v>
      </c>
      <c r="JV70" s="177">
        <v>72001.81</v>
      </c>
      <c r="JW70" s="177">
        <v>72365.67</v>
      </c>
      <c r="JX70" s="177">
        <v>72119.070000000007</v>
      </c>
      <c r="JY70" s="177">
        <v>72273.45</v>
      </c>
      <c r="JZ70" s="177">
        <v>71963.11</v>
      </c>
      <c r="KA70" s="177">
        <v>73340.570000000007</v>
      </c>
      <c r="KB70" s="177">
        <v>73185.59</v>
      </c>
      <c r="KC70" s="177">
        <v>75633.259999999995</v>
      </c>
      <c r="KD70" s="177">
        <v>76683.8</v>
      </c>
      <c r="KE70" s="177">
        <v>78396.33</v>
      </c>
      <c r="KF70" s="177">
        <v>78874.06</v>
      </c>
      <c r="KG70" s="177">
        <v>80985.39</v>
      </c>
      <c r="KH70" s="177">
        <v>81310.179999999993</v>
      </c>
      <c r="KI70" s="177">
        <v>81381.2</v>
      </c>
      <c r="KJ70" s="177">
        <v>81893.8</v>
      </c>
      <c r="KK70" s="177">
        <v>81098.86</v>
      </c>
      <c r="KL70" s="177">
        <v>81591.75</v>
      </c>
      <c r="KM70" s="177">
        <v>80781.039999999994</v>
      </c>
      <c r="KN70" s="177">
        <v>79738.320000000007</v>
      </c>
      <c r="KO70" s="177">
        <v>77531.72</v>
      </c>
      <c r="KP70" s="177">
        <v>81396.11</v>
      </c>
      <c r="KQ70" s="177">
        <v>81744.77</v>
      </c>
      <c r="KR70" s="177">
        <v>82812.649999999994</v>
      </c>
      <c r="KS70" s="177">
        <v>80364.149999999994</v>
      </c>
      <c r="KT70" s="177">
        <v>81173.48</v>
      </c>
      <c r="KU70" s="177">
        <v>82407.64</v>
      </c>
      <c r="KV70" s="177">
        <v>85032.53</v>
      </c>
      <c r="KW70" s="177">
        <v>89320.33</v>
      </c>
      <c r="KX70" s="177">
        <v>91614.23</v>
      </c>
      <c r="KY70" s="177">
        <v>101055.79</v>
      </c>
      <c r="KZ70" s="177">
        <v>104014.5</v>
      </c>
      <c r="LA70" s="177">
        <v>107034.13</v>
      </c>
      <c r="LB70" s="177">
        <v>106647.33</v>
      </c>
      <c r="LC70" s="177">
        <v>109234.64</v>
      </c>
      <c r="LD70" s="177">
        <v>106700.61</v>
      </c>
      <c r="LE70" s="177">
        <v>105669.25</v>
      </c>
      <c r="LF70" s="177">
        <v>102047.53</v>
      </c>
      <c r="LG70" s="177">
        <v>100713.94</v>
      </c>
      <c r="LH70" s="177">
        <v>101400.19</v>
      </c>
      <c r="LI70" s="177">
        <v>101022.05</v>
      </c>
      <c r="LJ70" s="177">
        <v>100398.67</v>
      </c>
      <c r="LK70" s="177">
        <v>99824.44</v>
      </c>
      <c r="LL70" s="177">
        <v>101927.99</v>
      </c>
      <c r="LM70" s="177">
        <v>102843.98</v>
      </c>
      <c r="LN70" s="177">
        <v>102981.36</v>
      </c>
      <c r="LO70" s="177">
        <v>102474.09</v>
      </c>
      <c r="LP70" s="177">
        <v>107940.82</v>
      </c>
      <c r="LQ70" s="177">
        <v>106133.77</v>
      </c>
      <c r="LR70" s="177">
        <v>106504.62</v>
      </c>
      <c r="LS70" s="177">
        <v>107821.38</v>
      </c>
      <c r="LT70" s="177">
        <v>107290.48</v>
      </c>
      <c r="LU70" s="177">
        <v>110767.49</v>
      </c>
      <c r="LV70" s="177">
        <v>111813.59</v>
      </c>
      <c r="LW70" s="177">
        <v>114625.75</v>
      </c>
      <c r="LX70" s="177">
        <v>115870.05</v>
      </c>
      <c r="LY70" s="177">
        <v>120160.72</v>
      </c>
      <c r="LZ70" s="177">
        <v>119916.45</v>
      </c>
      <c r="MA70" s="177">
        <v>121307.14</v>
      </c>
      <c r="MB70" s="177">
        <v>119704.98</v>
      </c>
      <c r="MC70" s="177">
        <v>125364.1</v>
      </c>
      <c r="MD70" s="177">
        <v>127025.22</v>
      </c>
      <c r="ME70" s="177">
        <v>128514.93</v>
      </c>
      <c r="MF70" s="177">
        <v>129745.35</v>
      </c>
      <c r="MG70" s="177">
        <v>133184.92000000001</v>
      </c>
      <c r="MH70" s="177">
        <v>139899.35</v>
      </c>
      <c r="MI70" s="177">
        <v>130027.05</v>
      </c>
      <c r="MJ70" s="177">
        <v>131925.57</v>
      </c>
      <c r="MK70" s="177">
        <v>132052.85999999999</v>
      </c>
      <c r="ML70" s="177">
        <v>135573.38</v>
      </c>
      <c r="MM70" s="177">
        <v>132975.85999999999</v>
      </c>
      <c r="MN70" s="177">
        <v>136321.85999999999</v>
      </c>
      <c r="MO70" s="177">
        <v>138788.9</v>
      </c>
      <c r="MP70" s="177">
        <v>142860.31</v>
      </c>
      <c r="MQ70" s="177">
        <v>143978.56</v>
      </c>
      <c r="MR70" s="177">
        <v>141837.60999999999</v>
      </c>
      <c r="MS70" s="177">
        <v>140754.26999999999</v>
      </c>
      <c r="MT70" s="177">
        <v>143084.01999999999</v>
      </c>
      <c r="MU70" s="177">
        <v>150510.39999999999</v>
      </c>
      <c r="MV70" s="177">
        <v>154289.96</v>
      </c>
      <c r="MW70" s="177">
        <v>164524.87</v>
      </c>
      <c r="MX70" s="177">
        <v>169567.63</v>
      </c>
      <c r="MY70" s="177">
        <v>180150.46</v>
      </c>
      <c r="MZ70" s="177">
        <v>178605.5</v>
      </c>
      <c r="NA70" s="177">
        <v>185225.36</v>
      </c>
      <c r="NB70" s="177">
        <v>189984.8</v>
      </c>
      <c r="NC70" s="177">
        <v>191490.52</v>
      </c>
      <c r="ND70" s="177">
        <v>188506.2</v>
      </c>
      <c r="NE70" s="177">
        <v>185574.26</v>
      </c>
      <c r="NF70" s="177">
        <v>184363.78</v>
      </c>
      <c r="NG70" s="177">
        <v>181536.21</v>
      </c>
      <c r="NH70" s="177">
        <v>183376.44</v>
      </c>
      <c r="NI70" s="177">
        <v>186785.86</v>
      </c>
      <c r="NJ70" s="177">
        <v>190930.79</v>
      </c>
      <c r="NK70" s="177">
        <v>192697.19</v>
      </c>
      <c r="NL70" s="177">
        <v>195904.15</v>
      </c>
      <c r="NM70" s="177">
        <v>196595.3</v>
      </c>
      <c r="NN70" s="177">
        <v>200115.01</v>
      </c>
      <c r="NO70" s="177">
        <v>194494.54</v>
      </c>
      <c r="NP70" s="177">
        <v>193428.51</v>
      </c>
      <c r="NQ70" s="177">
        <v>194739.05</v>
      </c>
      <c r="NR70" s="177">
        <v>192232.27</v>
      </c>
      <c r="NS70" s="177">
        <v>192174.91</v>
      </c>
      <c r="NT70" s="177">
        <v>187128.57</v>
      </c>
      <c r="NU70" s="177">
        <v>189299.62</v>
      </c>
      <c r="NV70" s="177">
        <v>190093.9</v>
      </c>
      <c r="NW70" s="177">
        <v>192377.53</v>
      </c>
      <c r="NX70" s="177">
        <v>189854.5</v>
      </c>
      <c r="NY70" s="177">
        <v>195753.03</v>
      </c>
      <c r="NZ70" s="177">
        <v>194526.52</v>
      </c>
      <c r="OA70" s="177">
        <v>194492.99</v>
      </c>
      <c r="OB70" s="177">
        <v>197432.65</v>
      </c>
      <c r="OC70" s="177">
        <v>199495.81</v>
      </c>
      <c r="OD70" s="177">
        <v>199940.58</v>
      </c>
      <c r="OE70" s="177">
        <v>202902.35</v>
      </c>
      <c r="OF70" s="177">
        <v>208112.16</v>
      </c>
      <c r="OG70" s="177">
        <v>208340.9</v>
      </c>
      <c r="OH70" s="177">
        <v>212336.92</v>
      </c>
      <c r="OI70" s="177">
        <v>212919.27</v>
      </c>
      <c r="OJ70" s="177">
        <v>217146.83</v>
      </c>
      <c r="OK70" s="177">
        <v>215696</v>
      </c>
      <c r="OL70" s="177">
        <v>214106.96</v>
      </c>
      <c r="OM70" s="177">
        <v>215933.74</v>
      </c>
      <c r="ON70" s="177">
        <v>215350.56</v>
      </c>
      <c r="OO70" s="177">
        <v>216525.27</v>
      </c>
      <c r="OP70" s="177">
        <v>216754.29</v>
      </c>
      <c r="OQ70" s="177">
        <v>216747.9</v>
      </c>
      <c r="OR70" s="177">
        <v>213000.12</v>
      </c>
      <c r="OS70" s="177">
        <v>215591.67</v>
      </c>
      <c r="OT70" s="177">
        <v>221182</v>
      </c>
      <c r="OU70" s="177">
        <v>223995.86</v>
      </c>
      <c r="OV70" s="177">
        <v>227477.96</v>
      </c>
      <c r="OW70" s="177">
        <v>233132.44</v>
      </c>
      <c r="OX70" s="177">
        <v>244763.26</v>
      </c>
      <c r="OY70" s="177">
        <v>256617.62</v>
      </c>
      <c r="OZ70" s="177">
        <v>262472.45</v>
      </c>
      <c r="PA70" s="177">
        <v>263701.39</v>
      </c>
      <c r="PB70" s="177">
        <v>272647.09999999998</v>
      </c>
      <c r="PC70" s="177">
        <v>280022.34999999998</v>
      </c>
      <c r="PD70" s="177">
        <v>272324.63</v>
      </c>
      <c r="PE70" s="177">
        <v>267016.98</v>
      </c>
      <c r="PF70" s="177">
        <v>266972.96999999997</v>
      </c>
      <c r="PG70" s="177">
        <v>268248.3</v>
      </c>
      <c r="PH70" s="177">
        <v>273011.05</v>
      </c>
      <c r="PI70" s="177">
        <v>267991.31</v>
      </c>
      <c r="PJ70" s="177">
        <v>275276.92</v>
      </c>
      <c r="PK70" s="177">
        <v>271894.01</v>
      </c>
      <c r="PL70" s="177">
        <v>267147.81</v>
      </c>
      <c r="PM70" s="177">
        <v>269978.43</v>
      </c>
      <c r="PN70" s="177">
        <v>271161.68</v>
      </c>
      <c r="PO70" s="177">
        <v>271083.26</v>
      </c>
      <c r="PP70" s="177">
        <v>272001.63</v>
      </c>
      <c r="PQ70" s="177">
        <v>277595.02</v>
      </c>
      <c r="PR70" s="177">
        <v>273993.69</v>
      </c>
      <c r="PS70" s="177">
        <v>272094.62</v>
      </c>
      <c r="PT70" s="177">
        <v>268786.2</v>
      </c>
      <c r="PU70" s="177">
        <v>278649.36</v>
      </c>
      <c r="PV70" s="177">
        <v>282375.93</v>
      </c>
      <c r="PW70" s="177">
        <v>278519.49</v>
      </c>
      <c r="PX70" s="177">
        <v>278463.73</v>
      </c>
      <c r="PY70" s="177">
        <v>283334.17</v>
      </c>
      <c r="PZ70" s="177">
        <v>282437.58</v>
      </c>
      <c r="QA70" s="177">
        <v>278026.8</v>
      </c>
      <c r="QB70" s="177">
        <v>287461.44</v>
      </c>
      <c r="QC70" s="177">
        <v>286749.28999999998</v>
      </c>
      <c r="QD70" s="177">
        <v>302413.5</v>
      </c>
      <c r="QE70" s="177">
        <v>299653.07</v>
      </c>
      <c r="QF70" s="177">
        <v>301572.56</v>
      </c>
      <c r="QG70" s="177">
        <v>308786.2</v>
      </c>
      <c r="QH70" s="177">
        <v>315913.8</v>
      </c>
      <c r="QI70" s="177">
        <v>322009.03999999998</v>
      </c>
      <c r="QJ70" s="177">
        <v>323069.21000000002</v>
      </c>
      <c r="QK70" s="177">
        <v>326747.90000000002</v>
      </c>
      <c r="QL70" s="177">
        <v>323327.43</v>
      </c>
      <c r="QM70" s="177">
        <v>334188.90000000002</v>
      </c>
      <c r="QN70" s="177">
        <v>333001.61</v>
      </c>
      <c r="QO70" s="177">
        <v>337422.52</v>
      </c>
      <c r="QP70" s="177">
        <v>342817.54</v>
      </c>
      <c r="QQ70" s="177">
        <v>336819.92</v>
      </c>
      <c r="QR70" s="177">
        <v>343652.55</v>
      </c>
      <c r="QS70" s="177">
        <v>346811.03</v>
      </c>
      <c r="QT70" s="177">
        <v>345508.62</v>
      </c>
      <c r="QU70" s="177">
        <v>356557.68</v>
      </c>
      <c r="QV70" s="177">
        <v>360373.86</v>
      </c>
      <c r="QW70" s="177">
        <v>368100.22</v>
      </c>
      <c r="QX70" s="177">
        <v>386898.35</v>
      </c>
      <c r="QY70" s="177">
        <v>408706.95</v>
      </c>
      <c r="QZ70" s="177">
        <v>426165.99</v>
      </c>
      <c r="RA70" s="177">
        <v>415953.14</v>
      </c>
      <c r="RB70" s="177">
        <v>418691.01</v>
      </c>
      <c r="RC70" s="177">
        <v>439718.72</v>
      </c>
      <c r="RD70" s="177">
        <v>422462.7</v>
      </c>
      <c r="RE70" s="177">
        <v>425953.27</v>
      </c>
      <c r="RF70" s="177">
        <v>420627.48</v>
      </c>
      <c r="RG70" s="177">
        <v>418871.69</v>
      </c>
      <c r="RH70" s="177">
        <v>421885.13</v>
      </c>
      <c r="RI70" s="177">
        <v>419791.3</v>
      </c>
      <c r="RJ70" s="177">
        <v>417997.39</v>
      </c>
      <c r="RK70" s="177">
        <v>418004.28</v>
      </c>
      <c r="RL70" s="177">
        <v>423494.39</v>
      </c>
      <c r="RM70" s="177">
        <v>422534.44</v>
      </c>
      <c r="RN70" s="177">
        <v>417811.3</v>
      </c>
      <c r="RO70" s="177">
        <v>430407.43</v>
      </c>
      <c r="RP70" s="177">
        <v>442058.81</v>
      </c>
      <c r="RQ70" s="177">
        <v>445025.95</v>
      </c>
      <c r="RR70" s="177">
        <v>449153.25</v>
      </c>
      <c r="RS70" s="177">
        <v>451982.33</v>
      </c>
      <c r="RT70" s="177">
        <v>466873.28</v>
      </c>
      <c r="RU70" s="177">
        <v>468369.2</v>
      </c>
      <c r="RV70" s="177">
        <v>480095.49</v>
      </c>
      <c r="RW70" s="177">
        <v>482518.97</v>
      </c>
      <c r="RX70" s="177">
        <v>482540.37</v>
      </c>
      <c r="RY70" s="177">
        <v>497598.11</v>
      </c>
      <c r="RZ70" s="177">
        <v>509565.23</v>
      </c>
      <c r="SA70" s="177">
        <v>518209.69</v>
      </c>
      <c r="SB70" s="177">
        <v>501856.59</v>
      </c>
      <c r="SC70" s="177">
        <v>505694.33</v>
      </c>
      <c r="SD70" s="177">
        <v>525276.79</v>
      </c>
      <c r="SE70" s="177">
        <v>528136.99</v>
      </c>
      <c r="SF70" s="177">
        <v>525429.38</v>
      </c>
      <c r="SG70" s="177">
        <v>526844.64</v>
      </c>
      <c r="SH70" s="177">
        <v>538939.35</v>
      </c>
      <c r="SI70" s="177">
        <v>536121.51</v>
      </c>
      <c r="SJ70" s="177">
        <v>535720.53</v>
      </c>
      <c r="SK70" s="177">
        <v>549111.97</v>
      </c>
      <c r="SL70" s="177">
        <v>548936.26</v>
      </c>
      <c r="SM70" s="177">
        <v>551429.18999999994</v>
      </c>
      <c r="SN70" s="177">
        <v>544592.62</v>
      </c>
      <c r="SO70" s="177">
        <v>562042.27</v>
      </c>
      <c r="SP70" s="177">
        <v>584314.69999999995</v>
      </c>
      <c r="SQ70" s="177">
        <v>607370.66</v>
      </c>
      <c r="SR70" s="177">
        <v>611760.61</v>
      </c>
      <c r="SS70" s="177">
        <v>619371.72</v>
      </c>
      <c r="ST70" s="177">
        <v>630161.53</v>
      </c>
      <c r="SU70" s="177">
        <v>624803.03</v>
      </c>
      <c r="SV70" s="177">
        <v>652933.86</v>
      </c>
      <c r="SW70" s="177">
        <v>680008.57</v>
      </c>
      <c r="SX70" s="177">
        <v>704158.43</v>
      </c>
      <c r="SY70" s="177">
        <v>721878.2</v>
      </c>
      <c r="SZ70" s="177">
        <v>756993.36</v>
      </c>
      <c r="TA70" s="177">
        <v>758735.33</v>
      </c>
      <c r="TB70" s="177">
        <v>767125.17</v>
      </c>
      <c r="TC70" s="177">
        <v>791265.79</v>
      </c>
      <c r="TD70" s="177">
        <v>782924.61</v>
      </c>
      <c r="TE70" s="177">
        <v>774751.24</v>
      </c>
      <c r="TF70" s="177">
        <v>763923.43</v>
      </c>
      <c r="TG70" s="177">
        <v>759747.78</v>
      </c>
      <c r="TH70" s="177">
        <v>751911.41</v>
      </c>
      <c r="TI70" s="177">
        <v>750882.38</v>
      </c>
      <c r="TJ70" s="177">
        <v>742730.25</v>
      </c>
      <c r="TK70" s="177">
        <v>747946.25</v>
      </c>
      <c r="TL70" s="177">
        <v>758372.79</v>
      </c>
      <c r="TM70" s="177">
        <v>765627.99</v>
      </c>
      <c r="TN70" s="177">
        <v>758290.23</v>
      </c>
      <c r="TO70" s="177">
        <v>771508.38</v>
      </c>
      <c r="TP70" s="177">
        <v>765105.22</v>
      </c>
      <c r="TQ70" s="177">
        <v>791305.19</v>
      </c>
      <c r="TR70" s="177">
        <v>796006.63</v>
      </c>
      <c r="TS70" s="177">
        <v>748815.42</v>
      </c>
      <c r="TT70" s="177">
        <v>748468.36</v>
      </c>
      <c r="TU70" s="177">
        <v>764973.46</v>
      </c>
      <c r="TV70" s="177">
        <v>758204.51</v>
      </c>
      <c r="TW70" s="177">
        <v>755329.25</v>
      </c>
      <c r="TX70" s="177">
        <v>747568.3</v>
      </c>
      <c r="TY70" s="177">
        <v>748510.98</v>
      </c>
      <c r="TZ70" s="177">
        <v>756131.55</v>
      </c>
      <c r="UA70" s="177">
        <v>751613.13</v>
      </c>
      <c r="UB70" s="177">
        <v>764934.77</v>
      </c>
      <c r="UC70" s="177">
        <v>771464.26</v>
      </c>
      <c r="UD70" s="177">
        <v>791034.76</v>
      </c>
      <c r="UE70" s="177">
        <v>791053.24</v>
      </c>
      <c r="UF70" s="177">
        <v>788372.57</v>
      </c>
      <c r="UG70" s="177">
        <v>803312.49</v>
      </c>
      <c r="UH70" s="177">
        <v>815437.44</v>
      </c>
      <c r="UI70" s="177">
        <v>819805.11</v>
      </c>
      <c r="UJ70" s="177">
        <v>814695.64</v>
      </c>
      <c r="UK70" s="177">
        <v>813495.77</v>
      </c>
      <c r="UL70" s="177">
        <v>819598.6</v>
      </c>
      <c r="UM70" s="177">
        <v>833302.97</v>
      </c>
      <c r="UN70" s="177">
        <v>820506.75</v>
      </c>
      <c r="UO70" s="177">
        <v>839532.84</v>
      </c>
      <c r="UP70" s="177">
        <v>840523.17</v>
      </c>
      <c r="UQ70" s="177">
        <v>867239.76</v>
      </c>
      <c r="UR70" s="177">
        <v>858341.69</v>
      </c>
      <c r="US70" s="177">
        <v>872421.19</v>
      </c>
      <c r="UT70" s="177">
        <v>865166.59</v>
      </c>
      <c r="UU70" s="177">
        <v>907129.34</v>
      </c>
      <c r="UV70" s="177">
        <v>910232.84</v>
      </c>
      <c r="UW70" s="177">
        <v>928230.55</v>
      </c>
      <c r="UX70" s="177">
        <v>937323.37</v>
      </c>
      <c r="UY70" s="177">
        <v>951185.77</v>
      </c>
      <c r="UZ70" s="177">
        <v>952941.39</v>
      </c>
      <c r="VA70" s="177">
        <v>964368.7</v>
      </c>
      <c r="VB70" s="177">
        <v>981911.35</v>
      </c>
      <c r="VC70" s="177">
        <v>1011179.33</v>
      </c>
      <c r="VD70" s="177">
        <v>980203.46</v>
      </c>
      <c r="VE70" s="177">
        <v>974422.12</v>
      </c>
      <c r="VF70" s="177">
        <v>976547.64</v>
      </c>
      <c r="VG70" s="177">
        <v>956679.59</v>
      </c>
      <c r="VH70" s="177">
        <v>957528.12</v>
      </c>
      <c r="VI70" s="177">
        <v>958127.71</v>
      </c>
      <c r="VJ70" s="177">
        <v>938942.47</v>
      </c>
      <c r="VK70" s="177">
        <v>943129.99</v>
      </c>
      <c r="VL70" s="177">
        <v>938036.04</v>
      </c>
      <c r="VM70" s="177">
        <v>950328.1</v>
      </c>
      <c r="VN70" s="177">
        <v>933749.55</v>
      </c>
      <c r="VO70" s="177">
        <v>927929.32</v>
      </c>
      <c r="VP70" s="177">
        <v>930982.40000000002</v>
      </c>
      <c r="VQ70" s="177">
        <v>959456.01</v>
      </c>
      <c r="VR70" s="177">
        <v>916066.86</v>
      </c>
      <c r="VS70" s="177">
        <v>927610.19</v>
      </c>
      <c r="VT70" s="177">
        <v>908740.27</v>
      </c>
      <c r="VU70" s="177">
        <v>943453.74</v>
      </c>
      <c r="VV70" s="177">
        <v>964884.88</v>
      </c>
      <c r="VW70" s="177">
        <v>921808.84</v>
      </c>
      <c r="VX70" s="177">
        <v>921833.87</v>
      </c>
      <c r="VY70" s="177">
        <v>935554.22</v>
      </c>
      <c r="VZ70" s="177">
        <v>938800.49</v>
      </c>
      <c r="WA70" s="177">
        <v>933928.07</v>
      </c>
      <c r="WB70" s="177">
        <v>939384.05</v>
      </c>
      <c r="WC70" s="177">
        <v>955713.81</v>
      </c>
      <c r="WD70" s="177">
        <v>994877.47</v>
      </c>
      <c r="WE70" s="177">
        <v>983124.15</v>
      </c>
      <c r="WF70" s="177">
        <v>978442.32</v>
      </c>
      <c r="WG70" s="177">
        <v>977564.06</v>
      </c>
      <c r="WH70" s="177">
        <v>1001315.8</v>
      </c>
      <c r="WI70" s="177">
        <v>1004365.12</v>
      </c>
      <c r="WJ70" s="177">
        <v>1004855.98</v>
      </c>
      <c r="WK70" s="177">
        <v>996016.74</v>
      </c>
      <c r="WL70" s="177">
        <v>1004683.6</v>
      </c>
      <c r="WM70" s="177">
        <v>1020516.49</v>
      </c>
      <c r="WN70" s="177">
        <v>1014232.29</v>
      </c>
      <c r="WO70" s="177">
        <v>1035155.83</v>
      </c>
      <c r="WP70" s="177">
        <v>1040260.53</v>
      </c>
      <c r="WQ70" s="177">
        <v>1062071.83</v>
      </c>
      <c r="WR70" s="177">
        <v>1049619.3700000001</v>
      </c>
      <c r="WS70" s="177">
        <v>1061775.1499999999</v>
      </c>
      <c r="WT70" s="177">
        <v>1061735.47</v>
      </c>
      <c r="WU70" s="177">
        <v>1080501.8600000001</v>
      </c>
      <c r="WV70" s="177">
        <v>1101156.19</v>
      </c>
      <c r="WW70" s="177">
        <v>1101786.02</v>
      </c>
      <c r="WX70" s="177">
        <v>1145959.5</v>
      </c>
      <c r="WY70" s="177">
        <v>1185591.44</v>
      </c>
      <c r="WZ70" s="177">
        <v>1204171.1399999999</v>
      </c>
      <c r="XA70" s="177">
        <v>1179618.1200000001</v>
      </c>
      <c r="XB70" s="177">
        <v>1217064.6399999999</v>
      </c>
      <c r="XC70" s="177">
        <v>1229665.44</v>
      </c>
      <c r="XD70" s="177">
        <v>1237556.24</v>
      </c>
      <c r="XE70" s="177">
        <v>1228177.6599999999</v>
      </c>
      <c r="XF70" s="177">
        <v>1220999.03</v>
      </c>
      <c r="XG70" s="177">
        <v>1203885.73</v>
      </c>
      <c r="XH70" s="177">
        <v>1211018.48</v>
      </c>
      <c r="XI70" s="177">
        <v>1210663.53</v>
      </c>
      <c r="XJ70" s="177">
        <v>1203881.7</v>
      </c>
      <c r="XK70" s="177">
        <v>1193888.1000000001</v>
      </c>
      <c r="XL70" s="177">
        <v>1186843.45</v>
      </c>
      <c r="XM70" s="177">
        <v>1205501.05</v>
      </c>
      <c r="XN70" s="177">
        <v>1214241.1299999999</v>
      </c>
      <c r="XO70" s="177">
        <v>1207849.32</v>
      </c>
      <c r="XP70" s="177">
        <v>1226833.1299999999</v>
      </c>
      <c r="XQ70" s="177">
        <v>1246161.3</v>
      </c>
      <c r="XR70" s="177">
        <v>1209843.99</v>
      </c>
      <c r="XS70" s="177">
        <v>1199121.6299999999</v>
      </c>
      <c r="XT70" s="177">
        <v>1186931.31</v>
      </c>
      <c r="XU70" s="177">
        <v>1221040.1200000001</v>
      </c>
      <c r="XV70" s="177">
        <v>1259561.92</v>
      </c>
      <c r="XW70" s="177">
        <v>1247607.5900000001</v>
      </c>
      <c r="XX70" s="177">
        <v>1249487.07</v>
      </c>
      <c r="XY70" s="177">
        <v>1259683.77</v>
      </c>
      <c r="XZ70" s="177">
        <v>1263834.07</v>
      </c>
      <c r="YA70" s="177">
        <v>1243096.7</v>
      </c>
      <c r="YB70" s="177">
        <v>1255638.67</v>
      </c>
      <c r="YC70" s="177">
        <v>1264478.6499999999</v>
      </c>
      <c r="YD70" s="177">
        <v>1313889.8600000001</v>
      </c>
      <c r="YE70" s="177">
        <v>1299651.6299999999</v>
      </c>
      <c r="YF70" s="177">
        <v>1299082.45</v>
      </c>
      <c r="YG70" s="177">
        <v>1293742.0900000001</v>
      </c>
      <c r="YH70" s="177">
        <v>1323042.92</v>
      </c>
      <c r="YI70" s="177">
        <v>1354801.03</v>
      </c>
      <c r="YJ70" s="177">
        <v>1351203.21</v>
      </c>
      <c r="YK70" s="177">
        <v>1338034.3600000001</v>
      </c>
      <c r="YL70" s="177">
        <v>1321172</v>
      </c>
      <c r="YM70" s="177">
        <v>1349635.08</v>
      </c>
      <c r="YN70" s="177">
        <v>1335604.0900000001</v>
      </c>
      <c r="YO70" s="177">
        <v>1331562.68</v>
      </c>
      <c r="YP70" s="177">
        <v>1344083.57</v>
      </c>
      <c r="YQ70" s="177">
        <v>1361323.22</v>
      </c>
      <c r="YR70" s="177">
        <v>1568336.71</v>
      </c>
      <c r="YS70" s="177">
        <v>1431943.85</v>
      </c>
      <c r="YT70" s="177">
        <v>1363213.34</v>
      </c>
      <c r="YU70" s="177">
        <v>1386889.7</v>
      </c>
      <c r="YV70" s="177">
        <v>1367052.73</v>
      </c>
      <c r="YW70" s="177">
        <v>1406091.61</v>
      </c>
      <c r="YX70" s="177">
        <v>1430933.47</v>
      </c>
      <c r="YY70" s="177">
        <v>1438279.05</v>
      </c>
      <c r="YZ70" s="177">
        <v>1481571.24</v>
      </c>
      <c r="ZA70" s="177">
        <v>1533262.66</v>
      </c>
      <c r="ZB70" s="177">
        <v>1528042.34</v>
      </c>
      <c r="ZC70" s="177">
        <v>1551344.3</v>
      </c>
      <c r="ZD70" s="177">
        <v>1557690.38</v>
      </c>
      <c r="ZE70" s="177">
        <v>1554682.39</v>
      </c>
      <c r="ZF70" s="177">
        <v>1551373.11</v>
      </c>
      <c r="ZG70" s="177">
        <v>1567581.69</v>
      </c>
      <c r="ZH70" s="177">
        <v>1571781.34</v>
      </c>
      <c r="ZI70" s="177">
        <v>1577201.98</v>
      </c>
      <c r="ZJ70" s="177">
        <v>1576939.7</v>
      </c>
      <c r="ZK70" s="177">
        <v>1547025.41</v>
      </c>
      <c r="ZL70" s="177">
        <v>1556677.6</v>
      </c>
      <c r="ZM70" s="177">
        <v>1582298.89</v>
      </c>
      <c r="ZN70" s="177">
        <v>1591993.36</v>
      </c>
      <c r="ZO70" s="177">
        <v>1596686.2</v>
      </c>
      <c r="ZP70" s="177">
        <v>1583049.6</v>
      </c>
      <c r="ZQ70" s="177">
        <v>1630918.06</v>
      </c>
      <c r="ZR70" s="177">
        <v>1633120.57</v>
      </c>
      <c r="ZS70" s="177">
        <v>1637524.96</v>
      </c>
      <c r="ZT70" s="177">
        <v>1619092.21</v>
      </c>
      <c r="ZU70" s="177">
        <v>1620072.37</v>
      </c>
      <c r="ZV70" s="177">
        <v>1653830.92</v>
      </c>
      <c r="ZW70" s="177">
        <v>1619921.21</v>
      </c>
      <c r="ZX70" s="177">
        <v>1629058.07</v>
      </c>
      <c r="ZY70" s="177">
        <v>1636157.18</v>
      </c>
      <c r="ZZ70" s="177">
        <v>1667516.26</v>
      </c>
      <c r="AAA70" s="177">
        <v>1647314.55</v>
      </c>
      <c r="AAB70" s="177">
        <v>1660042.02</v>
      </c>
      <c r="AAC70" s="177">
        <v>1671961.65</v>
      </c>
      <c r="AAD70" s="177">
        <v>1691890.17</v>
      </c>
      <c r="AAE70" s="177">
        <v>1739661.6</v>
      </c>
      <c r="AAF70" s="177">
        <v>1724604.11</v>
      </c>
      <c r="AAG70" s="177">
        <v>1757608.16</v>
      </c>
      <c r="AAH70" s="177">
        <v>1770766.78</v>
      </c>
      <c r="AAI70" s="177">
        <v>1806065.25</v>
      </c>
      <c r="AAJ70" s="177">
        <v>1805869.58</v>
      </c>
      <c r="AAK70" s="177">
        <v>1862750.68</v>
      </c>
      <c r="AAL70" s="177">
        <v>1833184.92</v>
      </c>
      <c r="AAM70" s="177">
        <v>1817446.28</v>
      </c>
      <c r="AAN70" s="177">
        <v>1823205.44</v>
      </c>
      <c r="AAO70" s="177">
        <v>1809375.59</v>
      </c>
      <c r="AAP70" s="177">
        <v>1811802.31</v>
      </c>
      <c r="AAQ70" s="177">
        <v>1832385.17</v>
      </c>
      <c r="AAR70" s="177">
        <v>1855641.92</v>
      </c>
      <c r="AAS70" s="177">
        <v>1840549.36</v>
      </c>
      <c r="AAT70" s="177">
        <v>1859560.51</v>
      </c>
      <c r="AAU70" s="177">
        <v>1897299.29</v>
      </c>
      <c r="AAV70" s="177">
        <v>1868845.79</v>
      </c>
      <c r="AAW70" s="177">
        <v>1867986.48</v>
      </c>
      <c r="AAX70" s="177">
        <v>1886090.3</v>
      </c>
      <c r="AAY70" s="177">
        <v>1961588.4</v>
      </c>
      <c r="AAZ70" s="177">
        <v>1988287.51</v>
      </c>
      <c r="ABA70" s="177">
        <v>2045276.73</v>
      </c>
      <c r="ABB70" s="177">
        <v>2106424.7799999998</v>
      </c>
      <c r="ABC70" s="177">
        <v>2169218.5499999998</v>
      </c>
      <c r="ABD70" s="177">
        <v>2196078.37</v>
      </c>
      <c r="ABE70" s="177">
        <v>2186729.92</v>
      </c>
      <c r="ABF70" s="177">
        <v>2191051.61</v>
      </c>
      <c r="ABG70" s="177">
        <v>2170949</v>
      </c>
      <c r="ABH70" s="177">
        <v>2157882.1800000002</v>
      </c>
      <c r="ABI70" s="177">
        <v>2182382.17</v>
      </c>
      <c r="ABJ70" s="177">
        <v>2199136.23</v>
      </c>
      <c r="ABK70" s="177">
        <v>2218094.6</v>
      </c>
      <c r="ABL70" s="177">
        <v>2157310.75</v>
      </c>
      <c r="ABM70" s="177">
        <v>2174342.35</v>
      </c>
      <c r="ABN70" s="177">
        <v>2254735.1800000002</v>
      </c>
      <c r="ABO70" s="177">
        <v>2268712.73</v>
      </c>
      <c r="ABP70" s="177">
        <v>2270314.58</v>
      </c>
      <c r="ABQ70" s="177">
        <v>2308257.5</v>
      </c>
      <c r="ABR70" s="177">
        <v>2293052</v>
      </c>
      <c r="ABS70" s="177">
        <v>2244952.21</v>
      </c>
      <c r="ABT70" s="177">
        <v>2286120.0299999998</v>
      </c>
      <c r="ABU70" s="177">
        <v>2300724.2400000002</v>
      </c>
      <c r="ABV70" s="177">
        <v>2339065.9</v>
      </c>
      <c r="ABW70" s="177">
        <v>2309621.0499999998</v>
      </c>
      <c r="ABX70" s="177">
        <v>2304102.59</v>
      </c>
      <c r="ABY70" s="177">
        <v>2328690.02</v>
      </c>
      <c r="ABZ70" s="177">
        <v>2379522.8199999998</v>
      </c>
      <c r="ACA70" s="177">
        <v>2360205.63</v>
      </c>
      <c r="ACB70" s="177">
        <v>2444146.44</v>
      </c>
      <c r="ACC70" s="177">
        <v>2427855.31</v>
      </c>
      <c r="ACD70" s="177">
        <v>3058723.45</v>
      </c>
      <c r="ACE70" s="177">
        <v>3131074.98</v>
      </c>
      <c r="ACF70" s="177">
        <v>3130755.32</v>
      </c>
      <c r="ACG70" s="177">
        <v>3167251.56</v>
      </c>
      <c r="ACH70" s="177">
        <v>3213551.8264418002</v>
      </c>
      <c r="ACI70" s="177">
        <v>3306431.9916823003</v>
      </c>
      <c r="ACJ70" s="177">
        <v>3213844.4571877997</v>
      </c>
      <c r="ACK70" s="177">
        <v>3222170.3100126009</v>
      </c>
      <c r="ACL70" s="177">
        <v>3219640.9758528005</v>
      </c>
      <c r="ACM70" s="177">
        <v>3248145.8289946993</v>
      </c>
      <c r="ACN70" s="177">
        <v>3260581.7902405006</v>
      </c>
      <c r="ACO70" s="177">
        <v>3270049.860359</v>
      </c>
      <c r="ACP70" s="177">
        <v>3303941.5204432993</v>
      </c>
      <c r="ACQ70" s="177">
        <v>3357975.5782685997</v>
      </c>
      <c r="ACR70" s="177">
        <v>3442176.4912113994</v>
      </c>
      <c r="ACS70" s="177">
        <v>3403344.2376402002</v>
      </c>
      <c r="ACT70" s="177">
        <v>3447076.7577228998</v>
      </c>
      <c r="ACU70" s="177">
        <v>3440640.5067545003</v>
      </c>
      <c r="ACV70" s="177">
        <v>3545188.0507454001</v>
      </c>
      <c r="ACW70" s="177">
        <v>3552794.4533703001</v>
      </c>
      <c r="ACX70" s="177">
        <v>3671126.4151779003</v>
      </c>
      <c r="ACY70" s="177">
        <v>3828604.2083043996</v>
      </c>
      <c r="ACZ70" s="177">
        <v>3915862.5367500992</v>
      </c>
      <c r="ADA70" s="177">
        <v>4114691.1182445018</v>
      </c>
      <c r="ADB70" s="177">
        <v>4160958.2827029019</v>
      </c>
      <c r="ADC70" s="177">
        <v>4242065.3935035001</v>
      </c>
      <c r="ADD70" s="177">
        <v>4230573.433650001</v>
      </c>
      <c r="ADE70" s="177">
        <v>4217940.5139488997</v>
      </c>
      <c r="ADF70" s="177">
        <v>4205837.2889027009</v>
      </c>
      <c r="ADG70" s="177">
        <v>4206855.9000317007</v>
      </c>
      <c r="ADH70" s="177">
        <v>4196800.4547995022</v>
      </c>
      <c r="ADI70" s="177">
        <v>4218862.1669526994</v>
      </c>
      <c r="ADJ70" s="177">
        <v>4219204.5309521984</v>
      </c>
      <c r="ADK70" s="177">
        <v>4213103.7013438996</v>
      </c>
      <c r="ADL70" s="177">
        <v>4252408.0722998008</v>
      </c>
      <c r="ADM70" s="177">
        <v>4272628.3442295985</v>
      </c>
      <c r="ADN70" s="177">
        <v>4361369.3933491996</v>
      </c>
      <c r="ADO70" s="177">
        <v>4364177.9190782011</v>
      </c>
      <c r="ADP70" s="177">
        <v>4433753.6599468999</v>
      </c>
      <c r="ADQ70" s="177">
        <v>4481608.8805274991</v>
      </c>
      <c r="ADR70" s="177">
        <v>4514931.7722138995</v>
      </c>
      <c r="ADS70" s="177">
        <v>4437389.1594182989</v>
      </c>
      <c r="ADT70" s="177">
        <v>4455183.6295549991</v>
      </c>
      <c r="ADU70" s="177">
        <v>4509134.847554299</v>
      </c>
      <c r="ADV70" s="177">
        <v>4526930.098603202</v>
      </c>
      <c r="ADW70" s="177">
        <v>4526010.8752213009</v>
      </c>
      <c r="ADX70" s="177">
        <v>4561543.6036630003</v>
      </c>
      <c r="ADY70" s="177">
        <v>4575315.3241772996</v>
      </c>
      <c r="ADZ70" s="177">
        <v>4657800.551256299</v>
      </c>
      <c r="AEA70" s="177">
        <v>4783418.7521592993</v>
      </c>
      <c r="AEB70" s="177">
        <v>4744122.6632995997</v>
      </c>
      <c r="AEC70" s="177">
        <v>4772676.9775872007</v>
      </c>
      <c r="AED70" s="177">
        <v>4797945.5713692019</v>
      </c>
      <c r="AEE70" s="177">
        <v>5015504.7163799992</v>
      </c>
      <c r="AEF70" s="177">
        <v>4952345.1301255012</v>
      </c>
      <c r="AEG70" s="177">
        <v>4943327.1510826005</v>
      </c>
      <c r="AEH70" s="177">
        <v>5026021.376545799</v>
      </c>
      <c r="AEI70" s="177">
        <v>5097442.403948199</v>
      </c>
      <c r="AEJ70" s="177">
        <v>5122079.5207518991</v>
      </c>
      <c r="AEK70" s="177">
        <v>5151037.1722992025</v>
      </c>
      <c r="AEL70" s="177">
        <v>5235578.9951612009</v>
      </c>
      <c r="AEM70" s="177">
        <v>5270287.8511370989</v>
      </c>
      <c r="AEN70" s="177">
        <v>5373462.8113935003</v>
      </c>
      <c r="AEO70" s="177">
        <v>5354754.5309927007</v>
      </c>
      <c r="AEP70" s="177">
        <v>5406371.6468703998</v>
      </c>
      <c r="AEQ70" s="177">
        <v>5469450.0089799007</v>
      </c>
      <c r="AER70" s="177">
        <v>5605599.2842432009</v>
      </c>
      <c r="AES70" s="177">
        <v>5604154.4316522004</v>
      </c>
      <c r="AET70" s="177">
        <v>5628212.4370228015</v>
      </c>
      <c r="AEU70" s="177">
        <v>5640150.3592728982</v>
      </c>
      <c r="AEV70" s="177">
        <v>5716686.3718013009</v>
      </c>
      <c r="AEW70" s="177">
        <v>5790643.0832295986</v>
      </c>
      <c r="AEX70" s="177">
        <v>5894399.6775119007</v>
      </c>
      <c r="AEY70" s="177">
        <v>6128622.5183881</v>
      </c>
      <c r="AEZ70" s="177">
        <v>6330952.2161708986</v>
      </c>
      <c r="AFA70" s="177">
        <v>6559299.6599783003</v>
      </c>
      <c r="AFB70" s="177">
        <v>6630067.3898204016</v>
      </c>
      <c r="AFC70" s="177">
        <v>6815782.0301794978</v>
      </c>
      <c r="AFD70" s="177">
        <v>6879360.7937654015</v>
      </c>
      <c r="AFE70" s="177">
        <v>6929576.6965361992</v>
      </c>
      <c r="AFF70" s="177">
        <v>6863120.1403546985</v>
      </c>
      <c r="AFG70" s="177">
        <v>6859696.0043863002</v>
      </c>
      <c r="AFH70" s="177">
        <v>6898380.3195257001</v>
      </c>
      <c r="AFI70" s="177">
        <v>6902625.5842464995</v>
      </c>
      <c r="AFJ70" s="177">
        <v>7002420.2541571995</v>
      </c>
      <c r="AFK70" s="177">
        <v>6986256.3466171017</v>
      </c>
      <c r="AFL70" s="177">
        <v>7021993.8218326</v>
      </c>
      <c r="AFM70" s="177">
        <v>7044385.1311864993</v>
      </c>
      <c r="AFN70" s="177">
        <v>7125642.3836430991</v>
      </c>
      <c r="AFO70" s="177">
        <v>7089064.3818120006</v>
      </c>
      <c r="AFP70" s="177">
        <v>7197789.4073595023</v>
      </c>
      <c r="AFQ70" s="177">
        <v>7207530.3425052008</v>
      </c>
      <c r="AFR70" s="177">
        <v>7320594.6527986992</v>
      </c>
      <c r="AFS70" s="177">
        <v>7292210.6065923003</v>
      </c>
      <c r="AFT70" s="177">
        <v>7341966.3486770988</v>
      </c>
      <c r="AFU70" s="177">
        <v>7384500.9050437985</v>
      </c>
      <c r="AFV70" s="177">
        <v>7415596.4346067999</v>
      </c>
      <c r="AFW70" s="177">
        <v>7467017.3835519897</v>
      </c>
      <c r="AFX70" s="177">
        <v>7493081.4651276991</v>
      </c>
      <c r="AFY70" s="177">
        <v>7662067.0191765977</v>
      </c>
      <c r="AFZ70" s="177">
        <v>7690869.1602817988</v>
      </c>
      <c r="AGA70" s="177">
        <v>7827129.1228507999</v>
      </c>
      <c r="AGB70" s="177">
        <v>7863802.3055376969</v>
      </c>
      <c r="AGC70" s="177">
        <v>7915879.6498234998</v>
      </c>
      <c r="AGD70" s="177">
        <v>8039117.3284401987</v>
      </c>
      <c r="AGE70" s="177">
        <v>8178616.0791250002</v>
      </c>
      <c r="AGF70" s="177">
        <v>8290937.2412814014</v>
      </c>
      <c r="AGG70" s="177">
        <v>8319097.5046404004</v>
      </c>
      <c r="AGH70" s="177">
        <v>8282649.4217084022</v>
      </c>
      <c r="AGI70" s="177">
        <v>8440130.8581479974</v>
      </c>
      <c r="AGJ70" s="177">
        <v>8458322.6826589983</v>
      </c>
      <c r="AGK70" s="177">
        <v>8508943.9974888992</v>
      </c>
      <c r="AGL70" s="177">
        <v>8690459.9414079972</v>
      </c>
      <c r="AGM70" s="177">
        <v>8738535.7451054007</v>
      </c>
      <c r="AGN70" s="177">
        <v>8866226.6611320991</v>
      </c>
      <c r="AGO70" s="177">
        <v>8832437.7192375008</v>
      </c>
      <c r="AGP70" s="177">
        <v>8936668.4494250994</v>
      </c>
      <c r="AGQ70" s="177">
        <v>9119495.0208813995</v>
      </c>
      <c r="AGR70" s="177">
        <v>9248447.1976949032</v>
      </c>
      <c r="AGS70" s="177">
        <v>9324315.1765953973</v>
      </c>
      <c r="AGT70" s="177">
        <v>9421608.378961999</v>
      </c>
      <c r="AGU70" s="177">
        <v>9612086.5480432957</v>
      </c>
      <c r="AGV70" s="177">
        <v>9676546.7116718981</v>
      </c>
      <c r="AGW70" s="177">
        <v>10017023.957206499</v>
      </c>
      <c r="AGX70" s="177">
        <v>10233424.728901898</v>
      </c>
      <c r="AGY70" s="177">
        <v>10736813.907759298</v>
      </c>
      <c r="AGZ70" s="177">
        <v>10961051.382482002</v>
      </c>
      <c r="AHA70" s="177">
        <v>11360781.26</v>
      </c>
      <c r="AHB70" s="177">
        <v>11422492.83</v>
      </c>
      <c r="AHC70" s="177">
        <v>11630812.24</v>
      </c>
      <c r="AHD70" s="177">
        <v>11824195.369562097</v>
      </c>
      <c r="AHE70" s="177">
        <v>11896922.757818395</v>
      </c>
      <c r="AHF70" s="177">
        <v>12000845.494118197</v>
      </c>
      <c r="AHG70" s="177">
        <v>11981445.1</v>
      </c>
      <c r="AHH70" s="177">
        <v>12108452.9161145</v>
      </c>
      <c r="AHI70" s="177">
        <v>12149793.773312697</v>
      </c>
      <c r="AHJ70" s="177">
        <v>12385361.991292998</v>
      </c>
      <c r="AHK70" s="177">
        <v>12411049.773084998</v>
      </c>
      <c r="AHL70" s="177">
        <v>12539302.66</v>
      </c>
      <c r="AHM70" s="177">
        <v>12546881.18</v>
      </c>
      <c r="AHN70" s="177">
        <v>12771865.539999999</v>
      </c>
      <c r="AHO70" s="177">
        <v>12702000.49</v>
      </c>
      <c r="AHP70" s="177">
        <v>12826011.73</v>
      </c>
      <c r="AHQ70" s="177">
        <v>13008898.85</v>
      </c>
      <c r="AHR70" s="177">
        <v>13133498.619999999</v>
      </c>
      <c r="AHS70" s="177">
        <v>13002794.93</v>
      </c>
      <c r="AHT70" s="177">
        <v>13140620.449999999</v>
      </c>
      <c r="AHU70" s="177">
        <v>13306506.039999999</v>
      </c>
      <c r="AHV70" s="177">
        <v>13278540.48</v>
      </c>
      <c r="AHW70" s="177">
        <v>13445095.35</v>
      </c>
      <c r="AHX70" s="177">
        <v>13513282.82</v>
      </c>
      <c r="AHY70" s="177">
        <v>13608904.84</v>
      </c>
      <c r="AHZ70" s="177">
        <v>13708047.74</v>
      </c>
      <c r="AIA70" s="177">
        <v>13907866.52</v>
      </c>
      <c r="AIB70" s="177">
        <v>14015115.619999999</v>
      </c>
      <c r="AIC70" s="177">
        <v>13942554.43</v>
      </c>
      <c r="AID70" s="177">
        <v>14083619.310000001</v>
      </c>
      <c r="AIE70" s="177">
        <v>14208017.18</v>
      </c>
      <c r="AIF70" s="177">
        <v>14290800.029999999</v>
      </c>
      <c r="AIG70" s="177">
        <v>14331555.039999999</v>
      </c>
      <c r="AIH70" s="177">
        <v>14452960.26</v>
      </c>
      <c r="AII70" s="177">
        <v>14595808.9</v>
      </c>
      <c r="AIJ70" s="177">
        <v>14707801.18</v>
      </c>
      <c r="AIK70" s="177">
        <v>14688617.619999999</v>
      </c>
      <c r="AIL70" s="177">
        <v>14767385.810000001</v>
      </c>
      <c r="AIM70" s="177">
        <v>14991623.99</v>
      </c>
      <c r="AIN70" s="177">
        <v>15186419.210000001</v>
      </c>
      <c r="AIO70" s="177">
        <v>15048229.17</v>
      </c>
      <c r="AIP70" s="177">
        <v>15014904.26</v>
      </c>
      <c r="AIQ70" s="177">
        <v>15075443.51</v>
      </c>
      <c r="AIR70" s="177">
        <v>15212400.199999999</v>
      </c>
      <c r="AIS70" s="177">
        <v>15286298.289999999</v>
      </c>
      <c r="AIT70" s="177">
        <v>15338609.83</v>
      </c>
      <c r="AIU70" s="177">
        <v>15572621.720000001</v>
      </c>
      <c r="AIV70" s="177">
        <v>15746130.51</v>
      </c>
      <c r="AIW70" s="177">
        <v>16120160.67</v>
      </c>
      <c r="AIX70" s="177">
        <v>16264936.02</v>
      </c>
      <c r="AIY70" s="177">
        <v>17340567.899999999</v>
      </c>
      <c r="AIZ70" s="177">
        <v>17641114.870000001</v>
      </c>
      <c r="AJA70" s="177">
        <v>18378727.050000001</v>
      </c>
      <c r="AJB70" s="177">
        <v>18554156.399999999</v>
      </c>
      <c r="AJC70" s="177">
        <v>18983438.109999999</v>
      </c>
      <c r="AJD70" s="177">
        <v>19229343.699999999</v>
      </c>
      <c r="AJE70" s="177">
        <v>19510102.640000001</v>
      </c>
      <c r="AJF70" s="177">
        <v>19610182.530000001</v>
      </c>
      <c r="AJG70" s="177">
        <v>19558812.489999998</v>
      </c>
      <c r="AJH70" s="177">
        <v>19785667.120000001</v>
      </c>
      <c r="AJI70" s="177">
        <v>19755923.690000001</v>
      </c>
      <c r="AJJ70" s="177">
        <v>20017130.109999999</v>
      </c>
      <c r="AJK70" s="177">
        <v>19969712.530000001</v>
      </c>
      <c r="AJL70" s="177">
        <v>20215691.559999999</v>
      </c>
      <c r="AJM70" s="177">
        <v>20259084.09</v>
      </c>
      <c r="AJN70" s="177">
        <v>20723758.129999999</v>
      </c>
      <c r="AJO70" s="177">
        <v>20599483.789999999</v>
      </c>
      <c r="AJP70" s="177">
        <v>21068397.530000001</v>
      </c>
      <c r="AJQ70" s="177">
        <v>21399111.66</v>
      </c>
      <c r="AJR70" s="177">
        <v>21607619.699999999</v>
      </c>
      <c r="AJS70" s="177">
        <v>21537122.809999999</v>
      </c>
      <c r="AJT70" s="177">
        <v>21521306.850000001</v>
      </c>
      <c r="AJU70" s="177">
        <v>21904160.039999999</v>
      </c>
      <c r="AJV70" s="177">
        <v>22179718.41</v>
      </c>
      <c r="AJW70" s="177">
        <v>22678051.789999999</v>
      </c>
      <c r="AJX70" s="177">
        <v>22544671.949999999</v>
      </c>
      <c r="AJY70" s="177">
        <v>22996687.140000001</v>
      </c>
      <c r="AJZ70" s="177">
        <v>23318666.530000001</v>
      </c>
      <c r="AKA70" s="177">
        <v>24163236.399999999</v>
      </c>
      <c r="AKB70" s="177">
        <v>24425280.84</v>
      </c>
      <c r="AKC70" s="177">
        <v>24605687.210000001</v>
      </c>
      <c r="AKD70" s="177">
        <v>24875067.329999998</v>
      </c>
      <c r="AKE70" s="177">
        <v>25759088.620000001</v>
      </c>
      <c r="AKF70" s="177">
        <v>26177698.760000002</v>
      </c>
      <c r="AKG70" s="177">
        <v>26285337.25</v>
      </c>
      <c r="AKH70" s="177">
        <v>26567003.52</v>
      </c>
      <c r="AKI70" s="177">
        <v>26951772.690000001</v>
      </c>
      <c r="AKJ70" s="177">
        <v>27586744.629999999</v>
      </c>
      <c r="AKK70" s="177">
        <v>27608399.850000001</v>
      </c>
      <c r="AKL70" s="177">
        <v>28094742.670000002</v>
      </c>
      <c r="AKM70" s="177">
        <v>28402446.969999999</v>
      </c>
      <c r="AKN70" s="177">
        <v>29042049.09</v>
      </c>
      <c r="AKO70" s="177">
        <v>29163964.52</v>
      </c>
      <c r="AKP70" s="177">
        <v>29400529.399999999</v>
      </c>
      <c r="AKQ70" s="177">
        <v>29713119.879999999</v>
      </c>
      <c r="AKR70" s="177">
        <v>30059289.710000001</v>
      </c>
      <c r="AKS70" s="177">
        <v>30651917.739999998</v>
      </c>
      <c r="AKT70" s="177">
        <v>30758109.460000001</v>
      </c>
      <c r="AKU70" s="177">
        <v>31207326.010000002</v>
      </c>
      <c r="AKV70" s="177">
        <v>31827187.969999999</v>
      </c>
      <c r="AKW70" s="177">
        <v>32496200.100000001</v>
      </c>
      <c r="AKX70" s="177">
        <v>32918180.710000001</v>
      </c>
      <c r="AKY70" s="177">
        <v>34822889.520000003</v>
      </c>
      <c r="AKZ70" s="177">
        <v>35331972.200000003</v>
      </c>
      <c r="ALA70" s="177">
        <v>36417016.869999997</v>
      </c>
      <c r="ALB70" s="177">
        <v>37403705.270000003</v>
      </c>
      <c r="ALC70" s="177">
        <v>38029622.600000001</v>
      </c>
      <c r="ALD70" s="177">
        <v>38608686.719999999</v>
      </c>
      <c r="ALE70" s="177">
        <v>38670363.619999997</v>
      </c>
      <c r="ALF70" s="177">
        <v>39458148.640000001</v>
      </c>
      <c r="ALG70" s="177">
        <v>39339233.439999998</v>
      </c>
      <c r="ALH70" s="177">
        <v>39389396.030000001</v>
      </c>
      <c r="ALI70" s="177">
        <v>39679048.960000001</v>
      </c>
      <c r="ALJ70" s="177">
        <v>40827974.509999998</v>
      </c>
      <c r="ALK70" s="177">
        <v>40739497.630000003</v>
      </c>
      <c r="ALL70" s="177">
        <v>40859937.899999999</v>
      </c>
      <c r="ALM70" s="177">
        <v>41107733.960000001</v>
      </c>
      <c r="ALN70" s="177">
        <v>41785253.340000004</v>
      </c>
      <c r="ALO70" s="177">
        <v>41977365.100000001</v>
      </c>
      <c r="ALP70" s="177">
        <v>42454410.549999997</v>
      </c>
      <c r="ALQ70" s="177">
        <v>43013790.909999996</v>
      </c>
      <c r="ALR70" s="177">
        <v>43689795.060000002</v>
      </c>
      <c r="ALS70" s="177">
        <v>43452886.109999999</v>
      </c>
      <c r="ALT70" s="177">
        <v>43500144.350000001</v>
      </c>
      <c r="ALU70" s="177">
        <v>44193036.82</v>
      </c>
      <c r="ALV70" s="177">
        <v>44337290.549999997</v>
      </c>
      <c r="ALW70" s="177">
        <v>44805734.369999997</v>
      </c>
      <c r="ALX70" s="177">
        <v>45024436.640000001</v>
      </c>
      <c r="ALY70" s="177">
        <v>45726175.009999998</v>
      </c>
      <c r="ALZ70" s="177">
        <v>45935720.420000002</v>
      </c>
      <c r="AMA70" s="177">
        <v>47297679.310000002</v>
      </c>
      <c r="AMB70" s="177">
        <v>48565320.060000002</v>
      </c>
      <c r="AMC70" s="177">
        <v>48743214.5</v>
      </c>
      <c r="AMD70" s="177">
        <v>49655080.920000002</v>
      </c>
      <c r="AME70" s="177">
        <v>50420827.380000003</v>
      </c>
      <c r="AMF70" s="177">
        <v>51726694.640000001</v>
      </c>
      <c r="AMG70" s="177">
        <v>51912383.539999999</v>
      </c>
      <c r="AMH70" s="177">
        <v>52645807.829999998</v>
      </c>
      <c r="AMI70" s="177">
        <v>53340157.810000002</v>
      </c>
      <c r="AMJ70" s="177">
        <v>55192083.600000001</v>
      </c>
      <c r="AMK70" s="177">
        <v>55218447.609999999</v>
      </c>
      <c r="AML70" s="177">
        <v>56440917.32</v>
      </c>
      <c r="AMM70" s="177">
        <v>57273966.43</v>
      </c>
      <c r="AMN70" s="177">
        <v>58038978.380000003</v>
      </c>
      <c r="AMO70" s="177">
        <v>59606298.609999999</v>
      </c>
      <c r="AMP70" s="177">
        <v>60187861.369999997</v>
      </c>
      <c r="AMQ70" s="177">
        <v>62868185.020000003</v>
      </c>
      <c r="AMR70" s="177">
        <v>64087342.109999999</v>
      </c>
      <c r="AMS70" s="177">
        <v>65553276.329999998</v>
      </c>
      <c r="AMT70" s="177">
        <v>66433325.710000001</v>
      </c>
      <c r="AMU70" s="177">
        <v>67505607.170000002</v>
      </c>
      <c r="AMV70" s="177">
        <v>70463167.280000001</v>
      </c>
      <c r="AMW70" s="177">
        <v>73199409.659999996</v>
      </c>
      <c r="AMX70" s="177">
        <v>75092600.579999998</v>
      </c>
      <c r="AMY70" s="177">
        <v>77303332.079999998</v>
      </c>
      <c r="AMZ70" s="177">
        <v>81597365.959999993</v>
      </c>
      <c r="ANA70" s="177">
        <v>86765249.560000002</v>
      </c>
      <c r="ANB70" s="177">
        <v>92259600.180000007</v>
      </c>
      <c r="ANC70" s="177">
        <v>93384466.689999998</v>
      </c>
      <c r="AND70" s="177">
        <v>95660508.620000005</v>
      </c>
      <c r="ANE70" s="177">
        <v>99902088.290000007</v>
      </c>
      <c r="ANF70" s="177">
        <v>102962691.63</v>
      </c>
      <c r="ANG70" s="177">
        <v>103659207.23</v>
      </c>
      <c r="ANH70" s="177">
        <v>105505113.45</v>
      </c>
      <c r="ANI70" s="177">
        <v>108089631.04000001</v>
      </c>
      <c r="ANJ70" s="177">
        <v>111427418.56999999</v>
      </c>
      <c r="ANK70" s="177">
        <v>112936646.36</v>
      </c>
      <c r="ANL70" s="177">
        <v>114779410.95999999</v>
      </c>
      <c r="ANM70" s="177">
        <v>117874026.94</v>
      </c>
      <c r="ANN70" s="177">
        <v>123580571.45999999</v>
      </c>
      <c r="ANO70" s="177">
        <v>123562837.77</v>
      </c>
      <c r="ANP70" s="177">
        <v>124955207.05</v>
      </c>
      <c r="ANQ70" s="177">
        <v>127163022.58</v>
      </c>
      <c r="ANR70" s="177">
        <v>131838274.84999999</v>
      </c>
      <c r="ANS70" s="177">
        <v>134529454.47999999</v>
      </c>
      <c r="ANT70" s="177">
        <v>138228604.80000001</v>
      </c>
      <c r="ANU70" s="177">
        <v>140633851.94999999</v>
      </c>
      <c r="ANV70" s="177">
        <v>141540132.72</v>
      </c>
      <c r="ANW70" s="177">
        <v>149448234.30000001</v>
      </c>
      <c r="ANX70" s="177">
        <v>152176896.13</v>
      </c>
      <c r="ANY70" s="177">
        <v>156982786.19999999</v>
      </c>
      <c r="ANZ70" s="177">
        <v>166085554.78</v>
      </c>
      <c r="AOA70" s="177">
        <v>176095786.65000001</v>
      </c>
      <c r="AOB70" s="177">
        <v>185336735.93000001</v>
      </c>
      <c r="AOC70" s="177">
        <v>190407989.47999999</v>
      </c>
      <c r="AOD70" s="177">
        <v>197126405.78</v>
      </c>
      <c r="AOE70" s="177">
        <v>203473471.53999999</v>
      </c>
      <c r="AOF70" s="177">
        <v>222777390.34999999</v>
      </c>
      <c r="AOG70" s="177">
        <v>230152607.74000001</v>
      </c>
      <c r="AOH70" s="177">
        <v>246073900.99000001</v>
      </c>
      <c r="AOI70" s="177">
        <v>269991420.64999998</v>
      </c>
      <c r="AOJ70" s="177">
        <v>285315411.05000001</v>
      </c>
      <c r="AOK70" s="177">
        <v>288977075.06</v>
      </c>
      <c r="AOL70" s="177">
        <v>302670457.02999997</v>
      </c>
      <c r="AOM70" s="177">
        <v>309491359.55000001</v>
      </c>
      <c r="AON70" s="177">
        <v>320064099.38999999</v>
      </c>
      <c r="AOO70" s="177">
        <v>336660253.56</v>
      </c>
      <c r="AOP70" s="177">
        <v>349738864.32999998</v>
      </c>
      <c r="AOQ70" s="177">
        <v>371020751.62</v>
      </c>
      <c r="AOR70" s="177">
        <v>392846142.10000002</v>
      </c>
      <c r="AOS70" s="177">
        <v>420030943.63</v>
      </c>
      <c r="AOT70" s="177">
        <v>457291764.19</v>
      </c>
      <c r="AOU70" s="177">
        <v>479380111.54000002</v>
      </c>
      <c r="AOV70" s="177">
        <v>499275032.04125732</v>
      </c>
      <c r="AOW70" s="177">
        <v>532004844.56</v>
      </c>
      <c r="AOX70" s="177">
        <v>584485954.96000004</v>
      </c>
      <c r="AOY70" s="177">
        <v>642820159.61000001</v>
      </c>
      <c r="AOZ70" s="177">
        <v>710722174.97000003</v>
      </c>
      <c r="APA70" s="177">
        <v>812445873.13999999</v>
      </c>
      <c r="APB70" s="177">
        <v>918982873.30999994</v>
      </c>
      <c r="APC70" s="177">
        <v>1000459432.8099999</v>
      </c>
      <c r="APD70" s="177">
        <v>1045748095.78</v>
      </c>
      <c r="APE70" s="177">
        <v>1220558665.49</v>
      </c>
      <c r="APF70" s="177">
        <v>1266583739.04</v>
      </c>
      <c r="APG70" s="177">
        <v>1325541499.6500001</v>
      </c>
      <c r="APH70" s="177">
        <v>1355293608.4400001</v>
      </c>
      <c r="API70" s="177">
        <v>1490062990.29</v>
      </c>
      <c r="APJ70" s="177">
        <v>1582860786.75</v>
      </c>
      <c r="APK70" s="177">
        <v>1802713964.6800001</v>
      </c>
      <c r="APL70" s="177">
        <v>1977647140.8900001</v>
      </c>
      <c r="APM70" s="177">
        <v>2098951898.21</v>
      </c>
      <c r="APN70" s="177">
        <v>2421000078.1199999</v>
      </c>
      <c r="APO70" s="177">
        <v>2645660980.3499999</v>
      </c>
      <c r="APP70" s="177">
        <v>2959137860.9400001</v>
      </c>
      <c r="APQ70" s="177">
        <v>3271629591.9299998</v>
      </c>
      <c r="APR70" s="177">
        <v>3899065805.8899999</v>
      </c>
      <c r="APS70" s="177">
        <v>4221797346.75</v>
      </c>
      <c r="APT70" s="177">
        <v>4558377667.975831</v>
      </c>
      <c r="APU70" s="177">
        <v>5180069012.2960701</v>
      </c>
      <c r="APV70" s="177">
        <v>5937175785.6338024</v>
      </c>
      <c r="APW70" s="177">
        <v>6784712419.5500002</v>
      </c>
      <c r="APX70" s="177">
        <v>7763935338.5699997</v>
      </c>
      <c r="APY70" s="177">
        <v>9044052365.2082272</v>
      </c>
      <c r="APZ70" s="196">
        <v>10131429636.75</v>
      </c>
      <c r="AQA70" s="196">
        <v>11340553400.57</v>
      </c>
      <c r="AQB70" s="196">
        <v>12543885570.17</v>
      </c>
      <c r="AQC70" s="196">
        <v>13499982869.309999</v>
      </c>
      <c r="AQD70" s="196">
        <v>14624118547.209999</v>
      </c>
      <c r="AQE70" s="196">
        <v>16398239507.870001</v>
      </c>
      <c r="AQF70" s="196">
        <v>18613602649.299999</v>
      </c>
      <c r="AQG70" s="196">
        <v>20015864215.259998</v>
      </c>
      <c r="AQH70" s="196">
        <v>23650405529.34</v>
      </c>
      <c r="AQI70" s="196">
        <v>27116797264.91</v>
      </c>
      <c r="AQJ70" s="196">
        <v>30570583752.240002</v>
      </c>
      <c r="AQK70" s="196">
        <v>36438059474.419998</v>
      </c>
      <c r="AQL70" s="196">
        <v>39833553115</v>
      </c>
      <c r="AQM70" s="196">
        <v>44860947430</v>
      </c>
      <c r="AQN70" s="196">
        <v>52754203310</v>
      </c>
      <c r="AQO70" s="196">
        <v>66395750837</v>
      </c>
      <c r="AQP70" s="196">
        <v>79183509305</v>
      </c>
      <c r="AQQ70" s="196">
        <v>101761802226</v>
      </c>
      <c r="AQR70" s="196">
        <v>113271102427</v>
      </c>
      <c r="AQS70" s="196">
        <v>145701616606</v>
      </c>
      <c r="AQT70" s="196">
        <v>155115252270.95999</v>
      </c>
      <c r="AQU70" s="196">
        <v>167563720921</v>
      </c>
      <c r="AQV70" s="196">
        <v>179247194020</v>
      </c>
      <c r="AQW70" s="196">
        <v>208386513458</v>
      </c>
      <c r="AQX70" s="196">
        <v>247418394737.77994</v>
      </c>
      <c r="AQY70" s="196">
        <v>258851822102</v>
      </c>
      <c r="AQZ70" s="196">
        <v>316403557248</v>
      </c>
      <c r="ARA70" s="196">
        <v>351041367294</v>
      </c>
      <c r="ARB70" s="196">
        <v>408833328025</v>
      </c>
      <c r="ARC70" s="234">
        <v>488121610046</v>
      </c>
      <c r="ARD70" s="234">
        <v>553226711762</v>
      </c>
      <c r="ARE70" s="234">
        <v>687883334658</v>
      </c>
      <c r="ARF70" s="234">
        <v>863773732990</v>
      </c>
      <c r="ARG70" s="234">
        <v>962867809288</v>
      </c>
      <c r="ARH70" s="234">
        <v>1045889667483</v>
      </c>
      <c r="ARI70" s="234">
        <v>1151667330912</v>
      </c>
      <c r="ARJ70" s="234">
        <v>1511076581850</v>
      </c>
      <c r="ARK70" s="234">
        <v>1703260238353</v>
      </c>
      <c r="ARL70" s="234">
        <v>1990354158266</v>
      </c>
      <c r="ARM70" s="234">
        <v>2255666259506</v>
      </c>
      <c r="ARN70" s="234">
        <v>2662261455132</v>
      </c>
      <c r="ARO70" s="234">
        <v>3021702819644</v>
      </c>
      <c r="ARP70" s="234">
        <v>3178620654283</v>
      </c>
      <c r="ARQ70" s="234">
        <v>3358955673554</v>
      </c>
      <c r="ARR70" s="234">
        <v>4023752852621</v>
      </c>
      <c r="ARS70" s="234">
        <v>4251309445061</v>
      </c>
      <c r="ART70" s="243">
        <v>4475860236359</v>
      </c>
      <c r="ARU70" s="243">
        <v>4769664969300</v>
      </c>
      <c r="ARV70" s="243">
        <v>4857877221258</v>
      </c>
      <c r="ARW70" s="243">
        <v>5164999987870</v>
      </c>
      <c r="ARX70" s="243">
        <v>5340195001187</v>
      </c>
      <c r="ARY70" s="243">
        <v>5618046510346</v>
      </c>
      <c r="ARZ70" s="243">
        <v>6003284785917.3418</v>
      </c>
      <c r="ASA70" s="260">
        <v>6432984327006.6172</v>
      </c>
      <c r="ASB70" s="234">
        <v>6685885862111.5703</v>
      </c>
      <c r="ASC70" s="234">
        <v>6903157057733</v>
      </c>
      <c r="ASD70" s="234">
        <v>7239926074839.8398</v>
      </c>
      <c r="ASE70" s="234">
        <v>7579949980019.4268</v>
      </c>
      <c r="ASF70" s="234">
        <v>8059960879118.7012</v>
      </c>
      <c r="ASG70" s="234">
        <v>8416607154191.7686</v>
      </c>
      <c r="ASH70" s="234">
        <v>9236465861580.4492</v>
      </c>
      <c r="ASI70" s="273">
        <v>9419723339902</v>
      </c>
      <c r="ASJ70" s="234">
        <v>10085549853780.779</v>
      </c>
      <c r="ASK70" s="279">
        <v>10726537164806.078</v>
      </c>
      <c r="ASL70" s="288">
        <v>10974116363745.881</v>
      </c>
      <c r="ASM70" s="318">
        <v>11662015638500</v>
      </c>
      <c r="ASN70" s="334">
        <v>12376903913062</v>
      </c>
      <c r="ASO70" s="338">
        <v>13155978899245</v>
      </c>
      <c r="ASP70" s="342">
        <v>13380088026321</v>
      </c>
      <c r="ASQ70" s="346">
        <v>14487416824212</v>
      </c>
      <c r="ASR70" s="346">
        <v>14663086061490</v>
      </c>
      <c r="ASS70" s="361">
        <v>15286646581252.094</v>
      </c>
      <c r="AST70" s="365">
        <v>15782416802540.588</v>
      </c>
      <c r="ASU70" s="382">
        <v>16321395327835.459</v>
      </c>
      <c r="ASV70" s="382">
        <v>17365899.135003</v>
      </c>
      <c r="ASW70" s="382">
        <v>20209724.419017464</v>
      </c>
      <c r="ASX70" s="382">
        <v>23555677.399158001</v>
      </c>
      <c r="ASY70" s="387">
        <v>24448599.809753999</v>
      </c>
      <c r="ASZ70" s="387">
        <v>24894994.887939002</v>
      </c>
      <c r="ATA70" s="417">
        <v>27498826.692566998</v>
      </c>
      <c r="ATB70" s="421">
        <v>32645894.159955002</v>
      </c>
      <c r="ATC70" s="425">
        <v>33429688.936896</v>
      </c>
      <c r="ATD70" s="234">
        <v>37093454.912983999</v>
      </c>
      <c r="ATE70" s="234">
        <v>39608284.807468995</v>
      </c>
      <c r="ATF70" s="425">
        <v>42251641.783868998</v>
      </c>
      <c r="ATG70" s="425">
        <v>44927685.186590001</v>
      </c>
      <c r="ATH70" s="425">
        <v>43682134.293521993</v>
      </c>
      <c r="ATI70" s="425">
        <v>45698409.171803996</v>
      </c>
      <c r="ATJ70" s="425">
        <v>48085799.758548997</v>
      </c>
      <c r="ATK70" s="449">
        <v>50247944.605578996</v>
      </c>
      <c r="ATL70" s="449">
        <v>52512984.283188</v>
      </c>
      <c r="ATM70" s="449">
        <v>55192601.420404002</v>
      </c>
      <c r="ATN70" s="449">
        <v>58820029.019066006</v>
      </c>
      <c r="ATO70" s="449">
        <v>60913498.086405993</v>
      </c>
      <c r="ATP70" s="234">
        <v>61054973.792863004</v>
      </c>
      <c r="ATQ70" s="234">
        <v>63068246.244387001</v>
      </c>
      <c r="ATR70" s="234">
        <v>67634537.733133003</v>
      </c>
      <c r="ATS70" s="234">
        <v>74052988.307864994</v>
      </c>
      <c r="ATT70" s="234">
        <v>76245731.567007005</v>
      </c>
      <c r="ATU70" s="234">
        <v>77599238.094021007</v>
      </c>
      <c r="ATV70" s="234">
        <v>81221855.633830994</v>
      </c>
      <c r="ATW70" s="234">
        <v>85275022.117132992</v>
      </c>
      <c r="ATX70" s="234">
        <v>89336357.540313989</v>
      </c>
      <c r="ATY70" s="234">
        <v>95369948.412017986</v>
      </c>
      <c r="ATZ70" s="234">
        <v>100192621.51029001</v>
      </c>
      <c r="AUA70" s="234">
        <v>105587118.23350799</v>
      </c>
      <c r="AUB70" s="234">
        <v>114355190.352358</v>
      </c>
      <c r="AUC70" s="234">
        <v>116565370.05497</v>
      </c>
      <c r="AUD70" s="234">
        <v>120780808.235945</v>
      </c>
      <c r="AUE70" s="234">
        <v>122794068.197633</v>
      </c>
      <c r="AUF70" s="234">
        <v>133639638.787165</v>
      </c>
      <c r="AUG70" s="234">
        <v>139173986.57876098</v>
      </c>
      <c r="AUH70" s="234">
        <v>145171463.57242399</v>
      </c>
      <c r="AUI70" s="234">
        <v>146315932.542909</v>
      </c>
      <c r="AUJ70" s="477">
        <v>153684169</v>
      </c>
      <c r="AUK70" s="477">
        <v>163011185</v>
      </c>
      <c r="AUL70" s="477">
        <v>162271617</v>
      </c>
      <c r="AUM70" s="477">
        <v>168649933</v>
      </c>
      <c r="AUN70" s="477">
        <v>175390322</v>
      </c>
      <c r="AUO70" s="477">
        <v>179345676</v>
      </c>
      <c r="AUP70" s="477">
        <v>190116975</v>
      </c>
      <c r="AUQ70" s="477">
        <v>197459311</v>
      </c>
      <c r="AUR70" s="234">
        <v>202987840.80838901</v>
      </c>
      <c r="AUS70" s="234">
        <v>209758896.00448397</v>
      </c>
      <c r="AUT70" s="234">
        <v>225551009.82462603</v>
      </c>
      <c r="AUU70" s="234">
        <v>222780844.91367</v>
      </c>
      <c r="AUV70" s="234">
        <v>240910187.57444403</v>
      </c>
      <c r="AUW70" s="234">
        <v>250176653.04353699</v>
      </c>
      <c r="AUX70" s="234">
        <v>276981981.38189501</v>
      </c>
      <c r="AUY70" s="234">
        <v>318721055.33455801</v>
      </c>
      <c r="AUZ70" s="234">
        <v>337516693.834692</v>
      </c>
      <c r="AVA70" s="234">
        <v>364416831.43841702</v>
      </c>
      <c r="AVB70" s="234">
        <v>400068912.44934505</v>
      </c>
      <c r="AVC70" s="234">
        <v>417818375.73206794</v>
      </c>
      <c r="AVD70" s="234">
        <v>470856836.55520403</v>
      </c>
      <c r="AVE70" s="234">
        <v>520459413.14878303</v>
      </c>
      <c r="AVF70" s="234">
        <v>534638978.72468001</v>
      </c>
      <c r="AVG70" s="234">
        <v>583513636.95745206</v>
      </c>
      <c r="AVH70" s="492">
        <v>576980852</v>
      </c>
      <c r="AVI70" s="492">
        <v>592802345</v>
      </c>
      <c r="AVJ70" s="491">
        <v>633400985</v>
      </c>
      <c r="AVK70" s="491">
        <v>657036361</v>
      </c>
      <c r="AVL70" s="491">
        <v>671861917</v>
      </c>
      <c r="AVM70" s="492">
        <v>709773436</v>
      </c>
      <c r="AVN70" s="493">
        <v>782237545</v>
      </c>
      <c r="AVO70" s="493">
        <v>832003387</v>
      </c>
      <c r="AVP70" s="493">
        <v>853737725</v>
      </c>
      <c r="AVQ70" s="234">
        <v>856036122.65138268</v>
      </c>
      <c r="AVR70" s="234">
        <v>943273341.35095167</v>
      </c>
      <c r="AVS70" s="234">
        <v>982813669.23671103</v>
      </c>
      <c r="AVT70" s="234">
        <v>1058295900.266228</v>
      </c>
      <c r="AVU70" s="234">
        <v>1076757051.3551779</v>
      </c>
      <c r="AVV70" s="234">
        <v>1109976673.2681789</v>
      </c>
      <c r="AVW70" s="234">
        <v>1179374560.2042179</v>
      </c>
      <c r="AVX70" s="234">
        <v>1268127015.268353</v>
      </c>
      <c r="AVY70" s="234">
        <v>1314750537.4754138</v>
      </c>
      <c r="AVZ70" s="234">
        <v>1397649125.818711</v>
      </c>
      <c r="AWA70" s="234">
        <v>1484940944.4775469</v>
      </c>
      <c r="AWB70" s="234">
        <v>1609981767.4840209</v>
      </c>
      <c r="AWC70" s="234">
        <v>1687824322.292438</v>
      </c>
      <c r="AWD70" s="234">
        <v>1739338402.5314758</v>
      </c>
      <c r="AWE70" s="234">
        <v>1839978503.0277572</v>
      </c>
      <c r="AWF70" s="234">
        <v>1866887866.8361149</v>
      </c>
      <c r="AWG70" s="234">
        <v>1982547023.1533809</v>
      </c>
      <c r="AWH70" s="234">
        <v>2067715267.224086</v>
      </c>
      <c r="AWI70" s="234">
        <v>2123259461.946527</v>
      </c>
      <c r="AWJ70" s="234">
        <v>2100555781.2020538</v>
      </c>
      <c r="AWK70" s="234">
        <v>2162960934.3883257</v>
      </c>
      <c r="AWL70" s="234">
        <v>2189312071.3834701</v>
      </c>
      <c r="AWM70" s="234">
        <v>2242617960.487545</v>
      </c>
      <c r="AWN70" s="234">
        <v>2251095563.7312059</v>
      </c>
      <c r="AWO70" s="234">
        <v>2314294812.8917589</v>
      </c>
      <c r="AWP70" s="234">
        <v>2363759926.417161</v>
      </c>
      <c r="AWQ70" s="234">
        <v>2424028353.2498651</v>
      </c>
      <c r="AWR70" s="508">
        <v>2505493338.3160839</v>
      </c>
      <c r="AWS70" s="508">
        <v>2606620921.9605417</v>
      </c>
      <c r="AWT70" s="508"/>
    </row>
    <row r="71" spans="1:1301" ht="13.5" thickBot="1" x14ac:dyDescent="0.25">
      <c r="B71" s="203" t="s">
        <v>1315</v>
      </c>
      <c r="C71" s="211">
        <v>27850.04</v>
      </c>
      <c r="D71" s="211">
        <v>27871.09</v>
      </c>
      <c r="E71" s="211">
        <v>27636.38</v>
      </c>
      <c r="F71" s="211">
        <v>27394.45</v>
      </c>
      <c r="G71" s="211">
        <v>27386.639999999999</v>
      </c>
      <c r="H71" s="211">
        <v>27633.32</v>
      </c>
      <c r="I71" s="211">
        <v>27959.48</v>
      </c>
      <c r="J71" s="211">
        <v>27583.62</v>
      </c>
      <c r="K71" s="211">
        <v>27631.79</v>
      </c>
      <c r="L71" s="211">
        <v>27895.16</v>
      </c>
      <c r="M71" s="211">
        <v>27688.13</v>
      </c>
      <c r="N71" s="211">
        <v>27627.89</v>
      </c>
      <c r="O71" s="211">
        <v>27968.82</v>
      </c>
      <c r="P71" s="211">
        <v>28004.46</v>
      </c>
      <c r="Q71" s="211">
        <v>28052.2</v>
      </c>
      <c r="R71" s="211">
        <v>28299.13</v>
      </c>
      <c r="S71" s="211">
        <v>28038.6</v>
      </c>
      <c r="T71" s="211">
        <v>28315.38</v>
      </c>
      <c r="U71" s="211">
        <v>28673.3</v>
      </c>
      <c r="V71" s="211">
        <v>28533.77</v>
      </c>
      <c r="W71" s="211">
        <v>28554.080000000002</v>
      </c>
      <c r="X71" s="211">
        <v>29022.73</v>
      </c>
      <c r="Y71" s="211">
        <v>28533.59</v>
      </c>
      <c r="Z71" s="211">
        <v>28620.43</v>
      </c>
      <c r="AA71" s="211">
        <v>28669.78</v>
      </c>
      <c r="AB71" s="211">
        <v>29622.23</v>
      </c>
      <c r="AC71" s="211">
        <v>29859.8</v>
      </c>
      <c r="AD71" s="211">
        <v>30468.720000000001</v>
      </c>
      <c r="AE71" s="211">
        <v>30861.5</v>
      </c>
      <c r="AF71" s="211">
        <v>31731.09</v>
      </c>
      <c r="AG71" s="211">
        <v>32256.81</v>
      </c>
      <c r="AH71" s="211">
        <v>32299.09</v>
      </c>
      <c r="AI71" s="211">
        <v>32444.47</v>
      </c>
      <c r="AJ71" s="211">
        <v>32630.55</v>
      </c>
      <c r="AK71" s="211">
        <v>34205.75</v>
      </c>
      <c r="AL71" s="211">
        <v>35253.410000000003</v>
      </c>
      <c r="AM71" s="211">
        <v>35524.129999999997</v>
      </c>
      <c r="AN71" s="211">
        <v>35900.25</v>
      </c>
      <c r="AO71" s="211">
        <v>36292.33</v>
      </c>
      <c r="AP71" s="211">
        <v>36575.85</v>
      </c>
      <c r="AQ71" s="211">
        <v>37216.44</v>
      </c>
      <c r="AR71" s="211">
        <v>37347.39</v>
      </c>
      <c r="AS71" s="211">
        <v>37578.71</v>
      </c>
      <c r="AT71" s="211">
        <v>38254.31</v>
      </c>
      <c r="AU71" s="211">
        <v>38591.11</v>
      </c>
      <c r="AV71" s="211">
        <v>38432.019999999997</v>
      </c>
      <c r="AW71" s="211">
        <v>38559.81</v>
      </c>
      <c r="AX71" s="211">
        <v>39806.94</v>
      </c>
      <c r="AY71" s="211">
        <v>42719.92</v>
      </c>
      <c r="AZ71" s="211">
        <v>40977.449999999997</v>
      </c>
      <c r="BA71" s="211">
        <v>41882.17</v>
      </c>
      <c r="BB71" s="211">
        <v>42583.58</v>
      </c>
      <c r="BC71" s="211">
        <v>43071.76</v>
      </c>
      <c r="BD71" s="211">
        <v>43588.32</v>
      </c>
      <c r="BE71" s="211">
        <v>43787.47</v>
      </c>
      <c r="BF71" s="211">
        <v>43536.9</v>
      </c>
      <c r="BG71" s="211">
        <v>43502.07</v>
      </c>
      <c r="BH71" s="211">
        <v>43636.85</v>
      </c>
      <c r="BI71" s="211">
        <v>42795.57</v>
      </c>
      <c r="BJ71" s="211">
        <v>41973.78</v>
      </c>
      <c r="BK71" s="211">
        <v>42265.18</v>
      </c>
      <c r="BL71" s="211">
        <v>42557.11</v>
      </c>
      <c r="BM71" s="211">
        <v>42503.53</v>
      </c>
      <c r="BN71" s="211">
        <v>42703.43</v>
      </c>
      <c r="BO71" s="211">
        <v>42399.58</v>
      </c>
      <c r="BP71" s="211">
        <v>43920.1</v>
      </c>
      <c r="BQ71" s="211">
        <v>44132.23</v>
      </c>
      <c r="BR71" s="211">
        <v>44578.01</v>
      </c>
      <c r="BS71" s="211">
        <v>44558.31</v>
      </c>
      <c r="BT71" s="211">
        <v>44355.29</v>
      </c>
      <c r="BU71" s="211">
        <v>44572.75</v>
      </c>
      <c r="BV71" s="211">
        <v>45306.59</v>
      </c>
      <c r="BW71" s="211">
        <v>46634.27</v>
      </c>
      <c r="BX71" s="211">
        <v>45848.56</v>
      </c>
      <c r="BY71" s="211">
        <v>46120.25</v>
      </c>
      <c r="BZ71" s="211">
        <v>45808.82</v>
      </c>
      <c r="CA71" s="211">
        <v>45800.2</v>
      </c>
      <c r="CB71" s="211">
        <v>45687.85</v>
      </c>
      <c r="CC71" s="211">
        <v>45765.63</v>
      </c>
      <c r="CD71" s="211">
        <v>46222.400000000001</v>
      </c>
      <c r="CE71" s="211">
        <v>46442.879999999997</v>
      </c>
      <c r="CF71" s="211">
        <v>46947.6</v>
      </c>
      <c r="CG71" s="211">
        <v>47528.24</v>
      </c>
      <c r="CH71" s="211">
        <v>48123.89</v>
      </c>
      <c r="CI71" s="211">
        <v>47920.93</v>
      </c>
      <c r="CJ71" s="211">
        <v>47098.91</v>
      </c>
      <c r="CK71" s="211">
        <v>47493</v>
      </c>
      <c r="CL71" s="211">
        <v>47121.25</v>
      </c>
      <c r="CM71" s="211">
        <v>46636.51</v>
      </c>
      <c r="CN71" s="211">
        <v>45931.48</v>
      </c>
      <c r="CO71" s="211">
        <v>46361.91</v>
      </c>
      <c r="CP71" s="211">
        <v>48016.83</v>
      </c>
      <c r="CQ71" s="211">
        <v>48826.1</v>
      </c>
      <c r="CR71" s="211">
        <v>48898.76</v>
      </c>
      <c r="CS71" s="211">
        <v>50657.09</v>
      </c>
      <c r="CT71" s="211">
        <v>51738.29</v>
      </c>
      <c r="CU71" s="211">
        <v>51401.24</v>
      </c>
      <c r="CV71" s="211">
        <v>51423.68</v>
      </c>
      <c r="CW71" s="211">
        <v>51517.18</v>
      </c>
      <c r="CX71" s="211">
        <v>52206.87</v>
      </c>
      <c r="CY71" s="211">
        <v>51797.59</v>
      </c>
      <c r="CZ71" s="211">
        <v>51652.47</v>
      </c>
      <c r="DA71" s="211">
        <v>52316.18</v>
      </c>
      <c r="DB71" s="211">
        <v>53074.559999999998</v>
      </c>
      <c r="DC71" s="211">
        <v>54880.39</v>
      </c>
      <c r="DD71" s="211">
        <v>56350.41</v>
      </c>
      <c r="DE71" s="211">
        <v>57147.83</v>
      </c>
      <c r="DF71" s="211">
        <v>56648.77</v>
      </c>
      <c r="DG71" s="211">
        <v>57444.02</v>
      </c>
      <c r="DH71" s="211">
        <v>56308.42</v>
      </c>
      <c r="DI71" s="211">
        <v>56565.599999999999</v>
      </c>
      <c r="DJ71" s="211">
        <v>56192.34</v>
      </c>
      <c r="DK71" s="211">
        <v>57503.75</v>
      </c>
      <c r="DL71" s="211">
        <v>56725.25</v>
      </c>
      <c r="DM71" s="211">
        <v>57228.07</v>
      </c>
      <c r="DN71" s="211">
        <v>57406.35</v>
      </c>
      <c r="DO71" s="211">
        <v>56918.95</v>
      </c>
      <c r="DP71" s="211">
        <v>57746.64</v>
      </c>
      <c r="DQ71" s="211">
        <v>58023.26</v>
      </c>
      <c r="DR71" s="211">
        <v>57843.25</v>
      </c>
      <c r="DS71" s="211">
        <v>57664.45</v>
      </c>
      <c r="DT71" s="211">
        <v>58509.440000000002</v>
      </c>
      <c r="DU71" s="211">
        <v>58534.77</v>
      </c>
      <c r="DV71" s="211">
        <v>58603.23</v>
      </c>
      <c r="DW71" s="211">
        <v>59277.02</v>
      </c>
      <c r="DX71" s="211">
        <v>59456.43</v>
      </c>
      <c r="DY71" s="211">
        <v>59697.94</v>
      </c>
      <c r="DZ71" s="211">
        <v>59274.080000000002</v>
      </c>
      <c r="EA71" s="211">
        <v>59432.46</v>
      </c>
      <c r="EB71" s="211">
        <v>60029.25</v>
      </c>
      <c r="EC71" s="211">
        <v>60482.96</v>
      </c>
      <c r="ED71" s="211">
        <v>59167.81</v>
      </c>
      <c r="EE71" s="211">
        <v>60202.3</v>
      </c>
      <c r="EF71" s="211">
        <v>60283.85</v>
      </c>
      <c r="EG71" s="211">
        <v>60053.45</v>
      </c>
      <c r="EH71" s="211">
        <v>59956.44</v>
      </c>
      <c r="EI71" s="211">
        <v>61157.69</v>
      </c>
      <c r="EJ71" s="211">
        <v>60830.33</v>
      </c>
      <c r="EK71" s="211">
        <v>60673.05</v>
      </c>
      <c r="EL71" s="211">
        <v>60412.6</v>
      </c>
      <c r="EM71" s="211">
        <v>60485.06</v>
      </c>
      <c r="EN71" s="211">
        <v>59215.39</v>
      </c>
      <c r="EO71" s="211">
        <v>59502.12</v>
      </c>
      <c r="EP71" s="211">
        <v>59047.57</v>
      </c>
      <c r="EQ71" s="211">
        <v>60143.17</v>
      </c>
      <c r="ER71" s="211">
        <v>59826.09</v>
      </c>
      <c r="ES71" s="211">
        <v>60432.160000000003</v>
      </c>
      <c r="ET71" s="211">
        <v>61854.78</v>
      </c>
      <c r="EU71" s="211">
        <v>61980.14</v>
      </c>
      <c r="EV71" s="211">
        <v>63071.9</v>
      </c>
      <c r="EW71" s="211">
        <v>63752.36</v>
      </c>
      <c r="EX71" s="211">
        <v>64038.82</v>
      </c>
      <c r="EY71" s="211">
        <v>64926.06</v>
      </c>
      <c r="EZ71" s="211">
        <v>64596.13</v>
      </c>
      <c r="FA71" s="211">
        <v>64185.57</v>
      </c>
      <c r="FB71" s="211">
        <v>65463.11</v>
      </c>
      <c r="FC71" s="211">
        <v>65734.7</v>
      </c>
      <c r="FD71" s="211">
        <v>66388.37</v>
      </c>
      <c r="FE71" s="211">
        <v>66223.850000000006</v>
      </c>
      <c r="FF71" s="211">
        <v>67102.490000000005</v>
      </c>
      <c r="FG71" s="211">
        <v>67170.47</v>
      </c>
      <c r="FH71" s="211">
        <v>67550.350000000006</v>
      </c>
      <c r="FI71" s="211">
        <v>67482.09</v>
      </c>
      <c r="FJ71" s="211">
        <v>67084.31</v>
      </c>
      <c r="FK71" s="211">
        <v>67804.34</v>
      </c>
      <c r="FL71" s="211">
        <v>69221.919999999998</v>
      </c>
      <c r="FM71" s="211">
        <v>69172.009999999995</v>
      </c>
      <c r="FN71" s="211">
        <v>69188.78</v>
      </c>
      <c r="FO71" s="211">
        <v>69793.63</v>
      </c>
      <c r="FP71" s="211">
        <v>70203.55</v>
      </c>
      <c r="FQ71" s="211">
        <v>71165.53</v>
      </c>
      <c r="FR71" s="211">
        <v>70051</v>
      </c>
      <c r="FS71" s="211">
        <v>69817.84</v>
      </c>
      <c r="FT71" s="211">
        <v>71066.080000000002</v>
      </c>
      <c r="FU71" s="211">
        <v>71586.67</v>
      </c>
      <c r="FV71" s="211">
        <v>71169.740000000005</v>
      </c>
      <c r="FW71" s="211">
        <v>71226.2</v>
      </c>
      <c r="FX71" s="211">
        <v>70593.64</v>
      </c>
      <c r="FY71" s="211">
        <v>69951.100000000006</v>
      </c>
      <c r="FZ71" s="211">
        <v>69703.759999999995</v>
      </c>
      <c r="GA71" s="211">
        <v>69012.14</v>
      </c>
      <c r="GB71" s="211">
        <v>70118.539999999994</v>
      </c>
      <c r="GC71" s="211">
        <v>70030.95</v>
      </c>
      <c r="GD71" s="211">
        <v>69691.3</v>
      </c>
      <c r="GE71" s="211">
        <v>69294.179999999993</v>
      </c>
      <c r="GF71" s="211">
        <v>70811.09</v>
      </c>
      <c r="GG71" s="211">
        <v>72012.98</v>
      </c>
      <c r="GH71" s="211">
        <v>71841.679999999993</v>
      </c>
      <c r="GI71" s="211">
        <v>71675.929999999993</v>
      </c>
      <c r="GJ71" s="211">
        <v>71406.73</v>
      </c>
      <c r="GK71" s="211">
        <v>72066.100000000006</v>
      </c>
      <c r="GL71" s="211">
        <v>71307.67</v>
      </c>
      <c r="GM71" s="211">
        <v>70902.34</v>
      </c>
      <c r="GN71" s="211">
        <v>71750.78</v>
      </c>
      <c r="GO71" s="211">
        <v>71802.52</v>
      </c>
      <c r="GP71" s="211">
        <v>72460.06</v>
      </c>
      <c r="GQ71" s="211">
        <v>72270.06</v>
      </c>
      <c r="GR71" s="211">
        <v>72068.78</v>
      </c>
      <c r="GS71" s="211">
        <v>73724.789999999994</v>
      </c>
      <c r="GT71" s="211">
        <v>74932.94</v>
      </c>
      <c r="GU71" s="211">
        <v>75396.69</v>
      </c>
      <c r="GV71" s="211">
        <v>74715.509999999995</v>
      </c>
      <c r="GW71" s="211">
        <v>74846.179999999993</v>
      </c>
      <c r="GX71" s="211">
        <v>78389.16</v>
      </c>
      <c r="GY71" s="211">
        <v>79653.91</v>
      </c>
      <c r="GZ71" s="211">
        <v>80188.89</v>
      </c>
      <c r="HA71" s="211">
        <v>77637.149999999994</v>
      </c>
      <c r="HB71" s="211">
        <v>82714.47</v>
      </c>
      <c r="HC71" s="211">
        <v>87076.88</v>
      </c>
      <c r="HD71" s="211">
        <v>83309.62</v>
      </c>
      <c r="HE71" s="211">
        <v>83507.009999999995</v>
      </c>
      <c r="HF71" s="211">
        <v>82939.66</v>
      </c>
      <c r="HG71" s="211">
        <v>82843.34</v>
      </c>
      <c r="HH71" s="211">
        <v>79607.22</v>
      </c>
      <c r="HI71" s="211">
        <v>81950.77</v>
      </c>
      <c r="HJ71" s="211">
        <v>82359.570000000007</v>
      </c>
      <c r="HK71" s="211">
        <v>83042.19</v>
      </c>
      <c r="HL71" s="211">
        <v>81709.679999999993</v>
      </c>
      <c r="HM71" s="211">
        <v>79286.820000000007</v>
      </c>
      <c r="HN71" s="211">
        <v>78293.73</v>
      </c>
      <c r="HO71" s="211">
        <v>79213.77</v>
      </c>
      <c r="HP71" s="211">
        <v>80482.570000000007</v>
      </c>
      <c r="HQ71" s="211">
        <v>78517.36</v>
      </c>
      <c r="HR71" s="211">
        <v>78689.47</v>
      </c>
      <c r="HS71" s="211">
        <v>77785.78</v>
      </c>
      <c r="HT71" s="211">
        <v>78650.850000000006</v>
      </c>
      <c r="HU71" s="211">
        <v>77732.94</v>
      </c>
      <c r="HV71" s="211">
        <v>77288.22</v>
      </c>
      <c r="HW71" s="211">
        <v>76461.94</v>
      </c>
      <c r="HX71" s="211">
        <v>75963.17</v>
      </c>
      <c r="HY71" s="211">
        <v>74148.53</v>
      </c>
      <c r="HZ71" s="211">
        <v>75152.570000000007</v>
      </c>
      <c r="IA71" s="211">
        <v>74591.64</v>
      </c>
      <c r="IB71" s="211">
        <v>75088.759999999995</v>
      </c>
      <c r="IC71" s="211">
        <v>74883.06</v>
      </c>
      <c r="ID71" s="211">
        <v>74291.960000000006</v>
      </c>
      <c r="IE71" s="211">
        <v>74023.67</v>
      </c>
      <c r="IF71" s="211">
        <v>73470.19</v>
      </c>
      <c r="IG71" s="211">
        <v>73539.539999999994</v>
      </c>
      <c r="IH71" s="211">
        <v>74926.84</v>
      </c>
      <c r="II71" s="211">
        <v>74792.47</v>
      </c>
      <c r="IJ71" s="211">
        <v>74201.289999999994</v>
      </c>
      <c r="IK71" s="211">
        <v>75535.649999999994</v>
      </c>
      <c r="IL71" s="211">
        <v>74399.25</v>
      </c>
      <c r="IM71" s="211">
        <v>74575.460000000006</v>
      </c>
      <c r="IN71" s="211">
        <v>74349.429999999993</v>
      </c>
      <c r="IO71" s="211">
        <v>74563.59</v>
      </c>
      <c r="IP71" s="211">
        <v>74742.97</v>
      </c>
      <c r="IQ71" s="211">
        <v>73475.17</v>
      </c>
      <c r="IR71" s="211">
        <v>75707.899999999994</v>
      </c>
      <c r="IS71" s="211">
        <v>73776.56</v>
      </c>
      <c r="IT71" s="211">
        <v>74176.83</v>
      </c>
      <c r="IU71" s="211">
        <v>73100.2</v>
      </c>
      <c r="IV71" s="211">
        <v>74709.97</v>
      </c>
      <c r="IW71" s="211">
        <v>74926.37</v>
      </c>
      <c r="IX71" s="211">
        <v>76612.539999999994</v>
      </c>
      <c r="IY71" s="211">
        <v>78699.990000000005</v>
      </c>
      <c r="IZ71" s="211">
        <v>79657.539999999994</v>
      </c>
      <c r="JA71" s="211">
        <v>79938.31</v>
      </c>
      <c r="JB71" s="211">
        <v>77248.87</v>
      </c>
      <c r="JC71" s="211">
        <v>78786.16</v>
      </c>
      <c r="JD71" s="211">
        <v>80115.350000000006</v>
      </c>
      <c r="JE71" s="211">
        <v>79902.850000000006</v>
      </c>
      <c r="JF71" s="211">
        <v>79790.97</v>
      </c>
      <c r="JG71" s="211">
        <v>79162.78</v>
      </c>
      <c r="JH71" s="211">
        <v>78532.42</v>
      </c>
      <c r="JI71" s="211">
        <v>76406.600000000006</v>
      </c>
      <c r="JJ71" s="211">
        <v>75273.2</v>
      </c>
      <c r="JK71" s="211">
        <v>74953.149999999994</v>
      </c>
      <c r="JL71" s="211">
        <v>73804.070000000007</v>
      </c>
      <c r="JM71" s="211">
        <v>74120.25</v>
      </c>
      <c r="JN71" s="211">
        <v>73684.56</v>
      </c>
      <c r="JO71" s="211">
        <v>73621.649999999994</v>
      </c>
      <c r="JP71" s="211">
        <v>74301.759999999995</v>
      </c>
      <c r="JQ71" s="211">
        <v>73389.8</v>
      </c>
      <c r="JR71" s="211">
        <v>74414.33</v>
      </c>
      <c r="JS71" s="211">
        <v>73846.34</v>
      </c>
      <c r="JT71" s="211">
        <v>74313.279999999999</v>
      </c>
      <c r="JU71" s="211">
        <v>74435.399999999994</v>
      </c>
      <c r="JV71" s="211">
        <v>76811.100000000006</v>
      </c>
      <c r="JW71" s="211">
        <v>77103.38</v>
      </c>
      <c r="JX71" s="211">
        <v>78095.600000000006</v>
      </c>
      <c r="JY71" s="211">
        <v>77106.820000000007</v>
      </c>
      <c r="JZ71" s="211">
        <v>76646.41</v>
      </c>
      <c r="KA71" s="211">
        <v>77069.7</v>
      </c>
      <c r="KB71" s="211">
        <v>77651.789999999994</v>
      </c>
      <c r="KC71" s="211">
        <v>77094.350000000006</v>
      </c>
      <c r="KD71" s="211">
        <v>77131.100000000006</v>
      </c>
      <c r="KE71" s="211">
        <v>76988.88</v>
      </c>
      <c r="KF71" s="211">
        <v>79131.789999999994</v>
      </c>
      <c r="KG71" s="211">
        <v>81212.88</v>
      </c>
      <c r="KH71" s="211">
        <v>80829.7</v>
      </c>
      <c r="KI71" s="211">
        <v>80576.3</v>
      </c>
      <c r="KJ71" s="211">
        <v>81318.94</v>
      </c>
      <c r="KK71" s="211">
        <v>81840.97</v>
      </c>
      <c r="KL71" s="211">
        <v>79243.02</v>
      </c>
      <c r="KM71" s="211">
        <v>80453.25</v>
      </c>
      <c r="KN71" s="211">
        <v>79888.03</v>
      </c>
      <c r="KO71" s="211">
        <v>80145.69</v>
      </c>
      <c r="KP71" s="211">
        <v>79475.63</v>
      </c>
      <c r="KQ71" s="211">
        <v>79859.11</v>
      </c>
      <c r="KR71" s="211">
        <v>80771.95</v>
      </c>
      <c r="KS71" s="211">
        <v>81145.649999999994</v>
      </c>
      <c r="KT71" s="211">
        <v>81652.25</v>
      </c>
      <c r="KU71" s="211">
        <v>82130.070000000007</v>
      </c>
      <c r="KV71" s="211">
        <v>83199.820000000007</v>
      </c>
      <c r="KW71" s="211">
        <v>85549.45</v>
      </c>
      <c r="KX71" s="211">
        <v>86314.38</v>
      </c>
      <c r="KY71" s="211">
        <v>87949.88</v>
      </c>
      <c r="KZ71" s="211">
        <v>89373.59</v>
      </c>
      <c r="LA71" s="211">
        <v>89021.81</v>
      </c>
      <c r="LB71" s="211">
        <v>86952.3</v>
      </c>
      <c r="LC71" s="211">
        <v>87147.86</v>
      </c>
      <c r="LD71" s="211">
        <v>87036.47</v>
      </c>
      <c r="LE71" s="211">
        <v>85159.39</v>
      </c>
      <c r="LF71" s="211">
        <v>83089.710000000006</v>
      </c>
      <c r="LG71" s="211">
        <v>83055.289999999994</v>
      </c>
      <c r="LH71" s="211">
        <v>85816.2</v>
      </c>
      <c r="LI71" s="211">
        <v>84880.61</v>
      </c>
      <c r="LJ71" s="211">
        <v>85483.01</v>
      </c>
      <c r="LK71" s="211">
        <v>86074.63</v>
      </c>
      <c r="LL71" s="211">
        <v>88943.18</v>
      </c>
      <c r="LM71" s="211">
        <v>87665.32</v>
      </c>
      <c r="LN71" s="211">
        <v>86555.43</v>
      </c>
      <c r="LO71" s="211">
        <v>85471.03</v>
      </c>
      <c r="LP71" s="211">
        <v>85384.27</v>
      </c>
      <c r="LQ71" s="211">
        <v>85681.89</v>
      </c>
      <c r="LR71" s="211">
        <v>85818.03</v>
      </c>
      <c r="LS71" s="211">
        <v>86029.14</v>
      </c>
      <c r="LT71" s="211">
        <v>88657.34</v>
      </c>
      <c r="LU71" s="211">
        <v>88108.95</v>
      </c>
      <c r="LV71" s="211">
        <v>89611.33</v>
      </c>
      <c r="LW71" s="211">
        <v>89585.9</v>
      </c>
      <c r="LX71" s="211">
        <v>91491.1</v>
      </c>
      <c r="LY71" s="211">
        <v>92142.32</v>
      </c>
      <c r="LZ71" s="211">
        <v>92837.13</v>
      </c>
      <c r="MA71" s="211">
        <v>92919.3</v>
      </c>
      <c r="MB71" s="211">
        <v>92879.65</v>
      </c>
      <c r="MC71" s="211">
        <v>93646.58</v>
      </c>
      <c r="MD71" s="211">
        <v>96097.06</v>
      </c>
      <c r="ME71" s="211">
        <v>96786.33</v>
      </c>
      <c r="MF71" s="211">
        <v>98193.35</v>
      </c>
      <c r="MG71" s="211">
        <v>99102.89</v>
      </c>
      <c r="MH71" s="211">
        <v>99602.67</v>
      </c>
      <c r="MI71" s="211">
        <v>99915.19</v>
      </c>
      <c r="MJ71" s="211">
        <v>99436.45</v>
      </c>
      <c r="MK71" s="211">
        <v>100731.18</v>
      </c>
      <c r="ML71" s="211">
        <v>102312.17</v>
      </c>
      <c r="MM71" s="211">
        <v>102556.46</v>
      </c>
      <c r="MN71" s="211">
        <v>102025.37</v>
      </c>
      <c r="MO71" s="211">
        <v>102798.49</v>
      </c>
      <c r="MP71" s="211">
        <v>101221.36</v>
      </c>
      <c r="MQ71" s="211">
        <v>101361.42</v>
      </c>
      <c r="MR71" s="211">
        <v>102450.1</v>
      </c>
      <c r="MS71" s="211">
        <v>102337.64</v>
      </c>
      <c r="MT71" s="211">
        <v>104352.6</v>
      </c>
      <c r="MU71" s="211">
        <v>105483.33</v>
      </c>
      <c r="MV71" s="211">
        <v>107432.56</v>
      </c>
      <c r="MW71" s="211">
        <v>109753.53</v>
      </c>
      <c r="MX71" s="211">
        <v>111590.72</v>
      </c>
      <c r="MY71" s="211">
        <v>113819.11</v>
      </c>
      <c r="MZ71" s="211">
        <v>114160.7</v>
      </c>
      <c r="NA71" s="211">
        <v>114512.66</v>
      </c>
      <c r="NB71" s="211">
        <v>116433</v>
      </c>
      <c r="NC71" s="211">
        <v>118445.84</v>
      </c>
      <c r="ND71" s="211">
        <v>118842.21</v>
      </c>
      <c r="NE71" s="211">
        <v>119259.13</v>
      </c>
      <c r="NF71" s="211">
        <v>117970.95</v>
      </c>
      <c r="NG71" s="211">
        <v>121042.18</v>
      </c>
      <c r="NH71" s="211">
        <v>118938.65</v>
      </c>
      <c r="NI71" s="211">
        <v>119699.82</v>
      </c>
      <c r="NJ71" s="211">
        <v>122631.35</v>
      </c>
      <c r="NK71" s="211">
        <v>123876.76</v>
      </c>
      <c r="NL71" s="211">
        <v>124450.38</v>
      </c>
      <c r="NM71" s="211">
        <v>123725.92</v>
      </c>
      <c r="NN71" s="211">
        <v>124304.32000000001</v>
      </c>
      <c r="NO71" s="211">
        <v>123055.22</v>
      </c>
      <c r="NP71" s="211">
        <v>125256.36</v>
      </c>
      <c r="NQ71" s="211">
        <v>122440.61</v>
      </c>
      <c r="NR71" s="211">
        <v>124630.31</v>
      </c>
      <c r="NS71" s="211">
        <v>126134.6</v>
      </c>
      <c r="NT71" s="211">
        <v>129066</v>
      </c>
      <c r="NU71" s="211">
        <v>130042.77</v>
      </c>
      <c r="NV71" s="211">
        <v>130451.31</v>
      </c>
      <c r="NW71" s="211">
        <v>132210.18</v>
      </c>
      <c r="NX71" s="211">
        <v>133700.41</v>
      </c>
      <c r="NY71" s="211">
        <v>133076.79999999999</v>
      </c>
      <c r="NZ71" s="211">
        <v>135538.94</v>
      </c>
      <c r="OA71" s="211">
        <v>137597.67000000001</v>
      </c>
      <c r="OB71" s="211">
        <v>138845.47</v>
      </c>
      <c r="OC71" s="211">
        <v>137636.25</v>
      </c>
      <c r="OD71" s="211">
        <v>137509.29</v>
      </c>
      <c r="OE71" s="211">
        <v>143563.38</v>
      </c>
      <c r="OF71" s="211">
        <v>144011.75</v>
      </c>
      <c r="OG71" s="211">
        <v>146685.43</v>
      </c>
      <c r="OH71" s="211">
        <v>147374.57999999999</v>
      </c>
      <c r="OI71" s="211">
        <v>145675.85</v>
      </c>
      <c r="OJ71" s="211">
        <v>148867.71</v>
      </c>
      <c r="OK71" s="211">
        <v>146742.29999999999</v>
      </c>
      <c r="OL71" s="211">
        <v>148237.14000000001</v>
      </c>
      <c r="OM71" s="211">
        <v>150214</v>
      </c>
      <c r="ON71" s="211">
        <v>150229.72</v>
      </c>
      <c r="OO71" s="211">
        <v>150228.39000000001</v>
      </c>
      <c r="OP71" s="211">
        <v>151016.88</v>
      </c>
      <c r="OQ71" s="211">
        <v>149916.70000000001</v>
      </c>
      <c r="OR71" s="211">
        <v>150759.37</v>
      </c>
      <c r="OS71" s="211">
        <v>151055.16</v>
      </c>
      <c r="OT71" s="211">
        <v>153049.68</v>
      </c>
      <c r="OU71" s="211">
        <v>155169.06</v>
      </c>
      <c r="OV71" s="211">
        <v>153865.72</v>
      </c>
      <c r="OW71" s="211">
        <v>156231.99</v>
      </c>
      <c r="OX71" s="211">
        <v>166915.79999999999</v>
      </c>
      <c r="OY71" s="211">
        <v>168511.33</v>
      </c>
      <c r="OZ71" s="211">
        <v>167904.42</v>
      </c>
      <c r="PA71" s="211">
        <v>169480.98</v>
      </c>
      <c r="PB71" s="211">
        <v>172164.65</v>
      </c>
      <c r="PC71" s="211">
        <v>178271.95</v>
      </c>
      <c r="PD71" s="211">
        <v>186072.19</v>
      </c>
      <c r="PE71" s="211">
        <v>187694.57</v>
      </c>
      <c r="PF71" s="211">
        <v>190255.03</v>
      </c>
      <c r="PG71" s="211">
        <v>193382.93</v>
      </c>
      <c r="PH71" s="211">
        <v>192453.21</v>
      </c>
      <c r="PI71" s="211">
        <v>190099.58</v>
      </c>
      <c r="PJ71" s="211">
        <v>188875.25</v>
      </c>
      <c r="PK71" s="211">
        <v>194420.35</v>
      </c>
      <c r="PL71" s="211">
        <v>197723.79</v>
      </c>
      <c r="PM71" s="211">
        <v>196219.24</v>
      </c>
      <c r="PN71" s="211">
        <v>197293.52</v>
      </c>
      <c r="PO71" s="211">
        <v>198996.14</v>
      </c>
      <c r="PP71" s="211">
        <v>203113.41</v>
      </c>
      <c r="PQ71" s="211">
        <v>209146.5</v>
      </c>
      <c r="PR71" s="211">
        <v>207708</v>
      </c>
      <c r="PS71" s="211">
        <v>207937.87</v>
      </c>
      <c r="PT71" s="211">
        <v>212499.58</v>
      </c>
      <c r="PU71" s="211">
        <v>211985.65</v>
      </c>
      <c r="PV71" s="211">
        <v>213137.67</v>
      </c>
      <c r="PW71" s="211">
        <v>209609.36</v>
      </c>
      <c r="PX71" s="211">
        <v>212361.42</v>
      </c>
      <c r="PY71" s="211">
        <v>211008.66</v>
      </c>
      <c r="PZ71" s="211">
        <v>208619.82</v>
      </c>
      <c r="QA71" s="211">
        <v>210503.02</v>
      </c>
      <c r="QB71" s="211">
        <v>214707.92</v>
      </c>
      <c r="QC71" s="211">
        <v>220784.46</v>
      </c>
      <c r="QD71" s="211">
        <v>223585.1</v>
      </c>
      <c r="QE71" s="211">
        <v>221397.62</v>
      </c>
      <c r="QF71" s="211">
        <v>224991.01</v>
      </c>
      <c r="QG71" s="211">
        <v>226749.72</v>
      </c>
      <c r="QH71" s="211">
        <v>227673.86</v>
      </c>
      <c r="QI71" s="211">
        <v>225516.47</v>
      </c>
      <c r="QJ71" s="211">
        <v>229012.42</v>
      </c>
      <c r="QK71" s="211">
        <v>227142.29</v>
      </c>
      <c r="QL71" s="211">
        <v>234208.59</v>
      </c>
      <c r="QM71" s="211">
        <v>234079.11</v>
      </c>
      <c r="QN71" s="211">
        <v>229727</v>
      </c>
      <c r="QO71" s="211">
        <v>238118.32</v>
      </c>
      <c r="QP71" s="211">
        <v>233765.03</v>
      </c>
      <c r="QQ71" s="211">
        <v>236674.23</v>
      </c>
      <c r="QR71" s="211">
        <v>236458.18</v>
      </c>
      <c r="QS71" s="211">
        <v>238439.81</v>
      </c>
      <c r="QT71" s="211">
        <v>238687.64</v>
      </c>
      <c r="QU71" s="211">
        <v>242734.51</v>
      </c>
      <c r="QV71" s="211">
        <v>239683.05</v>
      </c>
      <c r="QW71" s="211">
        <v>234127.96</v>
      </c>
      <c r="QX71" s="211">
        <v>257202.83</v>
      </c>
      <c r="QY71" s="211">
        <v>256083.03</v>
      </c>
      <c r="QZ71" s="211">
        <v>260277.21</v>
      </c>
      <c r="RA71" s="211">
        <v>263902.02</v>
      </c>
      <c r="RB71" s="211">
        <v>263012.34000000003</v>
      </c>
      <c r="RC71" s="211">
        <v>268146.96000000002</v>
      </c>
      <c r="RD71" s="211">
        <v>276120.99</v>
      </c>
      <c r="RE71" s="211">
        <v>284562.7</v>
      </c>
      <c r="RF71" s="211">
        <v>283864.19</v>
      </c>
      <c r="RG71" s="211">
        <v>282053.21999999997</v>
      </c>
      <c r="RH71" s="211">
        <v>282460.64</v>
      </c>
      <c r="RI71" s="211">
        <v>283782.53999999998</v>
      </c>
      <c r="RJ71" s="211">
        <v>286407.56</v>
      </c>
      <c r="RK71" s="211">
        <v>288457.03999999998</v>
      </c>
      <c r="RL71" s="211">
        <v>290670.90999999997</v>
      </c>
      <c r="RM71" s="211">
        <v>286501.62</v>
      </c>
      <c r="RN71" s="211">
        <v>289787.36</v>
      </c>
      <c r="RO71" s="211">
        <v>293649.49</v>
      </c>
      <c r="RP71" s="211">
        <v>293691.82</v>
      </c>
      <c r="RQ71" s="211">
        <v>299342.58</v>
      </c>
      <c r="RR71" s="211">
        <v>296902.53999999998</v>
      </c>
      <c r="RS71" s="211">
        <v>300119.95</v>
      </c>
      <c r="RT71" s="211">
        <v>300481.58</v>
      </c>
      <c r="RU71" s="211">
        <v>304545.74</v>
      </c>
      <c r="RV71" s="211">
        <v>301470.56</v>
      </c>
      <c r="RW71" s="211">
        <v>301389.83</v>
      </c>
      <c r="RX71" s="211">
        <v>306186.69</v>
      </c>
      <c r="RY71" s="211">
        <v>307314.34999999998</v>
      </c>
      <c r="RZ71" s="211">
        <v>309180.83</v>
      </c>
      <c r="SA71" s="211">
        <v>312853.03999999998</v>
      </c>
      <c r="SB71" s="211">
        <v>315730.58</v>
      </c>
      <c r="SC71" s="211">
        <v>322287.07</v>
      </c>
      <c r="SD71" s="211">
        <v>335959.61</v>
      </c>
      <c r="SE71" s="211">
        <v>338339.08</v>
      </c>
      <c r="SF71" s="211">
        <v>329994.73</v>
      </c>
      <c r="SG71" s="211">
        <v>337331.98</v>
      </c>
      <c r="SH71" s="211">
        <v>343840.71</v>
      </c>
      <c r="SI71" s="211">
        <v>340483.15</v>
      </c>
      <c r="SJ71" s="211">
        <v>336378.44</v>
      </c>
      <c r="SK71" s="211">
        <v>340528.44</v>
      </c>
      <c r="SL71" s="211">
        <v>347989.18</v>
      </c>
      <c r="SM71" s="211">
        <v>348834.1</v>
      </c>
      <c r="SN71" s="211">
        <v>345960.64</v>
      </c>
      <c r="SO71" s="211">
        <v>348553.24</v>
      </c>
      <c r="SP71" s="211">
        <v>350331.3</v>
      </c>
      <c r="SQ71" s="211">
        <v>353687.46</v>
      </c>
      <c r="SR71" s="211">
        <v>354153.79</v>
      </c>
      <c r="SS71" s="211">
        <v>353717.19</v>
      </c>
      <c r="ST71" s="211">
        <v>351791.31</v>
      </c>
      <c r="SU71" s="211">
        <v>361827.22</v>
      </c>
      <c r="SV71" s="211">
        <v>378722.6</v>
      </c>
      <c r="SW71" s="211">
        <v>382247.44</v>
      </c>
      <c r="SX71" s="211">
        <v>394961.26</v>
      </c>
      <c r="SY71" s="211">
        <v>398559.52</v>
      </c>
      <c r="SZ71" s="211">
        <v>389164.43</v>
      </c>
      <c r="TA71" s="211">
        <v>392394.5</v>
      </c>
      <c r="TB71" s="211">
        <v>393204.07</v>
      </c>
      <c r="TC71" s="211">
        <v>400852.35</v>
      </c>
      <c r="TD71" s="211">
        <v>405136.05</v>
      </c>
      <c r="TE71" s="211">
        <v>410752.39</v>
      </c>
      <c r="TF71" s="211">
        <v>415872.28</v>
      </c>
      <c r="TG71" s="211">
        <v>410254.2</v>
      </c>
      <c r="TH71" s="211">
        <v>405071.3</v>
      </c>
      <c r="TI71" s="211">
        <v>403762.9</v>
      </c>
      <c r="TJ71" s="211">
        <v>410584.26</v>
      </c>
      <c r="TK71" s="211">
        <v>421800.89</v>
      </c>
      <c r="TL71" s="211">
        <v>420962.59</v>
      </c>
      <c r="TM71" s="211">
        <v>420327.39</v>
      </c>
      <c r="TN71" s="211">
        <v>418614.51</v>
      </c>
      <c r="TO71" s="211">
        <v>417682.92</v>
      </c>
      <c r="TP71" s="211">
        <v>420132.31</v>
      </c>
      <c r="TQ71" s="211">
        <v>417884.69</v>
      </c>
      <c r="TR71" s="211">
        <v>425126.5</v>
      </c>
      <c r="TS71" s="211">
        <v>416814.42</v>
      </c>
      <c r="TT71" s="211">
        <v>415628.93</v>
      </c>
      <c r="TU71" s="211">
        <v>417429.49</v>
      </c>
      <c r="TV71" s="211">
        <v>416353.48</v>
      </c>
      <c r="TW71" s="211">
        <v>414891.46</v>
      </c>
      <c r="TX71" s="211">
        <v>414542.89</v>
      </c>
      <c r="TY71" s="211">
        <v>411846.19</v>
      </c>
      <c r="TZ71" s="211">
        <v>420405.95</v>
      </c>
      <c r="UA71" s="211">
        <v>417548.77</v>
      </c>
      <c r="UB71" s="211">
        <v>417094.1</v>
      </c>
      <c r="UC71" s="211">
        <v>424650.26</v>
      </c>
      <c r="UD71" s="211">
        <v>418759.15</v>
      </c>
      <c r="UE71" s="211">
        <v>419428.36</v>
      </c>
      <c r="UF71" s="211">
        <v>435271.22</v>
      </c>
      <c r="UG71" s="211">
        <v>448219.34</v>
      </c>
      <c r="UH71" s="211">
        <v>447027.05</v>
      </c>
      <c r="UI71" s="211">
        <v>454098.95</v>
      </c>
      <c r="UJ71" s="211">
        <v>456315.85</v>
      </c>
      <c r="UK71" s="211">
        <v>462526.87</v>
      </c>
      <c r="UL71" s="211">
        <v>460582.64</v>
      </c>
      <c r="UM71" s="211">
        <v>459707.05</v>
      </c>
      <c r="UN71" s="211">
        <v>475255.02</v>
      </c>
      <c r="UO71" s="211">
        <v>473121.48</v>
      </c>
      <c r="UP71" s="211">
        <v>480594.19</v>
      </c>
      <c r="UQ71" s="211">
        <v>477555.87</v>
      </c>
      <c r="UR71" s="211">
        <v>475011.07</v>
      </c>
      <c r="US71" s="211">
        <v>480230.22</v>
      </c>
      <c r="UT71" s="211">
        <v>482711.57</v>
      </c>
      <c r="UU71" s="211">
        <v>492824.15</v>
      </c>
      <c r="UV71" s="211">
        <v>492323.89</v>
      </c>
      <c r="UW71" s="211">
        <v>503967.73</v>
      </c>
      <c r="UX71" s="211">
        <v>502735.71</v>
      </c>
      <c r="UY71" s="211">
        <v>508889.67</v>
      </c>
      <c r="UZ71" s="211">
        <v>504606.06</v>
      </c>
      <c r="VA71" s="211">
        <v>517349.68</v>
      </c>
      <c r="VB71" s="211">
        <v>529845.86</v>
      </c>
      <c r="VC71" s="211">
        <v>536808.81000000006</v>
      </c>
      <c r="VD71" s="211">
        <v>548961.99</v>
      </c>
      <c r="VE71" s="211">
        <v>554023.91</v>
      </c>
      <c r="VF71" s="211">
        <v>551399.61</v>
      </c>
      <c r="VG71" s="211">
        <v>540119.25</v>
      </c>
      <c r="VH71" s="211">
        <v>548531.52</v>
      </c>
      <c r="VI71" s="211">
        <v>555229.63</v>
      </c>
      <c r="VJ71" s="211">
        <v>553253.28</v>
      </c>
      <c r="VK71" s="211">
        <v>554399.69999999995</v>
      </c>
      <c r="VL71" s="211">
        <v>570920.71</v>
      </c>
      <c r="VM71" s="211">
        <v>571337.67000000004</v>
      </c>
      <c r="VN71" s="211">
        <v>563293.09</v>
      </c>
      <c r="VO71" s="211">
        <v>570219.62</v>
      </c>
      <c r="VP71" s="211">
        <v>575487.03</v>
      </c>
      <c r="VQ71" s="211">
        <v>561723.1</v>
      </c>
      <c r="VR71" s="211">
        <v>560334.04</v>
      </c>
      <c r="VS71" s="211">
        <v>559517.05000000005</v>
      </c>
      <c r="VT71" s="211">
        <v>573033.23</v>
      </c>
      <c r="VU71" s="211">
        <v>580648.5</v>
      </c>
      <c r="VV71" s="211">
        <v>590448.34</v>
      </c>
      <c r="VW71" s="211">
        <v>592221.31000000006</v>
      </c>
      <c r="VX71" s="211">
        <v>598210.97</v>
      </c>
      <c r="VY71" s="211">
        <v>604494.36</v>
      </c>
      <c r="VZ71" s="211">
        <v>603542.35</v>
      </c>
      <c r="WA71" s="211">
        <v>598113.35</v>
      </c>
      <c r="WB71" s="211">
        <v>589814.93999999994</v>
      </c>
      <c r="WC71" s="211">
        <v>595659.37</v>
      </c>
      <c r="WD71" s="211">
        <v>601862.82999999996</v>
      </c>
      <c r="WE71" s="211">
        <v>604358.06999999995</v>
      </c>
      <c r="WF71" s="211">
        <v>608327.68999999994</v>
      </c>
      <c r="WG71" s="211">
        <v>621878.34</v>
      </c>
      <c r="WH71" s="211">
        <v>624889.89</v>
      </c>
      <c r="WI71" s="211">
        <v>627178.96</v>
      </c>
      <c r="WJ71" s="211">
        <v>621383.54</v>
      </c>
      <c r="WK71" s="211">
        <v>617247.26</v>
      </c>
      <c r="WL71" s="211">
        <v>618365.77</v>
      </c>
      <c r="WM71" s="211">
        <v>613655.63</v>
      </c>
      <c r="WN71" s="211">
        <v>611605.48</v>
      </c>
      <c r="WO71" s="211">
        <v>616117.09</v>
      </c>
      <c r="WP71" s="211">
        <v>623108.65</v>
      </c>
      <c r="WQ71" s="211">
        <v>625581.81000000006</v>
      </c>
      <c r="WR71" s="211">
        <v>633549.92000000004</v>
      </c>
      <c r="WS71" s="211">
        <v>638279.30000000005</v>
      </c>
      <c r="WT71" s="211">
        <v>654440.32999999996</v>
      </c>
      <c r="WU71" s="211">
        <v>652904.25</v>
      </c>
      <c r="WV71" s="211">
        <v>657757.73</v>
      </c>
      <c r="WW71" s="211">
        <v>654452.32999999996</v>
      </c>
      <c r="WX71" s="211">
        <v>654592.64</v>
      </c>
      <c r="WY71" s="211">
        <v>662146.12</v>
      </c>
      <c r="WZ71" s="211">
        <v>664242.06000000006</v>
      </c>
      <c r="XA71" s="211">
        <v>660987.44999999995</v>
      </c>
      <c r="XB71" s="211">
        <v>661573.39</v>
      </c>
      <c r="XC71" s="211">
        <v>669998.17000000004</v>
      </c>
      <c r="XD71" s="211">
        <v>674622.2</v>
      </c>
      <c r="XE71" s="211">
        <v>691867.44</v>
      </c>
      <c r="XF71" s="211">
        <v>683898.64</v>
      </c>
      <c r="XG71" s="211">
        <v>693335.95</v>
      </c>
      <c r="XH71" s="211">
        <v>689874.41</v>
      </c>
      <c r="XI71" s="211">
        <v>695841.28000000003</v>
      </c>
      <c r="XJ71" s="211">
        <v>690104.84</v>
      </c>
      <c r="XK71" s="211">
        <v>695337.19</v>
      </c>
      <c r="XL71" s="211">
        <v>696478.67</v>
      </c>
      <c r="XM71" s="211">
        <v>705315.8</v>
      </c>
      <c r="XN71" s="211">
        <v>697843.6</v>
      </c>
      <c r="XO71" s="211">
        <v>694955.43</v>
      </c>
      <c r="XP71" s="211">
        <v>689766.5</v>
      </c>
      <c r="XQ71" s="211">
        <v>692163.5</v>
      </c>
      <c r="XR71" s="211">
        <v>699646.41</v>
      </c>
      <c r="XS71" s="211">
        <v>696716.16</v>
      </c>
      <c r="XT71" s="211">
        <v>714114.81</v>
      </c>
      <c r="XU71" s="211">
        <v>734669.96</v>
      </c>
      <c r="XV71" s="211">
        <v>741204.42</v>
      </c>
      <c r="XW71" s="211">
        <v>743743.07</v>
      </c>
      <c r="XX71" s="211">
        <v>750854.4</v>
      </c>
      <c r="XY71" s="211">
        <v>759688.07</v>
      </c>
      <c r="XZ71" s="211">
        <v>775301.55</v>
      </c>
      <c r="YA71" s="211">
        <v>782349.05</v>
      </c>
      <c r="YB71" s="211">
        <v>779542.77</v>
      </c>
      <c r="YC71" s="211">
        <v>784265.17</v>
      </c>
      <c r="YD71" s="211">
        <v>793328.76</v>
      </c>
      <c r="YE71" s="211">
        <v>778893.29</v>
      </c>
      <c r="YF71" s="211">
        <v>801960.12</v>
      </c>
      <c r="YG71" s="211">
        <v>812243.58</v>
      </c>
      <c r="YH71" s="211">
        <v>828970.96</v>
      </c>
      <c r="YI71" s="211">
        <v>835816.82</v>
      </c>
      <c r="YJ71" s="211">
        <v>839130.95</v>
      </c>
      <c r="YK71" s="211">
        <v>867920.33</v>
      </c>
      <c r="YL71" s="211">
        <v>874712.64</v>
      </c>
      <c r="YM71" s="211">
        <v>887640.12</v>
      </c>
      <c r="YN71" s="211">
        <v>886675.72</v>
      </c>
      <c r="YO71" s="211">
        <v>865795.16</v>
      </c>
      <c r="YP71" s="211">
        <v>859365.26</v>
      </c>
      <c r="YQ71" s="210">
        <v>853660.21</v>
      </c>
      <c r="YR71" s="210">
        <v>846225.97</v>
      </c>
      <c r="YS71" s="210">
        <v>845775.67</v>
      </c>
      <c r="YT71" s="210">
        <v>846460.92</v>
      </c>
      <c r="YU71" s="210">
        <v>858526.74</v>
      </c>
      <c r="YV71" s="210">
        <v>846239.74</v>
      </c>
      <c r="YW71" s="210">
        <v>830870.74</v>
      </c>
      <c r="YX71" s="210">
        <v>846433.9</v>
      </c>
      <c r="YY71" s="210">
        <v>852075.41</v>
      </c>
      <c r="YZ71" s="210">
        <v>843436.59</v>
      </c>
      <c r="ZA71" s="210">
        <v>819437.74</v>
      </c>
      <c r="ZB71" s="210">
        <v>772974.81</v>
      </c>
      <c r="ZC71" s="210">
        <v>773166.28</v>
      </c>
      <c r="ZD71" s="210">
        <v>779350.8</v>
      </c>
      <c r="ZE71" s="210">
        <v>802633.74</v>
      </c>
      <c r="ZF71" s="210">
        <v>803541.3</v>
      </c>
      <c r="ZG71" s="210">
        <v>784063.21</v>
      </c>
      <c r="ZH71" s="210">
        <v>782347.47</v>
      </c>
      <c r="ZI71" s="210">
        <v>759955.32</v>
      </c>
      <c r="ZJ71" s="210">
        <v>764999.03</v>
      </c>
      <c r="ZK71" s="210">
        <v>767580.33</v>
      </c>
      <c r="ZL71" s="210">
        <v>766234.58</v>
      </c>
      <c r="ZM71" s="210">
        <v>765803.62</v>
      </c>
      <c r="ZN71" s="210">
        <v>763386.74</v>
      </c>
      <c r="ZO71" s="210">
        <v>762497.91</v>
      </c>
      <c r="ZP71" s="210">
        <v>766299.23</v>
      </c>
      <c r="ZQ71" s="210">
        <v>762370.15</v>
      </c>
      <c r="ZR71" s="210">
        <v>767363.41</v>
      </c>
      <c r="ZS71" s="210">
        <v>767927.31</v>
      </c>
      <c r="ZT71" s="210">
        <v>750914.53</v>
      </c>
      <c r="ZU71" s="210">
        <v>748661.57</v>
      </c>
      <c r="ZV71" s="210">
        <v>731066.3</v>
      </c>
      <c r="ZW71" s="210">
        <v>736430.24</v>
      </c>
      <c r="ZX71" s="210">
        <v>734300.54</v>
      </c>
      <c r="ZY71" s="210">
        <v>728467.19</v>
      </c>
      <c r="ZZ71" s="210">
        <v>732682.51</v>
      </c>
      <c r="AAA71" s="210">
        <v>740856.29</v>
      </c>
      <c r="AAB71" s="210">
        <v>734194.89</v>
      </c>
      <c r="AAC71" s="210">
        <v>728377.72</v>
      </c>
      <c r="AAD71" s="210">
        <v>723782.23</v>
      </c>
      <c r="AAE71" s="210">
        <v>731940.99</v>
      </c>
      <c r="AAF71" s="210">
        <v>736389.29</v>
      </c>
      <c r="AAG71" s="210">
        <v>759599.71</v>
      </c>
      <c r="AAH71" s="210">
        <v>755532.57</v>
      </c>
      <c r="AAI71" s="210">
        <v>760870.02</v>
      </c>
      <c r="AAJ71" s="210">
        <v>753950.65</v>
      </c>
      <c r="AAK71" s="210">
        <v>754911.08</v>
      </c>
      <c r="AAL71" s="210">
        <v>750495.56</v>
      </c>
      <c r="AAM71" s="210">
        <v>755454.16</v>
      </c>
      <c r="AAN71" s="210">
        <v>758405.14</v>
      </c>
      <c r="AAO71" s="210">
        <v>760505.68</v>
      </c>
      <c r="AAP71" s="210">
        <v>773144.8</v>
      </c>
      <c r="AAQ71" s="210">
        <v>768715.1</v>
      </c>
      <c r="AAR71" s="210">
        <v>765478.36</v>
      </c>
      <c r="AAS71" s="210">
        <v>765393.05</v>
      </c>
      <c r="AAT71" s="210">
        <v>759779.9</v>
      </c>
      <c r="AAU71" s="210">
        <v>769410.65</v>
      </c>
      <c r="AAV71" s="210">
        <v>754538.42</v>
      </c>
      <c r="AAW71" s="210">
        <v>751406.49</v>
      </c>
      <c r="AAX71" s="210">
        <v>753723.98</v>
      </c>
      <c r="AAY71" s="210">
        <v>793209.16</v>
      </c>
      <c r="AAZ71" s="210">
        <v>794551.43</v>
      </c>
      <c r="ABA71" s="210">
        <v>746613.23</v>
      </c>
      <c r="ABB71" s="210">
        <v>758987.44</v>
      </c>
      <c r="ABC71" s="210">
        <v>766588</v>
      </c>
      <c r="ABD71" s="210">
        <v>754833.01</v>
      </c>
      <c r="ABE71" s="210">
        <v>758190.14</v>
      </c>
      <c r="ABF71" s="210">
        <v>765509.18</v>
      </c>
      <c r="ABG71" s="210">
        <v>754248.55</v>
      </c>
      <c r="ABH71" s="210">
        <v>767675.29</v>
      </c>
      <c r="ABI71" s="210">
        <v>759187.28</v>
      </c>
      <c r="ABJ71" s="210">
        <v>758373.76</v>
      </c>
      <c r="ABK71" s="210">
        <v>751934.94</v>
      </c>
      <c r="ABL71" s="210">
        <v>763328.32</v>
      </c>
      <c r="ABM71" s="210">
        <v>765596.07</v>
      </c>
      <c r="ABN71" s="210">
        <v>764752.52</v>
      </c>
      <c r="ABO71" s="210">
        <v>766295.16</v>
      </c>
      <c r="ABP71" s="210">
        <v>773026.92</v>
      </c>
      <c r="ABQ71" s="210">
        <v>763393.83</v>
      </c>
      <c r="ABR71" s="210">
        <v>772350.65</v>
      </c>
      <c r="ABS71" s="210">
        <v>771618.75</v>
      </c>
      <c r="ABT71" s="210">
        <v>791825.3</v>
      </c>
      <c r="ABU71" s="210">
        <v>784447.24</v>
      </c>
      <c r="ABV71" s="210">
        <v>793197.56</v>
      </c>
      <c r="ABW71" s="210">
        <v>782463.56</v>
      </c>
      <c r="ABX71" s="210">
        <v>786868.27</v>
      </c>
      <c r="ABY71" s="210">
        <v>797675.5</v>
      </c>
      <c r="ABZ71" s="210">
        <v>796309.19</v>
      </c>
      <c r="ACA71" s="210">
        <v>801751.06</v>
      </c>
      <c r="ACB71" s="210">
        <v>802633.96</v>
      </c>
      <c r="ACC71" s="210">
        <v>821710.53</v>
      </c>
      <c r="ACD71" s="210">
        <v>265018.06</v>
      </c>
      <c r="ACE71" s="210">
        <v>267039.15999999997</v>
      </c>
      <c r="ACF71" s="210">
        <v>269791.68</v>
      </c>
      <c r="ACG71" s="210">
        <v>271280.27</v>
      </c>
      <c r="ACH71" s="210">
        <v>268917.12635410001</v>
      </c>
      <c r="ACI71" s="210">
        <v>259906.81992430001</v>
      </c>
      <c r="ACJ71" s="210">
        <v>265043.39065589994</v>
      </c>
      <c r="ACK71" s="210">
        <v>271579.01984999998</v>
      </c>
      <c r="ACL71" s="210">
        <v>277297.38043690001</v>
      </c>
      <c r="ACM71" s="210">
        <v>281132.04505490005</v>
      </c>
      <c r="ACN71" s="210">
        <v>283487.51295259997</v>
      </c>
      <c r="ACO71" s="210">
        <v>278274.01521160005</v>
      </c>
      <c r="ACP71" s="210">
        <v>275203.38530930004</v>
      </c>
      <c r="ACQ71" s="210">
        <v>258748.77432909995</v>
      </c>
      <c r="ACR71" s="210">
        <v>248903.87651319997</v>
      </c>
      <c r="ACS71" s="210">
        <v>240205.81558150001</v>
      </c>
      <c r="ACT71" s="210">
        <v>228112.0007983</v>
      </c>
      <c r="ACU71" s="210">
        <v>225764.68270960002</v>
      </c>
      <c r="ACV71" s="210">
        <v>201295.59786760004</v>
      </c>
      <c r="ACW71" s="210">
        <v>201110.42355290003</v>
      </c>
      <c r="ACX71" s="210">
        <v>224340.74396319993</v>
      </c>
      <c r="ACY71" s="210">
        <v>227877.58085729994</v>
      </c>
      <c r="ACZ71" s="210">
        <v>234900.29237920002</v>
      </c>
      <c r="ADA71" s="210">
        <v>217874.28322989997</v>
      </c>
      <c r="ADB71" s="210">
        <v>239190.7727607</v>
      </c>
      <c r="ADC71" s="210">
        <v>242834.77923420002</v>
      </c>
      <c r="ADD71" s="210">
        <v>238455.60283790005</v>
      </c>
      <c r="ADE71" s="210">
        <v>231818.96754609997</v>
      </c>
      <c r="ADF71" s="210">
        <v>238006.05754959999</v>
      </c>
      <c r="ADG71" s="210">
        <v>242507.22142849999</v>
      </c>
      <c r="ADH71" s="210">
        <v>238686.82009700005</v>
      </c>
      <c r="ADI71" s="210">
        <v>225677.37783380001</v>
      </c>
      <c r="ADJ71" s="210">
        <v>196821.67553149999</v>
      </c>
      <c r="ADK71" s="210">
        <v>191979.38587469998</v>
      </c>
      <c r="ADL71" s="210">
        <v>193054.16959070001</v>
      </c>
      <c r="ADM71" s="210">
        <v>191839.33092460001</v>
      </c>
      <c r="ADN71" s="210">
        <v>193754.24534669999</v>
      </c>
      <c r="ADO71" s="210">
        <v>194634.46280909999</v>
      </c>
      <c r="ADP71" s="210">
        <v>194262.19625110002</v>
      </c>
      <c r="ADQ71" s="210">
        <v>194171.33863049999</v>
      </c>
      <c r="ADR71" s="210">
        <v>191724.4124538</v>
      </c>
      <c r="ADS71" s="210">
        <v>198658.86228620005</v>
      </c>
      <c r="ADT71" s="210">
        <v>197904.16319680001</v>
      </c>
      <c r="ADU71" s="210">
        <v>199302.30426640005</v>
      </c>
      <c r="ADV71" s="210">
        <v>200072.3965232</v>
      </c>
      <c r="ADW71" s="210">
        <v>201091.93433730002</v>
      </c>
      <c r="ADX71" s="210">
        <v>202026.024041</v>
      </c>
      <c r="ADY71" s="210">
        <v>202294.6522373</v>
      </c>
      <c r="ADZ71" s="210">
        <v>203624.9603952</v>
      </c>
      <c r="AEA71" s="210">
        <v>204389.19832120001</v>
      </c>
      <c r="AEB71" s="210">
        <v>205262.7651583</v>
      </c>
      <c r="AEC71" s="210">
        <v>208211.19713430002</v>
      </c>
      <c r="AED71" s="210">
        <v>207545.72040429999</v>
      </c>
      <c r="AEE71" s="210">
        <v>207561.95798980005</v>
      </c>
      <c r="AEF71" s="210">
        <v>209490.83489120007</v>
      </c>
      <c r="AEG71" s="210">
        <v>218750.36120299998</v>
      </c>
      <c r="AEH71" s="210">
        <v>219012.756807</v>
      </c>
      <c r="AEI71" s="210">
        <v>220155.02407150008</v>
      </c>
      <c r="AEJ71" s="176">
        <v>221274.62548720001</v>
      </c>
      <c r="AEK71" s="176">
        <v>224381.29781889997</v>
      </c>
      <c r="AEL71" s="176">
        <v>225898.29952419997</v>
      </c>
      <c r="AEM71" s="176">
        <v>226316.5404346</v>
      </c>
      <c r="AEN71" s="176">
        <v>229947.4329132</v>
      </c>
      <c r="AEO71" s="176">
        <v>204706.28399669996</v>
      </c>
      <c r="AEP71" s="176">
        <v>201046.0957025</v>
      </c>
      <c r="AEQ71" s="176">
        <v>199012.76588800005</v>
      </c>
      <c r="AER71" s="176">
        <v>197803.92755220001</v>
      </c>
      <c r="AES71" s="176">
        <v>206444.45790040001</v>
      </c>
      <c r="AET71" s="176">
        <v>206808.7217393</v>
      </c>
      <c r="AEU71" s="176">
        <v>208101.87777200004</v>
      </c>
      <c r="AEV71" s="176">
        <v>205691.37869750004</v>
      </c>
      <c r="AEW71" s="176">
        <v>208009.80078029996</v>
      </c>
      <c r="AEX71" s="176">
        <v>211278.49741229997</v>
      </c>
      <c r="AEY71" s="176">
        <v>212524.7824354</v>
      </c>
      <c r="AEZ71" s="176">
        <v>214013.9799219</v>
      </c>
      <c r="AFA71" s="176">
        <v>211174.85997159994</v>
      </c>
      <c r="AFB71" s="176">
        <v>221459.25532499995</v>
      </c>
      <c r="AFC71" s="176">
        <v>222225.15702870005</v>
      </c>
      <c r="AFD71" s="176">
        <v>227012.62440320002</v>
      </c>
      <c r="AFE71" s="176">
        <v>227988.18753430006</v>
      </c>
      <c r="AFF71" s="176">
        <v>236613.26424960003</v>
      </c>
      <c r="AFG71" s="176">
        <v>238977.31504759996</v>
      </c>
      <c r="AFH71" s="176">
        <v>237925.96324420001</v>
      </c>
      <c r="AFI71" s="176">
        <v>239735.84445189999</v>
      </c>
      <c r="AFJ71" s="176">
        <v>241495.13855829998</v>
      </c>
      <c r="AFK71" s="176">
        <v>247714.1502994</v>
      </c>
      <c r="AFL71" s="176">
        <v>249005.16848659996</v>
      </c>
      <c r="AFM71" s="176">
        <v>250400.13355139998</v>
      </c>
      <c r="AFN71" s="176">
        <v>251699.60531819999</v>
      </c>
      <c r="AFO71" s="176">
        <v>251752.47865440004</v>
      </c>
      <c r="AFP71" s="176">
        <v>248683.45395710002</v>
      </c>
      <c r="AFQ71" s="176">
        <v>252989.92958810009</v>
      </c>
      <c r="AFR71" s="176">
        <v>255610.60257040005</v>
      </c>
      <c r="AFS71" s="176">
        <v>263008.65464559995</v>
      </c>
      <c r="AFT71" s="176">
        <v>267435.24632049992</v>
      </c>
      <c r="AFU71" s="176">
        <v>269576.72706360003</v>
      </c>
      <c r="AFV71" s="176">
        <v>269816.2893529</v>
      </c>
      <c r="AFW71" s="176">
        <v>269798.23010539997</v>
      </c>
      <c r="AFX71" s="176">
        <v>270512.0352331</v>
      </c>
      <c r="AFY71" s="176" t="s">
        <v>1144</v>
      </c>
      <c r="AFZ71" s="176">
        <v>247557.65246050004</v>
      </c>
      <c r="AGA71" s="176">
        <v>243062.09740960001</v>
      </c>
      <c r="AGB71" s="176">
        <v>246564.51691030004</v>
      </c>
      <c r="AGC71" s="176">
        <v>248460.93240169995</v>
      </c>
      <c r="AGD71" s="176">
        <v>248701.92256859996</v>
      </c>
      <c r="AGE71" s="176">
        <v>247139.30297769993</v>
      </c>
      <c r="AGF71" s="176">
        <v>251619.26861940007</v>
      </c>
      <c r="AGG71" s="176">
        <v>262104.28648360004</v>
      </c>
      <c r="AGH71" s="176">
        <v>265278.21543240006</v>
      </c>
      <c r="AGI71" s="176">
        <v>265485.00477980002</v>
      </c>
      <c r="AGJ71" s="176">
        <v>265904.13346050004</v>
      </c>
      <c r="AGK71" s="176">
        <v>273463.1369332</v>
      </c>
      <c r="AGL71" s="176">
        <v>264656.15629339992</v>
      </c>
      <c r="AGM71" s="176">
        <v>263957.32313399995</v>
      </c>
      <c r="AGN71" s="176">
        <v>263979.09157800005</v>
      </c>
      <c r="AGO71" s="176">
        <v>266726.92913360003</v>
      </c>
      <c r="AGP71" s="176">
        <v>259029.74712150008</v>
      </c>
      <c r="AGQ71" s="176">
        <v>186265.6600264</v>
      </c>
      <c r="AGR71" s="176">
        <v>227112.29532040001</v>
      </c>
      <c r="AGS71" s="176">
        <v>187375.29494919998</v>
      </c>
      <c r="AGT71" s="176">
        <v>192311.37802599996</v>
      </c>
      <c r="AGU71" s="176">
        <v>206177.09520100002</v>
      </c>
      <c r="AGV71" s="176">
        <v>199875.21584739999</v>
      </c>
      <c r="AGW71" s="176">
        <v>196551.29903310002</v>
      </c>
      <c r="AGX71" s="176">
        <v>190831.02707499996</v>
      </c>
      <c r="AGY71" s="176">
        <v>189976.36917139997</v>
      </c>
      <c r="AGZ71" s="176">
        <v>191318.93049109998</v>
      </c>
      <c r="AHA71" s="176">
        <v>206553.44</v>
      </c>
      <c r="AHB71" s="176">
        <v>202926.72</v>
      </c>
      <c r="AHC71" s="176">
        <v>199866.19</v>
      </c>
      <c r="AHD71" s="176">
        <v>199645.6778757</v>
      </c>
      <c r="AHE71" s="176">
        <v>200847.83456239998</v>
      </c>
      <c r="AHF71" s="176">
        <v>204370.30807939993</v>
      </c>
      <c r="AHG71" s="176">
        <v>206143.35999999999</v>
      </c>
      <c r="AHH71" s="176">
        <v>214403.41916110009</v>
      </c>
      <c r="AHI71" s="176">
        <v>211538.69673329993</v>
      </c>
      <c r="AHJ71" s="176">
        <v>213839.24721280008</v>
      </c>
      <c r="AHK71" s="176">
        <v>207709.58565970018</v>
      </c>
      <c r="AHL71" s="176">
        <v>206452.93</v>
      </c>
      <c r="AHM71" s="176">
        <v>207249.56</v>
      </c>
      <c r="AHN71" s="176">
        <v>208654.73</v>
      </c>
      <c r="AHO71" s="176">
        <v>208750.87</v>
      </c>
      <c r="AHP71" s="176">
        <v>198078.87</v>
      </c>
      <c r="AHQ71" s="176">
        <v>198056.82</v>
      </c>
      <c r="AHR71" s="176">
        <v>197651.41</v>
      </c>
      <c r="AHS71" s="176">
        <v>203795.75</v>
      </c>
      <c r="AHT71" s="176">
        <v>203732.54</v>
      </c>
      <c r="AHU71" s="176">
        <v>205622.69</v>
      </c>
      <c r="AHV71" s="176">
        <v>225904.51</v>
      </c>
      <c r="AHW71" s="176">
        <v>231769.02</v>
      </c>
      <c r="AHX71" s="176">
        <v>241074.78</v>
      </c>
      <c r="AHY71" s="176">
        <v>244283.91</v>
      </c>
      <c r="AHZ71" s="176">
        <v>245885.32</v>
      </c>
      <c r="AIA71" s="176">
        <v>250298.92</v>
      </c>
      <c r="AIB71" s="176">
        <v>252565.65</v>
      </c>
      <c r="AIC71" s="176">
        <v>258271.64</v>
      </c>
      <c r="AID71" s="176">
        <v>261926.26</v>
      </c>
      <c r="AIE71" s="176">
        <v>259310.61</v>
      </c>
      <c r="AIF71" s="176">
        <v>271820.18</v>
      </c>
      <c r="AIG71" s="176">
        <v>283206.42</v>
      </c>
      <c r="AIH71" s="176">
        <v>289783.49</v>
      </c>
      <c r="AII71" s="176">
        <v>278473.52</v>
      </c>
      <c r="AIJ71" s="176">
        <v>300862.36</v>
      </c>
      <c r="AIK71" s="176">
        <v>307022.78999999998</v>
      </c>
      <c r="AIL71" s="176">
        <v>316334.99</v>
      </c>
      <c r="AIM71" s="176">
        <v>314424.28999999998</v>
      </c>
      <c r="AIN71" s="176">
        <v>322135.56</v>
      </c>
      <c r="AIO71" s="176">
        <v>334723.84000000003</v>
      </c>
      <c r="AIP71" s="176">
        <v>338230.81</v>
      </c>
      <c r="AIQ71" s="176">
        <v>339666.61</v>
      </c>
      <c r="AIR71" s="176">
        <v>338999.83</v>
      </c>
      <c r="AIS71" s="176">
        <v>344501.97</v>
      </c>
      <c r="AIT71" s="176">
        <v>346640.28</v>
      </c>
      <c r="AIU71" s="176">
        <v>347745.95</v>
      </c>
      <c r="AIV71" s="176">
        <v>360893.64</v>
      </c>
      <c r="AIW71" s="176">
        <v>365964.92</v>
      </c>
      <c r="AIX71" s="176">
        <v>372667.31</v>
      </c>
      <c r="AIY71" s="176">
        <v>390174.24</v>
      </c>
      <c r="AIZ71" s="176">
        <v>401138.22</v>
      </c>
      <c r="AJA71" s="176">
        <v>405696.31</v>
      </c>
      <c r="AJB71" s="176">
        <v>419665.62</v>
      </c>
      <c r="AJC71" s="176">
        <v>471511.06</v>
      </c>
      <c r="AJD71" s="176">
        <v>505242.82</v>
      </c>
      <c r="AJE71" s="176">
        <v>501037.41</v>
      </c>
      <c r="AJF71" s="176">
        <v>477155.37</v>
      </c>
      <c r="AJG71" s="176">
        <v>457850.91</v>
      </c>
      <c r="AJH71" s="176">
        <v>435489</v>
      </c>
      <c r="AJI71" s="176">
        <v>425511.35</v>
      </c>
      <c r="AJJ71" s="176">
        <v>442811.34</v>
      </c>
      <c r="AJK71" s="176">
        <v>414183.59</v>
      </c>
      <c r="AJL71" s="176">
        <v>409795.22</v>
      </c>
      <c r="AJM71" s="176">
        <v>397718.69</v>
      </c>
      <c r="AJN71" s="176">
        <v>387125.97</v>
      </c>
      <c r="AJO71" s="176">
        <v>388319.35</v>
      </c>
      <c r="AJP71" s="176">
        <v>376901.69</v>
      </c>
      <c r="AJQ71" s="176">
        <v>379185.06</v>
      </c>
      <c r="AJR71" s="176">
        <v>372501.35</v>
      </c>
      <c r="AJS71" s="176">
        <v>375524.18</v>
      </c>
      <c r="AJT71" s="176">
        <v>373200.36</v>
      </c>
      <c r="AJU71" s="176">
        <v>380999.58</v>
      </c>
      <c r="AJV71" s="176">
        <v>384253.82</v>
      </c>
      <c r="AJW71" s="176">
        <v>388657.04</v>
      </c>
      <c r="AJX71" s="176">
        <v>400806.46</v>
      </c>
      <c r="AJY71" s="176">
        <v>402754.55</v>
      </c>
      <c r="AJZ71" s="176">
        <v>402503.51</v>
      </c>
      <c r="AKA71" s="176">
        <v>414737.06</v>
      </c>
      <c r="AKB71" s="176">
        <v>414098.25</v>
      </c>
      <c r="AKC71" s="176">
        <v>411649.59</v>
      </c>
      <c r="AKD71" s="176">
        <v>426305.67</v>
      </c>
      <c r="AKE71" s="176">
        <v>436168.39</v>
      </c>
      <c r="AKF71" s="176">
        <v>457110.11</v>
      </c>
      <c r="AKG71" s="176">
        <v>474581.05</v>
      </c>
      <c r="AKH71" s="176">
        <v>477794.99</v>
      </c>
      <c r="AKI71" s="176">
        <v>486677.12</v>
      </c>
      <c r="AKJ71" s="176">
        <v>489246.56</v>
      </c>
      <c r="AKK71" s="176">
        <v>498675.67</v>
      </c>
      <c r="AKL71" s="176">
        <v>506532.84</v>
      </c>
      <c r="AKM71" s="176">
        <v>518304.81</v>
      </c>
      <c r="AKN71" s="176">
        <v>527404.79</v>
      </c>
      <c r="AKO71" s="176">
        <v>547572.63</v>
      </c>
      <c r="AKP71" s="176">
        <v>579259.82999999996</v>
      </c>
      <c r="AKQ71" s="176">
        <v>612768.77</v>
      </c>
      <c r="AKR71" s="176">
        <v>638644.92000000004</v>
      </c>
      <c r="AKS71" s="176">
        <v>652299.06000000006</v>
      </c>
      <c r="AKT71" s="176">
        <v>661612.56000000006</v>
      </c>
      <c r="AKU71" s="176">
        <v>654924.43999999994</v>
      </c>
      <c r="AKV71" s="176">
        <v>684958.24</v>
      </c>
      <c r="AKW71" s="176">
        <v>640639.9</v>
      </c>
      <c r="AKX71" s="176">
        <v>654280.52</v>
      </c>
      <c r="AKY71" s="176">
        <v>681023.47</v>
      </c>
      <c r="AKZ71" s="176">
        <v>713036.91</v>
      </c>
      <c r="ALA71" s="176">
        <v>743468.11</v>
      </c>
      <c r="ALB71" s="176">
        <v>763568.06</v>
      </c>
      <c r="ALC71" s="176">
        <v>791437.37</v>
      </c>
      <c r="ALD71" s="176">
        <v>841151.32</v>
      </c>
      <c r="ALE71" s="176">
        <v>882704.96</v>
      </c>
      <c r="ALF71" s="176">
        <v>827468.13</v>
      </c>
      <c r="ALG71" s="176">
        <v>860405.12</v>
      </c>
      <c r="ALH71" s="176">
        <v>878070.4</v>
      </c>
      <c r="ALI71" s="176">
        <v>898011.18</v>
      </c>
      <c r="ALJ71" s="176">
        <v>881672.69</v>
      </c>
      <c r="ALK71" s="176">
        <v>926658.87</v>
      </c>
      <c r="ALL71" s="176">
        <v>935669.12</v>
      </c>
      <c r="ALM71" s="176">
        <v>968626.8</v>
      </c>
      <c r="ALN71" s="176">
        <v>969158.44</v>
      </c>
      <c r="ALO71" s="176">
        <v>965088.76</v>
      </c>
      <c r="ALP71" s="176">
        <v>978983.12</v>
      </c>
      <c r="ALQ71" s="176">
        <v>1008369.58</v>
      </c>
      <c r="ALR71" s="176">
        <v>1020150.16</v>
      </c>
      <c r="ALS71" s="176">
        <v>899873.14</v>
      </c>
      <c r="ALT71" s="176">
        <v>923245.38</v>
      </c>
      <c r="ALU71" s="176">
        <v>947651.14</v>
      </c>
      <c r="ALV71" s="176">
        <v>964853.27</v>
      </c>
      <c r="ALW71" s="176">
        <v>959609.81</v>
      </c>
      <c r="ALX71" s="176">
        <v>942288.53</v>
      </c>
      <c r="ALY71" s="176">
        <v>944752.04</v>
      </c>
      <c r="ALZ71" s="176">
        <v>927710.44</v>
      </c>
      <c r="AMA71" s="176">
        <v>1030561.22</v>
      </c>
      <c r="AMB71" s="176">
        <v>915185.78</v>
      </c>
      <c r="AMC71" s="176">
        <v>936143.35999999999</v>
      </c>
      <c r="AMD71" s="176">
        <v>969050.95</v>
      </c>
      <c r="AME71" s="176">
        <v>1025971.69</v>
      </c>
      <c r="AMF71" s="176">
        <v>982544.22</v>
      </c>
      <c r="AMG71" s="176">
        <v>1007535.03</v>
      </c>
      <c r="AMH71" s="176">
        <v>1046464.92</v>
      </c>
      <c r="AMI71" s="176">
        <v>1093702.01</v>
      </c>
      <c r="AMJ71" s="176">
        <v>1062047.1499999999</v>
      </c>
      <c r="AMK71" s="176">
        <v>1117692.22</v>
      </c>
      <c r="AML71" s="176">
        <v>1164743</v>
      </c>
      <c r="AMM71" s="176">
        <v>1224085.1499999999</v>
      </c>
      <c r="AMN71" s="176">
        <v>1256166.5900000001</v>
      </c>
      <c r="AMO71" s="176">
        <v>1184509.32</v>
      </c>
      <c r="AMP71" s="176">
        <v>1235706.29</v>
      </c>
      <c r="AMQ71" s="176">
        <v>1259227.82</v>
      </c>
      <c r="AMR71" s="176">
        <v>1295886.71</v>
      </c>
      <c r="AMS71" s="176">
        <v>1224005.52</v>
      </c>
      <c r="AMT71" s="176">
        <v>1281499.8700000001</v>
      </c>
      <c r="AMU71" s="176">
        <v>1272128.3</v>
      </c>
      <c r="AMV71" s="176">
        <v>1304015.3799999999</v>
      </c>
      <c r="AMW71" s="176">
        <v>1374919.79</v>
      </c>
      <c r="AMX71" s="176">
        <v>1278390.1000000001</v>
      </c>
      <c r="AMY71" s="176">
        <v>1282135.44</v>
      </c>
      <c r="AMZ71" s="176">
        <v>1316172.56</v>
      </c>
      <c r="ANA71" s="176">
        <v>1312257.03</v>
      </c>
      <c r="ANB71" s="176">
        <v>1325219.3899999999</v>
      </c>
      <c r="ANC71" s="176">
        <v>1286419.8</v>
      </c>
      <c r="AND71" s="176">
        <v>1355108.33</v>
      </c>
      <c r="ANE71" s="176">
        <v>1302869.8600000001</v>
      </c>
      <c r="ANF71" s="176">
        <v>1302861.5</v>
      </c>
      <c r="ANG71" s="176">
        <v>1328532.3799999999</v>
      </c>
      <c r="ANH71" s="176">
        <v>1333882.2</v>
      </c>
      <c r="ANI71" s="176">
        <v>1355000.64</v>
      </c>
      <c r="ANJ71" s="176">
        <v>1330693.28</v>
      </c>
      <c r="ANK71" s="176">
        <v>1354896.85</v>
      </c>
      <c r="ANL71" s="176">
        <v>1387284.1</v>
      </c>
      <c r="ANM71" s="176">
        <v>1402298.78</v>
      </c>
      <c r="ANN71" s="176">
        <v>1440793.81</v>
      </c>
      <c r="ANO71" s="176">
        <v>1443789.2</v>
      </c>
      <c r="ANP71" s="176">
        <v>1468105.96</v>
      </c>
      <c r="ANQ71" s="176">
        <v>1485821.98</v>
      </c>
      <c r="ANR71" s="176">
        <v>1524425.82</v>
      </c>
      <c r="ANS71" s="176">
        <v>1573508.33</v>
      </c>
      <c r="ANT71" s="176">
        <v>1559913.54</v>
      </c>
      <c r="ANU71" s="176">
        <v>1620189.44</v>
      </c>
      <c r="ANV71" s="176">
        <v>1635921.24</v>
      </c>
      <c r="ANW71" s="176">
        <v>1663238.56</v>
      </c>
      <c r="ANX71" s="176">
        <v>1661363.91</v>
      </c>
      <c r="ANY71" s="176">
        <v>1676042.14</v>
      </c>
      <c r="ANZ71" s="176">
        <v>1734418.22</v>
      </c>
      <c r="AOA71" s="176">
        <v>1718659</v>
      </c>
      <c r="AOB71" s="176">
        <v>1786125.38</v>
      </c>
      <c r="AOC71" s="176">
        <v>1809723.29</v>
      </c>
      <c r="AOD71" s="176">
        <v>1907556.71</v>
      </c>
      <c r="AOE71" s="176">
        <v>1894336.65</v>
      </c>
      <c r="AOF71" s="176">
        <v>2020060.42</v>
      </c>
      <c r="AOG71" s="176">
        <v>2049833.57</v>
      </c>
      <c r="AOH71" s="176">
        <v>2221028.2599999998</v>
      </c>
      <c r="AOI71" s="176">
        <v>2368404.4</v>
      </c>
      <c r="AOJ71" s="176">
        <v>2442704.0499999998</v>
      </c>
      <c r="AOK71" s="176">
        <v>2555300.71</v>
      </c>
      <c r="AOL71" s="176">
        <v>2643941.7799999998</v>
      </c>
      <c r="AOM71" s="176">
        <v>2662054.17</v>
      </c>
      <c r="AON71" s="176">
        <v>2696672.52</v>
      </c>
      <c r="AOO71" s="176">
        <v>2841571.3</v>
      </c>
      <c r="AOP71" s="176">
        <v>2841458.72</v>
      </c>
      <c r="AOQ71" s="176">
        <v>2955883.31</v>
      </c>
      <c r="AOR71" s="176">
        <v>3096093.78</v>
      </c>
      <c r="AOS71" s="176">
        <v>3282727.61</v>
      </c>
      <c r="AOT71" s="176">
        <v>3439784.98</v>
      </c>
      <c r="AOU71" s="176">
        <v>3532529</v>
      </c>
      <c r="AOV71" s="176">
        <v>3795138.0288476991</v>
      </c>
      <c r="AOW71" s="176">
        <v>3942965.81</v>
      </c>
      <c r="AOX71" s="176">
        <v>4137500.62</v>
      </c>
      <c r="AOY71" s="176">
        <v>4370032.97</v>
      </c>
      <c r="AOZ71" s="176">
        <v>4883673.49</v>
      </c>
      <c r="APA71" s="176">
        <v>5062833.7300000004</v>
      </c>
      <c r="APB71" s="176">
        <v>5540139.5300000003</v>
      </c>
      <c r="APC71" s="176">
        <v>5971065.1299999999</v>
      </c>
      <c r="APD71" s="176">
        <v>6364401.0899999999</v>
      </c>
      <c r="APE71" s="176">
        <v>6690627.7699999996</v>
      </c>
      <c r="APF71" s="176">
        <v>6897607.8600000003</v>
      </c>
      <c r="APG71" s="176">
        <v>7098100.3700000001</v>
      </c>
      <c r="APH71" s="176">
        <v>7415353.9500000002</v>
      </c>
      <c r="API71" s="176">
        <v>7953904.5199999996</v>
      </c>
      <c r="APJ71" s="176">
        <v>8323143.6299999999</v>
      </c>
      <c r="APK71" s="176">
        <v>8925636.0899999999</v>
      </c>
      <c r="APL71" s="176">
        <v>9375857.4299999997</v>
      </c>
      <c r="APM71" s="176">
        <v>9633051.25</v>
      </c>
      <c r="APN71" s="176">
        <v>10083057.02</v>
      </c>
      <c r="APO71" s="176">
        <v>10611887</v>
      </c>
      <c r="APP71" s="176">
        <v>11108916.33</v>
      </c>
      <c r="APQ71" s="176">
        <v>11568593.24</v>
      </c>
      <c r="APR71" s="176">
        <v>12637130.26</v>
      </c>
      <c r="APS71" s="176">
        <v>13146673.560000001</v>
      </c>
      <c r="APT71" s="176">
        <v>14111118.512571499</v>
      </c>
      <c r="APU71" s="176">
        <v>16484185.104631461</v>
      </c>
      <c r="APV71" s="176">
        <v>18415117.46861966</v>
      </c>
      <c r="APW71" s="176">
        <v>20890952.09</v>
      </c>
      <c r="APX71" s="176">
        <v>24260515.239999998</v>
      </c>
      <c r="APY71" s="176">
        <v>27128930.603197794</v>
      </c>
      <c r="APZ71" s="194">
        <v>30891649.57</v>
      </c>
      <c r="AQA71" s="194">
        <v>34879157.420000002</v>
      </c>
      <c r="AQB71" s="194">
        <v>44430205.590000004</v>
      </c>
      <c r="AQC71" s="194">
        <v>45847420.68</v>
      </c>
      <c r="AQD71" s="194">
        <v>53108030.259999998</v>
      </c>
      <c r="AQE71" s="194">
        <v>57782110.210000001</v>
      </c>
      <c r="AQF71" s="194">
        <v>65194307.229999997</v>
      </c>
      <c r="AQG71" s="194">
        <v>69662558.989999995</v>
      </c>
      <c r="AQH71" s="194">
        <v>75673238.629999995</v>
      </c>
      <c r="AQI71" s="194">
        <v>85258324.640000001</v>
      </c>
      <c r="AQJ71" s="194">
        <v>90030706.530000001</v>
      </c>
      <c r="AQK71" s="194">
        <v>105342733.89</v>
      </c>
      <c r="AQL71" s="194">
        <v>121313329</v>
      </c>
      <c r="AQM71" s="194">
        <v>289122307</v>
      </c>
      <c r="AQN71" s="194">
        <v>240791911</v>
      </c>
      <c r="AQO71" s="194">
        <v>305123670</v>
      </c>
      <c r="AQP71" s="194">
        <v>456312174</v>
      </c>
      <c r="AQQ71" s="194">
        <v>524409721</v>
      </c>
      <c r="AQR71" s="194">
        <v>505355521</v>
      </c>
      <c r="AQS71" s="194">
        <v>723618792</v>
      </c>
      <c r="AQT71" s="194">
        <v>1015639495.9699998</v>
      </c>
      <c r="AQU71" s="194">
        <v>992842314</v>
      </c>
      <c r="AQV71" s="194">
        <v>1055181700</v>
      </c>
      <c r="AQW71" s="194">
        <v>1178734197</v>
      </c>
      <c r="AQX71" s="194">
        <v>1370290884.7299998</v>
      </c>
      <c r="AQY71" s="194">
        <v>1302274559</v>
      </c>
      <c r="AQZ71" s="194">
        <v>1519077388</v>
      </c>
      <c r="ARA71" s="194">
        <v>1598695085</v>
      </c>
      <c r="ARB71" s="194">
        <v>1530537176</v>
      </c>
      <c r="ARC71" s="232">
        <v>1791209637</v>
      </c>
      <c r="ARD71" s="232">
        <v>2412066513</v>
      </c>
      <c r="ARE71" s="232">
        <v>3285621668</v>
      </c>
      <c r="ARF71" s="232">
        <v>3786000745</v>
      </c>
      <c r="ARG71" s="232">
        <v>1793440865</v>
      </c>
      <c r="ARH71" s="232">
        <v>2547342744</v>
      </c>
      <c r="ARI71" s="232">
        <v>4827428262</v>
      </c>
      <c r="ARJ71" s="232">
        <v>6586485550</v>
      </c>
      <c r="ARK71" s="232">
        <v>9204934950</v>
      </c>
      <c r="ARL71" s="232">
        <v>10713647435</v>
      </c>
      <c r="ARM71" s="232">
        <v>14132613280</v>
      </c>
      <c r="ARN71" s="232">
        <v>14445031357</v>
      </c>
      <c r="ARO71" s="232">
        <v>15359923257</v>
      </c>
      <c r="ARP71" s="232">
        <v>15913882874</v>
      </c>
      <c r="ARQ71" s="232">
        <v>20982462838</v>
      </c>
      <c r="ARR71" s="232">
        <v>20557215173</v>
      </c>
      <c r="ARS71" s="232">
        <v>22465006136</v>
      </c>
      <c r="ART71" s="242">
        <v>22019688534</v>
      </c>
      <c r="ARU71" s="242">
        <v>30870241772</v>
      </c>
      <c r="ARV71" s="242">
        <v>33495270895</v>
      </c>
      <c r="ARW71" s="242">
        <v>36586172082</v>
      </c>
      <c r="ARX71" s="242">
        <v>37002944477</v>
      </c>
      <c r="ARY71" s="242">
        <v>38580288516</v>
      </c>
      <c r="ARZ71" s="242">
        <v>42706785255.929993</v>
      </c>
      <c r="ASA71" s="258">
        <v>43501185758.130005</v>
      </c>
      <c r="ASB71" s="232">
        <v>44507015627.210007</v>
      </c>
      <c r="ASC71" s="232">
        <v>45441369498</v>
      </c>
      <c r="ASD71" s="232">
        <v>42631603394.809998</v>
      </c>
      <c r="ASE71" s="232">
        <v>38902888378.059998</v>
      </c>
      <c r="ASF71" s="232">
        <v>37250205326.139999</v>
      </c>
      <c r="ASG71" s="232">
        <v>40015174968.540001</v>
      </c>
      <c r="ASH71" s="232">
        <v>49970230717.300003</v>
      </c>
      <c r="ASI71" s="271">
        <v>44748953196</v>
      </c>
      <c r="ASJ71" s="232">
        <v>49675330174.779999</v>
      </c>
      <c r="ASK71" s="277">
        <v>49443586077.770004</v>
      </c>
      <c r="ASL71" s="286">
        <v>57591963998.419998</v>
      </c>
      <c r="ASM71" s="316">
        <v>61812546199</v>
      </c>
      <c r="ASN71" s="332">
        <v>59903325505</v>
      </c>
      <c r="ASO71" s="336">
        <v>60793100875</v>
      </c>
      <c r="ASP71" s="340">
        <v>68359022155</v>
      </c>
      <c r="ASQ71" s="344">
        <v>62976405431</v>
      </c>
      <c r="ASR71" s="344">
        <v>62716191328</v>
      </c>
      <c r="ASS71" s="359">
        <v>62740562560.230019</v>
      </c>
      <c r="AST71" s="363">
        <v>65503623495.600006</v>
      </c>
      <c r="ASU71" s="380">
        <v>64267455431.410004</v>
      </c>
      <c r="ASV71" s="380">
        <v>65392.872536000003</v>
      </c>
      <c r="ASW71" s="380">
        <v>73540.248367870008</v>
      </c>
      <c r="ASX71" s="380">
        <v>72135.593177000002</v>
      </c>
      <c r="ASY71" s="385">
        <v>73877.576537999994</v>
      </c>
      <c r="ASZ71" s="385">
        <v>67871.313861999995</v>
      </c>
      <c r="ATA71" s="415">
        <v>87027.935276999997</v>
      </c>
      <c r="ATB71" s="419">
        <v>95504.896026000002</v>
      </c>
      <c r="ATC71" s="423">
        <v>98591.137036999993</v>
      </c>
      <c r="ATD71" s="232">
        <v>108818.509103</v>
      </c>
      <c r="ATE71" s="232">
        <v>115303.70736</v>
      </c>
      <c r="ATF71" s="423">
        <v>96638.134286999993</v>
      </c>
      <c r="ATG71" s="423">
        <v>90997.975070999993</v>
      </c>
      <c r="ATH71" s="423">
        <v>94136.945680000004</v>
      </c>
      <c r="ATI71" s="423">
        <v>98571.092684999996</v>
      </c>
      <c r="ATJ71" s="423">
        <v>108859.459365</v>
      </c>
      <c r="ATK71" s="447">
        <v>100032.602912</v>
      </c>
      <c r="ATL71" s="447">
        <v>113739.113425</v>
      </c>
      <c r="ATM71" s="447">
        <v>134474.32402500001</v>
      </c>
      <c r="ATN71" s="447">
        <v>140400.25650300001</v>
      </c>
      <c r="ATO71" s="447">
        <v>138154.422101</v>
      </c>
      <c r="ATP71" s="232">
        <v>136409.20727399999</v>
      </c>
      <c r="ATQ71" s="232">
        <v>131599.95013899999</v>
      </c>
      <c r="ATR71" s="232">
        <v>140996.48793100001</v>
      </c>
      <c r="ATS71" s="232">
        <v>141820.08594399999</v>
      </c>
      <c r="ATT71" s="232">
        <v>156746.04914300001</v>
      </c>
      <c r="ATU71" s="232">
        <v>163738.064713</v>
      </c>
      <c r="ATV71" s="232">
        <v>159109.05084099999</v>
      </c>
      <c r="ATW71" s="232">
        <v>176684.552318</v>
      </c>
      <c r="ATX71" s="232">
        <v>179280.05022599999</v>
      </c>
      <c r="ATY71" s="232">
        <v>216607.01634100001</v>
      </c>
      <c r="ATZ71" s="232">
        <v>210267.04480900001</v>
      </c>
      <c r="AUA71" s="232">
        <v>231708.69722500001</v>
      </c>
      <c r="AUB71" s="232">
        <v>240210.21818699999</v>
      </c>
      <c r="AUC71" s="232">
        <v>278708.35440000001</v>
      </c>
      <c r="AUD71" s="232">
        <v>275945.571192</v>
      </c>
      <c r="AUE71" s="232">
        <v>269788.62190899998</v>
      </c>
      <c r="AUF71" s="232">
        <v>266153.851234</v>
      </c>
      <c r="AUG71" s="232">
        <v>297050.31002400001</v>
      </c>
      <c r="AUH71" s="232">
        <v>366988.48191500001</v>
      </c>
      <c r="AUI71" s="232">
        <v>337387.88672299997</v>
      </c>
      <c r="AUJ71" s="477">
        <v>356776</v>
      </c>
      <c r="AUK71" s="477">
        <v>405905</v>
      </c>
      <c r="AUL71" s="477">
        <v>453761</v>
      </c>
      <c r="AUM71" s="477">
        <v>411779</v>
      </c>
      <c r="AUN71" s="477">
        <v>419535</v>
      </c>
      <c r="AUO71" s="477">
        <v>409593</v>
      </c>
      <c r="AUP71" s="477">
        <v>442357</v>
      </c>
      <c r="AUQ71" s="477">
        <v>492743</v>
      </c>
      <c r="AUR71" s="232">
        <v>492884.38789200003</v>
      </c>
      <c r="AUS71" s="232">
        <v>441057.97509800002</v>
      </c>
      <c r="AUT71" s="232">
        <v>498466.06084699999</v>
      </c>
      <c r="AUU71" s="232">
        <v>514453.19802100002</v>
      </c>
      <c r="AUV71" s="232">
        <v>527888.58406300005</v>
      </c>
      <c r="AUW71" s="232">
        <v>510177.05344699998</v>
      </c>
      <c r="AUX71" s="232">
        <v>546446.03092799999</v>
      </c>
      <c r="AUY71" s="232">
        <v>751404.37927499996</v>
      </c>
      <c r="AUZ71" s="232">
        <v>744200.68635600002</v>
      </c>
      <c r="AVA71" s="232">
        <v>561522.48566899996</v>
      </c>
      <c r="AVB71" s="232">
        <v>960040.97556100006</v>
      </c>
      <c r="AVC71" s="232">
        <v>1040106.373049</v>
      </c>
      <c r="AVD71" s="232">
        <v>1146812.568895</v>
      </c>
      <c r="AVE71" s="232">
        <v>1167724.2733380001</v>
      </c>
      <c r="AVF71" s="232">
        <v>1153516.9463269999</v>
      </c>
      <c r="AVG71" s="232">
        <v>1152441.4297480001</v>
      </c>
      <c r="AVH71" s="492">
        <v>1128701</v>
      </c>
      <c r="AVI71" s="492">
        <v>1294805</v>
      </c>
      <c r="AVJ71" s="491">
        <v>1298834</v>
      </c>
      <c r="AVK71" s="491">
        <v>1393988</v>
      </c>
      <c r="AVL71" s="491">
        <v>1762383</v>
      </c>
      <c r="AVM71" s="492">
        <v>1572883</v>
      </c>
      <c r="AVN71" s="494">
        <v>1538664</v>
      </c>
      <c r="AVO71" s="494">
        <v>1703316</v>
      </c>
      <c r="AVP71" s="494">
        <v>1963956</v>
      </c>
      <c r="AVQ71" s="232">
        <v>1884570.6440157797</v>
      </c>
      <c r="AVR71" s="232">
        <v>1947804.7599064203</v>
      </c>
      <c r="AVS71" s="232">
        <v>2047746.747858</v>
      </c>
      <c r="AVT71" s="232">
        <v>2148021.4735949999</v>
      </c>
      <c r="AVU71" s="232">
        <v>2386208.2081539999</v>
      </c>
      <c r="AVV71" s="232">
        <v>2326815.7462320002</v>
      </c>
      <c r="AVW71" s="232">
        <v>2308860.9846319999</v>
      </c>
      <c r="AVX71" s="232">
        <v>2400746.3872989998</v>
      </c>
      <c r="AVY71" s="232">
        <v>2437800.8919990002</v>
      </c>
      <c r="AVZ71" s="232">
        <v>2819369.5095040002</v>
      </c>
      <c r="AWA71" s="232">
        <v>3208986.9650110002</v>
      </c>
      <c r="AWB71" s="232">
        <v>3155007.8063599998</v>
      </c>
      <c r="AWC71" s="232">
        <v>3874948.121977</v>
      </c>
      <c r="AWD71" s="232">
        <v>3511138.3873530002</v>
      </c>
      <c r="AWE71" s="232">
        <v>3483268.741678</v>
      </c>
      <c r="AWF71" s="232">
        <v>3486850.0670759999</v>
      </c>
      <c r="AWG71" s="232">
        <v>3877112.7572630001</v>
      </c>
      <c r="AWH71" s="232">
        <v>3863090.6394460001</v>
      </c>
      <c r="AWI71" s="232">
        <v>4485137.3298220001</v>
      </c>
      <c r="AWJ71" s="232">
        <v>4308460.6267060004</v>
      </c>
      <c r="AWK71" s="232">
        <v>4497952.5993229998</v>
      </c>
      <c r="AWL71" s="232">
        <v>4860473.1934810001</v>
      </c>
      <c r="AWM71" s="232">
        <v>4769998.6676449999</v>
      </c>
      <c r="AWN71" s="232">
        <v>4783632.7377800001</v>
      </c>
      <c r="AWO71" s="232">
        <v>4610076.1420820002</v>
      </c>
      <c r="AWP71" s="232">
        <v>4972167.7751190001</v>
      </c>
      <c r="AWQ71" s="232">
        <v>5149312.4617020003</v>
      </c>
      <c r="AWR71" s="506">
        <v>5493027.9535530005</v>
      </c>
      <c r="AWS71" s="506">
        <v>5391637.9106550002</v>
      </c>
      <c r="AWT71" s="506"/>
    </row>
    <row r="72" spans="1:1301" ht="13.5" thickBot="1" x14ac:dyDescent="0.25">
      <c r="B72" s="204" t="s">
        <v>1316</v>
      </c>
      <c r="C72" s="212">
        <v>52633.1</v>
      </c>
      <c r="D72" s="212">
        <v>52834.65</v>
      </c>
      <c r="E72" s="212">
        <v>52823.32</v>
      </c>
      <c r="F72" s="212">
        <v>51401.39</v>
      </c>
      <c r="G72" s="212">
        <v>51289.34</v>
      </c>
      <c r="H72" s="212">
        <v>51770.2</v>
      </c>
      <c r="I72" s="212">
        <v>52646.33</v>
      </c>
      <c r="J72" s="212">
        <v>52062.29</v>
      </c>
      <c r="K72" s="212">
        <v>52668.5</v>
      </c>
      <c r="L72" s="212">
        <v>53438.12</v>
      </c>
      <c r="M72" s="212">
        <v>53237.46</v>
      </c>
      <c r="N72" s="212">
        <v>54537.73</v>
      </c>
      <c r="O72" s="212">
        <v>54708.639999999999</v>
      </c>
      <c r="P72" s="212">
        <v>54817.79</v>
      </c>
      <c r="Q72" s="212">
        <v>54800.31</v>
      </c>
      <c r="R72" s="212">
        <v>55416.18</v>
      </c>
      <c r="S72" s="212">
        <v>54660.03</v>
      </c>
      <c r="T72" s="212">
        <v>56337.37</v>
      </c>
      <c r="U72" s="212">
        <v>56456.59</v>
      </c>
      <c r="V72" s="212">
        <v>57372.02</v>
      </c>
      <c r="W72" s="212">
        <v>56999.56</v>
      </c>
      <c r="X72" s="212">
        <v>57728.31</v>
      </c>
      <c r="Y72" s="212">
        <v>58160.92</v>
      </c>
      <c r="Z72" s="212">
        <v>58333.48</v>
      </c>
      <c r="AA72" s="212">
        <v>58186.15</v>
      </c>
      <c r="AB72" s="212">
        <v>61421.04</v>
      </c>
      <c r="AC72" s="212">
        <v>63157.760000000002</v>
      </c>
      <c r="AD72" s="212">
        <v>63411.25</v>
      </c>
      <c r="AE72" s="212">
        <v>63769.75</v>
      </c>
      <c r="AF72" s="212">
        <v>65050.6</v>
      </c>
      <c r="AG72" s="212">
        <v>66024.899999999994</v>
      </c>
      <c r="AH72" s="212">
        <v>66162.41</v>
      </c>
      <c r="AI72" s="212">
        <v>66439.8</v>
      </c>
      <c r="AJ72" s="212">
        <v>67262.28</v>
      </c>
      <c r="AK72" s="212">
        <v>68453.070000000007</v>
      </c>
      <c r="AL72" s="212">
        <v>69853.06</v>
      </c>
      <c r="AM72" s="212">
        <v>70161.67</v>
      </c>
      <c r="AN72" s="212">
        <v>70036.92</v>
      </c>
      <c r="AO72" s="212">
        <v>71019.45</v>
      </c>
      <c r="AP72" s="212">
        <v>71909.990000000005</v>
      </c>
      <c r="AQ72" s="212">
        <v>71234.33</v>
      </c>
      <c r="AR72" s="212">
        <v>71856.509999999995</v>
      </c>
      <c r="AS72" s="212">
        <v>72212.77</v>
      </c>
      <c r="AT72" s="212">
        <v>75093.399999999994</v>
      </c>
      <c r="AU72" s="212">
        <v>76693.19</v>
      </c>
      <c r="AV72" s="212">
        <v>78012.899999999994</v>
      </c>
      <c r="AW72" s="212">
        <v>78642.33</v>
      </c>
      <c r="AX72" s="212">
        <v>84097.31</v>
      </c>
      <c r="AY72" s="212">
        <v>87990.27</v>
      </c>
      <c r="AZ72" s="212">
        <v>88675.59</v>
      </c>
      <c r="BA72" s="212">
        <v>88765.97</v>
      </c>
      <c r="BB72" s="212">
        <v>89665.42</v>
      </c>
      <c r="BC72" s="212">
        <v>89887.46</v>
      </c>
      <c r="BD72" s="212">
        <v>89366.38</v>
      </c>
      <c r="BE72" s="212">
        <v>89203.95</v>
      </c>
      <c r="BF72" s="212">
        <v>86882.36</v>
      </c>
      <c r="BG72" s="212">
        <v>88268.94</v>
      </c>
      <c r="BH72" s="212">
        <v>86897.61</v>
      </c>
      <c r="BI72" s="212">
        <v>86274.44</v>
      </c>
      <c r="BJ72" s="212">
        <v>84974.35</v>
      </c>
      <c r="BK72" s="212">
        <v>86271.88</v>
      </c>
      <c r="BL72" s="212">
        <v>85971.37</v>
      </c>
      <c r="BM72" s="212">
        <v>87251.42</v>
      </c>
      <c r="BN72" s="212">
        <v>86824.6</v>
      </c>
      <c r="BO72" s="212">
        <v>85998.92</v>
      </c>
      <c r="BP72" s="212">
        <v>88256.83</v>
      </c>
      <c r="BQ72" s="212">
        <v>88381.57</v>
      </c>
      <c r="BR72" s="212">
        <v>88780.56</v>
      </c>
      <c r="BS72" s="212">
        <v>87469.38</v>
      </c>
      <c r="BT72" s="212">
        <v>88752.78</v>
      </c>
      <c r="BU72" s="212">
        <v>88846.03</v>
      </c>
      <c r="BV72" s="212">
        <v>89453.54</v>
      </c>
      <c r="BW72" s="212">
        <v>90973.64</v>
      </c>
      <c r="BX72" s="212">
        <v>89682.6</v>
      </c>
      <c r="BY72" s="212">
        <v>90471.79</v>
      </c>
      <c r="BZ72" s="212">
        <v>91578.58</v>
      </c>
      <c r="CA72" s="212">
        <v>90860.23</v>
      </c>
      <c r="CB72" s="212">
        <v>91145.62</v>
      </c>
      <c r="CC72" s="212">
        <v>89096.63</v>
      </c>
      <c r="CD72" s="212">
        <v>90274.11</v>
      </c>
      <c r="CE72" s="212">
        <v>89739.27</v>
      </c>
      <c r="CF72" s="212">
        <v>89779.81</v>
      </c>
      <c r="CG72" s="212">
        <v>90961.3</v>
      </c>
      <c r="CH72" s="212">
        <v>91461.35</v>
      </c>
      <c r="CI72" s="212">
        <v>90914.71</v>
      </c>
      <c r="CJ72" s="212">
        <v>89308.31</v>
      </c>
      <c r="CK72" s="212">
        <v>88727.78</v>
      </c>
      <c r="CL72" s="212">
        <v>88174.31</v>
      </c>
      <c r="CM72" s="212">
        <v>88588.23</v>
      </c>
      <c r="CN72" s="212">
        <v>86501.31</v>
      </c>
      <c r="CO72" s="212">
        <v>86984.95</v>
      </c>
      <c r="CP72" s="212">
        <v>90616.29</v>
      </c>
      <c r="CQ72" s="212">
        <v>92015.93</v>
      </c>
      <c r="CR72" s="212">
        <v>92184.77</v>
      </c>
      <c r="CS72" s="212">
        <v>92255.42</v>
      </c>
      <c r="CT72" s="212">
        <v>93384.01</v>
      </c>
      <c r="CU72" s="212">
        <v>94357.49</v>
      </c>
      <c r="CV72" s="213">
        <v>95709.48</v>
      </c>
      <c r="CW72" s="213">
        <v>96985.91</v>
      </c>
      <c r="CX72" s="213">
        <v>99109.34</v>
      </c>
      <c r="CY72" s="213">
        <v>99550.16</v>
      </c>
      <c r="CZ72" s="213">
        <v>100253.54</v>
      </c>
      <c r="DA72" s="213">
        <v>102605.93</v>
      </c>
      <c r="DB72" s="213">
        <v>104230.14</v>
      </c>
      <c r="DC72" s="213">
        <v>104284.91</v>
      </c>
      <c r="DD72" s="213">
        <v>104604.37</v>
      </c>
      <c r="DE72" s="213">
        <v>104646.15</v>
      </c>
      <c r="DF72" s="213">
        <v>102233.79</v>
      </c>
      <c r="DG72" s="213">
        <v>103849.09</v>
      </c>
      <c r="DH72" s="213">
        <v>102289.26</v>
      </c>
      <c r="DI72" s="213">
        <v>101372.78</v>
      </c>
      <c r="DJ72" s="213">
        <v>99828.91</v>
      </c>
      <c r="DK72" s="213">
        <v>101728.33</v>
      </c>
      <c r="DL72" s="213">
        <v>101935.81</v>
      </c>
      <c r="DM72" s="213">
        <v>102849.75</v>
      </c>
      <c r="DN72" s="213">
        <v>101264.97</v>
      </c>
      <c r="DO72" s="213">
        <v>99744.85</v>
      </c>
      <c r="DP72" s="213">
        <v>100811.39</v>
      </c>
      <c r="DQ72" s="213">
        <v>102051.33</v>
      </c>
      <c r="DR72" s="213">
        <v>99397.65</v>
      </c>
      <c r="DS72" s="213">
        <v>99806.48</v>
      </c>
      <c r="DT72" s="213">
        <v>101558.68</v>
      </c>
      <c r="DU72" s="213">
        <v>100080.19</v>
      </c>
      <c r="DV72" s="213">
        <v>100535.1</v>
      </c>
      <c r="DW72" s="213">
        <v>101018.97</v>
      </c>
      <c r="DX72" s="213">
        <v>102428.97</v>
      </c>
      <c r="DY72" s="213">
        <v>102623.58</v>
      </c>
      <c r="DZ72" s="213">
        <v>103209.39</v>
      </c>
      <c r="EA72" s="213">
        <v>103332.41</v>
      </c>
      <c r="EB72" s="213">
        <v>105067.03</v>
      </c>
      <c r="EC72" s="213">
        <v>106113.69</v>
      </c>
      <c r="ED72" s="213">
        <v>105701.98</v>
      </c>
      <c r="EE72" s="213">
        <v>106445.86</v>
      </c>
      <c r="EF72" s="213">
        <v>106900.46</v>
      </c>
      <c r="EG72" s="213">
        <v>107752.14</v>
      </c>
      <c r="EH72" s="213">
        <v>107201.68</v>
      </c>
      <c r="EI72" s="213">
        <v>108365.55</v>
      </c>
      <c r="EJ72" s="213">
        <v>107027.05</v>
      </c>
      <c r="EK72" s="213">
        <v>106615.88</v>
      </c>
      <c r="EL72" s="213">
        <v>107165</v>
      </c>
      <c r="EM72" s="213">
        <v>107563.97</v>
      </c>
      <c r="EN72" s="213">
        <v>106671.69</v>
      </c>
      <c r="EO72" s="213">
        <v>105676.55</v>
      </c>
      <c r="EP72" s="213">
        <v>106610.7</v>
      </c>
      <c r="EQ72" s="213">
        <v>106649.55</v>
      </c>
      <c r="ER72" s="213">
        <v>107991.21</v>
      </c>
      <c r="ES72" s="213">
        <v>108146</v>
      </c>
      <c r="ET72" s="213">
        <v>110134.25</v>
      </c>
      <c r="EU72" s="213">
        <v>111088.44</v>
      </c>
      <c r="EV72" s="213">
        <v>113575.66</v>
      </c>
      <c r="EW72" s="213">
        <v>116939.61</v>
      </c>
      <c r="EX72" s="213">
        <v>120894.18</v>
      </c>
      <c r="EY72" s="213">
        <v>123660.15</v>
      </c>
      <c r="EZ72" s="213">
        <v>125831.67999999999</v>
      </c>
      <c r="FA72" s="213">
        <v>126735.79</v>
      </c>
      <c r="FB72" s="213">
        <v>128082.66</v>
      </c>
      <c r="FC72" s="213">
        <v>127942.25</v>
      </c>
      <c r="FD72" s="213">
        <v>125770.81</v>
      </c>
      <c r="FE72" s="213">
        <v>124821.08</v>
      </c>
      <c r="FF72" s="213">
        <v>124810.3</v>
      </c>
      <c r="FG72" s="213">
        <v>126113.59</v>
      </c>
      <c r="FH72" s="213">
        <v>124746.56</v>
      </c>
      <c r="FI72" s="213">
        <v>125194.42</v>
      </c>
      <c r="FJ72" s="213">
        <v>122665.43</v>
      </c>
      <c r="FK72" s="213">
        <v>122760.37</v>
      </c>
      <c r="FL72" s="213">
        <v>124754.64</v>
      </c>
      <c r="FM72" s="213">
        <v>124725.88</v>
      </c>
      <c r="FN72" s="213">
        <v>125388.28</v>
      </c>
      <c r="FO72" s="213">
        <v>125120.76</v>
      </c>
      <c r="FP72" s="213">
        <v>127304.01</v>
      </c>
      <c r="FQ72" s="213">
        <v>127048.02</v>
      </c>
      <c r="FR72" s="213">
        <v>128235.16</v>
      </c>
      <c r="FS72" s="213">
        <v>127208.52</v>
      </c>
      <c r="FT72" s="213">
        <v>130784.89</v>
      </c>
      <c r="FU72" s="213">
        <v>129512.69</v>
      </c>
      <c r="FV72" s="213">
        <v>129605.56</v>
      </c>
      <c r="FW72" s="213">
        <v>128377.97</v>
      </c>
      <c r="FX72" s="213">
        <v>128453.68</v>
      </c>
      <c r="FY72" s="213">
        <v>127629.24</v>
      </c>
      <c r="FZ72" s="213">
        <v>127534.72</v>
      </c>
      <c r="GA72" s="213">
        <v>126402.41</v>
      </c>
      <c r="GB72" s="213">
        <v>128556.54</v>
      </c>
      <c r="GC72" s="213">
        <v>129914.33</v>
      </c>
      <c r="GD72" s="213">
        <v>129205.84</v>
      </c>
      <c r="GE72" s="213">
        <v>128763.58</v>
      </c>
      <c r="GF72" s="213">
        <v>130344.02</v>
      </c>
      <c r="GG72" s="213">
        <v>133672.99</v>
      </c>
      <c r="GH72" s="213">
        <v>131926.84</v>
      </c>
      <c r="GI72" s="213">
        <v>132650.6</v>
      </c>
      <c r="GJ72" s="213">
        <v>130070.23</v>
      </c>
      <c r="GK72" s="213">
        <v>128781.33</v>
      </c>
      <c r="GL72" s="213">
        <v>131959.99</v>
      </c>
      <c r="GM72" s="213">
        <v>129826.62</v>
      </c>
      <c r="GN72" s="213">
        <v>130695.32</v>
      </c>
      <c r="GO72" s="213">
        <v>128770.53</v>
      </c>
      <c r="GP72" s="213">
        <v>133885.41</v>
      </c>
      <c r="GQ72" s="213">
        <v>131936.53</v>
      </c>
      <c r="GR72" s="213">
        <v>131970.04</v>
      </c>
      <c r="GS72" s="213">
        <v>132558.85999999999</v>
      </c>
      <c r="GT72" s="213">
        <v>136514.95000000001</v>
      </c>
      <c r="GU72" s="213">
        <v>136942.94</v>
      </c>
      <c r="GV72" s="213">
        <v>137995.39000000001</v>
      </c>
      <c r="GW72" s="213">
        <v>140301.10999999999</v>
      </c>
      <c r="GX72" s="213">
        <v>150694.28</v>
      </c>
      <c r="GY72" s="213">
        <v>155774.9</v>
      </c>
      <c r="GZ72" s="213">
        <v>158365.51</v>
      </c>
      <c r="HA72" s="213">
        <v>157427.6</v>
      </c>
      <c r="HB72" s="213">
        <v>164166.88</v>
      </c>
      <c r="HC72" s="213">
        <v>166237.62</v>
      </c>
      <c r="HD72" s="213">
        <v>160320.34</v>
      </c>
      <c r="HE72" s="213">
        <v>161800.28</v>
      </c>
      <c r="HF72" s="213">
        <v>156764.81</v>
      </c>
      <c r="HG72" s="213">
        <v>157575.03</v>
      </c>
      <c r="HH72" s="213">
        <v>153986.78</v>
      </c>
      <c r="HI72" s="213">
        <v>158677.89000000001</v>
      </c>
      <c r="HJ72" s="213">
        <v>159142.71</v>
      </c>
      <c r="HK72" s="213">
        <v>158856.60999999999</v>
      </c>
      <c r="HL72" s="213">
        <v>158247</v>
      </c>
      <c r="HM72" s="213">
        <v>154627.16</v>
      </c>
      <c r="HN72" s="213">
        <v>151132.04</v>
      </c>
      <c r="HO72" s="213">
        <v>152467.68</v>
      </c>
      <c r="HP72" s="213">
        <v>156743.79</v>
      </c>
      <c r="HQ72" s="213">
        <v>152430.89000000001</v>
      </c>
      <c r="HR72" s="213">
        <v>152034.20000000001</v>
      </c>
      <c r="HS72" s="213">
        <v>153244.26</v>
      </c>
      <c r="HT72" s="213">
        <v>151736.46</v>
      </c>
      <c r="HU72" s="213">
        <v>151975.79999999999</v>
      </c>
      <c r="HV72" s="213">
        <v>149115.92000000001</v>
      </c>
      <c r="HW72" s="213">
        <v>148324.72</v>
      </c>
      <c r="HX72" s="213">
        <v>147281.91</v>
      </c>
      <c r="HY72" s="213">
        <v>144915.71</v>
      </c>
      <c r="HZ72" s="213">
        <v>145014.76999999999</v>
      </c>
      <c r="IA72" s="213">
        <v>146378.35</v>
      </c>
      <c r="IB72" s="213">
        <v>148382.78</v>
      </c>
      <c r="IC72" s="213">
        <v>149349.01999999999</v>
      </c>
      <c r="ID72" s="213">
        <v>147150.26999999999</v>
      </c>
      <c r="IE72" s="213">
        <v>148680.59</v>
      </c>
      <c r="IF72" s="213">
        <v>145567.04999999999</v>
      </c>
      <c r="IG72" s="213">
        <v>149912.32000000001</v>
      </c>
      <c r="IH72" s="213">
        <v>152978.85999999999</v>
      </c>
      <c r="II72" s="213">
        <v>151868.13</v>
      </c>
      <c r="IJ72" s="213">
        <v>149607.49</v>
      </c>
      <c r="IK72" s="213">
        <v>149855.71</v>
      </c>
      <c r="IL72" s="213">
        <v>150404.75</v>
      </c>
      <c r="IM72" s="213">
        <v>147211.32</v>
      </c>
      <c r="IN72" s="213">
        <v>148667.54</v>
      </c>
      <c r="IO72" s="213">
        <v>146368.25</v>
      </c>
      <c r="IP72" s="213">
        <v>147987.99</v>
      </c>
      <c r="IQ72" s="213">
        <v>148788.47</v>
      </c>
      <c r="IR72" s="213">
        <v>148837.26</v>
      </c>
      <c r="IS72" s="213">
        <v>147399.57999999999</v>
      </c>
      <c r="IT72" s="213">
        <v>146951.99</v>
      </c>
      <c r="IU72" s="213">
        <v>146407.13</v>
      </c>
      <c r="IV72" s="213">
        <v>147657.21</v>
      </c>
      <c r="IW72" s="213">
        <v>151078.17000000001</v>
      </c>
      <c r="IX72" s="213">
        <v>154547.92000000001</v>
      </c>
      <c r="IY72" s="213">
        <v>164671.25</v>
      </c>
      <c r="IZ72" s="213">
        <v>168026.49</v>
      </c>
      <c r="JA72" s="213">
        <v>172159.64</v>
      </c>
      <c r="JB72" s="213">
        <v>169486.52</v>
      </c>
      <c r="JC72" s="213">
        <v>169958.9</v>
      </c>
      <c r="JD72" s="213">
        <v>166149.99</v>
      </c>
      <c r="JE72" s="213">
        <v>163542.35999999999</v>
      </c>
      <c r="JF72" s="213">
        <v>161277.45000000001</v>
      </c>
      <c r="JG72" s="213">
        <v>160169.93</v>
      </c>
      <c r="JH72" s="213">
        <v>159563.54999999999</v>
      </c>
      <c r="JI72" s="213">
        <v>155642.97</v>
      </c>
      <c r="JJ72" s="213">
        <v>154191.51</v>
      </c>
      <c r="JK72" s="213">
        <v>150257.60999999999</v>
      </c>
      <c r="JL72" s="213">
        <v>150127.5</v>
      </c>
      <c r="JM72" s="213">
        <v>148522.35999999999</v>
      </c>
      <c r="JN72" s="213">
        <v>146881.15</v>
      </c>
      <c r="JO72" s="213">
        <v>146380.88</v>
      </c>
      <c r="JP72" s="213">
        <v>147208.68</v>
      </c>
      <c r="JQ72" s="213">
        <v>145964.62</v>
      </c>
      <c r="JR72" s="213">
        <v>148814.85</v>
      </c>
      <c r="JS72" s="213">
        <v>147082.56</v>
      </c>
      <c r="JT72" s="213">
        <v>145210.26999999999</v>
      </c>
      <c r="JU72" s="213">
        <v>147362.56</v>
      </c>
      <c r="JV72" s="213">
        <v>148812.91</v>
      </c>
      <c r="JW72" s="213">
        <v>149469.04999999999</v>
      </c>
      <c r="JX72" s="213">
        <v>150214.67000000001</v>
      </c>
      <c r="JY72" s="213">
        <v>149380.26999999999</v>
      </c>
      <c r="JZ72" s="213">
        <v>148609.51999999999</v>
      </c>
      <c r="KA72" s="213">
        <v>150410.26999999999</v>
      </c>
      <c r="KB72" s="213">
        <v>150837.38</v>
      </c>
      <c r="KC72" s="213">
        <v>152727.60999999999</v>
      </c>
      <c r="KD72" s="213">
        <v>153814.9</v>
      </c>
      <c r="KE72" s="213">
        <v>155385.21</v>
      </c>
      <c r="KF72" s="213">
        <v>158005.85</v>
      </c>
      <c r="KG72" s="213">
        <v>162198.26999999999</v>
      </c>
      <c r="KH72" s="213">
        <v>162139.88</v>
      </c>
      <c r="KI72" s="213">
        <v>161957.5</v>
      </c>
      <c r="KJ72" s="213">
        <v>163212.74</v>
      </c>
      <c r="KK72" s="213">
        <v>162939.82999999999</v>
      </c>
      <c r="KL72" s="213">
        <v>160834.76999999999</v>
      </c>
      <c r="KM72" s="213">
        <v>161234.29</v>
      </c>
      <c r="KN72" s="213">
        <v>159626.35</v>
      </c>
      <c r="KO72" s="213">
        <v>157677.41</v>
      </c>
      <c r="KP72" s="213">
        <v>160871.74</v>
      </c>
      <c r="KQ72" s="213">
        <v>161603.88</v>
      </c>
      <c r="KR72" s="213">
        <v>163584.6</v>
      </c>
      <c r="KS72" s="213">
        <v>161509.79999999999</v>
      </c>
      <c r="KT72" s="213">
        <v>162825.73000000001</v>
      </c>
      <c r="KU72" s="213">
        <v>164537.71</v>
      </c>
      <c r="KV72" s="213">
        <v>168232.35</v>
      </c>
      <c r="KW72" s="213">
        <v>174869.78</v>
      </c>
      <c r="KX72" s="213">
        <v>177928.61</v>
      </c>
      <c r="KY72" s="213">
        <v>189005.67</v>
      </c>
      <c r="KZ72" s="213">
        <v>193388.09</v>
      </c>
      <c r="LA72" s="213">
        <v>196055.94</v>
      </c>
      <c r="LB72" s="213">
        <v>193599.63</v>
      </c>
      <c r="LC72" s="213">
        <v>196382.5</v>
      </c>
      <c r="LD72" s="213">
        <v>193737.08</v>
      </c>
      <c r="LE72" s="213">
        <v>190828.64</v>
      </c>
      <c r="LF72" s="213">
        <v>185137.24</v>
      </c>
      <c r="LG72" s="213">
        <v>183769.23</v>
      </c>
      <c r="LH72" s="213">
        <v>187216.39</v>
      </c>
      <c r="LI72" s="213">
        <v>185902.66</v>
      </c>
      <c r="LJ72" s="213">
        <v>185881.68</v>
      </c>
      <c r="LK72" s="213">
        <v>185899.07</v>
      </c>
      <c r="LL72" s="213">
        <v>190871.17</v>
      </c>
      <c r="LM72" s="213">
        <v>190509.3</v>
      </c>
      <c r="LN72" s="213">
        <v>189536.79</v>
      </c>
      <c r="LO72" s="213">
        <v>187945.12</v>
      </c>
      <c r="LP72" s="213">
        <v>193325.09</v>
      </c>
      <c r="LQ72" s="213">
        <v>191815.66</v>
      </c>
      <c r="LR72" s="213">
        <v>192322.65</v>
      </c>
      <c r="LS72" s="213">
        <v>193850.52</v>
      </c>
      <c r="LT72" s="213">
        <v>195947.82</v>
      </c>
      <c r="LU72" s="213">
        <v>198876.44</v>
      </c>
      <c r="LV72" s="213">
        <v>201424.92</v>
      </c>
      <c r="LW72" s="213">
        <v>204211.65</v>
      </c>
      <c r="LX72" s="213">
        <v>207361.15</v>
      </c>
      <c r="LY72" s="213">
        <v>212303.04</v>
      </c>
      <c r="LZ72" s="213">
        <v>212753.58</v>
      </c>
      <c r="MA72" s="213">
        <v>214226.44</v>
      </c>
      <c r="MB72" s="213">
        <v>212584.63</v>
      </c>
      <c r="MC72" s="213">
        <v>219010.68</v>
      </c>
      <c r="MD72" s="213">
        <v>223122.28</v>
      </c>
      <c r="ME72" s="213">
        <v>225301.26</v>
      </c>
      <c r="MF72" s="213">
        <v>227938.7</v>
      </c>
      <c r="MG72" s="213">
        <v>232287.81</v>
      </c>
      <c r="MH72" s="213">
        <v>239502.02</v>
      </c>
      <c r="MI72" s="213">
        <v>229942.24</v>
      </c>
      <c r="MJ72" s="213">
        <v>231362.02</v>
      </c>
      <c r="MK72" s="213">
        <v>232784.04</v>
      </c>
      <c r="ML72" s="213">
        <v>237885.55</v>
      </c>
      <c r="MM72" s="213">
        <v>235532.32</v>
      </c>
      <c r="MN72" s="213">
        <v>238347.23</v>
      </c>
      <c r="MO72" s="213">
        <v>241587.39</v>
      </c>
      <c r="MP72" s="213">
        <v>244081.67</v>
      </c>
      <c r="MQ72" s="213">
        <v>245339.98</v>
      </c>
      <c r="MR72" s="213">
        <v>244287.71</v>
      </c>
      <c r="MS72" s="213">
        <v>243091.91</v>
      </c>
      <c r="MT72" s="213">
        <v>247436.62</v>
      </c>
      <c r="MU72" s="213">
        <v>255993.73</v>
      </c>
      <c r="MV72" s="213">
        <v>261722.52</v>
      </c>
      <c r="MW72" s="213">
        <v>274278.40000000002</v>
      </c>
      <c r="MX72" s="213">
        <v>281158.34999999998</v>
      </c>
      <c r="MY72" s="213">
        <v>293969.57</v>
      </c>
      <c r="MZ72" s="213">
        <v>292766.2</v>
      </c>
      <c r="NA72" s="213">
        <v>299738.02</v>
      </c>
      <c r="NB72" s="213">
        <v>306417.8</v>
      </c>
      <c r="NC72" s="213">
        <v>309936.36</v>
      </c>
      <c r="ND72" s="213">
        <v>307348.40999999997</v>
      </c>
      <c r="NE72" s="213">
        <v>304833.39</v>
      </c>
      <c r="NF72" s="213">
        <v>302334.73</v>
      </c>
      <c r="NG72" s="213">
        <v>302578.39</v>
      </c>
      <c r="NH72" s="213">
        <v>302315.09000000003</v>
      </c>
      <c r="NI72" s="213">
        <v>306485.68</v>
      </c>
      <c r="NJ72" s="213">
        <v>313562.14</v>
      </c>
      <c r="NK72" s="213">
        <v>316573.95</v>
      </c>
      <c r="NL72" s="213">
        <v>320354.53000000003</v>
      </c>
      <c r="NM72" s="213">
        <v>320321.21999999997</v>
      </c>
      <c r="NN72" s="213">
        <v>324419.33</v>
      </c>
      <c r="NO72" s="213">
        <v>317549.76</v>
      </c>
      <c r="NP72" s="213">
        <v>318684.87</v>
      </c>
      <c r="NQ72" s="213">
        <v>317179.65999999997</v>
      </c>
      <c r="NR72" s="213">
        <v>316862.58</v>
      </c>
      <c r="NS72" s="213">
        <v>318309.51</v>
      </c>
      <c r="NT72" s="213">
        <v>316194.57</v>
      </c>
      <c r="NU72" s="213">
        <v>319342.39</v>
      </c>
      <c r="NV72" s="213">
        <v>320545.21000000002</v>
      </c>
      <c r="NW72" s="213">
        <v>324587.71000000002</v>
      </c>
      <c r="NX72" s="213">
        <v>323554.90999999997</v>
      </c>
      <c r="NY72" s="213">
        <v>328829.83</v>
      </c>
      <c r="NZ72" s="213">
        <v>330065.46000000002</v>
      </c>
      <c r="OA72" s="213">
        <v>332090.65999999997</v>
      </c>
      <c r="OB72" s="213">
        <v>336278.12</v>
      </c>
      <c r="OC72" s="213">
        <v>337132.06</v>
      </c>
      <c r="OD72" s="213">
        <v>337449.87</v>
      </c>
      <c r="OE72" s="213">
        <v>346465.73</v>
      </c>
      <c r="OF72" s="213">
        <v>352123.91</v>
      </c>
      <c r="OG72" s="213">
        <v>355026.33</v>
      </c>
      <c r="OH72" s="213">
        <v>359711.5</v>
      </c>
      <c r="OI72" s="213">
        <v>358595.12</v>
      </c>
      <c r="OJ72" s="213">
        <v>366014.54</v>
      </c>
      <c r="OK72" s="213">
        <v>362438.3</v>
      </c>
      <c r="OL72" s="213">
        <v>362344.1</v>
      </c>
      <c r="OM72" s="213">
        <v>366147.74</v>
      </c>
      <c r="ON72" s="213">
        <v>365580.28</v>
      </c>
      <c r="OO72" s="213">
        <v>366753.66</v>
      </c>
      <c r="OP72" s="213">
        <v>367771.17</v>
      </c>
      <c r="OQ72" s="213">
        <v>366664.6</v>
      </c>
      <c r="OR72" s="213">
        <v>363759.49</v>
      </c>
      <c r="OS72" s="213">
        <v>366646.83</v>
      </c>
      <c r="OT72" s="213">
        <v>374231.68</v>
      </c>
      <c r="OU72" s="213">
        <v>379164.92</v>
      </c>
      <c r="OV72" s="213">
        <v>381343.68</v>
      </c>
      <c r="OW72" s="213">
        <v>389364.43</v>
      </c>
      <c r="OX72" s="213">
        <v>411679.06</v>
      </c>
      <c r="OY72" s="213">
        <v>425128.95</v>
      </c>
      <c r="OZ72" s="213">
        <v>430376.87</v>
      </c>
      <c r="PA72" s="213">
        <v>433182.37</v>
      </c>
      <c r="PB72" s="213">
        <v>444811.75</v>
      </c>
      <c r="PC72" s="213">
        <v>458294.3</v>
      </c>
      <c r="PD72" s="213">
        <v>458396.82</v>
      </c>
      <c r="PE72" s="213">
        <v>454711.55</v>
      </c>
      <c r="PF72" s="213">
        <v>457228</v>
      </c>
      <c r="PG72" s="213">
        <v>461631.23</v>
      </c>
      <c r="PH72" s="213">
        <v>465464.26</v>
      </c>
      <c r="PI72" s="213">
        <v>458090.89</v>
      </c>
      <c r="PJ72" s="213">
        <v>464152.17</v>
      </c>
      <c r="PK72" s="213">
        <v>466314.36</v>
      </c>
      <c r="PL72" s="213">
        <v>464871.6</v>
      </c>
      <c r="PM72" s="213">
        <v>466197.67</v>
      </c>
      <c r="PN72" s="213">
        <v>468455.2</v>
      </c>
      <c r="PO72" s="213">
        <v>470079.4</v>
      </c>
      <c r="PP72" s="213">
        <v>475115.04</v>
      </c>
      <c r="PQ72" s="213">
        <v>486741.52</v>
      </c>
      <c r="PR72" s="213">
        <v>481701.69</v>
      </c>
      <c r="PS72" s="213">
        <v>480032.49</v>
      </c>
      <c r="PT72" s="213">
        <v>481285.78</v>
      </c>
      <c r="PU72" s="213">
        <v>490635.01</v>
      </c>
      <c r="PV72" s="213">
        <v>495513.59999999998</v>
      </c>
      <c r="PW72" s="213">
        <v>488128.85</v>
      </c>
      <c r="PX72" s="213">
        <v>490825.15</v>
      </c>
      <c r="PY72" s="213">
        <v>494342.83</v>
      </c>
      <c r="PZ72" s="213">
        <v>491057.4</v>
      </c>
      <c r="QA72" s="213">
        <v>488529.82</v>
      </c>
      <c r="QB72" s="213">
        <v>502169.36</v>
      </c>
      <c r="QC72" s="213">
        <v>507533.75</v>
      </c>
      <c r="QD72" s="213">
        <v>525998.6</v>
      </c>
      <c r="QE72" s="213">
        <v>521050.69</v>
      </c>
      <c r="QF72" s="213">
        <v>526563.56999999995</v>
      </c>
      <c r="QG72" s="213">
        <v>535535.92000000004</v>
      </c>
      <c r="QH72" s="213">
        <v>543587.66</v>
      </c>
      <c r="QI72" s="213">
        <v>547525.51</v>
      </c>
      <c r="QJ72" s="212">
        <v>552081.63</v>
      </c>
      <c r="QK72" s="212">
        <v>553890.18999999994</v>
      </c>
      <c r="QL72" s="212">
        <v>557536.02</v>
      </c>
      <c r="QM72" s="212">
        <v>568268.01</v>
      </c>
      <c r="QN72" s="212">
        <v>562728.61</v>
      </c>
      <c r="QO72" s="212">
        <v>575540.84</v>
      </c>
      <c r="QP72" s="212">
        <v>576582.56999999995</v>
      </c>
      <c r="QQ72" s="212">
        <v>573494.15</v>
      </c>
      <c r="QR72" s="212">
        <v>580110.73</v>
      </c>
      <c r="QS72" s="212">
        <v>585250.84</v>
      </c>
      <c r="QT72" s="212">
        <v>584196.26</v>
      </c>
      <c r="QU72" s="212">
        <v>599292.18999999994</v>
      </c>
      <c r="QV72" s="212">
        <v>600056.91</v>
      </c>
      <c r="QW72" s="212">
        <v>602228.18000000005</v>
      </c>
      <c r="QX72" s="212">
        <v>644101.18000000005</v>
      </c>
      <c r="QY72" s="212">
        <v>664789.98</v>
      </c>
      <c r="QZ72" s="212">
        <v>686443.2</v>
      </c>
      <c r="RA72" s="212">
        <v>679855.16</v>
      </c>
      <c r="RB72" s="212">
        <v>681703.35</v>
      </c>
      <c r="RC72" s="212">
        <v>707865.68</v>
      </c>
      <c r="RD72" s="212">
        <v>698583.69</v>
      </c>
      <c r="RE72" s="212">
        <v>710515.97</v>
      </c>
      <c r="RF72" s="212">
        <v>704491.67</v>
      </c>
      <c r="RG72" s="212">
        <v>700924.91</v>
      </c>
      <c r="RH72" s="212">
        <v>704345.77</v>
      </c>
      <c r="RI72" s="212">
        <v>703573.84</v>
      </c>
      <c r="RJ72" s="212">
        <v>704404.95</v>
      </c>
      <c r="RK72" s="212">
        <v>706461.32</v>
      </c>
      <c r="RL72" s="212">
        <v>714165.3</v>
      </c>
      <c r="RM72" s="212">
        <v>709036.06</v>
      </c>
      <c r="RN72" s="212">
        <v>707598.66</v>
      </c>
      <c r="RO72" s="212">
        <v>724056.92</v>
      </c>
      <c r="RP72" s="212">
        <v>735750.63</v>
      </c>
      <c r="RQ72" s="212">
        <v>744368.53</v>
      </c>
      <c r="RR72" s="212">
        <v>746055.79</v>
      </c>
      <c r="RS72" s="212">
        <v>752102.28</v>
      </c>
      <c r="RT72" s="212">
        <v>767354.86</v>
      </c>
      <c r="RU72" s="212">
        <v>772914.94</v>
      </c>
      <c r="RV72" s="212">
        <v>781566.05</v>
      </c>
      <c r="RW72" s="212">
        <v>783908.8</v>
      </c>
      <c r="RX72" s="212">
        <v>788727.06</v>
      </c>
      <c r="RY72" s="212">
        <v>804912.46</v>
      </c>
      <c r="RZ72" s="212">
        <v>818746.06</v>
      </c>
      <c r="SA72" s="212">
        <v>831062.73</v>
      </c>
      <c r="SB72" s="212">
        <v>817587.17</v>
      </c>
      <c r="SC72" s="212">
        <v>827981.4</v>
      </c>
      <c r="SD72" s="212">
        <v>861236.4</v>
      </c>
      <c r="SE72" s="212">
        <v>866476.07</v>
      </c>
      <c r="SF72" s="212">
        <v>855424.11</v>
      </c>
      <c r="SG72" s="212">
        <v>864176.62</v>
      </c>
      <c r="SH72" s="212">
        <v>882780.06</v>
      </c>
      <c r="SI72" s="212">
        <v>876604.66</v>
      </c>
      <c r="SJ72" s="212">
        <v>872098.97</v>
      </c>
      <c r="SK72" s="212">
        <v>889640.41</v>
      </c>
      <c r="SL72" s="212">
        <v>896925.44</v>
      </c>
      <c r="SM72" s="212">
        <v>900263.29</v>
      </c>
      <c r="SN72" s="212">
        <v>890553.26</v>
      </c>
      <c r="SO72" s="212">
        <v>910595.51</v>
      </c>
      <c r="SP72" s="212">
        <v>934646</v>
      </c>
      <c r="SQ72" s="212">
        <v>961058.12</v>
      </c>
      <c r="SR72" s="212">
        <v>965914.4</v>
      </c>
      <c r="SS72" s="212">
        <v>973088.91</v>
      </c>
      <c r="ST72" s="212">
        <v>981952.84</v>
      </c>
      <c r="SU72" s="212">
        <v>986630.25</v>
      </c>
      <c r="SV72" s="212">
        <v>1031656.46</v>
      </c>
      <c r="SW72" s="212">
        <v>1062256.01</v>
      </c>
      <c r="SX72" s="212">
        <v>1099119.69</v>
      </c>
      <c r="SY72" s="212">
        <v>1120437.72</v>
      </c>
      <c r="SZ72" s="212">
        <v>1146157.79</v>
      </c>
      <c r="TA72" s="212">
        <v>1151129.83</v>
      </c>
      <c r="TB72" s="212">
        <v>1160329.24</v>
      </c>
      <c r="TC72" s="212">
        <v>1192118.1399999999</v>
      </c>
      <c r="TD72" s="212">
        <v>1188060.6599999999</v>
      </c>
      <c r="TE72" s="212">
        <v>1185503.6299999999</v>
      </c>
      <c r="TF72" s="212">
        <v>1179795.71</v>
      </c>
      <c r="TG72" s="212">
        <v>1170001.98</v>
      </c>
      <c r="TH72" s="212">
        <v>1156982.71</v>
      </c>
      <c r="TI72" s="212">
        <v>1154645.28</v>
      </c>
      <c r="TJ72" s="212">
        <v>1153314.51</v>
      </c>
      <c r="TK72" s="212">
        <v>1169747.1399999999</v>
      </c>
      <c r="TL72" s="212">
        <v>1179335.3799999999</v>
      </c>
      <c r="TM72" s="212">
        <v>1185955.3799999999</v>
      </c>
      <c r="TN72" s="212">
        <v>1176904.74</v>
      </c>
      <c r="TO72" s="212">
        <v>1189191.3</v>
      </c>
      <c r="TP72" s="212">
        <v>1185237.53</v>
      </c>
      <c r="TQ72" s="212">
        <v>1209189.8799999999</v>
      </c>
      <c r="TR72" s="212">
        <v>1221133.1299999999</v>
      </c>
      <c r="TS72" s="212">
        <v>1165629.8400000001</v>
      </c>
      <c r="TT72" s="212">
        <v>1164097.29</v>
      </c>
      <c r="TU72" s="212">
        <v>1182402.95</v>
      </c>
      <c r="TV72" s="212">
        <v>1174557.99</v>
      </c>
      <c r="TW72" s="212">
        <v>1170220.71</v>
      </c>
      <c r="TX72" s="212">
        <v>1162111.19</v>
      </c>
      <c r="TY72" s="212">
        <v>1160357.17</v>
      </c>
      <c r="TZ72" s="212">
        <v>1176537.5</v>
      </c>
      <c r="UA72" s="212">
        <v>1169161.8999999999</v>
      </c>
      <c r="UB72" s="212">
        <v>1182028.8700000001</v>
      </c>
      <c r="UC72" s="212">
        <v>1196114.52</v>
      </c>
      <c r="UD72" s="212">
        <v>1209793.9099999999</v>
      </c>
      <c r="UE72" s="212">
        <v>1210481.6000000001</v>
      </c>
      <c r="UF72" s="212">
        <v>1223643.79</v>
      </c>
      <c r="UG72" s="212">
        <v>1251531.83</v>
      </c>
      <c r="UH72" s="212">
        <v>1262464.49</v>
      </c>
      <c r="UI72" s="212">
        <v>1273904.06</v>
      </c>
      <c r="UJ72" s="212">
        <v>1271011.49</v>
      </c>
      <c r="UK72" s="212">
        <v>1276022.6399999999</v>
      </c>
      <c r="UL72" s="212">
        <v>1280181.24</v>
      </c>
      <c r="UM72" s="212">
        <v>1293010.02</v>
      </c>
      <c r="UN72" s="212">
        <v>1295761.77</v>
      </c>
      <c r="UO72" s="212">
        <v>1312654.32</v>
      </c>
      <c r="UP72" s="212">
        <v>1321117.3600000001</v>
      </c>
      <c r="UQ72" s="212">
        <v>1344795.63</v>
      </c>
      <c r="UR72" s="212">
        <v>1333352.76</v>
      </c>
      <c r="US72" s="212">
        <v>1352651.41</v>
      </c>
      <c r="UT72" s="212">
        <v>1347878.16</v>
      </c>
      <c r="UU72" s="212">
        <v>1399953.49</v>
      </c>
      <c r="UV72" s="212">
        <v>1402556.73</v>
      </c>
      <c r="UW72" s="212">
        <v>1432198.28</v>
      </c>
      <c r="UX72" s="212">
        <v>1440059.08</v>
      </c>
      <c r="UY72" s="212">
        <v>1460075.44</v>
      </c>
      <c r="UZ72" s="212">
        <v>1457547.45</v>
      </c>
      <c r="VA72" s="212">
        <v>1481718.38</v>
      </c>
      <c r="VB72" s="212">
        <v>1511757.21</v>
      </c>
      <c r="VC72" s="212">
        <v>1547988.14</v>
      </c>
      <c r="VD72" s="212">
        <v>1529165.45</v>
      </c>
      <c r="VE72" s="212">
        <v>1528446.03</v>
      </c>
      <c r="VF72" s="212">
        <v>1527947.25</v>
      </c>
      <c r="VG72" s="212">
        <v>1496798.84</v>
      </c>
      <c r="VH72" s="212">
        <v>1506059.64</v>
      </c>
      <c r="VI72" s="212">
        <v>1513357.34</v>
      </c>
      <c r="VJ72" s="212">
        <v>1492195.75</v>
      </c>
      <c r="VK72" s="212">
        <v>1497529.69</v>
      </c>
      <c r="VL72" s="212">
        <v>1508956.75</v>
      </c>
      <c r="VM72" s="212">
        <v>1521665.77</v>
      </c>
      <c r="VN72" s="212">
        <v>1497042.64</v>
      </c>
      <c r="VO72" s="212">
        <v>1498148.94</v>
      </c>
      <c r="VP72" s="212">
        <v>1506469.43</v>
      </c>
      <c r="VQ72" s="212">
        <v>1521179.11</v>
      </c>
      <c r="VR72" s="212">
        <v>1476400.9</v>
      </c>
      <c r="VS72" s="212">
        <v>1487127.24</v>
      </c>
      <c r="VT72" s="212">
        <v>1481773.5</v>
      </c>
      <c r="VU72" s="212">
        <v>1524102.24</v>
      </c>
      <c r="VV72" s="212">
        <v>1555333.22</v>
      </c>
      <c r="VW72" s="212">
        <v>1514030.15</v>
      </c>
      <c r="VX72" s="212">
        <v>1520044.84</v>
      </c>
      <c r="VY72" s="212">
        <v>1540048.58</v>
      </c>
      <c r="VZ72" s="212">
        <v>1542342.84</v>
      </c>
      <c r="WA72" s="212">
        <v>1532041.42</v>
      </c>
      <c r="WB72" s="212">
        <v>1529198.99</v>
      </c>
      <c r="WC72" s="212">
        <v>1551373.18</v>
      </c>
      <c r="WD72" s="212">
        <v>1596740.3</v>
      </c>
      <c r="WE72" s="212">
        <v>1587482.22</v>
      </c>
      <c r="WF72" s="212">
        <v>1586770.01</v>
      </c>
      <c r="WG72" s="212">
        <v>1599442.4</v>
      </c>
      <c r="WH72" s="212">
        <v>1626205.69</v>
      </c>
      <c r="WI72" s="212">
        <v>1631544.08</v>
      </c>
      <c r="WJ72" s="212">
        <v>1626239.52</v>
      </c>
      <c r="WK72" s="212">
        <v>1613264</v>
      </c>
      <c r="WL72" s="212">
        <v>1623049.37</v>
      </c>
      <c r="WM72" s="212">
        <v>1634172.12</v>
      </c>
      <c r="WN72" s="212">
        <v>1625837.77</v>
      </c>
      <c r="WO72" s="212">
        <v>1651272.92</v>
      </c>
      <c r="WP72" s="212">
        <v>1663369.18</v>
      </c>
      <c r="WQ72" s="212">
        <v>1687653.64</v>
      </c>
      <c r="WR72" s="212">
        <v>1683169.29</v>
      </c>
      <c r="WS72" s="212">
        <v>1700054.45</v>
      </c>
      <c r="WT72" s="212">
        <v>1716175.8</v>
      </c>
      <c r="WU72" s="212">
        <v>1733406.11</v>
      </c>
      <c r="WV72" s="212">
        <v>1758913.92</v>
      </c>
      <c r="WW72" s="212">
        <v>1756238.35</v>
      </c>
      <c r="WX72" s="212">
        <v>1800552.14</v>
      </c>
      <c r="WY72" s="212">
        <v>1847737.56</v>
      </c>
      <c r="WZ72" s="212">
        <v>1868413.2</v>
      </c>
      <c r="XA72" s="212">
        <v>1840605.57</v>
      </c>
      <c r="XB72" s="212">
        <v>1878638.03</v>
      </c>
      <c r="XC72" s="212">
        <v>1899663.61</v>
      </c>
      <c r="XD72" s="212">
        <v>1912178.44</v>
      </c>
      <c r="XE72" s="212">
        <v>1920045.1</v>
      </c>
      <c r="XF72" s="212">
        <v>1904897.67</v>
      </c>
      <c r="XG72" s="212">
        <v>1897221.68</v>
      </c>
      <c r="XH72" s="212">
        <v>1900892.89</v>
      </c>
      <c r="XI72" s="212">
        <v>1906504.81</v>
      </c>
      <c r="XJ72" s="212">
        <v>1893986.54</v>
      </c>
      <c r="XK72" s="212">
        <v>1889225.29</v>
      </c>
      <c r="XL72" s="212">
        <v>1883322.12</v>
      </c>
      <c r="XM72" s="212">
        <v>1910816.85</v>
      </c>
      <c r="XN72" s="212">
        <v>1912084.73</v>
      </c>
      <c r="XO72" s="212">
        <v>1902804.75</v>
      </c>
      <c r="XP72" s="212">
        <v>1916599.63</v>
      </c>
      <c r="XQ72" s="212">
        <v>1938324.8</v>
      </c>
      <c r="XR72" s="212">
        <v>1909490.4</v>
      </c>
      <c r="XS72" s="212">
        <v>1895837.79</v>
      </c>
      <c r="XT72" s="212">
        <v>1901046.12</v>
      </c>
      <c r="XU72" s="212">
        <v>1955710.08</v>
      </c>
      <c r="XV72" s="212">
        <v>2000766.34</v>
      </c>
      <c r="XW72" s="212">
        <v>1991350.66</v>
      </c>
      <c r="XX72" s="212">
        <v>2000341.47</v>
      </c>
      <c r="XY72" s="212">
        <v>2019371.84</v>
      </c>
      <c r="XZ72" s="212">
        <v>2039135.62</v>
      </c>
      <c r="YA72" s="212">
        <v>2025445.75</v>
      </c>
      <c r="YB72" s="212">
        <v>2035181.44</v>
      </c>
      <c r="YC72" s="212">
        <v>2048743.82</v>
      </c>
      <c r="YD72" s="212">
        <v>2107218.62</v>
      </c>
      <c r="YE72" s="212">
        <v>2078544.92</v>
      </c>
      <c r="YF72" s="212">
        <v>2101042.5699999998</v>
      </c>
      <c r="YG72" s="212">
        <v>2105985.67</v>
      </c>
      <c r="YH72" s="212">
        <v>2152013.88</v>
      </c>
      <c r="YI72" s="212">
        <v>2190617.85</v>
      </c>
      <c r="YJ72" s="212">
        <v>2190334.16</v>
      </c>
      <c r="YK72" s="212">
        <v>2205954.69</v>
      </c>
      <c r="YL72" s="212">
        <v>2195884.64</v>
      </c>
      <c r="YM72" s="212">
        <v>2237275.2000000002</v>
      </c>
      <c r="YN72" s="212">
        <v>2222279.81</v>
      </c>
      <c r="YO72" s="212">
        <v>2197357.84</v>
      </c>
      <c r="YP72" s="212">
        <v>2203448.83</v>
      </c>
      <c r="YQ72" s="177">
        <v>2214983.4300000002</v>
      </c>
      <c r="YR72" s="177">
        <v>2414562.6800000002</v>
      </c>
      <c r="YS72" s="177">
        <v>2277719.52</v>
      </c>
      <c r="YT72" s="177">
        <v>2209674.2599999998</v>
      </c>
      <c r="YU72" s="177">
        <v>2245416.44</v>
      </c>
      <c r="YV72" s="177">
        <v>2213292.4700000002</v>
      </c>
      <c r="YW72" s="177">
        <v>2236962.35</v>
      </c>
      <c r="YX72" s="177">
        <v>2277367.37</v>
      </c>
      <c r="YY72" s="177">
        <v>2290354.46</v>
      </c>
      <c r="YZ72" s="177">
        <v>2325007.83</v>
      </c>
      <c r="ZA72" s="177">
        <v>2352700.4</v>
      </c>
      <c r="ZB72" s="177">
        <v>2301017.15</v>
      </c>
      <c r="ZC72" s="177">
        <v>2324510.58</v>
      </c>
      <c r="ZD72" s="177">
        <v>2337041.1800000002</v>
      </c>
      <c r="ZE72" s="177">
        <v>2357316.13</v>
      </c>
      <c r="ZF72" s="177">
        <v>2354914.41</v>
      </c>
      <c r="ZG72" s="177">
        <v>2351644.9</v>
      </c>
      <c r="ZH72" s="177">
        <v>2354128.81</v>
      </c>
      <c r="ZI72" s="177">
        <v>2337157.2999999998</v>
      </c>
      <c r="ZJ72" s="177">
        <v>2341938.73</v>
      </c>
      <c r="ZK72" s="177">
        <v>2314605.7400000002</v>
      </c>
      <c r="ZL72" s="177">
        <v>2322912.1800000002</v>
      </c>
      <c r="ZM72" s="177">
        <v>2348102.5099999998</v>
      </c>
      <c r="ZN72" s="177">
        <v>2355380.1</v>
      </c>
      <c r="ZO72" s="177">
        <v>2359184.11</v>
      </c>
      <c r="ZP72" s="177">
        <v>2349348.83</v>
      </c>
      <c r="ZQ72" s="177">
        <v>2393288.21</v>
      </c>
      <c r="ZR72" s="177">
        <v>2400483.98</v>
      </c>
      <c r="ZS72" s="177">
        <v>2405452.27</v>
      </c>
      <c r="ZT72" s="177">
        <v>2370006.7400000002</v>
      </c>
      <c r="ZU72" s="177">
        <v>2368733.94</v>
      </c>
      <c r="ZV72" s="177">
        <v>2384897.2200000002</v>
      </c>
      <c r="ZW72" s="177">
        <v>2356351.4500000002</v>
      </c>
      <c r="ZX72" s="177">
        <v>2363358.61</v>
      </c>
      <c r="ZY72" s="177">
        <v>2364624.37</v>
      </c>
      <c r="ZZ72" s="177">
        <v>2400198.77</v>
      </c>
      <c r="AAA72" s="177">
        <v>2388170.84</v>
      </c>
      <c r="AAB72" s="177">
        <v>2394236.91</v>
      </c>
      <c r="AAC72" s="177">
        <v>2400339.37</v>
      </c>
      <c r="AAD72" s="177">
        <v>2415672.4</v>
      </c>
      <c r="AAE72" s="177">
        <v>2471602.59</v>
      </c>
      <c r="AAF72" s="177">
        <v>2460993.4</v>
      </c>
      <c r="AAG72" s="177">
        <v>2517207.87</v>
      </c>
      <c r="AAH72" s="177">
        <v>2526299.35</v>
      </c>
      <c r="AAI72" s="177">
        <v>2566935.27</v>
      </c>
      <c r="AAJ72" s="177">
        <v>2559820.23</v>
      </c>
      <c r="AAK72" s="177">
        <v>2617661.7599999998</v>
      </c>
      <c r="AAL72" s="177">
        <v>2583680.48</v>
      </c>
      <c r="AAM72" s="177">
        <v>2572900.44</v>
      </c>
      <c r="AAN72" s="177">
        <v>2581610.58</v>
      </c>
      <c r="AAO72" s="177">
        <v>2569881.27</v>
      </c>
      <c r="AAP72" s="177">
        <v>2584947.11</v>
      </c>
      <c r="AAQ72" s="177">
        <v>2601100.27</v>
      </c>
      <c r="AAR72" s="177">
        <v>2621120.2799999998</v>
      </c>
      <c r="AAS72" s="177">
        <v>2605942.41</v>
      </c>
      <c r="AAT72" s="177">
        <v>2619340.41</v>
      </c>
      <c r="AAU72" s="177">
        <v>2666709.94</v>
      </c>
      <c r="AAV72" s="177">
        <v>2623384.21</v>
      </c>
      <c r="AAW72" s="177">
        <v>2619392.9700000002</v>
      </c>
      <c r="AAX72" s="177">
        <v>2639814.2799999998</v>
      </c>
      <c r="AAY72" s="177">
        <v>2754797.56</v>
      </c>
      <c r="AAZ72" s="177">
        <v>2782838.94</v>
      </c>
      <c r="ABA72" s="177">
        <v>2791889.96</v>
      </c>
      <c r="ABB72" s="177">
        <v>2865412.22</v>
      </c>
      <c r="ABC72" s="177">
        <v>2935806.55</v>
      </c>
      <c r="ABD72" s="177">
        <v>2950911.38</v>
      </c>
      <c r="ABE72" s="177">
        <v>2944920.06</v>
      </c>
      <c r="ABF72" s="177">
        <v>2956560.79</v>
      </c>
      <c r="ABG72" s="177">
        <v>2925197.55</v>
      </c>
      <c r="ABH72" s="177">
        <v>2925557.47</v>
      </c>
      <c r="ABI72" s="177">
        <v>2941569.45</v>
      </c>
      <c r="ABJ72" s="177">
        <v>2957509.99</v>
      </c>
      <c r="ABK72" s="177">
        <v>2970029.54</v>
      </c>
      <c r="ABL72" s="177">
        <v>2920639.07</v>
      </c>
      <c r="ABM72" s="177">
        <v>2939938.42</v>
      </c>
      <c r="ABN72" s="177">
        <v>3019487.7</v>
      </c>
      <c r="ABO72" s="177">
        <v>3035007.89</v>
      </c>
      <c r="ABP72" s="177">
        <v>3043341.5</v>
      </c>
      <c r="ABQ72" s="177">
        <v>3071651.33</v>
      </c>
      <c r="ABR72" s="177">
        <v>3065402.65</v>
      </c>
      <c r="ABS72" s="177">
        <v>3016570.96</v>
      </c>
      <c r="ABT72" s="177">
        <v>3077945.33</v>
      </c>
      <c r="ABU72" s="177">
        <v>3085171.48</v>
      </c>
      <c r="ABV72" s="177">
        <v>3132263.46</v>
      </c>
      <c r="ABW72" s="177">
        <v>3092084.61</v>
      </c>
      <c r="ABX72" s="177">
        <v>3090970.86</v>
      </c>
      <c r="ABY72" s="177">
        <v>3126365.52</v>
      </c>
      <c r="ABZ72" s="177">
        <v>3175832.01</v>
      </c>
      <c r="ACA72" s="177">
        <v>3161956.69</v>
      </c>
      <c r="ACB72" s="177">
        <v>3246780.4</v>
      </c>
      <c r="ACC72" s="177">
        <v>3249565.84</v>
      </c>
      <c r="ACD72" s="177">
        <v>3323741.51</v>
      </c>
      <c r="ACE72" s="177">
        <v>3398114.14</v>
      </c>
      <c r="ACF72" s="177">
        <v>3400547</v>
      </c>
      <c r="ACG72" s="177">
        <v>3438531.83</v>
      </c>
      <c r="ACH72" s="177">
        <v>3482468.9527958999</v>
      </c>
      <c r="ACI72" s="177">
        <v>3566338.8116066004</v>
      </c>
      <c r="ACJ72" s="177">
        <v>3478887.8478436996</v>
      </c>
      <c r="ACK72" s="177">
        <v>3493749.3298626011</v>
      </c>
      <c r="ACL72" s="177">
        <v>3496938.3562897011</v>
      </c>
      <c r="ACM72" s="177">
        <v>3529277.8740495993</v>
      </c>
      <c r="ACN72" s="177">
        <v>3544069.3031931007</v>
      </c>
      <c r="ACO72" s="177">
        <v>3548323.8755705999</v>
      </c>
      <c r="ACP72" s="177">
        <v>3579144.9057525992</v>
      </c>
      <c r="ACQ72" s="177">
        <v>3616724.352597699</v>
      </c>
      <c r="ACR72" s="177">
        <v>3691080.3677245993</v>
      </c>
      <c r="ACS72" s="177">
        <v>3643550.0532217002</v>
      </c>
      <c r="ACT72" s="177">
        <v>3675188.7585211997</v>
      </c>
      <c r="ACU72" s="177">
        <v>3666405.1894641006</v>
      </c>
      <c r="ACV72" s="177">
        <v>3746483.6486129998</v>
      </c>
      <c r="ACW72" s="177">
        <v>3753904.8769231997</v>
      </c>
      <c r="ACX72" s="177">
        <v>3895467.1591411</v>
      </c>
      <c r="ACY72" s="177">
        <v>4056481.7891616998</v>
      </c>
      <c r="ACZ72" s="177">
        <v>4150762.8291292991</v>
      </c>
      <c r="ADA72" s="177">
        <v>4332565.4014744023</v>
      </c>
      <c r="ADB72" s="177">
        <v>4400149.0554636018</v>
      </c>
      <c r="ADC72" s="177">
        <v>4484900.1727376999</v>
      </c>
      <c r="ADD72" s="177">
        <v>4469029.0364879007</v>
      </c>
      <c r="ADE72" s="177">
        <v>4449759.4814950004</v>
      </c>
      <c r="ADF72" s="177">
        <v>4443843.3464523014</v>
      </c>
      <c r="ADG72" s="177">
        <v>4449363.1214602003</v>
      </c>
      <c r="ADH72" s="177">
        <v>4435487.2748965016</v>
      </c>
      <c r="ADI72" s="177">
        <v>4444539.5447864998</v>
      </c>
      <c r="ADJ72" s="177">
        <v>4416026.2064836985</v>
      </c>
      <c r="ADK72" s="177">
        <v>4405083.0872186003</v>
      </c>
      <c r="ADL72" s="177">
        <v>4445462.2418905012</v>
      </c>
      <c r="ADM72" s="177">
        <v>4464467.675154198</v>
      </c>
      <c r="ADN72" s="177">
        <v>4555123.6386958994</v>
      </c>
      <c r="ADO72" s="177">
        <v>4558812.3818873009</v>
      </c>
      <c r="ADP72" s="177">
        <v>4628015.8561979998</v>
      </c>
      <c r="ADQ72" s="177">
        <v>4675780.2191579985</v>
      </c>
      <c r="ADR72" s="177">
        <v>4706656.184667699</v>
      </c>
      <c r="ADS72" s="177">
        <v>4636048.0217044987</v>
      </c>
      <c r="ADT72" s="177">
        <v>4653087.7927517984</v>
      </c>
      <c r="ADU72" s="177">
        <v>4708437.1518206988</v>
      </c>
      <c r="ADV72" s="177">
        <v>4727002.495126402</v>
      </c>
      <c r="ADW72" s="177">
        <v>4727102.8095586011</v>
      </c>
      <c r="ADX72" s="177">
        <v>4763569.6277040001</v>
      </c>
      <c r="ADY72" s="177">
        <v>4777609.9764146004</v>
      </c>
      <c r="ADZ72" s="177">
        <v>4861425.5116514992</v>
      </c>
      <c r="AEA72" s="177">
        <v>4987807.9504804993</v>
      </c>
      <c r="AEB72" s="177">
        <v>4949385.4284579</v>
      </c>
      <c r="AEC72" s="177">
        <v>4980888.1747214999</v>
      </c>
      <c r="AED72" s="177">
        <v>5005491.2917735018</v>
      </c>
      <c r="AEE72" s="177">
        <v>5223066.6743697999</v>
      </c>
      <c r="AEF72" s="177">
        <v>5161835.9650167013</v>
      </c>
      <c r="AEG72" s="177">
        <v>5162077.5122856004</v>
      </c>
      <c r="AEH72" s="177">
        <v>5245034.1333527993</v>
      </c>
      <c r="AEI72" s="177">
        <v>5317597.4280196987</v>
      </c>
      <c r="AEJ72" s="177">
        <v>5343354.1462390991</v>
      </c>
      <c r="AEK72" s="177">
        <v>5375418.4701181017</v>
      </c>
      <c r="AEL72" s="177">
        <v>5461477.294685401</v>
      </c>
      <c r="AEM72" s="177">
        <v>5496604.3915716996</v>
      </c>
      <c r="AEN72" s="177">
        <v>5603410.2443067003</v>
      </c>
      <c r="AEO72" s="177">
        <v>5559460.8149894001</v>
      </c>
      <c r="AEP72" s="177">
        <v>5607417.7425728999</v>
      </c>
      <c r="AEQ72" s="177">
        <v>5668462.7748679006</v>
      </c>
      <c r="AER72" s="177">
        <v>5803403.2117954018</v>
      </c>
      <c r="AES72" s="177">
        <v>5810598.8895526007</v>
      </c>
      <c r="AET72" s="177">
        <v>5835021.158762102</v>
      </c>
      <c r="AEU72" s="177">
        <v>5848252.2370448979</v>
      </c>
      <c r="AEV72" s="177">
        <v>5922377.7504988015</v>
      </c>
      <c r="AEW72" s="177">
        <v>5998652.8840098986</v>
      </c>
      <c r="AEX72" s="177">
        <v>6105678.1749242004</v>
      </c>
      <c r="AEY72" s="177">
        <v>6341147.3008235004</v>
      </c>
      <c r="AEZ72" s="177">
        <v>6544966.1960927984</v>
      </c>
      <c r="AFA72" s="177">
        <v>6770474.5199499</v>
      </c>
      <c r="AFB72" s="177">
        <v>6851526.6451454023</v>
      </c>
      <c r="AFC72" s="177">
        <v>7038007.187208198</v>
      </c>
      <c r="AFD72" s="177">
        <v>7106373.4181686016</v>
      </c>
      <c r="AFE72" s="177">
        <v>7157564.8840704989</v>
      </c>
      <c r="AFF72" s="177">
        <v>7099733.404604299</v>
      </c>
      <c r="AFG72" s="177">
        <v>7098673.3194339005</v>
      </c>
      <c r="AFH72" s="177">
        <v>7136306.2827698998</v>
      </c>
      <c r="AFI72" s="177">
        <v>7142361.4286983991</v>
      </c>
      <c r="AFJ72" s="177">
        <v>7243915.3927154997</v>
      </c>
      <c r="AFK72" s="177">
        <v>7233970.4969165018</v>
      </c>
      <c r="AFL72" s="177">
        <v>7270998.9903191999</v>
      </c>
      <c r="AFM72" s="177">
        <v>7294785.2647378994</v>
      </c>
      <c r="AFN72" s="177">
        <v>7377341.988961298</v>
      </c>
      <c r="AFO72" s="177">
        <v>7340816.8604664002</v>
      </c>
      <c r="AFP72" s="177">
        <v>7446472.8613166027</v>
      </c>
      <c r="AFQ72" s="177">
        <v>7460520.2720933007</v>
      </c>
      <c r="AFR72" s="177">
        <v>7576205.2553690998</v>
      </c>
      <c r="AFS72" s="177">
        <v>7555219.2612379007</v>
      </c>
      <c r="AFT72" s="177">
        <v>7609401.5949975988</v>
      </c>
      <c r="AFU72" s="177">
        <v>7654077.6321073985</v>
      </c>
      <c r="AFV72" s="177">
        <v>7685412.7239597002</v>
      </c>
      <c r="AFW72" s="177">
        <v>7736815.6136573898</v>
      </c>
      <c r="AFX72" s="177">
        <v>7763593.500360799</v>
      </c>
      <c r="AFY72" s="177">
        <v>7909701.3416089974</v>
      </c>
      <c r="AFZ72" s="177">
        <v>7938426.8127422985</v>
      </c>
      <c r="AGA72" s="177">
        <v>8070191.2202603994</v>
      </c>
      <c r="AGB72" s="177">
        <v>8110366.8224479975</v>
      </c>
      <c r="AGC72" s="177">
        <v>8164340.5822251998</v>
      </c>
      <c r="AGD72" s="177">
        <v>8287819.2510087993</v>
      </c>
      <c r="AGE72" s="177">
        <v>8425755.3821027</v>
      </c>
      <c r="AGF72" s="177">
        <v>8542556.5099008009</v>
      </c>
      <c r="AGG72" s="177">
        <v>8581201.7911240011</v>
      </c>
      <c r="AGH72" s="177">
        <v>8547927.637140803</v>
      </c>
      <c r="AGI72" s="177">
        <v>8705615.8629277982</v>
      </c>
      <c r="AGJ72" s="177">
        <v>8724226.8161194995</v>
      </c>
      <c r="AGK72" s="177">
        <v>8782407.1344220992</v>
      </c>
      <c r="AGL72" s="177">
        <v>8955116.0977013968</v>
      </c>
      <c r="AGM72" s="177">
        <v>9002493.068239402</v>
      </c>
      <c r="AGN72" s="177">
        <v>9130205.7527100984</v>
      </c>
      <c r="AGO72" s="177">
        <v>9099164.6483711023</v>
      </c>
      <c r="AGP72" s="177">
        <v>9195698.1965465993</v>
      </c>
      <c r="AGQ72" s="177">
        <v>9305760.6809077989</v>
      </c>
      <c r="AGR72" s="177">
        <v>9475559.4930153023</v>
      </c>
      <c r="AGS72" s="177">
        <v>9511690.4715445973</v>
      </c>
      <c r="AGT72" s="177">
        <v>9613919.7569880001</v>
      </c>
      <c r="AGU72" s="177">
        <v>9818263.6432442944</v>
      </c>
      <c r="AGV72" s="177">
        <v>9876421.9275192991</v>
      </c>
      <c r="AGW72" s="177">
        <v>10213575.2562396</v>
      </c>
      <c r="AGX72" s="177">
        <v>10424255.755976897</v>
      </c>
      <c r="AGY72" s="177">
        <v>10926790.276930697</v>
      </c>
      <c r="AGZ72" s="177">
        <v>11152370.312973101</v>
      </c>
      <c r="AHA72" s="177">
        <v>11567334.699999999</v>
      </c>
      <c r="AHB72" s="177">
        <v>11625419.550000001</v>
      </c>
      <c r="AHC72" s="177">
        <v>11830678.43</v>
      </c>
      <c r="AHD72" s="177">
        <v>12023841.047437796</v>
      </c>
      <c r="AHE72" s="177">
        <v>12097770.592380796</v>
      </c>
      <c r="AHF72" s="177">
        <v>12205215.802197598</v>
      </c>
      <c r="AHG72" s="177">
        <v>12187588.460000001</v>
      </c>
      <c r="AHH72" s="177">
        <v>12322856.3352756</v>
      </c>
      <c r="AHI72" s="177">
        <v>12361332.470045999</v>
      </c>
      <c r="AHJ72" s="177">
        <v>12599201.238505799</v>
      </c>
      <c r="AHK72" s="177">
        <v>12618759.358744698</v>
      </c>
      <c r="AHL72" s="177">
        <v>12745755.59</v>
      </c>
      <c r="AHM72" s="177">
        <v>12754130.74</v>
      </c>
      <c r="AHN72" s="177">
        <v>12980520.27</v>
      </c>
      <c r="AHO72" s="177">
        <v>12910751.359999999</v>
      </c>
      <c r="AHP72" s="177">
        <v>13024090.6</v>
      </c>
      <c r="AHQ72" s="177">
        <v>13206955.67</v>
      </c>
      <c r="AHR72" s="177">
        <v>13331150.029999999</v>
      </c>
      <c r="AHS72" s="177">
        <v>13206590.68</v>
      </c>
      <c r="AHT72" s="177">
        <v>13344352.99</v>
      </c>
      <c r="AHU72" s="177">
        <v>13512128.73</v>
      </c>
      <c r="AHV72" s="177">
        <v>13504444.99</v>
      </c>
      <c r="AHW72" s="177">
        <v>13676864.369999999</v>
      </c>
      <c r="AHX72" s="177">
        <v>13754357.6</v>
      </c>
      <c r="AHY72" s="177">
        <v>13853188.75</v>
      </c>
      <c r="AHZ72" s="177">
        <v>13953933.060000001</v>
      </c>
      <c r="AIA72" s="177">
        <v>14158165.439999999</v>
      </c>
      <c r="AIB72" s="177">
        <v>14267681.27</v>
      </c>
      <c r="AIC72" s="177">
        <v>14200826.07</v>
      </c>
      <c r="AID72" s="177">
        <v>14345545.57</v>
      </c>
      <c r="AIE72" s="177">
        <v>14467327.789999999</v>
      </c>
      <c r="AIF72" s="177">
        <v>14562620.210000001</v>
      </c>
      <c r="AIG72" s="177">
        <v>14614761.460000001</v>
      </c>
      <c r="AIH72" s="177">
        <v>14742743.75</v>
      </c>
      <c r="AII72" s="177">
        <v>14874282.42</v>
      </c>
      <c r="AIJ72" s="177">
        <v>15008663.539999999</v>
      </c>
      <c r="AIK72" s="177">
        <v>14995640.41</v>
      </c>
      <c r="AIL72" s="177">
        <v>15083720.800000001</v>
      </c>
      <c r="AIM72" s="177">
        <v>15306048.279999999</v>
      </c>
      <c r="AIN72" s="177">
        <v>15508554.77</v>
      </c>
      <c r="AIO72" s="177">
        <v>15382953.01</v>
      </c>
      <c r="AIP72" s="177">
        <v>15353135.07</v>
      </c>
      <c r="AIQ72" s="177">
        <v>15415110.119999999</v>
      </c>
      <c r="AIR72" s="177">
        <v>15551400.029999999</v>
      </c>
      <c r="AIS72" s="177">
        <v>15630800.26</v>
      </c>
      <c r="AIT72" s="177">
        <v>15685250.109999999</v>
      </c>
      <c r="AIU72" s="177">
        <v>15920367.67</v>
      </c>
      <c r="AIV72" s="177">
        <v>16107024.15</v>
      </c>
      <c r="AIW72" s="177">
        <v>16486125.59</v>
      </c>
      <c r="AIX72" s="177">
        <v>16637603.33</v>
      </c>
      <c r="AIY72" s="177">
        <v>17730742.140000001</v>
      </c>
      <c r="AIZ72" s="177">
        <v>18042253.09</v>
      </c>
      <c r="AJA72" s="177">
        <v>18784423.359999999</v>
      </c>
      <c r="AJB72" s="177">
        <v>18973822.02</v>
      </c>
      <c r="AJC72" s="177">
        <v>19454949.170000002</v>
      </c>
      <c r="AJD72" s="177">
        <v>19734586.52</v>
      </c>
      <c r="AJE72" s="177">
        <v>20011140.050000001</v>
      </c>
      <c r="AJF72" s="177">
        <v>20087337.899999999</v>
      </c>
      <c r="AJG72" s="177">
        <v>20016663.399999999</v>
      </c>
      <c r="AJH72" s="177">
        <v>20221156.120000001</v>
      </c>
      <c r="AJI72" s="177">
        <v>20181435.039999999</v>
      </c>
      <c r="AJJ72" s="177">
        <v>20459941.449999999</v>
      </c>
      <c r="AJK72" s="177">
        <v>20383896.120000001</v>
      </c>
      <c r="AJL72" s="177">
        <v>20625486.780000001</v>
      </c>
      <c r="AJM72" s="177">
        <v>20656802.780000001</v>
      </c>
      <c r="AJN72" s="177">
        <v>21110884.100000001</v>
      </c>
      <c r="AJO72" s="177">
        <v>20987803.140000001</v>
      </c>
      <c r="AJP72" s="177">
        <v>21445299.219999999</v>
      </c>
      <c r="AJQ72" s="177">
        <v>21778296.719999999</v>
      </c>
      <c r="AJR72" s="177">
        <v>21980121.050000001</v>
      </c>
      <c r="AJS72" s="177">
        <v>21912646.989999998</v>
      </c>
      <c r="AJT72" s="177">
        <v>21894507.210000001</v>
      </c>
      <c r="AJU72" s="177">
        <v>22285159.620000001</v>
      </c>
      <c r="AJV72" s="177">
        <v>22563972.23</v>
      </c>
      <c r="AJW72" s="177">
        <v>23066708.829999998</v>
      </c>
      <c r="AJX72" s="177">
        <v>22945478.41</v>
      </c>
      <c r="AJY72" s="177">
        <v>23399441.690000001</v>
      </c>
      <c r="AJZ72" s="177">
        <v>23721170.039999999</v>
      </c>
      <c r="AKA72" s="177">
        <v>24577973.460000001</v>
      </c>
      <c r="AKB72" s="177">
        <v>24839379.09</v>
      </c>
      <c r="AKC72" s="177">
        <v>25017336.800000001</v>
      </c>
      <c r="AKD72" s="177">
        <v>25301373</v>
      </c>
      <c r="AKE72" s="177">
        <v>26195257.010000002</v>
      </c>
      <c r="AKF72" s="177">
        <v>26634808.870000001</v>
      </c>
      <c r="AKG72" s="177">
        <v>26759918.300000001</v>
      </c>
      <c r="AKH72" s="177">
        <v>27044798.510000002</v>
      </c>
      <c r="AKI72" s="177">
        <v>27438449.809999999</v>
      </c>
      <c r="AKJ72" s="177">
        <v>28075991.190000001</v>
      </c>
      <c r="AKK72" s="177">
        <v>28107075.52</v>
      </c>
      <c r="AKL72" s="177">
        <v>28601275.510000002</v>
      </c>
      <c r="AKM72" s="177">
        <v>28920751.780000001</v>
      </c>
      <c r="AKN72" s="177">
        <v>29569453.879999999</v>
      </c>
      <c r="AKO72" s="177">
        <v>29711537.149999999</v>
      </c>
      <c r="AKP72" s="177">
        <v>29979789.23</v>
      </c>
      <c r="AKQ72" s="177">
        <v>30325888.649999999</v>
      </c>
      <c r="AKR72" s="177">
        <v>30697934.629999999</v>
      </c>
      <c r="AKS72" s="177">
        <v>31304216.800000001</v>
      </c>
      <c r="AKT72" s="177">
        <v>31419722.02</v>
      </c>
      <c r="AKU72" s="177">
        <v>31862250.449999999</v>
      </c>
      <c r="AKV72" s="177">
        <v>32512146.210000001</v>
      </c>
      <c r="AKW72" s="177">
        <v>33136840</v>
      </c>
      <c r="AKX72" s="177">
        <v>33572461.229999997</v>
      </c>
      <c r="AKY72" s="177">
        <v>35503912.990000002</v>
      </c>
      <c r="AKZ72" s="177">
        <v>36045009.109999999</v>
      </c>
      <c r="ALA72" s="177">
        <v>37160484.979999997</v>
      </c>
      <c r="ALB72" s="177">
        <v>38167273.329999998</v>
      </c>
      <c r="ALC72" s="177">
        <v>38821059.969999999</v>
      </c>
      <c r="ALD72" s="177">
        <v>39449838.039999999</v>
      </c>
      <c r="ALE72" s="177">
        <v>39553068.579999998</v>
      </c>
      <c r="ALF72" s="177">
        <v>40285616.770000003</v>
      </c>
      <c r="ALG72" s="177">
        <v>40199638.560000002</v>
      </c>
      <c r="ALH72" s="177">
        <v>40267466.43</v>
      </c>
      <c r="ALI72" s="177">
        <v>40577060.140000001</v>
      </c>
      <c r="ALJ72" s="177">
        <v>41709647.200000003</v>
      </c>
      <c r="ALK72" s="177">
        <v>41666156.5</v>
      </c>
      <c r="ALL72" s="177">
        <v>41795607.020000003</v>
      </c>
      <c r="ALM72" s="177">
        <v>42076360.759999998</v>
      </c>
      <c r="ALN72" s="177">
        <v>42754411.780000001</v>
      </c>
      <c r="ALO72" s="177">
        <v>42942453.859999999</v>
      </c>
      <c r="ALP72" s="177">
        <v>43433393.670000002</v>
      </c>
      <c r="ALQ72" s="177">
        <v>44022160.490000002</v>
      </c>
      <c r="ALR72" s="177">
        <v>44709945.219999999</v>
      </c>
      <c r="ALS72" s="177">
        <v>44352759.25</v>
      </c>
      <c r="ALT72" s="177">
        <v>44423389.729999997</v>
      </c>
      <c r="ALU72" s="177">
        <v>45140687.960000001</v>
      </c>
      <c r="ALV72" s="177">
        <v>45302143.82</v>
      </c>
      <c r="ALW72" s="177">
        <v>45765344.18</v>
      </c>
      <c r="ALX72" s="177">
        <v>45966725.170000002</v>
      </c>
      <c r="ALY72" s="177">
        <v>46670927.049999997</v>
      </c>
      <c r="ALZ72" s="177">
        <v>46863430.859999999</v>
      </c>
      <c r="AMA72" s="177">
        <v>48328240.530000001</v>
      </c>
      <c r="AMB72" s="177">
        <v>49480505.840000004</v>
      </c>
      <c r="AMC72" s="177">
        <v>49679357.859999999</v>
      </c>
      <c r="AMD72" s="177">
        <v>50624131.869999997</v>
      </c>
      <c r="AME72" s="177">
        <v>51446799.07</v>
      </c>
      <c r="AMF72" s="177">
        <v>52709238.859999999</v>
      </c>
      <c r="AMG72" s="177">
        <v>52919918.57</v>
      </c>
      <c r="AMH72" s="177">
        <v>53692272.75</v>
      </c>
      <c r="AMI72" s="177">
        <v>54433859.82</v>
      </c>
      <c r="AMJ72" s="177">
        <v>56254130.75</v>
      </c>
      <c r="AMK72" s="177">
        <v>56336139.829999998</v>
      </c>
      <c r="AML72" s="177">
        <v>57605660.32</v>
      </c>
      <c r="AMM72" s="177">
        <v>58498051.579999998</v>
      </c>
      <c r="AMN72" s="177">
        <v>59295144.969999999</v>
      </c>
      <c r="AMO72" s="177">
        <v>60790807.93</v>
      </c>
      <c r="AMP72" s="177">
        <v>61423567.659999996</v>
      </c>
      <c r="AMQ72" s="177">
        <v>64127412.840000004</v>
      </c>
      <c r="AMR72" s="177">
        <v>65383228.82</v>
      </c>
      <c r="AMS72" s="177">
        <v>66777281.850000001</v>
      </c>
      <c r="AMT72" s="177">
        <v>67714825.579999998</v>
      </c>
      <c r="AMU72" s="177">
        <v>68777735.469999999</v>
      </c>
      <c r="AMV72" s="177">
        <v>71767182.659999996</v>
      </c>
      <c r="AMW72" s="177">
        <v>74574329.450000003</v>
      </c>
      <c r="AMX72" s="177">
        <v>76370990.680000007</v>
      </c>
      <c r="AMY72" s="177">
        <v>78585467.519999996</v>
      </c>
      <c r="AMZ72" s="177">
        <v>82913538.519999996</v>
      </c>
      <c r="ANA72" s="177">
        <v>88077506.590000004</v>
      </c>
      <c r="ANB72" s="177">
        <v>93584819.569999993</v>
      </c>
      <c r="ANC72" s="177">
        <v>94670886.489999995</v>
      </c>
      <c r="AND72" s="177">
        <v>97015616.950000003</v>
      </c>
      <c r="ANE72" s="177">
        <v>101204958.15000001</v>
      </c>
      <c r="ANF72" s="177">
        <v>104265553.13</v>
      </c>
      <c r="ANG72" s="177">
        <v>104987739.61</v>
      </c>
      <c r="ANH72" s="177">
        <v>106838995.65000001</v>
      </c>
      <c r="ANI72" s="177">
        <v>109444631.68000001</v>
      </c>
      <c r="ANJ72" s="177">
        <v>112758111.84999999</v>
      </c>
      <c r="ANK72" s="177">
        <v>114291543.20999999</v>
      </c>
      <c r="ANL72" s="177">
        <v>116166695.06</v>
      </c>
      <c r="ANM72" s="177">
        <v>119276325.72</v>
      </c>
      <c r="ANN72" s="177">
        <v>125021365.27</v>
      </c>
      <c r="ANO72" s="177">
        <v>125006626.97</v>
      </c>
      <c r="ANP72" s="177">
        <v>126423313.01000001</v>
      </c>
      <c r="ANQ72" s="177">
        <v>128648844.56</v>
      </c>
      <c r="ANR72" s="177">
        <v>133362700.67</v>
      </c>
      <c r="ANS72" s="177">
        <v>136102962.81</v>
      </c>
      <c r="ANT72" s="177">
        <v>139788518.34</v>
      </c>
      <c r="ANU72" s="177">
        <v>142254041.38999999</v>
      </c>
      <c r="ANV72" s="177">
        <v>143176053.96000001</v>
      </c>
      <c r="ANW72" s="177">
        <v>151111472.86000001</v>
      </c>
      <c r="ANX72" s="177">
        <v>153838260.03999999</v>
      </c>
      <c r="ANY72" s="177">
        <v>158658828.34</v>
      </c>
      <c r="ANZ72" s="177">
        <v>167819973</v>
      </c>
      <c r="AOA72" s="177">
        <v>177814445.65000001</v>
      </c>
      <c r="AOB72" s="177">
        <v>187122861.31</v>
      </c>
      <c r="AOC72" s="177">
        <v>192217712.77000001</v>
      </c>
      <c r="AOD72" s="177">
        <v>199033962.49000001</v>
      </c>
      <c r="AOE72" s="177">
        <v>205367808.19</v>
      </c>
      <c r="AOF72" s="177">
        <v>224797450.77000001</v>
      </c>
      <c r="AOG72" s="177">
        <v>232202441.31</v>
      </c>
      <c r="AOH72" s="177">
        <v>248294929.25</v>
      </c>
      <c r="AOI72" s="177">
        <v>272359825.05000001</v>
      </c>
      <c r="AOJ72" s="177">
        <v>287758115.10000002</v>
      </c>
      <c r="AOK72" s="177">
        <v>291532375.76999998</v>
      </c>
      <c r="AOL72" s="177">
        <v>305314398.81</v>
      </c>
      <c r="AOM72" s="177">
        <v>312153413.72000003</v>
      </c>
      <c r="AON72" s="177">
        <v>322760771.91000003</v>
      </c>
      <c r="AOO72" s="177">
        <v>339501824.86000001</v>
      </c>
      <c r="AOP72" s="177">
        <v>352580323.05000001</v>
      </c>
      <c r="AOQ72" s="177">
        <v>373976634.93000001</v>
      </c>
      <c r="AOR72" s="177">
        <v>395942235.88</v>
      </c>
      <c r="AOS72" s="177">
        <v>423313671.24000001</v>
      </c>
      <c r="AOT72" s="177">
        <v>460731549.17000002</v>
      </c>
      <c r="AOU72" s="177">
        <v>482912640.54000002</v>
      </c>
      <c r="AOV72" s="177">
        <v>503070170.07010508</v>
      </c>
      <c r="AOW72" s="177">
        <v>535947810.37</v>
      </c>
      <c r="AOX72" s="177">
        <v>588623455.58000004</v>
      </c>
      <c r="AOY72" s="177">
        <v>647190192.58000004</v>
      </c>
      <c r="AOZ72" s="177">
        <v>715605848.46000004</v>
      </c>
      <c r="APA72" s="177">
        <v>817508706.87</v>
      </c>
      <c r="APB72" s="177">
        <v>924523012.84000003</v>
      </c>
      <c r="APC72" s="177">
        <v>1006430497.9400001</v>
      </c>
      <c r="APD72" s="177">
        <v>1052112496.87</v>
      </c>
      <c r="APE72" s="177">
        <v>1227249293.26</v>
      </c>
      <c r="APF72" s="177">
        <v>1273481346.9000001</v>
      </c>
      <c r="APG72" s="177">
        <v>1332639600.02</v>
      </c>
      <c r="APH72" s="177">
        <v>1362708962.3900001</v>
      </c>
      <c r="API72" s="177">
        <v>1498016894.8099999</v>
      </c>
      <c r="APJ72" s="177">
        <v>1591183930.3800001</v>
      </c>
      <c r="APK72" s="177">
        <v>1811639600.77</v>
      </c>
      <c r="APL72" s="177">
        <v>1987022998.3199999</v>
      </c>
      <c r="APM72" s="177">
        <v>2108584949.46</v>
      </c>
      <c r="APN72" s="177">
        <v>2431083135.1399999</v>
      </c>
      <c r="APO72" s="177">
        <v>2656272867.3499999</v>
      </c>
      <c r="APP72" s="177">
        <v>2970246777.27</v>
      </c>
      <c r="APQ72" s="177">
        <v>3283198185.1700001</v>
      </c>
      <c r="APR72" s="177">
        <v>3911702936.1500001</v>
      </c>
      <c r="APS72" s="177">
        <v>4234944020.3099999</v>
      </c>
      <c r="APT72" s="177">
        <v>4572488786.4884024</v>
      </c>
      <c r="APU72" s="177">
        <v>5196553197.4007015</v>
      </c>
      <c r="APV72" s="177">
        <v>5955590903.1024218</v>
      </c>
      <c r="APW72" s="177">
        <v>6805603371.6400003</v>
      </c>
      <c r="APX72" s="177">
        <v>7788195853.8100004</v>
      </c>
      <c r="APY72" s="177">
        <v>9071181295.8114243</v>
      </c>
      <c r="APZ72" s="196">
        <v>10162321286.32</v>
      </c>
      <c r="AQA72" s="196">
        <v>11375432557.99</v>
      </c>
      <c r="AQB72" s="196">
        <v>12588315775.76</v>
      </c>
      <c r="AQC72" s="196">
        <v>13545830289.99</v>
      </c>
      <c r="AQD72" s="196">
        <v>14677226577.469999</v>
      </c>
      <c r="AQE72" s="196">
        <v>16456021618.08</v>
      </c>
      <c r="AQF72" s="196">
        <v>18678796956.529999</v>
      </c>
      <c r="AQG72" s="196">
        <v>20085526774.25</v>
      </c>
      <c r="AQH72" s="196">
        <v>23726078767.970001</v>
      </c>
      <c r="AQI72" s="196">
        <v>27202055589.549999</v>
      </c>
      <c r="AQJ72" s="196">
        <v>30660614458.77</v>
      </c>
      <c r="AQK72" s="196">
        <v>36543402208.309998</v>
      </c>
      <c r="AQL72" s="196">
        <v>39954866444</v>
      </c>
      <c r="AQM72" s="196">
        <v>45150069737</v>
      </c>
      <c r="AQN72" s="196">
        <v>52994995221</v>
      </c>
      <c r="AQO72" s="196">
        <v>66700874507</v>
      </c>
      <c r="AQP72" s="196">
        <v>79639821479</v>
      </c>
      <c r="AQQ72" s="196">
        <v>102286211947</v>
      </c>
      <c r="AQR72" s="196">
        <v>113776457948</v>
      </c>
      <c r="AQS72" s="196">
        <v>146425235398</v>
      </c>
      <c r="AQT72" s="196">
        <v>156130891766.92999</v>
      </c>
      <c r="AQU72" s="196">
        <v>168556563235</v>
      </c>
      <c r="AQV72" s="196">
        <v>180302375720</v>
      </c>
      <c r="AQW72" s="196">
        <v>209565247655</v>
      </c>
      <c r="AQX72" s="196">
        <v>248788685622.50995</v>
      </c>
      <c r="AQY72" s="196">
        <v>260154096661</v>
      </c>
      <c r="AQZ72" s="196">
        <v>317922634636</v>
      </c>
      <c r="ARA72" s="196">
        <v>352640062379</v>
      </c>
      <c r="ARB72" s="196">
        <v>410363865201</v>
      </c>
      <c r="ARC72" s="234">
        <v>489912819683</v>
      </c>
      <c r="ARD72" s="234">
        <v>555638778275</v>
      </c>
      <c r="ARE72" s="234">
        <v>691168956326</v>
      </c>
      <c r="ARF72" s="234">
        <v>867559733735</v>
      </c>
      <c r="ARG72" s="234">
        <v>964661250153</v>
      </c>
      <c r="ARH72" s="234">
        <v>1048437010227</v>
      </c>
      <c r="ARI72" s="234">
        <v>1156494759174</v>
      </c>
      <c r="ARJ72" s="234">
        <v>1517663067400</v>
      </c>
      <c r="ARK72" s="234">
        <v>1712465173303</v>
      </c>
      <c r="ARL72" s="234">
        <v>2001067805701</v>
      </c>
      <c r="ARM72" s="234">
        <v>2269798872786</v>
      </c>
      <c r="ARN72" s="234">
        <v>2676706486489</v>
      </c>
      <c r="ARO72" s="234">
        <v>3037062742901</v>
      </c>
      <c r="ARP72" s="234">
        <v>3194534537157</v>
      </c>
      <c r="ARQ72" s="234">
        <v>3379938136392</v>
      </c>
      <c r="ARR72" s="234">
        <v>4044310067794</v>
      </c>
      <c r="ARS72" s="234">
        <v>4273774451197</v>
      </c>
      <c r="ART72" s="243">
        <v>4497879924893</v>
      </c>
      <c r="ARU72" s="243">
        <v>4800535211072</v>
      </c>
      <c r="ARV72" s="243">
        <v>4891372492153</v>
      </c>
      <c r="ARW72" s="243">
        <v>5201586159952</v>
      </c>
      <c r="ARX72" s="243">
        <v>5377197945664</v>
      </c>
      <c r="ARY72" s="243">
        <v>5656626798862.4492</v>
      </c>
      <c r="ARZ72" s="243">
        <v>6045991571173.2715</v>
      </c>
      <c r="ASA72" s="260">
        <v>6476485512764.7471</v>
      </c>
      <c r="ASB72" s="234">
        <v>6730392877738.7803</v>
      </c>
      <c r="ASC72" s="234">
        <v>6948598427231</v>
      </c>
      <c r="ASD72" s="234">
        <v>7282557678234.6494</v>
      </c>
      <c r="ASE72" s="234">
        <v>7618852868397.4863</v>
      </c>
      <c r="ASF72" s="234">
        <v>8097211084444.8408</v>
      </c>
      <c r="ASG72" s="234">
        <v>8456622329160.3086</v>
      </c>
      <c r="ASH72" s="234">
        <v>9286436092297.75</v>
      </c>
      <c r="ASI72" s="273">
        <v>9464472293098</v>
      </c>
      <c r="ASJ72" s="234">
        <v>10135225183955.559</v>
      </c>
      <c r="ASK72" s="279">
        <v>10775980750883.848</v>
      </c>
      <c r="ASL72" s="288">
        <v>11031708327744.301</v>
      </c>
      <c r="ASM72" s="318">
        <v>11723828184699</v>
      </c>
      <c r="ASN72" s="334">
        <v>12436807238567</v>
      </c>
      <c r="ASO72" s="338">
        <v>13216772000121</v>
      </c>
      <c r="ASP72" s="342">
        <v>13448447048476</v>
      </c>
      <c r="ASQ72" s="346">
        <v>14550393229643</v>
      </c>
      <c r="ASR72" s="346">
        <v>14725802252818</v>
      </c>
      <c r="ASS72" s="361">
        <v>15349387143812.324</v>
      </c>
      <c r="AST72" s="365">
        <v>15847920426036.188</v>
      </c>
      <c r="ASU72" s="382">
        <v>16385662783266.869</v>
      </c>
      <c r="ASV72" s="382">
        <v>17431292.007539</v>
      </c>
      <c r="ASW72" s="382">
        <v>20283264.667385336</v>
      </c>
      <c r="ASX72" s="382">
        <v>23627812.992334999</v>
      </c>
      <c r="ASY72" s="387">
        <v>24522477.386291999</v>
      </c>
      <c r="ASZ72" s="387">
        <v>24962866.201801002</v>
      </c>
      <c r="ATA72" s="417">
        <v>27585854.627843998</v>
      </c>
      <c r="ATB72" s="421">
        <v>32741399.055981003</v>
      </c>
      <c r="ATC72" s="425">
        <v>33528280.073933002</v>
      </c>
      <c r="ATD72" s="234">
        <v>37202273.422086999</v>
      </c>
      <c r="ATE72" s="234">
        <v>39723588.514828995</v>
      </c>
      <c r="ATF72" s="425">
        <v>42348279.918155998</v>
      </c>
      <c r="ATG72" s="425">
        <v>45018683.161660999</v>
      </c>
      <c r="ATH72" s="425">
        <v>43776271.239201993</v>
      </c>
      <c r="ATI72" s="425">
        <v>45796980.264488995</v>
      </c>
      <c r="ATJ72" s="425">
        <v>48194659.217914</v>
      </c>
      <c r="ATK72" s="449">
        <v>50347977.208490998</v>
      </c>
      <c r="ATL72" s="449">
        <v>52626723.396613002</v>
      </c>
      <c r="ATM72" s="449">
        <v>55327075.744429</v>
      </c>
      <c r="ATN72" s="449">
        <v>58960429.275569007</v>
      </c>
      <c r="ATO72" s="449">
        <v>61051652.508506991</v>
      </c>
      <c r="ATP72" s="234">
        <v>61191383.000137001</v>
      </c>
      <c r="ATQ72" s="234">
        <v>63199846.194526002</v>
      </c>
      <c r="ATR72" s="234">
        <v>67775534.221064001</v>
      </c>
      <c r="ATS72" s="234">
        <v>74194808.393808991</v>
      </c>
      <c r="ATT72" s="234">
        <v>76402477.616150007</v>
      </c>
      <c r="ATU72" s="234">
        <v>77762976.158734009</v>
      </c>
      <c r="ATV72" s="234">
        <v>81380964.684671998</v>
      </c>
      <c r="ATW72" s="234">
        <v>85451706.669450998</v>
      </c>
      <c r="ATX72" s="234">
        <v>89515637.590539992</v>
      </c>
      <c r="ATY72" s="234">
        <v>95586555.428358987</v>
      </c>
      <c r="ATZ72" s="234">
        <v>100402888.55509901</v>
      </c>
      <c r="AUA72" s="234">
        <v>105818826.930733</v>
      </c>
      <c r="AUB72" s="234">
        <v>114595400.570545</v>
      </c>
      <c r="AUC72" s="234">
        <v>116844078.40936999</v>
      </c>
      <c r="AUD72" s="234">
        <v>121056753.807137</v>
      </c>
      <c r="AUE72" s="234">
        <v>123063856.81954199</v>
      </c>
      <c r="AUF72" s="234">
        <v>133905792.638399</v>
      </c>
      <c r="AUG72" s="234">
        <v>139471036.88878497</v>
      </c>
      <c r="AUH72" s="234">
        <v>145538452.05433899</v>
      </c>
      <c r="AUI72" s="234">
        <v>146653320.42963201</v>
      </c>
      <c r="AUJ72" s="477">
        <v>154040945</v>
      </c>
      <c r="AUK72" s="477">
        <v>163417090</v>
      </c>
      <c r="AUL72" s="477">
        <v>162725378</v>
      </c>
      <c r="AUM72" s="477">
        <v>169061712</v>
      </c>
      <c r="AUN72" s="477">
        <v>175809858</v>
      </c>
      <c r="AUO72" s="477">
        <v>179755268</v>
      </c>
      <c r="AUP72" s="477">
        <v>190559332</v>
      </c>
      <c r="AUQ72" s="477">
        <v>197952054</v>
      </c>
      <c r="AUR72" s="234">
        <v>203480725.19628102</v>
      </c>
      <c r="AUS72" s="234">
        <v>210199953.97958198</v>
      </c>
      <c r="AUT72" s="234">
        <v>226049475.88547304</v>
      </c>
      <c r="AUU72" s="234">
        <v>223295298.111691</v>
      </c>
      <c r="AUV72" s="234">
        <v>241438076.15850702</v>
      </c>
      <c r="AUW72" s="234">
        <v>250686830.096984</v>
      </c>
      <c r="AUX72" s="234">
        <v>277528427.41282302</v>
      </c>
      <c r="AUY72" s="234">
        <v>319472459.71383303</v>
      </c>
      <c r="AUZ72" s="234">
        <v>338260894.52104801</v>
      </c>
      <c r="AVA72" s="234">
        <v>364978353.92408603</v>
      </c>
      <c r="AVB72" s="234">
        <v>401028953.42490608</v>
      </c>
      <c r="AVC72" s="234">
        <v>418858482.10511696</v>
      </c>
      <c r="AVD72" s="234">
        <v>472003649.12409902</v>
      </c>
      <c r="AVE72" s="234">
        <v>521627137.42212105</v>
      </c>
      <c r="AVF72" s="234">
        <v>535792495.67100698</v>
      </c>
      <c r="AVG72" s="234">
        <v>584666078.38720012</v>
      </c>
      <c r="AVH72" s="492">
        <v>578109552</v>
      </c>
      <c r="AVI72" s="492">
        <v>594097150</v>
      </c>
      <c r="AVJ72" s="492">
        <v>634699819</v>
      </c>
      <c r="AVK72" s="492">
        <v>658430349</v>
      </c>
      <c r="AVL72" s="492">
        <v>673624300</v>
      </c>
      <c r="AVM72" s="492">
        <v>711346319</v>
      </c>
      <c r="AVN72" s="492">
        <v>783776209</v>
      </c>
      <c r="AVO72" s="492">
        <v>833706703</v>
      </c>
      <c r="AVP72" s="492">
        <v>855701681</v>
      </c>
      <c r="AVQ72" s="234">
        <v>857920693.29539847</v>
      </c>
      <c r="AVR72" s="234">
        <v>945221146.11085808</v>
      </c>
      <c r="AVS72" s="234">
        <v>984861415.98456907</v>
      </c>
      <c r="AVT72" s="234">
        <v>1060443921.739823</v>
      </c>
      <c r="AVU72" s="234">
        <v>1079143259.5633318</v>
      </c>
      <c r="AVV72" s="234">
        <v>1112303489.014411</v>
      </c>
      <c r="AVW72" s="234">
        <v>1181683421.1888499</v>
      </c>
      <c r="AVX72" s="234">
        <v>1270527761.655652</v>
      </c>
      <c r="AVY72" s="234">
        <v>1317188338.3674128</v>
      </c>
      <c r="AVZ72" s="234">
        <v>1400468495.3282151</v>
      </c>
      <c r="AWA72" s="234">
        <v>1488149931.4425578</v>
      </c>
      <c r="AWB72" s="234">
        <v>1613136775.290381</v>
      </c>
      <c r="AWC72" s="234">
        <v>1691699270.4144151</v>
      </c>
      <c r="AWD72" s="234">
        <v>1742849540.9188287</v>
      </c>
      <c r="AWE72" s="234">
        <v>1843461771.7694352</v>
      </c>
      <c r="AWF72" s="234">
        <v>1870374716.9031909</v>
      </c>
      <c r="AWG72" s="234">
        <v>1986424135.9106438</v>
      </c>
      <c r="AWH72" s="234">
        <v>2071578357.8635321</v>
      </c>
      <c r="AWI72" s="234">
        <v>2127744599.2763491</v>
      </c>
      <c r="AWJ72" s="234">
        <v>2104864241.8287597</v>
      </c>
      <c r="AWK72" s="234">
        <v>2167458886.9876485</v>
      </c>
      <c r="AWL72" s="234">
        <v>2194172544.576951</v>
      </c>
      <c r="AWM72" s="234">
        <v>2247387959.15519</v>
      </c>
      <c r="AWN72" s="234">
        <v>2255879196.468986</v>
      </c>
      <c r="AWO72" s="234">
        <v>2318904889.0338411</v>
      </c>
      <c r="AWP72" s="234">
        <v>2368732094.1922798</v>
      </c>
      <c r="AWQ72" s="234">
        <v>2429177665.7115669</v>
      </c>
      <c r="AWR72" s="508">
        <v>2510986366.2696371</v>
      </c>
      <c r="AWS72" s="508">
        <v>2612012559.8711967</v>
      </c>
      <c r="AWT72" s="508"/>
    </row>
    <row r="73" spans="1:1301" x14ac:dyDescent="0.2">
      <c r="B73" s="203" t="s">
        <v>1317</v>
      </c>
      <c r="C73" s="215">
        <v>-1.7624051954790616</v>
      </c>
      <c r="D73" s="215">
        <v>0.38293393320934399</v>
      </c>
      <c r="E73" s="215">
        <v>-2.1444260537350601E-2</v>
      </c>
      <c r="F73" s="215">
        <v>-2.6918603374418808</v>
      </c>
      <c r="G73" s="215">
        <v>-0.21799021388332562</v>
      </c>
      <c r="H73" s="215">
        <v>0.93754374690723807</v>
      </c>
      <c r="I73" s="215">
        <v>1.6923442443722365</v>
      </c>
      <c r="J73" s="215">
        <v>-1.1093650782495104</v>
      </c>
      <c r="K73" s="215">
        <v>1.1643936522961269</v>
      </c>
      <c r="L73" s="215">
        <v>1.4612529310688416</v>
      </c>
      <c r="M73" s="215">
        <v>-0.37549973689193905</v>
      </c>
      <c r="N73" s="215">
        <v>2.4423967634819519</v>
      </c>
      <c r="O73" s="215">
        <v>0.31337937974316787</v>
      </c>
      <c r="P73" s="215">
        <v>0.1995114482831184</v>
      </c>
      <c r="Q73" s="215">
        <v>-3.1887458432748872E-2</v>
      </c>
      <c r="R73" s="215">
        <v>1.1238440074517797</v>
      </c>
      <c r="S73" s="215">
        <v>-1.364493185925113</v>
      </c>
      <c r="T73" s="215">
        <v>3.0686774229724989</v>
      </c>
      <c r="U73" s="215">
        <v>0.21161797222694645</v>
      </c>
      <c r="V73" s="215">
        <v>1.6214758985620534</v>
      </c>
      <c r="W73" s="215">
        <v>-0.64920147486526503</v>
      </c>
      <c r="X73" s="215">
        <v>1.278518641196527</v>
      </c>
      <c r="Y73" s="215">
        <v>0.74938968419479579</v>
      </c>
      <c r="Z73" s="215">
        <v>0.29669406880084637</v>
      </c>
      <c r="AA73" s="215">
        <v>-0.2525650792649401</v>
      </c>
      <c r="AB73" s="215">
        <v>5.5595532613860854</v>
      </c>
      <c r="AC73" s="215">
        <v>2.8275652773056379</v>
      </c>
      <c r="AD73" s="215">
        <v>0.40136002290138606</v>
      </c>
      <c r="AE73" s="215">
        <v>0.56535709357565622</v>
      </c>
      <c r="AF73" s="215">
        <v>2.0085542126164739</v>
      </c>
      <c r="AG73" s="215">
        <v>1.4977571306029347</v>
      </c>
      <c r="AH73" s="215">
        <v>0.2082699102914205</v>
      </c>
      <c r="AI73" s="215">
        <v>0.41925619093983357</v>
      </c>
      <c r="AJ73" s="215">
        <v>1.237932684926804</v>
      </c>
      <c r="AK73" s="215">
        <v>1.7703681766362962</v>
      </c>
      <c r="AL73" s="215">
        <v>2.0451821956268788</v>
      </c>
      <c r="AM73" s="215">
        <v>0.44179882742429299</v>
      </c>
      <c r="AN73" s="215">
        <v>-0.17780363551779033</v>
      </c>
      <c r="AO73" s="215">
        <v>1.4028743696895845</v>
      </c>
      <c r="AP73" s="215">
        <v>1.2539381817234556</v>
      </c>
      <c r="AQ73" s="215">
        <v>-0.94</v>
      </c>
      <c r="AR73" s="215">
        <v>0.8734271804058551</v>
      </c>
      <c r="AS73" s="215">
        <v>0.49579363094589723</v>
      </c>
      <c r="AT73" s="215">
        <v>3.9890866947771144</v>
      </c>
      <c r="AU73" s="215">
        <v>2.1304002748577204</v>
      </c>
      <c r="AV73" s="215">
        <v>1.7207655594975222</v>
      </c>
      <c r="AW73" s="215">
        <v>0.80682810150629791</v>
      </c>
      <c r="AX73" s="215">
        <v>6.9364424985882209</v>
      </c>
      <c r="AY73" s="215">
        <v>4.6291135828244734</v>
      </c>
      <c r="AZ73" s="215">
        <v>0.77885884427904273</v>
      </c>
      <c r="BA73" s="215">
        <v>0.10192207348154625</v>
      </c>
      <c r="BB73" s="215">
        <v>1.0132824549768316</v>
      </c>
      <c r="BC73" s="215">
        <v>0.24763169569719423</v>
      </c>
      <c r="BD73" s="215">
        <v>-0.5797026637530962</v>
      </c>
      <c r="BE73" s="215">
        <v>-0.18175739019528692</v>
      </c>
      <c r="BF73" s="215">
        <v>-2.6025641241223099</v>
      </c>
      <c r="BG73" s="215">
        <v>1.5959281032421444</v>
      </c>
      <c r="BH73" s="215">
        <v>-1.5535815882687558</v>
      </c>
      <c r="BI73" s="215">
        <v>-0.71713134572975434</v>
      </c>
      <c r="BJ73" s="215">
        <v>-1.5069237192382872</v>
      </c>
      <c r="BK73" s="215">
        <v>1.5269666670000959</v>
      </c>
      <c r="BL73" s="215">
        <v>-0.34832902679296751</v>
      </c>
      <c r="BM73" s="215">
        <v>1.4889259063802314</v>
      </c>
      <c r="BN73" s="215">
        <v>-0.48918401557246227</v>
      </c>
      <c r="BO73" s="215">
        <v>-0.95097472375340431</v>
      </c>
      <c r="BP73" s="215">
        <v>2.6255097157034157</v>
      </c>
      <c r="BQ73" s="215">
        <v>0.14133750328444705</v>
      </c>
      <c r="BR73" s="215">
        <v>0.45144027199334857</v>
      </c>
      <c r="BS73" s="215">
        <v>-1.476877370451362</v>
      </c>
      <c r="BT73" s="215">
        <v>1.4672563130091909</v>
      </c>
      <c r="BU73" s="215">
        <v>0.1050671314183127</v>
      </c>
      <c r="BV73" s="215">
        <v>0.68377844232319074</v>
      </c>
      <c r="BW73" s="215">
        <v>1.6993178805444709</v>
      </c>
      <c r="BX73" s="215">
        <v>-1.4191363564214909</v>
      </c>
      <c r="BY73" s="215">
        <v>0.87998117806575848</v>
      </c>
      <c r="BZ73" s="215">
        <v>1.2233537105875714</v>
      </c>
      <c r="CA73" s="215">
        <v>-0.7844083190632567</v>
      </c>
      <c r="CB73" s="215">
        <v>0.31409781815432414</v>
      </c>
      <c r="CC73" s="215">
        <v>-2.2480400045553517</v>
      </c>
      <c r="CD73" s="215">
        <v>1.3215763604077946</v>
      </c>
      <c r="CE73" s="215">
        <v>-0.59246222421910355</v>
      </c>
      <c r="CF73" s="215">
        <v>4.5175317338785881E-2</v>
      </c>
      <c r="CG73" s="215">
        <v>1.3159863002605965</v>
      </c>
      <c r="CH73" s="215">
        <v>0.55000000000000004</v>
      </c>
      <c r="CI73" s="215">
        <v>-0.6</v>
      </c>
      <c r="CJ73" s="215">
        <v>-1.77</v>
      </c>
      <c r="CK73" s="215">
        <v>-0.65</v>
      </c>
      <c r="CL73" s="215">
        <v>-0.62</v>
      </c>
      <c r="CM73" s="216">
        <v>0.47</v>
      </c>
      <c r="CN73" s="215">
        <v>-2.36</v>
      </c>
      <c r="CO73" s="216">
        <v>0.56000000000000005</v>
      </c>
      <c r="CP73" s="216">
        <v>4.17</v>
      </c>
      <c r="CQ73" s="216">
        <v>1.54</v>
      </c>
      <c r="CR73" s="216">
        <v>0.18</v>
      </c>
      <c r="CS73" s="216">
        <v>0.08</v>
      </c>
      <c r="CT73" s="216">
        <v>1.22</v>
      </c>
      <c r="CU73" s="216">
        <v>1.04</v>
      </c>
      <c r="CV73" s="216">
        <v>1.43</v>
      </c>
      <c r="CW73" s="216">
        <v>1.33</v>
      </c>
      <c r="CX73" s="216">
        <v>2.19</v>
      </c>
      <c r="CY73" s="216">
        <v>0.44</v>
      </c>
      <c r="CZ73" s="216">
        <v>0.71</v>
      </c>
      <c r="DA73" s="216">
        <v>2.35</v>
      </c>
      <c r="DB73" s="216">
        <v>1.58</v>
      </c>
      <c r="DC73" s="216">
        <v>0.05</v>
      </c>
      <c r="DD73" s="216">
        <v>0.31</v>
      </c>
      <c r="DE73" s="178">
        <v>3.9940969961378414E-2</v>
      </c>
      <c r="DF73" s="215">
        <v>-2.31</v>
      </c>
      <c r="DG73" s="216">
        <v>1.58</v>
      </c>
      <c r="DH73" s="215">
        <v>-1.5</v>
      </c>
      <c r="DI73" s="215">
        <v>-0.9</v>
      </c>
      <c r="DJ73" s="215">
        <v>-1.52</v>
      </c>
      <c r="DK73" s="215">
        <v>1.9</v>
      </c>
      <c r="DL73" s="215">
        <v>0.2</v>
      </c>
      <c r="DM73" s="215">
        <v>0.9</v>
      </c>
      <c r="DN73" s="215">
        <v>-1.54</v>
      </c>
      <c r="DO73" s="215">
        <v>-1.5</v>
      </c>
      <c r="DP73" s="215">
        <v>1.07</v>
      </c>
      <c r="DQ73" s="215">
        <v>1.23</v>
      </c>
      <c r="DR73" s="215">
        <v>-2.6</v>
      </c>
      <c r="DS73" s="178">
        <v>0.41130751079126071</v>
      </c>
      <c r="DT73" s="216">
        <v>1.76</v>
      </c>
      <c r="DU73" s="215">
        <v>-1.46</v>
      </c>
      <c r="DV73" s="215">
        <v>0.45</v>
      </c>
      <c r="DW73" s="215">
        <v>0.48</v>
      </c>
      <c r="DX73" s="215">
        <v>1.4</v>
      </c>
      <c r="DY73" s="215">
        <v>0.19</v>
      </c>
      <c r="DZ73" s="215">
        <v>0.56999999999999995</v>
      </c>
      <c r="EA73" s="215">
        <v>0.12</v>
      </c>
      <c r="EB73" s="215">
        <v>1.68</v>
      </c>
      <c r="EC73" s="215">
        <v>1</v>
      </c>
      <c r="ED73" s="215">
        <v>-0.39</v>
      </c>
      <c r="EE73" s="215">
        <v>0.7</v>
      </c>
      <c r="EF73" s="215">
        <v>0.43</v>
      </c>
      <c r="EG73" s="215">
        <v>0.8</v>
      </c>
      <c r="EH73" s="215">
        <v>-0.51</v>
      </c>
      <c r="EI73" s="215">
        <v>1.0900000000000001</v>
      </c>
      <c r="EJ73" s="215">
        <v>-1.24</v>
      </c>
      <c r="EK73" s="215">
        <v>-0.38</v>
      </c>
      <c r="EL73" s="215">
        <v>0.52</v>
      </c>
      <c r="EM73" s="215">
        <v>0.37</v>
      </c>
      <c r="EN73" s="215">
        <v>-0.83</v>
      </c>
      <c r="EO73" s="215">
        <v>-0.93</v>
      </c>
      <c r="EP73" s="215">
        <v>0.88</v>
      </c>
      <c r="EQ73" s="215">
        <v>0.04</v>
      </c>
      <c r="ER73" s="215">
        <v>1.26</v>
      </c>
      <c r="ES73" s="215">
        <v>0.14000000000000001</v>
      </c>
      <c r="ET73" s="215">
        <v>1.84</v>
      </c>
      <c r="EU73" s="215">
        <v>0.87</v>
      </c>
      <c r="EV73" s="215">
        <v>2.2400000000000002</v>
      </c>
      <c r="EW73" s="215">
        <v>2.96</v>
      </c>
      <c r="EX73" s="215">
        <v>3.38</v>
      </c>
      <c r="EY73" s="215">
        <v>2.29</v>
      </c>
      <c r="EZ73" s="215">
        <v>1.76</v>
      </c>
      <c r="FA73" s="215">
        <v>0.72</v>
      </c>
      <c r="FB73" s="215">
        <v>1.06</v>
      </c>
      <c r="FC73" s="215">
        <v>-0.11</v>
      </c>
      <c r="FD73" s="215">
        <v>-1.7</v>
      </c>
      <c r="FE73" s="215">
        <v>-0.76</v>
      </c>
      <c r="FF73" s="215">
        <v>-0.01</v>
      </c>
      <c r="FG73" s="215">
        <v>1.04</v>
      </c>
      <c r="FH73" s="215">
        <v>-1.08</v>
      </c>
      <c r="FI73" s="215">
        <v>0.36</v>
      </c>
      <c r="FJ73" s="215">
        <v>-2.02</v>
      </c>
      <c r="FK73" s="215">
        <v>0.08</v>
      </c>
      <c r="FL73" s="215">
        <v>1.62</v>
      </c>
      <c r="FM73" s="215">
        <v>-0.02</v>
      </c>
      <c r="FN73" s="215">
        <v>0.53</v>
      </c>
      <c r="FO73" s="215">
        <v>-0.21</v>
      </c>
      <c r="FP73" s="215">
        <v>1.74</v>
      </c>
      <c r="FQ73" s="215">
        <v>-0.2</v>
      </c>
      <c r="FR73" s="215">
        <v>0.93</v>
      </c>
      <c r="FS73" s="215">
        <v>-0.8</v>
      </c>
      <c r="FT73" s="215">
        <v>2.81</v>
      </c>
      <c r="FU73" s="215">
        <v>-0.97</v>
      </c>
      <c r="FV73" s="215">
        <v>7.0000000000000007E-2</v>
      </c>
      <c r="FW73" s="215">
        <v>-0.95</v>
      </c>
      <c r="FX73" s="215">
        <v>0.06</v>
      </c>
      <c r="FY73" s="215">
        <v>-0.64</v>
      </c>
      <c r="FZ73" s="215">
        <v>-7.0000000000000007E-2</v>
      </c>
      <c r="GA73" s="215">
        <v>-0.89</v>
      </c>
      <c r="GB73" s="215">
        <v>1.7</v>
      </c>
      <c r="GC73" s="215">
        <v>1.06</v>
      </c>
      <c r="GD73" s="215">
        <v>-0.55000000000000004</v>
      </c>
      <c r="GE73" s="215">
        <v>-0.34</v>
      </c>
      <c r="GF73" s="215">
        <v>1.23</v>
      </c>
      <c r="GG73" s="215">
        <v>2.5499999999999998</v>
      </c>
      <c r="GH73" s="215">
        <v>-1.31</v>
      </c>
      <c r="GI73" s="215">
        <v>0.55000000000000004</v>
      </c>
      <c r="GJ73" s="215">
        <v>-1.95</v>
      </c>
      <c r="GK73" s="215">
        <v>-0.99</v>
      </c>
      <c r="GL73" s="215">
        <v>2.4700000000000002</v>
      </c>
      <c r="GM73" s="215">
        <v>-1.62</v>
      </c>
      <c r="GN73" s="215">
        <v>0.67</v>
      </c>
      <c r="GO73" s="215">
        <v>-1.47</v>
      </c>
      <c r="GP73" s="215">
        <v>3.97</v>
      </c>
      <c r="GQ73" s="215">
        <v>-1.46</v>
      </c>
      <c r="GR73" s="215">
        <v>0.03</v>
      </c>
      <c r="GS73" s="215">
        <v>0.45</v>
      </c>
      <c r="GT73" s="215">
        <v>2.98</v>
      </c>
      <c r="GU73" s="215">
        <v>0.31</v>
      </c>
      <c r="GV73" s="215">
        <v>0.77</v>
      </c>
      <c r="GW73" s="215">
        <v>1.67</v>
      </c>
      <c r="GX73" s="215">
        <v>7.41</v>
      </c>
      <c r="GY73" s="215">
        <v>3.37</v>
      </c>
      <c r="GZ73" s="215">
        <v>1.66</v>
      </c>
      <c r="HA73" s="215">
        <v>-0.59</v>
      </c>
      <c r="HB73" s="215">
        <v>4.28</v>
      </c>
      <c r="HC73" s="215">
        <v>1.26</v>
      </c>
      <c r="HD73" s="215">
        <v>-3.56</v>
      </c>
      <c r="HE73" s="215">
        <v>0.92</v>
      </c>
      <c r="HF73" s="215">
        <v>-3.11</v>
      </c>
      <c r="HG73" s="215">
        <v>0.52</v>
      </c>
      <c r="HH73" s="215">
        <v>-2.2799999999999998</v>
      </c>
      <c r="HI73" s="215">
        <v>3.05</v>
      </c>
      <c r="HJ73" s="215">
        <v>0.28999999999999998</v>
      </c>
      <c r="HK73" s="215">
        <v>-0.18</v>
      </c>
      <c r="HL73" s="215">
        <v>-0.38</v>
      </c>
      <c r="HM73" s="215">
        <v>-2.29</v>
      </c>
      <c r="HN73" s="215">
        <v>-2.2599999999999998</v>
      </c>
      <c r="HO73" s="215">
        <v>0.88</v>
      </c>
      <c r="HP73" s="215">
        <v>2.8</v>
      </c>
      <c r="HQ73" s="215">
        <v>-2.75</v>
      </c>
      <c r="HR73" s="215">
        <v>-0.26</v>
      </c>
      <c r="HS73" s="215">
        <v>0.8</v>
      </c>
      <c r="HT73" s="215">
        <v>-0.98</v>
      </c>
      <c r="HU73" s="215">
        <v>0.16</v>
      </c>
      <c r="HV73" s="215">
        <v>-1.88</v>
      </c>
      <c r="HW73" s="215">
        <v>-0.53</v>
      </c>
      <c r="HX73" s="215">
        <v>-0.7</v>
      </c>
      <c r="HY73" s="215">
        <v>-1.61</v>
      </c>
      <c r="HZ73" s="215">
        <v>7.0000000000000007E-2</v>
      </c>
      <c r="IA73" s="215">
        <v>0.94</v>
      </c>
      <c r="IB73" s="215">
        <v>1.37</v>
      </c>
      <c r="IC73" s="215">
        <v>0.65</v>
      </c>
      <c r="ID73" s="215">
        <v>-1.47</v>
      </c>
      <c r="IE73" s="215">
        <v>1.04</v>
      </c>
      <c r="IF73" s="215">
        <v>-2.09</v>
      </c>
      <c r="IG73" s="215">
        <v>2.99</v>
      </c>
      <c r="IH73" s="215">
        <v>2.0499999999999998</v>
      </c>
      <c r="II73" s="215">
        <v>-0.73</v>
      </c>
      <c r="IJ73" s="215">
        <v>-1.49</v>
      </c>
      <c r="IK73" s="215">
        <v>0.17</v>
      </c>
      <c r="IL73" s="215">
        <v>0.37</v>
      </c>
      <c r="IM73" s="215">
        <v>-2.12</v>
      </c>
      <c r="IN73" s="215">
        <v>0.99</v>
      </c>
      <c r="IO73" s="215">
        <v>-1.55</v>
      </c>
      <c r="IP73" s="215">
        <v>1.1100000000000001</v>
      </c>
      <c r="IQ73" s="215">
        <v>0.54</v>
      </c>
      <c r="IR73" s="215">
        <v>0.03</v>
      </c>
      <c r="IS73" s="215">
        <v>-0.97</v>
      </c>
      <c r="IT73" s="215">
        <v>-0.3</v>
      </c>
      <c r="IU73" s="215">
        <v>-0.37</v>
      </c>
      <c r="IV73" s="215">
        <v>0.85</v>
      </c>
      <c r="IW73" s="215">
        <v>2.3199999999999998</v>
      </c>
      <c r="IX73" s="215">
        <v>2.2999999999999998</v>
      </c>
      <c r="IY73" s="215">
        <v>6.55</v>
      </c>
      <c r="IZ73" s="215">
        <v>2.04</v>
      </c>
      <c r="JA73" s="215">
        <v>2.46</v>
      </c>
      <c r="JB73" s="215">
        <v>-1.55</v>
      </c>
      <c r="JC73" s="215">
        <v>0.28000000000000003</v>
      </c>
      <c r="JD73" s="215">
        <v>-2.2400000000000002</v>
      </c>
      <c r="JE73" s="215">
        <v>-1.57</v>
      </c>
      <c r="JF73" s="215">
        <v>-1.38</v>
      </c>
      <c r="JG73" s="215">
        <v>-0.68671720690028337</v>
      </c>
      <c r="JH73" s="215">
        <v>-0.38</v>
      </c>
      <c r="JI73" s="215">
        <v>-2.46</v>
      </c>
      <c r="JJ73" s="215">
        <v>-0.93</v>
      </c>
      <c r="JK73" s="215">
        <v>-2.5499999999999998</v>
      </c>
      <c r="JL73" s="215">
        <v>-0.09</v>
      </c>
      <c r="JM73" s="215">
        <v>-1.07</v>
      </c>
      <c r="JN73" s="215">
        <v>-1.1100000000000001</v>
      </c>
      <c r="JO73" s="215">
        <v>-0.34</v>
      </c>
      <c r="JP73" s="215">
        <v>0.56999999999999995</v>
      </c>
      <c r="JQ73" s="215">
        <v>-0.85</v>
      </c>
      <c r="JR73" s="215">
        <v>1.95</v>
      </c>
      <c r="JS73" s="215">
        <v>-1.1599999999999999</v>
      </c>
      <c r="JT73" s="215">
        <v>-1.27</v>
      </c>
      <c r="JU73" s="215">
        <v>1.48</v>
      </c>
      <c r="JV73" s="215">
        <v>0.98</v>
      </c>
      <c r="JW73" s="215">
        <v>0.44</v>
      </c>
      <c r="JX73" s="215">
        <v>0.5</v>
      </c>
      <c r="JY73" s="215">
        <v>-0.56000000000000005</v>
      </c>
      <c r="JZ73" s="215">
        <v>-0.52</v>
      </c>
      <c r="KA73" s="215">
        <v>1.21</v>
      </c>
      <c r="KB73" s="215">
        <v>0.28000000000000003</v>
      </c>
      <c r="KC73" s="215">
        <v>1.25</v>
      </c>
      <c r="KD73" s="215">
        <v>0.71</v>
      </c>
      <c r="KE73" s="215">
        <v>1.02</v>
      </c>
      <c r="KF73" s="215">
        <v>1.69</v>
      </c>
      <c r="KG73" s="215">
        <v>2.65</v>
      </c>
      <c r="KH73" s="215">
        <v>-0.04</v>
      </c>
      <c r="KI73" s="215">
        <v>-0.11</v>
      </c>
      <c r="KJ73" s="215">
        <v>0.78</v>
      </c>
      <c r="KK73" s="215">
        <v>-0.17</v>
      </c>
      <c r="KL73" s="215">
        <v>-1.2919247552915749</v>
      </c>
      <c r="KM73" s="215">
        <v>-1.1599999999999999</v>
      </c>
      <c r="KN73" s="215">
        <v>-1</v>
      </c>
      <c r="KO73" s="215">
        <v>-1.22</v>
      </c>
      <c r="KP73" s="215">
        <v>2.0299999999999998</v>
      </c>
      <c r="KQ73" s="215">
        <v>0.46</v>
      </c>
      <c r="KR73" s="215">
        <v>1.23</v>
      </c>
      <c r="KS73" s="215">
        <v>-1.27</v>
      </c>
      <c r="KT73" s="215">
        <v>0.81</v>
      </c>
      <c r="KU73" s="215">
        <v>1.05</v>
      </c>
      <c r="KV73" s="215">
        <v>2.25</v>
      </c>
      <c r="KW73" s="215">
        <v>3.95</v>
      </c>
      <c r="KX73" s="215">
        <v>1.75</v>
      </c>
      <c r="KY73" s="215">
        <v>6.23</v>
      </c>
      <c r="KZ73" s="215">
        <v>2.3199999999999998</v>
      </c>
      <c r="LA73" s="215">
        <v>1.38</v>
      </c>
      <c r="LB73" s="215">
        <v>-1.25</v>
      </c>
      <c r="LC73" s="215">
        <v>1.44</v>
      </c>
      <c r="LD73" s="215">
        <v>-1.35</v>
      </c>
      <c r="LE73" s="215">
        <v>-1.5</v>
      </c>
      <c r="LF73" s="215">
        <v>-2.98</v>
      </c>
      <c r="LG73" s="215">
        <v>-0.74</v>
      </c>
      <c r="LH73" s="215">
        <v>1.8758091330088149</v>
      </c>
      <c r="LI73" s="215">
        <v>-1.03</v>
      </c>
      <c r="LJ73" s="215">
        <v>-0.01</v>
      </c>
      <c r="LK73" s="215">
        <v>0.01</v>
      </c>
      <c r="LL73" s="215">
        <v>2.674623385689884</v>
      </c>
      <c r="LM73" s="215">
        <v>-0.64</v>
      </c>
      <c r="LN73" s="215">
        <v>-0.51</v>
      </c>
      <c r="LO73" s="215">
        <v>-0.84</v>
      </c>
      <c r="LP73" s="215">
        <v>2.86</v>
      </c>
      <c r="LQ73" s="215">
        <v>-0.78</v>
      </c>
      <c r="LR73" s="215">
        <v>0.26</v>
      </c>
      <c r="LS73" s="215">
        <v>0.79</v>
      </c>
      <c r="LT73" s="215">
        <v>1.08</v>
      </c>
      <c r="LU73" s="215">
        <v>1.49</v>
      </c>
      <c r="LV73" s="215">
        <v>1.2814388672685482</v>
      </c>
      <c r="LW73" s="215">
        <v>1.38</v>
      </c>
      <c r="LX73" s="215">
        <v>1.54</v>
      </c>
      <c r="LY73" s="215">
        <v>2.38</v>
      </c>
      <c r="LZ73" s="215">
        <v>0.21</v>
      </c>
      <c r="MA73" s="215">
        <v>0.69</v>
      </c>
      <c r="MB73" s="215">
        <v>-0.77</v>
      </c>
      <c r="MC73" s="215">
        <v>3.02</v>
      </c>
      <c r="MD73" s="215">
        <v>1.88</v>
      </c>
      <c r="ME73" s="215">
        <v>0.98</v>
      </c>
      <c r="MF73" s="215">
        <v>1.17</v>
      </c>
      <c r="MG73" s="215">
        <v>1.91</v>
      </c>
      <c r="MH73" s="215">
        <v>3.11</v>
      </c>
      <c r="MI73" s="215">
        <v>-3.99</v>
      </c>
      <c r="MJ73" s="215">
        <v>0.62</v>
      </c>
      <c r="MK73" s="215">
        <v>0.61</v>
      </c>
      <c r="ML73" s="215">
        <v>2.19</v>
      </c>
      <c r="MM73" s="215">
        <v>-0.99</v>
      </c>
      <c r="MN73" s="215">
        <v>1.2</v>
      </c>
      <c r="MO73" s="215">
        <v>1.36</v>
      </c>
      <c r="MP73" s="215">
        <v>1.03</v>
      </c>
      <c r="MQ73" s="215">
        <v>0.52</v>
      </c>
      <c r="MR73" s="215">
        <v>-0.43</v>
      </c>
      <c r="MS73" s="215">
        <v>-0.49</v>
      </c>
      <c r="MT73" s="215">
        <v>1.79</v>
      </c>
      <c r="MU73" s="215">
        <v>3.46</v>
      </c>
      <c r="MV73" s="215">
        <v>2.2400000000000002</v>
      </c>
      <c r="MW73" s="215">
        <v>4.8</v>
      </c>
      <c r="MX73" s="215">
        <v>2.5099999999999998</v>
      </c>
      <c r="MY73" s="215">
        <v>4.5599999999999996</v>
      </c>
      <c r="MZ73" s="215">
        <v>-0.41</v>
      </c>
      <c r="NA73" s="215">
        <v>2.38</v>
      </c>
      <c r="NB73" s="215">
        <v>2.23</v>
      </c>
      <c r="NC73" s="215">
        <v>1.1499999999999999</v>
      </c>
      <c r="ND73" s="215">
        <v>-0.83</v>
      </c>
      <c r="NE73" s="215">
        <v>-0.82</v>
      </c>
      <c r="NF73" s="215">
        <v>-0.82</v>
      </c>
      <c r="NG73" s="215">
        <v>0.08</v>
      </c>
      <c r="NH73" s="215">
        <v>-0.09</v>
      </c>
      <c r="NI73" s="215">
        <v>1.38</v>
      </c>
      <c r="NJ73" s="215">
        <v>2.31</v>
      </c>
      <c r="NK73" s="215">
        <v>0.96</v>
      </c>
      <c r="NL73" s="215">
        <v>1.19</v>
      </c>
      <c r="NM73" s="215">
        <v>-0.01</v>
      </c>
      <c r="NN73" s="215">
        <v>1.28</v>
      </c>
      <c r="NO73" s="215">
        <v>-2.12</v>
      </c>
      <c r="NP73" s="215">
        <v>0.36</v>
      </c>
      <c r="NQ73" s="215">
        <v>-0.47</v>
      </c>
      <c r="NR73" s="215">
        <v>-0.1</v>
      </c>
      <c r="NS73" s="215">
        <v>0.46</v>
      </c>
      <c r="NT73" s="215">
        <v>-0.66</v>
      </c>
      <c r="NU73" s="215">
        <v>1</v>
      </c>
      <c r="NV73" s="215">
        <v>0.38</v>
      </c>
      <c r="NW73" s="215">
        <v>1.26</v>
      </c>
      <c r="NX73" s="215">
        <v>-0.32</v>
      </c>
      <c r="NY73" s="215">
        <v>1.63</v>
      </c>
      <c r="NZ73" s="215">
        <v>0.38</v>
      </c>
      <c r="OA73" s="215">
        <v>0.61</v>
      </c>
      <c r="OB73" s="215">
        <v>1.26</v>
      </c>
      <c r="OC73" s="215">
        <v>0.25</v>
      </c>
      <c r="OD73" s="215">
        <v>0.09</v>
      </c>
      <c r="OE73" s="215">
        <v>2.67</v>
      </c>
      <c r="OF73" s="215">
        <v>1.63</v>
      </c>
      <c r="OG73" s="215">
        <v>0.82</v>
      </c>
      <c r="OH73" s="215">
        <v>1.32</v>
      </c>
      <c r="OI73" s="215">
        <v>-0.31</v>
      </c>
      <c r="OJ73" s="215">
        <v>2.0699999999999998</v>
      </c>
      <c r="OK73" s="215">
        <v>-0.98</v>
      </c>
      <c r="OL73" s="215">
        <v>-0.03</v>
      </c>
      <c r="OM73" s="215">
        <v>1.05</v>
      </c>
      <c r="ON73" s="215">
        <v>-0.15</v>
      </c>
      <c r="OO73" s="215">
        <v>0.32</v>
      </c>
      <c r="OP73" s="215">
        <v>0.28000000000000003</v>
      </c>
      <c r="OQ73" s="215">
        <v>-0.3</v>
      </c>
      <c r="OR73" s="215">
        <v>-0.79</v>
      </c>
      <c r="OS73" s="215">
        <v>0.79</v>
      </c>
      <c r="OT73" s="215">
        <v>2.0699999999999998</v>
      </c>
      <c r="OU73" s="215">
        <v>1.32</v>
      </c>
      <c r="OV73" s="215">
        <v>0.56999999999999995</v>
      </c>
      <c r="OW73" s="215">
        <v>2.1</v>
      </c>
      <c r="OX73" s="215">
        <v>5.73</v>
      </c>
      <c r="OY73" s="215">
        <v>3.27</v>
      </c>
      <c r="OZ73" s="215">
        <v>1.23</v>
      </c>
      <c r="PA73" s="215">
        <v>0.65</v>
      </c>
      <c r="PB73" s="215">
        <v>2.68</v>
      </c>
      <c r="PC73" s="215">
        <v>3.03</v>
      </c>
      <c r="PD73" s="215">
        <v>0.02</v>
      </c>
      <c r="PE73" s="215">
        <v>-0.8</v>
      </c>
      <c r="PF73" s="215">
        <v>0.55000000000000004</v>
      </c>
      <c r="PG73" s="215">
        <v>0.96</v>
      </c>
      <c r="PH73" s="215">
        <v>0.83</v>
      </c>
      <c r="PI73" s="215">
        <v>-1.58</v>
      </c>
      <c r="PJ73" s="215">
        <v>1.32</v>
      </c>
      <c r="PK73" s="215">
        <v>0.47</v>
      </c>
      <c r="PL73" s="215">
        <v>-0.31</v>
      </c>
      <c r="PM73" s="215">
        <v>0.28999999999999998</v>
      </c>
      <c r="PN73" s="215">
        <v>0.48</v>
      </c>
      <c r="PO73" s="215">
        <v>0.35</v>
      </c>
      <c r="PP73" s="215">
        <v>1.07</v>
      </c>
      <c r="PQ73" s="215">
        <v>2.4500000000000002</v>
      </c>
      <c r="PR73" s="215">
        <v>-1.04</v>
      </c>
      <c r="PS73" s="215">
        <v>-0.35</v>
      </c>
      <c r="PT73" s="215">
        <v>0.26</v>
      </c>
      <c r="PU73" s="215">
        <v>1.94</v>
      </c>
      <c r="PV73" s="215">
        <v>0.99</v>
      </c>
      <c r="PW73" s="215">
        <v>-1.49</v>
      </c>
      <c r="PX73" s="215">
        <v>0.55000000000000004</v>
      </c>
      <c r="PY73" s="215">
        <v>0.72</v>
      </c>
      <c r="PZ73" s="215">
        <v>-0.66</v>
      </c>
      <c r="QA73" s="215">
        <v>-0.51</v>
      </c>
      <c r="QB73" s="215">
        <v>2.79</v>
      </c>
      <c r="QC73" s="215">
        <v>1.07</v>
      </c>
      <c r="QD73" s="215">
        <v>3.64</v>
      </c>
      <c r="QE73" s="215">
        <v>-0.94</v>
      </c>
      <c r="QF73" s="215">
        <v>1.06</v>
      </c>
      <c r="QG73" s="215">
        <v>1.7</v>
      </c>
      <c r="QH73" s="215">
        <v>1.5</v>
      </c>
      <c r="QI73" s="215">
        <v>0.72</v>
      </c>
      <c r="QJ73" s="215">
        <v>0.83</v>
      </c>
      <c r="QK73" s="215">
        <v>0.33</v>
      </c>
      <c r="QL73" s="215">
        <v>0.66</v>
      </c>
      <c r="QM73" s="215">
        <v>1.92</v>
      </c>
      <c r="QN73" s="215">
        <v>-0.97</v>
      </c>
      <c r="QO73" s="215">
        <v>2.2799999999999998</v>
      </c>
      <c r="QP73" s="215">
        <v>0.18</v>
      </c>
      <c r="QQ73" s="215">
        <v>-0.54</v>
      </c>
      <c r="QR73" s="215">
        <v>1.1499999999999999</v>
      </c>
      <c r="QS73" s="215">
        <v>0.89</v>
      </c>
      <c r="QT73" s="215">
        <v>-0.18019282125251168</v>
      </c>
      <c r="QU73" s="215">
        <v>2.58</v>
      </c>
      <c r="QV73" s="215">
        <v>0.12760386548671399</v>
      </c>
      <c r="QW73" s="215">
        <v>0.36184401242875808</v>
      </c>
      <c r="QX73" s="215">
        <v>6.9530123947371569</v>
      </c>
      <c r="QY73" s="215">
        <v>3.2120419341569839</v>
      </c>
      <c r="QZ73" s="215">
        <v>3.2571519805397742</v>
      </c>
      <c r="RA73" s="215">
        <v>-0.95973563435401976</v>
      </c>
      <c r="RB73" s="215">
        <v>0.27185055122622703</v>
      </c>
      <c r="RC73" s="215">
        <v>3.8377880936040665</v>
      </c>
      <c r="RD73" s="215">
        <v>-1.3112643065277596</v>
      </c>
      <c r="RE73" s="215">
        <v>1.7080673612634767</v>
      </c>
      <c r="RF73" s="215">
        <v>-0.84787679015856376</v>
      </c>
      <c r="RG73" s="215">
        <v>-0.50628845618572171</v>
      </c>
      <c r="RH73" s="215">
        <v>0.4880494260077084</v>
      </c>
      <c r="RI73" s="215">
        <v>-0.1095953199236277</v>
      </c>
      <c r="RJ73" s="215">
        <v>0.11812690477519538</v>
      </c>
      <c r="RK73" s="215">
        <v>0.29193008936123643</v>
      </c>
      <c r="RL73" s="215">
        <v>1.0905027326903127</v>
      </c>
      <c r="RM73" s="215">
        <v>-0.71821467663019112</v>
      </c>
      <c r="RN73" s="215">
        <v>-0.20272593752143075</v>
      </c>
      <c r="RO73" s="215">
        <v>2.3259314821201027</v>
      </c>
      <c r="RP73" s="215">
        <v>1.6150263435090073</v>
      </c>
      <c r="RQ73" s="215">
        <v>1.1713071859687005</v>
      </c>
      <c r="RR73" s="215">
        <v>-0.22</v>
      </c>
      <c r="RS73" s="215">
        <v>0.81046083698379512</v>
      </c>
      <c r="RT73" s="215">
        <v>2.0279927884276683</v>
      </c>
      <c r="RU73" s="215">
        <v>0.72457741389688746</v>
      </c>
      <c r="RV73" s="215">
        <v>1.119283578604402</v>
      </c>
      <c r="RW73" s="215">
        <v>0.29975073763759408</v>
      </c>
      <c r="RX73" s="215">
        <v>0.61464547916798562</v>
      </c>
      <c r="RY73" s="215">
        <v>2.0520913787337225</v>
      </c>
      <c r="RZ73" s="215">
        <v>1.718646522132361</v>
      </c>
      <c r="SA73" s="215">
        <v>1.5043333460438291</v>
      </c>
      <c r="SB73" s="215">
        <v>-1.6214852999123175</v>
      </c>
      <c r="SC73" s="215">
        <v>1.2713298815586915</v>
      </c>
      <c r="SD73" s="215">
        <v>4.0163945711823912</v>
      </c>
      <c r="SE73" s="215">
        <v>0.60838928777278145</v>
      </c>
      <c r="SF73" s="215">
        <v>-1.2755066622901712</v>
      </c>
      <c r="SG73" s="215">
        <v>1.0231778480033649</v>
      </c>
      <c r="SH73" s="215">
        <v>2.1527358608706582</v>
      </c>
      <c r="SI73" s="215">
        <v>-0.69954004171774997</v>
      </c>
      <c r="SJ73" s="215">
        <v>-0.51399338899248415</v>
      </c>
      <c r="SK73" s="215">
        <v>2.0099999999999998</v>
      </c>
      <c r="SL73" s="215">
        <v>0.82</v>
      </c>
      <c r="SM73" s="215">
        <v>0.37</v>
      </c>
      <c r="SN73" s="215">
        <v>-1.08</v>
      </c>
      <c r="SO73" s="215">
        <v>2.25</v>
      </c>
      <c r="SP73" s="215">
        <v>2.64</v>
      </c>
      <c r="SQ73" s="215">
        <v>2.83</v>
      </c>
      <c r="SR73" s="215">
        <v>0.50530554801409</v>
      </c>
      <c r="SS73" s="215">
        <v>0.74276871739358263</v>
      </c>
      <c r="ST73" s="215">
        <v>0.91090648643812333</v>
      </c>
      <c r="SU73" s="215">
        <v>0.47633753979468008</v>
      </c>
      <c r="SV73" s="215">
        <v>4.5636356679718659</v>
      </c>
      <c r="SW73" s="215">
        <v>2.9660600390172487</v>
      </c>
      <c r="SX73" s="215">
        <v>3.4703197395889562</v>
      </c>
      <c r="SY73" s="215">
        <v>1.9395549178088167</v>
      </c>
      <c r="SZ73" s="215">
        <v>2.2955376761146562</v>
      </c>
      <c r="TA73" s="215">
        <v>0.43380065496916309</v>
      </c>
      <c r="TB73" s="215">
        <v>0.79916354873714734</v>
      </c>
      <c r="TC73" s="215">
        <v>2.7396448270147866</v>
      </c>
      <c r="TD73" s="215">
        <v>-0.34035888422937477</v>
      </c>
      <c r="TE73" s="215">
        <v>-0.21522722585561871</v>
      </c>
      <c r="TF73" s="215">
        <v>-0.4814763831638369</v>
      </c>
      <c r="TG73" s="215">
        <v>-0.83012083507236767</v>
      </c>
      <c r="TH73" s="215">
        <v>-1.1127562365321864</v>
      </c>
      <c r="TI73" s="215">
        <v>-0.20202808389417903</v>
      </c>
      <c r="TJ73" s="215">
        <v>-0.11525357813786385</v>
      </c>
      <c r="TK73" s="215">
        <v>1.4248177628494396</v>
      </c>
      <c r="TL73" s="215">
        <v>0.81968484231558225</v>
      </c>
      <c r="TM73" s="215">
        <v>0.56133311289279231</v>
      </c>
      <c r="TN73" s="215">
        <v>-0.76315181436252821</v>
      </c>
      <c r="TO73" s="215">
        <v>1.0439723439298998</v>
      </c>
      <c r="TP73" s="215">
        <v>-0.33247552349231491</v>
      </c>
      <c r="TQ73" s="215">
        <v>2.0208902767363535</v>
      </c>
      <c r="TR73" s="215">
        <v>0.98770674461814423</v>
      </c>
      <c r="TS73" s="215">
        <v>-4.545228414202473</v>
      </c>
      <c r="TT73" s="215">
        <v>-0.13147827444087712</v>
      </c>
      <c r="TU73" s="215">
        <v>1.5725197676561997</v>
      </c>
      <c r="TV73" s="215">
        <v>-0.6634760172071652</v>
      </c>
      <c r="TW73" s="215">
        <v>-0.37</v>
      </c>
      <c r="TX73" s="215">
        <v>-0.69</v>
      </c>
      <c r="TY73" s="215">
        <v>-0.15</v>
      </c>
      <c r="TZ73" s="215">
        <v>1.3944266832944123</v>
      </c>
      <c r="UA73" s="215">
        <v>-0.62689034561159929</v>
      </c>
      <c r="UB73" s="215">
        <v>1.100529362101188</v>
      </c>
      <c r="UC73" s="215">
        <v>1.1916502513174665</v>
      </c>
      <c r="UD73" s="215">
        <v>1.1436521981189607</v>
      </c>
      <c r="UE73" s="215">
        <v>5.6843566025222003E-2</v>
      </c>
      <c r="UF73" s="215">
        <v>1.0873515136454737</v>
      </c>
      <c r="UG73" s="215">
        <v>2.2790979064258643</v>
      </c>
      <c r="UH73" s="215">
        <v>0.87354230535230393</v>
      </c>
      <c r="UI73" s="215">
        <v>0.90613004093287319</v>
      </c>
      <c r="UJ73" s="215">
        <v>-0.22706341009699482</v>
      </c>
      <c r="UK73" s="215">
        <v>0.3942647284801426</v>
      </c>
      <c r="UL73" s="215">
        <v>0.32590330842405812</v>
      </c>
      <c r="UM73" s="215">
        <v>1.0021065454763223</v>
      </c>
      <c r="UN73" s="215">
        <v>0.21281737631082542</v>
      </c>
      <c r="UO73" s="215">
        <v>1.3036771412078263</v>
      </c>
      <c r="UP73" s="215">
        <v>0.64472724243196389</v>
      </c>
      <c r="UQ73" s="215">
        <v>1.7922911860003055</v>
      </c>
      <c r="UR73" s="215">
        <v>-0.85090029627773456</v>
      </c>
      <c r="US73" s="215">
        <v>1.4473776617074607</v>
      </c>
      <c r="UT73" s="215">
        <v>-0.35288101315030795</v>
      </c>
      <c r="UU73" s="215">
        <v>3.8635042502654704</v>
      </c>
      <c r="UV73" s="215">
        <v>0.18595189187320393</v>
      </c>
      <c r="UW73" s="215">
        <v>2.1133940157985531</v>
      </c>
      <c r="UX73" s="215">
        <v>0.54886254995363259</v>
      </c>
      <c r="UY73" s="215">
        <v>1.3899679727028991</v>
      </c>
      <c r="UZ73" s="215">
        <v>-0.17314105358829934</v>
      </c>
      <c r="VA73" s="215">
        <v>1.6583288592079803</v>
      </c>
      <c r="VB73" s="215">
        <v>2.0272968470567365</v>
      </c>
      <c r="VC73" s="215">
        <v>2.3966103657610427</v>
      </c>
      <c r="VD73" s="215">
        <v>-1.2159453624754568</v>
      </c>
      <c r="VE73" s="215">
        <v>-4.7046576941689455E-2</v>
      </c>
      <c r="VF73" s="215">
        <v>-3.263314439698739E-2</v>
      </c>
      <c r="VG73" s="215">
        <v>-2.0385788841859598</v>
      </c>
      <c r="VH73" s="215">
        <v>0.61870705351427802</v>
      </c>
      <c r="VI73" s="215">
        <v>0.48455584401689844</v>
      </c>
      <c r="VJ73" s="215">
        <v>-1.3983207693696431</v>
      </c>
      <c r="VK73" s="215">
        <v>0.35745578286225932</v>
      </c>
      <c r="VL73" s="215">
        <v>0.76306066425968488</v>
      </c>
      <c r="VM73" s="215">
        <v>0.84223885144487642</v>
      </c>
      <c r="VN73" s="215">
        <v>-1.62</v>
      </c>
      <c r="VO73" s="215">
        <v>7.0000000000000007E-2</v>
      </c>
      <c r="VP73" s="215">
        <v>0.56000000000000005</v>
      </c>
      <c r="VQ73" s="215">
        <v>0.97643401897640203</v>
      </c>
      <c r="VR73" s="215">
        <v>-2.9436513889544491</v>
      </c>
      <c r="VS73" s="215">
        <v>0.72651947042297049</v>
      </c>
      <c r="VT73" s="215">
        <v>-0.36000550968321443</v>
      </c>
      <c r="VU73" s="215">
        <v>2.86</v>
      </c>
      <c r="VV73" s="215">
        <v>2.0491394330605983</v>
      </c>
      <c r="VW73" s="215">
        <v>-2.6555769187518563</v>
      </c>
      <c r="VX73" s="215">
        <v>0.39726355515443679</v>
      </c>
      <c r="VY73" s="215">
        <v>1.3159967044130028</v>
      </c>
      <c r="VZ73" s="215">
        <v>0.14897322264990631</v>
      </c>
      <c r="WA73" s="215">
        <v>-0.66790727280842122</v>
      </c>
      <c r="WB73" s="215">
        <v>-0.18553219011533395</v>
      </c>
      <c r="WC73" s="215">
        <v>1.4500526187242624</v>
      </c>
      <c r="WD73" s="215">
        <v>2.9243202464026119</v>
      </c>
      <c r="WE73" s="215">
        <v>-0.57981125672096345</v>
      </c>
      <c r="WF73" s="215">
        <v>-4.4864124525434423E-2</v>
      </c>
      <c r="WG73" s="215">
        <v>0.7986280254943745</v>
      </c>
      <c r="WH73" s="215">
        <v>1.6732887661349949</v>
      </c>
      <c r="WI73" s="215">
        <v>0.32827274143900631</v>
      </c>
      <c r="WJ73" s="215">
        <v>-0.32512514157754246</v>
      </c>
      <c r="WK73" s="215">
        <v>-0.79788492656973631</v>
      </c>
      <c r="WL73" s="215">
        <v>0.6065572652709017</v>
      </c>
      <c r="WM73" s="215">
        <v>0.68529954822014183</v>
      </c>
      <c r="WN73" s="215">
        <v>-0.51000441740494118</v>
      </c>
      <c r="WO73" s="215">
        <v>1.5644334551287997</v>
      </c>
      <c r="WP73" s="215">
        <v>0.73254153529023203</v>
      </c>
      <c r="WQ73" s="215">
        <v>1.4599561114869264</v>
      </c>
      <c r="WR73" s="215">
        <v>-0.26571506698495062</v>
      </c>
      <c r="WS73" s="215">
        <v>1.0031765729280773</v>
      </c>
      <c r="WT73" s="215">
        <v>0.94828433289297909</v>
      </c>
      <c r="WU73" s="215">
        <v>1.0039944625719555</v>
      </c>
      <c r="WV73" s="215">
        <v>1.4715426380953467</v>
      </c>
      <c r="WW73" s="215">
        <v>-0.15211489144392187</v>
      </c>
      <c r="WX73" s="215">
        <v>2.5232218622261549</v>
      </c>
      <c r="WY73" s="215">
        <v>2.6206083651651335</v>
      </c>
      <c r="WZ73" s="215">
        <v>1.1189705966685004</v>
      </c>
      <c r="XA73" s="215">
        <v>-1.4883019452014201</v>
      </c>
      <c r="XB73" s="215">
        <v>2.0663014727267282</v>
      </c>
      <c r="XC73" s="215">
        <v>1.1191927164382998</v>
      </c>
      <c r="XD73" s="215">
        <v>0.65879190053022008</v>
      </c>
      <c r="XE73" s="215">
        <v>0.41139779820966726</v>
      </c>
      <c r="XF73" s="215">
        <v>-0.78891011466345473</v>
      </c>
      <c r="XG73" s="215">
        <v>-0.40296075326713421</v>
      </c>
      <c r="XH73" s="215">
        <v>0.19350453553745872</v>
      </c>
      <c r="XI73" s="215">
        <v>0.29522547164664292</v>
      </c>
      <c r="XJ73" s="215">
        <v>-0.65660836176961723</v>
      </c>
      <c r="XK73" s="215">
        <v>-0.251387742174769</v>
      </c>
      <c r="XL73" s="215">
        <v>-0.31246511632289087</v>
      </c>
      <c r="XM73" s="215">
        <v>1.4599058603952386</v>
      </c>
      <c r="XN73" s="215">
        <v>6.6352774730860098E-2</v>
      </c>
      <c r="XO73" s="215">
        <v>-0.48533309504542599</v>
      </c>
      <c r="XP73" s="215">
        <v>0.72497611749182678</v>
      </c>
      <c r="XQ73" s="215">
        <v>1.1335267762730306</v>
      </c>
      <c r="XR73" s="215">
        <v>-1.4875938232849273</v>
      </c>
      <c r="XS73" s="215">
        <v>-0.71498709812838346</v>
      </c>
      <c r="XT73" s="215">
        <v>0.27472445308731608</v>
      </c>
      <c r="XU73" s="215">
        <v>2.8754673242751272</v>
      </c>
      <c r="XV73" s="215">
        <v>2.3038312508978809</v>
      </c>
      <c r="XW73" s="215">
        <v>-0.47060367878839493</v>
      </c>
      <c r="XX73" s="215">
        <v>0.45149305848524168</v>
      </c>
      <c r="XY73" s="215">
        <v>0.95135607022134305</v>
      </c>
      <c r="XZ73" s="215">
        <v>0.97870930001677792</v>
      </c>
      <c r="YA73" s="215">
        <v>-0.67135652311345329</v>
      </c>
      <c r="YB73" s="215">
        <v>0.48066900829113468</v>
      </c>
      <c r="YC73" s="215">
        <v>0.66639660393128519</v>
      </c>
      <c r="YD73" s="215">
        <v>2.8541782251721548</v>
      </c>
      <c r="YE73" s="215">
        <v>-1.36073683707294</v>
      </c>
      <c r="YF73" s="215">
        <v>1.0823749721992959</v>
      </c>
      <c r="YG73" s="215">
        <v>0.23526891223342172</v>
      </c>
      <c r="YH73" s="215">
        <v>2.1855898953006658</v>
      </c>
      <c r="YI73" s="215">
        <v>1.793853206931928</v>
      </c>
      <c r="YJ73" s="215">
        <v>-1.2950227717723806E-2</v>
      </c>
      <c r="YK73" s="215">
        <v>0.71315739329929784</v>
      </c>
      <c r="YL73" s="215">
        <v>-0.4564939636180867</v>
      </c>
      <c r="YM73" s="215">
        <v>1.8849150472676826</v>
      </c>
      <c r="YN73" s="215">
        <v>-0.67025236770157903</v>
      </c>
      <c r="YO73" s="215">
        <v>-1.1214595879355187</v>
      </c>
      <c r="YP73" s="215">
        <v>0.27719608928147466</v>
      </c>
      <c r="YQ73" s="214">
        <v>0.52347936756942204</v>
      </c>
      <c r="YR73" s="214">
        <v>9.010417292376772</v>
      </c>
      <c r="YS73" s="214">
        <v>-5.6674097190966251</v>
      </c>
      <c r="YT73" s="214">
        <v>-2.9874292862889433</v>
      </c>
      <c r="YU73" s="214">
        <v>1.6175316265846504</v>
      </c>
      <c r="YV73" s="214">
        <v>-1.4306464238767234</v>
      </c>
      <c r="YW73" s="214">
        <v>1.0694420335691177</v>
      </c>
      <c r="YX73" s="214">
        <v>1.8062449732334471</v>
      </c>
      <c r="YY73" s="214">
        <v>0.57026767710297577</v>
      </c>
      <c r="YZ73" s="214">
        <v>1.5130134049207413</v>
      </c>
      <c r="ZA73" s="214">
        <v>1.1910742683391362</v>
      </c>
      <c r="ZB73" s="214">
        <v>-2.1967629197495739</v>
      </c>
      <c r="ZC73" s="214">
        <v>1.0210019512457649</v>
      </c>
      <c r="ZD73" s="214">
        <v>0.53906401234793577</v>
      </c>
      <c r="ZE73" s="214">
        <v>0.86754782814738007</v>
      </c>
      <c r="ZF73" s="214">
        <v>-0.10188366207802346</v>
      </c>
      <c r="ZG73" s="214">
        <v>-0.13883774230248491</v>
      </c>
      <c r="ZH73" s="214">
        <v>0.10562436531127162</v>
      </c>
      <c r="ZI73" s="214">
        <v>-0.72092529210414114</v>
      </c>
      <c r="ZJ73" s="214">
        <v>0.20458314893909346</v>
      </c>
      <c r="ZK73" s="214">
        <v>-1.167109525534002</v>
      </c>
      <c r="ZL73" s="214">
        <v>0.35887062130935021</v>
      </c>
      <c r="ZM73" s="214">
        <v>1.084428856884287</v>
      </c>
      <c r="ZN73" s="214">
        <v>0.30993493550670337</v>
      </c>
      <c r="ZO73" s="214">
        <v>0.16150302025562269</v>
      </c>
      <c r="ZP73" s="214">
        <v>-0.41689327926169994</v>
      </c>
      <c r="ZQ73" s="214">
        <v>1.8702790934626705</v>
      </c>
      <c r="ZR73" s="214">
        <v>0.30066458230703574</v>
      </c>
      <c r="ZS73" s="214">
        <v>0.20697034603828968</v>
      </c>
      <c r="ZT73" s="214">
        <v>-1.4735495042684761</v>
      </c>
      <c r="ZU73" s="214">
        <v>-5.3704488620979873E-2</v>
      </c>
      <c r="ZV73" s="214">
        <v>0.68235945485713501</v>
      </c>
      <c r="ZW73" s="214">
        <v>-1.1969392123321825</v>
      </c>
      <c r="ZX73" s="214">
        <v>0.29737329717943339</v>
      </c>
      <c r="ZY73" s="214">
        <v>5.3557678239954498E-2</v>
      </c>
      <c r="ZZ73" s="214">
        <v>1.5044419084626099</v>
      </c>
      <c r="AAA73" s="214">
        <v>-0.5011222466379337</v>
      </c>
      <c r="AAB73" s="214">
        <v>0.25400486005430878</v>
      </c>
      <c r="AAC73" s="214">
        <v>0.25488120972958939</v>
      </c>
      <c r="AAD73" s="214">
        <v>0.63878592300888215</v>
      </c>
      <c r="AAE73" s="214">
        <v>2.315305254139588</v>
      </c>
      <c r="AAF73" s="214">
        <v>-0.429243359872018</v>
      </c>
      <c r="AAG73" s="214">
        <v>2.2842186411389918</v>
      </c>
      <c r="AAH73" s="214">
        <v>0.36117319146949001</v>
      </c>
      <c r="AAI73" s="214">
        <v>1.6085156337470465</v>
      </c>
      <c r="AAJ73" s="214">
        <v>-0.27718034354641929</v>
      </c>
      <c r="AAK73" s="214">
        <v>2.2595934402784223</v>
      </c>
      <c r="AAL73" s="214">
        <v>-1.2981539677609106</v>
      </c>
      <c r="AAM73" s="214">
        <v>-0.41723580308971009</v>
      </c>
      <c r="AAN73" s="214">
        <v>0.33853389212370644</v>
      </c>
      <c r="AAO73" s="214">
        <v>-0.45434079372265046</v>
      </c>
      <c r="AAP73" s="214">
        <v>0.5862465389305811</v>
      </c>
      <c r="AAQ73" s="214">
        <v>0.62489324975007321</v>
      </c>
      <c r="AAR73" s="214">
        <v>0.76967467309516735</v>
      </c>
      <c r="AAS73" s="214">
        <v>-0.57906041610574732</v>
      </c>
      <c r="AAT73" s="214">
        <v>0.5141326204518748</v>
      </c>
      <c r="AAU73" s="214">
        <v>1.8084526096399998</v>
      </c>
      <c r="AAV73" s="214">
        <v>-1.6246885103672071</v>
      </c>
      <c r="AAW73" s="214">
        <v>-0.1521408867517664</v>
      </c>
      <c r="AAX73" s="214">
        <v>0.77961994377650967</v>
      </c>
      <c r="AAY73" s="214">
        <v>4.3557336919929099</v>
      </c>
      <c r="AAZ73" s="214">
        <v>1.0179107317054559</v>
      </c>
      <c r="ABA73" s="214">
        <v>0.32524411923027685</v>
      </c>
      <c r="ABB73" s="214">
        <v>2.633422557957843</v>
      </c>
      <c r="ABC73" s="214">
        <v>2.456691205148843</v>
      </c>
      <c r="ABD73" s="214">
        <v>0.51450358675711527</v>
      </c>
      <c r="ABE73" s="214">
        <v>-0.20303286776439222</v>
      </c>
      <c r="ABF73" s="214">
        <v>0.39528169739180896</v>
      </c>
      <c r="ABG73" s="214">
        <v>-1.0608014591169734</v>
      </c>
      <c r="ABH73" s="214">
        <v>1.2304126263202875E-2</v>
      </c>
      <c r="ABI73" s="214">
        <v>0.5473138081953266</v>
      </c>
      <c r="ABJ73" s="214">
        <v>0.54190595431973065</v>
      </c>
      <c r="ABK73" s="214">
        <v>0.42331387019254407</v>
      </c>
      <c r="ABL73" s="214">
        <v>-1.6629622478434953</v>
      </c>
      <c r="ABM73" s="214">
        <v>0.66079202316498709</v>
      </c>
      <c r="ABN73" s="214">
        <v>2.7058144979785084</v>
      </c>
      <c r="ABO73" s="214">
        <v>0.51400076907086145</v>
      </c>
      <c r="ABP73" s="214">
        <v>0.27458281171057308</v>
      </c>
      <c r="ABQ73" s="214">
        <v>0.93022192875824317</v>
      </c>
      <c r="ABR73" s="214">
        <v>-0.20343064132867994</v>
      </c>
      <c r="ABS73" s="214">
        <v>-1.5929943167498806</v>
      </c>
      <c r="ABT73" s="214">
        <v>2.0345740515913491</v>
      </c>
      <c r="ABU73" s="214">
        <v>0.234771876211326</v>
      </c>
      <c r="ABV73" s="214">
        <v>1.5263974889330854</v>
      </c>
      <c r="ABW73" s="214">
        <v>-1.2827417141979538</v>
      </c>
      <c r="ABX73" s="214">
        <v>-3.6019389521172229E-2</v>
      </c>
      <c r="ABY73" s="214">
        <v>1.1450984691586399</v>
      </c>
      <c r="ABZ73" s="214">
        <v>1.5822362959018363</v>
      </c>
      <c r="ACA73" s="214">
        <v>-0.43690346203166541</v>
      </c>
      <c r="ACB73" s="214">
        <v>2.6826335182978056</v>
      </c>
      <c r="ACC73" s="214">
        <v>8.5790834514099856E-2</v>
      </c>
      <c r="ACD73" s="214">
        <v>2.2826332393991455</v>
      </c>
      <c r="ACE73" s="214">
        <v>2.2376177502443584</v>
      </c>
      <c r="ACF73" s="214">
        <v>7.1594416778486547E-2</v>
      </c>
      <c r="ACG73" s="214">
        <v>1.1170211733582791</v>
      </c>
      <c r="ACH73" s="214">
        <v>1.2777872931861278</v>
      </c>
      <c r="ACI73" s="214">
        <v>2.4083447676788383</v>
      </c>
      <c r="ACJ73" s="214">
        <v>-2.4521215841381339</v>
      </c>
      <c r="ACK73" s="214">
        <v>0.42719060426490785</v>
      </c>
      <c r="ACL73" s="214">
        <v>9.1278054777461648E-2</v>
      </c>
      <c r="ACM73" s="214">
        <v>0.92479519124867693</v>
      </c>
      <c r="ACN73" s="214">
        <v>0.41910639148765938</v>
      </c>
      <c r="ACO73" s="214">
        <v>0.12004766311048343</v>
      </c>
      <c r="ACP73" s="214">
        <v>0.86860814465654812</v>
      </c>
      <c r="ACQ73" s="214">
        <v>1.0499560044272158</v>
      </c>
      <c r="ACR73" s="214">
        <v>2.0558938939732769</v>
      </c>
      <c r="ACS73" s="214">
        <v>-1.2877073855804326</v>
      </c>
      <c r="ACT73" s="214">
        <v>0.86834830968012966</v>
      </c>
      <c r="ACU73" s="214">
        <v>-0.23899640628617647</v>
      </c>
      <c r="ACV73" s="214">
        <v>2.1841137302286029</v>
      </c>
      <c r="ACW73" s="214">
        <v>0.19808516481707272</v>
      </c>
      <c r="ACX73" s="214">
        <v>3.7710673780825203</v>
      </c>
      <c r="ACY73" s="214">
        <v>4.1333843527024356</v>
      </c>
      <c r="ACZ73" s="214">
        <v>2.3242071545718233</v>
      </c>
      <c r="ADA73" s="214">
        <v>4.3799797730972472</v>
      </c>
      <c r="ADB73" s="214">
        <v>1.5598992219759964</v>
      </c>
      <c r="ADC73" s="214">
        <v>1.9260965073186327</v>
      </c>
      <c r="ADD73" s="214">
        <v>-0.35387936494718986</v>
      </c>
      <c r="ADE73" s="214">
        <v>-0.43117990139629114</v>
      </c>
      <c r="ADF73" s="214">
        <v>-0.1329540409386567</v>
      </c>
      <c r="ADG73" s="214">
        <v>0.12421173694852428</v>
      </c>
      <c r="ADH73" s="214">
        <v>-0.31186140993466438</v>
      </c>
      <c r="ADI73" s="214">
        <v>0.20408738271511595</v>
      </c>
      <c r="ADJ73" s="214">
        <v>-0.64153638448887307</v>
      </c>
      <c r="ADK73" s="214">
        <v>-0.24780467219672175</v>
      </c>
      <c r="ADL73" s="214">
        <v>0.91664910450977288</v>
      </c>
      <c r="ADM73" s="214">
        <v>0.42752434346660095</v>
      </c>
      <c r="ADN73" s="214">
        <v>2.0306108171915298</v>
      </c>
      <c r="ADO73" s="214">
        <v>8.0980089323290372E-2</v>
      </c>
      <c r="ADP73" s="214">
        <v>1.5180154065048299</v>
      </c>
      <c r="ADQ73" s="214">
        <v>1.0320699937972506</v>
      </c>
      <c r="ADR73" s="214">
        <v>0.66033825506156063</v>
      </c>
      <c r="ADS73" s="214">
        <v>-1.5001767750364223</v>
      </c>
      <c r="ADT73" s="214">
        <v>0.3675494940415831</v>
      </c>
      <c r="ADU73" s="214">
        <v>1.1895189073182593</v>
      </c>
      <c r="ADV73" s="214">
        <v>0.39429948212273302</v>
      </c>
      <c r="ADW73" s="214">
        <v>2.122157377797862E-3</v>
      </c>
      <c r="ADX73" s="214">
        <v>0.77144118955186514</v>
      </c>
      <c r="ADY73" s="214">
        <v>0.29474427389376956</v>
      </c>
      <c r="ADZ73" s="214">
        <v>1.7543402590556241</v>
      </c>
      <c r="AEA73" s="214">
        <v>2.5996991731354484</v>
      </c>
      <c r="AEB73" s="214">
        <v>-0.77032881787074814</v>
      </c>
      <c r="AEC73" s="214">
        <v>0.63649814141501793</v>
      </c>
      <c r="AED73" s="214">
        <v>0.4939503997874084</v>
      </c>
      <c r="AEE73" s="214">
        <v>4.3467338151977657</v>
      </c>
      <c r="AEF73" s="214">
        <v>-1.1723133777626202</v>
      </c>
      <c r="AEG73" s="214">
        <v>4.6794836282373353E-3</v>
      </c>
      <c r="AEH73" s="214">
        <v>1.6070394307285056</v>
      </c>
      <c r="AEI73" s="214">
        <v>1.3834665861462128</v>
      </c>
      <c r="AEJ73" s="178">
        <v>0.48436758457270912</v>
      </c>
      <c r="AEK73" s="178">
        <v>0.60007858362843081</v>
      </c>
      <c r="AEL73" s="178">
        <v>1.6009697672041625</v>
      </c>
      <c r="AEM73" s="178">
        <v>0.64317939983895656</v>
      </c>
      <c r="AEN73" s="178">
        <v>1.9431242477405419</v>
      </c>
      <c r="AEO73" s="178">
        <v>-0.78433360045259803</v>
      </c>
      <c r="AEP73" s="178">
        <v>0.86261832180198894</v>
      </c>
      <c r="AEQ73" s="178">
        <v>1.0886478428659103</v>
      </c>
      <c r="AER73" s="178">
        <v>2.3805472892189101</v>
      </c>
      <c r="AES73" s="178">
        <v>0.12399065676798671</v>
      </c>
      <c r="AET73" s="178">
        <v>0.42030554291766009</v>
      </c>
      <c r="AEU73" s="178">
        <v>0.22675287583024328</v>
      </c>
      <c r="AEV73" s="178">
        <v>1.2674814705214885</v>
      </c>
      <c r="AEW73" s="178">
        <v>1.2879140224494137</v>
      </c>
      <c r="AEX73" s="178">
        <v>1.7841554259555608</v>
      </c>
      <c r="AEY73" s="178">
        <v>3.8565597326495578</v>
      </c>
      <c r="AEZ73" s="178">
        <v>3.2142274197420022</v>
      </c>
      <c r="AFA73" s="178">
        <v>3.4455231257225449</v>
      </c>
      <c r="AFB73" s="178">
        <v>1.1971409826102075</v>
      </c>
      <c r="AFC73" s="178">
        <v>2.7217370919067463</v>
      </c>
      <c r="AFD73" s="178">
        <v>0.97138620552507859</v>
      </c>
      <c r="AFE73" s="178">
        <v>0.72035992044857267</v>
      </c>
      <c r="AFF73" s="178">
        <v>-0.80797702015816242</v>
      </c>
      <c r="AFG73" s="178">
        <v>-1.4931337699408687E-2</v>
      </c>
      <c r="AFH73" s="178">
        <v>0.53014079733704023</v>
      </c>
      <c r="AFI73" s="178">
        <v>8.4849860538071198E-2</v>
      </c>
      <c r="AFJ73" s="178">
        <v>1.4218541728937311</v>
      </c>
      <c r="AFK73" s="178">
        <v>-0.13728619482495219</v>
      </c>
      <c r="AFL73" s="178">
        <v>0.51186956621513957</v>
      </c>
      <c r="AFM73" s="178">
        <v>0.32713901419005254</v>
      </c>
      <c r="AFN73" s="178">
        <v>1.131722473346386</v>
      </c>
      <c r="AFO73" s="178">
        <v>-0.49509875710724316</v>
      </c>
      <c r="AFP73" s="178">
        <v>1.4392948749233625</v>
      </c>
      <c r="AFQ73" s="178">
        <v>0.1886451617875764</v>
      </c>
      <c r="AFR73" s="178">
        <v>1.5506288979406406</v>
      </c>
      <c r="AFS73" s="178">
        <v>-0.27699875364815796</v>
      </c>
      <c r="AFT73" s="178">
        <v>0.71715104335466151</v>
      </c>
      <c r="AFU73" s="178">
        <v>0.58711630017226923</v>
      </c>
      <c r="AFV73" s="178">
        <v>0.40939082876370492</v>
      </c>
      <c r="AFW73" s="178">
        <v>0.66883707543041737</v>
      </c>
      <c r="AFX73" s="178">
        <v>0.34610992481376002</v>
      </c>
      <c r="AFY73" s="178">
        <v>1.8819615071475511</v>
      </c>
      <c r="AFZ73" s="178">
        <v>0.36316758234839597</v>
      </c>
      <c r="AGA73" s="178">
        <v>1.6598302236231461</v>
      </c>
      <c r="AGB73" s="178">
        <v>0.49782714053586119</v>
      </c>
      <c r="AGC73" s="178">
        <v>0.66549098158930065</v>
      </c>
      <c r="AGD73" s="178">
        <v>1.5124144753640962</v>
      </c>
      <c r="AGE73" s="178">
        <v>1.6643235924469764</v>
      </c>
      <c r="AGF73" s="178">
        <v>1.3862392450438392</v>
      </c>
      <c r="AGG73" s="178">
        <v>0.45238543260919073</v>
      </c>
      <c r="AGH73" s="178">
        <v>-0.38775633988254299</v>
      </c>
      <c r="AGI73" s="178">
        <v>1.8447538687838261</v>
      </c>
      <c r="AGJ73" s="178">
        <v>0.21378100624627905</v>
      </c>
      <c r="AGK73" s="178">
        <v>8.8060432150456336E-2</v>
      </c>
      <c r="AGL73" s="178">
        <v>1.9665333277749681</v>
      </c>
      <c r="AGM73" s="178">
        <v>0.52904920518189158</v>
      </c>
      <c r="AGN73" s="178">
        <v>1.4186368542872287</v>
      </c>
      <c r="AGO73" s="178">
        <v>-0.33998252810219753</v>
      </c>
      <c r="AGP73" s="178">
        <v>1.0609056095361353</v>
      </c>
      <c r="AGQ73" s="178">
        <v>1.1968910028227384</v>
      </c>
      <c r="AGR73" s="178">
        <v>1.8246634308560346</v>
      </c>
      <c r="AGS73" s="178">
        <v>0.38130707274781628</v>
      </c>
      <c r="AGT73" s="178">
        <v>1.0747751490572028</v>
      </c>
      <c r="AGU73" s="178">
        <v>2.1255002269783461</v>
      </c>
      <c r="AGV73" s="178">
        <v>0.59234795874544943</v>
      </c>
      <c r="AGW73" s="178">
        <v>3.4137193732162245</v>
      </c>
      <c r="AGX73" s="178">
        <v>2.062749766381657</v>
      </c>
      <c r="AGY73" s="178">
        <v>4.820819180934464</v>
      </c>
      <c r="AGZ73" s="178">
        <v>2.0644675181389971</v>
      </c>
      <c r="AHA73" s="178">
        <v>3.72</v>
      </c>
      <c r="AHB73" s="178">
        <v>0.5</v>
      </c>
      <c r="AHC73" s="178">
        <v>1.765604063726034</v>
      </c>
      <c r="AHD73" s="178">
        <v>1.6327264153025212</v>
      </c>
      <c r="AHE73" s="178">
        <v>0.6148579696897416</v>
      </c>
      <c r="AHF73" s="178">
        <v>0.88814057926069889</v>
      </c>
      <c r="AHG73" s="178">
        <v>-0.14442473016788426</v>
      </c>
      <c r="AHH73" s="178">
        <v>1.1098821253263003</v>
      </c>
      <c r="AHI73" s="178">
        <v>0.31223389872894192</v>
      </c>
      <c r="AHJ73" s="178">
        <v>1.9242971502967388</v>
      </c>
      <c r="AHK73" s="178">
        <v>0.15523301730529226</v>
      </c>
      <c r="AHL73" s="178">
        <v>1.0064082084215329</v>
      </c>
      <c r="AHM73" s="178">
        <v>6.570932527978357E-2</v>
      </c>
      <c r="AHN73" s="178">
        <v>1.7750290836363121</v>
      </c>
      <c r="AHO73" s="178">
        <v>-0.53748931898552144</v>
      </c>
      <c r="AHP73" s="178">
        <v>0.87786711121357541</v>
      </c>
      <c r="AHQ73" s="178">
        <v>1.4040525025217505</v>
      </c>
      <c r="AHR73" s="178">
        <v>0.94037084020892792</v>
      </c>
      <c r="AHS73" s="178">
        <v>-0.93434812240276699</v>
      </c>
      <c r="AHT73" s="178">
        <v>1.0431330336346747</v>
      </c>
      <c r="AHU73" s="178">
        <v>1.2572789413299148</v>
      </c>
      <c r="AHV73" s="178">
        <v>-5.6865503234433845E-2</v>
      </c>
      <c r="AHW73" s="178">
        <v>1.2767602084178691</v>
      </c>
      <c r="AHX73" s="178">
        <v>0.56660085165411544</v>
      </c>
      <c r="AHY73" s="178">
        <v>0.7185442815591756</v>
      </c>
      <c r="AHZ73" s="178">
        <v>0.72722830691236595</v>
      </c>
      <c r="AIA73" s="178">
        <v>1.4636187454951255</v>
      </c>
      <c r="AIB73" s="178">
        <v>0.7735170948814698</v>
      </c>
      <c r="AIC73" s="178">
        <v>-0.46857789107312442</v>
      </c>
      <c r="AID73" s="178">
        <v>1.0190921238428956</v>
      </c>
      <c r="AIE73" s="178">
        <v>0.84892010140538332</v>
      </c>
      <c r="AIF73" s="178">
        <v>0.65867326283894556</v>
      </c>
      <c r="AIG73" s="178">
        <v>0.35804854653969187</v>
      </c>
      <c r="AIH73" s="178">
        <v>0.87570563741516594</v>
      </c>
      <c r="AII73" s="178">
        <v>0.8922265233023694</v>
      </c>
      <c r="AIJ73" s="178">
        <v>0.9034460702407614</v>
      </c>
      <c r="AIK73" s="178">
        <v>-8.6770750542115138E-2</v>
      </c>
      <c r="AIL73" s="178">
        <v>0.58737331378833346</v>
      </c>
      <c r="AIM73" s="178">
        <v>1.4739564789610711</v>
      </c>
      <c r="AIN73" s="178">
        <v>1.3230488124397937</v>
      </c>
      <c r="AIO73" s="178">
        <v>-0.80988694216024726</v>
      </c>
      <c r="AIP73" s="178">
        <v>-0.1938375549910063</v>
      </c>
      <c r="AIQ73" s="178">
        <v>0.40366381014325725</v>
      </c>
      <c r="AIR73" s="178">
        <v>0.88413192600663137</v>
      </c>
      <c r="AIS73" s="178">
        <v>0.51056644319373845</v>
      </c>
      <c r="AIT73" s="178">
        <v>0.34834972678487475</v>
      </c>
      <c r="AIU73" s="178">
        <v>1.4989723361191523</v>
      </c>
      <c r="AIV73" s="178">
        <v>1.172438249348545</v>
      </c>
      <c r="AIW73" s="178">
        <v>2.3536404767854151</v>
      </c>
      <c r="AIX73" s="178">
        <v>0.91881951992336042</v>
      </c>
      <c r="AIY73" s="178">
        <v>6.5702901332484203</v>
      </c>
      <c r="AIZ73" s="178">
        <v>1.7568974132066444</v>
      </c>
      <c r="AJA73" s="178">
        <v>4.1135121334227875</v>
      </c>
      <c r="AJB73" s="178">
        <v>1.0082750818069144</v>
      </c>
      <c r="AJC73" s="178">
        <v>2.5357418736870869</v>
      </c>
      <c r="AJD73" s="178">
        <v>1.4373584199911704</v>
      </c>
      <c r="AJE73" s="178">
        <v>1.401364704143802</v>
      </c>
      <c r="AJF73" s="178">
        <v>0.38077715617205854</v>
      </c>
      <c r="AJG73" s="178">
        <v>-0.35183606883020957</v>
      </c>
      <c r="AJH73" s="178">
        <v>1.0216124231773733</v>
      </c>
      <c r="AJI73" s="178">
        <v>-0.19643327890986484</v>
      </c>
      <c r="AJJ73" s="178">
        <v>1.3800129150776144</v>
      </c>
      <c r="AJK73" s="178">
        <v>-0.37167911836814937</v>
      </c>
      <c r="AJL73" s="178">
        <v>1.1852035478289196</v>
      </c>
      <c r="AJM73" s="178">
        <v>0.15183156806929787</v>
      </c>
      <c r="AJN73" s="178">
        <v>2.1982168529954862</v>
      </c>
      <c r="AJO73" s="178">
        <v>-0.58302134300475927</v>
      </c>
      <c r="AJP73" s="178">
        <v>2.1798188068958666</v>
      </c>
      <c r="AJQ73" s="178">
        <v>1.5527761892426497</v>
      </c>
      <c r="AJR73" s="178">
        <v>0.92672228960243785</v>
      </c>
      <c r="AJS73" s="178">
        <v>-0.30697765424726242</v>
      </c>
      <c r="AJT73" s="178">
        <v>-8.2782239901362686E-2</v>
      </c>
      <c r="AJU73" s="178">
        <v>1.7842484704180777</v>
      </c>
      <c r="AJV73" s="178">
        <v>1.2511133631270042</v>
      </c>
      <c r="AJW73" s="178">
        <v>2.2280500741424589</v>
      </c>
      <c r="AJX73" s="178">
        <v>-0.52556444395020208</v>
      </c>
      <c r="AJY73" s="178">
        <v>1.9784432988861056</v>
      </c>
      <c r="AJZ73" s="178">
        <v>1.3749402838850244</v>
      </c>
      <c r="AKA73" s="178">
        <v>3.6119779022502314</v>
      </c>
      <c r="AKB73" s="178">
        <v>1.063576825914609</v>
      </c>
      <c r="AKC73" s="178">
        <v>0.71643381002081696</v>
      </c>
      <c r="AKD73" s="178">
        <v>1.1353574613905266</v>
      </c>
      <c r="AKE73" s="178">
        <v>3.5329466507608061</v>
      </c>
      <c r="AKF73" s="178">
        <v>1.6779826204117825</v>
      </c>
      <c r="AKG73" s="178">
        <v>0.46972152347943563</v>
      </c>
      <c r="AKH73" s="178">
        <v>1.0645780260098974</v>
      </c>
      <c r="AKI73" s="178">
        <v>1.4555527187767581</v>
      </c>
      <c r="AKJ73" s="178">
        <v>2.3235327958201424</v>
      </c>
      <c r="AKK73" s="178">
        <v>0.11071498701377891</v>
      </c>
      <c r="AKL73" s="178">
        <v>1.7582760954562673</v>
      </c>
      <c r="AKM73" s="178">
        <v>1.1170000788541756</v>
      </c>
      <c r="AKN73" s="178">
        <v>2.2430333240804856</v>
      </c>
      <c r="AKO73" s="178">
        <v>0.48050691289940062</v>
      </c>
      <c r="AKP73" s="178">
        <v>0.9028549369415515</v>
      </c>
      <c r="AKQ73" s="178">
        <v>1.1544424723762319</v>
      </c>
      <c r="AKR73" s="178">
        <v>1.2268263076933721</v>
      </c>
      <c r="AKS73" s="178">
        <v>1.9749933580466461</v>
      </c>
      <c r="AKT73" s="178">
        <v>0.36897655270520602</v>
      </c>
      <c r="AKU73" s="178">
        <v>1.4084415823867289</v>
      </c>
      <c r="AKV73" s="178">
        <v>2.0397045118324399</v>
      </c>
      <c r="AKW73" s="178">
        <v>1.9214166483043869</v>
      </c>
      <c r="AKX73" s="178">
        <v>1.3146130711317028</v>
      </c>
      <c r="AKY73" s="178">
        <v>5.7530835966058902</v>
      </c>
      <c r="AKZ73" s="178">
        <v>1.5240464344096409</v>
      </c>
      <c r="ALA73" s="178">
        <v>3.0946749565130176</v>
      </c>
      <c r="ALB73" s="178">
        <v>2.7092981981851523</v>
      </c>
      <c r="ALC73" s="178">
        <v>1.7129508685288073</v>
      </c>
      <c r="ALD73" s="178">
        <v>1.6196829001730038</v>
      </c>
      <c r="ALE73" s="178">
        <v>0.26167544691901412</v>
      </c>
      <c r="ALF73" s="178">
        <v>1.8520641161338744</v>
      </c>
      <c r="ALG73" s="178">
        <v>-0.2134216052614164</v>
      </c>
      <c r="ALH73" s="178">
        <v>0.16872756181318493</v>
      </c>
      <c r="ALI73" s="178">
        <v>0.76884328081131059</v>
      </c>
      <c r="ALJ73" s="178">
        <v>2.791200387835687</v>
      </c>
      <c r="ALK73" s="178">
        <v>-0.10427012194914198</v>
      </c>
      <c r="ALL73" s="178">
        <v>0.31068505202777885</v>
      </c>
      <c r="ALM73" s="178">
        <v>0.67173026070814501</v>
      </c>
      <c r="ALN73" s="178">
        <v>1.6114773420342772</v>
      </c>
      <c r="ALO73" s="178">
        <v>0.43981912549189417</v>
      </c>
      <c r="ALP73" s="178">
        <v>1.1432504802835695</v>
      </c>
      <c r="ALQ73" s="178">
        <v>1.3555625527983466</v>
      </c>
      <c r="ALR73" s="178">
        <v>1.5623602348100007</v>
      </c>
      <c r="ALS73" s="178">
        <v>-0.79889601349863426</v>
      </c>
      <c r="ALT73" s="178">
        <v>0.15924709351651245</v>
      </c>
      <c r="ALU73" s="178">
        <v>1.6146859444082367</v>
      </c>
      <c r="ALV73" s="178">
        <v>0.35767257278638453</v>
      </c>
      <c r="ALW73" s="178">
        <v>1.0224689627061423</v>
      </c>
      <c r="ALX73" s="178">
        <v>0.44002944500525132</v>
      </c>
      <c r="ALY73" s="178">
        <v>1.5319818355465458</v>
      </c>
      <c r="ALZ73" s="178">
        <v>0.41247050823258746</v>
      </c>
      <c r="AMA73" s="178">
        <v>3.1256987444559456</v>
      </c>
      <c r="AMB73" s="178">
        <v>2.3842484174128487</v>
      </c>
      <c r="AMC73" s="178">
        <v>0.40187952128663085</v>
      </c>
      <c r="AMD73" s="178">
        <v>1.9017436027704662</v>
      </c>
      <c r="AME73" s="178">
        <v>1.6250494963796456</v>
      </c>
      <c r="AMF73" s="178">
        <v>2.453874318365834</v>
      </c>
      <c r="AMG73" s="178">
        <v>0.39970167385565958</v>
      </c>
      <c r="AMH73" s="178">
        <v>1.4594772646491663</v>
      </c>
      <c r="AMI73" s="178">
        <v>1.3811802555890154</v>
      </c>
      <c r="AMJ73" s="178">
        <v>3.3440048822905624</v>
      </c>
      <c r="AMK73" s="178">
        <v>0.14578321432865948</v>
      </c>
      <c r="AML73" s="178">
        <v>2.253474401744441</v>
      </c>
      <c r="AMM73" s="178">
        <v>1.5491381489991767</v>
      </c>
      <c r="AMN73" s="178">
        <v>1.3625981865565535</v>
      </c>
      <c r="AMO73" s="178">
        <v>2.522403749508868</v>
      </c>
      <c r="AMP73" s="178">
        <v>1.0408806060426343</v>
      </c>
      <c r="AMQ73" s="178">
        <v>4.4019670022534143</v>
      </c>
      <c r="AMR73" s="178">
        <v>1.9583138074403621</v>
      </c>
      <c r="AMS73" s="178">
        <v>2.1321263191786244</v>
      </c>
      <c r="AMT73" s="178">
        <v>1.4039860623647087</v>
      </c>
      <c r="AMU73" s="178">
        <v>1.5696856351556931</v>
      </c>
      <c r="AMV73" s="178">
        <v>4.3465333215339115</v>
      </c>
      <c r="AMW73" s="178">
        <v>3.9114629917952612</v>
      </c>
      <c r="AMX73" s="178">
        <v>2.409222105315223</v>
      </c>
      <c r="AMY73" s="178">
        <v>2.899630894247295</v>
      </c>
      <c r="AMZ73" s="178">
        <v>5.5074699388897983</v>
      </c>
      <c r="ANA73" s="178">
        <v>6.228136155055509</v>
      </c>
      <c r="ANB73" s="178">
        <v>6.2528030063753874</v>
      </c>
      <c r="ANC73" s="178">
        <v>1.1605161232240704</v>
      </c>
      <c r="AND73" s="178">
        <v>2.4767175495369145</v>
      </c>
      <c r="ANE73" s="178">
        <v>4.3182132235051398</v>
      </c>
      <c r="ANF73" s="178">
        <v>3.0241551757412566</v>
      </c>
      <c r="ANG73" s="178">
        <v>0.69264148927456404</v>
      </c>
      <c r="ANH73" s="178">
        <v>1.7633068840960675</v>
      </c>
      <c r="ANI73" s="178">
        <v>2.4388436208591315</v>
      </c>
      <c r="ANJ73" s="178">
        <v>3.0275401535345452</v>
      </c>
      <c r="ANK73" s="178">
        <v>1.3599299729671657</v>
      </c>
      <c r="ANL73" s="178">
        <v>1.6406741893007677</v>
      </c>
      <c r="ANM73" s="178">
        <v>2.676869354330762</v>
      </c>
      <c r="ANN73" s="178">
        <v>4.8165799166939678</v>
      </c>
      <c r="ANO73" s="178">
        <v>-1.1788625062735036E-2</v>
      </c>
      <c r="ANP73" s="178">
        <v>1.1332887498356286</v>
      </c>
      <c r="ANQ73" s="178">
        <v>1.7603806584502166</v>
      </c>
      <c r="ANR73" s="178">
        <v>3.6641262703307973</v>
      </c>
      <c r="ANS73" s="178">
        <v>2.0547440373007078</v>
      </c>
      <c r="ANT73" s="178">
        <v>2.7079171929159713</v>
      </c>
      <c r="ANU73" s="178">
        <v>1.7637521874316064</v>
      </c>
      <c r="ANV73" s="178">
        <v>0.64814507973957802</v>
      </c>
      <c r="ANW73" s="178">
        <v>5.5424204540634747</v>
      </c>
      <c r="ANX73" s="178">
        <v>1.8044871963668072</v>
      </c>
      <c r="ANY73" s="178">
        <v>3.1335301756185885</v>
      </c>
      <c r="ANZ73" s="178">
        <v>5.7741159164291815</v>
      </c>
      <c r="AOA73" s="178">
        <v>5.9554726838145768</v>
      </c>
      <c r="AOB73" s="178">
        <v>5.2349040742854811</v>
      </c>
      <c r="AOC73" s="178">
        <v>2.7227306296687885</v>
      </c>
      <c r="AOD73" s="178">
        <v>3.5461090561180697</v>
      </c>
      <c r="AOE73" s="178">
        <v>3.1822939265042436</v>
      </c>
      <c r="AOF73" s="178">
        <v>9.4608998125082451</v>
      </c>
      <c r="AOG73" s="178">
        <v>3.2940722924729187</v>
      </c>
      <c r="AOH73" s="178">
        <v>6.9303698312610891</v>
      </c>
      <c r="AOI73" s="178">
        <v>9.6920609183161588</v>
      </c>
      <c r="AOJ73" s="178">
        <v>5.6536569030227497</v>
      </c>
      <c r="AOK73" s="178">
        <v>1.311608768596642</v>
      </c>
      <c r="AOL73" s="178">
        <v>4.7274416790240537</v>
      </c>
      <c r="AOM73" s="178">
        <v>2.2399909524922066</v>
      </c>
      <c r="AON73" s="178">
        <v>3.3981233982322436</v>
      </c>
      <c r="AOO73" s="178">
        <v>5.1868301252756055</v>
      </c>
      <c r="AOP73" s="178">
        <v>3.8522615291959568</v>
      </c>
      <c r="AOQ73" s="178">
        <v>6.0684929025281349</v>
      </c>
      <c r="AOR73" s="178">
        <v>5.873522273419951</v>
      </c>
      <c r="AOS73" s="178">
        <v>6.9129870166959364</v>
      </c>
      <c r="AOT73" s="178">
        <v>8.8392793505565095</v>
      </c>
      <c r="AOU73" s="178">
        <v>4.8143200546953722</v>
      </c>
      <c r="AOV73" s="178">
        <v>4.1741565309289825</v>
      </c>
      <c r="AOW73" s="178">
        <v>6.5353984924366983</v>
      </c>
      <c r="AOX73" s="178">
        <v>9.8285027367934532</v>
      </c>
      <c r="AOY73" s="178">
        <v>9.9497796842450441</v>
      </c>
      <c r="AOZ73" s="178">
        <v>10.571182422784162</v>
      </c>
      <c r="APA73" s="178">
        <v>14.24008183126189</v>
      </c>
      <c r="APB73" s="178">
        <v>13.090295561465794</v>
      </c>
      <c r="APC73" s="178">
        <v>8.8594317245161989</v>
      </c>
      <c r="APD73" s="178">
        <v>4.5390117870537097</v>
      </c>
      <c r="APE73" s="178">
        <v>16.646204366075509</v>
      </c>
      <c r="APF73" s="178">
        <v>3.7671281534977794</v>
      </c>
      <c r="APG73" s="178">
        <v>4.6453961233124801</v>
      </c>
      <c r="APH73" s="178">
        <v>2.2563761702375302</v>
      </c>
      <c r="API73" s="178">
        <v>9.9293345941373161</v>
      </c>
      <c r="APJ73" s="178">
        <v>6.2193581322603819</v>
      </c>
      <c r="APK73" s="178">
        <v>13.854820060767679</v>
      </c>
      <c r="APL73" s="178">
        <v>9.6809209445111009</v>
      </c>
      <c r="APM73" s="178">
        <v>6.1177928611183034</v>
      </c>
      <c r="APN73" s="178">
        <v>15.294531328348441</v>
      </c>
      <c r="APO73" s="178">
        <v>9.2629383567761892</v>
      </c>
      <c r="APP73" s="178">
        <v>11.820092497998246</v>
      </c>
      <c r="APQ73" s="178">
        <v>10.536208987579101</v>
      </c>
      <c r="APR73" s="178">
        <v>19.143064644069213</v>
      </c>
      <c r="APS73" s="178">
        <v>8.2634363967868865</v>
      </c>
      <c r="APT73" s="178">
        <v>7.9704658329402065</v>
      </c>
      <c r="APU73" s="178">
        <v>13.648243660135265</v>
      </c>
      <c r="APV73" s="178">
        <v>14.606560865794435</v>
      </c>
      <c r="APW73" s="178">
        <v>14.272512708983285</v>
      </c>
      <c r="APX73" s="178">
        <v>14.437992173693431</v>
      </c>
      <c r="APY73" s="178">
        <v>16.473461454832488</v>
      </c>
      <c r="APZ73" s="197">
        <v>12.028642741535762</v>
      </c>
      <c r="AQA73" s="197">
        <v>11.937344209959491</v>
      </c>
      <c r="AQB73" s="197">
        <v>10.662304150518494</v>
      </c>
      <c r="AQC73" s="197">
        <v>7.6063750805630832</v>
      </c>
      <c r="AQD73" s="197">
        <v>8.3523583513080695</v>
      </c>
      <c r="AQE73" s="197">
        <v>12.1194220939568</v>
      </c>
      <c r="AQF73" s="197">
        <v>13.507367637435948</v>
      </c>
      <c r="AQG73" s="197">
        <v>7.5311585697611889</v>
      </c>
      <c r="AQH73" s="197">
        <v>18.125250259242648</v>
      </c>
      <c r="AQI73" s="197">
        <v>14.650447954647007</v>
      </c>
      <c r="AQJ73" s="197">
        <v>12.714329098528296</v>
      </c>
      <c r="AQK73" s="197">
        <v>19.186790132502779</v>
      </c>
      <c r="AQL73" s="197">
        <v>9.3353766447060877</v>
      </c>
      <c r="AQM73" s="197">
        <v>13.002679661766607</v>
      </c>
      <c r="AQN73" s="197">
        <v>17.375223404297799</v>
      </c>
      <c r="AQO73" s="197">
        <v>25.862591795401954</v>
      </c>
      <c r="AQP73" s="197">
        <v>19.228802574486451</v>
      </c>
      <c r="AQQ73" s="197">
        <v>28.076604108809732</v>
      </c>
      <c r="AQR73" s="197">
        <v>11.233426072082636</v>
      </c>
      <c r="AQS73" s="197">
        <v>28.695526157354891</v>
      </c>
      <c r="AQT73" s="197">
        <v>6.6284041421830011</v>
      </c>
      <c r="AQU73" s="197">
        <v>8.2443479265557045</v>
      </c>
      <c r="AQV73" s="197">
        <v>6.9313698053962867</v>
      </c>
      <c r="AQW73" s="197">
        <v>16.229887053980747</v>
      </c>
      <c r="AQX73" s="197">
        <v>18.716575580141523</v>
      </c>
      <c r="AQY73" s="197">
        <v>4.5682989998093433</v>
      </c>
      <c r="AQZ73" s="197">
        <v>22.205507703488763</v>
      </c>
      <c r="ARA73" s="197">
        <v>10.920086826390673</v>
      </c>
      <c r="ARB73" s="197">
        <v>15.974850535643199</v>
      </c>
      <c r="ARC73" s="235">
        <v>19.376400358438261</v>
      </c>
      <c r="ARD73" s="235">
        <v>13.41584787157197</v>
      </c>
      <c r="ARE73" s="235">
        <v>24.391778138984137</v>
      </c>
      <c r="ARF73" s="235">
        <v>25.517688223460254</v>
      </c>
      <c r="ARG73" s="235">
        <v>10.994457040859203</v>
      </c>
      <c r="ARH73" s="235">
        <v>8.6844744785501433</v>
      </c>
      <c r="ARI73" s="235">
        <v>10.30665534380266</v>
      </c>
      <c r="ARJ73" s="235">
        <v>31.229567221208697</v>
      </c>
      <c r="ARK73" s="235">
        <v>12.729788516985209</v>
      </c>
      <c r="ARL73" s="235">
        <v>16.446918888484461</v>
      </c>
      <c r="ARM73" s="235">
        <v>13.405940615619414</v>
      </c>
      <c r="ARN73" s="235">
        <v>17.927033914166586</v>
      </c>
      <c r="ARO73" s="235">
        <v>13.462673559127296</v>
      </c>
      <c r="ARP73" s="235">
        <v>5.1850029975206553</v>
      </c>
      <c r="ARQ73" s="235">
        <v>5.8037750751632586</v>
      </c>
      <c r="ARR73" s="235">
        <v>19.656334068622954</v>
      </c>
      <c r="ARS73" s="235">
        <v>5.6737584299060302</v>
      </c>
      <c r="ART73" s="244">
        <v>5.1524401896519265</v>
      </c>
      <c r="ARU73" s="244">
        <v>6.7288431712902934</v>
      </c>
      <c r="ARV73" s="244">
        <v>1.9995851692170135</v>
      </c>
      <c r="ARW73" s="244">
        <v>6.342057741393873</v>
      </c>
      <c r="ARX73" s="244">
        <v>3.38</v>
      </c>
      <c r="ARY73" s="244">
        <v>5.19655155978473</v>
      </c>
      <c r="ARZ73" s="244">
        <v>6.8833385364776678</v>
      </c>
      <c r="ASA73" s="261">
        <v>7.1203199098727197</v>
      </c>
      <c r="ASB73" s="235">
        <v>3.9204498253504454</v>
      </c>
      <c r="ASC73" s="235">
        <v>3.2420923036269471</v>
      </c>
      <c r="ASD73" s="235">
        <v>4.8061383097758092</v>
      </c>
      <c r="ASE73" s="235">
        <v>4.7448472029925304</v>
      </c>
      <c r="ASF73" s="235">
        <v>6.2786120733680839</v>
      </c>
      <c r="ASG73" s="235">
        <v>4.4400000000000004</v>
      </c>
      <c r="ASH73" s="235">
        <v>9.8125910184738672</v>
      </c>
      <c r="ASI73" s="274">
        <v>1.9890240388035068</v>
      </c>
      <c r="ASJ73" s="235">
        <v>6.621446278461292</v>
      </c>
      <c r="ASK73" s="280">
        <v>6.0913579593074871</v>
      </c>
      <c r="ASL73" s="289">
        <v>2.0407940753438965</v>
      </c>
      <c r="ASM73" s="319">
        <v>6.2730262166997193</v>
      </c>
      <c r="ASN73" s="335">
        <v>6.0814525992330886</v>
      </c>
      <c r="ASO73" s="339">
        <v>5.8302853673634747</v>
      </c>
      <c r="ASP73" s="343">
        <v>1.7528867741145859</v>
      </c>
      <c r="ASQ73" s="347">
        <v>8.1938544814501313</v>
      </c>
      <c r="ASR73" s="347">
        <v>0.79175136429353188</v>
      </c>
      <c r="ASS73" s="362">
        <v>4.2346412119986638</v>
      </c>
      <c r="AST73" s="366">
        <v>3.2486248465980196</v>
      </c>
      <c r="ASU73" s="383">
        <v>3.3931414518414442</v>
      </c>
      <c r="ASV73" s="383">
        <v>6.3767320980864213</v>
      </c>
      <c r="ASW73" s="383">
        <v>16.361223589240865</v>
      </c>
      <c r="ASX73" s="383">
        <v>16.48779261108038</v>
      </c>
      <c r="ASY73" s="388">
        <v>3.7864883823451407</v>
      </c>
      <c r="ASZ73" s="388">
        <v>1.5004871192901845</v>
      </c>
      <c r="ATA73" s="418">
        <v>10.507561130355114</v>
      </c>
      <c r="ATB73" s="422">
        <v>18.689087206793346</v>
      </c>
      <c r="ATC73" s="426">
        <v>2.4033213015931096</v>
      </c>
      <c r="ATD73" s="235">
        <v>10.652550266846845</v>
      </c>
      <c r="ATE73" s="235">
        <v>6.7773145585374124</v>
      </c>
      <c r="ATF73" s="426">
        <v>6.3486041366983272</v>
      </c>
      <c r="ATG73" s="426">
        <v>6.3058127713001113</v>
      </c>
      <c r="ATH73" s="426">
        <v>-2.7597695783271377</v>
      </c>
      <c r="ATI73" s="426">
        <v>3.2579788799597793</v>
      </c>
      <c r="ATJ73" s="426">
        <v>5.2354520747390154</v>
      </c>
      <c r="ATK73" s="450">
        <v>4.467959781270963</v>
      </c>
      <c r="ATL73" s="450">
        <v>4.5259935243986433</v>
      </c>
      <c r="ATM73" s="450">
        <v>5.1311428368154566</v>
      </c>
      <c r="ATN73" s="450">
        <v>6.5670442224211598</v>
      </c>
      <c r="ATO73" s="450">
        <v>3.54682497843433</v>
      </c>
      <c r="ATP73" s="235">
        <v>7.7076661947955927E-2</v>
      </c>
      <c r="ATQ73" s="235">
        <v>3.2794937264034871</v>
      </c>
      <c r="ATR73" s="235">
        <v>7.2400303197799758</v>
      </c>
      <c r="ATS73" s="235">
        <v>9.4713737730302512</v>
      </c>
      <c r="ATT73" s="235">
        <v>2.9775116868996605</v>
      </c>
      <c r="ATU73" s="235">
        <v>1.7806995074416676</v>
      </c>
      <c r="ATV73" s="235">
        <v>4.6515809200242444</v>
      </c>
      <c r="ATW73" s="235">
        <v>5.0020812613268362</v>
      </c>
      <c r="ATX73" s="235">
        <v>4.7558218313992455</v>
      </c>
      <c r="ATY73" s="235">
        <v>6.7819634660800006</v>
      </c>
      <c r="ATZ73" s="235">
        <v>5.0387139751571226</v>
      </c>
      <c r="AUA73" s="235">
        <v>5.3556684336116405</v>
      </c>
      <c r="AUB73" s="235">
        <v>8.2939623263419691</v>
      </c>
      <c r="AUC73" s="235">
        <v>1.9622758171964279</v>
      </c>
      <c r="AUD73" s="235">
        <v>3.6053820228763982</v>
      </c>
      <c r="AUE73" s="235">
        <v>1.6579851592606047</v>
      </c>
      <c r="AUF73" s="235">
        <v>8.8100081527230145</v>
      </c>
      <c r="AUG73" s="235">
        <v>4.1560892480689233</v>
      </c>
      <c r="AUH73" s="235">
        <v>4.3503047664241734</v>
      </c>
      <c r="AUI73" s="235">
        <v>0.76603011750925987</v>
      </c>
      <c r="AUJ73" s="477">
        <v>5.04</v>
      </c>
      <c r="AUK73" s="477">
        <v>6.09</v>
      </c>
      <c r="AUL73" s="477">
        <v>-0.42</v>
      </c>
      <c r="AUM73" s="477">
        <v>3.89</v>
      </c>
      <c r="AUN73" s="477">
        <v>3.99</v>
      </c>
      <c r="AUO73" s="477">
        <v>2.2400000000000002</v>
      </c>
      <c r="AUP73" s="477">
        <v>6.01</v>
      </c>
      <c r="AUQ73" s="477">
        <v>3.88</v>
      </c>
      <c r="AUR73" s="235">
        <v>2.7929343397869388</v>
      </c>
      <c r="AUS73" s="235">
        <v>3.3021450935067662</v>
      </c>
      <c r="AUT73" s="235">
        <v>7.5402118819829127</v>
      </c>
      <c r="AUU73" s="235">
        <v>-1.218396000695634</v>
      </c>
      <c r="AUV73" s="235">
        <v>8.1250157080070267</v>
      </c>
      <c r="AUW73" s="235">
        <v>3.8306940171297015</v>
      </c>
      <c r="AUX73" s="235">
        <v>10.707222754962714</v>
      </c>
      <c r="AUY73" s="235">
        <v>15.113418359344635</v>
      </c>
      <c r="AUZ73" s="235">
        <v>5.8810812124602734</v>
      </c>
      <c r="AVA73" s="235">
        <v>7.8984771328261161</v>
      </c>
      <c r="AVB73" s="235">
        <v>9.8774623517312534</v>
      </c>
      <c r="AVC73" s="235">
        <v>4.4459454929479421</v>
      </c>
      <c r="AVD73" s="235">
        <v>12.688096168396257</v>
      </c>
      <c r="AVE73" s="235">
        <v>10.513369629685855</v>
      </c>
      <c r="AVF73" s="235">
        <v>2.7156099122624227</v>
      </c>
      <c r="AVG73" s="235">
        <v>9.121737073787429</v>
      </c>
      <c r="AVH73" s="495">
        <v>-1.1200000000000001</v>
      </c>
      <c r="AVI73" s="495">
        <v>2.77</v>
      </c>
      <c r="AVJ73" s="495">
        <v>6.83</v>
      </c>
      <c r="AVK73" s="495">
        <v>3.74</v>
      </c>
      <c r="AVL73" s="495">
        <v>2.31</v>
      </c>
      <c r="AVM73" s="495">
        <v>5.6</v>
      </c>
      <c r="AVN73" s="495">
        <v>10.18</v>
      </c>
      <c r="AVO73" s="495">
        <v>6.37</v>
      </c>
      <c r="AVP73" s="495">
        <v>2.64</v>
      </c>
      <c r="AVQ73" s="235">
        <v>0.25932081109121263</v>
      </c>
      <c r="AVR73" s="235">
        <v>10.175818522353829</v>
      </c>
      <c r="AVS73" s="235">
        <v>4.1937561423389695</v>
      </c>
      <c r="AVT73" s="235">
        <v>7.674430587748617</v>
      </c>
      <c r="AVU73" s="235">
        <v>1.7633499933527474</v>
      </c>
      <c r="AVV73" s="235">
        <v>3.0728292242215645</v>
      </c>
      <c r="AVW73" s="235">
        <v>6.2375001840473345</v>
      </c>
      <c r="AVX73" s="235">
        <v>7.5184553556162115</v>
      </c>
      <c r="AVY73" s="235">
        <v>3.6725349984447746</v>
      </c>
      <c r="AVZ73" s="235">
        <v>6.3225701697316765</v>
      </c>
      <c r="AWA73" s="235">
        <v>6.2608645897309856</v>
      </c>
      <c r="AWB73" s="235">
        <v>8.3988072174062012</v>
      </c>
      <c r="AWC73" s="235">
        <v>4.8701694938355189</v>
      </c>
      <c r="AWD73" s="235">
        <v>3.0236030362467119</v>
      </c>
      <c r="AWE73" s="235">
        <v>5.7728580975247894</v>
      </c>
      <c r="AWF73" s="235">
        <v>1.4599133839332694</v>
      </c>
      <c r="AWG73" s="235">
        <v>6.2046079835594696</v>
      </c>
      <c r="AWH73" s="235">
        <v>4.2868096703753764</v>
      </c>
      <c r="AWI73" s="235">
        <v>2.7112776690109115</v>
      </c>
      <c r="AWJ73" s="235">
        <v>-1.0753338279120044</v>
      </c>
      <c r="AWK73" s="235">
        <v>2.9738091376622577</v>
      </c>
      <c r="AWL73" s="235">
        <v>1.2324873957092422</v>
      </c>
      <c r="AWM73" s="235">
        <v>2.4253067385135552</v>
      </c>
      <c r="AWN73" s="235">
        <v>0.37782694702110575</v>
      </c>
      <c r="AWO73" s="235">
        <v>2.7938416500097105</v>
      </c>
      <c r="AWP73" s="235">
        <v>2.1487386306386753</v>
      </c>
      <c r="AWQ73" s="235">
        <v>2.5518112270901838</v>
      </c>
      <c r="AWR73" s="509">
        <v>3.3677528701510795</v>
      </c>
      <c r="AWS73" s="509">
        <v>4.0233668712286175</v>
      </c>
      <c r="AWT73" s="509"/>
    </row>
    <row r="74" spans="1:1301" x14ac:dyDescent="0.2">
      <c r="B74" s="38"/>
      <c r="AQZ74" s="197"/>
      <c r="ARA74" s="197"/>
      <c r="ART74" s="235"/>
      <c r="ARU74" s="235"/>
      <c r="ATA74" s="388"/>
    </row>
    <row r="76" spans="1:1301" s="2" customFormat="1" x14ac:dyDescent="0.2">
      <c r="AEL76" s="3"/>
      <c r="AHX76" s="179"/>
      <c r="AHY76" s="179"/>
      <c r="AHZ76" s="179"/>
      <c r="AIA76" s="179"/>
    </row>
    <row r="77" spans="1:1301" s="4" customFormat="1" x14ac:dyDescent="0.2">
      <c r="A77" s="4">
        <v>4</v>
      </c>
      <c r="B77" s="40" t="s">
        <v>1157</v>
      </c>
      <c r="AEL77" s="5"/>
      <c r="AHX77" s="180"/>
      <c r="AHY77" s="180"/>
      <c r="AHZ77" s="180"/>
      <c r="AIA77" s="180"/>
    </row>
    <row r="78" spans="1:1301" s="2" customFormat="1" x14ac:dyDescent="0.2">
      <c r="AEL78" s="3"/>
      <c r="AHX78" s="179"/>
      <c r="AHY78" s="179"/>
      <c r="AHZ78" s="179"/>
      <c r="AIA78" s="179"/>
    </row>
    <row r="80" spans="1:1301" ht="13.5" thickBot="1" x14ac:dyDescent="0.25">
      <c r="B80" s="503"/>
      <c r="C80" s="456" t="s">
        <v>1684</v>
      </c>
      <c r="D80" s="456" t="s">
        <v>1685</v>
      </c>
      <c r="E80" s="456" t="s">
        <v>1686</v>
      </c>
      <c r="F80" s="456" t="s">
        <v>1687</v>
      </c>
      <c r="G80" s="456" t="s">
        <v>1688</v>
      </c>
      <c r="H80" s="456" t="s">
        <v>1689</v>
      </c>
      <c r="I80" s="456" t="s">
        <v>1690</v>
      </c>
    </row>
    <row r="81" spans="2:9" x14ac:dyDescent="0.2">
      <c r="B81" s="504"/>
      <c r="C81" s="472"/>
      <c r="D81" s="472"/>
      <c r="E81" s="472"/>
      <c r="F81" s="472"/>
      <c r="G81" s="472"/>
      <c r="H81" s="472"/>
      <c r="I81" s="472"/>
    </row>
    <row r="82" spans="2:9" ht="14.1" customHeight="1" x14ac:dyDescent="0.2">
      <c r="B82" s="219" t="s">
        <v>125</v>
      </c>
      <c r="C82" s="485">
        <v>1325265.480021019</v>
      </c>
      <c r="D82" s="485">
        <v>1332670.4928499947</v>
      </c>
      <c r="E82" s="485">
        <v>1414042.5098199807</v>
      </c>
      <c r="F82" s="485">
        <v>1584440.7021100121</v>
      </c>
      <c r="G82" s="479" t="s">
        <v>95</v>
      </c>
      <c r="H82" s="479" t="s">
        <v>95</v>
      </c>
      <c r="I82" s="479" t="s">
        <v>95</v>
      </c>
    </row>
    <row r="83" spans="2:9" x14ac:dyDescent="0.2">
      <c r="B83" s="55"/>
      <c r="C83" s="485"/>
      <c r="D83" s="485"/>
      <c r="E83" s="485"/>
      <c r="F83" s="485"/>
      <c r="G83" s="479"/>
      <c r="H83" s="479"/>
      <c r="I83" s="479"/>
    </row>
    <row r="84" spans="2:9" x14ac:dyDescent="0.2">
      <c r="B84" s="220" t="s">
        <v>126</v>
      </c>
      <c r="C84" s="254">
        <v>21804854.12720957</v>
      </c>
      <c r="D84" s="254">
        <v>21914288.198929995</v>
      </c>
      <c r="E84" s="254">
        <v>21735514.278039996</v>
      </c>
      <c r="F84" s="254">
        <v>22205905.171620008</v>
      </c>
      <c r="G84" s="480" t="s">
        <v>95</v>
      </c>
      <c r="H84" s="480" t="s">
        <v>95</v>
      </c>
      <c r="I84" s="480" t="s">
        <v>95</v>
      </c>
    </row>
    <row r="85" spans="2:9" x14ac:dyDescent="0.2">
      <c r="B85" s="220"/>
      <c r="C85" s="485"/>
      <c r="D85" s="485"/>
      <c r="E85" s="485"/>
      <c r="F85" s="485"/>
      <c r="G85" s="479"/>
      <c r="H85" s="479"/>
      <c r="I85" s="479"/>
    </row>
    <row r="86" spans="2:9" x14ac:dyDescent="0.2">
      <c r="B86" s="221" t="s">
        <v>127</v>
      </c>
      <c r="C86" s="485">
        <v>38401954.757819317</v>
      </c>
      <c r="D86" s="485">
        <v>38461084.003839999</v>
      </c>
      <c r="E86" s="485">
        <v>38288269.126970001</v>
      </c>
      <c r="F86" s="485">
        <v>38755533.265979998</v>
      </c>
      <c r="G86" s="479" t="s">
        <v>95</v>
      </c>
      <c r="H86" s="479" t="s">
        <v>95</v>
      </c>
      <c r="I86" s="479" t="s">
        <v>95</v>
      </c>
    </row>
    <row r="87" spans="2:9" x14ac:dyDescent="0.2">
      <c r="B87" s="222" t="s">
        <v>128</v>
      </c>
      <c r="C87" s="489">
        <v>46289861.949812226</v>
      </c>
      <c r="D87" s="489">
        <v>46386439.88267</v>
      </c>
      <c r="E87" s="489">
        <v>46226788.564900003</v>
      </c>
      <c r="F87" s="489">
        <v>46788389.111819997</v>
      </c>
      <c r="G87" s="481" t="s">
        <v>95</v>
      </c>
      <c r="H87" s="481" t="s">
        <v>95</v>
      </c>
      <c r="I87" s="481" t="s">
        <v>95</v>
      </c>
    </row>
    <row r="88" spans="2:9" x14ac:dyDescent="0.2">
      <c r="B88" s="222" t="s">
        <v>129</v>
      </c>
      <c r="C88" s="489">
        <v>-7887907.1919929013</v>
      </c>
      <c r="D88" s="489">
        <v>-7925355.8788299998</v>
      </c>
      <c r="E88" s="489">
        <v>-7938519.43793</v>
      </c>
      <c r="F88" s="489">
        <v>-8032855.8458400005</v>
      </c>
      <c r="G88" s="481" t="s">
        <v>95</v>
      </c>
      <c r="H88" s="481" t="s">
        <v>95</v>
      </c>
      <c r="I88" s="481" t="s">
        <v>95</v>
      </c>
    </row>
    <row r="89" spans="2:9" x14ac:dyDescent="0.2">
      <c r="B89" s="220"/>
      <c r="C89" s="485"/>
      <c r="D89" s="485"/>
      <c r="E89" s="485"/>
      <c r="F89" s="485"/>
      <c r="G89" s="479"/>
      <c r="H89" s="479"/>
      <c r="I89" s="479"/>
    </row>
    <row r="90" spans="2:9" x14ac:dyDescent="0.2">
      <c r="B90" s="221" t="s">
        <v>130</v>
      </c>
      <c r="C90" s="485">
        <v>-16597100.630609749</v>
      </c>
      <c r="D90" s="485">
        <v>-16546795.80491</v>
      </c>
      <c r="E90" s="485">
        <v>-16552754.848930005</v>
      </c>
      <c r="F90" s="485">
        <v>-16549628.094359988</v>
      </c>
      <c r="G90" s="479" t="s">
        <v>95</v>
      </c>
      <c r="H90" s="479" t="s">
        <v>95</v>
      </c>
      <c r="I90" s="479" t="s">
        <v>95</v>
      </c>
    </row>
    <row r="91" spans="2:9" x14ac:dyDescent="0.2">
      <c r="B91" s="57"/>
      <c r="C91" s="485"/>
      <c r="D91" s="485"/>
      <c r="E91" s="485"/>
      <c r="F91" s="485"/>
      <c r="G91" s="479"/>
      <c r="H91" s="479"/>
      <c r="I91" s="479"/>
    </row>
    <row r="92" spans="2:9" x14ac:dyDescent="0.2">
      <c r="B92" s="220" t="s">
        <v>133</v>
      </c>
      <c r="C92" s="254">
        <v>-20479588.647188552</v>
      </c>
      <c r="D92" s="254">
        <v>-20581617.706080001</v>
      </c>
      <c r="E92" s="254">
        <v>-20321471.768220015</v>
      </c>
      <c r="F92" s="254">
        <v>-20621464.469509993</v>
      </c>
      <c r="G92" s="480" t="s">
        <v>95</v>
      </c>
      <c r="H92" s="480" t="s">
        <v>95</v>
      </c>
      <c r="I92" s="480" t="s">
        <v>95</v>
      </c>
    </row>
    <row r="93" spans="2:9" x14ac:dyDescent="0.2">
      <c r="B93" s="57"/>
      <c r="C93" s="485"/>
      <c r="D93" s="485"/>
      <c r="E93" s="485"/>
      <c r="F93" s="485"/>
      <c r="G93" s="479"/>
      <c r="H93" s="479"/>
      <c r="I93" s="479"/>
    </row>
    <row r="94" spans="2:9" x14ac:dyDescent="0.2">
      <c r="B94" s="221" t="s">
        <v>134</v>
      </c>
      <c r="C94" s="485">
        <v>98533908.054233</v>
      </c>
      <c r="D94" s="485">
        <v>98937194.587860018</v>
      </c>
      <c r="E94" s="485">
        <v>99393814.001220003</v>
      </c>
      <c r="F94" s="485">
        <v>100822900.78753002</v>
      </c>
      <c r="G94" s="479" t="s">
        <v>95</v>
      </c>
      <c r="H94" s="479" t="s">
        <v>95</v>
      </c>
      <c r="I94" s="479" t="s">
        <v>95</v>
      </c>
    </row>
    <row r="95" spans="2:9" x14ac:dyDescent="0.2">
      <c r="B95" s="223" t="s">
        <v>135</v>
      </c>
      <c r="C95" s="485">
        <v>1756248.5695725221</v>
      </c>
      <c r="D95" s="485">
        <v>1811660.3316299997</v>
      </c>
      <c r="E95" s="485">
        <v>1702452.5498199996</v>
      </c>
      <c r="F95" s="485">
        <v>1575992.8744400002</v>
      </c>
      <c r="G95" s="479" t="s">
        <v>95</v>
      </c>
      <c r="H95" s="479" t="s">
        <v>95</v>
      </c>
      <c r="I95" s="479" t="s">
        <v>95</v>
      </c>
    </row>
    <row r="96" spans="2:9" x14ac:dyDescent="0.2">
      <c r="B96" s="224" t="s">
        <v>136</v>
      </c>
      <c r="C96" s="254">
        <v>2040225.7381241194</v>
      </c>
      <c r="D96" s="254">
        <v>2047719.2532899997</v>
      </c>
      <c r="E96" s="254">
        <v>2050907.2098799997</v>
      </c>
      <c r="F96" s="254">
        <v>2073719.2037599999</v>
      </c>
      <c r="G96" s="480" t="s">
        <v>95</v>
      </c>
      <c r="H96" s="480" t="s">
        <v>95</v>
      </c>
      <c r="I96" s="480" t="s">
        <v>95</v>
      </c>
    </row>
    <row r="97" spans="2:9" x14ac:dyDescent="0.2">
      <c r="B97" s="225" t="s">
        <v>137</v>
      </c>
      <c r="C97" s="489">
        <v>0</v>
      </c>
      <c r="D97" s="489">
        <v>0</v>
      </c>
      <c r="E97" s="489">
        <v>0</v>
      </c>
      <c r="F97" s="489">
        <v>0</v>
      </c>
      <c r="G97" s="481" t="s">
        <v>95</v>
      </c>
      <c r="H97" s="481" t="s">
        <v>95</v>
      </c>
      <c r="I97" s="481" t="s">
        <v>95</v>
      </c>
    </row>
    <row r="98" spans="2:9" x14ac:dyDescent="0.2">
      <c r="B98" s="225" t="s">
        <v>138</v>
      </c>
      <c r="C98" s="489">
        <v>117883.45404845088</v>
      </c>
      <c r="D98" s="489">
        <v>118344.17305</v>
      </c>
      <c r="E98" s="489">
        <v>118534.24798999999</v>
      </c>
      <c r="F98" s="489">
        <v>119909.49609</v>
      </c>
      <c r="G98" s="481" t="s">
        <v>95</v>
      </c>
      <c r="H98" s="481" t="s">
        <v>95</v>
      </c>
      <c r="I98" s="481" t="s">
        <v>95</v>
      </c>
    </row>
    <row r="99" spans="2:9" x14ac:dyDescent="0.2">
      <c r="B99" s="225" t="s">
        <v>139</v>
      </c>
      <c r="C99" s="489">
        <v>0</v>
      </c>
      <c r="D99" s="489">
        <v>0</v>
      </c>
      <c r="E99" s="489">
        <v>0</v>
      </c>
      <c r="F99" s="489">
        <v>0</v>
      </c>
      <c r="G99" s="481" t="s">
        <v>95</v>
      </c>
      <c r="H99" s="481" t="s">
        <v>95</v>
      </c>
      <c r="I99" s="481" t="s">
        <v>95</v>
      </c>
    </row>
    <row r="100" spans="2:9" x14ac:dyDescent="0.2">
      <c r="B100" s="225" t="s">
        <v>140</v>
      </c>
      <c r="C100" s="489">
        <v>121713.26648633101</v>
      </c>
      <c r="D100" s="489">
        <v>121713.26648999999</v>
      </c>
      <c r="E100" s="489">
        <v>121713.26648999999</v>
      </c>
      <c r="F100" s="489">
        <v>121713.26648999999</v>
      </c>
      <c r="G100" s="481" t="s">
        <v>95</v>
      </c>
      <c r="H100" s="481" t="s">
        <v>95</v>
      </c>
      <c r="I100" s="481" t="s">
        <v>95</v>
      </c>
    </row>
    <row r="101" spans="2:9" x14ac:dyDescent="0.2">
      <c r="B101" s="225" t="s">
        <v>141</v>
      </c>
      <c r="C101" s="489">
        <v>0</v>
      </c>
      <c r="D101" s="489">
        <v>0</v>
      </c>
      <c r="E101" s="489">
        <v>0</v>
      </c>
      <c r="F101" s="489">
        <v>0</v>
      </c>
      <c r="G101" s="481" t="s">
        <v>95</v>
      </c>
      <c r="H101" s="481" t="s">
        <v>95</v>
      </c>
      <c r="I101" s="481" t="s">
        <v>95</v>
      </c>
    </row>
    <row r="102" spans="2:9" x14ac:dyDescent="0.2">
      <c r="B102" s="225" t="s">
        <v>142</v>
      </c>
      <c r="C102" s="489">
        <v>1800629.0175893374</v>
      </c>
      <c r="D102" s="489">
        <v>1807661.8137499997</v>
      </c>
      <c r="E102" s="489">
        <v>1810659.6953999996</v>
      </c>
      <c r="F102" s="489">
        <v>1832096.4411800001</v>
      </c>
      <c r="G102" s="481" t="s">
        <v>95</v>
      </c>
      <c r="H102" s="481" t="s">
        <v>95</v>
      </c>
      <c r="I102" s="481" t="s">
        <v>95</v>
      </c>
    </row>
    <row r="103" spans="2:9" x14ac:dyDescent="0.2">
      <c r="B103" s="224" t="s">
        <v>143</v>
      </c>
      <c r="C103" s="254">
        <v>-252982.0952392146</v>
      </c>
      <c r="D103" s="254">
        <v>-177504.61445000002</v>
      </c>
      <c r="E103" s="254">
        <v>-301177.48349000001</v>
      </c>
      <c r="F103" s="254">
        <v>-456573.73715</v>
      </c>
      <c r="G103" s="480" t="s">
        <v>95</v>
      </c>
      <c r="H103" s="480" t="s">
        <v>95</v>
      </c>
      <c r="I103" s="480" t="s">
        <v>95</v>
      </c>
    </row>
    <row r="104" spans="2:9" x14ac:dyDescent="0.2">
      <c r="B104" s="224" t="s">
        <v>144</v>
      </c>
      <c r="C104" s="254">
        <v>-30995.073312382468</v>
      </c>
      <c r="D104" s="254">
        <v>-58554.307209999992</v>
      </c>
      <c r="E104" s="254">
        <v>-47277.176570000003</v>
      </c>
      <c r="F104" s="254">
        <v>-41152.592170000004</v>
      </c>
      <c r="G104" s="480" t="s">
        <v>95</v>
      </c>
      <c r="H104" s="480" t="s">
        <v>95</v>
      </c>
      <c r="I104" s="480" t="s">
        <v>95</v>
      </c>
    </row>
    <row r="105" spans="2:9" x14ac:dyDescent="0.2">
      <c r="B105" s="224" t="s">
        <v>145</v>
      </c>
      <c r="C105" s="254">
        <v>0</v>
      </c>
      <c r="D105" s="254">
        <v>0</v>
      </c>
      <c r="E105" s="254">
        <v>0</v>
      </c>
      <c r="F105" s="254">
        <v>0</v>
      </c>
      <c r="G105" s="480" t="s">
        <v>95</v>
      </c>
      <c r="H105" s="480" t="s">
        <v>95</v>
      </c>
      <c r="I105" s="480" t="s">
        <v>95</v>
      </c>
    </row>
    <row r="106" spans="2:9" x14ac:dyDescent="0.2">
      <c r="B106" s="223" t="s">
        <v>146</v>
      </c>
      <c r="C106" s="485">
        <v>-29738.988574713399</v>
      </c>
      <c r="D106" s="485">
        <v>-29857.426940000001</v>
      </c>
      <c r="E106" s="485">
        <v>-29906.2899</v>
      </c>
      <c r="F106" s="485">
        <v>-30259.827819999999</v>
      </c>
      <c r="G106" s="479" t="s">
        <v>95</v>
      </c>
      <c r="H106" s="479" t="s">
        <v>95</v>
      </c>
      <c r="I106" s="479" t="s">
        <v>95</v>
      </c>
    </row>
    <row r="107" spans="2:9" x14ac:dyDescent="0.2">
      <c r="B107" s="223" t="s">
        <v>147</v>
      </c>
      <c r="C107" s="485">
        <v>-29360.31744329524</v>
      </c>
      <c r="D107" s="485">
        <v>-17596.003950000002</v>
      </c>
      <c r="E107" s="485">
        <v>-17972.353709999999</v>
      </c>
      <c r="F107" s="485">
        <v>-25147.322139999993</v>
      </c>
      <c r="G107" s="479" t="s">
        <v>95</v>
      </c>
      <c r="H107" s="479" t="s">
        <v>95</v>
      </c>
      <c r="I107" s="479" t="s">
        <v>95</v>
      </c>
    </row>
    <row r="108" spans="2:9" x14ac:dyDescent="0.2">
      <c r="B108" s="223" t="s">
        <v>148</v>
      </c>
      <c r="C108" s="485">
        <v>0</v>
      </c>
      <c r="D108" s="485">
        <v>0</v>
      </c>
      <c r="E108" s="485">
        <v>0</v>
      </c>
      <c r="F108" s="485">
        <v>0</v>
      </c>
      <c r="G108" s="479" t="s">
        <v>95</v>
      </c>
      <c r="H108" s="479" t="s">
        <v>95</v>
      </c>
      <c r="I108" s="479" t="s">
        <v>95</v>
      </c>
    </row>
    <row r="109" spans="2:9" x14ac:dyDescent="0.2">
      <c r="B109" s="223" t="s">
        <v>149</v>
      </c>
      <c r="C109" s="485">
        <v>102694545.28413242</v>
      </c>
      <c r="D109" s="485">
        <v>103060013.41971999</v>
      </c>
      <c r="E109" s="485">
        <v>103710804.57111999</v>
      </c>
      <c r="F109" s="485">
        <v>105275062.84675002</v>
      </c>
      <c r="G109" s="479" t="s">
        <v>95</v>
      </c>
      <c r="H109" s="479" t="s">
        <v>95</v>
      </c>
      <c r="I109" s="479" t="s">
        <v>95</v>
      </c>
    </row>
    <row r="110" spans="2:9" x14ac:dyDescent="0.2">
      <c r="B110" s="223" t="s">
        <v>152</v>
      </c>
      <c r="C110" s="485">
        <v>-5857786.4934539264</v>
      </c>
      <c r="D110" s="485">
        <v>-5887025.7325999988</v>
      </c>
      <c r="E110" s="485">
        <v>-5971564.4761100002</v>
      </c>
      <c r="F110" s="485">
        <v>-5972747.7837000005</v>
      </c>
      <c r="G110" s="479" t="s">
        <v>95</v>
      </c>
      <c r="H110" s="479" t="s">
        <v>95</v>
      </c>
      <c r="I110" s="479" t="s">
        <v>95</v>
      </c>
    </row>
    <row r="111" spans="2:9" x14ac:dyDescent="0.2">
      <c r="B111" s="224" t="s">
        <v>153</v>
      </c>
      <c r="C111" s="254">
        <v>-5888149.4320522463</v>
      </c>
      <c r="D111" s="254">
        <v>-5916705.6255399976</v>
      </c>
      <c r="E111" s="254">
        <v>-6001319.2327700006</v>
      </c>
      <c r="F111" s="254">
        <v>-6004900.8892300008</v>
      </c>
      <c r="G111" s="480" t="s">
        <v>95</v>
      </c>
      <c r="H111" s="480" t="s">
        <v>95</v>
      </c>
      <c r="I111" s="480" t="s">
        <v>95</v>
      </c>
    </row>
    <row r="112" spans="2:9" x14ac:dyDescent="0.2">
      <c r="B112" s="224" t="s">
        <v>154</v>
      </c>
      <c r="C112" s="254">
        <v>32528.918523873992</v>
      </c>
      <c r="D112" s="254">
        <v>31854.499070000002</v>
      </c>
      <c r="E112" s="254">
        <v>31932.921630000004</v>
      </c>
      <c r="F112" s="254">
        <v>34357.019700000004</v>
      </c>
      <c r="G112" s="480" t="s">
        <v>95</v>
      </c>
      <c r="H112" s="480" t="s">
        <v>95</v>
      </c>
      <c r="I112" s="480" t="s">
        <v>95</v>
      </c>
    </row>
    <row r="113" spans="2:9" x14ac:dyDescent="0.2">
      <c r="B113" s="224" t="s">
        <v>155</v>
      </c>
      <c r="C113" s="254">
        <v>-2165.9799255543803</v>
      </c>
      <c r="D113" s="254">
        <v>-2174.6061299999997</v>
      </c>
      <c r="E113" s="254">
        <v>-2178.1649699999998</v>
      </c>
      <c r="F113" s="254">
        <v>-2203.91417</v>
      </c>
      <c r="G113" s="480" t="s">
        <v>95</v>
      </c>
      <c r="H113" s="480" t="s">
        <v>95</v>
      </c>
      <c r="I113" s="480" t="s">
        <v>95</v>
      </c>
    </row>
    <row r="114" spans="2:9" x14ac:dyDescent="0.2">
      <c r="B114" s="220"/>
      <c r="C114" s="490"/>
      <c r="D114" s="490"/>
      <c r="E114" s="490"/>
      <c r="F114" s="490"/>
      <c r="G114" s="482"/>
      <c r="H114" s="482"/>
      <c r="I114" s="482"/>
    </row>
    <row r="115" spans="2:9" x14ac:dyDescent="0.2">
      <c r="B115" s="221" t="s">
        <v>156</v>
      </c>
      <c r="C115" s="485">
        <v>-5950734.1210364942</v>
      </c>
      <c r="D115" s="485">
        <v>-5907535.4245300004</v>
      </c>
      <c r="E115" s="485">
        <v>-5886368.3034699997</v>
      </c>
      <c r="F115" s="485">
        <v>-6025705.1891299989</v>
      </c>
      <c r="G115" s="479" t="s">
        <v>95</v>
      </c>
      <c r="H115" s="479" t="s">
        <v>95</v>
      </c>
      <c r="I115" s="479" t="s">
        <v>95</v>
      </c>
    </row>
    <row r="116" spans="2:9" x14ac:dyDescent="0.2">
      <c r="B116" s="223" t="s">
        <v>157</v>
      </c>
      <c r="C116" s="485">
        <v>-5950734.178589466</v>
      </c>
      <c r="D116" s="485">
        <v>-5976066.7791900001</v>
      </c>
      <c r="E116" s="485">
        <v>-5954899.8172299992</v>
      </c>
      <c r="F116" s="485">
        <v>-6064867.3401499996</v>
      </c>
      <c r="G116" s="479" t="s">
        <v>95</v>
      </c>
      <c r="H116" s="479" t="s">
        <v>95</v>
      </c>
      <c r="I116" s="479" t="s">
        <v>95</v>
      </c>
    </row>
    <row r="117" spans="2:9" x14ac:dyDescent="0.2">
      <c r="B117" s="224" t="s">
        <v>158</v>
      </c>
      <c r="C117" s="254">
        <v>3034279.1970534106</v>
      </c>
      <c r="D117" s="254">
        <v>3046363.4670000002</v>
      </c>
      <c r="E117" s="254">
        <v>3051348.9720000001</v>
      </c>
      <c r="F117" s="254">
        <v>3087420.5669999998</v>
      </c>
      <c r="G117" s="480" t="s">
        <v>95</v>
      </c>
      <c r="H117" s="480" t="s">
        <v>95</v>
      </c>
      <c r="I117" s="480" t="s">
        <v>95</v>
      </c>
    </row>
    <row r="118" spans="2:9" x14ac:dyDescent="0.2">
      <c r="B118" s="224" t="s">
        <v>159</v>
      </c>
      <c r="C118" s="254">
        <v>0</v>
      </c>
      <c r="D118" s="254">
        <v>0</v>
      </c>
      <c r="E118" s="254">
        <v>0</v>
      </c>
      <c r="F118" s="254">
        <v>0</v>
      </c>
      <c r="G118" s="480" t="s">
        <v>95</v>
      </c>
      <c r="H118" s="480" t="s">
        <v>95</v>
      </c>
      <c r="I118" s="480" t="s">
        <v>95</v>
      </c>
    </row>
    <row r="119" spans="2:9" x14ac:dyDescent="0.2">
      <c r="B119" s="224" t="s">
        <v>160</v>
      </c>
      <c r="C119" s="254">
        <v>-8141248.0968077807</v>
      </c>
      <c r="D119" s="254">
        <v>-8173671.29629</v>
      </c>
      <c r="E119" s="254">
        <v>-8187047.8613599995</v>
      </c>
      <c r="F119" s="254">
        <v>-8283831.2438599998</v>
      </c>
      <c r="G119" s="480" t="s">
        <v>95</v>
      </c>
      <c r="H119" s="480" t="s">
        <v>95</v>
      </c>
      <c r="I119" s="480" t="s">
        <v>95</v>
      </c>
    </row>
    <row r="120" spans="2:9" x14ac:dyDescent="0.2">
      <c r="B120" s="225" t="s">
        <v>161</v>
      </c>
      <c r="C120" s="489">
        <v>0</v>
      </c>
      <c r="D120" s="489">
        <v>0</v>
      </c>
      <c r="E120" s="489">
        <v>0</v>
      </c>
      <c r="F120" s="489">
        <v>0</v>
      </c>
      <c r="G120" s="481" t="s">
        <v>95</v>
      </c>
      <c r="H120" s="481" t="s">
        <v>95</v>
      </c>
      <c r="I120" s="481" t="s">
        <v>95</v>
      </c>
    </row>
    <row r="121" spans="2:9" x14ac:dyDescent="0.2">
      <c r="B121" s="225" t="s">
        <v>162</v>
      </c>
      <c r="C121" s="489">
        <v>-8141248.0968077807</v>
      </c>
      <c r="D121" s="489">
        <v>-8173671.29629</v>
      </c>
      <c r="E121" s="489">
        <v>-8187047.8613599995</v>
      </c>
      <c r="F121" s="489">
        <v>-8283831.2438599998</v>
      </c>
      <c r="G121" s="481" t="s">
        <v>95</v>
      </c>
      <c r="H121" s="481" t="s">
        <v>95</v>
      </c>
      <c r="I121" s="481" t="s">
        <v>95</v>
      </c>
    </row>
    <row r="122" spans="2:9" x14ac:dyDescent="0.2">
      <c r="B122" s="224" t="s">
        <v>163</v>
      </c>
      <c r="C122" s="254">
        <v>-843765.27883509663</v>
      </c>
      <c r="D122" s="254">
        <v>-848758.94990000024</v>
      </c>
      <c r="E122" s="254">
        <v>-819200.92787000013</v>
      </c>
      <c r="F122" s="254">
        <v>-868456.66328999994</v>
      </c>
      <c r="G122" s="480" t="s">
        <v>95</v>
      </c>
      <c r="H122" s="480" t="s">
        <v>95</v>
      </c>
      <c r="I122" s="480" t="s">
        <v>95</v>
      </c>
    </row>
    <row r="123" spans="2:9" x14ac:dyDescent="0.2">
      <c r="B123" s="223" t="s">
        <v>164</v>
      </c>
      <c r="C123" s="485">
        <v>7.5100000000000007E-9</v>
      </c>
      <c r="D123" s="485">
        <v>0</v>
      </c>
      <c r="E123" s="485">
        <v>0</v>
      </c>
      <c r="F123" s="485">
        <v>0</v>
      </c>
      <c r="G123" s="479" t="s">
        <v>95</v>
      </c>
      <c r="H123" s="479" t="s">
        <v>95</v>
      </c>
      <c r="I123" s="479" t="s">
        <v>95</v>
      </c>
    </row>
    <row r="124" spans="2:9" x14ac:dyDescent="0.2">
      <c r="B124" s="224" t="s">
        <v>165</v>
      </c>
      <c r="C124" s="254">
        <v>7.5100000000000007E-9</v>
      </c>
      <c r="D124" s="254">
        <v>0</v>
      </c>
      <c r="E124" s="254">
        <v>0</v>
      </c>
      <c r="F124" s="254">
        <v>0</v>
      </c>
      <c r="G124" s="480" t="s">
        <v>95</v>
      </c>
      <c r="H124" s="480" t="s">
        <v>95</v>
      </c>
      <c r="I124" s="480" t="s">
        <v>95</v>
      </c>
    </row>
    <row r="125" spans="2:9" x14ac:dyDescent="0.2">
      <c r="B125" s="224" t="s">
        <v>166</v>
      </c>
      <c r="C125" s="254">
        <v>0</v>
      </c>
      <c r="D125" s="254">
        <v>0</v>
      </c>
      <c r="E125" s="254">
        <v>0</v>
      </c>
      <c r="F125" s="254">
        <v>0</v>
      </c>
      <c r="G125" s="480" t="s">
        <v>95</v>
      </c>
      <c r="H125" s="480" t="s">
        <v>95</v>
      </c>
      <c r="I125" s="480" t="s">
        <v>95</v>
      </c>
    </row>
    <row r="126" spans="2:9" x14ac:dyDescent="0.2">
      <c r="B126" s="224" t="s">
        <v>167</v>
      </c>
      <c r="C126" s="254">
        <v>0</v>
      </c>
      <c r="D126" s="254">
        <v>0</v>
      </c>
      <c r="E126" s="254">
        <v>0</v>
      </c>
      <c r="F126" s="254">
        <v>0</v>
      </c>
      <c r="G126" s="480" t="s">
        <v>95</v>
      </c>
      <c r="H126" s="480" t="s">
        <v>95</v>
      </c>
      <c r="I126" s="480" t="s">
        <v>95</v>
      </c>
    </row>
    <row r="127" spans="2:9" x14ac:dyDescent="0.2">
      <c r="B127" s="225" t="s">
        <v>168</v>
      </c>
      <c r="C127" s="489">
        <v>0</v>
      </c>
      <c r="D127" s="489">
        <v>0</v>
      </c>
      <c r="E127" s="489">
        <v>0</v>
      </c>
      <c r="F127" s="489">
        <v>0</v>
      </c>
      <c r="G127" s="481" t="s">
        <v>95</v>
      </c>
      <c r="H127" s="481" t="s">
        <v>95</v>
      </c>
      <c r="I127" s="481" t="s">
        <v>95</v>
      </c>
    </row>
    <row r="128" spans="2:9" x14ac:dyDescent="0.2">
      <c r="B128" s="225" t="s">
        <v>169</v>
      </c>
      <c r="C128" s="489">
        <v>0</v>
      </c>
      <c r="D128" s="489">
        <v>0</v>
      </c>
      <c r="E128" s="489">
        <v>0</v>
      </c>
      <c r="F128" s="489">
        <v>0</v>
      </c>
      <c r="G128" s="481" t="s">
        <v>95</v>
      </c>
      <c r="H128" s="481" t="s">
        <v>95</v>
      </c>
      <c r="I128" s="481" t="s">
        <v>95</v>
      </c>
    </row>
    <row r="129" spans="2:9" x14ac:dyDescent="0.2">
      <c r="B129" s="224" t="s">
        <v>170</v>
      </c>
      <c r="C129" s="254">
        <v>0</v>
      </c>
      <c r="D129" s="254">
        <v>0</v>
      </c>
      <c r="E129" s="254">
        <v>0</v>
      </c>
      <c r="F129" s="254">
        <v>0</v>
      </c>
      <c r="G129" s="480" t="s">
        <v>95</v>
      </c>
      <c r="H129" s="480" t="s">
        <v>95</v>
      </c>
      <c r="I129" s="480" t="s">
        <v>95</v>
      </c>
    </row>
    <row r="130" spans="2:9" x14ac:dyDescent="0.2">
      <c r="B130" s="223" t="s">
        <v>171</v>
      </c>
      <c r="C130" s="485">
        <v>0</v>
      </c>
      <c r="D130" s="485">
        <v>0</v>
      </c>
      <c r="E130" s="485">
        <v>0</v>
      </c>
      <c r="F130" s="485">
        <v>0</v>
      </c>
      <c r="G130" s="479" t="s">
        <v>95</v>
      </c>
      <c r="H130" s="479" t="s">
        <v>95</v>
      </c>
      <c r="I130" s="479" t="s">
        <v>95</v>
      </c>
    </row>
    <row r="131" spans="2:9" x14ac:dyDescent="0.2">
      <c r="B131" s="223" t="s">
        <v>172</v>
      </c>
      <c r="C131" s="485">
        <v>5.7552964090000006E-2</v>
      </c>
      <c r="D131" s="485">
        <v>68531.354659999997</v>
      </c>
      <c r="E131" s="485">
        <v>68531.513760000002</v>
      </c>
      <c r="F131" s="485">
        <v>39162.151020000005</v>
      </c>
      <c r="G131" s="479" t="s">
        <v>95</v>
      </c>
      <c r="H131" s="479" t="s">
        <v>95</v>
      </c>
      <c r="I131" s="479" t="s">
        <v>95</v>
      </c>
    </row>
    <row r="132" spans="2:9" x14ac:dyDescent="0.2">
      <c r="B132" s="220"/>
      <c r="C132" s="485"/>
      <c r="D132" s="485"/>
      <c r="E132" s="485"/>
      <c r="F132" s="485"/>
      <c r="G132" s="479"/>
      <c r="H132" s="479"/>
      <c r="I132" s="479"/>
    </row>
    <row r="133" spans="2:9" x14ac:dyDescent="0.2">
      <c r="B133" s="221" t="s">
        <v>173</v>
      </c>
      <c r="C133" s="485">
        <v>-4356.29439228092</v>
      </c>
      <c r="D133" s="485">
        <v>-11569.411690000001</v>
      </c>
      <c r="E133" s="485">
        <v>-12063.93679</v>
      </c>
      <c r="F133" s="485">
        <v>-13074.177720000002</v>
      </c>
      <c r="G133" s="479" t="s">
        <v>95</v>
      </c>
      <c r="H133" s="479" t="s">
        <v>95</v>
      </c>
      <c r="I133" s="479" t="s">
        <v>95</v>
      </c>
    </row>
    <row r="134" spans="2:9" x14ac:dyDescent="0.2">
      <c r="B134" s="220"/>
      <c r="C134" s="485"/>
      <c r="D134" s="485"/>
      <c r="E134" s="485"/>
      <c r="F134" s="485"/>
      <c r="G134" s="479"/>
      <c r="H134" s="479"/>
      <c r="I134" s="479"/>
    </row>
    <row r="135" spans="2:9" x14ac:dyDescent="0.2">
      <c r="B135" s="221" t="s">
        <v>174</v>
      </c>
      <c r="C135" s="485">
        <v>529010.00485974853</v>
      </c>
      <c r="D135" s="485">
        <v>511983.98313000024</v>
      </c>
      <c r="E135" s="485">
        <v>443185.00424999959</v>
      </c>
      <c r="F135" s="485">
        <v>410429.34058000002</v>
      </c>
      <c r="G135" s="479" t="s">
        <v>95</v>
      </c>
      <c r="H135" s="479" t="s">
        <v>95</v>
      </c>
      <c r="I135" s="479" t="s">
        <v>95</v>
      </c>
    </row>
    <row r="136" spans="2:9" x14ac:dyDescent="0.2">
      <c r="B136" s="221" t="s">
        <v>175</v>
      </c>
      <c r="C136" s="485">
        <v>1.6856466200000002E-3</v>
      </c>
      <c r="D136" s="485">
        <v>1.6799999999999999E-3</v>
      </c>
      <c r="E136" s="485">
        <v>1.6799999999999999E-3</v>
      </c>
      <c r="F136" s="485">
        <v>1.6799999999999999E-3</v>
      </c>
      <c r="G136" s="479" t="s">
        <v>95</v>
      </c>
      <c r="H136" s="479" t="s">
        <v>95</v>
      </c>
      <c r="I136" s="479" t="s">
        <v>95</v>
      </c>
    </row>
    <row r="137" spans="2:9" x14ac:dyDescent="0.2">
      <c r="B137" s="223" t="s">
        <v>176</v>
      </c>
      <c r="C137" s="485">
        <v>529010.00317410193</v>
      </c>
      <c r="D137" s="485">
        <v>511983.98145000025</v>
      </c>
      <c r="E137" s="485">
        <v>443185.0025699996</v>
      </c>
      <c r="F137" s="485">
        <v>410429.33890000003</v>
      </c>
      <c r="G137" s="479" t="s">
        <v>95</v>
      </c>
      <c r="H137" s="479" t="s">
        <v>95</v>
      </c>
      <c r="I137" s="479" t="s">
        <v>95</v>
      </c>
    </row>
    <row r="138" spans="2:9" x14ac:dyDescent="0.2">
      <c r="B138" s="226" t="s">
        <v>177</v>
      </c>
      <c r="C138" s="489">
        <v>988653.07326706627</v>
      </c>
      <c r="D138" s="489">
        <v>973457.62026000023</v>
      </c>
      <c r="E138" s="489">
        <v>905413.86283999973</v>
      </c>
      <c r="F138" s="489">
        <v>878122.44871000003</v>
      </c>
      <c r="G138" s="481" t="s">
        <v>95</v>
      </c>
      <c r="H138" s="481" t="s">
        <v>95</v>
      </c>
      <c r="I138" s="481" t="s">
        <v>95</v>
      </c>
    </row>
    <row r="139" spans="2:9" x14ac:dyDescent="0.2">
      <c r="B139" s="226" t="s">
        <v>178</v>
      </c>
      <c r="C139" s="489">
        <v>-459643.07009296434</v>
      </c>
      <c r="D139" s="489">
        <v>-461473.63880999997</v>
      </c>
      <c r="E139" s="489">
        <v>-462228.86027000012</v>
      </c>
      <c r="F139" s="489">
        <v>-467693.10980999999</v>
      </c>
      <c r="G139" s="481" t="s">
        <v>95</v>
      </c>
      <c r="H139" s="481" t="s">
        <v>95</v>
      </c>
      <c r="I139" s="481" t="s">
        <v>95</v>
      </c>
    </row>
    <row r="140" spans="2:9" x14ac:dyDescent="0.2">
      <c r="B140" s="55"/>
      <c r="C140" s="485"/>
      <c r="D140" s="485"/>
      <c r="E140" s="485"/>
      <c r="F140" s="485"/>
      <c r="G140" s="479"/>
      <c r="H140" s="479"/>
      <c r="I140" s="479"/>
    </row>
    <row r="141" spans="2:9" x14ac:dyDescent="0.2">
      <c r="B141" s="221" t="s">
        <v>179</v>
      </c>
      <c r="C141" s="485">
        <v>-113587416.2908525</v>
      </c>
      <c r="D141" s="485">
        <v>-114111691.44085002</v>
      </c>
      <c r="E141" s="485">
        <v>-114260038.53343002</v>
      </c>
      <c r="F141" s="485">
        <v>-115816015.23077001</v>
      </c>
      <c r="G141" s="479" t="s">
        <v>95</v>
      </c>
      <c r="H141" s="479" t="s">
        <v>95</v>
      </c>
      <c r="I141" s="479" t="s">
        <v>95</v>
      </c>
    </row>
    <row r="142" spans="2:9" x14ac:dyDescent="0.2">
      <c r="B142" s="55"/>
      <c r="C142" s="455"/>
      <c r="D142" s="455"/>
      <c r="E142" s="455"/>
      <c r="F142" s="455"/>
      <c r="G142" s="455"/>
      <c r="H142" s="455"/>
      <c r="I142" s="455"/>
    </row>
    <row r="143" spans="2:9" x14ac:dyDescent="0.2">
      <c r="B143" s="219" t="s">
        <v>16</v>
      </c>
      <c r="C143" s="457">
        <v>1325265.480021215</v>
      </c>
      <c r="D143" s="457">
        <v>1332670.4928299999</v>
      </c>
      <c r="E143" s="457">
        <v>1414042.5098000001</v>
      </c>
      <c r="F143" s="457">
        <v>1584440.7020900007</v>
      </c>
      <c r="G143" s="457">
        <v>1712924.29314</v>
      </c>
      <c r="H143" s="457">
        <v>1612656.9460999998</v>
      </c>
      <c r="I143" s="457">
        <v>1650502.6910299996</v>
      </c>
    </row>
    <row r="144" spans="2:9" x14ac:dyDescent="0.2">
      <c r="B144" s="55"/>
      <c r="C144" s="251"/>
      <c r="D144" s="251"/>
      <c r="E144" s="251"/>
      <c r="F144" s="251"/>
      <c r="G144" s="251"/>
      <c r="H144" s="251"/>
      <c r="I144" s="251"/>
    </row>
    <row r="145" spans="2:9" x14ac:dyDescent="0.2">
      <c r="B145" s="227" t="s">
        <v>188</v>
      </c>
      <c r="C145" s="458">
        <v>1064328.3233833152</v>
      </c>
      <c r="D145" s="458">
        <v>952565.23095</v>
      </c>
      <c r="E145" s="458">
        <v>1013396.0568800004</v>
      </c>
      <c r="F145" s="458">
        <v>1172634.1077900005</v>
      </c>
      <c r="G145" s="458">
        <v>1300837.3362099999</v>
      </c>
      <c r="H145" s="458">
        <v>1185772.6817999999</v>
      </c>
      <c r="I145" s="458">
        <v>1215821.4964099999</v>
      </c>
    </row>
    <row r="146" spans="2:9" x14ac:dyDescent="0.2">
      <c r="B146" s="220" t="s">
        <v>180</v>
      </c>
      <c r="C146" s="458">
        <v>0</v>
      </c>
      <c r="D146" s="458">
        <v>0</v>
      </c>
      <c r="E146" s="458">
        <v>0</v>
      </c>
      <c r="F146" s="458">
        <v>0</v>
      </c>
      <c r="G146" s="458">
        <v>0</v>
      </c>
      <c r="H146" s="458">
        <v>0</v>
      </c>
      <c r="I146" s="458">
        <v>0</v>
      </c>
    </row>
    <row r="147" spans="2:9" x14ac:dyDescent="0.2">
      <c r="B147" s="220" t="s">
        <v>181</v>
      </c>
      <c r="C147" s="458">
        <v>18404.900523881257</v>
      </c>
      <c r="D147" s="458">
        <v>19239.505770000003</v>
      </c>
      <c r="E147" s="458">
        <v>16750.696810000001</v>
      </c>
      <c r="F147" s="458">
        <v>15940.838190000002</v>
      </c>
      <c r="G147" s="458">
        <v>15690.200830000002</v>
      </c>
      <c r="H147" s="458">
        <v>16280.0082</v>
      </c>
      <c r="I147" s="458">
        <v>21742.165020000004</v>
      </c>
    </row>
    <row r="148" spans="2:9" x14ac:dyDescent="0.2">
      <c r="B148" s="220" t="s">
        <v>182</v>
      </c>
      <c r="C148" s="458">
        <v>242532.25611401844</v>
      </c>
      <c r="D148" s="458">
        <v>360865.75611000002</v>
      </c>
      <c r="E148" s="458">
        <v>383895.75611000002</v>
      </c>
      <c r="F148" s="458">
        <v>395865.75611000002</v>
      </c>
      <c r="G148" s="458">
        <v>396396.7561</v>
      </c>
      <c r="H148" s="458">
        <v>410604.2561</v>
      </c>
      <c r="I148" s="458">
        <v>412939.02960000001</v>
      </c>
    </row>
    <row r="149" spans="2:9" x14ac:dyDescent="0.2">
      <c r="B149" s="220"/>
      <c r="C149" s="455"/>
      <c r="D149" s="455"/>
      <c r="E149" s="455"/>
      <c r="F149" s="455"/>
      <c r="G149" s="455"/>
      <c r="H149" s="455"/>
      <c r="I149" s="455"/>
    </row>
    <row r="150" spans="2:9" x14ac:dyDescent="0.2">
      <c r="B150" s="220"/>
      <c r="C150" s="455"/>
      <c r="D150" s="455"/>
      <c r="E150" s="455"/>
      <c r="F150" s="455"/>
      <c r="G150" s="455"/>
      <c r="H150" s="455"/>
      <c r="I150" s="455"/>
    </row>
    <row r="151" spans="2:9" x14ac:dyDescent="0.2">
      <c r="B151" s="219" t="s">
        <v>183</v>
      </c>
      <c r="C151" s="455"/>
      <c r="D151" s="455"/>
      <c r="E151" s="455"/>
      <c r="F151" s="455"/>
      <c r="G151" s="455"/>
      <c r="H151" s="455"/>
      <c r="I151" s="455"/>
    </row>
    <row r="152" spans="2:9" x14ac:dyDescent="0.2">
      <c r="B152" s="219"/>
      <c r="C152" s="454"/>
      <c r="D152" s="454"/>
      <c r="E152" s="454"/>
      <c r="F152" s="454"/>
      <c r="G152" s="454"/>
      <c r="H152" s="454"/>
      <c r="I152" s="454"/>
    </row>
    <row r="153" spans="2:9" x14ac:dyDescent="0.2">
      <c r="B153" s="220" t="s">
        <v>184</v>
      </c>
      <c r="C153" s="460">
        <v>-8143827.724320136</v>
      </c>
      <c r="D153" s="460">
        <v>-8176262.1700100005</v>
      </c>
      <c r="E153" s="460">
        <v>-8189648.8944199989</v>
      </c>
      <c r="F153" s="460">
        <v>-8286448.6280399989</v>
      </c>
      <c r="G153" s="480" t="s">
        <v>95</v>
      </c>
      <c r="H153" s="480" t="s">
        <v>95</v>
      </c>
      <c r="I153" s="480" t="s">
        <v>95</v>
      </c>
    </row>
    <row r="154" spans="2:9" ht="13.5" thickBot="1" x14ac:dyDescent="0.25">
      <c r="B154" s="505"/>
      <c r="C154" s="464"/>
      <c r="D154" s="464"/>
      <c r="E154" s="464"/>
      <c r="F154" s="464"/>
      <c r="G154" s="464"/>
      <c r="H154" s="464"/>
      <c r="I154" s="464"/>
    </row>
    <row r="162" spans="2:245" ht="13.5" thickBot="1" x14ac:dyDescent="0.25">
      <c r="B162" s="217"/>
      <c r="C162" s="115" t="s">
        <v>1331</v>
      </c>
      <c r="D162" s="115" t="s">
        <v>1332</v>
      </c>
      <c r="E162" s="115" t="s">
        <v>1333</v>
      </c>
      <c r="F162" s="115" t="s">
        <v>1334</v>
      </c>
      <c r="G162" s="115" t="s">
        <v>1335</v>
      </c>
      <c r="H162" s="115" t="s">
        <v>1336</v>
      </c>
      <c r="I162" s="115" t="s">
        <v>1337</v>
      </c>
      <c r="J162" s="115" t="s">
        <v>1338</v>
      </c>
      <c r="K162" s="115" t="s">
        <v>1339</v>
      </c>
      <c r="L162" s="115" t="s">
        <v>1340</v>
      </c>
      <c r="M162" s="115" t="s">
        <v>1341</v>
      </c>
      <c r="N162" s="115" t="s">
        <v>1342</v>
      </c>
      <c r="O162" s="115" t="s">
        <v>1226</v>
      </c>
      <c r="P162" s="115" t="s">
        <v>1343</v>
      </c>
      <c r="Q162" s="115" t="s">
        <v>1344</v>
      </c>
      <c r="R162" s="115" t="s">
        <v>1345</v>
      </c>
      <c r="S162" s="115" t="s">
        <v>1346</v>
      </c>
      <c r="T162" s="115" t="s">
        <v>1347</v>
      </c>
      <c r="U162" s="115" t="s">
        <v>1348</v>
      </c>
      <c r="V162" s="115" t="s">
        <v>1349</v>
      </c>
      <c r="W162" s="115" t="s">
        <v>1350</v>
      </c>
      <c r="X162" s="115" t="s">
        <v>1248</v>
      </c>
      <c r="Y162" s="115" t="s">
        <v>1351</v>
      </c>
      <c r="Z162" s="115" t="s">
        <v>1352</v>
      </c>
      <c r="AA162" s="115" t="s">
        <v>1353</v>
      </c>
      <c r="AB162" s="115" t="s">
        <v>1354</v>
      </c>
      <c r="AC162" s="115" t="s">
        <v>1355</v>
      </c>
      <c r="AD162" s="115" t="s">
        <v>1356</v>
      </c>
      <c r="AE162" s="115" t="s">
        <v>1357</v>
      </c>
      <c r="AF162" s="115" t="s">
        <v>1358</v>
      </c>
      <c r="AG162" s="115" t="s">
        <v>1359</v>
      </c>
      <c r="AH162" s="115" t="s">
        <v>1360</v>
      </c>
      <c r="AI162" s="115" t="s">
        <v>1361</v>
      </c>
      <c r="AJ162" s="115" t="s">
        <v>1362</v>
      </c>
      <c r="AK162" s="115" t="s">
        <v>1363</v>
      </c>
      <c r="AL162" s="115" t="s">
        <v>1364</v>
      </c>
      <c r="AM162" s="115" t="s">
        <v>1365</v>
      </c>
      <c r="AN162" s="115" t="s">
        <v>1366</v>
      </c>
      <c r="AO162" s="115" t="s">
        <v>1367</v>
      </c>
      <c r="AP162" s="115" t="s">
        <v>1368</v>
      </c>
      <c r="AQ162" s="115" t="s">
        <v>1369</v>
      </c>
      <c r="AR162" s="115" t="s">
        <v>1370</v>
      </c>
      <c r="AS162" s="115" t="s">
        <v>1371</v>
      </c>
      <c r="AT162" s="200" t="s">
        <v>1372</v>
      </c>
      <c r="AU162" s="200" t="s">
        <v>1373</v>
      </c>
      <c r="AV162" s="200" t="s">
        <v>1374</v>
      </c>
      <c r="AW162" s="200" t="s">
        <v>1375</v>
      </c>
      <c r="AX162" s="200" t="s">
        <v>1376</v>
      </c>
      <c r="AY162" s="200" t="s">
        <v>1278</v>
      </c>
      <c r="AZ162" s="200" t="s">
        <v>1279</v>
      </c>
      <c r="BA162" s="200" t="s">
        <v>1280</v>
      </c>
      <c r="BB162" s="200" t="s">
        <v>1281</v>
      </c>
      <c r="BC162" s="200" t="s">
        <v>1377</v>
      </c>
      <c r="BD162" s="200" t="s">
        <v>1378</v>
      </c>
      <c r="BE162" s="200" t="s">
        <v>1379</v>
      </c>
      <c r="BF162" s="200" t="s">
        <v>1380</v>
      </c>
      <c r="BG162" s="200" t="s">
        <v>1381</v>
      </c>
      <c r="BH162" s="200" t="s">
        <v>1382</v>
      </c>
      <c r="BI162" s="200" t="s">
        <v>1383</v>
      </c>
      <c r="BJ162" s="200" t="s">
        <v>1384</v>
      </c>
      <c r="BK162" s="200" t="s">
        <v>1385</v>
      </c>
      <c r="BL162" s="200" t="s">
        <v>1386</v>
      </c>
      <c r="BM162" s="200" t="s">
        <v>1387</v>
      </c>
      <c r="BN162" s="200" t="s">
        <v>1388</v>
      </c>
      <c r="BO162" s="200" t="s">
        <v>1389</v>
      </c>
      <c r="BP162" s="200" t="s">
        <v>1390</v>
      </c>
      <c r="BQ162" s="200" t="s">
        <v>1391</v>
      </c>
      <c r="BR162" s="200" t="s">
        <v>1392</v>
      </c>
      <c r="BS162" s="200" t="s">
        <v>1393</v>
      </c>
      <c r="BT162" s="200" t="s">
        <v>1394</v>
      </c>
      <c r="BU162" s="200" t="s">
        <v>1395</v>
      </c>
      <c r="BV162" s="200" t="s">
        <v>1396</v>
      </c>
      <c r="BW162" s="200" t="s">
        <v>1397</v>
      </c>
      <c r="BX162" s="200" t="s">
        <v>1398</v>
      </c>
      <c r="BY162" s="240" t="s">
        <v>1443</v>
      </c>
      <c r="BZ162" s="240" t="s">
        <v>1444</v>
      </c>
      <c r="CA162" s="240" t="s">
        <v>1445</v>
      </c>
      <c r="CB162" s="240" t="s">
        <v>1446</v>
      </c>
      <c r="CC162" s="240" t="s">
        <v>1447</v>
      </c>
      <c r="CD162" s="240" t="s">
        <v>1448</v>
      </c>
      <c r="CE162" s="240" t="s">
        <v>1449</v>
      </c>
      <c r="CF162" s="240" t="s">
        <v>1450</v>
      </c>
      <c r="CG162" s="240" t="s">
        <v>1451</v>
      </c>
      <c r="CH162" s="240" t="s">
        <v>1452</v>
      </c>
      <c r="CI162" s="240" t="s">
        <v>1453</v>
      </c>
      <c r="CJ162" s="240" t="s">
        <v>1454</v>
      </c>
      <c r="CK162" s="240" t="s">
        <v>1455</v>
      </c>
      <c r="CL162" s="240" t="s">
        <v>1456</v>
      </c>
      <c r="CM162" s="240" t="s">
        <v>1457</v>
      </c>
      <c r="CN162" s="240" t="s">
        <v>1458</v>
      </c>
      <c r="CO162" s="240" t="s">
        <v>1459</v>
      </c>
      <c r="CP162" s="240" t="s">
        <v>1460</v>
      </c>
      <c r="CQ162" s="240" t="s">
        <v>1461</v>
      </c>
      <c r="CR162" s="240" t="s">
        <v>1462</v>
      </c>
      <c r="CS162" s="240" t="s">
        <v>1463</v>
      </c>
      <c r="CT162" s="240" t="s">
        <v>1464</v>
      </c>
      <c r="CU162" s="240" t="s">
        <v>1465</v>
      </c>
      <c r="CV162" s="240" t="s">
        <v>1466</v>
      </c>
      <c r="CW162" s="240" t="s">
        <v>1467</v>
      </c>
      <c r="CX162" s="240" t="s">
        <v>1468</v>
      </c>
      <c r="CY162" s="240" t="s">
        <v>1427</v>
      </c>
      <c r="CZ162" s="240" t="s">
        <v>1440</v>
      </c>
      <c r="DA162" s="240" t="s">
        <v>1441</v>
      </c>
      <c r="DB162" s="240" t="s">
        <v>1442</v>
      </c>
      <c r="DC162" s="240" t="s">
        <v>1430</v>
      </c>
      <c r="DD162" s="240" t="s">
        <v>1431</v>
      </c>
      <c r="DE162" s="240" t="s">
        <v>1432</v>
      </c>
      <c r="DF162" s="240" t="s">
        <v>1433</v>
      </c>
      <c r="DG162" s="294" t="s">
        <v>1496</v>
      </c>
      <c r="DH162" s="294" t="s">
        <v>1497</v>
      </c>
      <c r="DI162" s="294" t="s">
        <v>1498</v>
      </c>
      <c r="DJ162" s="294" t="s">
        <v>1499</v>
      </c>
      <c r="DK162" s="294" t="s">
        <v>1500</v>
      </c>
      <c r="DL162" s="294" t="s">
        <v>1501</v>
      </c>
      <c r="DM162" s="294" t="s">
        <v>1502</v>
      </c>
      <c r="DN162" s="294" t="s">
        <v>1503</v>
      </c>
      <c r="DO162" s="294" t="s">
        <v>1504</v>
      </c>
      <c r="DP162" s="294" t="s">
        <v>1472</v>
      </c>
      <c r="DQ162" s="294" t="s">
        <v>1473</v>
      </c>
      <c r="DR162" s="294" t="s">
        <v>1474</v>
      </c>
      <c r="DS162" s="294" t="s">
        <v>1476</v>
      </c>
      <c r="DT162" s="294" t="s">
        <v>1477</v>
      </c>
      <c r="DU162" s="294" t="s">
        <v>1480</v>
      </c>
      <c r="DV162" s="294" t="s">
        <v>1481</v>
      </c>
      <c r="DW162" s="294" t="s">
        <v>1483</v>
      </c>
      <c r="DX162" s="294" t="s">
        <v>1521</v>
      </c>
      <c r="DY162" s="294" t="s">
        <v>1522</v>
      </c>
      <c r="DZ162" s="294" t="s">
        <v>1523</v>
      </c>
      <c r="EA162" s="294" t="s">
        <v>1524</v>
      </c>
      <c r="EB162" s="294" t="s">
        <v>1525</v>
      </c>
      <c r="EC162" s="294" t="s">
        <v>1526</v>
      </c>
      <c r="ED162" s="294" t="s">
        <v>1527</v>
      </c>
      <c r="EE162" s="294" t="s">
        <v>1528</v>
      </c>
      <c r="EF162" s="294" t="s">
        <v>1529</v>
      </c>
      <c r="EG162" s="294" t="s">
        <v>1530</v>
      </c>
      <c r="EH162" s="294" t="s">
        <v>1517</v>
      </c>
      <c r="EI162" s="294" t="s">
        <v>1518</v>
      </c>
      <c r="EJ162" s="294" t="s">
        <v>1519</v>
      </c>
      <c r="EK162" s="369" t="s">
        <v>1536</v>
      </c>
      <c r="EL162" s="404" t="s">
        <v>1549</v>
      </c>
      <c r="EM162" s="404" t="s">
        <v>1550</v>
      </c>
      <c r="EN162" s="369" t="s">
        <v>1541</v>
      </c>
      <c r="EO162" s="391" t="s">
        <v>1548</v>
      </c>
      <c r="EP162" s="391" t="s">
        <v>1543</v>
      </c>
      <c r="EQ162" s="391" t="s">
        <v>1544</v>
      </c>
      <c r="ER162" s="391" t="s">
        <v>1545</v>
      </c>
      <c r="ES162" s="391" t="s">
        <v>1546</v>
      </c>
      <c r="ET162" s="404" t="s">
        <v>1552</v>
      </c>
      <c r="EU162" s="404" t="s">
        <v>1547</v>
      </c>
      <c r="EV162" s="404" t="s">
        <v>1553</v>
      </c>
      <c r="EW162" s="404" t="s">
        <v>1554</v>
      </c>
      <c r="EX162" s="429" t="s">
        <v>1556</v>
      </c>
      <c r="EY162" s="456" t="s">
        <v>1587</v>
      </c>
      <c r="EZ162" s="456" t="s">
        <v>1588</v>
      </c>
      <c r="FA162" s="456" t="s">
        <v>1589</v>
      </c>
      <c r="FB162" s="456" t="s">
        <v>1590</v>
      </c>
      <c r="FC162" s="456" t="s">
        <v>1591</v>
      </c>
      <c r="FD162" s="442" t="s">
        <v>1563</v>
      </c>
      <c r="FE162" s="442" t="s">
        <v>1564</v>
      </c>
      <c r="FF162" s="456" t="s">
        <v>1568</v>
      </c>
      <c r="FG162" s="456" t="s">
        <v>1592</v>
      </c>
      <c r="FH162" s="456" t="s">
        <v>1593</v>
      </c>
      <c r="FI162" s="473" t="s">
        <v>1570</v>
      </c>
      <c r="FJ162" s="473" t="s">
        <v>1571</v>
      </c>
      <c r="FK162" s="473" t="s">
        <v>1572</v>
      </c>
      <c r="FL162" s="456" t="s">
        <v>1574</v>
      </c>
      <c r="FM162" s="456" t="s">
        <v>1585</v>
      </c>
      <c r="FN162" s="456" t="s">
        <v>1575</v>
      </c>
      <c r="FO162" s="456" t="s">
        <v>1576</v>
      </c>
      <c r="FP162" s="456" t="s">
        <v>1577</v>
      </c>
      <c r="FQ162" s="456" t="s">
        <v>1578</v>
      </c>
      <c r="FR162" s="456" t="s">
        <v>1579</v>
      </c>
      <c r="FS162" s="456" t="s">
        <v>1582</v>
      </c>
      <c r="FT162" s="456" t="s">
        <v>1583</v>
      </c>
      <c r="FU162" s="456" t="s">
        <v>1586</v>
      </c>
      <c r="FV162" s="456" t="s">
        <v>1596</v>
      </c>
      <c r="FW162" s="456" t="s">
        <v>1597</v>
      </c>
      <c r="FX162" s="456" t="s">
        <v>1598</v>
      </c>
      <c r="FY162" s="456" t="s">
        <v>1599</v>
      </c>
      <c r="FZ162" s="456" t="s">
        <v>1600</v>
      </c>
      <c r="GA162" s="456" t="s">
        <v>1595</v>
      </c>
      <c r="GB162" s="456" t="s">
        <v>1601</v>
      </c>
      <c r="GC162" s="456" t="s">
        <v>1602</v>
      </c>
      <c r="GD162" s="456" t="s">
        <v>1621</v>
      </c>
      <c r="GE162" s="456" t="s">
        <v>1622</v>
      </c>
      <c r="GF162" s="456" t="s">
        <v>1623</v>
      </c>
      <c r="GG162" s="456" t="s">
        <v>1624</v>
      </c>
      <c r="GH162" s="456" t="s">
        <v>1625</v>
      </c>
      <c r="GI162" s="456" t="s">
        <v>1626</v>
      </c>
      <c r="GJ162" s="456" t="s">
        <v>1605</v>
      </c>
      <c r="GK162" s="456" t="s">
        <v>1606</v>
      </c>
      <c r="GL162" s="456" t="s">
        <v>1607</v>
      </c>
      <c r="GM162" s="456" t="s">
        <v>1608</v>
      </c>
      <c r="GN162" s="456" t="s">
        <v>1609</v>
      </c>
      <c r="GO162" s="456" t="s">
        <v>1610</v>
      </c>
      <c r="GP162" s="456" t="s">
        <v>1611</v>
      </c>
      <c r="GQ162" s="456" t="s">
        <v>1612</v>
      </c>
      <c r="GR162" s="456" t="s">
        <v>1613</v>
      </c>
      <c r="GS162" s="456" t="s">
        <v>1614</v>
      </c>
      <c r="GT162" s="456" t="s">
        <v>1615</v>
      </c>
      <c r="GU162" s="456" t="s">
        <v>1616</v>
      </c>
      <c r="GV162" s="456" t="s">
        <v>1617</v>
      </c>
      <c r="GW162" s="456" t="s">
        <v>1618</v>
      </c>
      <c r="GX162" s="456" t="s">
        <v>1619</v>
      </c>
      <c r="GY162" s="456" t="s">
        <v>1628</v>
      </c>
      <c r="GZ162" s="456" t="s">
        <v>1629</v>
      </c>
      <c r="HA162" s="456" t="s">
        <v>1630</v>
      </c>
      <c r="HB162" s="456" t="s">
        <v>1631</v>
      </c>
      <c r="HC162" s="456" t="s">
        <v>1632</v>
      </c>
      <c r="HD162" s="456" t="s">
        <v>1633</v>
      </c>
      <c r="HE162" s="456" t="s">
        <v>1634</v>
      </c>
      <c r="HF162" s="456" t="s">
        <v>1635</v>
      </c>
      <c r="HG162" s="456" t="s">
        <v>1642</v>
      </c>
      <c r="HH162" s="456" t="s">
        <v>1643</v>
      </c>
      <c r="HI162" s="456" t="s">
        <v>1644</v>
      </c>
      <c r="HJ162" s="456" t="s">
        <v>1645</v>
      </c>
      <c r="HK162" s="456" t="s">
        <v>1646</v>
      </c>
      <c r="HL162" s="456" t="s">
        <v>1647</v>
      </c>
      <c r="HM162" s="456" t="s">
        <v>1648</v>
      </c>
      <c r="HN162" s="456" t="s">
        <v>1649</v>
      </c>
      <c r="HO162" s="456" t="s">
        <v>1650</v>
      </c>
      <c r="HP162" s="456" t="s">
        <v>1651</v>
      </c>
      <c r="HQ162" s="456" t="s">
        <v>1652</v>
      </c>
      <c r="HR162" s="456" t="s">
        <v>1653</v>
      </c>
      <c r="HS162" s="456" t="s">
        <v>1654</v>
      </c>
      <c r="HT162" s="456" t="s">
        <v>1655</v>
      </c>
      <c r="HU162" s="456" t="s">
        <v>1656</v>
      </c>
      <c r="HV162" s="456" t="s">
        <v>1657</v>
      </c>
      <c r="HW162" s="456" t="s">
        <v>1658</v>
      </c>
      <c r="HX162" s="456" t="s">
        <v>1659</v>
      </c>
      <c r="HY162" s="456" t="s">
        <v>1660</v>
      </c>
      <c r="HZ162" s="456" t="s">
        <v>1661</v>
      </c>
      <c r="IA162" s="456" t="s">
        <v>1662</v>
      </c>
      <c r="IB162" s="456" t="s">
        <v>1663</v>
      </c>
      <c r="IC162" s="456" t="s">
        <v>1664</v>
      </c>
      <c r="ID162" s="456" t="s">
        <v>1665</v>
      </c>
      <c r="IE162" s="456" t="s">
        <v>1666</v>
      </c>
      <c r="IF162" s="456" t="s">
        <v>1667</v>
      </c>
      <c r="IG162" s="456" t="s">
        <v>1668</v>
      </c>
      <c r="IH162" s="456" t="s">
        <v>1669</v>
      </c>
      <c r="II162" s="456" t="s">
        <v>1670</v>
      </c>
      <c r="IJ162" s="456" t="s">
        <v>1682</v>
      </c>
      <c r="IK162" s="456" t="s">
        <v>1683</v>
      </c>
    </row>
    <row r="163" spans="2:245" x14ac:dyDescent="0.2">
      <c r="B163" s="218"/>
      <c r="C163" s="201"/>
      <c r="D163" s="201"/>
      <c r="E163" s="201"/>
      <c r="F163" s="201"/>
      <c r="G163" s="201"/>
      <c r="H163" s="201"/>
      <c r="I163" s="201"/>
      <c r="J163" s="201"/>
      <c r="K163" s="201"/>
      <c r="L163" s="201"/>
      <c r="M163" s="201"/>
      <c r="N163" s="201"/>
      <c r="O163" s="201"/>
      <c r="P163" s="201"/>
      <c r="Q163" s="201"/>
      <c r="R163" s="201"/>
      <c r="S163" s="201"/>
      <c r="T163" s="201"/>
      <c r="U163" s="201"/>
      <c r="V163" s="201"/>
      <c r="W163" s="201"/>
      <c r="X163" s="201"/>
      <c r="Y163" s="201"/>
      <c r="Z163" s="201"/>
      <c r="AA163" s="201"/>
      <c r="AB163" s="201"/>
      <c r="AC163" s="201"/>
      <c r="AD163" s="201"/>
      <c r="AE163" s="201"/>
      <c r="AF163" s="201"/>
      <c r="AG163" s="201"/>
      <c r="AH163" s="201"/>
      <c r="AI163" s="201"/>
      <c r="AJ163" s="201"/>
      <c r="AK163" s="201"/>
      <c r="AL163" s="201"/>
      <c r="AM163" s="201"/>
      <c r="AN163" s="201"/>
      <c r="AO163" s="201"/>
      <c r="AP163" s="201"/>
      <c r="AQ163" s="201"/>
      <c r="AR163" s="201"/>
      <c r="AS163" s="201"/>
      <c r="AT163" s="201"/>
      <c r="AU163" s="201"/>
      <c r="AV163" s="201"/>
      <c r="AW163" s="201"/>
      <c r="AX163" s="201"/>
      <c r="AY163" s="201"/>
      <c r="AZ163" s="201"/>
      <c r="BA163" s="201"/>
      <c r="BB163" s="201"/>
      <c r="BC163" s="201"/>
      <c r="BD163" s="201"/>
      <c r="BE163" s="201"/>
      <c r="BF163" s="201"/>
      <c r="BG163" s="201"/>
      <c r="BH163" s="201"/>
      <c r="BI163" s="201"/>
      <c r="BJ163" s="201"/>
      <c r="BK163" s="201"/>
      <c r="BL163" s="201"/>
      <c r="BM163" s="201"/>
      <c r="BN163" s="201"/>
      <c r="BO163" s="201"/>
      <c r="BP163" s="201"/>
      <c r="BQ163" s="201"/>
      <c r="BR163" s="201"/>
      <c r="BS163" s="201"/>
      <c r="BT163" s="201"/>
      <c r="BU163" s="201"/>
      <c r="BV163" s="201"/>
      <c r="BW163" s="201"/>
      <c r="BX163" s="201"/>
      <c r="BY163" s="245"/>
      <c r="BZ163" s="245"/>
      <c r="CA163" s="245"/>
      <c r="CB163" s="245"/>
      <c r="CC163" s="245"/>
      <c r="CD163" s="245"/>
      <c r="CE163" s="245"/>
      <c r="CF163" s="245"/>
      <c r="CG163" s="245"/>
      <c r="CH163" s="245"/>
      <c r="CI163" s="245"/>
      <c r="CJ163" s="245"/>
      <c r="CK163" s="245"/>
      <c r="CL163" s="245"/>
      <c r="CM163" s="245"/>
      <c r="CN163" s="245"/>
      <c r="CO163" s="245"/>
      <c r="CP163" s="245"/>
      <c r="CQ163" s="245"/>
      <c r="CR163" s="245"/>
      <c r="CS163" s="245"/>
      <c r="CT163" s="245"/>
      <c r="CU163" s="245"/>
      <c r="CV163" s="245"/>
      <c r="CW163" s="245"/>
      <c r="CX163" s="245"/>
      <c r="CY163" s="245"/>
      <c r="CZ163" s="245"/>
      <c r="DA163" s="245"/>
      <c r="DB163" s="245"/>
      <c r="DC163"/>
      <c r="DD163"/>
      <c r="DE163"/>
      <c r="DF163"/>
      <c r="DG163" s="292"/>
      <c r="DH163" s="292"/>
      <c r="DI163" s="292"/>
      <c r="DJ163" s="292"/>
      <c r="DK163" s="292"/>
      <c r="DL163" s="292"/>
      <c r="DM163" s="292"/>
      <c r="DN163" s="292"/>
      <c r="DO163" s="292"/>
      <c r="DP163" s="292"/>
      <c r="DQ163" s="292"/>
      <c r="DR163" s="292"/>
      <c r="DS163" s="292"/>
      <c r="DT163" s="292"/>
      <c r="DU163" s="292"/>
      <c r="DV163" s="292"/>
      <c r="DW163" s="292"/>
      <c r="DX163" s="292"/>
      <c r="DY163" s="292"/>
      <c r="DZ163" s="292"/>
      <c r="EA163" s="292"/>
      <c r="EB163" s="292"/>
      <c r="EC163" s="292"/>
      <c r="ED163" s="292"/>
      <c r="EE163" s="292"/>
      <c r="EF163" s="292"/>
      <c r="EG163" s="292"/>
      <c r="EH163" s="292"/>
      <c r="EI163" s="292"/>
      <c r="EJ163" s="292"/>
      <c r="EK163" s="367"/>
      <c r="EL163" s="402"/>
      <c r="EM163" s="402"/>
      <c r="EN163" s="367"/>
      <c r="EO163" s="389"/>
      <c r="EP163" s="389"/>
      <c r="EQ163" s="389"/>
      <c r="ER163" s="389"/>
      <c r="ES163" s="389"/>
      <c r="ET163" s="402"/>
      <c r="EU163" s="402"/>
      <c r="EV163" s="402"/>
      <c r="EW163" s="402"/>
      <c r="EX163" s="427"/>
      <c r="EY163" s="454"/>
      <c r="EZ163" s="454"/>
      <c r="FA163" s="454"/>
      <c r="FB163" s="454"/>
      <c r="FC163" s="454"/>
      <c r="FD163" s="440"/>
      <c r="FE163" s="440"/>
      <c r="FF163" s="454"/>
      <c r="FG163" s="455"/>
      <c r="FH163" s="455"/>
      <c r="FI163" s="455"/>
      <c r="FJ163" s="455"/>
      <c r="FK163" s="455"/>
      <c r="FL163" s="455"/>
      <c r="FM163" s="455"/>
      <c r="FN163" s="455"/>
      <c r="FO163" s="455"/>
      <c r="FP163" s="455"/>
      <c r="FQ163" s="455"/>
      <c r="FR163" s="455"/>
      <c r="FS163" s="455"/>
      <c r="FT163" s="455"/>
      <c r="FU163" s="455"/>
      <c r="FV163" s="455"/>
      <c r="FW163" s="455"/>
      <c r="FX163" s="455"/>
      <c r="FY163" s="455"/>
      <c r="FZ163" s="455"/>
      <c r="GA163" s="455"/>
      <c r="GB163" s="455"/>
      <c r="GC163" s="455"/>
      <c r="GD163" s="455"/>
      <c r="GE163" s="455"/>
      <c r="GF163" s="455"/>
      <c r="GG163" s="455"/>
      <c r="GH163" s="455"/>
      <c r="GI163" s="455"/>
      <c r="GJ163" s="455"/>
      <c r="GK163" s="455"/>
      <c r="GL163" s="455"/>
      <c r="GM163" s="455"/>
      <c r="GN163" s="455"/>
      <c r="GO163" s="455"/>
      <c r="GP163" s="455"/>
      <c r="GQ163" s="455"/>
      <c r="GR163" s="455"/>
      <c r="GS163" s="455"/>
      <c r="GT163" s="455"/>
      <c r="GU163" s="471"/>
      <c r="GV163" s="471"/>
      <c r="GW163" s="471"/>
      <c r="GX163" s="471"/>
      <c r="GY163" s="471"/>
      <c r="GZ163" s="454"/>
      <c r="HA163" s="454"/>
      <c r="HB163" s="454"/>
      <c r="HC163" s="454"/>
      <c r="HD163" s="454"/>
      <c r="HE163" s="454"/>
      <c r="HF163" s="454"/>
      <c r="HG163" s="454"/>
      <c r="HH163" s="454"/>
      <c r="HI163" s="454"/>
      <c r="HJ163" s="454"/>
      <c r="HK163" s="454"/>
      <c r="HL163" s="454"/>
      <c r="HM163" s="454"/>
      <c r="HN163" s="454"/>
      <c r="HO163" s="454"/>
      <c r="HP163" s="454"/>
      <c r="HQ163" s="454"/>
      <c r="HR163" s="454"/>
      <c r="HS163" s="454"/>
      <c r="HT163" s="454"/>
      <c r="HU163" s="454"/>
      <c r="HV163" s="454"/>
      <c r="HW163" s="454"/>
      <c r="HX163" s="454"/>
      <c r="HY163" s="472"/>
      <c r="HZ163" s="472"/>
      <c r="IA163" s="472"/>
      <c r="IB163" s="472"/>
      <c r="IC163" s="472"/>
      <c r="ID163" s="472"/>
      <c r="IE163" s="472"/>
      <c r="IF163" s="472"/>
      <c r="IG163" s="472"/>
      <c r="IH163" s="472"/>
      <c r="II163" s="472"/>
      <c r="IJ163" s="472"/>
      <c r="IK163" s="472"/>
    </row>
    <row r="164" spans="2:245" x14ac:dyDescent="0.2">
      <c r="B164" s="219" t="s">
        <v>125</v>
      </c>
      <c r="C164" s="128">
        <v>62429599.190591507</v>
      </c>
      <c r="D164" s="128">
        <v>63025895.081144027</v>
      </c>
      <c r="E164" s="128">
        <v>65157358.13752389</v>
      </c>
      <c r="F164" s="129">
        <v>68654772.083943903</v>
      </c>
      <c r="G164" s="128">
        <v>68655917.033466607</v>
      </c>
      <c r="H164" s="128">
        <v>69189848.0205971</v>
      </c>
      <c r="I164" s="128">
        <v>69549910.097869009</v>
      </c>
      <c r="J164" s="128">
        <v>72233185.240288734</v>
      </c>
      <c r="K164" s="128">
        <v>72773573.97464031</v>
      </c>
      <c r="L164" s="128">
        <v>75118313.530660242</v>
      </c>
      <c r="M164" s="128">
        <v>74562073.680668101</v>
      </c>
      <c r="N164" s="128">
        <v>77688504.106247008</v>
      </c>
      <c r="O164" s="128">
        <v>83199533.120569825</v>
      </c>
      <c r="P164" s="129">
        <v>83019186.145831898</v>
      </c>
      <c r="Q164" s="129">
        <v>86484788.892700613</v>
      </c>
      <c r="R164" s="129">
        <v>96462669.196691111</v>
      </c>
      <c r="S164" s="129">
        <v>102149446.98277017</v>
      </c>
      <c r="T164" s="128">
        <v>105242922.45380762</v>
      </c>
      <c r="U164" s="128">
        <v>107948616.63688892</v>
      </c>
      <c r="V164" s="128">
        <v>110147653.71658905</v>
      </c>
      <c r="W164" s="128">
        <v>115740804.17961389</v>
      </c>
      <c r="X164" s="128">
        <v>124541643.00929524</v>
      </c>
      <c r="Y164" s="128">
        <v>130230901.22912514</v>
      </c>
      <c r="Z164" s="128">
        <v>143534096.04277143</v>
      </c>
      <c r="AA164" s="128">
        <v>162604138.16471446</v>
      </c>
      <c r="AB164" s="128">
        <v>162983733.34069318</v>
      </c>
      <c r="AC164" s="129">
        <v>166072538.97763848</v>
      </c>
      <c r="AD164" s="129">
        <v>169640668.9111101</v>
      </c>
      <c r="AE164" s="129">
        <v>175195284.91028449</v>
      </c>
      <c r="AF164" s="129">
        <v>180506662.27799261</v>
      </c>
      <c r="AG164" s="128">
        <v>184554275.11209381</v>
      </c>
      <c r="AH164" s="128">
        <v>189590228.7099725</v>
      </c>
      <c r="AI164" s="128">
        <v>209961847.2934126</v>
      </c>
      <c r="AJ164" s="128">
        <v>229078248.35681456</v>
      </c>
      <c r="AK164" s="128">
        <v>240675448.20743397</v>
      </c>
      <c r="AL164" s="128">
        <v>269777156.74418128</v>
      </c>
      <c r="AM164" s="128">
        <v>284591997.09056669</v>
      </c>
      <c r="AN164" s="128">
        <v>293812500.08555245</v>
      </c>
      <c r="AO164" s="128">
        <v>315222637.00546587</v>
      </c>
      <c r="AP164" s="128">
        <v>353948195.93007576</v>
      </c>
      <c r="AQ164" s="128">
        <v>420687445.11666822</v>
      </c>
      <c r="AR164" s="128">
        <v>462331177.94236147</v>
      </c>
      <c r="AS164" s="128">
        <v>563752697.83006501</v>
      </c>
      <c r="AT164" s="129">
        <v>669438051.859694</v>
      </c>
      <c r="AU164" s="129">
        <v>733974164.18519604</v>
      </c>
      <c r="AV164" s="129">
        <v>753216038.26809859</v>
      </c>
      <c r="AW164" s="129">
        <v>935149693.62990177</v>
      </c>
      <c r="AX164" s="129">
        <v>988250978.92163229</v>
      </c>
      <c r="AY164" s="128">
        <v>1025132069.5537318</v>
      </c>
      <c r="AZ164" s="128">
        <v>1045004102.9328287</v>
      </c>
      <c r="BA164" s="128">
        <v>1187550384.1904595</v>
      </c>
      <c r="BB164" s="128">
        <v>1250498111.6207168</v>
      </c>
      <c r="BC164" s="128">
        <v>1418671282.7273169</v>
      </c>
      <c r="BD164" s="128">
        <v>1566590244.9377851</v>
      </c>
      <c r="BE164" s="128">
        <v>1695726080.6078525</v>
      </c>
      <c r="BF164" s="128">
        <v>1890549165.6583767</v>
      </c>
      <c r="BG164" s="128">
        <v>2083401513.5876951</v>
      </c>
      <c r="BH164" s="128">
        <v>2357869205.8752475</v>
      </c>
      <c r="BI164" s="128">
        <v>2499205488.6489606</v>
      </c>
      <c r="BJ164" s="128">
        <v>2716488369.2477455</v>
      </c>
      <c r="BK164" s="128">
        <v>2901683530.1056919</v>
      </c>
      <c r="BL164" s="128">
        <v>3153053714.4878144</v>
      </c>
      <c r="BM164" s="128">
        <v>3550917061.2846618</v>
      </c>
      <c r="BN164" s="128">
        <v>4244732154.9948754</v>
      </c>
      <c r="BO164" s="128">
        <v>4568318035.3100147</v>
      </c>
      <c r="BP164" s="128">
        <v>4905131740.1583481</v>
      </c>
      <c r="BQ164" s="128">
        <v>5699423738.3563595</v>
      </c>
      <c r="BR164" s="128">
        <v>6459364626.9649582</v>
      </c>
      <c r="BS164" s="128">
        <v>6922428784.7896452</v>
      </c>
      <c r="BT164" s="128">
        <v>7291097027.9194775</v>
      </c>
      <c r="BU164" s="128">
        <v>7729299422.5834293</v>
      </c>
      <c r="BV164" s="128">
        <v>8122568856.8885069</v>
      </c>
      <c r="BW164" s="128">
        <v>8847585148.3511982</v>
      </c>
      <c r="BX164" s="128">
        <v>9949361598.6390343</v>
      </c>
      <c r="BY164" s="128">
        <v>10601618455.927771</v>
      </c>
      <c r="BZ164" s="128">
        <v>13101020033.882093</v>
      </c>
      <c r="CA164" s="128">
        <v>15132351544.602282</v>
      </c>
      <c r="CB164" s="128">
        <v>17840621131.439106</v>
      </c>
      <c r="CC164" s="128">
        <v>21831209765.549492</v>
      </c>
      <c r="CD164" s="128">
        <v>22831207496.41526</v>
      </c>
      <c r="CE164" s="128">
        <v>23113763267.986916</v>
      </c>
      <c r="CF164" s="128">
        <v>27724849055.709717</v>
      </c>
      <c r="CG164" s="128">
        <v>35949406245.129883</v>
      </c>
      <c r="CH164" s="128">
        <v>43536290178.689819</v>
      </c>
      <c r="CI164" s="128">
        <v>60901444039.449707</v>
      </c>
      <c r="CJ164" s="128">
        <v>62748276643.479736</v>
      </c>
      <c r="CK164" s="128">
        <v>75728805501.810181</v>
      </c>
      <c r="CL164" s="129">
        <v>78702567791.910034</v>
      </c>
      <c r="CM164" s="129">
        <v>84831791369.730103</v>
      </c>
      <c r="CN164" s="129">
        <v>86745543941.709595</v>
      </c>
      <c r="CO164" s="129">
        <v>104344490935.06018</v>
      </c>
      <c r="CP164" s="128">
        <v>121278471078.08008</v>
      </c>
      <c r="CQ164" s="128">
        <v>123288770719.81982</v>
      </c>
      <c r="CR164" s="128">
        <v>156707695307.95007</v>
      </c>
      <c r="CS164" s="128">
        <v>170495337847.96063</v>
      </c>
      <c r="CT164" s="128">
        <v>207849898238.4198</v>
      </c>
      <c r="CU164" s="128">
        <v>243697050216.70996</v>
      </c>
      <c r="CV164" s="128">
        <v>277357198153.72119</v>
      </c>
      <c r="CW164" s="128">
        <v>347080051152.99414</v>
      </c>
      <c r="CX164" s="128">
        <v>435323847619.25342</v>
      </c>
      <c r="CY164" s="128">
        <v>508794235871.51172</v>
      </c>
      <c r="CZ164" s="128">
        <v>603839873937.9209</v>
      </c>
      <c r="DA164" s="128">
        <v>737820426891.99902</v>
      </c>
      <c r="DB164" s="128">
        <v>978368208936.14063</v>
      </c>
      <c r="DC164" s="128">
        <v>1049760124329.8359</v>
      </c>
      <c r="DD164" s="128">
        <v>1280126399406.375</v>
      </c>
      <c r="DE164" s="128">
        <v>1435197543293.8203</v>
      </c>
      <c r="DF164" s="128">
        <v>1871711226047.5703</v>
      </c>
      <c r="DG164" s="296">
        <v>2055727223024.3457</v>
      </c>
      <c r="DH164" s="296">
        <v>2189331167907.4141</v>
      </c>
      <c r="DI164" s="296">
        <v>2445985376852.6094</v>
      </c>
      <c r="DJ164" s="296">
        <v>3079551574137.6875</v>
      </c>
      <c r="DK164" s="296">
        <v>3170427819257.5625</v>
      </c>
      <c r="DL164" s="296">
        <v>3595070396494.7539</v>
      </c>
      <c r="DM164" s="296">
        <v>3962126387545.5703</v>
      </c>
      <c r="DN164" s="296">
        <v>4052094448737.2461</v>
      </c>
      <c r="DO164" s="296">
        <v>4580794257497.8906</v>
      </c>
      <c r="DP164" s="298">
        <v>4227038633842.2695</v>
      </c>
      <c r="DQ164" s="298">
        <v>4539780472546.6484</v>
      </c>
      <c r="DR164" s="298">
        <v>4962870079605.4609</v>
      </c>
      <c r="DS164" s="298">
        <v>5168917690659.8125</v>
      </c>
      <c r="DT164" s="298">
        <v>5364358217961.7031</v>
      </c>
      <c r="DU164" s="296">
        <v>5787572684734.2656</v>
      </c>
      <c r="DV164" s="296">
        <v>6048750578949.7656</v>
      </c>
      <c r="DW164" s="296">
        <v>6149495077236.5</v>
      </c>
      <c r="DX164" s="298">
        <v>6611138648781.4375</v>
      </c>
      <c r="DY164" s="296">
        <v>6742679549128.3281</v>
      </c>
      <c r="DZ164" s="296">
        <v>7388883513139.9219</v>
      </c>
      <c r="EA164" s="296">
        <v>7577841258748.4219</v>
      </c>
      <c r="EB164" s="296">
        <v>8388664192031.7344</v>
      </c>
      <c r="EC164" s="296">
        <v>8699609788740.3438</v>
      </c>
      <c r="ED164" s="296">
        <v>9066239664604.4531</v>
      </c>
      <c r="EE164" s="296">
        <v>9585844667565.6875</v>
      </c>
      <c r="EF164" s="296">
        <v>10178152131970.875</v>
      </c>
      <c r="EG164" s="296">
        <v>10660124524903.125</v>
      </c>
      <c r="EH164" s="296">
        <v>10505087726475.625</v>
      </c>
      <c r="EI164" s="296">
        <v>11297022803840.594</v>
      </c>
      <c r="EJ164" s="296">
        <v>11742670468894.344</v>
      </c>
      <c r="EK164" s="370">
        <v>12206455989508.938</v>
      </c>
      <c r="EL164" s="405">
        <v>12389229.689360188</v>
      </c>
      <c r="EM164" s="405">
        <v>12531326.9688455</v>
      </c>
      <c r="EN164" s="298">
        <v>13518056.878317688</v>
      </c>
      <c r="EO164" s="392">
        <v>15467802.078051329</v>
      </c>
      <c r="EP164" s="392">
        <v>17665025.051272314</v>
      </c>
      <c r="EQ164" s="392">
        <v>18590715.019476533</v>
      </c>
      <c r="ER164" s="392">
        <v>18689061.762463689</v>
      </c>
      <c r="ES164" s="392">
        <v>20298718.613136251</v>
      </c>
      <c r="ET164" s="405">
        <v>25302125.298583157</v>
      </c>
      <c r="EU164" s="405">
        <v>25038455.600771751</v>
      </c>
      <c r="EV164" s="405">
        <v>27719471.725925624</v>
      </c>
      <c r="EW164" s="405">
        <v>30155540.819068749</v>
      </c>
      <c r="EX164" s="430">
        <v>32088710.511717126</v>
      </c>
      <c r="EY164" s="457">
        <v>32449330.443883624</v>
      </c>
      <c r="EZ164" s="457">
        <v>32211100.156960499</v>
      </c>
      <c r="FA164" s="457">
        <v>34283752.161696628</v>
      </c>
      <c r="FB164" s="457">
        <v>36268998.992194749</v>
      </c>
      <c r="FC164" s="457">
        <v>38282990.543403439</v>
      </c>
      <c r="FD164" s="443">
        <v>38875291.519772813</v>
      </c>
      <c r="FE164" s="443">
        <v>40506602.283322811</v>
      </c>
      <c r="FF164" s="457">
        <v>42050528.605932437</v>
      </c>
      <c r="FG164" s="457">
        <v>45265733.587612562</v>
      </c>
      <c r="FH164" s="457">
        <v>44737953.941175684</v>
      </c>
      <c r="FI164" s="457">
        <v>45319835.111307189</v>
      </c>
      <c r="FJ164" s="457">
        <v>46928498.917035811</v>
      </c>
      <c r="FK164" s="457">
        <v>52875344.057747126</v>
      </c>
      <c r="FL164" s="457">
        <v>54867433.268133879</v>
      </c>
      <c r="FM164" s="457">
        <v>56836254.7984135</v>
      </c>
      <c r="FN164" s="457">
        <v>59993014.807969749</v>
      </c>
      <c r="FO164" s="457">
        <v>62867138.163730748</v>
      </c>
      <c r="FP164" s="466" t="s">
        <v>95</v>
      </c>
      <c r="FQ164" s="466" t="s">
        <v>95</v>
      </c>
      <c r="FR164" s="466" t="s">
        <v>95</v>
      </c>
      <c r="FS164" s="466" t="s">
        <v>95</v>
      </c>
      <c r="FT164" s="466" t="s">
        <v>95</v>
      </c>
      <c r="FU164" s="466" t="s">
        <v>95</v>
      </c>
      <c r="FV164" s="466" t="s">
        <v>95</v>
      </c>
      <c r="FW164" s="466" t="s">
        <v>95</v>
      </c>
      <c r="FX164" s="466" t="s">
        <v>95</v>
      </c>
      <c r="FY164" s="466" t="s">
        <v>95</v>
      </c>
      <c r="FZ164" s="466" t="s">
        <v>95</v>
      </c>
      <c r="GA164" s="466" t="s">
        <v>95</v>
      </c>
      <c r="GB164" s="457">
        <v>118193827.17519151</v>
      </c>
      <c r="GC164" s="457">
        <v>125319143.79404625</v>
      </c>
      <c r="GD164" s="457">
        <v>124338810.36691125</v>
      </c>
      <c r="GE164" s="457">
        <v>126692530.68423575</v>
      </c>
      <c r="GF164" s="457">
        <v>130958920.27534275</v>
      </c>
      <c r="GG164" s="457">
        <v>133885804.132714</v>
      </c>
      <c r="GH164" s="457">
        <v>141692584.99392301</v>
      </c>
      <c r="GI164" s="457">
        <v>143869310.56501201</v>
      </c>
      <c r="GJ164" s="457">
        <v>147308623.224583</v>
      </c>
      <c r="GK164" s="457">
        <v>148947032.83632651</v>
      </c>
      <c r="GL164" s="457">
        <v>162530895.56437999</v>
      </c>
      <c r="GM164" s="457">
        <v>155662018.82999799</v>
      </c>
      <c r="GN164" s="457">
        <v>165666868.37834001</v>
      </c>
      <c r="GO164" s="457">
        <v>172965127.55380401</v>
      </c>
      <c r="GP164" s="457">
        <v>186741936.74869451</v>
      </c>
      <c r="GQ164" s="298">
        <v>242475538.96770549</v>
      </c>
      <c r="GR164" s="298">
        <v>245434057.89727449</v>
      </c>
      <c r="GS164" s="298">
        <v>280120397.9878</v>
      </c>
      <c r="GT164" s="298">
        <v>303358358.34186202</v>
      </c>
      <c r="GU164" s="309">
        <v>320321706.98382902</v>
      </c>
      <c r="GV164" s="309">
        <v>356660201.40389502</v>
      </c>
      <c r="GW164" s="309">
        <v>415137859.55626601</v>
      </c>
      <c r="GX164" s="309">
        <v>395188898.61638099</v>
      </c>
      <c r="GY164" s="485">
        <v>421704062.52701598</v>
      </c>
      <c r="GZ164" s="485">
        <v>415233902.03832799</v>
      </c>
      <c r="HA164" s="485">
        <v>426290730.36826998</v>
      </c>
      <c r="HB164" s="485">
        <v>447839759.489838</v>
      </c>
      <c r="HC164" s="485">
        <v>455311230.93981397</v>
      </c>
      <c r="HD164" s="485">
        <v>468107216.88296199</v>
      </c>
      <c r="HE164" s="485">
        <v>449152605.86216402</v>
      </c>
      <c r="HF164" s="485">
        <v>514169973.96594203</v>
      </c>
      <c r="HG164" s="484">
        <v>525551780.555296</v>
      </c>
      <c r="HH164" s="484">
        <v>520936484.403054</v>
      </c>
      <c r="HI164" s="484">
        <v>477209669.76457</v>
      </c>
      <c r="HJ164" s="484">
        <v>544167468.26616597</v>
      </c>
      <c r="HK164" s="484">
        <v>561740270.46474802</v>
      </c>
      <c r="HL164" s="484">
        <v>620082192.45424402</v>
      </c>
      <c r="HM164" s="484">
        <v>613912235.30487394</v>
      </c>
      <c r="HN164" s="484">
        <v>598564123.41141796</v>
      </c>
      <c r="HO164" s="484">
        <v>671957568.37470996</v>
      </c>
      <c r="HP164" s="484">
        <v>767331220.24486399</v>
      </c>
      <c r="HQ164" s="485">
        <v>683057592.06394398</v>
      </c>
      <c r="HR164" s="485">
        <v>822371961.59836996</v>
      </c>
      <c r="HS164" s="485">
        <v>850539454.36476004</v>
      </c>
      <c r="HT164" s="485">
        <v>980701421.076352</v>
      </c>
      <c r="HU164" s="485">
        <v>1014072127.002358</v>
      </c>
      <c r="HV164" s="485">
        <v>1015020088.158968</v>
      </c>
      <c r="HW164" s="485">
        <v>1093136074.399816</v>
      </c>
      <c r="HX164" s="485">
        <v>1099334201.175252</v>
      </c>
      <c r="HY164" s="485">
        <v>1175074340.3686941</v>
      </c>
      <c r="HZ164" s="485">
        <v>1190098358.4554081</v>
      </c>
      <c r="IA164" s="485">
        <v>1187828711.0065041</v>
      </c>
      <c r="IB164" s="485">
        <v>1133202947.5630879</v>
      </c>
      <c r="IC164" s="485">
        <v>1248273160.0113759</v>
      </c>
      <c r="ID164" s="485">
        <v>1319488292.164788</v>
      </c>
      <c r="IE164" s="485">
        <v>1272123027.5012879</v>
      </c>
      <c r="IF164" s="485">
        <v>1208306183.045912</v>
      </c>
      <c r="IG164" s="485">
        <v>1237988672.709656</v>
      </c>
      <c r="IH164" s="479" t="s">
        <v>95</v>
      </c>
      <c r="II164" s="479" t="s">
        <v>95</v>
      </c>
      <c r="IJ164" s="485">
        <v>1322566610.8726001</v>
      </c>
      <c r="IK164" s="485">
        <v>1360235777.229264</v>
      </c>
    </row>
    <row r="165" spans="2:245" x14ac:dyDescent="0.2">
      <c r="B165" s="55"/>
      <c r="C165" s="128"/>
      <c r="D165" s="128"/>
      <c r="E165" s="128"/>
      <c r="F165" s="129"/>
      <c r="G165" s="128"/>
      <c r="H165" s="128"/>
      <c r="I165" s="128"/>
      <c r="J165" s="128"/>
      <c r="K165" s="128"/>
      <c r="L165" s="128"/>
      <c r="M165" s="128"/>
      <c r="N165" s="128"/>
      <c r="O165" s="128"/>
      <c r="P165" s="129"/>
      <c r="Q165" s="129"/>
      <c r="R165" s="129"/>
      <c r="S165" s="129"/>
      <c r="T165" s="128"/>
      <c r="U165" s="128"/>
      <c r="V165" s="128"/>
      <c r="W165" s="128"/>
      <c r="X165" s="128"/>
      <c r="Y165" s="128"/>
      <c r="Z165" s="128"/>
      <c r="AA165" s="128"/>
      <c r="AB165" s="128"/>
      <c r="AC165" s="129"/>
      <c r="AD165" s="129"/>
      <c r="AE165" s="129"/>
      <c r="AF165" s="129"/>
      <c r="AG165" s="128"/>
      <c r="AH165" s="128"/>
      <c r="AI165" s="128"/>
      <c r="AJ165" s="128"/>
      <c r="AK165" s="128"/>
      <c r="AL165" s="128"/>
      <c r="AM165" s="128"/>
      <c r="AN165" s="128"/>
      <c r="AO165" s="128"/>
      <c r="AP165" s="128"/>
      <c r="AQ165" s="128"/>
      <c r="AR165" s="128"/>
      <c r="AS165" s="128"/>
      <c r="AT165" s="129"/>
      <c r="AU165" s="129"/>
      <c r="AV165" s="129"/>
      <c r="AW165" s="129"/>
      <c r="AX165" s="129"/>
      <c r="AY165" s="128"/>
      <c r="AZ165" s="128"/>
      <c r="BA165" s="128"/>
      <c r="BB165" s="128"/>
      <c r="BC165" s="128"/>
      <c r="BD165" s="128"/>
      <c r="BE165" s="128"/>
      <c r="BF165" s="128"/>
      <c r="BG165" s="128"/>
      <c r="BH165" s="128"/>
      <c r="BI165" s="128"/>
      <c r="BJ165" s="128"/>
      <c r="BK165" s="128"/>
      <c r="BL165" s="128"/>
      <c r="BM165" s="128"/>
      <c r="BN165" s="128"/>
      <c r="BO165" s="128"/>
      <c r="BP165" s="128"/>
      <c r="BQ165" s="128"/>
      <c r="BR165" s="128"/>
      <c r="BS165" s="128"/>
      <c r="BT165" s="128"/>
      <c r="BU165" s="128"/>
      <c r="BV165" s="128"/>
      <c r="BW165" s="128"/>
      <c r="BX165" s="128"/>
      <c r="BY165" s="128"/>
      <c r="BZ165" s="128"/>
      <c r="CA165" s="128"/>
      <c r="CB165" s="128"/>
      <c r="CC165" s="128"/>
      <c r="CD165" s="128"/>
      <c r="CE165" s="128"/>
      <c r="CF165" s="128"/>
      <c r="CG165" s="128"/>
      <c r="CH165" s="128"/>
      <c r="CI165" s="128"/>
      <c r="CJ165" s="128"/>
      <c r="CK165" s="128"/>
      <c r="CL165" s="129"/>
      <c r="CM165" s="129"/>
      <c r="CN165" s="129"/>
      <c r="CO165" s="129"/>
      <c r="CP165" s="246"/>
      <c r="CQ165" s="246"/>
      <c r="CR165" s="246"/>
      <c r="CS165" s="246"/>
      <c r="CT165" s="246"/>
      <c r="CU165" s="246"/>
      <c r="CV165" s="246"/>
      <c r="CW165" s="246"/>
      <c r="CX165" s="246"/>
      <c r="CY165" s="246"/>
      <c r="CZ165" s="246"/>
      <c r="DA165" s="246"/>
      <c r="DB165" s="246"/>
      <c r="DC165" s="246"/>
      <c r="DD165" s="246"/>
      <c r="DE165" s="246"/>
      <c r="DF165" s="246"/>
      <c r="DG165" s="300"/>
      <c r="DH165" s="300"/>
      <c r="DI165" s="300"/>
      <c r="DJ165" s="300"/>
      <c r="DK165" s="300"/>
      <c r="DL165" s="300"/>
      <c r="DM165" s="300"/>
      <c r="DN165" s="300"/>
      <c r="DO165" s="300"/>
      <c r="DP165" s="309"/>
      <c r="DQ165" s="309"/>
      <c r="DR165" s="309"/>
      <c r="DS165" s="309"/>
      <c r="DT165" s="309"/>
      <c r="DU165" s="300"/>
      <c r="DV165" s="300"/>
      <c r="DW165" s="300"/>
      <c r="DX165" s="309"/>
      <c r="DY165" s="300"/>
      <c r="DZ165" s="300"/>
      <c r="EA165" s="300"/>
      <c r="EB165" s="300"/>
      <c r="EC165" s="300"/>
      <c r="ED165" s="300"/>
      <c r="EE165" s="300"/>
      <c r="EF165" s="300"/>
      <c r="EG165" s="300"/>
      <c r="EH165" s="300"/>
      <c r="EI165" s="300"/>
      <c r="EJ165" s="300"/>
      <c r="EK165" s="372"/>
      <c r="EL165" s="407"/>
      <c r="EM165" s="407"/>
      <c r="EN165" s="309"/>
      <c r="EO165" s="394"/>
      <c r="EP165" s="394"/>
      <c r="EQ165" s="394"/>
      <c r="ER165" s="394"/>
      <c r="ES165" s="394"/>
      <c r="ET165" s="407"/>
      <c r="EU165" s="407"/>
      <c r="EV165" s="407"/>
      <c r="EW165" s="407"/>
      <c r="EX165" s="432"/>
      <c r="EY165" s="459"/>
      <c r="EZ165" s="459"/>
      <c r="FA165" s="459"/>
      <c r="FB165" s="459"/>
      <c r="FC165" s="459"/>
      <c r="FD165" s="432"/>
      <c r="FE165" s="432"/>
      <c r="FF165" s="459"/>
      <c r="FG165" s="459"/>
      <c r="FH165" s="459"/>
      <c r="FI165" s="459"/>
      <c r="FJ165" s="459"/>
      <c r="FK165" s="459"/>
      <c r="FL165" s="459"/>
      <c r="FM165" s="459"/>
      <c r="FN165" s="459"/>
      <c r="FO165" s="459"/>
      <c r="FP165" s="467"/>
      <c r="FQ165" s="467"/>
      <c r="FR165" s="467"/>
      <c r="FS165" s="467"/>
      <c r="FT165" s="467"/>
      <c r="FU165" s="467"/>
      <c r="FV165" s="467"/>
      <c r="FW165" s="467"/>
      <c r="FX165" s="467"/>
      <c r="FY165" s="467"/>
      <c r="FZ165" s="467"/>
      <c r="GA165" s="467"/>
      <c r="GB165" s="459"/>
      <c r="GC165" s="459"/>
      <c r="GD165" s="459"/>
      <c r="GE165" s="459"/>
      <c r="GF165" s="459"/>
      <c r="GG165" s="459"/>
      <c r="GH165" s="459"/>
      <c r="GI165" s="459"/>
      <c r="GJ165" s="459"/>
      <c r="GK165" s="459"/>
      <c r="GL165" s="459"/>
      <c r="GM165" s="459"/>
      <c r="GN165" s="459"/>
      <c r="GO165" s="459"/>
      <c r="GP165" s="459"/>
      <c r="GQ165" s="309"/>
      <c r="GR165" s="309"/>
      <c r="GS165" s="309"/>
      <c r="GT165" s="309"/>
      <c r="GU165" s="309"/>
      <c r="GV165" s="309"/>
      <c r="GW165" s="309"/>
      <c r="GX165" s="309"/>
      <c r="GY165" s="485"/>
      <c r="GZ165" s="485"/>
      <c r="HA165" s="485"/>
      <c r="HB165" s="485"/>
      <c r="HC165" s="485"/>
      <c r="HD165" s="485"/>
      <c r="HE165" s="485"/>
      <c r="HF165" s="485"/>
      <c r="HG165" s="484"/>
      <c r="HH165" s="484"/>
      <c r="HI165" s="484"/>
      <c r="HJ165" s="484"/>
      <c r="HK165" s="484"/>
      <c r="HL165" s="484"/>
      <c r="HM165" s="484"/>
      <c r="HN165" s="484"/>
      <c r="HO165" s="484"/>
      <c r="HP165" s="484"/>
      <c r="HQ165" s="485"/>
      <c r="HR165" s="485"/>
      <c r="HS165" s="485"/>
      <c r="HT165" s="485"/>
      <c r="HU165" s="485"/>
      <c r="HV165" s="485"/>
      <c r="HW165" s="485"/>
      <c r="HX165" s="485"/>
      <c r="HY165" s="485"/>
      <c r="HZ165" s="485"/>
      <c r="IA165" s="485"/>
      <c r="IB165" s="485"/>
      <c r="IC165" s="485"/>
      <c r="ID165" s="485"/>
      <c r="IE165" s="485"/>
      <c r="IF165" s="485"/>
      <c r="IG165" s="485"/>
      <c r="IH165" s="479"/>
      <c r="II165" s="479"/>
      <c r="IJ165" s="485"/>
      <c r="IK165" s="485">
        <v>0</v>
      </c>
    </row>
    <row r="166" spans="2:245" x14ac:dyDescent="0.2">
      <c r="B166" s="220" t="s">
        <v>126</v>
      </c>
      <c r="C166" s="128">
        <v>33893540.412082307</v>
      </c>
      <c r="D166" s="128">
        <v>34015522.173341818</v>
      </c>
      <c r="E166" s="128">
        <v>34478009.244291805</v>
      </c>
      <c r="F166" s="129">
        <v>34511881.104855701</v>
      </c>
      <c r="G166" s="128">
        <v>34616354.820924602</v>
      </c>
      <c r="H166" s="128">
        <v>34686618.776494712</v>
      </c>
      <c r="I166" s="128">
        <v>34841503.714164495</v>
      </c>
      <c r="J166" s="128">
        <v>34980476.528947711</v>
      </c>
      <c r="K166" s="127">
        <v>35116805.729833707</v>
      </c>
      <c r="L166" s="127">
        <v>35530816.607765511</v>
      </c>
      <c r="M166" s="127">
        <v>35300811.595795609</v>
      </c>
      <c r="N166" s="127">
        <v>35075899.607561305</v>
      </c>
      <c r="O166" s="127">
        <v>35156237.495781511</v>
      </c>
      <c r="P166" s="130">
        <v>35272689.450577013</v>
      </c>
      <c r="Q166" s="130">
        <v>35418215.2690221</v>
      </c>
      <c r="R166" s="130">
        <v>35611508.120796807</v>
      </c>
      <c r="S166" s="130">
        <v>35749741.187161699</v>
      </c>
      <c r="T166" s="127">
        <v>95888341.455175072</v>
      </c>
      <c r="U166" s="127">
        <v>103085044.63327679</v>
      </c>
      <c r="V166" s="127">
        <v>105384138.62001541</v>
      </c>
      <c r="W166" s="127">
        <v>126229080.17467552</v>
      </c>
      <c r="X166" s="127">
        <v>126027676.40557398</v>
      </c>
      <c r="Y166" s="127">
        <v>137042773.84629163</v>
      </c>
      <c r="Z166" s="127">
        <v>136972482.65797299</v>
      </c>
      <c r="AA166" s="127">
        <v>140163229.4276768</v>
      </c>
      <c r="AB166" s="127">
        <v>145038388.95410699</v>
      </c>
      <c r="AC166" s="130">
        <v>150598066.83399788</v>
      </c>
      <c r="AD166" s="130">
        <v>150351493.53011408</v>
      </c>
      <c r="AE166" s="130">
        <v>149500468.84924051</v>
      </c>
      <c r="AF166" s="130">
        <v>162259218.35926509</v>
      </c>
      <c r="AG166" s="127">
        <v>174654759.19521368</v>
      </c>
      <c r="AH166" s="127">
        <v>168208347.81509343</v>
      </c>
      <c r="AI166" s="127">
        <v>171619192.2935386</v>
      </c>
      <c r="AJ166" s="127">
        <v>172041644.80269918</v>
      </c>
      <c r="AK166" s="127">
        <v>168276469.13470811</v>
      </c>
      <c r="AL166" s="127">
        <v>168611186.22118989</v>
      </c>
      <c r="AM166" s="127">
        <v>173846424.29534167</v>
      </c>
      <c r="AN166" s="127">
        <v>170124965.6516566</v>
      </c>
      <c r="AO166" s="127">
        <v>169935631.95522618</v>
      </c>
      <c r="AP166" s="127">
        <v>168408142.8489331</v>
      </c>
      <c r="AQ166" s="127">
        <v>167978543.03869662</v>
      </c>
      <c r="AR166" s="127">
        <v>174010981.6571317</v>
      </c>
      <c r="AS166" s="127">
        <v>171431843.12173042</v>
      </c>
      <c r="AT166" s="130">
        <v>169200606.43295342</v>
      </c>
      <c r="AU166" s="130">
        <v>168632397.5072619</v>
      </c>
      <c r="AV166" s="130">
        <v>169927743.01860753</v>
      </c>
      <c r="AW166" s="130">
        <v>168389489.1084955</v>
      </c>
      <c r="AX166" s="130">
        <v>159923635.626205</v>
      </c>
      <c r="AY166" s="127">
        <v>159886561.56792399</v>
      </c>
      <c r="AZ166" s="127">
        <v>163359794.8670013</v>
      </c>
      <c r="BA166" s="127">
        <v>163837659.08325201</v>
      </c>
      <c r="BB166" s="127">
        <v>172202200.98124808</v>
      </c>
      <c r="BC166" s="127">
        <v>365193592.31523931</v>
      </c>
      <c r="BD166" s="127">
        <v>2675925892.71141</v>
      </c>
      <c r="BE166" s="127">
        <v>2622389825.3455224</v>
      </c>
      <c r="BF166" s="127">
        <v>2970277631.2838445</v>
      </c>
      <c r="BG166" s="127">
        <v>2349985953.9155951</v>
      </c>
      <c r="BH166" s="127">
        <v>2824319791.5272303</v>
      </c>
      <c r="BI166" s="127">
        <v>2459725016.1272244</v>
      </c>
      <c r="BJ166" s="127">
        <v>3203677007.3304982</v>
      </c>
      <c r="BK166" s="127">
        <v>2948846429.3064594</v>
      </c>
      <c r="BL166" s="127">
        <v>2986145110.2721519</v>
      </c>
      <c r="BM166" s="127">
        <v>2897917846.828877</v>
      </c>
      <c r="BN166" s="127">
        <v>3883719280.5262432</v>
      </c>
      <c r="BO166" s="127">
        <v>4924306379.756362</v>
      </c>
      <c r="BP166" s="127">
        <v>3974011972.0604472</v>
      </c>
      <c r="BQ166" s="127">
        <v>3984033980.4730926</v>
      </c>
      <c r="BR166" s="127">
        <v>3912366571.020824</v>
      </c>
      <c r="BS166" s="127">
        <v>4757288236.8284998</v>
      </c>
      <c r="BT166" s="127">
        <v>4436283963.9100094</v>
      </c>
      <c r="BU166" s="127">
        <v>4549269836.8968439</v>
      </c>
      <c r="BV166" s="127">
        <v>4430844724.5535927</v>
      </c>
      <c r="BW166" s="127">
        <v>4709540386.2725668</v>
      </c>
      <c r="BX166" s="127">
        <v>5777257763.7256298</v>
      </c>
      <c r="BY166" s="127">
        <v>7829991209.0501709</v>
      </c>
      <c r="BZ166" s="127">
        <v>8284805356.1005478</v>
      </c>
      <c r="CA166" s="127">
        <v>8246592528.3505974</v>
      </c>
      <c r="CB166" s="127">
        <v>10604320233.365271</v>
      </c>
      <c r="CC166" s="127">
        <v>9747102284.5620289</v>
      </c>
      <c r="CD166" s="127">
        <v>13361427734.932619</v>
      </c>
      <c r="CE166" s="127">
        <v>18387264457.653114</v>
      </c>
      <c r="CF166" s="127">
        <v>646241179106.79004</v>
      </c>
      <c r="CG166" s="127">
        <v>636698866825.14014</v>
      </c>
      <c r="CH166" s="127">
        <v>639627752880.65002</v>
      </c>
      <c r="CI166" s="127">
        <v>644070071466.38989</v>
      </c>
      <c r="CJ166" s="127">
        <v>638815446293.58984</v>
      </c>
      <c r="CK166" s="127">
        <v>646053004847.38</v>
      </c>
      <c r="CL166" s="130">
        <v>672867215244.68005</v>
      </c>
      <c r="CM166" s="130">
        <v>678909938546.90002</v>
      </c>
      <c r="CN166" s="130">
        <v>682429307349.30994</v>
      </c>
      <c r="CO166" s="130">
        <v>689664391385.37</v>
      </c>
      <c r="CP166" s="247">
        <v>670382530562.63989</v>
      </c>
      <c r="CQ166" s="247">
        <v>675434193552.48999</v>
      </c>
      <c r="CR166" s="247">
        <v>700533064062.09998</v>
      </c>
      <c r="CS166" s="247">
        <v>524019899559.64032</v>
      </c>
      <c r="CT166" s="247">
        <v>508314413594.07019</v>
      </c>
      <c r="CU166" s="247">
        <v>1611910365890.96</v>
      </c>
      <c r="CV166" s="247">
        <v>2787769881802.7397</v>
      </c>
      <c r="CW166" s="247">
        <v>5069119208326.8203</v>
      </c>
      <c r="CX166" s="247">
        <v>3603727408154.0601</v>
      </c>
      <c r="CY166" s="247">
        <v>4212548853601.6699</v>
      </c>
      <c r="CZ166" s="247">
        <v>5940948061560.4209</v>
      </c>
      <c r="DA166" s="247">
        <v>8091690347833.6318</v>
      </c>
      <c r="DB166" s="247">
        <v>14203362761937.5</v>
      </c>
      <c r="DC166" s="247">
        <v>19784950445121.43</v>
      </c>
      <c r="DD166" s="247">
        <v>19740230941302.813</v>
      </c>
      <c r="DE166" s="247">
        <v>19595423330224.711</v>
      </c>
      <c r="DF166" s="247">
        <v>18343760419984.992</v>
      </c>
      <c r="DG166" s="301">
        <v>17113164483893.799</v>
      </c>
      <c r="DH166" s="301">
        <v>18400112738938.773</v>
      </c>
      <c r="DI166" s="301">
        <v>18293975497905.016</v>
      </c>
      <c r="DJ166" s="301">
        <v>18370551618881.422</v>
      </c>
      <c r="DK166" s="301">
        <v>22980219215291.297</v>
      </c>
      <c r="DL166" s="301">
        <v>21564090546883.176</v>
      </c>
      <c r="DM166" s="301">
        <v>21694395843630.492</v>
      </c>
      <c r="DN166" s="301">
        <v>30473169865133.184</v>
      </c>
      <c r="DO166" s="301">
        <v>42545953123793.438</v>
      </c>
      <c r="DP166" s="310">
        <v>33486494112359.598</v>
      </c>
      <c r="DQ166" s="310">
        <v>40389905386984.148</v>
      </c>
      <c r="DR166" s="310">
        <v>42687663000249.102</v>
      </c>
      <c r="DS166" s="310">
        <v>45569260119758.719</v>
      </c>
      <c r="DT166" s="310">
        <v>44408495611760.859</v>
      </c>
      <c r="DU166" s="301">
        <v>49597740934283.875</v>
      </c>
      <c r="DV166" s="301">
        <v>51142955411307.797</v>
      </c>
      <c r="DW166" s="301">
        <v>52203011287183.281</v>
      </c>
      <c r="DX166" s="310">
        <v>51299432031212.656</v>
      </c>
      <c r="DY166" s="301">
        <v>55553884953156.391</v>
      </c>
      <c r="DZ166" s="301">
        <v>58252255164825.891</v>
      </c>
      <c r="EA166" s="301">
        <v>61992701096461.328</v>
      </c>
      <c r="EB166" s="301">
        <v>75273424067027.922</v>
      </c>
      <c r="EC166" s="301">
        <v>98920213365218.531</v>
      </c>
      <c r="ED166" s="301">
        <v>114490503962952.2</v>
      </c>
      <c r="EE166" s="301">
        <v>126545230358764.69</v>
      </c>
      <c r="EF166" s="301">
        <v>148280780897486.38</v>
      </c>
      <c r="EG166" s="301">
        <v>168682311617578.81</v>
      </c>
      <c r="EH166" s="301">
        <v>174430782320058.63</v>
      </c>
      <c r="EI166" s="301">
        <v>178543866099668.03</v>
      </c>
      <c r="EJ166" s="301">
        <v>149872648322036.91</v>
      </c>
      <c r="EK166" s="373">
        <v>162250889458525.25</v>
      </c>
      <c r="EL166" s="408">
        <v>152117241.5257</v>
      </c>
      <c r="EM166" s="408">
        <v>145790391.27247643</v>
      </c>
      <c r="EN166" s="310">
        <v>127976608.42380257</v>
      </c>
      <c r="EO166" s="395">
        <v>134563532.35338619</v>
      </c>
      <c r="EP166" s="395">
        <v>156006364.17150769</v>
      </c>
      <c r="EQ166" s="395">
        <v>167816478.17685971</v>
      </c>
      <c r="ER166" s="395">
        <v>236198352.4859502</v>
      </c>
      <c r="ES166" s="395">
        <v>257225367.99923676</v>
      </c>
      <c r="ET166" s="408">
        <v>280662638.76556402</v>
      </c>
      <c r="EU166" s="408">
        <v>320726770.73268485</v>
      </c>
      <c r="EV166" s="408">
        <v>374759931.94893003</v>
      </c>
      <c r="EW166" s="408">
        <v>366119482.74533027</v>
      </c>
      <c r="EX166" s="433">
        <v>314990439.84545112</v>
      </c>
      <c r="EY166" s="460">
        <v>305749225.63633764</v>
      </c>
      <c r="EZ166" s="460">
        <v>451632780.38012999</v>
      </c>
      <c r="FA166" s="460">
        <v>556651792.2468704</v>
      </c>
      <c r="FB166" s="460">
        <v>579552819.11534798</v>
      </c>
      <c r="FC166" s="460">
        <v>456783323.09115744</v>
      </c>
      <c r="FD166" s="433">
        <v>441250211.30713129</v>
      </c>
      <c r="FE166" s="433">
        <v>439889434.65272957</v>
      </c>
      <c r="FF166" s="460">
        <v>441330705.10336941</v>
      </c>
      <c r="FG166" s="460">
        <v>461118982.76732934</v>
      </c>
      <c r="FH166" s="460">
        <v>455429721.42472368</v>
      </c>
      <c r="FI166" s="460">
        <v>456354686.28187418</v>
      </c>
      <c r="FJ166" s="460">
        <v>456511945.43781704</v>
      </c>
      <c r="FK166" s="460">
        <v>455851077.00437987</v>
      </c>
      <c r="FL166" s="460">
        <v>548412023.17321217</v>
      </c>
      <c r="FM166" s="460">
        <v>673534497.68156779</v>
      </c>
      <c r="FN166" s="460">
        <v>978133704.80516529</v>
      </c>
      <c r="FO166" s="460">
        <v>1469616516.4828448</v>
      </c>
      <c r="FP166" s="468" t="s">
        <v>95</v>
      </c>
      <c r="FQ166" s="468" t="s">
        <v>95</v>
      </c>
      <c r="FR166" s="468" t="s">
        <v>95</v>
      </c>
      <c r="FS166" s="468" t="s">
        <v>95</v>
      </c>
      <c r="FT166" s="468" t="s">
        <v>95</v>
      </c>
      <c r="FU166" s="468" t="s">
        <v>95</v>
      </c>
      <c r="FV166" s="468" t="s">
        <v>95</v>
      </c>
      <c r="FW166" s="468" t="s">
        <v>95</v>
      </c>
      <c r="FX166" s="468" t="s">
        <v>95</v>
      </c>
      <c r="FY166" s="468" t="s">
        <v>95</v>
      </c>
      <c r="FZ166" s="468" t="s">
        <v>95</v>
      </c>
      <c r="GA166" s="468" t="s">
        <v>95</v>
      </c>
      <c r="GB166" s="460">
        <v>1588207155.1808975</v>
      </c>
      <c r="GC166" s="460">
        <v>1550396920.7278113</v>
      </c>
      <c r="GD166" s="460">
        <v>1669547029.8121183</v>
      </c>
      <c r="GE166" s="460">
        <v>1832255048.5264099</v>
      </c>
      <c r="GF166" s="460">
        <v>2003477078.8828828</v>
      </c>
      <c r="GG166" s="460">
        <v>2107473288.2367859</v>
      </c>
      <c r="GH166" s="460">
        <v>2055910880.7798641</v>
      </c>
      <c r="GI166" s="460">
        <v>2255051094.443913</v>
      </c>
      <c r="GJ166" s="460">
        <v>2345512042.5065598</v>
      </c>
      <c r="GK166" s="460">
        <v>2660071405.1492167</v>
      </c>
      <c r="GL166" s="460">
        <v>2615478736.5892959</v>
      </c>
      <c r="GM166" s="460">
        <v>2757252153.9190321</v>
      </c>
      <c r="GN166" s="460">
        <v>2764301083.2473679</v>
      </c>
      <c r="GO166" s="460">
        <v>2854533738.2204738</v>
      </c>
      <c r="GP166" s="460">
        <v>2969160128.6339083</v>
      </c>
      <c r="GQ166" s="310">
        <v>3203568724.1974273</v>
      </c>
      <c r="GR166" s="310">
        <v>4068424336.1616883</v>
      </c>
      <c r="GS166" s="310">
        <v>5077930615.7317324</v>
      </c>
      <c r="GT166" s="310">
        <v>7761194217.3742256</v>
      </c>
      <c r="GU166" s="310">
        <v>5846315371.6021328</v>
      </c>
      <c r="GV166" s="310">
        <v>5802611092.6987791</v>
      </c>
      <c r="GW166" s="310">
        <v>5815882108.2537537</v>
      </c>
      <c r="GX166" s="310">
        <v>6343106535.1707449</v>
      </c>
      <c r="GY166" s="254">
        <v>6267913386.5263119</v>
      </c>
      <c r="GZ166" s="254">
        <v>8699138015.3647881</v>
      </c>
      <c r="HA166" s="254">
        <v>10634882573.537598</v>
      </c>
      <c r="HB166" s="254">
        <v>12249480547.566797</v>
      </c>
      <c r="HC166" s="254">
        <v>10249847486.329199</v>
      </c>
      <c r="HD166" s="254">
        <v>10288584618.673306</v>
      </c>
      <c r="HE166" s="254">
        <v>9450105125.0529404</v>
      </c>
      <c r="HF166" s="254">
        <v>8944744374.6386299</v>
      </c>
      <c r="HG166" s="255">
        <v>10317390458.668337</v>
      </c>
      <c r="HH166" s="255">
        <v>10287187068.388149</v>
      </c>
      <c r="HI166" s="255">
        <v>10121334523.941257</v>
      </c>
      <c r="HJ166" s="255">
        <v>9556007132.7917423</v>
      </c>
      <c r="HK166" s="255">
        <v>10031211407.974724</v>
      </c>
      <c r="HL166" s="255">
        <v>10853806775.759771</v>
      </c>
      <c r="HM166" s="255">
        <v>12569680036.014851</v>
      </c>
      <c r="HN166" s="255">
        <v>15074849950.821865</v>
      </c>
      <c r="HO166" s="255">
        <v>16394719190.759806</v>
      </c>
      <c r="HP166" s="255">
        <v>14819848657.696209</v>
      </c>
      <c r="HQ166" s="254">
        <v>16256500382.65868</v>
      </c>
      <c r="HR166" s="254">
        <v>16732885396.148521</v>
      </c>
      <c r="HS166" s="254">
        <v>18107927072.459335</v>
      </c>
      <c r="HT166" s="254">
        <v>18303353871.846745</v>
      </c>
      <c r="HU166" s="254">
        <v>16727029140.39171</v>
      </c>
      <c r="HV166" s="254">
        <v>17050154453.72444</v>
      </c>
      <c r="HW166" s="254">
        <v>16756029447.016665</v>
      </c>
      <c r="HX166" s="254">
        <v>17434706827.250484</v>
      </c>
      <c r="HY166" s="254">
        <v>17356786848.380215</v>
      </c>
      <c r="HZ166" s="254">
        <v>17511131915.949345</v>
      </c>
      <c r="IA166" s="254">
        <v>19582551573.161846</v>
      </c>
      <c r="IB166" s="254">
        <v>22967051373.985489</v>
      </c>
      <c r="IC166" s="254">
        <v>21259352221.409969</v>
      </c>
      <c r="ID166" s="254">
        <v>21694542523.31778</v>
      </c>
      <c r="IE166" s="254">
        <v>22412108338.300488</v>
      </c>
      <c r="IF166" s="254">
        <v>22486976010.538776</v>
      </c>
      <c r="IG166" s="254">
        <v>22730790063.634106</v>
      </c>
      <c r="IH166" s="480" t="s">
        <v>95</v>
      </c>
      <c r="II166" s="480" t="s">
        <v>95</v>
      </c>
      <c r="IJ166" s="254">
        <v>20942162411.231464</v>
      </c>
      <c r="IK166" s="254">
        <v>20828160752.216431</v>
      </c>
    </row>
    <row r="167" spans="2:245" x14ac:dyDescent="0.2">
      <c r="B167" s="220"/>
      <c r="C167" s="128"/>
      <c r="D167" s="128"/>
      <c r="E167" s="128"/>
      <c r="F167" s="129"/>
      <c r="G167" s="128"/>
      <c r="H167" s="128"/>
      <c r="I167" s="128"/>
      <c r="J167" s="128"/>
      <c r="K167" s="128"/>
      <c r="L167" s="128"/>
      <c r="M167" s="128"/>
      <c r="N167" s="128"/>
      <c r="O167" s="128"/>
      <c r="P167" s="129"/>
      <c r="Q167" s="129"/>
      <c r="R167" s="129"/>
      <c r="S167" s="129"/>
      <c r="T167" s="128"/>
      <c r="U167" s="128"/>
      <c r="V167" s="128"/>
      <c r="W167" s="128"/>
      <c r="X167" s="128"/>
      <c r="Y167" s="128"/>
      <c r="Z167" s="128"/>
      <c r="AA167" s="128"/>
      <c r="AB167" s="128"/>
      <c r="AC167" s="129"/>
      <c r="AD167" s="129"/>
      <c r="AE167" s="129"/>
      <c r="AF167" s="129"/>
      <c r="AG167" s="128"/>
      <c r="AH167" s="128"/>
      <c r="AI167" s="128"/>
      <c r="AJ167" s="128"/>
      <c r="AK167" s="128"/>
      <c r="AL167" s="128"/>
      <c r="AM167" s="128"/>
      <c r="AN167" s="128"/>
      <c r="AO167" s="128"/>
      <c r="AP167" s="128"/>
      <c r="AQ167" s="128"/>
      <c r="AR167" s="128"/>
      <c r="AS167" s="128"/>
      <c r="AT167" s="129"/>
      <c r="AU167" s="129"/>
      <c r="AV167" s="129"/>
      <c r="AW167" s="129"/>
      <c r="AX167" s="129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8"/>
      <c r="CE167" s="128"/>
      <c r="CF167" s="128"/>
      <c r="CG167" s="128"/>
      <c r="CH167" s="128"/>
      <c r="CI167" s="128"/>
      <c r="CJ167" s="128"/>
      <c r="CK167" s="128"/>
      <c r="CL167" s="129"/>
      <c r="CM167" s="129"/>
      <c r="CN167" s="129"/>
      <c r="CO167" s="129"/>
      <c r="CP167" s="246"/>
      <c r="CQ167" s="246"/>
      <c r="CR167" s="246"/>
      <c r="CS167" s="246"/>
      <c r="CT167" s="246"/>
      <c r="CU167" s="246"/>
      <c r="CV167" s="246"/>
      <c r="CW167" s="246"/>
      <c r="CX167" s="246"/>
      <c r="CY167" s="246"/>
      <c r="CZ167" s="246"/>
      <c r="DA167" s="246"/>
      <c r="DB167" s="246"/>
      <c r="DC167" s="246"/>
      <c r="DD167" s="246"/>
      <c r="DE167" s="246"/>
      <c r="DF167" s="246"/>
      <c r="DG167" s="300"/>
      <c r="DH167" s="300"/>
      <c r="DI167" s="300"/>
      <c r="DJ167" s="300"/>
      <c r="DK167" s="300"/>
      <c r="DL167" s="300"/>
      <c r="DM167" s="300"/>
      <c r="DN167" s="300"/>
      <c r="DO167" s="300"/>
      <c r="DP167" s="309"/>
      <c r="DQ167" s="309"/>
      <c r="DR167" s="309"/>
      <c r="DS167" s="309"/>
      <c r="DT167" s="309"/>
      <c r="DU167" s="300"/>
      <c r="DV167" s="300"/>
      <c r="DW167" s="300"/>
      <c r="DX167" s="309"/>
      <c r="DY167" s="300"/>
      <c r="DZ167" s="300"/>
      <c r="EA167" s="300"/>
      <c r="EB167" s="300"/>
      <c r="EC167" s="300"/>
      <c r="ED167" s="300"/>
      <c r="EE167" s="300"/>
      <c r="EF167" s="300"/>
      <c r="EG167" s="300"/>
      <c r="EH167" s="300"/>
      <c r="EI167" s="300"/>
      <c r="EJ167" s="300"/>
      <c r="EK167" s="372"/>
      <c r="EL167" s="407"/>
      <c r="EM167" s="407"/>
      <c r="EN167" s="309"/>
      <c r="EO167" s="394"/>
      <c r="EP167" s="394"/>
      <c r="EQ167" s="394"/>
      <c r="ER167" s="394"/>
      <c r="ES167" s="394"/>
      <c r="ET167" s="407"/>
      <c r="EU167" s="407"/>
      <c r="EV167" s="407"/>
      <c r="EW167" s="407"/>
      <c r="EX167" s="432"/>
      <c r="EY167" s="459"/>
      <c r="EZ167" s="459"/>
      <c r="FA167" s="459"/>
      <c r="FB167" s="459"/>
      <c r="FC167" s="459"/>
      <c r="FD167" s="432"/>
      <c r="FE167" s="432"/>
      <c r="FF167" s="459"/>
      <c r="FG167" s="459"/>
      <c r="FH167" s="459"/>
      <c r="FI167" s="459"/>
      <c r="FJ167" s="459"/>
      <c r="FK167" s="459"/>
      <c r="FL167" s="459"/>
      <c r="FM167" s="459"/>
      <c r="FN167" s="459"/>
      <c r="FO167" s="459"/>
      <c r="FP167" s="467"/>
      <c r="FQ167" s="467"/>
      <c r="FR167" s="467"/>
      <c r="FS167" s="467"/>
      <c r="FT167" s="467"/>
      <c r="FU167" s="467"/>
      <c r="FV167" s="467"/>
      <c r="FW167" s="467"/>
      <c r="FX167" s="467"/>
      <c r="FY167" s="467"/>
      <c r="FZ167" s="467"/>
      <c r="GA167" s="467"/>
      <c r="GB167" s="459"/>
      <c r="GC167" s="459"/>
      <c r="GD167" s="459"/>
      <c r="GE167" s="459"/>
      <c r="GF167" s="459"/>
      <c r="GG167" s="459"/>
      <c r="GH167" s="459"/>
      <c r="GI167" s="459"/>
      <c r="GJ167" s="459"/>
      <c r="GK167" s="459"/>
      <c r="GL167" s="459"/>
      <c r="GM167" s="459"/>
      <c r="GN167" s="459"/>
      <c r="GO167" s="459"/>
      <c r="GP167" s="459"/>
      <c r="GQ167" s="309"/>
      <c r="GR167" s="309"/>
      <c r="GS167" s="309"/>
      <c r="GT167" s="309"/>
      <c r="GU167" s="309"/>
      <c r="GV167" s="309"/>
      <c r="GW167" s="309"/>
      <c r="GX167" s="309"/>
      <c r="GY167" s="485"/>
      <c r="GZ167" s="485"/>
      <c r="HA167" s="485"/>
      <c r="HB167" s="485"/>
      <c r="HC167" s="485"/>
      <c r="HD167" s="485"/>
      <c r="HE167" s="485"/>
      <c r="HF167" s="485"/>
      <c r="HG167" s="484"/>
      <c r="HH167" s="484"/>
      <c r="HI167" s="484"/>
      <c r="HJ167" s="484"/>
      <c r="HK167" s="484"/>
      <c r="HL167" s="484"/>
      <c r="HM167" s="484"/>
      <c r="HN167" s="484"/>
      <c r="HO167" s="484"/>
      <c r="HP167" s="484"/>
      <c r="HQ167" s="485"/>
      <c r="HR167" s="485"/>
      <c r="HS167" s="485"/>
      <c r="HT167" s="485"/>
      <c r="HU167" s="485"/>
      <c r="HV167" s="485"/>
      <c r="HW167" s="485"/>
      <c r="HX167" s="485"/>
      <c r="HY167" s="485"/>
      <c r="HZ167" s="485"/>
      <c r="IA167" s="485"/>
      <c r="IB167" s="485"/>
      <c r="IC167" s="485"/>
      <c r="ID167" s="485"/>
      <c r="IE167" s="485"/>
      <c r="IF167" s="485"/>
      <c r="IG167" s="485"/>
      <c r="IH167" s="479"/>
      <c r="II167" s="479"/>
      <c r="IJ167" s="485"/>
      <c r="IK167" s="485">
        <v>0</v>
      </c>
    </row>
    <row r="168" spans="2:245" x14ac:dyDescent="0.2">
      <c r="B168" s="221" t="s">
        <v>127</v>
      </c>
      <c r="C168" s="128">
        <v>1017109.5020937003</v>
      </c>
      <c r="D168" s="128">
        <v>1055209.2593070001</v>
      </c>
      <c r="E168" s="128">
        <v>1227617.0271508002</v>
      </c>
      <c r="F168" s="129">
        <v>1115063.8096987</v>
      </c>
      <c r="G168" s="128">
        <v>1168907.0761778997</v>
      </c>
      <c r="H168" s="128">
        <v>1164269.3056028998</v>
      </c>
      <c r="I168" s="128">
        <v>1196148.1272661998</v>
      </c>
      <c r="J168" s="128">
        <v>1226063.8023896997</v>
      </c>
      <c r="K168" s="128">
        <v>1267833.2076930997</v>
      </c>
      <c r="L168" s="128">
        <v>1611300.0215538999</v>
      </c>
      <c r="M168" s="128">
        <v>1299422.6336441</v>
      </c>
      <c r="N168" s="128">
        <v>985298.12220909982</v>
      </c>
      <c r="O168" s="128">
        <v>977773.11680009973</v>
      </c>
      <c r="P168" s="129">
        <v>976393.03272369993</v>
      </c>
      <c r="Q168" s="129">
        <v>986759.29632859991</v>
      </c>
      <c r="R168" s="129">
        <v>1023870.8988854002</v>
      </c>
      <c r="S168" s="129">
        <v>1084476.5689687999</v>
      </c>
      <c r="T168" s="128">
        <v>1020859.8437582996</v>
      </c>
      <c r="U168" s="128">
        <v>1025263.7278649999</v>
      </c>
      <c r="V168" s="128">
        <v>1121141.6216493996</v>
      </c>
      <c r="W168" s="128">
        <v>1143724.6564996997</v>
      </c>
      <c r="X168" s="128">
        <v>1256330.3690727998</v>
      </c>
      <c r="Y168" s="128">
        <v>1810579.4447099005</v>
      </c>
      <c r="Z168" s="128">
        <v>1946064.6598339998</v>
      </c>
      <c r="AA168" s="128">
        <v>2138594.7675775001</v>
      </c>
      <c r="AB168" s="128">
        <v>1932231.4044968004</v>
      </c>
      <c r="AC168" s="129">
        <v>3229001.1615252998</v>
      </c>
      <c r="AD168" s="129">
        <v>2725648.3649286004</v>
      </c>
      <c r="AE168" s="129">
        <v>1886836.1294663998</v>
      </c>
      <c r="AF168" s="129">
        <v>1630529.8994519</v>
      </c>
      <c r="AG168" s="128">
        <v>9220622.4925934989</v>
      </c>
      <c r="AH168" s="128">
        <v>2089761.0535835996</v>
      </c>
      <c r="AI168" s="128">
        <v>2105651.1309621003</v>
      </c>
      <c r="AJ168" s="128">
        <v>2724448.9515756001</v>
      </c>
      <c r="AK168" s="128">
        <v>2569434.1162671004</v>
      </c>
      <c r="AL168" s="128">
        <v>2877595.1982825999</v>
      </c>
      <c r="AM168" s="128">
        <v>8109529.2447265992</v>
      </c>
      <c r="AN168" s="128">
        <v>4448284.4340716004</v>
      </c>
      <c r="AO168" s="128">
        <v>4353286.2209628997</v>
      </c>
      <c r="AP168" s="128">
        <v>2823230.0103977001</v>
      </c>
      <c r="AQ168" s="128">
        <v>2393564.1359772999</v>
      </c>
      <c r="AR168" s="128">
        <v>8424953.1575138979</v>
      </c>
      <c r="AS168" s="128">
        <v>5847652.1566765001</v>
      </c>
      <c r="AT168" s="129">
        <v>3616013.0944950003</v>
      </c>
      <c r="AU168" s="129">
        <v>3049142.9752875995</v>
      </c>
      <c r="AV168" s="129">
        <v>4342486.3645651992</v>
      </c>
      <c r="AW168" s="129">
        <v>2805751.5607670005</v>
      </c>
      <c r="AX168" s="129">
        <v>2603688.9880715995</v>
      </c>
      <c r="AY168" s="128">
        <v>2566781.9400684</v>
      </c>
      <c r="AZ168" s="128">
        <v>5849296.7962688003</v>
      </c>
      <c r="BA168" s="128">
        <v>5994387.3418862997</v>
      </c>
      <c r="BB168" s="128">
        <v>6098307.7941295989</v>
      </c>
      <c r="BC168" s="128">
        <v>290041292.500965</v>
      </c>
      <c r="BD168" s="128">
        <v>2159744742.3959932</v>
      </c>
      <c r="BE168" s="128">
        <v>2180104947.4790587</v>
      </c>
      <c r="BF168" s="128">
        <v>2509651049.3749685</v>
      </c>
      <c r="BG168" s="128">
        <v>3124278653.6542354</v>
      </c>
      <c r="BH168" s="128">
        <v>3554033661.792347</v>
      </c>
      <c r="BI168" s="128">
        <v>3255612245.4314985</v>
      </c>
      <c r="BJ168" s="128">
        <v>3902923034.6199517</v>
      </c>
      <c r="BK168" s="128">
        <v>4549586409.2613478</v>
      </c>
      <c r="BL168" s="128">
        <v>4709137478.1244707</v>
      </c>
      <c r="BM168" s="128">
        <v>4673512056.2808647</v>
      </c>
      <c r="BN168" s="128">
        <v>5599115541.027606</v>
      </c>
      <c r="BO168" s="128">
        <v>6366539759.1262474</v>
      </c>
      <c r="BP168" s="128">
        <v>6441705126.4257727</v>
      </c>
      <c r="BQ168" s="128">
        <v>6501832456.4854774</v>
      </c>
      <c r="BR168" s="128">
        <v>6311335730.6626291</v>
      </c>
      <c r="BS168" s="128">
        <v>6888552722.93437</v>
      </c>
      <c r="BT168" s="128">
        <v>6758337816.1133242</v>
      </c>
      <c r="BU168" s="128">
        <v>6390242871.779355</v>
      </c>
      <c r="BV168" s="128">
        <v>6000134562.9368944</v>
      </c>
      <c r="BW168" s="128">
        <v>6212947328.8952694</v>
      </c>
      <c r="BX168" s="128">
        <v>7273254066.4378824</v>
      </c>
      <c r="BY168" s="128">
        <v>8937905023.1742096</v>
      </c>
      <c r="BZ168" s="128">
        <v>9081901917.7321033</v>
      </c>
      <c r="CA168" s="128">
        <v>9072933725.4377842</v>
      </c>
      <c r="CB168" s="128">
        <v>10932830415.426861</v>
      </c>
      <c r="CC168" s="128">
        <v>12919920304.336687</v>
      </c>
      <c r="CD168" s="128">
        <v>15283606123.020555</v>
      </c>
      <c r="CE168" s="128">
        <v>18481124424.167599</v>
      </c>
      <c r="CF168" s="128">
        <v>456615156672.03003</v>
      </c>
      <c r="CG168" s="128">
        <v>440304784293.64008</v>
      </c>
      <c r="CH168" s="128">
        <v>440877448883.62</v>
      </c>
      <c r="CI168" s="128">
        <v>444156807852.77008</v>
      </c>
      <c r="CJ168" s="128">
        <v>441880503030.88</v>
      </c>
      <c r="CK168" s="128">
        <v>452331575419.21002</v>
      </c>
      <c r="CL168" s="129">
        <v>479910612694.88007</v>
      </c>
      <c r="CM168" s="129">
        <v>482286959671.37</v>
      </c>
      <c r="CN168" s="129">
        <v>485727144322.41998</v>
      </c>
      <c r="CO168" s="129">
        <v>492212377801.88995</v>
      </c>
      <c r="CP168" s="246">
        <v>480180498940.02997</v>
      </c>
      <c r="CQ168" s="246">
        <v>484446220670.8501</v>
      </c>
      <c r="CR168" s="246">
        <v>503411900083.65997</v>
      </c>
      <c r="CS168" s="246">
        <v>579167585310.22998</v>
      </c>
      <c r="CT168" s="246">
        <v>638780864243.33008</v>
      </c>
      <c r="CU168" s="246">
        <v>1415792592476.5801</v>
      </c>
      <c r="CV168" s="246">
        <v>2234705652318.8604</v>
      </c>
      <c r="CW168" s="246">
        <v>3767825674614.9702</v>
      </c>
      <c r="CX168" s="246">
        <v>4161298030685.8799</v>
      </c>
      <c r="CY168" s="246">
        <v>4491708148145.3193</v>
      </c>
      <c r="CZ168" s="246">
        <v>5606152609100.1309</v>
      </c>
      <c r="DA168" s="246">
        <v>6980016534688.3799</v>
      </c>
      <c r="DB168" s="246">
        <v>10930175250867.75</v>
      </c>
      <c r="DC168" s="246">
        <v>23213736232534.469</v>
      </c>
      <c r="DD168" s="246">
        <v>22819476709175.395</v>
      </c>
      <c r="DE168" s="246">
        <v>22667884829518.07</v>
      </c>
      <c r="DF168" s="246">
        <v>22816796295487.867</v>
      </c>
      <c r="DG168" s="300">
        <v>20164843309299.141</v>
      </c>
      <c r="DH168" s="300">
        <v>21486879751642.484</v>
      </c>
      <c r="DI168" s="300">
        <v>21369568741325.16</v>
      </c>
      <c r="DJ168" s="300">
        <v>21357504403290.52</v>
      </c>
      <c r="DK168" s="300">
        <v>22221343015537.293</v>
      </c>
      <c r="DL168" s="300">
        <v>20778269955665.156</v>
      </c>
      <c r="DM168" s="300">
        <v>20832396049024.844</v>
      </c>
      <c r="DN168" s="300">
        <v>25763034758440.578</v>
      </c>
      <c r="DO168" s="300">
        <v>32287425003222.352</v>
      </c>
      <c r="DP168" s="309">
        <v>32438837395780.758</v>
      </c>
      <c r="DQ168" s="309">
        <v>32441799809385.922</v>
      </c>
      <c r="DR168" s="309">
        <v>33460955567716.039</v>
      </c>
      <c r="DS168" s="309">
        <v>34853442934164.031</v>
      </c>
      <c r="DT168" s="309">
        <v>35472441221657.531</v>
      </c>
      <c r="DU168" s="300">
        <v>38767433133411.219</v>
      </c>
      <c r="DV168" s="300">
        <v>39426851752160.422</v>
      </c>
      <c r="DW168" s="300">
        <v>39930809183817.367</v>
      </c>
      <c r="DX168" s="309">
        <v>41451700108978.906</v>
      </c>
      <c r="DY168" s="300">
        <v>43547496436747.578</v>
      </c>
      <c r="DZ168" s="300">
        <v>44842000857790.648</v>
      </c>
      <c r="EA168" s="300">
        <v>46609800489802.609</v>
      </c>
      <c r="EB168" s="300">
        <v>53183692334651.297</v>
      </c>
      <c r="EC168" s="300">
        <v>75546272548254.688</v>
      </c>
      <c r="ED168" s="300">
        <v>83242743312218.047</v>
      </c>
      <c r="EE168" s="300">
        <v>87156783626874.859</v>
      </c>
      <c r="EF168" s="300">
        <v>97753323077399.094</v>
      </c>
      <c r="EG168" s="300">
        <v>133960624816820.44</v>
      </c>
      <c r="EH168" s="300">
        <v>136183402198873.19</v>
      </c>
      <c r="EI168" s="300">
        <v>139338721913753.39</v>
      </c>
      <c r="EJ168" s="300">
        <v>121005480805235.69</v>
      </c>
      <c r="EK168" s="372">
        <v>127097032327747.67</v>
      </c>
      <c r="EL168" s="407">
        <v>124203298.84625868</v>
      </c>
      <c r="EM168" s="407">
        <v>121225844.83117893</v>
      </c>
      <c r="EN168" s="309">
        <v>116048688.32318455</v>
      </c>
      <c r="EO168" s="394">
        <v>119515916.42611064</v>
      </c>
      <c r="EP168" s="394">
        <v>137522115.7412416</v>
      </c>
      <c r="EQ168" s="394">
        <v>144760890.6304405</v>
      </c>
      <c r="ER168" s="394">
        <v>178981134.86110237</v>
      </c>
      <c r="ES168" s="394">
        <v>187861207.47049662</v>
      </c>
      <c r="ET168" s="407">
        <v>208625673.23976269</v>
      </c>
      <c r="EU168" s="407">
        <v>226303040.56750089</v>
      </c>
      <c r="EV168" s="407">
        <v>251355763.88955444</v>
      </c>
      <c r="EW168" s="407">
        <v>251020666.26822782</v>
      </c>
      <c r="EX168" s="432">
        <v>238542491.02158591</v>
      </c>
      <c r="EY168" s="459">
        <v>219057318.82080549</v>
      </c>
      <c r="EZ168" s="459">
        <v>279890216.62318408</v>
      </c>
      <c r="FA168" s="459">
        <v>329261956.95669162</v>
      </c>
      <c r="FB168" s="459">
        <v>340146880.97032613</v>
      </c>
      <c r="FC168" s="459">
        <v>350765080.31903118</v>
      </c>
      <c r="FD168" s="432">
        <v>343142694.17381889</v>
      </c>
      <c r="FE168" s="432">
        <v>341782846.77895862</v>
      </c>
      <c r="FF168" s="459">
        <v>342444086.4894883</v>
      </c>
      <c r="FG168" s="459">
        <v>355609842.17179346</v>
      </c>
      <c r="FH168" s="459">
        <v>351683740.49396777</v>
      </c>
      <c r="FI168" s="459">
        <v>352245694.83757359</v>
      </c>
      <c r="FJ168" s="459">
        <v>351940958.61987102</v>
      </c>
      <c r="FK168" s="459">
        <v>351716791.20810717</v>
      </c>
      <c r="FL168" s="459">
        <v>402254787.24243838</v>
      </c>
      <c r="FM168" s="459">
        <v>453773933.11127543</v>
      </c>
      <c r="FN168" s="459">
        <v>585300281.4113307</v>
      </c>
      <c r="FO168" s="459">
        <v>790173070.83762348</v>
      </c>
      <c r="FP168" s="467" t="s">
        <v>95</v>
      </c>
      <c r="FQ168" s="467" t="s">
        <v>95</v>
      </c>
      <c r="FR168" s="467" t="s">
        <v>95</v>
      </c>
      <c r="FS168" s="467" t="s">
        <v>95</v>
      </c>
      <c r="FT168" s="467" t="s">
        <v>95</v>
      </c>
      <c r="FU168" s="467" t="s">
        <v>95</v>
      </c>
      <c r="FV168" s="467" t="s">
        <v>95</v>
      </c>
      <c r="FW168" s="467" t="s">
        <v>95</v>
      </c>
      <c r="FX168" s="467" t="s">
        <v>95</v>
      </c>
      <c r="FY168" s="467" t="s">
        <v>95</v>
      </c>
      <c r="FZ168" s="467" t="s">
        <v>95</v>
      </c>
      <c r="GA168" s="467" t="s">
        <v>95</v>
      </c>
      <c r="GB168" s="459">
        <v>1093286847.5342977</v>
      </c>
      <c r="GC168" s="459">
        <v>1224575084.9521823</v>
      </c>
      <c r="GD168" s="459">
        <v>1267187082.8311961</v>
      </c>
      <c r="GE168" s="459">
        <v>1330473408.8044641</v>
      </c>
      <c r="GF168" s="459">
        <v>1404504246.6992967</v>
      </c>
      <c r="GG168" s="459">
        <v>1425112149.9888625</v>
      </c>
      <c r="GH168" s="459">
        <v>1571029743.610821</v>
      </c>
      <c r="GI168" s="459">
        <v>1635953235.3657515</v>
      </c>
      <c r="GJ168" s="459">
        <v>1671949056.7384114</v>
      </c>
      <c r="GK168" s="459">
        <v>1806214017.2779675</v>
      </c>
      <c r="GL168" s="459">
        <v>2037837198.6381569</v>
      </c>
      <c r="GM168" s="459">
        <v>2097332942.6647985</v>
      </c>
      <c r="GN168" s="459">
        <v>2100547836.1119933</v>
      </c>
      <c r="GO168" s="459">
        <v>2132440701.1426816</v>
      </c>
      <c r="GP168" s="459">
        <v>2346275380.8401051</v>
      </c>
      <c r="GQ168" s="309">
        <v>2448521005.7628679</v>
      </c>
      <c r="GR168" s="309">
        <v>2826747208.80792</v>
      </c>
      <c r="GS168" s="309">
        <v>3227379478.2548265</v>
      </c>
      <c r="GT168" s="309">
        <v>4310926914.1657696</v>
      </c>
      <c r="GU168" s="309">
        <v>4678442960.5367012</v>
      </c>
      <c r="GV168" s="309">
        <v>4666751596.8708811</v>
      </c>
      <c r="GW168" s="309">
        <v>4673075596.6930494</v>
      </c>
      <c r="GX168" s="309">
        <v>4895289656.7078381</v>
      </c>
      <c r="GY168" s="485">
        <v>4936931218.8975878</v>
      </c>
      <c r="GZ168" s="485">
        <v>5971472280.5879602</v>
      </c>
      <c r="HA168" s="485">
        <v>6797490425.4890747</v>
      </c>
      <c r="HB168" s="485">
        <v>7487201894.6284866</v>
      </c>
      <c r="HC168" s="485">
        <v>8253742908.2776861</v>
      </c>
      <c r="HD168" s="485">
        <v>8269141920.4705896</v>
      </c>
      <c r="HE168" s="485">
        <v>7790283136.5993166</v>
      </c>
      <c r="HF168" s="485">
        <v>7571657338.1828356</v>
      </c>
      <c r="HG168" s="484">
        <v>8289161591.2065897</v>
      </c>
      <c r="HH168" s="484">
        <v>8250576654.6678457</v>
      </c>
      <c r="HI168" s="484">
        <v>8177887744.8296442</v>
      </c>
      <c r="HJ168" s="484">
        <v>7933028111.8037424</v>
      </c>
      <c r="HK168" s="484">
        <v>8129053223.0424252</v>
      </c>
      <c r="HL168" s="484">
        <v>8609252528.4073868</v>
      </c>
      <c r="HM168" s="484">
        <v>9401157081.1830273</v>
      </c>
      <c r="HN168" s="484">
        <v>10463930467.76926</v>
      </c>
      <c r="HO168" s="484">
        <v>11028425438.416212</v>
      </c>
      <c r="HP168" s="484">
        <v>12043470325.272099</v>
      </c>
      <c r="HQ168" s="485">
        <v>12784427624.690147</v>
      </c>
      <c r="HR168" s="485">
        <v>12964264800.909512</v>
      </c>
      <c r="HS168" s="485">
        <v>13524059250.36825</v>
      </c>
      <c r="HT168" s="485">
        <v>13640863502.948486</v>
      </c>
      <c r="HU168" s="485">
        <v>13585603593.606047</v>
      </c>
      <c r="HV168" s="485">
        <v>13708521323.587696</v>
      </c>
      <c r="HW168" s="485">
        <v>13555083339.121799</v>
      </c>
      <c r="HX168" s="485">
        <v>13824118868.996716</v>
      </c>
      <c r="HY168" s="485">
        <v>13884523011.83876</v>
      </c>
      <c r="HZ168" s="485">
        <v>13952592854.501125</v>
      </c>
      <c r="IA168" s="485">
        <v>14938838038.067736</v>
      </c>
      <c r="IB168" s="485">
        <v>16367244968.666664</v>
      </c>
      <c r="IC168" s="485">
        <v>17302260522.879185</v>
      </c>
      <c r="ID168" s="485">
        <v>17407813512.061665</v>
      </c>
      <c r="IE168" s="485">
        <v>17716700771.841599</v>
      </c>
      <c r="IF168" s="485">
        <v>17749494088.483356</v>
      </c>
      <c r="IG168" s="485">
        <v>17880934995.016037</v>
      </c>
      <c r="IH168" s="479" t="s">
        <v>95</v>
      </c>
      <c r="II168" s="479" t="s">
        <v>95</v>
      </c>
      <c r="IJ168" s="485">
        <v>37875215871.723091</v>
      </c>
      <c r="IK168" s="485">
        <v>37725702295.17939</v>
      </c>
    </row>
    <row r="169" spans="2:245" x14ac:dyDescent="0.2">
      <c r="B169" s="222" t="s">
        <v>128</v>
      </c>
      <c r="C169" s="127">
        <v>1071411.0087296001</v>
      </c>
      <c r="D169" s="127">
        <v>1109531.2783394</v>
      </c>
      <c r="E169" s="127">
        <v>1282191.8998848002</v>
      </c>
      <c r="F169" s="130">
        <v>1169687.7499614998</v>
      </c>
      <c r="G169" s="127">
        <v>1223814.0782216999</v>
      </c>
      <c r="H169" s="127">
        <v>1221509.0870091999</v>
      </c>
      <c r="I169" s="127">
        <v>1253510.9523011998</v>
      </c>
      <c r="J169" s="127">
        <v>1283346.7207942</v>
      </c>
      <c r="K169" s="127">
        <v>1325116.1659554997</v>
      </c>
      <c r="L169" s="127">
        <v>1668646.6592326998</v>
      </c>
      <c r="M169" s="127">
        <v>1357026.1943558999</v>
      </c>
      <c r="N169" s="127">
        <v>1042905.2405726999</v>
      </c>
      <c r="O169" s="127">
        <v>1049936.3005460999</v>
      </c>
      <c r="P169" s="130">
        <v>1048611.8940905</v>
      </c>
      <c r="Q169" s="130">
        <v>1040571.3549396</v>
      </c>
      <c r="R169" s="130">
        <v>1077680.8507232002</v>
      </c>
      <c r="S169" s="130">
        <v>1138377.3904686999</v>
      </c>
      <c r="T169" s="127">
        <v>1075033.8682909999</v>
      </c>
      <c r="U169" s="127">
        <v>1079689.2898710999</v>
      </c>
      <c r="V169" s="127">
        <v>1183143.6624628999</v>
      </c>
      <c r="W169" s="127">
        <v>1208713.7889836999</v>
      </c>
      <c r="X169" s="127">
        <v>1321319.8554039998</v>
      </c>
      <c r="Y169" s="120">
        <v>1875568.9937685004</v>
      </c>
      <c r="Z169" s="120">
        <v>2011241.0211415</v>
      </c>
      <c r="AA169" s="120">
        <v>2203771.3633588003</v>
      </c>
      <c r="AB169" s="120">
        <v>1997426.3612381003</v>
      </c>
      <c r="AC169" s="131">
        <v>3294196.3289664998</v>
      </c>
      <c r="AD169" s="131">
        <v>2790843.3731384003</v>
      </c>
      <c r="AE169" s="131">
        <v>1952218.4923534</v>
      </c>
      <c r="AF169" s="131">
        <v>1695907.2272845998</v>
      </c>
      <c r="AG169" s="120">
        <v>9300326.9965543989</v>
      </c>
      <c r="AH169" s="120">
        <v>2171362.6915927995</v>
      </c>
      <c r="AI169" s="120">
        <v>2187534.4824814</v>
      </c>
      <c r="AJ169" s="120">
        <v>2806438.1320098997</v>
      </c>
      <c r="AK169" s="120">
        <v>2651423.1387265003</v>
      </c>
      <c r="AL169" s="120">
        <v>2959584.2432595002</v>
      </c>
      <c r="AM169" s="120">
        <v>8191699.9367581001</v>
      </c>
      <c r="AN169" s="120">
        <v>4530455.0955437003</v>
      </c>
      <c r="AO169" s="120">
        <v>4435456.9785868004</v>
      </c>
      <c r="AP169" s="120">
        <v>2905505.2196737998</v>
      </c>
      <c r="AQ169" s="120">
        <v>2475839.3018266</v>
      </c>
      <c r="AR169" s="120">
        <v>8507414.8893179987</v>
      </c>
      <c r="AS169" s="120">
        <v>5930113.9104990009</v>
      </c>
      <c r="AT169" s="131">
        <v>3698745.8925274997</v>
      </c>
      <c r="AU169" s="131">
        <v>3131875.6784245996</v>
      </c>
      <c r="AV169" s="131">
        <v>4432656.1505367002</v>
      </c>
      <c r="AW169" s="131">
        <v>2899119.5024285996</v>
      </c>
      <c r="AX169" s="131">
        <v>2709614.0191353001</v>
      </c>
      <c r="AY169" s="127">
        <v>2672710.8578195004</v>
      </c>
      <c r="AZ169" s="127">
        <v>5955410.2984908</v>
      </c>
      <c r="BA169" s="127">
        <v>6100501.2510323999</v>
      </c>
      <c r="BB169" s="127">
        <v>6204497.0366289988</v>
      </c>
      <c r="BC169" s="127">
        <v>307378123.12952828</v>
      </c>
      <c r="BD169" s="127">
        <v>2286466332.5447025</v>
      </c>
      <c r="BE169" s="127">
        <v>2309959544.4468737</v>
      </c>
      <c r="BF169" s="127">
        <v>2660273844.5441103</v>
      </c>
      <c r="BG169" s="127">
        <v>3308458089.0393152</v>
      </c>
      <c r="BH169" s="127">
        <v>3769360706.4386973</v>
      </c>
      <c r="BI169" s="127">
        <v>3453930234.8421769</v>
      </c>
      <c r="BJ169" s="127">
        <v>4141352983.568891</v>
      </c>
      <c r="BK169" s="127">
        <v>4817814691.5435982</v>
      </c>
      <c r="BL169" s="127">
        <v>4977365256.4200792</v>
      </c>
      <c r="BM169" s="127">
        <v>4944003958.0180111</v>
      </c>
      <c r="BN169" s="127">
        <v>5922761277.3246775</v>
      </c>
      <c r="BO169" s="127">
        <v>6735862382.7802687</v>
      </c>
      <c r="BP169" s="127">
        <v>7156843592.7028685</v>
      </c>
      <c r="BQ169" s="127">
        <v>7227459727.9607573</v>
      </c>
      <c r="BR169" s="127">
        <v>7038250220.7042198</v>
      </c>
      <c r="BS169" s="127">
        <v>7668236687.7487259</v>
      </c>
      <c r="BT169" s="127">
        <v>7552532709.8347855</v>
      </c>
      <c r="BU169" s="127">
        <v>7184479269.1828871</v>
      </c>
      <c r="BV169" s="127">
        <v>6852533606.7633524</v>
      </c>
      <c r="BW169" s="127">
        <v>7090451866.0579004</v>
      </c>
      <c r="BX169" s="127">
        <v>8326258800.7656584</v>
      </c>
      <c r="BY169" s="127">
        <v>10199319569.930283</v>
      </c>
      <c r="BZ169" s="127">
        <v>10400351564.671345</v>
      </c>
      <c r="CA169" s="127">
        <v>10391382658.249498</v>
      </c>
      <c r="CB169" s="127">
        <v>12514969296.927164</v>
      </c>
      <c r="CC169" s="127">
        <v>14820255834.216618</v>
      </c>
      <c r="CD169" s="127">
        <v>17564007536.992046</v>
      </c>
      <c r="CE169" s="127">
        <v>21222154101.530891</v>
      </c>
      <c r="CF169" s="127">
        <v>523006244284.70001</v>
      </c>
      <c r="CG169" s="127">
        <v>507794974827.43005</v>
      </c>
      <c r="CH169" s="127">
        <v>509997764892.63</v>
      </c>
      <c r="CI169" s="127">
        <v>513908753416.52008</v>
      </c>
      <c r="CJ169" s="127">
        <v>510771695449.92999</v>
      </c>
      <c r="CK169" s="127">
        <v>522271058865.57001</v>
      </c>
      <c r="CL169" s="130">
        <v>550188230938.69006</v>
      </c>
      <c r="CM169" s="130">
        <v>553287458203.23999</v>
      </c>
      <c r="CN169" s="130">
        <v>557393748997.47998</v>
      </c>
      <c r="CO169" s="130">
        <v>564669294040.33997</v>
      </c>
      <c r="CP169" s="248">
        <v>566262447664.71997</v>
      </c>
      <c r="CQ169" s="248">
        <v>571006884404.20007</v>
      </c>
      <c r="CR169" s="248">
        <v>592900387057.98999</v>
      </c>
      <c r="CS169" s="248">
        <v>681970938095.06995</v>
      </c>
      <c r="CT169" s="248">
        <v>753341927861.09009</v>
      </c>
      <c r="CU169" s="248">
        <v>1667328190037.9202</v>
      </c>
      <c r="CV169" s="248">
        <v>2658221370626.6802</v>
      </c>
      <c r="CW169" s="248">
        <v>4410675543518.8301</v>
      </c>
      <c r="CX169" s="248">
        <v>4971258346537.2598</v>
      </c>
      <c r="CY169" s="248">
        <v>5408231463062.0195</v>
      </c>
      <c r="CZ169" s="248">
        <v>6750447391348.0303</v>
      </c>
      <c r="DA169" s="248">
        <v>8421049440478.3799</v>
      </c>
      <c r="DB169" s="248">
        <v>13192334755908.34</v>
      </c>
      <c r="DC169" s="248">
        <v>27962949263279.477</v>
      </c>
      <c r="DD169" s="248">
        <v>27566657671860.164</v>
      </c>
      <c r="DE169" s="248">
        <v>27421991845286.031</v>
      </c>
      <c r="DF169" s="248">
        <v>27571584776353.578</v>
      </c>
      <c r="DG169" s="302">
        <v>24933202780899.84</v>
      </c>
      <c r="DH169" s="302">
        <v>26311087688398.902</v>
      </c>
      <c r="DI169" s="302">
        <v>26191382418445.34</v>
      </c>
      <c r="DJ169" s="302">
        <v>26190491712863.328</v>
      </c>
      <c r="DK169" s="302">
        <v>27050385419184.793</v>
      </c>
      <c r="DL169" s="302">
        <v>26452738850141.836</v>
      </c>
      <c r="DM169" s="302">
        <v>26536764280007.691</v>
      </c>
      <c r="DN169" s="302">
        <v>32819618852593.27</v>
      </c>
      <c r="DO169" s="302">
        <v>41240615773635.313</v>
      </c>
      <c r="DP169" s="311">
        <v>41399373490307.477</v>
      </c>
      <c r="DQ169" s="311">
        <v>41401326395548.203</v>
      </c>
      <c r="DR169" s="311">
        <v>42773865890681.039</v>
      </c>
      <c r="DS169" s="311">
        <v>44578905010160.633</v>
      </c>
      <c r="DT169" s="311">
        <v>45366960066970.133</v>
      </c>
      <c r="DU169" s="302">
        <v>49184863904570.063</v>
      </c>
      <c r="DV169" s="302">
        <v>50216491753451.797</v>
      </c>
      <c r="DW169" s="302">
        <v>50927505491971.797</v>
      </c>
      <c r="DX169" s="311">
        <v>53120256806663.828</v>
      </c>
      <c r="DY169" s="302">
        <v>55848254539920.07</v>
      </c>
      <c r="DZ169" s="302">
        <v>57571780714053.469</v>
      </c>
      <c r="EA169" s="302">
        <v>59907447818284.563</v>
      </c>
      <c r="EB169" s="302">
        <v>68405169084289.906</v>
      </c>
      <c r="EC169" s="302">
        <v>96741865553578.031</v>
      </c>
      <c r="ED169" s="302">
        <v>106387620778380.56</v>
      </c>
      <c r="EE169" s="302">
        <v>112226137113449.42</v>
      </c>
      <c r="EF169" s="302">
        <v>126050966525408.45</v>
      </c>
      <c r="EG169" s="302">
        <v>170555406363930.56</v>
      </c>
      <c r="EH169" s="302">
        <v>173963354905953.75</v>
      </c>
      <c r="EI169" s="302">
        <v>178050040131767.56</v>
      </c>
      <c r="EJ169" s="302">
        <v>156897191606735.88</v>
      </c>
      <c r="EK169" s="374">
        <v>164852527291326.34</v>
      </c>
      <c r="EL169" s="409">
        <v>160886513.16103208</v>
      </c>
      <c r="EM169" s="409">
        <v>156579969.52735344</v>
      </c>
      <c r="EN169" s="311">
        <v>150967169.58343866</v>
      </c>
      <c r="EO169" s="396">
        <v>155497916.18574724</v>
      </c>
      <c r="EP169" s="396">
        <v>186162425.60057163</v>
      </c>
      <c r="EQ169" s="396">
        <v>195111699.60224715</v>
      </c>
      <c r="ER169" s="396">
        <v>241554764.57447526</v>
      </c>
      <c r="ES169" s="396">
        <v>254816781.01397723</v>
      </c>
      <c r="ET169" s="409">
        <v>288183396.62372082</v>
      </c>
      <c r="EU169" s="409">
        <v>313091930.21037918</v>
      </c>
      <c r="EV169" s="409">
        <v>347886504.5355888</v>
      </c>
      <c r="EW169" s="409">
        <v>349422133.88841945</v>
      </c>
      <c r="EX169" s="434">
        <v>334254178.75112247</v>
      </c>
      <c r="EY169" s="461">
        <v>322077693.5439766</v>
      </c>
      <c r="EZ169" s="461">
        <v>411772764.39032984</v>
      </c>
      <c r="FA169" s="461">
        <v>482168433.39780694</v>
      </c>
      <c r="FB169" s="461">
        <v>497300884.89153135</v>
      </c>
      <c r="FC169" s="461">
        <v>509569945.40150952</v>
      </c>
      <c r="FD169" s="434">
        <v>499014551.83511531</v>
      </c>
      <c r="FE169" s="434">
        <v>497680247.46135199</v>
      </c>
      <c r="FF169" s="461">
        <v>498766512.06704772</v>
      </c>
      <c r="FG169" s="461">
        <v>511675874.53409696</v>
      </c>
      <c r="FH169" s="461">
        <v>508284747.85539293</v>
      </c>
      <c r="FI169" s="461">
        <v>509350336.66908187</v>
      </c>
      <c r="FJ169" s="461">
        <v>508948963.06053561</v>
      </c>
      <c r="FK169" s="461">
        <v>508808695.74512964</v>
      </c>
      <c r="FL169" s="461">
        <v>546727245.84211147</v>
      </c>
      <c r="FM169" s="461">
        <v>618881210.89532173</v>
      </c>
      <c r="FN169" s="461">
        <v>800530733.71750617</v>
      </c>
      <c r="FO169" s="461">
        <v>1083294605.1555288</v>
      </c>
      <c r="FP169" s="469" t="s">
        <v>95</v>
      </c>
      <c r="FQ169" s="469" t="s">
        <v>95</v>
      </c>
      <c r="FR169" s="469" t="s">
        <v>95</v>
      </c>
      <c r="FS169" s="469" t="s">
        <v>95</v>
      </c>
      <c r="FT169" s="469" t="s">
        <v>95</v>
      </c>
      <c r="FU169" s="469" t="s">
        <v>95</v>
      </c>
      <c r="FV169" s="469" t="s">
        <v>95</v>
      </c>
      <c r="FW169" s="469" t="s">
        <v>95</v>
      </c>
      <c r="FX169" s="469" t="s">
        <v>95</v>
      </c>
      <c r="FY169" s="469" t="s">
        <v>95</v>
      </c>
      <c r="FZ169" s="469" t="s">
        <v>95</v>
      </c>
      <c r="GA169" s="469" t="s">
        <v>95</v>
      </c>
      <c r="GB169" s="461">
        <v>1508170557.7800543</v>
      </c>
      <c r="GC169" s="461">
        <v>1676817292.7760653</v>
      </c>
      <c r="GD169" s="461">
        <v>1741631776.313375</v>
      </c>
      <c r="GE169" s="461">
        <v>1834015681.817045</v>
      </c>
      <c r="GF169" s="461">
        <v>1936376072.3955803</v>
      </c>
      <c r="GG169" s="461">
        <v>1979824896.5634093</v>
      </c>
      <c r="GH169" s="461">
        <v>2171426105.9745483</v>
      </c>
      <c r="GI169" s="461">
        <v>2276464067.3627782</v>
      </c>
      <c r="GJ169" s="461">
        <v>2327795659.4476871</v>
      </c>
      <c r="GK169" s="461">
        <v>2515314927.8836894</v>
      </c>
      <c r="GL169" s="461">
        <v>2813878384.8538637</v>
      </c>
      <c r="GM169" s="461">
        <v>2897343618.617878</v>
      </c>
      <c r="GN169" s="461">
        <v>2901844601.0926938</v>
      </c>
      <c r="GO169" s="461">
        <v>2950031117.6811872</v>
      </c>
      <c r="GP169" s="461">
        <v>3247001828.6273861</v>
      </c>
      <c r="GQ169" s="311">
        <v>3386630743.1920376</v>
      </c>
      <c r="GR169" s="311">
        <v>3908186945.5277362</v>
      </c>
      <c r="GS169" s="311">
        <v>4492611458.7010317</v>
      </c>
      <c r="GT169" s="311">
        <v>6045367439.7251406</v>
      </c>
      <c r="GU169" s="311">
        <v>6523017869.6624537</v>
      </c>
      <c r="GV169" s="311">
        <v>6513390380.5409241</v>
      </c>
      <c r="GW169" s="311">
        <v>6518688674.4018612</v>
      </c>
      <c r="GX169" s="311">
        <v>6828484167.126729</v>
      </c>
      <c r="GY169" s="489">
        <v>6913414571.0864286</v>
      </c>
      <c r="GZ169" s="489">
        <v>8365263735.358531</v>
      </c>
      <c r="HA169" s="489">
        <v>9522670176.3670254</v>
      </c>
      <c r="HB169" s="489">
        <v>10487584293.825388</v>
      </c>
      <c r="HC169" s="489">
        <v>11568011247.530098</v>
      </c>
      <c r="HD169" s="489">
        <v>11591450661.913294</v>
      </c>
      <c r="HE169" s="489">
        <v>11006804354.50371</v>
      </c>
      <c r="HF169" s="489">
        <v>10701085006.04031</v>
      </c>
      <c r="HG169" s="498">
        <v>11693775537.096661</v>
      </c>
      <c r="HH169" s="498">
        <v>11696994850.206734</v>
      </c>
      <c r="HI169" s="498">
        <v>11599556963.392593</v>
      </c>
      <c r="HJ169" s="498">
        <v>11256391129.893597</v>
      </c>
      <c r="HK169" s="498">
        <v>11541270050.899494</v>
      </c>
      <c r="HL169" s="498">
        <v>12233147602.78698</v>
      </c>
      <c r="HM169" s="498">
        <v>13347051657.343781</v>
      </c>
      <c r="HN169" s="498">
        <v>14854976859.996103</v>
      </c>
      <c r="HO169" s="498">
        <v>15649290405.484848</v>
      </c>
      <c r="HP169" s="498">
        <v>17109622020.387625</v>
      </c>
      <c r="HQ169" s="489">
        <v>18063911617.487175</v>
      </c>
      <c r="HR169" s="489">
        <v>18337282130.245918</v>
      </c>
      <c r="HS169" s="489">
        <v>19156873404.53886</v>
      </c>
      <c r="HT169" s="489">
        <v>19304294515.263523</v>
      </c>
      <c r="HU169" s="489">
        <v>19320024582.11245</v>
      </c>
      <c r="HV169" s="489">
        <v>19511269236.18235</v>
      </c>
      <c r="HW169" s="489">
        <v>19319505489.167824</v>
      </c>
      <c r="HX169" s="489">
        <v>19720537675.378139</v>
      </c>
      <c r="HY169" s="489">
        <v>19984704334.382256</v>
      </c>
      <c r="HZ169" s="489">
        <v>20085266625.11068</v>
      </c>
      <c r="IA169" s="489">
        <v>21414881132.003208</v>
      </c>
      <c r="IB169" s="489">
        <v>23464264730.01012</v>
      </c>
      <c r="IC169" s="489">
        <v>24797786267.609482</v>
      </c>
      <c r="ID169" s="489">
        <v>25011402340.662319</v>
      </c>
      <c r="IE169" s="489">
        <v>25462915172.292137</v>
      </c>
      <c r="IF169" s="489">
        <v>25511985299.251347</v>
      </c>
      <c r="IG169" s="489">
        <v>25677269795.136448</v>
      </c>
      <c r="IH169" s="481" t="s">
        <v>95</v>
      </c>
      <c r="II169" s="481" t="s">
        <v>95</v>
      </c>
      <c r="IJ169" s="489">
        <v>45592328079.440613</v>
      </c>
      <c r="IK169" s="489">
        <v>45427871528.783089</v>
      </c>
    </row>
    <row r="170" spans="2:245" x14ac:dyDescent="0.2">
      <c r="B170" s="222" t="s">
        <v>129</v>
      </c>
      <c r="C170" s="127">
        <v>-54301.506635899997</v>
      </c>
      <c r="D170" s="127">
        <v>-54322.0190324</v>
      </c>
      <c r="E170" s="127">
        <v>-54574.872734000004</v>
      </c>
      <c r="F170" s="130">
        <v>-54623.940262799995</v>
      </c>
      <c r="G170" s="127">
        <v>-54907.002043799999</v>
      </c>
      <c r="H170" s="127">
        <v>-57239.781406300004</v>
      </c>
      <c r="I170" s="127">
        <v>-57362.825034999994</v>
      </c>
      <c r="J170" s="127">
        <v>-57282.9184045</v>
      </c>
      <c r="K170" s="127">
        <v>-57282.958262399996</v>
      </c>
      <c r="L170" s="127">
        <v>-57346.637678800005</v>
      </c>
      <c r="M170" s="127">
        <v>-57603.560711799997</v>
      </c>
      <c r="N170" s="127">
        <v>-57607.118363600013</v>
      </c>
      <c r="O170" s="127">
        <v>-72163.183745999995</v>
      </c>
      <c r="P170" s="130">
        <v>-72218.861366799989</v>
      </c>
      <c r="Q170" s="130">
        <v>-53812.058610999993</v>
      </c>
      <c r="R170" s="130">
        <v>-53809.951837800007</v>
      </c>
      <c r="S170" s="130">
        <v>-53900.821499899997</v>
      </c>
      <c r="T170" s="127">
        <v>-54174.024532700001</v>
      </c>
      <c r="U170" s="127">
        <v>-54425.562006100008</v>
      </c>
      <c r="V170" s="127">
        <v>-62002.040813500003</v>
      </c>
      <c r="W170" s="127">
        <v>-64989.132484000009</v>
      </c>
      <c r="X170" s="127">
        <v>-64989.486331199994</v>
      </c>
      <c r="Y170" s="120">
        <v>-64989.549058600001</v>
      </c>
      <c r="Z170" s="120">
        <v>-65176.361307499996</v>
      </c>
      <c r="AA170" s="120">
        <v>-65176.595781300006</v>
      </c>
      <c r="AB170" s="120">
        <v>-65194.956741300004</v>
      </c>
      <c r="AC170" s="131">
        <v>-65195.167441199999</v>
      </c>
      <c r="AD170" s="131">
        <v>-65195.008209800006</v>
      </c>
      <c r="AE170" s="131">
        <v>-65382.362887000003</v>
      </c>
      <c r="AF170" s="131">
        <v>-65377.327832700008</v>
      </c>
      <c r="AG170" s="120">
        <v>-79704.503960899994</v>
      </c>
      <c r="AH170" s="120">
        <v>-81601.638009200004</v>
      </c>
      <c r="AI170" s="120">
        <v>-81883.351519300006</v>
      </c>
      <c r="AJ170" s="120">
        <v>-81989.180434300011</v>
      </c>
      <c r="AK170" s="120">
        <v>-81989.022459400003</v>
      </c>
      <c r="AL170" s="120">
        <v>-81989.044976900012</v>
      </c>
      <c r="AM170" s="120">
        <v>-82170.692031499988</v>
      </c>
      <c r="AN170" s="120">
        <v>-82170.661472100008</v>
      </c>
      <c r="AO170" s="120">
        <v>-82170.757623900005</v>
      </c>
      <c r="AP170" s="120">
        <v>-82275.209276100009</v>
      </c>
      <c r="AQ170" s="120">
        <v>-82275.1658493</v>
      </c>
      <c r="AR170" s="120">
        <v>-82461.731804099996</v>
      </c>
      <c r="AS170" s="120">
        <v>-82461.753822500003</v>
      </c>
      <c r="AT170" s="131">
        <v>-82732.798032499995</v>
      </c>
      <c r="AU170" s="131">
        <v>-82732.703137000004</v>
      </c>
      <c r="AV170" s="131">
        <v>-90169.785971500023</v>
      </c>
      <c r="AW170" s="131">
        <v>-93367.941661600009</v>
      </c>
      <c r="AX170" s="131">
        <v>-105925.03106370001</v>
      </c>
      <c r="AY170" s="127">
        <v>-105928.9177511</v>
      </c>
      <c r="AZ170" s="127">
        <v>-106113.50222200001</v>
      </c>
      <c r="BA170" s="127">
        <v>-106113.90914610001</v>
      </c>
      <c r="BB170" s="127">
        <v>-106189.24249939999</v>
      </c>
      <c r="BC170" s="127">
        <v>-17336830.6285633</v>
      </c>
      <c r="BD170" s="127">
        <v>-126721590.1487096</v>
      </c>
      <c r="BE170" s="127">
        <v>-129854596.9678151</v>
      </c>
      <c r="BF170" s="127">
        <v>-150622795.1691415</v>
      </c>
      <c r="BG170" s="127">
        <v>-184179435.38507992</v>
      </c>
      <c r="BH170" s="127">
        <v>-215327044.64635059</v>
      </c>
      <c r="BI170" s="127">
        <v>-198317989.4106786</v>
      </c>
      <c r="BJ170" s="127">
        <v>-238429948.9489392</v>
      </c>
      <c r="BK170" s="127">
        <v>-268228282.28225055</v>
      </c>
      <c r="BL170" s="127">
        <v>-268227778.29560897</v>
      </c>
      <c r="BM170" s="127">
        <v>-270491901.73714536</v>
      </c>
      <c r="BN170" s="127">
        <v>-323645736.29707152</v>
      </c>
      <c r="BO170" s="127">
        <v>-369322623.6540212</v>
      </c>
      <c r="BP170" s="127">
        <v>-715138466.27709627</v>
      </c>
      <c r="BQ170" s="127">
        <v>-725627271.47527874</v>
      </c>
      <c r="BR170" s="127">
        <v>-726914490.04159021</v>
      </c>
      <c r="BS170" s="127">
        <v>-779683964.81435454</v>
      </c>
      <c r="BT170" s="127">
        <v>-794194893.72146082</v>
      </c>
      <c r="BU170" s="127">
        <v>-794236397.40353227</v>
      </c>
      <c r="BV170" s="127">
        <v>-852399043.82645786</v>
      </c>
      <c r="BW170" s="127">
        <v>-877504537.16262996</v>
      </c>
      <c r="BX170" s="127">
        <v>-1053004734.3277762</v>
      </c>
      <c r="BY170" s="127">
        <v>-1261414546.7560735</v>
      </c>
      <c r="BZ170" s="127">
        <v>-1318449646.9392412</v>
      </c>
      <c r="CA170" s="127">
        <v>-1318448932.811713</v>
      </c>
      <c r="CB170" s="127">
        <v>-1582138881.5003049</v>
      </c>
      <c r="CC170" s="127">
        <v>-1900335529.8799293</v>
      </c>
      <c r="CD170" s="127">
        <v>-2280401413.9714909</v>
      </c>
      <c r="CE170" s="127">
        <v>-2741029677.3632913</v>
      </c>
      <c r="CF170" s="127">
        <v>-66391087612.669998</v>
      </c>
      <c r="CG170" s="127">
        <v>-67490190533.790001</v>
      </c>
      <c r="CH170" s="127">
        <v>-69120316009.01001</v>
      </c>
      <c r="CI170" s="127">
        <v>-69751945563.75</v>
      </c>
      <c r="CJ170" s="127">
        <v>-68891192419.050003</v>
      </c>
      <c r="CK170" s="127">
        <v>-69939483446.360001</v>
      </c>
      <c r="CL170" s="130">
        <v>-70277618243.809998</v>
      </c>
      <c r="CM170" s="130">
        <v>-71000498531.869995</v>
      </c>
      <c r="CN170" s="130">
        <v>-71666604675.059998</v>
      </c>
      <c r="CO170" s="130">
        <v>-72456916238.449997</v>
      </c>
      <c r="CP170" s="248">
        <v>-86081948724.690002</v>
      </c>
      <c r="CQ170" s="248">
        <v>-86560663733.349991</v>
      </c>
      <c r="CR170" s="248">
        <v>-89488486974.330002</v>
      </c>
      <c r="CS170" s="248">
        <v>-102803352784.84</v>
      </c>
      <c r="CT170" s="248">
        <v>-114561063617.75999</v>
      </c>
      <c r="CU170" s="248">
        <v>-251535597561.34003</v>
      </c>
      <c r="CV170" s="248">
        <v>-423515718307.82001</v>
      </c>
      <c r="CW170" s="248">
        <v>-642849868903.85999</v>
      </c>
      <c r="CX170" s="248">
        <v>-809960315851.38</v>
      </c>
      <c r="CY170" s="248">
        <v>-916523314916.69995</v>
      </c>
      <c r="CZ170" s="248">
        <v>-1144294782247.8999</v>
      </c>
      <c r="DA170" s="248">
        <v>-1441032905790</v>
      </c>
      <c r="DB170" s="248">
        <v>-2262159505040.5898</v>
      </c>
      <c r="DC170" s="248">
        <v>-4749213030745.0098</v>
      </c>
      <c r="DD170" s="248">
        <v>-4747180962684.7695</v>
      </c>
      <c r="DE170" s="248">
        <v>-4754107015767.96</v>
      </c>
      <c r="DF170" s="248">
        <v>-4754788480865.71</v>
      </c>
      <c r="DG170" s="302">
        <v>-4768359471600.7002</v>
      </c>
      <c r="DH170" s="302">
        <v>-4824207936756.4199</v>
      </c>
      <c r="DI170" s="302">
        <v>-4821813677120.1797</v>
      </c>
      <c r="DJ170" s="302">
        <v>-4832987309572.8096</v>
      </c>
      <c r="DK170" s="302">
        <v>-4829042403647.5</v>
      </c>
      <c r="DL170" s="302">
        <v>-5674468894476.6797</v>
      </c>
      <c r="DM170" s="302">
        <v>-5704368230982.8496</v>
      </c>
      <c r="DN170" s="302">
        <v>-7056584094152.6904</v>
      </c>
      <c r="DO170" s="302">
        <v>-8953190770412.9609</v>
      </c>
      <c r="DP170" s="311">
        <v>-8960536094526.7188</v>
      </c>
      <c r="DQ170" s="311">
        <v>-8959526586162.2793</v>
      </c>
      <c r="DR170" s="311">
        <v>-9312910322965</v>
      </c>
      <c r="DS170" s="311">
        <v>-9725462075996.5996</v>
      </c>
      <c r="DT170" s="311">
        <v>-9894518845312.5996</v>
      </c>
      <c r="DU170" s="302">
        <v>-10417430771158.84</v>
      </c>
      <c r="DV170" s="302">
        <v>-10789640001291.371</v>
      </c>
      <c r="DW170" s="302">
        <v>-10996696308154.43</v>
      </c>
      <c r="DX170" s="311">
        <v>-11668556697684.92</v>
      </c>
      <c r="DY170" s="302">
        <v>-12300758103172.488</v>
      </c>
      <c r="DZ170" s="302">
        <v>-12729779856262.82</v>
      </c>
      <c r="EA170" s="302">
        <v>-13297647328481.949</v>
      </c>
      <c r="EB170" s="302">
        <v>-15221476749638.609</v>
      </c>
      <c r="EC170" s="302">
        <v>-21195593005323.352</v>
      </c>
      <c r="ED170" s="302">
        <v>-23144877466162.52</v>
      </c>
      <c r="EE170" s="302">
        <v>-25069353486574.559</v>
      </c>
      <c r="EF170" s="302">
        <v>-28297643448009.352</v>
      </c>
      <c r="EG170" s="302">
        <v>-36594781547110.117</v>
      </c>
      <c r="EH170" s="302">
        <v>-37779952707080.563</v>
      </c>
      <c r="EI170" s="302">
        <v>-38711318218014.172</v>
      </c>
      <c r="EJ170" s="302">
        <v>-35891710801500.188</v>
      </c>
      <c r="EK170" s="374">
        <v>-37755494963578.672</v>
      </c>
      <c r="EL170" s="409">
        <v>-36683214.314773403</v>
      </c>
      <c r="EM170" s="409">
        <v>-35354124.69617451</v>
      </c>
      <c r="EN170" s="311">
        <v>-34918481.260254107</v>
      </c>
      <c r="EO170" s="396">
        <v>-35981999.759636611</v>
      </c>
      <c r="EP170" s="396">
        <v>-48640309.859330036</v>
      </c>
      <c r="EQ170" s="396">
        <v>-50350808.971806645</v>
      </c>
      <c r="ER170" s="396">
        <v>-62573629.713372856</v>
      </c>
      <c r="ES170" s="396">
        <v>-66955573.543480612</v>
      </c>
      <c r="ET170" s="409">
        <v>-79557723.383958146</v>
      </c>
      <c r="EU170" s="409">
        <v>-86788889.642878309</v>
      </c>
      <c r="EV170" s="409">
        <v>-96530740.646034375</v>
      </c>
      <c r="EW170" s="409">
        <v>-98401467.620191619</v>
      </c>
      <c r="EX170" s="434">
        <v>-95711687.729536593</v>
      </c>
      <c r="EY170" s="461">
        <v>-103020374.72317111</v>
      </c>
      <c r="EZ170" s="461">
        <v>-131882547.76714575</v>
      </c>
      <c r="FA170" s="461">
        <v>-152906476.44111532</v>
      </c>
      <c r="FB170" s="461">
        <v>-157154003.92120528</v>
      </c>
      <c r="FC170" s="461">
        <v>-158804865.08247831</v>
      </c>
      <c r="FD170" s="434">
        <v>-155871857.6612964</v>
      </c>
      <c r="FE170" s="434">
        <v>-155897400.68239334</v>
      </c>
      <c r="FF170" s="461">
        <v>-156322425.57755938</v>
      </c>
      <c r="FG170" s="461">
        <v>-156066032.3623035</v>
      </c>
      <c r="FH170" s="461">
        <v>-156601007.36142522</v>
      </c>
      <c r="FI170" s="461">
        <v>-157104641.83150831</v>
      </c>
      <c r="FJ170" s="461">
        <v>-157008004.44066462</v>
      </c>
      <c r="FK170" s="461">
        <v>-157091904.53702244</v>
      </c>
      <c r="FL170" s="461">
        <v>-144472458.59967309</v>
      </c>
      <c r="FM170" s="461">
        <v>-165107277.78404632</v>
      </c>
      <c r="FN170" s="461">
        <v>-215230452.30617544</v>
      </c>
      <c r="FO170" s="461">
        <v>-293121534.31790525</v>
      </c>
      <c r="FP170" s="469" t="s">
        <v>95</v>
      </c>
      <c r="FQ170" s="469" t="s">
        <v>95</v>
      </c>
      <c r="FR170" s="469" t="s">
        <v>95</v>
      </c>
      <c r="FS170" s="469" t="s">
        <v>95</v>
      </c>
      <c r="FT170" s="469" t="s">
        <v>95</v>
      </c>
      <c r="FU170" s="469" t="s">
        <v>95</v>
      </c>
      <c r="FV170" s="469" t="s">
        <v>95</v>
      </c>
      <c r="FW170" s="469" t="s">
        <v>95</v>
      </c>
      <c r="FX170" s="469" t="s">
        <v>95</v>
      </c>
      <c r="FY170" s="469" t="s">
        <v>95</v>
      </c>
      <c r="FZ170" s="469" t="s">
        <v>95</v>
      </c>
      <c r="GA170" s="469" t="s">
        <v>95</v>
      </c>
      <c r="GB170" s="461">
        <v>-414883710.24575651</v>
      </c>
      <c r="GC170" s="461">
        <v>-452242207.82388306</v>
      </c>
      <c r="GD170" s="461">
        <v>-474444693.48217887</v>
      </c>
      <c r="GE170" s="461">
        <v>-503542273.01258087</v>
      </c>
      <c r="GF170" s="461">
        <v>-531871825.69628346</v>
      </c>
      <c r="GG170" s="461">
        <v>-554712746.57454693</v>
      </c>
      <c r="GH170" s="461">
        <v>-600396362.36372733</v>
      </c>
      <c r="GI170" s="461">
        <v>-640510831.99702668</v>
      </c>
      <c r="GJ170" s="461">
        <v>-655846602.70927548</v>
      </c>
      <c r="GK170" s="461">
        <v>-709100910.60572195</v>
      </c>
      <c r="GL170" s="461">
        <v>-776041186.21570659</v>
      </c>
      <c r="GM170" s="461">
        <v>-800010675.95307934</v>
      </c>
      <c r="GN170" s="461">
        <v>-801296764.98070073</v>
      </c>
      <c r="GO170" s="461">
        <v>-817590416.53850532</v>
      </c>
      <c r="GP170" s="461">
        <v>-900726447.7872808</v>
      </c>
      <c r="GQ170" s="311">
        <v>-938109737.42916977</v>
      </c>
      <c r="GR170" s="311">
        <v>-1081439736.719816</v>
      </c>
      <c r="GS170" s="311">
        <v>-1265231980.4462049</v>
      </c>
      <c r="GT170" s="311">
        <v>-1734440525.559371</v>
      </c>
      <c r="GU170" s="311">
        <v>-1844574909.1257529</v>
      </c>
      <c r="GV170" s="311">
        <v>-1846638783.670043</v>
      </c>
      <c r="GW170" s="311">
        <v>-1845613077.7088118</v>
      </c>
      <c r="GX170" s="311">
        <v>-1933194510.4188905</v>
      </c>
      <c r="GY170" s="489">
        <v>-1976483352.1888411</v>
      </c>
      <c r="GZ170" s="489">
        <v>-2393791454.7705712</v>
      </c>
      <c r="HA170" s="489">
        <v>-2725179750.8779511</v>
      </c>
      <c r="HB170" s="489">
        <v>-3000382399.1969008</v>
      </c>
      <c r="HC170" s="489">
        <v>-3314268339.2524118</v>
      </c>
      <c r="HD170" s="489">
        <v>-3322308741.4427047</v>
      </c>
      <c r="HE170" s="489">
        <v>-3216521217.9043932</v>
      </c>
      <c r="HF170" s="489">
        <v>-3129427667.8574739</v>
      </c>
      <c r="HG170" s="498">
        <v>-3404613945.8900704</v>
      </c>
      <c r="HH170" s="498">
        <v>-3446418195.538888</v>
      </c>
      <c r="HI170" s="498">
        <v>-3421669218.5629506</v>
      </c>
      <c r="HJ170" s="498">
        <v>-3323363018.0898538</v>
      </c>
      <c r="HK170" s="498">
        <v>-3412216827.857069</v>
      </c>
      <c r="HL170" s="498">
        <v>-3623895074.3795934</v>
      </c>
      <c r="HM170" s="498">
        <v>-3945894576.1607509</v>
      </c>
      <c r="HN170" s="498">
        <v>-4391046392.2268448</v>
      </c>
      <c r="HO170" s="498">
        <v>-4620864967.068635</v>
      </c>
      <c r="HP170" s="498">
        <v>-5066151695.1155262</v>
      </c>
      <c r="HQ170" s="489">
        <v>-5279483992.7970266</v>
      </c>
      <c r="HR170" s="489">
        <v>-5373017329.3364067</v>
      </c>
      <c r="HS170" s="489">
        <v>-5632814154.1706104</v>
      </c>
      <c r="HT170" s="489">
        <v>-5663431012.3150377</v>
      </c>
      <c r="HU170" s="489">
        <v>-5734420988.506402</v>
      </c>
      <c r="HV170" s="489">
        <v>-5802747912.594655</v>
      </c>
      <c r="HW170" s="489">
        <v>-5764422150.0460243</v>
      </c>
      <c r="HX170" s="489">
        <v>-5896418806.381424</v>
      </c>
      <c r="HY170" s="489">
        <v>-6100181322.5434971</v>
      </c>
      <c r="HZ170" s="489">
        <v>-6132673770.6095543</v>
      </c>
      <c r="IA170" s="489">
        <v>-6476043093.9354734</v>
      </c>
      <c r="IB170" s="489">
        <v>-7097019761.3434563</v>
      </c>
      <c r="IC170" s="489">
        <v>-7495525744.7302942</v>
      </c>
      <c r="ID170" s="489">
        <v>-7603588828.6006556</v>
      </c>
      <c r="IE170" s="489">
        <v>-7746214400.4505348</v>
      </c>
      <c r="IF170" s="489">
        <v>-7762491210.7679901</v>
      </c>
      <c r="IG170" s="489">
        <v>-7796334800.1204128</v>
      </c>
      <c r="IH170" s="481" t="s">
        <v>95</v>
      </c>
      <c r="II170" s="481" t="s">
        <v>95</v>
      </c>
      <c r="IJ170" s="489">
        <v>-7717112207.7175283</v>
      </c>
      <c r="IK170" s="489">
        <v>-7702169233.6036978</v>
      </c>
    </row>
    <row r="171" spans="2:245" x14ac:dyDescent="0.2">
      <c r="B171" s="220"/>
      <c r="C171" s="128"/>
      <c r="D171" s="128"/>
      <c r="E171" s="128"/>
      <c r="F171" s="129"/>
      <c r="G171" s="128"/>
      <c r="H171" s="128"/>
      <c r="I171" s="128"/>
      <c r="J171" s="128"/>
      <c r="K171" s="128"/>
      <c r="L171" s="128"/>
      <c r="M171" s="128"/>
      <c r="N171" s="128"/>
      <c r="O171" s="128"/>
      <c r="P171" s="129"/>
      <c r="Q171" s="129"/>
      <c r="R171" s="129"/>
      <c r="S171" s="129"/>
      <c r="T171" s="128"/>
      <c r="U171" s="128"/>
      <c r="V171" s="128"/>
      <c r="W171" s="128"/>
      <c r="X171" s="128"/>
      <c r="Y171" s="128"/>
      <c r="Z171" s="128"/>
      <c r="AA171" s="128"/>
      <c r="AB171" s="128"/>
      <c r="AC171" s="129"/>
      <c r="AD171" s="129"/>
      <c r="AE171" s="129"/>
      <c r="AF171" s="129"/>
      <c r="AG171" s="128"/>
      <c r="AH171" s="128"/>
      <c r="AI171" s="128"/>
      <c r="AJ171" s="128"/>
      <c r="AK171" s="128"/>
      <c r="AL171" s="128"/>
      <c r="AM171" s="128"/>
      <c r="AN171" s="128"/>
      <c r="AO171" s="128"/>
      <c r="AP171" s="128"/>
      <c r="AQ171" s="128"/>
      <c r="AR171" s="128"/>
      <c r="AS171" s="128"/>
      <c r="AT171" s="129"/>
      <c r="AU171" s="129"/>
      <c r="AV171" s="129"/>
      <c r="AW171" s="129"/>
      <c r="AX171" s="129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8"/>
      <c r="CE171" s="128"/>
      <c r="CF171" s="128"/>
      <c r="CG171" s="128"/>
      <c r="CH171" s="128"/>
      <c r="CI171" s="128"/>
      <c r="CJ171" s="128"/>
      <c r="CK171" s="128"/>
      <c r="CL171" s="129"/>
      <c r="CM171" s="129"/>
      <c r="CN171" s="129"/>
      <c r="CO171" s="129"/>
      <c r="CP171" s="246"/>
      <c r="CQ171" s="246"/>
      <c r="CR171" s="246"/>
      <c r="CS171" s="246"/>
      <c r="CT171" s="246"/>
      <c r="CU171" s="246"/>
      <c r="CV171" s="246"/>
      <c r="CW171" s="246"/>
      <c r="CX171" s="246"/>
      <c r="CY171" s="246"/>
      <c r="CZ171" s="246"/>
      <c r="DA171" s="246"/>
      <c r="DB171" s="246"/>
      <c r="DC171" s="246"/>
      <c r="DD171" s="246"/>
      <c r="DE171" s="246"/>
      <c r="DF171" s="246"/>
      <c r="DG171" s="300"/>
      <c r="DH171" s="300"/>
      <c r="DI171" s="300"/>
      <c r="DJ171" s="300"/>
      <c r="DK171" s="300"/>
      <c r="DL171" s="300"/>
      <c r="DM171" s="300"/>
      <c r="DN171" s="300"/>
      <c r="DO171" s="300"/>
      <c r="DP171" s="309"/>
      <c r="DQ171" s="309"/>
      <c r="DR171" s="309"/>
      <c r="DS171" s="309"/>
      <c r="DT171" s="309"/>
      <c r="DU171" s="300"/>
      <c r="DV171" s="300"/>
      <c r="DW171" s="300"/>
      <c r="DX171" s="309"/>
      <c r="DY171" s="300"/>
      <c r="DZ171" s="300"/>
      <c r="EA171" s="300"/>
      <c r="EB171" s="300"/>
      <c r="EC171" s="300"/>
      <c r="ED171" s="300"/>
      <c r="EE171" s="300"/>
      <c r="EF171" s="300"/>
      <c r="EG171" s="300"/>
      <c r="EH171" s="300"/>
      <c r="EI171" s="300"/>
      <c r="EJ171" s="300"/>
      <c r="EK171" s="372"/>
      <c r="EL171" s="407"/>
      <c r="EM171" s="407"/>
      <c r="EN171" s="309"/>
      <c r="EO171" s="394"/>
      <c r="EP171" s="394"/>
      <c r="EQ171" s="394"/>
      <c r="ER171" s="394"/>
      <c r="ES171" s="394"/>
      <c r="ET171" s="407"/>
      <c r="EU171" s="407"/>
      <c r="EV171" s="407"/>
      <c r="EW171" s="407"/>
      <c r="EX171" s="432"/>
      <c r="EY171" s="459"/>
      <c r="EZ171" s="459"/>
      <c r="FA171" s="459"/>
      <c r="FB171" s="459"/>
      <c r="FC171" s="459"/>
      <c r="FD171" s="432"/>
      <c r="FE171" s="432"/>
      <c r="FF171" s="459"/>
      <c r="FG171" s="459"/>
      <c r="FH171" s="459"/>
      <c r="FI171" s="459"/>
      <c r="FJ171" s="459"/>
      <c r="FK171" s="459"/>
      <c r="FL171" s="459"/>
      <c r="FM171" s="459"/>
      <c r="FN171" s="459"/>
      <c r="FO171" s="459"/>
      <c r="FP171" s="467"/>
      <c r="FQ171" s="467"/>
      <c r="FR171" s="467"/>
      <c r="FS171" s="467"/>
      <c r="FT171" s="467"/>
      <c r="FU171" s="467"/>
      <c r="FV171" s="467"/>
      <c r="FW171" s="467"/>
      <c r="FX171" s="467"/>
      <c r="FY171" s="467"/>
      <c r="FZ171" s="467"/>
      <c r="GA171" s="467"/>
      <c r="GB171" s="459"/>
      <c r="GC171" s="459"/>
      <c r="GD171" s="459"/>
      <c r="GE171" s="459"/>
      <c r="GF171" s="459"/>
      <c r="GG171" s="459"/>
      <c r="GH171" s="459"/>
      <c r="GI171" s="459"/>
      <c r="GJ171" s="459"/>
      <c r="GK171" s="459"/>
      <c r="GL171" s="459"/>
      <c r="GM171" s="459"/>
      <c r="GN171" s="459"/>
      <c r="GO171" s="459"/>
      <c r="GP171" s="459"/>
      <c r="GQ171" s="309"/>
      <c r="GR171" s="309"/>
      <c r="GS171" s="309"/>
      <c r="GT171" s="309"/>
      <c r="GU171" s="309"/>
      <c r="GV171" s="309"/>
      <c r="GW171" s="309"/>
      <c r="GX171" s="309"/>
      <c r="GY171" s="485"/>
      <c r="GZ171" s="485"/>
      <c r="HA171" s="485"/>
      <c r="HB171" s="485"/>
      <c r="HC171" s="485"/>
      <c r="HD171" s="485"/>
      <c r="HE171" s="485"/>
      <c r="HF171" s="485"/>
      <c r="HG171" s="484"/>
      <c r="HH171" s="484"/>
      <c r="HI171" s="484"/>
      <c r="HJ171" s="484"/>
      <c r="HK171" s="484"/>
      <c r="HL171" s="484"/>
      <c r="HM171" s="484"/>
      <c r="HN171" s="484"/>
      <c r="HO171" s="484"/>
      <c r="HP171" s="484"/>
      <c r="HQ171" s="485"/>
      <c r="HR171" s="485"/>
      <c r="HS171" s="485"/>
      <c r="HT171" s="485"/>
      <c r="HU171" s="485"/>
      <c r="HV171" s="485"/>
      <c r="HW171" s="485"/>
      <c r="HX171" s="485"/>
      <c r="HY171" s="485"/>
      <c r="HZ171" s="485"/>
      <c r="IA171" s="485"/>
      <c r="IB171" s="485"/>
      <c r="IC171" s="485"/>
      <c r="ID171" s="485"/>
      <c r="IE171" s="485"/>
      <c r="IF171" s="485"/>
      <c r="IG171" s="485"/>
      <c r="IH171" s="479"/>
      <c r="II171" s="479"/>
      <c r="IJ171" s="485"/>
      <c r="IK171" s="485">
        <v>0</v>
      </c>
    </row>
    <row r="172" spans="2:245" x14ac:dyDescent="0.2">
      <c r="B172" s="221" t="s">
        <v>130</v>
      </c>
      <c r="C172" s="128">
        <v>32876430.909988608</v>
      </c>
      <c r="D172" s="128">
        <v>32960312.914034814</v>
      </c>
      <c r="E172" s="128">
        <v>33250392.217140999</v>
      </c>
      <c r="F172" s="129">
        <v>33396817.295157004</v>
      </c>
      <c r="G172" s="128">
        <v>33447447.7447467</v>
      </c>
      <c r="H172" s="128">
        <v>33522349.470891804</v>
      </c>
      <c r="I172" s="128">
        <v>33645355.586898297</v>
      </c>
      <c r="J172" s="128">
        <v>33754412.726558007</v>
      </c>
      <c r="K172" s="128">
        <v>33848972.522140607</v>
      </c>
      <c r="L172" s="128">
        <v>33919516.586211607</v>
      </c>
      <c r="M172" s="128">
        <v>34001388.962151505</v>
      </c>
      <c r="N172" s="128">
        <v>34090601.485352203</v>
      </c>
      <c r="O172" s="128">
        <v>34178464.378981411</v>
      </c>
      <c r="P172" s="129">
        <v>34296296.417853311</v>
      </c>
      <c r="Q172" s="129">
        <v>34431455.972693503</v>
      </c>
      <c r="R172" s="129">
        <v>34587637.221911408</v>
      </c>
      <c r="S172" s="129">
        <v>34665264.618192904</v>
      </c>
      <c r="T172" s="128">
        <v>94867481.611416772</v>
      </c>
      <c r="U172" s="128">
        <v>102059780.90541178</v>
      </c>
      <c r="V172" s="128">
        <v>104262996.99836601</v>
      </c>
      <c r="W172" s="128">
        <v>125085355.51817581</v>
      </c>
      <c r="X172" s="128">
        <v>124771346.0365012</v>
      </c>
      <c r="Y172" s="128">
        <v>135232194.40158173</v>
      </c>
      <c r="Z172" s="128">
        <v>135026417.99813899</v>
      </c>
      <c r="AA172" s="128">
        <v>138024634.6600993</v>
      </c>
      <c r="AB172" s="128">
        <v>143106157.5496102</v>
      </c>
      <c r="AC172" s="129">
        <v>147369065.67247257</v>
      </c>
      <c r="AD172" s="129">
        <v>147625845.16518548</v>
      </c>
      <c r="AE172" s="129">
        <v>147613632.7197741</v>
      </c>
      <c r="AF172" s="129">
        <v>160628688.45981318</v>
      </c>
      <c r="AG172" s="128">
        <v>165434136.70262015</v>
      </c>
      <c r="AH172" s="128">
        <v>166118586.76150984</v>
      </c>
      <c r="AI172" s="128">
        <v>169513541.1625765</v>
      </c>
      <c r="AJ172" s="128">
        <v>169317195.85112357</v>
      </c>
      <c r="AK172" s="128">
        <v>165707035.01844102</v>
      </c>
      <c r="AL172" s="128">
        <v>165733591.02290729</v>
      </c>
      <c r="AM172" s="128">
        <v>165736895.05061507</v>
      </c>
      <c r="AN172" s="128">
        <v>165676681.217585</v>
      </c>
      <c r="AO172" s="128">
        <v>165582345.7342633</v>
      </c>
      <c r="AP172" s="128">
        <v>165584912.8385354</v>
      </c>
      <c r="AQ172" s="128">
        <v>165584978.90271932</v>
      </c>
      <c r="AR172" s="128">
        <v>165586028.49961779</v>
      </c>
      <c r="AS172" s="128">
        <v>165584190.96505392</v>
      </c>
      <c r="AT172" s="129">
        <v>165584593.33845842</v>
      </c>
      <c r="AU172" s="129">
        <v>165583254.53197432</v>
      </c>
      <c r="AV172" s="129">
        <v>165585256.65404233</v>
      </c>
      <c r="AW172" s="129">
        <v>165583737.54772851</v>
      </c>
      <c r="AX172" s="129">
        <v>157319946.63813341</v>
      </c>
      <c r="AY172" s="128">
        <v>157319779.6278556</v>
      </c>
      <c r="AZ172" s="128">
        <v>157510498.0707325</v>
      </c>
      <c r="BA172" s="128">
        <v>157843271.7413657</v>
      </c>
      <c r="BB172" s="128">
        <v>166103893.1871185</v>
      </c>
      <c r="BC172" s="128">
        <v>75152299.814274296</v>
      </c>
      <c r="BD172" s="128">
        <v>516181150.31541687</v>
      </c>
      <c r="BE172" s="128">
        <v>442284877.86646378</v>
      </c>
      <c r="BF172" s="128">
        <v>460626581.90887594</v>
      </c>
      <c r="BG172" s="128">
        <v>-774292699.73863995</v>
      </c>
      <c r="BH172" s="128">
        <v>-729713870.26511693</v>
      </c>
      <c r="BI172" s="128">
        <v>-795887229.30427372</v>
      </c>
      <c r="BJ172" s="128">
        <v>-699246027.28945374</v>
      </c>
      <c r="BK172" s="128">
        <v>-1600739979.9548881</v>
      </c>
      <c r="BL172" s="128">
        <v>-1722992367.8523188</v>
      </c>
      <c r="BM172" s="128">
        <v>-1775594209.4519882</v>
      </c>
      <c r="BN172" s="128">
        <v>-1715396260.5013633</v>
      </c>
      <c r="BO172" s="128">
        <v>-1442233379.3698854</v>
      </c>
      <c r="BP172" s="128">
        <v>-2467693154.365325</v>
      </c>
      <c r="BQ172" s="128">
        <v>-2517798476.0123849</v>
      </c>
      <c r="BR172" s="128">
        <v>-2398969159.6418061</v>
      </c>
      <c r="BS172" s="128">
        <v>-2131264486.10587</v>
      </c>
      <c r="BT172" s="128">
        <v>-2322053852.2033138</v>
      </c>
      <c r="BU172" s="128">
        <v>-1840973034.8825114</v>
      </c>
      <c r="BV172" s="128">
        <v>-1569289838.3833027</v>
      </c>
      <c r="BW172" s="128">
        <v>-1503406942.6227038</v>
      </c>
      <c r="BX172" s="128">
        <v>-1495996302.7122526</v>
      </c>
      <c r="BY172" s="128">
        <v>-1107913814.1240375</v>
      </c>
      <c r="BZ172" s="128">
        <v>-797096561.63155627</v>
      </c>
      <c r="CA172" s="128">
        <v>-826341197.08718753</v>
      </c>
      <c r="CB172" s="128">
        <v>-328510182.06159002</v>
      </c>
      <c r="CC172" s="128">
        <v>-3172818019.7746587</v>
      </c>
      <c r="CD172" s="128">
        <v>-1922178388.0879362</v>
      </c>
      <c r="CE172" s="128">
        <v>-93859966.51448375</v>
      </c>
      <c r="CF172" s="128">
        <v>189626022434.76004</v>
      </c>
      <c r="CG172" s="128">
        <v>196394082531.50003</v>
      </c>
      <c r="CH172" s="128">
        <v>198750303997.03</v>
      </c>
      <c r="CI172" s="128">
        <v>199913263613.61978</v>
      </c>
      <c r="CJ172" s="128">
        <v>196934943262.70981</v>
      </c>
      <c r="CK172" s="128">
        <v>193721429428.16995</v>
      </c>
      <c r="CL172" s="129">
        <v>192956602549.79996</v>
      </c>
      <c r="CM172" s="129">
        <v>196622978875.53006</v>
      </c>
      <c r="CN172" s="129">
        <v>196702163026.88992</v>
      </c>
      <c r="CO172" s="129">
        <v>197452013583.48001</v>
      </c>
      <c r="CP172" s="246">
        <v>190202031622.60999</v>
      </c>
      <c r="CQ172" s="246">
        <v>190987972881.63983</v>
      </c>
      <c r="CR172" s="246">
        <v>197121163978.44</v>
      </c>
      <c r="CS172" s="246">
        <v>-55147685750.589661</v>
      </c>
      <c r="CT172" s="246">
        <v>-130466450649.25989</v>
      </c>
      <c r="CU172" s="246">
        <v>196117773414.38</v>
      </c>
      <c r="CV172" s="246">
        <v>553064229483.87927</v>
      </c>
      <c r="CW172" s="246">
        <v>1301293533711.8501</v>
      </c>
      <c r="CX172" s="246">
        <v>-557570622531.81982</v>
      </c>
      <c r="CY172" s="246">
        <v>-279159294543.64941</v>
      </c>
      <c r="CZ172" s="246">
        <v>334795452460.29004</v>
      </c>
      <c r="DA172" s="246">
        <v>1111673813145.252</v>
      </c>
      <c r="DB172" s="246">
        <v>3273187511069.75</v>
      </c>
      <c r="DC172" s="246">
        <v>-3428785787413.041</v>
      </c>
      <c r="DD172" s="246">
        <v>-3079245767872.5801</v>
      </c>
      <c r="DE172" s="246">
        <v>-3072461499293.3574</v>
      </c>
      <c r="DF172" s="246">
        <v>-4473035875502.873</v>
      </c>
      <c r="DG172" s="300">
        <v>-3051678825405.3418</v>
      </c>
      <c r="DH172" s="300">
        <v>-3086767012703.709</v>
      </c>
      <c r="DI172" s="300">
        <v>-3075593243420.1426</v>
      </c>
      <c r="DJ172" s="300">
        <v>-2986952784409.0996</v>
      </c>
      <c r="DK172" s="300">
        <v>758876199754.00391</v>
      </c>
      <c r="DL172" s="300">
        <v>785820591218.01953</v>
      </c>
      <c r="DM172" s="300">
        <v>861999794605.64844</v>
      </c>
      <c r="DN172" s="300">
        <v>4710135106692.6055</v>
      </c>
      <c r="DO172" s="300">
        <v>10258528120571.086</v>
      </c>
      <c r="DP172" s="309">
        <v>1047656716578.8398</v>
      </c>
      <c r="DQ172" s="309">
        <v>7948105577598.2266</v>
      </c>
      <c r="DR172" s="309">
        <v>9226707432533.0625</v>
      </c>
      <c r="DS172" s="309">
        <v>10715817185594.688</v>
      </c>
      <c r="DT172" s="309">
        <v>8936054390103.3242</v>
      </c>
      <c r="DU172" s="300">
        <v>10830307800872.652</v>
      </c>
      <c r="DV172" s="300">
        <v>11716103659147.371</v>
      </c>
      <c r="DW172" s="300">
        <v>12272202103365.918</v>
      </c>
      <c r="DX172" s="309">
        <v>9847731922233.7461</v>
      </c>
      <c r="DY172" s="300">
        <v>12006388516408.809</v>
      </c>
      <c r="DZ172" s="300">
        <v>13410254307035.238</v>
      </c>
      <c r="EA172" s="300">
        <v>15382900606658.715</v>
      </c>
      <c r="EB172" s="300">
        <v>22089731732376.629</v>
      </c>
      <c r="EC172" s="300">
        <v>23373940816963.844</v>
      </c>
      <c r="ED172" s="300">
        <v>31247760650734.156</v>
      </c>
      <c r="EE172" s="300">
        <v>39388446731889.828</v>
      </c>
      <c r="EF172" s="300">
        <v>50527457820087.297</v>
      </c>
      <c r="EG172" s="300">
        <v>34721686800758.359</v>
      </c>
      <c r="EH172" s="300">
        <v>38247380121185.453</v>
      </c>
      <c r="EI172" s="300">
        <v>39205144185914.641</v>
      </c>
      <c r="EJ172" s="300">
        <v>28867167516801.219</v>
      </c>
      <c r="EK172" s="372">
        <v>35153857130777.594</v>
      </c>
      <c r="EL172" s="407">
        <v>27913942.679441314</v>
      </c>
      <c r="EM172" s="407">
        <v>24564546.441297516</v>
      </c>
      <c r="EN172" s="309">
        <v>11927920.100618016</v>
      </c>
      <c r="EO172" s="394">
        <v>15047615.927275563</v>
      </c>
      <c r="EP172" s="394">
        <v>18484248.430266079</v>
      </c>
      <c r="EQ172" s="394">
        <v>23055587.546419218</v>
      </c>
      <c r="ER172" s="394">
        <v>57217217.6248478</v>
      </c>
      <c r="ES172" s="394">
        <v>69364160.528740138</v>
      </c>
      <c r="ET172" s="407">
        <v>72036965.525801346</v>
      </c>
      <c r="EU172" s="407">
        <v>94423730.165184006</v>
      </c>
      <c r="EV172" s="407">
        <v>123404168.0593756</v>
      </c>
      <c r="EW172" s="407">
        <v>115098816.47710247</v>
      </c>
      <c r="EX172" s="432">
        <v>76447948.82386522</v>
      </c>
      <c r="EY172" s="459">
        <v>86691906.815532163</v>
      </c>
      <c r="EZ172" s="459">
        <v>171742563.75694597</v>
      </c>
      <c r="FA172" s="459">
        <v>227389835.29017878</v>
      </c>
      <c r="FB172" s="459">
        <v>239405938.14502192</v>
      </c>
      <c r="FC172" s="459">
        <v>106018242.77212626</v>
      </c>
      <c r="FD172" s="432">
        <v>98107517.133312434</v>
      </c>
      <c r="FE172" s="432">
        <v>98106587.873770937</v>
      </c>
      <c r="FF172" s="459">
        <v>98886618.613881126</v>
      </c>
      <c r="FG172" s="459">
        <v>105509140.59553587</v>
      </c>
      <c r="FH172" s="459">
        <v>103745980.93075594</v>
      </c>
      <c r="FI172" s="459">
        <v>104108991.44430062</v>
      </c>
      <c r="FJ172" s="459">
        <v>104570986.81794606</v>
      </c>
      <c r="FK172" s="459">
        <v>104134285.79627268</v>
      </c>
      <c r="FL172" s="459">
        <v>146157235.93077376</v>
      </c>
      <c r="FM172" s="459">
        <v>219760564.57029232</v>
      </c>
      <c r="FN172" s="459">
        <v>392833423.39383441</v>
      </c>
      <c r="FO172" s="459">
        <v>679443445.64522123</v>
      </c>
      <c r="FP172" s="467" t="s">
        <v>95</v>
      </c>
      <c r="FQ172" s="467" t="s">
        <v>95</v>
      </c>
      <c r="FR172" s="467" t="s">
        <v>95</v>
      </c>
      <c r="FS172" s="467" t="s">
        <v>95</v>
      </c>
      <c r="FT172" s="467" t="s">
        <v>95</v>
      </c>
      <c r="FU172" s="467" t="s">
        <v>95</v>
      </c>
      <c r="FV172" s="467" t="s">
        <v>95</v>
      </c>
      <c r="FW172" s="467" t="s">
        <v>95</v>
      </c>
      <c r="FX172" s="467" t="s">
        <v>95</v>
      </c>
      <c r="FY172" s="467" t="s">
        <v>95</v>
      </c>
      <c r="FZ172" s="467" t="s">
        <v>95</v>
      </c>
      <c r="GA172" s="467" t="s">
        <v>95</v>
      </c>
      <c r="GB172" s="459">
        <v>494920307.64659965</v>
      </c>
      <c r="GC172" s="459">
        <v>325821835.77562898</v>
      </c>
      <c r="GD172" s="459">
        <v>402359946.98092222</v>
      </c>
      <c r="GE172" s="459">
        <v>501781639.72194576</v>
      </c>
      <c r="GF172" s="459">
        <v>598972832.183586</v>
      </c>
      <c r="GG172" s="459">
        <v>682361138.24792349</v>
      </c>
      <c r="GH172" s="459">
        <v>484881137.169043</v>
      </c>
      <c r="GI172" s="459">
        <v>619097859.07816172</v>
      </c>
      <c r="GJ172" s="459">
        <v>673562985.76814854</v>
      </c>
      <c r="GK172" s="459">
        <v>853857387.87124896</v>
      </c>
      <c r="GL172" s="459">
        <v>577641537.95113897</v>
      </c>
      <c r="GM172" s="459">
        <v>659919211.25423348</v>
      </c>
      <c r="GN172" s="459">
        <v>663753247.13537455</v>
      </c>
      <c r="GO172" s="459">
        <v>722093037.07779253</v>
      </c>
      <c r="GP172" s="459">
        <v>622884747.79380345</v>
      </c>
      <c r="GQ172" s="309">
        <v>755047718.43455946</v>
      </c>
      <c r="GR172" s="309">
        <v>1241677127.3537686</v>
      </c>
      <c r="GS172" s="309">
        <v>1850551137.4769056</v>
      </c>
      <c r="GT172" s="309">
        <v>3450267303.2084565</v>
      </c>
      <c r="GU172" s="309">
        <v>1167872411.0654321</v>
      </c>
      <c r="GV172" s="309">
        <v>1135859495.827898</v>
      </c>
      <c r="GW172" s="309">
        <v>1142806511.5607049</v>
      </c>
      <c r="GX172" s="309">
        <v>1447816878.4629071</v>
      </c>
      <c r="GY172" s="485">
        <v>1330982167.6287241</v>
      </c>
      <c r="GZ172" s="485">
        <v>2727665734.7768278</v>
      </c>
      <c r="HA172" s="485">
        <v>3837392148.0485229</v>
      </c>
      <c r="HB172" s="485">
        <v>4762278652.9383106</v>
      </c>
      <c r="HC172" s="485">
        <v>1996104578.051512</v>
      </c>
      <c r="HD172" s="485">
        <v>2019442698.2027161</v>
      </c>
      <c r="HE172" s="485">
        <v>1659821988.453624</v>
      </c>
      <c r="HF172" s="485">
        <v>1373087036.4557941</v>
      </c>
      <c r="HG172" s="484">
        <v>2028228867.461746</v>
      </c>
      <c r="HH172" s="484">
        <v>2036610413.720304</v>
      </c>
      <c r="HI172" s="484">
        <v>1943446779.111614</v>
      </c>
      <c r="HJ172" s="484">
        <v>1622979020.9879999</v>
      </c>
      <c r="HK172" s="484">
        <v>1902158184.9323001</v>
      </c>
      <c r="HL172" s="484">
        <v>2244554247.352386</v>
      </c>
      <c r="HM172" s="484">
        <v>3168522954.8318219</v>
      </c>
      <c r="HN172" s="484">
        <v>4610919483.0526056</v>
      </c>
      <c r="HO172" s="484">
        <v>5366293752.3435936</v>
      </c>
      <c r="HP172" s="484">
        <v>2776378332.4241099</v>
      </c>
      <c r="HQ172" s="485">
        <v>3472072757.9685321</v>
      </c>
      <c r="HR172" s="485">
        <v>3768620595.2390099</v>
      </c>
      <c r="HS172" s="485">
        <v>4583867822.0910883</v>
      </c>
      <c r="HT172" s="485">
        <v>4662490368.8982563</v>
      </c>
      <c r="HU172" s="485">
        <v>3141425546.7856641</v>
      </c>
      <c r="HV172" s="485">
        <v>3341633130.136744</v>
      </c>
      <c r="HW172" s="485">
        <v>3200946107.8948641</v>
      </c>
      <c r="HX172" s="485">
        <v>3610587958.253768</v>
      </c>
      <c r="HY172" s="485">
        <v>3472263836.5414538</v>
      </c>
      <c r="HZ172" s="485">
        <v>3558539061.4482179</v>
      </c>
      <c r="IA172" s="485">
        <v>4643713535.0941095</v>
      </c>
      <c r="IB172" s="485">
        <v>6599806405.3188219</v>
      </c>
      <c r="IC172" s="485">
        <v>3957091698.5307798</v>
      </c>
      <c r="ID172" s="485">
        <v>4286729011.2561159</v>
      </c>
      <c r="IE172" s="485">
        <v>4695407566.4588881</v>
      </c>
      <c r="IF172" s="485">
        <v>4737481922.0554161</v>
      </c>
      <c r="IG172" s="485">
        <v>4849855068.6180677</v>
      </c>
      <c r="IH172" s="479" t="s">
        <v>95</v>
      </c>
      <c r="II172" s="479" t="s">
        <v>95</v>
      </c>
      <c r="IJ172" s="485">
        <v>-16933053460.491625</v>
      </c>
      <c r="IK172" s="485">
        <v>-16897541542.962961</v>
      </c>
    </row>
    <row r="173" spans="2:245" x14ac:dyDescent="0.2">
      <c r="B173" s="57"/>
      <c r="C173" s="128"/>
      <c r="D173" s="128"/>
      <c r="E173" s="128"/>
      <c r="F173" s="129"/>
      <c r="G173" s="128"/>
      <c r="H173" s="128"/>
      <c r="I173" s="128"/>
      <c r="J173" s="128"/>
      <c r="K173" s="128"/>
      <c r="L173" s="128"/>
      <c r="M173" s="128"/>
      <c r="N173" s="128"/>
      <c r="O173" s="128"/>
      <c r="P173" s="129"/>
      <c r="Q173" s="129"/>
      <c r="R173" s="129"/>
      <c r="S173" s="129"/>
      <c r="T173" s="128"/>
      <c r="U173" s="128"/>
      <c r="V173" s="128"/>
      <c r="W173" s="128"/>
      <c r="X173" s="128"/>
      <c r="Y173" s="128"/>
      <c r="Z173" s="128"/>
      <c r="AA173" s="128"/>
      <c r="AB173" s="128"/>
      <c r="AC173" s="129"/>
      <c r="AD173" s="129"/>
      <c r="AE173" s="129"/>
      <c r="AF173" s="129"/>
      <c r="AG173" s="128"/>
      <c r="AH173" s="128"/>
      <c r="AI173" s="128"/>
      <c r="AJ173" s="128"/>
      <c r="AK173" s="128"/>
      <c r="AL173" s="128"/>
      <c r="AM173" s="128"/>
      <c r="AN173" s="128"/>
      <c r="AO173" s="128"/>
      <c r="AP173" s="128"/>
      <c r="AQ173" s="128"/>
      <c r="AR173" s="128"/>
      <c r="AS173" s="128"/>
      <c r="AT173" s="129"/>
      <c r="AU173" s="129"/>
      <c r="AV173" s="129"/>
      <c r="AW173" s="129"/>
      <c r="AX173" s="129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8"/>
      <c r="CE173" s="128"/>
      <c r="CF173" s="128"/>
      <c r="CG173" s="128"/>
      <c r="CH173" s="128"/>
      <c r="CI173" s="128"/>
      <c r="CJ173" s="128"/>
      <c r="CK173" s="128"/>
      <c r="CL173" s="129"/>
      <c r="CM173" s="129"/>
      <c r="CN173" s="129"/>
      <c r="CO173" s="129"/>
      <c r="CP173" s="246"/>
      <c r="CQ173" s="246"/>
      <c r="CR173" s="246"/>
      <c r="CS173" s="246"/>
      <c r="CT173" s="246"/>
      <c r="CU173" s="246"/>
      <c r="CV173" s="246"/>
      <c r="CW173" s="246"/>
      <c r="CX173" s="246"/>
      <c r="CY173" s="246"/>
      <c r="CZ173" s="246"/>
      <c r="DA173" s="246"/>
      <c r="DB173" s="246"/>
      <c r="DC173" s="246"/>
      <c r="DD173" s="246"/>
      <c r="DE173" s="246"/>
      <c r="DF173" s="246"/>
      <c r="DG173" s="300"/>
      <c r="DH173" s="300"/>
      <c r="DI173" s="300"/>
      <c r="DJ173" s="300"/>
      <c r="DK173" s="300"/>
      <c r="DL173" s="300"/>
      <c r="DM173" s="300"/>
      <c r="DN173" s="300"/>
      <c r="DO173" s="300"/>
      <c r="DP173" s="309"/>
      <c r="DQ173" s="309"/>
      <c r="DR173" s="309"/>
      <c r="DS173" s="309"/>
      <c r="DT173" s="309"/>
      <c r="DU173" s="300"/>
      <c r="DV173" s="300"/>
      <c r="DW173" s="300"/>
      <c r="DX173" s="309"/>
      <c r="DY173" s="300"/>
      <c r="DZ173" s="300"/>
      <c r="EA173" s="300"/>
      <c r="EB173" s="300"/>
      <c r="EC173" s="300"/>
      <c r="ED173" s="300"/>
      <c r="EE173" s="300"/>
      <c r="EF173" s="300"/>
      <c r="EG173" s="300"/>
      <c r="EH173" s="300"/>
      <c r="EI173" s="300"/>
      <c r="EJ173" s="300"/>
      <c r="EK173" s="372"/>
      <c r="EL173" s="407"/>
      <c r="EM173" s="407"/>
      <c r="EN173" s="309"/>
      <c r="EO173" s="394"/>
      <c r="EP173" s="394"/>
      <c r="EQ173" s="394"/>
      <c r="ER173" s="394"/>
      <c r="ES173" s="394"/>
      <c r="ET173" s="407"/>
      <c r="EU173" s="407"/>
      <c r="EV173" s="407"/>
      <c r="EW173" s="407"/>
      <c r="EX173" s="432"/>
      <c r="EY173" s="459"/>
      <c r="EZ173" s="459"/>
      <c r="FA173" s="459"/>
      <c r="FB173" s="459"/>
      <c r="FC173" s="459"/>
      <c r="FD173" s="432"/>
      <c r="FE173" s="432"/>
      <c r="FF173" s="459"/>
      <c r="FG173" s="459"/>
      <c r="FH173" s="459"/>
      <c r="FI173" s="459"/>
      <c r="FJ173" s="459"/>
      <c r="FK173" s="459"/>
      <c r="FL173" s="459"/>
      <c r="FM173" s="459"/>
      <c r="FN173" s="459"/>
      <c r="FO173" s="459"/>
      <c r="FP173" s="467"/>
      <c r="FQ173" s="467"/>
      <c r="FR173" s="467"/>
      <c r="FS173" s="467"/>
      <c r="FT173" s="467"/>
      <c r="FU173" s="467"/>
      <c r="FV173" s="467"/>
      <c r="FW173" s="467"/>
      <c r="FX173" s="467"/>
      <c r="FY173" s="467"/>
      <c r="FZ173" s="467"/>
      <c r="GA173" s="467"/>
      <c r="GB173" s="459"/>
      <c r="GC173" s="459"/>
      <c r="GD173" s="459"/>
      <c r="GE173" s="459"/>
      <c r="GF173" s="459"/>
      <c r="GG173" s="459"/>
      <c r="GH173" s="459"/>
      <c r="GI173" s="459"/>
      <c r="GJ173" s="459"/>
      <c r="GK173" s="459"/>
      <c r="GL173" s="459"/>
      <c r="GM173" s="459"/>
      <c r="GN173" s="459"/>
      <c r="GO173" s="459"/>
      <c r="GP173" s="459"/>
      <c r="GQ173" s="309"/>
      <c r="GR173" s="309"/>
      <c r="GS173" s="309"/>
      <c r="GT173" s="309"/>
      <c r="GU173" s="309"/>
      <c r="GV173" s="309"/>
      <c r="GW173" s="309"/>
      <c r="GX173" s="309"/>
      <c r="GY173" s="485"/>
      <c r="GZ173" s="485"/>
      <c r="HA173" s="485"/>
      <c r="HB173" s="485"/>
      <c r="HC173" s="485"/>
      <c r="HD173" s="485"/>
      <c r="HE173" s="485"/>
      <c r="HF173" s="485"/>
      <c r="HG173" s="484"/>
      <c r="HH173" s="484"/>
      <c r="HI173" s="484"/>
      <c r="HJ173" s="484"/>
      <c r="HK173" s="484"/>
      <c r="HL173" s="484"/>
      <c r="HM173" s="484"/>
      <c r="HN173" s="484"/>
      <c r="HO173" s="484"/>
      <c r="HP173" s="484"/>
      <c r="HQ173" s="485"/>
      <c r="HR173" s="485"/>
      <c r="HS173" s="485"/>
      <c r="HT173" s="485"/>
      <c r="HU173" s="485"/>
      <c r="HV173" s="485"/>
      <c r="HW173" s="485"/>
      <c r="HX173" s="485"/>
      <c r="HY173" s="485"/>
      <c r="HZ173" s="485"/>
      <c r="IA173" s="485"/>
      <c r="IB173" s="485"/>
      <c r="IC173" s="485"/>
      <c r="ID173" s="485"/>
      <c r="IE173" s="485"/>
      <c r="IF173" s="485"/>
      <c r="IG173" s="485"/>
      <c r="IH173" s="479"/>
      <c r="II173" s="479"/>
      <c r="IJ173" s="485"/>
      <c r="IK173" s="485">
        <v>0</v>
      </c>
    </row>
    <row r="174" spans="2:245" x14ac:dyDescent="0.2">
      <c r="B174" s="220" t="s">
        <v>133</v>
      </c>
      <c r="C174" s="127">
        <v>28536058.778509192</v>
      </c>
      <c r="D174" s="127">
        <v>29010372.907802202</v>
      </c>
      <c r="E174" s="127">
        <v>30679348.893232089</v>
      </c>
      <c r="F174" s="130">
        <v>34142890.97908821</v>
      </c>
      <c r="G174" s="127">
        <v>34039562.212541997</v>
      </c>
      <c r="H174" s="127">
        <v>34503229.244102396</v>
      </c>
      <c r="I174" s="127">
        <v>34708406.383704498</v>
      </c>
      <c r="J174" s="127">
        <v>37252708.711341016</v>
      </c>
      <c r="K174" s="127">
        <v>37656768.244806603</v>
      </c>
      <c r="L174" s="127">
        <v>39587496.922894716</v>
      </c>
      <c r="M174" s="127">
        <v>39261262.084872484</v>
      </c>
      <c r="N174" s="127">
        <v>42612604.49868571</v>
      </c>
      <c r="O174" s="127">
        <v>48043295.624788322</v>
      </c>
      <c r="P174" s="130">
        <v>47746496.695254892</v>
      </c>
      <c r="Q174" s="130">
        <v>51066573.623678505</v>
      </c>
      <c r="R174" s="130">
        <v>60851161.075894296</v>
      </c>
      <c r="S174" s="130">
        <v>66399705.795608476</v>
      </c>
      <c r="T174" s="127">
        <v>9354580.9986325391</v>
      </c>
      <c r="U174" s="127">
        <v>4863572.0036121486</v>
      </c>
      <c r="V174" s="127">
        <v>4763515.0965736331</v>
      </c>
      <c r="W174" s="127">
        <v>-10488275.995061642</v>
      </c>
      <c r="X174" s="127">
        <v>-1486033.3962787499</v>
      </c>
      <c r="Y174" s="127">
        <v>-6811872.6171664847</v>
      </c>
      <c r="Z174" s="127">
        <v>6561613.3847984374</v>
      </c>
      <c r="AA174" s="127">
        <v>22440908.737037655</v>
      </c>
      <c r="AB174" s="127">
        <v>17945344.386586174</v>
      </c>
      <c r="AC174" s="130">
        <v>15474472.143640626</v>
      </c>
      <c r="AD174" s="130">
        <v>19289175.380996015</v>
      </c>
      <c r="AE174" s="130">
        <v>25694816.061043981</v>
      </c>
      <c r="AF174" s="130">
        <v>18247443.918727502</v>
      </c>
      <c r="AG174" s="127">
        <v>9899515.916880155</v>
      </c>
      <c r="AH174" s="127">
        <v>21381880.894879062</v>
      </c>
      <c r="AI174" s="127">
        <v>38342654.999873988</v>
      </c>
      <c r="AJ174" s="127">
        <v>57036603.554115392</v>
      </c>
      <c r="AK174" s="127">
        <v>72398979.072725862</v>
      </c>
      <c r="AL174" s="127">
        <v>101165970.52299133</v>
      </c>
      <c r="AM174" s="127">
        <v>110745572.79522499</v>
      </c>
      <c r="AN174" s="127">
        <v>123687534.43389586</v>
      </c>
      <c r="AO174" s="127">
        <v>145287005.05023968</v>
      </c>
      <c r="AP174" s="127">
        <v>185540053.08114272</v>
      </c>
      <c r="AQ174" s="127">
        <v>252708902.07797164</v>
      </c>
      <c r="AR174" s="127">
        <v>288320196.28522974</v>
      </c>
      <c r="AS174" s="127">
        <v>392320854.70833457</v>
      </c>
      <c r="AT174" s="130">
        <v>500237445.42674059</v>
      </c>
      <c r="AU174" s="130">
        <v>565341766.67793417</v>
      </c>
      <c r="AV174" s="130">
        <v>583288295.2494911</v>
      </c>
      <c r="AW174" s="130">
        <v>766760204.52140629</v>
      </c>
      <c r="AX174" s="130">
        <v>828327343.2954272</v>
      </c>
      <c r="AY174" s="127">
        <v>865245507.98580778</v>
      </c>
      <c r="AZ174" s="127">
        <v>881644308.06582749</v>
      </c>
      <c r="BA174" s="127">
        <v>1023712725.1072075</v>
      </c>
      <c r="BB174" s="127">
        <v>1078295910.6394687</v>
      </c>
      <c r="BC174" s="127">
        <v>1053477690.4120774</v>
      </c>
      <c r="BD174" s="127">
        <v>-1109335647.7736251</v>
      </c>
      <c r="BE174" s="127">
        <v>-926663744.73766994</v>
      </c>
      <c r="BF174" s="127">
        <v>-1079728465.6254675</v>
      </c>
      <c r="BG174" s="127">
        <v>-266584440.32790002</v>
      </c>
      <c r="BH174" s="127">
        <v>-466450585.65198249</v>
      </c>
      <c r="BI174" s="127">
        <v>39480472.521736249</v>
      </c>
      <c r="BJ174" s="127">
        <v>-487188638.08275253</v>
      </c>
      <c r="BK174" s="127">
        <v>-47162899.200767495</v>
      </c>
      <c r="BL174" s="127">
        <v>166908604.21566251</v>
      </c>
      <c r="BM174" s="127">
        <v>652999214.45578504</v>
      </c>
      <c r="BN174" s="127">
        <v>361012874.46863252</v>
      </c>
      <c r="BO174" s="127">
        <v>-355988344.44634748</v>
      </c>
      <c r="BP174" s="127">
        <v>931119768.09789991</v>
      </c>
      <c r="BQ174" s="127">
        <v>1715389757.8832674</v>
      </c>
      <c r="BR174" s="127">
        <v>2546998055.9441352</v>
      </c>
      <c r="BS174" s="127">
        <v>2165140547.9611449</v>
      </c>
      <c r="BT174" s="127">
        <v>2854813064.0094676</v>
      </c>
      <c r="BU174" s="127">
        <v>3180029585.6865849</v>
      </c>
      <c r="BV174" s="127">
        <v>3691724132.3349152</v>
      </c>
      <c r="BW174" s="127">
        <v>4138044762.0786324</v>
      </c>
      <c r="BX174" s="127">
        <v>4172103834.9134049</v>
      </c>
      <c r="BY174" s="127">
        <v>2771627246.8776002</v>
      </c>
      <c r="BZ174" s="127">
        <v>4816214677.7815447</v>
      </c>
      <c r="CA174" s="127">
        <v>6885759016.2516851</v>
      </c>
      <c r="CB174" s="127">
        <v>7236300898.0738354</v>
      </c>
      <c r="CC174" s="127">
        <v>12084107480.987459</v>
      </c>
      <c r="CD174" s="127">
        <v>9469779761.4826393</v>
      </c>
      <c r="CE174" s="127">
        <v>4726498810.3338003</v>
      </c>
      <c r="CF174" s="127">
        <v>-618516330051.08032</v>
      </c>
      <c r="CG174" s="127">
        <v>-600749460580.01025</v>
      </c>
      <c r="CH174" s="127">
        <v>-596091462701.96021</v>
      </c>
      <c r="CI174" s="127">
        <v>-583168627426.94019</v>
      </c>
      <c r="CJ174" s="127">
        <v>-576067169650.11011</v>
      </c>
      <c r="CK174" s="127">
        <v>-570324199345.56982</v>
      </c>
      <c r="CL174" s="130">
        <v>-594164647452.77002</v>
      </c>
      <c r="CM174" s="130">
        <v>-594078147177.16992</v>
      </c>
      <c r="CN174" s="130">
        <v>-595683763407.60034</v>
      </c>
      <c r="CO174" s="130">
        <v>-585319900450.30981</v>
      </c>
      <c r="CP174" s="247">
        <v>-549104059484.55981</v>
      </c>
      <c r="CQ174" s="247">
        <v>-552145422832.67017</v>
      </c>
      <c r="CR174" s="247">
        <v>-543825368754.1499</v>
      </c>
      <c r="CS174" s="247">
        <v>-353524561711.67969</v>
      </c>
      <c r="CT174" s="247">
        <v>-300464515355.65039</v>
      </c>
      <c r="CU174" s="247">
        <v>-1368213315674.25</v>
      </c>
      <c r="CV174" s="247">
        <v>-2510412683649.0186</v>
      </c>
      <c r="CW174" s="247">
        <v>-4722039157173.8262</v>
      </c>
      <c r="CX174" s="247">
        <v>-3168403560534.8066</v>
      </c>
      <c r="CY174" s="247">
        <v>-3703754617730.1582</v>
      </c>
      <c r="CZ174" s="247">
        <v>-5337108187622.5</v>
      </c>
      <c r="DA174" s="247">
        <v>-7353869920941.6328</v>
      </c>
      <c r="DB174" s="247">
        <v>-13224994553001.359</v>
      </c>
      <c r="DC174" s="247">
        <v>-18735190320791.594</v>
      </c>
      <c r="DD174" s="247">
        <v>-18460104541896.438</v>
      </c>
      <c r="DE174" s="247">
        <v>-18160225786930.891</v>
      </c>
      <c r="DF174" s="247">
        <v>-16472049193937.422</v>
      </c>
      <c r="DG174" s="301">
        <v>-15057437260869.453</v>
      </c>
      <c r="DH174" s="301">
        <v>-16210781571031.359</v>
      </c>
      <c r="DI174" s="301">
        <v>-15847990121052.406</v>
      </c>
      <c r="DJ174" s="301">
        <v>-15291000044743.734</v>
      </c>
      <c r="DK174" s="301">
        <v>-19809791396033.734</v>
      </c>
      <c r="DL174" s="301">
        <v>-17969020150388.422</v>
      </c>
      <c r="DM174" s="301">
        <v>-17732269456084.922</v>
      </c>
      <c r="DN174" s="301">
        <v>-26421075416395.938</v>
      </c>
      <c r="DO174" s="301">
        <v>-37965158866295.547</v>
      </c>
      <c r="DP174" s="310">
        <v>-29259455478517.328</v>
      </c>
      <c r="DQ174" s="310">
        <v>-35850124914437.5</v>
      </c>
      <c r="DR174" s="310">
        <v>-37724792920643.641</v>
      </c>
      <c r="DS174" s="310">
        <v>-40400342429098.906</v>
      </c>
      <c r="DT174" s="310">
        <v>-39044137393799.156</v>
      </c>
      <c r="DU174" s="301">
        <v>-43810168249549.609</v>
      </c>
      <c r="DV174" s="301">
        <v>-45094204832358.031</v>
      </c>
      <c r="DW174" s="301">
        <v>-46053516209946.781</v>
      </c>
      <c r="DX174" s="310">
        <v>-44688293382431.219</v>
      </c>
      <c r="DY174" s="301">
        <v>-48811205404028.063</v>
      </c>
      <c r="DZ174" s="301">
        <v>-50863371651685.969</v>
      </c>
      <c r="EA174" s="301">
        <v>-54414859837712.906</v>
      </c>
      <c r="EB174" s="301">
        <v>-66884759874996.188</v>
      </c>
      <c r="EC174" s="301">
        <v>-90220603576478.188</v>
      </c>
      <c r="ED174" s="301">
        <v>-105424264298347.75</v>
      </c>
      <c r="EE174" s="301">
        <v>-116959385691199</v>
      </c>
      <c r="EF174" s="301">
        <v>-138102628765515.5</v>
      </c>
      <c r="EG174" s="301">
        <v>-158022187092675.69</v>
      </c>
      <c r="EH174" s="301">
        <v>-163925694593583</v>
      </c>
      <c r="EI174" s="301">
        <v>-167246843295827.44</v>
      </c>
      <c r="EJ174" s="301">
        <v>-138129977853142.56</v>
      </c>
      <c r="EK174" s="373">
        <v>-150044433469016.31</v>
      </c>
      <c r="EL174" s="408">
        <v>-139728011.8363398</v>
      </c>
      <c r="EM174" s="408">
        <v>-133259064.30363093</v>
      </c>
      <c r="EN174" s="310">
        <v>-114458551.54548487</v>
      </c>
      <c r="EO174" s="395">
        <v>-119095730.27533488</v>
      </c>
      <c r="EP174" s="395">
        <v>-138341339.12023538</v>
      </c>
      <c r="EQ174" s="395">
        <v>-149225763.15738317</v>
      </c>
      <c r="ER174" s="395">
        <v>-217509290.72348651</v>
      </c>
      <c r="ES174" s="395">
        <v>-236926649.3861005</v>
      </c>
      <c r="ET174" s="408">
        <v>-255360513.46698087</v>
      </c>
      <c r="EU174" s="408">
        <v>-295688315.13191313</v>
      </c>
      <c r="EV174" s="408">
        <v>-347040460.2230044</v>
      </c>
      <c r="EW174" s="408">
        <v>-335963941.92626148</v>
      </c>
      <c r="EX174" s="433">
        <v>-282901729.33373398</v>
      </c>
      <c r="EY174" s="460">
        <v>-273299895.19245398</v>
      </c>
      <c r="EZ174" s="460">
        <v>-419421680.22316951</v>
      </c>
      <c r="FA174" s="460">
        <v>-522368040.08517373</v>
      </c>
      <c r="FB174" s="460">
        <v>-543283820.12315321</v>
      </c>
      <c r="FC174" s="460">
        <v>-418500332.54775399</v>
      </c>
      <c r="FD174" s="433">
        <v>-402374919.78735852</v>
      </c>
      <c r="FE174" s="433">
        <v>-399382832.36940676</v>
      </c>
      <c r="FF174" s="460">
        <v>-399280176.497437</v>
      </c>
      <c r="FG174" s="460">
        <v>-415853249.17971677</v>
      </c>
      <c r="FH174" s="460">
        <v>-410691767.48354799</v>
      </c>
      <c r="FI174" s="460">
        <v>-411034851.17056698</v>
      </c>
      <c r="FJ174" s="460">
        <v>-409583446.52078128</v>
      </c>
      <c r="FK174" s="460">
        <v>-402975732.94663274</v>
      </c>
      <c r="FL174" s="460">
        <v>-493544589.90507823</v>
      </c>
      <c r="FM174" s="460">
        <v>-616698242.88315427</v>
      </c>
      <c r="FN174" s="460">
        <v>-918140689.99719548</v>
      </c>
      <c r="FO174" s="460">
        <v>-1406749378.319114</v>
      </c>
      <c r="FP174" s="468" t="s">
        <v>95</v>
      </c>
      <c r="FQ174" s="468" t="s">
        <v>95</v>
      </c>
      <c r="FR174" s="468" t="s">
        <v>95</v>
      </c>
      <c r="FS174" s="468" t="s">
        <v>95</v>
      </c>
      <c r="FT174" s="468" t="s">
        <v>95</v>
      </c>
      <c r="FU174" s="468" t="s">
        <v>95</v>
      </c>
      <c r="FV174" s="468" t="s">
        <v>95</v>
      </c>
      <c r="FW174" s="468" t="s">
        <v>95</v>
      </c>
      <c r="FX174" s="468" t="s">
        <v>95</v>
      </c>
      <c r="FY174" s="468" t="s">
        <v>95</v>
      </c>
      <c r="FZ174" s="468" t="s">
        <v>95</v>
      </c>
      <c r="GA174" s="468" t="s">
        <v>95</v>
      </c>
      <c r="GB174" s="460">
        <v>-1470013328.0057061</v>
      </c>
      <c r="GC174" s="460">
        <v>-1425077776.9337649</v>
      </c>
      <c r="GD174" s="460">
        <v>-1545208219.4452071</v>
      </c>
      <c r="GE174" s="460">
        <v>-1705562517.8421741</v>
      </c>
      <c r="GF174" s="460">
        <v>-1872518158.6075399</v>
      </c>
      <c r="GG174" s="460">
        <v>-1973587484.1040721</v>
      </c>
      <c r="GH174" s="460">
        <v>-1914218295.7859409</v>
      </c>
      <c r="GI174" s="460">
        <v>-2111181783.878901</v>
      </c>
      <c r="GJ174" s="460">
        <v>-2198203419.2819772</v>
      </c>
      <c r="GK174" s="460">
        <v>-2511124372.3128901</v>
      </c>
      <c r="GL174" s="460">
        <v>-2452947841.0249162</v>
      </c>
      <c r="GM174" s="460">
        <v>-2601590135.0890341</v>
      </c>
      <c r="GN174" s="460">
        <v>-2598634214.8690281</v>
      </c>
      <c r="GO174" s="460">
        <v>-2681568610.6666698</v>
      </c>
      <c r="GP174" s="460">
        <v>-2782418191.8852139</v>
      </c>
      <c r="GQ174" s="310">
        <v>-2961093185.229722</v>
      </c>
      <c r="GR174" s="310">
        <v>-3822990278.2644138</v>
      </c>
      <c r="GS174" s="310">
        <v>-4797810217.7439318</v>
      </c>
      <c r="GT174" s="310">
        <v>-7457835859.0323639</v>
      </c>
      <c r="GU174" s="310">
        <v>-5525993664.6183043</v>
      </c>
      <c r="GV174" s="310">
        <v>-5445950891.2948837</v>
      </c>
      <c r="GW174" s="310">
        <v>-5400744248.6974878</v>
      </c>
      <c r="GX174" s="310">
        <v>-5947917636.5543642</v>
      </c>
      <c r="GY174" s="254">
        <v>-5846209323.9992962</v>
      </c>
      <c r="GZ174" s="254">
        <v>-8283904113.3264599</v>
      </c>
      <c r="HA174" s="254">
        <v>-10208591843.169329</v>
      </c>
      <c r="HB174" s="254">
        <v>-11801640788.07696</v>
      </c>
      <c r="HC174" s="254">
        <v>-9794536255.3893833</v>
      </c>
      <c r="HD174" s="254">
        <v>-9820477401.7903442</v>
      </c>
      <c r="HE174" s="254">
        <v>-9000952519.1907768</v>
      </c>
      <c r="HF174" s="254">
        <v>-8430574400.6726875</v>
      </c>
      <c r="HG174" s="255">
        <v>-9791838678.1130409</v>
      </c>
      <c r="HH174" s="255">
        <v>-9766250583.985096</v>
      </c>
      <c r="HI174" s="255">
        <v>-9644124854.1766872</v>
      </c>
      <c r="HJ174" s="255">
        <v>-9011839664.5255756</v>
      </c>
      <c r="HK174" s="255">
        <v>-9469471137.5099754</v>
      </c>
      <c r="HL174" s="255">
        <v>-10233724583.305529</v>
      </c>
      <c r="HM174" s="255">
        <v>-11955767800.709976</v>
      </c>
      <c r="HN174" s="255">
        <v>-14476285827.410448</v>
      </c>
      <c r="HO174" s="255">
        <v>-15722761622.385096</v>
      </c>
      <c r="HP174" s="255">
        <v>-14052517437.451344</v>
      </c>
      <c r="HQ174" s="254">
        <v>-15573442790.594736</v>
      </c>
      <c r="HR174" s="254">
        <v>-15910513434.550152</v>
      </c>
      <c r="HS174" s="254">
        <v>-17257387618.094578</v>
      </c>
      <c r="HT174" s="254">
        <v>-17322652450.770393</v>
      </c>
      <c r="HU174" s="254">
        <v>-15712957013.389353</v>
      </c>
      <c r="HV174" s="254">
        <v>-16035134365.565472</v>
      </c>
      <c r="HW174" s="254">
        <v>-15662893372.616848</v>
      </c>
      <c r="HX174" s="254">
        <v>-16335372626.075232</v>
      </c>
      <c r="HY174" s="254">
        <v>-16181712508.01152</v>
      </c>
      <c r="HZ174" s="254">
        <v>-16321033557.493937</v>
      </c>
      <c r="IA174" s="254">
        <v>-18394722862.155342</v>
      </c>
      <c r="IB174" s="254">
        <v>-21833848426.422401</v>
      </c>
      <c r="IC174" s="254">
        <v>-20011079061.398594</v>
      </c>
      <c r="ID174" s="254">
        <v>-20375054231.152992</v>
      </c>
      <c r="IE174" s="254">
        <v>-21139985310.799198</v>
      </c>
      <c r="IF174" s="254">
        <v>-21278669827.492863</v>
      </c>
      <c r="IG174" s="254">
        <v>-21492801390.924446</v>
      </c>
      <c r="IH174" s="480" t="s">
        <v>95</v>
      </c>
      <c r="II174" s="480" t="s">
        <v>95</v>
      </c>
      <c r="IJ174" s="254">
        <v>-19619595800.358864</v>
      </c>
      <c r="IK174" s="254">
        <v>-19467924974.987167</v>
      </c>
    </row>
    <row r="175" spans="2:245" x14ac:dyDescent="0.2">
      <c r="B175" s="57"/>
      <c r="C175" s="128"/>
      <c r="D175" s="128"/>
      <c r="E175" s="128"/>
      <c r="F175" s="129"/>
      <c r="G175" s="128"/>
      <c r="H175" s="128"/>
      <c r="I175" s="128"/>
      <c r="J175" s="128"/>
      <c r="K175" s="128"/>
      <c r="L175" s="128"/>
      <c r="M175" s="128"/>
      <c r="N175" s="128"/>
      <c r="O175" s="128"/>
      <c r="P175" s="129"/>
      <c r="Q175" s="129"/>
      <c r="R175" s="129"/>
      <c r="S175" s="129"/>
      <c r="T175" s="128"/>
      <c r="U175" s="128"/>
      <c r="V175" s="128"/>
      <c r="W175" s="128"/>
      <c r="X175" s="128"/>
      <c r="Y175" s="128"/>
      <c r="Z175" s="128"/>
      <c r="AA175" s="128"/>
      <c r="AB175" s="128"/>
      <c r="AC175" s="129"/>
      <c r="AD175" s="129"/>
      <c r="AE175" s="129"/>
      <c r="AF175" s="129"/>
      <c r="AG175" s="128"/>
      <c r="AH175" s="128"/>
      <c r="AI175" s="128"/>
      <c r="AJ175" s="128"/>
      <c r="AK175" s="128"/>
      <c r="AL175" s="128"/>
      <c r="AM175" s="128"/>
      <c r="AN175" s="128"/>
      <c r="AO175" s="128"/>
      <c r="AP175" s="128"/>
      <c r="AQ175" s="128"/>
      <c r="AR175" s="128"/>
      <c r="AS175" s="128"/>
      <c r="AT175" s="129"/>
      <c r="AU175" s="129"/>
      <c r="AV175" s="129"/>
      <c r="AW175" s="129"/>
      <c r="AX175" s="129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8"/>
      <c r="CE175" s="128"/>
      <c r="CF175" s="128"/>
      <c r="CG175" s="128"/>
      <c r="CH175" s="128"/>
      <c r="CI175" s="128"/>
      <c r="CJ175" s="128"/>
      <c r="CK175" s="128"/>
      <c r="CL175" s="129"/>
      <c r="CM175" s="129"/>
      <c r="CN175" s="129"/>
      <c r="CO175" s="129"/>
      <c r="CP175" s="246"/>
      <c r="CQ175" s="246"/>
      <c r="CR175" s="246"/>
      <c r="CS175" s="246"/>
      <c r="CT175" s="246"/>
      <c r="CU175" s="246"/>
      <c r="CV175" s="246"/>
      <c r="CW175" s="246"/>
      <c r="CX175" s="246"/>
      <c r="CY175" s="246"/>
      <c r="CZ175" s="246"/>
      <c r="DA175" s="246"/>
      <c r="DB175" s="246"/>
      <c r="DC175" s="246"/>
      <c r="DD175" s="246"/>
      <c r="DE175" s="246"/>
      <c r="DF175" s="246"/>
      <c r="DG175" s="300"/>
      <c r="DH175" s="300"/>
      <c r="DI175" s="300"/>
      <c r="DJ175" s="300"/>
      <c r="DK175" s="300"/>
      <c r="DL175" s="300"/>
      <c r="DM175" s="300"/>
      <c r="DN175" s="300"/>
      <c r="DO175" s="300"/>
      <c r="DP175" s="309"/>
      <c r="DQ175" s="309"/>
      <c r="DR175" s="309"/>
      <c r="DS175" s="309"/>
      <c r="DT175" s="309"/>
      <c r="DU175" s="300"/>
      <c r="DV175" s="300"/>
      <c r="DW175" s="300"/>
      <c r="DX175" s="309"/>
      <c r="DY175" s="300"/>
      <c r="DZ175" s="300"/>
      <c r="EA175" s="300"/>
      <c r="EB175" s="300"/>
      <c r="EC175" s="300"/>
      <c r="ED175" s="300"/>
      <c r="EE175" s="300"/>
      <c r="EF175" s="300"/>
      <c r="EG175" s="300"/>
      <c r="EH175" s="300"/>
      <c r="EI175" s="300"/>
      <c r="EJ175" s="300"/>
      <c r="EK175" s="372"/>
      <c r="EL175" s="407"/>
      <c r="EM175" s="407"/>
      <c r="EN175" s="309"/>
      <c r="EO175" s="394"/>
      <c r="EP175" s="394"/>
      <c r="EQ175" s="394"/>
      <c r="ER175" s="394"/>
      <c r="ES175" s="394"/>
      <c r="ET175" s="407"/>
      <c r="EU175" s="407"/>
      <c r="EV175" s="407"/>
      <c r="EW175" s="407"/>
      <c r="EX175" s="432"/>
      <c r="EY175" s="459"/>
      <c r="EZ175" s="459"/>
      <c r="FA175" s="459"/>
      <c r="FB175" s="459"/>
      <c r="FC175" s="459"/>
      <c r="FD175" s="432"/>
      <c r="FE175" s="432"/>
      <c r="FF175" s="459"/>
      <c r="FG175" s="459"/>
      <c r="FH175" s="459"/>
      <c r="FI175" s="459"/>
      <c r="FJ175" s="459"/>
      <c r="FK175" s="459"/>
      <c r="FL175" s="459"/>
      <c r="FM175" s="459"/>
      <c r="FN175" s="459"/>
      <c r="FO175" s="459"/>
      <c r="FP175" s="467"/>
      <c r="FQ175" s="467"/>
      <c r="FR175" s="467"/>
      <c r="FS175" s="467"/>
      <c r="FT175" s="467"/>
      <c r="FU175" s="467"/>
      <c r="FV175" s="467"/>
      <c r="FW175" s="467"/>
      <c r="FX175" s="467"/>
      <c r="FY175" s="467"/>
      <c r="FZ175" s="467"/>
      <c r="GA175" s="467"/>
      <c r="GB175" s="459"/>
      <c r="GC175" s="459"/>
      <c r="GD175" s="459"/>
      <c r="GE175" s="459"/>
      <c r="GF175" s="459"/>
      <c r="GG175" s="459"/>
      <c r="GH175" s="459"/>
      <c r="GI175" s="459"/>
      <c r="GJ175" s="459"/>
      <c r="GK175" s="459"/>
      <c r="GL175" s="459"/>
      <c r="GM175" s="459"/>
      <c r="GN175" s="459"/>
      <c r="GO175" s="459"/>
      <c r="GP175" s="459"/>
      <c r="GQ175" s="309"/>
      <c r="GR175" s="309"/>
      <c r="GS175" s="309"/>
      <c r="GT175" s="309"/>
      <c r="GU175" s="309"/>
      <c r="GV175" s="309"/>
      <c r="GW175" s="309"/>
      <c r="GX175" s="309"/>
      <c r="GY175" s="485"/>
      <c r="GZ175" s="485"/>
      <c r="HA175" s="485"/>
      <c r="HB175" s="485"/>
      <c r="HC175" s="485"/>
      <c r="HD175" s="485"/>
      <c r="HE175" s="485"/>
      <c r="HF175" s="485"/>
      <c r="HG175" s="484"/>
      <c r="HH175" s="484"/>
      <c r="HI175" s="484"/>
      <c r="HJ175" s="484"/>
      <c r="HK175" s="484"/>
      <c r="HL175" s="484"/>
      <c r="HM175" s="484"/>
      <c r="HN175" s="484"/>
      <c r="HO175" s="484"/>
      <c r="HP175" s="484"/>
      <c r="HQ175" s="485"/>
      <c r="HR175" s="485"/>
      <c r="HS175" s="485"/>
      <c r="HT175" s="485"/>
      <c r="HU175" s="485"/>
      <c r="HV175" s="485"/>
      <c r="HW175" s="485"/>
      <c r="HX175" s="485"/>
      <c r="HY175" s="485"/>
      <c r="HZ175" s="485"/>
      <c r="IA175" s="485"/>
      <c r="IB175" s="485"/>
      <c r="IC175" s="485"/>
      <c r="ID175" s="485"/>
      <c r="IE175" s="485"/>
      <c r="IF175" s="485"/>
      <c r="IG175" s="485"/>
      <c r="IH175" s="479"/>
      <c r="II175" s="479"/>
      <c r="IJ175" s="485"/>
      <c r="IK175" s="485">
        <v>0</v>
      </c>
    </row>
    <row r="176" spans="2:245" x14ac:dyDescent="0.2">
      <c r="B176" s="221" t="s">
        <v>134</v>
      </c>
      <c r="C176" s="128">
        <v>50756531.285322502</v>
      </c>
      <c r="D176" s="128">
        <v>51428586.005611598</v>
      </c>
      <c r="E176" s="128">
        <v>54028809.307504997</v>
      </c>
      <c r="F176" s="129">
        <v>57431834.995782413</v>
      </c>
      <c r="G176" s="128">
        <v>57566543.939559706</v>
      </c>
      <c r="H176" s="128">
        <v>58268116.880514711</v>
      </c>
      <c r="I176" s="128">
        <v>58827831.879427403</v>
      </c>
      <c r="J176" s="128">
        <v>61711731.886537313</v>
      </c>
      <c r="K176" s="128">
        <v>62330885.6228204</v>
      </c>
      <c r="L176" s="128">
        <v>64475886.150641918</v>
      </c>
      <c r="M176" s="128">
        <v>64362426.773929395</v>
      </c>
      <c r="N176" s="128">
        <v>67604853.652461216</v>
      </c>
      <c r="O176" s="128">
        <v>73192603.33875972</v>
      </c>
      <c r="P176" s="129">
        <v>73383265.650349095</v>
      </c>
      <c r="Q176" s="129">
        <v>76930856.917714313</v>
      </c>
      <c r="R176" s="129">
        <v>83123157.784575507</v>
      </c>
      <c r="S176" s="129">
        <v>88418384.522997096</v>
      </c>
      <c r="T176" s="128">
        <v>249204635.38730931</v>
      </c>
      <c r="U176" s="128">
        <v>270746643.05615222</v>
      </c>
      <c r="V176" s="128">
        <v>277777364.94244653</v>
      </c>
      <c r="W176" s="128">
        <v>340045149.79734826</v>
      </c>
      <c r="X176" s="128">
        <v>336968261.56932199</v>
      </c>
      <c r="Y176" s="128">
        <v>331494211.25503707</v>
      </c>
      <c r="Z176" s="128">
        <v>352034668.75412661</v>
      </c>
      <c r="AA176" s="128">
        <v>379514672.58488852</v>
      </c>
      <c r="AB176" s="128">
        <v>396749080.48097664</v>
      </c>
      <c r="AC176" s="129">
        <v>407013700.44213152</v>
      </c>
      <c r="AD176" s="129">
        <v>408077249.32969332</v>
      </c>
      <c r="AE176" s="129">
        <v>414759145.96529722</v>
      </c>
      <c r="AF176" s="129">
        <v>464431351.66752893</v>
      </c>
      <c r="AG176" s="128">
        <v>476721103.7762813</v>
      </c>
      <c r="AH176" s="128">
        <v>478445093.33296674</v>
      </c>
      <c r="AI176" s="128">
        <v>495361906.00001526</v>
      </c>
      <c r="AJ176" s="128">
        <v>513187319.91088086</v>
      </c>
      <c r="AK176" s="128">
        <v>496245009.26131773</v>
      </c>
      <c r="AL176" s="128">
        <v>516921899.08422816</v>
      </c>
      <c r="AM176" s="128">
        <v>520680707.23309481</v>
      </c>
      <c r="AN176" s="128">
        <v>527049733.33539766</v>
      </c>
      <c r="AO176" s="128">
        <v>537899351.1311866</v>
      </c>
      <c r="AP176" s="128">
        <v>570194771.8212322</v>
      </c>
      <c r="AQ176" s="128">
        <v>627326718.79060328</v>
      </c>
      <c r="AR176" s="128">
        <v>654060412.14853418</v>
      </c>
      <c r="AS176" s="128">
        <v>741970485.35979521</v>
      </c>
      <c r="AT176" s="129">
        <v>832339402.09519541</v>
      </c>
      <c r="AU176" s="129">
        <v>873548904.99089003</v>
      </c>
      <c r="AV176" s="129">
        <v>898201838.68479013</v>
      </c>
      <c r="AW176" s="129">
        <v>1091083403.8041296</v>
      </c>
      <c r="AX176" s="129">
        <v>1132158139.0875936</v>
      </c>
      <c r="AY176" s="128">
        <v>1143047772.4902575</v>
      </c>
      <c r="AZ176" s="128">
        <v>1171628030.7407181</v>
      </c>
      <c r="BA176" s="128">
        <v>1341353838.6730804</v>
      </c>
      <c r="BB176" s="128">
        <v>1395149549.8674512</v>
      </c>
      <c r="BC176" s="128">
        <v>1461431342.4205837</v>
      </c>
      <c r="BD176" s="128">
        <v>6501564342.221571</v>
      </c>
      <c r="BE176" s="128">
        <v>6150470758.463583</v>
      </c>
      <c r="BF176" s="128">
        <v>7095308131.0931015</v>
      </c>
      <c r="BG176" s="128">
        <v>8588835106.8840256</v>
      </c>
      <c r="BH176" s="128">
        <v>10016916773.923895</v>
      </c>
      <c r="BI176" s="128">
        <v>9416615788.2985649</v>
      </c>
      <c r="BJ176" s="128">
        <v>11120036850.82478</v>
      </c>
      <c r="BK176" s="128">
        <v>12324229675.732424</v>
      </c>
      <c r="BL176" s="128">
        <v>12417634001.124832</v>
      </c>
      <c r="BM176" s="128">
        <v>12643033805.454416</v>
      </c>
      <c r="BN176" s="128">
        <v>15587723070.6917</v>
      </c>
      <c r="BO176" s="128">
        <v>17683528205.053368</v>
      </c>
      <c r="BP176" s="128">
        <v>18405577565.477909</v>
      </c>
      <c r="BQ176" s="128">
        <v>19398353885.048431</v>
      </c>
      <c r="BR176" s="128">
        <v>20224595563.150124</v>
      </c>
      <c r="BS176" s="128">
        <v>22408040502.986137</v>
      </c>
      <c r="BT176" s="128">
        <v>23078342985.591515</v>
      </c>
      <c r="BU176" s="128">
        <v>23518290385.470779</v>
      </c>
      <c r="BV176" s="128">
        <v>23887975274.567738</v>
      </c>
      <c r="BW176" s="128">
        <v>24272114576.959381</v>
      </c>
      <c r="BX176" s="128">
        <v>28261797727.354126</v>
      </c>
      <c r="BY176" s="128">
        <v>32999912029.079006</v>
      </c>
      <c r="BZ176" s="128">
        <v>36652928711.25811</v>
      </c>
      <c r="CA176" s="128">
        <v>38676358893.258179</v>
      </c>
      <c r="CB176" s="128">
        <v>46762927373.573517</v>
      </c>
      <c r="CC176" s="128">
        <v>57175713201.126091</v>
      </c>
      <c r="CD176" s="128">
        <v>65705401976.371246</v>
      </c>
      <c r="CE176" s="128">
        <v>74399012917.560303</v>
      </c>
      <c r="CF176" s="128">
        <v>1334030868318.4099</v>
      </c>
      <c r="CG176" s="128">
        <v>1361939871392.22</v>
      </c>
      <c r="CH176" s="128">
        <v>1380822789390.24</v>
      </c>
      <c r="CI176" s="128">
        <v>1399090562065.9602</v>
      </c>
      <c r="CJ176" s="128">
        <v>1379504126802.6499</v>
      </c>
      <c r="CK176" s="128">
        <v>1398537808439.1904</v>
      </c>
      <c r="CL176" s="129">
        <v>1382428029743.8999</v>
      </c>
      <c r="CM176" s="129">
        <v>1400815543428.9299</v>
      </c>
      <c r="CN176" s="129">
        <v>1418202389483.3198</v>
      </c>
      <c r="CO176" s="129">
        <v>1421295115502.6802</v>
      </c>
      <c r="CP176" s="246">
        <v>1463681062983.1799</v>
      </c>
      <c r="CQ176" s="246">
        <v>1473493413447.5498</v>
      </c>
      <c r="CR176" s="246">
        <v>1503166122548.0398</v>
      </c>
      <c r="CS176" s="246">
        <v>1740649385513.7</v>
      </c>
      <c r="CT176" s="246">
        <v>1967423970963.4097</v>
      </c>
      <c r="CU176" s="246">
        <v>4300918752319.8804</v>
      </c>
      <c r="CV176" s="246">
        <v>6875521361166.6406</v>
      </c>
      <c r="CW176" s="246">
        <v>9885836459827.8633</v>
      </c>
      <c r="CX176" s="246">
        <v>12669565611307.98</v>
      </c>
      <c r="CY176" s="246">
        <v>14452855107110.398</v>
      </c>
      <c r="CZ176" s="246">
        <v>18099524397333.652</v>
      </c>
      <c r="DA176" s="246">
        <v>22864514868410.973</v>
      </c>
      <c r="DB176" s="246">
        <v>36038747018076.273</v>
      </c>
      <c r="DC176" s="246">
        <v>74800152319678.422</v>
      </c>
      <c r="DD176" s="246">
        <v>74939595811809.688</v>
      </c>
      <c r="DE176" s="246">
        <v>75163882394719.125</v>
      </c>
      <c r="DF176" s="246">
        <v>76829885525859.891</v>
      </c>
      <c r="DG176" s="300">
        <v>78611472799029.859</v>
      </c>
      <c r="DH176" s="300">
        <v>77240546658791.063</v>
      </c>
      <c r="DI176" s="300">
        <v>77517282783687.266</v>
      </c>
      <c r="DJ176" s="300">
        <v>78258165538737.094</v>
      </c>
      <c r="DK176" s="300">
        <v>78292867032213.672</v>
      </c>
      <c r="DL176" s="300">
        <v>80121598790820.406</v>
      </c>
      <c r="DM176" s="300">
        <v>80736437416196.234</v>
      </c>
      <c r="DN176" s="300">
        <v>98834464812942.328</v>
      </c>
      <c r="DO176" s="300">
        <v>124406912058586.39</v>
      </c>
      <c r="DP176" s="309">
        <v>124559850141851.11</v>
      </c>
      <c r="DQ176" s="309">
        <v>124933719711952.92</v>
      </c>
      <c r="DR176" s="309">
        <v>129894204780180.02</v>
      </c>
      <c r="DS176" s="309">
        <v>135850886176648.25</v>
      </c>
      <c r="DT176" s="309">
        <v>138286983631907.97</v>
      </c>
      <c r="DU176" s="300">
        <v>144049676213028.28</v>
      </c>
      <c r="DV176" s="300">
        <v>147600512846953.78</v>
      </c>
      <c r="DW176" s="300">
        <v>151234255512179.31</v>
      </c>
      <c r="DX176" s="309">
        <v>158307266956484.78</v>
      </c>
      <c r="DY176" s="300">
        <v>166696405885404.72</v>
      </c>
      <c r="DZ176" s="300">
        <v>173060651333892.31</v>
      </c>
      <c r="EA176" s="300">
        <v>180646671545437.5</v>
      </c>
      <c r="EB176" s="300">
        <v>206173463539316.41</v>
      </c>
      <c r="EC176" s="300">
        <v>283752824095436.44</v>
      </c>
      <c r="ED176" s="300">
        <v>307336483208464.5</v>
      </c>
      <c r="EE176" s="300">
        <v>334276674558089.69</v>
      </c>
      <c r="EF176" s="300">
        <v>377274230909801.81</v>
      </c>
      <c r="EG176" s="300">
        <v>480424366583917.69</v>
      </c>
      <c r="EH176" s="300">
        <v>490715511532851.81</v>
      </c>
      <c r="EI176" s="300">
        <v>505120687877471.19</v>
      </c>
      <c r="EJ176" s="300">
        <v>477601558642049.38</v>
      </c>
      <c r="EK176" s="372">
        <v>502152530386821.56</v>
      </c>
      <c r="EL176" s="407">
        <v>485209637.81576335</v>
      </c>
      <c r="EM176" s="407">
        <v>465066128.69654799</v>
      </c>
      <c r="EN176" s="309">
        <v>475690410.06447464</v>
      </c>
      <c r="EO176" s="394">
        <v>491500108.50527275</v>
      </c>
      <c r="EP176" s="394">
        <v>585958665.20061541</v>
      </c>
      <c r="EQ176" s="394">
        <v>603985808.73539543</v>
      </c>
      <c r="ER176" s="394">
        <v>740235133.42382193</v>
      </c>
      <c r="ES176" s="394">
        <v>794216667.57448089</v>
      </c>
      <c r="ET176" s="407">
        <v>935606636.84428227</v>
      </c>
      <c r="EU176" s="407">
        <v>1016893647.7801025</v>
      </c>
      <c r="EV176" s="407">
        <v>1127202001.7473016</v>
      </c>
      <c r="EW176" s="407">
        <v>1168211576.5449722</v>
      </c>
      <c r="EX176" s="432">
        <v>1154458090.1050882</v>
      </c>
      <c r="EY176" s="459">
        <v>1231010927.8245416</v>
      </c>
      <c r="EZ176" s="459">
        <v>1542606269.6612051</v>
      </c>
      <c r="FA176" s="459">
        <v>1775746871.771898</v>
      </c>
      <c r="FB176" s="459">
        <v>1821745452.2992327</v>
      </c>
      <c r="FC176" s="459">
        <v>1841120457.8977816</v>
      </c>
      <c r="FD176" s="432">
        <v>1810248195.6371779</v>
      </c>
      <c r="FE176" s="432">
        <v>1811665537.9295797</v>
      </c>
      <c r="FF176" s="459">
        <v>1818642363.4611802</v>
      </c>
      <c r="FG176" s="459">
        <v>1813938302.5670464</v>
      </c>
      <c r="FH176" s="459">
        <v>1803991001.4596446</v>
      </c>
      <c r="FI176" s="459">
        <v>1807621768.539237</v>
      </c>
      <c r="FJ176" s="459">
        <v>1812388515.0778918</v>
      </c>
      <c r="FK176" s="459">
        <v>1816214111.9045911</v>
      </c>
      <c r="FL176" s="459">
        <v>2087219199.1464779</v>
      </c>
      <c r="FM176" s="459">
        <v>2369335464.172688</v>
      </c>
      <c r="FN176" s="459">
        <v>3059999778.0414457</v>
      </c>
      <c r="FO176" s="459">
        <v>4111825153.762372</v>
      </c>
      <c r="FP176" s="467" t="s">
        <v>95</v>
      </c>
      <c r="FQ176" s="467" t="s">
        <v>95</v>
      </c>
      <c r="FR176" s="467" t="s">
        <v>95</v>
      </c>
      <c r="FS176" s="467" t="s">
        <v>95</v>
      </c>
      <c r="FT176" s="467" t="s">
        <v>95</v>
      </c>
      <c r="FU176" s="467" t="s">
        <v>95</v>
      </c>
      <c r="FV176" s="467" t="s">
        <v>95</v>
      </c>
      <c r="FW176" s="467" t="s">
        <v>95</v>
      </c>
      <c r="FX176" s="467" t="s">
        <v>95</v>
      </c>
      <c r="FY176" s="467" t="s">
        <v>95</v>
      </c>
      <c r="FZ176" s="467" t="s">
        <v>95</v>
      </c>
      <c r="GA176" s="467" t="s">
        <v>95</v>
      </c>
      <c r="GB176" s="459">
        <v>5733646440.4218798</v>
      </c>
      <c r="GC176" s="459">
        <v>6229365096.2066107</v>
      </c>
      <c r="GD176" s="459">
        <v>6538399541.409503</v>
      </c>
      <c r="GE176" s="459">
        <v>6936930362.9451942</v>
      </c>
      <c r="GF176" s="459">
        <v>7317172257.0733023</v>
      </c>
      <c r="GG176" s="459">
        <v>7660782243.5983725</v>
      </c>
      <c r="GH176" s="459">
        <v>8180659884.9629641</v>
      </c>
      <c r="GI176" s="459">
        <v>8735649464.7810631</v>
      </c>
      <c r="GJ176" s="459">
        <v>8935689309.7356472</v>
      </c>
      <c r="GK176" s="459">
        <v>9630137161.6473541</v>
      </c>
      <c r="GL176" s="459">
        <v>10516844796.26339</v>
      </c>
      <c r="GM176" s="459">
        <v>10806734881.785654</v>
      </c>
      <c r="GN176" s="459">
        <v>10832838002.158522</v>
      </c>
      <c r="GO176" s="459">
        <v>11060610447.308121</v>
      </c>
      <c r="GP176" s="459">
        <v>12218109560.049171</v>
      </c>
      <c r="GQ176" s="309">
        <v>12754369496.176884</v>
      </c>
      <c r="GR176" s="309">
        <v>14603834009.963737</v>
      </c>
      <c r="GS176" s="309">
        <v>17101579698.056198</v>
      </c>
      <c r="GT176" s="309">
        <v>23313436485.575352</v>
      </c>
      <c r="GU176" s="309">
        <v>24774161697.910233</v>
      </c>
      <c r="GV176" s="309">
        <v>24740481956.76659</v>
      </c>
      <c r="GW176" s="309">
        <v>24841511018.150105</v>
      </c>
      <c r="GX176" s="309">
        <v>25998406523.150425</v>
      </c>
      <c r="GY176" s="485">
        <v>26112524496.073818</v>
      </c>
      <c r="GZ176" s="485">
        <v>31391513259.583035</v>
      </c>
      <c r="HA176" s="485">
        <v>35626458762.128006</v>
      </c>
      <c r="HB176" s="485">
        <v>39148230993.947556</v>
      </c>
      <c r="HC176" s="485">
        <v>43244090834.071457</v>
      </c>
      <c r="HD176" s="485">
        <v>43367800082.476265</v>
      </c>
      <c r="HE176" s="485">
        <v>42161853185.975594</v>
      </c>
      <c r="HF176" s="485">
        <v>41127869187.578735</v>
      </c>
      <c r="HG176" s="484">
        <v>44642344419.939209</v>
      </c>
      <c r="HH176" s="484">
        <v>44698092125.533669</v>
      </c>
      <c r="HI176" s="484">
        <v>44274108408.867378</v>
      </c>
      <c r="HJ176" s="484">
        <v>43086756596.466125</v>
      </c>
      <c r="HK176" s="484">
        <v>44226279839.646568</v>
      </c>
      <c r="HL176" s="484">
        <v>46964665812.500801</v>
      </c>
      <c r="HM176" s="484">
        <v>51122916115.373962</v>
      </c>
      <c r="HN176" s="484">
        <v>56648772114.205566</v>
      </c>
      <c r="HO176" s="484">
        <v>59609326986.936821</v>
      </c>
      <c r="HP176" s="484">
        <v>65297481050.846077</v>
      </c>
      <c r="HQ176" s="485">
        <v>67753977573.85218</v>
      </c>
      <c r="HR176" s="485">
        <v>68942187729.929337</v>
      </c>
      <c r="HS176" s="485">
        <v>72340168529.538116</v>
      </c>
      <c r="HT176" s="485">
        <v>72787029311.877075</v>
      </c>
      <c r="HU176" s="485">
        <v>73643272564.38562</v>
      </c>
      <c r="HV176" s="485">
        <v>74436340767.285065</v>
      </c>
      <c r="HW176" s="485">
        <v>74120627760.947479</v>
      </c>
      <c r="HX176" s="485">
        <v>75784552256.231003</v>
      </c>
      <c r="HY176" s="485">
        <v>77402370918.702164</v>
      </c>
      <c r="HZ176" s="485">
        <v>77732255600.851547</v>
      </c>
      <c r="IA176" s="485">
        <v>81967404752.163239</v>
      </c>
      <c r="IB176" s="485">
        <v>89653057971.034851</v>
      </c>
      <c r="IC176" s="485">
        <v>94596774153.739838</v>
      </c>
      <c r="ID176" s="485">
        <v>96043710098.649002</v>
      </c>
      <c r="IE176" s="485">
        <v>97758468513.679962</v>
      </c>
      <c r="IF176" s="485">
        <v>97911299603.470978</v>
      </c>
      <c r="IG176" s="485">
        <v>98376420860.461655</v>
      </c>
      <c r="IH176" s="479" t="s">
        <v>95</v>
      </c>
      <c r="II176" s="479" t="s">
        <v>95</v>
      </c>
      <c r="IJ176" s="485">
        <v>96299713127.695587</v>
      </c>
      <c r="IK176" s="485">
        <v>96255762649.821793</v>
      </c>
    </row>
    <row r="177" spans="2:245" x14ac:dyDescent="0.2">
      <c r="B177" s="223" t="s">
        <v>135</v>
      </c>
      <c r="C177" s="128">
        <v>-6326830.0672597997</v>
      </c>
      <c r="D177" s="128">
        <v>-6092046.439903101</v>
      </c>
      <c r="E177" s="128">
        <v>-4260597.0287985001</v>
      </c>
      <c r="F177" s="129">
        <v>-3869720.8337181997</v>
      </c>
      <c r="G177" s="128">
        <v>-3918346.2394269998</v>
      </c>
      <c r="H177" s="128">
        <v>-4519918.970801699</v>
      </c>
      <c r="I177" s="128">
        <v>-4096598.2887907992</v>
      </c>
      <c r="J177" s="128">
        <v>-5860059.6889273003</v>
      </c>
      <c r="K177" s="128">
        <v>-6830790.8988501998</v>
      </c>
      <c r="L177" s="128">
        <v>-5969336.7771647004</v>
      </c>
      <c r="M177" s="128">
        <v>-6817420.8509257007</v>
      </c>
      <c r="N177" s="128">
        <v>-5323023.0817355011</v>
      </c>
      <c r="O177" s="128">
        <v>-2797284.3241907996</v>
      </c>
      <c r="P177" s="129">
        <v>-3384362.4728145008</v>
      </c>
      <c r="Q177" s="129">
        <v>4655673.3032672983</v>
      </c>
      <c r="R177" s="129">
        <v>1196976.2584172015</v>
      </c>
      <c r="S177" s="129">
        <v>4259811.9853778025</v>
      </c>
      <c r="T177" s="128">
        <v>23063801.545694899</v>
      </c>
      <c r="U177" s="128">
        <v>26384287.521484002</v>
      </c>
      <c r="V177" s="128">
        <v>11207601.927037694</v>
      </c>
      <c r="W177" s="128">
        <v>17885774.795975298</v>
      </c>
      <c r="X177" s="128">
        <v>11806775.33972829</v>
      </c>
      <c r="Y177" s="128">
        <v>12872678.8557196</v>
      </c>
      <c r="Z177" s="128">
        <v>11431491.149551896</v>
      </c>
      <c r="AA177" s="128">
        <v>13684496.879373506</v>
      </c>
      <c r="AB177" s="128">
        <v>19981852.2824977</v>
      </c>
      <c r="AC177" s="129">
        <v>12863808.032998398</v>
      </c>
      <c r="AD177" s="129">
        <v>12406669.505215798</v>
      </c>
      <c r="AE177" s="129">
        <v>-61112.48608630371</v>
      </c>
      <c r="AF177" s="129">
        <v>5812241.7912363997</v>
      </c>
      <c r="AG177" s="128">
        <v>11636531.278392604</v>
      </c>
      <c r="AH177" s="128">
        <v>3492179.5527297007</v>
      </c>
      <c r="AI177" s="128">
        <v>-2283914.1020476981</v>
      </c>
      <c r="AJ177" s="128">
        <v>-3365133.3513666946</v>
      </c>
      <c r="AK177" s="128">
        <v>-29345082.116311699</v>
      </c>
      <c r="AL177" s="128">
        <v>-50474755.933392994</v>
      </c>
      <c r="AM177" s="128">
        <v>-42930827.565375693</v>
      </c>
      <c r="AN177" s="128">
        <v>-43640283.327248603</v>
      </c>
      <c r="AO177" s="128">
        <v>-36654813.069788799</v>
      </c>
      <c r="AP177" s="128">
        <v>-46964968.078754798</v>
      </c>
      <c r="AQ177" s="128">
        <v>-19496521.257884599</v>
      </c>
      <c r="AR177" s="128">
        <v>-80789168.528573111</v>
      </c>
      <c r="AS177" s="128">
        <v>-102383192.98951542</v>
      </c>
      <c r="AT177" s="129">
        <v>-135090230.262613</v>
      </c>
      <c r="AU177" s="129">
        <v>-96274427.777279705</v>
      </c>
      <c r="AV177" s="129">
        <v>-93281778.789581522</v>
      </c>
      <c r="AW177" s="129">
        <v>-268973196.04277796</v>
      </c>
      <c r="AX177" s="129">
        <v>-156596368.42445552</v>
      </c>
      <c r="AY177" s="128">
        <v>-132181771.20748191</v>
      </c>
      <c r="AZ177" s="128">
        <v>-132872006.15531869</v>
      </c>
      <c r="BA177" s="128">
        <v>-118187013.00236101</v>
      </c>
      <c r="BB177" s="128">
        <v>-83621146.043475196</v>
      </c>
      <c r="BC177" s="128">
        <v>-105790892.4113633</v>
      </c>
      <c r="BD177" s="128">
        <v>-150480012.8433502</v>
      </c>
      <c r="BE177" s="128">
        <v>-228283411.78052029</v>
      </c>
      <c r="BF177" s="128">
        <v>-227643430.0635311</v>
      </c>
      <c r="BG177" s="128">
        <v>-264042119.34158379</v>
      </c>
      <c r="BH177" s="128">
        <v>-605024917.73628068</v>
      </c>
      <c r="BI177" s="128">
        <v>-649101762.18629897</v>
      </c>
      <c r="BJ177" s="128">
        <v>-659356267.59929132</v>
      </c>
      <c r="BK177" s="128">
        <v>-647071357.77442467</v>
      </c>
      <c r="BL177" s="128">
        <v>-1035475251.3864772</v>
      </c>
      <c r="BM177" s="128">
        <v>-977203733.46266413</v>
      </c>
      <c r="BN177" s="128">
        <v>-623839881.94756281</v>
      </c>
      <c r="BO177" s="128">
        <v>-478698606.21232343</v>
      </c>
      <c r="BP177" s="128">
        <v>-804251346.89279699</v>
      </c>
      <c r="BQ177" s="128">
        <v>-1108845357.8243508</v>
      </c>
      <c r="BR177" s="128">
        <v>-918299527.79535496</v>
      </c>
      <c r="BS177" s="128">
        <v>-1234791278.7711606</v>
      </c>
      <c r="BT177" s="128">
        <v>-1562441143.2797709</v>
      </c>
      <c r="BU177" s="128">
        <v>-1308644478.0443075</v>
      </c>
      <c r="BV177" s="128">
        <v>-1594155685.7510703</v>
      </c>
      <c r="BW177" s="128">
        <v>-2396485850.4020438</v>
      </c>
      <c r="BX177" s="128">
        <v>-1718549830.1788094</v>
      </c>
      <c r="BY177" s="128">
        <v>-2360670157.7778521</v>
      </c>
      <c r="BZ177" s="128">
        <v>-5883637873.899395</v>
      </c>
      <c r="CA177" s="128">
        <v>-5365587496.9871235</v>
      </c>
      <c r="CB177" s="128">
        <v>-4402830299.2883711</v>
      </c>
      <c r="CC177" s="128">
        <v>-2139247689.3085303</v>
      </c>
      <c r="CD177" s="128">
        <v>-2262967314.9446077</v>
      </c>
      <c r="CE177" s="128">
        <v>-7275214517.6722622</v>
      </c>
      <c r="CF177" s="128">
        <v>-330942776.86000252</v>
      </c>
      <c r="CG177" s="128">
        <v>400836507.90999603</v>
      </c>
      <c r="CH177" s="128">
        <v>-3644545205.8099957</v>
      </c>
      <c r="CI177" s="128">
        <v>2839103492.5600033</v>
      </c>
      <c r="CJ177" s="128">
        <v>-654353550.83999348</v>
      </c>
      <c r="CK177" s="128">
        <v>2273481723.4099941</v>
      </c>
      <c r="CL177" s="129">
        <v>-6103806175.739996</v>
      </c>
      <c r="CM177" s="129">
        <v>-8617680074.0200024</v>
      </c>
      <c r="CN177" s="129">
        <v>-5192894142.9100037</v>
      </c>
      <c r="CO177" s="129">
        <v>-23204251451.799995</v>
      </c>
      <c r="CP177" s="246">
        <v>13075209019.399996</v>
      </c>
      <c r="CQ177" s="246">
        <v>9043591364.1400051</v>
      </c>
      <c r="CR177" s="246">
        <v>244389301.63999176</v>
      </c>
      <c r="CS177" s="246">
        <v>15005371549.529997</v>
      </c>
      <c r="CT177" s="246">
        <v>-182857442095.03998</v>
      </c>
      <c r="CU177" s="246">
        <v>-119776779274.31998</v>
      </c>
      <c r="CV177" s="246">
        <v>-195982169492.23004</v>
      </c>
      <c r="CW177" s="246">
        <v>-148162994472.35999</v>
      </c>
      <c r="CX177" s="246">
        <v>343307418.36006165</v>
      </c>
      <c r="CY177" s="246">
        <v>47094643906.480042</v>
      </c>
      <c r="CZ177" s="246">
        <v>199094716520.88998</v>
      </c>
      <c r="DA177" s="246">
        <v>129050388363.39009</v>
      </c>
      <c r="DB177" s="246">
        <v>276686217318.84998</v>
      </c>
      <c r="DC177" s="246">
        <v>1144376749436.3301</v>
      </c>
      <c r="DD177" s="246">
        <v>817865127089.28992</v>
      </c>
      <c r="DE177" s="246">
        <v>148695261105.29004</v>
      </c>
      <c r="DF177" s="246">
        <v>476844025214.05017</v>
      </c>
      <c r="DG177" s="300">
        <v>-92125120427.259949</v>
      </c>
      <c r="DH177" s="300">
        <v>-28571127608.219971</v>
      </c>
      <c r="DI177" s="300">
        <v>204301578807.39001</v>
      </c>
      <c r="DJ177" s="300">
        <v>281803976497.76013</v>
      </c>
      <c r="DK177" s="300">
        <v>-585482634616.6604</v>
      </c>
      <c r="DL177" s="300">
        <v>179280603131.35028</v>
      </c>
      <c r="DM177" s="300">
        <v>451181427710.1098</v>
      </c>
      <c r="DN177" s="300">
        <v>741340506234.99988</v>
      </c>
      <c r="DO177" s="300">
        <v>530945746608.18042</v>
      </c>
      <c r="DP177" s="309">
        <v>416792022069.51025</v>
      </c>
      <c r="DQ177" s="309">
        <v>447952256765.15002</v>
      </c>
      <c r="DR177" s="309">
        <v>826712423606.97009</v>
      </c>
      <c r="DS177" s="309">
        <v>877693870149.43005</v>
      </c>
      <c r="DT177" s="309">
        <v>1130928771306.1101</v>
      </c>
      <c r="DU177" s="300">
        <v>1297809098503.3904</v>
      </c>
      <c r="DV177" s="300">
        <v>1054173374164.8502</v>
      </c>
      <c r="DW177" s="300">
        <v>1465035002016.6201</v>
      </c>
      <c r="DX177" s="309">
        <v>936064121210.37012</v>
      </c>
      <c r="DY177" s="300">
        <v>936544582438.44946</v>
      </c>
      <c r="DZ177" s="300">
        <v>1391443870527.2795</v>
      </c>
      <c r="EA177" s="300">
        <v>1477738931594.2603</v>
      </c>
      <c r="EB177" s="300">
        <v>1948945077358.8003</v>
      </c>
      <c r="EC177" s="300">
        <v>3383545925992.7109</v>
      </c>
      <c r="ED177" s="300">
        <v>4647322806877.7383</v>
      </c>
      <c r="EE177" s="300">
        <v>6779004182040.4189</v>
      </c>
      <c r="EF177" s="300">
        <v>7108580170666.2422</v>
      </c>
      <c r="EG177" s="300">
        <v>9309052300902.1211</v>
      </c>
      <c r="EH177" s="300">
        <v>9485591747819.9414</v>
      </c>
      <c r="EI177" s="300">
        <v>10797318280038.301</v>
      </c>
      <c r="EJ177" s="300">
        <v>18880230265715.156</v>
      </c>
      <c r="EK177" s="372">
        <v>20393941973271.492</v>
      </c>
      <c r="EL177" s="407">
        <v>20400525.526695531</v>
      </c>
      <c r="EM177" s="407">
        <v>18703066.468563892</v>
      </c>
      <c r="EN177" s="309">
        <v>30093739.605119195</v>
      </c>
      <c r="EO177" s="394">
        <v>29955459.472915571</v>
      </c>
      <c r="EP177" s="394">
        <v>33149492.424542282</v>
      </c>
      <c r="EQ177" s="394">
        <v>33672151.811763607</v>
      </c>
      <c r="ER177" s="394">
        <v>35933477.446370378</v>
      </c>
      <c r="ES177" s="394">
        <v>32382506.104662191</v>
      </c>
      <c r="ET177" s="407">
        <v>40318550.996697046</v>
      </c>
      <c r="EU177" s="407">
        <v>38082555.047688685</v>
      </c>
      <c r="EV177" s="407">
        <v>41697499.091086984</v>
      </c>
      <c r="EW177" s="407">
        <v>55191838.807005562</v>
      </c>
      <c r="EX177" s="432">
        <v>95128273.776334912</v>
      </c>
      <c r="EY177" s="459">
        <v>94844412.502600357</v>
      </c>
      <c r="EZ177" s="459">
        <v>84625153.430191472</v>
      </c>
      <c r="FA177" s="459">
        <v>99473107.604145899</v>
      </c>
      <c r="FB177" s="459">
        <v>100268811.77009502</v>
      </c>
      <c r="FC177" s="459">
        <v>100912360.16107361</v>
      </c>
      <c r="FD177" s="432">
        <v>99882567.480418116</v>
      </c>
      <c r="FE177" s="432">
        <v>101028815.03838375</v>
      </c>
      <c r="FF177" s="459">
        <v>88052171.655182615</v>
      </c>
      <c r="FG177" s="459">
        <v>92213353.294354007</v>
      </c>
      <c r="FH177" s="459">
        <v>93910997.348720253</v>
      </c>
      <c r="FI177" s="459">
        <v>92976539.793189123</v>
      </c>
      <c r="FJ177" s="459">
        <v>95305471.571572572</v>
      </c>
      <c r="FK177" s="459">
        <v>101028722.42235307</v>
      </c>
      <c r="FL177" s="459">
        <v>103000847.23003843</v>
      </c>
      <c r="FM177" s="459">
        <v>110197590.99581388</v>
      </c>
      <c r="FN177" s="459">
        <v>120765124.29375297</v>
      </c>
      <c r="FO177" s="459">
        <v>143492039.4550969</v>
      </c>
      <c r="FP177" s="467" t="s">
        <v>95</v>
      </c>
      <c r="FQ177" s="467" t="s">
        <v>95</v>
      </c>
      <c r="FR177" s="467" t="s">
        <v>95</v>
      </c>
      <c r="FS177" s="467" t="s">
        <v>95</v>
      </c>
      <c r="FT177" s="467" t="s">
        <v>95</v>
      </c>
      <c r="FU177" s="467" t="s">
        <v>95</v>
      </c>
      <c r="FV177" s="467" t="s">
        <v>95</v>
      </c>
      <c r="FW177" s="467" t="s">
        <v>95</v>
      </c>
      <c r="FX177" s="467" t="s">
        <v>95</v>
      </c>
      <c r="FY177" s="467" t="s">
        <v>95</v>
      </c>
      <c r="FZ177" s="467" t="s">
        <v>95</v>
      </c>
      <c r="GA177" s="467" t="s">
        <v>95</v>
      </c>
      <c r="GB177" s="459">
        <v>154924545.71706471</v>
      </c>
      <c r="GC177" s="459">
        <v>176978581.36882854</v>
      </c>
      <c r="GD177" s="459">
        <v>148863564.47165239</v>
      </c>
      <c r="GE177" s="459">
        <v>178566950.03831097</v>
      </c>
      <c r="GF177" s="459">
        <v>187684852.80365485</v>
      </c>
      <c r="GG177" s="459">
        <v>233137795.81478941</v>
      </c>
      <c r="GH177" s="459">
        <v>238415343.97849381</v>
      </c>
      <c r="GI177" s="459">
        <v>251604742.10791135</v>
      </c>
      <c r="GJ177" s="459">
        <v>258881277.46980885</v>
      </c>
      <c r="GK177" s="459">
        <v>266368634.71861574</v>
      </c>
      <c r="GL177" s="459">
        <v>288888109.38832146</v>
      </c>
      <c r="GM177" s="459">
        <v>282786957.27299714</v>
      </c>
      <c r="GN177" s="459">
        <v>293098710.73161638</v>
      </c>
      <c r="GO177" s="459">
        <v>250341381.89233002</v>
      </c>
      <c r="GP177" s="459">
        <v>271944872.38538373</v>
      </c>
      <c r="GQ177" s="309">
        <v>214130751.29358891</v>
      </c>
      <c r="GR177" s="309">
        <v>251174132.03799161</v>
      </c>
      <c r="GS177" s="309">
        <v>301331284.0597769</v>
      </c>
      <c r="GT177" s="309">
        <v>431680324.5889129</v>
      </c>
      <c r="GU177" s="309">
        <v>471698915.59254611</v>
      </c>
      <c r="GV177" s="309">
        <v>424739119.23235869</v>
      </c>
      <c r="GW177" s="309">
        <v>452289346.75258768</v>
      </c>
      <c r="GX177" s="309">
        <v>470269326.5159207</v>
      </c>
      <c r="GY177" s="485">
        <v>474784416.20356286</v>
      </c>
      <c r="GZ177" s="485">
        <v>564052080.81510675</v>
      </c>
      <c r="HA177" s="485">
        <v>647947526.00769722</v>
      </c>
      <c r="HB177" s="485">
        <v>588622872.35434496</v>
      </c>
      <c r="HC177" s="485">
        <v>777134565.71781707</v>
      </c>
      <c r="HD177" s="485">
        <v>788633278.41780031</v>
      </c>
      <c r="HE177" s="485">
        <v>584783546.64482713</v>
      </c>
      <c r="HF177" s="485">
        <v>627022037.57543683</v>
      </c>
      <c r="HG177" s="484">
        <v>710611158.05127072</v>
      </c>
      <c r="HH177" s="484">
        <v>695986898.09312832</v>
      </c>
      <c r="HI177" s="484">
        <v>653413355.03238666</v>
      </c>
      <c r="HJ177" s="484">
        <v>675828499.69076669</v>
      </c>
      <c r="HK177" s="484">
        <v>720677349.17582726</v>
      </c>
      <c r="HL177" s="484">
        <v>829623964.50481343</v>
      </c>
      <c r="HM177" s="484">
        <v>960957401.67965543</v>
      </c>
      <c r="HN177" s="484">
        <v>890228403.9008311</v>
      </c>
      <c r="HO177" s="484">
        <v>999904906.94539142</v>
      </c>
      <c r="HP177" s="484">
        <v>1206352226.1145251</v>
      </c>
      <c r="HQ177" s="485">
        <v>1040043087.5254831</v>
      </c>
      <c r="HR177" s="485">
        <v>1129470312.7593229</v>
      </c>
      <c r="HS177" s="485">
        <v>1343919801.9769745</v>
      </c>
      <c r="HT177" s="485">
        <v>1326869066.6978037</v>
      </c>
      <c r="HU177" s="485">
        <v>1325986241.7635508</v>
      </c>
      <c r="HV177" s="485">
        <v>1383424053.9200563</v>
      </c>
      <c r="HW177" s="485">
        <v>1376466862.7643182</v>
      </c>
      <c r="HX177" s="485">
        <v>1395480519.4886079</v>
      </c>
      <c r="HY177" s="485">
        <v>1414266535.7214046</v>
      </c>
      <c r="HZ177" s="485">
        <v>1454073452.8130088</v>
      </c>
      <c r="IA177" s="485">
        <v>1437551042.5982323</v>
      </c>
      <c r="IB177" s="485">
        <v>1572549093.544966</v>
      </c>
      <c r="IC177" s="485">
        <v>1780620585.0092609</v>
      </c>
      <c r="ID177" s="485">
        <v>1791278934.3668141</v>
      </c>
      <c r="IE177" s="485">
        <v>1803044417.3895302</v>
      </c>
      <c r="IF177" s="485">
        <v>1742704849.020972</v>
      </c>
      <c r="IG177" s="485">
        <v>1800598950.8214841</v>
      </c>
      <c r="IH177" s="479" t="s">
        <v>95</v>
      </c>
      <c r="II177" s="479" t="s">
        <v>95</v>
      </c>
      <c r="IJ177" s="485">
        <v>1679914637.7188394</v>
      </c>
      <c r="IK177" s="485">
        <v>1756075117.917428</v>
      </c>
    </row>
    <row r="178" spans="2:245" x14ac:dyDescent="0.2">
      <c r="B178" s="224" t="s">
        <v>136</v>
      </c>
      <c r="C178" s="127">
        <v>158828.11282399998</v>
      </c>
      <c r="D178" s="127">
        <v>158484.4052136</v>
      </c>
      <c r="E178" s="127">
        <v>159478.20656939998</v>
      </c>
      <c r="F178" s="130">
        <v>160055.95192049997</v>
      </c>
      <c r="G178" s="127">
        <v>160129.79977619997</v>
      </c>
      <c r="H178" s="127">
        <v>160295.56435559998</v>
      </c>
      <c r="I178" s="127">
        <v>160787.85998749998</v>
      </c>
      <c r="J178" s="127">
        <v>160913.8957657</v>
      </c>
      <c r="K178" s="127">
        <v>161551.0676681</v>
      </c>
      <c r="L178" s="127">
        <v>348365.90128749999</v>
      </c>
      <c r="M178" s="127">
        <v>349625.64234459994</v>
      </c>
      <c r="N178" s="127">
        <v>349555.81622169999</v>
      </c>
      <c r="O178" s="127">
        <v>268702.26622490003</v>
      </c>
      <c r="P178" s="130">
        <v>348469.48297869996</v>
      </c>
      <c r="Q178" s="130">
        <v>12997385.5074871</v>
      </c>
      <c r="R178" s="130">
        <v>10169312.317501502</v>
      </c>
      <c r="S178" s="130">
        <v>10173403.048385503</v>
      </c>
      <c r="T178" s="127">
        <v>28063767.321880396</v>
      </c>
      <c r="U178" s="127">
        <v>30171038.659234405</v>
      </c>
      <c r="V178" s="127">
        <v>30732705.379171699</v>
      </c>
      <c r="W178" s="127">
        <v>36855769.341748096</v>
      </c>
      <c r="X178" s="127">
        <v>25347569.217022192</v>
      </c>
      <c r="Y178" s="127">
        <v>25346988.266972899</v>
      </c>
      <c r="Z178" s="127">
        <v>25923266.554127999</v>
      </c>
      <c r="AA178" s="127">
        <v>26498785.687992007</v>
      </c>
      <c r="AB178" s="127">
        <v>27555613.967282996</v>
      </c>
      <c r="AC178" s="130">
        <v>28514273.863586597</v>
      </c>
      <c r="AD178" s="130">
        <v>28514470.855005696</v>
      </c>
      <c r="AE178" s="130">
        <v>28547230.663381502</v>
      </c>
      <c r="AF178" s="130">
        <v>31216672.124727998</v>
      </c>
      <c r="AG178" s="127">
        <v>32103968.374872003</v>
      </c>
      <c r="AH178" s="127">
        <v>32104202.277033404</v>
      </c>
      <c r="AI178" s="127">
        <v>32109000.336696301</v>
      </c>
      <c r="AJ178" s="127">
        <v>32109088.281279102</v>
      </c>
      <c r="AK178" s="127">
        <v>466085.32384540007</v>
      </c>
      <c r="AL178" s="127">
        <v>470643.64865810005</v>
      </c>
      <c r="AM178" s="127">
        <v>470889.18250569998</v>
      </c>
      <c r="AN178" s="127">
        <v>465117.7400694</v>
      </c>
      <c r="AO178" s="127">
        <v>466162.6018381</v>
      </c>
      <c r="AP178" s="127">
        <v>465311.80000520009</v>
      </c>
      <c r="AQ178" s="127">
        <v>465130.90215929999</v>
      </c>
      <c r="AR178" s="127">
        <v>465146.11915330007</v>
      </c>
      <c r="AS178" s="127">
        <v>465162.91778939997</v>
      </c>
      <c r="AT178" s="130">
        <v>465144.49348190002</v>
      </c>
      <c r="AU178" s="130">
        <v>465159.09927570005</v>
      </c>
      <c r="AV178" s="130">
        <v>465176.35807220003</v>
      </c>
      <c r="AW178" s="130">
        <v>464978.55906710005</v>
      </c>
      <c r="AX178" s="130">
        <v>465108.27782630012</v>
      </c>
      <c r="AY178" s="127">
        <v>464999.52393730002</v>
      </c>
      <c r="AZ178" s="127">
        <v>465358.06269820005</v>
      </c>
      <c r="BA178" s="127">
        <v>465195.52396960004</v>
      </c>
      <c r="BB178" s="127">
        <v>465970.27929730003</v>
      </c>
      <c r="BC178" s="127">
        <v>4012865.5713187996</v>
      </c>
      <c r="BD178" s="127">
        <v>18289932.554416001</v>
      </c>
      <c r="BE178" s="127">
        <v>18303591.198139001</v>
      </c>
      <c r="BF178" s="127">
        <v>20958873.817641202</v>
      </c>
      <c r="BG178" s="127">
        <v>39007637.827497698</v>
      </c>
      <c r="BH178" s="127">
        <v>42149853.920495205</v>
      </c>
      <c r="BI178" s="127">
        <v>39953855.1816101</v>
      </c>
      <c r="BJ178" s="127">
        <v>44835001.740789697</v>
      </c>
      <c r="BK178" s="127">
        <v>59609788.97779651</v>
      </c>
      <c r="BL178" s="127">
        <v>59630721.303804904</v>
      </c>
      <c r="BM178" s="127">
        <v>59670533.502102405</v>
      </c>
      <c r="BN178" s="127">
        <v>66938711.6318883</v>
      </c>
      <c r="BO178" s="127">
        <v>71284605.600165293</v>
      </c>
      <c r="BP178" s="127">
        <v>83237809.522479594</v>
      </c>
      <c r="BQ178" s="127">
        <v>83925150.269624799</v>
      </c>
      <c r="BR178" s="127">
        <v>83949439.320545897</v>
      </c>
      <c r="BS178" s="127">
        <v>89777212.627733216</v>
      </c>
      <c r="BT178" s="127">
        <v>96580530.303955287</v>
      </c>
      <c r="BU178" s="127">
        <v>96604819.271628305</v>
      </c>
      <c r="BV178" s="127">
        <v>96629108.251240805</v>
      </c>
      <c r="BW178" s="127">
        <v>405878397.23369962</v>
      </c>
      <c r="BX178" s="127">
        <v>487017675.3575325</v>
      </c>
      <c r="BY178" s="127">
        <v>573081147.69684064</v>
      </c>
      <c r="BZ178" s="127">
        <v>595748240.15476203</v>
      </c>
      <c r="CA178" s="127">
        <v>595772520.52150929</v>
      </c>
      <c r="CB178" s="127">
        <v>704482266.1924299</v>
      </c>
      <c r="CC178" s="127">
        <v>876467394.2986747</v>
      </c>
      <c r="CD178" s="127">
        <v>1033002208.3246971</v>
      </c>
      <c r="CE178" s="127">
        <v>1126852444.2796094</v>
      </c>
      <c r="CF178" s="127">
        <v>27293636618.769997</v>
      </c>
      <c r="CG178" s="127">
        <v>27678564276.699997</v>
      </c>
      <c r="CH178" s="127">
        <v>27882349511.049999</v>
      </c>
      <c r="CI178" s="127">
        <v>28045377699.160004</v>
      </c>
      <c r="CJ178" s="127">
        <v>27674035938.210003</v>
      </c>
      <c r="CK178" s="127">
        <v>28095192087.629997</v>
      </c>
      <c r="CL178" s="130">
        <v>28231048908.960003</v>
      </c>
      <c r="CM178" s="130">
        <v>28475591190.010002</v>
      </c>
      <c r="CN178" s="130">
        <v>28742776376.889996</v>
      </c>
      <c r="CO178" s="130">
        <v>29673514496.670006</v>
      </c>
      <c r="CP178" s="247">
        <v>29638752392.979996</v>
      </c>
      <c r="CQ178" s="247">
        <v>30112275450.870003</v>
      </c>
      <c r="CR178" s="247">
        <v>30769548211.709999</v>
      </c>
      <c r="CS178" s="247">
        <v>35347668917.589996</v>
      </c>
      <c r="CT178" s="247">
        <v>39312320799.670006</v>
      </c>
      <c r="CU178" s="247">
        <v>86315886064.110001</v>
      </c>
      <c r="CV178" s="247">
        <v>141559349088.03998</v>
      </c>
      <c r="CW178" s="247">
        <v>206235365913.38998</v>
      </c>
      <c r="CX178" s="247">
        <v>258196848126.47003</v>
      </c>
      <c r="CY178" s="247">
        <v>292166503747.20001</v>
      </c>
      <c r="CZ178" s="247">
        <v>375715779386.87</v>
      </c>
      <c r="DA178" s="247">
        <v>481643891887.37006</v>
      </c>
      <c r="DB178" s="247">
        <v>731852367908.82007</v>
      </c>
      <c r="DC178" s="247">
        <v>1510376954125.1001</v>
      </c>
      <c r="DD178" s="247">
        <v>1509731439109.27</v>
      </c>
      <c r="DE178" s="247">
        <v>1513443384180.28</v>
      </c>
      <c r="DF178" s="247">
        <v>1541145961626.2502</v>
      </c>
      <c r="DG178" s="301">
        <v>1511805327793.1799</v>
      </c>
      <c r="DH178" s="301">
        <v>1526878025809.24</v>
      </c>
      <c r="DI178" s="301">
        <v>1513445983509.46</v>
      </c>
      <c r="DJ178" s="301">
        <v>1560659046342.25</v>
      </c>
      <c r="DK178" s="301">
        <v>1514352706139.78</v>
      </c>
      <c r="DL178" s="301">
        <v>1551074154024.9302</v>
      </c>
      <c r="DM178" s="301">
        <v>1596954679595.7297</v>
      </c>
      <c r="DN178" s="301">
        <v>1939643310777.0698</v>
      </c>
      <c r="DO178" s="301">
        <v>2450427338816.1704</v>
      </c>
      <c r="DP178" s="310">
        <v>2425931517827.4102</v>
      </c>
      <c r="DQ178" s="310">
        <v>2408826489086.8301</v>
      </c>
      <c r="DR178" s="310">
        <v>2509915724718.71</v>
      </c>
      <c r="DS178" s="310">
        <v>2649634407889.02</v>
      </c>
      <c r="DT178" s="310">
        <v>2671186012319.25</v>
      </c>
      <c r="DU178" s="301">
        <v>2813000656768.6904</v>
      </c>
      <c r="DV178" s="301">
        <v>2879329302537.7002</v>
      </c>
      <c r="DW178" s="301">
        <v>2932521092911.1201</v>
      </c>
      <c r="DX178" s="310">
        <v>3059569482628.54</v>
      </c>
      <c r="DY178" s="301">
        <v>3225552526569.1997</v>
      </c>
      <c r="DZ178" s="301">
        <v>3334072833636.0498</v>
      </c>
      <c r="EA178" s="301">
        <v>3487021899219.3203</v>
      </c>
      <c r="EB178" s="301">
        <v>3981037187801.5903</v>
      </c>
      <c r="EC178" s="301">
        <v>5532332048836.2002</v>
      </c>
      <c r="ED178" s="301">
        <v>6962339379129.8789</v>
      </c>
      <c r="EE178" s="301">
        <v>10713966839972.299</v>
      </c>
      <c r="EF178" s="301">
        <v>11476418210496.742</v>
      </c>
      <c r="EG178" s="301">
        <v>15419297254529.531</v>
      </c>
      <c r="EH178" s="301">
        <v>15736842384303.111</v>
      </c>
      <c r="EI178" s="301">
        <v>15679614947660.91</v>
      </c>
      <c r="EJ178" s="301">
        <v>23107498820420.719</v>
      </c>
      <c r="EK178" s="373">
        <v>23586492289469.191</v>
      </c>
      <c r="EL178" s="408">
        <v>23244960.74446898</v>
      </c>
      <c r="EM178" s="408">
        <v>22897973.79234641</v>
      </c>
      <c r="EN178" s="310">
        <v>36854937.830081612</v>
      </c>
      <c r="EO178" s="395">
        <v>37116937.038589969</v>
      </c>
      <c r="EP178" s="395">
        <v>38483984.406862497</v>
      </c>
      <c r="EQ178" s="395">
        <v>38866037.236438155</v>
      </c>
      <c r="ER178" s="395">
        <v>41577061.627065733</v>
      </c>
      <c r="ES178" s="395">
        <v>42551137.145645641</v>
      </c>
      <c r="ET178" s="408">
        <v>45334491.933252141</v>
      </c>
      <c r="EU178" s="408">
        <v>46941001.902319357</v>
      </c>
      <c r="EV178" s="408">
        <v>49077591.55480361</v>
      </c>
      <c r="EW178" s="408">
        <v>62689868.185985707</v>
      </c>
      <c r="EX178" s="433">
        <v>101541786.45108131</v>
      </c>
      <c r="EY178" s="460">
        <v>103139472.49954791</v>
      </c>
      <c r="EZ178" s="460">
        <v>109429196.26822209</v>
      </c>
      <c r="FA178" s="460">
        <v>114024785.96411948</v>
      </c>
      <c r="FB178" s="460">
        <v>115032509.00769521</v>
      </c>
      <c r="FC178" s="460">
        <v>115377909.65261181</v>
      </c>
      <c r="FD178" s="433">
        <v>114665409.42846714</v>
      </c>
      <c r="FE178" s="433">
        <v>114651734.94564588</v>
      </c>
      <c r="FF178" s="460">
        <v>114746211.03198683</v>
      </c>
      <c r="FG178" s="460">
        <v>114683780.67467692</v>
      </c>
      <c r="FH178" s="460">
        <v>114471402.40002526</v>
      </c>
      <c r="FI178" s="460">
        <v>114536904.10431191</v>
      </c>
      <c r="FJ178" s="460">
        <v>114536904.10431276</v>
      </c>
      <c r="FK178" s="460">
        <v>114536904.10431361</v>
      </c>
      <c r="FL178" s="460">
        <v>119793966.41079013</v>
      </c>
      <c r="FM178" s="460">
        <v>125340350.28539728</v>
      </c>
      <c r="FN178" s="460">
        <v>138941895.73756266</v>
      </c>
      <c r="FO178" s="460">
        <v>160068212.36072195</v>
      </c>
      <c r="FP178" s="468" t="s">
        <v>95</v>
      </c>
      <c r="FQ178" s="468" t="s">
        <v>95</v>
      </c>
      <c r="FR178" s="468" t="s">
        <v>95</v>
      </c>
      <c r="FS178" s="468" t="s">
        <v>95</v>
      </c>
      <c r="FT178" s="468" t="s">
        <v>95</v>
      </c>
      <c r="FU178" s="468" t="s">
        <v>95</v>
      </c>
      <c r="FV178" s="468" t="s">
        <v>95</v>
      </c>
      <c r="FW178" s="468" t="s">
        <v>95</v>
      </c>
      <c r="FX178" s="468" t="s">
        <v>95</v>
      </c>
      <c r="FY178" s="468" t="s">
        <v>95</v>
      </c>
      <c r="FZ178" s="468" t="s">
        <v>95</v>
      </c>
      <c r="GA178" s="468" t="s">
        <v>95</v>
      </c>
      <c r="GB178" s="460">
        <v>191788109.79164845</v>
      </c>
      <c r="GC178" s="460">
        <v>206297080.28876144</v>
      </c>
      <c r="GD178" s="460">
        <v>212136535.14948782</v>
      </c>
      <c r="GE178" s="460">
        <v>219661680.50078475</v>
      </c>
      <c r="GF178" s="460">
        <v>227173155.7765317</v>
      </c>
      <c r="GG178" s="460">
        <v>270326167.16825747</v>
      </c>
      <c r="GH178" s="460">
        <v>280631874.21842015</v>
      </c>
      <c r="GI178" s="460">
        <v>290791032.91349936</v>
      </c>
      <c r="GJ178" s="460">
        <v>294748189.48660147</v>
      </c>
      <c r="GK178" s="460">
        <v>308701957.08426112</v>
      </c>
      <c r="GL178" s="460">
        <v>326167290.05255383</v>
      </c>
      <c r="GM178" s="460">
        <v>332061919.97147822</v>
      </c>
      <c r="GN178" s="460">
        <v>332445294.59797895</v>
      </c>
      <c r="GO178" s="460">
        <v>336693580.29108787</v>
      </c>
      <c r="GP178" s="460">
        <v>358349628.80401379</v>
      </c>
      <c r="GQ178" s="310">
        <v>368913071.30398673</v>
      </c>
      <c r="GR178" s="310">
        <v>405978190.58957464</v>
      </c>
      <c r="GS178" s="310">
        <v>453794955.92183763</v>
      </c>
      <c r="GT178" s="310">
        <v>575639071.48766577</v>
      </c>
      <c r="GU178" s="310">
        <v>604237733.23644674</v>
      </c>
      <c r="GV178" s="310">
        <v>604278438.54427326</v>
      </c>
      <c r="GW178" s="310">
        <v>604151306.20196223</v>
      </c>
      <c r="GX178" s="310">
        <v>626585229.19054008</v>
      </c>
      <c r="GY178" s="254">
        <v>628325621.50068545</v>
      </c>
      <c r="GZ178" s="254">
        <v>734176020.35517526</v>
      </c>
      <c r="HA178" s="254">
        <v>818755781.52291679</v>
      </c>
      <c r="HB178" s="254">
        <v>888896129.03223872</v>
      </c>
      <c r="HC178" s="254">
        <v>968487357.64283061</v>
      </c>
      <c r="HD178" s="254">
        <v>970727923.4391439</v>
      </c>
      <c r="HE178" s="254">
        <v>942883553.65618825</v>
      </c>
      <c r="HF178" s="254">
        <v>920833088.38049638</v>
      </c>
      <c r="HG178" s="255">
        <v>990598282.68133044</v>
      </c>
      <c r="HH178" s="255">
        <v>992128885.61121941</v>
      </c>
      <c r="HI178" s="255">
        <v>984833136.36419082</v>
      </c>
      <c r="HJ178" s="255">
        <v>959748129.37517154</v>
      </c>
      <c r="HK178" s="255">
        <v>982238468.47343326</v>
      </c>
      <c r="HL178" s="255">
        <v>1035535743.8486788</v>
      </c>
      <c r="HM178" s="255">
        <v>1116329044.9035647</v>
      </c>
      <c r="HN178" s="255">
        <v>1227115615.5301447</v>
      </c>
      <c r="HO178" s="255">
        <v>1284795574.444102</v>
      </c>
      <c r="HP178" s="255">
        <v>1395833304.8400519</v>
      </c>
      <c r="HQ178" s="254">
        <v>1449486793.6810653</v>
      </c>
      <c r="HR178" s="254">
        <v>1471676714.420202</v>
      </c>
      <c r="HS178" s="254">
        <v>1536597761.7785742</v>
      </c>
      <c r="HT178" s="254">
        <v>1544213988.8382084</v>
      </c>
      <c r="HU178" s="254">
        <v>1560216802.6306505</v>
      </c>
      <c r="HV178" s="254">
        <v>1575275394.3878517</v>
      </c>
      <c r="HW178" s="254">
        <v>1566135978.4026544</v>
      </c>
      <c r="HX178" s="254">
        <v>1598392658.0003052</v>
      </c>
      <c r="HY178" s="254">
        <v>1627548857.7651067</v>
      </c>
      <c r="HZ178" s="254">
        <v>1634234406.1058869</v>
      </c>
      <c r="IA178" s="254">
        <v>1718842158.3710508</v>
      </c>
      <c r="IB178" s="254">
        <v>1871755266.5646286</v>
      </c>
      <c r="IC178" s="254">
        <v>1968755794.7827826</v>
      </c>
      <c r="ID178" s="254">
        <v>1995404279.2945089</v>
      </c>
      <c r="IE178" s="254">
        <v>2028975058.3887441</v>
      </c>
      <c r="IF178" s="254">
        <v>2032621100.3433285</v>
      </c>
      <c r="IG178" s="254">
        <v>2040703371.2131929</v>
      </c>
      <c r="IH178" s="480" t="s">
        <v>95</v>
      </c>
      <c r="II178" s="480" t="s">
        <v>95</v>
      </c>
      <c r="IJ178" s="254">
        <v>1998493418.4634211</v>
      </c>
      <c r="IK178" s="254">
        <v>1994950933.7189775</v>
      </c>
    </row>
    <row r="179" spans="2:245" x14ac:dyDescent="0.2">
      <c r="B179" s="225" t="s">
        <v>137</v>
      </c>
      <c r="C179" s="120">
        <v>0</v>
      </c>
      <c r="D179" s="120">
        <v>0</v>
      </c>
      <c r="E179" s="120">
        <v>0</v>
      </c>
      <c r="F179" s="131">
        <v>0</v>
      </c>
      <c r="G179" s="120">
        <v>0</v>
      </c>
      <c r="H179" s="120">
        <v>0</v>
      </c>
      <c r="I179" s="120">
        <v>0</v>
      </c>
      <c r="J179" s="120">
        <v>0</v>
      </c>
      <c r="K179" s="120">
        <v>0</v>
      </c>
      <c r="L179" s="120">
        <v>0</v>
      </c>
      <c r="M179" s="120">
        <v>0</v>
      </c>
      <c r="N179" s="120">
        <v>0</v>
      </c>
      <c r="O179" s="120">
        <v>0</v>
      </c>
      <c r="P179" s="131">
        <v>0</v>
      </c>
      <c r="Q179" s="131">
        <v>0</v>
      </c>
      <c r="R179" s="131">
        <v>0</v>
      </c>
      <c r="S179" s="131">
        <v>0</v>
      </c>
      <c r="T179" s="120">
        <v>0</v>
      </c>
      <c r="U179" s="120">
        <v>0</v>
      </c>
      <c r="V179" s="120">
        <v>0</v>
      </c>
      <c r="W179" s="120">
        <v>0</v>
      </c>
      <c r="X179" s="120">
        <v>0</v>
      </c>
      <c r="Y179" s="120">
        <v>0</v>
      </c>
      <c r="Z179" s="120">
        <v>0</v>
      </c>
      <c r="AA179" s="120">
        <v>0</v>
      </c>
      <c r="AB179" s="120">
        <v>0</v>
      </c>
      <c r="AC179" s="131">
        <v>0</v>
      </c>
      <c r="AD179" s="131">
        <v>0</v>
      </c>
      <c r="AE179" s="131">
        <v>0</v>
      </c>
      <c r="AF179" s="131">
        <v>0</v>
      </c>
      <c r="AG179" s="120">
        <v>0</v>
      </c>
      <c r="AH179" s="120">
        <v>0</v>
      </c>
      <c r="AI179" s="120">
        <v>0</v>
      </c>
      <c r="AJ179" s="120">
        <v>0</v>
      </c>
      <c r="AK179" s="120">
        <v>0</v>
      </c>
      <c r="AL179" s="120">
        <v>0</v>
      </c>
      <c r="AM179" s="120">
        <v>0</v>
      </c>
      <c r="AN179" s="120">
        <v>0</v>
      </c>
      <c r="AO179" s="120">
        <v>0</v>
      </c>
      <c r="AP179" s="120">
        <v>0</v>
      </c>
      <c r="AQ179" s="120">
        <v>0</v>
      </c>
      <c r="AR179" s="120">
        <v>0</v>
      </c>
      <c r="AS179" s="120">
        <v>0</v>
      </c>
      <c r="AT179" s="131">
        <v>0</v>
      </c>
      <c r="AU179" s="131">
        <v>0</v>
      </c>
      <c r="AV179" s="131">
        <v>0</v>
      </c>
      <c r="AW179" s="131">
        <v>0</v>
      </c>
      <c r="AX179" s="131">
        <v>0</v>
      </c>
      <c r="AY179" s="120">
        <v>0</v>
      </c>
      <c r="AZ179" s="120">
        <v>0</v>
      </c>
      <c r="BA179" s="120">
        <v>0</v>
      </c>
      <c r="BB179" s="120">
        <v>0</v>
      </c>
      <c r="BC179" s="120">
        <v>0</v>
      </c>
      <c r="BD179" s="120">
        <v>0</v>
      </c>
      <c r="BE179" s="120">
        <v>0</v>
      </c>
      <c r="BF179" s="120">
        <v>0</v>
      </c>
      <c r="BG179" s="120">
        <v>0</v>
      </c>
      <c r="BH179" s="120">
        <v>0</v>
      </c>
      <c r="BI179" s="120">
        <v>0</v>
      </c>
      <c r="BJ179" s="120">
        <v>0</v>
      </c>
      <c r="BK179" s="120">
        <v>0</v>
      </c>
      <c r="BL179" s="120">
        <v>0</v>
      </c>
      <c r="BM179" s="120">
        <v>0</v>
      </c>
      <c r="BN179" s="120">
        <v>0</v>
      </c>
      <c r="BO179" s="120">
        <v>0</v>
      </c>
      <c r="BP179" s="120">
        <v>0</v>
      </c>
      <c r="BQ179" s="120">
        <v>0</v>
      </c>
      <c r="BR179" s="120">
        <v>0</v>
      </c>
      <c r="BS179" s="120">
        <v>0</v>
      </c>
      <c r="BT179" s="120">
        <v>0</v>
      </c>
      <c r="BU179" s="120">
        <v>0</v>
      </c>
      <c r="BV179" s="120">
        <v>0</v>
      </c>
      <c r="BW179" s="120">
        <v>0</v>
      </c>
      <c r="BX179" s="120">
        <v>0</v>
      </c>
      <c r="BY179" s="120">
        <v>0</v>
      </c>
      <c r="BZ179" s="120">
        <v>0</v>
      </c>
      <c r="CA179" s="120">
        <v>0</v>
      </c>
      <c r="CB179" s="120">
        <v>0</v>
      </c>
      <c r="CC179" s="120">
        <v>0</v>
      </c>
      <c r="CD179" s="120">
        <v>0</v>
      </c>
      <c r="CE179" s="120">
        <v>0</v>
      </c>
      <c r="CF179" s="120">
        <v>0</v>
      </c>
      <c r="CG179" s="120">
        <v>0</v>
      </c>
      <c r="CH179" s="120">
        <v>0</v>
      </c>
      <c r="CI179" s="120">
        <v>0</v>
      </c>
      <c r="CJ179" s="120">
        <v>0</v>
      </c>
      <c r="CK179" s="120">
        <v>0</v>
      </c>
      <c r="CL179" s="131">
        <v>0</v>
      </c>
      <c r="CM179" s="131">
        <v>0</v>
      </c>
      <c r="CN179" s="131">
        <v>0</v>
      </c>
      <c r="CO179" s="131">
        <v>187073743</v>
      </c>
      <c r="CP179" s="248">
        <v>0</v>
      </c>
      <c r="CQ179" s="248">
        <v>100521841</v>
      </c>
      <c r="CR179" s="248">
        <v>0</v>
      </c>
      <c r="CS179" s="248">
        <v>0</v>
      </c>
      <c r="CT179" s="248">
        <v>0</v>
      </c>
      <c r="CU179" s="248">
        <v>0</v>
      </c>
      <c r="CV179" s="248">
        <v>675333295</v>
      </c>
      <c r="CW179" s="248">
        <v>175718625</v>
      </c>
      <c r="CX179" s="248">
        <v>-2538</v>
      </c>
      <c r="CY179" s="248">
        <v>-2538</v>
      </c>
      <c r="CZ179" s="248">
        <v>147447973</v>
      </c>
      <c r="DA179" s="248">
        <v>882484600</v>
      </c>
      <c r="DB179" s="248">
        <v>-2538</v>
      </c>
      <c r="DC179" s="248">
        <v>-2538</v>
      </c>
      <c r="DD179" s="248">
        <v>-2538</v>
      </c>
      <c r="DE179" s="248">
        <v>-2538</v>
      </c>
      <c r="DF179" s="248">
        <v>40959</v>
      </c>
      <c r="DG179" s="302">
        <v>-2538</v>
      </c>
      <c r="DH179" s="302">
        <v>-2538</v>
      </c>
      <c r="DI179" s="302">
        <v>118406942</v>
      </c>
      <c r="DJ179" s="302">
        <v>-2538</v>
      </c>
      <c r="DK179" s="302">
        <v>-2538</v>
      </c>
      <c r="DL179" s="302">
        <v>-2538</v>
      </c>
      <c r="DM179" s="302">
        <v>-2538</v>
      </c>
      <c r="DN179" s="302">
        <v>-2538</v>
      </c>
      <c r="DO179" s="302">
        <v>-2538</v>
      </c>
      <c r="DP179" s="311">
        <v>-2538</v>
      </c>
      <c r="DQ179" s="311">
        <v>-2538</v>
      </c>
      <c r="DR179" s="311">
        <v>-2538</v>
      </c>
      <c r="DS179" s="311">
        <v>-2538</v>
      </c>
      <c r="DT179" s="311">
        <v>-2538</v>
      </c>
      <c r="DU179" s="302">
        <v>7021857</v>
      </c>
      <c r="DV179" s="302">
        <v>7021857</v>
      </c>
      <c r="DW179" s="302">
        <v>6979962</v>
      </c>
      <c r="DX179" s="311">
        <v>6979962</v>
      </c>
      <c r="DY179" s="302">
        <v>6979962</v>
      </c>
      <c r="DZ179" s="302">
        <v>6979962</v>
      </c>
      <c r="EA179" s="302">
        <v>-2538</v>
      </c>
      <c r="EB179" s="302">
        <v>6979962</v>
      </c>
      <c r="EC179" s="302">
        <v>6979962</v>
      </c>
      <c r="ED179" s="302">
        <v>6979962</v>
      </c>
      <c r="EE179" s="302">
        <v>6979962</v>
      </c>
      <c r="EF179" s="302">
        <v>-2538</v>
      </c>
      <c r="EG179" s="302">
        <v>-2538</v>
      </c>
      <c r="EH179" s="302">
        <v>-2538</v>
      </c>
      <c r="EI179" s="302">
        <v>-2538</v>
      </c>
      <c r="EJ179" s="302">
        <v>-2538</v>
      </c>
      <c r="EK179" s="374">
        <v>-2538</v>
      </c>
      <c r="EL179" s="409">
        <v>-2.5379999999999999E-3</v>
      </c>
      <c r="EM179" s="409">
        <v>-2.5379999999999999E-3</v>
      </c>
      <c r="EN179" s="311">
        <v>-2.5379999999999999E-3</v>
      </c>
      <c r="EO179" s="396">
        <v>-2.5379999999999999E-3</v>
      </c>
      <c r="EP179" s="396">
        <v>-2.5379999999999999E-3</v>
      </c>
      <c r="EQ179" s="396">
        <v>-2.5379999999999999E-3</v>
      </c>
      <c r="ER179" s="396">
        <v>-2.5379999999999999E-3</v>
      </c>
      <c r="ES179" s="396">
        <v>-2.5379999999999999E-3</v>
      </c>
      <c r="ET179" s="409">
        <v>-2.5379999999999999E-3</v>
      </c>
      <c r="EU179" s="409">
        <v>-2.5379999999999999E-3</v>
      </c>
      <c r="EV179" s="409">
        <v>-2.5379999999999999E-3</v>
      </c>
      <c r="EW179" s="409">
        <v>-2.5379999999999999E-3</v>
      </c>
      <c r="EX179" s="434">
        <v>-2.5379999999999999E-3</v>
      </c>
      <c r="EY179" s="461">
        <v>-2.5379999999999999E-3</v>
      </c>
      <c r="EZ179" s="461">
        <v>-2.5379999999999999E-3</v>
      </c>
      <c r="FA179" s="461">
        <v>-2.5379999999999999E-3</v>
      </c>
      <c r="FB179" s="461">
        <v>-2.5379999999999999E-3</v>
      </c>
      <c r="FC179" s="461">
        <v>-2.5379999999999999E-3</v>
      </c>
      <c r="FD179" s="434">
        <v>0</v>
      </c>
      <c r="FE179" s="434">
        <v>0</v>
      </c>
      <c r="FF179" s="461">
        <v>0</v>
      </c>
      <c r="FG179" s="461">
        <v>0</v>
      </c>
      <c r="FH179" s="461">
        <v>0</v>
      </c>
      <c r="FI179" s="461">
        <v>0</v>
      </c>
      <c r="FJ179" s="461">
        <v>0</v>
      </c>
      <c r="FK179" s="461">
        <v>0</v>
      </c>
      <c r="FL179" s="461">
        <v>0</v>
      </c>
      <c r="FM179" s="461">
        <v>0</v>
      </c>
      <c r="FN179" s="461">
        <v>0</v>
      </c>
      <c r="FO179" s="461">
        <v>0</v>
      </c>
      <c r="FP179" s="469" t="s">
        <v>95</v>
      </c>
      <c r="FQ179" s="469" t="s">
        <v>95</v>
      </c>
      <c r="FR179" s="469" t="s">
        <v>95</v>
      </c>
      <c r="FS179" s="469" t="s">
        <v>95</v>
      </c>
      <c r="FT179" s="469" t="s">
        <v>95</v>
      </c>
      <c r="FU179" s="469" t="s">
        <v>95</v>
      </c>
      <c r="FV179" s="469" t="s">
        <v>95</v>
      </c>
      <c r="FW179" s="469" t="s">
        <v>95</v>
      </c>
      <c r="FX179" s="469" t="s">
        <v>95</v>
      </c>
      <c r="FY179" s="469" t="s">
        <v>95</v>
      </c>
      <c r="FZ179" s="469" t="s">
        <v>95</v>
      </c>
      <c r="GA179" s="469" t="s">
        <v>95</v>
      </c>
      <c r="GB179" s="461">
        <v>0</v>
      </c>
      <c r="GC179" s="461">
        <v>0</v>
      </c>
      <c r="GD179" s="461">
        <v>0</v>
      </c>
      <c r="GE179" s="461">
        <v>0</v>
      </c>
      <c r="GF179" s="461">
        <v>0</v>
      </c>
      <c r="GG179" s="461">
        <v>0</v>
      </c>
      <c r="GH179" s="461">
        <v>0</v>
      </c>
      <c r="GI179" s="461">
        <v>0</v>
      </c>
      <c r="GJ179" s="461">
        <v>0</v>
      </c>
      <c r="GK179" s="461">
        <v>0</v>
      </c>
      <c r="GL179" s="461">
        <v>0</v>
      </c>
      <c r="GM179" s="461">
        <v>0</v>
      </c>
      <c r="GN179" s="461">
        <v>0</v>
      </c>
      <c r="GO179" s="461">
        <v>0</v>
      </c>
      <c r="GP179" s="461">
        <v>0</v>
      </c>
      <c r="GQ179" s="311">
        <v>0</v>
      </c>
      <c r="GR179" s="311">
        <v>0</v>
      </c>
      <c r="GS179" s="311">
        <v>0</v>
      </c>
      <c r="GT179" s="311">
        <v>0</v>
      </c>
      <c r="GU179" s="311">
        <v>0</v>
      </c>
      <c r="GV179" s="311">
        <v>0</v>
      </c>
      <c r="GW179" s="311">
        <v>0</v>
      </c>
      <c r="GX179" s="311">
        <v>0</v>
      </c>
      <c r="GY179" s="489">
        <v>0</v>
      </c>
      <c r="GZ179" s="489">
        <v>0</v>
      </c>
      <c r="HA179" s="489">
        <v>0</v>
      </c>
      <c r="HB179" s="489">
        <v>0</v>
      </c>
      <c r="HC179" s="489">
        <v>0</v>
      </c>
      <c r="HD179" s="489">
        <v>0</v>
      </c>
      <c r="HE179" s="489">
        <v>0</v>
      </c>
      <c r="HF179" s="489">
        <v>0</v>
      </c>
      <c r="HG179" s="498">
        <v>0</v>
      </c>
      <c r="HH179" s="498">
        <v>0</v>
      </c>
      <c r="HI179" s="498">
        <v>0</v>
      </c>
      <c r="HJ179" s="498">
        <v>0</v>
      </c>
      <c r="HK179" s="498">
        <v>0</v>
      </c>
      <c r="HL179" s="498">
        <v>0</v>
      </c>
      <c r="HM179" s="498">
        <v>0</v>
      </c>
      <c r="HN179" s="498">
        <v>0</v>
      </c>
      <c r="HO179" s="498">
        <v>0</v>
      </c>
      <c r="HP179" s="498">
        <v>0</v>
      </c>
      <c r="HQ179" s="489">
        <v>0</v>
      </c>
      <c r="HR179" s="489">
        <v>0</v>
      </c>
      <c r="HS179" s="489">
        <v>0</v>
      </c>
      <c r="HT179" s="489">
        <v>0</v>
      </c>
      <c r="HU179" s="489">
        <v>0</v>
      </c>
      <c r="HV179" s="489">
        <v>0</v>
      </c>
      <c r="HW179" s="489">
        <v>0</v>
      </c>
      <c r="HX179" s="489">
        <v>0</v>
      </c>
      <c r="HY179" s="489">
        <v>0</v>
      </c>
      <c r="HZ179" s="489">
        <v>0</v>
      </c>
      <c r="IA179" s="489">
        <v>0</v>
      </c>
      <c r="IB179" s="489">
        <v>0</v>
      </c>
      <c r="IC179" s="489">
        <v>0</v>
      </c>
      <c r="ID179" s="489">
        <v>0</v>
      </c>
      <c r="IE179" s="489">
        <v>0</v>
      </c>
      <c r="IF179" s="489">
        <v>0</v>
      </c>
      <c r="IG179" s="489">
        <v>0</v>
      </c>
      <c r="IH179" s="481" t="s">
        <v>95</v>
      </c>
      <c r="II179" s="481" t="s">
        <v>95</v>
      </c>
      <c r="IJ179" s="489">
        <v>0</v>
      </c>
      <c r="IK179" s="489">
        <v>0</v>
      </c>
    </row>
    <row r="180" spans="2:245" x14ac:dyDescent="0.2">
      <c r="B180" s="225" t="s">
        <v>138</v>
      </c>
      <c r="C180" s="120">
        <v>3499.2108616</v>
      </c>
      <c r="D180" s="120">
        <v>3308.1156243</v>
      </c>
      <c r="E180" s="120">
        <v>3309.1303870000002</v>
      </c>
      <c r="F180" s="131">
        <v>3310.7250141000004</v>
      </c>
      <c r="G180" s="120">
        <v>3242.7967221000004</v>
      </c>
      <c r="H180" s="120">
        <v>3243.7951146000005</v>
      </c>
      <c r="I180" s="120">
        <v>3244.7935070999997</v>
      </c>
      <c r="J180" s="120">
        <v>3245.7918996000003</v>
      </c>
      <c r="K180" s="120">
        <v>4139.5802921000004</v>
      </c>
      <c r="L180" s="120">
        <v>3247.7886845999997</v>
      </c>
      <c r="M180" s="120">
        <v>3593.5918221000006</v>
      </c>
      <c r="N180" s="120">
        <v>3204.3141954000002</v>
      </c>
      <c r="O180" s="120">
        <v>4234.4291211</v>
      </c>
      <c r="P180" s="131">
        <v>3398.3918576000001</v>
      </c>
      <c r="Q180" s="131">
        <v>3399.3756887</v>
      </c>
      <c r="R180" s="131">
        <v>3208.2495197999997</v>
      </c>
      <c r="S180" s="131">
        <v>3209.2333509</v>
      </c>
      <c r="T180" s="120">
        <v>3181.8402412</v>
      </c>
      <c r="U180" s="120">
        <v>3182.8185535000002</v>
      </c>
      <c r="V180" s="120">
        <v>20386.348645799997</v>
      </c>
      <c r="W180" s="120">
        <v>3184.7751780999997</v>
      </c>
      <c r="X180" s="120">
        <v>4078.5434903999994</v>
      </c>
      <c r="Y180" s="120">
        <v>3186.7318027000001</v>
      </c>
      <c r="Z180" s="120">
        <v>3532.800115</v>
      </c>
      <c r="AA180" s="120">
        <v>3188.6884273000005</v>
      </c>
      <c r="AB180" s="120">
        <v>4218.5167396000006</v>
      </c>
      <c r="AC180" s="131">
        <v>3148.2878294000002</v>
      </c>
      <c r="AD180" s="131">
        <v>3149.2581260000002</v>
      </c>
      <c r="AE180" s="131">
        <v>35676.124982599998</v>
      </c>
      <c r="AF180" s="131">
        <v>21650.829439199999</v>
      </c>
      <c r="AG180" s="120">
        <v>3152.1690158000006</v>
      </c>
      <c r="AH180" s="120">
        <v>3153.1393124000001</v>
      </c>
      <c r="AI180" s="120">
        <v>3154.1096089999996</v>
      </c>
      <c r="AJ180" s="120">
        <v>3155.0799056000001</v>
      </c>
      <c r="AK180" s="120">
        <v>4048.9788160000003</v>
      </c>
      <c r="AL180" s="120">
        <v>8590.7134676999995</v>
      </c>
      <c r="AM180" s="120">
        <v>8890.9323748000006</v>
      </c>
      <c r="AN180" s="120">
        <v>3112.6642286000001</v>
      </c>
      <c r="AO180" s="120">
        <v>4142.0860824000001</v>
      </c>
      <c r="AP180" s="120">
        <v>3305.9179362</v>
      </c>
      <c r="AQ180" s="120">
        <v>3114.37979</v>
      </c>
      <c r="AR180" s="120">
        <v>3114.9516437999996</v>
      </c>
      <c r="AS180" s="120">
        <v>3115.5234976000002</v>
      </c>
      <c r="AT180" s="131">
        <v>3087.7185762000004</v>
      </c>
      <c r="AU180" s="131">
        <v>3088.2853144000001</v>
      </c>
      <c r="AV180" s="131">
        <v>3088.8520526000002</v>
      </c>
      <c r="AW180" s="131">
        <v>2875.6874908</v>
      </c>
      <c r="AX180" s="131">
        <v>2986.4413542000002</v>
      </c>
      <c r="AY180" s="120">
        <v>2866.7120672000001</v>
      </c>
      <c r="AZ180" s="120">
        <v>3212.3688054000004</v>
      </c>
      <c r="BA180" s="120">
        <v>3041.7542435999999</v>
      </c>
      <c r="BB180" s="120">
        <v>3801.1457817999999</v>
      </c>
      <c r="BC180" s="120">
        <v>935170.23393760016</v>
      </c>
      <c r="BD180" s="120">
        <v>6988212.7249609996</v>
      </c>
      <c r="BE180" s="120">
        <v>6988022.2647540001</v>
      </c>
      <c r="BF180" s="120">
        <v>8106270.710767</v>
      </c>
      <c r="BG180" s="120">
        <v>9861493.6497104</v>
      </c>
      <c r="BH180" s="120">
        <v>11180837.915333001</v>
      </c>
      <c r="BI180" s="120">
        <v>10244447.225097999</v>
      </c>
      <c r="BJ180" s="120">
        <v>12293343.836805398</v>
      </c>
      <c r="BK180" s="120">
        <v>13830043.255497104</v>
      </c>
      <c r="BL180" s="120">
        <v>13830040.1197911</v>
      </c>
      <c r="BM180" s="120">
        <v>13836853.057704799</v>
      </c>
      <c r="BN180" s="120">
        <v>16639107.321254499</v>
      </c>
      <c r="BO180" s="120">
        <v>18711129.921463098</v>
      </c>
      <c r="BP180" s="120">
        <v>19288736.548813898</v>
      </c>
      <c r="BQ180" s="120">
        <v>19568066.947248504</v>
      </c>
      <c r="BR180" s="120">
        <v>19568067.446435999</v>
      </c>
      <c r="BS180" s="120">
        <v>22013947.744443502</v>
      </c>
      <c r="BT180" s="120">
        <v>22363322.337607402</v>
      </c>
      <c r="BU180" s="120">
        <v>22363322.828421801</v>
      </c>
      <c r="BV180" s="120">
        <v>22363323.321821604</v>
      </c>
      <c r="BW180" s="120">
        <v>22363323.8180677</v>
      </c>
      <c r="BX180" s="120">
        <v>26835675.932087101</v>
      </c>
      <c r="BY180" s="120">
        <v>32146593.817847997</v>
      </c>
      <c r="BZ180" s="120">
        <v>33544204.170851901</v>
      </c>
      <c r="CA180" s="120">
        <v>33544204.6654558</v>
      </c>
      <c r="CB180" s="120">
        <v>40252732.480379701</v>
      </c>
      <c r="CC180" s="120">
        <v>48302923.404182605</v>
      </c>
      <c r="CD180" s="120">
        <v>57963201.057912208</v>
      </c>
      <c r="CE180" s="120">
        <v>69555567.128635496</v>
      </c>
      <c r="CF180" s="120">
        <v>1684680155.1899998</v>
      </c>
      <c r="CG180" s="120">
        <v>1708439522.78</v>
      </c>
      <c r="CH180" s="120">
        <v>1721018011.5</v>
      </c>
      <c r="CI180" s="120">
        <v>1731080802.4799998</v>
      </c>
      <c r="CJ180" s="120">
        <v>1708160213.8099999</v>
      </c>
      <c r="CK180" s="120">
        <v>1734155757.1699998</v>
      </c>
      <c r="CL180" s="131">
        <v>1742541416.3199999</v>
      </c>
      <c r="CM180" s="131">
        <v>1757635602.79</v>
      </c>
      <c r="CN180" s="131">
        <v>1774127510.1199999</v>
      </c>
      <c r="CO180" s="131">
        <v>1902332602.1399999</v>
      </c>
      <c r="CP180" s="248">
        <v>1809624137.53</v>
      </c>
      <c r="CQ180" s="248">
        <v>2027875797.5100002</v>
      </c>
      <c r="CR180" s="248">
        <v>1878666064.53</v>
      </c>
      <c r="CS180" s="248">
        <v>2158188036.21</v>
      </c>
      <c r="CT180" s="248">
        <v>2400253418.6900001</v>
      </c>
      <c r="CU180" s="248">
        <v>5270105501.9200001</v>
      </c>
      <c r="CV180" s="248">
        <v>11337145736.389999</v>
      </c>
      <c r="CW180" s="248">
        <v>13480770777.210001</v>
      </c>
      <c r="CX180" s="248">
        <v>15764479306.68</v>
      </c>
      <c r="CY180" s="248">
        <v>17838532336.539997</v>
      </c>
      <c r="CZ180" s="248">
        <v>32636996610.129997</v>
      </c>
      <c r="DA180" s="248">
        <v>47003577851.940002</v>
      </c>
      <c r="DB180" s="248">
        <v>54956226804.410004</v>
      </c>
      <c r="DC180" s="248">
        <v>92217651826.759995</v>
      </c>
      <c r="DD180" s="248">
        <v>92178239228.759995</v>
      </c>
      <c r="DE180" s="248">
        <v>93902178181.860001</v>
      </c>
      <c r="DF180" s="248">
        <v>121142677987.53</v>
      </c>
      <c r="DG180" s="302">
        <v>92304862681.929993</v>
      </c>
      <c r="DH180" s="302">
        <v>105338689359.42999</v>
      </c>
      <c r="DI180" s="302">
        <v>93979804969.12999</v>
      </c>
      <c r="DJ180" s="302">
        <v>128257970779.28</v>
      </c>
      <c r="DK180" s="302">
        <v>92087953631.899994</v>
      </c>
      <c r="DL180" s="302">
        <v>113216332467.11</v>
      </c>
      <c r="DM180" s="302">
        <v>128826910004.66</v>
      </c>
      <c r="DN180" s="302">
        <v>147991833231.67001</v>
      </c>
      <c r="DO180" s="302">
        <v>162359176839.88998</v>
      </c>
      <c r="DP180" s="311">
        <v>182880329625.38</v>
      </c>
      <c r="DQ180" s="311">
        <v>166028918207.04999</v>
      </c>
      <c r="DR180" s="311">
        <v>187732953338.57999</v>
      </c>
      <c r="DS180" s="311">
        <v>196266556490.54999</v>
      </c>
      <c r="DT180" s="311">
        <v>178941250901.60001</v>
      </c>
      <c r="DU180" s="302">
        <v>189042716792.92999</v>
      </c>
      <c r="DV180" s="302">
        <v>193062570065.45999</v>
      </c>
      <c r="DW180" s="302">
        <v>196275034656.01001</v>
      </c>
      <c r="DX180" s="311">
        <v>203946129751</v>
      </c>
      <c r="DY180" s="302">
        <v>215211708435.54001</v>
      </c>
      <c r="DZ180" s="302">
        <v>221859639202.25</v>
      </c>
      <c r="EA180" s="302">
        <v>235981129140.5</v>
      </c>
      <c r="EB180" s="302">
        <v>259644407822.16</v>
      </c>
      <c r="EC180" s="302">
        <v>353258991772.40997</v>
      </c>
      <c r="ED180" s="302">
        <v>410474587015.02002</v>
      </c>
      <c r="EE180" s="302">
        <v>598003359610.67993</v>
      </c>
      <c r="EF180" s="302">
        <v>572431624128.5</v>
      </c>
      <c r="EG180" s="302">
        <v>765485237265.08997</v>
      </c>
      <c r="EH180" s="302">
        <v>887828114086.66003</v>
      </c>
      <c r="EI180" s="302">
        <v>619802233050.53003</v>
      </c>
      <c r="EJ180" s="302">
        <v>881341814543.43005</v>
      </c>
      <c r="EK180" s="374">
        <v>911566597494.47998</v>
      </c>
      <c r="EL180" s="409">
        <v>891983.75299764005</v>
      </c>
      <c r="EM180" s="409">
        <v>871027.83983892994</v>
      </c>
      <c r="EN180" s="311">
        <v>864319.97778090008</v>
      </c>
      <c r="EO180" s="396">
        <v>872178.4085945799</v>
      </c>
      <c r="EP180" s="396">
        <v>654162.69397380995</v>
      </c>
      <c r="EQ180" s="396">
        <v>677255.32588214998</v>
      </c>
      <c r="ER180" s="396">
        <v>840965.84960564005</v>
      </c>
      <c r="ES180" s="396">
        <v>899794.11923493992</v>
      </c>
      <c r="ET180" s="409">
        <v>1067891.9132671</v>
      </c>
      <c r="EU180" s="409">
        <v>1164915.3984279602</v>
      </c>
      <c r="EV180" s="409">
        <v>1293952.4902818201</v>
      </c>
      <c r="EW180" s="409">
        <v>1318434.9644440401</v>
      </c>
      <c r="EX180" s="434">
        <v>1265043.1372070801</v>
      </c>
      <c r="EY180" s="461">
        <v>1361533.71093511</v>
      </c>
      <c r="EZ180" s="461">
        <v>1741394.98318753</v>
      </c>
      <c r="FA180" s="461">
        <v>2018940.8044096502</v>
      </c>
      <c r="FB180" s="461">
        <v>2150271.6346690198</v>
      </c>
      <c r="FC180" s="461">
        <v>2171131.74446717</v>
      </c>
      <c r="FD180" s="434">
        <v>2057630.5889299603</v>
      </c>
      <c r="FE180" s="434">
        <v>2056804.73287757</v>
      </c>
      <c r="FF180" s="461">
        <v>2062510.5170541902</v>
      </c>
      <c r="FG180" s="461">
        <v>2058740.1010825902</v>
      </c>
      <c r="FH180" s="461">
        <v>2045913.7378629502</v>
      </c>
      <c r="FI180" s="461">
        <v>2049869.6446149503</v>
      </c>
      <c r="FJ180" s="461">
        <v>2049869.6446149503</v>
      </c>
      <c r="FK180" s="461">
        <v>2049869.6446149503</v>
      </c>
      <c r="FL180" s="461">
        <v>2367364.4106004001</v>
      </c>
      <c r="FM180" s="461">
        <v>2721088.8036700999</v>
      </c>
      <c r="FN180" s="461">
        <v>3561280.5319766602</v>
      </c>
      <c r="FO180" s="461">
        <v>4855912.4571698299</v>
      </c>
      <c r="FP180" s="469" t="s">
        <v>95</v>
      </c>
      <c r="FQ180" s="469" t="s">
        <v>95</v>
      </c>
      <c r="FR180" s="469" t="s">
        <v>95</v>
      </c>
      <c r="FS180" s="469" t="s">
        <v>95</v>
      </c>
      <c r="FT180" s="469" t="s">
        <v>95</v>
      </c>
      <c r="FU180" s="469" t="s">
        <v>95</v>
      </c>
      <c r="FV180" s="469" t="s">
        <v>95</v>
      </c>
      <c r="FW180" s="469" t="s">
        <v>95</v>
      </c>
      <c r="FX180" s="469" t="s">
        <v>95</v>
      </c>
      <c r="FY180" s="469" t="s">
        <v>95</v>
      </c>
      <c r="FZ180" s="469" t="s">
        <v>95</v>
      </c>
      <c r="GA180" s="469" t="s">
        <v>95</v>
      </c>
      <c r="GB180" s="461">
        <v>7980545.8701358801</v>
      </c>
      <c r="GC180" s="461">
        <v>8571864.1666711196</v>
      </c>
      <c r="GD180" s="461">
        <v>8925945.9911997896</v>
      </c>
      <c r="GE180" s="461">
        <v>9382559.58322501</v>
      </c>
      <c r="GF180" s="461">
        <v>9834553.9880149998</v>
      </c>
      <c r="GG180" s="461">
        <v>10199387.440699831</v>
      </c>
      <c r="GH180" s="461">
        <v>10819590.984334968</v>
      </c>
      <c r="GI180" s="461">
        <v>11436696.95213037</v>
      </c>
      <c r="GJ180" s="461">
        <v>11673486.446139669</v>
      </c>
      <c r="GK180" s="461">
        <v>12514010.78156027</v>
      </c>
      <c r="GL180" s="461">
        <v>13566612.425674468</v>
      </c>
      <c r="GM180" s="461">
        <v>13931409.19389577</v>
      </c>
      <c r="GN180" s="461">
        <v>13952363.874016169</v>
      </c>
      <c r="GO180" s="461">
        <v>14206735.805980269</v>
      </c>
      <c r="GP180" s="461">
        <v>15558955.74755167</v>
      </c>
      <c r="GQ180" s="311">
        <v>16944233.331093371</v>
      </c>
      <c r="GR180" s="311">
        <v>19180283.993292671</v>
      </c>
      <c r="GS180" s="311">
        <v>22065669.045412172</v>
      </c>
      <c r="GT180" s="311">
        <v>29430590.591748171</v>
      </c>
      <c r="GU180" s="311">
        <v>31155318.428067673</v>
      </c>
      <c r="GV180" s="311">
        <v>31155318.428067673</v>
      </c>
      <c r="GW180" s="311">
        <v>31155318.428067673</v>
      </c>
      <c r="GX180" s="311">
        <v>32508435.71764227</v>
      </c>
      <c r="GY180" s="489">
        <v>32641565.997872673</v>
      </c>
      <c r="GZ180" s="489">
        <v>39031480.304991573</v>
      </c>
      <c r="HA180" s="489">
        <v>44137127.94470337</v>
      </c>
      <c r="HB180" s="489">
        <v>48370722.336197071</v>
      </c>
      <c r="HC180" s="489">
        <v>53174390.395613767</v>
      </c>
      <c r="HD180" s="489">
        <v>53307951.050236367</v>
      </c>
      <c r="HE180" s="489">
        <v>51623861.177546665</v>
      </c>
      <c r="HF180" s="489">
        <v>50289688.092681371</v>
      </c>
      <c r="HG180" s="498">
        <v>54508655.406871267</v>
      </c>
      <c r="HH180" s="498">
        <v>54599338.598570265</v>
      </c>
      <c r="HI180" s="498">
        <v>54156261.117980465</v>
      </c>
      <c r="HJ180" s="498">
        <v>52639171.261530571</v>
      </c>
      <c r="HK180" s="498">
        <v>53994642.162446067</v>
      </c>
      <c r="HL180" s="498">
        <v>57211719.259280764</v>
      </c>
      <c r="HM180" s="498">
        <v>62087985.223601073</v>
      </c>
      <c r="HN180" s="498">
        <v>68776365.642817974</v>
      </c>
      <c r="HO180" s="498">
        <v>72257427.929774761</v>
      </c>
      <c r="HP180" s="498">
        <v>78960976.879922584</v>
      </c>
      <c r="HQ180" s="489">
        <v>82198864.728565678</v>
      </c>
      <c r="HR180" s="489">
        <v>83536543.37115337</v>
      </c>
      <c r="HS180" s="489">
        <v>87454923.602451175</v>
      </c>
      <c r="HT180" s="489">
        <v>87921171.590083078</v>
      </c>
      <c r="HU180" s="489">
        <v>88885186.395788282</v>
      </c>
      <c r="HV180" s="489">
        <v>89792175.901689172</v>
      </c>
      <c r="HW180" s="489">
        <v>89237752.101526782</v>
      </c>
      <c r="HX180" s="489">
        <v>91183402.090407774</v>
      </c>
      <c r="HY180" s="489">
        <v>92941801.85062778</v>
      </c>
      <c r="HZ180" s="489">
        <v>93343110.178504869</v>
      </c>
      <c r="IA180" s="489">
        <v>98450448.311197072</v>
      </c>
      <c r="IB180" s="489">
        <v>107683016.79722388</v>
      </c>
      <c r="IC180" s="489">
        <v>113538452.44632387</v>
      </c>
      <c r="ID180" s="489">
        <v>115148811.52553688</v>
      </c>
      <c r="IE180" s="489">
        <v>117177608.40801987</v>
      </c>
      <c r="IF180" s="489">
        <v>117425200.73581688</v>
      </c>
      <c r="IG180" s="489">
        <v>117918190.17678687</v>
      </c>
      <c r="IH180" s="481" t="s">
        <v>95</v>
      </c>
      <c r="II180" s="481" t="s">
        <v>95</v>
      </c>
      <c r="IJ180" s="489">
        <v>115367639.87404588</v>
      </c>
      <c r="IK180" s="489">
        <v>115151236.86780287</v>
      </c>
    </row>
    <row r="181" spans="2:245" x14ac:dyDescent="0.2">
      <c r="B181" s="225" t="s">
        <v>139</v>
      </c>
      <c r="C181" s="120">
        <v>13237.5721257</v>
      </c>
      <c r="D181" s="120">
        <v>13238.817644800001</v>
      </c>
      <c r="E181" s="120">
        <v>13240.0631639</v>
      </c>
      <c r="F181" s="131">
        <v>13242.0204082</v>
      </c>
      <c r="G181" s="120">
        <v>13242.554202100002</v>
      </c>
      <c r="H181" s="120">
        <v>13243.799721200001</v>
      </c>
      <c r="I181" s="120">
        <v>13245.045240300002</v>
      </c>
      <c r="J181" s="120">
        <v>13246.290759400001</v>
      </c>
      <c r="K181" s="120">
        <v>13247.536278499998</v>
      </c>
      <c r="L181" s="120">
        <v>6665.7352647999996</v>
      </c>
      <c r="M181" s="120">
        <v>6666.1674358</v>
      </c>
      <c r="N181" s="120">
        <v>6666.9453436000003</v>
      </c>
      <c r="O181" s="120">
        <v>6667.7232513999998</v>
      </c>
      <c r="P181" s="131">
        <v>6668.1554224000001</v>
      </c>
      <c r="Q181" s="131">
        <v>6668.7604618000005</v>
      </c>
      <c r="R181" s="131">
        <v>6669.3655011999999</v>
      </c>
      <c r="S181" s="131">
        <v>6669.9705406000003</v>
      </c>
      <c r="T181" s="120">
        <v>6670.5755799999997</v>
      </c>
      <c r="U181" s="120">
        <v>6671.1806193999992</v>
      </c>
      <c r="V181" s="120">
        <v>6671.7856588000004</v>
      </c>
      <c r="W181" s="120">
        <v>6672.3906981999999</v>
      </c>
      <c r="X181" s="120">
        <v>6672.9957375999993</v>
      </c>
      <c r="Y181" s="120">
        <v>6673.6007769999987</v>
      </c>
      <c r="Z181" s="120">
        <v>6674.2058164</v>
      </c>
      <c r="AA181" s="120">
        <v>6674.8108558000004</v>
      </c>
      <c r="AB181" s="120">
        <v>6675.4158952000007</v>
      </c>
      <c r="AC181" s="131">
        <v>6676.0209346000001</v>
      </c>
      <c r="AD181" s="131">
        <v>6676.6259739999996</v>
      </c>
      <c r="AE181" s="131">
        <v>6677.2310134000008</v>
      </c>
      <c r="AF181" s="131">
        <v>6677.8360528000003</v>
      </c>
      <c r="AG181" s="120">
        <v>6678.4410921999997</v>
      </c>
      <c r="AH181" s="120">
        <v>6679.0461315999992</v>
      </c>
      <c r="AI181" s="120">
        <v>5366.1703361</v>
      </c>
      <c r="AJ181" s="120">
        <v>5366.714646299999</v>
      </c>
      <c r="AK181" s="120">
        <v>5367.3367151000002</v>
      </c>
      <c r="AL181" s="120">
        <v>5367.8032666999998</v>
      </c>
      <c r="AM181" s="120">
        <v>5368.3475768999997</v>
      </c>
      <c r="AN181" s="120">
        <v>5368.8918871000005</v>
      </c>
      <c r="AO181" s="120">
        <v>5369.4361973000005</v>
      </c>
      <c r="AP181" s="120">
        <v>5369.9805075000004</v>
      </c>
      <c r="AQ181" s="120">
        <v>5370.5248176999994</v>
      </c>
      <c r="AR181" s="120">
        <v>5371.0691278999993</v>
      </c>
      <c r="AS181" s="120">
        <v>5371.6134381000002</v>
      </c>
      <c r="AT181" s="131">
        <v>5372.1577483000001</v>
      </c>
      <c r="AU181" s="131">
        <v>5372.7020585</v>
      </c>
      <c r="AV181" s="131">
        <v>5373.2463687000009</v>
      </c>
      <c r="AW181" s="131">
        <v>5373.7906788999999</v>
      </c>
      <c r="AX181" s="131">
        <v>5374.4905062999997</v>
      </c>
      <c r="AY181" s="120">
        <v>5374.8792993000006</v>
      </c>
      <c r="AZ181" s="120">
        <v>5375.4236094999997</v>
      </c>
      <c r="BA181" s="120">
        <v>5375.9679197000005</v>
      </c>
      <c r="BB181" s="120">
        <v>5376.5122299000004</v>
      </c>
      <c r="BC181" s="120">
        <v>1809309.4386401</v>
      </c>
      <c r="BD181" s="120">
        <v>1809309.9829503</v>
      </c>
      <c r="BE181" s="120">
        <v>1809310.5272605</v>
      </c>
      <c r="BF181" s="120">
        <v>1809311.0715707</v>
      </c>
      <c r="BG181" s="120">
        <v>15686338.681180902</v>
      </c>
      <c r="BH181" s="120">
        <v>15686339.225491099</v>
      </c>
      <c r="BI181" s="120">
        <v>15686339.7698013</v>
      </c>
      <c r="BJ181" s="120">
        <v>15686340.314111503</v>
      </c>
      <c r="BK181" s="120">
        <v>26762810.307830304</v>
      </c>
      <c r="BL181" s="120">
        <v>26762810.774381898</v>
      </c>
      <c r="BM181" s="120">
        <v>26762811.318692099</v>
      </c>
      <c r="BN181" s="120">
        <v>27367193.185402296</v>
      </c>
      <c r="BO181" s="120">
        <v>26762812.407312497</v>
      </c>
      <c r="BP181" s="120">
        <v>37322713.979972698</v>
      </c>
      <c r="BQ181" s="120">
        <v>37322714.524282902</v>
      </c>
      <c r="BR181" s="120">
        <v>37322715.0685931</v>
      </c>
      <c r="BS181" s="120">
        <v>37322715.612903297</v>
      </c>
      <c r="BT181" s="120">
        <v>43272718.017213494</v>
      </c>
      <c r="BU181" s="120">
        <v>43272718.561523706</v>
      </c>
      <c r="BV181" s="120">
        <v>43272719.105833903</v>
      </c>
      <c r="BW181" s="120">
        <v>43272719.6501441</v>
      </c>
      <c r="BX181" s="120">
        <v>51927268.432212904</v>
      </c>
      <c r="BY181" s="120">
        <v>51927268.898764499</v>
      </c>
      <c r="BZ181" s="120">
        <v>51927269.443074696</v>
      </c>
      <c r="CA181" s="120">
        <v>51927269.9873849</v>
      </c>
      <c r="CB181" s="120">
        <v>51927270.531695098</v>
      </c>
      <c r="CC181" s="120">
        <v>93469102.244005308</v>
      </c>
      <c r="CD181" s="120">
        <v>93469102.788315505</v>
      </c>
      <c r="CE181" s="120">
        <v>0</v>
      </c>
      <c r="CF181" s="120">
        <v>0</v>
      </c>
      <c r="CG181" s="120">
        <v>0</v>
      </c>
      <c r="CH181" s="120">
        <v>0</v>
      </c>
      <c r="CI181" s="120">
        <v>0</v>
      </c>
      <c r="CJ181" s="120">
        <v>0</v>
      </c>
      <c r="CK181" s="120">
        <v>0</v>
      </c>
      <c r="CL181" s="131">
        <v>0</v>
      </c>
      <c r="CM181" s="131">
        <v>0</v>
      </c>
      <c r="CN181" s="131">
        <v>0</v>
      </c>
      <c r="CO181" s="131">
        <v>0</v>
      </c>
      <c r="CP181" s="248">
        <v>0</v>
      </c>
      <c r="CQ181" s="248">
        <v>0</v>
      </c>
      <c r="CR181" s="248">
        <v>0</v>
      </c>
      <c r="CS181" s="248">
        <v>0</v>
      </c>
      <c r="CT181" s="248">
        <v>0</v>
      </c>
      <c r="CU181" s="248">
        <v>0</v>
      </c>
      <c r="CV181" s="248">
        <v>0</v>
      </c>
      <c r="CW181" s="248">
        <v>0</v>
      </c>
      <c r="CX181" s="248">
        <v>0</v>
      </c>
      <c r="CY181" s="248">
        <v>0</v>
      </c>
      <c r="CZ181" s="248">
        <v>0</v>
      </c>
      <c r="DA181" s="248">
        <v>0</v>
      </c>
      <c r="DB181" s="248">
        <v>0</v>
      </c>
      <c r="DC181" s="248">
        <v>0</v>
      </c>
      <c r="DD181" s="248">
        <v>0</v>
      </c>
      <c r="DE181" s="248">
        <v>0</v>
      </c>
      <c r="DF181" s="248">
        <v>0</v>
      </c>
      <c r="DG181" s="302">
        <v>0</v>
      </c>
      <c r="DH181" s="302">
        <v>0</v>
      </c>
      <c r="DI181" s="302">
        <v>0</v>
      </c>
      <c r="DJ181" s="302">
        <v>0</v>
      </c>
      <c r="DK181" s="302">
        <v>0</v>
      </c>
      <c r="DL181" s="302">
        <v>0</v>
      </c>
      <c r="DM181" s="302">
        <v>0</v>
      </c>
      <c r="DN181" s="302">
        <v>0</v>
      </c>
      <c r="DO181" s="302">
        <v>0</v>
      </c>
      <c r="DP181" s="311">
        <v>0</v>
      </c>
      <c r="DQ181" s="311">
        <v>0</v>
      </c>
      <c r="DR181" s="311">
        <v>0</v>
      </c>
      <c r="DS181" s="311">
        <v>0</v>
      </c>
      <c r="DT181" s="311">
        <v>0</v>
      </c>
      <c r="DU181" s="302">
        <v>0</v>
      </c>
      <c r="DV181" s="302">
        <v>0</v>
      </c>
      <c r="DW181" s="302">
        <v>0</v>
      </c>
      <c r="DX181" s="311">
        <v>0</v>
      </c>
      <c r="DY181" s="302">
        <v>0</v>
      </c>
      <c r="DZ181" s="302">
        <v>0</v>
      </c>
      <c r="EA181" s="302">
        <v>0</v>
      </c>
      <c r="EB181" s="302">
        <v>0</v>
      </c>
      <c r="EC181" s="302">
        <v>0</v>
      </c>
      <c r="ED181" s="302">
        <v>0</v>
      </c>
      <c r="EE181" s="302">
        <v>0</v>
      </c>
      <c r="EF181" s="302">
        <v>0</v>
      </c>
      <c r="EG181" s="302">
        <v>0</v>
      </c>
      <c r="EH181" s="302">
        <v>0</v>
      </c>
      <c r="EI181" s="302">
        <v>0</v>
      </c>
      <c r="EJ181" s="302">
        <v>0</v>
      </c>
      <c r="EK181" s="374">
        <v>0</v>
      </c>
      <c r="EL181" s="409">
        <v>0</v>
      </c>
      <c r="EM181" s="409">
        <v>0</v>
      </c>
      <c r="EN181" s="311">
        <v>0</v>
      </c>
      <c r="EO181" s="396">
        <v>0</v>
      </c>
      <c r="EP181" s="396">
        <v>0</v>
      </c>
      <c r="EQ181" s="396">
        <v>0</v>
      </c>
      <c r="ER181" s="396">
        <v>0</v>
      </c>
      <c r="ES181" s="396">
        <v>0</v>
      </c>
      <c r="ET181" s="409">
        <v>0</v>
      </c>
      <c r="EU181" s="409">
        <v>0</v>
      </c>
      <c r="EV181" s="409">
        <v>0</v>
      </c>
      <c r="EW181" s="409">
        <v>0</v>
      </c>
      <c r="EX181" s="434">
        <v>0</v>
      </c>
      <c r="EY181" s="461">
        <v>0</v>
      </c>
      <c r="EZ181" s="461">
        <v>0</v>
      </c>
      <c r="FA181" s="461">
        <v>0</v>
      </c>
      <c r="FB181" s="461">
        <v>0</v>
      </c>
      <c r="FC181" s="461">
        <v>0</v>
      </c>
      <c r="FD181" s="434">
        <v>0</v>
      </c>
      <c r="FE181" s="434">
        <v>0</v>
      </c>
      <c r="FF181" s="461">
        <v>0</v>
      </c>
      <c r="FG181" s="461">
        <v>0</v>
      </c>
      <c r="FH181" s="461">
        <v>0</v>
      </c>
      <c r="FI181" s="461">
        <v>0</v>
      </c>
      <c r="FJ181" s="461">
        <v>0</v>
      </c>
      <c r="FK181" s="461">
        <v>0</v>
      </c>
      <c r="FL181" s="461">
        <v>0</v>
      </c>
      <c r="FM181" s="461">
        <v>0</v>
      </c>
      <c r="FN181" s="461">
        <v>0</v>
      </c>
      <c r="FO181" s="461">
        <v>0</v>
      </c>
      <c r="FP181" s="469" t="s">
        <v>95</v>
      </c>
      <c r="FQ181" s="469" t="s">
        <v>95</v>
      </c>
      <c r="FR181" s="469" t="s">
        <v>95</v>
      </c>
      <c r="FS181" s="469" t="s">
        <v>95</v>
      </c>
      <c r="FT181" s="469" t="s">
        <v>95</v>
      </c>
      <c r="FU181" s="469" t="s">
        <v>95</v>
      </c>
      <c r="FV181" s="469" t="s">
        <v>95</v>
      </c>
      <c r="FW181" s="469" t="s">
        <v>95</v>
      </c>
      <c r="FX181" s="469" t="s">
        <v>95</v>
      </c>
      <c r="FY181" s="469" t="s">
        <v>95</v>
      </c>
      <c r="FZ181" s="469" t="s">
        <v>95</v>
      </c>
      <c r="GA181" s="469" t="s">
        <v>95</v>
      </c>
      <c r="GB181" s="461">
        <v>0</v>
      </c>
      <c r="GC181" s="461">
        <v>0</v>
      </c>
      <c r="GD181" s="461">
        <v>0</v>
      </c>
      <c r="GE181" s="461">
        <v>0</v>
      </c>
      <c r="GF181" s="461">
        <v>0</v>
      </c>
      <c r="GG181" s="461">
        <v>0</v>
      </c>
      <c r="GH181" s="461">
        <v>0</v>
      </c>
      <c r="GI181" s="461">
        <v>0</v>
      </c>
      <c r="GJ181" s="461">
        <v>0</v>
      </c>
      <c r="GK181" s="461">
        <v>0</v>
      </c>
      <c r="GL181" s="461">
        <v>0</v>
      </c>
      <c r="GM181" s="461">
        <v>0</v>
      </c>
      <c r="GN181" s="461">
        <v>0</v>
      </c>
      <c r="GO181" s="461">
        <v>0</v>
      </c>
      <c r="GP181" s="461">
        <v>0</v>
      </c>
      <c r="GQ181" s="311">
        <v>0</v>
      </c>
      <c r="GR181" s="311">
        <v>0</v>
      </c>
      <c r="GS181" s="311">
        <v>0</v>
      </c>
      <c r="GT181" s="311">
        <v>0</v>
      </c>
      <c r="GU181" s="311">
        <v>0</v>
      </c>
      <c r="GV181" s="311">
        <v>0</v>
      </c>
      <c r="GW181" s="311">
        <v>0</v>
      </c>
      <c r="GX181" s="311">
        <v>0</v>
      </c>
      <c r="GY181" s="489">
        <v>0</v>
      </c>
      <c r="GZ181" s="489">
        <v>0</v>
      </c>
      <c r="HA181" s="489">
        <v>0</v>
      </c>
      <c r="HB181" s="489">
        <v>0</v>
      </c>
      <c r="HC181" s="489">
        <v>0</v>
      </c>
      <c r="HD181" s="489">
        <v>0</v>
      </c>
      <c r="HE181" s="489">
        <v>0</v>
      </c>
      <c r="HF181" s="489">
        <v>0</v>
      </c>
      <c r="HG181" s="498">
        <v>0</v>
      </c>
      <c r="HH181" s="498">
        <v>0</v>
      </c>
      <c r="HI181" s="498">
        <v>0</v>
      </c>
      <c r="HJ181" s="498">
        <v>0</v>
      </c>
      <c r="HK181" s="498">
        <v>0</v>
      </c>
      <c r="HL181" s="498">
        <v>0</v>
      </c>
      <c r="HM181" s="498">
        <v>0</v>
      </c>
      <c r="HN181" s="498">
        <v>0</v>
      </c>
      <c r="HO181" s="498">
        <v>0</v>
      </c>
      <c r="HP181" s="498">
        <v>0</v>
      </c>
      <c r="HQ181" s="489">
        <v>0</v>
      </c>
      <c r="HR181" s="489">
        <v>0</v>
      </c>
      <c r="HS181" s="489">
        <v>0</v>
      </c>
      <c r="HT181" s="489">
        <v>0</v>
      </c>
      <c r="HU181" s="489">
        <v>0</v>
      </c>
      <c r="HV181" s="489">
        <v>0</v>
      </c>
      <c r="HW181" s="489">
        <v>0</v>
      </c>
      <c r="HX181" s="489">
        <v>0</v>
      </c>
      <c r="HY181" s="489">
        <v>0</v>
      </c>
      <c r="HZ181" s="489">
        <v>0</v>
      </c>
      <c r="IA181" s="489">
        <v>0</v>
      </c>
      <c r="IB181" s="489">
        <v>0</v>
      </c>
      <c r="IC181" s="489">
        <v>0</v>
      </c>
      <c r="ID181" s="489">
        <v>0</v>
      </c>
      <c r="IE181" s="489">
        <v>0</v>
      </c>
      <c r="IF181" s="489">
        <v>0</v>
      </c>
      <c r="IG181" s="489">
        <v>0</v>
      </c>
      <c r="IH181" s="481" t="s">
        <v>95</v>
      </c>
      <c r="II181" s="481" t="s">
        <v>95</v>
      </c>
      <c r="IJ181" s="489">
        <v>0</v>
      </c>
      <c r="IK181" s="489">
        <v>0</v>
      </c>
    </row>
    <row r="182" spans="2:245" x14ac:dyDescent="0.2">
      <c r="B182" s="225" t="s">
        <v>140</v>
      </c>
      <c r="C182" s="120">
        <v>0</v>
      </c>
      <c r="D182" s="120">
        <v>0</v>
      </c>
      <c r="E182" s="120">
        <v>0</v>
      </c>
      <c r="F182" s="131">
        <v>0</v>
      </c>
      <c r="G182" s="120">
        <v>0</v>
      </c>
      <c r="H182" s="120">
        <v>0</v>
      </c>
      <c r="I182" s="120">
        <v>0</v>
      </c>
      <c r="J182" s="120">
        <v>0</v>
      </c>
      <c r="K182" s="120">
        <v>0</v>
      </c>
      <c r="L182" s="120">
        <v>0</v>
      </c>
      <c r="M182" s="120">
        <v>0</v>
      </c>
      <c r="N182" s="120">
        <v>0</v>
      </c>
      <c r="O182" s="120">
        <v>0</v>
      </c>
      <c r="P182" s="131">
        <v>0</v>
      </c>
      <c r="Q182" s="131">
        <v>0</v>
      </c>
      <c r="R182" s="131">
        <v>0</v>
      </c>
      <c r="S182" s="131">
        <v>0</v>
      </c>
      <c r="T182" s="120">
        <v>0</v>
      </c>
      <c r="U182" s="120">
        <v>0</v>
      </c>
      <c r="V182" s="120">
        <v>0</v>
      </c>
      <c r="W182" s="120">
        <v>0</v>
      </c>
      <c r="X182" s="120">
        <v>0</v>
      </c>
      <c r="Y182" s="120">
        <v>0</v>
      </c>
      <c r="Z182" s="120">
        <v>0</v>
      </c>
      <c r="AA182" s="120">
        <v>0</v>
      </c>
      <c r="AB182" s="120">
        <v>0</v>
      </c>
      <c r="AC182" s="131">
        <v>0</v>
      </c>
      <c r="AD182" s="131">
        <v>0</v>
      </c>
      <c r="AE182" s="131">
        <v>0</v>
      </c>
      <c r="AF182" s="131">
        <v>0</v>
      </c>
      <c r="AG182" s="120">
        <v>0</v>
      </c>
      <c r="AH182" s="120">
        <v>0</v>
      </c>
      <c r="AI182" s="120">
        <v>0</v>
      </c>
      <c r="AJ182" s="120">
        <v>0</v>
      </c>
      <c r="AK182" s="120">
        <v>0</v>
      </c>
      <c r="AL182" s="120">
        <v>0</v>
      </c>
      <c r="AM182" s="120">
        <v>0</v>
      </c>
      <c r="AN182" s="120">
        <v>0</v>
      </c>
      <c r="AO182" s="120">
        <v>0</v>
      </c>
      <c r="AP182" s="120">
        <v>0</v>
      </c>
      <c r="AQ182" s="120">
        <v>0</v>
      </c>
      <c r="AR182" s="120">
        <v>0</v>
      </c>
      <c r="AS182" s="120">
        <v>0</v>
      </c>
      <c r="AT182" s="131">
        <v>0</v>
      </c>
      <c r="AU182" s="131">
        <v>0</v>
      </c>
      <c r="AV182" s="131">
        <v>0</v>
      </c>
      <c r="AW182" s="131">
        <v>0</v>
      </c>
      <c r="AX182" s="131">
        <v>0</v>
      </c>
      <c r="AY182" s="120">
        <v>0</v>
      </c>
      <c r="AZ182" s="120">
        <v>0</v>
      </c>
      <c r="BA182" s="120">
        <v>0</v>
      </c>
      <c r="BB182" s="120">
        <v>0</v>
      </c>
      <c r="BC182" s="120">
        <v>0</v>
      </c>
      <c r="BD182" s="120">
        <v>0</v>
      </c>
      <c r="BE182" s="120">
        <v>0</v>
      </c>
      <c r="BF182" s="120">
        <v>0</v>
      </c>
      <c r="BG182" s="120">
        <v>0</v>
      </c>
      <c r="BH182" s="120">
        <v>0</v>
      </c>
      <c r="BI182" s="120">
        <v>0</v>
      </c>
      <c r="BJ182" s="120">
        <v>0</v>
      </c>
      <c r="BK182" s="120">
        <v>0</v>
      </c>
      <c r="BL182" s="120">
        <v>0</v>
      </c>
      <c r="BM182" s="120">
        <v>0</v>
      </c>
      <c r="BN182" s="120">
        <v>0</v>
      </c>
      <c r="BO182" s="120">
        <v>0</v>
      </c>
      <c r="BP182" s="120">
        <v>0</v>
      </c>
      <c r="BQ182" s="120">
        <v>0</v>
      </c>
      <c r="BR182" s="120">
        <v>0</v>
      </c>
      <c r="BS182" s="120">
        <v>0</v>
      </c>
      <c r="BT182" s="120">
        <v>0</v>
      </c>
      <c r="BU182" s="120">
        <v>0</v>
      </c>
      <c r="BV182" s="120">
        <v>0</v>
      </c>
      <c r="BW182" s="120">
        <v>0</v>
      </c>
      <c r="BX182" s="120">
        <v>0</v>
      </c>
      <c r="BY182" s="120">
        <v>0</v>
      </c>
      <c r="BZ182" s="120">
        <v>0</v>
      </c>
      <c r="CA182" s="120">
        <v>0</v>
      </c>
      <c r="CB182" s="120">
        <v>0</v>
      </c>
      <c r="CC182" s="120">
        <v>0</v>
      </c>
      <c r="CD182" s="120">
        <v>0</v>
      </c>
      <c r="CE182" s="120">
        <v>0</v>
      </c>
      <c r="CF182" s="120">
        <v>0</v>
      </c>
      <c r="CG182" s="120">
        <v>0</v>
      </c>
      <c r="CH182" s="120">
        <v>0</v>
      </c>
      <c r="CI182" s="120">
        <v>0</v>
      </c>
      <c r="CJ182" s="120">
        <v>0</v>
      </c>
      <c r="CK182" s="120">
        <v>0</v>
      </c>
      <c r="CL182" s="131">
        <v>0</v>
      </c>
      <c r="CM182" s="131">
        <v>0</v>
      </c>
      <c r="CN182" s="131">
        <v>0</v>
      </c>
      <c r="CO182" s="131">
        <v>0</v>
      </c>
      <c r="CP182" s="248">
        <v>0</v>
      </c>
      <c r="CQ182" s="248">
        <v>0</v>
      </c>
      <c r="CR182" s="248">
        <v>0</v>
      </c>
      <c r="CS182" s="248">
        <v>0</v>
      </c>
      <c r="CT182" s="248">
        <v>0</v>
      </c>
      <c r="CU182" s="248">
        <v>0</v>
      </c>
      <c r="CV182" s="248">
        <v>0</v>
      </c>
      <c r="CW182" s="248">
        <v>165000000</v>
      </c>
      <c r="CX182" s="248">
        <v>0</v>
      </c>
      <c r="CY182" s="248">
        <v>0</v>
      </c>
      <c r="CZ182" s="248">
        <v>995000000</v>
      </c>
      <c r="DA182" s="248">
        <v>3150000000</v>
      </c>
      <c r="DB182" s="248">
        <v>920000000</v>
      </c>
      <c r="DC182" s="248">
        <v>0</v>
      </c>
      <c r="DD182" s="248">
        <v>0</v>
      </c>
      <c r="DE182" s="248">
        <v>1700000000</v>
      </c>
      <c r="DF182" s="248">
        <v>1960000000</v>
      </c>
      <c r="DG182" s="302">
        <v>0</v>
      </c>
      <c r="DH182" s="302">
        <v>3178000000</v>
      </c>
      <c r="DI182" s="302">
        <v>1700000000</v>
      </c>
      <c r="DJ182" s="302">
        <v>15080000000</v>
      </c>
      <c r="DK182" s="302">
        <v>6100000000</v>
      </c>
      <c r="DL182" s="302">
        <v>19144000000</v>
      </c>
      <c r="DM182" s="302">
        <v>43426000000</v>
      </c>
      <c r="DN182" s="302">
        <v>29226000000</v>
      </c>
      <c r="DO182" s="302">
        <v>51950000000</v>
      </c>
      <c r="DP182" s="311">
        <v>6400000000</v>
      </c>
      <c r="DQ182" s="311">
        <v>6400000000</v>
      </c>
      <c r="DR182" s="311">
        <v>0</v>
      </c>
      <c r="DS182" s="311">
        <v>0</v>
      </c>
      <c r="DT182" s="311">
        <v>0</v>
      </c>
      <c r="DU182" s="302">
        <v>0</v>
      </c>
      <c r="DV182" s="302">
        <v>0</v>
      </c>
      <c r="DW182" s="302">
        <v>0</v>
      </c>
      <c r="DX182" s="311">
        <v>0</v>
      </c>
      <c r="DY182" s="302">
        <v>0</v>
      </c>
      <c r="DZ182" s="302">
        <v>0</v>
      </c>
      <c r="EA182" s="302">
        <v>0</v>
      </c>
      <c r="EB182" s="302">
        <v>0</v>
      </c>
      <c r="EC182" s="302">
        <v>0</v>
      </c>
      <c r="ED182" s="302">
        <v>896500000000</v>
      </c>
      <c r="EE182" s="302">
        <v>3996500000000</v>
      </c>
      <c r="EF182" s="302">
        <v>3996500000000</v>
      </c>
      <c r="EG182" s="302">
        <v>5733989028720.9199</v>
      </c>
      <c r="EH182" s="302">
        <v>5733989028720.9199</v>
      </c>
      <c r="EI182" s="302">
        <v>5733989028720.9199</v>
      </c>
      <c r="EJ182" s="302">
        <v>13584359038502</v>
      </c>
      <c r="EK182" s="374">
        <v>13584359038502</v>
      </c>
      <c r="EL182" s="409">
        <v>13584359.038502</v>
      </c>
      <c r="EM182" s="409">
        <v>13584359.038502</v>
      </c>
      <c r="EN182" s="311">
        <v>27652391.517555501</v>
      </c>
      <c r="EO182" s="396">
        <v>27652391.517555501</v>
      </c>
      <c r="EP182" s="396">
        <v>27652391.517555501</v>
      </c>
      <c r="EQ182" s="396">
        <v>27652391.517555501</v>
      </c>
      <c r="ER182" s="396">
        <v>27652391.517555501</v>
      </c>
      <c r="ES182" s="396">
        <v>27652391.517555501</v>
      </c>
      <c r="ET182" s="409">
        <v>27652391.517555501</v>
      </c>
      <c r="EU182" s="409">
        <v>27652391.517555501</v>
      </c>
      <c r="EV182" s="409">
        <v>27652391.517555501</v>
      </c>
      <c r="EW182" s="409">
        <v>40859288.5775555</v>
      </c>
      <c r="EX182" s="434">
        <v>80595266.0225555</v>
      </c>
      <c r="EY182" s="461">
        <v>80595266.0225555</v>
      </c>
      <c r="EZ182" s="461">
        <v>80595266.0225555</v>
      </c>
      <c r="FA182" s="461">
        <v>80595266.0225555</v>
      </c>
      <c r="FB182" s="461">
        <v>80595266.0225555</v>
      </c>
      <c r="FC182" s="461">
        <v>80595266.0225555</v>
      </c>
      <c r="FD182" s="434">
        <v>80595266.0225555</v>
      </c>
      <c r="FE182" s="434">
        <v>80595266.0225555</v>
      </c>
      <c r="FF182" s="461">
        <v>80595266.0225555</v>
      </c>
      <c r="FG182" s="461">
        <v>80595266.0225555</v>
      </c>
      <c r="FH182" s="461">
        <v>80595266.0225555</v>
      </c>
      <c r="FI182" s="461">
        <v>80595266.0225555</v>
      </c>
      <c r="FJ182" s="461">
        <v>80595266.0225555</v>
      </c>
      <c r="FK182" s="461">
        <v>80595266.0225555</v>
      </c>
      <c r="FL182" s="461">
        <v>80595266.0225555</v>
      </c>
      <c r="FM182" s="461">
        <v>80595266.0225555</v>
      </c>
      <c r="FN182" s="461">
        <v>80595266.0225555</v>
      </c>
      <c r="FO182" s="461">
        <v>80595266.0225555</v>
      </c>
      <c r="FP182" s="469" t="s">
        <v>95</v>
      </c>
      <c r="FQ182" s="469" t="s">
        <v>95</v>
      </c>
      <c r="FR182" s="469" t="s">
        <v>95</v>
      </c>
      <c r="FS182" s="469" t="s">
        <v>95</v>
      </c>
      <c r="FT182" s="469" t="s">
        <v>95</v>
      </c>
      <c r="FU182" s="469" t="s">
        <v>95</v>
      </c>
      <c r="FV182" s="469" t="s">
        <v>95</v>
      </c>
      <c r="FW182" s="469" t="s">
        <v>95</v>
      </c>
      <c r="FX182" s="469" t="s">
        <v>95</v>
      </c>
      <c r="FY182" s="469" t="s">
        <v>95</v>
      </c>
      <c r="FZ182" s="469" t="s">
        <v>95</v>
      </c>
      <c r="GA182" s="469" t="s">
        <v>95</v>
      </c>
      <c r="GB182" s="461">
        <v>80595266.0225555</v>
      </c>
      <c r="GC182" s="461">
        <v>84547502.349839002</v>
      </c>
      <c r="GD182" s="461">
        <v>84547502.349839002</v>
      </c>
      <c r="GE182" s="461">
        <v>84547502.349839002</v>
      </c>
      <c r="GF182" s="461">
        <v>84547502.349839002</v>
      </c>
      <c r="GG182" s="461">
        <v>121713266.486331</v>
      </c>
      <c r="GH182" s="461">
        <v>121713266.486331</v>
      </c>
      <c r="GI182" s="461">
        <v>121713266.486331</v>
      </c>
      <c r="GJ182" s="461">
        <v>121713266.486331</v>
      </c>
      <c r="GK182" s="461">
        <v>121713266.486331</v>
      </c>
      <c r="GL182" s="461">
        <v>121713266.486331</v>
      </c>
      <c r="GM182" s="461">
        <v>121713266.486331</v>
      </c>
      <c r="GN182" s="461">
        <v>121713266.486331</v>
      </c>
      <c r="GO182" s="461">
        <v>121713266.486331</v>
      </c>
      <c r="GP182" s="461">
        <v>121713266.486331</v>
      </c>
      <c r="GQ182" s="311">
        <v>121713266.486331</v>
      </c>
      <c r="GR182" s="311">
        <v>121713266.486331</v>
      </c>
      <c r="GS182" s="311">
        <v>121713266.486331</v>
      </c>
      <c r="GT182" s="311">
        <v>121713266.486331</v>
      </c>
      <c r="GU182" s="311">
        <v>121713266.486331</v>
      </c>
      <c r="GV182" s="311">
        <v>121713266.486331</v>
      </c>
      <c r="GW182" s="311">
        <v>121713266.486331</v>
      </c>
      <c r="GX182" s="311">
        <v>121713266.486331</v>
      </c>
      <c r="GY182" s="489">
        <v>121713266.486331</v>
      </c>
      <c r="GZ182" s="489">
        <v>121713266.486331</v>
      </c>
      <c r="HA182" s="489">
        <v>121713266.486331</v>
      </c>
      <c r="HB182" s="489">
        <v>121713266.486331</v>
      </c>
      <c r="HC182" s="489">
        <v>121713266.486331</v>
      </c>
      <c r="HD182" s="489">
        <v>121713266.486331</v>
      </c>
      <c r="HE182" s="489">
        <v>121713266.486331</v>
      </c>
      <c r="HF182" s="489">
        <v>121713266.486331</v>
      </c>
      <c r="HG182" s="498">
        <v>121713266.486331</v>
      </c>
      <c r="HH182" s="498">
        <v>121713266.486331</v>
      </c>
      <c r="HI182" s="498">
        <v>121713266.486331</v>
      </c>
      <c r="HJ182" s="498">
        <v>121713266.486331</v>
      </c>
      <c r="HK182" s="498">
        <v>121713266.486331</v>
      </c>
      <c r="HL182" s="498">
        <v>121713266.486331</v>
      </c>
      <c r="HM182" s="498">
        <v>121713266.486331</v>
      </c>
      <c r="HN182" s="498">
        <v>121713266.486331</v>
      </c>
      <c r="HO182" s="498">
        <v>121713266.486331</v>
      </c>
      <c r="HP182" s="498">
        <v>121713266.486331</v>
      </c>
      <c r="HQ182" s="489">
        <v>121713266.486331</v>
      </c>
      <c r="HR182" s="489">
        <v>121713266.486331</v>
      </c>
      <c r="HS182" s="489">
        <v>121713266.486331</v>
      </c>
      <c r="HT182" s="489">
        <v>121713266.486331</v>
      </c>
      <c r="HU182" s="489">
        <v>121713266.486331</v>
      </c>
      <c r="HV182" s="489">
        <v>121713266.486331</v>
      </c>
      <c r="HW182" s="489">
        <v>121713266.486331</v>
      </c>
      <c r="HX182" s="489">
        <v>121713266.486331</v>
      </c>
      <c r="HY182" s="489">
        <v>121713266.486331</v>
      </c>
      <c r="HZ182" s="489">
        <v>121713266.486331</v>
      </c>
      <c r="IA182" s="489">
        <v>121713266.486331</v>
      </c>
      <c r="IB182" s="489">
        <v>121713266.486331</v>
      </c>
      <c r="IC182" s="489">
        <v>121713266.486331</v>
      </c>
      <c r="ID182" s="489">
        <v>121713266.486331</v>
      </c>
      <c r="IE182" s="489">
        <v>121713266.486331</v>
      </c>
      <c r="IF182" s="489">
        <v>121713266.486331</v>
      </c>
      <c r="IG182" s="489">
        <v>121713266.486331</v>
      </c>
      <c r="IH182" s="481" t="s">
        <v>95</v>
      </c>
      <c r="II182" s="481" t="s">
        <v>95</v>
      </c>
      <c r="IJ182" s="489">
        <v>121713266.486331</v>
      </c>
      <c r="IK182" s="489">
        <v>121713266.486331</v>
      </c>
    </row>
    <row r="183" spans="2:245" x14ac:dyDescent="0.2">
      <c r="B183" s="225" t="s">
        <v>141</v>
      </c>
      <c r="C183" s="120">
        <v>0</v>
      </c>
      <c r="D183" s="120">
        <v>0</v>
      </c>
      <c r="E183" s="120">
        <v>0</v>
      </c>
      <c r="F183" s="131">
        <v>0</v>
      </c>
      <c r="G183" s="120">
        <v>0</v>
      </c>
      <c r="H183" s="120">
        <v>0</v>
      </c>
      <c r="I183" s="120">
        <v>0</v>
      </c>
      <c r="J183" s="120">
        <v>0</v>
      </c>
      <c r="K183" s="120">
        <v>0</v>
      </c>
      <c r="L183" s="120">
        <v>0</v>
      </c>
      <c r="M183" s="120">
        <v>0</v>
      </c>
      <c r="N183" s="120">
        <v>0</v>
      </c>
      <c r="O183" s="120">
        <v>0</v>
      </c>
      <c r="P183" s="131">
        <v>0</v>
      </c>
      <c r="Q183" s="131">
        <v>0</v>
      </c>
      <c r="R183" s="131">
        <v>0</v>
      </c>
      <c r="S183" s="131">
        <v>0</v>
      </c>
      <c r="T183" s="120">
        <v>0</v>
      </c>
      <c r="U183" s="120">
        <v>0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31">
        <v>0</v>
      </c>
      <c r="AD183" s="131">
        <v>0</v>
      </c>
      <c r="AE183" s="131">
        <v>0</v>
      </c>
      <c r="AF183" s="131">
        <v>0</v>
      </c>
      <c r="AG183" s="120">
        <v>0</v>
      </c>
      <c r="AH183" s="120">
        <v>0</v>
      </c>
      <c r="AI183" s="120">
        <v>0</v>
      </c>
      <c r="AJ183" s="120">
        <v>0</v>
      </c>
      <c r="AK183" s="120">
        <v>0</v>
      </c>
      <c r="AL183" s="120">
        <v>0</v>
      </c>
      <c r="AM183" s="120">
        <v>0</v>
      </c>
      <c r="AN183" s="120">
        <v>0</v>
      </c>
      <c r="AO183" s="120">
        <v>0</v>
      </c>
      <c r="AP183" s="120">
        <v>0</v>
      </c>
      <c r="AQ183" s="120">
        <v>0</v>
      </c>
      <c r="AR183" s="120">
        <v>0</v>
      </c>
      <c r="AS183" s="120">
        <v>0</v>
      </c>
      <c r="AT183" s="131">
        <v>0</v>
      </c>
      <c r="AU183" s="131">
        <v>0</v>
      </c>
      <c r="AV183" s="131">
        <v>0</v>
      </c>
      <c r="AW183" s="131">
        <v>0</v>
      </c>
      <c r="AX183" s="131">
        <v>0</v>
      </c>
      <c r="AY183" s="120">
        <v>0</v>
      </c>
      <c r="AZ183" s="120">
        <v>0</v>
      </c>
      <c r="BA183" s="120">
        <v>0</v>
      </c>
      <c r="BB183" s="120">
        <v>0</v>
      </c>
      <c r="BC183" s="120">
        <v>0</v>
      </c>
      <c r="BD183" s="120">
        <v>0</v>
      </c>
      <c r="BE183" s="120">
        <v>0</v>
      </c>
      <c r="BF183" s="120">
        <v>0</v>
      </c>
      <c r="BG183" s="120">
        <v>0</v>
      </c>
      <c r="BH183" s="120">
        <v>0</v>
      </c>
      <c r="BI183" s="120">
        <v>0</v>
      </c>
      <c r="BJ183" s="120">
        <v>0</v>
      </c>
      <c r="BK183" s="120">
        <v>0</v>
      </c>
      <c r="BL183" s="120">
        <v>0</v>
      </c>
      <c r="BM183" s="120">
        <v>0</v>
      </c>
      <c r="BN183" s="120">
        <v>0</v>
      </c>
      <c r="BO183" s="120">
        <v>0</v>
      </c>
      <c r="BP183" s="120">
        <v>0</v>
      </c>
      <c r="BQ183" s="120">
        <v>0</v>
      </c>
      <c r="BR183" s="120">
        <v>0</v>
      </c>
      <c r="BS183" s="120">
        <v>0</v>
      </c>
      <c r="BT183" s="120">
        <v>0</v>
      </c>
      <c r="BU183" s="120">
        <v>0</v>
      </c>
      <c r="BV183" s="120">
        <v>0</v>
      </c>
      <c r="BW183" s="120">
        <v>0</v>
      </c>
      <c r="BX183" s="120">
        <v>0</v>
      </c>
      <c r="BY183" s="120">
        <v>0</v>
      </c>
      <c r="BZ183" s="120">
        <v>0</v>
      </c>
      <c r="CA183" s="120">
        <v>0</v>
      </c>
      <c r="CB183" s="120">
        <v>0</v>
      </c>
      <c r="CC183" s="120">
        <v>0</v>
      </c>
      <c r="CD183" s="120">
        <v>0</v>
      </c>
      <c r="CE183" s="120">
        <v>0</v>
      </c>
      <c r="CF183" s="120">
        <v>0</v>
      </c>
      <c r="CG183" s="120">
        <v>0</v>
      </c>
      <c r="CH183" s="120">
        <v>0</v>
      </c>
      <c r="CI183" s="120">
        <v>0</v>
      </c>
      <c r="CJ183" s="120">
        <v>0</v>
      </c>
      <c r="CK183" s="120">
        <v>0</v>
      </c>
      <c r="CL183" s="131">
        <v>0</v>
      </c>
      <c r="CM183" s="131">
        <v>0</v>
      </c>
      <c r="CN183" s="131">
        <v>0</v>
      </c>
      <c r="CO183" s="131">
        <v>0</v>
      </c>
      <c r="CP183" s="248">
        <v>0</v>
      </c>
      <c r="CQ183" s="248">
        <v>0</v>
      </c>
      <c r="CR183" s="248">
        <v>0</v>
      </c>
      <c r="CS183" s="248">
        <v>0</v>
      </c>
      <c r="CT183" s="248">
        <v>0</v>
      </c>
      <c r="CU183" s="248">
        <v>0</v>
      </c>
      <c r="CV183" s="248">
        <v>0</v>
      </c>
      <c r="CW183" s="248">
        <v>0</v>
      </c>
      <c r="CX183" s="248">
        <v>0</v>
      </c>
      <c r="CY183" s="248">
        <v>0</v>
      </c>
      <c r="CZ183" s="248">
        <v>0</v>
      </c>
      <c r="DA183" s="248">
        <v>0</v>
      </c>
      <c r="DB183" s="248">
        <v>0</v>
      </c>
      <c r="DC183" s="248">
        <v>0</v>
      </c>
      <c r="DD183" s="248">
        <v>0</v>
      </c>
      <c r="DE183" s="248">
        <v>0</v>
      </c>
      <c r="DF183" s="248">
        <v>0</v>
      </c>
      <c r="DG183" s="302">
        <v>0</v>
      </c>
      <c r="DH183" s="302">
        <v>0</v>
      </c>
      <c r="DI183" s="302">
        <v>0</v>
      </c>
      <c r="DJ183" s="302">
        <v>0</v>
      </c>
      <c r="DK183" s="302">
        <v>0</v>
      </c>
      <c r="DL183" s="302">
        <v>0</v>
      </c>
      <c r="DM183" s="302">
        <v>0</v>
      </c>
      <c r="DN183" s="302">
        <v>0</v>
      </c>
      <c r="DO183" s="302">
        <v>0</v>
      </c>
      <c r="DP183" s="311">
        <v>0</v>
      </c>
      <c r="DQ183" s="311">
        <v>0</v>
      </c>
      <c r="DR183" s="311">
        <v>0</v>
      </c>
      <c r="DS183" s="311">
        <v>0</v>
      </c>
      <c r="DT183" s="311">
        <v>0</v>
      </c>
      <c r="DU183" s="302">
        <v>0</v>
      </c>
      <c r="DV183" s="302">
        <v>0</v>
      </c>
      <c r="DW183" s="302">
        <v>0</v>
      </c>
      <c r="DX183" s="311">
        <v>0</v>
      </c>
      <c r="DY183" s="302">
        <v>0</v>
      </c>
      <c r="DZ183" s="302">
        <v>0</v>
      </c>
      <c r="EA183" s="302">
        <v>0</v>
      </c>
      <c r="EB183" s="302">
        <v>0</v>
      </c>
      <c r="EC183" s="302">
        <v>0</v>
      </c>
      <c r="ED183" s="302">
        <v>0</v>
      </c>
      <c r="EE183" s="302">
        <v>0</v>
      </c>
      <c r="EF183" s="302">
        <v>0</v>
      </c>
      <c r="EG183" s="302">
        <v>0</v>
      </c>
      <c r="EH183" s="302">
        <v>0</v>
      </c>
      <c r="EI183" s="302">
        <v>0</v>
      </c>
      <c r="EJ183" s="302">
        <v>0</v>
      </c>
      <c r="EK183" s="374">
        <v>0</v>
      </c>
      <c r="EL183" s="409">
        <v>0</v>
      </c>
      <c r="EM183" s="409">
        <v>0</v>
      </c>
      <c r="EN183" s="311">
        <v>0</v>
      </c>
      <c r="EO183" s="396">
        <v>0</v>
      </c>
      <c r="EP183" s="396">
        <v>0</v>
      </c>
      <c r="EQ183" s="396">
        <v>0</v>
      </c>
      <c r="ER183" s="396">
        <v>0</v>
      </c>
      <c r="ES183" s="396">
        <v>0</v>
      </c>
      <c r="ET183" s="409">
        <v>0</v>
      </c>
      <c r="EU183" s="409">
        <v>0</v>
      </c>
      <c r="EV183" s="409">
        <v>0</v>
      </c>
      <c r="EW183" s="409">
        <v>0</v>
      </c>
      <c r="EX183" s="434">
        <v>0</v>
      </c>
      <c r="EY183" s="461">
        <v>0</v>
      </c>
      <c r="EZ183" s="461">
        <v>0</v>
      </c>
      <c r="FA183" s="461">
        <v>0</v>
      </c>
      <c r="FB183" s="461">
        <v>0</v>
      </c>
      <c r="FC183" s="461">
        <v>0</v>
      </c>
      <c r="FD183" s="434">
        <v>0</v>
      </c>
      <c r="FE183" s="434">
        <v>0</v>
      </c>
      <c r="FF183" s="461">
        <v>0</v>
      </c>
      <c r="FG183" s="461">
        <v>0</v>
      </c>
      <c r="FH183" s="461">
        <v>0</v>
      </c>
      <c r="FI183" s="461">
        <v>0</v>
      </c>
      <c r="FJ183" s="461">
        <v>0</v>
      </c>
      <c r="FK183" s="461">
        <v>0</v>
      </c>
      <c r="FL183" s="461">
        <v>0</v>
      </c>
      <c r="FM183" s="461">
        <v>0</v>
      </c>
      <c r="FN183" s="461">
        <v>0</v>
      </c>
      <c r="FO183" s="461">
        <v>0</v>
      </c>
      <c r="FP183" s="469" t="s">
        <v>95</v>
      </c>
      <c r="FQ183" s="469" t="s">
        <v>95</v>
      </c>
      <c r="FR183" s="469" t="s">
        <v>95</v>
      </c>
      <c r="FS183" s="469" t="s">
        <v>95</v>
      </c>
      <c r="FT183" s="469" t="s">
        <v>95</v>
      </c>
      <c r="FU183" s="469" t="s">
        <v>95</v>
      </c>
      <c r="FV183" s="469" t="s">
        <v>95</v>
      </c>
      <c r="FW183" s="469" t="s">
        <v>95</v>
      </c>
      <c r="FX183" s="469" t="s">
        <v>95</v>
      </c>
      <c r="FY183" s="469" t="s">
        <v>95</v>
      </c>
      <c r="FZ183" s="469" t="s">
        <v>95</v>
      </c>
      <c r="GA183" s="469" t="s">
        <v>95</v>
      </c>
      <c r="GB183" s="461">
        <v>0</v>
      </c>
      <c r="GC183" s="461">
        <v>0</v>
      </c>
      <c r="GD183" s="461">
        <v>0</v>
      </c>
      <c r="GE183" s="461">
        <v>0</v>
      </c>
      <c r="GF183" s="461">
        <v>0</v>
      </c>
      <c r="GG183" s="461">
        <v>0</v>
      </c>
      <c r="GH183" s="461">
        <v>0</v>
      </c>
      <c r="GI183" s="461">
        <v>0</v>
      </c>
      <c r="GJ183" s="461">
        <v>0</v>
      </c>
      <c r="GK183" s="461">
        <v>0</v>
      </c>
      <c r="GL183" s="461">
        <v>0</v>
      </c>
      <c r="GM183" s="461">
        <v>0</v>
      </c>
      <c r="GN183" s="461">
        <v>0</v>
      </c>
      <c r="GO183" s="461">
        <v>0</v>
      </c>
      <c r="GP183" s="461">
        <v>0</v>
      </c>
      <c r="GQ183" s="311">
        <v>0</v>
      </c>
      <c r="GR183" s="311">
        <v>0</v>
      </c>
      <c r="GS183" s="311">
        <v>0</v>
      </c>
      <c r="GT183" s="311">
        <v>0</v>
      </c>
      <c r="GU183" s="311">
        <v>0</v>
      </c>
      <c r="GV183" s="311">
        <v>0</v>
      </c>
      <c r="GW183" s="311">
        <v>0</v>
      </c>
      <c r="GX183" s="311">
        <v>0</v>
      </c>
      <c r="GY183" s="489">
        <v>0</v>
      </c>
      <c r="GZ183" s="489">
        <v>0</v>
      </c>
      <c r="HA183" s="489">
        <v>0</v>
      </c>
      <c r="HB183" s="489">
        <v>0</v>
      </c>
      <c r="HC183" s="489">
        <v>0</v>
      </c>
      <c r="HD183" s="489">
        <v>0</v>
      </c>
      <c r="HE183" s="489">
        <v>0</v>
      </c>
      <c r="HF183" s="489">
        <v>0</v>
      </c>
      <c r="HG183" s="498">
        <v>0</v>
      </c>
      <c r="HH183" s="498">
        <v>0</v>
      </c>
      <c r="HI183" s="498">
        <v>0</v>
      </c>
      <c r="HJ183" s="498">
        <v>0</v>
      </c>
      <c r="HK183" s="498">
        <v>0</v>
      </c>
      <c r="HL183" s="498">
        <v>0</v>
      </c>
      <c r="HM183" s="498">
        <v>0</v>
      </c>
      <c r="HN183" s="498">
        <v>0</v>
      </c>
      <c r="HO183" s="498">
        <v>0</v>
      </c>
      <c r="HP183" s="498">
        <v>0</v>
      </c>
      <c r="HQ183" s="489">
        <v>0</v>
      </c>
      <c r="HR183" s="489">
        <v>0</v>
      </c>
      <c r="HS183" s="489">
        <v>0</v>
      </c>
      <c r="HT183" s="489">
        <v>0</v>
      </c>
      <c r="HU183" s="489">
        <v>0</v>
      </c>
      <c r="HV183" s="489">
        <v>0</v>
      </c>
      <c r="HW183" s="489">
        <v>0</v>
      </c>
      <c r="HX183" s="489">
        <v>0</v>
      </c>
      <c r="HY183" s="489">
        <v>0</v>
      </c>
      <c r="HZ183" s="489">
        <v>0</v>
      </c>
      <c r="IA183" s="489">
        <v>0</v>
      </c>
      <c r="IB183" s="489">
        <v>0</v>
      </c>
      <c r="IC183" s="489">
        <v>0</v>
      </c>
      <c r="ID183" s="489">
        <v>0</v>
      </c>
      <c r="IE183" s="489">
        <v>0</v>
      </c>
      <c r="IF183" s="489">
        <v>0</v>
      </c>
      <c r="IG183" s="489">
        <v>0</v>
      </c>
      <c r="IH183" s="481" t="s">
        <v>95</v>
      </c>
      <c r="II183" s="481" t="s">
        <v>95</v>
      </c>
      <c r="IJ183" s="489">
        <v>0</v>
      </c>
      <c r="IK183" s="489">
        <v>0</v>
      </c>
    </row>
    <row r="184" spans="2:245" x14ac:dyDescent="0.2">
      <c r="B184" s="225" t="s">
        <v>142</v>
      </c>
      <c r="C184" s="120">
        <v>142091.3298367</v>
      </c>
      <c r="D184" s="120">
        <v>141937.47194449999</v>
      </c>
      <c r="E184" s="120">
        <v>142929.01301849997</v>
      </c>
      <c r="F184" s="131">
        <v>143503.20649819999</v>
      </c>
      <c r="G184" s="120">
        <v>143644.448852</v>
      </c>
      <c r="H184" s="120">
        <v>143807.96951980001</v>
      </c>
      <c r="I184" s="120">
        <v>144298.02124009997</v>
      </c>
      <c r="J184" s="120">
        <v>144421.81310669996</v>
      </c>
      <c r="K184" s="120">
        <v>144163.95109750002</v>
      </c>
      <c r="L184" s="120">
        <v>338452.37733809999</v>
      </c>
      <c r="M184" s="120">
        <v>339365.88308669999</v>
      </c>
      <c r="N184" s="120">
        <v>339684.5566827</v>
      </c>
      <c r="O184" s="120">
        <v>257800.11385240004</v>
      </c>
      <c r="P184" s="131">
        <v>338402.93569870002</v>
      </c>
      <c r="Q184" s="131">
        <v>12987317.371336598</v>
      </c>
      <c r="R184" s="131">
        <v>10159434.702480502</v>
      </c>
      <c r="S184" s="131">
        <v>10163523.844494002</v>
      </c>
      <c r="T184" s="120">
        <v>28053914.906059194</v>
      </c>
      <c r="U184" s="120">
        <v>30161184.660061501</v>
      </c>
      <c r="V184" s="120">
        <v>30705647.244867101</v>
      </c>
      <c r="W184" s="120">
        <v>36845912.175871797</v>
      </c>
      <c r="X184" s="120">
        <v>25336817.677794196</v>
      </c>
      <c r="Y184" s="120">
        <v>25337127.934393197</v>
      </c>
      <c r="Z184" s="120">
        <v>25913059.548196599</v>
      </c>
      <c r="AA184" s="120">
        <v>26488922.188708905</v>
      </c>
      <c r="AB184" s="120">
        <v>27544720.034648199</v>
      </c>
      <c r="AC184" s="131">
        <v>28504449.554822598</v>
      </c>
      <c r="AD184" s="131">
        <v>28504644.970905699</v>
      </c>
      <c r="AE184" s="131">
        <v>28504877.307385497</v>
      </c>
      <c r="AF184" s="131">
        <v>31188343.459235996</v>
      </c>
      <c r="AG184" s="120">
        <v>32094137.764764003</v>
      </c>
      <c r="AH184" s="120">
        <v>32094370.091589402</v>
      </c>
      <c r="AI184" s="120">
        <v>32100480.056751203</v>
      </c>
      <c r="AJ184" s="120">
        <v>32100566.486727204</v>
      </c>
      <c r="AK184" s="120">
        <v>456669.0083143001</v>
      </c>
      <c r="AL184" s="120">
        <v>456685.13192370004</v>
      </c>
      <c r="AM184" s="120">
        <v>456629.90255400003</v>
      </c>
      <c r="AN184" s="120">
        <v>456636.18395370001</v>
      </c>
      <c r="AO184" s="120">
        <v>456651.07955840009</v>
      </c>
      <c r="AP184" s="120">
        <v>456635.90156149998</v>
      </c>
      <c r="AQ184" s="120">
        <v>456645.99755160004</v>
      </c>
      <c r="AR184" s="120">
        <v>456660.09838160011</v>
      </c>
      <c r="AS184" s="120">
        <v>456675.78085370007</v>
      </c>
      <c r="AT184" s="131">
        <v>456684.6171574</v>
      </c>
      <c r="AU184" s="131">
        <v>456698.11190280004</v>
      </c>
      <c r="AV184" s="131">
        <v>456714.25965090009</v>
      </c>
      <c r="AW184" s="131">
        <v>456729.0808974001</v>
      </c>
      <c r="AX184" s="131">
        <v>456747.34596580005</v>
      </c>
      <c r="AY184" s="120">
        <v>456757.93257080001</v>
      </c>
      <c r="AZ184" s="120">
        <v>456770.27028330014</v>
      </c>
      <c r="BA184" s="120">
        <v>456777.80180630006</v>
      </c>
      <c r="BB184" s="120">
        <v>456792.62128560006</v>
      </c>
      <c r="BC184" s="120">
        <v>1268385.8987411</v>
      </c>
      <c r="BD184" s="120">
        <v>9492409.8465047013</v>
      </c>
      <c r="BE184" s="120">
        <v>9506258.4061245006</v>
      </c>
      <c r="BF184" s="120">
        <v>11043292.035303501</v>
      </c>
      <c r="BG184" s="120">
        <v>13459805.4966064</v>
      </c>
      <c r="BH184" s="120">
        <v>15282676.779671101</v>
      </c>
      <c r="BI184" s="120">
        <v>14023068.186710801</v>
      </c>
      <c r="BJ184" s="120">
        <v>16855317.5898728</v>
      </c>
      <c r="BK184" s="120">
        <v>19016935.414469101</v>
      </c>
      <c r="BL184" s="120">
        <v>19037870.409631897</v>
      </c>
      <c r="BM184" s="120">
        <v>19070869.125705499</v>
      </c>
      <c r="BN184" s="120">
        <v>22932411.125231501</v>
      </c>
      <c r="BO184" s="120">
        <v>25810663.271389704</v>
      </c>
      <c r="BP184" s="120">
        <v>26626358.993692998</v>
      </c>
      <c r="BQ184" s="120">
        <v>27034368.798093401</v>
      </c>
      <c r="BR184" s="120">
        <v>27058656.805516802</v>
      </c>
      <c r="BS184" s="120">
        <v>30440549.270386394</v>
      </c>
      <c r="BT184" s="120">
        <v>30944489.949134398</v>
      </c>
      <c r="BU184" s="120">
        <v>30968777.881682798</v>
      </c>
      <c r="BV184" s="120">
        <v>30993065.823585294</v>
      </c>
      <c r="BW184" s="120">
        <v>340242353.76548785</v>
      </c>
      <c r="BX184" s="120">
        <v>408254730.99323249</v>
      </c>
      <c r="BY184" s="120">
        <v>489007284.98022819</v>
      </c>
      <c r="BZ184" s="120">
        <v>510276766.54083544</v>
      </c>
      <c r="CA184" s="120">
        <v>510301045.86866862</v>
      </c>
      <c r="CB184" s="120">
        <v>612302263.18035507</v>
      </c>
      <c r="CC184" s="120">
        <v>734695368.65048671</v>
      </c>
      <c r="CD184" s="120">
        <v>881569904.47846949</v>
      </c>
      <c r="CE184" s="120">
        <v>1057296877.150974</v>
      </c>
      <c r="CF184" s="120">
        <v>25608956463.579998</v>
      </c>
      <c r="CG184" s="120">
        <v>25970124753.919998</v>
      </c>
      <c r="CH184" s="120">
        <v>26161331499.549999</v>
      </c>
      <c r="CI184" s="120">
        <v>26314296896.680004</v>
      </c>
      <c r="CJ184" s="120">
        <v>25965875724.400002</v>
      </c>
      <c r="CK184" s="120">
        <v>26361036330.459999</v>
      </c>
      <c r="CL184" s="131">
        <v>26488507492.640003</v>
      </c>
      <c r="CM184" s="131">
        <v>26717955587.220001</v>
      </c>
      <c r="CN184" s="131">
        <v>26968648866.769997</v>
      </c>
      <c r="CO184" s="131">
        <v>27584108151.530006</v>
      </c>
      <c r="CP184" s="248">
        <v>27829128255.449997</v>
      </c>
      <c r="CQ184" s="248">
        <v>27983877812.360004</v>
      </c>
      <c r="CR184" s="248">
        <v>28890882147.18</v>
      </c>
      <c r="CS184" s="248">
        <v>33189480881.379997</v>
      </c>
      <c r="CT184" s="248">
        <v>36912067380.980003</v>
      </c>
      <c r="CU184" s="248">
        <v>81045780562.190002</v>
      </c>
      <c r="CV184" s="248">
        <v>129546870056.64999</v>
      </c>
      <c r="CW184" s="248">
        <v>192413876511.17999</v>
      </c>
      <c r="CX184" s="248">
        <v>242432371357.79004</v>
      </c>
      <c r="CY184" s="248">
        <v>274327973948.66</v>
      </c>
      <c r="CZ184" s="248">
        <v>341936334803.73999</v>
      </c>
      <c r="DA184" s="248">
        <v>430607829435.43005</v>
      </c>
      <c r="DB184" s="248">
        <v>675976143642.41003</v>
      </c>
      <c r="DC184" s="248">
        <v>1418159304836.3401</v>
      </c>
      <c r="DD184" s="248">
        <v>1417553202418.51</v>
      </c>
      <c r="DE184" s="248">
        <v>1417841208536.4199</v>
      </c>
      <c r="DF184" s="248">
        <v>1418043242679.7202</v>
      </c>
      <c r="DG184" s="302">
        <v>1419500467649.25</v>
      </c>
      <c r="DH184" s="302">
        <v>1418361338987.8101</v>
      </c>
      <c r="DI184" s="302">
        <v>1417647771598.3301</v>
      </c>
      <c r="DJ184" s="302">
        <v>1417321078100.97</v>
      </c>
      <c r="DK184" s="302">
        <v>1416164755045.8801</v>
      </c>
      <c r="DL184" s="302">
        <v>1418713824095.8201</v>
      </c>
      <c r="DM184" s="302">
        <v>1424701772129.0698</v>
      </c>
      <c r="DN184" s="302">
        <v>1762425480083.3999</v>
      </c>
      <c r="DO184" s="302">
        <v>2236118164514.2803</v>
      </c>
      <c r="DP184" s="311">
        <v>2236651190740.0303</v>
      </c>
      <c r="DQ184" s="311">
        <v>2236397573417.7803</v>
      </c>
      <c r="DR184" s="311">
        <v>2322182773918.1299</v>
      </c>
      <c r="DS184" s="311">
        <v>2453367853936.4702</v>
      </c>
      <c r="DT184" s="311">
        <v>2492244763955.6499</v>
      </c>
      <c r="DU184" s="302">
        <v>2623950918118.7603</v>
      </c>
      <c r="DV184" s="302">
        <v>2686259710615.2402</v>
      </c>
      <c r="DW184" s="302">
        <v>2736239078293.1104</v>
      </c>
      <c r="DX184" s="311">
        <v>2855616372915.54</v>
      </c>
      <c r="DY184" s="302">
        <v>3010333838171.6597</v>
      </c>
      <c r="DZ184" s="302">
        <v>3112206214471.7998</v>
      </c>
      <c r="EA184" s="302">
        <v>3251040772616.8203</v>
      </c>
      <c r="EB184" s="302">
        <v>3721385800017.4302</v>
      </c>
      <c r="EC184" s="302">
        <v>5179066077101.79</v>
      </c>
      <c r="ED184" s="302">
        <v>5655357812152.8594</v>
      </c>
      <c r="EE184" s="302">
        <v>6119456500399.6191</v>
      </c>
      <c r="EF184" s="302">
        <v>6907486588906.2412</v>
      </c>
      <c r="EG184" s="302">
        <v>8919822991081.5215</v>
      </c>
      <c r="EH184" s="302">
        <v>9115025244033.5313</v>
      </c>
      <c r="EI184" s="302">
        <v>9325823688427.4609</v>
      </c>
      <c r="EJ184" s="302">
        <v>8641797969913.2891</v>
      </c>
      <c r="EK184" s="374">
        <v>9090566656010.7109</v>
      </c>
      <c r="EL184" s="409">
        <v>8768617.9555073399</v>
      </c>
      <c r="EM184" s="409">
        <v>8442586.91654348</v>
      </c>
      <c r="EN184" s="311">
        <v>8338226.3372832099</v>
      </c>
      <c r="EO184" s="396">
        <v>8592367.1149778888</v>
      </c>
      <c r="EP184" s="396">
        <v>10177430.197871191</v>
      </c>
      <c r="EQ184" s="396">
        <v>10536390.395538507</v>
      </c>
      <c r="ER184" s="396">
        <v>13083704.262442593</v>
      </c>
      <c r="ES184" s="396">
        <v>13998951.511393201</v>
      </c>
      <c r="ET184" s="409">
        <v>16614208.504967539</v>
      </c>
      <c r="EU184" s="409">
        <v>18123694.988873899</v>
      </c>
      <c r="EV184" s="409">
        <v>20131247.549504284</v>
      </c>
      <c r="EW184" s="409">
        <v>20512144.646524169</v>
      </c>
      <c r="EX184" s="434">
        <v>19681477.29385674</v>
      </c>
      <c r="EY184" s="461">
        <v>21182672.768595297</v>
      </c>
      <c r="EZ184" s="461">
        <v>27092535.265017062</v>
      </c>
      <c r="FA184" s="461">
        <v>31410579.139692333</v>
      </c>
      <c r="FB184" s="461">
        <v>32286971.353008695</v>
      </c>
      <c r="FC184" s="461">
        <v>32611511.888127148</v>
      </c>
      <c r="FD184" s="434">
        <v>32012512.816981692</v>
      </c>
      <c r="FE184" s="434">
        <v>31999664.190212831</v>
      </c>
      <c r="FF184" s="461">
        <v>32088434.492377143</v>
      </c>
      <c r="FG184" s="461">
        <v>32029774.551038828</v>
      </c>
      <c r="FH184" s="461">
        <v>31830222.639606815</v>
      </c>
      <c r="FI184" s="461">
        <v>31891768.437141459</v>
      </c>
      <c r="FJ184" s="461">
        <v>31891768.437142309</v>
      </c>
      <c r="FK184" s="461">
        <v>31891768.437143162</v>
      </c>
      <c r="FL184" s="461">
        <v>36831335.977634214</v>
      </c>
      <c r="FM184" s="461">
        <v>42023995.459171683</v>
      </c>
      <c r="FN184" s="461">
        <v>54785349.183030501</v>
      </c>
      <c r="FO184" s="461">
        <v>74617033.880996615</v>
      </c>
      <c r="FP184" s="469" t="s">
        <v>95</v>
      </c>
      <c r="FQ184" s="469" t="s">
        <v>95</v>
      </c>
      <c r="FR184" s="469" t="s">
        <v>95</v>
      </c>
      <c r="FS184" s="469" t="s">
        <v>95</v>
      </c>
      <c r="FT184" s="469" t="s">
        <v>95</v>
      </c>
      <c r="FU184" s="469" t="s">
        <v>95</v>
      </c>
      <c r="FV184" s="469" t="s">
        <v>95</v>
      </c>
      <c r="FW184" s="469" t="s">
        <v>95</v>
      </c>
      <c r="FX184" s="469" t="s">
        <v>95</v>
      </c>
      <c r="FY184" s="469" t="s">
        <v>95</v>
      </c>
      <c r="FZ184" s="469" t="s">
        <v>95</v>
      </c>
      <c r="GA184" s="469" t="s">
        <v>95</v>
      </c>
      <c r="GB184" s="461">
        <v>103212297.89895706</v>
      </c>
      <c r="GC184" s="461">
        <v>113177713.77225129</v>
      </c>
      <c r="GD184" s="461">
        <v>118663086.80844904</v>
      </c>
      <c r="GE184" s="461">
        <v>125731618.56772073</v>
      </c>
      <c r="GF184" s="461">
        <v>132791099.4386777</v>
      </c>
      <c r="GG184" s="461">
        <v>138413513.24122667</v>
      </c>
      <c r="GH184" s="461">
        <v>148099016.74775416</v>
      </c>
      <c r="GI184" s="461">
        <v>157641069.47503796</v>
      </c>
      <c r="GJ184" s="461">
        <v>161361436.55413085</v>
      </c>
      <c r="GK184" s="461">
        <v>174474679.81636983</v>
      </c>
      <c r="GL184" s="461">
        <v>190887411.14054835</v>
      </c>
      <c r="GM184" s="461">
        <v>196417244.29125148</v>
      </c>
      <c r="GN184" s="461">
        <v>196779664.23763174</v>
      </c>
      <c r="GO184" s="461">
        <v>200773577.99877658</v>
      </c>
      <c r="GP184" s="461">
        <v>221077406.57013115</v>
      </c>
      <c r="GQ184" s="311">
        <v>230255571.4865624</v>
      </c>
      <c r="GR184" s="311">
        <v>265084640.10995096</v>
      </c>
      <c r="GS184" s="311">
        <v>310016020.39009446</v>
      </c>
      <c r="GT184" s="311">
        <v>424495214.40958649</v>
      </c>
      <c r="GU184" s="311">
        <v>451369148.32204801</v>
      </c>
      <c r="GV184" s="311">
        <v>451409853.62987453</v>
      </c>
      <c r="GW184" s="311">
        <v>451282721.2875635</v>
      </c>
      <c r="GX184" s="311">
        <v>472363526.98656684</v>
      </c>
      <c r="GY184" s="489">
        <v>473970789.01648182</v>
      </c>
      <c r="GZ184" s="489">
        <v>573431273.56385267</v>
      </c>
      <c r="HA184" s="489">
        <v>652905387.09188235</v>
      </c>
      <c r="HB184" s="489">
        <v>718812140.2097106</v>
      </c>
      <c r="HC184" s="489">
        <v>793599700.76088583</v>
      </c>
      <c r="HD184" s="489">
        <v>795706705.90257645</v>
      </c>
      <c r="HE184" s="489">
        <v>769546425.99231064</v>
      </c>
      <c r="HF184" s="489">
        <v>748830133.80148399</v>
      </c>
      <c r="HG184" s="498">
        <v>814376360.78812826</v>
      </c>
      <c r="HH184" s="498">
        <v>815816280.52631807</v>
      </c>
      <c r="HI184" s="498">
        <v>808963608.75987935</v>
      </c>
      <c r="HJ184" s="498">
        <v>785395691.62731004</v>
      </c>
      <c r="HK184" s="498">
        <v>806530559.82465613</v>
      </c>
      <c r="HL184" s="498">
        <v>856610758.10306716</v>
      </c>
      <c r="HM184" s="498">
        <v>932527793.19363272</v>
      </c>
      <c r="HN184" s="498">
        <v>1036625983.4009957</v>
      </c>
      <c r="HO184" s="498">
        <v>1090824880.0279963</v>
      </c>
      <c r="HP184" s="498">
        <v>1195159061.4737985</v>
      </c>
      <c r="HQ184" s="489">
        <v>1245574662.4661684</v>
      </c>
      <c r="HR184" s="489">
        <v>1266426904.5627177</v>
      </c>
      <c r="HS184" s="489">
        <v>1327429571.6897919</v>
      </c>
      <c r="HT184" s="489">
        <v>1334579550.7617946</v>
      </c>
      <c r="HU184" s="489">
        <v>1349618349.7485313</v>
      </c>
      <c r="HV184" s="489">
        <v>1363769951.9998314</v>
      </c>
      <c r="HW184" s="489">
        <v>1355184959.8147967</v>
      </c>
      <c r="HX184" s="489">
        <v>1385495989.4235666</v>
      </c>
      <c r="HY184" s="489">
        <v>1412893789.428148</v>
      </c>
      <c r="HZ184" s="489">
        <v>1419178029.441051</v>
      </c>
      <c r="IA184" s="489">
        <v>1498678443.5735228</v>
      </c>
      <c r="IB184" s="489">
        <v>1642358983.2810738</v>
      </c>
      <c r="IC184" s="489">
        <v>1733504075.8501275</v>
      </c>
      <c r="ID184" s="489">
        <v>1758542201.2826409</v>
      </c>
      <c r="IE184" s="489">
        <v>1790084183.4943933</v>
      </c>
      <c r="IF184" s="489">
        <v>1793482633.1211808</v>
      </c>
      <c r="IG184" s="489">
        <v>1801071914.5500753</v>
      </c>
      <c r="IH184" s="481" t="s">
        <v>95</v>
      </c>
      <c r="II184" s="481" t="s">
        <v>95</v>
      </c>
      <c r="IJ184" s="489">
        <v>1761412512.1030443</v>
      </c>
      <c r="IK184" s="489">
        <v>1758086430.3648434</v>
      </c>
    </row>
    <row r="185" spans="2:245" x14ac:dyDescent="0.2">
      <c r="B185" s="224" t="s">
        <v>143</v>
      </c>
      <c r="C185" s="127">
        <v>-5822323.0696339998</v>
      </c>
      <c r="D185" s="127">
        <v>-5691599.5399932005</v>
      </c>
      <c r="E185" s="127">
        <v>-3873348.4878913998</v>
      </c>
      <c r="F185" s="130">
        <v>-3427200.0256059994</v>
      </c>
      <c r="G185" s="127">
        <v>-3227956.6691478998</v>
      </c>
      <c r="H185" s="127">
        <v>-4221568.5777444988</v>
      </c>
      <c r="I185" s="127">
        <v>-3616866.0758883995</v>
      </c>
      <c r="J185" s="127">
        <v>-5338912.8053442994</v>
      </c>
      <c r="K185" s="127">
        <v>-5985794.6767707001</v>
      </c>
      <c r="L185" s="127">
        <v>-4865366.5801646989</v>
      </c>
      <c r="M185" s="127">
        <v>-5734662.4716019006</v>
      </c>
      <c r="N185" s="127">
        <v>-4291921.9005156001</v>
      </c>
      <c r="O185" s="127">
        <v>-1546496.0080037997</v>
      </c>
      <c r="P185" s="130">
        <v>-2100805.5490160999</v>
      </c>
      <c r="Q185" s="130">
        <v>-6576939.7299109008</v>
      </c>
      <c r="R185" s="130">
        <v>-7096093.9462661007</v>
      </c>
      <c r="S185" s="130">
        <v>-4166909.3608107995</v>
      </c>
      <c r="T185" s="127">
        <v>-3220684.5109925</v>
      </c>
      <c r="U185" s="127">
        <v>-2007541.6871549997</v>
      </c>
      <c r="V185" s="127">
        <v>-17518745.719192501</v>
      </c>
      <c r="W185" s="127">
        <v>-16813343.367335603</v>
      </c>
      <c r="X185" s="127">
        <v>-11377191.477789402</v>
      </c>
      <c r="Y185" s="127">
        <v>-10322436.018514501</v>
      </c>
      <c r="Z185" s="127">
        <v>-12935997.315039702</v>
      </c>
      <c r="AA185" s="127">
        <v>-10994953.173323901</v>
      </c>
      <c r="AB185" s="127">
        <v>-5758923.8283842988</v>
      </c>
      <c r="AC185" s="130">
        <v>-6738658.8019327</v>
      </c>
      <c r="AD185" s="130">
        <v>-7004218.4282603003</v>
      </c>
      <c r="AE185" s="130">
        <v>-19649954.346725602</v>
      </c>
      <c r="AF185" s="130">
        <v>-16361494.473162802</v>
      </c>
      <c r="AG185" s="127">
        <v>-10350297.677393101</v>
      </c>
      <c r="AH185" s="127">
        <v>-18316931.562555104</v>
      </c>
      <c r="AI185" s="127">
        <v>-24491450.320983898</v>
      </c>
      <c r="AJ185" s="127">
        <v>-25851260.869390797</v>
      </c>
      <c r="AK185" s="127">
        <v>-19561406.226934597</v>
      </c>
      <c r="AL185" s="127">
        <v>-39412863.845036291</v>
      </c>
      <c r="AM185" s="127">
        <v>-31999827.696806092</v>
      </c>
      <c r="AN185" s="127">
        <v>-32461514.703152601</v>
      </c>
      <c r="AO185" s="127">
        <v>-25591473.174593195</v>
      </c>
      <c r="AP185" s="127">
        <v>-35907463.531946495</v>
      </c>
      <c r="AQ185" s="127">
        <v>-7372794.0833402006</v>
      </c>
      <c r="AR185" s="127">
        <v>-70094997.729193419</v>
      </c>
      <c r="AS185" s="127">
        <v>-91911571.428600505</v>
      </c>
      <c r="AT185" s="130">
        <v>-119383612.1250436</v>
      </c>
      <c r="AU185" s="130">
        <v>-84623756.251710221</v>
      </c>
      <c r="AV185" s="130">
        <v>-82473145.992533222</v>
      </c>
      <c r="AW185" s="130">
        <v>-258543294.33867469</v>
      </c>
      <c r="AX185" s="130">
        <v>-153404861.00384262</v>
      </c>
      <c r="AY185" s="127">
        <v>-127963490.72755569</v>
      </c>
      <c r="AZ185" s="127">
        <v>-101660285.84374429</v>
      </c>
      <c r="BA185" s="127">
        <v>-87581362.728285298</v>
      </c>
      <c r="BB185" s="127">
        <v>-52786421.209332801</v>
      </c>
      <c r="BC185" s="127">
        <v>-88018154.791984007</v>
      </c>
      <c r="BD185" s="127">
        <v>-79616951.0920652</v>
      </c>
      <c r="BE185" s="127">
        <v>-158267781.28123528</v>
      </c>
      <c r="BF185" s="127">
        <v>-139866524.43324098</v>
      </c>
      <c r="BG185" s="127">
        <v>-179268778.06560472</v>
      </c>
      <c r="BH185" s="127">
        <v>-495236150.34278876</v>
      </c>
      <c r="BI185" s="127">
        <v>-569331154.94232297</v>
      </c>
      <c r="BJ185" s="127">
        <v>-525335794.45516413</v>
      </c>
      <c r="BK185" s="127">
        <v>-542029850.62392795</v>
      </c>
      <c r="BL185" s="127">
        <v>-949853407.46776021</v>
      </c>
      <c r="BM185" s="127">
        <v>-865859082.68052781</v>
      </c>
      <c r="BN185" s="127">
        <v>-470593603.53496814</v>
      </c>
      <c r="BO185" s="127">
        <v>-495276865.77818877</v>
      </c>
      <c r="BP185" s="127">
        <v>-626722721.65401304</v>
      </c>
      <c r="BQ185" s="127">
        <v>-890427139.19720113</v>
      </c>
      <c r="BR185" s="127">
        <v>-652727019.85487163</v>
      </c>
      <c r="BS185" s="127">
        <v>-927916919.70382357</v>
      </c>
      <c r="BT185" s="127">
        <v>-993554942.94560659</v>
      </c>
      <c r="BU185" s="127">
        <v>-935247059.98976731</v>
      </c>
      <c r="BV185" s="127">
        <v>-1330851070.0316086</v>
      </c>
      <c r="BW185" s="127">
        <v>-2580912789.7415318</v>
      </c>
      <c r="BX185" s="127">
        <v>-1734808280.9213631</v>
      </c>
      <c r="BY185" s="127">
        <v>-2514532271.5902195</v>
      </c>
      <c r="BZ185" s="127">
        <v>-5987070952.4624691</v>
      </c>
      <c r="CA185" s="127">
        <v>-5348223224.2661591</v>
      </c>
      <c r="CB185" s="127">
        <v>-4627977839.6023664</v>
      </c>
      <c r="CC185" s="127">
        <v>-2699018461.4355254</v>
      </c>
      <c r="CD185" s="127">
        <v>-2987618451.2003064</v>
      </c>
      <c r="CE185" s="127">
        <v>-7895591771.6357288</v>
      </c>
      <c r="CF185" s="127">
        <v>-18715103853.079998</v>
      </c>
      <c r="CG185" s="127">
        <v>-16585340952.820002</v>
      </c>
      <c r="CH185" s="127">
        <v>-20593666661.979996</v>
      </c>
      <c r="CI185" s="127">
        <v>-15597681861.25</v>
      </c>
      <c r="CJ185" s="127">
        <v>-20466516937.089996</v>
      </c>
      <c r="CK185" s="127">
        <v>-16738287814.050001</v>
      </c>
      <c r="CL185" s="130">
        <v>-26048751799.48</v>
      </c>
      <c r="CM185" s="130">
        <v>-28911275321.450005</v>
      </c>
      <c r="CN185" s="130">
        <v>-25806539972.509998</v>
      </c>
      <c r="CO185" s="130">
        <v>-43560191452.209999</v>
      </c>
      <c r="CP185" s="247">
        <v>-6623702142.6799994</v>
      </c>
      <c r="CQ185" s="247">
        <v>-11430731652.439999</v>
      </c>
      <c r="CR185" s="247">
        <v>-19927981901.260006</v>
      </c>
      <c r="CS185" s="247">
        <v>-10776899092.470001</v>
      </c>
      <c r="CT185" s="247">
        <v>-206683097794.22998</v>
      </c>
      <c r="CU185" s="247">
        <v>-193468155348.09998</v>
      </c>
      <c r="CV185" s="247">
        <v>-315347414457.88</v>
      </c>
      <c r="CW185" s="247">
        <v>-216681222274.47998</v>
      </c>
      <c r="CX185" s="247">
        <v>-181450807948.99997</v>
      </c>
      <c r="CY185" s="247">
        <v>-182676111319.34998</v>
      </c>
      <c r="CZ185" s="247">
        <v>-155871463758.35001</v>
      </c>
      <c r="DA185" s="247">
        <v>-335721627196.77997</v>
      </c>
      <c r="DB185" s="247">
        <v>-417628142402.3501</v>
      </c>
      <c r="DC185" s="247">
        <v>-295658994643.90997</v>
      </c>
      <c r="DD185" s="247">
        <v>-238695025648.37</v>
      </c>
      <c r="DE185" s="247">
        <v>-916334557949.27002</v>
      </c>
      <c r="DF185" s="247">
        <v>-617197875965.1001</v>
      </c>
      <c r="DG185" s="301">
        <v>-1085864372533.3398</v>
      </c>
      <c r="DH185" s="301">
        <v>-1091607656209.24</v>
      </c>
      <c r="DI185" s="301">
        <v>-865634909578.27991</v>
      </c>
      <c r="DJ185" s="301">
        <v>-838724501864.74988</v>
      </c>
      <c r="DK185" s="301">
        <v>-1659129756301.4004</v>
      </c>
      <c r="DL185" s="301">
        <v>-888710026922.38989</v>
      </c>
      <c r="DM185" s="301">
        <v>-670585505461.47998</v>
      </c>
      <c r="DN185" s="301">
        <v>-716431118764.95996</v>
      </c>
      <c r="DO185" s="301">
        <v>-1165207060776.8201</v>
      </c>
      <c r="DP185" s="310">
        <v>-1288473178718.0898</v>
      </c>
      <c r="DQ185" s="310">
        <v>-1242031018517.52</v>
      </c>
      <c r="DR185" s="310">
        <v>-954705048844.59985</v>
      </c>
      <c r="DS185" s="310">
        <v>-1030386473199.1799</v>
      </c>
      <c r="DT185" s="310">
        <v>-756801745925.13989</v>
      </c>
      <c r="DU185" s="301">
        <v>-720365353005</v>
      </c>
      <c r="DV185" s="301">
        <v>-1038597899960.7098</v>
      </c>
      <c r="DW185" s="301">
        <v>-671041429131.65991</v>
      </c>
      <c r="DX185" s="310">
        <v>-1243237365313.8799</v>
      </c>
      <c r="DY185" s="301">
        <v>-1404691088493.5203</v>
      </c>
      <c r="DZ185" s="301">
        <v>-1064155655812.2</v>
      </c>
      <c r="EA185" s="301">
        <v>-1096768145427.4099</v>
      </c>
      <c r="EB185" s="301">
        <v>-1022505115611.6899</v>
      </c>
      <c r="EC185" s="301">
        <v>-898755656559.31982</v>
      </c>
      <c r="ED185" s="301">
        <v>-791307603327.66003</v>
      </c>
      <c r="EE185" s="301">
        <v>-2378816583516.29</v>
      </c>
      <c r="EF185" s="301">
        <v>-2854771673515.8203</v>
      </c>
      <c r="EG185" s="301">
        <v>-4096917840196.7603</v>
      </c>
      <c r="EH185" s="301">
        <v>-3525234689136.5107</v>
      </c>
      <c r="EI185" s="301">
        <v>-3887443561741.8599</v>
      </c>
      <c r="EJ185" s="301">
        <v>-3213890980963.6699</v>
      </c>
      <c r="EK185" s="373">
        <v>-2120702802334.6802</v>
      </c>
      <c r="EL185" s="408">
        <v>-1841301.3196810498</v>
      </c>
      <c r="EM185" s="408">
        <v>-1818325.19083241</v>
      </c>
      <c r="EN185" s="310">
        <v>-5078516.6322197719</v>
      </c>
      <c r="EO185" s="395">
        <v>-5491834.8755942397</v>
      </c>
      <c r="EP185" s="395">
        <v>-3012964.7062631198</v>
      </c>
      <c r="EQ185" s="395">
        <v>-2930636.3618947593</v>
      </c>
      <c r="ER185" s="395">
        <v>-2671479.7438704004</v>
      </c>
      <c r="ES185" s="395">
        <v>-7041545.6381005794</v>
      </c>
      <c r="ET185" s="408">
        <v>-1479584.1960539299</v>
      </c>
      <c r="EU185" s="408">
        <v>-4751315.7934423992</v>
      </c>
      <c r="EV185" s="408">
        <v>-2829232.5299428501</v>
      </c>
      <c r="EW185" s="408">
        <v>-3358131.6232473399</v>
      </c>
      <c r="EX185" s="433">
        <v>-2112700.8186996202</v>
      </c>
      <c r="EY185" s="460">
        <v>-3783535.2719011395</v>
      </c>
      <c r="EZ185" s="460">
        <v>-19527976.87467666</v>
      </c>
      <c r="FA185" s="460">
        <v>-8971749.7607221678</v>
      </c>
      <c r="FB185" s="460">
        <v>-9202076.1570128016</v>
      </c>
      <c r="FC185" s="460">
        <v>-8324649.3002272388</v>
      </c>
      <c r="FD185" s="433">
        <v>-7704579.9526148206</v>
      </c>
      <c r="FE185" s="433">
        <v>-7009789.4250740586</v>
      </c>
      <c r="FF185" s="460">
        <v>-19725872.192535054</v>
      </c>
      <c r="FG185" s="460">
        <v>-14918504.45837369</v>
      </c>
      <c r="FH185" s="460">
        <v>-13918381.653309122</v>
      </c>
      <c r="FI185" s="460">
        <v>-14966278.801869961</v>
      </c>
      <c r="FJ185" s="460">
        <v>-12889654.084864311</v>
      </c>
      <c r="FK185" s="460">
        <v>-6188997.6735205306</v>
      </c>
      <c r="FL185" s="460">
        <v>-9976806.8712007701</v>
      </c>
      <c r="FM185" s="460">
        <v>-8439852.8668612204</v>
      </c>
      <c r="FN185" s="460">
        <v>-11688827.600124391</v>
      </c>
      <c r="FO185" s="460">
        <v>-10014066.12383341</v>
      </c>
      <c r="FP185" s="468" t="s">
        <v>95</v>
      </c>
      <c r="FQ185" s="468" t="s">
        <v>95</v>
      </c>
      <c r="FR185" s="468" t="s">
        <v>95</v>
      </c>
      <c r="FS185" s="468" t="s">
        <v>95</v>
      </c>
      <c r="FT185" s="468" t="s">
        <v>95</v>
      </c>
      <c r="FU185" s="468" t="s">
        <v>95</v>
      </c>
      <c r="FV185" s="468" t="s">
        <v>95</v>
      </c>
      <c r="FW185" s="468" t="s">
        <v>95</v>
      </c>
      <c r="FX185" s="468" t="s">
        <v>95</v>
      </c>
      <c r="FY185" s="468" t="s">
        <v>95</v>
      </c>
      <c r="FZ185" s="468" t="s">
        <v>95</v>
      </c>
      <c r="GA185" s="468" t="s">
        <v>95</v>
      </c>
      <c r="GB185" s="460">
        <v>-30001381.780930515</v>
      </c>
      <c r="GC185" s="460">
        <v>-21485733.189622071</v>
      </c>
      <c r="GD185" s="460">
        <v>-55458957.833383329</v>
      </c>
      <c r="GE185" s="460">
        <v>-33505598.793012436</v>
      </c>
      <c r="GF185" s="460">
        <v>-32146460.084574752</v>
      </c>
      <c r="GG185" s="460">
        <v>-29814515.77233801</v>
      </c>
      <c r="GH185" s="460">
        <v>-34673485.805906653</v>
      </c>
      <c r="GI185" s="460">
        <v>-31587171.510758128</v>
      </c>
      <c r="GJ185" s="460">
        <v>-28248519.008802529</v>
      </c>
      <c r="GK185" s="460">
        <v>-34654507.380542181</v>
      </c>
      <c r="GL185" s="460">
        <v>-29214953.511956975</v>
      </c>
      <c r="GM185" s="460">
        <v>-41439650.973138407</v>
      </c>
      <c r="GN185" s="460">
        <v>-31561173.422232203</v>
      </c>
      <c r="GO185" s="460">
        <v>-78532302.197183967</v>
      </c>
      <c r="GP185" s="460">
        <v>-77995425.420285925</v>
      </c>
      <c r="GQ185" s="310">
        <v>-144177244.96660244</v>
      </c>
      <c r="GR185" s="310">
        <v>-146038504.94529554</v>
      </c>
      <c r="GS185" s="310">
        <v>-143462884.67055389</v>
      </c>
      <c r="GT185" s="310">
        <v>-134171133.81527144</v>
      </c>
      <c r="GU185" s="310">
        <v>-122240236.2475161</v>
      </c>
      <c r="GV185" s="310">
        <v>-169583318.43976504</v>
      </c>
      <c r="GW185" s="310">
        <v>-141922117.13915637</v>
      </c>
      <c r="GX185" s="310">
        <v>-146544078.41826335</v>
      </c>
      <c r="GY185" s="254">
        <v>-142654602.92443037</v>
      </c>
      <c r="GZ185" s="254">
        <v>-158893684.71227157</v>
      </c>
      <c r="HA185" s="254">
        <v>-155726976.30480832</v>
      </c>
      <c r="HB185" s="254">
        <v>-287990073.92642474</v>
      </c>
      <c r="HC185" s="254">
        <v>-172946163.06770575</v>
      </c>
      <c r="HD185" s="254">
        <v>-169414545.96008632</v>
      </c>
      <c r="HE185" s="254">
        <v>-346281809.97092813</v>
      </c>
      <c r="HF185" s="254">
        <v>-275557594.17275894</v>
      </c>
      <c r="HG185" s="255">
        <v>-256228193.60017344</v>
      </c>
      <c r="HH185" s="255">
        <v>-274390556.10276169</v>
      </c>
      <c r="HI185" s="255">
        <v>-309596598.21950537</v>
      </c>
      <c r="HJ185" s="255">
        <v>-257786169.67386588</v>
      </c>
      <c r="HK185" s="255">
        <v>-236594562.85301784</v>
      </c>
      <c r="HL185" s="255">
        <v>-186169218.44908392</v>
      </c>
      <c r="HM185" s="255">
        <v>-136429702.58836988</v>
      </c>
      <c r="HN185" s="255">
        <v>-318356544.07601076</v>
      </c>
      <c r="HO185" s="255">
        <v>-267410725.87715149</v>
      </c>
      <c r="HP185" s="255">
        <v>-156768595.11635712</v>
      </c>
      <c r="HQ185" s="254">
        <v>-383000410.5216645</v>
      </c>
      <c r="HR185" s="254">
        <v>-313869008.24064451</v>
      </c>
      <c r="HS185" s="254">
        <v>-166921068.39585468</v>
      </c>
      <c r="HT185" s="254">
        <v>-190341381.75608024</v>
      </c>
      <c r="HU185" s="254">
        <v>-198714485.86476496</v>
      </c>
      <c r="HV185" s="254">
        <v>-168688008.44279957</v>
      </c>
      <c r="HW185" s="254">
        <v>-161046390.74735737</v>
      </c>
      <c r="HX185" s="254">
        <v>-134260157.10285923</v>
      </c>
      <c r="HY185" s="254">
        <v>-175032254.14934057</v>
      </c>
      <c r="HZ185" s="254">
        <v>-147372986.56548434</v>
      </c>
      <c r="IA185" s="254">
        <v>-250167309.55254689</v>
      </c>
      <c r="IB185" s="254">
        <v>-256159035.035501</v>
      </c>
      <c r="IC185" s="254">
        <v>-131585384.6347594</v>
      </c>
      <c r="ID185" s="254">
        <v>-156746964.68567109</v>
      </c>
      <c r="IE185" s="254">
        <v>-197428016.80462733</v>
      </c>
      <c r="IF185" s="254">
        <v>-262884215.20065954</v>
      </c>
      <c r="IG185" s="254">
        <v>-199191943.04324755</v>
      </c>
      <c r="IH185" s="480" t="s">
        <v>95</v>
      </c>
      <c r="II185" s="480" t="s">
        <v>95</v>
      </c>
      <c r="IJ185" s="254">
        <v>-282318943.07635373</v>
      </c>
      <c r="IK185" s="254">
        <v>-165245829.18413159</v>
      </c>
    </row>
    <row r="186" spans="2:245" x14ac:dyDescent="0.2">
      <c r="B186" s="224" t="s">
        <v>144</v>
      </c>
      <c r="C186" s="127">
        <v>-663335.11044980003</v>
      </c>
      <c r="D186" s="127">
        <v>-558931.30512350006</v>
      </c>
      <c r="E186" s="127">
        <v>-546726.74747649988</v>
      </c>
      <c r="F186" s="130">
        <v>-602576.76003270003</v>
      </c>
      <c r="G186" s="127">
        <v>-850519.37005529995</v>
      </c>
      <c r="H186" s="127">
        <v>-458645.95741279999</v>
      </c>
      <c r="I186" s="127">
        <v>-640520.07288989995</v>
      </c>
      <c r="J186" s="127">
        <v>-682060.77934870007</v>
      </c>
      <c r="K186" s="127">
        <v>-1006547.2897476</v>
      </c>
      <c r="L186" s="127">
        <v>-1452336.0982875002</v>
      </c>
      <c r="M186" s="127">
        <v>-1432384.0216683999</v>
      </c>
      <c r="N186" s="127">
        <v>-1380656.9974416001</v>
      </c>
      <c r="O186" s="127">
        <v>-1519490.5824119002</v>
      </c>
      <c r="P186" s="130">
        <v>-1632026.4067771006</v>
      </c>
      <c r="Q186" s="130">
        <v>-1764772.4743089003</v>
      </c>
      <c r="R186" s="130">
        <v>-1876242.1128181999</v>
      </c>
      <c r="S186" s="130">
        <v>-1746681.7021968996</v>
      </c>
      <c r="T186" s="127">
        <v>-1779281.2651929997</v>
      </c>
      <c r="U186" s="127">
        <v>-1779209.4505954001</v>
      </c>
      <c r="V186" s="127">
        <v>-2006357.7329415001</v>
      </c>
      <c r="W186" s="127">
        <v>-2156651.1784371999</v>
      </c>
      <c r="X186" s="127">
        <v>-2163602.3995044995</v>
      </c>
      <c r="Y186" s="127">
        <v>-2151873.3927388</v>
      </c>
      <c r="Z186" s="127">
        <v>-1555778.0895363998</v>
      </c>
      <c r="AA186" s="127">
        <v>-1819335.6352945999</v>
      </c>
      <c r="AB186" s="127">
        <v>-1814837.8564009997</v>
      </c>
      <c r="AC186" s="130">
        <v>-8911807.0286554992</v>
      </c>
      <c r="AD186" s="130">
        <v>-9103582.9215295985</v>
      </c>
      <c r="AE186" s="130">
        <v>-8958388.8027422</v>
      </c>
      <c r="AF186" s="130">
        <v>-9042935.8603287991</v>
      </c>
      <c r="AG186" s="127">
        <v>-10117139.4190863</v>
      </c>
      <c r="AH186" s="127">
        <v>-10295091.161748599</v>
      </c>
      <c r="AI186" s="127">
        <v>-9901464.1177600995</v>
      </c>
      <c r="AJ186" s="127">
        <v>-9622960.7632550001</v>
      </c>
      <c r="AK186" s="127">
        <v>-10249761.2132225</v>
      </c>
      <c r="AL186" s="127">
        <v>-11532535.737014798</v>
      </c>
      <c r="AM186" s="127">
        <v>-11401889.051075302</v>
      </c>
      <c r="AN186" s="127">
        <v>-11643886.364165401</v>
      </c>
      <c r="AO186" s="127">
        <v>-11529502.4970337</v>
      </c>
      <c r="AP186" s="127">
        <v>-11522816.3468135</v>
      </c>
      <c r="AQ186" s="127">
        <v>-12588858.076703701</v>
      </c>
      <c r="AR186" s="127">
        <v>-11159316.918533001</v>
      </c>
      <c r="AS186" s="127">
        <v>-10936784.4787043</v>
      </c>
      <c r="AT186" s="130">
        <v>-16171762.6310513</v>
      </c>
      <c r="AU186" s="130">
        <v>-12115830.624845199</v>
      </c>
      <c r="AV186" s="130">
        <v>-11273809.155120501</v>
      </c>
      <c r="AW186" s="130">
        <v>-10894880.263170399</v>
      </c>
      <c r="AX186" s="130">
        <v>-3656615.6984392004</v>
      </c>
      <c r="AY186" s="127">
        <v>-4683280.0038634995</v>
      </c>
      <c r="AZ186" s="127">
        <v>-31677078.374272604</v>
      </c>
      <c r="BA186" s="127">
        <v>-31070845.7980453</v>
      </c>
      <c r="BB186" s="127">
        <v>-31300695.113439701</v>
      </c>
      <c r="BC186" s="127">
        <v>-21785603.190698098</v>
      </c>
      <c r="BD186" s="127">
        <v>-89152994.305700988</v>
      </c>
      <c r="BE186" s="127">
        <v>-88319221.697424009</v>
      </c>
      <c r="BF186" s="127">
        <v>-108735779.4479313</v>
      </c>
      <c r="BG186" s="127">
        <v>-123780979.10347679</v>
      </c>
      <c r="BH186" s="127">
        <v>-151938621.31398717</v>
      </c>
      <c r="BI186" s="127">
        <v>-119724462.42558609</v>
      </c>
      <c r="BJ186" s="127">
        <v>-178855474.8849169</v>
      </c>
      <c r="BK186" s="127">
        <v>-164651296.12829331</v>
      </c>
      <c r="BL186" s="127">
        <v>-145252565.22252181</v>
      </c>
      <c r="BM186" s="127">
        <v>-171015184.2842387</v>
      </c>
      <c r="BN186" s="127">
        <v>-220184990.04448295</v>
      </c>
      <c r="BO186" s="127">
        <v>-54706346.034299992</v>
      </c>
      <c r="BP186" s="127">
        <v>-260766434.76126349</v>
      </c>
      <c r="BQ186" s="127">
        <v>-302343368.89677447</v>
      </c>
      <c r="BR186" s="127">
        <v>-349521947.26102918</v>
      </c>
      <c r="BS186" s="127">
        <v>-396651571.69507027</v>
      </c>
      <c r="BT186" s="127">
        <v>-665466730.63811958</v>
      </c>
      <c r="BU186" s="127">
        <v>-470002237.32616854</v>
      </c>
      <c r="BV186" s="127">
        <v>-359933723.97070253</v>
      </c>
      <c r="BW186" s="127">
        <v>-221451457.89421201</v>
      </c>
      <c r="BX186" s="127">
        <v>-470759224.61497891</v>
      </c>
      <c r="BY186" s="127">
        <v>-419219033.88447279</v>
      </c>
      <c r="BZ186" s="127">
        <v>-492315161.59168845</v>
      </c>
      <c r="CA186" s="127">
        <v>-613136793.24247432</v>
      </c>
      <c r="CB186" s="127">
        <v>-479334725.87843364</v>
      </c>
      <c r="CC186" s="127">
        <v>-316696622.17167968</v>
      </c>
      <c r="CD186" s="127">
        <v>-308351072.06899858</v>
      </c>
      <c r="CE186" s="127">
        <v>-506475190.31614393</v>
      </c>
      <c r="CF186" s="127">
        <v>-8909475542.5500011</v>
      </c>
      <c r="CG186" s="127">
        <v>-10692386815.969999</v>
      </c>
      <c r="CH186" s="127">
        <v>-10933228054.879999</v>
      </c>
      <c r="CI186" s="127">
        <v>-9608592345.3500004</v>
      </c>
      <c r="CJ186" s="127">
        <v>-7861872551.96</v>
      </c>
      <c r="CK186" s="127">
        <v>-9083422550.170002</v>
      </c>
      <c r="CL186" s="130">
        <v>-8286103285.2199993</v>
      </c>
      <c r="CM186" s="130">
        <v>-8181995942.5799999</v>
      </c>
      <c r="CN186" s="130">
        <v>-8129130547.2900009</v>
      </c>
      <c r="CO186" s="130">
        <v>-9317574496.2600002</v>
      </c>
      <c r="CP186" s="247">
        <v>-9939841230.8999996</v>
      </c>
      <c r="CQ186" s="247">
        <v>-9637952434.289999</v>
      </c>
      <c r="CR186" s="247">
        <v>-10597177008.810001</v>
      </c>
      <c r="CS186" s="247">
        <v>-9565398275.5899982</v>
      </c>
      <c r="CT186" s="247">
        <v>-15486665100.48</v>
      </c>
      <c r="CU186" s="247">
        <v>-12624509990.33</v>
      </c>
      <c r="CV186" s="247">
        <v>-22194104122.390003</v>
      </c>
      <c r="CW186" s="247">
        <v>-137717138111.26999</v>
      </c>
      <c r="CX186" s="247">
        <v>-76402732759.110001</v>
      </c>
      <c r="CY186" s="247">
        <v>-62395748521.369995</v>
      </c>
      <c r="CZ186" s="247">
        <v>-20749599107.630001</v>
      </c>
      <c r="DA186" s="247">
        <v>-16871876327.200001</v>
      </c>
      <c r="DB186" s="247">
        <v>-37538008187.620003</v>
      </c>
      <c r="DC186" s="247">
        <v>-70341210044.860001</v>
      </c>
      <c r="DD186" s="247">
        <v>-453171286371.60999</v>
      </c>
      <c r="DE186" s="247">
        <v>-448413565125.71997</v>
      </c>
      <c r="DF186" s="247">
        <v>-447104060447.09998</v>
      </c>
      <c r="DG186" s="301">
        <v>-518066075687.10004</v>
      </c>
      <c r="DH186" s="301">
        <v>-463841497208.21997</v>
      </c>
      <c r="DI186" s="301">
        <v>-443509495123.79004</v>
      </c>
      <c r="DJ186" s="301">
        <v>-440130567979.73999</v>
      </c>
      <c r="DK186" s="301">
        <v>-440705584455.04004</v>
      </c>
      <c r="DL186" s="301">
        <v>-483083523971.19</v>
      </c>
      <c r="DM186" s="301">
        <v>-475187746424.13995</v>
      </c>
      <c r="DN186" s="301">
        <v>-481871685777.10999</v>
      </c>
      <c r="DO186" s="301">
        <v>-754274531431.16992</v>
      </c>
      <c r="DP186" s="310">
        <v>-720666317039.81006</v>
      </c>
      <c r="DQ186" s="310">
        <v>-718843213804.16003</v>
      </c>
      <c r="DR186" s="310">
        <v>-728498252267.14001</v>
      </c>
      <c r="DS186" s="310">
        <v>-741554064540.41003</v>
      </c>
      <c r="DT186" s="310">
        <v>-783455495088</v>
      </c>
      <c r="DU186" s="301">
        <v>-794826205260.30005</v>
      </c>
      <c r="DV186" s="301">
        <v>-786558028412.14001</v>
      </c>
      <c r="DW186" s="301">
        <v>-796444661762.83997</v>
      </c>
      <c r="DX186" s="310">
        <v>-880267996104.29004</v>
      </c>
      <c r="DY186" s="301">
        <v>-884316855637.22998</v>
      </c>
      <c r="DZ186" s="301">
        <v>-878473307296.57007</v>
      </c>
      <c r="EA186" s="301">
        <v>-912514822197.65002</v>
      </c>
      <c r="EB186" s="301">
        <v>-1009586994831.1</v>
      </c>
      <c r="EC186" s="301">
        <v>-1250030466284.1699</v>
      </c>
      <c r="ED186" s="301">
        <v>-1523708968924.48</v>
      </c>
      <c r="EE186" s="301">
        <v>-1556146074415.5901</v>
      </c>
      <c r="EF186" s="301">
        <v>-1513066366314.6799</v>
      </c>
      <c r="EG186" s="301">
        <v>-2013327113430.6501</v>
      </c>
      <c r="EH186" s="301">
        <v>-2726015947346.6602</v>
      </c>
      <c r="EI186" s="301">
        <v>-994853105880.75</v>
      </c>
      <c r="EJ186" s="301">
        <v>-1013377573741.89</v>
      </c>
      <c r="EK186" s="373">
        <v>-1071847513863.02</v>
      </c>
      <c r="EL186" s="408">
        <v>-1003133.8980924</v>
      </c>
      <c r="EM186" s="408">
        <v>-2376582.1329501104</v>
      </c>
      <c r="EN186" s="310">
        <v>-1682681.5927426401</v>
      </c>
      <c r="EO186" s="395">
        <v>-1669642.69008016</v>
      </c>
      <c r="EP186" s="395">
        <v>-2321527.2760570999</v>
      </c>
      <c r="EQ186" s="395">
        <v>-2263249.0627797903</v>
      </c>
      <c r="ER186" s="395">
        <v>-2972104.4368249602</v>
      </c>
      <c r="ES186" s="395">
        <v>-3127085.4028828703</v>
      </c>
      <c r="ET186" s="408">
        <v>-3536356.7405011607</v>
      </c>
      <c r="EU186" s="408">
        <v>-4107131.0611882699</v>
      </c>
      <c r="EV186" s="408">
        <v>-4550859.9337737691</v>
      </c>
      <c r="EW186" s="408">
        <v>-4139897.7557327999</v>
      </c>
      <c r="EX186" s="433">
        <v>-4300811.85604678</v>
      </c>
      <c r="EY186" s="460">
        <v>-4511524.7250464102</v>
      </c>
      <c r="EZ186" s="460">
        <v>-5276065.9633539701</v>
      </c>
      <c r="FA186" s="460">
        <v>-5579928.5992514007</v>
      </c>
      <c r="FB186" s="460">
        <v>-5561621.0805873992</v>
      </c>
      <c r="FC186" s="460">
        <v>-6140900.1913109701</v>
      </c>
      <c r="FD186" s="433">
        <v>-7078261.9954342004</v>
      </c>
      <c r="FE186" s="433">
        <v>-6613130.4821880702</v>
      </c>
      <c r="FF186" s="460">
        <v>-6968167.1842691703</v>
      </c>
      <c r="FG186" s="460">
        <v>-7551922.9219492301</v>
      </c>
      <c r="FH186" s="460">
        <v>-6642023.3979958892</v>
      </c>
      <c r="FI186" s="460">
        <v>-6594085.5092528109</v>
      </c>
      <c r="FJ186" s="460">
        <v>-6341778.4478758797</v>
      </c>
      <c r="FK186" s="460">
        <v>-7319184.00844</v>
      </c>
      <c r="FL186" s="460">
        <v>-6816312.3095509298</v>
      </c>
      <c r="FM186" s="460">
        <v>-6702906.4227221897</v>
      </c>
      <c r="FN186" s="460">
        <v>-6487943.8436852898</v>
      </c>
      <c r="FO186" s="460">
        <v>-6562106.7817916302</v>
      </c>
      <c r="FP186" s="468" t="s">
        <v>95</v>
      </c>
      <c r="FQ186" s="468" t="s">
        <v>95</v>
      </c>
      <c r="FR186" s="468" t="s">
        <v>95</v>
      </c>
      <c r="FS186" s="468" t="s">
        <v>95</v>
      </c>
      <c r="FT186" s="468" t="s">
        <v>95</v>
      </c>
      <c r="FU186" s="468" t="s">
        <v>95</v>
      </c>
      <c r="FV186" s="468" t="s">
        <v>95</v>
      </c>
      <c r="FW186" s="468" t="s">
        <v>95</v>
      </c>
      <c r="FX186" s="468" t="s">
        <v>95</v>
      </c>
      <c r="FY186" s="468" t="s">
        <v>95</v>
      </c>
      <c r="FZ186" s="468" t="s">
        <v>95</v>
      </c>
      <c r="GA186" s="468" t="s">
        <v>95</v>
      </c>
      <c r="GB186" s="460">
        <v>-6862182.2936532097</v>
      </c>
      <c r="GC186" s="460">
        <v>-7832765.7303108303</v>
      </c>
      <c r="GD186" s="460">
        <v>-7814012.8444521297</v>
      </c>
      <c r="GE186" s="460">
        <v>-7589131.6694613509</v>
      </c>
      <c r="GF186" s="460">
        <v>-7341842.8883020803</v>
      </c>
      <c r="GG186" s="460">
        <v>-7373855.5811300799</v>
      </c>
      <c r="GH186" s="460">
        <v>-7543044.4340196503</v>
      </c>
      <c r="GI186" s="460">
        <v>-7599119.2948299106</v>
      </c>
      <c r="GJ186" s="460">
        <v>-7618393.0079901395</v>
      </c>
      <c r="GK186" s="460">
        <v>-7678814.9851032002</v>
      </c>
      <c r="GL186" s="460">
        <v>-8064227.1522753807</v>
      </c>
      <c r="GM186" s="460">
        <v>-7835311.7253427599</v>
      </c>
      <c r="GN186" s="460">
        <v>-7785410.4441303611</v>
      </c>
      <c r="GO186" s="460">
        <v>-7819896.2015738795</v>
      </c>
      <c r="GP186" s="460">
        <v>-8409330.9983441513</v>
      </c>
      <c r="GQ186" s="310">
        <v>-10605075.04379542</v>
      </c>
      <c r="GR186" s="310">
        <v>-8765553.6062874701</v>
      </c>
      <c r="GS186" s="310">
        <v>-9000787.1915068496</v>
      </c>
      <c r="GT186" s="310">
        <v>-9787613.0834814403</v>
      </c>
      <c r="GU186" s="310">
        <v>-10298581.3963845</v>
      </c>
      <c r="GV186" s="310">
        <v>-9956000.8721495606</v>
      </c>
      <c r="GW186" s="310">
        <v>-9939842.3102182113</v>
      </c>
      <c r="GX186" s="310">
        <v>-9771824.2563560698</v>
      </c>
      <c r="GY186" s="254">
        <v>-10886602.37269225</v>
      </c>
      <c r="GZ186" s="254">
        <v>-11230254.827797059</v>
      </c>
      <c r="HA186" s="254">
        <v>-15081279.210411211</v>
      </c>
      <c r="HB186" s="254">
        <v>-12283182.75146902</v>
      </c>
      <c r="HC186" s="254">
        <v>-18406628.857307702</v>
      </c>
      <c r="HD186" s="254">
        <v>-12680099.061257239</v>
      </c>
      <c r="HE186" s="254">
        <v>-11818197.040433051</v>
      </c>
      <c r="HF186" s="254">
        <v>-18253456.632300634</v>
      </c>
      <c r="HG186" s="255">
        <v>-23758931.029886186</v>
      </c>
      <c r="HH186" s="255">
        <v>-21751431.415329348</v>
      </c>
      <c r="HI186" s="255">
        <v>-21823183.112298921</v>
      </c>
      <c r="HJ186" s="255">
        <v>-26133460.010538898</v>
      </c>
      <c r="HK186" s="255">
        <v>-24966556.444588091</v>
      </c>
      <c r="HL186" s="255">
        <v>-19742560.894781571</v>
      </c>
      <c r="HM186" s="255">
        <v>-18941940.635539521</v>
      </c>
      <c r="HN186" s="255">
        <v>-18530667.553302921</v>
      </c>
      <c r="HO186" s="255">
        <v>-17479941.621559132</v>
      </c>
      <c r="HP186" s="255">
        <v>-32712483.609169945</v>
      </c>
      <c r="HQ186" s="254">
        <v>-26443295.633917611</v>
      </c>
      <c r="HR186" s="254">
        <v>-28337393.420234621</v>
      </c>
      <c r="HS186" s="254">
        <v>-25756891.405744992</v>
      </c>
      <c r="HT186" s="254">
        <v>-27003540.384324539</v>
      </c>
      <c r="HU186" s="254">
        <v>-35516075.002334841</v>
      </c>
      <c r="HV186" s="254">
        <v>-23163332.02499612</v>
      </c>
      <c r="HW186" s="254">
        <v>-28622724.890978679</v>
      </c>
      <c r="HX186" s="254">
        <v>-68651981.408837959</v>
      </c>
      <c r="HY186" s="254">
        <v>-38250067.894361876</v>
      </c>
      <c r="HZ186" s="254">
        <v>-32787966.727393951</v>
      </c>
      <c r="IA186" s="254">
        <v>-31123806.220271681</v>
      </c>
      <c r="IB186" s="254">
        <v>-43047137.984161533</v>
      </c>
      <c r="IC186" s="254">
        <v>-56549825.138761923</v>
      </c>
      <c r="ID186" s="254">
        <v>-47378380.24202387</v>
      </c>
      <c r="IE186" s="254">
        <v>-28502624.194586564</v>
      </c>
      <c r="IF186" s="254">
        <v>-27032036.121697091</v>
      </c>
      <c r="IG186" s="254">
        <v>-40912477.348461553</v>
      </c>
      <c r="IH186" s="480" t="s">
        <v>95</v>
      </c>
      <c r="II186" s="480" t="s">
        <v>95</v>
      </c>
      <c r="IJ186" s="254">
        <v>-36259837.668227628</v>
      </c>
      <c r="IK186" s="254">
        <v>-73629986.617417917</v>
      </c>
    </row>
    <row r="187" spans="2:245" x14ac:dyDescent="0.2">
      <c r="B187" s="224" t="s">
        <v>145</v>
      </c>
      <c r="C187" s="127">
        <v>0</v>
      </c>
      <c r="D187" s="127">
        <v>0</v>
      </c>
      <c r="E187" s="127">
        <v>0</v>
      </c>
      <c r="F187" s="130">
        <v>0</v>
      </c>
      <c r="G187" s="127">
        <v>0</v>
      </c>
      <c r="H187" s="127">
        <v>0</v>
      </c>
      <c r="I187" s="127">
        <v>0</v>
      </c>
      <c r="J187" s="127">
        <v>0</v>
      </c>
      <c r="K187" s="127">
        <v>0</v>
      </c>
      <c r="L187" s="127">
        <v>0</v>
      </c>
      <c r="M187" s="127">
        <v>0</v>
      </c>
      <c r="N187" s="127">
        <v>0</v>
      </c>
      <c r="O187" s="127">
        <v>0</v>
      </c>
      <c r="P187" s="130">
        <v>0</v>
      </c>
      <c r="Q187" s="130">
        <v>0</v>
      </c>
      <c r="R187" s="130">
        <v>0</v>
      </c>
      <c r="S187" s="130">
        <v>0</v>
      </c>
      <c r="T187" s="127">
        <v>0</v>
      </c>
      <c r="U187" s="127">
        <v>0</v>
      </c>
      <c r="V187" s="127">
        <v>0</v>
      </c>
      <c r="W187" s="127">
        <v>0</v>
      </c>
      <c r="X187" s="127">
        <v>0</v>
      </c>
      <c r="Y187" s="127">
        <v>0</v>
      </c>
      <c r="Z187" s="127">
        <v>0</v>
      </c>
      <c r="AA187" s="127">
        <v>0</v>
      </c>
      <c r="AB187" s="127">
        <v>0</v>
      </c>
      <c r="AC187" s="130">
        <v>0</v>
      </c>
      <c r="AD187" s="130">
        <v>0</v>
      </c>
      <c r="AE187" s="130">
        <v>0</v>
      </c>
      <c r="AF187" s="130">
        <v>0</v>
      </c>
      <c r="AG187" s="127">
        <v>0</v>
      </c>
      <c r="AH187" s="127">
        <v>0</v>
      </c>
      <c r="AI187" s="127">
        <v>0</v>
      </c>
      <c r="AJ187" s="127">
        <v>0</v>
      </c>
      <c r="AK187" s="127">
        <v>0</v>
      </c>
      <c r="AL187" s="127">
        <v>0</v>
      </c>
      <c r="AM187" s="127">
        <v>0</v>
      </c>
      <c r="AN187" s="127">
        <v>0</v>
      </c>
      <c r="AO187" s="127">
        <v>0</v>
      </c>
      <c r="AP187" s="127">
        <v>0</v>
      </c>
      <c r="AQ187" s="127">
        <v>0</v>
      </c>
      <c r="AR187" s="127">
        <v>0</v>
      </c>
      <c r="AS187" s="127">
        <v>0</v>
      </c>
      <c r="AT187" s="130">
        <v>0</v>
      </c>
      <c r="AU187" s="130">
        <v>0</v>
      </c>
      <c r="AV187" s="130">
        <v>0</v>
      </c>
      <c r="AW187" s="130">
        <v>0</v>
      </c>
      <c r="AX187" s="130">
        <v>0</v>
      </c>
      <c r="AY187" s="127">
        <v>0</v>
      </c>
      <c r="AZ187" s="127">
        <v>0</v>
      </c>
      <c r="BA187" s="127">
        <v>0</v>
      </c>
      <c r="BB187" s="127">
        <v>0</v>
      </c>
      <c r="BC187" s="127">
        <v>0</v>
      </c>
      <c r="BD187" s="127">
        <v>0</v>
      </c>
      <c r="BE187" s="127">
        <v>0</v>
      </c>
      <c r="BF187" s="127">
        <v>0</v>
      </c>
      <c r="BG187" s="127">
        <v>0</v>
      </c>
      <c r="BH187" s="127">
        <v>0</v>
      </c>
      <c r="BI187" s="127">
        <v>0</v>
      </c>
      <c r="BJ187" s="127">
        <v>0</v>
      </c>
      <c r="BK187" s="127">
        <v>0</v>
      </c>
      <c r="BL187" s="127">
        <v>0</v>
      </c>
      <c r="BM187" s="127">
        <v>0</v>
      </c>
      <c r="BN187" s="127">
        <v>0</v>
      </c>
      <c r="BO187" s="127">
        <v>0</v>
      </c>
      <c r="BP187" s="127">
        <v>0</v>
      </c>
      <c r="BQ187" s="127">
        <v>0</v>
      </c>
      <c r="BR187" s="127">
        <v>0</v>
      </c>
      <c r="BS187" s="127">
        <v>0</v>
      </c>
      <c r="BT187" s="127">
        <v>0</v>
      </c>
      <c r="BU187" s="127">
        <v>0</v>
      </c>
      <c r="BV187" s="127">
        <v>0</v>
      </c>
      <c r="BW187" s="127">
        <v>0</v>
      </c>
      <c r="BX187" s="127">
        <v>0</v>
      </c>
      <c r="BY187" s="127">
        <v>0</v>
      </c>
      <c r="BZ187" s="127">
        <v>0</v>
      </c>
      <c r="CA187" s="127">
        <v>0</v>
      </c>
      <c r="CB187" s="127">
        <v>0</v>
      </c>
      <c r="CC187" s="127">
        <v>0</v>
      </c>
      <c r="CD187" s="127">
        <v>0</v>
      </c>
      <c r="CE187" s="127">
        <v>0</v>
      </c>
      <c r="CF187" s="127">
        <v>0</v>
      </c>
      <c r="CG187" s="127">
        <v>0</v>
      </c>
      <c r="CH187" s="127">
        <v>0</v>
      </c>
      <c r="CI187" s="127">
        <v>0</v>
      </c>
      <c r="CJ187" s="127">
        <v>0</v>
      </c>
      <c r="CK187" s="127">
        <v>0</v>
      </c>
      <c r="CL187" s="130">
        <v>0</v>
      </c>
      <c r="CM187" s="130">
        <v>0</v>
      </c>
      <c r="CN187" s="130">
        <v>0</v>
      </c>
      <c r="CO187" s="130">
        <v>0</v>
      </c>
      <c r="CP187" s="247">
        <v>0</v>
      </c>
      <c r="CQ187" s="247">
        <v>0</v>
      </c>
      <c r="CR187" s="247">
        <v>0</v>
      </c>
      <c r="CS187" s="247">
        <v>0</v>
      </c>
      <c r="CT187" s="247">
        <v>0</v>
      </c>
      <c r="CU187" s="247">
        <v>0</v>
      </c>
      <c r="CV187" s="247">
        <v>0</v>
      </c>
      <c r="CW187" s="247">
        <v>0</v>
      </c>
      <c r="CX187" s="247">
        <v>0</v>
      </c>
      <c r="CY187" s="247">
        <v>0</v>
      </c>
      <c r="CZ187" s="247">
        <v>0</v>
      </c>
      <c r="DA187" s="247">
        <v>0</v>
      </c>
      <c r="DB187" s="247">
        <v>0</v>
      </c>
      <c r="DC187" s="247">
        <v>0</v>
      </c>
      <c r="DD187" s="247">
        <v>0</v>
      </c>
      <c r="DE187" s="247">
        <v>0</v>
      </c>
      <c r="DF187" s="247">
        <v>0</v>
      </c>
      <c r="DG187" s="301">
        <v>0</v>
      </c>
      <c r="DH187" s="301">
        <v>0</v>
      </c>
      <c r="DI187" s="301">
        <v>0</v>
      </c>
      <c r="DJ187" s="301">
        <v>0</v>
      </c>
      <c r="DK187" s="301">
        <v>0</v>
      </c>
      <c r="DL187" s="301">
        <v>0</v>
      </c>
      <c r="DM187" s="301">
        <v>0</v>
      </c>
      <c r="DN187" s="301">
        <v>0</v>
      </c>
      <c r="DO187" s="301">
        <v>0</v>
      </c>
      <c r="DP187" s="310">
        <v>0</v>
      </c>
      <c r="DQ187" s="310">
        <v>0</v>
      </c>
      <c r="DR187" s="310">
        <v>0</v>
      </c>
      <c r="DS187" s="310">
        <v>0</v>
      </c>
      <c r="DT187" s="310">
        <v>0</v>
      </c>
      <c r="DU187" s="301">
        <v>0</v>
      </c>
      <c r="DV187" s="301">
        <v>0</v>
      </c>
      <c r="DW187" s="301">
        <v>0</v>
      </c>
      <c r="DX187" s="310">
        <v>0</v>
      </c>
      <c r="DY187" s="301">
        <v>0</v>
      </c>
      <c r="DZ187" s="301">
        <v>0</v>
      </c>
      <c r="EA187" s="301">
        <v>0</v>
      </c>
      <c r="EB187" s="301">
        <v>0</v>
      </c>
      <c r="EC187" s="301">
        <v>0</v>
      </c>
      <c r="ED187" s="301">
        <v>0</v>
      </c>
      <c r="EE187" s="301">
        <v>0</v>
      </c>
      <c r="EF187" s="301">
        <v>0</v>
      </c>
      <c r="EG187" s="301">
        <v>0</v>
      </c>
      <c r="EH187" s="301">
        <v>0</v>
      </c>
      <c r="EI187" s="301">
        <v>0</v>
      </c>
      <c r="EJ187" s="301">
        <v>0</v>
      </c>
      <c r="EK187" s="373">
        <v>0</v>
      </c>
      <c r="EL187" s="408">
        <v>0</v>
      </c>
      <c r="EM187" s="408">
        <v>0</v>
      </c>
      <c r="EN187" s="310">
        <v>0</v>
      </c>
      <c r="EO187" s="395">
        <v>0</v>
      </c>
      <c r="EP187" s="395">
        <v>0</v>
      </c>
      <c r="EQ187" s="395">
        <v>0</v>
      </c>
      <c r="ER187" s="395">
        <v>0</v>
      </c>
      <c r="ES187" s="395">
        <v>0</v>
      </c>
      <c r="ET187" s="408">
        <v>0</v>
      </c>
      <c r="EU187" s="408">
        <v>0</v>
      </c>
      <c r="EV187" s="408">
        <v>0</v>
      </c>
      <c r="EW187" s="408">
        <v>0</v>
      </c>
      <c r="EX187" s="433">
        <v>0</v>
      </c>
      <c r="EY187" s="460">
        <v>0</v>
      </c>
      <c r="EZ187" s="460">
        <v>0</v>
      </c>
      <c r="FA187" s="460">
        <v>0</v>
      </c>
      <c r="FB187" s="460">
        <v>0</v>
      </c>
      <c r="FC187" s="460">
        <v>0</v>
      </c>
      <c r="FD187" s="433">
        <v>0</v>
      </c>
      <c r="FE187" s="433">
        <v>0</v>
      </c>
      <c r="FF187" s="460">
        <v>0</v>
      </c>
      <c r="FG187" s="460">
        <v>0</v>
      </c>
      <c r="FH187" s="460">
        <v>0</v>
      </c>
      <c r="FI187" s="460">
        <v>0</v>
      </c>
      <c r="FJ187" s="460">
        <v>0</v>
      </c>
      <c r="FK187" s="460">
        <v>0</v>
      </c>
      <c r="FL187" s="460">
        <v>0</v>
      </c>
      <c r="FM187" s="460">
        <v>0</v>
      </c>
      <c r="FN187" s="460">
        <v>0</v>
      </c>
      <c r="FO187" s="460">
        <v>0</v>
      </c>
      <c r="FP187" s="468" t="s">
        <v>95</v>
      </c>
      <c r="FQ187" s="468" t="s">
        <v>95</v>
      </c>
      <c r="FR187" s="468" t="s">
        <v>95</v>
      </c>
      <c r="FS187" s="468" t="s">
        <v>95</v>
      </c>
      <c r="FT187" s="468" t="s">
        <v>95</v>
      </c>
      <c r="FU187" s="468" t="s">
        <v>95</v>
      </c>
      <c r="FV187" s="468" t="s">
        <v>95</v>
      </c>
      <c r="FW187" s="468" t="s">
        <v>95</v>
      </c>
      <c r="FX187" s="468" t="s">
        <v>95</v>
      </c>
      <c r="FY187" s="468" t="s">
        <v>95</v>
      </c>
      <c r="FZ187" s="468" t="s">
        <v>95</v>
      </c>
      <c r="GA187" s="468" t="s">
        <v>95</v>
      </c>
      <c r="GB187" s="460">
        <v>0</v>
      </c>
      <c r="GC187" s="460">
        <v>0</v>
      </c>
      <c r="GD187" s="460">
        <v>0</v>
      </c>
      <c r="GE187" s="460">
        <v>0</v>
      </c>
      <c r="GF187" s="460">
        <v>0</v>
      </c>
      <c r="GG187" s="460">
        <v>0</v>
      </c>
      <c r="GH187" s="460">
        <v>0</v>
      </c>
      <c r="GI187" s="460">
        <v>0</v>
      </c>
      <c r="GJ187" s="460">
        <v>0</v>
      </c>
      <c r="GK187" s="460">
        <v>0</v>
      </c>
      <c r="GL187" s="460">
        <v>0</v>
      </c>
      <c r="GM187" s="460">
        <v>0</v>
      </c>
      <c r="GN187" s="460">
        <v>0</v>
      </c>
      <c r="GO187" s="460">
        <v>0</v>
      </c>
      <c r="GP187" s="460">
        <v>0</v>
      </c>
      <c r="GQ187" s="310">
        <v>0</v>
      </c>
      <c r="GR187" s="310">
        <v>0</v>
      </c>
      <c r="GS187" s="310">
        <v>0</v>
      </c>
      <c r="GT187" s="310">
        <v>0</v>
      </c>
      <c r="GU187" s="310">
        <v>0</v>
      </c>
      <c r="GV187" s="310">
        <v>0</v>
      </c>
      <c r="GW187" s="310">
        <v>0</v>
      </c>
      <c r="GX187" s="310">
        <v>0</v>
      </c>
      <c r="GY187" s="254">
        <v>0</v>
      </c>
      <c r="GZ187" s="254">
        <v>0</v>
      </c>
      <c r="HA187" s="254">
        <v>0</v>
      </c>
      <c r="HB187" s="254">
        <v>0</v>
      </c>
      <c r="HC187" s="254">
        <v>0</v>
      </c>
      <c r="HD187" s="254">
        <v>0</v>
      </c>
      <c r="HE187" s="254">
        <v>0</v>
      </c>
      <c r="HF187" s="254">
        <v>0</v>
      </c>
      <c r="HG187" s="255">
        <v>0</v>
      </c>
      <c r="HH187" s="255">
        <v>0</v>
      </c>
      <c r="HI187" s="255">
        <v>0</v>
      </c>
      <c r="HJ187" s="255">
        <v>0</v>
      </c>
      <c r="HK187" s="255">
        <v>0</v>
      </c>
      <c r="HL187" s="255">
        <v>0</v>
      </c>
      <c r="HM187" s="255">
        <v>0</v>
      </c>
      <c r="HN187" s="255">
        <v>0</v>
      </c>
      <c r="HO187" s="255">
        <v>0</v>
      </c>
      <c r="HP187" s="255">
        <v>0</v>
      </c>
      <c r="HQ187" s="254">
        <v>0</v>
      </c>
      <c r="HR187" s="254">
        <v>0</v>
      </c>
      <c r="HS187" s="254">
        <v>0</v>
      </c>
      <c r="HT187" s="254">
        <v>0</v>
      </c>
      <c r="HU187" s="254">
        <v>0</v>
      </c>
      <c r="HV187" s="254">
        <v>0</v>
      </c>
      <c r="HW187" s="254">
        <v>0</v>
      </c>
      <c r="HX187" s="254">
        <v>0</v>
      </c>
      <c r="HY187" s="254">
        <v>0</v>
      </c>
      <c r="HZ187" s="254">
        <v>0</v>
      </c>
      <c r="IA187" s="254">
        <v>0</v>
      </c>
      <c r="IB187" s="254">
        <v>0</v>
      </c>
      <c r="IC187" s="254">
        <v>0</v>
      </c>
      <c r="ID187" s="254">
        <v>0</v>
      </c>
      <c r="IE187" s="254">
        <v>0</v>
      </c>
      <c r="IF187" s="254">
        <v>0</v>
      </c>
      <c r="IG187" s="254">
        <v>0</v>
      </c>
      <c r="IH187" s="480" t="s">
        <v>95</v>
      </c>
      <c r="II187" s="480" t="s">
        <v>95</v>
      </c>
      <c r="IJ187" s="254">
        <v>0</v>
      </c>
      <c r="IK187" s="254">
        <v>0</v>
      </c>
    </row>
    <row r="188" spans="2:245" x14ac:dyDescent="0.2">
      <c r="B188" s="223" t="s">
        <v>146</v>
      </c>
      <c r="C188" s="128">
        <v>-785.57301430000007</v>
      </c>
      <c r="D188" s="128">
        <v>-620.321327</v>
      </c>
      <c r="E188" s="128">
        <v>-486.20915869999999</v>
      </c>
      <c r="F188" s="129">
        <v>-493.58960030000003</v>
      </c>
      <c r="G188" s="128">
        <v>-518.25312600000007</v>
      </c>
      <c r="H188" s="128">
        <v>-426.93979249999995</v>
      </c>
      <c r="I188" s="128">
        <v>-441.63222530000002</v>
      </c>
      <c r="J188" s="128">
        <v>-441.63222530000002</v>
      </c>
      <c r="K188" s="128">
        <v>-449.42133969999998</v>
      </c>
      <c r="L188" s="128">
        <v>-500.42813909999995</v>
      </c>
      <c r="M188" s="128">
        <v>-585.89476909999996</v>
      </c>
      <c r="N188" s="128">
        <v>-585.89476909999996</v>
      </c>
      <c r="O188" s="128">
        <v>-605.26558169999998</v>
      </c>
      <c r="P188" s="129">
        <v>-896.9103323999999</v>
      </c>
      <c r="Q188" s="129">
        <v>-1047.0480952999999</v>
      </c>
      <c r="R188" s="129">
        <v>-866.30027940000002</v>
      </c>
      <c r="S188" s="129">
        <v>-866.30027940000002</v>
      </c>
      <c r="T188" s="128">
        <v>-885.92455870000003</v>
      </c>
      <c r="U188" s="128">
        <v>-960.22445040000002</v>
      </c>
      <c r="V188" s="128">
        <v>-993.00318219999997</v>
      </c>
      <c r="W188" s="128">
        <v>-1010.1357614000001</v>
      </c>
      <c r="X188" s="128">
        <v>-718.8657614</v>
      </c>
      <c r="Y188" s="128">
        <v>-718.8657614</v>
      </c>
      <c r="Z188" s="128">
        <v>-718.8657614</v>
      </c>
      <c r="AA188" s="128">
        <v>-718.8657614</v>
      </c>
      <c r="AB188" s="128">
        <v>-718.8657614</v>
      </c>
      <c r="AC188" s="129">
        <v>-718.8657614</v>
      </c>
      <c r="AD188" s="129">
        <v>-718.8657614</v>
      </c>
      <c r="AE188" s="129">
        <v>-718.8657614</v>
      </c>
      <c r="AF188" s="129">
        <v>-718.8657614</v>
      </c>
      <c r="AG188" s="128">
        <v>-718.8657614</v>
      </c>
      <c r="AH188" s="128">
        <v>-718.8657614</v>
      </c>
      <c r="AI188" s="128">
        <v>-718.8657614</v>
      </c>
      <c r="AJ188" s="128">
        <v>-718.8657614</v>
      </c>
      <c r="AK188" s="128">
        <v>-718.8657614</v>
      </c>
      <c r="AL188" s="128">
        <v>-718.8657614</v>
      </c>
      <c r="AM188" s="128">
        <v>-718.8657614</v>
      </c>
      <c r="AN188" s="128">
        <v>-718.8657614</v>
      </c>
      <c r="AO188" s="128">
        <v>-718.8657614</v>
      </c>
      <c r="AP188" s="128">
        <v>-718.8657614</v>
      </c>
      <c r="AQ188" s="128">
        <v>-718.8657614</v>
      </c>
      <c r="AR188" s="128">
        <v>-718.8657614</v>
      </c>
      <c r="AS188" s="128">
        <v>-718.8657614</v>
      </c>
      <c r="AT188" s="129">
        <v>-718.8657614</v>
      </c>
      <c r="AU188" s="129">
        <v>-718.8657614</v>
      </c>
      <c r="AV188" s="129">
        <v>-718.8657614</v>
      </c>
      <c r="AW188" s="129">
        <v>-718.8657614</v>
      </c>
      <c r="AX188" s="129">
        <v>-718.8657614</v>
      </c>
      <c r="AY188" s="128">
        <v>-718.8657614</v>
      </c>
      <c r="AZ188" s="128">
        <v>-718.8657614</v>
      </c>
      <c r="BA188" s="128">
        <v>-718.8657614</v>
      </c>
      <c r="BB188" s="128">
        <v>-718.8657614</v>
      </c>
      <c r="BC188" s="128">
        <v>-240460.59719669996</v>
      </c>
      <c r="BD188" s="128">
        <v>-348096.49696000002</v>
      </c>
      <c r="BE188" s="128">
        <v>-2601618.0639750003</v>
      </c>
      <c r="BF188" s="128">
        <v>-3017876.9542109994</v>
      </c>
      <c r="BG188" s="128">
        <v>-4365099.1621691994</v>
      </c>
      <c r="BH188" s="128">
        <v>-3752092.0205999999</v>
      </c>
      <c r="BI188" s="128">
        <v>-3437854.3138747998</v>
      </c>
      <c r="BJ188" s="128">
        <v>-4125425.1766496999</v>
      </c>
      <c r="BK188" s="128">
        <v>-4641103.3190290006</v>
      </c>
      <c r="BL188" s="128">
        <v>-4641103.3190290006</v>
      </c>
      <c r="BM188" s="128">
        <v>-5581236.8806424998</v>
      </c>
      <c r="BN188" s="128">
        <v>-5581236.8806424998</v>
      </c>
      <c r="BO188" s="128">
        <v>-6278891.4860209003</v>
      </c>
      <c r="BP188" s="128">
        <v>-6472358.7355350005</v>
      </c>
      <c r="BQ188" s="128">
        <v>-6566161.0360500002</v>
      </c>
      <c r="BR188" s="128">
        <v>-6566161.0360500002</v>
      </c>
      <c r="BS188" s="128">
        <v>-7386931.1655562995</v>
      </c>
      <c r="BT188" s="128">
        <v>-7504184.0411999999</v>
      </c>
      <c r="BU188" s="128">
        <v>-7504184.0411999999</v>
      </c>
      <c r="BV188" s="128">
        <v>-7504184.0411999999</v>
      </c>
      <c r="BW188" s="128">
        <v>-7504184.0411999999</v>
      </c>
      <c r="BX188" s="128">
        <v>-9005020.8494399991</v>
      </c>
      <c r="BY188" s="128">
        <v>-10787264.559225</v>
      </c>
      <c r="BZ188" s="128">
        <v>-11256276.061799999</v>
      </c>
      <c r="CA188" s="128">
        <v>-11256276.061799999</v>
      </c>
      <c r="CB188" s="128">
        <v>-13507531.27416</v>
      </c>
      <c r="CC188" s="128">
        <v>-16209037.528991999</v>
      </c>
      <c r="CD188" s="128">
        <v>-14900329.834790401</v>
      </c>
      <c r="CE188" s="128">
        <v>-17880395.801748499</v>
      </c>
      <c r="CF188" s="128">
        <v>-433083950.19999999</v>
      </c>
      <c r="CG188" s="128">
        <v>-439191820.75</v>
      </c>
      <c r="CH188" s="128">
        <v>-442425399.26999998</v>
      </c>
      <c r="CI188" s="128">
        <v>-445012262.08999997</v>
      </c>
      <c r="CJ188" s="128">
        <v>-439119963.44999999</v>
      </c>
      <c r="CK188" s="128">
        <v>-445802692.39999998</v>
      </c>
      <c r="CL188" s="129">
        <v>-447958411.41000003</v>
      </c>
      <c r="CM188" s="129">
        <v>-451838705.63999999</v>
      </c>
      <c r="CN188" s="129">
        <v>-456078106.27999997</v>
      </c>
      <c r="CO188" s="129">
        <v>-461108297.39999998</v>
      </c>
      <c r="CP188" s="246">
        <v>-465204163.52999997</v>
      </c>
      <c r="CQ188" s="246">
        <v>-467791026.35000002</v>
      </c>
      <c r="CR188" s="246">
        <v>-482952916.75999999</v>
      </c>
      <c r="CS188" s="246">
        <v>-554810217.27999997</v>
      </c>
      <c r="CT188" s="246">
        <v>-617038639.51999998</v>
      </c>
      <c r="CU188" s="246">
        <v>-1354797543.9100001</v>
      </c>
      <c r="CV188" s="246">
        <v>-2165563465.6199999</v>
      </c>
      <c r="CW188" s="246">
        <v>-3216476485.6500001</v>
      </c>
      <c r="CX188" s="246">
        <v>-4052608034.4400001</v>
      </c>
      <c r="CY188" s="246">
        <v>-4585789204.2700005</v>
      </c>
      <c r="CZ188" s="246">
        <v>-5715960826.7700005</v>
      </c>
      <c r="DA188" s="246">
        <v>-7198233221.79</v>
      </c>
      <c r="DB188" s="246">
        <v>-11299919792.49</v>
      </c>
      <c r="DC188" s="246">
        <v>-23706585727.5</v>
      </c>
      <c r="DD188" s="246">
        <v>-23696453848.130001</v>
      </c>
      <c r="DE188" s="246">
        <v>-23701268287.27</v>
      </c>
      <c r="DF188" s="246">
        <v>-23704645580.389999</v>
      </c>
      <c r="DG188" s="300">
        <v>-23729005205.27</v>
      </c>
      <c r="DH188" s="300">
        <v>-23705076724.189999</v>
      </c>
      <c r="DI188" s="300">
        <v>-23709963020.630001</v>
      </c>
      <c r="DJ188" s="300">
        <v>-23692573553.900002</v>
      </c>
      <c r="DK188" s="300">
        <v>-23673243940.07</v>
      </c>
      <c r="DL188" s="300">
        <v>-23715855319.27</v>
      </c>
      <c r="DM188" s="300">
        <v>-23815952538.889999</v>
      </c>
      <c r="DN188" s="300">
        <v>-29461493211.150002</v>
      </c>
      <c r="DO188" s="300">
        <v>-37379952156</v>
      </c>
      <c r="DP188" s="309">
        <v>-37388862461.269997</v>
      </c>
      <c r="DQ188" s="309">
        <v>-37384622880.529999</v>
      </c>
      <c r="DR188" s="309">
        <v>-38818646691.129997</v>
      </c>
      <c r="DS188" s="309">
        <v>-40538274528.349998</v>
      </c>
      <c r="DT188" s="309">
        <v>-41180657956.330002</v>
      </c>
      <c r="DU188" s="300">
        <v>-43356907321.110001</v>
      </c>
      <c r="DV188" s="300">
        <v>-44386467944.300003</v>
      </c>
      <c r="DW188" s="300">
        <v>-45212303060.5</v>
      </c>
      <c r="DX188" s="309">
        <v>-47184836259.75</v>
      </c>
      <c r="DY188" s="300">
        <v>-49741313500.190002</v>
      </c>
      <c r="DZ188" s="300">
        <v>-51424603819.110001</v>
      </c>
      <c r="EA188" s="300">
        <v>-53718639515.18</v>
      </c>
      <c r="EB188" s="300">
        <v>-61490395313.870003</v>
      </c>
      <c r="EC188" s="300">
        <v>-85576405552.419998</v>
      </c>
      <c r="ED188" s="300">
        <v>-93446421898.130005</v>
      </c>
      <c r="EE188" s="300">
        <v>-101114966181.8</v>
      </c>
      <c r="EF188" s="300">
        <v>-114135997664.75999</v>
      </c>
      <c r="EG188" s="300">
        <v>-147386879869.98999</v>
      </c>
      <c r="EH188" s="300">
        <v>-150612308338.14001</v>
      </c>
      <c r="EI188" s="300">
        <v>-154095440798.84</v>
      </c>
      <c r="EJ188" s="300">
        <v>-142792927676.38</v>
      </c>
      <c r="EK188" s="372">
        <v>-150208166352.85999</v>
      </c>
      <c r="EL188" s="407">
        <v>-144888.44033401998</v>
      </c>
      <c r="EM188" s="407">
        <v>-139501.25971146999</v>
      </c>
      <c r="EN188" s="309">
        <v>-137776.85551949</v>
      </c>
      <c r="EO188" s="394">
        <v>-141976.15592148999</v>
      </c>
      <c r="EP188" s="394">
        <v>-168166.97858951997</v>
      </c>
      <c r="EQ188" s="394">
        <v>-174098.26484729</v>
      </c>
      <c r="ER188" s="394">
        <v>-216188.8582672</v>
      </c>
      <c r="ES188" s="394">
        <v>-231311.96513505999</v>
      </c>
      <c r="ET188" s="407">
        <v>-274525.21821526997</v>
      </c>
      <c r="EU188" s="407">
        <v>-299467.24938483001</v>
      </c>
      <c r="EV188" s="407">
        <v>-332639.08568518999</v>
      </c>
      <c r="EW188" s="407">
        <v>-338932.84675396001</v>
      </c>
      <c r="EX188" s="432">
        <v>-325207.29755383002</v>
      </c>
      <c r="EY188" s="459">
        <v>-350012.33206138003</v>
      </c>
      <c r="EZ188" s="459">
        <v>-447664.06738041999</v>
      </c>
      <c r="FA188" s="459">
        <v>-519013.35474510997</v>
      </c>
      <c r="FB188" s="459">
        <v>-533494.43962720002</v>
      </c>
      <c r="FC188" s="459">
        <v>-538856.99187857006</v>
      </c>
      <c r="FD188" s="432">
        <v>-528959.41832432</v>
      </c>
      <c r="FE188" s="432">
        <v>-528747.11377423001</v>
      </c>
      <c r="FF188" s="459">
        <v>-530213.91169959004</v>
      </c>
      <c r="FG188" s="459">
        <v>-529244.64294440008</v>
      </c>
      <c r="FH188" s="459">
        <v>-525947.34280426998</v>
      </c>
      <c r="FI188" s="459">
        <v>-529507.34030077001</v>
      </c>
      <c r="FJ188" s="459">
        <v>-519241.34215103002</v>
      </c>
      <c r="FK188" s="459">
        <v>-530523.62672483001</v>
      </c>
      <c r="FL188" s="459">
        <v>-608583.34258961002</v>
      </c>
      <c r="FM188" s="459">
        <v>-694374.57344622002</v>
      </c>
      <c r="FN188" s="459">
        <v>-905222.9842048299</v>
      </c>
      <c r="FO188" s="459">
        <v>-1232895.2911227099</v>
      </c>
      <c r="FP188" s="467" t="s">
        <v>95</v>
      </c>
      <c r="FQ188" s="467" t="s">
        <v>95</v>
      </c>
      <c r="FR188" s="467" t="s">
        <v>95</v>
      </c>
      <c r="FS188" s="467" t="s">
        <v>95</v>
      </c>
      <c r="FT188" s="467" t="s">
        <v>95</v>
      </c>
      <c r="FU188" s="467" t="s">
        <v>95</v>
      </c>
      <c r="FV188" s="467" t="s">
        <v>95</v>
      </c>
      <c r="FW188" s="467" t="s">
        <v>95</v>
      </c>
      <c r="FX188" s="467" t="s">
        <v>95</v>
      </c>
      <c r="FY188" s="467" t="s">
        <v>95</v>
      </c>
      <c r="FZ188" s="467" t="s">
        <v>95</v>
      </c>
      <c r="GA188" s="467" t="s">
        <v>95</v>
      </c>
      <c r="GB188" s="459">
        <v>-1704528.3570320902</v>
      </c>
      <c r="GC188" s="459">
        <v>-1856539.7938385501</v>
      </c>
      <c r="GD188" s="459">
        <v>-1947564.3523701499</v>
      </c>
      <c r="GE188" s="459">
        <v>-2064946.9677838401</v>
      </c>
      <c r="GF188" s="459">
        <v>-2181142.1190307601</v>
      </c>
      <c r="GG188" s="459">
        <v>-2274930.6212008502</v>
      </c>
      <c r="GH188" s="459">
        <v>-2434367.6491650697</v>
      </c>
      <c r="GI188" s="459">
        <v>-2593008.3768007499</v>
      </c>
      <c r="GJ188" s="459">
        <v>-2653880.3495034901</v>
      </c>
      <c r="GK188" s="459">
        <v>-2869955.7062902302</v>
      </c>
      <c r="GL188" s="459">
        <v>-3140550.2223813902</v>
      </c>
      <c r="GM188" s="459">
        <v>-3234329.2939993599</v>
      </c>
      <c r="GN188" s="459">
        <v>-3239716.1577312201</v>
      </c>
      <c r="GO188" s="459">
        <v>-3305108.0846980698</v>
      </c>
      <c r="GP188" s="459">
        <v>-3639872.5009463197</v>
      </c>
      <c r="GQ188" s="309">
        <v>-3790331.0389727997</v>
      </c>
      <c r="GR188" s="309">
        <v>-4365157.2804836603</v>
      </c>
      <c r="GS188" s="309">
        <v>-5106909.27781503</v>
      </c>
      <c r="GT188" s="309">
        <v>-7000225.1329003302</v>
      </c>
      <c r="GU188" s="309">
        <v>-7394489.30897207</v>
      </c>
      <c r="GV188" s="309">
        <v>-7791852.9756884901</v>
      </c>
      <c r="GW188" s="309">
        <v>-7548834.5968862306</v>
      </c>
      <c r="GX188" s="309">
        <v>-7641771.7236997997</v>
      </c>
      <c r="GY188" s="485">
        <v>-7825677.3265776504</v>
      </c>
      <c r="GZ188" s="485">
        <v>-9468346.0222514011</v>
      </c>
      <c r="HA188" s="485">
        <v>-10780865.587584401</v>
      </c>
      <c r="HB188" s="485">
        <v>-11869204.592277599</v>
      </c>
      <c r="HC188" s="485">
        <v>-13104093.632467501</v>
      </c>
      <c r="HD188" s="485">
        <v>-13138428.350552199</v>
      </c>
      <c r="HE188" s="485">
        <v>-12705495.828830499</v>
      </c>
      <c r="HF188" s="485">
        <v>-12362517.1509041</v>
      </c>
      <c r="HG188" s="484">
        <v>-13447095.942104401</v>
      </c>
      <c r="HH188" s="484">
        <v>-13470408.0607135</v>
      </c>
      <c r="HI188" s="484">
        <v>-13356505.2019046</v>
      </c>
      <c r="HJ188" s="484">
        <v>-12966503.725212499</v>
      </c>
      <c r="HK188" s="484">
        <v>-13314957.4774557</v>
      </c>
      <c r="HL188" s="484">
        <v>-14141978.2455831</v>
      </c>
      <c r="HM188" s="484">
        <v>-15395530.181708802</v>
      </c>
      <c r="HN188" s="484">
        <v>-17114926.187875401</v>
      </c>
      <c r="HO188" s="484">
        <v>-18009810.183440398</v>
      </c>
      <c r="HP188" s="484">
        <v>-19733105.595720999</v>
      </c>
      <c r="HQ188" s="485">
        <v>-20565476.227537602</v>
      </c>
      <c r="HR188" s="485">
        <v>-20909356.086552601</v>
      </c>
      <c r="HS188" s="485">
        <v>-21916662.3248423</v>
      </c>
      <c r="HT188" s="485">
        <v>-22036521.674575802</v>
      </c>
      <c r="HU188" s="485">
        <v>-22284342.986003101</v>
      </c>
      <c r="HV188" s="485">
        <v>-22517504.683803603</v>
      </c>
      <c r="HW188" s="485">
        <v>-22374977.792692397</v>
      </c>
      <c r="HX188" s="485">
        <v>-22875150.123002399</v>
      </c>
      <c r="HY188" s="485">
        <v>-23327185.643631101</v>
      </c>
      <c r="HZ188" s="485">
        <v>-23430350.8185982</v>
      </c>
      <c r="IA188" s="485">
        <v>-24743304.962513398</v>
      </c>
      <c r="IB188" s="485">
        <v>-27116740.740167201</v>
      </c>
      <c r="IC188" s="485">
        <v>-28622009.8843235</v>
      </c>
      <c r="ID188" s="485">
        <v>-29035988.276063398</v>
      </c>
      <c r="IE188" s="485">
        <v>-29557535.3529975</v>
      </c>
      <c r="IF188" s="485">
        <v>-29621184.4328776</v>
      </c>
      <c r="IG188" s="485">
        <v>-29747918.264202602</v>
      </c>
      <c r="IH188" s="479" t="s">
        <v>95</v>
      </c>
      <c r="II188" s="479" t="s">
        <v>95</v>
      </c>
      <c r="IJ188" s="485">
        <v>-29092242.939356897</v>
      </c>
      <c r="IK188" s="485">
        <v>-29036611.763895601</v>
      </c>
    </row>
    <row r="189" spans="2:245" x14ac:dyDescent="0.2">
      <c r="B189" s="223" t="s">
        <v>147</v>
      </c>
      <c r="C189" s="128">
        <v>-77867.6948768</v>
      </c>
      <c r="D189" s="128">
        <v>-31844.692988800001</v>
      </c>
      <c r="E189" s="128">
        <v>-42321.863781799999</v>
      </c>
      <c r="F189" s="129">
        <v>-44106.514241099998</v>
      </c>
      <c r="G189" s="128">
        <v>-73158.172285799999</v>
      </c>
      <c r="H189" s="128">
        <v>-52134.715710200006</v>
      </c>
      <c r="I189" s="128">
        <v>-2454.2460163999999</v>
      </c>
      <c r="J189" s="128">
        <v>-24035.363663100001</v>
      </c>
      <c r="K189" s="128">
        <v>-165085.99363099999</v>
      </c>
      <c r="L189" s="128">
        <v>-179684.0261134</v>
      </c>
      <c r="M189" s="128">
        <v>-103092.0496692</v>
      </c>
      <c r="N189" s="128">
        <v>-123659.50375009999</v>
      </c>
      <c r="O189" s="128">
        <v>-186197.28321979998</v>
      </c>
      <c r="P189" s="129">
        <v>-63770.905652900001</v>
      </c>
      <c r="Q189" s="129">
        <v>-123261.58252449999</v>
      </c>
      <c r="R189" s="129">
        <v>-130353.03204190001</v>
      </c>
      <c r="S189" s="129">
        <v>-169836.39426890001</v>
      </c>
      <c r="T189" s="128">
        <v>-166980.5913952</v>
      </c>
      <c r="U189" s="128">
        <v>-623338.10378649994</v>
      </c>
      <c r="V189" s="128">
        <v>-359489.14933849999</v>
      </c>
      <c r="W189" s="128">
        <v>-189672.394329</v>
      </c>
      <c r="X189" s="128">
        <v>-113872.65526879999</v>
      </c>
      <c r="Y189" s="128">
        <v>-78038.797199900015</v>
      </c>
      <c r="Z189" s="128">
        <v>-2043477.9536538003</v>
      </c>
      <c r="AA189" s="128">
        <v>-793987.09696750005</v>
      </c>
      <c r="AB189" s="128">
        <v>-1897325.6609523001</v>
      </c>
      <c r="AC189" s="129">
        <v>-1810215.7602332998</v>
      </c>
      <c r="AD189" s="129">
        <v>-1639176.6125821001</v>
      </c>
      <c r="AE189" s="129">
        <v>-1328770.1511527998</v>
      </c>
      <c r="AF189" s="129">
        <v>-1343936.6366744998</v>
      </c>
      <c r="AG189" s="128">
        <v>-368315.73521419993</v>
      </c>
      <c r="AH189" s="128">
        <v>-495933.30916260002</v>
      </c>
      <c r="AI189" s="128">
        <v>-953039.34200639976</v>
      </c>
      <c r="AJ189" s="128">
        <v>-701666.35386099992</v>
      </c>
      <c r="AK189" s="128">
        <v>-3232608.2829266</v>
      </c>
      <c r="AL189" s="128">
        <v>-12681941.782315601</v>
      </c>
      <c r="AM189" s="128">
        <v>-10201590.458273001</v>
      </c>
      <c r="AN189" s="128">
        <v>-10440149.4212575</v>
      </c>
      <c r="AO189" s="128">
        <v>-6184837.6521474002</v>
      </c>
      <c r="AP189" s="128">
        <v>-16461591.200704003</v>
      </c>
      <c r="AQ189" s="128">
        <v>-5093953.4016687004</v>
      </c>
      <c r="AR189" s="128">
        <v>-5591407.2518396005</v>
      </c>
      <c r="AS189" s="128">
        <v>-5908400.3785804007</v>
      </c>
      <c r="AT189" s="129">
        <v>-5204963.4794577993</v>
      </c>
      <c r="AU189" s="129">
        <v>-13383123.054419398</v>
      </c>
      <c r="AV189" s="129">
        <v>-7849851.5312189003</v>
      </c>
      <c r="AW189" s="129">
        <v>-7068941.2417003</v>
      </c>
      <c r="AX189" s="129">
        <v>-5829383.3448251998</v>
      </c>
      <c r="AY189" s="128">
        <v>-8382548.8575543007</v>
      </c>
      <c r="AZ189" s="128">
        <v>-8977778.2304305006</v>
      </c>
      <c r="BA189" s="128">
        <v>-8346161.6052809013</v>
      </c>
      <c r="BB189" s="128">
        <v>-2359618.7418195996</v>
      </c>
      <c r="BC189" s="128">
        <v>-8312539.5199822001</v>
      </c>
      <c r="BD189" s="128">
        <v>-26514572.6923915</v>
      </c>
      <c r="BE189" s="128">
        <v>-42750335.558134697</v>
      </c>
      <c r="BF189" s="128">
        <v>-30435795.9564084</v>
      </c>
      <c r="BG189" s="128">
        <v>-22031823.252229799</v>
      </c>
      <c r="BH189" s="128">
        <v>-22903966.392163802</v>
      </c>
      <c r="BI189" s="128">
        <v>-139397787.42890391</v>
      </c>
      <c r="BJ189" s="128">
        <v>-103829493.5048669</v>
      </c>
      <c r="BK189" s="128">
        <v>-24501188.906976305</v>
      </c>
      <c r="BL189" s="128">
        <v>-19368346.725758098</v>
      </c>
      <c r="BM189" s="128">
        <v>-6914250.1969206007</v>
      </c>
      <c r="BN189" s="128">
        <v>-32198543.324040197</v>
      </c>
      <c r="BO189" s="128">
        <v>-79916023.984067202</v>
      </c>
      <c r="BP189" s="128">
        <v>-113767684.02623671</v>
      </c>
      <c r="BQ189" s="128">
        <v>-108061796.42355551</v>
      </c>
      <c r="BR189" s="128">
        <v>-32336531.922084704</v>
      </c>
      <c r="BS189" s="128">
        <v>-52507164.644866601</v>
      </c>
      <c r="BT189" s="128">
        <v>-101627460.61272101</v>
      </c>
      <c r="BU189" s="128">
        <v>-23072456.037498798</v>
      </c>
      <c r="BV189" s="128">
        <v>-123140100.544514</v>
      </c>
      <c r="BW189" s="128">
        <v>-61705059.926905803</v>
      </c>
      <c r="BX189" s="128">
        <v>-28443895.904541403</v>
      </c>
      <c r="BY189" s="128">
        <v>-94384964.799813002</v>
      </c>
      <c r="BZ189" s="128">
        <v>-1032061912.71929</v>
      </c>
      <c r="CA189" s="128">
        <v>-110941834.394758</v>
      </c>
      <c r="CB189" s="128">
        <v>-422238091.51806206</v>
      </c>
      <c r="CC189" s="128">
        <v>-475478020.10263026</v>
      </c>
      <c r="CD189" s="128">
        <v>-179149968.37190679</v>
      </c>
      <c r="CE189" s="128">
        <v>-230060232.52063957</v>
      </c>
      <c r="CF189" s="128">
        <v>-925352202</v>
      </c>
      <c r="CG189" s="128">
        <v>-694396696.96000004</v>
      </c>
      <c r="CH189" s="128">
        <v>-284893772.63999999</v>
      </c>
      <c r="CI189" s="128">
        <v>-659002687.5</v>
      </c>
      <c r="CJ189" s="128">
        <v>-714638769.24000001</v>
      </c>
      <c r="CK189" s="128">
        <v>-1071829279.17</v>
      </c>
      <c r="CL189" s="129">
        <v>-1088952099.5799999</v>
      </c>
      <c r="CM189" s="129">
        <v>-1271611921.8599999</v>
      </c>
      <c r="CN189" s="129">
        <v>-652951777.66000009</v>
      </c>
      <c r="CO189" s="129">
        <v>-538515807.10000002</v>
      </c>
      <c r="CP189" s="246">
        <v>-823435225.61000001</v>
      </c>
      <c r="CQ189" s="246">
        <v>-625264621.34000003</v>
      </c>
      <c r="CR189" s="246">
        <v>-1065738262.45</v>
      </c>
      <c r="CS189" s="246">
        <v>-890352492.26999998</v>
      </c>
      <c r="CT189" s="246">
        <v>-495583384.16999996</v>
      </c>
      <c r="CU189" s="246">
        <v>-1016780351.61</v>
      </c>
      <c r="CV189" s="246">
        <v>-1829263065.9999998</v>
      </c>
      <c r="CW189" s="246">
        <v>-2405124555.1900001</v>
      </c>
      <c r="CX189" s="246">
        <v>-45127487131.610001</v>
      </c>
      <c r="CY189" s="246">
        <v>-45022510902.43</v>
      </c>
      <c r="CZ189" s="246">
        <v>-19432446503.09</v>
      </c>
      <c r="DA189" s="246">
        <v>-5876399625.7799997</v>
      </c>
      <c r="DB189" s="246">
        <v>-12192613461.790001</v>
      </c>
      <c r="DC189" s="246">
        <v>-25582378325.910004</v>
      </c>
      <c r="DD189" s="246">
        <v>-15341281195.48</v>
      </c>
      <c r="DE189" s="246">
        <v>-36395188442.139999</v>
      </c>
      <c r="DF189" s="246">
        <v>-40352692803.190002</v>
      </c>
      <c r="DG189" s="300">
        <v>-48377816768.139999</v>
      </c>
      <c r="DH189" s="300">
        <v>-31234657183.879997</v>
      </c>
      <c r="DI189" s="300">
        <v>-51849943845.5</v>
      </c>
      <c r="DJ189" s="300">
        <v>-47025916884.919998</v>
      </c>
      <c r="DK189" s="300">
        <v>-26704776018.210003</v>
      </c>
      <c r="DL189" s="300">
        <v>-30435065018.470001</v>
      </c>
      <c r="DM189" s="300">
        <v>-120871293543.29999</v>
      </c>
      <c r="DN189" s="300">
        <v>-83168360839.860001</v>
      </c>
      <c r="DO189" s="300">
        <v>-59130507993.110001</v>
      </c>
      <c r="DP189" s="309">
        <v>-88529792992.359985</v>
      </c>
      <c r="DQ189" s="309">
        <v>-88921252458.940002</v>
      </c>
      <c r="DR189" s="309">
        <v>-60589726700.649994</v>
      </c>
      <c r="DS189" s="309">
        <v>-110479682155.89999</v>
      </c>
      <c r="DT189" s="309">
        <v>-139408140736.54001</v>
      </c>
      <c r="DU189" s="300">
        <v>-43229803314.410004</v>
      </c>
      <c r="DV189" s="300">
        <v>-42699529915.93</v>
      </c>
      <c r="DW189" s="300">
        <v>-93124365423.889999</v>
      </c>
      <c r="DX189" s="309">
        <v>-142369395504.95001</v>
      </c>
      <c r="DY189" s="300">
        <v>-79865143916.980011</v>
      </c>
      <c r="DZ189" s="300">
        <v>-177968524845.10999</v>
      </c>
      <c r="EA189" s="300">
        <v>-77250148293.330002</v>
      </c>
      <c r="EB189" s="300">
        <v>-79643563715.639984</v>
      </c>
      <c r="EC189" s="300">
        <v>-59691017127.360001</v>
      </c>
      <c r="ED189" s="300">
        <v>-972172051369.66003</v>
      </c>
      <c r="EE189" s="300">
        <v>-502920336732.03003</v>
      </c>
      <c r="EF189" s="300">
        <v>-201447882359.60001</v>
      </c>
      <c r="EG189" s="300">
        <v>-109705092876.00002</v>
      </c>
      <c r="EH189" s="300">
        <v>-223384472568.47998</v>
      </c>
      <c r="EI189" s="300">
        <v>-120731085945.13998</v>
      </c>
      <c r="EJ189" s="300">
        <v>-196034025885.23999</v>
      </c>
      <c r="EK189" s="372">
        <v>-249190976098.91998</v>
      </c>
      <c r="EL189" s="407">
        <v>-229876.55555671002</v>
      </c>
      <c r="EM189" s="407">
        <v>-127880.50301825</v>
      </c>
      <c r="EN189" s="309">
        <v>-527929.83216716</v>
      </c>
      <c r="EO189" s="394">
        <v>-162551.87924360999</v>
      </c>
      <c r="EP189" s="394">
        <v>-712871.99973844993</v>
      </c>
      <c r="EQ189" s="394">
        <v>-230630.26418254004</v>
      </c>
      <c r="ER189" s="394">
        <v>-961875.81784219993</v>
      </c>
      <c r="ES189" s="394">
        <v>-209518.17027604999</v>
      </c>
      <c r="ET189" s="407">
        <v>-204608.87766118997</v>
      </c>
      <c r="EU189" s="407">
        <v>-4444882.8587344103</v>
      </c>
      <c r="EV189" s="407">
        <v>-3627126.3130045398</v>
      </c>
      <c r="EW189" s="407">
        <v>-3248488.34264964</v>
      </c>
      <c r="EX189" s="432">
        <v>-1502746.1010830901</v>
      </c>
      <c r="EY189" s="459">
        <v>-340876.61577429</v>
      </c>
      <c r="EZ189" s="459">
        <v>-385535.82523439004</v>
      </c>
      <c r="FA189" s="459">
        <v>-4666150.1148466002</v>
      </c>
      <c r="FB189" s="459">
        <v>-3890031.9269621097</v>
      </c>
      <c r="FC189" s="459">
        <v>-1867059.6787200996</v>
      </c>
      <c r="FD189" s="432">
        <v>-1218161.0951723901</v>
      </c>
      <c r="FE189" s="432">
        <v>-715342.32142454002</v>
      </c>
      <c r="FF189" s="459">
        <v>-710813.56575795996</v>
      </c>
      <c r="FG189" s="459">
        <v>-1323763.1934007199</v>
      </c>
      <c r="FH189" s="459">
        <v>-1474414.4138678201</v>
      </c>
      <c r="FI189" s="459">
        <v>-549934.81949342997</v>
      </c>
      <c r="FJ189" s="459">
        <v>-621466.20540672995</v>
      </c>
      <c r="FK189" s="459">
        <v>-302550.24044302996</v>
      </c>
      <c r="FL189" s="459">
        <v>-884473.4459648201</v>
      </c>
      <c r="FM189" s="459">
        <v>-593427.09607951995</v>
      </c>
      <c r="FN189" s="459">
        <v>-791562.81163031003</v>
      </c>
      <c r="FO189" s="459">
        <v>-2587158.7086458197</v>
      </c>
      <c r="FP189" s="467" t="s">
        <v>95</v>
      </c>
      <c r="FQ189" s="467" t="s">
        <v>95</v>
      </c>
      <c r="FR189" s="467" t="s">
        <v>95</v>
      </c>
      <c r="FS189" s="467" t="s">
        <v>95</v>
      </c>
      <c r="FT189" s="467" t="s">
        <v>95</v>
      </c>
      <c r="FU189" s="467" t="s">
        <v>95</v>
      </c>
      <c r="FV189" s="467" t="s">
        <v>95</v>
      </c>
      <c r="FW189" s="467" t="s">
        <v>95</v>
      </c>
      <c r="FX189" s="467" t="s">
        <v>95</v>
      </c>
      <c r="FY189" s="467" t="s">
        <v>95</v>
      </c>
      <c r="FZ189" s="467" t="s">
        <v>95</v>
      </c>
      <c r="GA189" s="467" t="s">
        <v>95</v>
      </c>
      <c r="GB189" s="459">
        <v>-2279846.3325650096</v>
      </c>
      <c r="GC189" s="459">
        <v>-3660325.0734925997</v>
      </c>
      <c r="GD189" s="459">
        <v>-2209418.15135583</v>
      </c>
      <c r="GE189" s="459">
        <v>-5074027.0025115805</v>
      </c>
      <c r="GF189" s="459">
        <v>-3591111.4048777297</v>
      </c>
      <c r="GG189" s="459">
        <v>-1633338.4799617701</v>
      </c>
      <c r="GH189" s="459">
        <v>-1427253.19409709</v>
      </c>
      <c r="GI189" s="459">
        <v>-49206112.300570905</v>
      </c>
      <c r="GJ189" s="459">
        <v>-48104937.592426173</v>
      </c>
      <c r="GK189" s="459">
        <v>-40289038.638535015</v>
      </c>
      <c r="GL189" s="459">
        <v>-33225404.614621188</v>
      </c>
      <c r="GM189" s="459">
        <v>-32330332.520234667</v>
      </c>
      <c r="GN189" s="459">
        <v>-31119859.501905911</v>
      </c>
      <c r="GO189" s="459">
        <v>-18653307.640602943</v>
      </c>
      <c r="GP189" s="459">
        <v>-143312413.07065535</v>
      </c>
      <c r="GQ189" s="309">
        <v>-27265426.158442564</v>
      </c>
      <c r="GR189" s="309">
        <v>-26758090.102177016</v>
      </c>
      <c r="GS189" s="309">
        <v>-95374762.344327807</v>
      </c>
      <c r="GT189" s="309">
        <v>-29489032.382469382</v>
      </c>
      <c r="GU189" s="309">
        <v>-33050146.519976981</v>
      </c>
      <c r="GV189" s="309">
        <v>-71013548.637377128</v>
      </c>
      <c r="GW189" s="309">
        <v>-42976999.463473007</v>
      </c>
      <c r="GX189" s="309">
        <v>-61163742.120097399</v>
      </c>
      <c r="GY189" s="485">
        <v>-37298004.907888219</v>
      </c>
      <c r="GZ189" s="485">
        <v>-28519169.398196381</v>
      </c>
      <c r="HA189" s="485">
        <v>-11221144.81714098</v>
      </c>
      <c r="HB189" s="485">
        <v>-7144037.3709299294</v>
      </c>
      <c r="HC189" s="485">
        <v>-11038890.649776788</v>
      </c>
      <c r="HD189" s="485">
        <v>-7520286.1604802106</v>
      </c>
      <c r="HE189" s="485">
        <v>-7788962.7036034185</v>
      </c>
      <c r="HF189" s="485">
        <v>-7621356.7047679713</v>
      </c>
      <c r="HG189" s="484">
        <v>-14552946.962804481</v>
      </c>
      <c r="HH189" s="484">
        <v>-16649213.639117559</v>
      </c>
      <c r="HI189" s="484">
        <v>-26205035.673520248</v>
      </c>
      <c r="HJ189" s="484">
        <v>-11845269.834976681</v>
      </c>
      <c r="HK189" s="484">
        <v>-16861929.103806302</v>
      </c>
      <c r="HL189" s="484">
        <v>-14744850.519172192</v>
      </c>
      <c r="HM189" s="484">
        <v>-17703427.25112658</v>
      </c>
      <c r="HN189" s="484">
        <v>-51219329.81387984</v>
      </c>
      <c r="HO189" s="484">
        <v>-34224649.588926263</v>
      </c>
      <c r="HP189" s="484">
        <v>-15436462.085934902</v>
      </c>
      <c r="HQ189" s="485">
        <v>-31474695.269163501</v>
      </c>
      <c r="HR189" s="485">
        <v>-18979953.390016846</v>
      </c>
      <c r="HS189" s="485">
        <v>-13124193.776496999</v>
      </c>
      <c r="HT189" s="485">
        <v>-22285131.849779967</v>
      </c>
      <c r="HU189" s="485">
        <v>-16725223.73489356</v>
      </c>
      <c r="HV189" s="485">
        <v>-19287941.37066938</v>
      </c>
      <c r="HW189" s="485">
        <v>-16600208.455791179</v>
      </c>
      <c r="HX189" s="485">
        <v>-15040328.905388709</v>
      </c>
      <c r="HY189" s="485">
        <v>-14166149.006619968</v>
      </c>
      <c r="HZ189" s="485">
        <v>-42264852.630758211</v>
      </c>
      <c r="IA189" s="485">
        <v>-43822612.337135158</v>
      </c>
      <c r="IB189" s="485">
        <v>-26364279.603687909</v>
      </c>
      <c r="IC189" s="485">
        <v>-78846064.551356301</v>
      </c>
      <c r="ID189" s="485">
        <v>-18674765.235689733</v>
      </c>
      <c r="IE189" s="485">
        <v>-32818807.85285832</v>
      </c>
      <c r="IF189" s="485">
        <v>-20581293.505288526</v>
      </c>
      <c r="IG189" s="485">
        <v>-18846641.27160738</v>
      </c>
      <c r="IH189" s="479" t="s">
        <v>95</v>
      </c>
      <c r="II189" s="479" t="s">
        <v>95</v>
      </c>
      <c r="IJ189" s="485">
        <v>-114319854.27205934</v>
      </c>
      <c r="IK189" s="485">
        <v>-38565242.033309996</v>
      </c>
    </row>
    <row r="190" spans="2:245" x14ac:dyDescent="0.2">
      <c r="B190" s="223" t="s">
        <v>148</v>
      </c>
      <c r="C190" s="128">
        <v>0</v>
      </c>
      <c r="D190" s="128">
        <v>0</v>
      </c>
      <c r="E190" s="128">
        <v>0</v>
      </c>
      <c r="F190" s="129">
        <v>0</v>
      </c>
      <c r="G190" s="128">
        <v>0</v>
      </c>
      <c r="H190" s="128">
        <v>0</v>
      </c>
      <c r="I190" s="128">
        <v>0</v>
      </c>
      <c r="J190" s="128">
        <v>0</v>
      </c>
      <c r="K190" s="128">
        <v>0</v>
      </c>
      <c r="L190" s="128">
        <v>0</v>
      </c>
      <c r="M190" s="128">
        <v>0</v>
      </c>
      <c r="N190" s="128">
        <v>0</v>
      </c>
      <c r="O190" s="128">
        <v>0</v>
      </c>
      <c r="P190" s="129">
        <v>0</v>
      </c>
      <c r="Q190" s="129">
        <v>0</v>
      </c>
      <c r="R190" s="129">
        <v>0</v>
      </c>
      <c r="S190" s="129">
        <v>0</v>
      </c>
      <c r="T190" s="128">
        <v>0</v>
      </c>
      <c r="U190" s="128">
        <v>0</v>
      </c>
      <c r="V190" s="128">
        <v>0</v>
      </c>
      <c r="W190" s="128">
        <v>0</v>
      </c>
      <c r="X190" s="128">
        <v>0</v>
      </c>
      <c r="Y190" s="128">
        <v>0</v>
      </c>
      <c r="Z190" s="128">
        <v>0</v>
      </c>
      <c r="AA190" s="128">
        <v>0</v>
      </c>
      <c r="AB190" s="128">
        <v>0</v>
      </c>
      <c r="AC190" s="129">
        <v>0</v>
      </c>
      <c r="AD190" s="129">
        <v>0</v>
      </c>
      <c r="AE190" s="129">
        <v>0</v>
      </c>
      <c r="AF190" s="129">
        <v>0</v>
      </c>
      <c r="AG190" s="128">
        <v>0</v>
      </c>
      <c r="AH190" s="128">
        <v>0</v>
      </c>
      <c r="AI190" s="128">
        <v>0</v>
      </c>
      <c r="AJ190" s="128">
        <v>0</v>
      </c>
      <c r="AK190" s="128">
        <v>0</v>
      </c>
      <c r="AL190" s="128">
        <v>0</v>
      </c>
      <c r="AM190" s="128">
        <v>0</v>
      </c>
      <c r="AN190" s="128">
        <v>0</v>
      </c>
      <c r="AO190" s="128">
        <v>0</v>
      </c>
      <c r="AP190" s="128">
        <v>0</v>
      </c>
      <c r="AQ190" s="128">
        <v>0</v>
      </c>
      <c r="AR190" s="128">
        <v>0</v>
      </c>
      <c r="AS190" s="128">
        <v>0</v>
      </c>
      <c r="AT190" s="129">
        <v>0</v>
      </c>
      <c r="AU190" s="129">
        <v>0</v>
      </c>
      <c r="AV190" s="129">
        <v>0</v>
      </c>
      <c r="AW190" s="129">
        <v>0</v>
      </c>
      <c r="AX190" s="129">
        <v>0</v>
      </c>
      <c r="AY190" s="128">
        <v>0</v>
      </c>
      <c r="AZ190" s="128">
        <v>0</v>
      </c>
      <c r="BA190" s="128">
        <v>0</v>
      </c>
      <c r="BB190" s="128">
        <v>0</v>
      </c>
      <c r="BC190" s="128">
        <v>0</v>
      </c>
      <c r="BD190" s="128">
        <v>0</v>
      </c>
      <c r="BE190" s="128">
        <v>0</v>
      </c>
      <c r="BF190" s="128">
        <v>0</v>
      </c>
      <c r="BG190" s="128">
        <v>0</v>
      </c>
      <c r="BH190" s="128">
        <v>0</v>
      </c>
      <c r="BI190" s="128">
        <v>0</v>
      </c>
      <c r="BJ190" s="128">
        <v>0</v>
      </c>
      <c r="BK190" s="128">
        <v>0</v>
      </c>
      <c r="BL190" s="128">
        <v>0</v>
      </c>
      <c r="BM190" s="128">
        <v>0</v>
      </c>
      <c r="BN190" s="128">
        <v>0</v>
      </c>
      <c r="BO190" s="128">
        <v>0</v>
      </c>
      <c r="BP190" s="128">
        <v>0</v>
      </c>
      <c r="BQ190" s="128">
        <v>0</v>
      </c>
      <c r="BR190" s="128">
        <v>0</v>
      </c>
      <c r="BS190" s="128">
        <v>0</v>
      </c>
      <c r="BT190" s="128">
        <v>0</v>
      </c>
      <c r="BU190" s="128">
        <v>0</v>
      </c>
      <c r="BV190" s="128">
        <v>0</v>
      </c>
      <c r="BW190" s="128">
        <v>0</v>
      </c>
      <c r="BX190" s="128">
        <v>0</v>
      </c>
      <c r="BY190" s="128">
        <v>0</v>
      </c>
      <c r="BZ190" s="128">
        <v>0</v>
      </c>
      <c r="CA190" s="128">
        <v>0</v>
      </c>
      <c r="CB190" s="128">
        <v>0</v>
      </c>
      <c r="CC190" s="128">
        <v>0</v>
      </c>
      <c r="CD190" s="128">
        <v>0</v>
      </c>
      <c r="CE190" s="128">
        <v>0</v>
      </c>
      <c r="CF190" s="128">
        <v>0</v>
      </c>
      <c r="CG190" s="128">
        <v>0</v>
      </c>
      <c r="CH190" s="128">
        <v>0</v>
      </c>
      <c r="CI190" s="128">
        <v>0</v>
      </c>
      <c r="CJ190" s="128">
        <v>0</v>
      </c>
      <c r="CK190" s="128">
        <v>0</v>
      </c>
      <c r="CL190" s="129">
        <v>0</v>
      </c>
      <c r="CM190" s="129">
        <v>0</v>
      </c>
      <c r="CN190" s="129">
        <v>0</v>
      </c>
      <c r="CO190" s="129">
        <v>0</v>
      </c>
      <c r="CP190" s="246">
        <v>0</v>
      </c>
      <c r="CQ190" s="246">
        <v>0</v>
      </c>
      <c r="CR190" s="246">
        <v>0</v>
      </c>
      <c r="CS190" s="246">
        <v>0</v>
      </c>
      <c r="CT190" s="246">
        <v>0</v>
      </c>
      <c r="CU190" s="246">
        <v>0</v>
      </c>
      <c r="CV190" s="246">
        <v>0</v>
      </c>
      <c r="CW190" s="246">
        <v>0</v>
      </c>
      <c r="CX190" s="246">
        <v>0</v>
      </c>
      <c r="CY190" s="246">
        <v>0</v>
      </c>
      <c r="CZ190" s="246">
        <v>0</v>
      </c>
      <c r="DA190" s="246">
        <v>0</v>
      </c>
      <c r="DB190" s="246">
        <v>0</v>
      </c>
      <c r="DC190" s="246">
        <v>0</v>
      </c>
      <c r="DD190" s="246">
        <v>0</v>
      </c>
      <c r="DE190" s="246">
        <v>0</v>
      </c>
      <c r="DF190" s="246">
        <v>0</v>
      </c>
      <c r="DG190" s="300">
        <v>0</v>
      </c>
      <c r="DH190" s="300">
        <v>0</v>
      </c>
      <c r="DI190" s="300">
        <v>0</v>
      </c>
      <c r="DJ190" s="300">
        <v>0</v>
      </c>
      <c r="DK190" s="300">
        <v>0</v>
      </c>
      <c r="DL190" s="300">
        <v>0</v>
      </c>
      <c r="DM190" s="300">
        <v>0</v>
      </c>
      <c r="DN190" s="300">
        <v>0</v>
      </c>
      <c r="DO190" s="300">
        <v>0</v>
      </c>
      <c r="DP190" s="309">
        <v>0</v>
      </c>
      <c r="DQ190" s="309">
        <v>0</v>
      </c>
      <c r="DR190" s="309">
        <v>0</v>
      </c>
      <c r="DS190" s="309">
        <v>0</v>
      </c>
      <c r="DT190" s="309">
        <v>0</v>
      </c>
      <c r="DU190" s="300">
        <v>0</v>
      </c>
      <c r="DV190" s="300">
        <v>0</v>
      </c>
      <c r="DW190" s="300">
        <v>0</v>
      </c>
      <c r="DX190" s="309">
        <v>0</v>
      </c>
      <c r="DY190" s="300">
        <v>0</v>
      </c>
      <c r="DZ190" s="300">
        <v>0</v>
      </c>
      <c r="EA190" s="300">
        <v>0</v>
      </c>
      <c r="EB190" s="300">
        <v>0</v>
      </c>
      <c r="EC190" s="300">
        <v>0</v>
      </c>
      <c r="ED190" s="300">
        <v>0</v>
      </c>
      <c r="EE190" s="300">
        <v>0</v>
      </c>
      <c r="EF190" s="300">
        <v>0</v>
      </c>
      <c r="EG190" s="300">
        <v>0</v>
      </c>
      <c r="EH190" s="300">
        <v>0</v>
      </c>
      <c r="EI190" s="300">
        <v>0</v>
      </c>
      <c r="EJ190" s="300">
        <v>0</v>
      </c>
      <c r="EK190" s="372">
        <v>0</v>
      </c>
      <c r="EL190" s="407">
        <v>0</v>
      </c>
      <c r="EM190" s="407">
        <v>0</v>
      </c>
      <c r="EN190" s="309">
        <v>0</v>
      </c>
      <c r="EO190" s="394">
        <v>0</v>
      </c>
      <c r="EP190" s="394">
        <v>0</v>
      </c>
      <c r="EQ190" s="394">
        <v>0</v>
      </c>
      <c r="ER190" s="394">
        <v>0</v>
      </c>
      <c r="ES190" s="394">
        <v>0</v>
      </c>
      <c r="ET190" s="407">
        <v>0</v>
      </c>
      <c r="EU190" s="407">
        <v>0</v>
      </c>
      <c r="EV190" s="407">
        <v>0</v>
      </c>
      <c r="EW190" s="407">
        <v>0</v>
      </c>
      <c r="EX190" s="432">
        <v>0</v>
      </c>
      <c r="EY190" s="459">
        <v>0</v>
      </c>
      <c r="EZ190" s="459">
        <v>0</v>
      </c>
      <c r="FA190" s="459">
        <v>0</v>
      </c>
      <c r="FB190" s="459">
        <v>0</v>
      </c>
      <c r="FC190" s="459">
        <v>0</v>
      </c>
      <c r="FD190" s="432">
        <v>0</v>
      </c>
      <c r="FE190" s="432">
        <v>0</v>
      </c>
      <c r="FF190" s="459">
        <v>0</v>
      </c>
      <c r="FG190" s="459">
        <v>0</v>
      </c>
      <c r="FH190" s="459">
        <v>0</v>
      </c>
      <c r="FI190" s="459">
        <v>0</v>
      </c>
      <c r="FJ190" s="459">
        <v>0</v>
      </c>
      <c r="FK190" s="459">
        <v>0</v>
      </c>
      <c r="FL190" s="459">
        <v>0</v>
      </c>
      <c r="FM190" s="459">
        <v>0</v>
      </c>
      <c r="FN190" s="459">
        <v>0</v>
      </c>
      <c r="FO190" s="459">
        <v>0</v>
      </c>
      <c r="FP190" s="467" t="s">
        <v>95</v>
      </c>
      <c r="FQ190" s="467" t="s">
        <v>95</v>
      </c>
      <c r="FR190" s="467" t="s">
        <v>95</v>
      </c>
      <c r="FS190" s="467" t="s">
        <v>95</v>
      </c>
      <c r="FT190" s="467" t="s">
        <v>95</v>
      </c>
      <c r="FU190" s="467" t="s">
        <v>95</v>
      </c>
      <c r="FV190" s="467" t="s">
        <v>95</v>
      </c>
      <c r="FW190" s="467" t="s">
        <v>95</v>
      </c>
      <c r="FX190" s="467" t="s">
        <v>95</v>
      </c>
      <c r="FY190" s="467" t="s">
        <v>95</v>
      </c>
      <c r="FZ190" s="467" t="s">
        <v>95</v>
      </c>
      <c r="GA190" s="467" t="s">
        <v>95</v>
      </c>
      <c r="GB190" s="459">
        <v>0</v>
      </c>
      <c r="GC190" s="459">
        <v>0</v>
      </c>
      <c r="GD190" s="459">
        <v>0</v>
      </c>
      <c r="GE190" s="459">
        <v>0</v>
      </c>
      <c r="GF190" s="459">
        <v>0</v>
      </c>
      <c r="GG190" s="459">
        <v>0</v>
      </c>
      <c r="GH190" s="459">
        <v>0</v>
      </c>
      <c r="GI190" s="459">
        <v>0</v>
      </c>
      <c r="GJ190" s="459">
        <v>0</v>
      </c>
      <c r="GK190" s="459">
        <v>0</v>
      </c>
      <c r="GL190" s="459">
        <v>0</v>
      </c>
      <c r="GM190" s="459">
        <v>0</v>
      </c>
      <c r="GN190" s="459">
        <v>0</v>
      </c>
      <c r="GO190" s="459">
        <v>0</v>
      </c>
      <c r="GP190" s="459">
        <v>0</v>
      </c>
      <c r="GQ190" s="309">
        <v>0</v>
      </c>
      <c r="GR190" s="309">
        <v>0</v>
      </c>
      <c r="GS190" s="309">
        <v>0</v>
      </c>
      <c r="GT190" s="309">
        <v>0</v>
      </c>
      <c r="GU190" s="309">
        <v>0</v>
      </c>
      <c r="GV190" s="309">
        <v>0</v>
      </c>
      <c r="GW190" s="309">
        <v>0</v>
      </c>
      <c r="GX190" s="309">
        <v>0</v>
      </c>
      <c r="GY190" s="485">
        <v>0</v>
      </c>
      <c r="GZ190" s="485">
        <v>0</v>
      </c>
      <c r="HA190" s="485">
        <v>0</v>
      </c>
      <c r="HB190" s="485">
        <v>0</v>
      </c>
      <c r="HC190" s="485">
        <v>0</v>
      </c>
      <c r="HD190" s="485">
        <v>0</v>
      </c>
      <c r="HE190" s="485">
        <v>0</v>
      </c>
      <c r="HF190" s="485">
        <v>0</v>
      </c>
      <c r="HG190" s="484">
        <v>0</v>
      </c>
      <c r="HH190" s="484">
        <v>0</v>
      </c>
      <c r="HI190" s="484">
        <v>0</v>
      </c>
      <c r="HJ190" s="484">
        <v>0</v>
      </c>
      <c r="HK190" s="484">
        <v>0</v>
      </c>
      <c r="HL190" s="484">
        <v>0</v>
      </c>
      <c r="HM190" s="484">
        <v>0</v>
      </c>
      <c r="HN190" s="484">
        <v>0</v>
      </c>
      <c r="HO190" s="484">
        <v>0</v>
      </c>
      <c r="HP190" s="484">
        <v>0</v>
      </c>
      <c r="HQ190" s="485">
        <v>0</v>
      </c>
      <c r="HR190" s="485">
        <v>0</v>
      </c>
      <c r="HS190" s="485">
        <v>0</v>
      </c>
      <c r="HT190" s="485">
        <v>0</v>
      </c>
      <c r="HU190" s="485">
        <v>0</v>
      </c>
      <c r="HV190" s="485">
        <v>0</v>
      </c>
      <c r="HW190" s="485">
        <v>0</v>
      </c>
      <c r="HX190" s="485">
        <v>0</v>
      </c>
      <c r="HY190" s="485">
        <v>0</v>
      </c>
      <c r="HZ190" s="485">
        <v>0</v>
      </c>
      <c r="IA190" s="485">
        <v>0</v>
      </c>
      <c r="IB190" s="485">
        <v>0</v>
      </c>
      <c r="IC190" s="485">
        <v>0</v>
      </c>
      <c r="ID190" s="485">
        <v>0</v>
      </c>
      <c r="IE190" s="485">
        <v>0</v>
      </c>
      <c r="IF190" s="485">
        <v>0</v>
      </c>
      <c r="IG190" s="485">
        <v>0</v>
      </c>
      <c r="IH190" s="479" t="s">
        <v>95</v>
      </c>
      <c r="II190" s="479" t="s">
        <v>95</v>
      </c>
      <c r="IJ190" s="485">
        <v>0</v>
      </c>
      <c r="IK190" s="485">
        <v>0</v>
      </c>
    </row>
    <row r="191" spans="2:245" x14ac:dyDescent="0.2">
      <c r="B191" s="355" t="s">
        <v>149</v>
      </c>
      <c r="C191" s="128">
        <v>62498308.43632219</v>
      </c>
      <c r="D191" s="128">
        <v>63082004.537890598</v>
      </c>
      <c r="E191" s="128">
        <v>65047220.450281292</v>
      </c>
      <c r="F191" s="129">
        <v>66718150.312343113</v>
      </c>
      <c r="G191" s="128">
        <v>67000124.444979705</v>
      </c>
      <c r="H191" s="128">
        <v>68314296.846844301</v>
      </c>
      <c r="I191" s="128">
        <v>69542761.372827709</v>
      </c>
      <c r="J191" s="128">
        <v>72858327.370055214</v>
      </c>
      <c r="K191" s="128">
        <v>73969260.252246097</v>
      </c>
      <c r="L191" s="128">
        <v>74457268.539589703</v>
      </c>
      <c r="M191" s="128">
        <v>75131351.052591503</v>
      </c>
      <c r="N191" s="128">
        <v>75955828.851930603</v>
      </c>
      <c r="O191" s="128">
        <v>77161750.968854815</v>
      </c>
      <c r="P191" s="129">
        <v>77894742.861563489</v>
      </c>
      <c r="Q191" s="129">
        <v>82714347.663840503</v>
      </c>
      <c r="R191" s="129">
        <v>85419447.978935406</v>
      </c>
      <c r="S191" s="129">
        <v>86418568.971721873</v>
      </c>
      <c r="T191" s="128">
        <v>227423477.97504222</v>
      </c>
      <c r="U191" s="128">
        <v>245047125.57367352</v>
      </c>
      <c r="V191" s="128">
        <v>271377283.70094836</v>
      </c>
      <c r="W191" s="128">
        <v>327083374.47074395</v>
      </c>
      <c r="X191" s="128">
        <v>331265764.22525007</v>
      </c>
      <c r="Y191" s="128">
        <v>331154821.95806974</v>
      </c>
      <c r="Z191" s="128">
        <v>353041687.72135079</v>
      </c>
      <c r="AA191" s="128">
        <v>377922519.78496385</v>
      </c>
      <c r="AB191" s="128">
        <v>393651314.34101659</v>
      </c>
      <c r="AC191" s="129">
        <v>407890400.77534324</v>
      </c>
      <c r="AD191" s="129">
        <v>408718459.17375237</v>
      </c>
      <c r="AE191" s="129">
        <v>427166145.16943353</v>
      </c>
      <c r="AF191" s="129">
        <v>469194197.73012072</v>
      </c>
      <c r="AG191" s="128">
        <v>478547629.59918982</v>
      </c>
      <c r="AH191" s="128">
        <v>503961241.16293633</v>
      </c>
      <c r="AI191" s="128">
        <v>525709681.58330393</v>
      </c>
      <c r="AJ191" s="128">
        <v>534597129.18616921</v>
      </c>
      <c r="AK191" s="128">
        <v>558536978.23889148</v>
      </c>
      <c r="AL191" s="128">
        <v>595939027.17222476</v>
      </c>
      <c r="AM191" s="128">
        <v>598158918.87109232</v>
      </c>
      <c r="AN191" s="128">
        <v>599222591.22349668</v>
      </c>
      <c r="AO191" s="128">
        <v>598277228.90083063</v>
      </c>
      <c r="AP191" s="128">
        <v>654030810.0314784</v>
      </c>
      <c r="AQ191" s="128">
        <v>685693694.89865267</v>
      </c>
      <c r="AR191" s="128">
        <v>796194913.82311594</v>
      </c>
      <c r="AS191" s="128">
        <v>892022904.82879567</v>
      </c>
      <c r="AT191" s="129">
        <v>1003513100.9194026</v>
      </c>
      <c r="AU191" s="129">
        <v>1008662415.7737036</v>
      </c>
      <c r="AV191" s="129">
        <v>1020804592.3979537</v>
      </c>
      <c r="AW191" s="129">
        <v>1247389044.6904075</v>
      </c>
      <c r="AX191" s="129">
        <v>1205231530.699096</v>
      </c>
      <c r="AY191" s="128">
        <v>1212020518.7984383</v>
      </c>
      <c r="AZ191" s="128">
        <v>1216243762.0897791</v>
      </c>
      <c r="BA191" s="128">
        <v>1383980936.8130658</v>
      </c>
      <c r="BB191" s="128">
        <v>1389507006.9643247</v>
      </c>
      <c r="BC191" s="128">
        <v>1657025448.2412248</v>
      </c>
      <c r="BD191" s="128">
        <v>6625661277.2898893</v>
      </c>
      <c r="BE191" s="128">
        <v>6784774911.052145</v>
      </c>
      <c r="BF191" s="128">
        <v>7717697563.5717831</v>
      </c>
      <c r="BG191" s="128">
        <v>9377095696.2488441</v>
      </c>
      <c r="BH191" s="128">
        <v>11154182119.723745</v>
      </c>
      <c r="BI191" s="128">
        <v>10765854524.006929</v>
      </c>
      <c r="BJ191" s="128">
        <v>12449067757.749109</v>
      </c>
      <c r="BK191" s="128">
        <v>13729852284.807129</v>
      </c>
      <c r="BL191" s="128">
        <v>14333488558.970095</v>
      </c>
      <c r="BM191" s="128">
        <v>14570801400.717466</v>
      </c>
      <c r="BN191" s="128">
        <v>16902432700.396914</v>
      </c>
      <c r="BO191" s="128">
        <v>19026816733.113998</v>
      </c>
      <c r="BP191" s="128">
        <v>19917661780.473427</v>
      </c>
      <c r="BQ191" s="128">
        <v>21379549811.398754</v>
      </c>
      <c r="BR191" s="128">
        <v>21440764739.583927</v>
      </c>
      <c r="BS191" s="128">
        <v>24291760448.720455</v>
      </c>
      <c r="BT191" s="128">
        <v>24937255792.480797</v>
      </c>
      <c r="BU191" s="128">
        <v>24971668884.730038</v>
      </c>
      <c r="BV191" s="128">
        <v>25945133835.509979</v>
      </c>
      <c r="BW191" s="128">
        <v>27970223833.42271</v>
      </c>
      <c r="BX191" s="128">
        <v>31456211558.902016</v>
      </c>
      <c r="BY191" s="128">
        <v>40675870380.760078</v>
      </c>
      <c r="BZ191" s="128">
        <v>46984322919.399857</v>
      </c>
      <c r="CA191" s="128">
        <v>47228201339.664497</v>
      </c>
      <c r="CB191" s="128">
        <v>54146826426.101822</v>
      </c>
      <c r="CC191" s="128">
        <v>60961974276.997177</v>
      </c>
      <c r="CD191" s="128">
        <v>69138925798.809097</v>
      </c>
      <c r="CE191" s="128">
        <v>86753375790.214737</v>
      </c>
      <c r="CF191" s="128">
        <v>1419349272912</v>
      </c>
      <c r="CG191" s="128">
        <v>1447696719492.04</v>
      </c>
      <c r="CH191" s="128">
        <v>1473066160378.6699</v>
      </c>
      <c r="CI191" s="128">
        <v>1484659633695.0703</v>
      </c>
      <c r="CJ191" s="128">
        <v>1467186172014.3599</v>
      </c>
      <c r="CK191" s="128">
        <v>1491205321857.0103</v>
      </c>
      <c r="CL191" s="129">
        <v>1483755166893.75</v>
      </c>
      <c r="CM191" s="129">
        <v>1505450973348.8799</v>
      </c>
      <c r="CN191" s="129">
        <v>1521993655940.4299</v>
      </c>
      <c r="CO191" s="129">
        <v>1543848906347.6301</v>
      </c>
      <c r="CP191" s="246">
        <v>1557973062423.29</v>
      </c>
      <c r="CQ191" s="246">
        <v>1568124550318.6399</v>
      </c>
      <c r="CR191" s="246">
        <v>1618000033957.0798</v>
      </c>
      <c r="CS191" s="246">
        <v>1854306432701.6599</v>
      </c>
      <c r="CT191" s="246">
        <v>2302938732689.5098</v>
      </c>
      <c r="CU191" s="246">
        <v>4707489667550.4004</v>
      </c>
      <c r="CV191" s="246">
        <v>7528810913561.1797</v>
      </c>
      <c r="CW191" s="246">
        <v>10927309140855.002</v>
      </c>
      <c r="CX191" s="246">
        <v>13715062486521.73</v>
      </c>
      <c r="CY191" s="246">
        <v>15489751114718.59</v>
      </c>
      <c r="CZ191" s="246">
        <v>19187637081601.52</v>
      </c>
      <c r="DA191" s="246">
        <v>24269545076807.383</v>
      </c>
      <c r="DB191" s="246">
        <v>38009904674229.586</v>
      </c>
      <c r="DC191" s="246">
        <v>78413549231795.094</v>
      </c>
      <c r="DD191" s="246">
        <v>79371822867758.016</v>
      </c>
      <c r="DE191" s="246">
        <v>80113190912630.703</v>
      </c>
      <c r="DF191" s="246">
        <v>81417511883650.391</v>
      </c>
      <c r="DG191" s="300">
        <v>84068916339573.984</v>
      </c>
      <c r="DH191" s="300">
        <v>82573706079282.391</v>
      </c>
      <c r="DI191" s="300">
        <v>82630667094889.719</v>
      </c>
      <c r="DJ191" s="300">
        <v>82972493324201.781</v>
      </c>
      <c r="DK191" s="300">
        <v>83838954907913.328</v>
      </c>
      <c r="DL191" s="300">
        <v>84299482254067.609</v>
      </c>
      <c r="DM191" s="300">
        <v>84753631248396.063</v>
      </c>
      <c r="DN191" s="300">
        <v>103434325925726.92</v>
      </c>
      <c r="DO191" s="300">
        <v>131619479233139.09</v>
      </c>
      <c r="DP191" s="309">
        <v>131592328628629.75</v>
      </c>
      <c r="DQ191" s="309">
        <v>131651882056425.92</v>
      </c>
      <c r="DR191" s="309">
        <v>136507619895034.23</v>
      </c>
      <c r="DS191" s="309">
        <v>142358698072186.38</v>
      </c>
      <c r="DT191" s="309">
        <v>144566162031114.94</v>
      </c>
      <c r="DU191" s="300">
        <v>150416748788842.41</v>
      </c>
      <c r="DV191" s="300">
        <v>155411174677715.69</v>
      </c>
      <c r="DW191" s="300">
        <v>158350906009048.34</v>
      </c>
      <c r="DX191" s="309">
        <v>166006775638165.91</v>
      </c>
      <c r="DY191" s="300">
        <v>175492363792863.41</v>
      </c>
      <c r="DZ191" s="300">
        <v>180143058000633.81</v>
      </c>
      <c r="EA191" s="300">
        <v>187921881740618.19</v>
      </c>
      <c r="EB191" s="300">
        <v>213753832443355.31</v>
      </c>
      <c r="EC191" s="300">
        <v>294179743579899.5</v>
      </c>
      <c r="ED191" s="300">
        <v>320476973730746.75</v>
      </c>
      <c r="EE191" s="300">
        <v>345818146203930.06</v>
      </c>
      <c r="EF191" s="300">
        <v>389889841046078.31</v>
      </c>
      <c r="EG191" s="300">
        <v>494485310133942.38</v>
      </c>
      <c r="EH191" s="300">
        <v>505373715520279.44</v>
      </c>
      <c r="EI191" s="300">
        <v>518430434268385.19</v>
      </c>
      <c r="EJ191" s="300">
        <v>481133021299339.19</v>
      </c>
      <c r="EK191" s="372">
        <v>505468478873945.31</v>
      </c>
      <c r="EL191" s="407">
        <v>487938957.87982237</v>
      </c>
      <c r="EM191" s="407">
        <v>470137879.92760521</v>
      </c>
      <c r="EN191" s="309">
        <v>471178551.74359715</v>
      </c>
      <c r="EO191" s="394">
        <v>485416486.19770366</v>
      </c>
      <c r="EP191" s="394">
        <v>580973800.34092081</v>
      </c>
      <c r="EQ191" s="394">
        <v>599616023.2945205</v>
      </c>
      <c r="ER191" s="394">
        <v>742419987.37665522</v>
      </c>
      <c r="ES191" s="394">
        <v>798292016.91328943</v>
      </c>
      <c r="ET191" s="407">
        <v>938189130.39860904</v>
      </c>
      <c r="EU191" s="407">
        <v>1029427443.3211764</v>
      </c>
      <c r="EV191" s="407">
        <v>1139781155.2717233</v>
      </c>
      <c r="EW191" s="407">
        <v>1166832658.4461999</v>
      </c>
      <c r="EX191" s="432">
        <v>1122122192.2623553</v>
      </c>
      <c r="EY191" s="459">
        <v>1204977537.882653</v>
      </c>
      <c r="EZ191" s="459">
        <v>1545641672.0260377</v>
      </c>
      <c r="FA191" s="459">
        <v>1783619542.8993855</v>
      </c>
      <c r="FB191" s="459">
        <v>1829206836.0703456</v>
      </c>
      <c r="FC191" s="459">
        <v>1847006352.9310174</v>
      </c>
      <c r="FD191" s="432">
        <v>1814709150.3969712</v>
      </c>
      <c r="FE191" s="432">
        <v>1814463855.9910755</v>
      </c>
      <c r="FF191" s="459">
        <v>1834660134.5743258</v>
      </c>
      <c r="FG191" s="459">
        <v>1826275604.3616407</v>
      </c>
      <c r="FH191" s="459">
        <v>1815519434.8262048</v>
      </c>
      <c r="FI191" s="459">
        <v>1819840414.5197635</v>
      </c>
      <c r="FJ191" s="459">
        <v>1820066460.0777338</v>
      </c>
      <c r="FK191" s="459">
        <v>1820074992.4499233</v>
      </c>
      <c r="FL191" s="459">
        <v>2105043740.4835458</v>
      </c>
      <c r="FM191" s="459">
        <v>2396415470.968461</v>
      </c>
      <c r="FN191" s="459">
        <v>3119064896.6995096</v>
      </c>
      <c r="FO191" s="459">
        <v>4212837286.2255721</v>
      </c>
      <c r="FP191" s="467" t="s">
        <v>95</v>
      </c>
      <c r="FQ191" s="467" t="s">
        <v>95</v>
      </c>
      <c r="FR191" s="467" t="s">
        <v>95</v>
      </c>
      <c r="FS191" s="467" t="s">
        <v>95</v>
      </c>
      <c r="FT191" s="467" t="s">
        <v>95</v>
      </c>
      <c r="FU191" s="467" t="s">
        <v>95</v>
      </c>
      <c r="FV191" s="467" t="s">
        <v>95</v>
      </c>
      <c r="FW191" s="467" t="s">
        <v>95</v>
      </c>
      <c r="FX191" s="467" t="s">
        <v>95</v>
      </c>
      <c r="FY191" s="467" t="s">
        <v>95</v>
      </c>
      <c r="FZ191" s="467" t="s">
        <v>95</v>
      </c>
      <c r="GA191" s="467" t="s">
        <v>95</v>
      </c>
      <c r="GB191" s="459">
        <v>5915367999.5452108</v>
      </c>
      <c r="GC191" s="459">
        <v>6420072822.1164551</v>
      </c>
      <c r="GD191" s="459">
        <v>6773779229.5989809</v>
      </c>
      <c r="GE191" s="459">
        <v>7170429630.9828262</v>
      </c>
      <c r="GF191" s="459">
        <v>7561350135.9772177</v>
      </c>
      <c r="GG191" s="459">
        <v>7876083743.5648851</v>
      </c>
      <c r="GH191" s="459">
        <v>8421708356.7996378</v>
      </c>
      <c r="GI191" s="459">
        <v>9042240037.3633137</v>
      </c>
      <c r="GJ191" s="459">
        <v>9245850057.0374393</v>
      </c>
      <c r="GK191" s="459">
        <v>9968402610.4441071</v>
      </c>
      <c r="GL191" s="459">
        <v>10878478419.066801</v>
      </c>
      <c r="GM191" s="459">
        <v>11192273742.175253</v>
      </c>
      <c r="GN191" s="459">
        <v>11210435016.97156</v>
      </c>
      <c r="GO191" s="459">
        <v>11479276653.209927</v>
      </c>
      <c r="GP191" s="459">
        <v>12805384545.323736</v>
      </c>
      <c r="GQ191" s="309">
        <v>13313126483.15572</v>
      </c>
      <c r="GR191" s="309">
        <v>15237173171.910364</v>
      </c>
      <c r="GS191" s="309">
        <v>17900079453.466991</v>
      </c>
      <c r="GT191" s="309">
        <v>24287106335.642689</v>
      </c>
      <c r="GU191" s="309">
        <v>25788275667.846779</v>
      </c>
      <c r="GV191" s="309">
        <v>25923438015.963104</v>
      </c>
      <c r="GW191" s="309">
        <v>25926720682.923492</v>
      </c>
      <c r="GX191" s="309">
        <v>27096912062.109337</v>
      </c>
      <c r="GY191" s="485">
        <v>27222883559.439373</v>
      </c>
      <c r="GZ191" s="485">
        <v>32726669109.106209</v>
      </c>
      <c r="HA191" s="485">
        <v>37124221309.617432</v>
      </c>
      <c r="HB191" s="485">
        <v>40910583237.188164</v>
      </c>
      <c r="HC191" s="485">
        <v>45062668124.863144</v>
      </c>
      <c r="HD191" s="485">
        <v>45177901027.695213</v>
      </c>
      <c r="HE191" s="485">
        <v>44096248219.487679</v>
      </c>
      <c r="HF191" s="485">
        <v>42947085225.429817</v>
      </c>
      <c r="HG191" s="484">
        <v>46597259484.775589</v>
      </c>
      <c r="HH191" s="484">
        <v>46675625775.167671</v>
      </c>
      <c r="HI191" s="484">
        <v>46294061615.218674</v>
      </c>
      <c r="HJ191" s="484">
        <v>44987370742.708656</v>
      </c>
      <c r="HK191" s="484">
        <v>46155900825.331642</v>
      </c>
      <c r="HL191" s="484">
        <v>48944465734.765053</v>
      </c>
      <c r="HM191" s="484">
        <v>53219119751.183784</v>
      </c>
      <c r="HN191" s="484">
        <v>59195681500.986969</v>
      </c>
      <c r="HO191" s="484">
        <v>62197173531.085999</v>
      </c>
      <c r="HP191" s="484">
        <v>67998794164.488792</v>
      </c>
      <c r="HQ191" s="485">
        <v>70802586870.182022</v>
      </c>
      <c r="HR191" s="485">
        <v>71956351816.960709</v>
      </c>
      <c r="HS191" s="485">
        <v>75336188281.773758</v>
      </c>
      <c r="HT191" s="485">
        <v>75833087665.130676</v>
      </c>
      <c r="HU191" s="485">
        <v>76735317886.647278</v>
      </c>
      <c r="HV191" s="485">
        <v>77518159986.617493</v>
      </c>
      <c r="HW191" s="485">
        <v>77180392120.125732</v>
      </c>
      <c r="HX191" s="485">
        <v>78929641184.44162</v>
      </c>
      <c r="HY191" s="485">
        <v>80613356152.279022</v>
      </c>
      <c r="HZ191" s="485">
        <v>80960104876.261642</v>
      </c>
      <c r="IA191" s="485">
        <v>85508026560.081146</v>
      </c>
      <c r="IB191" s="485">
        <v>93476111980.606125</v>
      </c>
      <c r="IC191" s="485">
        <v>98561621535.042755</v>
      </c>
      <c r="ID191" s="485">
        <v>100022245734.35016</v>
      </c>
      <c r="IE191" s="485">
        <v>101844182111.88249</v>
      </c>
      <c r="IF191" s="485">
        <v>102058133939.27565</v>
      </c>
      <c r="IG191" s="485">
        <v>102484506102.02505</v>
      </c>
      <c r="IH191" s="479" t="s">
        <v>95</v>
      </c>
      <c r="II191" s="479" t="s">
        <v>95</v>
      </c>
      <c r="IJ191" s="485">
        <v>100488503645.60155</v>
      </c>
      <c r="IK191" s="485">
        <v>100301625525.27248</v>
      </c>
    </row>
    <row r="192" spans="2:245" x14ac:dyDescent="0.2">
      <c r="B192" s="223" t="s">
        <v>152</v>
      </c>
      <c r="C192" s="128">
        <v>-5336293.8158488004</v>
      </c>
      <c r="D192" s="128">
        <v>-5528907.0780600999</v>
      </c>
      <c r="E192" s="128">
        <v>-6715006.0410372987</v>
      </c>
      <c r="F192" s="129">
        <v>-5371994.3790010987</v>
      </c>
      <c r="G192" s="128">
        <v>-5441557.8405812001</v>
      </c>
      <c r="H192" s="128">
        <v>-5473699.3400251996</v>
      </c>
      <c r="I192" s="128">
        <v>-6615435.3263678001</v>
      </c>
      <c r="J192" s="128">
        <v>-5262058.7987022009</v>
      </c>
      <c r="K192" s="128">
        <v>-4642048.3156048004</v>
      </c>
      <c r="L192" s="128">
        <v>-3831861.1575306002</v>
      </c>
      <c r="M192" s="128">
        <v>-3847825.483298101</v>
      </c>
      <c r="N192" s="128">
        <v>-2903706.7192147006</v>
      </c>
      <c r="O192" s="128">
        <v>-985060.75710280007</v>
      </c>
      <c r="P192" s="129">
        <v>-1062446.9224146008</v>
      </c>
      <c r="Q192" s="129">
        <v>-10314855.418773703</v>
      </c>
      <c r="R192" s="129">
        <v>-3362047.1204557996</v>
      </c>
      <c r="S192" s="129">
        <v>-2089293.7395543002</v>
      </c>
      <c r="T192" s="128">
        <v>-1114777.6174738994</v>
      </c>
      <c r="U192" s="128">
        <v>-60471.710768399593</v>
      </c>
      <c r="V192" s="128">
        <v>-4447038.5330188004</v>
      </c>
      <c r="W192" s="128">
        <v>-4733316.9392806003</v>
      </c>
      <c r="X192" s="128">
        <v>-5989686.4746260997</v>
      </c>
      <c r="Y192" s="128">
        <v>-12454531.895791002</v>
      </c>
      <c r="Z192" s="128">
        <v>-10394313.297360899</v>
      </c>
      <c r="AA192" s="128">
        <v>-11297638.116719902</v>
      </c>
      <c r="AB192" s="128">
        <v>-14986041.615824003</v>
      </c>
      <c r="AC192" s="129">
        <v>-11929573.740215497</v>
      </c>
      <c r="AD192" s="129">
        <v>-11407983.870931301</v>
      </c>
      <c r="AE192" s="129">
        <v>-11016397.701135799</v>
      </c>
      <c r="AF192" s="129">
        <v>-9230432.3513922971</v>
      </c>
      <c r="AG192" s="128">
        <v>-13094022.500325603</v>
      </c>
      <c r="AH192" s="128">
        <v>-28511675.207775202</v>
      </c>
      <c r="AI192" s="128">
        <v>-27110103.273473211</v>
      </c>
      <c r="AJ192" s="128">
        <v>-17342290.704299301</v>
      </c>
      <c r="AK192" s="128">
        <v>-29713559.712574095</v>
      </c>
      <c r="AL192" s="128">
        <v>-15859711.506526699</v>
      </c>
      <c r="AM192" s="128">
        <v>-24345074.748587504</v>
      </c>
      <c r="AN192" s="128">
        <v>-18091706.273831595</v>
      </c>
      <c r="AO192" s="128">
        <v>-17537508.181946501</v>
      </c>
      <c r="AP192" s="128">
        <v>-20408760.0650259</v>
      </c>
      <c r="AQ192" s="128">
        <v>-33775782.582734697</v>
      </c>
      <c r="AR192" s="128">
        <v>-55753207.028407708</v>
      </c>
      <c r="AS192" s="128">
        <v>-41760107.235143296</v>
      </c>
      <c r="AT192" s="129">
        <v>-30877786.216374993</v>
      </c>
      <c r="AU192" s="129">
        <v>-25455241.085353192</v>
      </c>
      <c r="AV192" s="129">
        <v>-21470404.526601695</v>
      </c>
      <c r="AW192" s="129">
        <v>119737215.26396193</v>
      </c>
      <c r="AX192" s="129">
        <v>89353079.023539886</v>
      </c>
      <c r="AY192" s="128">
        <v>71592292.622616798</v>
      </c>
      <c r="AZ192" s="128">
        <v>97234771.902449697</v>
      </c>
      <c r="BA192" s="128">
        <v>83906795.333417788</v>
      </c>
      <c r="BB192" s="128">
        <v>91624026.554183021</v>
      </c>
      <c r="BC192" s="128">
        <v>-81250213.292098612</v>
      </c>
      <c r="BD192" s="128">
        <v>53245746.964384206</v>
      </c>
      <c r="BE192" s="128">
        <v>-360668787.18593252</v>
      </c>
      <c r="BF192" s="128">
        <v>-361292329.50453269</v>
      </c>
      <c r="BG192" s="128">
        <v>-497821547.60883492</v>
      </c>
      <c r="BH192" s="128">
        <v>-505584369.65080756</v>
      </c>
      <c r="BI192" s="128">
        <v>-557301331.77928603</v>
      </c>
      <c r="BJ192" s="128">
        <v>-561719720.64352274</v>
      </c>
      <c r="BK192" s="128">
        <v>-729408959.07427537</v>
      </c>
      <c r="BL192" s="128">
        <v>-856369856.41399705</v>
      </c>
      <c r="BM192" s="128">
        <v>-938068374.72281957</v>
      </c>
      <c r="BN192" s="128">
        <v>-653089967.55297089</v>
      </c>
      <c r="BO192" s="128">
        <v>-778395006.37821817</v>
      </c>
      <c r="BP192" s="128">
        <v>-587592825.34094906</v>
      </c>
      <c r="BQ192" s="128">
        <v>-757722611.06636691</v>
      </c>
      <c r="BR192" s="128">
        <v>-258966955.68031156</v>
      </c>
      <c r="BS192" s="128">
        <v>-589034571.1527313</v>
      </c>
      <c r="BT192" s="128">
        <v>-187340018.9555898</v>
      </c>
      <c r="BU192" s="128">
        <v>-114157381.13625416</v>
      </c>
      <c r="BV192" s="128">
        <v>-332358590.60545313</v>
      </c>
      <c r="BW192" s="128">
        <v>-1232414162.0931809</v>
      </c>
      <c r="BX192" s="128">
        <v>-1438415084.6151009</v>
      </c>
      <c r="BY192" s="128">
        <v>-5210115964.5441847</v>
      </c>
      <c r="BZ192" s="128">
        <v>-3404438145.461267</v>
      </c>
      <c r="CA192" s="128">
        <v>-3064056838.9626374</v>
      </c>
      <c r="CB192" s="128">
        <v>-2545323130.4477105</v>
      </c>
      <c r="CC192" s="128">
        <v>-1155326328.9309356</v>
      </c>
      <c r="CD192" s="128">
        <v>-976506209.28653932</v>
      </c>
      <c r="CE192" s="128">
        <v>-4831207726.6597929</v>
      </c>
      <c r="CF192" s="128">
        <v>-83629025664.529999</v>
      </c>
      <c r="CG192" s="128">
        <v>-85024096090.020004</v>
      </c>
      <c r="CH192" s="128">
        <v>-87871506610.709991</v>
      </c>
      <c r="CI192" s="128">
        <v>-87304160172.079987</v>
      </c>
      <c r="CJ192" s="128">
        <v>-85873932928.179993</v>
      </c>
      <c r="CK192" s="128">
        <v>-93423363169.659988</v>
      </c>
      <c r="CL192" s="129">
        <v>-93686420463.119995</v>
      </c>
      <c r="CM192" s="129">
        <v>-94294299218.430008</v>
      </c>
      <c r="CN192" s="129">
        <v>-97489342430.259995</v>
      </c>
      <c r="CO192" s="129">
        <v>-98349915288.649994</v>
      </c>
      <c r="CP192" s="246">
        <v>-106078569070.37001</v>
      </c>
      <c r="CQ192" s="246">
        <v>-102581672587.53999</v>
      </c>
      <c r="CR192" s="246">
        <v>-113529609531.47002</v>
      </c>
      <c r="CS192" s="246">
        <v>-127217256027.94</v>
      </c>
      <c r="CT192" s="246">
        <v>-151544697607.37003</v>
      </c>
      <c r="CU192" s="246">
        <v>-284422558060.67999</v>
      </c>
      <c r="CV192" s="246">
        <v>-453312556370.68994</v>
      </c>
      <c r="CW192" s="246">
        <v>-887688085513.93994</v>
      </c>
      <c r="CX192" s="246">
        <v>-996660087466.05994</v>
      </c>
      <c r="CY192" s="246">
        <v>-1034382351407.97</v>
      </c>
      <c r="CZ192" s="246">
        <v>-1262058993458.9001</v>
      </c>
      <c r="DA192" s="246">
        <v>-1521005963912.2302</v>
      </c>
      <c r="DB192" s="246">
        <v>-2224351340217.8794</v>
      </c>
      <c r="DC192" s="246">
        <v>-4708484697499.5889</v>
      </c>
      <c r="DD192" s="246">
        <v>-5211054447994.0107</v>
      </c>
      <c r="DE192" s="246">
        <v>-5037907322287.46</v>
      </c>
      <c r="DF192" s="246">
        <v>-5000413044620.9697</v>
      </c>
      <c r="DG192" s="300">
        <v>-5293211598143.4502</v>
      </c>
      <c r="DH192" s="300">
        <v>-5249648558975.0391</v>
      </c>
      <c r="DI192" s="300">
        <v>-5242125983143.7188</v>
      </c>
      <c r="DJ192" s="300">
        <v>-4925413271523.6201</v>
      </c>
      <c r="DK192" s="300">
        <v>-4910227221124.7197</v>
      </c>
      <c r="DL192" s="300">
        <v>-4303013146040.8203</v>
      </c>
      <c r="DM192" s="300">
        <v>-4323688013827.7505</v>
      </c>
      <c r="DN192" s="300">
        <v>-5228571764968.5801</v>
      </c>
      <c r="DO192" s="300">
        <v>-7647002461011.7803</v>
      </c>
      <c r="DP192" s="309">
        <v>-7323351853394.5107</v>
      </c>
      <c r="DQ192" s="309">
        <v>-7039808725898.6807</v>
      </c>
      <c r="DR192" s="309">
        <v>-7340719165069.4102</v>
      </c>
      <c r="DS192" s="309">
        <v>-7234487809003.3105</v>
      </c>
      <c r="DT192" s="309">
        <v>-7229518371820.2188</v>
      </c>
      <c r="DU192" s="300">
        <v>-7578294963681.9902</v>
      </c>
      <c r="DV192" s="300">
        <v>-8777749207066.54</v>
      </c>
      <c r="DW192" s="300">
        <v>-8443348830401.2412</v>
      </c>
      <c r="DX192" s="309">
        <v>-8446018571126.7803</v>
      </c>
      <c r="DY192" s="300">
        <v>-9602896032479.9707</v>
      </c>
      <c r="DZ192" s="300">
        <v>-8244457408604.5498</v>
      </c>
      <c r="EA192" s="300">
        <v>-8621980338966.4414</v>
      </c>
      <c r="EB192" s="300">
        <v>-9388180022368.2012</v>
      </c>
      <c r="EC192" s="300">
        <v>-13665197987776.027</v>
      </c>
      <c r="ED192" s="300">
        <v>-16722194855892.158</v>
      </c>
      <c r="EE192" s="300">
        <v>-17716440524966.93</v>
      </c>
      <c r="EF192" s="300">
        <v>-19408606426918.391</v>
      </c>
      <c r="EG192" s="300">
        <v>-23112903878180.809</v>
      </c>
      <c r="EH192" s="300">
        <v>-23769798954340.949</v>
      </c>
      <c r="EI192" s="300">
        <v>-23832238144208.328</v>
      </c>
      <c r="EJ192" s="300">
        <v>-22072865969443.371</v>
      </c>
      <c r="EK192" s="372">
        <v>-23310491317943.441</v>
      </c>
      <c r="EL192" s="407">
        <v>-22755080.594863806</v>
      </c>
      <c r="EM192" s="407">
        <v>-23507435.936891362</v>
      </c>
      <c r="EN192" s="309">
        <v>-24916174.596555036</v>
      </c>
      <c r="EO192" s="394">
        <v>-23567309.130181443</v>
      </c>
      <c r="EP192" s="394">
        <v>-27283588.586519625</v>
      </c>
      <c r="EQ192" s="394">
        <v>-28897637.841858927</v>
      </c>
      <c r="ER192" s="394">
        <v>-36940266.723094352</v>
      </c>
      <c r="ES192" s="394">
        <v>-36017025.308059603</v>
      </c>
      <c r="ET192" s="407">
        <v>-42421910.455147393</v>
      </c>
      <c r="EU192" s="407">
        <v>-45872000.480643317</v>
      </c>
      <c r="EV192" s="407">
        <v>-50316887.216818951</v>
      </c>
      <c r="EW192" s="407">
        <v>-50225499.51882983</v>
      </c>
      <c r="EX192" s="432">
        <v>-60964422.534964949</v>
      </c>
      <c r="EY192" s="459">
        <v>-68120133.612876162</v>
      </c>
      <c r="EZ192" s="459">
        <v>-86827355.902409479</v>
      </c>
      <c r="FA192" s="459">
        <v>-102160615.26204176</v>
      </c>
      <c r="FB192" s="459">
        <v>-103306669.17461869</v>
      </c>
      <c r="FC192" s="459">
        <v>-104392338.52371103</v>
      </c>
      <c r="FD192" s="432">
        <v>-102596401.72671464</v>
      </c>
      <c r="FE192" s="432">
        <v>-102583043.66468073</v>
      </c>
      <c r="FF192" s="459">
        <v>-102828915.29087047</v>
      </c>
      <c r="FG192" s="459">
        <v>-102697647.25260288</v>
      </c>
      <c r="FH192" s="459">
        <v>-103439068.95860854</v>
      </c>
      <c r="FI192" s="459">
        <v>-104115743.6139216</v>
      </c>
      <c r="FJ192" s="459">
        <v>-101842709.02385665</v>
      </c>
      <c r="FK192" s="459">
        <v>-104056529.10051762</v>
      </c>
      <c r="FL192" s="459">
        <v>-119332331.7785517</v>
      </c>
      <c r="FM192" s="459">
        <v>-135989796.12206101</v>
      </c>
      <c r="FN192" s="459">
        <v>-178133457.1559819</v>
      </c>
      <c r="FO192" s="459">
        <v>-240684117.91852832</v>
      </c>
      <c r="FP192" s="467" t="s">
        <v>95</v>
      </c>
      <c r="FQ192" s="467" t="s">
        <v>95</v>
      </c>
      <c r="FR192" s="467" t="s">
        <v>95</v>
      </c>
      <c r="FS192" s="467" t="s">
        <v>95</v>
      </c>
      <c r="FT192" s="467" t="s">
        <v>95</v>
      </c>
      <c r="FU192" s="467" t="s">
        <v>95</v>
      </c>
      <c r="FV192" s="467" t="s">
        <v>95</v>
      </c>
      <c r="FW192" s="467" t="s">
        <v>95</v>
      </c>
      <c r="FX192" s="467" t="s">
        <v>95</v>
      </c>
      <c r="FY192" s="467" t="s">
        <v>95</v>
      </c>
      <c r="FZ192" s="467" t="s">
        <v>95</v>
      </c>
      <c r="GA192" s="467" t="s">
        <v>95</v>
      </c>
      <c r="GB192" s="459">
        <v>-332661730.15079856</v>
      </c>
      <c r="GC192" s="459">
        <v>-362169442.41134107</v>
      </c>
      <c r="GD192" s="459">
        <v>-380086270.15740407</v>
      </c>
      <c r="GE192" s="459">
        <v>-404927244.10564846</v>
      </c>
      <c r="GF192" s="459">
        <v>-426090478.18366247</v>
      </c>
      <c r="GG192" s="459">
        <v>-444531026.68014002</v>
      </c>
      <c r="GH192" s="459">
        <v>-475602194.97190619</v>
      </c>
      <c r="GI192" s="459">
        <v>-506396194.01279062</v>
      </c>
      <c r="GJ192" s="459">
        <v>-518283206.82967317</v>
      </c>
      <c r="GK192" s="459">
        <v>-561475089.17054319</v>
      </c>
      <c r="GL192" s="459">
        <v>-614155777.35473084</v>
      </c>
      <c r="GM192" s="459">
        <v>-632761155.84836125</v>
      </c>
      <c r="GN192" s="459">
        <v>-636336149.88501751</v>
      </c>
      <c r="GO192" s="459">
        <v>-647049172.06883645</v>
      </c>
      <c r="GP192" s="459">
        <v>-712267572.08834565</v>
      </c>
      <c r="GQ192" s="309">
        <v>-741831981.07500958</v>
      </c>
      <c r="GR192" s="309">
        <v>-853390046.60195541</v>
      </c>
      <c r="GS192" s="309">
        <v>-999349367.8484261</v>
      </c>
      <c r="GT192" s="309">
        <v>-1368860917.1408806</v>
      </c>
      <c r="GU192" s="309">
        <v>-1445368249.7001421</v>
      </c>
      <c r="GV192" s="309">
        <v>-1528889776.8158054</v>
      </c>
      <c r="GW192" s="309">
        <v>-1486973177.4656148</v>
      </c>
      <c r="GX192" s="309">
        <v>-1499969351.6310339</v>
      </c>
      <c r="GY192" s="485">
        <v>-1540019797.3346479</v>
      </c>
      <c r="GZ192" s="485">
        <v>-1861220414.9178329</v>
      </c>
      <c r="HA192" s="485">
        <v>-2123708063.092396</v>
      </c>
      <c r="HB192" s="485">
        <v>-2331961873.6317444</v>
      </c>
      <c r="HC192" s="485">
        <v>-2571568872.2272644</v>
      </c>
      <c r="HD192" s="485">
        <v>-2578075509.1257181</v>
      </c>
      <c r="HE192" s="485">
        <v>-2498684121.6244798</v>
      </c>
      <c r="HF192" s="485">
        <v>-2426254201.5708485</v>
      </c>
      <c r="HG192" s="484">
        <v>-2637526179.9827461</v>
      </c>
      <c r="HH192" s="484">
        <v>-2643400926.0272937</v>
      </c>
      <c r="HI192" s="484">
        <v>-2633805020.508255</v>
      </c>
      <c r="HJ192" s="484">
        <v>-2551630872.373106</v>
      </c>
      <c r="HK192" s="484">
        <v>-2620121448.2796426</v>
      </c>
      <c r="HL192" s="484">
        <v>-2780537058.0043092</v>
      </c>
      <c r="HM192" s="484">
        <v>-3024062080.0566478</v>
      </c>
      <c r="HN192" s="484">
        <v>-3368803534.6804686</v>
      </c>
      <c r="HO192" s="484">
        <v>-3535516991.3221993</v>
      </c>
      <c r="HP192" s="484">
        <v>-3872495772.0755882</v>
      </c>
      <c r="HQ192" s="485">
        <v>-4036612212.3586159</v>
      </c>
      <c r="HR192" s="485">
        <v>-4103745090.3141208</v>
      </c>
      <c r="HS192" s="485">
        <v>-4304898698.1112795</v>
      </c>
      <c r="HT192" s="485">
        <v>-4328605766.4270592</v>
      </c>
      <c r="HU192" s="485">
        <v>-4379021997.3043242</v>
      </c>
      <c r="HV192" s="485">
        <v>-4423437827.1979923</v>
      </c>
      <c r="HW192" s="485">
        <v>-4397256035.6940966</v>
      </c>
      <c r="HX192" s="485">
        <v>-4502653968.6708364</v>
      </c>
      <c r="HY192" s="485">
        <v>-4587758434.6480227</v>
      </c>
      <c r="HZ192" s="485">
        <v>-4616227524.7737484</v>
      </c>
      <c r="IA192" s="485">
        <v>-4909606933.2164898</v>
      </c>
      <c r="IB192" s="485">
        <v>-5342122082.7723894</v>
      </c>
      <c r="IC192" s="485">
        <v>-5637999891.8764935</v>
      </c>
      <c r="ID192" s="485">
        <v>-5722103816.5562134</v>
      </c>
      <c r="IE192" s="485">
        <v>-5826381672.3862019</v>
      </c>
      <c r="IF192" s="485">
        <v>-5839336706.8874779</v>
      </c>
      <c r="IG192" s="485">
        <v>-5860089632.8490877</v>
      </c>
      <c r="IH192" s="479" t="s">
        <v>95</v>
      </c>
      <c r="II192" s="479" t="s">
        <v>95</v>
      </c>
      <c r="IJ192" s="485">
        <v>-5725293058.4133959</v>
      </c>
      <c r="IK192" s="485">
        <v>-5734336139.5709133</v>
      </c>
    </row>
    <row r="193" spans="2:245" x14ac:dyDescent="0.2">
      <c r="B193" s="224" t="s">
        <v>153</v>
      </c>
      <c r="C193" s="127">
        <v>-4798721.1871342007</v>
      </c>
      <c r="D193" s="127">
        <v>-4937888.4998028008</v>
      </c>
      <c r="E193" s="127">
        <v>-6122162.037322999</v>
      </c>
      <c r="F193" s="130">
        <v>-4776039.6178942993</v>
      </c>
      <c r="G193" s="127">
        <v>-4772949.9393969998</v>
      </c>
      <c r="H193" s="127">
        <v>-4771855.2825650005</v>
      </c>
      <c r="I193" s="127">
        <v>-5911987.3466226002</v>
      </c>
      <c r="J193" s="127">
        <v>-4558923.4829727001</v>
      </c>
      <c r="K193" s="127">
        <v>-3939231.0365837007</v>
      </c>
      <c r="L193" s="127">
        <v>-3032141.5036146007</v>
      </c>
      <c r="M193" s="127">
        <v>-3048727.0073040007</v>
      </c>
      <c r="N193" s="127">
        <v>-2463284.6820091004</v>
      </c>
      <c r="O193" s="127">
        <v>-550472.02937640017</v>
      </c>
      <c r="P193" s="130">
        <v>-556708.82294530084</v>
      </c>
      <c r="Q193" s="130">
        <v>-9787205.3875290025</v>
      </c>
      <c r="R193" s="130">
        <v>-2832327.1069234996</v>
      </c>
      <c r="S193" s="130">
        <v>-1558147.8985001</v>
      </c>
      <c r="T193" s="127">
        <v>-545750.0478055994</v>
      </c>
      <c r="U193" s="127">
        <v>579187.13983140036</v>
      </c>
      <c r="V193" s="127">
        <v>-3806288.9497958003</v>
      </c>
      <c r="W193" s="127">
        <v>-4064048.6229813998</v>
      </c>
      <c r="X193" s="127">
        <v>-5319578.0756671997</v>
      </c>
      <c r="Y193" s="127">
        <v>-11710375.4668731</v>
      </c>
      <c r="Z193" s="127">
        <v>-9554914.6133469995</v>
      </c>
      <c r="AA193" s="127">
        <v>-10482486.342078602</v>
      </c>
      <c r="AB193" s="127">
        <v>-14181147.023066003</v>
      </c>
      <c r="AC193" s="130">
        <v>-10841182.181035997</v>
      </c>
      <c r="AD193" s="130">
        <v>-10323824.9519946</v>
      </c>
      <c r="AE193" s="130">
        <v>-9929825.4025594015</v>
      </c>
      <c r="AF193" s="130">
        <v>-8173188.2454221975</v>
      </c>
      <c r="AG193" s="127">
        <v>-12008138.424734402</v>
      </c>
      <c r="AH193" s="127">
        <v>-27261818.880513597</v>
      </c>
      <c r="AI193" s="127">
        <v>-25857271.135835204</v>
      </c>
      <c r="AJ193" s="127">
        <v>-16095937.781132402</v>
      </c>
      <c r="AK193" s="127">
        <v>-28466444.459630899</v>
      </c>
      <c r="AL193" s="127">
        <v>-14413779.773409901</v>
      </c>
      <c r="AM193" s="127">
        <v>-22901401.548738107</v>
      </c>
      <c r="AN193" s="127">
        <v>-16539160.088657198</v>
      </c>
      <c r="AO193" s="127">
        <v>-15987920.687641198</v>
      </c>
      <c r="AP193" s="127">
        <v>-18511730.018308297</v>
      </c>
      <c r="AQ193" s="127">
        <v>-31874600.389221996</v>
      </c>
      <c r="AR193" s="127">
        <v>-53864283.005905211</v>
      </c>
      <c r="AS193" s="127">
        <v>-40127921.556872502</v>
      </c>
      <c r="AT193" s="130">
        <v>-29220891.493906692</v>
      </c>
      <c r="AU193" s="130">
        <v>-23636963.67048429</v>
      </c>
      <c r="AV193" s="130">
        <v>-19652879.238227595</v>
      </c>
      <c r="AW193" s="130">
        <v>121032647.63345113</v>
      </c>
      <c r="AX193" s="130">
        <v>90117601.331403509</v>
      </c>
      <c r="AY193" s="127">
        <v>72555846.309775889</v>
      </c>
      <c r="AZ193" s="127">
        <v>98212035.523970798</v>
      </c>
      <c r="BA193" s="127">
        <v>84882242.255853191</v>
      </c>
      <c r="BB193" s="127">
        <v>92911813.698060811</v>
      </c>
      <c r="BC193" s="127">
        <v>-79653101.821810395</v>
      </c>
      <c r="BD193" s="127">
        <v>54095640.078179598</v>
      </c>
      <c r="BE193" s="127">
        <v>-359958213.10037214</v>
      </c>
      <c r="BF193" s="127">
        <v>-360610890.97119248</v>
      </c>
      <c r="BG193" s="127">
        <v>-497343820.7387768</v>
      </c>
      <c r="BH193" s="127">
        <v>-504895737.89275604</v>
      </c>
      <c r="BI193" s="127">
        <v>-556412621.06182766</v>
      </c>
      <c r="BJ193" s="127">
        <v>-561458298.73071992</v>
      </c>
      <c r="BK193" s="127">
        <v>-729695387.79771364</v>
      </c>
      <c r="BL193" s="127">
        <v>-855627702.93304718</v>
      </c>
      <c r="BM193" s="127">
        <v>-937292562.05144787</v>
      </c>
      <c r="BN193" s="127">
        <v>-654233308.68701398</v>
      </c>
      <c r="BO193" s="127">
        <v>-780353311.88539112</v>
      </c>
      <c r="BP193" s="127">
        <v>-589640705.78208756</v>
      </c>
      <c r="BQ193" s="127">
        <v>-759915622.91538095</v>
      </c>
      <c r="BR193" s="127">
        <v>-261713819.41651765</v>
      </c>
      <c r="BS193" s="127">
        <v>-593841677.52127767</v>
      </c>
      <c r="BT193" s="127">
        <v>-192222457.14239743</v>
      </c>
      <c r="BU193" s="127">
        <v>-118226321.29681826</v>
      </c>
      <c r="BV193" s="127">
        <v>-335859367.20452529</v>
      </c>
      <c r="BW193" s="127">
        <v>-1236273395.8028665</v>
      </c>
      <c r="BX193" s="127">
        <v>-1444616537.9861765</v>
      </c>
      <c r="BY193" s="127">
        <v>-5217445696.9282846</v>
      </c>
      <c r="BZ193" s="127">
        <v>-3412198746.1904488</v>
      </c>
      <c r="CA193" s="127">
        <v>-3072203607.0523839</v>
      </c>
      <c r="CB193" s="127">
        <v>-2555836015.2746415</v>
      </c>
      <c r="CC193" s="127">
        <v>-1148298254.9831531</v>
      </c>
      <c r="CD193" s="127">
        <v>-960776705.27800214</v>
      </c>
      <c r="CE193" s="127">
        <v>-4814142614.9611435</v>
      </c>
      <c r="CF193" s="127">
        <v>-84085671349.330002</v>
      </c>
      <c r="CG193" s="127">
        <v>-85492038693.139999</v>
      </c>
      <c r="CH193" s="127">
        <v>-88349541267.099991</v>
      </c>
      <c r="CI193" s="127">
        <v>-87788521353.639984</v>
      </c>
      <c r="CJ193" s="127">
        <v>-86354653516.089996</v>
      </c>
      <c r="CK193" s="127">
        <v>-93854179748.689987</v>
      </c>
      <c r="CL193" s="130">
        <v>-94108252014.360001</v>
      </c>
      <c r="CM193" s="130">
        <v>-94671448441.309998</v>
      </c>
      <c r="CN193" s="130">
        <v>-97893694357.509995</v>
      </c>
      <c r="CO193" s="130">
        <v>-98768673290.979996</v>
      </c>
      <c r="CP193" s="247">
        <v>-106526548975.97</v>
      </c>
      <c r="CQ193" s="247">
        <v>-103021386330.84</v>
      </c>
      <c r="CR193" s="247">
        <v>-113993362093.57001</v>
      </c>
      <c r="CS193" s="247">
        <v>-127768862551.03</v>
      </c>
      <c r="CT193" s="247">
        <v>-152167256938.97003</v>
      </c>
      <c r="CU193" s="247">
        <v>-285749369215.97998</v>
      </c>
      <c r="CV193" s="247">
        <v>-455576630885.27997</v>
      </c>
      <c r="CW193" s="247">
        <v>-891134290464.41992</v>
      </c>
      <c r="CX193" s="247">
        <v>-1001040079773.77</v>
      </c>
      <c r="CY193" s="247">
        <v>-1039348944845.4</v>
      </c>
      <c r="CZ193" s="247">
        <v>-1268183726424.8</v>
      </c>
      <c r="DA193" s="247">
        <v>-1528813073917.1602</v>
      </c>
      <c r="DB193" s="247">
        <v>-2236729302007.0498</v>
      </c>
      <c r="DC193" s="247">
        <v>-4734603844177.0889</v>
      </c>
      <c r="DD193" s="247">
        <v>-5236039668263.9404</v>
      </c>
      <c r="DE193" s="247">
        <v>-5062932485717.1299</v>
      </c>
      <c r="DF193" s="247">
        <v>-5025501146963.5195</v>
      </c>
      <c r="DG193" s="301">
        <v>-5318994731755.2197</v>
      </c>
      <c r="DH193" s="301">
        <v>-5275379135734.8896</v>
      </c>
      <c r="DI193" s="301">
        <v>-5267369291302.5293</v>
      </c>
      <c r="DJ193" s="301">
        <v>-4950745931539.3203</v>
      </c>
      <c r="DK193" s="301">
        <v>-4935917013010.709</v>
      </c>
      <c r="DL193" s="301">
        <v>-4328207609738.6304</v>
      </c>
      <c r="DM193" s="301">
        <v>-4349565178062.2002</v>
      </c>
      <c r="DN193" s="301">
        <v>-5260692709960.8496</v>
      </c>
      <c r="DO193" s="301">
        <v>-7687882020898.8799</v>
      </c>
      <c r="DP193" s="310">
        <v>-7364600034155.5</v>
      </c>
      <c r="DQ193" s="310">
        <v>-7080689430661.5303</v>
      </c>
      <c r="DR193" s="310">
        <v>-7383385747376.29</v>
      </c>
      <c r="DS193" s="310">
        <v>-7279155871332.9512</v>
      </c>
      <c r="DT193" s="310">
        <v>-7274932971695.7891</v>
      </c>
      <c r="DU193" s="301">
        <v>-7625862261442.3604</v>
      </c>
      <c r="DV193" s="301">
        <v>-8826551711671.5898</v>
      </c>
      <c r="DW193" s="301">
        <v>-8493311964539.6016</v>
      </c>
      <c r="DX193" s="310">
        <v>-8497321648861.3203</v>
      </c>
      <c r="DY193" s="301">
        <v>-9656543720229.9707</v>
      </c>
      <c r="DZ193" s="301">
        <v>-8299923055620.4404</v>
      </c>
      <c r="EA193" s="301">
        <v>-8679780609418.2607</v>
      </c>
      <c r="EB193" s="301">
        <v>-9454713762518.1016</v>
      </c>
      <c r="EC193" s="301">
        <v>-13755187991664.428</v>
      </c>
      <c r="ED193" s="301">
        <v>-16813219620563.148</v>
      </c>
      <c r="EE193" s="301">
        <v>-17816502188596.941</v>
      </c>
      <c r="EF193" s="301">
        <v>-19523170957639.754</v>
      </c>
      <c r="EG193" s="301">
        <v>-23262649892849.488</v>
      </c>
      <c r="EH193" s="301">
        <v>-23926220273966.879</v>
      </c>
      <c r="EI193" s="301">
        <v>-23995346565405.84</v>
      </c>
      <c r="EJ193" s="301">
        <v>-22226890689341.051</v>
      </c>
      <c r="EK193" s="373">
        <v>-23474779712641.68</v>
      </c>
      <c r="EL193" s="408">
        <v>-22908371.793787263</v>
      </c>
      <c r="EM193" s="408">
        <v>-23655009.850414623</v>
      </c>
      <c r="EN193" s="310">
        <v>-25062450.395457104</v>
      </c>
      <c r="EO193" s="395">
        <v>-23719749.23650898</v>
      </c>
      <c r="EP193" s="395">
        <v>-27467500.701587245</v>
      </c>
      <c r="EQ193" s="395">
        <v>-29084158.929798506</v>
      </c>
      <c r="ER193" s="395">
        <v>-37175387.411662303</v>
      </c>
      <c r="ES193" s="395">
        <v>-36269550.443972267</v>
      </c>
      <c r="ET193" s="408">
        <v>-42723458.337721929</v>
      </c>
      <c r="EU193" s="408">
        <v>-46193912.860371612</v>
      </c>
      <c r="EV193" s="408">
        <v>-50681152.249948427</v>
      </c>
      <c r="EW193" s="408">
        <v>-50597680.432612084</v>
      </c>
      <c r="EX193" s="433">
        <v>-61322519.330629811</v>
      </c>
      <c r="EY193" s="460">
        <v>-68503717.413884044</v>
      </c>
      <c r="EZ193" s="460">
        <v>-87310739.756592557</v>
      </c>
      <c r="FA193" s="460">
        <v>-102724243.26577407</v>
      </c>
      <c r="FB193" s="460">
        <v>-103889147.86269404</v>
      </c>
      <c r="FC193" s="460">
        <v>-104980443.92181388</v>
      </c>
      <c r="FD193" s="433">
        <v>-103122719.68228646</v>
      </c>
      <c r="FE193" s="433">
        <v>-103112637.88909778</v>
      </c>
      <c r="FF193" s="460">
        <v>-103366151.37389849</v>
      </c>
      <c r="FG193" s="460">
        <v>-103236967.62674843</v>
      </c>
      <c r="FH193" s="460">
        <v>-103954548.26141699</v>
      </c>
      <c r="FI193" s="460">
        <v>-104639038.44747862</v>
      </c>
      <c r="FJ193" s="460">
        <v>-102369783.3747468</v>
      </c>
      <c r="FK193" s="460">
        <v>-104586869.40708932</v>
      </c>
      <c r="FL193" s="460">
        <v>-119933020.73281182</v>
      </c>
      <c r="FM193" s="460">
        <v>-136672459.93994579</v>
      </c>
      <c r="FN193" s="460">
        <v>-179105745.27016106</v>
      </c>
      <c r="FO193" s="460">
        <v>-242020139.88339636</v>
      </c>
      <c r="FP193" s="468" t="s">
        <v>95</v>
      </c>
      <c r="FQ193" s="468" t="s">
        <v>95</v>
      </c>
      <c r="FR193" s="468" t="s">
        <v>95</v>
      </c>
      <c r="FS193" s="468" t="s">
        <v>95</v>
      </c>
      <c r="FT193" s="468" t="s">
        <v>95</v>
      </c>
      <c r="FU193" s="468" t="s">
        <v>95</v>
      </c>
      <c r="FV193" s="468" t="s">
        <v>95</v>
      </c>
      <c r="FW193" s="468" t="s">
        <v>95</v>
      </c>
      <c r="FX193" s="468" t="s">
        <v>95</v>
      </c>
      <c r="FY193" s="468" t="s">
        <v>95</v>
      </c>
      <c r="FZ193" s="468" t="s">
        <v>95</v>
      </c>
      <c r="GA193" s="468" t="s">
        <v>95</v>
      </c>
      <c r="GB193" s="460">
        <v>-334508488.63202268</v>
      </c>
      <c r="GC193" s="460">
        <v>-364184413.71963751</v>
      </c>
      <c r="GD193" s="460">
        <v>-382037235.04719549</v>
      </c>
      <c r="GE193" s="460">
        <v>-407029383.34334308</v>
      </c>
      <c r="GF193" s="460">
        <v>-428321565.06207442</v>
      </c>
      <c r="GG193" s="460">
        <v>-446866844.54518706</v>
      </c>
      <c r="GH193" s="460">
        <v>-478035638.12936658</v>
      </c>
      <c r="GI193" s="460">
        <v>-509004734.83525997</v>
      </c>
      <c r="GJ193" s="460">
        <v>-520966362.99614793</v>
      </c>
      <c r="GK193" s="460">
        <v>-564389846.87285745</v>
      </c>
      <c r="GL193" s="460">
        <v>-617330874.15171516</v>
      </c>
      <c r="GM193" s="460">
        <v>-635944952.54046416</v>
      </c>
      <c r="GN193" s="460">
        <v>-639581145.69842207</v>
      </c>
      <c r="GO193" s="460">
        <v>-650430218.44299328</v>
      </c>
      <c r="GP193" s="460">
        <v>-716261684.84264421</v>
      </c>
      <c r="GQ193" s="310">
        <v>-745903831.06700683</v>
      </c>
      <c r="GR193" s="310">
        <v>-858120968.7253617</v>
      </c>
      <c r="GS193" s="310">
        <v>-1004972654.6956676</v>
      </c>
      <c r="GT193" s="310">
        <v>-1376588261.8703747</v>
      </c>
      <c r="GU193" s="310">
        <v>-1453552137.8829055</v>
      </c>
      <c r="GV193" s="310">
        <v>-1537001331.4853063</v>
      </c>
      <c r="GW193" s="310">
        <v>-1495075882.9172914</v>
      </c>
      <c r="GX193" s="310">
        <v>-1508521762.9374402</v>
      </c>
      <c r="GY193" s="254">
        <v>-1548601918.0869181</v>
      </c>
      <c r="GZ193" s="254">
        <v>-1871529886.2400551</v>
      </c>
      <c r="HA193" s="254">
        <v>-2135590890.5916698</v>
      </c>
      <c r="HB193" s="254">
        <v>-2345049390.824882</v>
      </c>
      <c r="HC193" s="254">
        <v>-2585818058.0422163</v>
      </c>
      <c r="HD193" s="254">
        <v>-2591917583.6542134</v>
      </c>
      <c r="HE193" s="254">
        <v>-2512318873.2158413</v>
      </c>
      <c r="HF193" s="254">
        <v>-2439708109.2299385</v>
      </c>
      <c r="HG193" s="255">
        <v>-2652228888.6473126</v>
      </c>
      <c r="HH193" s="255">
        <v>-2657806042.4567542</v>
      </c>
      <c r="HI193" s="255">
        <v>-2648227407.6700225</v>
      </c>
      <c r="HJ193" s="255">
        <v>-2565781511.3573928</v>
      </c>
      <c r="HK193" s="255">
        <v>-2634824123.328577</v>
      </c>
      <c r="HL193" s="255">
        <v>-2796154394.204742</v>
      </c>
      <c r="HM193" s="255">
        <v>-3040675675.6405983</v>
      </c>
      <c r="HN193" s="255">
        <v>-3387369380.7750201</v>
      </c>
      <c r="HO193" s="255">
        <v>-3555233831.0013919</v>
      </c>
      <c r="HP193" s="255">
        <v>-3894247516.315186</v>
      </c>
      <c r="HQ193" s="254">
        <v>-4058849343.1341305</v>
      </c>
      <c r="HR193" s="254">
        <v>-4126669945.1183238</v>
      </c>
      <c r="HS193" s="254">
        <v>-4329073987.9614305</v>
      </c>
      <c r="HT193" s="254">
        <v>-4352951403.8124437</v>
      </c>
      <c r="HU193" s="254">
        <v>-4403218785.0631971</v>
      </c>
      <c r="HV193" s="254">
        <v>-4448325155.0296507</v>
      </c>
      <c r="HW193" s="254">
        <v>-4421994689.3574419</v>
      </c>
      <c r="HX193" s="254">
        <v>-4527948927.3329067</v>
      </c>
      <c r="HY193" s="254">
        <v>-4613383356.4795303</v>
      </c>
      <c r="HZ193" s="254">
        <v>-4641876498.0113773</v>
      </c>
      <c r="IA193" s="254">
        <v>-4936870676.4946737</v>
      </c>
      <c r="IB193" s="254">
        <v>-5372011521.3924999</v>
      </c>
      <c r="IC193" s="254">
        <v>-5669641031.5607061</v>
      </c>
      <c r="ID193" s="254">
        <v>-5752537740.040453</v>
      </c>
      <c r="IE193" s="254">
        <v>-5858037178.899766</v>
      </c>
      <c r="IF193" s="254">
        <v>-5871263446.8448143</v>
      </c>
      <c r="IG193" s="254">
        <v>-5892587002.0919333</v>
      </c>
      <c r="IH193" s="480" t="s">
        <v>95</v>
      </c>
      <c r="II193" s="480" t="s">
        <v>95</v>
      </c>
      <c r="IJ193" s="254">
        <v>-5757326875.1876392</v>
      </c>
      <c r="IK193" s="254">
        <v>-5751625890.7096825</v>
      </c>
    </row>
    <row r="194" spans="2:245" x14ac:dyDescent="0.2">
      <c r="B194" s="224" t="s">
        <v>154</v>
      </c>
      <c r="C194" s="127">
        <v>-537517.85822089994</v>
      </c>
      <c r="D194" s="127">
        <v>-590963.80776360002</v>
      </c>
      <c r="E194" s="127">
        <v>-592789.23322059994</v>
      </c>
      <c r="F194" s="130">
        <v>-595884.72137110005</v>
      </c>
      <c r="G194" s="127">
        <v>-668537.86143829999</v>
      </c>
      <c r="H194" s="127">
        <v>-701774.01771429996</v>
      </c>
      <c r="I194" s="127">
        <v>-703377.93999530002</v>
      </c>
      <c r="J194" s="127">
        <v>-703063.24542380008</v>
      </c>
      <c r="K194" s="127">
        <v>-702745.20871540008</v>
      </c>
      <c r="L194" s="127">
        <v>-799613.48842250009</v>
      </c>
      <c r="M194" s="127">
        <v>-798992.31050060014</v>
      </c>
      <c r="N194" s="127">
        <v>-440315.87171189993</v>
      </c>
      <c r="O194" s="127">
        <v>-434482.5622327</v>
      </c>
      <c r="P194" s="130">
        <v>-505631.93397540005</v>
      </c>
      <c r="Q194" s="130">
        <v>-527543.86575079989</v>
      </c>
      <c r="R194" s="130">
        <v>-529613.84803839994</v>
      </c>
      <c r="S194" s="130">
        <v>-531039.67556030001</v>
      </c>
      <c r="T194" s="127">
        <v>-568921.40417440003</v>
      </c>
      <c r="U194" s="127">
        <v>-639552.68510589993</v>
      </c>
      <c r="V194" s="127">
        <v>-640643.41772909998</v>
      </c>
      <c r="W194" s="127">
        <v>-669162.15080529999</v>
      </c>
      <c r="X194" s="127">
        <v>-670002.23346500006</v>
      </c>
      <c r="Y194" s="127">
        <v>-744049.54831019999</v>
      </c>
      <c r="Z194" s="127">
        <v>-839291.80340600002</v>
      </c>
      <c r="AA194" s="127">
        <v>-815044.89403340011</v>
      </c>
      <c r="AB194" s="127">
        <v>-804787.71215010015</v>
      </c>
      <c r="AC194" s="130">
        <v>-1088284.6785714</v>
      </c>
      <c r="AD194" s="130">
        <v>-1084052.0383286001</v>
      </c>
      <c r="AE194" s="130">
        <v>-1086465.4179682999</v>
      </c>
      <c r="AF194" s="130">
        <v>-1057137.2253620001</v>
      </c>
      <c r="AG194" s="127">
        <v>-1085777.1949831001</v>
      </c>
      <c r="AH194" s="127">
        <v>-1249749.4466535</v>
      </c>
      <c r="AI194" s="127">
        <v>-1252725.2570299001</v>
      </c>
      <c r="AJ194" s="127">
        <v>-1246244.0229815</v>
      </c>
      <c r="AK194" s="127">
        <v>-1247006.3527577999</v>
      </c>
      <c r="AL194" s="127">
        <v>-1445793.4694898999</v>
      </c>
      <c r="AM194" s="127">
        <v>-1443534.9362222999</v>
      </c>
      <c r="AN194" s="127">
        <v>-1552407.9215472999</v>
      </c>
      <c r="AO194" s="127">
        <v>-1549449.2306781998</v>
      </c>
      <c r="AP194" s="127">
        <v>-1896891.7830902999</v>
      </c>
      <c r="AQ194" s="127">
        <v>-1901043.9298853995</v>
      </c>
      <c r="AR194" s="127">
        <v>-1888785.7588751998</v>
      </c>
      <c r="AS194" s="127">
        <v>-1632047.4146434998</v>
      </c>
      <c r="AT194" s="130">
        <v>-1656756.458841</v>
      </c>
      <c r="AU194" s="130">
        <v>-1818139.1512415998</v>
      </c>
      <c r="AV194" s="130">
        <v>-1817387.0247468001</v>
      </c>
      <c r="AW194" s="130">
        <v>-1295294.1058618999</v>
      </c>
      <c r="AX194" s="130">
        <v>-764384.04423630005</v>
      </c>
      <c r="AY194" s="127">
        <v>-963415.42353180004</v>
      </c>
      <c r="AZ194" s="127">
        <v>-977125.35789360001</v>
      </c>
      <c r="BA194" s="127">
        <v>-975308.65880790015</v>
      </c>
      <c r="BB194" s="127">
        <v>-1287648.8802503</v>
      </c>
      <c r="BC194" s="127">
        <v>-1579519.2211590998</v>
      </c>
      <c r="BD194" s="127">
        <v>-832300.86466630013</v>
      </c>
      <c r="BE194" s="127">
        <v>-579648.68619629974</v>
      </c>
      <c r="BF194" s="127">
        <v>-529578.8185321003</v>
      </c>
      <c r="BG194" s="127">
        <v>-293000.28000289976</v>
      </c>
      <c r="BH194" s="127">
        <v>-479202.67577249999</v>
      </c>
      <c r="BI194" s="127">
        <v>-696814.12436350028</v>
      </c>
      <c r="BJ194" s="127">
        <v>-31161.167079600222</v>
      </c>
      <c r="BK194" s="127">
        <v>545461.06868749997</v>
      </c>
      <c r="BL194" s="127">
        <v>-483121.13570070005</v>
      </c>
      <c r="BM194" s="127">
        <v>-464326.78171550052</v>
      </c>
      <c r="BN194" s="127">
        <v>1454827.0236991998</v>
      </c>
      <c r="BO194" s="127">
        <v>2308716.1393452995</v>
      </c>
      <c r="BP194" s="127">
        <v>2409085.3299742993</v>
      </c>
      <c r="BQ194" s="127">
        <v>2559450.3167109997</v>
      </c>
      <c r="BR194" s="127">
        <v>3113302.2039028998</v>
      </c>
      <c r="BS194" s="127">
        <v>5219338.6512869997</v>
      </c>
      <c r="BT194" s="127">
        <v>5301212.4431243995</v>
      </c>
      <c r="BU194" s="127">
        <v>4487714.4168809</v>
      </c>
      <c r="BV194" s="127">
        <v>3919550.8553890004</v>
      </c>
      <c r="BW194" s="127">
        <v>4278007.9660026999</v>
      </c>
      <c r="BX194" s="127">
        <v>6703964.8891685</v>
      </c>
      <c r="BY194" s="127">
        <v>7931681.9005514001</v>
      </c>
      <c r="BZ194" s="127">
        <v>8388718.1399386004</v>
      </c>
      <c r="CA194" s="127">
        <v>8774885.5005031005</v>
      </c>
      <c r="CB194" s="127">
        <v>11266608.130352199</v>
      </c>
      <c r="CC194" s="127">
        <v>-4802331.0362186013</v>
      </c>
      <c r="CD194" s="127">
        <v>-13322888.611537099</v>
      </c>
      <c r="CE194" s="127">
        <v>-14441449.319125503</v>
      </c>
      <c r="CF194" s="127">
        <v>489509845.07000005</v>
      </c>
      <c r="CG194" s="127">
        <v>501251638.39000005</v>
      </c>
      <c r="CH194" s="127">
        <v>511579202.71000004</v>
      </c>
      <c r="CI194" s="127">
        <v>518094136.72000003</v>
      </c>
      <c r="CJ194" s="127">
        <v>514024389.60000002</v>
      </c>
      <c r="CK194" s="127">
        <v>523797356.67000002</v>
      </c>
      <c r="CL194" s="130">
        <v>514969336.25</v>
      </c>
      <c r="CM194" s="130">
        <v>470569628.12</v>
      </c>
      <c r="CN194" s="130">
        <v>498081185.75999999</v>
      </c>
      <c r="CO194" s="130">
        <v>512853673.58999997</v>
      </c>
      <c r="CP194" s="247">
        <v>541633023.84000003</v>
      </c>
      <c r="CQ194" s="247">
        <v>533555270.38</v>
      </c>
      <c r="CR194" s="247">
        <v>558698396.84000003</v>
      </c>
      <c r="CS194" s="247">
        <v>649785936.70000005</v>
      </c>
      <c r="CT194" s="247">
        <v>725271024.5</v>
      </c>
      <c r="CU194" s="247">
        <v>1483256002.3699999</v>
      </c>
      <c r="CV194" s="247">
        <v>2479569895.4000001</v>
      </c>
      <c r="CW194" s="247">
        <v>3731241426.9899998</v>
      </c>
      <c r="CX194" s="247">
        <v>4725926757.9300003</v>
      </c>
      <c r="CY194" s="247">
        <v>5351361042.8000002</v>
      </c>
      <c r="CZ194" s="247">
        <v>6591814311.4200001</v>
      </c>
      <c r="DA194" s="247">
        <v>8342149700.4299994</v>
      </c>
      <c r="DB194" s="247">
        <v>13211739447.720001</v>
      </c>
      <c r="DC194" s="247">
        <v>27856538499.279999</v>
      </c>
      <c r="DD194" s="247">
        <v>26721874157.09</v>
      </c>
      <c r="DE194" s="247">
        <v>26762168038.09</v>
      </c>
      <c r="DF194" s="247">
        <v>26825352929.18</v>
      </c>
      <c r="DG194" s="301">
        <v>27522158381.630001</v>
      </c>
      <c r="DH194" s="301">
        <v>27467858747.949997</v>
      </c>
      <c r="DI194" s="301">
        <v>26980946030.279999</v>
      </c>
      <c r="DJ194" s="301">
        <v>27069031361.080002</v>
      </c>
      <c r="DK194" s="301">
        <v>27424755520.27</v>
      </c>
      <c r="DL194" s="301">
        <v>26932530844.350002</v>
      </c>
      <c r="DM194" s="301">
        <v>27622521763.320004</v>
      </c>
      <c r="DN194" s="301">
        <v>34277483877.929996</v>
      </c>
      <c r="DO194" s="301">
        <v>43612823595.830002</v>
      </c>
      <c r="DP194" s="310">
        <v>43982093566.470001</v>
      </c>
      <c r="DQ194" s="310">
        <v>43614308787.18</v>
      </c>
      <c r="DR194" s="310">
        <v>45504630531.959999</v>
      </c>
      <c r="DS194" s="310">
        <v>47631356115.480003</v>
      </c>
      <c r="DT194" s="310">
        <v>48424680338.689995</v>
      </c>
      <c r="DU194" s="301">
        <v>50735880875.139999</v>
      </c>
      <c r="DV194" s="301">
        <v>52046073715.809998</v>
      </c>
      <c r="DW194" s="301">
        <v>53266851258.079994</v>
      </c>
      <c r="DX194" s="310">
        <v>54750460371.629997</v>
      </c>
      <c r="DY194" s="301">
        <v>57272266154.93</v>
      </c>
      <c r="DZ194" s="301">
        <v>59212824424.900002</v>
      </c>
      <c r="EA194" s="301">
        <v>61714529323.18</v>
      </c>
      <c r="EB194" s="301">
        <v>71014038935.800003</v>
      </c>
      <c r="EC194" s="301">
        <v>96224563213.569992</v>
      </c>
      <c r="ED194" s="301">
        <v>97832520468.720001</v>
      </c>
      <c r="EE194" s="301">
        <v>107427942166.55</v>
      </c>
      <c r="EF194" s="301">
        <v>122879169335.84999</v>
      </c>
      <c r="EG194" s="301">
        <v>160482412978.72</v>
      </c>
      <c r="EH194" s="301">
        <v>167392635392.19998</v>
      </c>
      <c r="EI194" s="301">
        <v>174333423760.88998</v>
      </c>
      <c r="EJ194" s="301">
        <v>164426527137.41</v>
      </c>
      <c r="EK194" s="373">
        <v>175230275802.03998</v>
      </c>
      <c r="EL194" s="408">
        <v>163845.6287114</v>
      </c>
      <c r="EM194" s="408">
        <v>157735.97908483</v>
      </c>
      <c r="EN194" s="310">
        <v>156312.27111212999</v>
      </c>
      <c r="EO194" s="395">
        <v>162782.42600249001</v>
      </c>
      <c r="EP194" s="395">
        <v>196161.98950576998</v>
      </c>
      <c r="EQ194" s="395">
        <v>199202.95542720999</v>
      </c>
      <c r="ER194" s="395">
        <v>250868.13797989002</v>
      </c>
      <c r="ES194" s="395">
        <v>269374.04574476002</v>
      </c>
      <c r="ET194" s="408">
        <v>321544.14091839996</v>
      </c>
      <c r="EU194" s="408">
        <v>343725.23967204004</v>
      </c>
      <c r="EV194" s="408">
        <v>388493.89568443998</v>
      </c>
      <c r="EW194" s="408">
        <v>396868.16954074998</v>
      </c>
      <c r="EX194" s="433">
        <v>381784.37936210999</v>
      </c>
      <c r="EY194" s="460">
        <v>409078.00843458995</v>
      </c>
      <c r="EZ194" s="460">
        <v>515990.32519104</v>
      </c>
      <c r="FA194" s="460">
        <v>601431.05359236</v>
      </c>
      <c r="FB194" s="460">
        <v>621336.43804924004</v>
      </c>
      <c r="FC194" s="460">
        <v>627353.71859907999</v>
      </c>
      <c r="FD194" s="433">
        <v>564845.40663158009</v>
      </c>
      <c r="FE194" s="433">
        <v>568106.21277955989</v>
      </c>
      <c r="FF194" s="460">
        <v>575854.90260406001</v>
      </c>
      <c r="FG194" s="460">
        <v>577868.59902306006</v>
      </c>
      <c r="FH194" s="460">
        <v>553787.37560415</v>
      </c>
      <c r="FI194" s="460">
        <v>561862.19145682012</v>
      </c>
      <c r="FJ194" s="460">
        <v>564894.00590492005</v>
      </c>
      <c r="FK194" s="460">
        <v>568981.68379113998</v>
      </c>
      <c r="FL194" s="460">
        <v>645015.65052043996</v>
      </c>
      <c r="FM194" s="460">
        <v>733238.94219700003</v>
      </c>
      <c r="FN194" s="460">
        <v>1038219.9494189799</v>
      </c>
      <c r="FO194" s="460">
        <v>1425819.1394656899</v>
      </c>
      <c r="FP194" s="468" t="s">
        <v>95</v>
      </c>
      <c r="FQ194" s="468" t="s">
        <v>95</v>
      </c>
      <c r="FR194" s="468" t="s">
        <v>95</v>
      </c>
      <c r="FS194" s="468" t="s">
        <v>95</v>
      </c>
      <c r="FT194" s="468" t="s">
        <v>95</v>
      </c>
      <c r="FU194" s="468" t="s">
        <v>95</v>
      </c>
      <c r="FV194" s="468" t="s">
        <v>95</v>
      </c>
      <c r="FW194" s="468" t="s">
        <v>95</v>
      </c>
      <c r="FX194" s="468" t="s">
        <v>95</v>
      </c>
      <c r="FY194" s="468" t="s">
        <v>95</v>
      </c>
      <c r="FZ194" s="468" t="s">
        <v>95</v>
      </c>
      <c r="GA194" s="468" t="s">
        <v>95</v>
      </c>
      <c r="GB194" s="460">
        <v>1970906.0820806799</v>
      </c>
      <c r="GC194" s="460">
        <v>2150190.34990989</v>
      </c>
      <c r="GD194" s="460">
        <v>2092813.5181267199</v>
      </c>
      <c r="GE194" s="460">
        <v>2252537.1877433597</v>
      </c>
      <c r="GF194" s="460">
        <v>2389947.6635931199</v>
      </c>
      <c r="GG194" s="460">
        <v>2501509.5431067902</v>
      </c>
      <c r="GH194" s="460">
        <v>2610747.1039080499</v>
      </c>
      <c r="GI194" s="460">
        <v>2797399.04040648</v>
      </c>
      <c r="GJ194" s="460">
        <v>2876447.8694896796</v>
      </c>
      <c r="GK194" s="460">
        <v>3123786.8104182198</v>
      </c>
      <c r="GL194" s="460">
        <v>3403834.10076509</v>
      </c>
      <c r="GM194" s="460">
        <v>3419364.2019143901</v>
      </c>
      <c r="GN194" s="460">
        <v>3480955.6678692298</v>
      </c>
      <c r="GO194" s="460">
        <v>3621768.9153273501</v>
      </c>
      <c r="GP194" s="460">
        <v>4259217.1739942599</v>
      </c>
      <c r="GQ194" s="310">
        <v>4347912.7502113301</v>
      </c>
      <c r="GR194" s="310">
        <v>5048851.1702229707</v>
      </c>
      <c r="GS194" s="310">
        <v>5995239.8769453103</v>
      </c>
      <c r="GT194" s="310">
        <v>8237193.5299180904</v>
      </c>
      <c r="GU194" s="310">
        <v>8722452.4044837095</v>
      </c>
      <c r="GV194" s="310">
        <v>8679060.0575517397</v>
      </c>
      <c r="GW194" s="310">
        <v>8652511.0954040904</v>
      </c>
      <c r="GX194" s="310">
        <v>9108985.8351169899</v>
      </c>
      <c r="GY194" s="254">
        <v>9152089.6677796915</v>
      </c>
      <c r="GZ194" s="254">
        <v>10999080.63757173</v>
      </c>
      <c r="HA194" s="254">
        <v>12668031.48075401</v>
      </c>
      <c r="HB194" s="254">
        <v>13951988.11016565</v>
      </c>
      <c r="HC194" s="254">
        <v>15203597.338338962</v>
      </c>
      <c r="HD194" s="254">
        <v>14798986.750537949</v>
      </c>
      <c r="HE194" s="254">
        <v>14560132.06265763</v>
      </c>
      <c r="HF194" s="254">
        <v>14354307.982987199</v>
      </c>
      <c r="HG194" s="255">
        <v>15682102.05658626</v>
      </c>
      <c r="HH194" s="255">
        <v>15386207.71174735</v>
      </c>
      <c r="HI194" s="255">
        <v>15395182.56333247</v>
      </c>
      <c r="HJ194" s="255">
        <v>15095029.429507548</v>
      </c>
      <c r="HK194" s="255">
        <v>15672444.407714771</v>
      </c>
      <c r="HL194" s="255">
        <v>16647339.91784757</v>
      </c>
      <c r="HM194" s="255">
        <v>17734899.181370813</v>
      </c>
      <c r="HN194" s="255">
        <v>19812378.36779315</v>
      </c>
      <c r="HO194" s="255">
        <v>21028548.98982149</v>
      </c>
      <c r="HP194" s="255">
        <v>23188966.231281668</v>
      </c>
      <c r="HQ194" s="254">
        <v>23734976.772162937</v>
      </c>
      <c r="HR194" s="254">
        <v>24447746.584131584</v>
      </c>
      <c r="HS194" s="254">
        <v>25771546.710558631</v>
      </c>
      <c r="HT194" s="254">
        <v>25950623.955292992</v>
      </c>
      <c r="HU194" s="254">
        <v>25819823.884880751</v>
      </c>
      <c r="HV194" s="254">
        <v>26527345.810922779</v>
      </c>
      <c r="HW194" s="254">
        <v>26368290.989343949</v>
      </c>
      <c r="HX194" s="254">
        <v>26961025.012504131</v>
      </c>
      <c r="HY194" s="254">
        <v>27323911.260434389</v>
      </c>
      <c r="HZ194" s="254">
        <v>27355476.490185313</v>
      </c>
      <c r="IA194" s="254">
        <v>29065872.848509453</v>
      </c>
      <c r="IB194" s="254">
        <v>31864432.50936912</v>
      </c>
      <c r="IC194" s="254">
        <v>33725766.759238169</v>
      </c>
      <c r="ID194" s="254">
        <v>32548715.984960161</v>
      </c>
      <c r="IE194" s="254">
        <v>33808270.66417788</v>
      </c>
      <c r="IF194" s="254">
        <v>34084139.857923791</v>
      </c>
      <c r="IG194" s="254">
        <v>34663999.541677713</v>
      </c>
      <c r="IH194" s="480" t="s">
        <v>95</v>
      </c>
      <c r="II194" s="480" t="s">
        <v>95</v>
      </c>
      <c r="IJ194" s="254">
        <v>34152692.31010554</v>
      </c>
      <c r="IK194" s="254">
        <v>19404574.892254498</v>
      </c>
    </row>
    <row r="195" spans="2:245" x14ac:dyDescent="0.2">
      <c r="B195" s="224" t="s">
        <v>155</v>
      </c>
      <c r="C195" s="127">
        <v>-54.770493700000003</v>
      </c>
      <c r="D195" s="127">
        <v>-54.770493700000003</v>
      </c>
      <c r="E195" s="127">
        <v>-54.770493700000003</v>
      </c>
      <c r="F195" s="130">
        <v>-70.039735699999994</v>
      </c>
      <c r="G195" s="127">
        <v>-70.0397459</v>
      </c>
      <c r="H195" s="127">
        <v>-70.0397459</v>
      </c>
      <c r="I195" s="127">
        <v>-70.039749900000004</v>
      </c>
      <c r="J195" s="127">
        <v>-72.070305700000006</v>
      </c>
      <c r="K195" s="127">
        <v>-72.070305700000006</v>
      </c>
      <c r="L195" s="127">
        <v>-106.16549350000001</v>
      </c>
      <c r="M195" s="127">
        <v>-106.16549350000001</v>
      </c>
      <c r="N195" s="127">
        <v>-106.16549370000001</v>
      </c>
      <c r="O195" s="127">
        <v>-106.16549370000001</v>
      </c>
      <c r="P195" s="130">
        <v>-106.1654939</v>
      </c>
      <c r="Q195" s="130">
        <v>-106.1654939</v>
      </c>
      <c r="R195" s="130">
        <v>-106.1654939</v>
      </c>
      <c r="S195" s="130">
        <v>-106.1654939</v>
      </c>
      <c r="T195" s="127">
        <v>-106.1654939</v>
      </c>
      <c r="U195" s="127">
        <v>-106.1654939</v>
      </c>
      <c r="V195" s="127">
        <v>-106.1654939</v>
      </c>
      <c r="W195" s="127">
        <v>-106.1654939</v>
      </c>
      <c r="X195" s="127">
        <v>-106.1654939</v>
      </c>
      <c r="Y195" s="127">
        <v>-106.8806077</v>
      </c>
      <c r="Z195" s="127">
        <v>-106.8806079</v>
      </c>
      <c r="AA195" s="127">
        <v>-106.8806079</v>
      </c>
      <c r="AB195" s="127">
        <v>-106.8806079</v>
      </c>
      <c r="AC195" s="130">
        <v>-106.88060809999999</v>
      </c>
      <c r="AD195" s="130">
        <v>-106.88060809999999</v>
      </c>
      <c r="AE195" s="130">
        <v>-106.88060809999999</v>
      </c>
      <c r="AF195" s="130">
        <v>-106.88060809999999</v>
      </c>
      <c r="AG195" s="127">
        <v>-106.88060809999999</v>
      </c>
      <c r="AH195" s="127">
        <v>-106.88060809999999</v>
      </c>
      <c r="AI195" s="127">
        <v>-106.88060809999999</v>
      </c>
      <c r="AJ195" s="127">
        <v>-108.9001854</v>
      </c>
      <c r="AK195" s="127">
        <v>-108.9001854</v>
      </c>
      <c r="AL195" s="127">
        <v>-138.26362690000002</v>
      </c>
      <c r="AM195" s="127">
        <v>-138.26362710000001</v>
      </c>
      <c r="AN195" s="127">
        <v>-138.26362710000001</v>
      </c>
      <c r="AO195" s="127">
        <v>-138.26362710000001</v>
      </c>
      <c r="AP195" s="127">
        <v>-138.2636273</v>
      </c>
      <c r="AQ195" s="127">
        <v>-138.2636273</v>
      </c>
      <c r="AR195" s="127">
        <v>-138.2636273</v>
      </c>
      <c r="AS195" s="127">
        <v>-138.2636273</v>
      </c>
      <c r="AT195" s="130">
        <v>-138.2636273</v>
      </c>
      <c r="AU195" s="130">
        <v>-138.2636273</v>
      </c>
      <c r="AV195" s="130">
        <v>-138.2636273</v>
      </c>
      <c r="AW195" s="130">
        <v>-138.2636273</v>
      </c>
      <c r="AX195" s="130">
        <v>-138.2636273</v>
      </c>
      <c r="AY195" s="127">
        <v>-138.2636273</v>
      </c>
      <c r="AZ195" s="127">
        <v>-138.26362750000001</v>
      </c>
      <c r="BA195" s="127">
        <v>-138.26362750000001</v>
      </c>
      <c r="BB195" s="127">
        <v>-138.26362750000001</v>
      </c>
      <c r="BC195" s="127">
        <v>-17592.249129100001</v>
      </c>
      <c r="BD195" s="127">
        <v>-17592.249129100001</v>
      </c>
      <c r="BE195" s="127">
        <v>-130925.39936410001</v>
      </c>
      <c r="BF195" s="127">
        <v>-151859.71480809999</v>
      </c>
      <c r="BG195" s="127">
        <v>-184726.59005520001</v>
      </c>
      <c r="BH195" s="127">
        <v>-209429.0822791</v>
      </c>
      <c r="BI195" s="127">
        <v>-191896.59309480002</v>
      </c>
      <c r="BJ195" s="127">
        <v>-230260.7457232</v>
      </c>
      <c r="BK195" s="127">
        <v>-259032.34524919998</v>
      </c>
      <c r="BL195" s="127">
        <v>-259032.34524919998</v>
      </c>
      <c r="BM195" s="127">
        <v>-311485.88965610001</v>
      </c>
      <c r="BN195" s="127">
        <v>-311485.88965610001</v>
      </c>
      <c r="BO195" s="127">
        <v>-350410.63217249996</v>
      </c>
      <c r="BP195" s="127">
        <v>-361204.8888358</v>
      </c>
      <c r="BQ195" s="127">
        <v>-366438.46769680001</v>
      </c>
      <c r="BR195" s="127">
        <v>-366438.46769680001</v>
      </c>
      <c r="BS195" s="127">
        <v>-412232.28274059994</v>
      </c>
      <c r="BT195" s="127">
        <v>-418774.25631679996</v>
      </c>
      <c r="BU195" s="127">
        <v>-418774.25631679996</v>
      </c>
      <c r="BV195" s="127">
        <v>-418774.25631679996</v>
      </c>
      <c r="BW195" s="127">
        <v>-418774.25631679996</v>
      </c>
      <c r="BX195" s="127">
        <v>-502511.51809279999</v>
      </c>
      <c r="BY195" s="127">
        <v>-601949.51645180001</v>
      </c>
      <c r="BZ195" s="127">
        <v>-628117.41075679997</v>
      </c>
      <c r="CA195" s="127">
        <v>-628117.41075679997</v>
      </c>
      <c r="CB195" s="127">
        <v>-753723.3034207999</v>
      </c>
      <c r="CC195" s="127">
        <v>-2225742.9115638998</v>
      </c>
      <c r="CD195" s="127">
        <v>-2406615.3970001</v>
      </c>
      <c r="CE195" s="127">
        <v>-2623662.3795234999</v>
      </c>
      <c r="CF195" s="127">
        <v>-32864160.27</v>
      </c>
      <c r="CG195" s="127">
        <v>-33309035.27</v>
      </c>
      <c r="CH195" s="127">
        <v>-33544546.32</v>
      </c>
      <c r="CI195" s="127">
        <v>-33732955.160000004</v>
      </c>
      <c r="CJ195" s="127">
        <v>-33303801.690000001</v>
      </c>
      <c r="CK195" s="127">
        <v>-92980777.639999986</v>
      </c>
      <c r="CL195" s="130">
        <v>-93137785.00999999</v>
      </c>
      <c r="CM195" s="130">
        <v>-93420405.239999995</v>
      </c>
      <c r="CN195" s="130">
        <v>-93729258.50999999</v>
      </c>
      <c r="CO195" s="130">
        <v>-94095671.25999999</v>
      </c>
      <c r="CP195" s="247">
        <v>-93653118.23999998</v>
      </c>
      <c r="CQ195" s="247">
        <v>-93841527.079999983</v>
      </c>
      <c r="CR195" s="247">
        <v>-94945834.739999995</v>
      </c>
      <c r="CS195" s="247">
        <v>-98179413.609999985</v>
      </c>
      <c r="CT195" s="247">
        <v>-102711692.89999999</v>
      </c>
      <c r="CU195" s="247">
        <v>-156444847.06999999</v>
      </c>
      <c r="CV195" s="247">
        <v>-215495380.80999997</v>
      </c>
      <c r="CW195" s="247">
        <v>-285036476.50999999</v>
      </c>
      <c r="CX195" s="247">
        <v>-345934450.22000003</v>
      </c>
      <c r="CY195" s="247">
        <v>-384767605.37</v>
      </c>
      <c r="CZ195" s="247">
        <v>-467081345.51999998</v>
      </c>
      <c r="DA195" s="247">
        <v>-535039695.5</v>
      </c>
      <c r="DB195" s="247">
        <v>-833777658.54999995</v>
      </c>
      <c r="DC195" s="247">
        <v>-1737391821.78</v>
      </c>
      <c r="DD195" s="247">
        <v>-1736653887.1599998</v>
      </c>
      <c r="DE195" s="247">
        <v>-1737004608.4199998</v>
      </c>
      <c r="DF195" s="247">
        <v>-1737250586.6299999</v>
      </c>
      <c r="DG195" s="301">
        <v>-1739024769.8599999</v>
      </c>
      <c r="DH195" s="301">
        <v>-1737281988.0999999</v>
      </c>
      <c r="DI195" s="301">
        <v>-1737637871.47</v>
      </c>
      <c r="DJ195" s="301">
        <v>-1736371345.3799999</v>
      </c>
      <c r="DK195" s="301">
        <v>-1734963634.28</v>
      </c>
      <c r="DL195" s="301">
        <v>-1738067146.54</v>
      </c>
      <c r="DM195" s="301">
        <v>-1745357528.8700001</v>
      </c>
      <c r="DN195" s="301">
        <v>-2156538885.6599998</v>
      </c>
      <c r="DO195" s="301">
        <v>-2733263708.73</v>
      </c>
      <c r="DP195" s="310">
        <v>-2733912805.48</v>
      </c>
      <c r="DQ195" s="310">
        <v>-2733604024.3299999</v>
      </c>
      <c r="DR195" s="310">
        <v>-2838048225.0799999</v>
      </c>
      <c r="DS195" s="310">
        <v>-2963293785.8400002</v>
      </c>
      <c r="DT195" s="310">
        <v>-3010080463.1199999</v>
      </c>
      <c r="DU195" s="301">
        <v>-3168583114.77</v>
      </c>
      <c r="DV195" s="301">
        <v>-3243569110.7600002</v>
      </c>
      <c r="DW195" s="301">
        <v>-3303717119.7200003</v>
      </c>
      <c r="DX195" s="310">
        <v>-3447382637.0900002</v>
      </c>
      <c r="DY195" s="301">
        <v>-3624578404.9300003</v>
      </c>
      <c r="DZ195" s="301">
        <v>-3747177409.0099998</v>
      </c>
      <c r="EA195" s="301">
        <v>-3914258871.3600001</v>
      </c>
      <c r="EB195" s="301">
        <v>-4480298785.8999996</v>
      </c>
      <c r="EC195" s="301">
        <v>-6234559325.1700001</v>
      </c>
      <c r="ED195" s="301">
        <v>-6807755797.7299995</v>
      </c>
      <c r="EE195" s="301">
        <v>-7366278536.54</v>
      </c>
      <c r="EF195" s="301">
        <v>-8314638614.4899998</v>
      </c>
      <c r="EG195" s="301">
        <v>-10736398310.039999</v>
      </c>
      <c r="EH195" s="301">
        <v>-10971315766.27</v>
      </c>
      <c r="EI195" s="301">
        <v>-11225002563.379999</v>
      </c>
      <c r="EJ195" s="301">
        <v>-10401807239.73</v>
      </c>
      <c r="EK195" s="373">
        <v>-10941881103.799999</v>
      </c>
      <c r="EL195" s="408">
        <v>-10554.42978794</v>
      </c>
      <c r="EM195" s="408">
        <v>-10162.06556157</v>
      </c>
      <c r="EN195" s="310">
        <v>-10036.472210060001</v>
      </c>
      <c r="EO195" s="395">
        <v>-10342.31967495</v>
      </c>
      <c r="EP195" s="395">
        <v>-12249.87443815</v>
      </c>
      <c r="EQ195" s="395">
        <v>-12681.867487630001</v>
      </c>
      <c r="ER195" s="395">
        <v>-15747.449411940001</v>
      </c>
      <c r="ES195" s="395">
        <v>-16848.909832090001</v>
      </c>
      <c r="ET195" s="408">
        <v>-19996.258343860001</v>
      </c>
      <c r="EU195" s="408">
        <v>-21812.859943750002</v>
      </c>
      <c r="EV195" s="408">
        <v>-24228.86255496</v>
      </c>
      <c r="EW195" s="408">
        <v>-24687.255758490002</v>
      </c>
      <c r="EX195" s="433">
        <v>-23687.583697240003</v>
      </c>
      <c r="EY195" s="460">
        <v>-25494.207426700003</v>
      </c>
      <c r="EZ195" s="460">
        <v>-32606.471007970002</v>
      </c>
      <c r="FA195" s="460">
        <v>-37803.04986005</v>
      </c>
      <c r="FB195" s="460">
        <v>-38857.749973870006</v>
      </c>
      <c r="FC195" s="460">
        <v>-39248.320496239998</v>
      </c>
      <c r="FD195" s="433">
        <v>-38527.451059770006</v>
      </c>
      <c r="FE195" s="433">
        <v>-38511.988362520002</v>
      </c>
      <c r="FF195" s="460">
        <v>-38618.819576050002</v>
      </c>
      <c r="FG195" s="460">
        <v>-38548.224877510002</v>
      </c>
      <c r="FH195" s="460">
        <v>-38308.072795710003</v>
      </c>
      <c r="FI195" s="460">
        <v>-38567.35789978</v>
      </c>
      <c r="FJ195" s="460">
        <v>-37819.655014780001</v>
      </c>
      <c r="FK195" s="460">
        <v>-38641.377219419999</v>
      </c>
      <c r="FL195" s="460">
        <v>-44326.696260320001</v>
      </c>
      <c r="FM195" s="460">
        <v>-50575.124312209999</v>
      </c>
      <c r="FN195" s="460">
        <v>-65931.835239819993</v>
      </c>
      <c r="FO195" s="460">
        <v>-89797.174597660007</v>
      </c>
      <c r="FP195" s="468" t="s">
        <v>95</v>
      </c>
      <c r="FQ195" s="468" t="s">
        <v>95</v>
      </c>
      <c r="FR195" s="468" t="s">
        <v>95</v>
      </c>
      <c r="FS195" s="468" t="s">
        <v>95</v>
      </c>
      <c r="FT195" s="468" t="s">
        <v>95</v>
      </c>
      <c r="FU195" s="468" t="s">
        <v>95</v>
      </c>
      <c r="FV195" s="468" t="s">
        <v>95</v>
      </c>
      <c r="FW195" s="468" t="s">
        <v>95</v>
      </c>
      <c r="FX195" s="468" t="s">
        <v>95</v>
      </c>
      <c r="FY195" s="468" t="s">
        <v>95</v>
      </c>
      <c r="FZ195" s="468" t="s">
        <v>95</v>
      </c>
      <c r="GA195" s="468" t="s">
        <v>95</v>
      </c>
      <c r="GB195" s="460">
        <v>-124147.60085659</v>
      </c>
      <c r="GC195" s="460">
        <v>-135219.04161343002</v>
      </c>
      <c r="GD195" s="460">
        <v>-141848.62833528998</v>
      </c>
      <c r="GE195" s="460">
        <v>-150397.95004878001</v>
      </c>
      <c r="GF195" s="460">
        <v>-158860.78518117001</v>
      </c>
      <c r="GG195" s="460">
        <v>-165691.67805975</v>
      </c>
      <c r="GH195" s="460">
        <v>-177303.94644771001</v>
      </c>
      <c r="GI195" s="460">
        <v>-188858.21793714003</v>
      </c>
      <c r="GJ195" s="460">
        <v>-193291.70301493999</v>
      </c>
      <c r="GK195" s="460">
        <v>-209029.10810398002</v>
      </c>
      <c r="GL195" s="460">
        <v>-228737.30378083998</v>
      </c>
      <c r="GM195" s="460">
        <v>-235567.50981151001</v>
      </c>
      <c r="GN195" s="460">
        <v>-235959.85446467</v>
      </c>
      <c r="GO195" s="460">
        <v>-240722.54117061998</v>
      </c>
      <c r="GP195" s="460">
        <v>-265104.41969562997</v>
      </c>
      <c r="GQ195" s="310">
        <v>-276062.75821418001</v>
      </c>
      <c r="GR195" s="310">
        <v>-317929.04681664001</v>
      </c>
      <c r="GS195" s="310">
        <v>-371953.02970377001</v>
      </c>
      <c r="GT195" s="310">
        <v>-509848.80042371002</v>
      </c>
      <c r="GU195" s="310">
        <v>-538564.22172051005</v>
      </c>
      <c r="GV195" s="310">
        <v>-567505.38805088995</v>
      </c>
      <c r="GW195" s="310">
        <v>-549805.64372719999</v>
      </c>
      <c r="GX195" s="310">
        <v>-556574.52871077007</v>
      </c>
      <c r="GY195" s="254">
        <v>-569968.91550964001</v>
      </c>
      <c r="GZ195" s="254">
        <v>-689609.31534958002</v>
      </c>
      <c r="HA195" s="254">
        <v>-785203.98148015002</v>
      </c>
      <c r="HB195" s="254">
        <v>-864470.9170279901</v>
      </c>
      <c r="HC195" s="254">
        <v>-954411.52338707994</v>
      </c>
      <c r="HD195" s="254">
        <v>-956912.22204230994</v>
      </c>
      <c r="HE195" s="254">
        <v>-925380.47129598004</v>
      </c>
      <c r="HF195" s="254">
        <v>-900400.32389683998</v>
      </c>
      <c r="HG195" s="255">
        <v>-979393.39201980992</v>
      </c>
      <c r="HH195" s="255">
        <v>-981091.28228682</v>
      </c>
      <c r="HI195" s="255">
        <v>-972795.40156492998</v>
      </c>
      <c r="HJ195" s="255">
        <v>-944390.44522026007</v>
      </c>
      <c r="HK195" s="255">
        <v>-969769.35878071003</v>
      </c>
      <c r="HL195" s="255">
        <v>-1030003.71741454</v>
      </c>
      <c r="HM195" s="255">
        <v>-1121303.5974205297</v>
      </c>
      <c r="HN195" s="255">
        <v>-1246532.2732414799</v>
      </c>
      <c r="HO195" s="255">
        <v>-1311709.3106290498</v>
      </c>
      <c r="HP195" s="255">
        <v>-1437221.9916834601</v>
      </c>
      <c r="HQ195" s="254">
        <v>-1497845.9966484599</v>
      </c>
      <c r="HR195" s="254">
        <v>-1522891.7799283399</v>
      </c>
      <c r="HS195" s="254">
        <v>-1596256.8604070498</v>
      </c>
      <c r="HT195" s="254">
        <v>-1604986.5699085598</v>
      </c>
      <c r="HU195" s="254">
        <v>-1623036.1260078698</v>
      </c>
      <c r="HV195" s="254">
        <v>-1640017.9792650698</v>
      </c>
      <c r="HW195" s="254">
        <v>-1629637.3259989503</v>
      </c>
      <c r="HX195" s="254">
        <v>-1666066.3504331498</v>
      </c>
      <c r="HY195" s="254">
        <v>-1698989.4289266099</v>
      </c>
      <c r="HZ195" s="254">
        <v>-1706503.25255607</v>
      </c>
      <c r="IA195" s="254">
        <v>-1802129.5703248801</v>
      </c>
      <c r="IB195" s="254">
        <v>-1974993.8892576101</v>
      </c>
      <c r="IC195" s="254">
        <v>-2084627.0750253701</v>
      </c>
      <c r="ID195" s="254">
        <v>-2114792.50071991</v>
      </c>
      <c r="IE195" s="254">
        <v>-2152764.1506139101</v>
      </c>
      <c r="IF195" s="254">
        <v>-2157399.9005877599</v>
      </c>
      <c r="IG195" s="254">
        <v>-2166630.29883319</v>
      </c>
      <c r="IH195" s="480" t="s">
        <v>95</v>
      </c>
      <c r="II195" s="480" t="s">
        <v>95</v>
      </c>
      <c r="IJ195" s="254">
        <v>-2118875.5358627699</v>
      </c>
      <c r="IK195" s="254">
        <v>-2114823.7534854696</v>
      </c>
    </row>
    <row r="196" spans="2:245" x14ac:dyDescent="0.2">
      <c r="B196" s="220"/>
      <c r="C196" s="121"/>
      <c r="D196" s="121"/>
      <c r="E196" s="121"/>
      <c r="F196" s="132"/>
      <c r="G196" s="121"/>
      <c r="H196" s="121"/>
      <c r="I196" s="121"/>
      <c r="J196" s="121"/>
      <c r="K196" s="121"/>
      <c r="L196" s="121"/>
      <c r="M196" s="121"/>
      <c r="N196" s="121"/>
      <c r="O196" s="121"/>
      <c r="P196" s="132"/>
      <c r="Q196" s="132"/>
      <c r="R196" s="132"/>
      <c r="S196" s="132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32"/>
      <c r="AD196" s="132"/>
      <c r="AE196" s="132"/>
      <c r="AF196" s="132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32"/>
      <c r="AU196" s="132"/>
      <c r="AV196" s="132"/>
      <c r="AW196" s="132"/>
      <c r="AX196" s="132"/>
      <c r="AY196" s="121"/>
      <c r="AZ196" s="128"/>
      <c r="BA196" s="128"/>
      <c r="BB196" s="128"/>
      <c r="BC196" s="128"/>
      <c r="BD196" s="128"/>
      <c r="BE196" s="128"/>
      <c r="BF196" s="128"/>
      <c r="BG196" s="128"/>
      <c r="BH196" s="128"/>
      <c r="BI196" s="128"/>
      <c r="BJ196" s="128"/>
      <c r="BK196" s="128"/>
      <c r="BL196" s="128"/>
      <c r="BM196" s="128"/>
      <c r="BN196" s="128"/>
      <c r="BO196" s="128"/>
      <c r="BP196" s="128"/>
      <c r="BQ196" s="128"/>
      <c r="BR196" s="128"/>
      <c r="BS196" s="128"/>
      <c r="BT196" s="128"/>
      <c r="BU196" s="128"/>
      <c r="BV196" s="128"/>
      <c r="BW196" s="128"/>
      <c r="BX196" s="128"/>
      <c r="BY196" s="128"/>
      <c r="BZ196" s="128"/>
      <c r="CA196" s="128"/>
      <c r="CB196" s="128"/>
      <c r="CC196" s="128"/>
      <c r="CD196" s="128"/>
      <c r="CE196" s="128"/>
      <c r="CF196" s="128"/>
      <c r="CG196" s="128"/>
      <c r="CH196" s="128"/>
      <c r="CI196" s="128"/>
      <c r="CJ196" s="128"/>
      <c r="CK196" s="128"/>
      <c r="CL196" s="129"/>
      <c r="CM196" s="129"/>
      <c r="CN196" s="129"/>
      <c r="CO196" s="129"/>
      <c r="CP196" s="249"/>
      <c r="CQ196" s="249"/>
      <c r="CR196" s="249"/>
      <c r="CS196" s="249"/>
      <c r="CT196" s="249"/>
      <c r="CU196" s="249"/>
      <c r="CV196" s="249"/>
      <c r="CW196" s="249"/>
      <c r="CX196" s="249"/>
      <c r="CY196" s="249"/>
      <c r="CZ196" s="249"/>
      <c r="DA196" s="249"/>
      <c r="DB196" s="249"/>
      <c r="DC196" s="249"/>
      <c r="DD196" s="249"/>
      <c r="DE196" s="249"/>
      <c r="DF196" s="249"/>
      <c r="DG196" s="303"/>
      <c r="DH196" s="303"/>
      <c r="DI196" s="303"/>
      <c r="DJ196" s="303"/>
      <c r="DK196" s="303"/>
      <c r="DL196" s="303"/>
      <c r="DM196" s="303"/>
      <c r="DN196" s="303"/>
      <c r="DO196" s="303"/>
      <c r="DP196" s="312"/>
      <c r="DQ196" s="312"/>
      <c r="DR196" s="312"/>
      <c r="DS196" s="312"/>
      <c r="DT196" s="312"/>
      <c r="DU196" s="303"/>
      <c r="DV196" s="303"/>
      <c r="DW196" s="303"/>
      <c r="DX196" s="312"/>
      <c r="DY196" s="303"/>
      <c r="DZ196" s="303"/>
      <c r="EA196" s="303"/>
      <c r="EB196" s="303"/>
      <c r="EC196" s="303"/>
      <c r="ED196" s="303"/>
      <c r="EE196" s="303"/>
      <c r="EF196" s="303"/>
      <c r="EG196" s="303"/>
      <c r="EH196" s="303"/>
      <c r="EI196" s="303"/>
      <c r="EJ196" s="303"/>
      <c r="EK196" s="375"/>
      <c r="EL196" s="410"/>
      <c r="EM196" s="410"/>
      <c r="EN196" s="312"/>
      <c r="EO196" s="397"/>
      <c r="EP196" s="397"/>
      <c r="EQ196" s="397"/>
      <c r="ER196" s="397"/>
      <c r="ES196" s="397"/>
      <c r="ET196" s="410"/>
      <c r="EU196" s="410"/>
      <c r="EV196" s="410"/>
      <c r="EW196" s="410"/>
      <c r="EX196" s="435"/>
      <c r="EY196" s="462"/>
      <c r="EZ196" s="462"/>
      <c r="FA196" s="462"/>
      <c r="FB196" s="462"/>
      <c r="FC196" s="462"/>
      <c r="FD196" s="435"/>
      <c r="FE196" s="435"/>
      <c r="FF196" s="462"/>
      <c r="FG196" s="462"/>
      <c r="FH196" s="462"/>
      <c r="FI196" s="462"/>
      <c r="FJ196" s="462"/>
      <c r="FK196" s="462"/>
      <c r="FL196" s="462"/>
      <c r="FM196" s="462"/>
      <c r="FN196" s="462"/>
      <c r="FO196" s="462"/>
      <c r="FP196" s="470"/>
      <c r="FQ196" s="470"/>
      <c r="FR196" s="470"/>
      <c r="FS196" s="470"/>
      <c r="FT196" s="470"/>
      <c r="FU196" s="470"/>
      <c r="FV196" s="470"/>
      <c r="FW196" s="470"/>
      <c r="FX196" s="470"/>
      <c r="FY196" s="470"/>
      <c r="FZ196" s="470"/>
      <c r="GA196" s="470"/>
      <c r="GB196" s="462"/>
      <c r="GC196" s="462"/>
      <c r="GD196" s="462"/>
      <c r="GE196" s="462"/>
      <c r="GF196" s="462"/>
      <c r="GG196" s="462"/>
      <c r="GH196" s="462"/>
      <c r="GI196" s="462"/>
      <c r="GJ196" s="462"/>
      <c r="GK196" s="462"/>
      <c r="GL196" s="462"/>
      <c r="GM196" s="462"/>
      <c r="GN196" s="462"/>
      <c r="GO196" s="462"/>
      <c r="GP196" s="462"/>
      <c r="GQ196" s="312"/>
      <c r="GR196" s="312"/>
      <c r="GS196" s="312"/>
      <c r="GT196" s="312"/>
      <c r="GU196" s="312"/>
      <c r="GV196" s="312"/>
      <c r="GW196" s="312"/>
      <c r="GX196" s="312"/>
      <c r="GY196" s="490"/>
      <c r="GZ196" s="490"/>
      <c r="HA196" s="490"/>
      <c r="HB196" s="490"/>
      <c r="HC196" s="490"/>
      <c r="HD196" s="490"/>
      <c r="HE196" s="490"/>
      <c r="HF196" s="490"/>
      <c r="HG196" s="499"/>
      <c r="HH196" s="499"/>
      <c r="HI196" s="499"/>
      <c r="HJ196" s="499"/>
      <c r="HK196" s="499"/>
      <c r="HL196" s="499"/>
      <c r="HM196" s="499"/>
      <c r="HN196" s="499"/>
      <c r="HO196" s="499"/>
      <c r="HP196" s="499"/>
      <c r="HQ196" s="490"/>
      <c r="HR196" s="490"/>
      <c r="HS196" s="490"/>
      <c r="HT196" s="490"/>
      <c r="HU196" s="490"/>
      <c r="HV196" s="490"/>
      <c r="HW196" s="490"/>
      <c r="HX196" s="490"/>
      <c r="HY196" s="490"/>
      <c r="HZ196" s="490"/>
      <c r="IA196" s="490"/>
      <c r="IB196" s="490"/>
      <c r="IC196" s="490"/>
      <c r="ID196" s="490"/>
      <c r="IE196" s="490"/>
      <c r="IF196" s="490"/>
      <c r="IG196" s="490"/>
      <c r="IH196" s="482"/>
      <c r="II196" s="482"/>
      <c r="IJ196" s="490"/>
      <c r="IK196" s="490">
        <v>0</v>
      </c>
    </row>
    <row r="197" spans="2:245" x14ac:dyDescent="0.2">
      <c r="B197" s="221" t="s">
        <v>156</v>
      </c>
      <c r="C197" s="128">
        <v>2564565.7782366998</v>
      </c>
      <c r="D197" s="128">
        <v>2556628.6935417997</v>
      </c>
      <c r="E197" s="128">
        <v>2601316.5291526001</v>
      </c>
      <c r="F197" s="129">
        <v>2629125.0833591996</v>
      </c>
      <c r="G197" s="128">
        <v>2646647.6789458995</v>
      </c>
      <c r="H197" s="128">
        <v>2642253.5883309995</v>
      </c>
      <c r="I197" s="128">
        <v>2672853.0152610997</v>
      </c>
      <c r="J197" s="128">
        <v>2585228.6438866993</v>
      </c>
      <c r="K197" s="128">
        <v>2618501.645054</v>
      </c>
      <c r="L197" s="128">
        <v>2386212.9530656994</v>
      </c>
      <c r="M197" s="128">
        <v>2398074.8568758001</v>
      </c>
      <c r="N197" s="128">
        <v>2425144.9321757997</v>
      </c>
      <c r="O197" s="128">
        <v>2423072.3825939996</v>
      </c>
      <c r="P197" s="129">
        <v>2447583.0205716994</v>
      </c>
      <c r="Q197" s="129">
        <v>2660253.2769560996</v>
      </c>
      <c r="R197" s="129">
        <v>2726081.6533054993</v>
      </c>
      <c r="S197" s="129">
        <v>2727465.7468716991</v>
      </c>
      <c r="T197" s="128">
        <v>12306207.839132803</v>
      </c>
      <c r="U197" s="128">
        <v>13436439.960141899</v>
      </c>
      <c r="V197" s="128">
        <v>13733493.440014003</v>
      </c>
      <c r="W197" s="128">
        <v>20711885.449282903</v>
      </c>
      <c r="X197" s="128">
        <v>17473416.013084702</v>
      </c>
      <c r="Y197" s="128">
        <v>17489906.353592601</v>
      </c>
      <c r="Z197" s="128">
        <v>19549130.903662805</v>
      </c>
      <c r="AA197" s="128">
        <v>19935682.472752299</v>
      </c>
      <c r="AB197" s="128">
        <v>20749516.090113703</v>
      </c>
      <c r="AC197" s="129">
        <v>21510654.360026296</v>
      </c>
      <c r="AD197" s="129">
        <v>22698252.8307482</v>
      </c>
      <c r="AE197" s="129">
        <v>22671853.624151003</v>
      </c>
      <c r="AF197" s="129">
        <v>24599090.928574599</v>
      </c>
      <c r="AG197" s="128">
        <v>25513888.039273404</v>
      </c>
      <c r="AH197" s="128">
        <v>25506756.859839205</v>
      </c>
      <c r="AI197" s="128">
        <v>25341633.476049002</v>
      </c>
      <c r="AJ197" s="128">
        <v>25366244.592991602</v>
      </c>
      <c r="AK197" s="128">
        <v>25351107.238839302</v>
      </c>
      <c r="AL197" s="128">
        <v>35206942.002544299</v>
      </c>
      <c r="AM197" s="128">
        <v>40492354.308334805</v>
      </c>
      <c r="AN197" s="128">
        <v>40826155.037946701</v>
      </c>
      <c r="AO197" s="128">
        <v>46029860.229539804</v>
      </c>
      <c r="AP197" s="128">
        <v>52545727.4193203</v>
      </c>
      <c r="AQ197" s="128">
        <v>57526885.856528699</v>
      </c>
      <c r="AR197" s="128">
        <v>63072870.967410192</v>
      </c>
      <c r="AS197" s="128">
        <v>75632067.614272505</v>
      </c>
      <c r="AT197" s="129">
        <v>88822791.981786996</v>
      </c>
      <c r="AU197" s="129">
        <v>111489325.44208099</v>
      </c>
      <c r="AV197" s="129">
        <v>89060146.2452133</v>
      </c>
      <c r="AW197" s="129">
        <v>70758168.341537401</v>
      </c>
      <c r="AX197" s="129">
        <v>90408020.7790609</v>
      </c>
      <c r="AY197" s="128">
        <v>107644950.8680601</v>
      </c>
      <c r="AZ197" s="128">
        <v>107646840.4291112</v>
      </c>
      <c r="BA197" s="128">
        <v>73426559.17158711</v>
      </c>
      <c r="BB197" s="128">
        <v>73430963.251404196</v>
      </c>
      <c r="BC197" s="128">
        <v>9979188.5701828916</v>
      </c>
      <c r="BD197" s="128">
        <v>-594205869.36722362</v>
      </c>
      <c r="BE197" s="128">
        <v>-563150148.59665608</v>
      </c>
      <c r="BF197" s="128">
        <v>-598983717.03917003</v>
      </c>
      <c r="BG197" s="128">
        <v>-816367703.18453014</v>
      </c>
      <c r="BH197" s="128">
        <v>-1128713521.6004128</v>
      </c>
      <c r="BI197" s="128">
        <v>-1004872927.1610703</v>
      </c>
      <c r="BJ197" s="128">
        <v>-1174647618.2538366</v>
      </c>
      <c r="BK197" s="128">
        <v>-1320233013.9774988</v>
      </c>
      <c r="BL197" s="128">
        <v>-1241608857.1955147</v>
      </c>
      <c r="BM197" s="128">
        <v>-1217622302.4597001</v>
      </c>
      <c r="BN197" s="128">
        <v>-1376376531.4231851</v>
      </c>
      <c r="BO197" s="128">
        <v>-1491309100.2667332</v>
      </c>
      <c r="BP197" s="128">
        <v>-1497349590.1900811</v>
      </c>
      <c r="BQ197" s="128">
        <v>-1442083332.4486325</v>
      </c>
      <c r="BR197" s="128">
        <v>-1438195916.3192105</v>
      </c>
      <c r="BS197" s="128">
        <v>-1667049150.2937887</v>
      </c>
      <c r="BT197" s="128">
        <v>-1702548825.3582652</v>
      </c>
      <c r="BU197" s="128">
        <v>-1700786751.9378076</v>
      </c>
      <c r="BV197" s="128">
        <v>-1698703966.8963249</v>
      </c>
      <c r="BW197" s="128">
        <v>-1695041049.8659937</v>
      </c>
      <c r="BX197" s="128">
        <v>-2745695599.2131295</v>
      </c>
      <c r="BY197" s="128">
        <v>-3312997330.636869</v>
      </c>
      <c r="BZ197" s="128">
        <v>-3460120916.9173055</v>
      </c>
      <c r="CA197" s="128">
        <v>-3475456143.0605025</v>
      </c>
      <c r="CB197" s="128">
        <v>-4190911750.0514598</v>
      </c>
      <c r="CC197" s="128">
        <v>-5047282079.5514431</v>
      </c>
      <c r="CD197" s="128">
        <v>-6073280884.971529</v>
      </c>
      <c r="CE197" s="128">
        <v>-7308469138.547555</v>
      </c>
      <c r="CF197" s="128">
        <v>-178693569894.72</v>
      </c>
      <c r="CG197" s="128">
        <v>-181089637146.20999</v>
      </c>
      <c r="CH197" s="128">
        <v>-183665088338.27002</v>
      </c>
      <c r="CI197" s="128">
        <v>-175932745614.17999</v>
      </c>
      <c r="CJ197" s="128">
        <v>-173601468650.14999</v>
      </c>
      <c r="CK197" s="128">
        <v>-167843944581.03</v>
      </c>
      <c r="CL197" s="129">
        <v>-167952264277.37997</v>
      </c>
      <c r="CM197" s="129">
        <v>-169332542020.03</v>
      </c>
      <c r="CN197" s="129">
        <v>-170909434326.73996</v>
      </c>
      <c r="CO197" s="129">
        <v>-144672701838.18002</v>
      </c>
      <c r="CP197" s="246">
        <v>-145888478687.74002</v>
      </c>
      <c r="CQ197" s="246">
        <v>-146812427021.52997</v>
      </c>
      <c r="CR197" s="246">
        <v>-102049828094.16002</v>
      </c>
      <c r="CS197" s="246">
        <v>-117236728168.40001</v>
      </c>
      <c r="CT197" s="246">
        <v>-130263304455.16</v>
      </c>
      <c r="CU197" s="246">
        <v>-287701653714.45996</v>
      </c>
      <c r="CV197" s="246">
        <v>-461834598020.75995</v>
      </c>
      <c r="CW197" s="246">
        <v>-685316689145.41992</v>
      </c>
      <c r="CX197" s="246">
        <v>-865788799086.05005</v>
      </c>
      <c r="CY197" s="246">
        <v>-989689585948.93018</v>
      </c>
      <c r="CZ197" s="246">
        <v>-1250944714673.1902</v>
      </c>
      <c r="DA197" s="246">
        <v>-1464787435314.1499</v>
      </c>
      <c r="DB197" s="246">
        <v>-2308315863538.0806</v>
      </c>
      <c r="DC197" s="246">
        <v>-4790962449186.5898</v>
      </c>
      <c r="DD197" s="246">
        <v>-4710564339083.3701</v>
      </c>
      <c r="DE197" s="246">
        <v>-4681356105757.8799</v>
      </c>
      <c r="DF197" s="246">
        <v>-4583553198438.4307</v>
      </c>
      <c r="DG197" s="300">
        <v>-4625926666784.1797</v>
      </c>
      <c r="DH197" s="300">
        <v>-4613236732215.0996</v>
      </c>
      <c r="DI197" s="300">
        <v>-4561495068175.3203</v>
      </c>
      <c r="DJ197" s="300">
        <v>-4685156846294.5898</v>
      </c>
      <c r="DK197" s="300">
        <v>-4695872799766.1299</v>
      </c>
      <c r="DL197" s="300">
        <v>-4285320922624.1406</v>
      </c>
      <c r="DM197" s="300">
        <v>-4321725509776.2603</v>
      </c>
      <c r="DN197" s="300">
        <v>-4545181886989.7705</v>
      </c>
      <c r="DO197" s="300">
        <v>-5692974483896.6904</v>
      </c>
      <c r="DP197" s="309">
        <v>-6894882917973.1104</v>
      </c>
      <c r="DQ197" s="309">
        <v>-4505026611896.8311</v>
      </c>
      <c r="DR197" s="309">
        <v>-5212171552261.9805</v>
      </c>
      <c r="DS197" s="309">
        <v>-6831166831554.3613</v>
      </c>
      <c r="DT197" s="309">
        <v>-5630271927405.0605</v>
      </c>
      <c r="DU197" s="300">
        <v>-5839511263070.5703</v>
      </c>
      <c r="DV197" s="300">
        <v>-5287051586082.9307</v>
      </c>
      <c r="DW197" s="300">
        <v>-6099655899773.0313</v>
      </c>
      <c r="DX197" s="309">
        <v>-7033651056527.4502</v>
      </c>
      <c r="DY197" s="300">
        <v>-7372957438413.8896</v>
      </c>
      <c r="DZ197" s="300">
        <v>-5933186742088.3604</v>
      </c>
      <c r="EA197" s="300">
        <v>-3455040879537.4399</v>
      </c>
      <c r="EB197" s="300">
        <v>-7186308602663.4209</v>
      </c>
      <c r="EC197" s="300">
        <v>-10797043442478.201</v>
      </c>
      <c r="ED197" s="300">
        <v>-6903755230841.6406</v>
      </c>
      <c r="EE197" s="300">
        <v>-12829220234249.203</v>
      </c>
      <c r="EF197" s="300">
        <v>-16685203490861.979</v>
      </c>
      <c r="EG197" s="300">
        <v>-21666636617140.125</v>
      </c>
      <c r="EH197" s="300">
        <v>-19990771713846.66</v>
      </c>
      <c r="EI197" s="300">
        <v>-19395080777706.25</v>
      </c>
      <c r="EJ197" s="300">
        <v>-18849765207019.316</v>
      </c>
      <c r="EK197" s="372">
        <v>-21742405995340.52</v>
      </c>
      <c r="EL197" s="407">
        <v>-20953676.811615422</v>
      </c>
      <c r="EM197" s="407">
        <v>-18417260.480431635</v>
      </c>
      <c r="EN197" s="309">
        <v>-18215985.339983698</v>
      </c>
      <c r="EO197" s="394">
        <v>-18787120.332132481</v>
      </c>
      <c r="EP197" s="394">
        <v>-27727205.642738905</v>
      </c>
      <c r="EQ197" s="394">
        <v>-34494619.935933784</v>
      </c>
      <c r="ER197" s="394">
        <v>-43026079.069587737</v>
      </c>
      <c r="ES197" s="394">
        <v>-45757942.258047037</v>
      </c>
      <c r="ET197" s="407">
        <v>-54259432.532657564</v>
      </c>
      <c r="EU197" s="407">
        <v>-59229976.354951732</v>
      </c>
      <c r="EV197" s="407">
        <v>-65576488.316445671</v>
      </c>
      <c r="EW197" s="407">
        <v>-66810867.815342546</v>
      </c>
      <c r="EX197" s="432">
        <v>-63992784.681023881</v>
      </c>
      <c r="EY197" s="459">
        <v>-69079911.040029213</v>
      </c>
      <c r="EZ197" s="459">
        <v>-88528265.66499728</v>
      </c>
      <c r="FA197" s="459">
        <v>-101946776.08986215</v>
      </c>
      <c r="FB197" s="459">
        <v>-104390871.13582689</v>
      </c>
      <c r="FC197" s="459">
        <v>-105132128.79599352</v>
      </c>
      <c r="FD197" s="432">
        <v>-103271708.91351368</v>
      </c>
      <c r="FE197" s="432">
        <v>-103107761.19949223</v>
      </c>
      <c r="FF197" s="459">
        <v>-103807788.29004717</v>
      </c>
      <c r="FG197" s="459">
        <v>-103493282.9873376</v>
      </c>
      <c r="FH197" s="459">
        <v>-102816767.39377911</v>
      </c>
      <c r="FI197" s="459">
        <v>-103030308.88735346</v>
      </c>
      <c r="FJ197" s="459">
        <v>-102861649.42165561</v>
      </c>
      <c r="FK197" s="459">
        <v>-103142157.84064983</v>
      </c>
      <c r="FL197" s="459">
        <v>-119010651.41671659</v>
      </c>
      <c r="FM197" s="459">
        <v>-135697358.90893075</v>
      </c>
      <c r="FN197" s="459">
        <v>-177173983.41112319</v>
      </c>
      <c r="FO197" s="459">
        <v>-242748563.68698105</v>
      </c>
      <c r="FP197" s="467" t="s">
        <v>95</v>
      </c>
      <c r="FQ197" s="467" t="s">
        <v>95</v>
      </c>
      <c r="FR197" s="467" t="s">
        <v>95</v>
      </c>
      <c r="FS197" s="467" t="s">
        <v>95</v>
      </c>
      <c r="FT197" s="467" t="s">
        <v>95</v>
      </c>
      <c r="FU197" s="467" t="s">
        <v>95</v>
      </c>
      <c r="FV197" s="467" t="s">
        <v>95</v>
      </c>
      <c r="FW197" s="467" t="s">
        <v>95</v>
      </c>
      <c r="FX197" s="467" t="s">
        <v>95</v>
      </c>
      <c r="FY197" s="467" t="s">
        <v>95</v>
      </c>
      <c r="FZ197" s="467" t="s">
        <v>95</v>
      </c>
      <c r="GA197" s="467" t="s">
        <v>95</v>
      </c>
      <c r="GB197" s="459">
        <v>-338361395.78777862</v>
      </c>
      <c r="GC197" s="459">
        <v>-367850712.51848125</v>
      </c>
      <c r="GD197" s="459">
        <v>-383520948.07012665</v>
      </c>
      <c r="GE197" s="459">
        <v>-409206993.32083243</v>
      </c>
      <c r="GF197" s="459">
        <v>-429881677.27856082</v>
      </c>
      <c r="GG197" s="459">
        <v>-448265572.17488396</v>
      </c>
      <c r="GH197" s="459">
        <v>-478027246.96515936</v>
      </c>
      <c r="GI197" s="459">
        <v>-510333123.44664824</v>
      </c>
      <c r="GJ197" s="459">
        <v>-522683019.46943086</v>
      </c>
      <c r="GK197" s="459">
        <v>-565488738.84064639</v>
      </c>
      <c r="GL197" s="459">
        <v>-618628937.21659052</v>
      </c>
      <c r="GM197" s="459">
        <v>-637149814.92296576</v>
      </c>
      <c r="GN197" s="459">
        <v>-638277372.09918773</v>
      </c>
      <c r="GO197" s="459">
        <v>-650058862.2807914</v>
      </c>
      <c r="GP197" s="459">
        <v>-716422693.98922837</v>
      </c>
      <c r="GQ197" s="309">
        <v>-748368925.57341957</v>
      </c>
      <c r="GR197" s="309">
        <v>-866913200.19672573</v>
      </c>
      <c r="GS197" s="309">
        <v>-1012060664.5339826</v>
      </c>
      <c r="GT197" s="309">
        <v>-1390010067.4178593</v>
      </c>
      <c r="GU197" s="309">
        <v>-1483648662.7337968</v>
      </c>
      <c r="GV197" s="309">
        <v>-1483425207.6376748</v>
      </c>
      <c r="GW197" s="309">
        <v>-1470471251.4203913</v>
      </c>
      <c r="GX197" s="309">
        <v>-1536563524.9983146</v>
      </c>
      <c r="GY197" s="485">
        <v>-1545036155.8410063</v>
      </c>
      <c r="GZ197" s="485">
        <v>-1868290088.5816343</v>
      </c>
      <c r="HA197" s="485">
        <v>-2125350885.1104264</v>
      </c>
      <c r="HB197" s="485">
        <v>-2344166662.9070659</v>
      </c>
      <c r="HC197" s="485">
        <v>-2584177086.7175341</v>
      </c>
      <c r="HD197" s="485">
        <v>-2582950591.4949346</v>
      </c>
      <c r="HE197" s="485">
        <v>-2492787696.8272076</v>
      </c>
      <c r="HF197" s="485">
        <v>-2419911675.4040799</v>
      </c>
      <c r="HG197" s="484">
        <v>-2646685823.2401929</v>
      </c>
      <c r="HH197" s="484">
        <v>-2638104446.8503666</v>
      </c>
      <c r="HI197" s="484">
        <v>-2605145829.030179</v>
      </c>
      <c r="HJ197" s="484">
        <v>-2527058763.384655</v>
      </c>
      <c r="HK197" s="484">
        <v>-2594926500.253799</v>
      </c>
      <c r="HL197" s="484">
        <v>-2754566064.1710801</v>
      </c>
      <c r="HM197" s="484">
        <v>-3009133602.2332587</v>
      </c>
      <c r="HN197" s="484">
        <v>-3351201926.4876809</v>
      </c>
      <c r="HO197" s="484">
        <v>-3539127099.089757</v>
      </c>
      <c r="HP197" s="484">
        <v>-3891801637.4285173</v>
      </c>
      <c r="HQ197" s="485">
        <v>-4164484926.2775426</v>
      </c>
      <c r="HR197" s="485">
        <v>-4122732126.1521192</v>
      </c>
      <c r="HS197" s="485">
        <v>-4358994602.8306942</v>
      </c>
      <c r="HT197" s="485">
        <v>-4332537385.3176327</v>
      </c>
      <c r="HU197" s="485">
        <v>-4333827637.2578478</v>
      </c>
      <c r="HV197" s="485">
        <v>-4386493024.9564505</v>
      </c>
      <c r="HW197" s="485">
        <v>-4374534304.5413923</v>
      </c>
      <c r="HX197" s="485">
        <v>-4469471444.9068117</v>
      </c>
      <c r="HY197" s="485">
        <v>-4578991327.3228893</v>
      </c>
      <c r="HZ197" s="485">
        <v>-4595245972.7511587</v>
      </c>
      <c r="IA197" s="485">
        <v>-4857222485.4778051</v>
      </c>
      <c r="IB197" s="485">
        <v>-5363466001.320509</v>
      </c>
      <c r="IC197" s="485">
        <v>-5683345797.3569269</v>
      </c>
      <c r="ID197" s="485">
        <v>-5665310963.0977182</v>
      </c>
      <c r="IE197" s="485">
        <v>-5842448327.5291052</v>
      </c>
      <c r="IF197" s="485">
        <v>-5852649936.5709591</v>
      </c>
      <c r="IG197" s="485">
        <v>-5916864031.5041418</v>
      </c>
      <c r="IH197" s="479" t="s">
        <v>95</v>
      </c>
      <c r="II197" s="479" t="s">
        <v>95</v>
      </c>
      <c r="IJ197" s="485">
        <v>-5800544867.0778427</v>
      </c>
      <c r="IK197" s="485">
        <v>-5866118736.3645649</v>
      </c>
    </row>
    <row r="198" spans="2:245" x14ac:dyDescent="0.2">
      <c r="B198" s="223" t="s">
        <v>157</v>
      </c>
      <c r="C198" s="128">
        <v>2557530.7516314997</v>
      </c>
      <c r="D198" s="128">
        <v>2555217.0262757</v>
      </c>
      <c r="E198" s="128">
        <v>2600616.3107602997</v>
      </c>
      <c r="F198" s="129">
        <v>2628018.8326234003</v>
      </c>
      <c r="G198" s="128">
        <v>2644696.3022070997</v>
      </c>
      <c r="H198" s="128">
        <v>2648753.1516004</v>
      </c>
      <c r="I198" s="128">
        <v>2679676.0722488998</v>
      </c>
      <c r="J198" s="128">
        <v>2591881.8642065995</v>
      </c>
      <c r="K198" s="128">
        <v>2624960.0707399999</v>
      </c>
      <c r="L198" s="128">
        <v>2385358.8056163997</v>
      </c>
      <c r="M198" s="128">
        <v>2397632.2140563997</v>
      </c>
      <c r="N198" s="128">
        <v>2424783.7397703999</v>
      </c>
      <c r="O198" s="128">
        <v>2422321.7612420996</v>
      </c>
      <c r="P198" s="129">
        <v>2438305.7696729996</v>
      </c>
      <c r="Q198" s="129">
        <v>2659073.4203438996</v>
      </c>
      <c r="R198" s="129">
        <v>2725097.3931911997</v>
      </c>
      <c r="S198" s="129">
        <v>2727010.1921034991</v>
      </c>
      <c r="T198" s="128">
        <v>12305620.926056702</v>
      </c>
      <c r="U198" s="128">
        <v>13435886.201442098</v>
      </c>
      <c r="V198" s="128">
        <v>13732461.4488008</v>
      </c>
      <c r="W198" s="128">
        <v>17061320.689829502</v>
      </c>
      <c r="X198" s="128">
        <v>17050166.445909202</v>
      </c>
      <c r="Y198" s="128">
        <v>17067984.2877081</v>
      </c>
      <c r="Z198" s="128">
        <v>17498465.9298039</v>
      </c>
      <c r="AA198" s="128">
        <v>17885645.645929597</v>
      </c>
      <c r="AB198" s="128">
        <v>18699318.425322901</v>
      </c>
      <c r="AC198" s="129">
        <v>18249665.642815396</v>
      </c>
      <c r="AD198" s="129">
        <v>19429511.322712298</v>
      </c>
      <c r="AE198" s="129">
        <v>19428772.634509098</v>
      </c>
      <c r="AF198" s="129">
        <v>21355972.738341499</v>
      </c>
      <c r="AG198" s="128">
        <v>22269370.5248922</v>
      </c>
      <c r="AH198" s="128">
        <v>22258068.475225501</v>
      </c>
      <c r="AI198" s="128">
        <v>22097362.918142606</v>
      </c>
      <c r="AJ198" s="128">
        <v>22123599.319699503</v>
      </c>
      <c r="AK198" s="128">
        <v>22109803.0470897</v>
      </c>
      <c r="AL198" s="128">
        <v>22101760.731121298</v>
      </c>
      <c r="AM198" s="128">
        <v>22084870.1162741</v>
      </c>
      <c r="AN198" s="128">
        <v>22081507.8042234</v>
      </c>
      <c r="AO198" s="128">
        <v>22070340.048623398</v>
      </c>
      <c r="AP198" s="128">
        <v>22089969.674256302</v>
      </c>
      <c r="AQ198" s="128">
        <v>22124270.6417563</v>
      </c>
      <c r="AR198" s="128">
        <v>22127687.882682901</v>
      </c>
      <c r="AS198" s="128">
        <v>22181707.916045599</v>
      </c>
      <c r="AT198" s="129">
        <v>22119816.201881398</v>
      </c>
      <c r="AU198" s="129">
        <v>22119200.698163204</v>
      </c>
      <c r="AV198" s="129">
        <v>22009052.439056501</v>
      </c>
      <c r="AW198" s="129">
        <v>22017255.285560399</v>
      </c>
      <c r="AX198" s="129">
        <v>22034570.262277003</v>
      </c>
      <c r="AY198" s="128">
        <v>21992817.366287805</v>
      </c>
      <c r="AZ198" s="128">
        <v>7577989.5130030997</v>
      </c>
      <c r="BA198" s="128">
        <v>21997486.995050296</v>
      </c>
      <c r="BB198" s="128">
        <v>8750256.1837108005</v>
      </c>
      <c r="BC198" s="128">
        <v>-104892615.7629582</v>
      </c>
      <c r="BD198" s="128">
        <v>-742601764.86534107</v>
      </c>
      <c r="BE198" s="128">
        <v>-766457582.08873165</v>
      </c>
      <c r="BF198" s="128">
        <v>-888313537.27313304</v>
      </c>
      <c r="BG198" s="128">
        <v>-1078905239.8135719</v>
      </c>
      <c r="BH198" s="128">
        <v>-1221707775.0244856</v>
      </c>
      <c r="BI198" s="128">
        <v>-1135882119.8462183</v>
      </c>
      <c r="BJ198" s="128">
        <v>-1359274576.2627175</v>
      </c>
      <c r="BK198" s="128">
        <v>-1504859785.6796229</v>
      </c>
      <c r="BL198" s="128">
        <v>-1504045454.2591093</v>
      </c>
      <c r="BM198" s="128">
        <v>-1536667241.2264295</v>
      </c>
      <c r="BN198" s="128">
        <v>-1797595059.4977334</v>
      </c>
      <c r="BO198" s="128">
        <v>-2046890738.818351</v>
      </c>
      <c r="BP198" s="128">
        <v>-2116666606.0969162</v>
      </c>
      <c r="BQ198" s="128">
        <v>-2109303994.26314</v>
      </c>
      <c r="BR198" s="128">
        <v>-2105412210.0834317</v>
      </c>
      <c r="BS198" s="128">
        <v>-2365942043.6094732</v>
      </c>
      <c r="BT198" s="128">
        <v>-2401450187.591661</v>
      </c>
      <c r="BU198" s="128">
        <v>-2399684256.6179738</v>
      </c>
      <c r="BV198" s="128">
        <v>-2397596793.0245271</v>
      </c>
      <c r="BW198" s="128">
        <v>-2393951276.0110168</v>
      </c>
      <c r="BX198" s="128">
        <v>-2870455493.499763</v>
      </c>
      <c r="BY198" s="128">
        <v>-3437760083.7256913</v>
      </c>
      <c r="BZ198" s="128">
        <v>-3584886884.6900606</v>
      </c>
      <c r="CA198" s="128">
        <v>-3584080180.6640577</v>
      </c>
      <c r="CB198" s="128">
        <v>-4299536023.299902</v>
      </c>
      <c r="CC198" s="128">
        <v>-5155916087.9303226</v>
      </c>
      <c r="CD198" s="128">
        <v>-6182478402.3769627</v>
      </c>
      <c r="CE198" s="128">
        <v>-7417090512.9985714</v>
      </c>
      <c r="CF198" s="128">
        <v>-179557052624.01001</v>
      </c>
      <c r="CG198" s="128">
        <v>-181952927159.45999</v>
      </c>
      <c r="CH198" s="128">
        <v>-183773719957.72003</v>
      </c>
      <c r="CI198" s="128">
        <v>-176041164090.01001</v>
      </c>
      <c r="CJ198" s="128">
        <v>-173709887132.44</v>
      </c>
      <c r="CK198" s="128">
        <v>-167952369419.51001</v>
      </c>
      <c r="CL198" s="129">
        <v>-168060894800.42999</v>
      </c>
      <c r="CM198" s="129">
        <v>-169441171307.29001</v>
      </c>
      <c r="CN198" s="129">
        <v>-171018061544.55997</v>
      </c>
      <c r="CO198" s="129">
        <v>-144781923625.93002</v>
      </c>
      <c r="CP198" s="246">
        <v>-145997108296.71002</v>
      </c>
      <c r="CQ198" s="246">
        <v>-146925060977.91998</v>
      </c>
      <c r="CR198" s="246">
        <v>-102158550218.95001</v>
      </c>
      <c r="CS198" s="246">
        <v>-117345355813.94</v>
      </c>
      <c r="CT198" s="246">
        <v>-130482141240.31</v>
      </c>
      <c r="CU198" s="246">
        <v>-287815841573.33997</v>
      </c>
      <c r="CV198" s="246">
        <v>-461943439156.58997</v>
      </c>
      <c r="CW198" s="246">
        <v>-685429240295.90991</v>
      </c>
      <c r="CX198" s="246">
        <v>-865897977968.96008</v>
      </c>
      <c r="CY198" s="246">
        <v>-989798805364.43018</v>
      </c>
      <c r="CZ198" s="246">
        <v>-1251053949187.6802</v>
      </c>
      <c r="DA198" s="246">
        <v>-1464916772516.6199</v>
      </c>
      <c r="DB198" s="246">
        <v>-2308424818573.3203</v>
      </c>
      <c r="DC198" s="246">
        <v>-4791113826642.2598</v>
      </c>
      <c r="DD198" s="246">
        <v>-4710672976793.1494</v>
      </c>
      <c r="DE198" s="246">
        <v>-4681493250764.04</v>
      </c>
      <c r="DF198" s="246">
        <v>-4583678949899</v>
      </c>
      <c r="DG198" s="300">
        <v>-4626046491373.0996</v>
      </c>
      <c r="DH198" s="300">
        <v>-4613356474841.1797</v>
      </c>
      <c r="DI198" s="300">
        <v>-4561614595803.4004</v>
      </c>
      <c r="DJ198" s="300">
        <v>-4685276371403.6699</v>
      </c>
      <c r="DK198" s="300">
        <v>-4695763698219.4893</v>
      </c>
      <c r="DL198" s="300">
        <v>-4285219571157.5005</v>
      </c>
      <c r="DM198" s="300">
        <v>-4321603364466.6201</v>
      </c>
      <c r="DN198" s="300">
        <v>-4545063041080.1299</v>
      </c>
      <c r="DO198" s="300">
        <v>-5692874329195.8105</v>
      </c>
      <c r="DP198" s="309">
        <v>-6894782770433.8398</v>
      </c>
      <c r="DQ198" s="309">
        <v>-4504903074489.0605</v>
      </c>
      <c r="DR198" s="309">
        <v>-5212091728555.1406</v>
      </c>
      <c r="DS198" s="309">
        <v>-6831052629385.3311</v>
      </c>
      <c r="DT198" s="309">
        <v>-5630412893113.75</v>
      </c>
      <c r="DU198" s="300">
        <v>-5839651971570.6797</v>
      </c>
      <c r="DV198" s="300">
        <v>-5287198226283.04</v>
      </c>
      <c r="DW198" s="300">
        <v>-6099806559993.1406</v>
      </c>
      <c r="DX198" s="309">
        <v>-7033806568915.5498</v>
      </c>
      <c r="DY198" s="300">
        <v>-7373116960393.999</v>
      </c>
      <c r="DZ198" s="300">
        <v>-5932699746965.6602</v>
      </c>
      <c r="EA198" s="300">
        <v>-3454511576733.3896</v>
      </c>
      <c r="EB198" s="300">
        <v>-7185782311439.3711</v>
      </c>
      <c r="EC198" s="300">
        <v>-10796783261161.381</v>
      </c>
      <c r="ED198" s="300">
        <v>-6903677059279.8809</v>
      </c>
      <c r="EE198" s="300">
        <v>-12829122422418.412</v>
      </c>
      <c r="EF198" s="300">
        <v>-16685109116601.188</v>
      </c>
      <c r="EG198" s="300">
        <v>-21666944025404.059</v>
      </c>
      <c r="EH198" s="300">
        <v>-19992847700501.762</v>
      </c>
      <c r="EI198" s="300">
        <v>-19395217316457.203</v>
      </c>
      <c r="EJ198" s="300">
        <v>-18849883835798.539</v>
      </c>
      <c r="EK198" s="372">
        <v>-21742567088443.563</v>
      </c>
      <c r="EL198" s="407">
        <v>-20953807.033120401</v>
      </c>
      <c r="EM198" s="407">
        <v>-18415784.869850859</v>
      </c>
      <c r="EN198" s="309">
        <v>-18214498.518462922</v>
      </c>
      <c r="EO198" s="394">
        <v>-18785637.36930535</v>
      </c>
      <c r="EP198" s="394">
        <v>-27725671.137448359</v>
      </c>
      <c r="EQ198" s="394">
        <v>-34493218.59140119</v>
      </c>
      <c r="ER198" s="394">
        <v>-43024631.51722981</v>
      </c>
      <c r="ES198" s="394">
        <v>-45756826.764355257</v>
      </c>
      <c r="ET198" s="407">
        <v>-54257906.334441781</v>
      </c>
      <c r="EU198" s="407">
        <v>-59228448.493515953</v>
      </c>
      <c r="EV198" s="407">
        <v>-65575264.42224931</v>
      </c>
      <c r="EW198" s="407">
        <v>-66809332.954966769</v>
      </c>
      <c r="EX198" s="432">
        <v>-63991259.139317021</v>
      </c>
      <c r="EY198" s="459">
        <v>-69079983.963233441</v>
      </c>
      <c r="EZ198" s="459">
        <v>-88529229.494337603</v>
      </c>
      <c r="FA198" s="459">
        <v>-101946956.94661494</v>
      </c>
      <c r="FB198" s="459">
        <v>-104390934.84676996</v>
      </c>
      <c r="FC198" s="459">
        <v>-105132209.76179479</v>
      </c>
      <c r="FD198" s="432">
        <v>-103271782.83592273</v>
      </c>
      <c r="FE198" s="432">
        <v>-103131797.59800929</v>
      </c>
      <c r="FF198" s="459">
        <v>-103807849.98048323</v>
      </c>
      <c r="FG198" s="459">
        <v>-103493348.23777367</v>
      </c>
      <c r="FH198" s="459">
        <v>-102816815.65778098</v>
      </c>
      <c r="FI198" s="459">
        <v>-103030447.97051354</v>
      </c>
      <c r="FJ198" s="459">
        <v>-102861706.74581566</v>
      </c>
      <c r="FK198" s="459">
        <v>-103142220.44480988</v>
      </c>
      <c r="FL198" s="459">
        <v>-119010797.12087665</v>
      </c>
      <c r="FM198" s="459">
        <v>-135697508.49309081</v>
      </c>
      <c r="FN198" s="459">
        <v>-177174162.6903674</v>
      </c>
      <c r="FO198" s="459">
        <v>-242748749.82622528</v>
      </c>
      <c r="FP198" s="467" t="s">
        <v>95</v>
      </c>
      <c r="FQ198" s="467" t="s">
        <v>95</v>
      </c>
      <c r="FR198" s="467" t="s">
        <v>95</v>
      </c>
      <c r="FS198" s="467" t="s">
        <v>95</v>
      </c>
      <c r="FT198" s="467" t="s">
        <v>95</v>
      </c>
      <c r="FU198" s="467" t="s">
        <v>95</v>
      </c>
      <c r="FV198" s="467" t="s">
        <v>95</v>
      </c>
      <c r="FW198" s="467" t="s">
        <v>95</v>
      </c>
      <c r="FX198" s="467" t="s">
        <v>95</v>
      </c>
      <c r="FY198" s="467" t="s">
        <v>95</v>
      </c>
      <c r="FZ198" s="467" t="s">
        <v>95</v>
      </c>
      <c r="GA198" s="467" t="s">
        <v>95</v>
      </c>
      <c r="GB198" s="459">
        <v>-338361478.04702282</v>
      </c>
      <c r="GC198" s="459">
        <v>-367850798.89772546</v>
      </c>
      <c r="GD198" s="459">
        <v>-383521038.70937079</v>
      </c>
      <c r="GE198" s="459">
        <v>-409208169.79936129</v>
      </c>
      <c r="GF198" s="459">
        <v>-429882441.18869656</v>
      </c>
      <c r="GG198" s="459">
        <v>-448265751.07847238</v>
      </c>
      <c r="GH198" s="459">
        <v>-478027435.76450056</v>
      </c>
      <c r="GI198" s="459">
        <v>-510333248.05078942</v>
      </c>
      <c r="GJ198" s="459">
        <v>-522683165.90517205</v>
      </c>
      <c r="GK198" s="459">
        <v>-565488914.09138763</v>
      </c>
      <c r="GL198" s="459">
        <v>-618629137.01093173</v>
      </c>
      <c r="GM198" s="459">
        <v>-637150231.29245198</v>
      </c>
      <c r="GN198" s="459">
        <v>-638277542.11997437</v>
      </c>
      <c r="GO198" s="459">
        <v>-650059039.89690876</v>
      </c>
      <c r="GP198" s="459">
        <v>-716422891.41056967</v>
      </c>
      <c r="GQ198" s="309">
        <v>-748369159.33556092</v>
      </c>
      <c r="GR198" s="309">
        <v>-866913350.428267</v>
      </c>
      <c r="GS198" s="309">
        <v>-1012060822.0889239</v>
      </c>
      <c r="GT198" s="309">
        <v>-1390010242.8042004</v>
      </c>
      <c r="GU198" s="309">
        <v>-1483648868.672123</v>
      </c>
      <c r="GV198" s="309">
        <v>-1483425379.0242186</v>
      </c>
      <c r="GW198" s="309">
        <v>-1470471401.2156124</v>
      </c>
      <c r="GX198" s="309">
        <v>-1536563694.3877358</v>
      </c>
      <c r="GY198" s="485">
        <v>-1545036379.5998755</v>
      </c>
      <c r="GZ198" s="485">
        <v>-1868290170.0428555</v>
      </c>
      <c r="HA198" s="485">
        <v>-2125351241.8053985</v>
      </c>
      <c r="HB198" s="485">
        <v>-2344166795.461802</v>
      </c>
      <c r="HC198" s="485">
        <v>-2584177239.81567</v>
      </c>
      <c r="HD198" s="485">
        <v>-2582950769.9987855</v>
      </c>
      <c r="HE198" s="485">
        <v>-2492787807.1242585</v>
      </c>
      <c r="HF198" s="485">
        <v>-2419912481.4503551</v>
      </c>
      <c r="HG198" s="484">
        <v>-2646685961.3352442</v>
      </c>
      <c r="HH198" s="484">
        <v>-2638104771.7531371</v>
      </c>
      <c r="HI198" s="484">
        <v>-2605145937.545145</v>
      </c>
      <c r="HJ198" s="484">
        <v>-2527058886.8156209</v>
      </c>
      <c r="HK198" s="484">
        <v>-2594926637.2447648</v>
      </c>
      <c r="HL198" s="484">
        <v>-2754566206.8572459</v>
      </c>
      <c r="HM198" s="484">
        <v>-3009133771.1580243</v>
      </c>
      <c r="HN198" s="484">
        <v>-3351202039.1191621</v>
      </c>
      <c r="HO198" s="484">
        <v>-3539127450.4647121</v>
      </c>
      <c r="HP198" s="484">
        <v>-3891801839.2483983</v>
      </c>
      <c r="HQ198" s="485">
        <v>-4164485100.1324234</v>
      </c>
      <c r="HR198" s="485">
        <v>-4122732406.4230752</v>
      </c>
      <c r="HS198" s="485">
        <v>-4359030383.4092083</v>
      </c>
      <c r="HT198" s="485">
        <v>-4332540279.9592342</v>
      </c>
      <c r="HU198" s="485">
        <v>-4333827792.9715586</v>
      </c>
      <c r="HV198" s="485">
        <v>-4386493129.3031607</v>
      </c>
      <c r="HW198" s="485">
        <v>-4374783154.5575953</v>
      </c>
      <c r="HX198" s="485">
        <v>-4469477716.6652269</v>
      </c>
      <c r="HY198" s="485">
        <v>-4578991466.425704</v>
      </c>
      <c r="HZ198" s="485">
        <v>-4595246058.1370888</v>
      </c>
      <c r="IA198" s="485">
        <v>-4857222593.7123346</v>
      </c>
      <c r="IB198" s="485">
        <v>-5363466126.3016386</v>
      </c>
      <c r="IC198" s="485">
        <v>-5683345919.1514568</v>
      </c>
      <c r="ID198" s="485">
        <v>-5665375860.7927322</v>
      </c>
      <c r="IE198" s="485">
        <v>-5842450507.8410873</v>
      </c>
      <c r="IF198" s="485">
        <v>-5852652080.8552227</v>
      </c>
      <c r="IG198" s="485">
        <v>-5916875635.425252</v>
      </c>
      <c r="IH198" s="479" t="s">
        <v>95</v>
      </c>
      <c r="II198" s="479" t="s">
        <v>95</v>
      </c>
      <c r="IJ198" s="485">
        <v>-5800546737.2395506</v>
      </c>
      <c r="IK198" s="485">
        <v>-5866121162.4552412</v>
      </c>
    </row>
    <row r="199" spans="2:245" x14ac:dyDescent="0.2">
      <c r="B199" s="224" t="s">
        <v>158</v>
      </c>
      <c r="C199" s="127">
        <v>5118307.7517961003</v>
      </c>
      <c r="D199" s="127">
        <v>5131258.5597960996</v>
      </c>
      <c r="E199" s="127">
        <v>5176895.5197960995</v>
      </c>
      <c r="F199" s="130">
        <v>5194357.9437961001</v>
      </c>
      <c r="G199" s="127">
        <v>5208293.8077961002</v>
      </c>
      <c r="H199" s="127">
        <v>5212949.0157960998</v>
      </c>
      <c r="I199" s="127">
        <v>5257883.4267961001</v>
      </c>
      <c r="J199" s="127">
        <v>5272160.0907961</v>
      </c>
      <c r="K199" s="127">
        <v>5288559.7287961002</v>
      </c>
      <c r="L199" s="127">
        <v>5305692.9207961001</v>
      </c>
      <c r="M199" s="127">
        <v>5319960.6207961002</v>
      </c>
      <c r="N199" s="127">
        <v>5330618.0697960993</v>
      </c>
      <c r="O199" s="127">
        <v>5345871.0627961</v>
      </c>
      <c r="P199" s="130">
        <v>5367085.1157961003</v>
      </c>
      <c r="Q199" s="130">
        <v>5391470.9307960998</v>
      </c>
      <c r="R199" s="130">
        <v>5422410.9237960996</v>
      </c>
      <c r="S199" s="130">
        <v>5424365.0757961003</v>
      </c>
      <c r="T199" s="127">
        <v>14977163.9217961</v>
      </c>
      <c r="U199" s="127">
        <v>16102313.996796099</v>
      </c>
      <c r="V199" s="127">
        <v>16392915.6717961</v>
      </c>
      <c r="W199" s="127">
        <v>19671498.671796098</v>
      </c>
      <c r="X199" s="127">
        <v>19671498.671796098</v>
      </c>
      <c r="Y199" s="127">
        <v>19671498.671796098</v>
      </c>
      <c r="Z199" s="127">
        <v>20118578.171796098</v>
      </c>
      <c r="AA199" s="127">
        <v>20565657.671796098</v>
      </c>
      <c r="AB199" s="127">
        <v>21385303.421796098</v>
      </c>
      <c r="AC199" s="130">
        <v>22130435.921796098</v>
      </c>
      <c r="AD199" s="130">
        <v>22130435.921796098</v>
      </c>
      <c r="AE199" s="130">
        <v>22130435.921796098</v>
      </c>
      <c r="AF199" s="130">
        <v>24216806.921796098</v>
      </c>
      <c r="AG199" s="127">
        <v>24924682.796796098</v>
      </c>
      <c r="AH199" s="127">
        <v>24924682.796796098</v>
      </c>
      <c r="AI199" s="127">
        <v>24924682.796796098</v>
      </c>
      <c r="AJ199" s="127">
        <v>24924682.796796098</v>
      </c>
      <c r="AK199" s="127">
        <v>24924682.796796098</v>
      </c>
      <c r="AL199" s="127">
        <v>24924682.796796098</v>
      </c>
      <c r="AM199" s="127">
        <v>24924682.796796098</v>
      </c>
      <c r="AN199" s="127">
        <v>24924682.796796098</v>
      </c>
      <c r="AO199" s="127">
        <v>24924682.796796098</v>
      </c>
      <c r="AP199" s="127">
        <v>24924682.796796098</v>
      </c>
      <c r="AQ199" s="127">
        <v>24924682.796796098</v>
      </c>
      <c r="AR199" s="127">
        <v>24924682.796796098</v>
      </c>
      <c r="AS199" s="127">
        <v>24924682.796796098</v>
      </c>
      <c r="AT199" s="130">
        <v>24924682.796796098</v>
      </c>
      <c r="AU199" s="130">
        <v>24924682.796796098</v>
      </c>
      <c r="AV199" s="130">
        <v>24924682.796796098</v>
      </c>
      <c r="AW199" s="130">
        <v>24924682.796796098</v>
      </c>
      <c r="AX199" s="130">
        <v>24924682.796796098</v>
      </c>
      <c r="AY199" s="127">
        <v>24924682.796796098</v>
      </c>
      <c r="AZ199" s="127">
        <v>24924682.796796098</v>
      </c>
      <c r="BA199" s="127">
        <v>24924682.796796098</v>
      </c>
      <c r="BB199" s="127">
        <v>24924682.796796098</v>
      </c>
      <c r="BC199" s="127">
        <v>24924682.796796098</v>
      </c>
      <c r="BD199" s="127">
        <v>186283125.67179611</v>
      </c>
      <c r="BE199" s="127">
        <v>186283125.67179611</v>
      </c>
      <c r="BF199" s="127">
        <v>216088425.67179611</v>
      </c>
      <c r="BG199" s="127">
        <v>262882746.67179611</v>
      </c>
      <c r="BH199" s="127">
        <v>298053000.67179608</v>
      </c>
      <c r="BI199" s="127">
        <v>273091061.92179608</v>
      </c>
      <c r="BJ199" s="127">
        <v>327709274.17179608</v>
      </c>
      <c r="BK199" s="127">
        <v>368672932.98579615</v>
      </c>
      <c r="BL199" s="127">
        <v>368672932.98579615</v>
      </c>
      <c r="BM199" s="127">
        <v>368840588.17179608</v>
      </c>
      <c r="BN199" s="127">
        <v>443353838.17179608</v>
      </c>
      <c r="BO199" s="127">
        <v>498773067.48579615</v>
      </c>
      <c r="BP199" s="127">
        <v>514141425.67179608</v>
      </c>
      <c r="BQ199" s="127">
        <v>521592750.67179608</v>
      </c>
      <c r="BR199" s="127">
        <v>521592750.67179608</v>
      </c>
      <c r="BS199" s="127">
        <v>586791844.42179608</v>
      </c>
      <c r="BT199" s="127">
        <v>596106000.67179608</v>
      </c>
      <c r="BU199" s="127">
        <v>596106000.67179608</v>
      </c>
      <c r="BV199" s="127">
        <v>596106000.67179608</v>
      </c>
      <c r="BW199" s="127">
        <v>596106000.67179608</v>
      </c>
      <c r="BX199" s="127">
        <v>715327200.67179608</v>
      </c>
      <c r="BY199" s="127">
        <v>856902375.67179608</v>
      </c>
      <c r="BZ199" s="127">
        <v>894159000.67179608</v>
      </c>
      <c r="CA199" s="127">
        <v>894159000.67179608</v>
      </c>
      <c r="CB199" s="127">
        <v>1072990800.6717961</v>
      </c>
      <c r="CC199" s="127">
        <v>1287588960.6717961</v>
      </c>
      <c r="CD199" s="127">
        <v>1545106752.6717963</v>
      </c>
      <c r="CE199" s="127">
        <v>1854128103.0717962</v>
      </c>
      <c r="CF199" s="127">
        <v>44909135775.669998</v>
      </c>
      <c r="CG199" s="127">
        <v>45542498400.669998</v>
      </c>
      <c r="CH199" s="127">
        <v>45877808025.669998</v>
      </c>
      <c r="CI199" s="127">
        <v>46146055725.669998</v>
      </c>
      <c r="CJ199" s="127">
        <v>45535047075.669998</v>
      </c>
      <c r="CK199" s="127">
        <v>46228020300.669998</v>
      </c>
      <c r="CL199" s="130">
        <v>46451560050.669998</v>
      </c>
      <c r="CM199" s="130">
        <v>46853931600.669998</v>
      </c>
      <c r="CN199" s="130">
        <v>47293559775.669998</v>
      </c>
      <c r="CO199" s="130">
        <v>47815152525.669998</v>
      </c>
      <c r="CP199" s="247">
        <v>48239878050.669998</v>
      </c>
      <c r="CQ199" s="247">
        <v>48313314000.669998</v>
      </c>
      <c r="CR199" s="247">
        <v>49275851625.669998</v>
      </c>
      <c r="CS199" s="247">
        <v>56607476625.669998</v>
      </c>
      <c r="CT199" s="247">
        <v>62956663875.669998</v>
      </c>
      <c r="CU199" s="247">
        <v>138230457750.67001</v>
      </c>
      <c r="CV199" s="247">
        <v>220953182625.67001</v>
      </c>
      <c r="CW199" s="247">
        <v>328178198250.66998</v>
      </c>
      <c r="CX199" s="247">
        <v>413488986750.66998</v>
      </c>
      <c r="CY199" s="247">
        <v>467889644250.66998</v>
      </c>
      <c r="CZ199" s="247">
        <v>583201442250.67004</v>
      </c>
      <c r="DA199" s="247">
        <v>734438202750.67004</v>
      </c>
      <c r="DB199" s="247">
        <v>1152934689375.6699</v>
      </c>
      <c r="DC199" s="247">
        <v>2418791067000.6699</v>
      </c>
      <c r="DD199" s="247">
        <v>2417757307875.6699</v>
      </c>
      <c r="DE199" s="247">
        <v>2418248526750.6699</v>
      </c>
      <c r="DF199" s="247">
        <v>2418593113125.6699</v>
      </c>
      <c r="DG199" s="301">
        <v>2421078534000.6699</v>
      </c>
      <c r="DH199" s="301">
        <v>2419135653375.6699</v>
      </c>
      <c r="DI199" s="301">
        <v>2417918603625.6699</v>
      </c>
      <c r="DJ199" s="301">
        <v>2417361400125.6699</v>
      </c>
      <c r="DK199" s="301">
        <v>2415389193000.6699</v>
      </c>
      <c r="DL199" s="301">
        <v>2419736846625.6699</v>
      </c>
      <c r="DM199" s="301">
        <v>2429949800250.6699</v>
      </c>
      <c r="DN199" s="301">
        <v>3005966250000.6699</v>
      </c>
      <c r="DO199" s="301">
        <v>3813889330125.6699</v>
      </c>
      <c r="DP199" s="310">
        <v>3814798451625.6699</v>
      </c>
      <c r="DQ199" s="310">
        <v>3814365885750.6699</v>
      </c>
      <c r="DR199" s="310">
        <v>3960679826607.6699</v>
      </c>
      <c r="DS199" s="310">
        <v>4136134044263.1699</v>
      </c>
      <c r="DT199" s="310">
        <v>4201676645555.1699</v>
      </c>
      <c r="DU199" s="301">
        <v>4423720114170.6699</v>
      </c>
      <c r="DV199" s="301">
        <v>4528766537390.1699</v>
      </c>
      <c r="DW199" s="301">
        <v>4613026777380.6699</v>
      </c>
      <c r="DX199" s="310">
        <v>4814285015768.1699</v>
      </c>
      <c r="DY199" s="301">
        <v>5075123264820.6699</v>
      </c>
      <c r="DZ199" s="301">
        <v>5246869952993.1699</v>
      </c>
      <c r="EA199" s="301">
        <v>5480931201323.1699</v>
      </c>
      <c r="EB199" s="301">
        <v>6273886109127.6699</v>
      </c>
      <c r="EC199" s="301">
        <v>8731389989070.6699</v>
      </c>
      <c r="ED199" s="301">
        <v>9534370454165.1699</v>
      </c>
      <c r="EE199" s="301">
        <v>10316794655790.67</v>
      </c>
      <c r="EF199" s="301">
        <v>11645334960840.67</v>
      </c>
      <c r="EG199" s="301">
        <v>15037933868685.67</v>
      </c>
      <c r="EH199" s="301">
        <v>15367025440778.17</v>
      </c>
      <c r="EI199" s="301">
        <v>15722410639520.17</v>
      </c>
      <c r="EJ199" s="301">
        <v>14569211351835.67</v>
      </c>
      <c r="EK199" s="373">
        <v>15325790695467.67</v>
      </c>
      <c r="EL199" s="408">
        <v>14783017.22651317</v>
      </c>
      <c r="EM199" s="408">
        <v>14233361.34118567</v>
      </c>
      <c r="EN199" s="310">
        <v>14057419.790453169</v>
      </c>
      <c r="EO199" s="395">
        <v>14485875.849743171</v>
      </c>
      <c r="EP199" s="395">
        <v>17158134.463197671</v>
      </c>
      <c r="EQ199" s="395">
        <v>17763305.633010671</v>
      </c>
      <c r="ER199" s="395">
        <v>22057823.305823173</v>
      </c>
      <c r="ES199" s="395">
        <v>23600839.082825173</v>
      </c>
      <c r="ET199" s="408">
        <v>28009902.105560172</v>
      </c>
      <c r="EU199" s="408">
        <v>30554746.094450172</v>
      </c>
      <c r="EV199" s="408">
        <v>33939279.921530172</v>
      </c>
      <c r="EW199" s="408">
        <v>34581434.520507671</v>
      </c>
      <c r="EX199" s="433">
        <v>33181012.031307671</v>
      </c>
      <c r="EY199" s="460">
        <v>35711878.203855671</v>
      </c>
      <c r="EZ199" s="460">
        <v>45675318.227690175</v>
      </c>
      <c r="FA199" s="460">
        <v>52955110.47188317</v>
      </c>
      <c r="FB199" s="460">
        <v>54432620.525630169</v>
      </c>
      <c r="FC199" s="460">
        <v>54979763.569805175</v>
      </c>
      <c r="FD199" s="433">
        <v>53969910.747795671</v>
      </c>
      <c r="FE199" s="433">
        <v>53948249.24174767</v>
      </c>
      <c r="FF199" s="460">
        <v>54097907.136840671</v>
      </c>
      <c r="FG199" s="460">
        <v>53999012.313540675</v>
      </c>
      <c r="FH199" s="460">
        <v>53662587.650123172</v>
      </c>
      <c r="FI199" s="460">
        <v>53766347.739773169</v>
      </c>
      <c r="FJ199" s="460">
        <v>53766347.739773169</v>
      </c>
      <c r="FK199" s="460">
        <v>53766347.739773169</v>
      </c>
      <c r="FL199" s="460">
        <v>62093967.030942671</v>
      </c>
      <c r="FM199" s="460">
        <v>70847275.719465673</v>
      </c>
      <c r="FN199" s="460">
        <v>92360211.335595667</v>
      </c>
      <c r="FO199" s="460">
        <v>125792729.11721367</v>
      </c>
      <c r="FP199" s="468" t="s">
        <v>95</v>
      </c>
      <c r="FQ199" s="468" t="s">
        <v>95</v>
      </c>
      <c r="FR199" s="468" t="s">
        <v>95</v>
      </c>
      <c r="FS199" s="468" t="s">
        <v>95</v>
      </c>
      <c r="FT199" s="468" t="s">
        <v>95</v>
      </c>
      <c r="FU199" s="468" t="s">
        <v>95</v>
      </c>
      <c r="FV199" s="468" t="s">
        <v>95</v>
      </c>
      <c r="FW199" s="468" t="s">
        <v>95</v>
      </c>
      <c r="FX199" s="468" t="s">
        <v>95</v>
      </c>
      <c r="FY199" s="468" t="s">
        <v>95</v>
      </c>
      <c r="FZ199" s="468" t="s">
        <v>95</v>
      </c>
      <c r="GA199" s="468" t="s">
        <v>95</v>
      </c>
      <c r="GB199" s="460">
        <v>173913612.47997567</v>
      </c>
      <c r="GC199" s="460">
        <v>189423391.47795066</v>
      </c>
      <c r="GD199" s="460">
        <v>198710658.38279366</v>
      </c>
      <c r="GE199" s="460">
        <v>210687246.86530566</v>
      </c>
      <c r="GF199" s="460">
        <v>222542677.97185266</v>
      </c>
      <c r="GG199" s="460">
        <v>232111950.99344766</v>
      </c>
      <c r="GH199" s="460">
        <v>248379365.60230565</v>
      </c>
      <c r="GI199" s="460">
        <v>264565533.41568065</v>
      </c>
      <c r="GJ199" s="460">
        <v>270776321.65383565</v>
      </c>
      <c r="GK199" s="460">
        <v>292822564.36470568</v>
      </c>
      <c r="GL199" s="460">
        <v>320431415.5854007</v>
      </c>
      <c r="GM199" s="460">
        <v>329999726.4045307</v>
      </c>
      <c r="GN199" s="460">
        <v>330549349.95735568</v>
      </c>
      <c r="GO199" s="460">
        <v>337221310.67828768</v>
      </c>
      <c r="GP199" s="460">
        <v>371377438.80567867</v>
      </c>
      <c r="GQ199" s="310">
        <v>386728775.00885266</v>
      </c>
      <c r="GR199" s="310">
        <v>445378493.44678271</v>
      </c>
      <c r="GS199" s="310">
        <v>521059703.96344268</v>
      </c>
      <c r="GT199" s="310">
        <v>714235369.57510567</v>
      </c>
      <c r="GU199" s="310">
        <v>759473522.57952058</v>
      </c>
      <c r="GV199" s="310">
        <v>759473522.57952058</v>
      </c>
      <c r="GW199" s="310">
        <v>759473522.57952058</v>
      </c>
      <c r="GX199" s="310">
        <v>794964645.11472857</v>
      </c>
      <c r="GY199" s="254">
        <v>798456539.81240761</v>
      </c>
      <c r="GZ199" s="254">
        <v>966058589.8421756</v>
      </c>
      <c r="HA199" s="254">
        <v>1099975410.9475806</v>
      </c>
      <c r="HB199" s="254">
        <v>1211019012.6150408</v>
      </c>
      <c r="HC199" s="254">
        <v>1337015164.6328807</v>
      </c>
      <c r="HD199" s="254">
        <v>1340518347.6870208</v>
      </c>
      <c r="HE199" s="254">
        <v>1296346094.1119208</v>
      </c>
      <c r="HF199" s="254">
        <v>1261351862.0501807</v>
      </c>
      <c r="HG199" s="255">
        <v>1372011807.8461707</v>
      </c>
      <c r="HH199" s="255">
        <v>1374390351.2978508</v>
      </c>
      <c r="HI199" s="255">
        <v>1362768803.5744107</v>
      </c>
      <c r="HJ199" s="255">
        <v>1322976819.2379308</v>
      </c>
      <c r="HK199" s="255">
        <v>1358529675.0087807</v>
      </c>
      <c r="HL199" s="255">
        <v>1442910887.4348407</v>
      </c>
      <c r="HM199" s="255">
        <v>1570811221.1216307</v>
      </c>
      <c r="HN199" s="255">
        <v>1746241784.9385507</v>
      </c>
      <c r="HO199" s="255">
        <v>1837547105.7196608</v>
      </c>
      <c r="HP199" s="255">
        <v>2013375527.2789207</v>
      </c>
      <c r="HQ199" s="254">
        <v>2098302588.1308107</v>
      </c>
      <c r="HR199" s="254">
        <v>2133388768.0079007</v>
      </c>
      <c r="HS199" s="254">
        <v>2236164568.7459407</v>
      </c>
      <c r="HT199" s="254">
        <v>2248393859.2799807</v>
      </c>
      <c r="HU199" s="254">
        <v>2273679152.6234603</v>
      </c>
      <c r="HV199" s="254">
        <v>2297468720.5641704</v>
      </c>
      <c r="HW199" s="254">
        <v>2282926653.0142207</v>
      </c>
      <c r="HX199" s="254">
        <v>2333959407.3053904</v>
      </c>
      <c r="HY199" s="254">
        <v>2380080746.4063506</v>
      </c>
      <c r="HZ199" s="254">
        <v>2390606724.5671706</v>
      </c>
      <c r="IA199" s="254">
        <v>2524567885.8742504</v>
      </c>
      <c r="IB199" s="254">
        <v>2766730351.7424407</v>
      </c>
      <c r="IC199" s="254">
        <v>2920313478.4384103</v>
      </c>
      <c r="ID199" s="254">
        <v>2962551835.6350503</v>
      </c>
      <c r="IE199" s="254">
        <v>3015765462.6502604</v>
      </c>
      <c r="IF199" s="254">
        <v>3022259600.0855904</v>
      </c>
      <c r="IG199" s="254">
        <v>3035190296.3325706</v>
      </c>
      <c r="IH199" s="480" t="s">
        <v>95</v>
      </c>
      <c r="II199" s="480" t="s">
        <v>95</v>
      </c>
      <c r="IJ199" s="254">
        <v>2968291518.2116904</v>
      </c>
      <c r="IK199" s="254">
        <v>2962615450.3122301</v>
      </c>
    </row>
    <row r="200" spans="2:245" x14ac:dyDescent="0.2">
      <c r="B200" s="224" t="s">
        <v>159</v>
      </c>
      <c r="C200" s="127">
        <v>0</v>
      </c>
      <c r="D200" s="127">
        <v>0</v>
      </c>
      <c r="E200" s="127">
        <v>0</v>
      </c>
      <c r="F200" s="130">
        <v>0</v>
      </c>
      <c r="G200" s="127">
        <v>0</v>
      </c>
      <c r="H200" s="127">
        <v>0</v>
      </c>
      <c r="I200" s="127">
        <v>0</v>
      </c>
      <c r="J200" s="127">
        <v>0</v>
      </c>
      <c r="K200" s="127">
        <v>0</v>
      </c>
      <c r="L200" s="127">
        <v>0</v>
      </c>
      <c r="M200" s="127">
        <v>0</v>
      </c>
      <c r="N200" s="127">
        <v>0</v>
      </c>
      <c r="O200" s="127">
        <v>0</v>
      </c>
      <c r="P200" s="130">
        <v>0</v>
      </c>
      <c r="Q200" s="130">
        <v>0</v>
      </c>
      <c r="R200" s="130">
        <v>0</v>
      </c>
      <c r="S200" s="130">
        <v>0</v>
      </c>
      <c r="T200" s="127">
        <v>0</v>
      </c>
      <c r="U200" s="127">
        <v>0</v>
      </c>
      <c r="V200" s="127">
        <v>0</v>
      </c>
      <c r="W200" s="127">
        <v>0</v>
      </c>
      <c r="X200" s="127">
        <v>0</v>
      </c>
      <c r="Y200" s="127">
        <v>0</v>
      </c>
      <c r="Z200" s="127">
        <v>0</v>
      </c>
      <c r="AA200" s="127">
        <v>0</v>
      </c>
      <c r="AB200" s="127">
        <v>0</v>
      </c>
      <c r="AC200" s="130">
        <v>0</v>
      </c>
      <c r="AD200" s="130">
        <v>0</v>
      </c>
      <c r="AE200" s="130">
        <v>0</v>
      </c>
      <c r="AF200" s="130">
        <v>0</v>
      </c>
      <c r="AG200" s="127">
        <v>0</v>
      </c>
      <c r="AH200" s="127">
        <v>0</v>
      </c>
      <c r="AI200" s="127">
        <v>0</v>
      </c>
      <c r="AJ200" s="127">
        <v>0</v>
      </c>
      <c r="AK200" s="127">
        <v>0</v>
      </c>
      <c r="AL200" s="127">
        <v>0</v>
      </c>
      <c r="AM200" s="127">
        <v>0</v>
      </c>
      <c r="AN200" s="127">
        <v>0</v>
      </c>
      <c r="AO200" s="127">
        <v>0</v>
      </c>
      <c r="AP200" s="127">
        <v>0</v>
      </c>
      <c r="AQ200" s="127">
        <v>0</v>
      </c>
      <c r="AR200" s="127">
        <v>0</v>
      </c>
      <c r="AS200" s="127">
        <v>0</v>
      </c>
      <c r="AT200" s="130">
        <v>0</v>
      </c>
      <c r="AU200" s="130">
        <v>0</v>
      </c>
      <c r="AV200" s="130">
        <v>0</v>
      </c>
      <c r="AW200" s="130">
        <v>0</v>
      </c>
      <c r="AX200" s="130">
        <v>0</v>
      </c>
      <c r="AY200" s="127">
        <v>0</v>
      </c>
      <c r="AZ200" s="127">
        <v>0</v>
      </c>
      <c r="BA200" s="127">
        <v>0</v>
      </c>
      <c r="BB200" s="127">
        <v>0</v>
      </c>
      <c r="BC200" s="127">
        <v>0</v>
      </c>
      <c r="BD200" s="127">
        <v>0</v>
      </c>
      <c r="BE200" s="127">
        <v>0</v>
      </c>
      <c r="BF200" s="127">
        <v>0</v>
      </c>
      <c r="BG200" s="127">
        <v>0</v>
      </c>
      <c r="BH200" s="127">
        <v>0</v>
      </c>
      <c r="BI200" s="127">
        <v>0</v>
      </c>
      <c r="BJ200" s="127">
        <v>0</v>
      </c>
      <c r="BK200" s="127">
        <v>0</v>
      </c>
      <c r="BL200" s="127">
        <v>0</v>
      </c>
      <c r="BM200" s="127">
        <v>0</v>
      </c>
      <c r="BN200" s="127">
        <v>0</v>
      </c>
      <c r="BO200" s="127">
        <v>0</v>
      </c>
      <c r="BP200" s="127">
        <v>0</v>
      </c>
      <c r="BQ200" s="127">
        <v>0</v>
      </c>
      <c r="BR200" s="127">
        <v>0</v>
      </c>
      <c r="BS200" s="127">
        <v>0</v>
      </c>
      <c r="BT200" s="127">
        <v>0</v>
      </c>
      <c r="BU200" s="127">
        <v>0</v>
      </c>
      <c r="BV200" s="127">
        <v>0</v>
      </c>
      <c r="BW200" s="127">
        <v>0</v>
      </c>
      <c r="BX200" s="127">
        <v>0</v>
      </c>
      <c r="BY200" s="127">
        <v>0</v>
      </c>
      <c r="BZ200" s="127">
        <v>0</v>
      </c>
      <c r="CA200" s="127">
        <v>0</v>
      </c>
      <c r="CB200" s="127">
        <v>0</v>
      </c>
      <c r="CC200" s="127">
        <v>0</v>
      </c>
      <c r="CD200" s="127">
        <v>0</v>
      </c>
      <c r="CE200" s="127">
        <v>0</v>
      </c>
      <c r="CF200" s="127">
        <v>0</v>
      </c>
      <c r="CG200" s="127">
        <v>0</v>
      </c>
      <c r="CH200" s="127">
        <v>0</v>
      </c>
      <c r="CI200" s="127">
        <v>0</v>
      </c>
      <c r="CJ200" s="127">
        <v>0</v>
      </c>
      <c r="CK200" s="127">
        <v>0</v>
      </c>
      <c r="CL200" s="130">
        <v>0</v>
      </c>
      <c r="CM200" s="130">
        <v>0</v>
      </c>
      <c r="CN200" s="130">
        <v>0</v>
      </c>
      <c r="CO200" s="130">
        <v>0</v>
      </c>
      <c r="CP200" s="247">
        <v>0</v>
      </c>
      <c r="CQ200" s="247">
        <v>0</v>
      </c>
      <c r="CR200" s="247">
        <v>0</v>
      </c>
      <c r="CS200" s="247">
        <v>0</v>
      </c>
      <c r="CT200" s="247">
        <v>0</v>
      </c>
      <c r="CU200" s="247">
        <v>0</v>
      </c>
      <c r="CV200" s="247">
        <v>0</v>
      </c>
      <c r="CW200" s="247">
        <v>0</v>
      </c>
      <c r="CX200" s="247">
        <v>0</v>
      </c>
      <c r="CY200" s="247">
        <v>0</v>
      </c>
      <c r="CZ200" s="247">
        <v>0</v>
      </c>
      <c r="DA200" s="247">
        <v>0</v>
      </c>
      <c r="DB200" s="247">
        <v>0</v>
      </c>
      <c r="DC200" s="247">
        <v>0</v>
      </c>
      <c r="DD200" s="247">
        <v>0</v>
      </c>
      <c r="DE200" s="247">
        <v>0</v>
      </c>
      <c r="DF200" s="247">
        <v>0</v>
      </c>
      <c r="DG200" s="301">
        <v>0</v>
      </c>
      <c r="DH200" s="301">
        <v>0</v>
      </c>
      <c r="DI200" s="301">
        <v>0</v>
      </c>
      <c r="DJ200" s="301">
        <v>0</v>
      </c>
      <c r="DK200" s="301">
        <v>0</v>
      </c>
      <c r="DL200" s="301">
        <v>0</v>
      </c>
      <c r="DM200" s="301">
        <v>0</v>
      </c>
      <c r="DN200" s="301">
        <v>0</v>
      </c>
      <c r="DO200" s="301">
        <v>0</v>
      </c>
      <c r="DP200" s="310">
        <v>0</v>
      </c>
      <c r="DQ200" s="310">
        <v>0</v>
      </c>
      <c r="DR200" s="310">
        <v>0</v>
      </c>
      <c r="DS200" s="310">
        <v>0</v>
      </c>
      <c r="DT200" s="310">
        <v>0</v>
      </c>
      <c r="DU200" s="301">
        <v>0</v>
      </c>
      <c r="DV200" s="301">
        <v>0</v>
      </c>
      <c r="DW200" s="301">
        <v>0</v>
      </c>
      <c r="DX200" s="310">
        <v>0</v>
      </c>
      <c r="DY200" s="301">
        <v>0</v>
      </c>
      <c r="DZ200" s="301">
        <v>0</v>
      </c>
      <c r="EA200" s="301">
        <v>0</v>
      </c>
      <c r="EB200" s="301">
        <v>0</v>
      </c>
      <c r="EC200" s="301">
        <v>0</v>
      </c>
      <c r="ED200" s="301">
        <v>0</v>
      </c>
      <c r="EE200" s="301">
        <v>0</v>
      </c>
      <c r="EF200" s="301">
        <v>0</v>
      </c>
      <c r="EG200" s="301">
        <v>0</v>
      </c>
      <c r="EH200" s="301">
        <v>0</v>
      </c>
      <c r="EI200" s="301">
        <v>0</v>
      </c>
      <c r="EJ200" s="301">
        <v>0</v>
      </c>
      <c r="EK200" s="373">
        <v>0</v>
      </c>
      <c r="EL200" s="408">
        <v>0</v>
      </c>
      <c r="EM200" s="408">
        <v>0</v>
      </c>
      <c r="EN200" s="310">
        <v>0</v>
      </c>
      <c r="EO200" s="395">
        <v>0</v>
      </c>
      <c r="EP200" s="395">
        <v>0</v>
      </c>
      <c r="EQ200" s="395">
        <v>0</v>
      </c>
      <c r="ER200" s="395">
        <v>0</v>
      </c>
      <c r="ES200" s="395">
        <v>0</v>
      </c>
      <c r="ET200" s="408">
        <v>0</v>
      </c>
      <c r="EU200" s="408">
        <v>0</v>
      </c>
      <c r="EV200" s="408">
        <v>0</v>
      </c>
      <c r="EW200" s="408">
        <v>0</v>
      </c>
      <c r="EX200" s="433">
        <v>0</v>
      </c>
      <c r="EY200" s="460">
        <v>0</v>
      </c>
      <c r="EZ200" s="460">
        <v>0</v>
      </c>
      <c r="FA200" s="460">
        <v>0</v>
      </c>
      <c r="FB200" s="460">
        <v>0</v>
      </c>
      <c r="FC200" s="460">
        <v>0</v>
      </c>
      <c r="FD200" s="433">
        <v>0</v>
      </c>
      <c r="FE200" s="433">
        <v>0</v>
      </c>
      <c r="FF200" s="460">
        <v>0</v>
      </c>
      <c r="FG200" s="460">
        <v>0</v>
      </c>
      <c r="FH200" s="460">
        <v>0</v>
      </c>
      <c r="FI200" s="460">
        <v>0</v>
      </c>
      <c r="FJ200" s="460">
        <v>0</v>
      </c>
      <c r="FK200" s="460">
        <v>0</v>
      </c>
      <c r="FL200" s="460">
        <v>0</v>
      </c>
      <c r="FM200" s="460">
        <v>0</v>
      </c>
      <c r="FN200" s="460">
        <v>0</v>
      </c>
      <c r="FO200" s="460">
        <v>0</v>
      </c>
      <c r="FP200" s="468" t="s">
        <v>95</v>
      </c>
      <c r="FQ200" s="468" t="s">
        <v>95</v>
      </c>
      <c r="FR200" s="468" t="s">
        <v>95</v>
      </c>
      <c r="FS200" s="468" t="s">
        <v>95</v>
      </c>
      <c r="FT200" s="468" t="s">
        <v>95</v>
      </c>
      <c r="FU200" s="468" t="s">
        <v>95</v>
      </c>
      <c r="FV200" s="468" t="s">
        <v>95</v>
      </c>
      <c r="FW200" s="468" t="s">
        <v>95</v>
      </c>
      <c r="FX200" s="468" t="s">
        <v>95</v>
      </c>
      <c r="FY200" s="468" t="s">
        <v>95</v>
      </c>
      <c r="FZ200" s="468" t="s">
        <v>95</v>
      </c>
      <c r="GA200" s="468" t="s">
        <v>95</v>
      </c>
      <c r="GB200" s="460">
        <v>0</v>
      </c>
      <c r="GC200" s="460">
        <v>0</v>
      </c>
      <c r="GD200" s="460">
        <v>0</v>
      </c>
      <c r="GE200" s="460">
        <v>0</v>
      </c>
      <c r="GF200" s="460">
        <v>0</v>
      </c>
      <c r="GG200" s="460">
        <v>0</v>
      </c>
      <c r="GH200" s="460">
        <v>0</v>
      </c>
      <c r="GI200" s="460">
        <v>0</v>
      </c>
      <c r="GJ200" s="460">
        <v>0</v>
      </c>
      <c r="GK200" s="460">
        <v>0</v>
      </c>
      <c r="GL200" s="460">
        <v>0</v>
      </c>
      <c r="GM200" s="460">
        <v>0</v>
      </c>
      <c r="GN200" s="460">
        <v>0</v>
      </c>
      <c r="GO200" s="460">
        <v>0</v>
      </c>
      <c r="GP200" s="460">
        <v>0</v>
      </c>
      <c r="GQ200" s="310">
        <v>0</v>
      </c>
      <c r="GR200" s="310">
        <v>0</v>
      </c>
      <c r="GS200" s="310">
        <v>0</v>
      </c>
      <c r="GT200" s="310">
        <v>0</v>
      </c>
      <c r="GU200" s="310">
        <v>0</v>
      </c>
      <c r="GV200" s="310">
        <v>0</v>
      </c>
      <c r="GW200" s="310">
        <v>0</v>
      </c>
      <c r="GX200" s="310">
        <v>0</v>
      </c>
      <c r="GY200" s="254">
        <v>0</v>
      </c>
      <c r="GZ200" s="254">
        <v>0</v>
      </c>
      <c r="HA200" s="254">
        <v>0</v>
      </c>
      <c r="HB200" s="254">
        <v>0</v>
      </c>
      <c r="HC200" s="254">
        <v>0</v>
      </c>
      <c r="HD200" s="254">
        <v>0</v>
      </c>
      <c r="HE200" s="254">
        <v>0</v>
      </c>
      <c r="HF200" s="254">
        <v>0</v>
      </c>
      <c r="HG200" s="255">
        <v>0</v>
      </c>
      <c r="HH200" s="255">
        <v>0</v>
      </c>
      <c r="HI200" s="255">
        <v>0</v>
      </c>
      <c r="HJ200" s="255">
        <v>0</v>
      </c>
      <c r="HK200" s="255">
        <v>0</v>
      </c>
      <c r="HL200" s="255">
        <v>0</v>
      </c>
      <c r="HM200" s="255">
        <v>0</v>
      </c>
      <c r="HN200" s="255">
        <v>0</v>
      </c>
      <c r="HO200" s="255">
        <v>0</v>
      </c>
      <c r="HP200" s="255">
        <v>0</v>
      </c>
      <c r="HQ200" s="254">
        <v>0</v>
      </c>
      <c r="HR200" s="254">
        <v>0</v>
      </c>
      <c r="HS200" s="254">
        <v>0</v>
      </c>
      <c r="HT200" s="254">
        <v>0</v>
      </c>
      <c r="HU200" s="254">
        <v>0</v>
      </c>
      <c r="HV200" s="254">
        <v>0</v>
      </c>
      <c r="HW200" s="254">
        <v>0</v>
      </c>
      <c r="HX200" s="254">
        <v>0</v>
      </c>
      <c r="HY200" s="254">
        <v>0</v>
      </c>
      <c r="HZ200" s="254">
        <v>0</v>
      </c>
      <c r="IA200" s="254">
        <v>0</v>
      </c>
      <c r="IB200" s="254">
        <v>0</v>
      </c>
      <c r="IC200" s="254">
        <v>0</v>
      </c>
      <c r="ID200" s="254">
        <v>0</v>
      </c>
      <c r="IE200" s="254">
        <v>0</v>
      </c>
      <c r="IF200" s="254">
        <v>0</v>
      </c>
      <c r="IG200" s="254">
        <v>0</v>
      </c>
      <c r="IH200" s="480" t="s">
        <v>95</v>
      </c>
      <c r="II200" s="480" t="s">
        <v>95</v>
      </c>
      <c r="IJ200" s="254">
        <v>0</v>
      </c>
      <c r="IK200" s="254">
        <v>0</v>
      </c>
    </row>
    <row r="201" spans="2:245" x14ac:dyDescent="0.2">
      <c r="B201" s="224" t="s">
        <v>160</v>
      </c>
      <c r="C201" s="127">
        <v>-2483514.4821303003</v>
      </c>
      <c r="D201" s="127">
        <v>-2498856.3421303001</v>
      </c>
      <c r="E201" s="127">
        <v>-2498856.3421303001</v>
      </c>
      <c r="F201" s="130">
        <v>-2490362.4221303002</v>
      </c>
      <c r="G201" s="127">
        <v>-2489621.7221303</v>
      </c>
      <c r="H201" s="127">
        <v>-2488014.6421302999</v>
      </c>
      <c r="I201" s="127">
        <v>-2496320.7721303003</v>
      </c>
      <c r="J201" s="127">
        <v>-2589686.2221303</v>
      </c>
      <c r="K201" s="127">
        <v>-2589621.6921303002</v>
      </c>
      <c r="L201" s="127">
        <v>-2831318.6566193998</v>
      </c>
      <c r="M201" s="127">
        <v>-2831269.6466194</v>
      </c>
      <c r="N201" s="127">
        <v>-2814107.7566193999</v>
      </c>
      <c r="O201" s="127">
        <v>-2838448.9710116005</v>
      </c>
      <c r="P201" s="130">
        <v>-2839863.2310116007</v>
      </c>
      <c r="Q201" s="130">
        <v>-2639069.9064578</v>
      </c>
      <c r="R201" s="130">
        <v>-2602810.9994303002</v>
      </c>
      <c r="S201" s="130">
        <v>-2600644.6094303001</v>
      </c>
      <c r="T201" s="127">
        <v>-2600644.6094303001</v>
      </c>
      <c r="U201" s="127">
        <v>-2601324.8294302998</v>
      </c>
      <c r="V201" s="127">
        <v>-2600100.5994302998</v>
      </c>
      <c r="W201" s="127">
        <v>-2558908.8494302998</v>
      </c>
      <c r="X201" s="127">
        <v>-2575184.6394302999</v>
      </c>
      <c r="Y201" s="127">
        <v>-2557010.1494303001</v>
      </c>
      <c r="Z201" s="127">
        <v>-2569077.6694303001</v>
      </c>
      <c r="AA201" s="127">
        <v>-2624821.4594303002</v>
      </c>
      <c r="AB201" s="127">
        <v>-2632001.9794303002</v>
      </c>
      <c r="AC201" s="130">
        <v>-2639959.1621303</v>
      </c>
      <c r="AD201" s="130">
        <v>-2625206.6621303</v>
      </c>
      <c r="AE201" s="130">
        <v>-2625795.4621303002</v>
      </c>
      <c r="AF201" s="130">
        <v>-2591812.4621303002</v>
      </c>
      <c r="AG201" s="127">
        <v>-2597265.1221302999</v>
      </c>
      <c r="AH201" s="127">
        <v>-2604113.9021303002</v>
      </c>
      <c r="AI201" s="127">
        <v>-2637414.0821302999</v>
      </c>
      <c r="AJ201" s="127">
        <v>-2716174.8621302997</v>
      </c>
      <c r="AK201" s="127">
        <v>-2783447.2721303003</v>
      </c>
      <c r="AL201" s="127">
        <v>-2784747.6021303004</v>
      </c>
      <c r="AM201" s="127">
        <v>-2785498.6021303004</v>
      </c>
      <c r="AN201" s="127">
        <v>-2802684.7921303003</v>
      </c>
      <c r="AO201" s="127">
        <v>-2797171.7121303002</v>
      </c>
      <c r="AP201" s="127">
        <v>-2790815.7721303003</v>
      </c>
      <c r="AQ201" s="127">
        <v>-2790883.0221303003</v>
      </c>
      <c r="AR201" s="127">
        <v>-2770884.8521303004</v>
      </c>
      <c r="AS201" s="127">
        <v>-2784755.5021303003</v>
      </c>
      <c r="AT201" s="130">
        <v>-2850429.9421303002</v>
      </c>
      <c r="AU201" s="130">
        <v>-2851028.9421303002</v>
      </c>
      <c r="AV201" s="130">
        <v>-2849957.8621303006</v>
      </c>
      <c r="AW201" s="130">
        <v>-2847965.1608303003</v>
      </c>
      <c r="AX201" s="130">
        <v>-2848792.0960303005</v>
      </c>
      <c r="AY201" s="127">
        <v>-2848072.9619303001</v>
      </c>
      <c r="AZ201" s="127">
        <v>-2849017.0519303</v>
      </c>
      <c r="BA201" s="127">
        <v>-2848563.2596764998</v>
      </c>
      <c r="BB201" s="127">
        <v>-2840108.9244765001</v>
      </c>
      <c r="BC201" s="127">
        <v>-122917611.96993901</v>
      </c>
      <c r="BD201" s="127">
        <v>-902641541.32264996</v>
      </c>
      <c r="BE201" s="127">
        <v>-902632732.04315007</v>
      </c>
      <c r="BF201" s="127">
        <v>-1046666461.7737499</v>
      </c>
      <c r="BG201" s="127">
        <v>-1272766832.85009</v>
      </c>
      <c r="BH201" s="127">
        <v>-1440001057.0594001</v>
      </c>
      <c r="BI201" s="127">
        <v>-1319601531.8650301</v>
      </c>
      <c r="BJ201" s="127">
        <v>-1583030657.6590302</v>
      </c>
      <c r="BK201" s="127">
        <v>-1780600840.40733</v>
      </c>
      <c r="BL201" s="127">
        <v>-1780605754.5022299</v>
      </c>
      <c r="BM201" s="127">
        <v>-1779787620.3447001</v>
      </c>
      <c r="BN201" s="127">
        <v>-2138815260.8991401</v>
      </c>
      <c r="BO201" s="127">
        <v>-2389609025.25384</v>
      </c>
      <c r="BP201" s="127">
        <v>-2463142680.0493498</v>
      </c>
      <c r="BQ201" s="127">
        <v>-2498804684.0532002</v>
      </c>
      <c r="BR201" s="127">
        <v>-2496089983.4154501</v>
      </c>
      <c r="BS201" s="127">
        <v>-2807779636.1857204</v>
      </c>
      <c r="BT201" s="127">
        <v>-2852303339.7119999</v>
      </c>
      <c r="BU201" s="127">
        <v>-2852294846.2119999</v>
      </c>
      <c r="BV201" s="127">
        <v>-2848055324.092</v>
      </c>
      <c r="BW201" s="127">
        <v>-2847213447.5580001</v>
      </c>
      <c r="BX201" s="127">
        <v>-3416172408.5056</v>
      </c>
      <c r="BY201" s="127">
        <v>-4091781060.1227498</v>
      </c>
      <c r="BZ201" s="127">
        <v>-4269598331.2820001</v>
      </c>
      <c r="CA201" s="127">
        <v>-4269639819.5619998</v>
      </c>
      <c r="CB201" s="127">
        <v>-5123091681.4483995</v>
      </c>
      <c r="CC201" s="127">
        <v>-6147255658.8780804</v>
      </c>
      <c r="CD201" s="127">
        <v>-7376231545.5817003</v>
      </c>
      <c r="CE201" s="127">
        <v>-8850994853.6420403</v>
      </c>
      <c r="CF201" s="127">
        <v>-214325560981.56</v>
      </c>
      <c r="CG201" s="127">
        <v>-217348180103.84</v>
      </c>
      <c r="CH201" s="127">
        <v>-218948412984.94</v>
      </c>
      <c r="CI201" s="127">
        <v>-211433986355.42001</v>
      </c>
      <c r="CJ201" s="127">
        <v>-208634400228.17001</v>
      </c>
      <c r="CK201" s="127">
        <v>-202730183036.17001</v>
      </c>
      <c r="CL201" s="130">
        <v>-202895587657.85999</v>
      </c>
      <c r="CM201" s="130">
        <v>-204590365839.73999</v>
      </c>
      <c r="CN201" s="130">
        <v>-206509967539.64999</v>
      </c>
      <c r="CO201" s="130">
        <v>-180707331390.01001</v>
      </c>
      <c r="CP201" s="247">
        <v>-182292288488.10001</v>
      </c>
      <c r="CQ201" s="247">
        <v>-183262373268.79999</v>
      </c>
      <c r="CR201" s="247">
        <v>-139135143120.16</v>
      </c>
      <c r="CS201" s="247">
        <v>-159836272925.92999</v>
      </c>
      <c r="CT201" s="247">
        <v>-177763463144.29999</v>
      </c>
      <c r="CU201" s="247">
        <v>-391537652388.90997</v>
      </c>
      <c r="CV201" s="247">
        <v>-627050126521.51001</v>
      </c>
      <c r="CW201" s="247">
        <v>-931162161138.58997</v>
      </c>
      <c r="CX201" s="247">
        <v>-1175600352764.8101</v>
      </c>
      <c r="CY201" s="247">
        <v>-1340020187527.5601</v>
      </c>
      <c r="CZ201" s="247">
        <v>-1687930240085.3501</v>
      </c>
      <c r="DA201" s="247">
        <v>-2015367224294.9299</v>
      </c>
      <c r="DB201" s="247">
        <v>-3172826172192.1201</v>
      </c>
      <c r="DC201" s="247">
        <v>-6606837616268.0801</v>
      </c>
      <c r="DD201" s="247">
        <v>-6596014942742.0195</v>
      </c>
      <c r="DE201" s="247">
        <v>-6600225063068.7197</v>
      </c>
      <c r="DF201" s="247">
        <v>-6547732417220.4102</v>
      </c>
      <c r="DG201" s="301">
        <v>-6582107592656.7197</v>
      </c>
      <c r="DH201" s="301">
        <v>-6561866108578.7695</v>
      </c>
      <c r="DI201" s="301">
        <v>-6551355184218.9404</v>
      </c>
      <c r="DJ201" s="301">
        <v>-6550055981336.6396</v>
      </c>
      <c r="DK201" s="301">
        <v>-6546708331020.0195</v>
      </c>
      <c r="DL201" s="301">
        <v>-6166489801498.6504</v>
      </c>
      <c r="DM201" s="301">
        <v>-6203402043952.29</v>
      </c>
      <c r="DN201" s="301">
        <v>-6796059692998</v>
      </c>
      <c r="DO201" s="301">
        <v>-8627531301612.7803</v>
      </c>
      <c r="DP201" s="310">
        <v>-9683875360472.3496</v>
      </c>
      <c r="DQ201" s="310">
        <v>-7352850130768.8701</v>
      </c>
      <c r="DR201" s="310">
        <v>-8211740281341.25</v>
      </c>
      <c r="DS201" s="310">
        <v>-9971570266354.2109</v>
      </c>
      <c r="DT201" s="310">
        <v>-8696702821690.25</v>
      </c>
      <c r="DU201" s="301">
        <v>-9154739734126.9395</v>
      </c>
      <c r="DV201" s="301">
        <v>-8706102968850.2197</v>
      </c>
      <c r="DW201" s="301">
        <v>-9542321859855.3203</v>
      </c>
      <c r="DX201" s="310">
        <v>-10593936880876.1</v>
      </c>
      <c r="DY201" s="301">
        <v>-11161965145336.699</v>
      </c>
      <c r="DZ201" s="301">
        <v>-9877211825423.8496</v>
      </c>
      <c r="EA201" s="301">
        <v>-7602680290440.96</v>
      </c>
      <c r="EB201" s="301">
        <v>-12045348409134.801</v>
      </c>
      <c r="EC201" s="301">
        <v>-17499217332877.9</v>
      </c>
      <c r="ED201" s="301">
        <v>-14268041904313.801</v>
      </c>
      <c r="EE201" s="301">
        <v>-20776273691843.102</v>
      </c>
      <c r="EF201" s="301">
        <v>-25597812683085.398</v>
      </c>
      <c r="EG201" s="301">
        <v>-32952510740419.398</v>
      </c>
      <c r="EH201" s="301">
        <v>-31766199382447.102</v>
      </c>
      <c r="EI201" s="301">
        <v>-31546481297498.102</v>
      </c>
      <c r="EJ201" s="301">
        <v>-30115053150666.301</v>
      </c>
      <c r="EK201" s="373">
        <v>-33580389390575.301</v>
      </c>
      <c r="EL201" s="408">
        <v>-32394263.251018301</v>
      </c>
      <c r="EM201" s="408">
        <v>-29420783.287257198</v>
      </c>
      <c r="EN201" s="310">
        <v>-29057087.9310706</v>
      </c>
      <c r="EO201" s="395">
        <v>-29922986.864791103</v>
      </c>
      <c r="EP201" s="395">
        <v>-40121852.260951206</v>
      </c>
      <c r="EQ201" s="395">
        <v>-47690153.156766795</v>
      </c>
      <c r="ER201" s="395">
        <v>-59219887.9723453</v>
      </c>
      <c r="ES201" s="395">
        <v>-63362509.7133305</v>
      </c>
      <c r="ET201" s="408">
        <v>-75199770.991385803</v>
      </c>
      <c r="EU201" s="408">
        <v>-82032057.818098709</v>
      </c>
      <c r="EV201" s="408">
        <v>-91118707.523257703</v>
      </c>
      <c r="EW201" s="408">
        <v>-92842736.354282707</v>
      </c>
      <c r="EX201" s="433">
        <v>-89082942.761211798</v>
      </c>
      <c r="EY201" s="460">
        <v>-95877702.552524298</v>
      </c>
      <c r="EZ201" s="460">
        <v>-122627114.430335</v>
      </c>
      <c r="FA201" s="460">
        <v>-142171585.08093101</v>
      </c>
      <c r="FB201" s="460">
        <v>-146138340.02568299</v>
      </c>
      <c r="FC201" s="460">
        <v>-147607285.95296299</v>
      </c>
      <c r="FD201" s="433">
        <v>-144896076.87183499</v>
      </c>
      <c r="FE201" s="433">
        <v>-144764654.505983</v>
      </c>
      <c r="FF201" s="460">
        <v>-145166246.28665599</v>
      </c>
      <c r="FG201" s="460">
        <v>-144900872.059899</v>
      </c>
      <c r="FH201" s="460">
        <v>-143998110.601437</v>
      </c>
      <c r="FI201" s="460">
        <v>-144276540.27692801</v>
      </c>
      <c r="FJ201" s="460">
        <v>-144276540.27692801</v>
      </c>
      <c r="FK201" s="460">
        <v>-144276540.27692801</v>
      </c>
      <c r="FL201" s="460">
        <v>-166622861.918273</v>
      </c>
      <c r="FM201" s="460">
        <v>-190111477.87687299</v>
      </c>
      <c r="FN201" s="460">
        <v>-247839258.40081599</v>
      </c>
      <c r="FO201" s="460">
        <v>-337552028.58235002</v>
      </c>
      <c r="FP201" s="468" t="s">
        <v>95</v>
      </c>
      <c r="FQ201" s="468" t="s">
        <v>95</v>
      </c>
      <c r="FR201" s="468" t="s">
        <v>95</v>
      </c>
      <c r="FS201" s="468" t="s">
        <v>95</v>
      </c>
      <c r="FT201" s="468" t="s">
        <v>95</v>
      </c>
      <c r="FU201" s="468" t="s">
        <v>95</v>
      </c>
      <c r="FV201" s="468" t="s">
        <v>95</v>
      </c>
      <c r="FW201" s="468" t="s">
        <v>95</v>
      </c>
      <c r="FX201" s="468" t="s">
        <v>95</v>
      </c>
      <c r="FY201" s="468" t="s">
        <v>95</v>
      </c>
      <c r="FZ201" s="468" t="s">
        <v>95</v>
      </c>
      <c r="GA201" s="468" t="s">
        <v>95</v>
      </c>
      <c r="GB201" s="460">
        <v>-466657661.89476401</v>
      </c>
      <c r="GC201" s="460">
        <v>-508274629.65531403</v>
      </c>
      <c r="GD201" s="460">
        <v>-533194900.11260998</v>
      </c>
      <c r="GE201" s="460">
        <v>-565331353.94752002</v>
      </c>
      <c r="GF201" s="460">
        <v>-597142709.49378395</v>
      </c>
      <c r="GG201" s="460">
        <v>-622819679.28707397</v>
      </c>
      <c r="GH201" s="460">
        <v>-666469590.05709195</v>
      </c>
      <c r="GI201" s="460">
        <v>-709901493.51258194</v>
      </c>
      <c r="GJ201" s="460">
        <v>-726566732.51493096</v>
      </c>
      <c r="GK201" s="460">
        <v>-785722815.41329396</v>
      </c>
      <c r="GL201" s="460">
        <v>-859804894.29446101</v>
      </c>
      <c r="GM201" s="460">
        <v>-885479282.23607004</v>
      </c>
      <c r="GN201" s="460">
        <v>-886954072.15289104</v>
      </c>
      <c r="GO201" s="460">
        <v>-904856762.72371995</v>
      </c>
      <c r="GP201" s="460">
        <v>-996506971.49125695</v>
      </c>
      <c r="GQ201" s="310">
        <v>-1037698794.0138299</v>
      </c>
      <c r="GR201" s="310">
        <v>-1195071986.8694601</v>
      </c>
      <c r="GS201" s="310">
        <v>-1398145318.7694399</v>
      </c>
      <c r="GT201" s="310">
        <v>-1916488323.4591</v>
      </c>
      <c r="GU201" s="310">
        <v>-2037874627.8917601</v>
      </c>
      <c r="GV201" s="310">
        <v>-2037874627.8917601</v>
      </c>
      <c r="GW201" s="310">
        <v>-2037729925.5241799</v>
      </c>
      <c r="GX201" s="310">
        <v>-2132962288.44349</v>
      </c>
      <c r="GY201" s="254">
        <v>-2142331790.5102601</v>
      </c>
      <c r="GZ201" s="254">
        <v>-2592023391.7811599</v>
      </c>
      <c r="HA201" s="254">
        <v>-2951334448.5928502</v>
      </c>
      <c r="HB201" s="254">
        <v>-3249274569.4675999</v>
      </c>
      <c r="HC201" s="254">
        <v>-3587333748.00875</v>
      </c>
      <c r="HD201" s="254">
        <v>-3596733107.9621501</v>
      </c>
      <c r="HE201" s="254">
        <v>-3478214918.96387</v>
      </c>
      <c r="HF201" s="254">
        <v>-3384322199.5830798</v>
      </c>
      <c r="HG201" s="255">
        <v>-3681232936.72926</v>
      </c>
      <c r="HH201" s="255">
        <v>-3687614785.9565802</v>
      </c>
      <c r="HI201" s="255">
        <v>-3656433112.4384298</v>
      </c>
      <c r="HJ201" s="255">
        <v>-3549667585.6991</v>
      </c>
      <c r="HK201" s="255">
        <v>-3645059143.4903598</v>
      </c>
      <c r="HL201" s="255">
        <v>-3871461639.9175601</v>
      </c>
      <c r="HM201" s="255">
        <v>-4214629911.7165999</v>
      </c>
      <c r="HN201" s="255">
        <v>-4685326130.1738195</v>
      </c>
      <c r="HO201" s="255">
        <v>-4930306641.4462996</v>
      </c>
      <c r="HP201" s="255">
        <v>-5402070348.5481901</v>
      </c>
      <c r="HQ201" s="254">
        <v>-5629937406.13451</v>
      </c>
      <c r="HR201" s="254">
        <v>-5724076829.8981504</v>
      </c>
      <c r="HS201" s="254">
        <v>-5999833686.0796804</v>
      </c>
      <c r="HT201" s="254">
        <v>-6032645989.0418596</v>
      </c>
      <c r="HU201" s="254">
        <v>-6100488739.4749002</v>
      </c>
      <c r="HV201" s="254">
        <v>-6164318322.1017103</v>
      </c>
      <c r="HW201" s="254">
        <v>-6125300627.2634602</v>
      </c>
      <c r="HX201" s="254">
        <v>-6262226166.0046997</v>
      </c>
      <c r="HY201" s="254">
        <v>-6385973929.4084702</v>
      </c>
      <c r="HZ201" s="254">
        <v>-6414216089.7713003</v>
      </c>
      <c r="IA201" s="254">
        <v>-6773646115.3920698</v>
      </c>
      <c r="IB201" s="254">
        <v>-7423390119.2669001</v>
      </c>
      <c r="IC201" s="254">
        <v>-7835467669.3913498</v>
      </c>
      <c r="ID201" s="254">
        <v>-7948797037.8533697</v>
      </c>
      <c r="IE201" s="254">
        <v>-8091574057.2135096</v>
      </c>
      <c r="IF201" s="254">
        <v>-8108998420.8274899</v>
      </c>
      <c r="IG201" s="254">
        <v>-8143692659.3515396</v>
      </c>
      <c r="IH201" s="480" t="s">
        <v>95</v>
      </c>
      <c r="II201" s="480" t="s">
        <v>95</v>
      </c>
      <c r="IJ201" s="254">
        <v>-7964197130.20436</v>
      </c>
      <c r="IK201" s="254">
        <v>-7948967721.83988</v>
      </c>
    </row>
    <row r="202" spans="2:245" x14ac:dyDescent="0.2">
      <c r="B202" s="225" t="s">
        <v>161</v>
      </c>
      <c r="C202" s="120">
        <v>-2122891.9900000002</v>
      </c>
      <c r="D202" s="120">
        <v>-2138233.85</v>
      </c>
      <c r="E202" s="120">
        <v>-2138233.85</v>
      </c>
      <c r="F202" s="131">
        <v>-2129739.9300000002</v>
      </c>
      <c r="G202" s="120">
        <v>-2128999.23</v>
      </c>
      <c r="H202" s="120">
        <v>-2127392.15</v>
      </c>
      <c r="I202" s="120">
        <v>-2135698.2799999998</v>
      </c>
      <c r="J202" s="120">
        <v>-2229063.73</v>
      </c>
      <c r="K202" s="120">
        <v>-2228999.2000000002</v>
      </c>
      <c r="L202" s="120">
        <v>-2221875.81</v>
      </c>
      <c r="M202" s="120">
        <v>-2221826.7999999998</v>
      </c>
      <c r="N202" s="120">
        <v>-2204664.91</v>
      </c>
      <c r="O202" s="120">
        <v>-2236256.4700000002</v>
      </c>
      <c r="P202" s="131">
        <v>-2237670.73</v>
      </c>
      <c r="Q202" s="131">
        <v>-2241717.6</v>
      </c>
      <c r="R202" s="131">
        <v>-2242187.4300000002</v>
      </c>
      <c r="S202" s="131">
        <v>-2240021.04</v>
      </c>
      <c r="T202" s="120">
        <v>-2240021.04</v>
      </c>
      <c r="U202" s="120">
        <v>-2240701.2599999998</v>
      </c>
      <c r="V202" s="120">
        <v>-2239477.0299999998</v>
      </c>
      <c r="W202" s="120">
        <v>-2198285.2799999998</v>
      </c>
      <c r="X202" s="120">
        <v>-2214561.0699999998</v>
      </c>
      <c r="Y202" s="120">
        <v>-2196386.58</v>
      </c>
      <c r="Z202" s="120">
        <v>-2208454.1</v>
      </c>
      <c r="AA202" s="120">
        <v>-2264197.89</v>
      </c>
      <c r="AB202" s="120">
        <v>-2271378.41</v>
      </c>
      <c r="AC202" s="131">
        <v>-2279336.67</v>
      </c>
      <c r="AD202" s="131">
        <v>-2264584.17</v>
      </c>
      <c r="AE202" s="131">
        <v>-2265172.9700000002</v>
      </c>
      <c r="AF202" s="131">
        <v>-2231189.9700000002</v>
      </c>
      <c r="AG202" s="120">
        <v>-2236642.63</v>
      </c>
      <c r="AH202" s="120">
        <v>-2243491.41</v>
      </c>
      <c r="AI202" s="120">
        <v>-2276791.59</v>
      </c>
      <c r="AJ202" s="120">
        <v>-2355831.67</v>
      </c>
      <c r="AK202" s="120">
        <v>-2423104.08</v>
      </c>
      <c r="AL202" s="120">
        <v>-2424404.41</v>
      </c>
      <c r="AM202" s="120">
        <v>-2425155.41</v>
      </c>
      <c r="AN202" s="120">
        <v>-2442341.6</v>
      </c>
      <c r="AO202" s="120">
        <v>-2436828.52</v>
      </c>
      <c r="AP202" s="120">
        <v>-2430472.58</v>
      </c>
      <c r="AQ202" s="120">
        <v>-2430539.83</v>
      </c>
      <c r="AR202" s="120">
        <v>-2410541.66</v>
      </c>
      <c r="AS202" s="120">
        <v>-2424412.31</v>
      </c>
      <c r="AT202" s="131">
        <v>-2490086.75</v>
      </c>
      <c r="AU202" s="131">
        <v>-2490685.75</v>
      </c>
      <c r="AV202" s="131">
        <v>-2489614.67</v>
      </c>
      <c r="AW202" s="131">
        <v>-2487621.9687000001</v>
      </c>
      <c r="AX202" s="131">
        <v>-2488448.9038999998</v>
      </c>
      <c r="AY202" s="120">
        <v>-2487729.7697999999</v>
      </c>
      <c r="AZ202" s="120">
        <v>-2488673.8597999997</v>
      </c>
      <c r="BA202" s="120">
        <v>-2488502.3785000001</v>
      </c>
      <c r="BB202" s="120">
        <v>-2480048.0433</v>
      </c>
      <c r="BC202" s="120">
        <v>-2477247.2163999998</v>
      </c>
      <c r="BD202" s="120">
        <v>-2489338.3813999998</v>
      </c>
      <c r="BE202" s="120">
        <v>-2480529.1019000001</v>
      </c>
      <c r="BF202" s="120">
        <v>-2489906.3618999999</v>
      </c>
      <c r="BG202" s="120">
        <v>-2472044.0594000001</v>
      </c>
      <c r="BH202" s="120">
        <v>-2482237.1194000002</v>
      </c>
      <c r="BI202" s="120">
        <v>-2474913.0950000002</v>
      </c>
      <c r="BJ202" s="120">
        <v>-2478715.1349999998</v>
      </c>
      <c r="BK202" s="120">
        <v>-2479906.8692000001</v>
      </c>
      <c r="BL202" s="120">
        <v>-2484820.9641</v>
      </c>
      <c r="BM202" s="120">
        <v>-2485389.5405999999</v>
      </c>
      <c r="BN202" s="120">
        <v>-2462074.3770400002</v>
      </c>
      <c r="BO202" s="120">
        <v>-2483634.0337</v>
      </c>
      <c r="BP202" s="120">
        <v>-2464403.7837</v>
      </c>
      <c r="BQ202" s="120">
        <v>-2464403.7837</v>
      </c>
      <c r="BR202" s="120">
        <v>-2455538.5037000002</v>
      </c>
      <c r="BS202" s="120">
        <v>-2440885.66</v>
      </c>
      <c r="BT202" s="120">
        <v>-2435402.67</v>
      </c>
      <c r="BU202" s="120">
        <v>-2426909.17</v>
      </c>
      <c r="BV202" s="120">
        <v>-2416787.0499999998</v>
      </c>
      <c r="BW202" s="120">
        <v>-2372809.17</v>
      </c>
      <c r="BX202" s="120">
        <v>-2363642.44</v>
      </c>
      <c r="BY202" s="120">
        <v>-2322642.44</v>
      </c>
      <c r="BZ202" s="120">
        <v>-2337373.7000000002</v>
      </c>
      <c r="CA202" s="120">
        <v>-2378861.98</v>
      </c>
      <c r="CB202" s="120">
        <v>-2378532.35</v>
      </c>
      <c r="CC202" s="120">
        <v>-2399879.96</v>
      </c>
      <c r="CD202" s="120">
        <v>-2404610.88</v>
      </c>
      <c r="CE202" s="120">
        <v>-2402532</v>
      </c>
      <c r="CF202" s="120">
        <v>-2379387</v>
      </c>
      <c r="CG202" s="120">
        <v>-2355331</v>
      </c>
      <c r="CH202" s="120">
        <v>-2365353</v>
      </c>
      <c r="CI202" s="120">
        <v>-2337635</v>
      </c>
      <c r="CJ202" s="120">
        <v>-2266314</v>
      </c>
      <c r="CK202" s="120">
        <v>-2329588</v>
      </c>
      <c r="CL202" s="131">
        <v>-2324972</v>
      </c>
      <c r="CM202" s="131">
        <v>-2328972</v>
      </c>
      <c r="CN202" s="131">
        <v>-2291013</v>
      </c>
      <c r="CO202" s="131">
        <v>-22319710</v>
      </c>
      <c r="CP202" s="248">
        <v>-2314105</v>
      </c>
      <c r="CQ202" s="248">
        <v>-122277760</v>
      </c>
      <c r="CR202" s="248">
        <v>-2290878</v>
      </c>
      <c r="CS202" s="248">
        <v>-2207733</v>
      </c>
      <c r="CT202" s="248">
        <v>-2147536</v>
      </c>
      <c r="CU202" s="248">
        <v>-1236983415</v>
      </c>
      <c r="CV202" s="248">
        <v>-3177671824</v>
      </c>
      <c r="CW202" s="248">
        <v>-4534467036</v>
      </c>
      <c r="CX202" s="248">
        <v>-8093344767</v>
      </c>
      <c r="CY202" s="248">
        <v>-18910179435</v>
      </c>
      <c r="CZ202" s="248">
        <v>-41231554703</v>
      </c>
      <c r="DA202" s="248">
        <v>-41567483164</v>
      </c>
      <c r="DB202" s="248">
        <v>-74318792118</v>
      </c>
      <c r="DC202" s="248">
        <v>-106346269252</v>
      </c>
      <c r="DD202" s="248">
        <v>-98301819252</v>
      </c>
      <c r="DE202" s="248">
        <v>-101191790811</v>
      </c>
      <c r="DF202" s="248">
        <v>-47773070454</v>
      </c>
      <c r="DG202" s="302">
        <v>-75468687200</v>
      </c>
      <c r="DH202" s="302">
        <v>-60448687054</v>
      </c>
      <c r="DI202" s="302">
        <v>-53208579044</v>
      </c>
      <c r="DJ202" s="302">
        <v>-63443575144</v>
      </c>
      <c r="DK202" s="302">
        <v>-65388035144</v>
      </c>
      <c r="DL202" s="302">
        <v>-32348583274</v>
      </c>
      <c r="DM202" s="302">
        <v>-43370531137</v>
      </c>
      <c r="DN202" s="302">
        <v>-41255531137</v>
      </c>
      <c r="DO202" s="302">
        <v>-5280505581</v>
      </c>
      <c r="DP202" s="311">
        <v>-13190527958</v>
      </c>
      <c r="DQ202" s="311">
        <v>-903527958</v>
      </c>
      <c r="DR202" s="311">
        <v>-8780527958</v>
      </c>
      <c r="DS202" s="311">
        <v>-3985474708</v>
      </c>
      <c r="DT202" s="311">
        <v>-6025396177</v>
      </c>
      <c r="DU202" s="302">
        <v>-4792445817</v>
      </c>
      <c r="DV202" s="302">
        <v>-10492445817</v>
      </c>
      <c r="DW202" s="302">
        <v>-815895817</v>
      </c>
      <c r="DX202" s="311">
        <v>-7140395817</v>
      </c>
      <c r="DY202" s="302">
        <v>-1575395817</v>
      </c>
      <c r="DZ202" s="302">
        <v>-2555359201</v>
      </c>
      <c r="EA202" s="302">
        <v>-1990319201</v>
      </c>
      <c r="EB202" s="302">
        <v>-7490279201</v>
      </c>
      <c r="EC202" s="302">
        <v>-9180319201</v>
      </c>
      <c r="ED202" s="302">
        <v>-3380319201</v>
      </c>
      <c r="EE202" s="302">
        <v>-12030359201</v>
      </c>
      <c r="EF202" s="302">
        <v>-5105859201</v>
      </c>
      <c r="EG202" s="302">
        <v>-6905859201</v>
      </c>
      <c r="EH202" s="302">
        <v>-2193859201</v>
      </c>
      <c r="EI202" s="302">
        <v>-10178819201</v>
      </c>
      <c r="EJ202" s="302">
        <v>-148243890</v>
      </c>
      <c r="EK202" s="374">
        <v>-4138214438</v>
      </c>
      <c r="EL202" s="409">
        <v>-7138.214438</v>
      </c>
      <c r="EM202" s="409">
        <v>-88.306427999999997</v>
      </c>
      <c r="EN202" s="311">
        <v>-68.302428000000006</v>
      </c>
      <c r="EO202" s="396">
        <v>-8.3024280000000008</v>
      </c>
      <c r="EP202" s="396">
        <v>-10000.302351</v>
      </c>
      <c r="EQ202" s="396">
        <v>-0.202351</v>
      </c>
      <c r="ER202" s="396">
        <v>-0.13</v>
      </c>
      <c r="ES202" s="396">
        <v>0</v>
      </c>
      <c r="ET202" s="409">
        <v>0</v>
      </c>
      <c r="EU202" s="409">
        <v>0</v>
      </c>
      <c r="EV202" s="409">
        <v>0</v>
      </c>
      <c r="EW202" s="409">
        <v>0</v>
      </c>
      <c r="EX202" s="434">
        <v>0</v>
      </c>
      <c r="EY202" s="461">
        <v>0</v>
      </c>
      <c r="EZ202" s="461">
        <v>0</v>
      </c>
      <c r="FA202" s="461">
        <v>0</v>
      </c>
      <c r="FB202" s="461">
        <v>0</v>
      </c>
      <c r="FC202" s="461">
        <v>0</v>
      </c>
      <c r="FD202" s="434">
        <v>0</v>
      </c>
      <c r="FE202" s="434">
        <v>0</v>
      </c>
      <c r="FF202" s="461">
        <v>0</v>
      </c>
      <c r="FG202" s="461">
        <v>0</v>
      </c>
      <c r="FH202" s="461">
        <v>0</v>
      </c>
      <c r="FI202" s="461">
        <v>0</v>
      </c>
      <c r="FJ202" s="461">
        <v>0</v>
      </c>
      <c r="FK202" s="461">
        <v>0</v>
      </c>
      <c r="FL202" s="461">
        <v>0</v>
      </c>
      <c r="FM202" s="461">
        <v>0</v>
      </c>
      <c r="FN202" s="461">
        <v>0</v>
      </c>
      <c r="FO202" s="461">
        <v>0</v>
      </c>
      <c r="FP202" s="469" t="s">
        <v>95</v>
      </c>
      <c r="FQ202" s="469" t="s">
        <v>95</v>
      </c>
      <c r="FR202" s="469" t="s">
        <v>95</v>
      </c>
      <c r="FS202" s="469" t="s">
        <v>95</v>
      </c>
      <c r="FT202" s="469" t="s">
        <v>95</v>
      </c>
      <c r="FU202" s="469" t="s">
        <v>95</v>
      </c>
      <c r="FV202" s="469" t="s">
        <v>95</v>
      </c>
      <c r="FW202" s="469" t="s">
        <v>95</v>
      </c>
      <c r="FX202" s="469" t="s">
        <v>95</v>
      </c>
      <c r="FY202" s="469" t="s">
        <v>95</v>
      </c>
      <c r="FZ202" s="469" t="s">
        <v>95</v>
      </c>
      <c r="GA202" s="469" t="s">
        <v>95</v>
      </c>
      <c r="GB202" s="461">
        <v>0</v>
      </c>
      <c r="GC202" s="461">
        <v>0</v>
      </c>
      <c r="GD202" s="461">
        <v>0</v>
      </c>
      <c r="GE202" s="461">
        <v>0</v>
      </c>
      <c r="GF202" s="461">
        <v>0</v>
      </c>
      <c r="GG202" s="461">
        <v>0</v>
      </c>
      <c r="GH202" s="461">
        <v>0</v>
      </c>
      <c r="GI202" s="461">
        <v>0</v>
      </c>
      <c r="GJ202" s="461">
        <v>0</v>
      </c>
      <c r="GK202" s="461">
        <v>0</v>
      </c>
      <c r="GL202" s="461">
        <v>0</v>
      </c>
      <c r="GM202" s="461">
        <v>0</v>
      </c>
      <c r="GN202" s="461">
        <v>0</v>
      </c>
      <c r="GO202" s="461">
        <v>0</v>
      </c>
      <c r="GP202" s="461">
        <v>0</v>
      </c>
      <c r="GQ202" s="311">
        <v>0</v>
      </c>
      <c r="GR202" s="311">
        <v>0</v>
      </c>
      <c r="GS202" s="311">
        <v>0</v>
      </c>
      <c r="GT202" s="311">
        <v>0</v>
      </c>
      <c r="GU202" s="311">
        <v>0</v>
      </c>
      <c r="GV202" s="311">
        <v>0</v>
      </c>
      <c r="GW202" s="311">
        <v>0</v>
      </c>
      <c r="GX202" s="311">
        <v>0</v>
      </c>
      <c r="GY202" s="489">
        <v>0</v>
      </c>
      <c r="GZ202" s="489">
        <v>0</v>
      </c>
      <c r="HA202" s="489">
        <v>0</v>
      </c>
      <c r="HB202" s="489">
        <v>0</v>
      </c>
      <c r="HC202" s="489">
        <v>0</v>
      </c>
      <c r="HD202" s="489">
        <v>0</v>
      </c>
      <c r="HE202" s="489">
        <v>0</v>
      </c>
      <c r="HF202" s="489">
        <v>0</v>
      </c>
      <c r="HG202" s="498">
        <v>0</v>
      </c>
      <c r="HH202" s="498">
        <v>0</v>
      </c>
      <c r="HI202" s="498">
        <v>0</v>
      </c>
      <c r="HJ202" s="498">
        <v>0</v>
      </c>
      <c r="HK202" s="498">
        <v>0</v>
      </c>
      <c r="HL202" s="498">
        <v>0</v>
      </c>
      <c r="HM202" s="498">
        <v>0</v>
      </c>
      <c r="HN202" s="498">
        <v>0</v>
      </c>
      <c r="HO202" s="498">
        <v>0</v>
      </c>
      <c r="HP202" s="498">
        <v>0</v>
      </c>
      <c r="HQ202" s="489">
        <v>0</v>
      </c>
      <c r="HR202" s="489">
        <v>0</v>
      </c>
      <c r="HS202" s="489">
        <v>0</v>
      </c>
      <c r="HT202" s="489">
        <v>0</v>
      </c>
      <c r="HU202" s="489">
        <v>0</v>
      </c>
      <c r="HV202" s="489">
        <v>0</v>
      </c>
      <c r="HW202" s="489">
        <v>0</v>
      </c>
      <c r="HX202" s="489">
        <v>0</v>
      </c>
      <c r="HY202" s="489">
        <v>0</v>
      </c>
      <c r="HZ202" s="489">
        <v>0</v>
      </c>
      <c r="IA202" s="489">
        <v>0</v>
      </c>
      <c r="IB202" s="489">
        <v>0</v>
      </c>
      <c r="IC202" s="489">
        <v>0</v>
      </c>
      <c r="ID202" s="489">
        <v>0</v>
      </c>
      <c r="IE202" s="489">
        <v>0</v>
      </c>
      <c r="IF202" s="489">
        <v>0</v>
      </c>
      <c r="IG202" s="489">
        <v>0</v>
      </c>
      <c r="IH202" s="481" t="s">
        <v>95</v>
      </c>
      <c r="II202" s="481" t="s">
        <v>95</v>
      </c>
      <c r="IJ202" s="489">
        <v>0</v>
      </c>
      <c r="IK202" s="489">
        <v>0</v>
      </c>
    </row>
    <row r="203" spans="2:245" x14ac:dyDescent="0.2">
      <c r="B203" s="225" t="s">
        <v>162</v>
      </c>
      <c r="C203" s="120">
        <v>-360622.49213029997</v>
      </c>
      <c r="D203" s="120">
        <v>-360622.49213029997</v>
      </c>
      <c r="E203" s="120">
        <v>-360622.49213029997</v>
      </c>
      <c r="F203" s="131">
        <v>-360622.49213029997</v>
      </c>
      <c r="G203" s="120">
        <v>-360622.49213029997</v>
      </c>
      <c r="H203" s="120">
        <v>-360622.49213029997</v>
      </c>
      <c r="I203" s="120">
        <v>-360622.49213029997</v>
      </c>
      <c r="J203" s="120">
        <v>-360622.49213029997</v>
      </c>
      <c r="K203" s="120">
        <v>-360622.49213029997</v>
      </c>
      <c r="L203" s="120">
        <v>-609442.84661939996</v>
      </c>
      <c r="M203" s="120">
        <v>-609442.84661939996</v>
      </c>
      <c r="N203" s="120">
        <v>-609442.84661939996</v>
      </c>
      <c r="O203" s="120">
        <v>-602192.50101160002</v>
      </c>
      <c r="P203" s="131">
        <v>-602192.50101160002</v>
      </c>
      <c r="Q203" s="131">
        <v>-397352.30645779998</v>
      </c>
      <c r="R203" s="131">
        <v>-360623.56943029998</v>
      </c>
      <c r="S203" s="131">
        <v>-360623.56943029998</v>
      </c>
      <c r="T203" s="120">
        <v>-360623.56943029998</v>
      </c>
      <c r="U203" s="120">
        <v>-360623.56943029998</v>
      </c>
      <c r="V203" s="120">
        <v>-360623.56943029998</v>
      </c>
      <c r="W203" s="120">
        <v>-360623.56943029998</v>
      </c>
      <c r="X203" s="120">
        <v>-360623.56943029998</v>
      </c>
      <c r="Y203" s="120">
        <v>-360623.56943029998</v>
      </c>
      <c r="Z203" s="120">
        <v>-360623.56943029998</v>
      </c>
      <c r="AA203" s="120">
        <v>-360623.56943029998</v>
      </c>
      <c r="AB203" s="120">
        <v>-360623.56943029998</v>
      </c>
      <c r="AC203" s="131">
        <v>-360622.49213029997</v>
      </c>
      <c r="AD203" s="131">
        <v>-360622.49213029997</v>
      </c>
      <c r="AE203" s="131">
        <v>-360622.49213029997</v>
      </c>
      <c r="AF203" s="131">
        <v>-360622.49213029997</v>
      </c>
      <c r="AG203" s="120">
        <v>-360622.49213029997</v>
      </c>
      <c r="AH203" s="120">
        <v>-360622.49213029997</v>
      </c>
      <c r="AI203" s="120">
        <v>-360622.49213029997</v>
      </c>
      <c r="AJ203" s="120">
        <v>-360343.19213029998</v>
      </c>
      <c r="AK203" s="120">
        <v>-360343.19213029998</v>
      </c>
      <c r="AL203" s="120">
        <v>-360343.19213029998</v>
      </c>
      <c r="AM203" s="120">
        <v>-360343.19213029998</v>
      </c>
      <c r="AN203" s="120">
        <v>-360343.19213029998</v>
      </c>
      <c r="AO203" s="120">
        <v>-360343.19213029998</v>
      </c>
      <c r="AP203" s="120">
        <v>-360343.19213029998</v>
      </c>
      <c r="AQ203" s="120">
        <v>-360343.19213029998</v>
      </c>
      <c r="AR203" s="120">
        <v>-360343.19213029998</v>
      </c>
      <c r="AS203" s="120">
        <v>-360343.19213029998</v>
      </c>
      <c r="AT203" s="131">
        <v>-360343.19213029998</v>
      </c>
      <c r="AU203" s="131">
        <v>-360343.19213029998</v>
      </c>
      <c r="AV203" s="131">
        <v>-360343.19213029998</v>
      </c>
      <c r="AW203" s="131">
        <v>-360343.19213029998</v>
      </c>
      <c r="AX203" s="131">
        <v>-360343.19213029998</v>
      </c>
      <c r="AY203" s="120">
        <v>-360343.19213029998</v>
      </c>
      <c r="AZ203" s="120">
        <v>-360343.19213029998</v>
      </c>
      <c r="BA203" s="120">
        <v>-360060.8811765</v>
      </c>
      <c r="BB203" s="120">
        <v>-360060.8811765</v>
      </c>
      <c r="BC203" s="120">
        <v>-120440364.75353901</v>
      </c>
      <c r="BD203" s="120">
        <v>-900152202.94124997</v>
      </c>
      <c r="BE203" s="120">
        <v>-900152202.94124997</v>
      </c>
      <c r="BF203" s="120">
        <v>-1044176555.41185</v>
      </c>
      <c r="BG203" s="120">
        <v>-1270294788.7906899</v>
      </c>
      <c r="BH203" s="120">
        <v>-1437518819.9400001</v>
      </c>
      <c r="BI203" s="120">
        <v>-1317126618.77003</v>
      </c>
      <c r="BJ203" s="120">
        <v>-1580551942.5240302</v>
      </c>
      <c r="BK203" s="120">
        <v>-1778120933.5381298</v>
      </c>
      <c r="BL203" s="120">
        <v>-1778120933.5381298</v>
      </c>
      <c r="BM203" s="120">
        <v>-1777302230.8041</v>
      </c>
      <c r="BN203" s="120">
        <v>-2136353186.5221</v>
      </c>
      <c r="BO203" s="120">
        <v>-2387125391.22014</v>
      </c>
      <c r="BP203" s="120">
        <v>-2460678276.2656498</v>
      </c>
      <c r="BQ203" s="120">
        <v>-2496340280.2695003</v>
      </c>
      <c r="BR203" s="120">
        <v>-2493634444.9117498</v>
      </c>
      <c r="BS203" s="120">
        <v>-2805338750.5257201</v>
      </c>
      <c r="BT203" s="120">
        <v>-2849867937.0420003</v>
      </c>
      <c r="BU203" s="120">
        <v>-2849867937.0420003</v>
      </c>
      <c r="BV203" s="120">
        <v>-2845638537.0420003</v>
      </c>
      <c r="BW203" s="120">
        <v>-2844840638.388</v>
      </c>
      <c r="BX203" s="120">
        <v>-3413808766.0655999</v>
      </c>
      <c r="BY203" s="120">
        <v>-4089458417.6827502</v>
      </c>
      <c r="BZ203" s="120">
        <v>-4267260957.5819998</v>
      </c>
      <c r="CA203" s="120">
        <v>-4267260957.5819998</v>
      </c>
      <c r="CB203" s="120">
        <v>-5120713149.0984001</v>
      </c>
      <c r="CC203" s="120">
        <v>-6144855778.9180803</v>
      </c>
      <c r="CD203" s="120">
        <v>-7373826934.7017002</v>
      </c>
      <c r="CE203" s="120">
        <v>-8848592321.6420403</v>
      </c>
      <c r="CF203" s="120">
        <v>-214323181594.56</v>
      </c>
      <c r="CG203" s="120">
        <v>-217345824772.84</v>
      </c>
      <c r="CH203" s="120">
        <v>-218946047631.94</v>
      </c>
      <c r="CI203" s="120">
        <v>-211431648720.42001</v>
      </c>
      <c r="CJ203" s="120">
        <v>-208632133914.17001</v>
      </c>
      <c r="CK203" s="120">
        <v>-202727853448.17001</v>
      </c>
      <c r="CL203" s="131">
        <v>-202893262685.85999</v>
      </c>
      <c r="CM203" s="131">
        <v>-204588036867.73999</v>
      </c>
      <c r="CN203" s="131">
        <v>-206507676526.64999</v>
      </c>
      <c r="CO203" s="131">
        <v>-180685011680.01001</v>
      </c>
      <c r="CP203" s="248">
        <v>-182289974383.10001</v>
      </c>
      <c r="CQ203" s="248">
        <v>-183140095508.79999</v>
      </c>
      <c r="CR203" s="248">
        <v>-139132852242.16</v>
      </c>
      <c r="CS203" s="248">
        <v>-159834065192.92999</v>
      </c>
      <c r="CT203" s="248">
        <v>-177761315608.29999</v>
      </c>
      <c r="CU203" s="248">
        <v>-390300668973.90997</v>
      </c>
      <c r="CV203" s="248">
        <v>-623872454697.51001</v>
      </c>
      <c r="CW203" s="248">
        <v>-926627694102.58997</v>
      </c>
      <c r="CX203" s="248">
        <v>-1167507007997.8101</v>
      </c>
      <c r="CY203" s="248">
        <v>-1321110008092.5601</v>
      </c>
      <c r="CZ203" s="248">
        <v>-1646698685382.3501</v>
      </c>
      <c r="DA203" s="248">
        <v>-1973799741130.9299</v>
      </c>
      <c r="DB203" s="248">
        <v>-3098507380074.1201</v>
      </c>
      <c r="DC203" s="248">
        <v>-6500491347016.0801</v>
      </c>
      <c r="DD203" s="248">
        <v>-6497713123490.0195</v>
      </c>
      <c r="DE203" s="248">
        <v>-6499033272257.7197</v>
      </c>
      <c r="DF203" s="248">
        <v>-6499959346766.4102</v>
      </c>
      <c r="DG203" s="302">
        <v>-6506638905456.7197</v>
      </c>
      <c r="DH203" s="302">
        <v>-6501417421524.7695</v>
      </c>
      <c r="DI203" s="302">
        <v>-6498146605174.9404</v>
      </c>
      <c r="DJ203" s="302">
        <v>-6486612406192.6396</v>
      </c>
      <c r="DK203" s="302">
        <v>-6481320295876.0195</v>
      </c>
      <c r="DL203" s="302">
        <v>-6134141218224.6504</v>
      </c>
      <c r="DM203" s="302">
        <v>-6160031512815.29</v>
      </c>
      <c r="DN203" s="302">
        <v>-6754804161861</v>
      </c>
      <c r="DO203" s="302">
        <v>-8622250796031.7803</v>
      </c>
      <c r="DP203" s="311">
        <v>-9670684832514.3496</v>
      </c>
      <c r="DQ203" s="311">
        <v>-7351946602810.8701</v>
      </c>
      <c r="DR203" s="311">
        <v>-8202959753383.25</v>
      </c>
      <c r="DS203" s="311">
        <v>-9967584791646.2109</v>
      </c>
      <c r="DT203" s="311">
        <v>-8690677425513.25</v>
      </c>
      <c r="DU203" s="302">
        <v>-9149947288309.9395</v>
      </c>
      <c r="DV203" s="302">
        <v>-8695610523033.2197</v>
      </c>
      <c r="DW203" s="302">
        <v>-9541505964038.3203</v>
      </c>
      <c r="DX203" s="311">
        <v>-10586796485059.1</v>
      </c>
      <c r="DY203" s="302">
        <v>-11160389749519.699</v>
      </c>
      <c r="DZ203" s="302">
        <v>-9874656466222.8496</v>
      </c>
      <c r="EA203" s="302">
        <v>-7600689971239.96</v>
      </c>
      <c r="EB203" s="302">
        <v>-12037858129933.801</v>
      </c>
      <c r="EC203" s="302">
        <v>-17490037013676.9</v>
      </c>
      <c r="ED203" s="302">
        <v>-14264661585112.801</v>
      </c>
      <c r="EE203" s="302">
        <v>-20764243332642.102</v>
      </c>
      <c r="EF203" s="302">
        <v>-25592706823884.398</v>
      </c>
      <c r="EG203" s="302">
        <v>-32945604881218.398</v>
      </c>
      <c r="EH203" s="302">
        <v>-31764005523246.102</v>
      </c>
      <c r="EI203" s="302">
        <v>-31536302478297.102</v>
      </c>
      <c r="EJ203" s="302">
        <v>-30114904906776.301</v>
      </c>
      <c r="EK203" s="374">
        <v>-33576251176137.301</v>
      </c>
      <c r="EL203" s="409">
        <v>-32387125.036580302</v>
      </c>
      <c r="EM203" s="409">
        <v>-29420694.980829198</v>
      </c>
      <c r="EN203" s="311">
        <v>-29057019.6286426</v>
      </c>
      <c r="EO203" s="396">
        <v>-29922978.562363103</v>
      </c>
      <c r="EP203" s="396">
        <v>-40111851.958600201</v>
      </c>
      <c r="EQ203" s="396">
        <v>-47690152.954415798</v>
      </c>
      <c r="ER203" s="396">
        <v>-59219887.842345297</v>
      </c>
      <c r="ES203" s="396">
        <v>-63362509.7133305</v>
      </c>
      <c r="ET203" s="409">
        <v>-75199770.991385803</v>
      </c>
      <c r="EU203" s="409">
        <v>-82032057.818098709</v>
      </c>
      <c r="EV203" s="409">
        <v>-91118707.523257703</v>
      </c>
      <c r="EW203" s="409">
        <v>-92842736.354282707</v>
      </c>
      <c r="EX203" s="434">
        <v>-89082942.761211798</v>
      </c>
      <c r="EY203" s="461">
        <v>-95877702.552524298</v>
      </c>
      <c r="EZ203" s="461">
        <v>-122627114.430335</v>
      </c>
      <c r="FA203" s="461">
        <v>-142171585.08093101</v>
      </c>
      <c r="FB203" s="461">
        <v>-146138340.02568299</v>
      </c>
      <c r="FC203" s="461">
        <v>-147607285.95296299</v>
      </c>
      <c r="FD203" s="434">
        <v>-144896076.87183499</v>
      </c>
      <c r="FE203" s="434">
        <v>-144764654.505983</v>
      </c>
      <c r="FF203" s="461">
        <v>-145166246.28665599</v>
      </c>
      <c r="FG203" s="461">
        <v>-144900872.059899</v>
      </c>
      <c r="FH203" s="461">
        <v>-143998110.601437</v>
      </c>
      <c r="FI203" s="461">
        <v>-144276540.27692801</v>
      </c>
      <c r="FJ203" s="461">
        <v>-144276540.27692801</v>
      </c>
      <c r="FK203" s="461">
        <v>-144276540.27692801</v>
      </c>
      <c r="FL203" s="461">
        <v>-166622861.918273</v>
      </c>
      <c r="FM203" s="461">
        <v>-190111477.87687299</v>
      </c>
      <c r="FN203" s="461">
        <v>-247839258.40081599</v>
      </c>
      <c r="FO203" s="461">
        <v>-337552028.58235002</v>
      </c>
      <c r="FP203" s="469" t="s">
        <v>95</v>
      </c>
      <c r="FQ203" s="469" t="s">
        <v>95</v>
      </c>
      <c r="FR203" s="469" t="s">
        <v>95</v>
      </c>
      <c r="FS203" s="469" t="s">
        <v>95</v>
      </c>
      <c r="FT203" s="469" t="s">
        <v>95</v>
      </c>
      <c r="FU203" s="469" t="s">
        <v>95</v>
      </c>
      <c r="FV203" s="469" t="s">
        <v>95</v>
      </c>
      <c r="FW203" s="469" t="s">
        <v>95</v>
      </c>
      <c r="FX203" s="469" t="s">
        <v>95</v>
      </c>
      <c r="FY203" s="469" t="s">
        <v>95</v>
      </c>
      <c r="FZ203" s="469" t="s">
        <v>95</v>
      </c>
      <c r="GA203" s="469" t="s">
        <v>95</v>
      </c>
      <c r="GB203" s="461">
        <v>-466657661.89476401</v>
      </c>
      <c r="GC203" s="461">
        <v>-508274629.65531403</v>
      </c>
      <c r="GD203" s="461">
        <v>-533194900.11260998</v>
      </c>
      <c r="GE203" s="461">
        <v>-565331353.94752002</v>
      </c>
      <c r="GF203" s="461">
        <v>-597142709.49378395</v>
      </c>
      <c r="GG203" s="461">
        <v>-622819679.28707397</v>
      </c>
      <c r="GH203" s="461">
        <v>-666469590.05709195</v>
      </c>
      <c r="GI203" s="461">
        <v>-709901493.51258194</v>
      </c>
      <c r="GJ203" s="461">
        <v>-726566732.51493096</v>
      </c>
      <c r="GK203" s="461">
        <v>-785722815.41329396</v>
      </c>
      <c r="GL203" s="461">
        <v>-859804894.29446101</v>
      </c>
      <c r="GM203" s="461">
        <v>-885479282.23607004</v>
      </c>
      <c r="GN203" s="461">
        <v>-886954072.15289104</v>
      </c>
      <c r="GO203" s="461">
        <v>-904856762.72371995</v>
      </c>
      <c r="GP203" s="461">
        <v>-996506971.49125695</v>
      </c>
      <c r="GQ203" s="311">
        <v>-1037698794.0138299</v>
      </c>
      <c r="GR203" s="311">
        <v>-1195071986.8694601</v>
      </c>
      <c r="GS203" s="311">
        <v>-1398145318.7694399</v>
      </c>
      <c r="GT203" s="311">
        <v>-1916488323.4591</v>
      </c>
      <c r="GU203" s="311">
        <v>-2037874627.8917601</v>
      </c>
      <c r="GV203" s="311">
        <v>-2037874627.8917601</v>
      </c>
      <c r="GW203" s="311">
        <v>-2037729925.5241799</v>
      </c>
      <c r="GX203" s="311">
        <v>-2132962288.44349</v>
      </c>
      <c r="GY203" s="489">
        <v>-2142331790.5102601</v>
      </c>
      <c r="GZ203" s="489">
        <v>-2592023391.7811599</v>
      </c>
      <c r="HA203" s="489">
        <v>-2951334448.5928502</v>
      </c>
      <c r="HB203" s="489">
        <v>-3249274569.4675999</v>
      </c>
      <c r="HC203" s="489">
        <v>-3587333748.00875</v>
      </c>
      <c r="HD203" s="489">
        <v>-3596733107.9621501</v>
      </c>
      <c r="HE203" s="489">
        <v>-3478214918.96387</v>
      </c>
      <c r="HF203" s="489">
        <v>-3384322199.5830798</v>
      </c>
      <c r="HG203" s="498">
        <v>-3681232936.72926</v>
      </c>
      <c r="HH203" s="498">
        <v>-3687614785.9565802</v>
      </c>
      <c r="HI203" s="498">
        <v>-3656433112.4384298</v>
      </c>
      <c r="HJ203" s="498">
        <v>-3549667585.6991</v>
      </c>
      <c r="HK203" s="498">
        <v>-3645059143.4903598</v>
      </c>
      <c r="HL203" s="498">
        <v>-3871461639.9175601</v>
      </c>
      <c r="HM203" s="498">
        <v>-4214629911.7165999</v>
      </c>
      <c r="HN203" s="498">
        <v>-4685326130.1738195</v>
      </c>
      <c r="HO203" s="498">
        <v>-4930306641.4462996</v>
      </c>
      <c r="HP203" s="498">
        <v>-5402070348.5481901</v>
      </c>
      <c r="HQ203" s="489">
        <v>-5629937406.13451</v>
      </c>
      <c r="HR203" s="489">
        <v>-5724076829.8981504</v>
      </c>
      <c r="HS203" s="489">
        <v>-5999833686.0796804</v>
      </c>
      <c r="HT203" s="489">
        <v>-6032645989.0418596</v>
      </c>
      <c r="HU203" s="489">
        <v>-6100488739.4749002</v>
      </c>
      <c r="HV203" s="489">
        <v>-6164318322.1017103</v>
      </c>
      <c r="HW203" s="489">
        <v>-6125300627.2634602</v>
      </c>
      <c r="HX203" s="489">
        <v>-6262226166.0046997</v>
      </c>
      <c r="HY203" s="489">
        <v>-6385973929.4084702</v>
      </c>
      <c r="HZ203" s="489">
        <v>-6414216089.7713003</v>
      </c>
      <c r="IA203" s="489">
        <v>-6773646115.3920698</v>
      </c>
      <c r="IB203" s="489">
        <v>-7423390119.2669001</v>
      </c>
      <c r="IC203" s="489">
        <v>-7835467669.3913498</v>
      </c>
      <c r="ID203" s="489">
        <v>-7948797037.8533697</v>
      </c>
      <c r="IE203" s="489">
        <v>-8091574057.2135096</v>
      </c>
      <c r="IF203" s="489">
        <v>-8108998420.8274899</v>
      </c>
      <c r="IG203" s="489">
        <v>-8143692659.3515396</v>
      </c>
      <c r="IH203" s="481" t="s">
        <v>95</v>
      </c>
      <c r="II203" s="481" t="s">
        <v>95</v>
      </c>
      <c r="IJ203" s="489">
        <v>-7964197130.20436</v>
      </c>
      <c r="IK203" s="489">
        <v>-7948967721.83988</v>
      </c>
    </row>
    <row r="204" spans="2:245" x14ac:dyDescent="0.2">
      <c r="B204" s="224" t="s">
        <v>163</v>
      </c>
      <c r="C204" s="120">
        <v>-77262.51803430001</v>
      </c>
      <c r="D204" s="120">
        <v>-77185.191390100008</v>
      </c>
      <c r="E204" s="120">
        <v>-77422.866905500006</v>
      </c>
      <c r="F204" s="131">
        <v>-75976.689042400001</v>
      </c>
      <c r="G204" s="120">
        <v>-73975.783458700011</v>
      </c>
      <c r="H204" s="120">
        <v>-76181.222065400012</v>
      </c>
      <c r="I204" s="120">
        <v>-81886.582416900012</v>
      </c>
      <c r="J204" s="120">
        <v>-90592.004459200005</v>
      </c>
      <c r="K204" s="120">
        <v>-73977.965925800003</v>
      </c>
      <c r="L204" s="120">
        <v>-89015.458560300001</v>
      </c>
      <c r="M204" s="120">
        <v>-91058.760120299994</v>
      </c>
      <c r="N204" s="120">
        <v>-91726.573406299998</v>
      </c>
      <c r="O204" s="120">
        <v>-85100.330542400014</v>
      </c>
      <c r="P204" s="131">
        <v>-88916.11511150001</v>
      </c>
      <c r="Q204" s="131">
        <v>-93327.603994400022</v>
      </c>
      <c r="R204" s="131">
        <v>-94502.531174600008</v>
      </c>
      <c r="S204" s="131">
        <v>-96710.274262300023</v>
      </c>
      <c r="T204" s="120">
        <v>-70898.386309100024</v>
      </c>
      <c r="U204" s="120">
        <v>-65102.965923700009</v>
      </c>
      <c r="V204" s="120">
        <v>-60353.623564999994</v>
      </c>
      <c r="W204" s="120">
        <v>-51269.132536300014</v>
      </c>
      <c r="X204" s="120">
        <v>-46147.586456600009</v>
      </c>
      <c r="Y204" s="127">
        <v>-46504.234657700006</v>
      </c>
      <c r="Z204" s="127">
        <v>-51034.5725619</v>
      </c>
      <c r="AA204" s="127">
        <v>-55190.566436200002</v>
      </c>
      <c r="AB204" s="127">
        <v>-53983.017042899999</v>
      </c>
      <c r="AC204" s="130">
        <v>-1240811.1168504001</v>
      </c>
      <c r="AD204" s="130">
        <v>-75717.936953500001</v>
      </c>
      <c r="AE204" s="130">
        <v>-75867.825156699997</v>
      </c>
      <c r="AF204" s="130">
        <v>-269021.72132430004</v>
      </c>
      <c r="AG204" s="127">
        <v>-58047.149773600002</v>
      </c>
      <c r="AH204" s="127">
        <v>-62500.4194403</v>
      </c>
      <c r="AI204" s="127">
        <v>-189905.7965232</v>
      </c>
      <c r="AJ204" s="127">
        <v>-84908.614966299996</v>
      </c>
      <c r="AK204" s="127">
        <v>-31432.477576099998</v>
      </c>
      <c r="AL204" s="127">
        <v>-38174.463544500002</v>
      </c>
      <c r="AM204" s="127">
        <v>-54314.078391700008</v>
      </c>
      <c r="AN204" s="127">
        <v>-40490.200442399997</v>
      </c>
      <c r="AO204" s="127">
        <v>-57171.036042399995</v>
      </c>
      <c r="AP204" s="127">
        <v>-43897.350409499995</v>
      </c>
      <c r="AQ204" s="127">
        <v>-9529.1329094999983</v>
      </c>
      <c r="AR204" s="127">
        <v>-26110.061982899999</v>
      </c>
      <c r="AS204" s="127">
        <v>41780.621379800003</v>
      </c>
      <c r="AT204" s="130">
        <v>45563.347215600006</v>
      </c>
      <c r="AU204" s="130">
        <v>45546.843497399997</v>
      </c>
      <c r="AV204" s="130">
        <v>-65672.495609300007</v>
      </c>
      <c r="AW204" s="130">
        <v>-59462.350405400008</v>
      </c>
      <c r="AX204" s="130">
        <v>-41320.438488799999</v>
      </c>
      <c r="AY204" s="127">
        <v>-83792.468578</v>
      </c>
      <c r="AZ204" s="120">
        <v>-14497676.2318627</v>
      </c>
      <c r="BA204" s="120">
        <v>-78632.542069299991</v>
      </c>
      <c r="BB204" s="120">
        <v>-13334317.688608799</v>
      </c>
      <c r="BC204" s="120">
        <v>-6899686.5898153009</v>
      </c>
      <c r="BD204" s="120">
        <v>-26243349.214487199</v>
      </c>
      <c r="BE204" s="120">
        <v>-50107975.717377804</v>
      </c>
      <c r="BF204" s="120">
        <v>-57735501.171179198</v>
      </c>
      <c r="BG204" s="120">
        <v>-69021153.635277897</v>
      </c>
      <c r="BH204" s="120">
        <v>-79759718.63688159</v>
      </c>
      <c r="BI204" s="120">
        <v>-89371649.902984411</v>
      </c>
      <c r="BJ204" s="120">
        <v>-103953192.77548379</v>
      </c>
      <c r="BK204" s="120">
        <v>-92931878.2580892</v>
      </c>
      <c r="BL204" s="120">
        <v>-92112632.742675394</v>
      </c>
      <c r="BM204" s="120">
        <v>-125720209.05352567</v>
      </c>
      <c r="BN204" s="120">
        <v>-102133636.77038978</v>
      </c>
      <c r="BO204" s="120">
        <v>-156054781.05030742</v>
      </c>
      <c r="BP204" s="120">
        <v>-167665351.71936256</v>
      </c>
      <c r="BQ204" s="120">
        <v>-132092060.88173629</v>
      </c>
      <c r="BR204" s="120">
        <v>-130914977.33977769</v>
      </c>
      <c r="BS204" s="120">
        <v>-144954251.8455494</v>
      </c>
      <c r="BT204" s="120">
        <v>-145252848.55145681</v>
      </c>
      <c r="BU204" s="120">
        <v>-143495411.07777011</v>
      </c>
      <c r="BV204" s="120">
        <v>-145647469.60432309</v>
      </c>
      <c r="BW204" s="120">
        <v>-142843829.12481311</v>
      </c>
      <c r="BX204" s="120">
        <v>-169610285.66595939</v>
      </c>
      <c r="BY204" s="120">
        <v>-202881399.27473745</v>
      </c>
      <c r="BZ204" s="120">
        <v>-209447554.07985678</v>
      </c>
      <c r="CA204" s="120">
        <v>-208599361.77385351</v>
      </c>
      <c r="CB204" s="120">
        <v>-249435142.52329832</v>
      </c>
      <c r="CC204" s="120">
        <v>-296249389.72403884</v>
      </c>
      <c r="CD204" s="120">
        <v>-351353609.46705818</v>
      </c>
      <c r="CE204" s="120">
        <v>-420223762.42832726</v>
      </c>
      <c r="CF204" s="120">
        <v>-10140627418.120001</v>
      </c>
      <c r="CG204" s="120">
        <v>-10147245456.289999</v>
      </c>
      <c r="CH204" s="120">
        <v>-10703114998.450001</v>
      </c>
      <c r="CI204" s="120">
        <v>-10753233460.26</v>
      </c>
      <c r="CJ204" s="120">
        <v>-10610533979.940002</v>
      </c>
      <c r="CK204" s="120">
        <v>-11450206684.010002</v>
      </c>
      <c r="CL204" s="131">
        <v>-11616867193.24</v>
      </c>
      <c r="CM204" s="131">
        <v>-11704737068.219999</v>
      </c>
      <c r="CN204" s="131">
        <v>-11801653780.58</v>
      </c>
      <c r="CO204" s="131">
        <v>-11889744761.589998</v>
      </c>
      <c r="CP204" s="247">
        <v>-11944697859.279999</v>
      </c>
      <c r="CQ204" s="247">
        <v>-11976001709.790001</v>
      </c>
      <c r="CR204" s="247">
        <v>-12299258724.459999</v>
      </c>
      <c r="CS204" s="247">
        <v>-14116559513.68</v>
      </c>
      <c r="CT204" s="247">
        <v>-15675341971.680002</v>
      </c>
      <c r="CU204" s="247">
        <v>-34508646935.099998</v>
      </c>
      <c r="CV204" s="247">
        <v>-55846495260.75</v>
      </c>
      <c r="CW204" s="247">
        <v>-82445277407.98999</v>
      </c>
      <c r="CX204" s="247">
        <v>-103786611954.81999</v>
      </c>
      <c r="CY204" s="247">
        <v>-117668262087.54001</v>
      </c>
      <c r="CZ204" s="247">
        <v>-146325151353</v>
      </c>
      <c r="DA204" s="247">
        <v>-183987750972.36002</v>
      </c>
      <c r="DB204" s="247">
        <v>-288533335756.87</v>
      </c>
      <c r="DC204" s="247">
        <v>-603067277374.84998</v>
      </c>
      <c r="DD204" s="247">
        <v>-532415341926.80017</v>
      </c>
      <c r="DE204" s="247">
        <v>-499516714445.98999</v>
      </c>
      <c r="DF204" s="247">
        <v>-454539645804.25995</v>
      </c>
      <c r="DG204" s="301">
        <v>-465017432717.05005</v>
      </c>
      <c r="DH204" s="301">
        <v>-470626019638.08008</v>
      </c>
      <c r="DI204" s="301">
        <v>-428178015210.13007</v>
      </c>
      <c r="DJ204" s="301">
        <v>-552581790192.7002</v>
      </c>
      <c r="DK204" s="301">
        <v>-564444560200.13989</v>
      </c>
      <c r="DL204" s="301">
        <v>-538466616284.52002</v>
      </c>
      <c r="DM204" s="301">
        <v>-548151120765</v>
      </c>
      <c r="DN204" s="301">
        <v>-754969598082.80005</v>
      </c>
      <c r="DO204" s="301">
        <v>-879232357708.70007</v>
      </c>
      <c r="DP204" s="310">
        <v>-1025705861587.1602</v>
      </c>
      <c r="DQ204" s="310">
        <v>-966418829470.85999</v>
      </c>
      <c r="DR204" s="310">
        <v>-961031273821.56006</v>
      </c>
      <c r="DS204" s="310">
        <v>-995616407294.28992</v>
      </c>
      <c r="DT204" s="310">
        <v>-1135386716978.6699</v>
      </c>
      <c r="DU204" s="301">
        <v>-1108632351614.4102</v>
      </c>
      <c r="DV204" s="301">
        <v>-1109861794822.99</v>
      </c>
      <c r="DW204" s="301">
        <v>-1170511477518.49</v>
      </c>
      <c r="DX204" s="310">
        <v>-1254154703807.6201</v>
      </c>
      <c r="DY204" s="301">
        <v>-1286275079877.97</v>
      </c>
      <c r="DZ204" s="301">
        <v>-1302357874534.98</v>
      </c>
      <c r="EA204" s="301">
        <v>-1332762487615.5999</v>
      </c>
      <c r="EB204" s="301">
        <v>-1414320011432.2397</v>
      </c>
      <c r="EC204" s="301">
        <v>-2028955917354.1501</v>
      </c>
      <c r="ED204" s="301">
        <v>-2170005609131.2495</v>
      </c>
      <c r="EE204" s="301">
        <v>-2369643386365.98</v>
      </c>
      <c r="EF204" s="301">
        <v>-2732631394356.46</v>
      </c>
      <c r="EG204" s="301">
        <v>-3752367153670.3306</v>
      </c>
      <c r="EH204" s="301">
        <v>-3593673758832.8301</v>
      </c>
      <c r="EI204" s="301">
        <v>-3571146658479.2695</v>
      </c>
      <c r="EJ204" s="301">
        <v>-3304042036967.9097</v>
      </c>
      <c r="EK204" s="373">
        <v>-3487968393335.9307</v>
      </c>
      <c r="EL204" s="408">
        <v>-3342561.0086152707</v>
      </c>
      <c r="EM204" s="408">
        <v>-3228362.9237793302</v>
      </c>
      <c r="EN204" s="310">
        <v>-3214830.3778454899</v>
      </c>
      <c r="EO204" s="395">
        <v>-3348526.3542574206</v>
      </c>
      <c r="EP204" s="395">
        <v>-4761953.3396948287</v>
      </c>
      <c r="EQ204" s="395">
        <v>-4566371.0676450608</v>
      </c>
      <c r="ER204" s="395">
        <v>-5862566.8507076893</v>
      </c>
      <c r="ES204" s="395">
        <v>-5995156.1338499309</v>
      </c>
      <c r="ET204" s="408">
        <v>-7068037.4486161591</v>
      </c>
      <c r="EU204" s="408">
        <v>-7751136.7698674202</v>
      </c>
      <c r="EV204" s="408">
        <v>-8395836.8205217794</v>
      </c>
      <c r="EW204" s="408">
        <v>-8548031.1211917307</v>
      </c>
      <c r="EX204" s="433">
        <v>-8089328.4094129</v>
      </c>
      <c r="EY204" s="460">
        <v>-8914159.6145648081</v>
      </c>
      <c r="EZ204" s="460">
        <v>-11577433.291692778</v>
      </c>
      <c r="FA204" s="460">
        <v>-12730482.33756711</v>
      </c>
      <c r="FB204" s="460">
        <v>-12685215.34671713</v>
      </c>
      <c r="FC204" s="460">
        <v>-12504687.378636969</v>
      </c>
      <c r="FD204" s="433">
        <v>-12345616.7118834</v>
      </c>
      <c r="FE204" s="433">
        <v>-12315392.333773952</v>
      </c>
      <c r="FF204" s="460">
        <v>-12739510.8306679</v>
      </c>
      <c r="FG204" s="460">
        <v>-12591488.491415339</v>
      </c>
      <c r="FH204" s="460">
        <v>-12481292.706467148</v>
      </c>
      <c r="FI204" s="460">
        <v>-12520255.433358708</v>
      </c>
      <c r="FJ204" s="460">
        <v>-12351514.208660848</v>
      </c>
      <c r="FK204" s="460">
        <v>-12632027.907655068</v>
      </c>
      <c r="FL204" s="460">
        <v>-14481902.233546328</v>
      </c>
      <c r="FM204" s="460">
        <v>-16433306.335683491</v>
      </c>
      <c r="FN204" s="460">
        <v>-21695115.625147101</v>
      </c>
      <c r="FO204" s="460">
        <v>-30989450.361088958</v>
      </c>
      <c r="FP204" s="468" t="s">
        <v>95</v>
      </c>
      <c r="FQ204" s="468" t="s">
        <v>95</v>
      </c>
      <c r="FR204" s="468" t="s">
        <v>95</v>
      </c>
      <c r="FS204" s="468" t="s">
        <v>95</v>
      </c>
      <c r="FT204" s="468" t="s">
        <v>95</v>
      </c>
      <c r="FU204" s="468" t="s">
        <v>95</v>
      </c>
      <c r="FV204" s="468" t="s">
        <v>95</v>
      </c>
      <c r="FW204" s="468" t="s">
        <v>95</v>
      </c>
      <c r="FX204" s="468" t="s">
        <v>95</v>
      </c>
      <c r="FY204" s="468" t="s">
        <v>95</v>
      </c>
      <c r="FZ204" s="468" t="s">
        <v>95</v>
      </c>
      <c r="GA204" s="468" t="s">
        <v>95</v>
      </c>
      <c r="GB204" s="460">
        <v>-45617428.632234432</v>
      </c>
      <c r="GC204" s="460">
        <v>-48999560.72036206</v>
      </c>
      <c r="GD204" s="460">
        <v>-49036796.979554415</v>
      </c>
      <c r="GE204" s="460">
        <v>-54564062.717146941</v>
      </c>
      <c r="GF204" s="460">
        <v>-55282409.666765213</v>
      </c>
      <c r="GG204" s="460">
        <v>-57558022.784846015</v>
      </c>
      <c r="GH204" s="460">
        <v>-59937211.309714206</v>
      </c>
      <c r="GI204" s="460">
        <v>-64997287.953888074</v>
      </c>
      <c r="GJ204" s="460">
        <v>-66892755.044076674</v>
      </c>
      <c r="GK204" s="460">
        <v>-72588663.042799339</v>
      </c>
      <c r="GL204" s="460">
        <v>-79255658.301871374</v>
      </c>
      <c r="GM204" s="460">
        <v>-81670675.460912645</v>
      </c>
      <c r="GN204" s="460">
        <v>-81872819.924439043</v>
      </c>
      <c r="GO204" s="460">
        <v>-82423587.851476565</v>
      </c>
      <c r="GP204" s="460">
        <v>-91293358.724991322</v>
      </c>
      <c r="GQ204" s="310">
        <v>-97399140.330583647</v>
      </c>
      <c r="GR204" s="310">
        <v>-117219857.00558969</v>
      </c>
      <c r="GS204" s="310">
        <v>-134975207.28292662</v>
      </c>
      <c r="GT204" s="310">
        <v>-187757288.9202061</v>
      </c>
      <c r="GU204" s="310">
        <v>-205247763.3598834</v>
      </c>
      <c r="GV204" s="310">
        <v>-205024273.71197888</v>
      </c>
      <c r="GW204" s="310">
        <v>-192214998.27095306</v>
      </c>
      <c r="GX204" s="310">
        <v>-198566051.05897436</v>
      </c>
      <c r="GY204" s="254">
        <v>-201161128.90202287</v>
      </c>
      <c r="GZ204" s="254">
        <v>-242325368.10387093</v>
      </c>
      <c r="HA204" s="254">
        <v>-273992204.16012907</v>
      </c>
      <c r="HB204" s="254">
        <v>-305911238.60924298</v>
      </c>
      <c r="HC204" s="254">
        <v>-333858656.4398005</v>
      </c>
      <c r="HD204" s="254">
        <v>-326736009.7236563</v>
      </c>
      <c r="HE204" s="254">
        <v>-310918982.27230906</v>
      </c>
      <c r="HF204" s="254">
        <v>-296942143.91745549</v>
      </c>
      <c r="HG204" s="255">
        <v>-337464832.45215499</v>
      </c>
      <c r="HH204" s="255">
        <v>-324880337.0944078</v>
      </c>
      <c r="HI204" s="255">
        <v>-311481628.68112624</v>
      </c>
      <c r="HJ204" s="255">
        <v>-300368120.35445184</v>
      </c>
      <c r="HK204" s="255">
        <v>-308397168.76318628</v>
      </c>
      <c r="HL204" s="255">
        <v>-326015454.37452674</v>
      </c>
      <c r="HM204" s="255">
        <v>-365315080.56305546</v>
      </c>
      <c r="HN204" s="255">
        <v>-412117693.88389295</v>
      </c>
      <c r="HO204" s="255">
        <v>-446367914.73807287</v>
      </c>
      <c r="HP204" s="255">
        <v>-503107017.97912931</v>
      </c>
      <c r="HQ204" s="254">
        <v>-632850282.12872458</v>
      </c>
      <c r="HR204" s="254">
        <v>-532044344.53282583</v>
      </c>
      <c r="HS204" s="254">
        <v>-595361266.07546937</v>
      </c>
      <c r="HT204" s="254">
        <v>-548288150.19735503</v>
      </c>
      <c r="HU204" s="254">
        <v>-507018206.12011957</v>
      </c>
      <c r="HV204" s="254">
        <v>-519643527.76562148</v>
      </c>
      <c r="HW204" s="254">
        <v>-532409180.30835605</v>
      </c>
      <c r="HX204" s="254">
        <v>-541210957.96591699</v>
      </c>
      <c r="HY204" s="254">
        <v>-573098283.42358446</v>
      </c>
      <c r="HZ204" s="254">
        <v>-571636692.93295932</v>
      </c>
      <c r="IA204" s="254">
        <v>-608144364.19451535</v>
      </c>
      <c r="IB204" s="254">
        <v>-706806358.777179</v>
      </c>
      <c r="IC204" s="254">
        <v>-768191728.19851685</v>
      </c>
      <c r="ID204" s="254">
        <v>-679130658.57441187</v>
      </c>
      <c r="IE204" s="254">
        <v>-766641913.27783704</v>
      </c>
      <c r="IF204" s="254">
        <v>-765913260.11332262</v>
      </c>
      <c r="IG204" s="254">
        <v>-808373272.40628207</v>
      </c>
      <c r="IH204" s="480" t="s">
        <v>95</v>
      </c>
      <c r="II204" s="480" t="s">
        <v>95</v>
      </c>
      <c r="IJ204" s="254">
        <v>-804641125.24688077</v>
      </c>
      <c r="IK204" s="254">
        <v>-879768890.92759097</v>
      </c>
    </row>
    <row r="205" spans="2:245" x14ac:dyDescent="0.2">
      <c r="B205" s="223" t="s">
        <v>164</v>
      </c>
      <c r="C205" s="128">
        <v>7.5131551999999999</v>
      </c>
      <c r="D205" s="128">
        <v>7.5131551999999999</v>
      </c>
      <c r="E205" s="128">
        <v>7.5131551999999999</v>
      </c>
      <c r="F205" s="129">
        <v>7.5131551999999999</v>
      </c>
      <c r="G205" s="128">
        <v>7.5131551999999999</v>
      </c>
      <c r="H205" s="128">
        <v>7.5131551999999999</v>
      </c>
      <c r="I205" s="128">
        <v>7.5131551999999999</v>
      </c>
      <c r="J205" s="128">
        <v>7.5131551999999999</v>
      </c>
      <c r="K205" s="128">
        <v>7.5131551999999999</v>
      </c>
      <c r="L205" s="128">
        <v>7.5131551999999999</v>
      </c>
      <c r="M205" s="128">
        <v>7.5131551999999999</v>
      </c>
      <c r="N205" s="128">
        <v>7.5131551999999999</v>
      </c>
      <c r="O205" s="128">
        <v>7.5131551999999999</v>
      </c>
      <c r="P205" s="129">
        <v>7.5131551999999999</v>
      </c>
      <c r="Q205" s="129">
        <v>7.5131551999999999</v>
      </c>
      <c r="R205" s="129">
        <v>7.5131551999999999</v>
      </c>
      <c r="S205" s="129">
        <v>7.5131551999999999</v>
      </c>
      <c r="T205" s="128">
        <v>7.5131551999999999</v>
      </c>
      <c r="U205" s="128">
        <v>7.5131551999999999</v>
      </c>
      <c r="V205" s="128">
        <v>7.5131551999999999</v>
      </c>
      <c r="W205" s="128">
        <v>7.5131551999999999</v>
      </c>
      <c r="X205" s="128">
        <v>7.5131551999999999</v>
      </c>
      <c r="Y205" s="128">
        <v>7.5131551999999999</v>
      </c>
      <c r="Z205" s="128">
        <v>7.5131551999999999</v>
      </c>
      <c r="AA205" s="128">
        <v>7.5131551999999999</v>
      </c>
      <c r="AB205" s="128">
        <v>7.5131551999999999</v>
      </c>
      <c r="AC205" s="129">
        <v>7.5131551999999999</v>
      </c>
      <c r="AD205" s="129">
        <v>7.5131551999999999</v>
      </c>
      <c r="AE205" s="129">
        <v>7.5131551999999999</v>
      </c>
      <c r="AF205" s="129">
        <v>7.5131551999999999</v>
      </c>
      <c r="AG205" s="128">
        <v>7.5131551999999999</v>
      </c>
      <c r="AH205" s="128">
        <v>7.5131551999999999</v>
      </c>
      <c r="AI205" s="128">
        <v>7.5131551999999999</v>
      </c>
      <c r="AJ205" s="128">
        <v>7.5131551999999999</v>
      </c>
      <c r="AK205" s="128">
        <v>7.5131551999999999</v>
      </c>
      <c r="AL205" s="128">
        <v>7.5131551999999999</v>
      </c>
      <c r="AM205" s="128">
        <v>7.5131551999999999</v>
      </c>
      <c r="AN205" s="128">
        <v>7.5131551999999999</v>
      </c>
      <c r="AO205" s="128">
        <v>7.5131551999999999</v>
      </c>
      <c r="AP205" s="128">
        <v>7.5131551999999999</v>
      </c>
      <c r="AQ205" s="128">
        <v>7.5131551999999999</v>
      </c>
      <c r="AR205" s="128">
        <v>7.5131551999999999</v>
      </c>
      <c r="AS205" s="128">
        <v>7.5131551999999999</v>
      </c>
      <c r="AT205" s="129">
        <v>7.5131551999999999</v>
      </c>
      <c r="AU205" s="129">
        <v>7.5131551999999999</v>
      </c>
      <c r="AV205" s="129">
        <v>7.5131551999999999</v>
      </c>
      <c r="AW205" s="129">
        <v>7.5131551999999999</v>
      </c>
      <c r="AX205" s="129">
        <v>7.5131551999999999</v>
      </c>
      <c r="AY205" s="128">
        <v>7.5131551999999999</v>
      </c>
      <c r="AZ205" s="128">
        <v>7.5131551999999999</v>
      </c>
      <c r="BA205" s="128">
        <v>7.5131551999999999</v>
      </c>
      <c r="BB205" s="128">
        <v>7.5131551999999999</v>
      </c>
      <c r="BC205" s="128">
        <v>7.5131551999999999</v>
      </c>
      <c r="BD205" s="128">
        <v>7.5131551999999999</v>
      </c>
      <c r="BE205" s="128">
        <v>7.5131551999999999</v>
      </c>
      <c r="BF205" s="128">
        <v>7.5131551999999999</v>
      </c>
      <c r="BG205" s="128">
        <v>7.5131551999999999</v>
      </c>
      <c r="BH205" s="128">
        <v>7.5131551999999999</v>
      </c>
      <c r="BI205" s="128">
        <v>7.5131551999999999</v>
      </c>
      <c r="BJ205" s="128">
        <v>7.5131551999999999</v>
      </c>
      <c r="BK205" s="128">
        <v>7.5131551999999999</v>
      </c>
      <c r="BL205" s="128">
        <v>7.5131551999999999</v>
      </c>
      <c r="BM205" s="128">
        <v>7.5131551999999999</v>
      </c>
      <c r="BN205" s="128">
        <v>7.5131551999999999</v>
      </c>
      <c r="BO205" s="128">
        <v>7.5131551999999999</v>
      </c>
      <c r="BP205" s="128">
        <v>7.5131551999999999</v>
      </c>
      <c r="BQ205" s="128">
        <v>7.5131551999999999</v>
      </c>
      <c r="BR205" s="128">
        <v>7.5131551999999999</v>
      </c>
      <c r="BS205" s="128">
        <v>7.5131551999999999</v>
      </c>
      <c r="BT205" s="128">
        <v>7.5131551999999999</v>
      </c>
      <c r="BU205" s="128">
        <v>7.5131551999999999</v>
      </c>
      <c r="BV205" s="128">
        <v>7.5131551999999999</v>
      </c>
      <c r="BW205" s="128">
        <v>7.5131551999999999</v>
      </c>
      <c r="BX205" s="128">
        <v>7.5131551999999999</v>
      </c>
      <c r="BY205" s="128">
        <v>7.5131551999999999</v>
      </c>
      <c r="BZ205" s="128">
        <v>7.5131551999999999</v>
      </c>
      <c r="CA205" s="128">
        <v>7.5131551999999999</v>
      </c>
      <c r="CB205" s="128">
        <v>7.5131551999999999</v>
      </c>
      <c r="CC205" s="128">
        <v>7.5131551999999999</v>
      </c>
      <c r="CD205" s="128">
        <v>7.5131551999999999</v>
      </c>
      <c r="CE205" s="128">
        <v>7.5131551999999999</v>
      </c>
      <c r="CF205" s="128">
        <v>7.51</v>
      </c>
      <c r="CG205" s="128">
        <v>7.51</v>
      </c>
      <c r="CH205" s="128">
        <v>7.51</v>
      </c>
      <c r="CI205" s="128">
        <v>7.51</v>
      </c>
      <c r="CJ205" s="128">
        <v>7.51</v>
      </c>
      <c r="CK205" s="128">
        <v>7.51</v>
      </c>
      <c r="CL205" s="129">
        <v>7.51</v>
      </c>
      <c r="CM205" s="129">
        <v>7.51</v>
      </c>
      <c r="CN205" s="129">
        <v>7.51</v>
      </c>
      <c r="CO205" s="129">
        <v>7.51</v>
      </c>
      <c r="CP205" s="246">
        <v>7.51</v>
      </c>
      <c r="CQ205" s="246">
        <v>7.51</v>
      </c>
      <c r="CR205" s="246">
        <v>7.51</v>
      </c>
      <c r="CS205" s="246">
        <v>7.51</v>
      </c>
      <c r="CT205" s="246">
        <v>7.51</v>
      </c>
      <c r="CU205" s="246">
        <v>7.51</v>
      </c>
      <c r="CV205" s="246">
        <v>7.51</v>
      </c>
      <c r="CW205" s="246">
        <v>7.51</v>
      </c>
      <c r="CX205" s="246">
        <v>7.51</v>
      </c>
      <c r="CY205" s="246">
        <v>7.51</v>
      </c>
      <c r="CZ205" s="246">
        <v>7.51</v>
      </c>
      <c r="DA205" s="246">
        <v>7.51</v>
      </c>
      <c r="DB205" s="246">
        <v>7.51</v>
      </c>
      <c r="DC205" s="246">
        <v>7.51</v>
      </c>
      <c r="DD205" s="246">
        <v>7.51</v>
      </c>
      <c r="DE205" s="246">
        <v>7.51</v>
      </c>
      <c r="DF205" s="246">
        <v>7.51</v>
      </c>
      <c r="DG205" s="300">
        <v>7.51</v>
      </c>
      <c r="DH205" s="300">
        <v>7.51</v>
      </c>
      <c r="DI205" s="300">
        <v>7.51</v>
      </c>
      <c r="DJ205" s="300">
        <v>7.51</v>
      </c>
      <c r="DK205" s="300">
        <v>7.51</v>
      </c>
      <c r="DL205" s="300">
        <v>7.51</v>
      </c>
      <c r="DM205" s="300">
        <v>7.51</v>
      </c>
      <c r="DN205" s="300">
        <v>7.51</v>
      </c>
      <c r="DO205" s="300">
        <v>7.51</v>
      </c>
      <c r="DP205" s="309">
        <v>7.51</v>
      </c>
      <c r="DQ205" s="309">
        <v>7.51</v>
      </c>
      <c r="DR205" s="309">
        <v>7.51</v>
      </c>
      <c r="DS205" s="309">
        <v>7.51</v>
      </c>
      <c r="DT205" s="309">
        <v>7.51</v>
      </c>
      <c r="DU205" s="300">
        <v>7.51</v>
      </c>
      <c r="DV205" s="300">
        <v>7.51</v>
      </c>
      <c r="DW205" s="300">
        <v>7.51</v>
      </c>
      <c r="DX205" s="309">
        <v>7.51</v>
      </c>
      <c r="DY205" s="300">
        <v>7.51</v>
      </c>
      <c r="DZ205" s="300">
        <v>7.51</v>
      </c>
      <c r="EA205" s="300">
        <v>7.51</v>
      </c>
      <c r="EB205" s="300">
        <v>7.51</v>
      </c>
      <c r="EC205" s="300">
        <v>7.51</v>
      </c>
      <c r="ED205" s="300">
        <v>7.51</v>
      </c>
      <c r="EE205" s="300">
        <v>7.51</v>
      </c>
      <c r="EF205" s="300">
        <v>7.51</v>
      </c>
      <c r="EG205" s="300">
        <v>7.51</v>
      </c>
      <c r="EH205" s="300">
        <v>7.51</v>
      </c>
      <c r="EI205" s="300">
        <v>7.51</v>
      </c>
      <c r="EJ205" s="300">
        <v>7.51</v>
      </c>
      <c r="EK205" s="372">
        <v>7.51</v>
      </c>
      <c r="EL205" s="407">
        <v>7.5100000000000001E-6</v>
      </c>
      <c r="EM205" s="407">
        <v>7.5100000000000001E-6</v>
      </c>
      <c r="EN205" s="309">
        <v>7.5100000000000001E-6</v>
      </c>
      <c r="EO205" s="394">
        <v>7.5100000000000001E-6</v>
      </c>
      <c r="EP205" s="394">
        <v>7.5100000000000001E-6</v>
      </c>
      <c r="EQ205" s="394">
        <v>7.5100000000000001E-6</v>
      </c>
      <c r="ER205" s="394">
        <v>7.5100000000000001E-6</v>
      </c>
      <c r="ES205" s="394">
        <v>7.5100000000000001E-6</v>
      </c>
      <c r="ET205" s="407">
        <v>7.5100000000000001E-6</v>
      </c>
      <c r="EU205" s="407">
        <v>7.5100000000000001E-6</v>
      </c>
      <c r="EV205" s="407">
        <v>7.5100000000000001E-6</v>
      </c>
      <c r="EW205" s="407">
        <v>7.5100000000000001E-6</v>
      </c>
      <c r="EX205" s="432">
        <v>7.5100000000000001E-6</v>
      </c>
      <c r="EY205" s="459">
        <v>7.5100000000000001E-6</v>
      </c>
      <c r="EZ205" s="459">
        <v>7.5100000000000001E-6</v>
      </c>
      <c r="FA205" s="459">
        <v>7.5100000000000001E-6</v>
      </c>
      <c r="FB205" s="459">
        <v>7.5100000000000001E-6</v>
      </c>
      <c r="FC205" s="459">
        <v>7.5100000000000001E-6</v>
      </c>
      <c r="FD205" s="432">
        <v>7.5100000000000001E-6</v>
      </c>
      <c r="FE205" s="432">
        <v>7.5100000000000001E-6</v>
      </c>
      <c r="FF205" s="459">
        <v>7.5100000000000001E-6</v>
      </c>
      <c r="FG205" s="459">
        <v>7.5100000000000001E-6</v>
      </c>
      <c r="FH205" s="459">
        <v>7.5100000000000001E-6</v>
      </c>
      <c r="FI205" s="459">
        <v>7.5100000000000001E-6</v>
      </c>
      <c r="FJ205" s="459">
        <v>7.5100000000000001E-6</v>
      </c>
      <c r="FK205" s="459">
        <v>7.5100000000000001E-6</v>
      </c>
      <c r="FL205" s="459">
        <v>7.5100000000000001E-6</v>
      </c>
      <c r="FM205" s="459">
        <v>7.5100000000000001E-6</v>
      </c>
      <c r="FN205" s="459">
        <v>7.5100000000000001E-6</v>
      </c>
      <c r="FO205" s="459">
        <v>7.5100000000000001E-6</v>
      </c>
      <c r="FP205" s="467" t="s">
        <v>95</v>
      </c>
      <c r="FQ205" s="467" t="s">
        <v>95</v>
      </c>
      <c r="FR205" s="467" t="s">
        <v>95</v>
      </c>
      <c r="FS205" s="467" t="s">
        <v>95</v>
      </c>
      <c r="FT205" s="467" t="s">
        <v>95</v>
      </c>
      <c r="FU205" s="467" t="s">
        <v>95</v>
      </c>
      <c r="FV205" s="467" t="s">
        <v>95</v>
      </c>
      <c r="FW205" s="467" t="s">
        <v>95</v>
      </c>
      <c r="FX205" s="467" t="s">
        <v>95</v>
      </c>
      <c r="FY205" s="467" t="s">
        <v>95</v>
      </c>
      <c r="FZ205" s="467" t="s">
        <v>95</v>
      </c>
      <c r="GA205" s="467" t="s">
        <v>95</v>
      </c>
      <c r="GB205" s="459">
        <v>7.5100000000000001E-6</v>
      </c>
      <c r="GC205" s="459">
        <v>7.5100000000000001E-6</v>
      </c>
      <c r="GD205" s="459">
        <v>7.5100000000000001E-6</v>
      </c>
      <c r="GE205" s="459">
        <v>7.5100000000000001E-6</v>
      </c>
      <c r="GF205" s="459">
        <v>7.5100000000000001E-6</v>
      </c>
      <c r="GG205" s="459">
        <v>7.5100000000000001E-6</v>
      </c>
      <c r="GH205" s="459">
        <v>7.5100000000000001E-6</v>
      </c>
      <c r="GI205" s="459">
        <v>7.5100000000000001E-6</v>
      </c>
      <c r="GJ205" s="459">
        <v>7.5100000000000001E-6</v>
      </c>
      <c r="GK205" s="459">
        <v>7.5100000000000001E-6</v>
      </c>
      <c r="GL205" s="459">
        <v>7.5100000000000001E-6</v>
      </c>
      <c r="GM205" s="459">
        <v>7.5100000000000001E-6</v>
      </c>
      <c r="GN205" s="459">
        <v>7.5100000000000001E-6</v>
      </c>
      <c r="GO205" s="459">
        <v>7.5100000000000001E-6</v>
      </c>
      <c r="GP205" s="459">
        <v>7.5100000000000001E-6</v>
      </c>
      <c r="GQ205" s="309">
        <v>7.5100000000000001E-6</v>
      </c>
      <c r="GR205" s="309">
        <v>7.5100000000000001E-6</v>
      </c>
      <c r="GS205" s="309">
        <v>7.5100000000000001E-6</v>
      </c>
      <c r="GT205" s="309">
        <v>7.5100000000000001E-6</v>
      </c>
      <c r="GU205" s="309">
        <v>7.5100000000000001E-6</v>
      </c>
      <c r="GV205" s="309">
        <v>7.5100000000000001E-6</v>
      </c>
      <c r="GW205" s="309">
        <v>7.5100000000000001E-6</v>
      </c>
      <c r="GX205" s="309">
        <v>7.5100000000000001E-6</v>
      </c>
      <c r="GY205" s="485">
        <v>7.5100000000000001E-6</v>
      </c>
      <c r="GZ205" s="485">
        <v>7.5100000000000001E-6</v>
      </c>
      <c r="HA205" s="485">
        <v>7.5100000000000001E-6</v>
      </c>
      <c r="HB205" s="485">
        <v>7.5100000000000001E-6</v>
      </c>
      <c r="HC205" s="485">
        <v>7.5100000000000001E-6</v>
      </c>
      <c r="HD205" s="485">
        <v>7.5100000000000001E-6</v>
      </c>
      <c r="HE205" s="485">
        <v>7.5100000000000001E-6</v>
      </c>
      <c r="HF205" s="485">
        <v>7.5100000000000001E-6</v>
      </c>
      <c r="HG205" s="484">
        <v>7.5100000000000001E-6</v>
      </c>
      <c r="HH205" s="484">
        <v>7.5100000000000001E-6</v>
      </c>
      <c r="HI205" s="484">
        <v>7.5100000000000001E-6</v>
      </c>
      <c r="HJ205" s="484">
        <v>7.5100000000000001E-6</v>
      </c>
      <c r="HK205" s="484">
        <v>7.5100000000000001E-6</v>
      </c>
      <c r="HL205" s="484">
        <v>7.5100000000000001E-6</v>
      </c>
      <c r="HM205" s="484">
        <v>7.5100000000000001E-6</v>
      </c>
      <c r="HN205" s="484">
        <v>7.5100000000000001E-6</v>
      </c>
      <c r="HO205" s="484">
        <v>7.5100000000000001E-6</v>
      </c>
      <c r="HP205" s="484">
        <v>7.5100000000000001E-6</v>
      </c>
      <c r="HQ205" s="485">
        <v>7.5100000000000001E-6</v>
      </c>
      <c r="HR205" s="485">
        <v>7.5100000000000001E-6</v>
      </c>
      <c r="HS205" s="485">
        <v>7.5100000000000001E-6</v>
      </c>
      <c r="HT205" s="485">
        <v>7.5100000000000001E-6</v>
      </c>
      <c r="HU205" s="485">
        <v>7.5100000000000001E-6</v>
      </c>
      <c r="HV205" s="485">
        <v>7.5100000000000001E-6</v>
      </c>
      <c r="HW205" s="485">
        <v>7.5100000000000001E-6</v>
      </c>
      <c r="HX205" s="485">
        <v>7.5100000000000001E-6</v>
      </c>
      <c r="HY205" s="485">
        <v>7.5100000000000001E-6</v>
      </c>
      <c r="HZ205" s="485">
        <v>7.5100000000000001E-6</v>
      </c>
      <c r="IA205" s="485">
        <v>7.5100000000000001E-6</v>
      </c>
      <c r="IB205" s="485">
        <v>7.5100000000000001E-6</v>
      </c>
      <c r="IC205" s="485">
        <v>7.5100000000000001E-6</v>
      </c>
      <c r="ID205" s="485">
        <v>7.5100000000000001E-6</v>
      </c>
      <c r="IE205" s="485">
        <v>7.5100000000000001E-6</v>
      </c>
      <c r="IF205" s="485">
        <v>7.5100000000000001E-6</v>
      </c>
      <c r="IG205" s="485">
        <v>7.5100000000000001E-6</v>
      </c>
      <c r="IH205" s="479" t="s">
        <v>95</v>
      </c>
      <c r="II205" s="479" t="s">
        <v>95</v>
      </c>
      <c r="IJ205" s="485">
        <v>7.5100000000000001E-6</v>
      </c>
      <c r="IK205" s="485">
        <v>7.5099999999999992E-6</v>
      </c>
    </row>
    <row r="206" spans="2:245" x14ac:dyDescent="0.2">
      <c r="B206" s="224" t="s">
        <v>165</v>
      </c>
      <c r="C206" s="127">
        <v>7.5131551999999999</v>
      </c>
      <c r="D206" s="127">
        <v>7.5131551999999999</v>
      </c>
      <c r="E206" s="127">
        <v>7.5131551999999999</v>
      </c>
      <c r="F206" s="130">
        <v>7.5131551999999999</v>
      </c>
      <c r="G206" s="127">
        <v>7.5131551999999999</v>
      </c>
      <c r="H206" s="127">
        <v>7.5131551999999999</v>
      </c>
      <c r="I206" s="127">
        <v>7.5131551999999999</v>
      </c>
      <c r="J206" s="127">
        <v>7.5131551999999999</v>
      </c>
      <c r="K206" s="127">
        <v>7.5131551999999999</v>
      </c>
      <c r="L206" s="127">
        <v>7.5131551999999999</v>
      </c>
      <c r="M206" s="127">
        <v>7.5131551999999999</v>
      </c>
      <c r="N206" s="127">
        <v>7.5131551999999999</v>
      </c>
      <c r="O206" s="127">
        <v>7.5131551999999999</v>
      </c>
      <c r="P206" s="130">
        <v>7.5131551999999999</v>
      </c>
      <c r="Q206" s="130">
        <v>7.5131551999999999</v>
      </c>
      <c r="R206" s="130">
        <v>7.5131551999999999</v>
      </c>
      <c r="S206" s="130">
        <v>7.5131551999999999</v>
      </c>
      <c r="T206" s="127">
        <v>7.5131551999999999</v>
      </c>
      <c r="U206" s="127">
        <v>7.5131551999999999</v>
      </c>
      <c r="V206" s="127">
        <v>7.5131551999999999</v>
      </c>
      <c r="W206" s="127">
        <v>7.5131551999999999</v>
      </c>
      <c r="X206" s="127">
        <v>7.5131551999999999</v>
      </c>
      <c r="Y206" s="127">
        <v>7.5131551999999999</v>
      </c>
      <c r="Z206" s="127">
        <v>7.5131551999999999</v>
      </c>
      <c r="AA206" s="127">
        <v>7.5131551999999999</v>
      </c>
      <c r="AB206" s="127">
        <v>7.5131551999999999</v>
      </c>
      <c r="AC206" s="130">
        <v>7.5131551999999999</v>
      </c>
      <c r="AD206" s="130">
        <v>7.5131551999999999</v>
      </c>
      <c r="AE206" s="130">
        <v>7.5131551999999999</v>
      </c>
      <c r="AF206" s="130">
        <v>7.5131551999999999</v>
      </c>
      <c r="AG206" s="127">
        <v>7.5131551999999999</v>
      </c>
      <c r="AH206" s="127">
        <v>7.5131551999999999</v>
      </c>
      <c r="AI206" s="127">
        <v>7.5131551999999999</v>
      </c>
      <c r="AJ206" s="127">
        <v>7.5131551999999999</v>
      </c>
      <c r="AK206" s="127">
        <v>7.5131551999999999</v>
      </c>
      <c r="AL206" s="127">
        <v>7.5131551999999999</v>
      </c>
      <c r="AM206" s="127">
        <v>7.5131551999999999</v>
      </c>
      <c r="AN206" s="127">
        <v>7.5131551999999999</v>
      </c>
      <c r="AO206" s="127">
        <v>7.5131551999999999</v>
      </c>
      <c r="AP206" s="127">
        <v>7.5131551999999999</v>
      </c>
      <c r="AQ206" s="127">
        <v>7.5131551999999999</v>
      </c>
      <c r="AR206" s="127">
        <v>7.5131551999999999</v>
      </c>
      <c r="AS206" s="127">
        <v>7.5131551999999999</v>
      </c>
      <c r="AT206" s="130">
        <v>7.5131551999999999</v>
      </c>
      <c r="AU206" s="130">
        <v>7.5131551999999999</v>
      </c>
      <c r="AV206" s="130">
        <v>7.5131551999999999</v>
      </c>
      <c r="AW206" s="130">
        <v>7.5131551999999999</v>
      </c>
      <c r="AX206" s="130">
        <v>7.5131551999999999</v>
      </c>
      <c r="AY206" s="127">
        <v>7.5131551999999999</v>
      </c>
      <c r="AZ206" s="127">
        <v>7.5131551999999999</v>
      </c>
      <c r="BA206" s="127">
        <v>7.5131551999999999</v>
      </c>
      <c r="BB206" s="127">
        <v>7.5131551999999999</v>
      </c>
      <c r="BC206" s="127">
        <v>7.5131551999999999</v>
      </c>
      <c r="BD206" s="127">
        <v>7.5131551999999999</v>
      </c>
      <c r="BE206" s="127">
        <v>7.5131551999999999</v>
      </c>
      <c r="BF206" s="127">
        <v>7.5131551999999999</v>
      </c>
      <c r="BG206" s="127">
        <v>7.5131551999999999</v>
      </c>
      <c r="BH206" s="127">
        <v>7.5131551999999999</v>
      </c>
      <c r="BI206" s="127">
        <v>7.5131551999999999</v>
      </c>
      <c r="BJ206" s="127">
        <v>7.5131551999999999</v>
      </c>
      <c r="BK206" s="127">
        <v>7.5131551999999999</v>
      </c>
      <c r="BL206" s="127">
        <v>7.5131551999999999</v>
      </c>
      <c r="BM206" s="127">
        <v>7.5131551999999999</v>
      </c>
      <c r="BN206" s="127">
        <v>7.5131551999999999</v>
      </c>
      <c r="BO206" s="127">
        <v>7.5131551999999999</v>
      </c>
      <c r="BP206" s="127">
        <v>7.5131551999999999</v>
      </c>
      <c r="BQ206" s="127">
        <v>7.5131551999999999</v>
      </c>
      <c r="BR206" s="127">
        <v>7.5131551999999999</v>
      </c>
      <c r="BS206" s="127">
        <v>7.5131551999999999</v>
      </c>
      <c r="BT206" s="127">
        <v>7.5131551999999999</v>
      </c>
      <c r="BU206" s="127">
        <v>7.5131551999999999</v>
      </c>
      <c r="BV206" s="127">
        <v>7.5131551999999999</v>
      </c>
      <c r="BW206" s="127">
        <v>7.5131551999999999</v>
      </c>
      <c r="BX206" s="127">
        <v>7.5131551999999999</v>
      </c>
      <c r="BY206" s="127">
        <v>7.5131551999999999</v>
      </c>
      <c r="BZ206" s="127">
        <v>7.5131551999999999</v>
      </c>
      <c r="CA206" s="127">
        <v>7.5131551999999999</v>
      </c>
      <c r="CB206" s="127">
        <v>7.5131551999999999</v>
      </c>
      <c r="CC206" s="127">
        <v>7.5131551999999999</v>
      </c>
      <c r="CD206" s="127">
        <v>7.5131551999999999</v>
      </c>
      <c r="CE206" s="127">
        <v>7.5131551999999999</v>
      </c>
      <c r="CF206" s="127">
        <v>7.51</v>
      </c>
      <c r="CG206" s="127">
        <v>7.51</v>
      </c>
      <c r="CH206" s="127">
        <v>7.51</v>
      </c>
      <c r="CI206" s="127">
        <v>7.51</v>
      </c>
      <c r="CJ206" s="127">
        <v>7.51</v>
      </c>
      <c r="CK206" s="127">
        <v>7.51</v>
      </c>
      <c r="CL206" s="130">
        <v>7.51</v>
      </c>
      <c r="CM206" s="130">
        <v>7.51</v>
      </c>
      <c r="CN206" s="130">
        <v>7.51</v>
      </c>
      <c r="CO206" s="130">
        <v>7.51</v>
      </c>
      <c r="CP206" s="247">
        <v>7.51</v>
      </c>
      <c r="CQ206" s="247">
        <v>7.51</v>
      </c>
      <c r="CR206" s="247">
        <v>7.51</v>
      </c>
      <c r="CS206" s="247">
        <v>7.51</v>
      </c>
      <c r="CT206" s="247">
        <v>7.51</v>
      </c>
      <c r="CU206" s="247">
        <v>7.51</v>
      </c>
      <c r="CV206" s="247">
        <v>7.51</v>
      </c>
      <c r="CW206" s="247">
        <v>7.51</v>
      </c>
      <c r="CX206" s="247">
        <v>7.51</v>
      </c>
      <c r="CY206" s="247">
        <v>7.51</v>
      </c>
      <c r="CZ206" s="247">
        <v>7.51</v>
      </c>
      <c r="DA206" s="247">
        <v>7.51</v>
      </c>
      <c r="DB206" s="247">
        <v>7.51</v>
      </c>
      <c r="DC206" s="247">
        <v>7.51</v>
      </c>
      <c r="DD206" s="247">
        <v>7.51</v>
      </c>
      <c r="DE206" s="247">
        <v>7.51</v>
      </c>
      <c r="DF206" s="247">
        <v>7.51</v>
      </c>
      <c r="DG206" s="301">
        <v>7.51</v>
      </c>
      <c r="DH206" s="301">
        <v>7.51</v>
      </c>
      <c r="DI206" s="301">
        <v>7.51</v>
      </c>
      <c r="DJ206" s="301">
        <v>7.51</v>
      </c>
      <c r="DK206" s="301">
        <v>7.51</v>
      </c>
      <c r="DL206" s="301">
        <v>7.51</v>
      </c>
      <c r="DM206" s="301">
        <v>7.51</v>
      </c>
      <c r="DN206" s="301">
        <v>7.51</v>
      </c>
      <c r="DO206" s="301">
        <v>7.51</v>
      </c>
      <c r="DP206" s="310">
        <v>7.51</v>
      </c>
      <c r="DQ206" s="310">
        <v>7.51</v>
      </c>
      <c r="DR206" s="310">
        <v>7.51</v>
      </c>
      <c r="DS206" s="310">
        <v>7.51</v>
      </c>
      <c r="DT206" s="310">
        <v>7.51</v>
      </c>
      <c r="DU206" s="301">
        <v>7.51</v>
      </c>
      <c r="DV206" s="301">
        <v>7.51</v>
      </c>
      <c r="DW206" s="301">
        <v>7.51</v>
      </c>
      <c r="DX206" s="310">
        <v>7.51</v>
      </c>
      <c r="DY206" s="301">
        <v>7.51</v>
      </c>
      <c r="DZ206" s="301">
        <v>7.51</v>
      </c>
      <c r="EA206" s="301">
        <v>7.51</v>
      </c>
      <c r="EB206" s="301">
        <v>7.51</v>
      </c>
      <c r="EC206" s="301">
        <v>7.51</v>
      </c>
      <c r="ED206" s="301">
        <v>7.51</v>
      </c>
      <c r="EE206" s="301">
        <v>7.51</v>
      </c>
      <c r="EF206" s="301">
        <v>7.51</v>
      </c>
      <c r="EG206" s="301">
        <v>7.51</v>
      </c>
      <c r="EH206" s="301">
        <v>7.51</v>
      </c>
      <c r="EI206" s="301">
        <v>7.51</v>
      </c>
      <c r="EJ206" s="301">
        <v>7.51</v>
      </c>
      <c r="EK206" s="373">
        <v>7.51</v>
      </c>
      <c r="EL206" s="408">
        <v>7.5100000000000001E-6</v>
      </c>
      <c r="EM206" s="408">
        <v>7.5100000000000001E-6</v>
      </c>
      <c r="EN206" s="310">
        <v>7.5100000000000001E-6</v>
      </c>
      <c r="EO206" s="395">
        <v>7.5100000000000001E-6</v>
      </c>
      <c r="EP206" s="395">
        <v>7.5100000000000001E-6</v>
      </c>
      <c r="EQ206" s="395">
        <v>7.5100000000000001E-6</v>
      </c>
      <c r="ER206" s="395">
        <v>7.5100000000000001E-6</v>
      </c>
      <c r="ES206" s="395">
        <v>7.5100000000000001E-6</v>
      </c>
      <c r="ET206" s="408">
        <v>7.5100000000000001E-6</v>
      </c>
      <c r="EU206" s="408">
        <v>7.5100000000000001E-6</v>
      </c>
      <c r="EV206" s="408">
        <v>7.5100000000000001E-6</v>
      </c>
      <c r="EW206" s="408">
        <v>7.5100000000000001E-6</v>
      </c>
      <c r="EX206" s="433">
        <v>7.5100000000000001E-6</v>
      </c>
      <c r="EY206" s="460">
        <v>7.5100000000000001E-6</v>
      </c>
      <c r="EZ206" s="460">
        <v>7.5100000000000001E-6</v>
      </c>
      <c r="FA206" s="460">
        <v>7.5100000000000001E-6</v>
      </c>
      <c r="FB206" s="460">
        <v>7.5100000000000001E-6</v>
      </c>
      <c r="FC206" s="460">
        <v>7.5100000000000001E-6</v>
      </c>
      <c r="FD206" s="433">
        <v>7.5100000000000001E-6</v>
      </c>
      <c r="FE206" s="433">
        <v>7.5100000000000001E-6</v>
      </c>
      <c r="FF206" s="460">
        <v>7.5100000000000001E-6</v>
      </c>
      <c r="FG206" s="460">
        <v>7.5100000000000001E-6</v>
      </c>
      <c r="FH206" s="460">
        <v>7.5100000000000001E-6</v>
      </c>
      <c r="FI206" s="460">
        <v>7.5100000000000001E-6</v>
      </c>
      <c r="FJ206" s="460">
        <v>7.5100000000000001E-6</v>
      </c>
      <c r="FK206" s="460">
        <v>7.5100000000000001E-6</v>
      </c>
      <c r="FL206" s="460">
        <v>7.5100000000000001E-6</v>
      </c>
      <c r="FM206" s="460">
        <v>7.5100000000000001E-6</v>
      </c>
      <c r="FN206" s="460">
        <v>7.5100000000000001E-6</v>
      </c>
      <c r="FO206" s="460">
        <v>7.5100000000000001E-6</v>
      </c>
      <c r="FP206" s="468" t="s">
        <v>95</v>
      </c>
      <c r="FQ206" s="468" t="s">
        <v>95</v>
      </c>
      <c r="FR206" s="468" t="s">
        <v>95</v>
      </c>
      <c r="FS206" s="468" t="s">
        <v>95</v>
      </c>
      <c r="FT206" s="468" t="s">
        <v>95</v>
      </c>
      <c r="FU206" s="468" t="s">
        <v>95</v>
      </c>
      <c r="FV206" s="468" t="s">
        <v>95</v>
      </c>
      <c r="FW206" s="468" t="s">
        <v>95</v>
      </c>
      <c r="FX206" s="468" t="s">
        <v>95</v>
      </c>
      <c r="FY206" s="468" t="s">
        <v>95</v>
      </c>
      <c r="FZ206" s="468" t="s">
        <v>95</v>
      </c>
      <c r="GA206" s="468" t="s">
        <v>95</v>
      </c>
      <c r="GB206" s="460">
        <v>7.5100000000000001E-6</v>
      </c>
      <c r="GC206" s="460">
        <v>7.5100000000000001E-6</v>
      </c>
      <c r="GD206" s="460">
        <v>7.5100000000000001E-6</v>
      </c>
      <c r="GE206" s="460">
        <v>7.5100000000000001E-6</v>
      </c>
      <c r="GF206" s="460">
        <v>7.5100000000000001E-6</v>
      </c>
      <c r="GG206" s="460">
        <v>7.5100000000000001E-6</v>
      </c>
      <c r="GH206" s="460">
        <v>7.5100000000000001E-6</v>
      </c>
      <c r="GI206" s="460">
        <v>7.5100000000000001E-6</v>
      </c>
      <c r="GJ206" s="460">
        <v>7.5100000000000001E-6</v>
      </c>
      <c r="GK206" s="460">
        <v>7.5100000000000001E-6</v>
      </c>
      <c r="GL206" s="460">
        <v>7.5100000000000001E-6</v>
      </c>
      <c r="GM206" s="460">
        <v>7.5100000000000001E-6</v>
      </c>
      <c r="GN206" s="460">
        <v>7.5100000000000001E-6</v>
      </c>
      <c r="GO206" s="460">
        <v>7.5100000000000001E-6</v>
      </c>
      <c r="GP206" s="460">
        <v>7.5100000000000001E-6</v>
      </c>
      <c r="GQ206" s="310">
        <v>7.5100000000000001E-6</v>
      </c>
      <c r="GR206" s="310">
        <v>7.5100000000000001E-6</v>
      </c>
      <c r="GS206" s="310">
        <v>7.5100000000000001E-6</v>
      </c>
      <c r="GT206" s="310">
        <v>7.5100000000000001E-6</v>
      </c>
      <c r="GU206" s="310">
        <v>7.5100000000000001E-6</v>
      </c>
      <c r="GV206" s="310">
        <v>7.5100000000000001E-6</v>
      </c>
      <c r="GW206" s="310">
        <v>7.5100000000000001E-6</v>
      </c>
      <c r="GX206" s="310">
        <v>7.5100000000000001E-6</v>
      </c>
      <c r="GY206" s="254">
        <v>7.5100000000000001E-6</v>
      </c>
      <c r="GZ206" s="254">
        <v>7.5100000000000001E-6</v>
      </c>
      <c r="HA206" s="254">
        <v>7.5100000000000001E-6</v>
      </c>
      <c r="HB206" s="254">
        <v>7.5100000000000001E-6</v>
      </c>
      <c r="HC206" s="254">
        <v>7.5100000000000001E-6</v>
      </c>
      <c r="HD206" s="254">
        <v>7.5100000000000001E-6</v>
      </c>
      <c r="HE206" s="254">
        <v>7.5100000000000001E-6</v>
      </c>
      <c r="HF206" s="254">
        <v>7.5100000000000001E-6</v>
      </c>
      <c r="HG206" s="255">
        <v>7.5100000000000001E-6</v>
      </c>
      <c r="HH206" s="255">
        <v>7.5100000000000001E-6</v>
      </c>
      <c r="HI206" s="255">
        <v>7.5100000000000001E-6</v>
      </c>
      <c r="HJ206" s="255">
        <v>7.5100000000000001E-6</v>
      </c>
      <c r="HK206" s="255">
        <v>7.5100000000000001E-6</v>
      </c>
      <c r="HL206" s="255">
        <v>7.5100000000000001E-6</v>
      </c>
      <c r="HM206" s="255">
        <v>7.5100000000000001E-6</v>
      </c>
      <c r="HN206" s="255">
        <v>7.5100000000000001E-6</v>
      </c>
      <c r="HO206" s="255">
        <v>7.5100000000000001E-6</v>
      </c>
      <c r="HP206" s="255">
        <v>7.5100000000000001E-6</v>
      </c>
      <c r="HQ206" s="254">
        <v>7.5100000000000001E-6</v>
      </c>
      <c r="HR206" s="254">
        <v>7.5100000000000001E-6</v>
      </c>
      <c r="HS206" s="254">
        <v>7.5100000000000001E-6</v>
      </c>
      <c r="HT206" s="254">
        <v>7.5100000000000001E-6</v>
      </c>
      <c r="HU206" s="254">
        <v>7.5100000000000001E-6</v>
      </c>
      <c r="HV206" s="254">
        <v>7.5100000000000001E-6</v>
      </c>
      <c r="HW206" s="254">
        <v>7.5100000000000001E-6</v>
      </c>
      <c r="HX206" s="254">
        <v>7.5100000000000001E-6</v>
      </c>
      <c r="HY206" s="254">
        <v>7.5100000000000001E-6</v>
      </c>
      <c r="HZ206" s="254">
        <v>7.5100000000000001E-6</v>
      </c>
      <c r="IA206" s="254">
        <v>7.5100000000000001E-6</v>
      </c>
      <c r="IB206" s="254">
        <v>7.5100000000000001E-6</v>
      </c>
      <c r="IC206" s="254">
        <v>7.5100000000000001E-6</v>
      </c>
      <c r="ID206" s="254">
        <v>7.5100000000000001E-6</v>
      </c>
      <c r="IE206" s="254">
        <v>7.5100000000000001E-6</v>
      </c>
      <c r="IF206" s="254">
        <v>7.5100000000000001E-6</v>
      </c>
      <c r="IG206" s="254">
        <v>7.5100000000000001E-6</v>
      </c>
      <c r="IH206" s="480" t="s">
        <v>95</v>
      </c>
      <c r="II206" s="480" t="s">
        <v>95</v>
      </c>
      <c r="IJ206" s="254">
        <v>7.5100000000000001E-6</v>
      </c>
      <c r="IK206" s="254">
        <v>7.5099999999999992E-6</v>
      </c>
    </row>
    <row r="207" spans="2:245" x14ac:dyDescent="0.2">
      <c r="B207" s="224" t="s">
        <v>166</v>
      </c>
      <c r="C207" s="127">
        <v>0</v>
      </c>
      <c r="D207" s="127">
        <v>0</v>
      </c>
      <c r="E207" s="127">
        <v>0</v>
      </c>
      <c r="F207" s="130">
        <v>0</v>
      </c>
      <c r="G207" s="127">
        <v>0</v>
      </c>
      <c r="H207" s="127">
        <v>0</v>
      </c>
      <c r="I207" s="127">
        <v>0</v>
      </c>
      <c r="J207" s="127">
        <v>0</v>
      </c>
      <c r="K207" s="127">
        <v>0</v>
      </c>
      <c r="L207" s="127">
        <v>0</v>
      </c>
      <c r="M207" s="127">
        <v>0</v>
      </c>
      <c r="N207" s="127">
        <v>0</v>
      </c>
      <c r="O207" s="127">
        <v>0</v>
      </c>
      <c r="P207" s="130">
        <v>0</v>
      </c>
      <c r="Q207" s="130">
        <v>0</v>
      </c>
      <c r="R207" s="130">
        <v>0</v>
      </c>
      <c r="S207" s="130">
        <v>0</v>
      </c>
      <c r="T207" s="127">
        <v>0</v>
      </c>
      <c r="U207" s="127">
        <v>0</v>
      </c>
      <c r="V207" s="127">
        <v>0</v>
      </c>
      <c r="W207" s="127">
        <v>0</v>
      </c>
      <c r="X207" s="127">
        <v>0</v>
      </c>
      <c r="Y207" s="127">
        <v>0</v>
      </c>
      <c r="Z207" s="127">
        <v>0</v>
      </c>
      <c r="AA207" s="127">
        <v>0</v>
      </c>
      <c r="AB207" s="127">
        <v>0</v>
      </c>
      <c r="AC207" s="130">
        <v>0</v>
      </c>
      <c r="AD207" s="130">
        <v>0</v>
      </c>
      <c r="AE207" s="130">
        <v>0</v>
      </c>
      <c r="AF207" s="130">
        <v>0</v>
      </c>
      <c r="AG207" s="127">
        <v>0</v>
      </c>
      <c r="AH207" s="127">
        <v>0</v>
      </c>
      <c r="AI207" s="127">
        <v>0</v>
      </c>
      <c r="AJ207" s="127">
        <v>0</v>
      </c>
      <c r="AK207" s="127">
        <v>0</v>
      </c>
      <c r="AL207" s="127">
        <v>0</v>
      </c>
      <c r="AM207" s="127">
        <v>0</v>
      </c>
      <c r="AN207" s="127">
        <v>0</v>
      </c>
      <c r="AO207" s="127">
        <v>0</v>
      </c>
      <c r="AP207" s="127">
        <v>0</v>
      </c>
      <c r="AQ207" s="127">
        <v>0</v>
      </c>
      <c r="AR207" s="127">
        <v>0</v>
      </c>
      <c r="AS207" s="127">
        <v>0</v>
      </c>
      <c r="AT207" s="130">
        <v>0</v>
      </c>
      <c r="AU207" s="130">
        <v>0</v>
      </c>
      <c r="AV207" s="130">
        <v>0</v>
      </c>
      <c r="AW207" s="130">
        <v>0</v>
      </c>
      <c r="AX207" s="130">
        <v>0</v>
      </c>
      <c r="AY207" s="127">
        <v>0</v>
      </c>
      <c r="AZ207" s="127">
        <v>0</v>
      </c>
      <c r="BA207" s="127">
        <v>0</v>
      </c>
      <c r="BB207" s="127">
        <v>0</v>
      </c>
      <c r="BC207" s="127">
        <v>0</v>
      </c>
      <c r="BD207" s="127">
        <v>0</v>
      </c>
      <c r="BE207" s="127">
        <v>0</v>
      </c>
      <c r="BF207" s="127">
        <v>0</v>
      </c>
      <c r="BG207" s="127">
        <v>0</v>
      </c>
      <c r="BH207" s="127">
        <v>0</v>
      </c>
      <c r="BI207" s="127">
        <v>0</v>
      </c>
      <c r="BJ207" s="127">
        <v>0</v>
      </c>
      <c r="BK207" s="127">
        <v>0</v>
      </c>
      <c r="BL207" s="127">
        <v>0</v>
      </c>
      <c r="BM207" s="127">
        <v>0</v>
      </c>
      <c r="BN207" s="127">
        <v>0</v>
      </c>
      <c r="BO207" s="127">
        <v>0</v>
      </c>
      <c r="BP207" s="127">
        <v>0</v>
      </c>
      <c r="BQ207" s="127">
        <v>0</v>
      </c>
      <c r="BR207" s="127">
        <v>0</v>
      </c>
      <c r="BS207" s="127">
        <v>0</v>
      </c>
      <c r="BT207" s="127">
        <v>0</v>
      </c>
      <c r="BU207" s="127">
        <v>0</v>
      </c>
      <c r="BV207" s="127">
        <v>0</v>
      </c>
      <c r="BW207" s="127">
        <v>0</v>
      </c>
      <c r="BX207" s="127">
        <v>0</v>
      </c>
      <c r="BY207" s="127">
        <v>0</v>
      </c>
      <c r="BZ207" s="127">
        <v>0</v>
      </c>
      <c r="CA207" s="127">
        <v>0</v>
      </c>
      <c r="CB207" s="127">
        <v>0</v>
      </c>
      <c r="CC207" s="127">
        <v>0</v>
      </c>
      <c r="CD207" s="127">
        <v>0</v>
      </c>
      <c r="CE207" s="127">
        <v>0</v>
      </c>
      <c r="CF207" s="127">
        <v>0</v>
      </c>
      <c r="CG207" s="127">
        <v>0</v>
      </c>
      <c r="CH207" s="127">
        <v>0</v>
      </c>
      <c r="CI207" s="127">
        <v>0</v>
      </c>
      <c r="CJ207" s="127">
        <v>0</v>
      </c>
      <c r="CK207" s="127">
        <v>0</v>
      </c>
      <c r="CL207" s="130">
        <v>0</v>
      </c>
      <c r="CM207" s="130">
        <v>0</v>
      </c>
      <c r="CN207" s="130">
        <v>0</v>
      </c>
      <c r="CO207" s="130">
        <v>0</v>
      </c>
      <c r="CP207" s="247">
        <v>0</v>
      </c>
      <c r="CQ207" s="247">
        <v>0</v>
      </c>
      <c r="CR207" s="247">
        <v>0</v>
      </c>
      <c r="CS207" s="247">
        <v>0</v>
      </c>
      <c r="CT207" s="247">
        <v>0</v>
      </c>
      <c r="CU207" s="247">
        <v>0</v>
      </c>
      <c r="CV207" s="247">
        <v>0</v>
      </c>
      <c r="CW207" s="247">
        <v>0</v>
      </c>
      <c r="CX207" s="247">
        <v>0</v>
      </c>
      <c r="CY207" s="247">
        <v>0</v>
      </c>
      <c r="CZ207" s="247">
        <v>0</v>
      </c>
      <c r="DA207" s="247">
        <v>0</v>
      </c>
      <c r="DB207" s="247">
        <v>0</v>
      </c>
      <c r="DC207" s="247">
        <v>0</v>
      </c>
      <c r="DD207" s="247">
        <v>0</v>
      </c>
      <c r="DE207" s="247">
        <v>0</v>
      </c>
      <c r="DF207" s="247">
        <v>0</v>
      </c>
      <c r="DG207" s="301">
        <v>0</v>
      </c>
      <c r="DH207" s="301">
        <v>0</v>
      </c>
      <c r="DI207" s="301">
        <v>0</v>
      </c>
      <c r="DJ207" s="301">
        <v>0</v>
      </c>
      <c r="DK207" s="301">
        <v>0</v>
      </c>
      <c r="DL207" s="301">
        <v>0</v>
      </c>
      <c r="DM207" s="301">
        <v>0</v>
      </c>
      <c r="DN207" s="301">
        <v>0</v>
      </c>
      <c r="DO207" s="301">
        <v>0</v>
      </c>
      <c r="DP207" s="310">
        <v>0</v>
      </c>
      <c r="DQ207" s="310">
        <v>0</v>
      </c>
      <c r="DR207" s="310">
        <v>0</v>
      </c>
      <c r="DS207" s="310">
        <v>0</v>
      </c>
      <c r="DT207" s="310">
        <v>0</v>
      </c>
      <c r="DU207" s="301">
        <v>0</v>
      </c>
      <c r="DV207" s="301">
        <v>0</v>
      </c>
      <c r="DW207" s="301">
        <v>0</v>
      </c>
      <c r="DX207" s="310">
        <v>0</v>
      </c>
      <c r="DY207" s="301">
        <v>0</v>
      </c>
      <c r="DZ207" s="301">
        <v>0</v>
      </c>
      <c r="EA207" s="301">
        <v>0</v>
      </c>
      <c r="EB207" s="301">
        <v>0</v>
      </c>
      <c r="EC207" s="301">
        <v>0</v>
      </c>
      <c r="ED207" s="301">
        <v>0</v>
      </c>
      <c r="EE207" s="301">
        <v>0</v>
      </c>
      <c r="EF207" s="301">
        <v>0</v>
      </c>
      <c r="EG207" s="301">
        <v>0</v>
      </c>
      <c r="EH207" s="301">
        <v>0</v>
      </c>
      <c r="EI207" s="301">
        <v>0</v>
      </c>
      <c r="EJ207" s="301">
        <v>0</v>
      </c>
      <c r="EK207" s="373">
        <v>0</v>
      </c>
      <c r="EL207" s="408">
        <v>0</v>
      </c>
      <c r="EM207" s="408">
        <v>0</v>
      </c>
      <c r="EN207" s="310">
        <v>0</v>
      </c>
      <c r="EO207" s="395">
        <v>0</v>
      </c>
      <c r="EP207" s="395">
        <v>0</v>
      </c>
      <c r="EQ207" s="395">
        <v>0</v>
      </c>
      <c r="ER207" s="395">
        <v>0</v>
      </c>
      <c r="ES207" s="395">
        <v>0</v>
      </c>
      <c r="ET207" s="408">
        <v>0</v>
      </c>
      <c r="EU207" s="408">
        <v>0</v>
      </c>
      <c r="EV207" s="408">
        <v>0</v>
      </c>
      <c r="EW207" s="408">
        <v>0</v>
      </c>
      <c r="EX207" s="433">
        <v>0</v>
      </c>
      <c r="EY207" s="460">
        <v>0</v>
      </c>
      <c r="EZ207" s="460">
        <v>0</v>
      </c>
      <c r="FA207" s="460">
        <v>0</v>
      </c>
      <c r="FB207" s="460">
        <v>0</v>
      </c>
      <c r="FC207" s="460">
        <v>0</v>
      </c>
      <c r="FD207" s="433">
        <v>0</v>
      </c>
      <c r="FE207" s="433">
        <v>0</v>
      </c>
      <c r="FF207" s="460">
        <v>0</v>
      </c>
      <c r="FG207" s="460">
        <v>0</v>
      </c>
      <c r="FH207" s="460">
        <v>0</v>
      </c>
      <c r="FI207" s="460">
        <v>0</v>
      </c>
      <c r="FJ207" s="460">
        <v>0</v>
      </c>
      <c r="FK207" s="460">
        <v>0</v>
      </c>
      <c r="FL207" s="460">
        <v>0</v>
      </c>
      <c r="FM207" s="460">
        <v>0</v>
      </c>
      <c r="FN207" s="460">
        <v>0</v>
      </c>
      <c r="FO207" s="460">
        <v>0</v>
      </c>
      <c r="FP207" s="468" t="s">
        <v>95</v>
      </c>
      <c r="FQ207" s="468" t="s">
        <v>95</v>
      </c>
      <c r="FR207" s="468" t="s">
        <v>95</v>
      </c>
      <c r="FS207" s="468" t="s">
        <v>95</v>
      </c>
      <c r="FT207" s="468" t="s">
        <v>95</v>
      </c>
      <c r="FU207" s="468" t="s">
        <v>95</v>
      </c>
      <c r="FV207" s="468" t="s">
        <v>95</v>
      </c>
      <c r="FW207" s="468" t="s">
        <v>95</v>
      </c>
      <c r="FX207" s="468" t="s">
        <v>95</v>
      </c>
      <c r="FY207" s="468" t="s">
        <v>95</v>
      </c>
      <c r="FZ207" s="468" t="s">
        <v>95</v>
      </c>
      <c r="GA207" s="468" t="s">
        <v>95</v>
      </c>
      <c r="GB207" s="460">
        <v>0</v>
      </c>
      <c r="GC207" s="460">
        <v>0</v>
      </c>
      <c r="GD207" s="460">
        <v>0</v>
      </c>
      <c r="GE207" s="460">
        <v>0</v>
      </c>
      <c r="GF207" s="460">
        <v>0</v>
      </c>
      <c r="GG207" s="460">
        <v>0</v>
      </c>
      <c r="GH207" s="460">
        <v>0</v>
      </c>
      <c r="GI207" s="460">
        <v>0</v>
      </c>
      <c r="GJ207" s="460">
        <v>0</v>
      </c>
      <c r="GK207" s="460">
        <v>0</v>
      </c>
      <c r="GL207" s="460">
        <v>0</v>
      </c>
      <c r="GM207" s="460">
        <v>0</v>
      </c>
      <c r="GN207" s="460">
        <v>0</v>
      </c>
      <c r="GO207" s="460">
        <v>0</v>
      </c>
      <c r="GP207" s="460">
        <v>0</v>
      </c>
      <c r="GQ207" s="310">
        <v>0</v>
      </c>
      <c r="GR207" s="310">
        <v>0</v>
      </c>
      <c r="GS207" s="310">
        <v>0</v>
      </c>
      <c r="GT207" s="310">
        <v>0</v>
      </c>
      <c r="GU207" s="310">
        <v>0</v>
      </c>
      <c r="GV207" s="310">
        <v>0</v>
      </c>
      <c r="GW207" s="310">
        <v>0</v>
      </c>
      <c r="GX207" s="310">
        <v>0</v>
      </c>
      <c r="GY207" s="254">
        <v>0</v>
      </c>
      <c r="GZ207" s="254">
        <v>0</v>
      </c>
      <c r="HA207" s="254">
        <v>0</v>
      </c>
      <c r="HB207" s="254">
        <v>0</v>
      </c>
      <c r="HC207" s="254">
        <v>0</v>
      </c>
      <c r="HD207" s="254">
        <v>0</v>
      </c>
      <c r="HE207" s="254">
        <v>0</v>
      </c>
      <c r="HF207" s="254">
        <v>0</v>
      </c>
      <c r="HG207" s="255">
        <v>0</v>
      </c>
      <c r="HH207" s="255">
        <v>0</v>
      </c>
      <c r="HI207" s="255">
        <v>0</v>
      </c>
      <c r="HJ207" s="255">
        <v>0</v>
      </c>
      <c r="HK207" s="255">
        <v>0</v>
      </c>
      <c r="HL207" s="255">
        <v>0</v>
      </c>
      <c r="HM207" s="255">
        <v>0</v>
      </c>
      <c r="HN207" s="255">
        <v>0</v>
      </c>
      <c r="HO207" s="255">
        <v>0</v>
      </c>
      <c r="HP207" s="255">
        <v>0</v>
      </c>
      <c r="HQ207" s="254">
        <v>0</v>
      </c>
      <c r="HR207" s="254">
        <v>0</v>
      </c>
      <c r="HS207" s="254">
        <v>0</v>
      </c>
      <c r="HT207" s="254">
        <v>0</v>
      </c>
      <c r="HU207" s="254">
        <v>0</v>
      </c>
      <c r="HV207" s="254">
        <v>0</v>
      </c>
      <c r="HW207" s="254">
        <v>0</v>
      </c>
      <c r="HX207" s="254">
        <v>0</v>
      </c>
      <c r="HY207" s="254">
        <v>0</v>
      </c>
      <c r="HZ207" s="254">
        <v>0</v>
      </c>
      <c r="IA207" s="254">
        <v>0</v>
      </c>
      <c r="IB207" s="254">
        <v>0</v>
      </c>
      <c r="IC207" s="254">
        <v>0</v>
      </c>
      <c r="ID207" s="254">
        <v>0</v>
      </c>
      <c r="IE207" s="254">
        <v>0</v>
      </c>
      <c r="IF207" s="254">
        <v>0</v>
      </c>
      <c r="IG207" s="254">
        <v>0</v>
      </c>
      <c r="IH207" s="480" t="s">
        <v>95</v>
      </c>
      <c r="II207" s="480" t="s">
        <v>95</v>
      </c>
      <c r="IJ207" s="254">
        <v>0</v>
      </c>
      <c r="IK207" s="254">
        <v>0</v>
      </c>
    </row>
    <row r="208" spans="2:245" x14ac:dyDescent="0.2">
      <c r="B208" s="224" t="s">
        <v>167</v>
      </c>
      <c r="C208" s="127">
        <v>0</v>
      </c>
      <c r="D208" s="127">
        <v>0</v>
      </c>
      <c r="E208" s="127">
        <v>0</v>
      </c>
      <c r="F208" s="130">
        <v>0</v>
      </c>
      <c r="G208" s="127">
        <v>0</v>
      </c>
      <c r="H208" s="127">
        <v>0</v>
      </c>
      <c r="I208" s="127">
        <v>0</v>
      </c>
      <c r="J208" s="127">
        <v>0</v>
      </c>
      <c r="K208" s="127">
        <v>0</v>
      </c>
      <c r="L208" s="127">
        <v>0</v>
      </c>
      <c r="M208" s="127">
        <v>0</v>
      </c>
      <c r="N208" s="127">
        <v>0</v>
      </c>
      <c r="O208" s="127">
        <v>0</v>
      </c>
      <c r="P208" s="130">
        <v>0</v>
      </c>
      <c r="Q208" s="130">
        <v>0</v>
      </c>
      <c r="R208" s="130">
        <v>0</v>
      </c>
      <c r="S208" s="130">
        <v>0</v>
      </c>
      <c r="T208" s="127">
        <v>0</v>
      </c>
      <c r="U208" s="127">
        <v>0</v>
      </c>
      <c r="V208" s="127">
        <v>0</v>
      </c>
      <c r="W208" s="127">
        <v>0</v>
      </c>
      <c r="X208" s="127">
        <v>0</v>
      </c>
      <c r="Y208" s="127">
        <v>0</v>
      </c>
      <c r="Z208" s="127">
        <v>0</v>
      </c>
      <c r="AA208" s="127">
        <v>0</v>
      </c>
      <c r="AB208" s="127">
        <v>0</v>
      </c>
      <c r="AC208" s="130">
        <v>0</v>
      </c>
      <c r="AD208" s="130">
        <v>0</v>
      </c>
      <c r="AE208" s="130">
        <v>0</v>
      </c>
      <c r="AF208" s="130">
        <v>0</v>
      </c>
      <c r="AG208" s="127">
        <v>0</v>
      </c>
      <c r="AH208" s="127">
        <v>0</v>
      </c>
      <c r="AI208" s="127">
        <v>0</v>
      </c>
      <c r="AJ208" s="127">
        <v>0</v>
      </c>
      <c r="AK208" s="127">
        <v>0</v>
      </c>
      <c r="AL208" s="127">
        <v>0</v>
      </c>
      <c r="AM208" s="127">
        <v>0</v>
      </c>
      <c r="AN208" s="127">
        <v>0</v>
      </c>
      <c r="AO208" s="127">
        <v>0</v>
      </c>
      <c r="AP208" s="127">
        <v>0</v>
      </c>
      <c r="AQ208" s="127">
        <v>0</v>
      </c>
      <c r="AR208" s="127">
        <v>0</v>
      </c>
      <c r="AS208" s="127">
        <v>0</v>
      </c>
      <c r="AT208" s="130">
        <v>0</v>
      </c>
      <c r="AU208" s="130">
        <v>0</v>
      </c>
      <c r="AV208" s="130">
        <v>0</v>
      </c>
      <c r="AW208" s="130">
        <v>0</v>
      </c>
      <c r="AX208" s="130">
        <v>0</v>
      </c>
      <c r="AY208" s="127">
        <v>0</v>
      </c>
      <c r="AZ208" s="127">
        <v>0</v>
      </c>
      <c r="BA208" s="127">
        <v>0</v>
      </c>
      <c r="BB208" s="127">
        <v>0</v>
      </c>
      <c r="BC208" s="127">
        <v>0</v>
      </c>
      <c r="BD208" s="127">
        <v>0</v>
      </c>
      <c r="BE208" s="127">
        <v>0</v>
      </c>
      <c r="BF208" s="127">
        <v>0</v>
      </c>
      <c r="BG208" s="127">
        <v>0</v>
      </c>
      <c r="BH208" s="127">
        <v>0</v>
      </c>
      <c r="BI208" s="127">
        <v>0</v>
      </c>
      <c r="BJ208" s="127">
        <v>0</v>
      </c>
      <c r="BK208" s="127">
        <v>0</v>
      </c>
      <c r="BL208" s="127">
        <v>0</v>
      </c>
      <c r="BM208" s="127">
        <v>0</v>
      </c>
      <c r="BN208" s="127">
        <v>0</v>
      </c>
      <c r="BO208" s="127">
        <v>0</v>
      </c>
      <c r="BP208" s="127">
        <v>0</v>
      </c>
      <c r="BQ208" s="127">
        <v>0</v>
      </c>
      <c r="BR208" s="127">
        <v>0</v>
      </c>
      <c r="BS208" s="127">
        <v>0</v>
      </c>
      <c r="BT208" s="127">
        <v>0</v>
      </c>
      <c r="BU208" s="127">
        <v>0</v>
      </c>
      <c r="BV208" s="127">
        <v>0</v>
      </c>
      <c r="BW208" s="127">
        <v>0</v>
      </c>
      <c r="BX208" s="127">
        <v>0</v>
      </c>
      <c r="BY208" s="254">
        <v>0</v>
      </c>
      <c r="BZ208" s="254">
        <v>0</v>
      </c>
      <c r="CA208" s="254">
        <v>0</v>
      </c>
      <c r="CB208" s="254">
        <v>0</v>
      </c>
      <c r="CC208" s="254">
        <v>0</v>
      </c>
      <c r="CD208" s="254">
        <v>0</v>
      </c>
      <c r="CE208" s="254">
        <v>0</v>
      </c>
      <c r="CF208" s="254">
        <v>0</v>
      </c>
      <c r="CG208" s="254">
        <v>0</v>
      </c>
      <c r="CH208" s="254">
        <v>0</v>
      </c>
      <c r="CI208" s="254">
        <v>0</v>
      </c>
      <c r="CJ208" s="254">
        <v>0</v>
      </c>
      <c r="CK208" s="254">
        <v>0</v>
      </c>
      <c r="CL208" s="255">
        <v>0</v>
      </c>
      <c r="CM208" s="255">
        <v>0</v>
      </c>
      <c r="CN208" s="255">
        <v>0</v>
      </c>
      <c r="CO208" s="255">
        <v>0</v>
      </c>
      <c r="CP208" s="247">
        <v>0</v>
      </c>
      <c r="CQ208" s="247">
        <v>0</v>
      </c>
      <c r="CR208" s="247">
        <v>0</v>
      </c>
      <c r="CS208" s="247">
        <v>0</v>
      </c>
      <c r="CT208" s="247">
        <v>0</v>
      </c>
      <c r="CU208" s="247">
        <v>0</v>
      </c>
      <c r="CV208" s="247">
        <v>0</v>
      </c>
      <c r="CW208" s="247">
        <v>0</v>
      </c>
      <c r="CX208" s="247">
        <v>0</v>
      </c>
      <c r="CY208" s="247">
        <v>0</v>
      </c>
      <c r="CZ208" s="247">
        <v>0</v>
      </c>
      <c r="DA208" s="247">
        <v>0</v>
      </c>
      <c r="DB208" s="247">
        <v>0</v>
      </c>
      <c r="DC208" s="247">
        <v>0</v>
      </c>
      <c r="DD208" s="247">
        <v>0</v>
      </c>
      <c r="DE208" s="247">
        <v>0</v>
      </c>
      <c r="DF208" s="247">
        <v>0</v>
      </c>
      <c r="DG208" s="301">
        <v>0</v>
      </c>
      <c r="DH208" s="301">
        <v>0</v>
      </c>
      <c r="DI208" s="301">
        <v>0</v>
      </c>
      <c r="DJ208" s="301">
        <v>0</v>
      </c>
      <c r="DK208" s="301">
        <v>0</v>
      </c>
      <c r="DL208" s="301">
        <v>0</v>
      </c>
      <c r="DM208" s="301">
        <v>0</v>
      </c>
      <c r="DN208" s="301">
        <v>0</v>
      </c>
      <c r="DO208" s="301">
        <v>0</v>
      </c>
      <c r="DP208" s="310">
        <v>0</v>
      </c>
      <c r="DQ208" s="310">
        <v>0</v>
      </c>
      <c r="DR208" s="310">
        <v>0</v>
      </c>
      <c r="DS208" s="310">
        <v>0</v>
      </c>
      <c r="DT208" s="310">
        <v>0</v>
      </c>
      <c r="DU208" s="301">
        <v>0</v>
      </c>
      <c r="DV208" s="301">
        <v>0</v>
      </c>
      <c r="DW208" s="301">
        <v>0</v>
      </c>
      <c r="DX208" s="310">
        <v>0</v>
      </c>
      <c r="DY208" s="301">
        <v>0</v>
      </c>
      <c r="DZ208" s="301">
        <v>0</v>
      </c>
      <c r="EA208" s="301">
        <v>0</v>
      </c>
      <c r="EB208" s="301">
        <v>0</v>
      </c>
      <c r="EC208" s="301">
        <v>0</v>
      </c>
      <c r="ED208" s="301">
        <v>0</v>
      </c>
      <c r="EE208" s="301">
        <v>0</v>
      </c>
      <c r="EF208" s="301">
        <v>0</v>
      </c>
      <c r="EG208" s="301">
        <v>0</v>
      </c>
      <c r="EH208" s="301">
        <v>0</v>
      </c>
      <c r="EI208" s="301">
        <v>0</v>
      </c>
      <c r="EJ208" s="301">
        <v>0</v>
      </c>
      <c r="EK208" s="373">
        <v>0</v>
      </c>
      <c r="EL208" s="408">
        <v>0</v>
      </c>
      <c r="EM208" s="408">
        <v>0</v>
      </c>
      <c r="EN208" s="310">
        <v>0</v>
      </c>
      <c r="EO208" s="395">
        <v>0</v>
      </c>
      <c r="EP208" s="395">
        <v>0</v>
      </c>
      <c r="EQ208" s="395">
        <v>0</v>
      </c>
      <c r="ER208" s="395">
        <v>0</v>
      </c>
      <c r="ES208" s="395">
        <v>0</v>
      </c>
      <c r="ET208" s="408">
        <v>0</v>
      </c>
      <c r="EU208" s="408">
        <v>0</v>
      </c>
      <c r="EV208" s="408">
        <v>0</v>
      </c>
      <c r="EW208" s="408">
        <v>0</v>
      </c>
      <c r="EX208" s="433">
        <v>0</v>
      </c>
      <c r="EY208" s="460">
        <v>0</v>
      </c>
      <c r="EZ208" s="460">
        <v>0</v>
      </c>
      <c r="FA208" s="460">
        <v>0</v>
      </c>
      <c r="FB208" s="460">
        <v>0</v>
      </c>
      <c r="FC208" s="460">
        <v>0</v>
      </c>
      <c r="FD208" s="433">
        <v>0</v>
      </c>
      <c r="FE208" s="433">
        <v>0</v>
      </c>
      <c r="FF208" s="460">
        <v>0</v>
      </c>
      <c r="FG208" s="460">
        <v>0</v>
      </c>
      <c r="FH208" s="460">
        <v>0</v>
      </c>
      <c r="FI208" s="460">
        <v>0</v>
      </c>
      <c r="FJ208" s="460">
        <v>0</v>
      </c>
      <c r="FK208" s="460">
        <v>0</v>
      </c>
      <c r="FL208" s="460">
        <v>0</v>
      </c>
      <c r="FM208" s="460">
        <v>0</v>
      </c>
      <c r="FN208" s="460">
        <v>0</v>
      </c>
      <c r="FO208" s="460">
        <v>0</v>
      </c>
      <c r="FP208" s="468" t="s">
        <v>95</v>
      </c>
      <c r="FQ208" s="468" t="s">
        <v>95</v>
      </c>
      <c r="FR208" s="468" t="s">
        <v>95</v>
      </c>
      <c r="FS208" s="468" t="s">
        <v>95</v>
      </c>
      <c r="FT208" s="468" t="s">
        <v>95</v>
      </c>
      <c r="FU208" s="468" t="s">
        <v>95</v>
      </c>
      <c r="FV208" s="468" t="s">
        <v>95</v>
      </c>
      <c r="FW208" s="468" t="s">
        <v>95</v>
      </c>
      <c r="FX208" s="468" t="s">
        <v>95</v>
      </c>
      <c r="FY208" s="468" t="s">
        <v>95</v>
      </c>
      <c r="FZ208" s="468" t="s">
        <v>95</v>
      </c>
      <c r="GA208" s="468" t="s">
        <v>95</v>
      </c>
      <c r="GB208" s="460">
        <v>0</v>
      </c>
      <c r="GC208" s="460">
        <v>0</v>
      </c>
      <c r="GD208" s="460">
        <v>0</v>
      </c>
      <c r="GE208" s="460">
        <v>0</v>
      </c>
      <c r="GF208" s="460">
        <v>0</v>
      </c>
      <c r="GG208" s="460">
        <v>0</v>
      </c>
      <c r="GH208" s="460">
        <v>0</v>
      </c>
      <c r="GI208" s="460">
        <v>0</v>
      </c>
      <c r="GJ208" s="460">
        <v>0</v>
      </c>
      <c r="GK208" s="460">
        <v>0</v>
      </c>
      <c r="GL208" s="460">
        <v>0</v>
      </c>
      <c r="GM208" s="460">
        <v>0</v>
      </c>
      <c r="GN208" s="460">
        <v>0</v>
      </c>
      <c r="GO208" s="460">
        <v>0</v>
      </c>
      <c r="GP208" s="460">
        <v>0</v>
      </c>
      <c r="GQ208" s="310">
        <v>0</v>
      </c>
      <c r="GR208" s="310">
        <v>0</v>
      </c>
      <c r="GS208" s="310">
        <v>0</v>
      </c>
      <c r="GT208" s="310">
        <v>0</v>
      </c>
      <c r="GU208" s="310">
        <v>0</v>
      </c>
      <c r="GV208" s="310">
        <v>0</v>
      </c>
      <c r="GW208" s="310">
        <v>0</v>
      </c>
      <c r="GX208" s="310">
        <v>0</v>
      </c>
      <c r="GY208" s="254">
        <v>0</v>
      </c>
      <c r="GZ208" s="254">
        <v>0</v>
      </c>
      <c r="HA208" s="254">
        <v>0</v>
      </c>
      <c r="HB208" s="254">
        <v>0</v>
      </c>
      <c r="HC208" s="254">
        <v>0</v>
      </c>
      <c r="HD208" s="254">
        <v>0</v>
      </c>
      <c r="HE208" s="254">
        <v>0</v>
      </c>
      <c r="HF208" s="254">
        <v>0</v>
      </c>
      <c r="HG208" s="255">
        <v>0</v>
      </c>
      <c r="HH208" s="255">
        <v>0</v>
      </c>
      <c r="HI208" s="255">
        <v>0</v>
      </c>
      <c r="HJ208" s="255">
        <v>0</v>
      </c>
      <c r="HK208" s="255">
        <v>0</v>
      </c>
      <c r="HL208" s="255">
        <v>0</v>
      </c>
      <c r="HM208" s="255">
        <v>0</v>
      </c>
      <c r="HN208" s="255">
        <v>0</v>
      </c>
      <c r="HO208" s="255">
        <v>0</v>
      </c>
      <c r="HP208" s="255">
        <v>0</v>
      </c>
      <c r="HQ208" s="254">
        <v>0</v>
      </c>
      <c r="HR208" s="254">
        <v>0</v>
      </c>
      <c r="HS208" s="254">
        <v>0</v>
      </c>
      <c r="HT208" s="254">
        <v>0</v>
      </c>
      <c r="HU208" s="254">
        <v>0</v>
      </c>
      <c r="HV208" s="254">
        <v>0</v>
      </c>
      <c r="HW208" s="254">
        <v>0</v>
      </c>
      <c r="HX208" s="254">
        <v>0</v>
      </c>
      <c r="HY208" s="254">
        <v>0</v>
      </c>
      <c r="HZ208" s="254">
        <v>0</v>
      </c>
      <c r="IA208" s="254">
        <v>0</v>
      </c>
      <c r="IB208" s="254">
        <v>0</v>
      </c>
      <c r="IC208" s="254">
        <v>0</v>
      </c>
      <c r="ID208" s="254">
        <v>0</v>
      </c>
      <c r="IE208" s="254">
        <v>0</v>
      </c>
      <c r="IF208" s="254">
        <v>0</v>
      </c>
      <c r="IG208" s="254">
        <v>0</v>
      </c>
      <c r="IH208" s="480" t="s">
        <v>95</v>
      </c>
      <c r="II208" s="480" t="s">
        <v>95</v>
      </c>
      <c r="IJ208" s="254">
        <v>0</v>
      </c>
      <c r="IK208" s="254">
        <v>0</v>
      </c>
    </row>
    <row r="209" spans="2:245" x14ac:dyDescent="0.2">
      <c r="B209" s="225" t="s">
        <v>168</v>
      </c>
      <c r="C209" s="120">
        <v>0</v>
      </c>
      <c r="D209" s="120">
        <v>0</v>
      </c>
      <c r="E209" s="120">
        <v>0</v>
      </c>
      <c r="F209" s="131">
        <v>0</v>
      </c>
      <c r="G209" s="120">
        <v>0</v>
      </c>
      <c r="H209" s="120">
        <v>0</v>
      </c>
      <c r="I209" s="120">
        <v>0</v>
      </c>
      <c r="J209" s="120">
        <v>0</v>
      </c>
      <c r="K209" s="120">
        <v>0</v>
      </c>
      <c r="L209" s="120">
        <v>0</v>
      </c>
      <c r="M209" s="120">
        <v>0</v>
      </c>
      <c r="N209" s="120">
        <v>0</v>
      </c>
      <c r="O209" s="120">
        <v>0</v>
      </c>
      <c r="P209" s="131">
        <v>0</v>
      </c>
      <c r="Q209" s="131">
        <v>0</v>
      </c>
      <c r="R209" s="131">
        <v>0</v>
      </c>
      <c r="S209" s="131">
        <v>0</v>
      </c>
      <c r="T209" s="120">
        <v>0</v>
      </c>
      <c r="U209" s="120">
        <v>0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31">
        <v>0</v>
      </c>
      <c r="AD209" s="131">
        <v>0</v>
      </c>
      <c r="AE209" s="131">
        <v>0</v>
      </c>
      <c r="AF209" s="131">
        <v>0</v>
      </c>
      <c r="AG209" s="120">
        <v>0</v>
      </c>
      <c r="AH209" s="120">
        <v>0</v>
      </c>
      <c r="AI209" s="120">
        <v>0</v>
      </c>
      <c r="AJ209" s="120">
        <v>0</v>
      </c>
      <c r="AK209" s="120">
        <v>0</v>
      </c>
      <c r="AL209" s="120">
        <v>0</v>
      </c>
      <c r="AM209" s="120">
        <v>0</v>
      </c>
      <c r="AN209" s="120">
        <v>0</v>
      </c>
      <c r="AO209" s="120">
        <v>0</v>
      </c>
      <c r="AP209" s="120">
        <v>0</v>
      </c>
      <c r="AQ209" s="120">
        <v>0</v>
      </c>
      <c r="AR209" s="120">
        <v>0</v>
      </c>
      <c r="AS209" s="120">
        <v>0</v>
      </c>
      <c r="AT209" s="131">
        <v>0</v>
      </c>
      <c r="AU209" s="131">
        <v>0</v>
      </c>
      <c r="AV209" s="131">
        <v>0</v>
      </c>
      <c r="AW209" s="131">
        <v>0</v>
      </c>
      <c r="AX209" s="131">
        <v>0</v>
      </c>
      <c r="AY209" s="120">
        <v>0</v>
      </c>
      <c r="AZ209" s="120">
        <v>0</v>
      </c>
      <c r="BA209" s="120">
        <v>0</v>
      </c>
      <c r="BB209" s="120">
        <v>0</v>
      </c>
      <c r="BC209" s="120">
        <v>0</v>
      </c>
      <c r="BD209" s="120">
        <v>0</v>
      </c>
      <c r="BE209" s="120">
        <v>0</v>
      </c>
      <c r="BF209" s="120">
        <v>0</v>
      </c>
      <c r="BG209" s="120">
        <v>0</v>
      </c>
      <c r="BH209" s="120">
        <v>0</v>
      </c>
      <c r="BI209" s="120">
        <v>0</v>
      </c>
      <c r="BJ209" s="120">
        <v>0</v>
      </c>
      <c r="BK209" s="120">
        <v>0</v>
      </c>
      <c r="BL209" s="120">
        <v>0</v>
      </c>
      <c r="BM209" s="120">
        <v>0</v>
      </c>
      <c r="BN209" s="120">
        <v>0</v>
      </c>
      <c r="BO209" s="120">
        <v>0</v>
      </c>
      <c r="BP209" s="120">
        <v>0</v>
      </c>
      <c r="BQ209" s="120">
        <v>0</v>
      </c>
      <c r="BR209" s="120">
        <v>0</v>
      </c>
      <c r="BS209" s="120">
        <v>0</v>
      </c>
      <c r="BT209" s="120">
        <v>0</v>
      </c>
      <c r="BU209" s="120">
        <v>0</v>
      </c>
      <c r="BV209" s="120">
        <v>0</v>
      </c>
      <c r="BW209" s="120">
        <v>0</v>
      </c>
      <c r="BX209" s="120">
        <v>0</v>
      </c>
      <c r="BY209" s="120">
        <v>0</v>
      </c>
      <c r="BZ209" s="120">
        <v>0</v>
      </c>
      <c r="CA209" s="120">
        <v>0</v>
      </c>
      <c r="CB209" s="120">
        <v>0</v>
      </c>
      <c r="CC209" s="120">
        <v>0</v>
      </c>
      <c r="CD209" s="120">
        <v>0</v>
      </c>
      <c r="CE209" s="120">
        <v>0</v>
      </c>
      <c r="CF209" s="120">
        <v>0</v>
      </c>
      <c r="CG209" s="120">
        <v>0</v>
      </c>
      <c r="CH209" s="120">
        <v>0</v>
      </c>
      <c r="CI209" s="120">
        <v>0</v>
      </c>
      <c r="CJ209" s="120">
        <v>0</v>
      </c>
      <c r="CK209" s="120">
        <v>0</v>
      </c>
      <c r="CL209" s="131">
        <v>0</v>
      </c>
      <c r="CM209" s="131">
        <v>0</v>
      </c>
      <c r="CN209" s="131">
        <v>0</v>
      </c>
      <c r="CO209" s="131">
        <v>0</v>
      </c>
      <c r="CP209" s="248">
        <v>0</v>
      </c>
      <c r="CQ209" s="248">
        <v>0</v>
      </c>
      <c r="CR209" s="248">
        <v>0</v>
      </c>
      <c r="CS209" s="248">
        <v>0</v>
      </c>
      <c r="CT209" s="248">
        <v>0</v>
      </c>
      <c r="CU209" s="248">
        <v>0</v>
      </c>
      <c r="CV209" s="248">
        <v>0</v>
      </c>
      <c r="CW209" s="248">
        <v>0</v>
      </c>
      <c r="CX209" s="248">
        <v>0</v>
      </c>
      <c r="CY209" s="248">
        <v>0</v>
      </c>
      <c r="CZ209" s="248">
        <v>0</v>
      </c>
      <c r="DA209" s="248">
        <v>0</v>
      </c>
      <c r="DB209" s="248">
        <v>0</v>
      </c>
      <c r="DC209" s="248">
        <v>0</v>
      </c>
      <c r="DD209" s="248">
        <v>0</v>
      </c>
      <c r="DE209" s="248">
        <v>0</v>
      </c>
      <c r="DF209" s="248">
        <v>0</v>
      </c>
      <c r="DG209" s="302">
        <v>0</v>
      </c>
      <c r="DH209" s="302">
        <v>0</v>
      </c>
      <c r="DI209" s="302">
        <v>0</v>
      </c>
      <c r="DJ209" s="302">
        <v>0</v>
      </c>
      <c r="DK209" s="302">
        <v>0</v>
      </c>
      <c r="DL209" s="302">
        <v>0</v>
      </c>
      <c r="DM209" s="302">
        <v>0</v>
      </c>
      <c r="DN209" s="302">
        <v>0</v>
      </c>
      <c r="DO209" s="302">
        <v>0</v>
      </c>
      <c r="DP209" s="311">
        <v>0</v>
      </c>
      <c r="DQ209" s="311">
        <v>0</v>
      </c>
      <c r="DR209" s="311">
        <v>0</v>
      </c>
      <c r="DS209" s="311">
        <v>0</v>
      </c>
      <c r="DT209" s="311">
        <v>0</v>
      </c>
      <c r="DU209" s="302">
        <v>0</v>
      </c>
      <c r="DV209" s="302">
        <v>0</v>
      </c>
      <c r="DW209" s="302">
        <v>0</v>
      </c>
      <c r="DX209" s="311">
        <v>0</v>
      </c>
      <c r="DY209" s="302">
        <v>0</v>
      </c>
      <c r="DZ209" s="302">
        <v>0</v>
      </c>
      <c r="EA209" s="302">
        <v>0</v>
      </c>
      <c r="EB209" s="302">
        <v>0</v>
      </c>
      <c r="EC209" s="302">
        <v>0</v>
      </c>
      <c r="ED209" s="302">
        <v>0</v>
      </c>
      <c r="EE209" s="302">
        <v>0</v>
      </c>
      <c r="EF209" s="302">
        <v>0</v>
      </c>
      <c r="EG209" s="302">
        <v>0</v>
      </c>
      <c r="EH209" s="302">
        <v>0</v>
      </c>
      <c r="EI209" s="302">
        <v>0</v>
      </c>
      <c r="EJ209" s="302">
        <v>0</v>
      </c>
      <c r="EK209" s="374">
        <v>0</v>
      </c>
      <c r="EL209" s="409">
        <v>0</v>
      </c>
      <c r="EM209" s="409">
        <v>0</v>
      </c>
      <c r="EN209" s="311">
        <v>0</v>
      </c>
      <c r="EO209" s="396">
        <v>0</v>
      </c>
      <c r="EP209" s="396">
        <v>0</v>
      </c>
      <c r="EQ209" s="396">
        <v>0</v>
      </c>
      <c r="ER209" s="396">
        <v>0</v>
      </c>
      <c r="ES209" s="396">
        <v>0</v>
      </c>
      <c r="ET209" s="409">
        <v>0</v>
      </c>
      <c r="EU209" s="409">
        <v>0</v>
      </c>
      <c r="EV209" s="409">
        <v>0</v>
      </c>
      <c r="EW209" s="409">
        <v>0</v>
      </c>
      <c r="EX209" s="434">
        <v>0</v>
      </c>
      <c r="EY209" s="461">
        <v>0</v>
      </c>
      <c r="EZ209" s="461">
        <v>0</v>
      </c>
      <c r="FA209" s="461">
        <v>0</v>
      </c>
      <c r="FB209" s="461">
        <v>0</v>
      </c>
      <c r="FC209" s="461">
        <v>0</v>
      </c>
      <c r="FD209" s="434">
        <v>0</v>
      </c>
      <c r="FE209" s="434">
        <v>0</v>
      </c>
      <c r="FF209" s="461">
        <v>0</v>
      </c>
      <c r="FG209" s="461">
        <v>0</v>
      </c>
      <c r="FH209" s="461">
        <v>0</v>
      </c>
      <c r="FI209" s="461">
        <v>0</v>
      </c>
      <c r="FJ209" s="461">
        <v>0</v>
      </c>
      <c r="FK209" s="461">
        <v>0</v>
      </c>
      <c r="FL209" s="461">
        <v>0</v>
      </c>
      <c r="FM209" s="461">
        <v>0</v>
      </c>
      <c r="FN209" s="461">
        <v>0</v>
      </c>
      <c r="FO209" s="461">
        <v>0</v>
      </c>
      <c r="FP209" s="469" t="s">
        <v>95</v>
      </c>
      <c r="FQ209" s="469" t="s">
        <v>95</v>
      </c>
      <c r="FR209" s="469" t="s">
        <v>95</v>
      </c>
      <c r="FS209" s="469" t="s">
        <v>95</v>
      </c>
      <c r="FT209" s="469" t="s">
        <v>95</v>
      </c>
      <c r="FU209" s="469" t="s">
        <v>95</v>
      </c>
      <c r="FV209" s="469" t="s">
        <v>95</v>
      </c>
      <c r="FW209" s="469" t="s">
        <v>95</v>
      </c>
      <c r="FX209" s="469" t="s">
        <v>95</v>
      </c>
      <c r="FY209" s="469" t="s">
        <v>95</v>
      </c>
      <c r="FZ209" s="469" t="s">
        <v>95</v>
      </c>
      <c r="GA209" s="469" t="s">
        <v>95</v>
      </c>
      <c r="GB209" s="461">
        <v>0</v>
      </c>
      <c r="GC209" s="461">
        <v>0</v>
      </c>
      <c r="GD209" s="461">
        <v>0</v>
      </c>
      <c r="GE209" s="461">
        <v>0</v>
      </c>
      <c r="GF209" s="461">
        <v>0</v>
      </c>
      <c r="GG209" s="461">
        <v>0</v>
      </c>
      <c r="GH209" s="461">
        <v>0</v>
      </c>
      <c r="GI209" s="461">
        <v>0</v>
      </c>
      <c r="GJ209" s="461">
        <v>0</v>
      </c>
      <c r="GK209" s="461">
        <v>0</v>
      </c>
      <c r="GL209" s="461">
        <v>0</v>
      </c>
      <c r="GM209" s="461">
        <v>0</v>
      </c>
      <c r="GN209" s="461">
        <v>0</v>
      </c>
      <c r="GO209" s="461">
        <v>0</v>
      </c>
      <c r="GP209" s="461">
        <v>0</v>
      </c>
      <c r="GQ209" s="311">
        <v>0</v>
      </c>
      <c r="GR209" s="311">
        <v>0</v>
      </c>
      <c r="GS209" s="311">
        <v>0</v>
      </c>
      <c r="GT209" s="311">
        <v>0</v>
      </c>
      <c r="GU209" s="311">
        <v>0</v>
      </c>
      <c r="GV209" s="311">
        <v>0</v>
      </c>
      <c r="GW209" s="311">
        <v>0</v>
      </c>
      <c r="GX209" s="311">
        <v>0</v>
      </c>
      <c r="GY209" s="489">
        <v>0</v>
      </c>
      <c r="GZ209" s="489">
        <v>0</v>
      </c>
      <c r="HA209" s="489">
        <v>0</v>
      </c>
      <c r="HB209" s="489">
        <v>0</v>
      </c>
      <c r="HC209" s="489">
        <v>0</v>
      </c>
      <c r="HD209" s="489">
        <v>0</v>
      </c>
      <c r="HE209" s="489">
        <v>0</v>
      </c>
      <c r="HF209" s="489">
        <v>0</v>
      </c>
      <c r="HG209" s="498">
        <v>0</v>
      </c>
      <c r="HH209" s="498">
        <v>0</v>
      </c>
      <c r="HI209" s="498">
        <v>0</v>
      </c>
      <c r="HJ209" s="498">
        <v>0</v>
      </c>
      <c r="HK209" s="498">
        <v>0</v>
      </c>
      <c r="HL209" s="498">
        <v>0</v>
      </c>
      <c r="HM209" s="498">
        <v>0</v>
      </c>
      <c r="HN209" s="498">
        <v>0</v>
      </c>
      <c r="HO209" s="498">
        <v>0</v>
      </c>
      <c r="HP209" s="498">
        <v>0</v>
      </c>
      <c r="HQ209" s="489">
        <v>0</v>
      </c>
      <c r="HR209" s="489">
        <v>0</v>
      </c>
      <c r="HS209" s="489">
        <v>0</v>
      </c>
      <c r="HT209" s="489">
        <v>0</v>
      </c>
      <c r="HU209" s="489">
        <v>0</v>
      </c>
      <c r="HV209" s="489">
        <v>0</v>
      </c>
      <c r="HW209" s="489">
        <v>0</v>
      </c>
      <c r="HX209" s="489">
        <v>0</v>
      </c>
      <c r="HY209" s="489">
        <v>0</v>
      </c>
      <c r="HZ209" s="489">
        <v>0</v>
      </c>
      <c r="IA209" s="489">
        <v>0</v>
      </c>
      <c r="IB209" s="489">
        <v>0</v>
      </c>
      <c r="IC209" s="489">
        <v>0</v>
      </c>
      <c r="ID209" s="489">
        <v>0</v>
      </c>
      <c r="IE209" s="489">
        <v>0</v>
      </c>
      <c r="IF209" s="489">
        <v>0</v>
      </c>
      <c r="IG209" s="489">
        <v>0</v>
      </c>
      <c r="IH209" s="481" t="s">
        <v>95</v>
      </c>
      <c r="II209" s="481" t="s">
        <v>95</v>
      </c>
      <c r="IJ209" s="489">
        <v>0</v>
      </c>
      <c r="IK209" s="489">
        <v>0</v>
      </c>
    </row>
    <row r="210" spans="2:245" x14ac:dyDescent="0.2">
      <c r="B210" s="225" t="s">
        <v>169</v>
      </c>
      <c r="C210" s="120">
        <v>0</v>
      </c>
      <c r="D210" s="120">
        <v>0</v>
      </c>
      <c r="E210" s="120">
        <v>0</v>
      </c>
      <c r="F210" s="131">
        <v>0</v>
      </c>
      <c r="G210" s="120">
        <v>0</v>
      </c>
      <c r="H210" s="120">
        <v>0</v>
      </c>
      <c r="I210" s="120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31">
        <v>0</v>
      </c>
      <c r="Q210" s="131">
        <v>0</v>
      </c>
      <c r="R210" s="131">
        <v>0</v>
      </c>
      <c r="S210" s="131">
        <v>0</v>
      </c>
      <c r="T210" s="120">
        <v>0</v>
      </c>
      <c r="U210" s="120">
        <v>0</v>
      </c>
      <c r="V210" s="120">
        <v>0</v>
      </c>
      <c r="W210" s="120">
        <v>0</v>
      </c>
      <c r="X210" s="120">
        <v>0</v>
      </c>
      <c r="Y210" s="120">
        <v>0</v>
      </c>
      <c r="Z210" s="120">
        <v>0</v>
      </c>
      <c r="AA210" s="120">
        <v>0</v>
      </c>
      <c r="AB210" s="120">
        <v>0</v>
      </c>
      <c r="AC210" s="131">
        <v>0</v>
      </c>
      <c r="AD210" s="131">
        <v>0</v>
      </c>
      <c r="AE210" s="131">
        <v>0</v>
      </c>
      <c r="AF210" s="131">
        <v>0</v>
      </c>
      <c r="AG210" s="120">
        <v>0</v>
      </c>
      <c r="AH210" s="120">
        <v>0</v>
      </c>
      <c r="AI210" s="120">
        <v>0</v>
      </c>
      <c r="AJ210" s="120">
        <v>0</v>
      </c>
      <c r="AK210" s="120">
        <v>0</v>
      </c>
      <c r="AL210" s="120">
        <v>0</v>
      </c>
      <c r="AM210" s="120">
        <v>0</v>
      </c>
      <c r="AN210" s="120">
        <v>0</v>
      </c>
      <c r="AO210" s="120">
        <v>0</v>
      </c>
      <c r="AP210" s="120">
        <v>0</v>
      </c>
      <c r="AQ210" s="120">
        <v>0</v>
      </c>
      <c r="AR210" s="120">
        <v>0</v>
      </c>
      <c r="AS210" s="120">
        <v>0</v>
      </c>
      <c r="AT210" s="131">
        <v>0</v>
      </c>
      <c r="AU210" s="131">
        <v>0</v>
      </c>
      <c r="AV210" s="131">
        <v>0</v>
      </c>
      <c r="AW210" s="131">
        <v>0</v>
      </c>
      <c r="AX210" s="131">
        <v>0</v>
      </c>
      <c r="AY210" s="120">
        <v>0</v>
      </c>
      <c r="AZ210" s="120">
        <v>0</v>
      </c>
      <c r="BA210" s="120">
        <v>0</v>
      </c>
      <c r="BB210" s="120">
        <v>0</v>
      </c>
      <c r="BC210" s="120">
        <v>0</v>
      </c>
      <c r="BD210" s="120">
        <v>0</v>
      </c>
      <c r="BE210" s="120">
        <v>0</v>
      </c>
      <c r="BF210" s="120">
        <v>0</v>
      </c>
      <c r="BG210" s="120">
        <v>0</v>
      </c>
      <c r="BH210" s="120">
        <v>0</v>
      </c>
      <c r="BI210" s="120">
        <v>0</v>
      </c>
      <c r="BJ210" s="120">
        <v>0</v>
      </c>
      <c r="BK210" s="120">
        <v>0</v>
      </c>
      <c r="BL210" s="120">
        <v>0</v>
      </c>
      <c r="BM210" s="120">
        <v>0</v>
      </c>
      <c r="BN210" s="120">
        <v>0</v>
      </c>
      <c r="BO210" s="120">
        <v>0</v>
      </c>
      <c r="BP210" s="120">
        <v>0</v>
      </c>
      <c r="BQ210" s="120">
        <v>0</v>
      </c>
      <c r="BR210" s="120">
        <v>0</v>
      </c>
      <c r="BS210" s="120">
        <v>0</v>
      </c>
      <c r="BT210" s="120">
        <v>0</v>
      </c>
      <c r="BU210" s="120">
        <v>0</v>
      </c>
      <c r="BV210" s="120">
        <v>0</v>
      </c>
      <c r="BW210" s="120">
        <v>0</v>
      </c>
      <c r="BX210" s="120">
        <v>0</v>
      </c>
      <c r="BY210" s="120">
        <v>0</v>
      </c>
      <c r="BZ210" s="120">
        <v>0</v>
      </c>
      <c r="CA210" s="120">
        <v>0</v>
      </c>
      <c r="CB210" s="120">
        <v>0</v>
      </c>
      <c r="CC210" s="120">
        <v>0</v>
      </c>
      <c r="CD210" s="120">
        <v>0</v>
      </c>
      <c r="CE210" s="120">
        <v>0</v>
      </c>
      <c r="CF210" s="120">
        <v>0</v>
      </c>
      <c r="CG210" s="120">
        <v>0</v>
      </c>
      <c r="CH210" s="120">
        <v>0</v>
      </c>
      <c r="CI210" s="120">
        <v>0</v>
      </c>
      <c r="CJ210" s="120">
        <v>0</v>
      </c>
      <c r="CK210" s="120">
        <v>0</v>
      </c>
      <c r="CL210" s="131">
        <v>0</v>
      </c>
      <c r="CM210" s="131">
        <v>0</v>
      </c>
      <c r="CN210" s="131">
        <v>0</v>
      </c>
      <c r="CO210" s="131">
        <v>0</v>
      </c>
      <c r="CP210" s="248">
        <v>0</v>
      </c>
      <c r="CQ210" s="248">
        <v>0</v>
      </c>
      <c r="CR210" s="248">
        <v>0</v>
      </c>
      <c r="CS210" s="248">
        <v>0</v>
      </c>
      <c r="CT210" s="248">
        <v>0</v>
      </c>
      <c r="CU210" s="248">
        <v>0</v>
      </c>
      <c r="CV210" s="248">
        <v>0</v>
      </c>
      <c r="CW210" s="248">
        <v>0</v>
      </c>
      <c r="CX210" s="248">
        <v>0</v>
      </c>
      <c r="CY210" s="248">
        <v>0</v>
      </c>
      <c r="CZ210" s="248">
        <v>0</v>
      </c>
      <c r="DA210" s="248">
        <v>0</v>
      </c>
      <c r="DB210" s="248">
        <v>0</v>
      </c>
      <c r="DC210" s="248">
        <v>0</v>
      </c>
      <c r="DD210" s="248">
        <v>0</v>
      </c>
      <c r="DE210" s="248">
        <v>0</v>
      </c>
      <c r="DF210" s="248">
        <v>0</v>
      </c>
      <c r="DG210" s="302">
        <v>0</v>
      </c>
      <c r="DH210" s="302">
        <v>0</v>
      </c>
      <c r="DI210" s="302">
        <v>0</v>
      </c>
      <c r="DJ210" s="302">
        <v>0</v>
      </c>
      <c r="DK210" s="302">
        <v>0</v>
      </c>
      <c r="DL210" s="302">
        <v>0</v>
      </c>
      <c r="DM210" s="302">
        <v>0</v>
      </c>
      <c r="DN210" s="302">
        <v>0</v>
      </c>
      <c r="DO210" s="302">
        <v>0</v>
      </c>
      <c r="DP210" s="311">
        <v>0</v>
      </c>
      <c r="DQ210" s="311">
        <v>0</v>
      </c>
      <c r="DR210" s="311">
        <v>0</v>
      </c>
      <c r="DS210" s="311">
        <v>0</v>
      </c>
      <c r="DT210" s="311">
        <v>0</v>
      </c>
      <c r="DU210" s="302">
        <v>0</v>
      </c>
      <c r="DV210" s="302">
        <v>0</v>
      </c>
      <c r="DW210" s="302">
        <v>0</v>
      </c>
      <c r="DX210" s="311">
        <v>0</v>
      </c>
      <c r="DY210" s="302">
        <v>0</v>
      </c>
      <c r="DZ210" s="302">
        <v>0</v>
      </c>
      <c r="EA210" s="302">
        <v>0</v>
      </c>
      <c r="EB210" s="302">
        <v>0</v>
      </c>
      <c r="EC210" s="302">
        <v>0</v>
      </c>
      <c r="ED210" s="302">
        <v>0</v>
      </c>
      <c r="EE210" s="302">
        <v>0</v>
      </c>
      <c r="EF210" s="302">
        <v>0</v>
      </c>
      <c r="EG210" s="302">
        <v>0</v>
      </c>
      <c r="EH210" s="302">
        <v>0</v>
      </c>
      <c r="EI210" s="302">
        <v>0</v>
      </c>
      <c r="EJ210" s="302">
        <v>0</v>
      </c>
      <c r="EK210" s="374">
        <v>0</v>
      </c>
      <c r="EL210" s="409">
        <v>0</v>
      </c>
      <c r="EM210" s="409">
        <v>0</v>
      </c>
      <c r="EN210" s="311">
        <v>0</v>
      </c>
      <c r="EO210" s="396">
        <v>0</v>
      </c>
      <c r="EP210" s="396">
        <v>0</v>
      </c>
      <c r="EQ210" s="396">
        <v>0</v>
      </c>
      <c r="ER210" s="396">
        <v>0</v>
      </c>
      <c r="ES210" s="396">
        <v>0</v>
      </c>
      <c r="ET210" s="409">
        <v>0</v>
      </c>
      <c r="EU210" s="409">
        <v>0</v>
      </c>
      <c r="EV210" s="409">
        <v>0</v>
      </c>
      <c r="EW210" s="409">
        <v>0</v>
      </c>
      <c r="EX210" s="434">
        <v>0</v>
      </c>
      <c r="EY210" s="461">
        <v>0</v>
      </c>
      <c r="EZ210" s="461">
        <v>0</v>
      </c>
      <c r="FA210" s="461">
        <v>0</v>
      </c>
      <c r="FB210" s="461">
        <v>0</v>
      </c>
      <c r="FC210" s="461">
        <v>0</v>
      </c>
      <c r="FD210" s="434">
        <v>0</v>
      </c>
      <c r="FE210" s="434">
        <v>0</v>
      </c>
      <c r="FF210" s="461">
        <v>0</v>
      </c>
      <c r="FG210" s="461">
        <v>0</v>
      </c>
      <c r="FH210" s="461">
        <v>0</v>
      </c>
      <c r="FI210" s="461">
        <v>0</v>
      </c>
      <c r="FJ210" s="461">
        <v>0</v>
      </c>
      <c r="FK210" s="461">
        <v>0</v>
      </c>
      <c r="FL210" s="461">
        <v>0</v>
      </c>
      <c r="FM210" s="461">
        <v>0</v>
      </c>
      <c r="FN210" s="461">
        <v>0</v>
      </c>
      <c r="FO210" s="461">
        <v>0</v>
      </c>
      <c r="FP210" s="469" t="s">
        <v>95</v>
      </c>
      <c r="FQ210" s="469" t="s">
        <v>95</v>
      </c>
      <c r="FR210" s="469" t="s">
        <v>95</v>
      </c>
      <c r="FS210" s="469" t="s">
        <v>95</v>
      </c>
      <c r="FT210" s="469" t="s">
        <v>95</v>
      </c>
      <c r="FU210" s="469" t="s">
        <v>95</v>
      </c>
      <c r="FV210" s="469" t="s">
        <v>95</v>
      </c>
      <c r="FW210" s="469" t="s">
        <v>95</v>
      </c>
      <c r="FX210" s="469" t="s">
        <v>95</v>
      </c>
      <c r="FY210" s="469" t="s">
        <v>95</v>
      </c>
      <c r="FZ210" s="469" t="s">
        <v>95</v>
      </c>
      <c r="GA210" s="469" t="s">
        <v>95</v>
      </c>
      <c r="GB210" s="461">
        <v>0</v>
      </c>
      <c r="GC210" s="461">
        <v>0</v>
      </c>
      <c r="GD210" s="461">
        <v>0</v>
      </c>
      <c r="GE210" s="461">
        <v>0</v>
      </c>
      <c r="GF210" s="461">
        <v>0</v>
      </c>
      <c r="GG210" s="461">
        <v>0</v>
      </c>
      <c r="GH210" s="461">
        <v>0</v>
      </c>
      <c r="GI210" s="461">
        <v>0</v>
      </c>
      <c r="GJ210" s="461">
        <v>0</v>
      </c>
      <c r="GK210" s="461">
        <v>0</v>
      </c>
      <c r="GL210" s="461">
        <v>0</v>
      </c>
      <c r="GM210" s="461">
        <v>0</v>
      </c>
      <c r="GN210" s="461">
        <v>0</v>
      </c>
      <c r="GO210" s="461">
        <v>0</v>
      </c>
      <c r="GP210" s="461">
        <v>0</v>
      </c>
      <c r="GQ210" s="311">
        <v>0</v>
      </c>
      <c r="GR210" s="311">
        <v>0</v>
      </c>
      <c r="GS210" s="311">
        <v>0</v>
      </c>
      <c r="GT210" s="311">
        <v>0</v>
      </c>
      <c r="GU210" s="311">
        <v>0</v>
      </c>
      <c r="GV210" s="311">
        <v>0</v>
      </c>
      <c r="GW210" s="311">
        <v>0</v>
      </c>
      <c r="GX210" s="311">
        <v>0</v>
      </c>
      <c r="GY210" s="489">
        <v>0</v>
      </c>
      <c r="GZ210" s="489">
        <v>0</v>
      </c>
      <c r="HA210" s="489">
        <v>0</v>
      </c>
      <c r="HB210" s="489">
        <v>0</v>
      </c>
      <c r="HC210" s="489">
        <v>0</v>
      </c>
      <c r="HD210" s="489">
        <v>0</v>
      </c>
      <c r="HE210" s="489">
        <v>0</v>
      </c>
      <c r="HF210" s="489">
        <v>0</v>
      </c>
      <c r="HG210" s="498">
        <v>0</v>
      </c>
      <c r="HH210" s="498">
        <v>0</v>
      </c>
      <c r="HI210" s="498">
        <v>0</v>
      </c>
      <c r="HJ210" s="498">
        <v>0</v>
      </c>
      <c r="HK210" s="498">
        <v>0</v>
      </c>
      <c r="HL210" s="498">
        <v>0</v>
      </c>
      <c r="HM210" s="498">
        <v>0</v>
      </c>
      <c r="HN210" s="498">
        <v>0</v>
      </c>
      <c r="HO210" s="498">
        <v>0</v>
      </c>
      <c r="HP210" s="498">
        <v>0</v>
      </c>
      <c r="HQ210" s="489">
        <v>0</v>
      </c>
      <c r="HR210" s="489">
        <v>0</v>
      </c>
      <c r="HS210" s="489">
        <v>0</v>
      </c>
      <c r="HT210" s="489">
        <v>0</v>
      </c>
      <c r="HU210" s="489">
        <v>0</v>
      </c>
      <c r="HV210" s="489">
        <v>0</v>
      </c>
      <c r="HW210" s="489">
        <v>0</v>
      </c>
      <c r="HX210" s="489">
        <v>0</v>
      </c>
      <c r="HY210" s="489">
        <v>0</v>
      </c>
      <c r="HZ210" s="489">
        <v>0</v>
      </c>
      <c r="IA210" s="489">
        <v>0</v>
      </c>
      <c r="IB210" s="489">
        <v>0</v>
      </c>
      <c r="IC210" s="489">
        <v>0</v>
      </c>
      <c r="ID210" s="489">
        <v>0</v>
      </c>
      <c r="IE210" s="489">
        <v>0</v>
      </c>
      <c r="IF210" s="489">
        <v>0</v>
      </c>
      <c r="IG210" s="489">
        <v>0</v>
      </c>
      <c r="IH210" s="481" t="s">
        <v>95</v>
      </c>
      <c r="II210" s="481" t="s">
        <v>95</v>
      </c>
      <c r="IJ210" s="489">
        <v>0</v>
      </c>
      <c r="IK210" s="489">
        <v>0</v>
      </c>
    </row>
    <row r="211" spans="2:245" x14ac:dyDescent="0.2">
      <c r="B211" s="224" t="s">
        <v>170</v>
      </c>
      <c r="C211" s="120">
        <v>0</v>
      </c>
      <c r="D211" s="120">
        <v>0</v>
      </c>
      <c r="E211" s="120">
        <v>0</v>
      </c>
      <c r="F211" s="131">
        <v>0</v>
      </c>
      <c r="G211" s="120">
        <v>0</v>
      </c>
      <c r="H211" s="120">
        <v>0</v>
      </c>
      <c r="I211" s="120">
        <v>0</v>
      </c>
      <c r="J211" s="120">
        <v>0</v>
      </c>
      <c r="K211" s="127">
        <v>0</v>
      </c>
      <c r="L211" s="127">
        <v>0</v>
      </c>
      <c r="M211" s="127">
        <v>0</v>
      </c>
      <c r="N211" s="127">
        <v>0</v>
      </c>
      <c r="O211" s="127">
        <v>0</v>
      </c>
      <c r="P211" s="130">
        <v>0</v>
      </c>
      <c r="Q211" s="130">
        <v>0</v>
      </c>
      <c r="R211" s="130">
        <v>0</v>
      </c>
      <c r="S211" s="130">
        <v>0</v>
      </c>
      <c r="T211" s="127">
        <v>0</v>
      </c>
      <c r="U211" s="127">
        <v>0</v>
      </c>
      <c r="V211" s="127">
        <v>0</v>
      </c>
      <c r="W211" s="127">
        <v>0</v>
      </c>
      <c r="X211" s="127">
        <v>0</v>
      </c>
      <c r="Y211" s="127">
        <v>0</v>
      </c>
      <c r="Z211" s="127">
        <v>0</v>
      </c>
      <c r="AA211" s="127">
        <v>0</v>
      </c>
      <c r="AB211" s="127">
        <v>0</v>
      </c>
      <c r="AC211" s="130">
        <v>0</v>
      </c>
      <c r="AD211" s="130">
        <v>0</v>
      </c>
      <c r="AE211" s="130">
        <v>0</v>
      </c>
      <c r="AF211" s="130">
        <v>0</v>
      </c>
      <c r="AG211" s="127">
        <v>0</v>
      </c>
      <c r="AH211" s="127">
        <v>0</v>
      </c>
      <c r="AI211" s="127">
        <v>0</v>
      </c>
      <c r="AJ211" s="127">
        <v>0</v>
      </c>
      <c r="AK211" s="127">
        <v>0</v>
      </c>
      <c r="AL211" s="127">
        <v>0</v>
      </c>
      <c r="AM211" s="127">
        <v>0</v>
      </c>
      <c r="AN211" s="127">
        <v>0</v>
      </c>
      <c r="AO211" s="127">
        <v>0</v>
      </c>
      <c r="AP211" s="127">
        <v>0</v>
      </c>
      <c r="AQ211" s="127">
        <v>0</v>
      </c>
      <c r="AR211" s="127">
        <v>0</v>
      </c>
      <c r="AS211" s="127">
        <v>0</v>
      </c>
      <c r="AT211" s="130">
        <v>0</v>
      </c>
      <c r="AU211" s="130">
        <v>0</v>
      </c>
      <c r="AV211" s="130">
        <v>0</v>
      </c>
      <c r="AW211" s="130">
        <v>0</v>
      </c>
      <c r="AX211" s="130">
        <v>0</v>
      </c>
      <c r="AY211" s="127">
        <v>0</v>
      </c>
      <c r="AZ211" s="127">
        <v>0</v>
      </c>
      <c r="BA211" s="127">
        <v>0</v>
      </c>
      <c r="BB211" s="127">
        <v>0</v>
      </c>
      <c r="BC211" s="127">
        <v>0</v>
      </c>
      <c r="BD211" s="127">
        <v>0</v>
      </c>
      <c r="BE211" s="127">
        <v>0</v>
      </c>
      <c r="BF211" s="127">
        <v>0</v>
      </c>
      <c r="BG211" s="127">
        <v>0</v>
      </c>
      <c r="BH211" s="127">
        <v>0</v>
      </c>
      <c r="BI211" s="127">
        <v>0</v>
      </c>
      <c r="BJ211" s="127">
        <v>0</v>
      </c>
      <c r="BK211" s="127">
        <v>0</v>
      </c>
      <c r="BL211" s="127">
        <v>0</v>
      </c>
      <c r="BM211" s="127">
        <v>0</v>
      </c>
      <c r="BN211" s="127">
        <v>0</v>
      </c>
      <c r="BO211" s="127">
        <v>0</v>
      </c>
      <c r="BP211" s="127">
        <v>0</v>
      </c>
      <c r="BQ211" s="127">
        <v>0</v>
      </c>
      <c r="BR211" s="127">
        <v>0</v>
      </c>
      <c r="BS211" s="127">
        <v>0</v>
      </c>
      <c r="BT211" s="127">
        <v>0</v>
      </c>
      <c r="BU211" s="127">
        <v>0</v>
      </c>
      <c r="BV211" s="127">
        <v>0</v>
      </c>
      <c r="BW211" s="127">
        <v>0</v>
      </c>
      <c r="BX211" s="127">
        <v>0</v>
      </c>
      <c r="BY211" s="127">
        <v>0</v>
      </c>
      <c r="BZ211" s="127">
        <v>0</v>
      </c>
      <c r="CA211" s="127">
        <v>0</v>
      </c>
      <c r="CB211" s="127">
        <v>0</v>
      </c>
      <c r="CC211" s="127">
        <v>0</v>
      </c>
      <c r="CD211" s="127">
        <v>0</v>
      </c>
      <c r="CE211" s="127">
        <v>0</v>
      </c>
      <c r="CF211" s="127">
        <v>0</v>
      </c>
      <c r="CG211" s="127">
        <v>0</v>
      </c>
      <c r="CH211" s="127">
        <v>0</v>
      </c>
      <c r="CI211" s="127">
        <v>0</v>
      </c>
      <c r="CJ211" s="127">
        <v>0</v>
      </c>
      <c r="CK211" s="127">
        <v>0</v>
      </c>
      <c r="CL211" s="130">
        <v>0</v>
      </c>
      <c r="CM211" s="130">
        <v>0</v>
      </c>
      <c r="CN211" s="130">
        <v>0</v>
      </c>
      <c r="CO211" s="130">
        <v>0</v>
      </c>
      <c r="CP211" s="247">
        <v>0</v>
      </c>
      <c r="CQ211" s="247">
        <v>0</v>
      </c>
      <c r="CR211" s="247">
        <v>0</v>
      </c>
      <c r="CS211" s="247">
        <v>0</v>
      </c>
      <c r="CT211" s="247">
        <v>0</v>
      </c>
      <c r="CU211" s="247">
        <v>0</v>
      </c>
      <c r="CV211" s="247">
        <v>0</v>
      </c>
      <c r="CW211" s="247">
        <v>0</v>
      </c>
      <c r="CX211" s="247">
        <v>0</v>
      </c>
      <c r="CY211" s="247">
        <v>0</v>
      </c>
      <c r="CZ211" s="247">
        <v>0</v>
      </c>
      <c r="DA211" s="247">
        <v>0</v>
      </c>
      <c r="DB211" s="247">
        <v>0</v>
      </c>
      <c r="DC211" s="247">
        <v>0</v>
      </c>
      <c r="DD211" s="247">
        <v>0</v>
      </c>
      <c r="DE211" s="247">
        <v>0</v>
      </c>
      <c r="DF211" s="247">
        <v>0</v>
      </c>
      <c r="DG211" s="301">
        <v>0</v>
      </c>
      <c r="DH211" s="301">
        <v>0</v>
      </c>
      <c r="DI211" s="301">
        <v>0</v>
      </c>
      <c r="DJ211" s="301">
        <v>0</v>
      </c>
      <c r="DK211" s="301">
        <v>0</v>
      </c>
      <c r="DL211" s="301">
        <v>0</v>
      </c>
      <c r="DM211" s="301">
        <v>0</v>
      </c>
      <c r="DN211" s="301">
        <v>0</v>
      </c>
      <c r="DO211" s="301">
        <v>0</v>
      </c>
      <c r="DP211" s="310">
        <v>0</v>
      </c>
      <c r="DQ211" s="310">
        <v>0</v>
      </c>
      <c r="DR211" s="310">
        <v>0</v>
      </c>
      <c r="DS211" s="310">
        <v>0</v>
      </c>
      <c r="DT211" s="310">
        <v>0</v>
      </c>
      <c r="DU211" s="301">
        <v>0</v>
      </c>
      <c r="DV211" s="301">
        <v>0</v>
      </c>
      <c r="DW211" s="301">
        <v>0</v>
      </c>
      <c r="DX211" s="310">
        <v>0</v>
      </c>
      <c r="DY211" s="301">
        <v>0</v>
      </c>
      <c r="DZ211" s="301">
        <v>0</v>
      </c>
      <c r="EA211" s="301">
        <v>0</v>
      </c>
      <c r="EB211" s="301">
        <v>0</v>
      </c>
      <c r="EC211" s="301">
        <v>0</v>
      </c>
      <c r="ED211" s="301">
        <v>0</v>
      </c>
      <c r="EE211" s="301">
        <v>0</v>
      </c>
      <c r="EF211" s="301">
        <v>0</v>
      </c>
      <c r="EG211" s="301">
        <v>0</v>
      </c>
      <c r="EH211" s="301">
        <v>0</v>
      </c>
      <c r="EI211" s="301">
        <v>0</v>
      </c>
      <c r="EJ211" s="301">
        <v>0</v>
      </c>
      <c r="EK211" s="373">
        <v>0</v>
      </c>
      <c r="EL211" s="408">
        <v>0</v>
      </c>
      <c r="EM211" s="408">
        <v>0</v>
      </c>
      <c r="EN211" s="310">
        <v>0</v>
      </c>
      <c r="EO211" s="395">
        <v>0</v>
      </c>
      <c r="EP211" s="395">
        <v>0</v>
      </c>
      <c r="EQ211" s="395">
        <v>0</v>
      </c>
      <c r="ER211" s="395">
        <v>0</v>
      </c>
      <c r="ES211" s="395">
        <v>0</v>
      </c>
      <c r="ET211" s="408">
        <v>0</v>
      </c>
      <c r="EU211" s="408">
        <v>0</v>
      </c>
      <c r="EV211" s="408">
        <v>0</v>
      </c>
      <c r="EW211" s="408">
        <v>0</v>
      </c>
      <c r="EX211" s="433">
        <v>0</v>
      </c>
      <c r="EY211" s="460">
        <v>0</v>
      </c>
      <c r="EZ211" s="460">
        <v>0</v>
      </c>
      <c r="FA211" s="460">
        <v>0</v>
      </c>
      <c r="FB211" s="460">
        <v>0</v>
      </c>
      <c r="FC211" s="460">
        <v>0</v>
      </c>
      <c r="FD211" s="433">
        <v>0</v>
      </c>
      <c r="FE211" s="433">
        <v>0</v>
      </c>
      <c r="FF211" s="460">
        <v>0</v>
      </c>
      <c r="FG211" s="460">
        <v>0</v>
      </c>
      <c r="FH211" s="460">
        <v>0</v>
      </c>
      <c r="FI211" s="460">
        <v>0</v>
      </c>
      <c r="FJ211" s="460">
        <v>0</v>
      </c>
      <c r="FK211" s="460">
        <v>0</v>
      </c>
      <c r="FL211" s="460">
        <v>0</v>
      </c>
      <c r="FM211" s="460">
        <v>0</v>
      </c>
      <c r="FN211" s="460">
        <v>0</v>
      </c>
      <c r="FO211" s="460">
        <v>0</v>
      </c>
      <c r="FP211" s="468" t="s">
        <v>95</v>
      </c>
      <c r="FQ211" s="468" t="s">
        <v>95</v>
      </c>
      <c r="FR211" s="468" t="s">
        <v>95</v>
      </c>
      <c r="FS211" s="468" t="s">
        <v>95</v>
      </c>
      <c r="FT211" s="468" t="s">
        <v>95</v>
      </c>
      <c r="FU211" s="468" t="s">
        <v>95</v>
      </c>
      <c r="FV211" s="468" t="s">
        <v>95</v>
      </c>
      <c r="FW211" s="468" t="s">
        <v>95</v>
      </c>
      <c r="FX211" s="468" t="s">
        <v>95</v>
      </c>
      <c r="FY211" s="468" t="s">
        <v>95</v>
      </c>
      <c r="FZ211" s="468" t="s">
        <v>95</v>
      </c>
      <c r="GA211" s="468" t="s">
        <v>95</v>
      </c>
      <c r="GB211" s="460">
        <v>0</v>
      </c>
      <c r="GC211" s="460">
        <v>0</v>
      </c>
      <c r="GD211" s="460">
        <v>0</v>
      </c>
      <c r="GE211" s="460">
        <v>0</v>
      </c>
      <c r="GF211" s="460">
        <v>0</v>
      </c>
      <c r="GG211" s="460">
        <v>0</v>
      </c>
      <c r="GH211" s="460">
        <v>0</v>
      </c>
      <c r="GI211" s="460">
        <v>0</v>
      </c>
      <c r="GJ211" s="460">
        <v>0</v>
      </c>
      <c r="GK211" s="460">
        <v>0</v>
      </c>
      <c r="GL211" s="460">
        <v>0</v>
      </c>
      <c r="GM211" s="460">
        <v>0</v>
      </c>
      <c r="GN211" s="460">
        <v>0</v>
      </c>
      <c r="GO211" s="460">
        <v>0</v>
      </c>
      <c r="GP211" s="460">
        <v>0</v>
      </c>
      <c r="GQ211" s="310">
        <v>0</v>
      </c>
      <c r="GR211" s="310">
        <v>0</v>
      </c>
      <c r="GS211" s="310">
        <v>0</v>
      </c>
      <c r="GT211" s="310">
        <v>0</v>
      </c>
      <c r="GU211" s="310">
        <v>0</v>
      </c>
      <c r="GV211" s="310">
        <v>0</v>
      </c>
      <c r="GW211" s="310">
        <v>0</v>
      </c>
      <c r="GX211" s="310">
        <v>0</v>
      </c>
      <c r="GY211" s="254">
        <v>0</v>
      </c>
      <c r="GZ211" s="254">
        <v>0</v>
      </c>
      <c r="HA211" s="254">
        <v>0</v>
      </c>
      <c r="HB211" s="254">
        <v>0</v>
      </c>
      <c r="HC211" s="254">
        <v>0</v>
      </c>
      <c r="HD211" s="254">
        <v>0</v>
      </c>
      <c r="HE211" s="254">
        <v>0</v>
      </c>
      <c r="HF211" s="254">
        <v>0</v>
      </c>
      <c r="HG211" s="255">
        <v>0</v>
      </c>
      <c r="HH211" s="255">
        <v>0</v>
      </c>
      <c r="HI211" s="255">
        <v>0</v>
      </c>
      <c r="HJ211" s="255">
        <v>0</v>
      </c>
      <c r="HK211" s="255">
        <v>0</v>
      </c>
      <c r="HL211" s="255">
        <v>0</v>
      </c>
      <c r="HM211" s="255">
        <v>0</v>
      </c>
      <c r="HN211" s="255">
        <v>0</v>
      </c>
      <c r="HO211" s="255">
        <v>0</v>
      </c>
      <c r="HP211" s="255">
        <v>0</v>
      </c>
      <c r="HQ211" s="254">
        <v>0</v>
      </c>
      <c r="HR211" s="254">
        <v>0</v>
      </c>
      <c r="HS211" s="254">
        <v>0</v>
      </c>
      <c r="HT211" s="254">
        <v>0</v>
      </c>
      <c r="HU211" s="254">
        <v>0</v>
      </c>
      <c r="HV211" s="254">
        <v>0</v>
      </c>
      <c r="HW211" s="254">
        <v>0</v>
      </c>
      <c r="HX211" s="254">
        <v>0</v>
      </c>
      <c r="HY211" s="254">
        <v>0</v>
      </c>
      <c r="HZ211" s="254">
        <v>0</v>
      </c>
      <c r="IA211" s="254">
        <v>0</v>
      </c>
      <c r="IB211" s="254">
        <v>0</v>
      </c>
      <c r="IC211" s="254">
        <v>0</v>
      </c>
      <c r="ID211" s="254">
        <v>0</v>
      </c>
      <c r="IE211" s="254">
        <v>0</v>
      </c>
      <c r="IF211" s="254">
        <v>0</v>
      </c>
      <c r="IG211" s="254">
        <v>0</v>
      </c>
      <c r="IH211" s="480" t="s">
        <v>95</v>
      </c>
      <c r="II211" s="480" t="s">
        <v>95</v>
      </c>
      <c r="IJ211" s="254">
        <v>0</v>
      </c>
      <c r="IK211" s="254">
        <v>0</v>
      </c>
    </row>
    <row r="212" spans="2:245" x14ac:dyDescent="0.2">
      <c r="B212" s="223" t="s">
        <v>171</v>
      </c>
      <c r="C212" s="128">
        <v>0</v>
      </c>
      <c r="D212" s="128">
        <v>0</v>
      </c>
      <c r="E212" s="128">
        <v>0</v>
      </c>
      <c r="F212" s="129">
        <v>0</v>
      </c>
      <c r="G212" s="128">
        <v>0</v>
      </c>
      <c r="H212" s="128">
        <v>0</v>
      </c>
      <c r="I212" s="128">
        <v>0</v>
      </c>
      <c r="J212" s="128">
        <v>0</v>
      </c>
      <c r="K212" s="128">
        <v>0</v>
      </c>
      <c r="L212" s="128">
        <v>0</v>
      </c>
      <c r="M212" s="128">
        <v>0</v>
      </c>
      <c r="N212" s="128">
        <v>0</v>
      </c>
      <c r="O212" s="128">
        <v>0</v>
      </c>
      <c r="P212" s="129">
        <v>0</v>
      </c>
      <c r="Q212" s="129">
        <v>0</v>
      </c>
      <c r="R212" s="129">
        <v>0</v>
      </c>
      <c r="S212" s="129">
        <v>0</v>
      </c>
      <c r="T212" s="128">
        <v>0</v>
      </c>
      <c r="U212" s="128">
        <v>0</v>
      </c>
      <c r="V212" s="128">
        <v>0</v>
      </c>
      <c r="W212" s="128">
        <v>0</v>
      </c>
      <c r="X212" s="128">
        <v>0</v>
      </c>
      <c r="Y212" s="128">
        <v>0</v>
      </c>
      <c r="Z212" s="128">
        <v>0</v>
      </c>
      <c r="AA212" s="128">
        <v>0</v>
      </c>
      <c r="AB212" s="128">
        <v>0</v>
      </c>
      <c r="AC212" s="129">
        <v>0</v>
      </c>
      <c r="AD212" s="129">
        <v>0</v>
      </c>
      <c r="AE212" s="129">
        <v>0</v>
      </c>
      <c r="AF212" s="129">
        <v>0</v>
      </c>
      <c r="AG212" s="128">
        <v>0</v>
      </c>
      <c r="AH212" s="128">
        <v>0</v>
      </c>
      <c r="AI212" s="128">
        <v>0</v>
      </c>
      <c r="AJ212" s="128">
        <v>0</v>
      </c>
      <c r="AK212" s="128">
        <v>0</v>
      </c>
      <c r="AL212" s="128">
        <v>0</v>
      </c>
      <c r="AM212" s="128">
        <v>0</v>
      </c>
      <c r="AN212" s="128">
        <v>0</v>
      </c>
      <c r="AO212" s="128">
        <v>0</v>
      </c>
      <c r="AP212" s="128">
        <v>0</v>
      </c>
      <c r="AQ212" s="128">
        <v>0</v>
      </c>
      <c r="AR212" s="128">
        <v>0</v>
      </c>
      <c r="AS212" s="128">
        <v>0</v>
      </c>
      <c r="AT212" s="129">
        <v>0</v>
      </c>
      <c r="AU212" s="129">
        <v>0</v>
      </c>
      <c r="AV212" s="129">
        <v>0</v>
      </c>
      <c r="AW212" s="129">
        <v>0</v>
      </c>
      <c r="AX212" s="129">
        <v>0</v>
      </c>
      <c r="AY212" s="128">
        <v>0</v>
      </c>
      <c r="AZ212" s="128">
        <v>0</v>
      </c>
      <c r="BA212" s="128">
        <v>0</v>
      </c>
      <c r="BB212" s="128">
        <v>0</v>
      </c>
      <c r="BC212" s="128">
        <v>0</v>
      </c>
      <c r="BD212" s="128">
        <v>0</v>
      </c>
      <c r="BE212" s="128">
        <v>0</v>
      </c>
      <c r="BF212" s="128">
        <v>0</v>
      </c>
      <c r="BG212" s="128">
        <v>0</v>
      </c>
      <c r="BH212" s="128">
        <v>0</v>
      </c>
      <c r="BI212" s="128">
        <v>0</v>
      </c>
      <c r="BJ212" s="128">
        <v>0</v>
      </c>
      <c r="BK212" s="128">
        <v>0</v>
      </c>
      <c r="BL212" s="128">
        <v>0</v>
      </c>
      <c r="BM212" s="128">
        <v>0</v>
      </c>
      <c r="BN212" s="128">
        <v>0</v>
      </c>
      <c r="BO212" s="128">
        <v>0</v>
      </c>
      <c r="BP212" s="128">
        <v>0</v>
      </c>
      <c r="BQ212" s="128">
        <v>0</v>
      </c>
      <c r="BR212" s="128">
        <v>0</v>
      </c>
      <c r="BS212" s="128">
        <v>0</v>
      </c>
      <c r="BT212" s="128">
        <v>0</v>
      </c>
      <c r="BU212" s="128">
        <v>0</v>
      </c>
      <c r="BV212" s="128">
        <v>0</v>
      </c>
      <c r="BW212" s="128">
        <v>0</v>
      </c>
      <c r="BX212" s="128">
        <v>0</v>
      </c>
      <c r="BY212" s="128">
        <v>0</v>
      </c>
      <c r="BZ212" s="128">
        <v>0</v>
      </c>
      <c r="CA212" s="128">
        <v>0</v>
      </c>
      <c r="CB212" s="128">
        <v>0</v>
      </c>
      <c r="CC212" s="128">
        <v>0</v>
      </c>
      <c r="CD212" s="128">
        <v>0</v>
      </c>
      <c r="CE212" s="128">
        <v>0</v>
      </c>
      <c r="CF212" s="128">
        <v>0</v>
      </c>
      <c r="CG212" s="128">
        <v>0</v>
      </c>
      <c r="CH212" s="128">
        <v>0</v>
      </c>
      <c r="CI212" s="128">
        <v>0</v>
      </c>
      <c r="CJ212" s="128">
        <v>0</v>
      </c>
      <c r="CK212" s="128">
        <v>0</v>
      </c>
      <c r="CL212" s="129">
        <v>0</v>
      </c>
      <c r="CM212" s="129">
        <v>0</v>
      </c>
      <c r="CN212" s="129">
        <v>0</v>
      </c>
      <c r="CO212" s="129">
        <v>0</v>
      </c>
      <c r="CP212" s="246">
        <v>0</v>
      </c>
      <c r="CQ212" s="246">
        <v>0</v>
      </c>
      <c r="CR212" s="246">
        <v>0</v>
      </c>
      <c r="CS212" s="246">
        <v>0</v>
      </c>
      <c r="CT212" s="246">
        <v>0</v>
      </c>
      <c r="CU212" s="246">
        <v>0</v>
      </c>
      <c r="CV212" s="246">
        <v>0</v>
      </c>
      <c r="CW212" s="246">
        <v>0</v>
      </c>
      <c r="CX212" s="246">
        <v>0</v>
      </c>
      <c r="CY212" s="246">
        <v>0</v>
      </c>
      <c r="CZ212" s="246">
        <v>0</v>
      </c>
      <c r="DA212" s="246">
        <v>0</v>
      </c>
      <c r="DB212" s="246">
        <v>0</v>
      </c>
      <c r="DC212" s="246">
        <v>0</v>
      </c>
      <c r="DD212" s="246">
        <v>0</v>
      </c>
      <c r="DE212" s="246">
        <v>0</v>
      </c>
      <c r="DF212" s="246">
        <v>0</v>
      </c>
      <c r="DG212" s="300">
        <v>0</v>
      </c>
      <c r="DH212" s="300">
        <v>0</v>
      </c>
      <c r="DI212" s="300">
        <v>0</v>
      </c>
      <c r="DJ212" s="300">
        <v>0</v>
      </c>
      <c r="DK212" s="300">
        <v>0</v>
      </c>
      <c r="DL212" s="300">
        <v>0</v>
      </c>
      <c r="DM212" s="300">
        <v>0</v>
      </c>
      <c r="DN212" s="300">
        <v>0</v>
      </c>
      <c r="DO212" s="300">
        <v>0</v>
      </c>
      <c r="DP212" s="309">
        <v>0</v>
      </c>
      <c r="DQ212" s="309">
        <v>0</v>
      </c>
      <c r="DR212" s="309">
        <v>0</v>
      </c>
      <c r="DS212" s="309">
        <v>0</v>
      </c>
      <c r="DT212" s="309">
        <v>0</v>
      </c>
      <c r="DU212" s="300">
        <v>0</v>
      </c>
      <c r="DV212" s="300">
        <v>0</v>
      </c>
      <c r="DW212" s="300">
        <v>0</v>
      </c>
      <c r="DX212" s="309">
        <v>0</v>
      </c>
      <c r="DY212" s="300">
        <v>0</v>
      </c>
      <c r="DZ212" s="300">
        <v>0</v>
      </c>
      <c r="EA212" s="300">
        <v>0</v>
      </c>
      <c r="EB212" s="300">
        <v>0</v>
      </c>
      <c r="EC212" s="300">
        <v>0</v>
      </c>
      <c r="ED212" s="300">
        <v>0</v>
      </c>
      <c r="EE212" s="300">
        <v>0</v>
      </c>
      <c r="EF212" s="300">
        <v>0</v>
      </c>
      <c r="EG212" s="300">
        <v>0</v>
      </c>
      <c r="EH212" s="300">
        <v>0</v>
      </c>
      <c r="EI212" s="300">
        <v>0</v>
      </c>
      <c r="EJ212" s="300">
        <v>0</v>
      </c>
      <c r="EK212" s="372">
        <v>0</v>
      </c>
      <c r="EL212" s="407">
        <v>0</v>
      </c>
      <c r="EM212" s="407">
        <v>0</v>
      </c>
      <c r="EN212" s="309">
        <v>0</v>
      </c>
      <c r="EO212" s="394">
        <v>0</v>
      </c>
      <c r="EP212" s="394">
        <v>0</v>
      </c>
      <c r="EQ212" s="394">
        <v>0</v>
      </c>
      <c r="ER212" s="394">
        <v>0</v>
      </c>
      <c r="ES212" s="394">
        <v>0</v>
      </c>
      <c r="ET212" s="407">
        <v>0</v>
      </c>
      <c r="EU212" s="407">
        <v>0</v>
      </c>
      <c r="EV212" s="407">
        <v>0</v>
      </c>
      <c r="EW212" s="407">
        <v>0</v>
      </c>
      <c r="EX212" s="432">
        <v>0</v>
      </c>
      <c r="EY212" s="459">
        <v>0</v>
      </c>
      <c r="EZ212" s="459">
        <v>0</v>
      </c>
      <c r="FA212" s="459">
        <v>0</v>
      </c>
      <c r="FB212" s="459">
        <v>0</v>
      </c>
      <c r="FC212" s="459">
        <v>0</v>
      </c>
      <c r="FD212" s="432">
        <v>0</v>
      </c>
      <c r="FE212" s="432">
        <v>0</v>
      </c>
      <c r="FF212" s="459">
        <v>0</v>
      </c>
      <c r="FG212" s="459">
        <v>0</v>
      </c>
      <c r="FH212" s="459">
        <v>0</v>
      </c>
      <c r="FI212" s="459">
        <v>0</v>
      </c>
      <c r="FJ212" s="459">
        <v>0</v>
      </c>
      <c r="FK212" s="459">
        <v>0</v>
      </c>
      <c r="FL212" s="459">
        <v>0</v>
      </c>
      <c r="FM212" s="459">
        <v>0</v>
      </c>
      <c r="FN212" s="459">
        <v>0</v>
      </c>
      <c r="FO212" s="459">
        <v>0</v>
      </c>
      <c r="FP212" s="467" t="s">
        <v>95</v>
      </c>
      <c r="FQ212" s="467" t="s">
        <v>95</v>
      </c>
      <c r="FR212" s="467" t="s">
        <v>95</v>
      </c>
      <c r="FS212" s="467" t="s">
        <v>95</v>
      </c>
      <c r="FT212" s="467" t="s">
        <v>95</v>
      </c>
      <c r="FU212" s="467" t="s">
        <v>95</v>
      </c>
      <c r="FV212" s="467" t="s">
        <v>95</v>
      </c>
      <c r="FW212" s="467" t="s">
        <v>95</v>
      </c>
      <c r="FX212" s="467" t="s">
        <v>95</v>
      </c>
      <c r="FY212" s="467" t="s">
        <v>95</v>
      </c>
      <c r="FZ212" s="467" t="s">
        <v>95</v>
      </c>
      <c r="GA212" s="467" t="s">
        <v>95</v>
      </c>
      <c r="GB212" s="459">
        <v>0</v>
      </c>
      <c r="GC212" s="459">
        <v>0</v>
      </c>
      <c r="GD212" s="459">
        <v>0</v>
      </c>
      <c r="GE212" s="459">
        <v>0</v>
      </c>
      <c r="GF212" s="459">
        <v>0</v>
      </c>
      <c r="GG212" s="459">
        <v>0</v>
      </c>
      <c r="GH212" s="459">
        <v>0</v>
      </c>
      <c r="GI212" s="459">
        <v>0</v>
      </c>
      <c r="GJ212" s="459">
        <v>0</v>
      </c>
      <c r="GK212" s="459">
        <v>0</v>
      </c>
      <c r="GL212" s="459">
        <v>0</v>
      </c>
      <c r="GM212" s="459">
        <v>0</v>
      </c>
      <c r="GN212" s="459">
        <v>0</v>
      </c>
      <c r="GO212" s="459">
        <v>0</v>
      </c>
      <c r="GP212" s="459">
        <v>0</v>
      </c>
      <c r="GQ212" s="309">
        <v>0</v>
      </c>
      <c r="GR212" s="309">
        <v>0</v>
      </c>
      <c r="GS212" s="309">
        <v>0</v>
      </c>
      <c r="GT212" s="309">
        <v>0</v>
      </c>
      <c r="GU212" s="309">
        <v>0</v>
      </c>
      <c r="GV212" s="309">
        <v>0</v>
      </c>
      <c r="GW212" s="309">
        <v>0</v>
      </c>
      <c r="GX212" s="309">
        <v>0</v>
      </c>
      <c r="GY212" s="485">
        <v>0</v>
      </c>
      <c r="GZ212" s="485">
        <v>0</v>
      </c>
      <c r="HA212" s="485">
        <v>0</v>
      </c>
      <c r="HB212" s="485">
        <v>0</v>
      </c>
      <c r="HC212" s="485">
        <v>0</v>
      </c>
      <c r="HD212" s="485">
        <v>0</v>
      </c>
      <c r="HE212" s="485">
        <v>0</v>
      </c>
      <c r="HF212" s="485">
        <v>0</v>
      </c>
      <c r="HG212" s="484">
        <v>0</v>
      </c>
      <c r="HH212" s="484">
        <v>0</v>
      </c>
      <c r="HI212" s="484">
        <v>0</v>
      </c>
      <c r="HJ212" s="484">
        <v>0</v>
      </c>
      <c r="HK212" s="484">
        <v>0</v>
      </c>
      <c r="HL212" s="484">
        <v>0</v>
      </c>
      <c r="HM212" s="484">
        <v>0</v>
      </c>
      <c r="HN212" s="484">
        <v>0</v>
      </c>
      <c r="HO212" s="484">
        <v>0</v>
      </c>
      <c r="HP212" s="484">
        <v>0</v>
      </c>
      <c r="HQ212" s="485">
        <v>0</v>
      </c>
      <c r="HR212" s="485">
        <v>0</v>
      </c>
      <c r="HS212" s="485">
        <v>0</v>
      </c>
      <c r="HT212" s="485">
        <v>0</v>
      </c>
      <c r="HU212" s="485">
        <v>0</v>
      </c>
      <c r="HV212" s="485">
        <v>0</v>
      </c>
      <c r="HW212" s="485">
        <v>0</v>
      </c>
      <c r="HX212" s="485">
        <v>0</v>
      </c>
      <c r="HY212" s="485">
        <v>0</v>
      </c>
      <c r="HZ212" s="485">
        <v>0</v>
      </c>
      <c r="IA212" s="485">
        <v>0</v>
      </c>
      <c r="IB212" s="485">
        <v>0</v>
      </c>
      <c r="IC212" s="485">
        <v>0</v>
      </c>
      <c r="ID212" s="485">
        <v>0</v>
      </c>
      <c r="IE212" s="485">
        <v>0</v>
      </c>
      <c r="IF212" s="485">
        <v>0</v>
      </c>
      <c r="IG212" s="485">
        <v>0</v>
      </c>
      <c r="IH212" s="479" t="s">
        <v>95</v>
      </c>
      <c r="II212" s="479" t="s">
        <v>95</v>
      </c>
      <c r="IJ212" s="485">
        <v>0</v>
      </c>
      <c r="IK212" s="485">
        <v>0</v>
      </c>
    </row>
    <row r="213" spans="2:245" x14ac:dyDescent="0.2">
      <c r="B213" s="223" t="s">
        <v>172</v>
      </c>
      <c r="C213" s="128">
        <v>7027.5134499999986</v>
      </c>
      <c r="D213" s="128">
        <v>1404.1541109000004</v>
      </c>
      <c r="E213" s="128">
        <v>692.70523710000009</v>
      </c>
      <c r="F213" s="129">
        <v>1098.7375806</v>
      </c>
      <c r="G213" s="128">
        <v>1943.8635835999999</v>
      </c>
      <c r="H213" s="128">
        <v>-6507.0764245999999</v>
      </c>
      <c r="I213" s="128">
        <v>-6830.570142999999</v>
      </c>
      <c r="J213" s="128">
        <v>-6660.7334751000008</v>
      </c>
      <c r="K213" s="128">
        <v>-6465.9388412000008</v>
      </c>
      <c r="L213" s="128">
        <v>846.63429410000015</v>
      </c>
      <c r="M213" s="128">
        <v>435.12966419999998</v>
      </c>
      <c r="N213" s="128">
        <v>353.67925020000001</v>
      </c>
      <c r="O213" s="128">
        <v>743.10819670000001</v>
      </c>
      <c r="P213" s="129">
        <v>9269.7377435000017</v>
      </c>
      <c r="Q213" s="129">
        <v>1172.3434569999999</v>
      </c>
      <c r="R213" s="129">
        <v>976.74695909999991</v>
      </c>
      <c r="S213" s="129">
        <v>448.04161299999998</v>
      </c>
      <c r="T213" s="128">
        <v>579.3999209000001</v>
      </c>
      <c r="U213" s="128">
        <v>546.24554460000002</v>
      </c>
      <c r="V213" s="128">
        <v>1024.4780579999999</v>
      </c>
      <c r="W213" s="128">
        <v>3650557.2462982</v>
      </c>
      <c r="X213" s="128">
        <v>423242.05402029998</v>
      </c>
      <c r="Y213" s="128">
        <v>421914.55272929999</v>
      </c>
      <c r="Z213" s="128">
        <v>2050657.4607036998</v>
      </c>
      <c r="AA213" s="128">
        <v>2050029.3136674999</v>
      </c>
      <c r="AB213" s="128">
        <v>2050190.1516355998</v>
      </c>
      <c r="AC213" s="129">
        <v>3260981.2040557005</v>
      </c>
      <c r="AD213" s="129">
        <v>3268733.9948807</v>
      </c>
      <c r="AE213" s="129">
        <v>3243073.4764866997</v>
      </c>
      <c r="AF213" s="129">
        <v>3243110.6770779002</v>
      </c>
      <c r="AG213" s="128">
        <v>3244510.001226</v>
      </c>
      <c r="AH213" s="128">
        <v>3248680.8714585006</v>
      </c>
      <c r="AI213" s="128">
        <v>3244263.0447511999</v>
      </c>
      <c r="AJ213" s="128">
        <v>3242637.7601369</v>
      </c>
      <c r="AK213" s="128">
        <v>3241296.6785944002</v>
      </c>
      <c r="AL213" s="128">
        <v>13105173.758267798</v>
      </c>
      <c r="AM213" s="128">
        <v>18407476.678905502</v>
      </c>
      <c r="AN213" s="128">
        <v>18744639.720568102</v>
      </c>
      <c r="AO213" s="128">
        <v>23959512.667761203</v>
      </c>
      <c r="AP213" s="128">
        <v>30455750.231908794</v>
      </c>
      <c r="AQ213" s="128">
        <v>35402607.701617204</v>
      </c>
      <c r="AR213" s="128">
        <v>40945175.571572095</v>
      </c>
      <c r="AS213" s="128">
        <v>53450352.185071699</v>
      </c>
      <c r="AT213" s="129">
        <v>66702968.266750403</v>
      </c>
      <c r="AU213" s="129">
        <v>89370117.230762601</v>
      </c>
      <c r="AV213" s="129">
        <v>67051086.293001607</v>
      </c>
      <c r="AW213" s="129">
        <v>48740905.542821795</v>
      </c>
      <c r="AX213" s="129">
        <v>68373443.003628701</v>
      </c>
      <c r="AY213" s="128">
        <v>85652125.988617092</v>
      </c>
      <c r="AZ213" s="128">
        <v>100068843.40295289</v>
      </c>
      <c r="BA213" s="128">
        <v>51429064.663381614</v>
      </c>
      <c r="BB213" s="128">
        <v>64680699.554538205</v>
      </c>
      <c r="BC213" s="128">
        <v>114871796.81998591</v>
      </c>
      <c r="BD213" s="128">
        <v>148395887.98496237</v>
      </c>
      <c r="BE213" s="128">
        <v>203307425.97892052</v>
      </c>
      <c r="BF213" s="128">
        <v>289329812.72080797</v>
      </c>
      <c r="BG213" s="128">
        <v>262537529.11588654</v>
      </c>
      <c r="BH213" s="128">
        <v>92994245.910917401</v>
      </c>
      <c r="BI213" s="128">
        <v>131009185.1719926</v>
      </c>
      <c r="BJ213" s="128">
        <v>184626950.49572581</v>
      </c>
      <c r="BK213" s="128">
        <v>184626764.18896878</v>
      </c>
      <c r="BL213" s="128">
        <v>262436589.55043903</v>
      </c>
      <c r="BM213" s="128">
        <v>319044931.25357395</v>
      </c>
      <c r="BN213" s="128">
        <v>421218520.56139314</v>
      </c>
      <c r="BO213" s="128">
        <v>555581631.038463</v>
      </c>
      <c r="BP213" s="128">
        <v>619317008.39367974</v>
      </c>
      <c r="BQ213" s="128">
        <v>667220654.30135202</v>
      </c>
      <c r="BR213" s="128">
        <v>667216286.25106561</v>
      </c>
      <c r="BS213" s="128">
        <v>698892885.80252898</v>
      </c>
      <c r="BT213" s="128">
        <v>698901354.72024012</v>
      </c>
      <c r="BU213" s="128">
        <v>698897497.16701078</v>
      </c>
      <c r="BV213" s="128">
        <v>698892818.61504686</v>
      </c>
      <c r="BW213" s="128">
        <v>698910218.63186789</v>
      </c>
      <c r="BX213" s="128">
        <v>124759886.7734786</v>
      </c>
      <c r="BY213" s="128">
        <v>124762745.57566771</v>
      </c>
      <c r="BZ213" s="128">
        <v>124765960.2596</v>
      </c>
      <c r="CA213" s="128">
        <v>108624030.09039968</v>
      </c>
      <c r="CB213" s="128">
        <v>108624265.73528668</v>
      </c>
      <c r="CC213" s="128">
        <v>108634000.86572418</v>
      </c>
      <c r="CD213" s="128">
        <v>109197509.89227881</v>
      </c>
      <c r="CE213" s="128">
        <v>108621366.9378617</v>
      </c>
      <c r="CF213" s="128">
        <v>863482721.78000009</v>
      </c>
      <c r="CG213" s="128">
        <v>863290005.74000001</v>
      </c>
      <c r="CH213" s="128">
        <v>108631611.94000001</v>
      </c>
      <c r="CI213" s="128">
        <v>108418468.32000001</v>
      </c>
      <c r="CJ213" s="128">
        <v>108418474.78000002</v>
      </c>
      <c r="CK213" s="128">
        <v>108424830.97000003</v>
      </c>
      <c r="CL213" s="129">
        <v>108630515.54000001</v>
      </c>
      <c r="CM213" s="129">
        <v>108629279.75000001</v>
      </c>
      <c r="CN213" s="129">
        <v>108627210.31</v>
      </c>
      <c r="CO213" s="129">
        <v>109221780.24000001</v>
      </c>
      <c r="CP213" s="246">
        <v>108629601.46000001</v>
      </c>
      <c r="CQ213" s="246">
        <v>112633948.88000001</v>
      </c>
      <c r="CR213" s="246">
        <v>108722117.28000002</v>
      </c>
      <c r="CS213" s="246">
        <v>108627638.03000002</v>
      </c>
      <c r="CT213" s="246">
        <v>218836777.64000002</v>
      </c>
      <c r="CU213" s="246">
        <v>114187851.37</v>
      </c>
      <c r="CV213" s="246">
        <v>108841128.32000002</v>
      </c>
      <c r="CW213" s="246">
        <v>112551142.98000002</v>
      </c>
      <c r="CX213" s="246">
        <v>109178875.40000002</v>
      </c>
      <c r="CY213" s="246">
        <v>109219407.99000002</v>
      </c>
      <c r="CZ213" s="246">
        <v>109234506.98000002</v>
      </c>
      <c r="DA213" s="246">
        <v>129337194.96000002</v>
      </c>
      <c r="DB213" s="246">
        <v>108955027.73000002</v>
      </c>
      <c r="DC213" s="246">
        <v>151377448.16</v>
      </c>
      <c r="DD213" s="246">
        <v>108637702.27000001</v>
      </c>
      <c r="DE213" s="246">
        <v>137144998.65000001</v>
      </c>
      <c r="DF213" s="246">
        <v>125751453.06000002</v>
      </c>
      <c r="DG213" s="300">
        <v>119824581.41000001</v>
      </c>
      <c r="DH213" s="300">
        <v>119742618.57000001</v>
      </c>
      <c r="DI213" s="300">
        <v>119527620.57000001</v>
      </c>
      <c r="DJ213" s="300">
        <v>119525101.57000001</v>
      </c>
      <c r="DK213" s="300">
        <v>-109101554.15000001</v>
      </c>
      <c r="DL213" s="300">
        <v>-101351474.15000001</v>
      </c>
      <c r="DM213" s="300">
        <v>-122145317.15000001</v>
      </c>
      <c r="DN213" s="300">
        <v>-118845917.15000001</v>
      </c>
      <c r="DO213" s="300">
        <v>-100154708.38999999</v>
      </c>
      <c r="DP213" s="309">
        <v>-100147546.78000002</v>
      </c>
      <c r="DQ213" s="309">
        <v>-123537415.28000002</v>
      </c>
      <c r="DR213" s="309">
        <v>-79823714.350000009</v>
      </c>
      <c r="DS213" s="309">
        <v>-114202176.54000001</v>
      </c>
      <c r="DT213" s="309">
        <v>140965701.18000001</v>
      </c>
      <c r="DU213" s="300">
        <v>140708492.59999999</v>
      </c>
      <c r="DV213" s="300">
        <v>146640192.59999999</v>
      </c>
      <c r="DW213" s="300">
        <v>150660212.59999999</v>
      </c>
      <c r="DX213" s="309">
        <v>155512380.58999997</v>
      </c>
      <c r="DY213" s="300">
        <v>159521972.59999999</v>
      </c>
      <c r="DZ213" s="300">
        <v>-486995130.20999998</v>
      </c>
      <c r="EA213" s="300">
        <v>-529302811.55999994</v>
      </c>
      <c r="EB213" s="300">
        <v>-526291231.55999994</v>
      </c>
      <c r="EC213" s="300">
        <v>-260181324.33000004</v>
      </c>
      <c r="ED213" s="300">
        <v>-78171569.269999981</v>
      </c>
      <c r="EE213" s="300">
        <v>-97811838.299999982</v>
      </c>
      <c r="EF213" s="300">
        <v>-94374268.299999982</v>
      </c>
      <c r="EG213" s="300">
        <v>307408256.42000008</v>
      </c>
      <c r="EH213" s="300">
        <v>2075986647.5900002</v>
      </c>
      <c r="EI213" s="300">
        <v>136538743.44</v>
      </c>
      <c r="EJ213" s="300">
        <v>118628771.71000001</v>
      </c>
      <c r="EK213" s="372">
        <v>161093095.53</v>
      </c>
      <c r="EL213" s="407">
        <v>130.22149747</v>
      </c>
      <c r="EM213" s="407">
        <v>-1475.6105882899999</v>
      </c>
      <c r="EN213" s="309">
        <v>-1486.8215282900001</v>
      </c>
      <c r="EO213" s="394">
        <v>-1482.9628346399998</v>
      </c>
      <c r="EP213" s="394">
        <v>-1534.5052980600001</v>
      </c>
      <c r="EQ213" s="394">
        <v>-1401.34454011</v>
      </c>
      <c r="ER213" s="394">
        <v>-1447.5523654300002</v>
      </c>
      <c r="ES213" s="394">
        <v>-1115.49369929</v>
      </c>
      <c r="ET213" s="407">
        <v>-1526.19822329</v>
      </c>
      <c r="EU213" s="407">
        <v>-1527.8614432899999</v>
      </c>
      <c r="EV213" s="407">
        <v>-1223.89420387</v>
      </c>
      <c r="EW213" s="407">
        <v>-1534.8603832900001</v>
      </c>
      <c r="EX213" s="432">
        <v>-1525.5417143699999</v>
      </c>
      <c r="EY213" s="459">
        <v>72.923196710000013</v>
      </c>
      <c r="EZ213" s="459">
        <v>963.8293328200001</v>
      </c>
      <c r="FA213" s="459">
        <v>180.85674527</v>
      </c>
      <c r="FB213" s="459">
        <v>63.710935550000002</v>
      </c>
      <c r="FC213" s="459">
        <v>80.965793770000005</v>
      </c>
      <c r="FD213" s="432">
        <v>73.922401550000018</v>
      </c>
      <c r="FE213" s="432">
        <v>24036.398509529998</v>
      </c>
      <c r="FF213" s="459">
        <v>61.690428550000007</v>
      </c>
      <c r="FG213" s="459">
        <v>65.250428550000009</v>
      </c>
      <c r="FH213" s="459">
        <v>48.263994350000004</v>
      </c>
      <c r="FI213" s="459">
        <v>139.08315254999999</v>
      </c>
      <c r="FJ213" s="459">
        <v>57.324152550000008</v>
      </c>
      <c r="FK213" s="459">
        <v>62.604152550000002</v>
      </c>
      <c r="FL213" s="459">
        <v>145.70415254999998</v>
      </c>
      <c r="FM213" s="459">
        <v>149.58415254999997</v>
      </c>
      <c r="FN213" s="459">
        <v>179.27923671000002</v>
      </c>
      <c r="FO213" s="459">
        <v>186.13923671000001</v>
      </c>
      <c r="FP213" s="467" t="s">
        <v>95</v>
      </c>
      <c r="FQ213" s="467" t="s">
        <v>95</v>
      </c>
      <c r="FR213" s="467" t="s">
        <v>95</v>
      </c>
      <c r="FS213" s="467" t="s">
        <v>95</v>
      </c>
      <c r="FT213" s="467" t="s">
        <v>95</v>
      </c>
      <c r="FU213" s="467" t="s">
        <v>95</v>
      </c>
      <c r="FV213" s="467" t="s">
        <v>95</v>
      </c>
      <c r="FW213" s="467" t="s">
        <v>95</v>
      </c>
      <c r="FX213" s="467" t="s">
        <v>95</v>
      </c>
      <c r="FY213" s="467" t="s">
        <v>95</v>
      </c>
      <c r="FZ213" s="467" t="s">
        <v>95</v>
      </c>
      <c r="GA213" s="467" t="s">
        <v>95</v>
      </c>
      <c r="GB213" s="459">
        <v>82.25923671000001</v>
      </c>
      <c r="GC213" s="459">
        <v>86.379236710000015</v>
      </c>
      <c r="GD213" s="459">
        <v>90.639236710000006</v>
      </c>
      <c r="GE213" s="459">
        <v>1176.4785213600001</v>
      </c>
      <c r="GF213" s="459">
        <v>763.91012823000005</v>
      </c>
      <c r="GG213" s="459">
        <v>178.90358090999999</v>
      </c>
      <c r="GH213" s="459">
        <v>188.79933371000001</v>
      </c>
      <c r="GI213" s="459">
        <v>124.60413371000001</v>
      </c>
      <c r="GJ213" s="459">
        <v>146.43573371000002</v>
      </c>
      <c r="GK213" s="459">
        <v>175.25073371000002</v>
      </c>
      <c r="GL213" s="459">
        <v>199.79433371000002</v>
      </c>
      <c r="GM213" s="459">
        <v>416.36947879000002</v>
      </c>
      <c r="GN213" s="459">
        <v>170.02077912000001</v>
      </c>
      <c r="GO213" s="459">
        <v>177.61610984000001</v>
      </c>
      <c r="GP213" s="459">
        <v>197.42133371</v>
      </c>
      <c r="GQ213" s="309">
        <v>233.76213371</v>
      </c>
      <c r="GR213" s="309">
        <v>150.23153371000001</v>
      </c>
      <c r="GS213" s="309">
        <v>157.55493371</v>
      </c>
      <c r="GT213" s="309">
        <v>175.38633371</v>
      </c>
      <c r="GU213" s="309">
        <v>205.93831877000002</v>
      </c>
      <c r="GV213" s="309">
        <v>171.38653613999998</v>
      </c>
      <c r="GW213" s="309">
        <v>149.79521369999998</v>
      </c>
      <c r="GX213" s="309">
        <v>169.38941369999998</v>
      </c>
      <c r="GY213" s="485">
        <v>223.75886182999997</v>
      </c>
      <c r="GZ213" s="485">
        <v>81.461213700000002</v>
      </c>
      <c r="HA213" s="485">
        <v>356.69496450000003</v>
      </c>
      <c r="HB213" s="485">
        <v>132.55472871000001</v>
      </c>
      <c r="HC213" s="485">
        <v>153.09812871</v>
      </c>
      <c r="HD213" s="485">
        <v>178.50384371000001</v>
      </c>
      <c r="HE213" s="485">
        <v>110.29704371000001</v>
      </c>
      <c r="HF213" s="485">
        <v>806.04626756000005</v>
      </c>
      <c r="HG213" s="484">
        <v>138.09504371</v>
      </c>
      <c r="HH213" s="484">
        <v>324.90276303000002</v>
      </c>
      <c r="HI213" s="484">
        <v>108.51495871</v>
      </c>
      <c r="HJ213" s="484">
        <v>123.43095871000001</v>
      </c>
      <c r="HK213" s="484">
        <v>136.99095871</v>
      </c>
      <c r="HL213" s="484">
        <v>142.68615871</v>
      </c>
      <c r="HM213" s="484">
        <v>168.92475871000002</v>
      </c>
      <c r="HN213" s="484">
        <v>112.63147372000002</v>
      </c>
      <c r="HO213" s="484">
        <v>351.37494773999998</v>
      </c>
      <c r="HP213" s="484">
        <v>201.81987372</v>
      </c>
      <c r="HQ213" s="485">
        <v>173.85487372</v>
      </c>
      <c r="HR213" s="485">
        <v>280.27094843000003</v>
      </c>
      <c r="HS213" s="485">
        <v>35780.578506690013</v>
      </c>
      <c r="HT213" s="485">
        <v>2894.6415939200001</v>
      </c>
      <c r="HU213" s="485">
        <v>155.71370372000001</v>
      </c>
      <c r="HV213" s="485">
        <v>104.34670372000001</v>
      </c>
      <c r="HW213" s="485">
        <v>248850.01619567003</v>
      </c>
      <c r="HX213" s="485">
        <v>6271.7584071700003</v>
      </c>
      <c r="HY213" s="485">
        <v>139.10280671999999</v>
      </c>
      <c r="HZ213" s="485">
        <v>85.385921720000013</v>
      </c>
      <c r="IA213" s="485">
        <v>108.23452172000002</v>
      </c>
      <c r="IB213" s="485">
        <v>124.98112172000002</v>
      </c>
      <c r="IC213" s="485">
        <v>121.79452172000002</v>
      </c>
      <c r="ID213" s="485">
        <v>64897.695005720001</v>
      </c>
      <c r="IE213" s="485">
        <v>2180.3119737200004</v>
      </c>
      <c r="IF213" s="485">
        <v>2144.2842560899999</v>
      </c>
      <c r="IG213" s="485">
        <v>11603.92110247</v>
      </c>
      <c r="IH213" s="479" t="s">
        <v>95</v>
      </c>
      <c r="II213" s="479" t="s">
        <v>95</v>
      </c>
      <c r="IJ213" s="485">
        <v>1870.1617000899998</v>
      </c>
      <c r="IK213" s="485">
        <v>2426.0906680900002</v>
      </c>
    </row>
    <row r="214" spans="2:245" x14ac:dyDescent="0.2">
      <c r="B214" s="220"/>
      <c r="C214" s="113"/>
      <c r="D214" s="113"/>
      <c r="E214" s="113"/>
      <c r="F214" s="55"/>
      <c r="G214" s="113"/>
      <c r="H214" s="113"/>
      <c r="I214" s="113"/>
      <c r="J214" s="113"/>
      <c r="K214" s="113"/>
      <c r="L214" s="113"/>
      <c r="M214" s="113"/>
      <c r="N214" s="113"/>
      <c r="O214" s="113"/>
      <c r="P214" s="55"/>
      <c r="Q214" s="55"/>
      <c r="R214" s="55"/>
      <c r="S214" s="55"/>
      <c r="T214" s="113"/>
      <c r="U214" s="113"/>
      <c r="V214" s="113"/>
      <c r="W214" s="113"/>
      <c r="X214" s="113"/>
      <c r="Y214" s="128"/>
      <c r="Z214" s="128"/>
      <c r="AA214" s="128"/>
      <c r="AB214" s="128"/>
      <c r="AC214" s="129"/>
      <c r="AD214" s="129"/>
      <c r="AE214" s="129"/>
      <c r="AF214" s="129"/>
      <c r="AG214" s="128"/>
      <c r="AH214" s="128"/>
      <c r="AI214" s="128"/>
      <c r="AJ214" s="128"/>
      <c r="AK214" s="128"/>
      <c r="AL214" s="128"/>
      <c r="AM214" s="128"/>
      <c r="AN214" s="128"/>
      <c r="AO214" s="128"/>
      <c r="AP214" s="128"/>
      <c r="AQ214" s="128"/>
      <c r="AR214" s="128"/>
      <c r="AS214" s="128"/>
      <c r="AT214" s="129"/>
      <c r="AU214" s="129"/>
      <c r="AV214" s="129"/>
      <c r="AW214" s="129"/>
      <c r="AX214" s="129"/>
      <c r="AY214" s="128"/>
      <c r="AZ214" s="128"/>
      <c r="BA214" s="128"/>
      <c r="BB214" s="128"/>
      <c r="BC214" s="128"/>
      <c r="BD214" s="128"/>
      <c r="BE214" s="128"/>
      <c r="BF214" s="128"/>
      <c r="BG214" s="128"/>
      <c r="BH214" s="128"/>
      <c r="BI214" s="128"/>
      <c r="BJ214" s="128"/>
      <c r="BK214" s="128"/>
      <c r="BL214" s="128"/>
      <c r="BM214" s="128"/>
      <c r="BN214" s="128"/>
      <c r="BO214" s="128"/>
      <c r="BP214" s="128"/>
      <c r="BQ214" s="128"/>
      <c r="BR214" s="128"/>
      <c r="BS214" s="128"/>
      <c r="BT214" s="128"/>
      <c r="BU214" s="128"/>
      <c r="BV214" s="128"/>
      <c r="BW214" s="128"/>
      <c r="BX214" s="128"/>
      <c r="BY214" s="128"/>
      <c r="BZ214" s="128"/>
      <c r="CA214" s="128"/>
      <c r="CB214" s="128"/>
      <c r="CC214" s="128"/>
      <c r="CD214" s="128"/>
      <c r="CE214" s="128"/>
      <c r="CF214" s="128"/>
      <c r="CG214" s="128"/>
      <c r="CH214" s="128"/>
      <c r="CI214" s="128"/>
      <c r="CJ214" s="128"/>
      <c r="CK214" s="128"/>
      <c r="CL214" s="129"/>
      <c r="CM214" s="129"/>
      <c r="CN214" s="129"/>
      <c r="CO214" s="129"/>
      <c r="CP214" s="250"/>
      <c r="CQ214" s="250"/>
      <c r="CR214" s="250"/>
      <c r="CS214" s="250"/>
      <c r="CT214" s="250"/>
      <c r="CU214" s="250"/>
      <c r="CV214" s="250"/>
      <c r="CW214" s="250"/>
      <c r="CX214" s="250"/>
      <c r="CY214" s="250"/>
      <c r="CZ214" s="250"/>
      <c r="DA214" s="250"/>
      <c r="DB214" s="250"/>
      <c r="DC214" s="250"/>
      <c r="DD214" s="250"/>
      <c r="DE214" s="250"/>
      <c r="DF214" s="250"/>
      <c r="DG214" s="304"/>
      <c r="DH214" s="304"/>
      <c r="DI214" s="304"/>
      <c r="DJ214" s="304"/>
      <c r="DK214" s="304"/>
      <c r="DL214" s="304"/>
      <c r="DM214" s="304"/>
      <c r="DN214" s="304"/>
      <c r="DO214" s="304"/>
      <c r="DP214" s="313"/>
      <c r="DQ214" s="313"/>
      <c r="DR214" s="313"/>
      <c r="DS214" s="313"/>
      <c r="DT214" s="313"/>
      <c r="DU214" s="304"/>
      <c r="DV214" s="304"/>
      <c r="DW214" s="304"/>
      <c r="DX214" s="313"/>
      <c r="DY214" s="304"/>
      <c r="DZ214" s="304"/>
      <c r="EA214" s="304"/>
      <c r="EB214" s="304"/>
      <c r="EC214" s="304"/>
      <c r="ED214" s="304"/>
      <c r="EE214" s="304"/>
      <c r="EF214" s="304"/>
      <c r="EG214" s="304"/>
      <c r="EH214" s="304"/>
      <c r="EI214" s="304"/>
      <c r="EJ214" s="304"/>
      <c r="EK214" s="376"/>
      <c r="EL214" s="411"/>
      <c r="EM214" s="411"/>
      <c r="EN214" s="313"/>
      <c r="EO214" s="398"/>
      <c r="EP214" s="398"/>
      <c r="EQ214" s="398"/>
      <c r="ER214" s="398"/>
      <c r="ES214" s="398"/>
      <c r="ET214" s="411"/>
      <c r="EU214" s="411"/>
      <c r="EV214" s="411"/>
      <c r="EW214" s="411"/>
      <c r="EX214" s="436"/>
      <c r="EY214" s="463"/>
      <c r="EZ214" s="463"/>
      <c r="FA214" s="463"/>
      <c r="FB214" s="463"/>
      <c r="FC214" s="463"/>
      <c r="FD214" s="436"/>
      <c r="FE214" s="436"/>
      <c r="FF214" s="463"/>
      <c r="FG214" s="463"/>
      <c r="FH214" s="463"/>
      <c r="FI214" s="463"/>
      <c r="FJ214" s="463"/>
      <c r="FK214" s="463"/>
      <c r="FL214" s="463"/>
      <c r="FM214" s="463"/>
      <c r="FN214" s="463"/>
      <c r="FO214" s="463"/>
      <c r="FP214" s="471"/>
      <c r="FQ214" s="471"/>
      <c r="FR214" s="471"/>
      <c r="FS214" s="471"/>
      <c r="FT214" s="471"/>
      <c r="FU214" s="471"/>
      <c r="FV214" s="471"/>
      <c r="FW214" s="471"/>
      <c r="FX214" s="471"/>
      <c r="FY214" s="471"/>
      <c r="FZ214" s="471"/>
      <c r="GA214" s="471"/>
      <c r="GB214" s="463"/>
      <c r="GC214" s="463"/>
      <c r="GD214" s="463"/>
      <c r="GE214" s="463"/>
      <c r="GF214" s="463"/>
      <c r="GG214" s="463"/>
      <c r="GH214" s="463"/>
      <c r="GI214" s="463"/>
      <c r="GJ214" s="463"/>
      <c r="GK214" s="463"/>
      <c r="GL214" s="463"/>
      <c r="GM214" s="463"/>
      <c r="GN214" s="463"/>
      <c r="GO214" s="463"/>
      <c r="GP214" s="463"/>
      <c r="GQ214" s="313"/>
      <c r="GR214" s="313"/>
      <c r="GS214" s="313"/>
      <c r="GT214" s="313"/>
      <c r="GU214" s="313"/>
      <c r="GV214" s="313"/>
      <c r="GW214" s="313"/>
      <c r="GX214" s="313"/>
      <c r="GY214" s="485"/>
      <c r="GZ214" s="485"/>
      <c r="HA214" s="485"/>
      <c r="HB214" s="485"/>
      <c r="HC214" s="485"/>
      <c r="HD214" s="485"/>
      <c r="HE214" s="485"/>
      <c r="HF214" s="485"/>
      <c r="HG214" s="484"/>
      <c r="HH214" s="484"/>
      <c r="HI214" s="484"/>
      <c r="HJ214" s="484"/>
      <c r="HK214" s="484"/>
      <c r="HL214" s="484"/>
      <c r="HM214" s="484"/>
      <c r="HN214" s="484"/>
      <c r="HO214" s="484"/>
      <c r="HP214" s="484"/>
      <c r="HQ214" s="485"/>
      <c r="HR214" s="485"/>
      <c r="HS214" s="485"/>
      <c r="HT214" s="485"/>
      <c r="HU214" s="485"/>
      <c r="HV214" s="485"/>
      <c r="HW214" s="485"/>
      <c r="HX214" s="485"/>
      <c r="HY214" s="485"/>
      <c r="HZ214" s="485"/>
      <c r="IA214" s="485"/>
      <c r="IB214" s="485"/>
      <c r="IC214" s="485"/>
      <c r="ID214" s="485"/>
      <c r="IE214" s="485"/>
      <c r="IF214" s="485"/>
      <c r="IG214" s="485"/>
      <c r="IH214" s="479"/>
      <c r="II214" s="479"/>
      <c r="IJ214" s="485"/>
      <c r="IK214" s="485">
        <v>0</v>
      </c>
    </row>
    <row r="215" spans="2:245" x14ac:dyDescent="0.2">
      <c r="B215" s="221" t="s">
        <v>173</v>
      </c>
      <c r="C215" s="128">
        <v>53781.377619200044</v>
      </c>
      <c r="D215" s="128">
        <v>-15718.593887699984</v>
      </c>
      <c r="E215" s="128">
        <v>-2277.9017366999628</v>
      </c>
      <c r="F215" s="129">
        <v>69474.688508699997</v>
      </c>
      <c r="G215" s="128">
        <v>-46700.118520399912</v>
      </c>
      <c r="H215" s="128">
        <v>-228580.83317459997</v>
      </c>
      <c r="I215" s="128">
        <v>-182954.61801340003</v>
      </c>
      <c r="J215" s="128">
        <v>-158196.0997125</v>
      </c>
      <c r="K215" s="128">
        <v>-134721.44406839996</v>
      </c>
      <c r="L215" s="128">
        <v>-159348.32198420001</v>
      </c>
      <c r="M215" s="128">
        <v>-109215.67636149999</v>
      </c>
      <c r="N215" s="128">
        <v>-133955.38023739998</v>
      </c>
      <c r="O215" s="128">
        <v>-116258.22381089996</v>
      </c>
      <c r="P215" s="129">
        <v>-107122.45637840003</v>
      </c>
      <c r="Q215" s="129">
        <v>-122631.05225400002</v>
      </c>
      <c r="R215" s="129">
        <v>-128534.7212397</v>
      </c>
      <c r="S215" s="129">
        <v>-53627.703916399936</v>
      </c>
      <c r="T215" s="128">
        <v>-36509.089058800026</v>
      </c>
      <c r="U215" s="128">
        <v>-54551.498742399941</v>
      </c>
      <c r="V215" s="128">
        <v>-49966.762853200038</v>
      </c>
      <c r="W215" s="128">
        <v>-43157.699753299981</v>
      </c>
      <c r="X215" s="128">
        <v>-18107.853255500013</v>
      </c>
      <c r="Y215" s="128">
        <v>-25266.094725500563</v>
      </c>
      <c r="Z215" s="128">
        <v>-18414.072137599982</v>
      </c>
      <c r="AA215" s="128">
        <v>120209.74949710003</v>
      </c>
      <c r="AB215" s="128">
        <v>215470.19126320002</v>
      </c>
      <c r="AC215" s="129">
        <v>-523559.90248530003</v>
      </c>
      <c r="AD215" s="129">
        <v>-530417.02809410007</v>
      </c>
      <c r="AE215" s="129">
        <v>-679537.55210290011</v>
      </c>
      <c r="AF215" s="129">
        <v>-673550.73172470008</v>
      </c>
      <c r="AG215" s="128">
        <v>-532648.64459140005</v>
      </c>
      <c r="AH215" s="128">
        <v>-527265.75684159994</v>
      </c>
      <c r="AI215" s="128">
        <v>-522412.62513529998</v>
      </c>
      <c r="AJ215" s="128">
        <v>-259005.80855319891</v>
      </c>
      <c r="AK215" s="128">
        <v>-230150.0563594003</v>
      </c>
      <c r="AL215" s="128">
        <v>-215107.0981171981</v>
      </c>
      <c r="AM215" s="128">
        <v>-255971.30436279919</v>
      </c>
      <c r="AN215" s="128">
        <v>518631.59832920047</v>
      </c>
      <c r="AO215" s="128">
        <v>335333.02900490054</v>
      </c>
      <c r="AP215" s="128">
        <v>597473.72478910431</v>
      </c>
      <c r="AQ215" s="128">
        <v>569064.40862439969</v>
      </c>
      <c r="AR215" s="128">
        <v>604808.47138370108</v>
      </c>
      <c r="AS215" s="128">
        <v>-180308.68865149972</v>
      </c>
      <c r="AT215" s="129">
        <v>-361160.16120389977</v>
      </c>
      <c r="AU215" s="129">
        <v>-399586.84984089999</v>
      </c>
      <c r="AV215" s="129">
        <v>-782365.02440660028</v>
      </c>
      <c r="AW215" s="129">
        <v>-695236.04383690062</v>
      </c>
      <c r="AX215" s="129">
        <v>-730855.89103950013</v>
      </c>
      <c r="AY215" s="128">
        <v>5321163.6282643005</v>
      </c>
      <c r="AZ215" s="128">
        <v>-12046841.2348445</v>
      </c>
      <c r="BA215" s="128">
        <v>-10878787.9841519</v>
      </c>
      <c r="BB215" s="128">
        <v>-17137527.073412199</v>
      </c>
      <c r="BC215" s="128">
        <v>-16823325.424421098</v>
      </c>
      <c r="BD215" s="128">
        <v>-19720397.1984226</v>
      </c>
      <c r="BE215" s="128">
        <v>-20589224.977187797</v>
      </c>
      <c r="BF215" s="128">
        <v>-17379644.4583821</v>
      </c>
      <c r="BG215" s="128">
        <v>-18814195.393469602</v>
      </c>
      <c r="BH215" s="128">
        <v>-20597182.4638131</v>
      </c>
      <c r="BI215" s="128">
        <v>-17170456.777974602</v>
      </c>
      <c r="BJ215" s="128">
        <v>-17162111.420202702</v>
      </c>
      <c r="BK215" s="128">
        <v>-17047148.397858102</v>
      </c>
      <c r="BL215" s="128">
        <v>-15841972.398704503</v>
      </c>
      <c r="BM215" s="128">
        <v>-15721152.281072401</v>
      </c>
      <c r="BN215" s="128">
        <v>-14106461.4444871</v>
      </c>
      <c r="BO215" s="128">
        <v>-6486610.0782941021</v>
      </c>
      <c r="BP215" s="128">
        <v>-27754315.331344496</v>
      </c>
      <c r="BQ215" s="128">
        <v>-14863434.7075224</v>
      </c>
      <c r="BR215" s="128">
        <v>-15287327.105112402</v>
      </c>
      <c r="BS215" s="128">
        <v>-7172460.0359017979</v>
      </c>
      <c r="BT215" s="128">
        <v>-254144585.5150525</v>
      </c>
      <c r="BU215" s="128">
        <v>-286816636.60662985</v>
      </c>
      <c r="BV215" s="128">
        <v>-258046286.97084239</v>
      </c>
      <c r="BW215" s="128">
        <v>-288241430.34709746</v>
      </c>
      <c r="BX215" s="128">
        <v>-272756402.88260013</v>
      </c>
      <c r="BY215" s="128">
        <v>-310603577.56969768</v>
      </c>
      <c r="BZ215" s="128">
        <v>-350933582.11195791</v>
      </c>
      <c r="CA215" s="128">
        <v>-348673272.69186682</v>
      </c>
      <c r="CB215" s="128">
        <v>-320041877.40133721</v>
      </c>
      <c r="CC215" s="128">
        <v>-816174906.28365386</v>
      </c>
      <c r="CD215" s="128">
        <v>-796938064.93689764</v>
      </c>
      <c r="CE215" s="128">
        <v>-767451064.39178061</v>
      </c>
      <c r="CF215" s="128">
        <v>-2045134329.0899999</v>
      </c>
      <c r="CG215" s="128">
        <v>-1269791735.79</v>
      </c>
      <c r="CH215" s="128">
        <v>-8123305115.6499996</v>
      </c>
      <c r="CI215" s="128">
        <v>-8719865185.0700016</v>
      </c>
      <c r="CJ215" s="128">
        <v>-815899016.7299999</v>
      </c>
      <c r="CK215" s="128">
        <v>-660356534.5</v>
      </c>
      <c r="CL215" s="129">
        <v>-1613448457.9299998</v>
      </c>
      <c r="CM215" s="129">
        <v>-1287946352.9200001</v>
      </c>
      <c r="CN215" s="129">
        <v>-1172425725.01</v>
      </c>
      <c r="CO215" s="129">
        <v>-544127671.59000003</v>
      </c>
      <c r="CP215" s="246">
        <v>-526218932.89999998</v>
      </c>
      <c r="CQ215" s="246">
        <v>-1111272041.47</v>
      </c>
      <c r="CR215" s="246">
        <v>-2066919554.2900002</v>
      </c>
      <c r="CS215" s="246">
        <v>-1535605925.5600002</v>
      </c>
      <c r="CT215" s="246">
        <v>-1083489570.5799999</v>
      </c>
      <c r="CU215" s="246">
        <v>-5556214288.1200008</v>
      </c>
      <c r="CV215" s="246">
        <v>-4769305130.5999985</v>
      </c>
      <c r="CW215" s="246">
        <v>-4976925602.2699995</v>
      </c>
      <c r="CX215" s="246">
        <v>-8545195273.4899998</v>
      </c>
      <c r="CY215" s="246">
        <v>-5718862345.2299995</v>
      </c>
      <c r="CZ215" s="246">
        <v>-9264090152.8299999</v>
      </c>
      <c r="DA215" s="246">
        <v>-16015010386.690002</v>
      </c>
      <c r="DB215" s="246">
        <v>-19355108620.850002</v>
      </c>
      <c r="DC215" s="246">
        <v>-40874176053.209999</v>
      </c>
      <c r="DD215" s="246">
        <v>-45173347472.489998</v>
      </c>
      <c r="DE215" s="246">
        <v>-53224339443.880005</v>
      </c>
      <c r="DF215" s="246">
        <v>-51368274244.909996</v>
      </c>
      <c r="DG215" s="300">
        <v>-53893010116.559998</v>
      </c>
      <c r="DH215" s="300">
        <v>-50594626837.5</v>
      </c>
      <c r="DI215" s="300">
        <v>-32277454259.549995</v>
      </c>
      <c r="DJ215" s="300">
        <v>-45169820899.070007</v>
      </c>
      <c r="DK215" s="300">
        <v>-27573803647.43</v>
      </c>
      <c r="DL215" s="300">
        <v>-68726237564.719986</v>
      </c>
      <c r="DM215" s="300">
        <v>-54942428955.470001</v>
      </c>
      <c r="DN215" s="300">
        <v>-53571407419.070007</v>
      </c>
      <c r="DO215" s="300">
        <v>-49150316189.320007</v>
      </c>
      <c r="DP215" s="309">
        <v>-47366147447.489998</v>
      </c>
      <c r="DQ215" s="309">
        <v>-44719591644.879997</v>
      </c>
      <c r="DR215" s="309">
        <v>-47636661203.190002</v>
      </c>
      <c r="DS215" s="309">
        <v>-37214305285.090004</v>
      </c>
      <c r="DT215" s="309">
        <v>-27650074661.690002</v>
      </c>
      <c r="DU215" s="300">
        <v>-34063181528.530003</v>
      </c>
      <c r="DV215" s="300">
        <v>-22687138625.510006</v>
      </c>
      <c r="DW215" s="300">
        <v>-27637671631.130005</v>
      </c>
      <c r="DX215" s="309">
        <v>-19078930988.890003</v>
      </c>
      <c r="DY215" s="300">
        <v>-24869761641.960003</v>
      </c>
      <c r="DZ215" s="300">
        <v>-19066192887.48</v>
      </c>
      <c r="EA215" s="300">
        <v>-34580846107.059998</v>
      </c>
      <c r="EB215" s="300">
        <v>-33742247814.159996</v>
      </c>
      <c r="EC215" s="300">
        <v>-56397565337.219994</v>
      </c>
      <c r="ED215" s="300">
        <v>-84674082448.509995</v>
      </c>
      <c r="EE215" s="300">
        <v>-67084658786.959999</v>
      </c>
      <c r="EF215" s="300">
        <v>-66878378545.469994</v>
      </c>
      <c r="EG215" s="300">
        <v>-79065495913.349991</v>
      </c>
      <c r="EH215" s="300">
        <v>-95597796803.529999</v>
      </c>
      <c r="EI215" s="300">
        <v>-61518799228.689987</v>
      </c>
      <c r="EJ215" s="300">
        <v>-51180007588.900002</v>
      </c>
      <c r="EK215" s="372">
        <v>-71087418176.289993</v>
      </c>
      <c r="EL215" s="407">
        <v>-60646.928328449983</v>
      </c>
      <c r="EM215" s="407">
        <v>-32202.014958330001</v>
      </c>
      <c r="EN215" s="309">
        <v>-59060.66980584999</v>
      </c>
      <c r="EO215" s="394">
        <v>-91956.118123339998</v>
      </c>
      <c r="EP215" s="394">
        <v>-38522.543926959996</v>
      </c>
      <c r="EQ215" s="394">
        <v>-74631.742536050006</v>
      </c>
      <c r="ER215" s="394">
        <v>-51906.660480890001</v>
      </c>
      <c r="ES215" s="394">
        <v>-74113.065622159993</v>
      </c>
      <c r="ET215" s="407">
        <v>-109207.02355129</v>
      </c>
      <c r="EU215" s="407">
        <v>-82734.05550182001</v>
      </c>
      <c r="EV215" s="407">
        <v>-98943.193760159993</v>
      </c>
      <c r="EW215" s="407">
        <v>-143114.44576528997</v>
      </c>
      <c r="EX215" s="432">
        <v>-215644.37860571002</v>
      </c>
      <c r="EY215" s="459">
        <v>505030.53471205005</v>
      </c>
      <c r="EZ215" s="459">
        <v>544391.86459331017</v>
      </c>
      <c r="FA215" s="459">
        <v>-189154.69600627001</v>
      </c>
      <c r="FB215" s="459">
        <v>-171138.81442452999</v>
      </c>
      <c r="FC215" s="459">
        <v>-369794.03803242999</v>
      </c>
      <c r="FD215" s="432">
        <v>-280665.54129616998</v>
      </c>
      <c r="FE215" s="432">
        <v>-154325.25189215998</v>
      </c>
      <c r="FF215" s="459">
        <v>-178381.85059592003</v>
      </c>
      <c r="FG215" s="459">
        <v>-316828.67507658998</v>
      </c>
      <c r="FH215" s="459">
        <v>-188556.29386025001</v>
      </c>
      <c r="FI215" s="459">
        <v>-199570.99934710001</v>
      </c>
      <c r="FJ215" s="459">
        <v>-266311.8953643</v>
      </c>
      <c r="FK215" s="459">
        <v>-213832.18782448</v>
      </c>
      <c r="FL215" s="459">
        <v>-276172.24578881002</v>
      </c>
      <c r="FM215" s="459">
        <v>-242941.84400740999</v>
      </c>
      <c r="FN215" s="459">
        <v>-328532.49391910998</v>
      </c>
      <c r="FO215" s="459">
        <v>-317062.06610599998</v>
      </c>
      <c r="FP215" s="467" t="s">
        <v>95</v>
      </c>
      <c r="FQ215" s="467" t="s">
        <v>95</v>
      </c>
      <c r="FR215" s="467" t="s">
        <v>95</v>
      </c>
      <c r="FS215" s="467" t="s">
        <v>95</v>
      </c>
      <c r="FT215" s="467" t="s">
        <v>95</v>
      </c>
      <c r="FU215" s="467" t="s">
        <v>95</v>
      </c>
      <c r="FV215" s="467" t="s">
        <v>95</v>
      </c>
      <c r="FW215" s="467" t="s">
        <v>95</v>
      </c>
      <c r="FX215" s="467" t="s">
        <v>95</v>
      </c>
      <c r="FY215" s="467" t="s">
        <v>95</v>
      </c>
      <c r="FZ215" s="467" t="s">
        <v>95</v>
      </c>
      <c r="GA215" s="467" t="s">
        <v>95</v>
      </c>
      <c r="GB215" s="459">
        <v>-427055.43818495999</v>
      </c>
      <c r="GC215" s="459">
        <v>-231574.92934941</v>
      </c>
      <c r="GD215" s="459">
        <v>-259052.77031441001</v>
      </c>
      <c r="GE215" s="459">
        <v>-251786.58720333996</v>
      </c>
      <c r="GF215" s="459">
        <v>-276470.01699019002</v>
      </c>
      <c r="GG215" s="459">
        <v>-278041.42822712002</v>
      </c>
      <c r="GH215" s="459">
        <v>-290657.75228934997</v>
      </c>
      <c r="GI215" s="459">
        <v>-365975.62759972998</v>
      </c>
      <c r="GJ215" s="459">
        <v>-291991.97970270994</v>
      </c>
      <c r="GK215" s="459">
        <v>-298437.77164782002</v>
      </c>
      <c r="GL215" s="459">
        <v>-318384.75184120995</v>
      </c>
      <c r="GM215" s="459">
        <v>-366273.42304121004</v>
      </c>
      <c r="GN215" s="459">
        <v>-388162.42898088001</v>
      </c>
      <c r="GO215" s="459">
        <v>-382485.78755201004</v>
      </c>
      <c r="GP215" s="459">
        <v>-1645123.33516831</v>
      </c>
      <c r="GQ215" s="309">
        <v>-1041754.4335937102</v>
      </c>
      <c r="GR215" s="309">
        <v>-846380.98310897022</v>
      </c>
      <c r="GS215" s="309">
        <v>-1659159.1069867699</v>
      </c>
      <c r="GT215" s="309">
        <v>-1881991.9138829398</v>
      </c>
      <c r="GU215" s="309">
        <v>-711422.40059014002</v>
      </c>
      <c r="GV215" s="309">
        <v>-691089.83808115998</v>
      </c>
      <c r="GW215" s="309">
        <v>-1845623.4753777599</v>
      </c>
      <c r="GX215" s="309">
        <v>-2896678.8858162393</v>
      </c>
      <c r="GY215" s="485">
        <v>-2655801.9533370798</v>
      </c>
      <c r="GZ215" s="485">
        <v>-1405756.9451181204</v>
      </c>
      <c r="HA215" s="485">
        <v>-3230266.3541668192</v>
      </c>
      <c r="HB215" s="485">
        <v>-2055991.10165725</v>
      </c>
      <c r="HC215" s="485">
        <v>-1298823.4897289001</v>
      </c>
      <c r="HD215" s="485">
        <v>-2388836.6134107499</v>
      </c>
      <c r="HE215" s="485">
        <v>-3634733.6054200698</v>
      </c>
      <c r="HF215" s="485">
        <v>-3167016.8927961197</v>
      </c>
      <c r="HG215" s="484">
        <v>-4828096.7208654601</v>
      </c>
      <c r="HH215" s="484">
        <v>-2315104.40757239</v>
      </c>
      <c r="HI215" s="484">
        <v>-4192101.8982041394</v>
      </c>
      <c r="HJ215" s="484">
        <v>-3665451.1509645293</v>
      </c>
      <c r="HK215" s="484">
        <v>-2922552.2369079399</v>
      </c>
      <c r="HL215" s="484">
        <v>-4606287.8985045394</v>
      </c>
      <c r="HM215" s="484">
        <v>-4712690.1979641598</v>
      </c>
      <c r="HN215" s="484">
        <v>-3539996.1295350399</v>
      </c>
      <c r="HO215" s="484">
        <v>-5110838.2877081297</v>
      </c>
      <c r="HP215" s="484">
        <v>-5601752.2104359809</v>
      </c>
      <c r="HQ215" s="485">
        <v>-2962284.8487229999</v>
      </c>
      <c r="HR215" s="485">
        <v>-4617068.4195062499</v>
      </c>
      <c r="HS215" s="485">
        <v>-5772053.5343662398</v>
      </c>
      <c r="HT215" s="485">
        <v>-8195089.9439390898</v>
      </c>
      <c r="HU215" s="485">
        <v>-5346569.6698141899</v>
      </c>
      <c r="HV215" s="485">
        <v>-6351623.1571953492</v>
      </c>
      <c r="HW215" s="485">
        <v>-5190356.8983674999</v>
      </c>
      <c r="HX215" s="485">
        <v>-9127565.3095826898</v>
      </c>
      <c r="HY215" s="485">
        <v>-6737792.0532379989</v>
      </c>
      <c r="HZ215" s="485">
        <v>-6197688.4296656894</v>
      </c>
      <c r="IA215" s="485">
        <v>-5085828.8503624089</v>
      </c>
      <c r="IB215" s="485">
        <v>-2489433.0659600697</v>
      </c>
      <c r="IC215" s="485">
        <v>-9699543.4699702207</v>
      </c>
      <c r="ID215" s="485">
        <v>-5927266.4679929391</v>
      </c>
      <c r="IE215" s="485">
        <v>-12097658.207881849</v>
      </c>
      <c r="IF215" s="485">
        <v>-5096999.8533430593</v>
      </c>
      <c r="IG215" s="485">
        <v>-17115737.589178491</v>
      </c>
      <c r="IH215" s="479" t="s">
        <v>95</v>
      </c>
      <c r="II215" s="479" t="s">
        <v>95</v>
      </c>
      <c r="IJ215" s="485">
        <v>-6005602.3780832095</v>
      </c>
      <c r="IK215" s="485">
        <v>-11592535.459551679</v>
      </c>
    </row>
    <row r="216" spans="2:245" x14ac:dyDescent="0.2">
      <c r="B216" s="220"/>
      <c r="C216" s="128"/>
      <c r="D216" s="128"/>
      <c r="E216" s="128"/>
      <c r="F216" s="129"/>
      <c r="G216" s="128"/>
      <c r="H216" s="128"/>
      <c r="I216" s="128"/>
      <c r="J216" s="128"/>
      <c r="K216" s="128"/>
      <c r="L216" s="128"/>
      <c r="M216" s="128"/>
      <c r="N216" s="128"/>
      <c r="O216" s="128"/>
      <c r="P216" s="129"/>
      <c r="Q216" s="129"/>
      <c r="R216" s="129"/>
      <c r="S216" s="129"/>
      <c r="T216" s="128"/>
      <c r="U216" s="128"/>
      <c r="V216" s="128"/>
      <c r="W216" s="128"/>
      <c r="X216" s="128"/>
      <c r="Y216" s="128"/>
      <c r="Z216" s="128"/>
      <c r="AA216" s="128"/>
      <c r="AB216" s="128"/>
      <c r="AC216" s="129"/>
      <c r="AD216" s="129"/>
      <c r="AE216" s="129"/>
      <c r="AF216" s="129"/>
      <c r="AG216" s="128"/>
      <c r="AH216" s="128"/>
      <c r="AI216" s="128"/>
      <c r="AJ216" s="128"/>
      <c r="AK216" s="128"/>
      <c r="AL216" s="128"/>
      <c r="AM216" s="128"/>
      <c r="AN216" s="128"/>
      <c r="AO216" s="128"/>
      <c r="AP216" s="128"/>
      <c r="AQ216" s="128"/>
      <c r="AR216" s="128"/>
      <c r="AS216" s="128"/>
      <c r="AT216" s="129"/>
      <c r="AU216" s="129"/>
      <c r="AV216" s="129"/>
      <c r="AW216" s="129"/>
      <c r="AX216" s="129"/>
      <c r="AY216" s="128"/>
      <c r="AZ216" s="128"/>
      <c r="BA216" s="128"/>
      <c r="BB216" s="128"/>
      <c r="BC216" s="128"/>
      <c r="BD216" s="128"/>
      <c r="BE216" s="128"/>
      <c r="BF216" s="128"/>
      <c r="BG216" s="128"/>
      <c r="BH216" s="128"/>
      <c r="BI216" s="128"/>
      <c r="BJ216" s="128"/>
      <c r="BK216" s="128"/>
      <c r="BL216" s="128"/>
      <c r="BM216" s="128"/>
      <c r="BN216" s="128"/>
      <c r="BO216" s="128"/>
      <c r="BP216" s="128"/>
      <c r="BQ216" s="128"/>
      <c r="BR216" s="128"/>
      <c r="BS216" s="128"/>
      <c r="BT216" s="128"/>
      <c r="BU216" s="128"/>
      <c r="BV216" s="128"/>
      <c r="BW216" s="128"/>
      <c r="BX216" s="128"/>
      <c r="BY216" s="128"/>
      <c r="BZ216" s="128"/>
      <c r="CA216" s="128"/>
      <c r="CB216" s="128"/>
      <c r="CC216" s="128"/>
      <c r="CD216" s="128"/>
      <c r="CE216" s="128"/>
      <c r="CF216" s="128"/>
      <c r="CG216" s="128"/>
      <c r="CH216" s="128"/>
      <c r="CI216" s="128"/>
      <c r="CJ216" s="128"/>
      <c r="CK216" s="128"/>
      <c r="CL216" s="129"/>
      <c r="CM216" s="129"/>
      <c r="CN216" s="129"/>
      <c r="CO216" s="129"/>
      <c r="CP216" s="246"/>
      <c r="CQ216" s="246"/>
      <c r="CR216" s="246"/>
      <c r="CS216" s="246"/>
      <c r="CT216" s="246"/>
      <c r="CU216" s="246"/>
      <c r="CV216" s="246"/>
      <c r="CW216" s="246"/>
      <c r="CX216" s="246"/>
      <c r="CY216" s="246"/>
      <c r="CZ216" s="246"/>
      <c r="DA216" s="246"/>
      <c r="DB216" s="246"/>
      <c r="DC216" s="246"/>
      <c r="DD216" s="246"/>
      <c r="DE216" s="246"/>
      <c r="DF216" s="246"/>
      <c r="DG216" s="300"/>
      <c r="DH216" s="300"/>
      <c r="DI216" s="300"/>
      <c r="DJ216" s="300"/>
      <c r="DK216" s="300"/>
      <c r="DL216" s="300"/>
      <c r="DM216" s="300"/>
      <c r="DN216" s="300"/>
      <c r="DO216" s="300"/>
      <c r="DP216" s="309"/>
      <c r="DQ216" s="309"/>
      <c r="DR216" s="309"/>
      <c r="DS216" s="309"/>
      <c r="DT216" s="309"/>
      <c r="DU216" s="300"/>
      <c r="DV216" s="300"/>
      <c r="DW216" s="300"/>
      <c r="DX216" s="309"/>
      <c r="DY216" s="300"/>
      <c r="DZ216" s="300"/>
      <c r="EA216" s="300"/>
      <c r="EB216" s="300"/>
      <c r="EC216" s="300"/>
      <c r="ED216" s="300"/>
      <c r="EE216" s="300"/>
      <c r="EF216" s="300"/>
      <c r="EG216" s="300"/>
      <c r="EH216" s="300"/>
      <c r="EI216" s="300"/>
      <c r="EJ216" s="300"/>
      <c r="EK216" s="372"/>
      <c r="EL216" s="407"/>
      <c r="EM216" s="407"/>
      <c r="EN216" s="309"/>
      <c r="EO216" s="394"/>
      <c r="EP216" s="394"/>
      <c r="EQ216" s="394"/>
      <c r="ER216" s="394"/>
      <c r="ES216" s="394"/>
      <c r="ET216" s="407"/>
      <c r="EU216" s="407"/>
      <c r="EV216" s="407"/>
      <c r="EW216" s="407"/>
      <c r="EX216" s="432"/>
      <c r="EY216" s="459"/>
      <c r="EZ216" s="459"/>
      <c r="FA216" s="459"/>
      <c r="FB216" s="459"/>
      <c r="FC216" s="459"/>
      <c r="FD216" s="432"/>
      <c r="FE216" s="432"/>
      <c r="FF216" s="459"/>
      <c r="FG216" s="459"/>
      <c r="FH216" s="459"/>
      <c r="FI216" s="459"/>
      <c r="FJ216" s="459"/>
      <c r="FK216" s="459"/>
      <c r="FL216" s="459"/>
      <c r="FM216" s="459"/>
      <c r="FN216" s="459"/>
      <c r="FO216" s="459"/>
      <c r="FP216" s="467"/>
      <c r="FQ216" s="467"/>
      <c r="FR216" s="467"/>
      <c r="FS216" s="467"/>
      <c r="FT216" s="467"/>
      <c r="FU216" s="467"/>
      <c r="FV216" s="467"/>
      <c r="FW216" s="467"/>
      <c r="FX216" s="467"/>
      <c r="FY216" s="467"/>
      <c r="FZ216" s="467"/>
      <c r="GA216" s="467"/>
      <c r="GB216" s="459"/>
      <c r="GC216" s="459"/>
      <c r="GD216" s="459"/>
      <c r="GE216" s="459"/>
      <c r="GF216" s="459"/>
      <c r="GG216" s="459"/>
      <c r="GH216" s="459"/>
      <c r="GI216" s="459"/>
      <c r="GJ216" s="459"/>
      <c r="GK216" s="459"/>
      <c r="GL216" s="459"/>
      <c r="GM216" s="459"/>
      <c r="GN216" s="459"/>
      <c r="GO216" s="459"/>
      <c r="GP216" s="459"/>
      <c r="GQ216" s="309"/>
      <c r="GR216" s="309"/>
      <c r="GS216" s="309"/>
      <c r="GT216" s="309"/>
      <c r="GU216" s="309"/>
      <c r="GV216" s="309"/>
      <c r="GW216" s="309"/>
      <c r="GX216" s="309"/>
      <c r="GY216" s="485"/>
      <c r="GZ216" s="485"/>
      <c r="HA216" s="485"/>
      <c r="HB216" s="485"/>
      <c r="HC216" s="485"/>
      <c r="HD216" s="485"/>
      <c r="HE216" s="485"/>
      <c r="HF216" s="485"/>
      <c r="HG216" s="484"/>
      <c r="HH216" s="484"/>
      <c r="HI216" s="484"/>
      <c r="HJ216" s="484"/>
      <c r="HK216" s="484"/>
      <c r="HL216" s="484"/>
      <c r="HM216" s="484"/>
      <c r="HN216" s="484"/>
      <c r="HO216" s="484"/>
      <c r="HP216" s="484"/>
      <c r="HQ216" s="485"/>
      <c r="HR216" s="485"/>
      <c r="HS216" s="485"/>
      <c r="HT216" s="485"/>
      <c r="HU216" s="485"/>
      <c r="HV216" s="485"/>
      <c r="HW216" s="485"/>
      <c r="HX216" s="485"/>
      <c r="HY216" s="485"/>
      <c r="HZ216" s="485"/>
      <c r="IA216" s="485"/>
      <c r="IB216" s="485"/>
      <c r="IC216" s="485"/>
      <c r="ID216" s="485"/>
      <c r="IE216" s="485"/>
      <c r="IF216" s="485"/>
      <c r="IG216" s="485"/>
      <c r="IH216" s="479"/>
      <c r="II216" s="479"/>
      <c r="IJ216" s="485"/>
      <c r="IK216" s="485">
        <v>0</v>
      </c>
    </row>
    <row r="217" spans="2:245" x14ac:dyDescent="0.2">
      <c r="B217" s="221" t="s">
        <v>174</v>
      </c>
      <c r="C217" s="128">
        <v>2723343.9343916993</v>
      </c>
      <c r="D217" s="128">
        <v>2827603.7055614996</v>
      </c>
      <c r="E217" s="128">
        <v>2711937.1209900999</v>
      </c>
      <c r="F217" s="129">
        <v>2903491.3431021003</v>
      </c>
      <c r="G217" s="128">
        <v>3025933.3363285</v>
      </c>
      <c r="H217" s="128">
        <v>3061535.8731668</v>
      </c>
      <c r="I217" s="128">
        <v>3095897.2509789001</v>
      </c>
      <c r="J217" s="128">
        <v>3109161.7208814998</v>
      </c>
      <c r="K217" s="128">
        <v>3143897.1256827996</v>
      </c>
      <c r="L217" s="128">
        <v>3538063.5667727999</v>
      </c>
      <c r="M217" s="128">
        <v>3550675.9858725001</v>
      </c>
      <c r="N217" s="128">
        <v>3549212.5857485998</v>
      </c>
      <c r="O217" s="128">
        <v>3845984.6810868001</v>
      </c>
      <c r="P217" s="129">
        <v>3860615.9153268998</v>
      </c>
      <c r="Q217" s="129">
        <v>3951985.2312190002</v>
      </c>
      <c r="R217" s="129">
        <v>8181720.4349019993</v>
      </c>
      <c r="S217" s="129">
        <v>8323001.8121204004</v>
      </c>
      <c r="T217" s="128">
        <v>15932072.928368997</v>
      </c>
      <c r="U217" s="128">
        <v>16862681.839419197</v>
      </c>
      <c r="V217" s="128">
        <v>17124854.140760098</v>
      </c>
      <c r="W217" s="128">
        <v>19739034.7474434</v>
      </c>
      <c r="X217" s="128">
        <v>33994294.195586793</v>
      </c>
      <c r="Y217" s="128">
        <v>34045853.876265198</v>
      </c>
      <c r="Z217" s="128">
        <v>34762609.932826497</v>
      </c>
      <c r="AA217" s="128">
        <v>35861692.855932601</v>
      </c>
      <c r="AB217" s="128">
        <v>37231659.045283496</v>
      </c>
      <c r="AC217" s="129">
        <v>40975267.319891192</v>
      </c>
      <c r="AD217" s="129">
        <v>42690274.6176956</v>
      </c>
      <c r="AE217" s="129">
        <v>42861288.338070601</v>
      </c>
      <c r="AF217" s="129">
        <v>39228992.212800302</v>
      </c>
      <c r="AG217" s="128">
        <v>39463522.380151004</v>
      </c>
      <c r="AH217" s="128">
        <v>39422822.700686902</v>
      </c>
      <c r="AI217" s="128">
        <v>39472147.213026397</v>
      </c>
      <c r="AJ217" s="128">
        <v>39248489.364161395</v>
      </c>
      <c r="AK217" s="128">
        <v>41470616.3380308</v>
      </c>
      <c r="AL217" s="128">
        <v>19030089.110158898</v>
      </c>
      <c r="AM217" s="128">
        <v>19117293.003442701</v>
      </c>
      <c r="AN217" s="128">
        <v>18580947.099966694</v>
      </c>
      <c r="AO217" s="128">
        <v>18732907.568817805</v>
      </c>
      <c r="AP217" s="128">
        <v>27477337.290890001</v>
      </c>
      <c r="AQ217" s="128">
        <v>28078452.153570194</v>
      </c>
      <c r="AR217" s="128">
        <v>29347455.575664505</v>
      </c>
      <c r="AS217" s="128">
        <v>29780442.776383497</v>
      </c>
      <c r="AT217" s="129">
        <v>45131482.480628692</v>
      </c>
      <c r="AU217" s="129">
        <v>45798563.868892089</v>
      </c>
      <c r="AV217" s="129">
        <v>49377454.370002992</v>
      </c>
      <c r="AW217" s="129">
        <v>56646845.300453208</v>
      </c>
      <c r="AX217" s="129">
        <v>27961448.586845569</v>
      </c>
      <c r="AY217" s="128">
        <v>30692874.511658169</v>
      </c>
      <c r="AZ217" s="128">
        <v>37225988.218162179</v>
      </c>
      <c r="BA217" s="128">
        <v>43058038.783994891</v>
      </c>
      <c r="BB217" s="128">
        <v>50188782.942211494</v>
      </c>
      <c r="BC217" s="128">
        <v>209061594.12328607</v>
      </c>
      <c r="BD217" s="128">
        <v>1296892521.221457</v>
      </c>
      <c r="BE217" s="128">
        <v>1292849151.9382684</v>
      </c>
      <c r="BF217" s="128">
        <v>1503537452.5803406</v>
      </c>
      <c r="BG217" s="128">
        <v>1795492174.3000422</v>
      </c>
      <c r="BH217" s="128">
        <v>2031710667.3027487</v>
      </c>
      <c r="BI217" s="128">
        <v>1866834291.4316149</v>
      </c>
      <c r="BJ217" s="128">
        <v>2228405017.019906</v>
      </c>
      <c r="BK217" s="128">
        <v>2489584797.8400707</v>
      </c>
      <c r="BL217" s="128">
        <v>2504682079.9128561</v>
      </c>
      <c r="BM217" s="128">
        <v>2497088548.5391479</v>
      </c>
      <c r="BN217" s="128">
        <v>2984872286.5403118</v>
      </c>
      <c r="BO217" s="128">
        <v>2976793978.5507188</v>
      </c>
      <c r="BP217" s="128">
        <v>3026702721.5520244</v>
      </c>
      <c r="BQ217" s="128">
        <v>3070408550.0556993</v>
      </c>
      <c r="BR217" s="128">
        <v>3009301591.8753428</v>
      </c>
      <c r="BS217" s="128">
        <v>3523343759.1248074</v>
      </c>
      <c r="BT217" s="128">
        <v>4139842491.0415449</v>
      </c>
      <c r="BU217" s="128">
        <v>3396106888.8690376</v>
      </c>
      <c r="BV217" s="128">
        <v>3425681029.0780354</v>
      </c>
      <c r="BW217" s="128">
        <v>3387392922.4265528</v>
      </c>
      <c r="BX217" s="128">
        <v>4925304803.879734</v>
      </c>
      <c r="BY217" s="128">
        <v>5699783372.8331909</v>
      </c>
      <c r="BZ217" s="128">
        <v>5895127605.4359226</v>
      </c>
      <c r="CA217" s="128">
        <v>5948227002.7798929</v>
      </c>
      <c r="CB217" s="128">
        <v>6914259667.6356373</v>
      </c>
      <c r="CC217" s="128">
        <v>8750923735.3980942</v>
      </c>
      <c r="CD217" s="128">
        <v>10112874505.521357</v>
      </c>
      <c r="CE217" s="128">
        <v>11729308937.882074</v>
      </c>
      <c r="CF217" s="128">
        <v>241152675730.35004</v>
      </c>
      <c r="CG217" s="128">
        <v>213342852096.97998</v>
      </c>
      <c r="CH217" s="128">
        <v>222350871379.42999</v>
      </c>
      <c r="CI217" s="128">
        <v>222958245969.93997</v>
      </c>
      <c r="CJ217" s="128">
        <v>212067790444</v>
      </c>
      <c r="CK217" s="128">
        <v>233457517558.92999</v>
      </c>
      <c r="CL217" s="129">
        <v>235675635882.74002</v>
      </c>
      <c r="CM217" s="129">
        <v>237692395344.44</v>
      </c>
      <c r="CN217" s="129">
        <v>240061242720.35999</v>
      </c>
      <c r="CO217" s="129">
        <v>243465272105.17001</v>
      </c>
      <c r="CP217" s="246">
        <v>273469943731.62</v>
      </c>
      <c r="CQ217" s="246">
        <v>274472198242.42001</v>
      </c>
      <c r="CR217" s="246">
        <v>282954097138.99994</v>
      </c>
      <c r="CS217" s="246">
        <v>322387712133.58997</v>
      </c>
      <c r="CT217" s="246">
        <v>340659679769.82001</v>
      </c>
      <c r="CU217" s="246">
        <v>653057799463.82007</v>
      </c>
      <c r="CV217" s="246">
        <v>1089544865777.5599</v>
      </c>
      <c r="CW217" s="246">
        <v>1284020672747.76</v>
      </c>
      <c r="CX217" s="246">
        <v>1559435850996.97</v>
      </c>
      <c r="CY217" s="246">
        <v>1792714513480.6199</v>
      </c>
      <c r="CZ217" s="246">
        <v>2276174744795.2803</v>
      </c>
      <c r="DA217" s="246">
        <v>2894266559164.4497</v>
      </c>
      <c r="DB217" s="246">
        <v>4528231765205.3398</v>
      </c>
      <c r="DC217" s="246">
        <v>9612782904236.2617</v>
      </c>
      <c r="DD217" s="246">
        <v>9548817982084.1094</v>
      </c>
      <c r="DE217" s="246">
        <v>9576983804486.4004</v>
      </c>
      <c r="DF217" s="246">
        <v>9557961666900.5</v>
      </c>
      <c r="DG217" s="300">
        <v>7835388168717.3115</v>
      </c>
      <c r="DH217" s="300">
        <v>7796141001030.5693</v>
      </c>
      <c r="DI217" s="300">
        <v>7795749135500.0908</v>
      </c>
      <c r="DJ217" s="300">
        <v>7729864246932.0225</v>
      </c>
      <c r="DK217" s="300">
        <v>1537380836605.4797</v>
      </c>
      <c r="DL217" s="300">
        <v>1492492286388.2715</v>
      </c>
      <c r="DM217" s="300">
        <v>1515930555198.5098</v>
      </c>
      <c r="DN217" s="300">
        <v>2665119553985.7998</v>
      </c>
      <c r="DO217" s="300">
        <v>4319574941297.3081</v>
      </c>
      <c r="DP217" s="309">
        <v>4766718974534.4092</v>
      </c>
      <c r="DQ217" s="309">
        <v>-3277211572130.4092</v>
      </c>
      <c r="DR217" s="309">
        <v>-3277207644240.1694</v>
      </c>
      <c r="DS217" s="309">
        <v>-3290964857371.3906</v>
      </c>
      <c r="DT217" s="309">
        <v>-2327556130122.0576</v>
      </c>
      <c r="DU217" s="300">
        <v>-2321287967528.4873</v>
      </c>
      <c r="DV217" s="300">
        <v>-2355848476521.0566</v>
      </c>
      <c r="DW217" s="300">
        <v>-2482871405654.6265</v>
      </c>
      <c r="DX217" s="309">
        <v>-1015350658815.2101</v>
      </c>
      <c r="DY217" s="300">
        <v>-869061550494.47961</v>
      </c>
      <c r="DZ217" s="300">
        <v>-902658073667.97998</v>
      </c>
      <c r="EA217" s="300">
        <v>-888142530017.43933</v>
      </c>
      <c r="EB217" s="300">
        <v>-738298475670.55981</v>
      </c>
      <c r="EC217" s="300">
        <v>-1289959383992.5903</v>
      </c>
      <c r="ED217" s="300">
        <v>-1107348557844.5095</v>
      </c>
      <c r="EE217" s="300">
        <v>-1529368312142.2593</v>
      </c>
      <c r="EF217" s="300">
        <v>-1517995073141.52</v>
      </c>
      <c r="EG217" s="300">
        <v>-3009358947129.3896</v>
      </c>
      <c r="EH217" s="300">
        <v>-3048371081642.5288</v>
      </c>
      <c r="EI217" s="300">
        <v>-2928309891474.5513</v>
      </c>
      <c r="EJ217" s="300">
        <v>-3136298024300.6309</v>
      </c>
      <c r="EK217" s="372">
        <v>-3074015290832.9302</v>
      </c>
      <c r="EL217" s="407">
        <v>-10379163.999950668</v>
      </c>
      <c r="EM217" s="407">
        <v>-10516276.919899376</v>
      </c>
      <c r="EN217" s="309">
        <v>-10555309.535438344</v>
      </c>
      <c r="EO217" s="394">
        <v>-10273117.436833169</v>
      </c>
      <c r="EP217" s="394">
        <v>-13648093.446141457</v>
      </c>
      <c r="EQ217" s="394">
        <v>-13549721.881829327</v>
      </c>
      <c r="ER217" s="394">
        <v>-13199507.565491207</v>
      </c>
      <c r="ES217" s="394">
        <v>-13393294.197361752</v>
      </c>
      <c r="ET217" s="407">
        <v>-20183812.27780604</v>
      </c>
      <c r="EU217" s="407">
        <v>-19730318.23684369</v>
      </c>
      <c r="EV217" s="407">
        <v>-7704137.8370018685</v>
      </c>
      <c r="EW217" s="407">
        <v>-7771056.7404874898</v>
      </c>
      <c r="EX217" s="432">
        <v>-8802250.2605540715</v>
      </c>
      <c r="EY217" s="459">
        <v>-13809986.401408572</v>
      </c>
      <c r="EZ217" s="459">
        <v>-8739051.6496606339</v>
      </c>
      <c r="FA217" s="459">
        <v>-6469882.8664434487</v>
      </c>
      <c r="FB217" s="459">
        <v>-5907330.318984882</v>
      </c>
      <c r="FC217" s="459">
        <v>-7074998.1568822516</v>
      </c>
      <c r="FD217" s="432">
        <v>-7805740.1074592993</v>
      </c>
      <c r="FE217" s="432">
        <v>-8091724.8460047748</v>
      </c>
      <c r="FF217" s="459">
        <v>-8281218.3513467666</v>
      </c>
      <c r="FG217" s="459">
        <v>-10308864.873139801</v>
      </c>
      <c r="FH217" s="459">
        <v>-10434525.763373824</v>
      </c>
      <c r="FI217" s="459">
        <v>-10438523.494034011</v>
      </c>
      <c r="FJ217" s="459">
        <v>-10707542.305203833</v>
      </c>
      <c r="FK217" s="459">
        <v>-11049578.63090997</v>
      </c>
      <c r="FL217" s="459">
        <v>-15592016.216297964</v>
      </c>
      <c r="FM217" s="459">
        <v>-12819471.767940609</v>
      </c>
      <c r="FN217" s="459">
        <v>-3779186.0476096538</v>
      </c>
      <c r="FO217" s="459">
        <v>11080375.798750205</v>
      </c>
      <c r="FP217" s="467" t="s">
        <v>95</v>
      </c>
      <c r="FQ217" s="467" t="s">
        <v>95</v>
      </c>
      <c r="FR217" s="467" t="s">
        <v>95</v>
      </c>
      <c r="FS217" s="467" t="s">
        <v>95</v>
      </c>
      <c r="FT217" s="467" t="s">
        <v>95</v>
      </c>
      <c r="FU217" s="467" t="s">
        <v>95</v>
      </c>
      <c r="FV217" s="467" t="s">
        <v>95</v>
      </c>
      <c r="FW217" s="467" t="s">
        <v>95</v>
      </c>
      <c r="FX217" s="467" t="s">
        <v>95</v>
      </c>
      <c r="FY217" s="467" t="s">
        <v>95</v>
      </c>
      <c r="FZ217" s="467" t="s">
        <v>95</v>
      </c>
      <c r="GA217" s="467" t="s">
        <v>95</v>
      </c>
      <c r="GB217" s="459">
        <v>31794381.578378916</v>
      </c>
      <c r="GC217" s="459">
        <v>43801234.828442164</v>
      </c>
      <c r="GD217" s="459">
        <v>42514929.919657163</v>
      </c>
      <c r="GE217" s="459">
        <v>41512008.838870227</v>
      </c>
      <c r="GF217" s="459">
        <v>46050164.205472313</v>
      </c>
      <c r="GG217" s="459">
        <v>49960437.575380996</v>
      </c>
      <c r="GH217" s="459">
        <v>86842024.779478848</v>
      </c>
      <c r="GI217" s="459">
        <v>81094785.369694009</v>
      </c>
      <c r="GJ217" s="459">
        <v>84459294.396019861</v>
      </c>
      <c r="GK217" s="459">
        <v>96728047.714359209</v>
      </c>
      <c r="GL217" s="459">
        <v>125893951.07697622</v>
      </c>
      <c r="GM217" s="459">
        <v>134977873.46057048</v>
      </c>
      <c r="GN217" s="459">
        <v>136060946.54666835</v>
      </c>
      <c r="GO217" s="459">
        <v>140857651.42210358</v>
      </c>
      <c r="GP217" s="459">
        <v>145537278.04422325</v>
      </c>
      <c r="GQ217" s="309">
        <v>156492366.59482118</v>
      </c>
      <c r="GR217" s="309">
        <v>193254678.90799651</v>
      </c>
      <c r="GS217" s="309">
        <v>240056420.64803088</v>
      </c>
      <c r="GT217" s="309">
        <v>336928188.03483486</v>
      </c>
      <c r="GU217" s="309">
        <v>364533769.70298362</v>
      </c>
      <c r="GV217" s="309">
        <v>363878162.48141086</v>
      </c>
      <c r="GW217" s="309">
        <v>364852990.99930978</v>
      </c>
      <c r="GX217" s="309">
        <v>387823637.55467731</v>
      </c>
      <c r="GY217" s="485">
        <v>347478697.20876402</v>
      </c>
      <c r="GZ217" s="485">
        <v>422532304.55549967</v>
      </c>
      <c r="HA217" s="485">
        <v>479101909.41769707</v>
      </c>
      <c r="HB217" s="485">
        <v>531828543.92244893</v>
      </c>
      <c r="HC217" s="485">
        <v>586265789.00503874</v>
      </c>
      <c r="HD217" s="485">
        <v>583866558.29104471</v>
      </c>
      <c r="HE217" s="485">
        <v>511471935.36532557</v>
      </c>
      <c r="HF217" s="485">
        <v>495198404.22981942</v>
      </c>
      <c r="HG217" s="484">
        <v>605648559.42957389</v>
      </c>
      <c r="HH217" s="484">
        <v>602761122.92828465</v>
      </c>
      <c r="HI217" s="484">
        <v>593628892.33233035</v>
      </c>
      <c r="HJ217" s="484">
        <v>572127216.89512861</v>
      </c>
      <c r="HK217" s="484">
        <v>585348784.27696466</v>
      </c>
      <c r="HL217" s="484">
        <v>617997889.36239934</v>
      </c>
      <c r="HM217" s="484">
        <v>676579338.15283537</v>
      </c>
      <c r="HN217" s="484">
        <v>745876048.73605156</v>
      </c>
      <c r="HO217" s="484">
        <v>778767522.76480222</v>
      </c>
      <c r="HP217" s="484">
        <v>659446477.90954578</v>
      </c>
      <c r="HQ217" s="485">
        <v>707752338.10236788</v>
      </c>
      <c r="HR217" s="485">
        <v>700961311.3957516</v>
      </c>
      <c r="HS217" s="485">
        <v>775828359.69429898</v>
      </c>
      <c r="HT217" s="485">
        <v>775813493.23602724</v>
      </c>
      <c r="HU217" s="485">
        <v>795351651.31767011</v>
      </c>
      <c r="HV217" s="485">
        <v>803831705.31247365</v>
      </c>
      <c r="HW217" s="485">
        <v>780030508.12641573</v>
      </c>
      <c r="HX217" s="485">
        <v>800037766.4842391</v>
      </c>
      <c r="HY217" s="485">
        <v>786257171.77770698</v>
      </c>
      <c r="HZ217" s="485">
        <v>793351032.36468697</v>
      </c>
      <c r="IA217" s="485">
        <v>653784640.41526794</v>
      </c>
      <c r="IB217" s="485">
        <v>711989125.22031105</v>
      </c>
      <c r="IC217" s="485">
        <v>637267627.40485406</v>
      </c>
      <c r="ID217" s="485">
        <v>642862320.42208326</v>
      </c>
      <c r="IE217" s="485">
        <v>668935141.65919423</v>
      </c>
      <c r="IF217" s="485">
        <v>650144985.52884948</v>
      </c>
      <c r="IG217" s="485">
        <v>644799976.24860489</v>
      </c>
      <c r="IH217" s="479" t="s">
        <v>95</v>
      </c>
      <c r="II217" s="479" t="s">
        <v>95</v>
      </c>
      <c r="IJ217" s="485">
        <v>542877236.40323603</v>
      </c>
      <c r="IK217" s="485">
        <v>529924039.63990372</v>
      </c>
    </row>
    <row r="218" spans="2:245" x14ac:dyDescent="0.2">
      <c r="B218" s="221" t="s">
        <v>175</v>
      </c>
      <c r="C218" s="128">
        <v>2010201.7449302</v>
      </c>
      <c r="D218" s="128">
        <v>2010201.7449302</v>
      </c>
      <c r="E218" s="128">
        <v>2010201.7449302</v>
      </c>
      <c r="F218" s="129">
        <v>2007962.4509592997</v>
      </c>
      <c r="G218" s="128">
        <v>2004341.4608642999</v>
      </c>
      <c r="H218" s="128">
        <v>2004341.4608642999</v>
      </c>
      <c r="I218" s="128">
        <v>2004341.4608642999</v>
      </c>
      <c r="J218" s="128">
        <v>2004341.4608642999</v>
      </c>
      <c r="K218" s="128">
        <v>2004341.4608642999</v>
      </c>
      <c r="L218" s="128">
        <v>1998481.1767984</v>
      </c>
      <c r="M218" s="128">
        <v>1998481.1767984</v>
      </c>
      <c r="N218" s="128">
        <v>1996241.8828275001</v>
      </c>
      <c r="O218" s="128">
        <v>1996241.8828275001</v>
      </c>
      <c r="P218" s="129">
        <v>1992620.8927325001</v>
      </c>
      <c r="Q218" s="129">
        <v>1992620.8927325001</v>
      </c>
      <c r="R218" s="129">
        <v>1992620.8927325001</v>
      </c>
      <c r="S218" s="129">
        <v>1990381.5987616</v>
      </c>
      <c r="T218" s="128">
        <v>1986760.6086666</v>
      </c>
      <c r="U218" s="128">
        <v>1986760.6086666</v>
      </c>
      <c r="V218" s="128">
        <v>1986760.6086666</v>
      </c>
      <c r="W218" s="128">
        <v>1986760.6086666</v>
      </c>
      <c r="X218" s="128">
        <v>1984521.3146957001</v>
      </c>
      <c r="Y218" s="128">
        <v>1980900.3246007001</v>
      </c>
      <c r="Z218" s="128">
        <v>1980900.3246007001</v>
      </c>
      <c r="AA218" s="128">
        <v>1980900.3246007001</v>
      </c>
      <c r="AB218" s="128">
        <v>1978661.0306297999</v>
      </c>
      <c r="AC218" s="129">
        <v>1975040.0405347999</v>
      </c>
      <c r="AD218" s="129">
        <v>1975040.0405347999</v>
      </c>
      <c r="AE218" s="129">
        <v>1975040.0405347999</v>
      </c>
      <c r="AF218" s="129">
        <v>1972800.7465639</v>
      </c>
      <c r="AG218" s="128">
        <v>1972800.7465639</v>
      </c>
      <c r="AH218" s="128">
        <v>1969179.7564689002</v>
      </c>
      <c r="AI218" s="128">
        <v>1969179.7564689002</v>
      </c>
      <c r="AJ218" s="128">
        <v>1966940.4624979999</v>
      </c>
      <c r="AK218" s="128">
        <v>1966940.4624979999</v>
      </c>
      <c r="AL218" s="128">
        <v>1963319.4724030001</v>
      </c>
      <c r="AM218" s="128">
        <v>1961080.1784320998</v>
      </c>
      <c r="AN218" s="128">
        <v>1961080.1784320998</v>
      </c>
      <c r="AO218" s="128">
        <v>1961080.1784320998</v>
      </c>
      <c r="AP218" s="128">
        <v>1957459.1883370997</v>
      </c>
      <c r="AQ218" s="128">
        <v>1957459.1883370997</v>
      </c>
      <c r="AR218" s="128">
        <v>1955219.8943662001</v>
      </c>
      <c r="AS218" s="128">
        <v>1955219.8943662001</v>
      </c>
      <c r="AT218" s="129">
        <v>1951598.9042712001</v>
      </c>
      <c r="AU218" s="129">
        <v>1951598.9042712001</v>
      </c>
      <c r="AV218" s="129">
        <v>1951598.9042712001</v>
      </c>
      <c r="AW218" s="129">
        <v>1949359.6103003002</v>
      </c>
      <c r="AX218" s="129">
        <v>1949359.6103003002</v>
      </c>
      <c r="AY218" s="128">
        <v>1945738.6202052999</v>
      </c>
      <c r="AZ218" s="128">
        <v>1943499.3262344</v>
      </c>
      <c r="BA218" s="128">
        <v>1943499.3262344</v>
      </c>
      <c r="BB218" s="128">
        <v>1943499.3262344</v>
      </c>
      <c r="BC218" s="128">
        <v>1939878.3361394</v>
      </c>
      <c r="BD218" s="128">
        <v>1939878.3361394</v>
      </c>
      <c r="BE218" s="128">
        <v>1937639.0421685001</v>
      </c>
      <c r="BF218" s="128">
        <v>1937639.0421685001</v>
      </c>
      <c r="BG218" s="128">
        <v>1934018.0520735001</v>
      </c>
      <c r="BH218" s="128">
        <v>1934018.0520735001</v>
      </c>
      <c r="BI218" s="128">
        <v>1934018.0520735001</v>
      </c>
      <c r="BJ218" s="128">
        <v>1934018.0520735001</v>
      </c>
      <c r="BK218" s="128">
        <v>1931778.7581026</v>
      </c>
      <c r="BL218" s="128">
        <v>1928157.7680076</v>
      </c>
      <c r="BM218" s="128">
        <v>1928157.7680076</v>
      </c>
      <c r="BN218" s="128">
        <v>1928157.7680076</v>
      </c>
      <c r="BO218" s="128">
        <v>1925918.4740367001</v>
      </c>
      <c r="BP218" s="128">
        <v>1922297.4839417001</v>
      </c>
      <c r="BQ218" s="128">
        <v>1922297.4839417001</v>
      </c>
      <c r="BR218" s="128">
        <v>1922297.4839417001</v>
      </c>
      <c r="BS218" s="128">
        <v>1922297.4839417001</v>
      </c>
      <c r="BT218" s="128">
        <v>1916437.1998757999</v>
      </c>
      <c r="BU218" s="128">
        <v>1914197.9059048998</v>
      </c>
      <c r="BV218" s="128">
        <v>1914197.9059048998</v>
      </c>
      <c r="BW218" s="128">
        <v>1914197.9059048998</v>
      </c>
      <c r="BX218" s="128">
        <v>1914197.9059048998</v>
      </c>
      <c r="BY218" s="128">
        <v>1914197.9059048998</v>
      </c>
      <c r="BZ218" s="128">
        <v>1910576.9158098998</v>
      </c>
      <c r="CA218" s="128">
        <v>1910576.9158098998</v>
      </c>
      <c r="CB218" s="128">
        <v>1908337.6218389999</v>
      </c>
      <c r="CC218" s="128">
        <v>1908337.6218389999</v>
      </c>
      <c r="CD218" s="128">
        <v>1904716.6317439999</v>
      </c>
      <c r="CE218" s="128">
        <v>1902477.3377731</v>
      </c>
      <c r="CF218" s="128">
        <v>1902477.35</v>
      </c>
      <c r="CG218" s="128">
        <v>1902477.35</v>
      </c>
      <c r="CH218" s="128">
        <v>-360196532.14999998</v>
      </c>
      <c r="CI218" s="128">
        <v>1898856.36</v>
      </c>
      <c r="CJ218" s="128">
        <v>1898856.36</v>
      </c>
      <c r="CK218" s="128">
        <v>1896617.06</v>
      </c>
      <c r="CL218" s="129">
        <v>1892996.07</v>
      </c>
      <c r="CM218" s="129">
        <v>1892996.07</v>
      </c>
      <c r="CN218" s="129">
        <v>1892996.07</v>
      </c>
      <c r="CO218" s="129">
        <v>1892996.07</v>
      </c>
      <c r="CP218" s="246">
        <v>1887135.78</v>
      </c>
      <c r="CQ218" s="246">
        <v>1887135.78</v>
      </c>
      <c r="CR218" s="246">
        <v>1884896.48</v>
      </c>
      <c r="CS218" s="246">
        <v>1884896.48</v>
      </c>
      <c r="CT218" s="246">
        <v>1884896.48</v>
      </c>
      <c r="CU218" s="246">
        <v>1881275.49</v>
      </c>
      <c r="CV218" s="246">
        <v>1881275.49</v>
      </c>
      <c r="CW218" s="246">
        <v>1879036.19</v>
      </c>
      <c r="CX218" s="246">
        <v>1879036.19</v>
      </c>
      <c r="CY218" s="246">
        <v>1875415.2</v>
      </c>
      <c r="CZ218" s="246">
        <v>1875415.2</v>
      </c>
      <c r="DA218" s="246">
        <v>1875415.2</v>
      </c>
      <c r="DB218" s="246">
        <v>1875415.2</v>
      </c>
      <c r="DC218" s="246">
        <v>1873175.9</v>
      </c>
      <c r="DD218" s="246">
        <v>1869554.91</v>
      </c>
      <c r="DE218" s="246">
        <v>1869554.91</v>
      </c>
      <c r="DF218" s="246">
        <v>1867315.61</v>
      </c>
      <c r="DG218" s="300">
        <v>1863694.62</v>
      </c>
      <c r="DH218" s="300">
        <v>1863694.62</v>
      </c>
      <c r="DI218" s="300">
        <v>1863694.62</v>
      </c>
      <c r="DJ218" s="300">
        <v>1863694.62</v>
      </c>
      <c r="DK218" s="300">
        <v>1861455.32</v>
      </c>
      <c r="DL218" s="300">
        <v>1857834.33</v>
      </c>
      <c r="DM218" s="300">
        <v>1857834.33</v>
      </c>
      <c r="DN218" s="300">
        <v>1857834.33</v>
      </c>
      <c r="DO218" s="300">
        <v>1855595.03</v>
      </c>
      <c r="DP218" s="309">
        <v>1849734.74</v>
      </c>
      <c r="DQ218" s="309">
        <v>1849734.74</v>
      </c>
      <c r="DR218" s="309">
        <v>1849734.74</v>
      </c>
      <c r="DS218" s="309">
        <v>1849734.74</v>
      </c>
      <c r="DT218" s="309">
        <v>1849734.74</v>
      </c>
      <c r="DU218" s="300">
        <v>1843874.45</v>
      </c>
      <c r="DV218" s="300">
        <v>1843874.45</v>
      </c>
      <c r="DW218" s="300">
        <v>1843874.45</v>
      </c>
      <c r="DX218" s="309">
        <v>1843874.45</v>
      </c>
      <c r="DY218" s="300">
        <v>1840253.46</v>
      </c>
      <c r="DZ218" s="300">
        <v>1840253.46</v>
      </c>
      <c r="EA218" s="300">
        <v>1840253.46</v>
      </c>
      <c r="EB218" s="300">
        <v>1840253.46</v>
      </c>
      <c r="EC218" s="300">
        <v>1834393.17</v>
      </c>
      <c r="ED218" s="300">
        <v>1834393.17</v>
      </c>
      <c r="EE218" s="300">
        <v>1834393.17</v>
      </c>
      <c r="EF218" s="300">
        <v>1832153.87</v>
      </c>
      <c r="EG218" s="300">
        <v>1832153.87</v>
      </c>
      <c r="EH218" s="300">
        <v>1828532.88</v>
      </c>
      <c r="EI218" s="300">
        <v>1828532.88</v>
      </c>
      <c r="EJ218" s="300">
        <v>1826293.58</v>
      </c>
      <c r="EK218" s="372">
        <v>1826293.58</v>
      </c>
      <c r="EL218" s="407">
        <v>1.82267259</v>
      </c>
      <c r="EM218" s="407">
        <v>1.82267259</v>
      </c>
      <c r="EN218" s="309">
        <v>1.82267259</v>
      </c>
      <c r="EO218" s="394">
        <v>1.82267259</v>
      </c>
      <c r="EP218" s="394">
        <v>1.8168123</v>
      </c>
      <c r="EQ218" s="394">
        <v>1.8168123</v>
      </c>
      <c r="ER218" s="394">
        <v>1.8168123</v>
      </c>
      <c r="ES218" s="394">
        <v>1.814573</v>
      </c>
      <c r="ET218" s="407">
        <v>1.814573</v>
      </c>
      <c r="EU218" s="407">
        <v>1.8109520100000001</v>
      </c>
      <c r="EV218" s="407">
        <v>1.80871271</v>
      </c>
      <c r="EW218" s="407">
        <v>1.80871271</v>
      </c>
      <c r="EX218" s="432">
        <v>1.80871271</v>
      </c>
      <c r="EY218" s="459">
        <v>1.8050917200000001</v>
      </c>
      <c r="EZ218" s="459">
        <v>1.8050917200000001</v>
      </c>
      <c r="FA218" s="459">
        <v>1.8050917200000001</v>
      </c>
      <c r="FB218" s="459">
        <v>1.8050917200000001</v>
      </c>
      <c r="FC218" s="459">
        <v>1.80285242</v>
      </c>
      <c r="FD218" s="432">
        <v>1.7992314299999999</v>
      </c>
      <c r="FE218" s="432">
        <v>1.7969921299999998</v>
      </c>
      <c r="FF218" s="459">
        <v>1.7969921299999998</v>
      </c>
      <c r="FG218" s="459">
        <v>1.7969921299999998</v>
      </c>
      <c r="FH218" s="459">
        <v>1.7933711399999999</v>
      </c>
      <c r="FI218" s="459">
        <v>1.79113184</v>
      </c>
      <c r="FJ218" s="459">
        <v>1.79113184</v>
      </c>
      <c r="FK218" s="459">
        <v>1.79113184</v>
      </c>
      <c r="FL218" s="459">
        <v>1.79113184</v>
      </c>
      <c r="FM218" s="459">
        <v>1.7875108500000001</v>
      </c>
      <c r="FN218" s="459">
        <v>1.7875108500000001</v>
      </c>
      <c r="FO218" s="459">
        <v>1.7875108500000001</v>
      </c>
      <c r="FP218" s="467" t="s">
        <v>95</v>
      </c>
      <c r="FQ218" s="467" t="s">
        <v>95</v>
      </c>
      <c r="FR218" s="467" t="s">
        <v>95</v>
      </c>
      <c r="FS218" s="467" t="s">
        <v>95</v>
      </c>
      <c r="FT218" s="467" t="s">
        <v>95</v>
      </c>
      <c r="FU218" s="467" t="s">
        <v>95</v>
      </c>
      <c r="FV218" s="467" t="s">
        <v>95</v>
      </c>
      <c r="FW218" s="467" t="s">
        <v>95</v>
      </c>
      <c r="FX218" s="467" t="s">
        <v>95</v>
      </c>
      <c r="FY218" s="467" t="s">
        <v>95</v>
      </c>
      <c r="FZ218" s="467" t="s">
        <v>95</v>
      </c>
      <c r="GA218" s="467" t="s">
        <v>95</v>
      </c>
      <c r="GB218" s="459">
        <v>1.7699299799999999</v>
      </c>
      <c r="GC218" s="459">
        <v>1.7676906799999998</v>
      </c>
      <c r="GD218" s="459">
        <v>1.7640696899999999</v>
      </c>
      <c r="GE218" s="459">
        <v>1.7640696899999999</v>
      </c>
      <c r="GF218" s="459">
        <v>1.7640696899999999</v>
      </c>
      <c r="GG218" s="459">
        <v>1.7640696899999999</v>
      </c>
      <c r="GH218" s="459">
        <v>1.7582093999999999</v>
      </c>
      <c r="GI218" s="459">
        <v>1.7582093999999999</v>
      </c>
      <c r="GJ218" s="459">
        <v>1.7582093999999999</v>
      </c>
      <c r="GK218" s="459">
        <v>1.7582093999999999</v>
      </c>
      <c r="GL218" s="459">
        <v>1.7559701000000001</v>
      </c>
      <c r="GM218" s="459">
        <v>1.7559701000000001</v>
      </c>
      <c r="GN218" s="459">
        <v>1.7559701000000001</v>
      </c>
      <c r="GO218" s="459">
        <v>1.7559701000000001</v>
      </c>
      <c r="GP218" s="459">
        <v>1.7501098100000001</v>
      </c>
      <c r="GQ218" s="309">
        <v>1.7501098100000001</v>
      </c>
      <c r="GR218" s="309">
        <v>1.7501098100000001</v>
      </c>
      <c r="GS218" s="309">
        <v>1.7501098100000001</v>
      </c>
      <c r="GT218" s="309">
        <v>1.74787051</v>
      </c>
      <c r="GU218" s="309">
        <v>1.7420102200000001</v>
      </c>
      <c r="GV218" s="309">
        <v>1.7420102200000001</v>
      </c>
      <c r="GW218" s="309">
        <v>1.7420102200000001</v>
      </c>
      <c r="GX218" s="309">
        <v>1.7420102200000001</v>
      </c>
      <c r="GY218" s="485">
        <v>1.7383892299999999</v>
      </c>
      <c r="GZ218" s="485">
        <v>1.7361499299999998</v>
      </c>
      <c r="HA218" s="485">
        <v>1.7361499299999998</v>
      </c>
      <c r="HB218" s="485">
        <v>1.7361499299999998</v>
      </c>
      <c r="HC218" s="485">
        <v>1.7325289399999999</v>
      </c>
      <c r="HD218" s="485">
        <v>1.7325289399999999</v>
      </c>
      <c r="HE218" s="485">
        <v>1.7325289399999999</v>
      </c>
      <c r="HF218" s="485">
        <v>1.7325289399999999</v>
      </c>
      <c r="HG218" s="484">
        <v>1.7266686499999999</v>
      </c>
      <c r="HH218" s="484">
        <v>1.7244293500000001</v>
      </c>
      <c r="HI218" s="484">
        <v>1.7244293500000001</v>
      </c>
      <c r="HJ218" s="484">
        <v>1.7244293500000001</v>
      </c>
      <c r="HK218" s="484">
        <v>1.7244293500000001</v>
      </c>
      <c r="HL218" s="484">
        <v>1.7208083600000001</v>
      </c>
      <c r="HM218" s="484">
        <v>1.7208083600000001</v>
      </c>
      <c r="HN218" s="484">
        <v>1.7208083600000001</v>
      </c>
      <c r="HO218" s="484">
        <v>1.7208083600000001</v>
      </c>
      <c r="HP218" s="484">
        <v>1.7149480700000002</v>
      </c>
      <c r="HQ218" s="485">
        <v>1.7149480700000002</v>
      </c>
      <c r="HR218" s="485">
        <v>1.7149480700000002</v>
      </c>
      <c r="HS218" s="485">
        <v>1.7127087700000001</v>
      </c>
      <c r="HT218" s="485">
        <v>1.7090877799999999</v>
      </c>
      <c r="HU218" s="485">
        <v>1.7090877799999999</v>
      </c>
      <c r="HV218" s="485">
        <v>1.7090877799999999</v>
      </c>
      <c r="HW218" s="485">
        <v>1.7090877799999999</v>
      </c>
      <c r="HX218" s="485">
        <v>1.7068484799999999</v>
      </c>
      <c r="HY218" s="485">
        <v>1.70322749</v>
      </c>
      <c r="HZ218" s="485">
        <v>1.70322749</v>
      </c>
      <c r="IA218" s="485">
        <v>1.70322749</v>
      </c>
      <c r="IB218" s="485">
        <v>1.70322749</v>
      </c>
      <c r="IC218" s="485">
        <v>1.6973672</v>
      </c>
      <c r="ID218" s="485">
        <v>1.6973672</v>
      </c>
      <c r="IE218" s="485">
        <v>1.6973672</v>
      </c>
      <c r="IF218" s="485">
        <v>1.6973672</v>
      </c>
      <c r="IG218" s="485">
        <v>1.6951278999999999</v>
      </c>
      <c r="IH218" s="479" t="s">
        <v>95</v>
      </c>
      <c r="II218" s="479" t="s">
        <v>95</v>
      </c>
      <c r="IJ218" s="485">
        <v>1.69150691</v>
      </c>
      <c r="IK218" s="485">
        <v>1.6892676100000001</v>
      </c>
    </row>
    <row r="219" spans="2:245" x14ac:dyDescent="0.2">
      <c r="B219" s="223" t="s">
        <v>176</v>
      </c>
      <c r="C219" s="128">
        <v>713142.18946149957</v>
      </c>
      <c r="D219" s="128">
        <v>817401.96063129988</v>
      </c>
      <c r="E219" s="128">
        <v>701735.37605989992</v>
      </c>
      <c r="F219" s="129">
        <v>895528.89214280026</v>
      </c>
      <c r="G219" s="128">
        <v>1021591.8754642</v>
      </c>
      <c r="H219" s="128">
        <v>1057194.4123025001</v>
      </c>
      <c r="I219" s="128">
        <v>1091555.7901146002</v>
      </c>
      <c r="J219" s="128">
        <v>1104820.2600171999</v>
      </c>
      <c r="K219" s="128">
        <v>1139555.6648184999</v>
      </c>
      <c r="L219" s="128">
        <v>1539582.3899744002</v>
      </c>
      <c r="M219" s="128">
        <v>1552194.8090740996</v>
      </c>
      <c r="N219" s="128">
        <v>1552970.7029211</v>
      </c>
      <c r="O219" s="128">
        <v>1849742.7982592999</v>
      </c>
      <c r="P219" s="129">
        <v>1867995.0225944</v>
      </c>
      <c r="Q219" s="129">
        <v>1959364.3384865001</v>
      </c>
      <c r="R219" s="129">
        <v>6189099.5421694992</v>
      </c>
      <c r="S219" s="129">
        <v>6332620.2133588009</v>
      </c>
      <c r="T219" s="128">
        <v>13945312.319702396</v>
      </c>
      <c r="U219" s="128">
        <v>14875921.230752598</v>
      </c>
      <c r="V219" s="128">
        <v>15138093.532093499</v>
      </c>
      <c r="W219" s="128">
        <v>17752274.138776798</v>
      </c>
      <c r="X219" s="128">
        <v>32009772.8808911</v>
      </c>
      <c r="Y219" s="128">
        <v>32064953.551664501</v>
      </c>
      <c r="Z219" s="128">
        <v>32781709.6082258</v>
      </c>
      <c r="AA219" s="128">
        <v>33880792.531331904</v>
      </c>
      <c r="AB219" s="128">
        <v>35252998.014653698</v>
      </c>
      <c r="AC219" s="129">
        <v>39000227.279356398</v>
      </c>
      <c r="AD219" s="129">
        <v>40715234.577160805</v>
      </c>
      <c r="AE219" s="129">
        <v>40886248.297535799</v>
      </c>
      <c r="AF219" s="129">
        <v>37256191.466236398</v>
      </c>
      <c r="AG219" s="128">
        <v>37490721.6335871</v>
      </c>
      <c r="AH219" s="128">
        <v>37453642.944217995</v>
      </c>
      <c r="AI219" s="128">
        <v>37502967.45655749</v>
      </c>
      <c r="AJ219" s="128">
        <v>37281548.9016634</v>
      </c>
      <c r="AK219" s="128">
        <v>39503675.875532806</v>
      </c>
      <c r="AL219" s="128">
        <v>17066769.637755901</v>
      </c>
      <c r="AM219" s="128">
        <v>17156212.825010601</v>
      </c>
      <c r="AN219" s="128">
        <v>16619866.921534596</v>
      </c>
      <c r="AO219" s="128">
        <v>16771827.390385704</v>
      </c>
      <c r="AP219" s="128">
        <v>25519878.102552902</v>
      </c>
      <c r="AQ219" s="128">
        <v>26120992.965233099</v>
      </c>
      <c r="AR219" s="128">
        <v>27392235.681298304</v>
      </c>
      <c r="AS219" s="128">
        <v>27825222.882017292</v>
      </c>
      <c r="AT219" s="129">
        <v>43179883.576357499</v>
      </c>
      <c r="AU219" s="129">
        <v>43846964.964620896</v>
      </c>
      <c r="AV219" s="129">
        <v>47425855.465731792</v>
      </c>
      <c r="AW219" s="129">
        <v>54697485.690152906</v>
      </c>
      <c r="AX219" s="129">
        <v>26012088.976545271</v>
      </c>
      <c r="AY219" s="128">
        <v>28747135.891452871</v>
      </c>
      <c r="AZ219" s="128">
        <v>35282488.891927779</v>
      </c>
      <c r="BA219" s="128">
        <v>41114539.45776049</v>
      </c>
      <c r="BB219" s="128">
        <v>48245283.615977086</v>
      </c>
      <c r="BC219" s="128">
        <v>207121715.78714666</v>
      </c>
      <c r="BD219" s="128">
        <v>1294952642.8853176</v>
      </c>
      <c r="BE219" s="128">
        <v>1290911512.8961</v>
      </c>
      <c r="BF219" s="128">
        <v>1501599813.5381722</v>
      </c>
      <c r="BG219" s="128">
        <v>1793558156.2479687</v>
      </c>
      <c r="BH219" s="128">
        <v>2029776649.2506754</v>
      </c>
      <c r="BI219" s="128">
        <v>1864900273.3795416</v>
      </c>
      <c r="BJ219" s="128">
        <v>2226470998.9678326</v>
      </c>
      <c r="BK219" s="128">
        <v>2487653019.0819683</v>
      </c>
      <c r="BL219" s="128">
        <v>2502753922.1448488</v>
      </c>
      <c r="BM219" s="128">
        <v>2495160390.7711406</v>
      </c>
      <c r="BN219" s="128">
        <v>2982944128.7723041</v>
      </c>
      <c r="BO219" s="128">
        <v>2974868060.0766821</v>
      </c>
      <c r="BP219" s="128">
        <v>3024780424.0680823</v>
      </c>
      <c r="BQ219" s="128">
        <v>3068486252.5717573</v>
      </c>
      <c r="BR219" s="128">
        <v>3007379294.3914013</v>
      </c>
      <c r="BS219" s="128">
        <v>3521421461.6408648</v>
      </c>
      <c r="BT219" s="128">
        <v>4137926053.8416691</v>
      </c>
      <c r="BU219" s="128">
        <v>3394192690.9631324</v>
      </c>
      <c r="BV219" s="128">
        <v>3423766831.1721301</v>
      </c>
      <c r="BW219" s="128">
        <v>3385478724.5206475</v>
      </c>
      <c r="BX219" s="128">
        <v>4923390605.9738293</v>
      </c>
      <c r="BY219" s="128">
        <v>5697869174.9272861</v>
      </c>
      <c r="BZ219" s="128">
        <v>5893217028.520112</v>
      </c>
      <c r="CA219" s="128">
        <v>5946316425.8640823</v>
      </c>
      <c r="CB219" s="128">
        <v>6912351330.0137987</v>
      </c>
      <c r="CC219" s="128">
        <v>8749015397.7762566</v>
      </c>
      <c r="CD219" s="128">
        <v>10110969788.889612</v>
      </c>
      <c r="CE219" s="128">
        <v>11727406460.544302</v>
      </c>
      <c r="CF219" s="128">
        <v>241150773253.00003</v>
      </c>
      <c r="CG219" s="128">
        <v>213340949619.62997</v>
      </c>
      <c r="CH219" s="128">
        <v>222711067911.57999</v>
      </c>
      <c r="CI219" s="128">
        <v>222956347113.57999</v>
      </c>
      <c r="CJ219" s="128">
        <v>212065891587.64001</v>
      </c>
      <c r="CK219" s="128">
        <v>233455620941.87</v>
      </c>
      <c r="CL219" s="129">
        <v>235673742886.67001</v>
      </c>
      <c r="CM219" s="129">
        <v>237690502348.37</v>
      </c>
      <c r="CN219" s="129">
        <v>240059349724.28998</v>
      </c>
      <c r="CO219" s="129">
        <v>243463379109.10001</v>
      </c>
      <c r="CP219" s="246">
        <v>273468056595.84</v>
      </c>
      <c r="CQ219" s="246">
        <v>274470311106.64001</v>
      </c>
      <c r="CR219" s="246">
        <v>282952212242.51996</v>
      </c>
      <c r="CS219" s="246">
        <v>322385827237.10999</v>
      </c>
      <c r="CT219" s="246">
        <v>340657794873.34003</v>
      </c>
      <c r="CU219" s="246">
        <v>653055918188.33008</v>
      </c>
      <c r="CV219" s="246">
        <v>1089542984502.0699</v>
      </c>
      <c r="CW219" s="246">
        <v>1284018793711.5701</v>
      </c>
      <c r="CX219" s="246">
        <v>1559433971960.78</v>
      </c>
      <c r="CY219" s="246">
        <v>1792712638065.4199</v>
      </c>
      <c r="CZ219" s="246">
        <v>2276172869380.0801</v>
      </c>
      <c r="DA219" s="246">
        <v>2894264683749.2495</v>
      </c>
      <c r="DB219" s="246">
        <v>4528229889790.1396</v>
      </c>
      <c r="DC219" s="246">
        <v>9612781031060.3613</v>
      </c>
      <c r="DD219" s="246">
        <v>9548816112529.1992</v>
      </c>
      <c r="DE219" s="246">
        <v>9576981934931.4902</v>
      </c>
      <c r="DF219" s="246">
        <v>9557959799584.8906</v>
      </c>
      <c r="DG219" s="300">
        <v>7835386305022.6914</v>
      </c>
      <c r="DH219" s="300">
        <v>7796139137335.9492</v>
      </c>
      <c r="DI219" s="300">
        <v>7795747271805.4707</v>
      </c>
      <c r="DJ219" s="300">
        <v>7729862383237.4023</v>
      </c>
      <c r="DK219" s="300">
        <v>1537378975150.1597</v>
      </c>
      <c r="DL219" s="300">
        <v>1492490428553.9414</v>
      </c>
      <c r="DM219" s="300">
        <v>1515928697364.1797</v>
      </c>
      <c r="DN219" s="300">
        <v>2665117696151.4697</v>
      </c>
      <c r="DO219" s="300">
        <v>4319573085702.2783</v>
      </c>
      <c r="DP219" s="309">
        <v>4766717124799.6689</v>
      </c>
      <c r="DQ219" s="309">
        <v>-3277213421865.1494</v>
      </c>
      <c r="DR219" s="309">
        <v>-3277209493974.9097</v>
      </c>
      <c r="DS219" s="309">
        <v>-3290966707106.1309</v>
      </c>
      <c r="DT219" s="309">
        <v>-2327557979856.7979</v>
      </c>
      <c r="DU219" s="300">
        <v>-2321289811402.9375</v>
      </c>
      <c r="DV219" s="300">
        <v>-2355850320395.5068</v>
      </c>
      <c r="DW219" s="300">
        <v>-2482873249529.0767</v>
      </c>
      <c r="DX219" s="309">
        <v>-1015352502689.66</v>
      </c>
      <c r="DY219" s="300">
        <v>-869063390747.93958</v>
      </c>
      <c r="DZ219" s="300">
        <v>-902659913921.43994</v>
      </c>
      <c r="EA219" s="300">
        <v>-888144370270.89929</v>
      </c>
      <c r="EB219" s="300">
        <v>-738300315924.01978</v>
      </c>
      <c r="EC219" s="300">
        <v>-1289961218385.7603</v>
      </c>
      <c r="ED219" s="300">
        <v>-1107350392237.6794</v>
      </c>
      <c r="EE219" s="300">
        <v>-1529370146535.4292</v>
      </c>
      <c r="EF219" s="300">
        <v>-1517996905295.3901</v>
      </c>
      <c r="EG219" s="300">
        <v>-3009360779283.2598</v>
      </c>
      <c r="EH219" s="300">
        <v>-3048372910175.4087</v>
      </c>
      <c r="EI219" s="300">
        <v>-2928311720007.4312</v>
      </c>
      <c r="EJ219" s="300">
        <v>-3136299850594.2109</v>
      </c>
      <c r="EK219" s="372">
        <v>-3074017117126.5103</v>
      </c>
      <c r="EL219" s="407">
        <v>-10379165.822623258</v>
      </c>
      <c r="EM219" s="407">
        <v>-10516278.742571967</v>
      </c>
      <c r="EN219" s="309">
        <v>-10555311.358110934</v>
      </c>
      <c r="EO219" s="394">
        <v>-10273119.25950576</v>
      </c>
      <c r="EP219" s="394">
        <v>-13648095.262953758</v>
      </c>
      <c r="EQ219" s="394">
        <v>-13549723.698641626</v>
      </c>
      <c r="ER219" s="394">
        <v>-13199509.382303508</v>
      </c>
      <c r="ES219" s="394">
        <v>-13393296.011934752</v>
      </c>
      <c r="ET219" s="407">
        <v>-20183814.092379037</v>
      </c>
      <c r="EU219" s="407">
        <v>-19730320.047795702</v>
      </c>
      <c r="EV219" s="407">
        <v>-7704139.6457145782</v>
      </c>
      <c r="EW219" s="407">
        <v>-7771058.5492002005</v>
      </c>
      <c r="EX219" s="432">
        <v>-8802252.0692667831</v>
      </c>
      <c r="EY219" s="459">
        <v>-13809988.206500294</v>
      </c>
      <c r="EZ219" s="459">
        <v>-8739053.454752354</v>
      </c>
      <c r="FA219" s="459">
        <v>-6469884.6715351678</v>
      </c>
      <c r="FB219" s="459">
        <v>-5907332.1240766011</v>
      </c>
      <c r="FC219" s="459">
        <v>-7074999.9597346717</v>
      </c>
      <c r="FD219" s="432">
        <v>-7805741.9066907289</v>
      </c>
      <c r="FE219" s="432">
        <v>-8091726.6429969044</v>
      </c>
      <c r="FF219" s="459">
        <v>-8281220.1483388962</v>
      </c>
      <c r="FG219" s="459">
        <v>-10308866.670131931</v>
      </c>
      <c r="FH219" s="459">
        <v>-10434527.556744965</v>
      </c>
      <c r="FI219" s="459">
        <v>-10438525.285165852</v>
      </c>
      <c r="FJ219" s="459">
        <v>-10707544.096335672</v>
      </c>
      <c r="FK219" s="459">
        <v>-11049580.422041811</v>
      </c>
      <c r="FL219" s="459">
        <v>-15592018.007429803</v>
      </c>
      <c r="FM219" s="459">
        <v>-12819473.555451458</v>
      </c>
      <c r="FN219" s="459">
        <v>-3779187.8351205038</v>
      </c>
      <c r="FO219" s="459">
        <v>11080374.011239355</v>
      </c>
      <c r="FP219" s="467" t="s">
        <v>95</v>
      </c>
      <c r="FQ219" s="467" t="s">
        <v>95</v>
      </c>
      <c r="FR219" s="467" t="s">
        <v>95</v>
      </c>
      <c r="FS219" s="467" t="s">
        <v>95</v>
      </c>
      <c r="FT219" s="467" t="s">
        <v>95</v>
      </c>
      <c r="FU219" s="467" t="s">
        <v>95</v>
      </c>
      <c r="FV219" s="467" t="s">
        <v>95</v>
      </c>
      <c r="FW219" s="467" t="s">
        <v>95</v>
      </c>
      <c r="FX219" s="467" t="s">
        <v>95</v>
      </c>
      <c r="FY219" s="467" t="s">
        <v>95</v>
      </c>
      <c r="FZ219" s="467" t="s">
        <v>95</v>
      </c>
      <c r="GA219" s="467" t="s">
        <v>95</v>
      </c>
      <c r="GB219" s="459">
        <v>31794379.808448933</v>
      </c>
      <c r="GC219" s="459">
        <v>43801233.060751483</v>
      </c>
      <c r="GD219" s="459">
        <v>42514928.155587479</v>
      </c>
      <c r="GE219" s="459">
        <v>41512007.074800536</v>
      </c>
      <c r="GF219" s="459">
        <v>46050162.441402622</v>
      </c>
      <c r="GG219" s="459">
        <v>49960435.811311305</v>
      </c>
      <c r="GH219" s="459">
        <v>86842023.021269441</v>
      </c>
      <c r="GI219" s="459">
        <v>81094783.611484602</v>
      </c>
      <c r="GJ219" s="459">
        <v>84459292.637810454</v>
      </c>
      <c r="GK219" s="459">
        <v>96728045.956149802</v>
      </c>
      <c r="GL219" s="459">
        <v>125893949.32100612</v>
      </c>
      <c r="GM219" s="459">
        <v>134977871.70460039</v>
      </c>
      <c r="GN219" s="459">
        <v>136060944.79069826</v>
      </c>
      <c r="GO219" s="459">
        <v>140857649.66613349</v>
      </c>
      <c r="GP219" s="459">
        <v>145537276.29411343</v>
      </c>
      <c r="GQ219" s="309">
        <v>156492364.84471136</v>
      </c>
      <c r="GR219" s="309">
        <v>193254677.15788668</v>
      </c>
      <c r="GS219" s="309">
        <v>240056418.89792106</v>
      </c>
      <c r="GT219" s="309">
        <v>336928186.28696436</v>
      </c>
      <c r="GU219" s="309">
        <v>364533767.96097338</v>
      </c>
      <c r="GV219" s="309">
        <v>363878160.73940063</v>
      </c>
      <c r="GW219" s="309">
        <v>364852989.25729948</v>
      </c>
      <c r="GX219" s="309">
        <v>387823635.81266707</v>
      </c>
      <c r="GY219" s="485">
        <v>347478695.47037476</v>
      </c>
      <c r="GZ219" s="485">
        <v>422532302.81934977</v>
      </c>
      <c r="HA219" s="485">
        <v>479101907.68154711</v>
      </c>
      <c r="HB219" s="485">
        <v>531828542.18629903</v>
      </c>
      <c r="HC219" s="485">
        <v>586265787.27250969</v>
      </c>
      <c r="HD219" s="485">
        <v>583866556.55851579</v>
      </c>
      <c r="HE219" s="485">
        <v>511471933.63279665</v>
      </c>
      <c r="HF219" s="485">
        <v>495198402.49729049</v>
      </c>
      <c r="HG219" s="484">
        <v>605648557.7029053</v>
      </c>
      <c r="HH219" s="484">
        <v>602761121.20385528</v>
      </c>
      <c r="HI219" s="484">
        <v>593628890.60790098</v>
      </c>
      <c r="HJ219" s="484">
        <v>572127215.17069924</v>
      </c>
      <c r="HK219" s="484">
        <v>585348782.5525353</v>
      </c>
      <c r="HL219" s="484">
        <v>617997887.64159095</v>
      </c>
      <c r="HM219" s="484">
        <v>676579336.43202698</v>
      </c>
      <c r="HN219" s="484">
        <v>745876047.01524317</v>
      </c>
      <c r="HO219" s="484">
        <v>778767521.04399383</v>
      </c>
      <c r="HP219" s="484">
        <v>659446476.1945976</v>
      </c>
      <c r="HQ219" s="485">
        <v>707752336.3874197</v>
      </c>
      <c r="HR219" s="485">
        <v>700961309.68080354</v>
      </c>
      <c r="HS219" s="485">
        <v>775828357.98159027</v>
      </c>
      <c r="HT219" s="485">
        <v>775813491.52693951</v>
      </c>
      <c r="HU219" s="485">
        <v>795351649.60858238</v>
      </c>
      <c r="HV219" s="485">
        <v>803831703.60338593</v>
      </c>
      <c r="HW219" s="485">
        <v>780030506.417328</v>
      </c>
      <c r="HX219" s="485">
        <v>800037764.7773906</v>
      </c>
      <c r="HY219" s="485">
        <v>786257170.07447946</v>
      </c>
      <c r="HZ219" s="485">
        <v>793351030.66145945</v>
      </c>
      <c r="IA219" s="485">
        <v>653784638.71204054</v>
      </c>
      <c r="IB219" s="485">
        <v>711989123.51708353</v>
      </c>
      <c r="IC219" s="485">
        <v>637267625.70748675</v>
      </c>
      <c r="ID219" s="485">
        <v>642862318.72471595</v>
      </c>
      <c r="IE219" s="485">
        <v>668935139.96182704</v>
      </c>
      <c r="IF219" s="485">
        <v>650144983.83148229</v>
      </c>
      <c r="IG219" s="485">
        <v>644799974.55347705</v>
      </c>
      <c r="IH219" s="479" t="s">
        <v>95</v>
      </c>
      <c r="II219" s="479" t="s">
        <v>95</v>
      </c>
      <c r="IJ219" s="485">
        <v>542877234.71172905</v>
      </c>
      <c r="IK219" s="485">
        <v>529924037.95063615</v>
      </c>
    </row>
    <row r="220" spans="2:245" x14ac:dyDescent="0.2">
      <c r="B220" s="226" t="s">
        <v>177</v>
      </c>
      <c r="C220" s="127">
        <v>88663.226741299746</v>
      </c>
      <c r="D220" s="127">
        <v>202967.06584289993</v>
      </c>
      <c r="E220" s="127">
        <v>213711.04528389982</v>
      </c>
      <c r="F220" s="130">
        <v>416195.61680520023</v>
      </c>
      <c r="G220" s="127">
        <v>545334.2670777</v>
      </c>
      <c r="H220" s="127">
        <v>566967.97873980005</v>
      </c>
      <c r="I220" s="127">
        <v>601178.40316630015</v>
      </c>
      <c r="J220" s="127">
        <v>614438.00716019992</v>
      </c>
      <c r="K220" s="127">
        <v>657748.21344039997</v>
      </c>
      <c r="L220" s="127">
        <v>687568.85946830001</v>
      </c>
      <c r="M220" s="127">
        <v>700036.81160999998</v>
      </c>
      <c r="N220" s="127">
        <v>700703.10561429977</v>
      </c>
      <c r="O220" s="127">
        <v>1010754.5953587</v>
      </c>
      <c r="P220" s="130">
        <v>1013863.5445984001</v>
      </c>
      <c r="Q220" s="130">
        <v>1104985.9118043</v>
      </c>
      <c r="R220" s="130">
        <v>1124581.3378863998</v>
      </c>
      <c r="S220" s="130">
        <v>1266539.9666639999</v>
      </c>
      <c r="T220" s="127">
        <v>1268928.3593464002</v>
      </c>
      <c r="U220" s="127">
        <v>1302710.7488377003</v>
      </c>
      <c r="V220" s="127">
        <v>1333225.1878295999</v>
      </c>
      <c r="W220" s="127">
        <v>1334084.2295656002</v>
      </c>
      <c r="X220" s="127">
        <v>291551.02433840011</v>
      </c>
      <c r="Y220" s="120">
        <v>346731.69511180004</v>
      </c>
      <c r="Z220" s="120">
        <v>358970.90285510011</v>
      </c>
      <c r="AA220" s="120">
        <v>781067.07465210045</v>
      </c>
      <c r="AB220" s="120">
        <v>834127.88576090033</v>
      </c>
      <c r="AC220" s="131">
        <v>3434712.8922107005</v>
      </c>
      <c r="AD220" s="131">
        <v>5149720.0166076003</v>
      </c>
      <c r="AE220" s="131">
        <v>5320733.7369826008</v>
      </c>
      <c r="AF220" s="131">
        <v>6436402.3683239017</v>
      </c>
      <c r="AG220" s="120">
        <v>10294227.152158203</v>
      </c>
      <c r="AH220" s="120">
        <v>10245508.857998</v>
      </c>
      <c r="AI220" s="120">
        <v>10294844.154868601</v>
      </c>
      <c r="AJ220" s="120">
        <v>10073425.5999745</v>
      </c>
      <c r="AK220" s="120">
        <v>12227611.209440501</v>
      </c>
      <c r="AL220" s="120">
        <v>16528058.685647098</v>
      </c>
      <c r="AM220" s="120">
        <v>16617501.872901803</v>
      </c>
      <c r="AN220" s="120">
        <v>16081155.969425796</v>
      </c>
      <c r="AO220" s="120">
        <v>16275262.977392802</v>
      </c>
      <c r="AP220" s="120">
        <v>25019769.221740302</v>
      </c>
      <c r="AQ220" s="120">
        <v>25620884.084420498</v>
      </c>
      <c r="AR220" s="120">
        <v>26891766.443969402</v>
      </c>
      <c r="AS220" s="120">
        <v>27324753.64468839</v>
      </c>
      <c r="AT220" s="131">
        <v>42677786.836546399</v>
      </c>
      <c r="AU220" s="131">
        <v>43344868.224809796</v>
      </c>
      <c r="AV220" s="131">
        <v>46923758.7259207</v>
      </c>
      <c r="AW220" s="131">
        <v>54195389.277593605</v>
      </c>
      <c r="AX220" s="131">
        <v>25592564.497985974</v>
      </c>
      <c r="AY220" s="120">
        <v>28327611.412893567</v>
      </c>
      <c r="AZ220" s="127">
        <v>34848500.663368478</v>
      </c>
      <c r="BA220" s="127">
        <v>40680835.274336696</v>
      </c>
      <c r="BB220" s="127">
        <v>47811579.432553291</v>
      </c>
      <c r="BC220" s="127">
        <v>49861810.139040224</v>
      </c>
      <c r="BD220" s="127">
        <v>119596125.42433308</v>
      </c>
      <c r="BE220" s="127">
        <v>115575883.17106131</v>
      </c>
      <c r="BF220" s="127">
        <v>138210482.75990441</v>
      </c>
      <c r="BG220" s="127">
        <v>131194980.69512782</v>
      </c>
      <c r="BH220" s="127">
        <v>145011143.84019461</v>
      </c>
      <c r="BI220" s="127">
        <v>137983879.20277101</v>
      </c>
      <c r="BJ220" s="127">
        <v>154470481.39838317</v>
      </c>
      <c r="BK220" s="127">
        <v>140663180.81214488</v>
      </c>
      <c r="BL220" s="127">
        <v>155750226.90342796</v>
      </c>
      <c r="BM220" s="127">
        <v>148729059.02978352</v>
      </c>
      <c r="BN220" s="127">
        <v>165869375.62336859</v>
      </c>
      <c r="BO220" s="127">
        <v>194930306.42090023</v>
      </c>
      <c r="BP220" s="127">
        <v>135881284.4249464</v>
      </c>
      <c r="BQ220" s="127">
        <v>132753112.29667954</v>
      </c>
      <c r="BR220" s="127">
        <v>71646154.116323426</v>
      </c>
      <c r="BS220" s="127">
        <v>218721678.5991978</v>
      </c>
      <c r="BT220" s="127">
        <v>782579778.73664856</v>
      </c>
      <c r="BU220" s="127">
        <v>457501068.0222522</v>
      </c>
      <c r="BV220" s="127">
        <v>487059561.9888894</v>
      </c>
      <c r="BW220" s="127">
        <v>448771455.33740717</v>
      </c>
      <c r="BX220" s="127">
        <v>1410189900.5259132</v>
      </c>
      <c r="BY220" s="127">
        <v>1489347496.1584723</v>
      </c>
      <c r="BZ220" s="127">
        <v>1501716146.2458012</v>
      </c>
      <c r="CA220" s="127">
        <v>1554815543.589772</v>
      </c>
      <c r="CB220" s="127">
        <v>1642550270.9130948</v>
      </c>
      <c r="CC220" s="127">
        <v>2446090911.4703951</v>
      </c>
      <c r="CD220" s="127">
        <v>2547460404.9510455</v>
      </c>
      <c r="CE220" s="127">
        <v>2651195199.4464908</v>
      </c>
      <c r="CF220" s="127">
        <v>21314396575.670002</v>
      </c>
      <c r="CG220" s="127">
        <v>-7544732651.6400032</v>
      </c>
      <c r="CH220" s="127">
        <v>199100348.70000076</v>
      </c>
      <c r="CI220" s="127">
        <v>-856648682.56999588</v>
      </c>
      <c r="CJ220" s="127">
        <v>-8783651010.4400024</v>
      </c>
      <c r="CK220" s="127">
        <v>10316232268.419998</v>
      </c>
      <c r="CL220" s="130">
        <v>11455343629.700005</v>
      </c>
      <c r="CM220" s="130">
        <v>11529884041.039993</v>
      </c>
      <c r="CN220" s="130">
        <v>11776247416.440002</v>
      </c>
      <c r="CO220" s="130">
        <v>12662580699.559998</v>
      </c>
      <c r="CP220" s="248">
        <v>43987643016.51001</v>
      </c>
      <c r="CQ220" s="248">
        <v>43713824791.930008</v>
      </c>
      <c r="CR220" s="248">
        <v>44716521839.830009</v>
      </c>
      <c r="CS220" s="248">
        <v>48703671962.430008</v>
      </c>
      <c r="CT220" s="248">
        <v>39744792796.979996</v>
      </c>
      <c r="CU220" s="248">
        <v>-7642083577.9099731</v>
      </c>
      <c r="CV220" s="248">
        <v>33450793092.819977</v>
      </c>
      <c r="CW220" s="248">
        <v>94388403448.529999</v>
      </c>
      <c r="CX220" s="248">
        <v>72637732051.690002</v>
      </c>
      <c r="CY220" s="248">
        <v>110303880941.95001</v>
      </c>
      <c r="CZ220" s="248">
        <v>179133053118.62</v>
      </c>
      <c r="DA220" s="248">
        <v>253417041451.54999</v>
      </c>
      <c r="DB220" s="248">
        <v>382578363549.47003</v>
      </c>
      <c r="DC220" s="248">
        <v>870088474870.13</v>
      </c>
      <c r="DD220" s="248">
        <v>809860066833.93994</v>
      </c>
      <c r="DE220" s="248">
        <v>836250384249.26013</v>
      </c>
      <c r="DF220" s="248">
        <v>815982745404.31982</v>
      </c>
      <c r="DG220" s="302">
        <v>-921799297495.7998</v>
      </c>
      <c r="DH220" s="302">
        <v>-954018950185.55029</v>
      </c>
      <c r="DI220" s="302">
        <v>-950008673355.62012</v>
      </c>
      <c r="DJ220" s="302">
        <v>-1013878124132.1001</v>
      </c>
      <c r="DK220" s="302">
        <v>-2811034588302.3604</v>
      </c>
      <c r="DL220" s="302">
        <v>-2863750194838.6191</v>
      </c>
      <c r="DM220" s="302">
        <v>-2858698257388.4102</v>
      </c>
      <c r="DN220" s="302">
        <v>-2746508906576.9805</v>
      </c>
      <c r="DO220" s="302">
        <v>-2546553557858.0713</v>
      </c>
      <c r="DP220" s="311">
        <v>-2159647098909.1309</v>
      </c>
      <c r="DQ220" s="311">
        <v>-2782095309033.5996</v>
      </c>
      <c r="DR220" s="311">
        <v>-2763099316814.0195</v>
      </c>
      <c r="DS220" s="311">
        <v>-2754081955157.291</v>
      </c>
      <c r="DT220" s="311">
        <v>-1762101412750.2578</v>
      </c>
      <c r="DU220" s="302">
        <v>-1725950902530.7578</v>
      </c>
      <c r="DV220" s="302">
        <v>-1746374390788.2266</v>
      </c>
      <c r="DW220" s="302">
        <v>-1862057678614.8164</v>
      </c>
      <c r="DX220" s="311">
        <v>-345502285174.28015</v>
      </c>
      <c r="DY220" s="302">
        <v>-162920648529.23975</v>
      </c>
      <c r="DZ220" s="302">
        <v>-172620672834.72021</v>
      </c>
      <c r="EA220" s="302">
        <v>-125538304081.00952</v>
      </c>
      <c r="EB220" s="302">
        <v>134635947944.6001</v>
      </c>
      <c r="EC220" s="302">
        <v>195699504271.72949</v>
      </c>
      <c r="ED220" s="302">
        <v>514938809910.91016</v>
      </c>
      <c r="EE220" s="302">
        <v>226049852229.20068</v>
      </c>
      <c r="EF220" s="302">
        <v>463476465515.20996</v>
      </c>
      <c r="EG220" s="302">
        <v>-450630986365.85938</v>
      </c>
      <c r="EH220" s="302">
        <v>-437879482943.20898</v>
      </c>
      <c r="EI220" s="302">
        <v>-257446770060.82031</v>
      </c>
      <c r="EJ220" s="302">
        <v>-661336129053.11133</v>
      </c>
      <c r="EK220" s="374">
        <v>-470528495868.04102</v>
      </c>
      <c r="EL220" s="409">
        <v>-7733139.9473512387</v>
      </c>
      <c r="EM220" s="409">
        <v>-7968636.2806982966</v>
      </c>
      <c r="EN220" s="311">
        <v>-8039160.836525254</v>
      </c>
      <c r="EO220" s="396">
        <v>-7680278.9930644296</v>
      </c>
      <c r="EP220" s="396">
        <v>-10353893.467215508</v>
      </c>
      <c r="EQ220" s="396">
        <v>-10139334.682282047</v>
      </c>
      <c r="ER220" s="396">
        <v>-8964613.0245459173</v>
      </c>
      <c r="ES220" s="396">
        <v>-8862155.0155567806</v>
      </c>
      <c r="ET220" s="409">
        <v>-14887013.574192617</v>
      </c>
      <c r="EU220" s="409">
        <v>-13952277.899122594</v>
      </c>
      <c r="EV220" s="409">
        <v>-1286066.6800279375</v>
      </c>
      <c r="EW220" s="409">
        <v>-1231551.2136325</v>
      </c>
      <c r="EX220" s="434">
        <v>-2527571.0275760312</v>
      </c>
      <c r="EY220" s="461">
        <v>-7073792.0544378124</v>
      </c>
      <c r="EZ220" s="461">
        <v>-123491.39628970313</v>
      </c>
      <c r="FA220" s="461">
        <v>3518836.9901051209</v>
      </c>
      <c r="FB220" s="461">
        <v>4360086.6557008708</v>
      </c>
      <c r="FC220" s="461">
        <v>3313806.6359995389</v>
      </c>
      <c r="FD220" s="434">
        <v>2392246.0136468201</v>
      </c>
      <c r="FE220" s="434">
        <v>2102168.1859503752</v>
      </c>
      <c r="FF220" s="461">
        <v>1940953.574999664</v>
      </c>
      <c r="FG220" s="461">
        <v>-120290.37420375001</v>
      </c>
      <c r="FH220" s="461">
        <v>-309428.13204469532</v>
      </c>
      <c r="FI220" s="461">
        <v>-293848.21083867189</v>
      </c>
      <c r="FJ220" s="461">
        <v>-562867.48202849214</v>
      </c>
      <c r="FK220" s="461">
        <v>-904903.30217478122</v>
      </c>
      <c r="FL220" s="461">
        <v>-3876079.2613991876</v>
      </c>
      <c r="FM220" s="461">
        <v>548046.3879717188</v>
      </c>
      <c r="FN220" s="461">
        <v>13647409.792938907</v>
      </c>
      <c r="FO220" s="461">
        <v>34815045.501929626</v>
      </c>
      <c r="FP220" s="469" t="s">
        <v>95</v>
      </c>
      <c r="FQ220" s="469" t="s">
        <v>95</v>
      </c>
      <c r="FR220" s="469" t="s">
        <v>95</v>
      </c>
      <c r="FS220" s="469" t="s">
        <v>95</v>
      </c>
      <c r="FT220" s="469" t="s">
        <v>95</v>
      </c>
      <c r="FU220" s="469" t="s">
        <v>95</v>
      </c>
      <c r="FV220" s="469" t="s">
        <v>95</v>
      </c>
      <c r="FW220" s="469" t="s">
        <v>95</v>
      </c>
      <c r="FX220" s="469" t="s">
        <v>95</v>
      </c>
      <c r="FY220" s="469" t="s">
        <v>95</v>
      </c>
      <c r="FZ220" s="469" t="s">
        <v>95</v>
      </c>
      <c r="GA220" s="469" t="s">
        <v>95</v>
      </c>
      <c r="GB220" s="461">
        <v>64608537.581630684</v>
      </c>
      <c r="GC220" s="461">
        <v>79541788.186097533</v>
      </c>
      <c r="GD220" s="461">
        <v>80007812.136342809</v>
      </c>
      <c r="GE220" s="461">
        <v>81264643.23047477</v>
      </c>
      <c r="GF220" s="461">
        <v>88039690.702598974</v>
      </c>
      <c r="GG220" s="461">
        <v>93755502.064776152</v>
      </c>
      <c r="GH220" s="461">
        <v>124467385.33600235</v>
      </c>
      <c r="GI220" s="461">
        <v>121172082.41050825</v>
      </c>
      <c r="GJ220" s="461">
        <v>125477423.04397644</v>
      </c>
      <c r="GK220" s="461">
        <v>141085817.18820933</v>
      </c>
      <c r="GL220" s="461">
        <v>174434004.4869712</v>
      </c>
      <c r="GM220" s="461">
        <v>184967367.56962159</v>
      </c>
      <c r="GN220" s="461">
        <v>186133699.52572095</v>
      </c>
      <c r="GO220" s="461">
        <v>191941096.00537217</v>
      </c>
      <c r="GP220" s="461">
        <v>201794810.63758332</v>
      </c>
      <c r="GQ220" s="311">
        <v>215075372.50299975</v>
      </c>
      <c r="GR220" s="311">
        <v>260722146.29522312</v>
      </c>
      <c r="GS220" s="311">
        <v>318988338.6316331</v>
      </c>
      <c r="GT220" s="311">
        <v>445123021.60709387</v>
      </c>
      <c r="GU220" s="311">
        <v>479581432.40587944</v>
      </c>
      <c r="GV220" s="311">
        <v>478925842.9901967</v>
      </c>
      <c r="GW220" s="311">
        <v>479900660.61842728</v>
      </c>
      <c r="GX220" s="311">
        <v>508247613.30923629</v>
      </c>
      <c r="GY220" s="489">
        <v>468431643.9174335</v>
      </c>
      <c r="GZ220" s="489">
        <v>568874187.42771065</v>
      </c>
      <c r="HA220" s="489">
        <v>645729973.88115942</v>
      </c>
      <c r="HB220" s="489">
        <v>715277875.86656129</v>
      </c>
      <c r="HC220" s="489">
        <v>788801452.29288805</v>
      </c>
      <c r="HD220" s="489">
        <v>786932895.82128501</v>
      </c>
      <c r="HE220" s="489">
        <v>707846907.6889962</v>
      </c>
      <c r="HF220" s="489">
        <v>686272329.6768465</v>
      </c>
      <c r="HG220" s="498">
        <v>813485634.849473</v>
      </c>
      <c r="HH220" s="498">
        <v>810958508.30988324</v>
      </c>
      <c r="HI220" s="498">
        <v>800065805.61234283</v>
      </c>
      <c r="HJ220" s="498">
        <v>772536303.2489723</v>
      </c>
      <c r="HK220" s="498">
        <v>791143539.75214624</v>
      </c>
      <c r="HL220" s="498">
        <v>836575001.71045268</v>
      </c>
      <c r="HM220" s="498">
        <v>914531233.84277618</v>
      </c>
      <c r="HN220" s="498">
        <v>1010402770.835921</v>
      </c>
      <c r="HO220" s="498">
        <v>1057125489.5307546</v>
      </c>
      <c r="HP220" s="498">
        <v>964439539.95327079</v>
      </c>
      <c r="HQ220" s="489">
        <v>1025610444.0160978</v>
      </c>
      <c r="HR220" s="489">
        <v>1024134392.7580823</v>
      </c>
      <c r="HS220" s="489">
        <v>1114570273.5606272</v>
      </c>
      <c r="HT220" s="489">
        <v>1116407942.183033</v>
      </c>
      <c r="HU220" s="489">
        <v>1139776403.6434443</v>
      </c>
      <c r="HV220" s="489">
        <v>1151860183.3781433</v>
      </c>
      <c r="HW220" s="489">
        <v>1125856103.681916</v>
      </c>
      <c r="HX220" s="489">
        <v>1153593979.5410125</v>
      </c>
      <c r="HY220" s="489">
        <v>1146800004.2374473</v>
      </c>
      <c r="HZ220" s="489">
        <v>1155488376.2729013</v>
      </c>
      <c r="IA220" s="489">
        <v>1036214882.721297</v>
      </c>
      <c r="IB220" s="489">
        <v>1131102972.4434566</v>
      </c>
      <c r="IC220" s="489">
        <v>1079646775.9738171</v>
      </c>
      <c r="ID220" s="489">
        <v>1091639880.9092391</v>
      </c>
      <c r="IE220" s="489">
        <v>1125773685.7617686</v>
      </c>
      <c r="IF220" s="489">
        <v>1107967283.9514875</v>
      </c>
      <c r="IG220" s="489">
        <v>1104581061.1052561</v>
      </c>
      <c r="IH220" s="481" t="s">
        <v>95</v>
      </c>
      <c r="II220" s="481" t="s">
        <v>95</v>
      </c>
      <c r="IJ220" s="489">
        <v>992524263.79417205</v>
      </c>
      <c r="IK220" s="489">
        <v>978711236.70570052</v>
      </c>
    </row>
    <row r="221" spans="2:245" x14ac:dyDescent="0.2">
      <c r="B221" s="226" t="s">
        <v>178</v>
      </c>
      <c r="C221" s="127">
        <v>624478.96272019995</v>
      </c>
      <c r="D221" s="127">
        <v>614434.89478839992</v>
      </c>
      <c r="E221" s="127">
        <v>488024.33077599993</v>
      </c>
      <c r="F221" s="130">
        <v>479333.27533760003</v>
      </c>
      <c r="G221" s="127">
        <v>476257.60838650004</v>
      </c>
      <c r="H221" s="127">
        <v>490226.4335627</v>
      </c>
      <c r="I221" s="127">
        <v>490377.3869483</v>
      </c>
      <c r="J221" s="127">
        <v>490382.25285699993</v>
      </c>
      <c r="K221" s="127">
        <v>481807.45137809997</v>
      </c>
      <c r="L221" s="127">
        <v>852013.53050610004</v>
      </c>
      <c r="M221" s="127">
        <v>852157.99746409978</v>
      </c>
      <c r="N221" s="127">
        <v>852267.59730679984</v>
      </c>
      <c r="O221" s="127">
        <v>838988.20290060004</v>
      </c>
      <c r="P221" s="130">
        <v>854131.47799600009</v>
      </c>
      <c r="Q221" s="130">
        <v>854378.42668219993</v>
      </c>
      <c r="R221" s="130">
        <v>5064518.2042830996</v>
      </c>
      <c r="S221" s="130">
        <v>5066080.2466947995</v>
      </c>
      <c r="T221" s="127">
        <v>12676383.960355999</v>
      </c>
      <c r="U221" s="127">
        <v>13573210.4819149</v>
      </c>
      <c r="V221" s="127">
        <v>13804868.3442639</v>
      </c>
      <c r="W221" s="127">
        <v>16418189.9092112</v>
      </c>
      <c r="X221" s="127">
        <v>31718221.856552701</v>
      </c>
      <c r="Y221" s="120">
        <v>31718221.856552701</v>
      </c>
      <c r="Z221" s="120">
        <v>32422738.705370702</v>
      </c>
      <c r="AA221" s="120">
        <v>33099725.456679802</v>
      </c>
      <c r="AB221" s="120">
        <v>34418870.128892802</v>
      </c>
      <c r="AC221" s="131">
        <v>35565514.387145698</v>
      </c>
      <c r="AD221" s="131">
        <v>35565514.560553201</v>
      </c>
      <c r="AE221" s="131">
        <v>35565514.560553201</v>
      </c>
      <c r="AF221" s="131">
        <v>30819789.097912502</v>
      </c>
      <c r="AG221" s="120">
        <v>27196494.481428899</v>
      </c>
      <c r="AH221" s="120">
        <v>27208134.086219996</v>
      </c>
      <c r="AI221" s="120">
        <v>27208123.301688895</v>
      </c>
      <c r="AJ221" s="120">
        <v>27208123.301688895</v>
      </c>
      <c r="AK221" s="120">
        <v>27276064.666092299</v>
      </c>
      <c r="AL221" s="120">
        <v>538710.95210880006</v>
      </c>
      <c r="AM221" s="120">
        <v>538710.95210880006</v>
      </c>
      <c r="AN221" s="120">
        <v>538710.95210880006</v>
      </c>
      <c r="AO221" s="120">
        <v>496564.4129929</v>
      </c>
      <c r="AP221" s="120">
        <v>500108.88081260002</v>
      </c>
      <c r="AQ221" s="120">
        <v>500108.88081260002</v>
      </c>
      <c r="AR221" s="120">
        <v>500469.23732890002</v>
      </c>
      <c r="AS221" s="120">
        <v>500469.23732890002</v>
      </c>
      <c r="AT221" s="131">
        <v>502096.73981110001</v>
      </c>
      <c r="AU221" s="131">
        <v>502096.73981110001</v>
      </c>
      <c r="AV221" s="131">
        <v>502096.73981110001</v>
      </c>
      <c r="AW221" s="131">
        <v>502096.41255929996</v>
      </c>
      <c r="AX221" s="131">
        <v>419524.47855930001</v>
      </c>
      <c r="AY221" s="120">
        <v>419524.47855930001</v>
      </c>
      <c r="AZ221" s="127">
        <v>433988.22855930001</v>
      </c>
      <c r="BA221" s="127">
        <v>433704.18342380004</v>
      </c>
      <c r="BB221" s="127">
        <v>433704.18342380004</v>
      </c>
      <c r="BC221" s="127">
        <v>157259905.6481064</v>
      </c>
      <c r="BD221" s="127">
        <v>1175356517.4609842</v>
      </c>
      <c r="BE221" s="127">
        <v>1175335629.7250388</v>
      </c>
      <c r="BF221" s="127">
        <v>1363389330.7782679</v>
      </c>
      <c r="BG221" s="127">
        <v>1662363175.5528409</v>
      </c>
      <c r="BH221" s="127">
        <v>1884765505.4104807</v>
      </c>
      <c r="BI221" s="127">
        <v>1726916394.1767707</v>
      </c>
      <c r="BJ221" s="127">
        <v>2072000517.5694494</v>
      </c>
      <c r="BK221" s="127">
        <v>2346989838.2698231</v>
      </c>
      <c r="BL221" s="127">
        <v>2347003695.2414207</v>
      </c>
      <c r="BM221" s="127">
        <v>2346431331.7413568</v>
      </c>
      <c r="BN221" s="127">
        <v>2817074753.1489353</v>
      </c>
      <c r="BO221" s="127">
        <v>2779937753.6557817</v>
      </c>
      <c r="BP221" s="127">
        <v>2888899139.643136</v>
      </c>
      <c r="BQ221" s="127">
        <v>2935733140.2750783</v>
      </c>
      <c r="BR221" s="127">
        <v>2935733140.2750783</v>
      </c>
      <c r="BS221" s="127">
        <v>3302699783.0416675</v>
      </c>
      <c r="BT221" s="127">
        <v>3355346275.1050205</v>
      </c>
      <c r="BU221" s="127">
        <v>2936691622.9408808</v>
      </c>
      <c r="BV221" s="127">
        <v>2936707269.1832404</v>
      </c>
      <c r="BW221" s="127">
        <v>2936707269.1832404</v>
      </c>
      <c r="BX221" s="127">
        <v>3513200705.447916</v>
      </c>
      <c r="BY221" s="127">
        <v>4208521678.7688136</v>
      </c>
      <c r="BZ221" s="127">
        <v>4391500882.2743111</v>
      </c>
      <c r="CA221" s="127">
        <v>4391500882.2743111</v>
      </c>
      <c r="CB221" s="127">
        <v>5269801059.1007042</v>
      </c>
      <c r="CC221" s="127">
        <v>6302924486.3058615</v>
      </c>
      <c r="CD221" s="127">
        <v>7563509383.9385672</v>
      </c>
      <c r="CE221" s="127">
        <v>9076211261.0978107</v>
      </c>
      <c r="CF221" s="127">
        <v>219836376677.33002</v>
      </c>
      <c r="CG221" s="127">
        <v>220885682271.26999</v>
      </c>
      <c r="CH221" s="127">
        <v>222511967562.87997</v>
      </c>
      <c r="CI221" s="127">
        <v>223812995796.14999</v>
      </c>
      <c r="CJ221" s="127">
        <v>220849542598.08002</v>
      </c>
      <c r="CK221" s="127">
        <v>223139388673.45001</v>
      </c>
      <c r="CL221" s="130">
        <v>224218399256.97</v>
      </c>
      <c r="CM221" s="130">
        <v>226160618307.33002</v>
      </c>
      <c r="CN221" s="130">
        <v>228283102307.84998</v>
      </c>
      <c r="CO221" s="130">
        <v>230800798409.54001</v>
      </c>
      <c r="CP221" s="248">
        <v>229480413579.32999</v>
      </c>
      <c r="CQ221" s="248">
        <v>230756486314.71002</v>
      </c>
      <c r="CR221" s="248">
        <v>238235690402.68997</v>
      </c>
      <c r="CS221" s="248">
        <v>273682155274.67999</v>
      </c>
      <c r="CT221" s="248">
        <v>300913002076.36005</v>
      </c>
      <c r="CU221" s="248">
        <v>660698001766.23999</v>
      </c>
      <c r="CV221" s="248">
        <v>1056092191409.25</v>
      </c>
      <c r="CW221" s="248">
        <v>1189630390263.04</v>
      </c>
      <c r="CX221" s="248">
        <v>1486796239909.0901</v>
      </c>
      <c r="CY221" s="248">
        <v>1682408757123.47</v>
      </c>
      <c r="CZ221" s="248">
        <v>2097039816261.46</v>
      </c>
      <c r="DA221" s="248">
        <v>2640847642297.6997</v>
      </c>
      <c r="DB221" s="248">
        <v>4145651526240.6699</v>
      </c>
      <c r="DC221" s="248">
        <v>8742692556190.2314</v>
      </c>
      <c r="DD221" s="248">
        <v>8738956045695.2598</v>
      </c>
      <c r="DE221" s="248">
        <v>8740731550682.2295</v>
      </c>
      <c r="DF221" s="248">
        <v>8741977054180.5703</v>
      </c>
      <c r="DG221" s="302">
        <v>8757185602518.4912</v>
      </c>
      <c r="DH221" s="302">
        <v>8750158087521.499</v>
      </c>
      <c r="DI221" s="302">
        <v>8745755945161.0908</v>
      </c>
      <c r="DJ221" s="302">
        <v>8743740507369.502</v>
      </c>
      <c r="DK221" s="302">
        <v>4348413563452.52</v>
      </c>
      <c r="DL221" s="302">
        <v>4356240623392.5605</v>
      </c>
      <c r="DM221" s="302">
        <v>4374626954752.5898</v>
      </c>
      <c r="DN221" s="302">
        <v>5411626602728.4502</v>
      </c>
      <c r="DO221" s="302">
        <v>6866126643560.3496</v>
      </c>
      <c r="DP221" s="311">
        <v>6926364223708.7998</v>
      </c>
      <c r="DQ221" s="311">
        <v>-495118112831.55005</v>
      </c>
      <c r="DR221" s="311">
        <v>-514110177160.89008</v>
      </c>
      <c r="DS221" s="311">
        <v>-536884751948.8399</v>
      </c>
      <c r="DT221" s="311">
        <v>-565456567106.54004</v>
      </c>
      <c r="DU221" s="302">
        <v>-595338908872.17993</v>
      </c>
      <c r="DV221" s="302">
        <v>-609475929607.28003</v>
      </c>
      <c r="DW221" s="302">
        <v>-620815570914.26013</v>
      </c>
      <c r="DX221" s="311">
        <v>-669850217515.37988</v>
      </c>
      <c r="DY221" s="302">
        <v>-706142742218.69983</v>
      </c>
      <c r="DZ221" s="302">
        <v>-730039241086.71973</v>
      </c>
      <c r="EA221" s="302">
        <v>-762606066189.88977</v>
      </c>
      <c r="EB221" s="302">
        <v>-872936263868.61987</v>
      </c>
      <c r="EC221" s="302">
        <v>-1485660722657.4897</v>
      </c>
      <c r="ED221" s="302">
        <v>-1622289202148.5896</v>
      </c>
      <c r="EE221" s="302">
        <v>-1755419998764.6299</v>
      </c>
      <c r="EF221" s="302">
        <v>-1981473370810.6001</v>
      </c>
      <c r="EG221" s="302">
        <v>-2558729792917.4004</v>
      </c>
      <c r="EH221" s="302">
        <v>-2610493427232.1997</v>
      </c>
      <c r="EI221" s="302">
        <v>-2670864949946.6108</v>
      </c>
      <c r="EJ221" s="302">
        <v>-2474963721541.0996</v>
      </c>
      <c r="EK221" s="374">
        <v>-2603488621258.4692</v>
      </c>
      <c r="EL221" s="409">
        <v>-2646025.8752720207</v>
      </c>
      <c r="EM221" s="409">
        <v>-2547642.4618736696</v>
      </c>
      <c r="EN221" s="311">
        <v>-2516150.5215856801</v>
      </c>
      <c r="EO221" s="396">
        <v>-2592840.2664413298</v>
      </c>
      <c r="EP221" s="396">
        <v>-3294201.7957382496</v>
      </c>
      <c r="EQ221" s="396">
        <v>-3410389.0163595802</v>
      </c>
      <c r="ER221" s="396">
        <v>-4234896.3577575907</v>
      </c>
      <c r="ES221" s="396">
        <v>-4531140.996377971</v>
      </c>
      <c r="ET221" s="409">
        <v>-5296800.5181864202</v>
      </c>
      <c r="EU221" s="409">
        <v>-5778042.1486731097</v>
      </c>
      <c r="EV221" s="409">
        <v>-6418072.9656866407</v>
      </c>
      <c r="EW221" s="409">
        <v>-6539507.3355676997</v>
      </c>
      <c r="EX221" s="434">
        <v>-6274681.0416907519</v>
      </c>
      <c r="EY221" s="461">
        <v>-6736196.1520624794</v>
      </c>
      <c r="EZ221" s="461">
        <v>-8615562.0584626496</v>
      </c>
      <c r="FA221" s="461">
        <v>-9988721.6616402883</v>
      </c>
      <c r="FB221" s="461">
        <v>-10267418.779777473</v>
      </c>
      <c r="FC221" s="461">
        <v>-10388806.595734211</v>
      </c>
      <c r="FD221" s="434">
        <v>-10197987.920337548</v>
      </c>
      <c r="FE221" s="434">
        <v>-10193894.82894728</v>
      </c>
      <c r="FF221" s="461">
        <v>-10222173.723338561</v>
      </c>
      <c r="FG221" s="461">
        <v>-10188576.295928182</v>
      </c>
      <c r="FH221" s="461">
        <v>-10125099.424700269</v>
      </c>
      <c r="FI221" s="461">
        <v>-10144677.07432718</v>
      </c>
      <c r="FJ221" s="461">
        <v>-10144676.61430718</v>
      </c>
      <c r="FK221" s="461">
        <v>-10144677.119867029</v>
      </c>
      <c r="FL221" s="461">
        <v>-11715938.746030616</v>
      </c>
      <c r="FM221" s="461">
        <v>-13367519.943423178</v>
      </c>
      <c r="FN221" s="461">
        <v>-17426597.62805941</v>
      </c>
      <c r="FO221" s="461">
        <v>-23734671.490690269</v>
      </c>
      <c r="FP221" s="469" t="s">
        <v>95</v>
      </c>
      <c r="FQ221" s="469" t="s">
        <v>95</v>
      </c>
      <c r="FR221" s="469" t="s">
        <v>95</v>
      </c>
      <c r="FS221" s="469" t="s">
        <v>95</v>
      </c>
      <c r="FT221" s="469" t="s">
        <v>95</v>
      </c>
      <c r="FU221" s="469" t="s">
        <v>95</v>
      </c>
      <c r="FV221" s="469" t="s">
        <v>95</v>
      </c>
      <c r="FW221" s="469" t="s">
        <v>95</v>
      </c>
      <c r="FX221" s="469" t="s">
        <v>95</v>
      </c>
      <c r="FY221" s="469" t="s">
        <v>95</v>
      </c>
      <c r="FZ221" s="469" t="s">
        <v>95</v>
      </c>
      <c r="GA221" s="469" t="s">
        <v>95</v>
      </c>
      <c r="GB221" s="461">
        <v>-32814157.773181755</v>
      </c>
      <c r="GC221" s="461">
        <v>-35740555.12534605</v>
      </c>
      <c r="GD221" s="461">
        <v>-37492883.980755337</v>
      </c>
      <c r="GE221" s="461">
        <v>-39752636.155674227</v>
      </c>
      <c r="GF221" s="461">
        <v>-41989528.261196345</v>
      </c>
      <c r="GG221" s="461">
        <v>-43795066.253464855</v>
      </c>
      <c r="GH221" s="461">
        <v>-37625362.314732902</v>
      </c>
      <c r="GI221" s="461">
        <v>-40077298.799023643</v>
      </c>
      <c r="GJ221" s="461">
        <v>-41018130.406165987</v>
      </c>
      <c r="GK221" s="461">
        <v>-44357771.232059516</v>
      </c>
      <c r="GL221" s="461">
        <v>-48540055.165965058</v>
      </c>
      <c r="GM221" s="461">
        <v>-49989495.865021206</v>
      </c>
      <c r="GN221" s="461">
        <v>-50072754.735022716</v>
      </c>
      <c r="GO221" s="461">
        <v>-51083446.339238644</v>
      </c>
      <c r="GP221" s="461">
        <v>-56257534.343469881</v>
      </c>
      <c r="GQ221" s="311">
        <v>-58583007.65828836</v>
      </c>
      <c r="GR221" s="311">
        <v>-67467469.137336448</v>
      </c>
      <c r="GS221" s="311">
        <v>-78931919.733712077</v>
      </c>
      <c r="GT221" s="311">
        <v>-108194835.32012951</v>
      </c>
      <c r="GU221" s="311">
        <v>-115047664.44490604</v>
      </c>
      <c r="GV221" s="311">
        <v>-115047682.25079608</v>
      </c>
      <c r="GW221" s="311">
        <v>-115047671.36112776</v>
      </c>
      <c r="GX221" s="311">
        <v>-120423977.49656926</v>
      </c>
      <c r="GY221" s="489">
        <v>-120952948.44705874</v>
      </c>
      <c r="GZ221" s="489">
        <v>-146341884.60836089</v>
      </c>
      <c r="HA221" s="489">
        <v>-166628066.19961223</v>
      </c>
      <c r="HB221" s="489">
        <v>-183449333.68026224</v>
      </c>
      <c r="HC221" s="489">
        <v>-202535665.02037832</v>
      </c>
      <c r="HD221" s="489">
        <v>-203066339.26276925</v>
      </c>
      <c r="HE221" s="489">
        <v>-196374974.05619958</v>
      </c>
      <c r="HF221" s="489">
        <v>-191073927.17955604</v>
      </c>
      <c r="HG221" s="498">
        <v>-207837077.14656779</v>
      </c>
      <c r="HH221" s="498">
        <v>-208197387.10602802</v>
      </c>
      <c r="HI221" s="498">
        <v>-206436915.00444189</v>
      </c>
      <c r="HJ221" s="498">
        <v>-200409088.07827303</v>
      </c>
      <c r="HK221" s="498">
        <v>-205794757.19961095</v>
      </c>
      <c r="HL221" s="498">
        <v>-218577114.0688616</v>
      </c>
      <c r="HM221" s="498">
        <v>-237951897.41074914</v>
      </c>
      <c r="HN221" s="498">
        <v>-264526723.82067785</v>
      </c>
      <c r="HO221" s="498">
        <v>-278357968.4867608</v>
      </c>
      <c r="HP221" s="498">
        <v>-304993063.75867313</v>
      </c>
      <c r="HQ221" s="489">
        <v>-317858107.62867802</v>
      </c>
      <c r="HR221" s="489">
        <v>-323173083.07727867</v>
      </c>
      <c r="HS221" s="489">
        <v>-338741915.57903707</v>
      </c>
      <c r="HT221" s="489">
        <v>-340594450.65609342</v>
      </c>
      <c r="HU221" s="489">
        <v>-344424754.03486186</v>
      </c>
      <c r="HV221" s="489">
        <v>-348028479.77475739</v>
      </c>
      <c r="HW221" s="489">
        <v>-345825597.26458794</v>
      </c>
      <c r="HX221" s="489">
        <v>-353556214.76362187</v>
      </c>
      <c r="HY221" s="489">
        <v>-360542834.1629678</v>
      </c>
      <c r="HZ221" s="489">
        <v>-362137345.61144179</v>
      </c>
      <c r="IA221" s="489">
        <v>-382430244.00925642</v>
      </c>
      <c r="IB221" s="489">
        <v>-419113848.9263733</v>
      </c>
      <c r="IC221" s="489">
        <v>-442379150.26633024</v>
      </c>
      <c r="ID221" s="489">
        <v>-448777562.18452305</v>
      </c>
      <c r="IE221" s="489">
        <v>-456838545.79994154</v>
      </c>
      <c r="IF221" s="489">
        <v>-457822300.12000519</v>
      </c>
      <c r="IG221" s="489">
        <v>-459781086.55177891</v>
      </c>
      <c r="IH221" s="481" t="s">
        <v>95</v>
      </c>
      <c r="II221" s="481" t="s">
        <v>95</v>
      </c>
      <c r="IJ221" s="489">
        <v>-449647029.08244294</v>
      </c>
      <c r="IK221" s="489">
        <v>-448787198.75506437</v>
      </c>
    </row>
    <row r="222" spans="2:245" x14ac:dyDescent="0.2">
      <c r="B222" s="55"/>
      <c r="C222" s="128"/>
      <c r="D222" s="128"/>
      <c r="E222" s="128"/>
      <c r="F222" s="129"/>
      <c r="G222" s="128"/>
      <c r="H222" s="128"/>
      <c r="I222" s="128"/>
      <c r="J222" s="128"/>
      <c r="K222" s="128"/>
      <c r="L222" s="128"/>
      <c r="M222" s="128"/>
      <c r="N222" s="128"/>
      <c r="O222" s="128"/>
      <c r="P222" s="129"/>
      <c r="Q222" s="129"/>
      <c r="R222" s="129"/>
      <c r="S222" s="129"/>
      <c r="T222" s="128"/>
      <c r="U222" s="128"/>
      <c r="V222" s="128"/>
      <c r="W222" s="128"/>
      <c r="X222" s="128"/>
      <c r="Y222" s="128"/>
      <c r="Z222" s="128"/>
      <c r="AA222" s="128"/>
      <c r="AB222" s="128"/>
      <c r="AC222" s="129"/>
      <c r="AD222" s="129"/>
      <c r="AE222" s="129"/>
      <c r="AF222" s="129"/>
      <c r="AG222" s="128"/>
      <c r="AH222" s="128"/>
      <c r="AI222" s="128"/>
      <c r="AJ222" s="128"/>
      <c r="AK222" s="128"/>
      <c r="AL222" s="128"/>
      <c r="AM222" s="128"/>
      <c r="AN222" s="128"/>
      <c r="AO222" s="128"/>
      <c r="AP222" s="128"/>
      <c r="AQ222" s="128"/>
      <c r="AR222" s="128"/>
      <c r="AS222" s="128"/>
      <c r="AT222" s="129"/>
      <c r="AU222" s="129"/>
      <c r="AV222" s="129"/>
      <c r="AW222" s="129"/>
      <c r="AX222" s="129"/>
      <c r="AY222" s="128"/>
      <c r="AZ222" s="128"/>
      <c r="BA222" s="128"/>
      <c r="BB222" s="128"/>
      <c r="BC222" s="128"/>
      <c r="BD222" s="128"/>
      <c r="BE222" s="128"/>
      <c r="BF222" s="128"/>
      <c r="BG222" s="128"/>
      <c r="BH222" s="128"/>
      <c r="BI222" s="128"/>
      <c r="BJ222" s="128"/>
      <c r="BK222" s="128"/>
      <c r="BL222" s="128"/>
      <c r="BM222" s="128"/>
      <c r="BN222" s="128"/>
      <c r="BO222" s="128"/>
      <c r="BP222" s="128"/>
      <c r="BQ222" s="128"/>
      <c r="BR222" s="128"/>
      <c r="BS222" s="128"/>
      <c r="BT222" s="128"/>
      <c r="BU222" s="128"/>
      <c r="BV222" s="128"/>
      <c r="BW222" s="128"/>
      <c r="BX222" s="128"/>
      <c r="BY222" s="128"/>
      <c r="BZ222" s="128"/>
      <c r="CA222" s="128"/>
      <c r="CB222" s="128"/>
      <c r="CC222" s="128"/>
      <c r="CD222" s="128"/>
      <c r="CE222" s="128"/>
      <c r="CF222" s="128"/>
      <c r="CG222" s="128"/>
      <c r="CH222" s="128"/>
      <c r="CI222" s="128"/>
      <c r="CJ222" s="128"/>
      <c r="CK222" s="128"/>
      <c r="CL222" s="129"/>
      <c r="CM222" s="129"/>
      <c r="CN222" s="129"/>
      <c r="CO222" s="129"/>
      <c r="CP222" s="246"/>
      <c r="CQ222" s="246"/>
      <c r="CR222" s="246"/>
      <c r="CS222" s="246"/>
      <c r="CT222" s="246"/>
      <c r="CU222" s="246"/>
      <c r="CV222" s="246"/>
      <c r="CW222" s="246"/>
      <c r="CX222" s="246"/>
      <c r="CY222" s="246"/>
      <c r="CZ222" s="246"/>
      <c r="DA222" s="246"/>
      <c r="DB222" s="246"/>
      <c r="DC222" s="246"/>
      <c r="DD222" s="246"/>
      <c r="DE222" s="246"/>
      <c r="DF222" s="246"/>
      <c r="DG222" s="300"/>
      <c r="DH222" s="300"/>
      <c r="DI222" s="300"/>
      <c r="DJ222" s="300"/>
      <c r="DK222" s="300"/>
      <c r="DL222" s="300"/>
      <c r="DM222" s="300"/>
      <c r="DN222" s="300"/>
      <c r="DO222" s="300"/>
      <c r="DP222" s="309"/>
      <c r="DQ222" s="309"/>
      <c r="DR222" s="309"/>
      <c r="DS222" s="309"/>
      <c r="DT222" s="309"/>
      <c r="DU222" s="300"/>
      <c r="DV222" s="300"/>
      <c r="DW222" s="300"/>
      <c r="DX222" s="309"/>
      <c r="DY222" s="300"/>
      <c r="DZ222" s="300"/>
      <c r="EA222" s="300"/>
      <c r="EB222" s="300"/>
      <c r="EC222" s="300"/>
      <c r="ED222" s="300"/>
      <c r="EE222" s="300"/>
      <c r="EF222" s="300"/>
      <c r="EG222" s="300"/>
      <c r="EH222" s="300"/>
      <c r="EI222" s="300"/>
      <c r="EJ222" s="300"/>
      <c r="EK222" s="372"/>
      <c r="EL222" s="407"/>
      <c r="EM222" s="407"/>
      <c r="EN222" s="309"/>
      <c r="EO222" s="394"/>
      <c r="EP222" s="394"/>
      <c r="EQ222" s="394"/>
      <c r="ER222" s="394"/>
      <c r="ES222" s="394"/>
      <c r="ET222" s="407"/>
      <c r="EU222" s="407"/>
      <c r="EV222" s="407"/>
      <c r="EW222" s="407"/>
      <c r="EX222" s="432"/>
      <c r="EY222" s="459"/>
      <c r="EZ222" s="459"/>
      <c r="FA222" s="459"/>
      <c r="FB222" s="459"/>
      <c r="FC222" s="459"/>
      <c r="FD222" s="432"/>
      <c r="FE222" s="432"/>
      <c r="FF222" s="459"/>
      <c r="FG222" s="459"/>
      <c r="FH222" s="459"/>
      <c r="FI222" s="459"/>
      <c r="FJ222" s="459"/>
      <c r="FK222" s="459"/>
      <c r="FL222" s="459"/>
      <c r="FM222" s="459"/>
      <c r="FN222" s="459"/>
      <c r="FO222" s="459"/>
      <c r="FP222" s="467"/>
      <c r="FQ222" s="467"/>
      <c r="FR222" s="467"/>
      <c r="FS222" s="467"/>
      <c r="FT222" s="467"/>
      <c r="FU222" s="467"/>
      <c r="FV222" s="467"/>
      <c r="FW222" s="467"/>
      <c r="FX222" s="467"/>
      <c r="FY222" s="467"/>
      <c r="FZ222" s="467"/>
      <c r="GA222" s="467"/>
      <c r="GB222" s="459"/>
      <c r="GC222" s="459"/>
      <c r="GD222" s="459"/>
      <c r="GE222" s="459"/>
      <c r="GF222" s="459"/>
      <c r="GG222" s="459"/>
      <c r="GH222" s="459"/>
      <c r="GI222" s="459"/>
      <c r="GJ222" s="459"/>
      <c r="GK222" s="459"/>
      <c r="GL222" s="459"/>
      <c r="GM222" s="459"/>
      <c r="GN222" s="459"/>
      <c r="GO222" s="459"/>
      <c r="GP222" s="459"/>
      <c r="GQ222" s="309"/>
      <c r="GR222" s="309"/>
      <c r="GS222" s="309"/>
      <c r="GT222" s="309"/>
      <c r="GU222" s="309"/>
      <c r="GV222" s="309"/>
      <c r="GW222" s="309"/>
      <c r="GX222" s="309"/>
      <c r="GY222" s="485"/>
      <c r="GZ222" s="485"/>
      <c r="HA222" s="485"/>
      <c r="HB222" s="485"/>
      <c r="HC222" s="485"/>
      <c r="HD222" s="485"/>
      <c r="HE222" s="485"/>
      <c r="HF222" s="485"/>
      <c r="HG222" s="484"/>
      <c r="HH222" s="484"/>
      <c r="HI222" s="484"/>
      <c r="HJ222" s="484"/>
      <c r="HK222" s="484"/>
      <c r="HL222" s="484"/>
      <c r="HM222" s="484"/>
      <c r="HN222" s="484"/>
      <c r="HO222" s="484"/>
      <c r="HP222" s="484"/>
      <c r="HQ222" s="485"/>
      <c r="HR222" s="485"/>
      <c r="HS222" s="485"/>
      <c r="HT222" s="485"/>
      <c r="HU222" s="485"/>
      <c r="HV222" s="485"/>
      <c r="HW222" s="485"/>
      <c r="HX222" s="485"/>
      <c r="HY222" s="485"/>
      <c r="HZ222" s="485"/>
      <c r="IA222" s="485"/>
      <c r="IB222" s="485"/>
      <c r="IC222" s="485"/>
      <c r="ID222" s="485"/>
      <c r="IE222" s="485"/>
      <c r="IF222" s="485"/>
      <c r="IG222" s="485"/>
      <c r="IH222" s="479"/>
      <c r="II222" s="479"/>
      <c r="IJ222" s="485"/>
      <c r="IK222" s="485">
        <v>0</v>
      </c>
    </row>
    <row r="223" spans="2:245" x14ac:dyDescent="0.2">
      <c r="B223" s="221" t="s">
        <v>179</v>
      </c>
      <c r="C223" s="128">
        <v>-27562163.597060904</v>
      </c>
      <c r="D223" s="128">
        <v>-27786726.903025009</v>
      </c>
      <c r="E223" s="128">
        <v>-28660436.162678905</v>
      </c>
      <c r="F223" s="129">
        <v>-28891035.131664205</v>
      </c>
      <c r="G223" s="128">
        <v>-29152862.623771705</v>
      </c>
      <c r="H223" s="128">
        <v>-29240096.264735505</v>
      </c>
      <c r="I223" s="128">
        <v>-29705221.143949505</v>
      </c>
      <c r="J223" s="128">
        <v>-29995217.440252002</v>
      </c>
      <c r="K223" s="128">
        <v>-30301794.704682201</v>
      </c>
      <c r="L223" s="128">
        <v>-30653317.425601505</v>
      </c>
      <c r="M223" s="128">
        <v>-30940699.855443705</v>
      </c>
      <c r="N223" s="128">
        <v>-30832651.291462507</v>
      </c>
      <c r="O223" s="128">
        <v>-31302106.553841304</v>
      </c>
      <c r="P223" s="129">
        <v>-31837845.434614405</v>
      </c>
      <c r="Q223" s="129">
        <v>-32353890.749956902</v>
      </c>
      <c r="R223" s="129">
        <v>-33051264.075649001</v>
      </c>
      <c r="S223" s="129">
        <v>-33015518.582464304</v>
      </c>
      <c r="T223" s="128">
        <v>-268051826.06711975</v>
      </c>
      <c r="U223" s="128">
        <v>-296127641.35335881</v>
      </c>
      <c r="V223" s="128">
        <v>-303822230.6637938</v>
      </c>
      <c r="W223" s="128">
        <v>-390941188.28938287</v>
      </c>
      <c r="X223" s="128">
        <v>-389903897.32101679</v>
      </c>
      <c r="Y223" s="128">
        <v>-389816578.0073359</v>
      </c>
      <c r="Z223" s="128">
        <v>-399766382.13367981</v>
      </c>
      <c r="AA223" s="128">
        <v>-412991348.92603278</v>
      </c>
      <c r="AB223" s="128">
        <v>-437000381.42105085</v>
      </c>
      <c r="AC223" s="129">
        <v>-453501590.07592309</v>
      </c>
      <c r="AD223" s="129">
        <v>-453646184.36904699</v>
      </c>
      <c r="AE223" s="129">
        <v>-453917934.314372</v>
      </c>
      <c r="AF223" s="129">
        <v>-509338440.15845162</v>
      </c>
      <c r="AG223" s="128">
        <v>-531266349.63423419</v>
      </c>
      <c r="AH223" s="128">
        <v>-521465526.24177223</v>
      </c>
      <c r="AI223" s="128">
        <v>-521310619.06408137</v>
      </c>
      <c r="AJ223" s="128">
        <v>-520506444.50536531</v>
      </c>
      <c r="AK223" s="128">
        <v>-490437603.70910257</v>
      </c>
      <c r="AL223" s="128">
        <v>-469777852.57582283</v>
      </c>
      <c r="AM223" s="128">
        <v>-469288810.44528443</v>
      </c>
      <c r="AN223" s="128">
        <v>-463287932.63774443</v>
      </c>
      <c r="AO223" s="128">
        <v>-457710446.90830946</v>
      </c>
      <c r="AP223" s="128">
        <v>-465275257.17508888</v>
      </c>
      <c r="AQ223" s="128">
        <v>-460792219.13135493</v>
      </c>
      <c r="AR223" s="128">
        <v>-458765350.87776291</v>
      </c>
      <c r="AS223" s="128">
        <v>-454881832.3534649</v>
      </c>
      <c r="AT223" s="129">
        <v>-465695070.96966684</v>
      </c>
      <c r="AU223" s="129">
        <v>-465095440.77408785</v>
      </c>
      <c r="AV223" s="129">
        <v>-452568779.02610886</v>
      </c>
      <c r="AW223" s="129">
        <v>-451032976.88087678</v>
      </c>
      <c r="AX223" s="129">
        <v>-421469409.26703346</v>
      </c>
      <c r="AY223" s="128">
        <v>-421461253.5124324</v>
      </c>
      <c r="AZ223" s="128">
        <v>-422809710.08731949</v>
      </c>
      <c r="BA223" s="128">
        <v>-423246923.53730303</v>
      </c>
      <c r="BB223" s="128">
        <v>-423335858.34818602</v>
      </c>
      <c r="BC223" s="128">
        <v>-610171109.2775538</v>
      </c>
      <c r="BD223" s="128">
        <v>-8293866244.6510067</v>
      </c>
      <c r="BE223" s="128">
        <v>-7786244281.5656776</v>
      </c>
      <c r="BF223" s="128">
        <v>-9062210687.8013573</v>
      </c>
      <c r="BG223" s="128">
        <v>-9815729822.9339676</v>
      </c>
      <c r="BH223" s="128">
        <v>-11365767322.8144</v>
      </c>
      <c r="BI223" s="128">
        <v>-10221926223.269398</v>
      </c>
      <c r="BJ223" s="128">
        <v>-12643820776.253401</v>
      </c>
      <c r="BK223" s="128">
        <v>-13523697210.397907</v>
      </c>
      <c r="BL223" s="128">
        <v>-13497956647.227808</v>
      </c>
      <c r="BM223" s="128">
        <v>-13253779684.797007</v>
      </c>
      <c r="BN223" s="128">
        <v>-16821099489.895708</v>
      </c>
      <c r="BO223" s="128">
        <v>-19518514817.705406</v>
      </c>
      <c r="BP223" s="128">
        <v>-18976056613.41061</v>
      </c>
      <c r="BQ223" s="128">
        <v>-19296425910.064709</v>
      </c>
      <c r="BR223" s="128">
        <v>-19233415855.657009</v>
      </c>
      <c r="BS223" s="128">
        <v>-22092022103.820114</v>
      </c>
      <c r="BT223" s="128">
        <v>-22406679001.750275</v>
      </c>
      <c r="BU223" s="128">
        <v>-21746764300.108795</v>
      </c>
      <c r="BV223" s="128">
        <v>-21665181917.443695</v>
      </c>
      <c r="BW223" s="128">
        <v>-21538180257.094208</v>
      </c>
      <c r="BX223" s="128">
        <v>-25996546694.224724</v>
      </c>
      <c r="BY223" s="128">
        <v>-32304467246.828026</v>
      </c>
      <c r="BZ223" s="128">
        <v>-33920787139.883224</v>
      </c>
      <c r="CA223" s="128">
        <v>-33914697464.034023</v>
      </c>
      <c r="CB223" s="128">
        <v>-41929932515.682526</v>
      </c>
      <c r="CC223" s="128">
        <v>-47979072469.701637</v>
      </c>
      <c r="CD223" s="128">
        <v>-59478277770.501541</v>
      </c>
      <c r="CE223" s="128">
        <v>-73325902842.169235</v>
      </c>
      <c r="CF223" s="128">
        <v>-2012961169876.0303</v>
      </c>
      <c r="CG223" s="128">
        <v>-1993672755187.2102</v>
      </c>
      <c r="CH223" s="128">
        <v>-2007476730017.7102</v>
      </c>
      <c r="CI223" s="128">
        <v>-2020564824663.5903</v>
      </c>
      <c r="CJ223" s="128">
        <v>-1993221719229.8801</v>
      </c>
      <c r="CK223" s="128">
        <v>-2033815224228.1602</v>
      </c>
      <c r="CL223" s="129">
        <v>-2042702600344.1001</v>
      </c>
      <c r="CM223" s="129">
        <v>-2061965597577.5898</v>
      </c>
      <c r="CN223" s="129">
        <v>-2081865535559.53</v>
      </c>
      <c r="CO223" s="129">
        <v>-2104863458548.3899</v>
      </c>
      <c r="CP223" s="246">
        <v>-2139840368578.72</v>
      </c>
      <c r="CQ223" s="246">
        <v>-2152187335459.6399</v>
      </c>
      <c r="CR223" s="246">
        <v>-2225828840792.7397</v>
      </c>
      <c r="CS223" s="246">
        <v>-2297789325265.0098</v>
      </c>
      <c r="CT223" s="246">
        <v>-2477201372063.1401</v>
      </c>
      <c r="CU223" s="246">
        <v>-6028931999455.3701</v>
      </c>
      <c r="CV223" s="246">
        <v>-10008875007441.859</v>
      </c>
      <c r="CW223" s="246">
        <v>-15201602675001.76</v>
      </c>
      <c r="CX223" s="246">
        <v>-16523071028480.217</v>
      </c>
      <c r="CY223" s="246">
        <v>-18953915790027.016</v>
      </c>
      <c r="CZ223" s="246">
        <v>-24452598524925.414</v>
      </c>
      <c r="DA223" s="246">
        <v>-31631848902816.215</v>
      </c>
      <c r="DB223" s="246">
        <v>-51464302364124.039</v>
      </c>
      <c r="DC223" s="246">
        <v>-98316288919466.469</v>
      </c>
      <c r="DD223" s="246">
        <v>-98192780649234.375</v>
      </c>
      <c r="DE223" s="246">
        <v>-98166511540934.672</v>
      </c>
      <c r="DF223" s="246">
        <v>-98224974914014.469</v>
      </c>
      <c r="DG223" s="300">
        <v>-96824478551715.891</v>
      </c>
      <c r="DH223" s="300">
        <v>-96583637871800.391</v>
      </c>
      <c r="DI223" s="300">
        <v>-96567249517804.891</v>
      </c>
      <c r="DJ223" s="300">
        <v>-96548703163219.188</v>
      </c>
      <c r="DK223" s="300">
        <v>-94916592661439.328</v>
      </c>
      <c r="DL223" s="300">
        <v>-95229064067408.234</v>
      </c>
      <c r="DM223" s="300">
        <v>-95607969488747.938</v>
      </c>
      <c r="DN223" s="300">
        <v>-123321906488915.23</v>
      </c>
      <c r="DO223" s="300">
        <v>-160949521066093.25</v>
      </c>
      <c r="DP223" s="309">
        <v>-151643775529482.25</v>
      </c>
      <c r="DQ223" s="309">
        <v>-152956886850718.31</v>
      </c>
      <c r="DR223" s="309">
        <v>-159081981843118.31</v>
      </c>
      <c r="DS223" s="309">
        <v>-166091882611536.31</v>
      </c>
      <c r="DT223" s="309">
        <v>-169345642893518.31</v>
      </c>
      <c r="DU223" s="300">
        <v>-179664982050450.31</v>
      </c>
      <c r="DV223" s="300">
        <v>-185029130478082.31</v>
      </c>
      <c r="DW223" s="300">
        <v>-188677606745067.31</v>
      </c>
      <c r="DX223" s="309">
        <v>-194927479692584.47</v>
      </c>
      <c r="DY223" s="300">
        <v>-207240722538882.47</v>
      </c>
      <c r="DZ223" s="300">
        <v>-217069111976934.47</v>
      </c>
      <c r="EA223" s="300">
        <v>-230683767127488.47</v>
      </c>
      <c r="EB223" s="300">
        <v>-265099874088164.47</v>
      </c>
      <c r="EC223" s="300">
        <v>-361830027280106.63</v>
      </c>
      <c r="ED223" s="300">
        <v>-404664969635677.63</v>
      </c>
      <c r="EE223" s="300">
        <v>-436810387044110.31</v>
      </c>
      <c r="EF223" s="300">
        <v>-497106782732768.31</v>
      </c>
      <c r="EG223" s="300">
        <v>-613691492616410.5</v>
      </c>
      <c r="EH223" s="300">
        <v>-631506465534142.13</v>
      </c>
      <c r="EI223" s="300">
        <v>-649982621704889.13</v>
      </c>
      <c r="EJ223" s="300">
        <v>-593694293256283.13</v>
      </c>
      <c r="EK223" s="372">
        <v>-627309455151488.13</v>
      </c>
      <c r="EL223" s="407">
        <v>-593544161.91220868</v>
      </c>
      <c r="EM223" s="407">
        <v>-569359453.58488965</v>
      </c>
      <c r="EN223" s="309">
        <v>-561318606.0647316</v>
      </c>
      <c r="EO223" s="394">
        <v>-581443644.89351857</v>
      </c>
      <c r="EP223" s="394">
        <v>-682886182.68804348</v>
      </c>
      <c r="EQ223" s="394">
        <v>-705092598.33247948</v>
      </c>
      <c r="ER223" s="394">
        <v>-901466930.85174847</v>
      </c>
      <c r="ES223" s="394">
        <v>-971917967.43955052</v>
      </c>
      <c r="ET223" s="407">
        <v>-1116414698.4772484</v>
      </c>
      <c r="EU223" s="407">
        <v>-1233538934.2647183</v>
      </c>
      <c r="EV223" s="407">
        <v>-1400862892.6230981</v>
      </c>
      <c r="EW223" s="407">
        <v>-1429450479.4696386</v>
      </c>
      <c r="EX223" s="432">
        <v>-1364349140.1186385</v>
      </c>
      <c r="EY223" s="459">
        <v>-1421925956.1102698</v>
      </c>
      <c r="EZ223" s="459">
        <v>-1865305024.4343097</v>
      </c>
      <c r="FA223" s="459">
        <v>-2189509098.2047596</v>
      </c>
      <c r="FB223" s="459">
        <v>-2254559932.1531496</v>
      </c>
      <c r="FC223" s="459">
        <v>-2147043869.4546273</v>
      </c>
      <c r="FD223" s="432">
        <v>-2101265000.8622673</v>
      </c>
      <c r="FE223" s="432">
        <v>-2099694559.0015972</v>
      </c>
      <c r="FF223" s="459">
        <v>-2105655151.4666274</v>
      </c>
      <c r="FG223" s="459">
        <v>-2115672575.2112095</v>
      </c>
      <c r="FH223" s="459">
        <v>-2101242919.4921794</v>
      </c>
      <c r="FI223" s="459">
        <v>-2104988216.3290696</v>
      </c>
      <c r="FJ223" s="459">
        <v>-2108136457.9764495</v>
      </c>
      <c r="FK223" s="459">
        <v>-2104784276.1918395</v>
      </c>
      <c r="FL223" s="459">
        <v>-2445884949.1727529</v>
      </c>
      <c r="FM223" s="459">
        <v>-2837273934.5349636</v>
      </c>
      <c r="FN223" s="459">
        <v>-3796858766.0859895</v>
      </c>
      <c r="FO223" s="459">
        <v>-5286589282.1271486</v>
      </c>
      <c r="FP223" s="467" t="s">
        <v>95</v>
      </c>
      <c r="FQ223" s="467" t="s">
        <v>95</v>
      </c>
      <c r="FR223" s="467" t="s">
        <v>95</v>
      </c>
      <c r="FS223" s="467" t="s">
        <v>95</v>
      </c>
      <c r="FT223" s="467" t="s">
        <v>95</v>
      </c>
      <c r="FU223" s="467" t="s">
        <v>95</v>
      </c>
      <c r="FV223" s="467" t="s">
        <v>95</v>
      </c>
      <c r="FW223" s="467" t="s">
        <v>95</v>
      </c>
      <c r="FX223" s="467" t="s">
        <v>95</v>
      </c>
      <c r="FY223" s="467" t="s">
        <v>95</v>
      </c>
      <c r="FZ223" s="467" t="s">
        <v>95</v>
      </c>
      <c r="GA223" s="467" t="s">
        <v>95</v>
      </c>
      <c r="GB223" s="459">
        <v>-6896665698.7800007</v>
      </c>
      <c r="GC223" s="459">
        <v>-7330161820.5209885</v>
      </c>
      <c r="GD223" s="459">
        <v>-7742342689.9339256</v>
      </c>
      <c r="GE223" s="459">
        <v>-8274546109.7182026</v>
      </c>
      <c r="GF223" s="459">
        <v>-8805582432.5907631</v>
      </c>
      <c r="GG223" s="459">
        <v>-9235786551.6747131</v>
      </c>
      <c r="GH223" s="459">
        <v>-9703402300.810936</v>
      </c>
      <c r="GI223" s="459">
        <v>-10417226934.95541</v>
      </c>
      <c r="GJ223" s="459">
        <v>-10695377011.96451</v>
      </c>
      <c r="GK223" s="459">
        <v>-11672202405.062309</v>
      </c>
      <c r="GL223" s="459">
        <v>-12476739266.396851</v>
      </c>
      <c r="GM223" s="459">
        <v>-12905786801.98925</v>
      </c>
      <c r="GN223" s="459">
        <v>-12928867629.046049</v>
      </c>
      <c r="GO223" s="459">
        <v>-13232595361.32855</v>
      </c>
      <c r="GP223" s="459">
        <v>-14427997212.654215</v>
      </c>
      <c r="GQ223" s="309">
        <v>-15122544367.994413</v>
      </c>
      <c r="GR223" s="309">
        <v>-17752319385.956314</v>
      </c>
      <c r="GS223" s="309">
        <v>-21125726512.807194</v>
      </c>
      <c r="GT223" s="309">
        <v>-29716308473.310806</v>
      </c>
      <c r="GU223" s="309">
        <v>-29180329047.097134</v>
      </c>
      <c r="GV223" s="309">
        <v>-29066194713.067131</v>
      </c>
      <c r="GW223" s="309">
        <v>-29134791382.951134</v>
      </c>
      <c r="GX223" s="309">
        <v>-30794687593.375332</v>
      </c>
      <c r="GY223" s="485">
        <v>-30758520559.487537</v>
      </c>
      <c r="GZ223" s="485">
        <v>-38228253831.93824</v>
      </c>
      <c r="HA223" s="485">
        <v>-44185571363.250435</v>
      </c>
      <c r="HB223" s="485">
        <v>-49135477671.93824</v>
      </c>
      <c r="HC223" s="485">
        <v>-51039416968.258614</v>
      </c>
      <c r="HD223" s="485">
        <v>-51186804614.44931</v>
      </c>
      <c r="HE223" s="485">
        <v>-49177855210.099068</v>
      </c>
      <c r="HF223" s="485">
        <v>-47630563300.184357</v>
      </c>
      <c r="HG223" s="484">
        <v>-52388317737.520767</v>
      </c>
      <c r="HH223" s="484">
        <v>-52426684281.18911</v>
      </c>
      <c r="HI223" s="484">
        <v>-51902524224.448006</v>
      </c>
      <c r="HJ223" s="484">
        <v>-50139999263.351212</v>
      </c>
      <c r="HK223" s="484">
        <v>-51683250708.94281</v>
      </c>
      <c r="HL223" s="484">
        <v>-55057215933.099144</v>
      </c>
      <c r="HM223" s="484">
        <v>-60741416961.805542</v>
      </c>
      <c r="HN223" s="484">
        <v>-68516192067.734848</v>
      </c>
      <c r="HO223" s="484">
        <v>-72566618194.709244</v>
      </c>
      <c r="HP223" s="484">
        <v>-76112041576.568008</v>
      </c>
      <c r="HQ223" s="485">
        <v>-79867725491.423019</v>
      </c>
      <c r="HR223" s="485">
        <v>-81426313281.303619</v>
      </c>
      <c r="HS223" s="485">
        <v>-86008617850.961914</v>
      </c>
      <c r="HT223" s="485">
        <v>-86544762780.621918</v>
      </c>
      <c r="HU223" s="485">
        <v>-85812407022.164978</v>
      </c>
      <c r="HV223" s="485">
        <v>-86882462190.049377</v>
      </c>
      <c r="HW223" s="485">
        <v>-86183826980.250977</v>
      </c>
      <c r="HX223" s="485">
        <v>-88441363638.574081</v>
      </c>
      <c r="HY223" s="485">
        <v>-89784611479.115265</v>
      </c>
      <c r="HZ223" s="485">
        <v>-90245196529.529358</v>
      </c>
      <c r="IA223" s="485">
        <v>-96153603940.40567</v>
      </c>
      <c r="IB223" s="485">
        <v>-106832940088.29108</v>
      </c>
      <c r="IC223" s="485">
        <v>-109552075501.71638</v>
      </c>
      <c r="ID223" s="485">
        <v>-111390388420.65837</v>
      </c>
      <c r="IE223" s="485">
        <v>-113712842980.40138</v>
      </c>
      <c r="IF223" s="485">
        <v>-113982367480.06839</v>
      </c>
      <c r="IG223" s="485">
        <v>-114580042458.54138</v>
      </c>
      <c r="IH223" s="479" t="s">
        <v>95</v>
      </c>
      <c r="II223" s="479" t="s">
        <v>95</v>
      </c>
      <c r="IJ223" s="485">
        <v>-110655635695.00175</v>
      </c>
      <c r="IK223" s="485">
        <v>-110375900392.62476</v>
      </c>
    </row>
    <row r="224" spans="2:245" x14ac:dyDescent="0.2">
      <c r="B224" s="55"/>
      <c r="C224" s="113"/>
      <c r="D224" s="113"/>
      <c r="E224" s="113"/>
      <c r="F224" s="55"/>
      <c r="G224" s="113"/>
      <c r="H224" s="113"/>
      <c r="I224" s="113"/>
      <c r="J224" s="113"/>
      <c r="K224" s="113"/>
      <c r="L224" s="113"/>
      <c r="M224" s="113"/>
      <c r="N224" s="113"/>
      <c r="O224" s="113"/>
      <c r="P224" s="55"/>
      <c r="Q224" s="55"/>
      <c r="R224" s="55"/>
      <c r="S224" s="55"/>
      <c r="T224" s="113"/>
      <c r="U224" s="113"/>
      <c r="V224" s="113"/>
      <c r="W224" s="113"/>
      <c r="X224" s="113"/>
      <c r="Y224" s="128"/>
      <c r="Z224" s="128"/>
      <c r="AA224" s="128"/>
      <c r="AB224" s="128"/>
      <c r="AC224" s="129"/>
      <c r="AD224" s="129"/>
      <c r="AE224" s="129"/>
      <c r="AF224" s="129"/>
      <c r="AG224" s="128"/>
      <c r="AH224" s="128"/>
      <c r="AI224" s="128"/>
      <c r="AJ224" s="128"/>
      <c r="AK224" s="128"/>
      <c r="AL224" s="128"/>
      <c r="AM224" s="128"/>
      <c r="AN224" s="128"/>
      <c r="AO224" s="128"/>
      <c r="AP224" s="128"/>
      <c r="AQ224" s="128"/>
      <c r="AR224" s="128"/>
      <c r="AS224" s="128"/>
      <c r="AT224" s="129"/>
      <c r="AU224" s="129"/>
      <c r="AV224" s="129"/>
      <c r="AW224" s="129"/>
      <c r="AX224" s="129"/>
      <c r="AY224" s="128"/>
      <c r="AZ224" s="128"/>
      <c r="BA224" s="128"/>
      <c r="BB224" s="128"/>
      <c r="BC224" s="128"/>
      <c r="BD224" s="128"/>
      <c r="BE224" s="128"/>
      <c r="BF224" s="128"/>
      <c r="BG224" s="128"/>
      <c r="BH224" s="128"/>
      <c r="BI224" s="128"/>
      <c r="BJ224" s="128"/>
      <c r="BK224" s="128"/>
      <c r="BL224" s="128"/>
      <c r="BM224" s="128"/>
      <c r="BN224" s="128"/>
      <c r="BO224" s="128"/>
      <c r="BP224" s="128"/>
      <c r="BQ224" s="128"/>
      <c r="BR224" s="128"/>
      <c r="BS224" s="128"/>
      <c r="BT224" s="128"/>
      <c r="BU224" s="128"/>
      <c r="BV224" s="128"/>
      <c r="BW224" s="128"/>
      <c r="BX224" s="128"/>
      <c r="BY224" s="128"/>
      <c r="BZ224" s="128"/>
      <c r="CA224" s="128"/>
      <c r="CB224" s="128"/>
      <c r="CC224" s="128"/>
      <c r="CD224" s="128"/>
      <c r="CE224" s="128"/>
      <c r="CF224" s="128"/>
      <c r="CG224" s="128"/>
      <c r="CH224" s="128"/>
      <c r="CI224" s="128"/>
      <c r="CJ224" s="128"/>
      <c r="CK224" s="128"/>
      <c r="CL224" s="129"/>
      <c r="CM224" s="129"/>
      <c r="CN224" s="129"/>
      <c r="CO224" s="129"/>
      <c r="CP224" s="128"/>
      <c r="CQ224" s="128"/>
      <c r="CR224" s="128"/>
      <c r="CS224" s="128"/>
      <c r="CT224" s="128"/>
      <c r="CU224" s="128"/>
      <c r="CV224" s="128"/>
      <c r="CW224" s="128"/>
      <c r="CX224" s="128"/>
      <c r="CY224" s="128"/>
      <c r="CZ224" s="128"/>
      <c r="DA224" s="128"/>
      <c r="DB224" s="128"/>
      <c r="DC224" s="251"/>
      <c r="DD224" s="251"/>
      <c r="DE224" s="251"/>
      <c r="DF224" s="251"/>
      <c r="DG224" s="293"/>
      <c r="DH224" s="293"/>
      <c r="DI224" s="293"/>
      <c r="DJ224" s="293"/>
      <c r="DK224" s="293"/>
      <c r="DL224" s="293"/>
      <c r="DM224" s="293"/>
      <c r="DN224" s="293"/>
      <c r="DO224" s="293"/>
      <c r="DP224" s="295"/>
      <c r="DQ224" s="295"/>
      <c r="DR224" s="295"/>
      <c r="DS224" s="295"/>
      <c r="DT224" s="295"/>
      <c r="DU224" s="293"/>
      <c r="DV224" s="293"/>
      <c r="DW224" s="293"/>
      <c r="DX224" s="295"/>
      <c r="DY224" s="293"/>
      <c r="DZ224" s="293"/>
      <c r="EA224" s="293"/>
      <c r="EB224" s="293"/>
      <c r="EC224" s="293"/>
      <c r="ED224" s="293"/>
      <c r="EE224" s="293"/>
      <c r="EF224" s="293"/>
      <c r="EG224" s="293"/>
      <c r="EH224" s="293"/>
      <c r="EI224" s="293"/>
      <c r="EJ224" s="293"/>
      <c r="EK224" s="368"/>
      <c r="EL224" s="403"/>
      <c r="EM224" s="403"/>
      <c r="EN224" s="295"/>
      <c r="EO224" s="390"/>
      <c r="EP224" s="390"/>
      <c r="EQ224" s="390"/>
      <c r="ER224" s="390"/>
      <c r="ES224" s="390"/>
      <c r="ET224" s="403"/>
      <c r="EU224" s="403"/>
      <c r="EV224" s="403"/>
      <c r="EW224" s="403"/>
      <c r="EX224" s="428"/>
      <c r="EY224" s="455"/>
      <c r="EZ224" s="455"/>
      <c r="FA224" s="455"/>
      <c r="FB224" s="455"/>
      <c r="FC224" s="455"/>
      <c r="FD224" s="441"/>
      <c r="FE224" s="441"/>
      <c r="FF224" s="455"/>
      <c r="FG224" s="455"/>
      <c r="FH224" s="455"/>
      <c r="FI224" s="455"/>
      <c r="FJ224" s="455"/>
      <c r="FK224" s="455"/>
      <c r="FL224" s="455"/>
      <c r="FM224" s="455"/>
      <c r="FN224" s="455"/>
      <c r="FO224" s="455"/>
      <c r="FP224" s="472"/>
      <c r="FQ224" s="472"/>
      <c r="FR224" s="472"/>
      <c r="FS224" s="472"/>
      <c r="FT224" s="472"/>
      <c r="FU224" s="472"/>
      <c r="FV224" s="472"/>
      <c r="FW224" s="472"/>
      <c r="FX224" s="472"/>
      <c r="FY224" s="472"/>
      <c r="FZ224" s="472"/>
      <c r="GA224" s="472"/>
      <c r="GB224" s="455"/>
      <c r="GC224" s="455"/>
      <c r="GD224" s="455"/>
      <c r="GE224" s="455"/>
      <c r="GF224" s="455"/>
      <c r="GG224" s="455"/>
      <c r="GH224" s="455"/>
      <c r="GI224" s="455"/>
      <c r="GJ224" s="455"/>
      <c r="GK224" s="455"/>
      <c r="GL224" s="455"/>
      <c r="GM224" s="455"/>
      <c r="GN224" s="455"/>
      <c r="GO224" s="455"/>
      <c r="GP224" s="455"/>
      <c r="GQ224" s="295"/>
      <c r="GR224" s="295"/>
      <c r="GS224" s="295"/>
      <c r="GT224" s="295"/>
      <c r="GU224" s="483"/>
      <c r="GV224" s="483"/>
      <c r="GW224" s="483"/>
      <c r="GX224" s="483"/>
      <c r="GY224" s="485"/>
      <c r="GZ224" s="455"/>
      <c r="HA224" s="455"/>
      <c r="HB224" s="455"/>
      <c r="HC224" s="455"/>
      <c r="HD224" s="455"/>
      <c r="HE224" s="455"/>
      <c r="HF224" s="455"/>
      <c r="HG224" s="295"/>
      <c r="HH224" s="295"/>
      <c r="HI224" s="295"/>
      <c r="HJ224" s="295"/>
      <c r="HK224" s="295"/>
      <c r="HL224" s="295"/>
      <c r="HM224" s="295"/>
      <c r="HN224" s="295"/>
      <c r="HO224" s="295"/>
      <c r="HP224" s="295"/>
      <c r="HQ224" s="455"/>
      <c r="HR224" s="455"/>
      <c r="HS224" s="455"/>
      <c r="HT224" s="455"/>
      <c r="HU224" s="455"/>
      <c r="HV224" s="455"/>
      <c r="HW224" s="455"/>
      <c r="HX224" s="455"/>
      <c r="HY224" s="455"/>
      <c r="HZ224" s="455"/>
      <c r="IA224" s="455"/>
      <c r="IB224" s="455"/>
      <c r="IC224" s="455"/>
      <c r="ID224" s="455"/>
      <c r="IE224" s="455"/>
      <c r="IF224" s="455"/>
      <c r="IG224" s="455"/>
      <c r="IH224" s="484"/>
      <c r="II224" s="484"/>
      <c r="IJ224" s="455"/>
      <c r="IK224" s="455">
        <v>0</v>
      </c>
    </row>
    <row r="225" spans="2:294" x14ac:dyDescent="0.2">
      <c r="B225" s="219" t="s">
        <v>16</v>
      </c>
      <c r="C225" s="128">
        <v>62429599.190591507</v>
      </c>
      <c r="D225" s="128">
        <v>63025895.081144005</v>
      </c>
      <c r="E225" s="128">
        <v>65157358.137523897</v>
      </c>
      <c r="F225" s="129">
        <v>68654772.083943903</v>
      </c>
      <c r="G225" s="128">
        <v>68655917.033466578</v>
      </c>
      <c r="H225" s="128">
        <v>69189848.020597115</v>
      </c>
      <c r="I225" s="128">
        <v>69549910.097869009</v>
      </c>
      <c r="J225" s="128">
        <v>72233185.24028872</v>
      </c>
      <c r="K225" s="128">
        <v>72773573.974640325</v>
      </c>
      <c r="L225" s="128">
        <v>75118313.530660197</v>
      </c>
      <c r="M225" s="128">
        <v>74562073.680668101</v>
      </c>
      <c r="N225" s="128">
        <v>77688504.106246993</v>
      </c>
      <c r="O225" s="128">
        <v>83199533.120569795</v>
      </c>
      <c r="P225" s="129">
        <v>83019186.145831898</v>
      </c>
      <c r="Q225" s="129">
        <v>86484788.892700627</v>
      </c>
      <c r="R225" s="129">
        <v>96462669.196691096</v>
      </c>
      <c r="S225" s="129">
        <v>102149446.98277023</v>
      </c>
      <c r="T225" s="128">
        <v>105242922.45380771</v>
      </c>
      <c r="U225" s="128">
        <v>107948616.6368885</v>
      </c>
      <c r="V225" s="128">
        <v>110147653.71658912</v>
      </c>
      <c r="W225" s="128">
        <v>115740804.17961419</v>
      </c>
      <c r="X225" s="128">
        <v>124541643.00929524</v>
      </c>
      <c r="Y225" s="128">
        <v>130230901.22912578</v>
      </c>
      <c r="Z225" s="128">
        <v>143534096.0427711</v>
      </c>
      <c r="AA225" s="128">
        <v>162604138.16471511</v>
      </c>
      <c r="AB225" s="128">
        <v>162983733.34069359</v>
      </c>
      <c r="AC225" s="129">
        <v>166072538.9776378</v>
      </c>
      <c r="AD225" s="129">
        <v>169640668.91110986</v>
      </c>
      <c r="AE225" s="129">
        <v>175195284.91028374</v>
      </c>
      <c r="AF225" s="129">
        <v>180506662.2779932</v>
      </c>
      <c r="AG225" s="128">
        <v>184554275.11209431</v>
      </c>
      <c r="AH225" s="128">
        <v>189590228.70997256</v>
      </c>
      <c r="AI225" s="128">
        <v>209961847.29341274</v>
      </c>
      <c r="AJ225" s="128">
        <v>229078248.35681519</v>
      </c>
      <c r="AK225" s="128">
        <v>240675448.20743394</v>
      </c>
      <c r="AL225" s="128">
        <v>269777156.7441811</v>
      </c>
      <c r="AM225" s="128">
        <v>284591997.09056711</v>
      </c>
      <c r="AN225" s="128">
        <v>293812500.08555269</v>
      </c>
      <c r="AO225" s="128">
        <v>315222637.00546587</v>
      </c>
      <c r="AP225" s="128">
        <v>353948195.93007588</v>
      </c>
      <c r="AQ225" s="128">
        <v>420687445.11666846</v>
      </c>
      <c r="AR225" s="128">
        <v>462331177.94236112</v>
      </c>
      <c r="AS225" s="128">
        <v>563752697.83006513</v>
      </c>
      <c r="AT225" s="129">
        <v>669438051.85969365</v>
      </c>
      <c r="AU225" s="129">
        <v>733974164.18519688</v>
      </c>
      <c r="AV225" s="129">
        <v>753216038.26809907</v>
      </c>
      <c r="AW225" s="129">
        <v>935149693.62990117</v>
      </c>
      <c r="AX225" s="129">
        <v>988250978.92163241</v>
      </c>
      <c r="AY225" s="128">
        <v>1025132069.5537312</v>
      </c>
      <c r="AZ225" s="128">
        <v>1045004102.9328293</v>
      </c>
      <c r="BA225" s="128">
        <v>1187550384.19046</v>
      </c>
      <c r="BB225" s="128">
        <v>1250498111.6207163</v>
      </c>
      <c r="BC225" s="128">
        <v>1418671282.7273169</v>
      </c>
      <c r="BD225" s="128">
        <v>1566590244.9377749</v>
      </c>
      <c r="BE225" s="128">
        <v>1695726080.6078415</v>
      </c>
      <c r="BF225" s="128">
        <v>1890549165.6583712</v>
      </c>
      <c r="BG225" s="128">
        <v>2083401513.5876725</v>
      </c>
      <c r="BH225" s="128">
        <v>2357869205.8752031</v>
      </c>
      <c r="BI225" s="128">
        <v>2499205488.6490178</v>
      </c>
      <c r="BJ225" s="128">
        <v>2716488369.2477312</v>
      </c>
      <c r="BK225" s="128">
        <v>2901683530.1056614</v>
      </c>
      <c r="BL225" s="128">
        <v>3153053714.4878387</v>
      </c>
      <c r="BM225" s="128">
        <v>3550917061.2846179</v>
      </c>
      <c r="BN225" s="128">
        <v>4244732154.9948778</v>
      </c>
      <c r="BO225" s="128">
        <v>4568318035.3100424</v>
      </c>
      <c r="BP225" s="128">
        <v>4905131740.1583004</v>
      </c>
      <c r="BQ225" s="128">
        <v>5699423738.3564205</v>
      </c>
      <c r="BR225" s="128">
        <v>6459364626.9649515</v>
      </c>
      <c r="BS225" s="128">
        <v>6922428784.7896481</v>
      </c>
      <c r="BT225" s="128">
        <v>7291097027.919486</v>
      </c>
      <c r="BU225" s="128">
        <v>7729299422.5833931</v>
      </c>
      <c r="BV225" s="128">
        <v>8122568856.8885469</v>
      </c>
      <c r="BW225" s="128">
        <v>8847585148.3511906</v>
      </c>
      <c r="BX225" s="128">
        <v>9949361598.6390553</v>
      </c>
      <c r="BY225" s="128">
        <v>10601618455.927786</v>
      </c>
      <c r="BZ225" s="128">
        <v>13101020033.882147</v>
      </c>
      <c r="CA225" s="128">
        <v>15132351544.602308</v>
      </c>
      <c r="CB225" s="128">
        <v>17840621131.439178</v>
      </c>
      <c r="CC225" s="128">
        <v>21831209765.549496</v>
      </c>
      <c r="CD225" s="128">
        <v>22831207496.415321</v>
      </c>
      <c r="CE225" s="128">
        <v>23113763267.987003</v>
      </c>
      <c r="CF225" s="128">
        <v>27724849055.760006</v>
      </c>
      <c r="CG225" s="128">
        <v>35949406245.099998</v>
      </c>
      <c r="CH225" s="128">
        <v>43536290178.62001</v>
      </c>
      <c r="CI225" s="128">
        <v>60901444039.309998</v>
      </c>
      <c r="CJ225" s="128">
        <v>62748276643.309998</v>
      </c>
      <c r="CK225" s="128">
        <v>75728805501.600006</v>
      </c>
      <c r="CL225" s="129">
        <v>78702567791.669998</v>
      </c>
      <c r="CM225" s="129">
        <v>84831791369.459991</v>
      </c>
      <c r="CN225" s="129">
        <v>86745543941.429993</v>
      </c>
      <c r="CO225" s="129">
        <v>104344490934.78003</v>
      </c>
      <c r="CP225" s="128">
        <v>121278471078.13</v>
      </c>
      <c r="CQ225" s="128">
        <v>123288770719.87</v>
      </c>
      <c r="CR225" s="128">
        <v>156707695307.99997</v>
      </c>
      <c r="CS225" s="128">
        <v>170495337848.00995</v>
      </c>
      <c r="CT225" s="128">
        <v>207849898238.46997</v>
      </c>
      <c r="CU225" s="128">
        <v>243697050216.76004</v>
      </c>
      <c r="CV225" s="128">
        <v>277357198153.80994</v>
      </c>
      <c r="CW225" s="128">
        <v>347080051153.04004</v>
      </c>
      <c r="CX225" s="128">
        <v>435323847619.32007</v>
      </c>
      <c r="CY225" s="128">
        <v>508794235871.52014</v>
      </c>
      <c r="CZ225" s="128">
        <v>603839873938</v>
      </c>
      <c r="DA225" s="128">
        <v>737820426892.03003</v>
      </c>
      <c r="DB225" s="128">
        <v>978368208936.19019</v>
      </c>
      <c r="DC225" s="128">
        <v>1049760124329.7196</v>
      </c>
      <c r="DD225" s="128">
        <v>1280126399406.3901</v>
      </c>
      <c r="DE225" s="128">
        <v>1435197543293.9199</v>
      </c>
      <c r="DF225" s="128">
        <v>1871711226047.55</v>
      </c>
      <c r="DG225" s="296">
        <v>2055727223024.3901</v>
      </c>
      <c r="DH225" s="296">
        <v>2189331167907.3208</v>
      </c>
      <c r="DI225" s="296">
        <v>2445985376852.5796</v>
      </c>
      <c r="DJ225" s="296">
        <v>3079551574137.6997</v>
      </c>
      <c r="DK225" s="296">
        <v>3170427819257.4795</v>
      </c>
      <c r="DL225" s="296">
        <v>3595070396494.5801</v>
      </c>
      <c r="DM225" s="296">
        <v>3962126387545.6504</v>
      </c>
      <c r="DN225" s="296">
        <v>4052094448737.5591</v>
      </c>
      <c r="DO225" s="296">
        <v>4580794257497.7803</v>
      </c>
      <c r="DP225" s="298">
        <v>4227038633842.6597</v>
      </c>
      <c r="DQ225" s="298">
        <v>4539780472547.1191</v>
      </c>
      <c r="DR225" s="298">
        <v>4962870079605.9414</v>
      </c>
      <c r="DS225" s="298">
        <v>5168917690659.9795</v>
      </c>
      <c r="DT225" s="298">
        <v>5364358217961.5313</v>
      </c>
      <c r="DU225" s="296">
        <v>5787572684734.6396</v>
      </c>
      <c r="DV225" s="296">
        <v>6048750578949.4805</v>
      </c>
      <c r="DW225" s="296">
        <v>6149495077236.4922</v>
      </c>
      <c r="DX225" s="298">
        <v>6611138648780.9004</v>
      </c>
      <c r="DY225" s="296">
        <v>6742679549128.2188</v>
      </c>
      <c r="DZ225" s="296">
        <v>7388883513140.2822</v>
      </c>
      <c r="EA225" s="296">
        <v>7577841258748.6211</v>
      </c>
      <c r="EB225" s="296">
        <v>8388664192032.1924</v>
      </c>
      <c r="EC225" s="296">
        <v>8699609788740.1416</v>
      </c>
      <c r="ED225" s="296">
        <v>9066239664604.1504</v>
      </c>
      <c r="EE225" s="296">
        <v>9585844667564.9199</v>
      </c>
      <c r="EF225" s="296">
        <v>10178152131971.262</v>
      </c>
      <c r="EG225" s="296">
        <v>10660124524903.393</v>
      </c>
      <c r="EH225" s="296">
        <v>10505087726476.631</v>
      </c>
      <c r="EI225" s="296">
        <v>11297022803841.564</v>
      </c>
      <c r="EJ225" s="296">
        <v>11742670468893.934</v>
      </c>
      <c r="EK225" s="370">
        <v>12206455989508.75</v>
      </c>
      <c r="EL225" s="405">
        <v>12389229.689359734</v>
      </c>
      <c r="EM225" s="405">
        <v>12531326.968845678</v>
      </c>
      <c r="EN225" s="298">
        <v>13518056.878314884</v>
      </c>
      <c r="EO225" s="392">
        <v>15467802.078051569</v>
      </c>
      <c r="EP225" s="392">
        <v>17665025.051272351</v>
      </c>
      <c r="EQ225" s="392">
        <v>18590715.019476395</v>
      </c>
      <c r="ER225" s="392">
        <v>18689061.762464281</v>
      </c>
      <c r="ES225" s="392">
        <v>20298718.613136724</v>
      </c>
      <c r="ET225" s="405">
        <v>25302125.298585963</v>
      </c>
      <c r="EU225" s="405">
        <v>25038455.600768022</v>
      </c>
      <c r="EV225" s="405">
        <v>27719471.725921385</v>
      </c>
      <c r="EW225" s="405">
        <v>30155540.819067501</v>
      </c>
      <c r="EX225" s="430">
        <v>32088710.511719845</v>
      </c>
      <c r="EY225" s="457">
        <v>32449330.443881087</v>
      </c>
      <c r="EZ225" s="457">
        <v>32211100.156959299</v>
      </c>
      <c r="FA225" s="457">
        <v>34283752.161687903</v>
      </c>
      <c r="FB225" s="457">
        <v>36268998.992187619</v>
      </c>
      <c r="FC225" s="457">
        <v>38282990.54339876</v>
      </c>
      <c r="FD225" s="443">
        <v>38875291.51977405</v>
      </c>
      <c r="FE225" s="443">
        <v>40506602.28332752</v>
      </c>
      <c r="FF225" s="457">
        <v>42050528.605929963</v>
      </c>
      <c r="FG225" s="457">
        <v>45265733.587611802</v>
      </c>
      <c r="FH225" s="457">
        <v>44737953.941174112</v>
      </c>
      <c r="FI225" s="457">
        <v>45319835.111302212</v>
      </c>
      <c r="FJ225" s="457">
        <v>46928498.917035289</v>
      </c>
      <c r="FK225" s="457">
        <v>52875344.057741091</v>
      </c>
      <c r="FL225" s="457">
        <v>54867433.268135108</v>
      </c>
      <c r="FM225" s="457">
        <v>56836254.798415206</v>
      </c>
      <c r="FN225" s="457">
        <v>59993014.807967596</v>
      </c>
      <c r="FO225" s="457">
        <v>62867138.163722485</v>
      </c>
      <c r="FP225" s="457">
        <v>66774950.453524597</v>
      </c>
      <c r="FQ225" s="457">
        <v>70756245.868720755</v>
      </c>
      <c r="FR225" s="457">
        <v>76041743.885317981</v>
      </c>
      <c r="FS225" s="457">
        <v>79720019.506756991</v>
      </c>
      <c r="FT225" s="457">
        <v>86686817.296223283</v>
      </c>
      <c r="FU225" s="457">
        <v>88809783.725335181</v>
      </c>
      <c r="FV225" s="457">
        <v>91392380.147148624</v>
      </c>
      <c r="FW225" s="457">
        <v>92938532.608766481</v>
      </c>
      <c r="FX225" s="457">
        <v>101808971.28445816</v>
      </c>
      <c r="FY225" s="457">
        <v>108433738.04518746</v>
      </c>
      <c r="FZ225" s="457">
        <v>111769992.55993608</v>
      </c>
      <c r="GA225" s="457">
        <v>112390382.42238782</v>
      </c>
      <c r="GB225" s="457">
        <v>118193827.17518689</v>
      </c>
      <c r="GC225" s="457">
        <v>125319143.79404488</v>
      </c>
      <c r="GD225" s="457">
        <v>124338810.36690578</v>
      </c>
      <c r="GE225" s="457">
        <v>126692530.68423426</v>
      </c>
      <c r="GF225" s="457">
        <v>130958920.27534057</v>
      </c>
      <c r="GG225" s="457">
        <v>133885804.13270801</v>
      </c>
      <c r="GH225" s="457">
        <v>141692584.99391502</v>
      </c>
      <c r="GI225" s="457">
        <v>143869310.56503206</v>
      </c>
      <c r="GJ225" s="457">
        <v>147308623.22458109</v>
      </c>
      <c r="GK225" s="457">
        <v>148947032.83629274</v>
      </c>
      <c r="GL225" s="457">
        <v>162530895.56437066</v>
      </c>
      <c r="GM225" s="457">
        <v>155662018.83002824</v>
      </c>
      <c r="GN225" s="457">
        <v>165666868.37832955</v>
      </c>
      <c r="GO225" s="457">
        <v>172965127.55376545</v>
      </c>
      <c r="GP225" s="457">
        <v>186741936.74875373</v>
      </c>
      <c r="GQ225" s="298">
        <v>242475538.96773273</v>
      </c>
      <c r="GR225" s="298">
        <v>245434057.89726201</v>
      </c>
      <c r="GS225" s="298">
        <v>280120397.98780894</v>
      </c>
      <c r="GT225" s="298">
        <v>303358358.34185815</v>
      </c>
      <c r="GU225" s="298">
        <v>320321706.98381197</v>
      </c>
      <c r="GV225" s="484">
        <v>356660201.40386802</v>
      </c>
      <c r="GW225" s="484">
        <v>415137859.55623567</v>
      </c>
      <c r="GX225" s="484">
        <v>395188898.61640948</v>
      </c>
      <c r="GY225" s="485">
        <v>421704062.52695775</v>
      </c>
      <c r="GZ225" s="457">
        <v>415233902.03831226</v>
      </c>
      <c r="HA225" s="457">
        <v>426290730.3682664</v>
      </c>
      <c r="HB225" s="457">
        <v>447839759.48989564</v>
      </c>
      <c r="HC225" s="457">
        <v>455311230.93976504</v>
      </c>
      <c r="HD225" s="457">
        <v>468107216.88287538</v>
      </c>
      <c r="HE225" s="457">
        <v>449152605.86221057</v>
      </c>
      <c r="HF225" s="457">
        <v>514169973.96596289</v>
      </c>
      <c r="HG225" s="298">
        <v>525551780.55528557</v>
      </c>
      <c r="HH225" s="298">
        <v>520936484.40307629</v>
      </c>
      <c r="HI225" s="298">
        <v>477209669.76454639</v>
      </c>
      <c r="HJ225" s="298">
        <v>544167468.26618111</v>
      </c>
      <c r="HK225" s="298">
        <v>561740270.46473014</v>
      </c>
      <c r="HL225" s="298">
        <v>620082192.45421338</v>
      </c>
      <c r="HM225" s="298">
        <v>613912235.30478549</v>
      </c>
      <c r="HN225" s="298">
        <v>598564123.4114852</v>
      </c>
      <c r="HO225" s="298">
        <v>671957568.37469208</v>
      </c>
      <c r="HP225" s="298">
        <v>767331220.24477577</v>
      </c>
      <c r="HQ225" s="457">
        <v>683057592.06396246</v>
      </c>
      <c r="HR225" s="457">
        <v>822371961.59850395</v>
      </c>
      <c r="HS225" s="457">
        <v>850539454.36474085</v>
      </c>
      <c r="HT225" s="457">
        <v>980701421.07643247</v>
      </c>
      <c r="HU225" s="457">
        <v>1014072127.0022056</v>
      </c>
      <c r="HV225" s="457">
        <v>1015020088.158973</v>
      </c>
      <c r="HW225" s="457">
        <v>1093136074.3997023</v>
      </c>
      <c r="HX225" s="457">
        <v>1099334201.1753275</v>
      </c>
      <c r="HY225" s="457">
        <v>1175074340.3686435</v>
      </c>
      <c r="HZ225" s="457">
        <v>1190098358.4554532</v>
      </c>
      <c r="IA225" s="457">
        <v>1187828711.0065098</v>
      </c>
      <c r="IB225" s="457">
        <v>1133202947.5627346</v>
      </c>
      <c r="IC225" s="457">
        <v>1248273160.0109384</v>
      </c>
      <c r="ID225" s="457">
        <v>1319488292.1644726</v>
      </c>
      <c r="IE225" s="457">
        <v>1272123027.5013189</v>
      </c>
      <c r="IF225" s="457">
        <v>1208306183.0460277</v>
      </c>
      <c r="IG225" s="457">
        <v>1237988672.7095492</v>
      </c>
      <c r="IH225" s="484">
        <v>1323893406.5863531</v>
      </c>
      <c r="II225" s="484">
        <v>1241169086.4394822</v>
      </c>
      <c r="IJ225" s="457">
        <v>1322566610.8725016</v>
      </c>
      <c r="IK225" s="457">
        <v>1360235777.2289369</v>
      </c>
    </row>
    <row r="226" spans="2:294" x14ac:dyDescent="0.2">
      <c r="B226" s="55"/>
      <c r="C226" s="128"/>
      <c r="D226" s="128"/>
      <c r="E226" s="128"/>
      <c r="F226" s="129"/>
      <c r="G226" s="128"/>
      <c r="H226" s="128"/>
      <c r="I226" s="128"/>
      <c r="J226" s="128"/>
      <c r="K226" s="128"/>
      <c r="L226" s="128"/>
      <c r="M226" s="128"/>
      <c r="N226" s="128"/>
      <c r="O226" s="128"/>
      <c r="P226" s="129"/>
      <c r="Q226" s="129"/>
      <c r="R226" s="129"/>
      <c r="S226" s="129"/>
      <c r="T226" s="128"/>
      <c r="U226" s="128"/>
      <c r="V226" s="128"/>
      <c r="W226" s="128"/>
      <c r="X226" s="128"/>
      <c r="Y226" s="128"/>
      <c r="Z226" s="128"/>
      <c r="AA226" s="128"/>
      <c r="AB226" s="128"/>
      <c r="AC226" s="129"/>
      <c r="AD226" s="129"/>
      <c r="AE226" s="129"/>
      <c r="AF226" s="129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128"/>
      <c r="AR226" s="128"/>
      <c r="AS226" s="128"/>
      <c r="AT226" s="129"/>
      <c r="AU226" s="129"/>
      <c r="AV226" s="129"/>
      <c r="AW226" s="129"/>
      <c r="AX226" s="129"/>
      <c r="AY226" s="128"/>
      <c r="AZ226" s="128"/>
      <c r="BA226" s="128"/>
      <c r="BB226" s="128"/>
      <c r="BC226" s="128"/>
      <c r="BD226" s="128"/>
      <c r="BE226" s="128"/>
      <c r="BF226" s="128"/>
      <c r="BG226" s="128"/>
      <c r="BH226" s="128"/>
      <c r="BI226" s="128"/>
      <c r="BJ226" s="128"/>
      <c r="BK226" s="128"/>
      <c r="BL226" s="128"/>
      <c r="BM226" s="128"/>
      <c r="BN226" s="128"/>
      <c r="BO226" s="128"/>
      <c r="BP226" s="128"/>
      <c r="BQ226" s="128"/>
      <c r="BR226" s="128"/>
      <c r="BS226" s="128"/>
      <c r="BT226" s="128"/>
      <c r="BU226" s="128"/>
      <c r="BV226" s="128"/>
      <c r="BW226" s="128"/>
      <c r="BX226" s="128"/>
      <c r="BY226" s="128"/>
      <c r="BZ226" s="128"/>
      <c r="CA226" s="128"/>
      <c r="CB226" s="128"/>
      <c r="CC226" s="128"/>
      <c r="CD226" s="128"/>
      <c r="CE226" s="128"/>
      <c r="CF226" s="128"/>
      <c r="CG226" s="128"/>
      <c r="CH226" s="128"/>
      <c r="CI226" s="128"/>
      <c r="CJ226" s="128"/>
      <c r="CK226" s="128"/>
      <c r="CL226" s="129"/>
      <c r="CM226" s="129"/>
      <c r="CN226" s="129"/>
      <c r="CO226" s="129"/>
      <c r="CP226" s="128"/>
      <c r="CQ226" s="128"/>
      <c r="CR226" s="128"/>
      <c r="CS226" s="128"/>
      <c r="CT226" s="128"/>
      <c r="CU226" s="128"/>
      <c r="CV226" s="128"/>
      <c r="CW226" s="128"/>
      <c r="CX226" s="128"/>
      <c r="CY226" s="128"/>
      <c r="CZ226" s="128"/>
      <c r="DA226" s="128"/>
      <c r="DB226" s="128"/>
      <c r="DC226" s="251"/>
      <c r="DD226" s="251"/>
      <c r="DE226" s="251"/>
      <c r="DF226" s="251"/>
      <c r="DG226" s="307"/>
      <c r="DH226" s="307"/>
      <c r="DI226" s="307"/>
      <c r="DJ226" s="307"/>
      <c r="DK226" s="307"/>
      <c r="DL226" s="307"/>
      <c r="DM226" s="307"/>
      <c r="DN226" s="307"/>
      <c r="DO226" s="307"/>
      <c r="DP226" s="314"/>
      <c r="DQ226" s="314"/>
      <c r="DR226" s="314"/>
      <c r="DS226" s="314"/>
      <c r="DT226" s="314"/>
      <c r="DU226" s="307"/>
      <c r="DV226" s="307"/>
      <c r="DW226" s="307"/>
      <c r="DX226" s="348"/>
      <c r="DY226" s="251"/>
      <c r="DZ226" s="251"/>
      <c r="EA226" s="251"/>
      <c r="EB226" s="251"/>
      <c r="EC226" s="251"/>
      <c r="ED226" s="251"/>
      <c r="EE226" s="251"/>
      <c r="EF226" s="251"/>
      <c r="EG226" s="251"/>
      <c r="EH226" s="251"/>
      <c r="EI226" s="251"/>
      <c r="EJ226" s="251"/>
      <c r="EK226" s="378"/>
      <c r="EL226" s="413"/>
      <c r="EM226" s="413"/>
      <c r="EN226" s="348"/>
      <c r="EO226" s="400"/>
      <c r="EP226" s="400"/>
      <c r="EQ226" s="400"/>
      <c r="ER226" s="400"/>
      <c r="ES226" s="400"/>
      <c r="ET226" s="251"/>
      <c r="EU226" s="251"/>
      <c r="EV226" s="251"/>
      <c r="EW226" s="251"/>
      <c r="EX226" s="438"/>
      <c r="EY226" s="251"/>
      <c r="EZ226" s="251"/>
      <c r="FA226" s="251"/>
      <c r="FB226" s="251"/>
      <c r="FC226" s="251"/>
      <c r="FD226" s="251"/>
      <c r="FE226" s="251"/>
      <c r="FF226" s="465"/>
      <c r="FG226" s="251"/>
      <c r="FH226" s="251"/>
      <c r="FI226" s="251"/>
      <c r="FJ226" s="251"/>
      <c r="FK226" s="251"/>
      <c r="FL226" s="251"/>
      <c r="FM226" s="251"/>
      <c r="FN226" s="251"/>
      <c r="FO226" s="251"/>
      <c r="FP226" s="251"/>
      <c r="FQ226" s="251"/>
      <c r="FR226" s="251"/>
      <c r="FS226" s="251"/>
      <c r="FT226" s="251"/>
      <c r="FU226" s="251"/>
      <c r="FV226" s="251"/>
      <c r="FW226" s="251"/>
      <c r="FX226" s="251"/>
      <c r="FY226" s="251"/>
      <c r="FZ226" s="251"/>
      <c r="GA226" s="251"/>
      <c r="GB226" s="251"/>
      <c r="GC226" s="251"/>
      <c r="GD226" s="251"/>
      <c r="GE226" s="251"/>
      <c r="GF226" s="251"/>
      <c r="GG226" s="251"/>
      <c r="GH226" s="251"/>
      <c r="GI226" s="251"/>
      <c r="GJ226" s="251"/>
      <c r="GK226" s="251"/>
      <c r="GL226" s="251"/>
      <c r="GM226" s="251"/>
      <c r="GN226" s="251"/>
      <c r="GO226" s="251"/>
      <c r="GP226" s="251"/>
      <c r="GQ226" s="348"/>
      <c r="GR226" s="348"/>
      <c r="GS226" s="348"/>
      <c r="GT226" s="348"/>
      <c r="GU226" s="348"/>
      <c r="GV226" s="484"/>
      <c r="GW226" s="484"/>
      <c r="GX226" s="484"/>
      <c r="GY226" s="485"/>
      <c r="GZ226" s="251"/>
      <c r="HA226" s="251"/>
      <c r="HB226" s="251"/>
      <c r="HC226" s="251"/>
      <c r="HD226" s="251"/>
      <c r="HE226" s="251"/>
      <c r="HF226" s="251"/>
      <c r="HG226" s="348"/>
      <c r="HH226" s="348"/>
      <c r="HI226" s="348"/>
      <c r="HJ226" s="348"/>
      <c r="HK226" s="348"/>
      <c r="HL226" s="348"/>
      <c r="HM226" s="348"/>
      <c r="HN226" s="348"/>
      <c r="HO226" s="348"/>
      <c r="HP226" s="348"/>
      <c r="HQ226" s="251"/>
      <c r="HR226" s="251"/>
      <c r="HS226" s="251"/>
      <c r="HT226" s="251"/>
      <c r="HU226" s="251"/>
      <c r="HV226" s="251"/>
      <c r="HW226" s="251"/>
      <c r="HX226" s="251"/>
      <c r="HY226" s="251"/>
      <c r="HZ226" s="251"/>
      <c r="IA226" s="251"/>
      <c r="IB226" s="251"/>
      <c r="IC226" s="251"/>
      <c r="ID226" s="251"/>
      <c r="IE226" s="251"/>
      <c r="IF226" s="251"/>
      <c r="IG226" s="251"/>
      <c r="IH226" s="484"/>
      <c r="II226" s="484"/>
      <c r="IJ226" s="251"/>
      <c r="IK226" s="251">
        <v>0</v>
      </c>
    </row>
    <row r="227" spans="2:294" x14ac:dyDescent="0.2">
      <c r="B227" s="227" t="s">
        <v>188</v>
      </c>
      <c r="C227" s="127">
        <v>50937681.073304996</v>
      </c>
      <c r="D227" s="127">
        <v>51533447.009064205</v>
      </c>
      <c r="E227" s="127">
        <v>53651435.062604696</v>
      </c>
      <c r="F227" s="130">
        <v>56934170.331122696</v>
      </c>
      <c r="G227" s="127">
        <v>56923584.559966676</v>
      </c>
      <c r="H227" s="127">
        <v>57626654.452181511</v>
      </c>
      <c r="I227" s="127">
        <v>57933062.000560209</v>
      </c>
      <c r="J227" s="127">
        <v>60513326.575391509</v>
      </c>
      <c r="K227" s="127">
        <v>58096105.872124717</v>
      </c>
      <c r="L227" s="127">
        <v>60583140.966750987</v>
      </c>
      <c r="M227" s="127">
        <v>59984937.520449609</v>
      </c>
      <c r="N227" s="127">
        <v>63146859.606362097</v>
      </c>
      <c r="O227" s="127">
        <v>68701972.468344703</v>
      </c>
      <c r="P227" s="130">
        <v>66554366.458682708</v>
      </c>
      <c r="Q227" s="130">
        <v>69991778.62500222</v>
      </c>
      <c r="R227" s="130">
        <v>79991820.489778683</v>
      </c>
      <c r="S227" s="130">
        <v>85635469.782943338</v>
      </c>
      <c r="T227" s="127">
        <v>87381976.84862861</v>
      </c>
      <c r="U227" s="127">
        <v>90099838.091091588</v>
      </c>
      <c r="V227" s="127">
        <v>90179468.538705915</v>
      </c>
      <c r="W227" s="127">
        <v>95718815.926526293</v>
      </c>
      <c r="X227" s="127">
        <v>104464907.48881622</v>
      </c>
      <c r="Y227" s="127">
        <v>107999010.7837237</v>
      </c>
      <c r="Z227" s="127">
        <v>121203733.25308491</v>
      </c>
      <c r="AA227" s="127">
        <v>138880949.23381332</v>
      </c>
      <c r="AB227" s="127">
        <v>137835214.5426684</v>
      </c>
      <c r="AC227" s="130">
        <v>141403516.88228121</v>
      </c>
      <c r="AD227" s="130">
        <v>143438934.13484836</v>
      </c>
      <c r="AE227" s="130">
        <v>148167306.83062103</v>
      </c>
      <c r="AF227" s="130">
        <v>153419677.94404361</v>
      </c>
      <c r="AG227" s="127">
        <v>157222414.70204869</v>
      </c>
      <c r="AH227" s="127">
        <v>162090326.48292229</v>
      </c>
      <c r="AI227" s="127">
        <v>179078436.24477062</v>
      </c>
      <c r="AJ227" s="127">
        <v>198198224.21664578</v>
      </c>
      <c r="AK227" s="127">
        <v>209467658.64025304</v>
      </c>
      <c r="AL227" s="127">
        <v>237689436.0530287</v>
      </c>
      <c r="AM227" s="127">
        <v>249107941.12849143</v>
      </c>
      <c r="AN227" s="127">
        <v>257885980.67730668</v>
      </c>
      <c r="AO227" s="127">
        <v>279026011.58151758</v>
      </c>
      <c r="AP227" s="127">
        <v>315402670.24269807</v>
      </c>
      <c r="AQ227" s="127">
        <v>370285763.28498507</v>
      </c>
      <c r="AR227" s="127">
        <v>408583001.22420931</v>
      </c>
      <c r="AS227" s="127">
        <v>507544130.84752345</v>
      </c>
      <c r="AT227" s="130">
        <v>603739756.81970334</v>
      </c>
      <c r="AU227" s="130">
        <v>663697201.2628541</v>
      </c>
      <c r="AV227" s="130">
        <v>674954439.17565036</v>
      </c>
      <c r="AW227" s="130">
        <v>856718148.11940372</v>
      </c>
      <c r="AX227" s="130">
        <v>907745382.96154201</v>
      </c>
      <c r="AY227" s="127">
        <v>934864246.69586623</v>
      </c>
      <c r="AZ227" s="127">
        <v>956484385.3162576</v>
      </c>
      <c r="BA227" s="127">
        <v>1098944547.3164258</v>
      </c>
      <c r="BB227" s="127">
        <v>1160099823.210712</v>
      </c>
      <c r="BC227" s="127">
        <v>1327399733.5059381</v>
      </c>
      <c r="BD227" s="127">
        <v>1473536810.2074294</v>
      </c>
      <c r="BE227" s="127">
        <v>1595728934.7708158</v>
      </c>
      <c r="BF227" s="127">
        <v>1788667618.0040219</v>
      </c>
      <c r="BG227" s="127">
        <v>1980947100.2708356</v>
      </c>
      <c r="BH227" s="127">
        <v>2254406282.8955483</v>
      </c>
      <c r="BI227" s="127">
        <v>2383042897.6268587</v>
      </c>
      <c r="BJ227" s="127">
        <v>2594954490.3606253</v>
      </c>
      <c r="BK227" s="127">
        <v>2776862836.3124781</v>
      </c>
      <c r="BL227" s="127">
        <v>3022175571.5820298</v>
      </c>
      <c r="BM227" s="127">
        <v>3388766596.4025183</v>
      </c>
      <c r="BN227" s="127">
        <v>4071562817.5467262</v>
      </c>
      <c r="BO227" s="127">
        <v>4379684253.2011633</v>
      </c>
      <c r="BP227" s="127">
        <v>4711952149.0676641</v>
      </c>
      <c r="BQ227" s="127">
        <v>5448724434.2788687</v>
      </c>
      <c r="BR227" s="127">
        <v>6183786236.5657187</v>
      </c>
      <c r="BS227" s="127">
        <v>6641372728.7288342</v>
      </c>
      <c r="BT227" s="127">
        <v>7010141593.479496</v>
      </c>
      <c r="BU227" s="127">
        <v>7439191430.8235874</v>
      </c>
      <c r="BV227" s="127">
        <v>7772494411.2902355</v>
      </c>
      <c r="BW227" s="127">
        <v>8491840944.8369312</v>
      </c>
      <c r="BX227" s="127">
        <v>9587803078.8963318</v>
      </c>
      <c r="BY227" s="127">
        <v>10240042746.134661</v>
      </c>
      <c r="BZ227" s="127">
        <v>12697503106.423716</v>
      </c>
      <c r="CA227" s="127">
        <v>14720685612.028782</v>
      </c>
      <c r="CB227" s="127">
        <v>17419538625.314869</v>
      </c>
      <c r="CC227" s="127">
        <v>21385427076.147034</v>
      </c>
      <c r="CD227" s="127">
        <v>22245878059.629181</v>
      </c>
      <c r="CE227" s="127">
        <v>22611812117.241875</v>
      </c>
      <c r="CF227" s="127">
        <v>24192397069.980003</v>
      </c>
      <c r="CG227" s="127">
        <v>31650813113.139996</v>
      </c>
      <c r="CH227" s="127">
        <v>37308307045.580009</v>
      </c>
      <c r="CI227" s="127">
        <v>50227451829.989998</v>
      </c>
      <c r="CJ227" s="127">
        <v>48602279282.57</v>
      </c>
      <c r="CK227" s="127">
        <v>55517938834.550003</v>
      </c>
      <c r="CL227" s="130">
        <v>54742792809.800003</v>
      </c>
      <c r="CM227" s="130">
        <v>58771016333.450005</v>
      </c>
      <c r="CN227" s="130">
        <v>58012497414.289986</v>
      </c>
      <c r="CO227" s="130">
        <v>73260295458.930038</v>
      </c>
      <c r="CP227" s="127">
        <v>83488288265.830002</v>
      </c>
      <c r="CQ227" s="127">
        <v>83862392035.430008</v>
      </c>
      <c r="CR227" s="127">
        <v>114670528154.60999</v>
      </c>
      <c r="CS227" s="127">
        <v>123974500464.42996</v>
      </c>
      <c r="CT227" s="127">
        <v>159631382773.51999</v>
      </c>
      <c r="CU227" s="127">
        <v>182101714816.40005</v>
      </c>
      <c r="CV227" s="127">
        <v>209881060059.69995</v>
      </c>
      <c r="CW227" s="127">
        <v>271728476209.19</v>
      </c>
      <c r="CX227" s="127">
        <v>356043817295.78009</v>
      </c>
      <c r="CY227" s="127">
        <v>423634687399.37012</v>
      </c>
      <c r="CZ227" s="127">
        <v>492319396532.58002</v>
      </c>
      <c r="DA227" s="127">
        <v>615468702243.53003</v>
      </c>
      <c r="DB227" s="127">
        <v>836176912001.2301</v>
      </c>
      <c r="DC227" s="127">
        <v>896766793219.84961</v>
      </c>
      <c r="DD227" s="127">
        <v>1119281757878.3503</v>
      </c>
      <c r="DE227" s="127">
        <v>1254862972052.6899</v>
      </c>
      <c r="DF227" s="127">
        <v>1669297997348.3801</v>
      </c>
      <c r="DG227" s="297">
        <v>1838082086443.1301</v>
      </c>
      <c r="DH227" s="297">
        <v>1967534708866.0508</v>
      </c>
      <c r="DI227" s="297">
        <v>2149611658617.8796</v>
      </c>
      <c r="DJ227" s="297">
        <v>2745224559396.6499</v>
      </c>
      <c r="DK227" s="297">
        <v>2812459697304.9194</v>
      </c>
      <c r="DL227" s="297">
        <v>3244137105636.6602</v>
      </c>
      <c r="DM227" s="297">
        <v>3577999338291.2803</v>
      </c>
      <c r="DN227" s="297">
        <v>3660440670824.0894</v>
      </c>
      <c r="DO227" s="297">
        <v>4172255500123.5898</v>
      </c>
      <c r="DP227" s="299">
        <v>3806098865798.5698</v>
      </c>
      <c r="DQ227" s="299">
        <v>4077710467136.7891</v>
      </c>
      <c r="DR227" s="299">
        <v>4460522115191.6406</v>
      </c>
      <c r="DS227" s="299">
        <v>4634907017193.7695</v>
      </c>
      <c r="DT227" s="299">
        <v>4812640724951.8408</v>
      </c>
      <c r="DU227" s="297">
        <v>5216157128785.8193</v>
      </c>
      <c r="DV227" s="297">
        <v>5419979541142.5996</v>
      </c>
      <c r="DW227" s="297">
        <v>5479825787107.5615</v>
      </c>
      <c r="DX227" s="299">
        <v>5890479320029.9209</v>
      </c>
      <c r="DY227" s="297">
        <v>5991395211317.4287</v>
      </c>
      <c r="DZ227" s="297">
        <v>6573487661389.2725</v>
      </c>
      <c r="EA227" s="297">
        <v>6699401471564.041</v>
      </c>
      <c r="EB227" s="297">
        <v>7437297892719.6826</v>
      </c>
      <c r="EC227" s="297">
        <v>7682836129712.1416</v>
      </c>
      <c r="ED227" s="297">
        <v>7938770567607.5498</v>
      </c>
      <c r="EE227" s="297">
        <v>8347062558192.3506</v>
      </c>
      <c r="EF227" s="297">
        <v>8860317608533.2402</v>
      </c>
      <c r="EG227" s="297">
        <v>9267209933469.2109</v>
      </c>
      <c r="EH227" s="297">
        <v>9012326314537.0098</v>
      </c>
      <c r="EI227" s="297">
        <v>9677171089109.293</v>
      </c>
      <c r="EJ227" s="297">
        <v>10037346317072.232</v>
      </c>
      <c r="EK227" s="371">
        <v>10433876511660.279</v>
      </c>
      <c r="EL227" s="406">
        <v>10524712.235284934</v>
      </c>
      <c r="EM227" s="406">
        <v>10566846.176679896</v>
      </c>
      <c r="EN227" s="299">
        <v>11489678.311539683</v>
      </c>
      <c r="EO227" s="393">
        <v>13303840.502109418</v>
      </c>
      <c r="EP227" s="393">
        <v>15429538.082201993</v>
      </c>
      <c r="EQ227" s="393">
        <v>16185288.543746844</v>
      </c>
      <c r="ER227" s="393">
        <v>16118886.265824741</v>
      </c>
      <c r="ES227" s="393">
        <v>17492502.692428123</v>
      </c>
      <c r="ET227" s="406">
        <v>22324331.725976076</v>
      </c>
      <c r="EU227" s="406">
        <v>21874499.814817064</v>
      </c>
      <c r="EV227" s="406">
        <v>24247520.474748079</v>
      </c>
      <c r="EW227" s="406">
        <v>26531752.954026308</v>
      </c>
      <c r="EX227" s="431">
        <v>28347179.252653316</v>
      </c>
      <c r="EY227" s="458">
        <v>27328338.920615438</v>
      </c>
      <c r="EZ227" s="458">
        <v>26308142.893583532</v>
      </c>
      <c r="FA227" s="458">
        <v>30005861.389385886</v>
      </c>
      <c r="FB227" s="458">
        <v>31773712.0148765</v>
      </c>
      <c r="FC227" s="458">
        <v>33599782.249744982</v>
      </c>
      <c r="FD227" s="444">
        <v>33904928.451557934</v>
      </c>
      <c r="FE227" s="444">
        <v>35400632.94082956</v>
      </c>
      <c r="FF227" s="458">
        <v>36739500.671744958</v>
      </c>
      <c r="FG227" s="458">
        <v>39917730.202261373</v>
      </c>
      <c r="FH227" s="458">
        <v>39152126.387522191</v>
      </c>
      <c r="FI227" s="458">
        <v>39605589.403804161</v>
      </c>
      <c r="FJ227" s="458">
        <v>41185645.903840765</v>
      </c>
      <c r="FK227" s="458">
        <v>47092464.551718801</v>
      </c>
      <c r="FL227" s="458">
        <v>49074761.428252541</v>
      </c>
      <c r="FM227" s="458">
        <v>50995402.620476477</v>
      </c>
      <c r="FN227" s="458">
        <v>54103223.6602301</v>
      </c>
      <c r="FO227" s="458">
        <v>56952940.554664984</v>
      </c>
      <c r="FP227" s="458">
        <v>60791724.824927792</v>
      </c>
      <c r="FQ227" s="458">
        <v>64693407.667837799</v>
      </c>
      <c r="FR227" s="458">
        <v>69974581.951927736</v>
      </c>
      <c r="FS227" s="458">
        <v>73659179.158553794</v>
      </c>
      <c r="FT227" s="458">
        <v>80616306.183555841</v>
      </c>
      <c r="FU227" s="458">
        <v>82241186.232502401</v>
      </c>
      <c r="FV227" s="458">
        <v>84620034.401393905</v>
      </c>
      <c r="FW227" s="458">
        <v>85917787.874597102</v>
      </c>
      <c r="FX227" s="458">
        <v>94789990.006175399</v>
      </c>
      <c r="FY227" s="458">
        <v>101354111.33796</v>
      </c>
      <c r="FZ227" s="458">
        <v>104402028.76250577</v>
      </c>
      <c r="GA227" s="458">
        <v>104979932.858</v>
      </c>
      <c r="GB227" s="458">
        <v>110732323.32100192</v>
      </c>
      <c r="GC227" s="458">
        <v>117735931.35995762</v>
      </c>
      <c r="GD227" s="458">
        <v>116480773.5456761</v>
      </c>
      <c r="GE227" s="458">
        <v>118573774.60062826</v>
      </c>
      <c r="GF227" s="458">
        <v>122563891.66365753</v>
      </c>
      <c r="GG227" s="458">
        <v>125335433.58610712</v>
      </c>
      <c r="GH227" s="458">
        <v>132912732.194905</v>
      </c>
      <c r="GI227" s="458">
        <v>134476046.27078187</v>
      </c>
      <c r="GJ227" s="458">
        <v>137803805.49131206</v>
      </c>
      <c r="GK227" s="458">
        <v>139110511.44299582</v>
      </c>
      <c r="GL227" s="458">
        <v>152373814.58551413</v>
      </c>
      <c r="GM227" s="458">
        <v>145179130.88572243</v>
      </c>
      <c r="GN227" s="458">
        <v>154856372.37224889</v>
      </c>
      <c r="GO227" s="458">
        <v>161839111.73093691</v>
      </c>
      <c r="GP227" s="458">
        <v>175294115.19508022</v>
      </c>
      <c r="GQ227" s="299">
        <v>230099005.17193472</v>
      </c>
      <c r="GR227" s="299">
        <v>232496972.4391478</v>
      </c>
      <c r="GS227" s="299">
        <v>267039617.54688206</v>
      </c>
      <c r="GT227" s="299">
        <v>289960442.88603824</v>
      </c>
      <c r="GU227" s="299">
        <v>306218549.41820222</v>
      </c>
      <c r="GV227" s="255">
        <v>341992273.37773997</v>
      </c>
      <c r="GW227" s="255">
        <v>399975940.36789298</v>
      </c>
      <c r="GX227" s="255">
        <v>379568298.99517369</v>
      </c>
      <c r="GY227" s="254">
        <v>405731235.75016397</v>
      </c>
      <c r="GZ227" s="458">
        <v>396744776.6735006</v>
      </c>
      <c r="HA227" s="458">
        <v>407854311.22959292</v>
      </c>
      <c r="HB227" s="458">
        <v>428488382.10056525</v>
      </c>
      <c r="HC227" s="458">
        <v>435185990.47871143</v>
      </c>
      <c r="HD227" s="458">
        <v>447496468.58617264</v>
      </c>
      <c r="HE227" s="458">
        <v>427408840.77646726</v>
      </c>
      <c r="HF227" s="458">
        <v>491827254.87029368</v>
      </c>
      <c r="HG227" s="299">
        <v>502698244.87651223</v>
      </c>
      <c r="HH227" s="299">
        <v>495066171.49055749</v>
      </c>
      <c r="HI227" s="299">
        <v>444163920.25822389</v>
      </c>
      <c r="HJ227" s="299">
        <v>506163795.32448483</v>
      </c>
      <c r="HK227" s="299">
        <v>519915295.97519892</v>
      </c>
      <c r="HL227" s="299">
        <v>577767937.47922492</v>
      </c>
      <c r="HM227" s="299">
        <v>564617013.41787815</v>
      </c>
      <c r="HN227" s="299">
        <v>532491798.5890733</v>
      </c>
      <c r="HO227" s="299">
        <v>597452696.65559006</v>
      </c>
      <c r="HP227" s="299">
        <v>686765296.11485434</v>
      </c>
      <c r="HQ227" s="299">
        <v>590490341.79062021</v>
      </c>
      <c r="HR227" s="299">
        <v>724237551.53783476</v>
      </c>
      <c r="HS227" s="299">
        <v>740659827.41413879</v>
      </c>
      <c r="HT227" s="299">
        <v>861395304.78740227</v>
      </c>
      <c r="HU227" s="458">
        <v>885182871.18524408</v>
      </c>
      <c r="HV227" s="458">
        <v>876146004.41066301</v>
      </c>
      <c r="HW227" s="458">
        <v>944230406.81930912</v>
      </c>
      <c r="HX227" s="458">
        <v>941209234.90346014</v>
      </c>
      <c r="HY227" s="458">
        <v>1006085193.4067284</v>
      </c>
      <c r="HZ227" s="458">
        <v>1007399043.7751771</v>
      </c>
      <c r="IA227" s="458">
        <v>995662457.13710439</v>
      </c>
      <c r="IB227" s="458">
        <v>932070823.12557983</v>
      </c>
      <c r="IC227" s="458">
        <v>1038729162.8408523</v>
      </c>
      <c r="ID227" s="458">
        <v>1102067501.5267153</v>
      </c>
      <c r="IE227" s="458">
        <v>1050468549.57077</v>
      </c>
      <c r="IF227" s="458">
        <v>986475490.26920485</v>
      </c>
      <c r="IG227" s="458">
        <v>1007132882.7904754</v>
      </c>
      <c r="IH227" s="255">
        <v>1087586055.6204622</v>
      </c>
      <c r="II227" s="255">
        <v>987121376.02034068</v>
      </c>
      <c r="IJ227" s="458">
        <v>1062791121.8676068</v>
      </c>
      <c r="IK227" s="458">
        <v>1101220407.5718377</v>
      </c>
    </row>
    <row r="228" spans="2:294" x14ac:dyDescent="0.2">
      <c r="B228" s="220" t="s">
        <v>180</v>
      </c>
      <c r="C228" s="127">
        <v>0</v>
      </c>
      <c r="D228" s="127">
        <v>0</v>
      </c>
      <c r="E228" s="127">
        <v>0</v>
      </c>
      <c r="F228" s="130">
        <v>0</v>
      </c>
      <c r="G228" s="127">
        <v>0</v>
      </c>
      <c r="H228" s="127">
        <v>0</v>
      </c>
      <c r="I228" s="127">
        <v>0</v>
      </c>
      <c r="J228" s="127">
        <v>0</v>
      </c>
      <c r="K228" s="127">
        <v>0</v>
      </c>
      <c r="L228" s="127">
        <v>0</v>
      </c>
      <c r="M228" s="127">
        <v>0</v>
      </c>
      <c r="N228" s="127">
        <v>0</v>
      </c>
      <c r="O228" s="127">
        <v>0</v>
      </c>
      <c r="P228" s="130">
        <v>0</v>
      </c>
      <c r="Q228" s="130">
        <v>0</v>
      </c>
      <c r="R228" s="130">
        <v>0</v>
      </c>
      <c r="S228" s="130">
        <v>0</v>
      </c>
      <c r="T228" s="127">
        <v>0</v>
      </c>
      <c r="U228" s="127">
        <v>0</v>
      </c>
      <c r="V228" s="127">
        <v>0</v>
      </c>
      <c r="W228" s="127">
        <v>0</v>
      </c>
      <c r="X228" s="127">
        <v>0</v>
      </c>
      <c r="Y228" s="127">
        <v>0</v>
      </c>
      <c r="Z228" s="127">
        <v>0</v>
      </c>
      <c r="AA228" s="127">
        <v>0</v>
      </c>
      <c r="AB228" s="127">
        <v>0</v>
      </c>
      <c r="AC228" s="130">
        <v>0</v>
      </c>
      <c r="AD228" s="130">
        <v>0</v>
      </c>
      <c r="AE228" s="130">
        <v>0</v>
      </c>
      <c r="AF228" s="130">
        <v>0</v>
      </c>
      <c r="AG228" s="127">
        <v>0</v>
      </c>
      <c r="AH228" s="127">
        <v>0</v>
      </c>
      <c r="AI228" s="127">
        <v>0</v>
      </c>
      <c r="AJ228" s="127">
        <v>0</v>
      </c>
      <c r="AK228" s="127">
        <v>0</v>
      </c>
      <c r="AL228" s="127">
        <v>0</v>
      </c>
      <c r="AM228" s="127">
        <v>0</v>
      </c>
      <c r="AN228" s="127">
        <v>0</v>
      </c>
      <c r="AO228" s="127">
        <v>0</v>
      </c>
      <c r="AP228" s="127">
        <v>0</v>
      </c>
      <c r="AQ228" s="127">
        <v>0</v>
      </c>
      <c r="AR228" s="127">
        <v>0</v>
      </c>
      <c r="AS228" s="127">
        <v>0</v>
      </c>
      <c r="AT228" s="130">
        <v>0</v>
      </c>
      <c r="AU228" s="130">
        <v>0</v>
      </c>
      <c r="AV228" s="130">
        <v>0</v>
      </c>
      <c r="AW228" s="130">
        <v>0</v>
      </c>
      <c r="AX228" s="130">
        <v>0</v>
      </c>
      <c r="AY228" s="127">
        <v>0</v>
      </c>
      <c r="AZ228" s="127">
        <v>0</v>
      </c>
      <c r="BA228" s="127">
        <v>0</v>
      </c>
      <c r="BB228" s="127">
        <v>0</v>
      </c>
      <c r="BC228" s="127">
        <v>0</v>
      </c>
      <c r="BD228" s="127">
        <v>0</v>
      </c>
      <c r="BE228" s="127">
        <v>0</v>
      </c>
      <c r="BF228" s="127">
        <v>0</v>
      </c>
      <c r="BG228" s="127">
        <v>0</v>
      </c>
      <c r="BH228" s="127">
        <v>0</v>
      </c>
      <c r="BI228" s="127">
        <v>0</v>
      </c>
      <c r="BJ228" s="127">
        <v>0</v>
      </c>
      <c r="BK228" s="127">
        <v>0</v>
      </c>
      <c r="BL228" s="127">
        <v>0</v>
      </c>
      <c r="BM228" s="127">
        <v>0</v>
      </c>
      <c r="BN228" s="127">
        <v>0</v>
      </c>
      <c r="BO228" s="127">
        <v>0</v>
      </c>
      <c r="BP228" s="127">
        <v>0</v>
      </c>
      <c r="BQ228" s="127">
        <v>0</v>
      </c>
      <c r="BR228" s="127">
        <v>0</v>
      </c>
      <c r="BS228" s="127">
        <v>0</v>
      </c>
      <c r="BT228" s="127">
        <v>0</v>
      </c>
      <c r="BU228" s="127">
        <v>0</v>
      </c>
      <c r="BV228" s="127">
        <v>0</v>
      </c>
      <c r="BW228" s="127">
        <v>0</v>
      </c>
      <c r="BX228" s="127">
        <v>0</v>
      </c>
      <c r="BY228" s="127">
        <v>0</v>
      </c>
      <c r="BZ228" s="127">
        <v>0</v>
      </c>
      <c r="CA228" s="127">
        <v>0</v>
      </c>
      <c r="CB228" s="127">
        <v>0</v>
      </c>
      <c r="CC228" s="127">
        <v>0</v>
      </c>
      <c r="CD228" s="127">
        <v>0</v>
      </c>
      <c r="CE228" s="127">
        <v>0</v>
      </c>
      <c r="CF228" s="127">
        <v>0</v>
      </c>
      <c r="CG228" s="127">
        <v>0</v>
      </c>
      <c r="CH228" s="127">
        <v>0</v>
      </c>
      <c r="CI228" s="127">
        <v>0</v>
      </c>
      <c r="CJ228" s="127">
        <v>0</v>
      </c>
      <c r="CK228" s="127">
        <v>0</v>
      </c>
      <c r="CL228" s="130">
        <v>0</v>
      </c>
      <c r="CM228" s="130">
        <v>0</v>
      </c>
      <c r="CN228" s="130">
        <v>0</v>
      </c>
      <c r="CO228" s="130">
        <v>0</v>
      </c>
      <c r="CP228" s="127">
        <v>0</v>
      </c>
      <c r="CQ228" s="127">
        <v>0</v>
      </c>
      <c r="CR228" s="127">
        <v>0</v>
      </c>
      <c r="CS228" s="127">
        <v>0</v>
      </c>
      <c r="CT228" s="127">
        <v>0</v>
      </c>
      <c r="CU228" s="127">
        <v>0</v>
      </c>
      <c r="CV228" s="127">
        <v>0</v>
      </c>
      <c r="CW228" s="127">
        <v>0</v>
      </c>
      <c r="CX228" s="127">
        <v>0</v>
      </c>
      <c r="CY228" s="127">
        <v>0</v>
      </c>
      <c r="CZ228" s="127">
        <v>0</v>
      </c>
      <c r="DA228" s="127">
        <v>0</v>
      </c>
      <c r="DB228" s="127">
        <v>0</v>
      </c>
      <c r="DC228" s="127">
        <v>0</v>
      </c>
      <c r="DD228" s="127">
        <v>0</v>
      </c>
      <c r="DE228" s="127">
        <v>0</v>
      </c>
      <c r="DF228" s="127">
        <v>0</v>
      </c>
      <c r="DG228" s="297">
        <v>0</v>
      </c>
      <c r="DH228" s="297">
        <v>0</v>
      </c>
      <c r="DI228" s="297">
        <v>0</v>
      </c>
      <c r="DJ228" s="297">
        <v>0</v>
      </c>
      <c r="DK228" s="297">
        <v>0</v>
      </c>
      <c r="DL228" s="297">
        <v>0</v>
      </c>
      <c r="DM228" s="297">
        <v>0</v>
      </c>
      <c r="DN228" s="297">
        <v>0</v>
      </c>
      <c r="DO228" s="297">
        <v>0</v>
      </c>
      <c r="DP228" s="299">
        <v>0</v>
      </c>
      <c r="DQ228" s="299">
        <v>0</v>
      </c>
      <c r="DR228" s="299">
        <v>0</v>
      </c>
      <c r="DS228" s="299">
        <v>0</v>
      </c>
      <c r="DT228" s="299">
        <v>0</v>
      </c>
      <c r="DU228" s="297">
        <v>0</v>
      </c>
      <c r="DV228" s="297">
        <v>0</v>
      </c>
      <c r="DW228" s="297">
        <v>0</v>
      </c>
      <c r="DX228" s="299">
        <v>0</v>
      </c>
      <c r="DY228" s="297">
        <v>0</v>
      </c>
      <c r="DZ228" s="297">
        <v>0</v>
      </c>
      <c r="EA228" s="297">
        <v>0</v>
      </c>
      <c r="EB228" s="297">
        <v>0</v>
      </c>
      <c r="EC228" s="297">
        <v>0</v>
      </c>
      <c r="ED228" s="297">
        <v>0</v>
      </c>
      <c r="EE228" s="297">
        <v>0</v>
      </c>
      <c r="EF228" s="297">
        <v>0</v>
      </c>
      <c r="EG228" s="297">
        <v>0</v>
      </c>
      <c r="EH228" s="297">
        <v>0</v>
      </c>
      <c r="EI228" s="297">
        <v>0</v>
      </c>
      <c r="EJ228" s="297">
        <v>0</v>
      </c>
      <c r="EK228" s="371">
        <v>0</v>
      </c>
      <c r="EL228" s="406">
        <v>0</v>
      </c>
      <c r="EM228" s="406">
        <v>0</v>
      </c>
      <c r="EN228" s="299">
        <v>0</v>
      </c>
      <c r="EO228" s="393">
        <v>0</v>
      </c>
      <c r="EP228" s="393">
        <v>0</v>
      </c>
      <c r="EQ228" s="393">
        <v>0</v>
      </c>
      <c r="ER228" s="393">
        <v>0</v>
      </c>
      <c r="ES228" s="393">
        <v>0</v>
      </c>
      <c r="ET228" s="406">
        <v>0</v>
      </c>
      <c r="EU228" s="406">
        <v>0</v>
      </c>
      <c r="EV228" s="406">
        <v>0</v>
      </c>
      <c r="EW228" s="406">
        <v>0</v>
      </c>
      <c r="EX228" s="431">
        <v>0</v>
      </c>
      <c r="EY228" s="458">
        <v>0</v>
      </c>
      <c r="EZ228" s="458">
        <v>0</v>
      </c>
      <c r="FA228" s="458">
        <v>0</v>
      </c>
      <c r="FB228" s="458">
        <v>0</v>
      </c>
      <c r="FC228" s="458">
        <v>0</v>
      </c>
      <c r="FD228" s="444">
        <v>0</v>
      </c>
      <c r="FE228" s="444">
        <v>0</v>
      </c>
      <c r="FF228" s="458">
        <v>0</v>
      </c>
      <c r="FG228" s="458">
        <v>0</v>
      </c>
      <c r="FH228" s="458">
        <v>0</v>
      </c>
      <c r="FI228" s="458">
        <v>0</v>
      </c>
      <c r="FJ228" s="458">
        <v>0</v>
      </c>
      <c r="FK228" s="458">
        <v>0</v>
      </c>
      <c r="FL228" s="458">
        <v>0</v>
      </c>
      <c r="FM228" s="458">
        <v>0</v>
      </c>
      <c r="FN228" s="458">
        <v>0</v>
      </c>
      <c r="FO228" s="458">
        <v>0</v>
      </c>
      <c r="FP228" s="458">
        <v>0</v>
      </c>
      <c r="FQ228" s="458">
        <v>0</v>
      </c>
      <c r="FR228" s="458">
        <v>0</v>
      </c>
      <c r="FS228" s="458">
        <v>0</v>
      </c>
      <c r="FT228" s="458">
        <v>0</v>
      </c>
      <c r="FU228" s="458">
        <v>0</v>
      </c>
      <c r="FV228" s="458">
        <v>0</v>
      </c>
      <c r="FW228" s="458">
        <v>0</v>
      </c>
      <c r="FX228" s="458">
        <v>0</v>
      </c>
      <c r="FY228" s="458">
        <v>0</v>
      </c>
      <c r="FZ228" s="458">
        <v>0</v>
      </c>
      <c r="GA228" s="458">
        <v>0</v>
      </c>
      <c r="GB228" s="458">
        <v>0</v>
      </c>
      <c r="GC228" s="458">
        <v>0</v>
      </c>
      <c r="GD228" s="458">
        <v>0</v>
      </c>
      <c r="GE228" s="458">
        <v>0</v>
      </c>
      <c r="GF228" s="458">
        <v>0</v>
      </c>
      <c r="GG228" s="458">
        <v>0</v>
      </c>
      <c r="GH228" s="458">
        <v>0</v>
      </c>
      <c r="GI228" s="458">
        <v>0</v>
      </c>
      <c r="GJ228" s="458">
        <v>0</v>
      </c>
      <c r="GK228" s="458">
        <v>0</v>
      </c>
      <c r="GL228" s="458">
        <v>0</v>
      </c>
      <c r="GM228" s="458">
        <v>0</v>
      </c>
      <c r="GN228" s="458">
        <v>0</v>
      </c>
      <c r="GO228" s="458">
        <v>0</v>
      </c>
      <c r="GP228" s="458">
        <v>0</v>
      </c>
      <c r="GQ228" s="299">
        <v>0</v>
      </c>
      <c r="GR228" s="299">
        <v>0</v>
      </c>
      <c r="GS228" s="299">
        <v>0</v>
      </c>
      <c r="GT228" s="299">
        <v>0</v>
      </c>
      <c r="GU228" s="299">
        <v>0</v>
      </c>
      <c r="GV228" s="255">
        <v>0</v>
      </c>
      <c r="GW228" s="255">
        <v>0</v>
      </c>
      <c r="GX228" s="255">
        <v>0</v>
      </c>
      <c r="GY228" s="254">
        <v>0</v>
      </c>
      <c r="GZ228" s="458">
        <v>0</v>
      </c>
      <c r="HA228" s="458">
        <v>0</v>
      </c>
      <c r="HB228" s="458">
        <v>0</v>
      </c>
      <c r="HC228" s="458">
        <v>0</v>
      </c>
      <c r="HD228" s="458">
        <v>0</v>
      </c>
      <c r="HE228" s="458">
        <v>0</v>
      </c>
      <c r="HF228" s="458">
        <v>0</v>
      </c>
      <c r="HG228" s="299">
        <v>0</v>
      </c>
      <c r="HH228" s="299">
        <v>0</v>
      </c>
      <c r="HI228" s="299">
        <v>0</v>
      </c>
      <c r="HJ228" s="299">
        <v>0</v>
      </c>
      <c r="HK228" s="299">
        <v>0</v>
      </c>
      <c r="HL228" s="299">
        <v>0</v>
      </c>
      <c r="HM228" s="299">
        <v>0</v>
      </c>
      <c r="HN228" s="299">
        <v>0</v>
      </c>
      <c r="HO228" s="299">
        <v>0</v>
      </c>
      <c r="HP228" s="299">
        <v>0</v>
      </c>
      <c r="HQ228" s="299">
        <v>0</v>
      </c>
      <c r="HR228" s="299">
        <v>0</v>
      </c>
      <c r="HS228" s="299">
        <v>0</v>
      </c>
      <c r="HT228" s="299">
        <v>0</v>
      </c>
      <c r="HU228" s="458">
        <v>0</v>
      </c>
      <c r="HV228" s="458">
        <v>0</v>
      </c>
      <c r="HW228" s="458">
        <v>0</v>
      </c>
      <c r="HX228" s="458">
        <v>0</v>
      </c>
      <c r="HY228" s="458">
        <v>0</v>
      </c>
      <c r="HZ228" s="458">
        <v>0</v>
      </c>
      <c r="IA228" s="458">
        <v>0</v>
      </c>
      <c r="IB228" s="458">
        <v>0</v>
      </c>
      <c r="IC228" s="458">
        <v>0</v>
      </c>
      <c r="ID228" s="458">
        <v>0</v>
      </c>
      <c r="IE228" s="458">
        <v>0</v>
      </c>
      <c r="IF228" s="458">
        <v>0</v>
      </c>
      <c r="IG228" s="458">
        <v>0</v>
      </c>
      <c r="IH228" s="255">
        <v>0</v>
      </c>
      <c r="II228" s="255">
        <v>0</v>
      </c>
      <c r="IJ228" s="458">
        <v>0</v>
      </c>
      <c r="IK228" s="458">
        <v>0</v>
      </c>
    </row>
    <row r="229" spans="2:294" x14ac:dyDescent="0.2">
      <c r="B229" s="220" t="s">
        <v>181</v>
      </c>
      <c r="C229" s="127">
        <v>159764.86548789998</v>
      </c>
      <c r="D229" s="127">
        <v>159563.38301309998</v>
      </c>
      <c r="E229" s="127">
        <v>173272.63594340003</v>
      </c>
      <c r="F229" s="130">
        <v>386717.40107289993</v>
      </c>
      <c r="G229" s="127">
        <v>397717.85474369989</v>
      </c>
      <c r="H229" s="127">
        <v>227672.02865729999</v>
      </c>
      <c r="I229" s="127">
        <v>280333.96699320001</v>
      </c>
      <c r="J229" s="127">
        <v>382543.25573760003</v>
      </c>
      <c r="K229" s="127">
        <v>306599.99178649997</v>
      </c>
      <c r="L229" s="127">
        <v>162995.47765729998</v>
      </c>
      <c r="M229" s="127">
        <v>203909.80362429994</v>
      </c>
      <c r="N229" s="127">
        <v>167525.71531809997</v>
      </c>
      <c r="O229" s="127">
        <v>122141.10040269999</v>
      </c>
      <c r="P229" s="130">
        <v>124169.11651840001</v>
      </c>
      <c r="Q229" s="130">
        <v>151170.66137669998</v>
      </c>
      <c r="R229" s="130">
        <v>127798.56378900001</v>
      </c>
      <c r="S229" s="130">
        <v>94510.42223299999</v>
      </c>
      <c r="T229" s="127">
        <v>97172.352591399991</v>
      </c>
      <c r="U229" s="127">
        <v>68306.710520100023</v>
      </c>
      <c r="V229" s="127">
        <v>90356.2199673</v>
      </c>
      <c r="W229" s="127">
        <v>109569.86609539999</v>
      </c>
      <c r="X229" s="127">
        <v>118976.0516139</v>
      </c>
      <c r="Y229" s="127">
        <v>112434.88775910001</v>
      </c>
      <c r="Z229" s="127">
        <v>108371.96691590002</v>
      </c>
      <c r="AA229" s="127">
        <v>650881.1493748998</v>
      </c>
      <c r="AB229" s="127">
        <v>848971.87750900001</v>
      </c>
      <c r="AC229" s="130">
        <v>161362.30196710001</v>
      </c>
      <c r="AD229" s="130">
        <v>138408.16332709999</v>
      </c>
      <c r="AE229" s="130">
        <v>252350.74993330002</v>
      </c>
      <c r="AF229" s="130">
        <v>144916.91037629999</v>
      </c>
      <c r="AG229" s="127">
        <v>258593.17220070004</v>
      </c>
      <c r="AH229" s="127">
        <v>198731.24127529998</v>
      </c>
      <c r="AI229" s="127">
        <v>212998.38334819998</v>
      </c>
      <c r="AJ229" s="127">
        <v>193496.47558709997</v>
      </c>
      <c r="AK229" s="127">
        <v>204026.55002859997</v>
      </c>
      <c r="AL229" s="127">
        <v>260867.35894810001</v>
      </c>
      <c r="AM229" s="127">
        <v>305964.05628239998</v>
      </c>
      <c r="AN229" s="127">
        <v>455117.08595689991</v>
      </c>
      <c r="AO229" s="127">
        <v>628251.94301179994</v>
      </c>
      <c r="AP229" s="127">
        <v>684641.66985820001</v>
      </c>
      <c r="AQ229" s="127">
        <v>536985.11942839995</v>
      </c>
      <c r="AR229" s="127">
        <v>880494.40916230006</v>
      </c>
      <c r="AS229" s="127">
        <v>339336.19157409994</v>
      </c>
      <c r="AT229" s="130">
        <v>327464.51248729997</v>
      </c>
      <c r="AU229" s="130">
        <v>384433.63720939995</v>
      </c>
      <c r="AV229" s="130">
        <v>366998.16704089992</v>
      </c>
      <c r="AW229" s="130">
        <v>351764.37825319992</v>
      </c>
      <c r="AX229" s="130">
        <v>422472.63911370002</v>
      </c>
      <c r="AY229" s="127">
        <v>9583073.3491679002</v>
      </c>
      <c r="AZ229" s="127">
        <v>833456.60725589993</v>
      </c>
      <c r="BA229" s="127">
        <v>689276.60142889991</v>
      </c>
      <c r="BB229" s="127">
        <v>681223.15996369999</v>
      </c>
      <c r="BC229" s="127">
        <v>553738.14635880012</v>
      </c>
      <c r="BD229" s="127">
        <v>1137042.3237016001</v>
      </c>
      <c r="BE229" s="127">
        <v>1079455.0297908999</v>
      </c>
      <c r="BF229" s="127">
        <v>1963392.1202599995</v>
      </c>
      <c r="BG229" s="127">
        <v>1359430.0576045003</v>
      </c>
      <c r="BH229" s="127">
        <v>1164043.7887664998</v>
      </c>
      <c r="BI229" s="127">
        <v>1611885.7589595006</v>
      </c>
      <c r="BJ229" s="127">
        <v>1721950.6700125004</v>
      </c>
      <c r="BK229" s="127">
        <v>1492319.6081311</v>
      </c>
      <c r="BL229" s="127">
        <v>1542671.4389762003</v>
      </c>
      <c r="BM229" s="127">
        <v>1880780.7631231004</v>
      </c>
      <c r="BN229" s="127">
        <v>2902148.5271067005</v>
      </c>
      <c r="BO229" s="127">
        <v>2934988.6832290995</v>
      </c>
      <c r="BP229" s="127">
        <v>3477509.6004268997</v>
      </c>
      <c r="BQ229" s="127">
        <v>3475965.5817561001</v>
      </c>
      <c r="BR229" s="127">
        <v>3897067.6176387994</v>
      </c>
      <c r="BS229" s="127">
        <v>4371881.2250374993</v>
      </c>
      <c r="BT229" s="127">
        <v>4294312.7998591987</v>
      </c>
      <c r="BU229" s="127">
        <v>5933382.4327652995</v>
      </c>
      <c r="BV229" s="127">
        <v>7610519.4610307002</v>
      </c>
      <c r="BW229" s="127">
        <v>8372193.3610129012</v>
      </c>
      <c r="BX229" s="127">
        <v>9205416.2991744</v>
      </c>
      <c r="BY229" s="127">
        <v>9224779.6574214008</v>
      </c>
      <c r="BZ229" s="127">
        <v>9026156.6806831006</v>
      </c>
      <c r="CA229" s="127">
        <v>9386098.0348576996</v>
      </c>
      <c r="CB229" s="127">
        <v>18688948.347718302</v>
      </c>
      <c r="CC229" s="127">
        <v>38890301.777300499</v>
      </c>
      <c r="CD229" s="127">
        <v>173457786.86646998</v>
      </c>
      <c r="CE229" s="127">
        <v>83927296.113653705</v>
      </c>
      <c r="CF229" s="127">
        <v>95426767.790000007</v>
      </c>
      <c r="CG229" s="127">
        <v>194669508.71999997</v>
      </c>
      <c r="CH229" s="127">
        <v>202315003.05999994</v>
      </c>
      <c r="CI229" s="127">
        <v>200826390.57999992</v>
      </c>
      <c r="CJ229" s="127">
        <v>200325936.95999995</v>
      </c>
      <c r="CK229" s="127">
        <v>204235071.08999991</v>
      </c>
      <c r="CL229" s="130">
        <v>283109767.97000003</v>
      </c>
      <c r="CM229" s="130">
        <v>493192016.5199998</v>
      </c>
      <c r="CN229" s="130">
        <v>278878004.06999993</v>
      </c>
      <c r="CO229" s="130">
        <v>365814211.49999994</v>
      </c>
      <c r="CP229" s="127">
        <v>260364532.60999998</v>
      </c>
      <c r="CQ229" s="127">
        <v>530047042.92999995</v>
      </c>
      <c r="CR229" s="127">
        <v>533663425.23000002</v>
      </c>
      <c r="CS229" s="127">
        <v>574695852.39999986</v>
      </c>
      <c r="CT229" s="127">
        <v>654804311.27999997</v>
      </c>
      <c r="CU229" s="127">
        <v>545011070.64999998</v>
      </c>
      <c r="CV229" s="127">
        <v>370215449.00000006</v>
      </c>
      <c r="CW229" s="127">
        <v>1344066991.4399993</v>
      </c>
      <c r="CX229" s="127">
        <v>650366700.22999978</v>
      </c>
      <c r="CY229" s="127">
        <v>671645025.83999979</v>
      </c>
      <c r="CZ229" s="127">
        <v>18053817898.610001</v>
      </c>
      <c r="DA229" s="127">
        <v>2288284474.1899996</v>
      </c>
      <c r="DB229" s="127">
        <v>2429846064.5499997</v>
      </c>
      <c r="DC229" s="127">
        <v>1435647132.96</v>
      </c>
      <c r="DD229" s="127">
        <v>1052128808.6299999</v>
      </c>
      <c r="DE229" s="127">
        <v>1477961862.1700003</v>
      </c>
      <c r="DF229" s="127">
        <v>1373029553.26</v>
      </c>
      <c r="DG229" s="297">
        <v>1235487914.3500001</v>
      </c>
      <c r="DH229" s="297">
        <v>1290481896.3599999</v>
      </c>
      <c r="DI229" s="297">
        <v>20407841089.789997</v>
      </c>
      <c r="DJ229" s="297">
        <v>4084212454.1100001</v>
      </c>
      <c r="DK229" s="297">
        <v>27319919455.619999</v>
      </c>
      <c r="DL229" s="297">
        <v>3823418360.98</v>
      </c>
      <c r="DM229" s="297">
        <v>3811326757.4299998</v>
      </c>
      <c r="DN229" s="297">
        <v>3804055416.5299993</v>
      </c>
      <c r="DO229" s="297">
        <v>4153686024.7499995</v>
      </c>
      <c r="DP229" s="299">
        <v>3055201647.6499991</v>
      </c>
      <c r="DQ229" s="299">
        <v>10175762041.389999</v>
      </c>
      <c r="DR229" s="299">
        <v>9050183988.3599987</v>
      </c>
      <c r="DS229" s="299">
        <v>8227568062.2699995</v>
      </c>
      <c r="DT229" s="299">
        <v>5517628059.75</v>
      </c>
      <c r="DU229" s="297">
        <v>3693742708.8799996</v>
      </c>
      <c r="DV229" s="297">
        <v>3149158525.4399991</v>
      </c>
      <c r="DW229" s="297">
        <v>2133420343.9899995</v>
      </c>
      <c r="DX229" s="299">
        <v>2783211195.8799996</v>
      </c>
      <c r="DY229" s="297">
        <v>2604711505.0699992</v>
      </c>
      <c r="DZ229" s="297">
        <v>4649432694.29</v>
      </c>
      <c r="EA229" s="297">
        <v>7418571693.3599997</v>
      </c>
      <c r="EB229" s="297">
        <v>7223750072.29</v>
      </c>
      <c r="EC229" s="297">
        <v>26873117844.780003</v>
      </c>
      <c r="ED229" s="297">
        <v>27623352368.379997</v>
      </c>
      <c r="EE229" s="297">
        <v>24199962834.349998</v>
      </c>
      <c r="EF229" s="297">
        <v>23666445845.799999</v>
      </c>
      <c r="EG229" s="297">
        <v>19703283960.959999</v>
      </c>
      <c r="EH229" s="297">
        <v>31075509338.900002</v>
      </c>
      <c r="EI229" s="297">
        <v>38053167674.549995</v>
      </c>
      <c r="EJ229" s="297">
        <v>20487605076.980003</v>
      </c>
      <c r="EK229" s="371">
        <v>19529387016.25</v>
      </c>
      <c r="EL229" s="406">
        <v>52727.382360079995</v>
      </c>
      <c r="EM229" s="406">
        <v>77460.400028059987</v>
      </c>
      <c r="EN229" s="299">
        <v>56910.448019979995</v>
      </c>
      <c r="EO229" s="393">
        <v>45855.928241930007</v>
      </c>
      <c r="EP229" s="393">
        <v>48595.229693319998</v>
      </c>
      <c r="EQ229" s="393">
        <v>81677.162014009999</v>
      </c>
      <c r="ER229" s="393">
        <v>86281.522516000012</v>
      </c>
      <c r="ES229" s="393">
        <v>52078.362737349998</v>
      </c>
      <c r="ET229" s="406">
        <v>40304.926736130008</v>
      </c>
      <c r="EU229" s="406">
        <v>26734.644180700001</v>
      </c>
      <c r="EV229" s="406">
        <v>25255.579187609997</v>
      </c>
      <c r="EW229" s="406">
        <v>19834.767643679999</v>
      </c>
      <c r="EX229" s="431">
        <v>35408.162768770002</v>
      </c>
      <c r="EY229" s="458">
        <v>1361747.4269680595</v>
      </c>
      <c r="EZ229" s="458">
        <v>2028620.9497984799</v>
      </c>
      <c r="FA229" s="458">
        <v>173854.26379832</v>
      </c>
      <c r="FB229" s="458">
        <v>224102.77081732001</v>
      </c>
      <c r="FC229" s="458">
        <v>174440.75420942999</v>
      </c>
      <c r="FD229" s="444">
        <v>205132.85935526001</v>
      </c>
      <c r="FE229" s="444">
        <v>153525.63601881001</v>
      </c>
      <c r="FF229" s="458">
        <v>160045.65066685004</v>
      </c>
      <c r="FG229" s="458">
        <v>150451.10183228002</v>
      </c>
      <c r="FH229" s="458">
        <v>261957.87835077001</v>
      </c>
      <c r="FI229" s="458">
        <v>251882.23660472999</v>
      </c>
      <c r="FJ229" s="458">
        <v>216389.54230120001</v>
      </c>
      <c r="FK229" s="458">
        <v>219916.03512897002</v>
      </c>
      <c r="FL229" s="458">
        <v>181128.36898925001</v>
      </c>
      <c r="FM229" s="458">
        <v>174308.70704540997</v>
      </c>
      <c r="FN229" s="458">
        <v>179597.67684417</v>
      </c>
      <c r="FO229" s="458">
        <v>169004.13816417998</v>
      </c>
      <c r="FP229" s="458">
        <v>237982.15770350999</v>
      </c>
      <c r="FQ229" s="458">
        <v>313004.72998963995</v>
      </c>
      <c r="FR229" s="458">
        <v>315218.46249696001</v>
      </c>
      <c r="FS229" s="458">
        <v>302726.37730981002</v>
      </c>
      <c r="FT229" s="458">
        <v>305227.14177403005</v>
      </c>
      <c r="FU229" s="458">
        <v>264060.52193938999</v>
      </c>
      <c r="FV229" s="458">
        <v>231326.77486141998</v>
      </c>
      <c r="FW229" s="458">
        <v>195895.76327627999</v>
      </c>
      <c r="FX229" s="458">
        <v>190132.30738961999</v>
      </c>
      <c r="FY229" s="458">
        <v>239697.73633432999</v>
      </c>
      <c r="FZ229" s="458">
        <v>520958.82653717999</v>
      </c>
      <c r="GA229" s="458">
        <v>543444.59349481005</v>
      </c>
      <c r="GB229" s="458">
        <v>583838.88329184998</v>
      </c>
      <c r="GC229" s="458">
        <v>502476.46319412004</v>
      </c>
      <c r="GD229" s="458">
        <v>548830.85033656005</v>
      </c>
      <c r="GE229" s="458">
        <v>587750.11271289003</v>
      </c>
      <c r="GF229" s="458">
        <v>580522.64078992</v>
      </c>
      <c r="GG229" s="458">
        <v>572164.57570776995</v>
      </c>
      <c r="GH229" s="458">
        <v>631676.82811690995</v>
      </c>
      <c r="GI229" s="458">
        <v>974688.32335705997</v>
      </c>
      <c r="GJ229" s="458">
        <v>820041.76237592008</v>
      </c>
      <c r="GK229" s="458">
        <v>862945.42240379995</v>
      </c>
      <c r="GL229" s="458">
        <v>896303.00796341</v>
      </c>
      <c r="GM229" s="458">
        <v>920709.97341270011</v>
      </c>
      <c r="GN229" s="458">
        <v>944678.03518751997</v>
      </c>
      <c r="GO229" s="458">
        <v>959197.85193539993</v>
      </c>
      <c r="GP229" s="458">
        <v>961703.58278039005</v>
      </c>
      <c r="GQ229" s="299">
        <v>1554215.8249048903</v>
      </c>
      <c r="GR229" s="299">
        <v>1652747.4872210501</v>
      </c>
      <c r="GS229" s="299">
        <v>1249032.4700337402</v>
      </c>
      <c r="GT229" s="299">
        <v>1115367.4849267402</v>
      </c>
      <c r="GU229" s="299">
        <v>1263207.6847166</v>
      </c>
      <c r="GV229" s="255">
        <v>1229328.1452349601</v>
      </c>
      <c r="GW229" s="255">
        <v>1221319.3074495702</v>
      </c>
      <c r="GX229" s="255">
        <v>1208999.7403426599</v>
      </c>
      <c r="GY229" s="254">
        <v>1214906.8959006004</v>
      </c>
      <c r="GZ229" s="458">
        <v>3259953.9839184801</v>
      </c>
      <c r="HA229" s="458">
        <v>2676047.7577802897</v>
      </c>
      <c r="HB229" s="458">
        <v>2972606.0084372698</v>
      </c>
      <c r="HC229" s="458">
        <v>3195169.0801605093</v>
      </c>
      <c r="HD229" s="458">
        <v>3133426.9158096197</v>
      </c>
      <c r="HE229" s="458">
        <v>3562393.7051201793</v>
      </c>
      <c r="HF229" s="458">
        <v>3684547.7150460491</v>
      </c>
      <c r="HG229" s="299">
        <v>3705564.2981501799</v>
      </c>
      <c r="HH229" s="299">
        <v>6392441.5318956804</v>
      </c>
      <c r="HI229" s="299">
        <v>6095178.125699359</v>
      </c>
      <c r="HJ229" s="299">
        <v>6265977.6260731686</v>
      </c>
      <c r="HK229" s="299">
        <v>6774279.1739080707</v>
      </c>
      <c r="HL229" s="299">
        <v>6563559.6593654007</v>
      </c>
      <c r="HM229" s="299">
        <v>6668926.5712841917</v>
      </c>
      <c r="HN229" s="299">
        <v>6079929.5083938902</v>
      </c>
      <c r="HO229" s="299">
        <v>6465776.4050839404</v>
      </c>
      <c r="HP229" s="299">
        <v>7107778.8159032296</v>
      </c>
      <c r="HQ229" s="299">
        <v>11619504.959324101</v>
      </c>
      <c r="HR229" s="299">
        <v>9084464.7466511801</v>
      </c>
      <c r="HS229" s="299">
        <v>9246881.6365837399</v>
      </c>
      <c r="HT229" s="299">
        <v>9263770.9750118498</v>
      </c>
      <c r="HU229" s="458">
        <v>9252410.5029430799</v>
      </c>
      <c r="HV229" s="458">
        <v>9560238.4342916682</v>
      </c>
      <c r="HW229" s="458">
        <v>9827622.2663747091</v>
      </c>
      <c r="HX229" s="458">
        <v>9760820.9578489494</v>
      </c>
      <c r="HY229" s="458">
        <v>10040501.647896741</v>
      </c>
      <c r="HZ229" s="458">
        <v>14873169.366257761</v>
      </c>
      <c r="IA229" s="458">
        <v>13954608.555387059</v>
      </c>
      <c r="IB229" s="458">
        <v>14041079.12313614</v>
      </c>
      <c r="IC229" s="458">
        <v>13638551.856067751</v>
      </c>
      <c r="ID229" s="458">
        <v>12879845.323738741</v>
      </c>
      <c r="IE229" s="458">
        <v>12998532.61653062</v>
      </c>
      <c r="IF229" s="458">
        <v>13010432.462804509</v>
      </c>
      <c r="IG229" s="458">
        <v>13025029.605055427</v>
      </c>
      <c r="IH229" s="255">
        <v>13458590.651872218</v>
      </c>
      <c r="II229" s="255">
        <v>18980450.105123241</v>
      </c>
      <c r="IJ229" s="458">
        <v>17574229.89087639</v>
      </c>
      <c r="IK229" s="458">
        <v>16490113.543080831</v>
      </c>
    </row>
    <row r="230" spans="2:294" x14ac:dyDescent="0.2">
      <c r="B230" s="220" t="s">
        <v>182</v>
      </c>
      <c r="C230" s="127">
        <v>11332153.251798602</v>
      </c>
      <c r="D230" s="127">
        <v>11332884.689066699</v>
      </c>
      <c r="E230" s="127">
        <v>11332650.438975802</v>
      </c>
      <c r="F230" s="130">
        <v>11333884.351748299</v>
      </c>
      <c r="G230" s="127">
        <v>11334614.618756201</v>
      </c>
      <c r="H230" s="127">
        <v>11335521.5397583</v>
      </c>
      <c r="I230" s="127">
        <v>11336514.1303156</v>
      </c>
      <c r="J230" s="127">
        <v>11337315.409159601</v>
      </c>
      <c r="K230" s="127">
        <v>14370868.110729098</v>
      </c>
      <c r="L230" s="127">
        <v>14372177.0862519</v>
      </c>
      <c r="M230" s="127">
        <v>14373226.356594199</v>
      </c>
      <c r="N230" s="127">
        <v>14374118.784566797</v>
      </c>
      <c r="O230" s="127">
        <v>14375419.5518224</v>
      </c>
      <c r="P230" s="130">
        <v>16340650.5706308</v>
      </c>
      <c r="Q230" s="130">
        <v>16341839.6063217</v>
      </c>
      <c r="R230" s="130">
        <v>16343050.143123399</v>
      </c>
      <c r="S230" s="130">
        <v>16419466.7775939</v>
      </c>
      <c r="T230" s="127">
        <v>17763773.252587698</v>
      </c>
      <c r="U230" s="127">
        <v>17780471.835276797</v>
      </c>
      <c r="V230" s="127">
        <v>19877828.957915898</v>
      </c>
      <c r="W230" s="127">
        <v>19912418.386992499</v>
      </c>
      <c r="X230" s="127">
        <v>19957759.4688651</v>
      </c>
      <c r="Y230" s="127">
        <v>22119455.557643</v>
      </c>
      <c r="Z230" s="127">
        <v>22221990.822770301</v>
      </c>
      <c r="AA230" s="127">
        <v>23072307.781526901</v>
      </c>
      <c r="AB230" s="127">
        <v>24299546.9205162</v>
      </c>
      <c r="AC230" s="130">
        <v>24507659.793389503</v>
      </c>
      <c r="AD230" s="130">
        <v>26063326.612934399</v>
      </c>
      <c r="AE230" s="130">
        <v>26775627.329729401</v>
      </c>
      <c r="AF230" s="130">
        <v>26942067.4235733</v>
      </c>
      <c r="AG230" s="127">
        <v>27073267.237844899</v>
      </c>
      <c r="AH230" s="127">
        <v>27301170.985774998</v>
      </c>
      <c r="AI230" s="127">
        <v>30670412.665293902</v>
      </c>
      <c r="AJ230" s="127">
        <v>30686527.664582301</v>
      </c>
      <c r="AK230" s="127">
        <v>31003763.017152298</v>
      </c>
      <c r="AL230" s="127">
        <v>31826853.332204305</v>
      </c>
      <c r="AM230" s="127">
        <v>35178091.905793302</v>
      </c>
      <c r="AN230" s="127">
        <v>35471402.322289102</v>
      </c>
      <c r="AO230" s="127">
        <v>35568373.480936497</v>
      </c>
      <c r="AP230" s="127">
        <v>37860884.017519705</v>
      </c>
      <c r="AQ230" s="127">
        <v>49864696.712254904</v>
      </c>
      <c r="AR230" s="127">
        <v>52867682.308989599</v>
      </c>
      <c r="AS230" s="127">
        <v>55869230.790967695</v>
      </c>
      <c r="AT230" s="130">
        <v>65370830.527502991</v>
      </c>
      <c r="AU230" s="130">
        <v>69892529.285133496</v>
      </c>
      <c r="AV230" s="130">
        <v>77894600.925407797</v>
      </c>
      <c r="AW230" s="130">
        <v>78079781.1322442</v>
      </c>
      <c r="AX230" s="130">
        <v>80083123.3209766</v>
      </c>
      <c r="AY230" s="127">
        <v>80684749.508697093</v>
      </c>
      <c r="AZ230" s="127">
        <v>87686261.00931561</v>
      </c>
      <c r="BA230" s="127">
        <v>87916560.272605196</v>
      </c>
      <c r="BB230" s="127">
        <v>89717065.250040397</v>
      </c>
      <c r="BC230" s="127">
        <v>90717811.075020105</v>
      </c>
      <c r="BD230" s="127">
        <v>91916392.406644091</v>
      </c>
      <c r="BE230" s="127">
        <v>98917690.807234988</v>
      </c>
      <c r="BF230" s="127">
        <v>99918155.534089297</v>
      </c>
      <c r="BG230" s="127">
        <v>101094983.25923251</v>
      </c>
      <c r="BH230" s="127">
        <v>102298879.190888</v>
      </c>
      <c r="BI230" s="127">
        <v>114550705.26319972</v>
      </c>
      <c r="BJ230" s="127">
        <v>119811928.21709348</v>
      </c>
      <c r="BK230" s="127">
        <v>123328374.18505251</v>
      </c>
      <c r="BL230" s="127">
        <v>129335471.46683259</v>
      </c>
      <c r="BM230" s="127">
        <v>160269684.1189771</v>
      </c>
      <c r="BN230" s="127">
        <v>170267188.92104509</v>
      </c>
      <c r="BO230" s="127">
        <v>185698793.42564923</v>
      </c>
      <c r="BP230" s="127">
        <v>189702081.49020922</v>
      </c>
      <c r="BQ230" s="127">
        <v>247223338.49579713</v>
      </c>
      <c r="BR230" s="127">
        <v>271681322.7815938</v>
      </c>
      <c r="BS230" s="127">
        <v>276684174.83577693</v>
      </c>
      <c r="BT230" s="127">
        <v>276661121.64013129</v>
      </c>
      <c r="BU230" s="127">
        <v>284174609.32704091</v>
      </c>
      <c r="BV230" s="127">
        <v>342463926.13728124</v>
      </c>
      <c r="BW230" s="127">
        <v>347372010.15324646</v>
      </c>
      <c r="BX230" s="127">
        <v>352353103.44354826</v>
      </c>
      <c r="BY230" s="127">
        <v>352350930.1357035</v>
      </c>
      <c r="BZ230" s="127">
        <v>394490770.77774888</v>
      </c>
      <c r="CA230" s="127">
        <v>402279834.53866708</v>
      </c>
      <c r="CB230" s="127">
        <v>402393557.77659142</v>
      </c>
      <c r="CC230" s="127">
        <v>406892387.62516344</v>
      </c>
      <c r="CD230" s="127">
        <v>411871649.91966969</v>
      </c>
      <c r="CE230" s="127">
        <v>418023854.6314733</v>
      </c>
      <c r="CF230" s="127">
        <v>3437025217.9900002</v>
      </c>
      <c r="CG230" s="127">
        <v>4103923623.2400002</v>
      </c>
      <c r="CH230" s="127">
        <v>6025668129.9800005</v>
      </c>
      <c r="CI230" s="127">
        <v>10473165818.74</v>
      </c>
      <c r="CJ230" s="127">
        <v>13945671423.780001</v>
      </c>
      <c r="CK230" s="127">
        <v>20006631595.959999</v>
      </c>
      <c r="CL230" s="130">
        <v>23676665213.899998</v>
      </c>
      <c r="CM230" s="130">
        <v>25567583019.489998</v>
      </c>
      <c r="CN230" s="130">
        <v>28454168523.07</v>
      </c>
      <c r="CO230" s="130">
        <v>30718381264.349998</v>
      </c>
      <c r="CP230" s="127">
        <v>37529818279.689995</v>
      </c>
      <c r="CQ230" s="127">
        <v>38896331641.509995</v>
      </c>
      <c r="CR230" s="127">
        <v>41503503728.159996</v>
      </c>
      <c r="CS230" s="127">
        <v>45946141531.18</v>
      </c>
      <c r="CT230" s="127">
        <v>47563711153.669998</v>
      </c>
      <c r="CU230" s="127">
        <v>61050324329.709999</v>
      </c>
      <c r="CV230" s="127">
        <v>67105922645.110001</v>
      </c>
      <c r="CW230" s="127">
        <v>74007507952.410004</v>
      </c>
      <c r="CX230" s="127">
        <v>78629663623.309998</v>
      </c>
      <c r="CY230" s="127">
        <v>84487903446.309998</v>
      </c>
      <c r="CZ230" s="127">
        <v>93466659506.809998</v>
      </c>
      <c r="DA230" s="127">
        <v>120063440174.31</v>
      </c>
      <c r="DB230" s="127">
        <v>139761450870.41</v>
      </c>
      <c r="DC230" s="127">
        <v>151557683976.91</v>
      </c>
      <c r="DD230" s="127">
        <v>159792512719.41</v>
      </c>
      <c r="DE230" s="127">
        <v>178856609379.06003</v>
      </c>
      <c r="DF230" s="127">
        <v>201040199145.91</v>
      </c>
      <c r="DG230" s="297">
        <v>216409648666.91</v>
      </c>
      <c r="DH230" s="297">
        <v>220505977144.91</v>
      </c>
      <c r="DI230" s="297">
        <v>275965877144.90997</v>
      </c>
      <c r="DJ230" s="297">
        <v>330242802286.94</v>
      </c>
      <c r="DK230" s="297">
        <v>330648202496.94</v>
      </c>
      <c r="DL230" s="297">
        <v>347109872496.94</v>
      </c>
      <c r="DM230" s="297">
        <v>380315722496.94</v>
      </c>
      <c r="DN230" s="297">
        <v>387849722496.94</v>
      </c>
      <c r="DO230" s="297">
        <v>404385071349.44</v>
      </c>
      <c r="DP230" s="299">
        <v>417884566396.44</v>
      </c>
      <c r="DQ230" s="299">
        <v>451894243368.94</v>
      </c>
      <c r="DR230" s="299">
        <v>493297780425.94</v>
      </c>
      <c r="DS230" s="299">
        <v>525783105403.94</v>
      </c>
      <c r="DT230" s="299">
        <v>546199864949.94</v>
      </c>
      <c r="DU230" s="297">
        <v>567721813239.94006</v>
      </c>
      <c r="DV230" s="297">
        <v>625621879281.44006</v>
      </c>
      <c r="DW230" s="297">
        <v>667535869784.94006</v>
      </c>
      <c r="DX230" s="299">
        <v>717876117555.1001</v>
      </c>
      <c r="DY230" s="297">
        <v>748679626305.72009</v>
      </c>
      <c r="DZ230" s="297">
        <v>810746419056.72009</v>
      </c>
      <c r="EA230" s="297">
        <v>871021215491.22009</v>
      </c>
      <c r="EB230" s="297">
        <v>944142549240.22009</v>
      </c>
      <c r="EC230" s="297">
        <v>989900541183.22009</v>
      </c>
      <c r="ED230" s="297">
        <v>1099845744628.22</v>
      </c>
      <c r="EE230" s="297">
        <v>1214582146538.22</v>
      </c>
      <c r="EF230" s="297">
        <v>1294168077592.22</v>
      </c>
      <c r="EG230" s="297">
        <v>1373211307473.22</v>
      </c>
      <c r="EH230" s="297">
        <v>1461685902600.72</v>
      </c>
      <c r="EI230" s="297">
        <v>1581798547057.72</v>
      </c>
      <c r="EJ230" s="297">
        <v>1684836546744.72</v>
      </c>
      <c r="EK230" s="371">
        <v>1753050090832.22</v>
      </c>
      <c r="EL230" s="406">
        <v>1811790.07171472</v>
      </c>
      <c r="EM230" s="406">
        <v>1887020.39213772</v>
      </c>
      <c r="EN230" s="299">
        <v>1971468.11875522</v>
      </c>
      <c r="EO230" s="393">
        <v>2118105.6477002199</v>
      </c>
      <c r="EP230" s="393">
        <v>2186891.73937704</v>
      </c>
      <c r="EQ230" s="393">
        <v>2323749.3137155399</v>
      </c>
      <c r="ER230" s="393">
        <v>2483893.9741235399</v>
      </c>
      <c r="ES230" s="393">
        <v>2754137.5579712498</v>
      </c>
      <c r="ET230" s="406">
        <v>2937488.6458737599</v>
      </c>
      <c r="EU230" s="406">
        <v>3137221.1417702599</v>
      </c>
      <c r="EV230" s="406">
        <v>3446695.6719856998</v>
      </c>
      <c r="EW230" s="406">
        <v>3603953.09739751</v>
      </c>
      <c r="EX230" s="431">
        <v>3706123.0962977596</v>
      </c>
      <c r="EY230" s="458">
        <v>3759244.0962975901</v>
      </c>
      <c r="EZ230" s="458">
        <v>3874336.3135772902</v>
      </c>
      <c r="FA230" s="458">
        <v>4104036.5085036997</v>
      </c>
      <c r="FB230" s="458">
        <v>4271184.2064937996</v>
      </c>
      <c r="FC230" s="458">
        <v>4508767.5394443497</v>
      </c>
      <c r="FD230" s="444">
        <v>4765230.20886085</v>
      </c>
      <c r="FE230" s="444">
        <v>4952443.7064791508</v>
      </c>
      <c r="FF230" s="458">
        <v>5150982.2835181504</v>
      </c>
      <c r="FG230" s="458">
        <v>5197552.2835181504</v>
      </c>
      <c r="FH230" s="458">
        <v>5323869.6753011504</v>
      </c>
      <c r="FI230" s="458">
        <v>5462363.4708933206</v>
      </c>
      <c r="FJ230" s="458">
        <v>5526463.4708933206</v>
      </c>
      <c r="FK230" s="458">
        <v>5562963.4708933206</v>
      </c>
      <c r="FL230" s="458">
        <v>5611543.4708933206</v>
      </c>
      <c r="FM230" s="458">
        <v>5666543.4708933206</v>
      </c>
      <c r="FN230" s="458">
        <v>5710193.4708933206</v>
      </c>
      <c r="FO230" s="458">
        <v>5745193.4708933206</v>
      </c>
      <c r="FP230" s="458">
        <v>5745243.4708933011</v>
      </c>
      <c r="FQ230" s="458">
        <v>5749833.4708933206</v>
      </c>
      <c r="FR230" s="458">
        <v>5751943.4708932899</v>
      </c>
      <c r="FS230" s="458">
        <v>5758113.97089337</v>
      </c>
      <c r="FT230" s="458">
        <v>5765283.9708933998</v>
      </c>
      <c r="FU230" s="458">
        <v>6304536.970893397</v>
      </c>
      <c r="FV230" s="458">
        <v>6541018.97089337</v>
      </c>
      <c r="FW230" s="458">
        <v>6824848.9708931204</v>
      </c>
      <c r="FX230" s="458">
        <v>6828848.9708931204</v>
      </c>
      <c r="FY230" s="458">
        <v>6839928.9708931204</v>
      </c>
      <c r="FZ230" s="458">
        <v>6847004.9708931204</v>
      </c>
      <c r="GA230" s="458">
        <v>6867004.9708930105</v>
      </c>
      <c r="GB230" s="458">
        <v>6877664.9708931204</v>
      </c>
      <c r="GC230" s="458">
        <v>7080735.9708931204</v>
      </c>
      <c r="GD230" s="458">
        <v>7309205.9708931204</v>
      </c>
      <c r="GE230" s="458">
        <v>7531005.9708931204</v>
      </c>
      <c r="GF230" s="458">
        <v>7814505.9708931204</v>
      </c>
      <c r="GG230" s="458">
        <v>7978205.9708931204</v>
      </c>
      <c r="GH230" s="458">
        <v>8148175.9708931204</v>
      </c>
      <c r="GI230" s="458">
        <v>8418575.9708931204</v>
      </c>
      <c r="GJ230" s="458">
        <v>8684775.9708931204</v>
      </c>
      <c r="GK230" s="458">
        <v>8973575.9708931185</v>
      </c>
      <c r="GL230" s="458">
        <v>9260777.9708931185</v>
      </c>
      <c r="GM230" s="458">
        <v>9562177.9708931185</v>
      </c>
      <c r="GN230" s="458">
        <v>9865817.9708931185</v>
      </c>
      <c r="GO230" s="458">
        <v>10166817.970893119</v>
      </c>
      <c r="GP230" s="458">
        <v>10486117.970893119</v>
      </c>
      <c r="GQ230" s="299">
        <v>10822317.970893119</v>
      </c>
      <c r="GR230" s="299">
        <v>11284337.970893119</v>
      </c>
      <c r="GS230" s="299">
        <v>11831747.970893119</v>
      </c>
      <c r="GT230" s="299">
        <v>12282547.970893119</v>
      </c>
      <c r="GU230" s="299">
        <v>12839949.880893119</v>
      </c>
      <c r="GV230" s="255">
        <v>13438599.880893119</v>
      </c>
      <c r="GW230" s="255">
        <v>13940599.880893119</v>
      </c>
      <c r="GX230" s="255">
        <v>14411599.880893119</v>
      </c>
      <c r="GY230" s="254">
        <v>14757919.880893119</v>
      </c>
      <c r="GZ230" s="458">
        <v>15229171.380893119</v>
      </c>
      <c r="HA230" s="458">
        <v>15760371.380893119</v>
      </c>
      <c r="HB230" s="458">
        <v>16378771.380893119</v>
      </c>
      <c r="HC230" s="458">
        <v>16930071.380893119</v>
      </c>
      <c r="HD230" s="458">
        <v>17477321.380893119</v>
      </c>
      <c r="HE230" s="458">
        <v>18181371.380623121</v>
      </c>
      <c r="HF230" s="458">
        <v>18658171.380623121</v>
      </c>
      <c r="HG230" s="299">
        <v>19147971.380623121</v>
      </c>
      <c r="HH230" s="299">
        <v>19477871.380623121</v>
      </c>
      <c r="HI230" s="299">
        <v>26950571.380623121</v>
      </c>
      <c r="HJ230" s="299">
        <v>31737695.315623119</v>
      </c>
      <c r="HK230" s="299">
        <v>35050695.315623119</v>
      </c>
      <c r="HL230" s="299">
        <v>35750695.315623127</v>
      </c>
      <c r="HM230" s="299">
        <v>42626295.315623127</v>
      </c>
      <c r="HN230" s="299">
        <v>59992395.314018123</v>
      </c>
      <c r="HO230" s="299">
        <v>68039095.31401813</v>
      </c>
      <c r="HP230" s="299">
        <v>73458145.31401813</v>
      </c>
      <c r="HQ230" s="299">
        <v>80947745.31401813</v>
      </c>
      <c r="HR230" s="299">
        <v>89049945.31401813</v>
      </c>
      <c r="HS230" s="299">
        <v>100632745.31401843</v>
      </c>
      <c r="HT230" s="299">
        <v>110042345.31401843</v>
      </c>
      <c r="HU230" s="458">
        <v>119636845.31401843</v>
      </c>
      <c r="HV230" s="458">
        <v>129313845.31401843</v>
      </c>
      <c r="HW230" s="458">
        <v>139078045.31401843</v>
      </c>
      <c r="HX230" s="458">
        <v>148364145.3140184</v>
      </c>
      <c r="HY230" s="458">
        <v>158948645.3140184</v>
      </c>
      <c r="HZ230" s="458">
        <v>167826145.3140184</v>
      </c>
      <c r="IA230" s="458">
        <v>178211645.3140184</v>
      </c>
      <c r="IB230" s="458">
        <v>187091045.3140184</v>
      </c>
      <c r="IC230" s="458">
        <v>195905445.3140184</v>
      </c>
      <c r="ID230" s="458">
        <v>204540945.3140184</v>
      </c>
      <c r="IE230" s="458">
        <v>208655945.3140184</v>
      </c>
      <c r="IF230" s="458">
        <v>208820260.3140184</v>
      </c>
      <c r="IG230" s="458">
        <v>217830760.3140184</v>
      </c>
      <c r="IH230" s="255">
        <v>222848760.3140184</v>
      </c>
      <c r="II230" s="255">
        <v>235067260.3140184</v>
      </c>
      <c r="IJ230" s="458">
        <v>242201259.11401841</v>
      </c>
      <c r="IK230" s="458">
        <v>242525256.11401841</v>
      </c>
    </row>
    <row r="231" spans="2:294" x14ac:dyDescent="0.2">
      <c r="B231" s="220"/>
      <c r="C231" s="113"/>
      <c r="D231" s="113"/>
      <c r="E231" s="113"/>
      <c r="F231" s="55"/>
      <c r="G231" s="113"/>
      <c r="H231" s="113"/>
      <c r="I231" s="113"/>
      <c r="J231" s="113"/>
      <c r="K231" s="113"/>
      <c r="L231" s="113"/>
      <c r="M231" s="113"/>
      <c r="N231" s="113"/>
      <c r="O231" s="113"/>
      <c r="P231" s="55"/>
      <c r="Q231" s="55"/>
      <c r="R231" s="55"/>
      <c r="S231" s="55"/>
      <c r="T231" s="113"/>
      <c r="U231" s="113"/>
      <c r="V231" s="113"/>
      <c r="W231" s="113"/>
      <c r="X231" s="113"/>
      <c r="Y231" s="122"/>
      <c r="Z231" s="122"/>
      <c r="AA231" s="122"/>
      <c r="AB231" s="122"/>
      <c r="AC231" s="133"/>
      <c r="AD231" s="133"/>
      <c r="AE231" s="133"/>
      <c r="AF231" s="133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33"/>
      <c r="AU231" s="133"/>
      <c r="AV231" s="133"/>
      <c r="AW231" s="133"/>
      <c r="AX231" s="133"/>
      <c r="AY231" s="122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30"/>
      <c r="CM231" s="130"/>
      <c r="CN231" s="130"/>
      <c r="CO231" s="130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251"/>
      <c r="DD231" s="251"/>
      <c r="DE231" s="251"/>
      <c r="DF231" s="251"/>
      <c r="DG231" s="293"/>
      <c r="DH231" s="293"/>
      <c r="DI231" s="293"/>
      <c r="DJ231" s="293"/>
      <c r="DK231" s="293"/>
      <c r="DL231" s="293"/>
      <c r="DM231" s="293"/>
      <c r="DN231" s="293"/>
      <c r="DO231" s="293"/>
      <c r="DP231" s="295"/>
      <c r="DQ231" s="295"/>
      <c r="DR231" s="295"/>
      <c r="DS231" s="295"/>
      <c r="DT231" s="295"/>
      <c r="DU231" s="293"/>
      <c r="DV231" s="293"/>
      <c r="DW231" s="293"/>
      <c r="DX231" s="295"/>
      <c r="DY231" s="293"/>
      <c r="DZ231" s="293"/>
      <c r="EA231" s="293"/>
      <c r="EB231" s="293"/>
      <c r="EC231" s="293"/>
      <c r="ED231" s="293"/>
      <c r="EE231" s="293"/>
      <c r="EF231" s="293"/>
      <c r="EG231" s="293"/>
      <c r="EH231" s="293"/>
      <c r="EI231" s="293"/>
      <c r="EJ231" s="293"/>
      <c r="EK231" s="368"/>
      <c r="EL231" s="403"/>
      <c r="EM231" s="403"/>
      <c r="EN231" s="295"/>
      <c r="EO231" s="390"/>
      <c r="EP231" s="390"/>
      <c r="EQ231" s="390"/>
      <c r="ER231" s="390"/>
      <c r="ES231" s="390"/>
      <c r="ET231" s="403"/>
      <c r="EU231" s="403"/>
      <c r="EV231" s="403"/>
      <c r="EW231" s="403"/>
      <c r="EX231" s="428"/>
      <c r="EY231" s="455"/>
      <c r="EZ231" s="455"/>
      <c r="FA231" s="455"/>
      <c r="FB231" s="455"/>
      <c r="FC231" s="455"/>
      <c r="FD231" s="441"/>
      <c r="FE231" s="441"/>
      <c r="FF231" s="455"/>
      <c r="FG231" s="455"/>
      <c r="FH231" s="455"/>
      <c r="FI231" s="455"/>
      <c r="FJ231" s="455"/>
      <c r="FK231" s="455"/>
      <c r="FL231" s="455"/>
      <c r="FM231" s="455"/>
      <c r="FN231" s="455"/>
      <c r="FO231" s="455"/>
      <c r="FP231" s="472"/>
      <c r="FQ231" s="472"/>
      <c r="FR231" s="472"/>
      <c r="FS231" s="472"/>
      <c r="FT231" s="472"/>
      <c r="FU231" s="472"/>
      <c r="FV231" s="472"/>
      <c r="FW231" s="472"/>
      <c r="FX231" s="472"/>
      <c r="FY231" s="472"/>
      <c r="FZ231" s="472"/>
      <c r="GA231" s="472"/>
      <c r="GB231" s="455"/>
      <c r="GC231" s="455"/>
      <c r="GD231" s="455"/>
      <c r="GE231" s="455"/>
      <c r="GF231" s="455"/>
      <c r="GG231" s="455"/>
      <c r="GH231" s="455"/>
      <c r="GI231" s="455"/>
      <c r="GJ231" s="455"/>
      <c r="GK231" s="455"/>
      <c r="GL231" s="455"/>
      <c r="GM231" s="455"/>
      <c r="GN231" s="455"/>
      <c r="GO231" s="455"/>
      <c r="GP231" s="455"/>
      <c r="GQ231" s="295"/>
      <c r="GR231" s="295"/>
      <c r="GS231" s="295"/>
      <c r="GT231" s="295"/>
      <c r="GU231" s="486"/>
      <c r="GV231" s="486"/>
      <c r="GW231" s="486"/>
      <c r="GX231" s="486"/>
      <c r="GY231" s="487"/>
      <c r="GZ231" s="455"/>
      <c r="HA231" s="455"/>
      <c r="HB231" s="455"/>
      <c r="HC231" s="455"/>
      <c r="HD231" s="455"/>
      <c r="HE231" s="455"/>
      <c r="HF231" s="455"/>
      <c r="HG231" s="295"/>
      <c r="HH231" s="295"/>
      <c r="HI231" s="295"/>
      <c r="HJ231" s="295"/>
      <c r="HK231" s="295"/>
      <c r="HL231" s="295"/>
      <c r="HM231" s="295"/>
      <c r="HN231" s="295"/>
      <c r="HO231" s="295"/>
      <c r="HP231" s="295"/>
      <c r="HQ231" s="295"/>
      <c r="HR231" s="295"/>
      <c r="HS231" s="295"/>
      <c r="HT231" s="295"/>
      <c r="HU231" s="455"/>
      <c r="HV231" s="455"/>
      <c r="HW231" s="455"/>
      <c r="HX231" s="455"/>
      <c r="HY231" s="455"/>
      <c r="HZ231" s="455"/>
      <c r="IA231" s="455"/>
      <c r="IB231" s="455"/>
      <c r="IC231" s="455"/>
      <c r="ID231" s="455"/>
      <c r="IE231" s="455"/>
      <c r="IF231" s="455"/>
      <c r="IG231" s="455"/>
      <c r="IH231" s="500"/>
      <c r="II231" s="500"/>
      <c r="IJ231" s="455"/>
      <c r="IK231" s="455">
        <v>0</v>
      </c>
    </row>
    <row r="232" spans="2:294" x14ac:dyDescent="0.2">
      <c r="B232" s="220"/>
      <c r="C232" s="113"/>
      <c r="D232" s="113"/>
      <c r="E232" s="113"/>
      <c r="F232" s="55"/>
      <c r="G232" s="113"/>
      <c r="H232" s="113"/>
      <c r="I232" s="113"/>
      <c r="J232" s="113"/>
      <c r="K232" s="113"/>
      <c r="L232" s="113"/>
      <c r="M232" s="113"/>
      <c r="N232" s="113"/>
      <c r="O232" s="113"/>
      <c r="P232" s="55"/>
      <c r="Q232" s="55"/>
      <c r="R232" s="55"/>
      <c r="S232" s="55"/>
      <c r="T232" s="113"/>
      <c r="U232" s="113"/>
      <c r="V232" s="113"/>
      <c r="W232" s="113"/>
      <c r="X232" s="113"/>
      <c r="Y232" s="127"/>
      <c r="Z232" s="127"/>
      <c r="AA232" s="127"/>
      <c r="AB232" s="127"/>
      <c r="AC232" s="130"/>
      <c r="AD232" s="130"/>
      <c r="AE232" s="130"/>
      <c r="AF232" s="130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30"/>
      <c r="AU232" s="130"/>
      <c r="AV232" s="130"/>
      <c r="AW232" s="130"/>
      <c r="AX232" s="130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30"/>
      <c r="CM232" s="130"/>
      <c r="CN232" s="130"/>
      <c r="CO232" s="130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251"/>
      <c r="DD232" s="251"/>
      <c r="DE232" s="251"/>
      <c r="DF232" s="251"/>
      <c r="DG232" s="293"/>
      <c r="DH232" s="293"/>
      <c r="DI232" s="293"/>
      <c r="DJ232" s="293"/>
      <c r="DK232" s="293"/>
      <c r="DL232" s="293"/>
      <c r="DM232" s="293"/>
      <c r="DN232" s="293"/>
      <c r="DO232" s="293"/>
      <c r="DP232" s="295"/>
      <c r="DQ232" s="295"/>
      <c r="DR232" s="295"/>
      <c r="DS232" s="295"/>
      <c r="DT232" s="295"/>
      <c r="DU232" s="293"/>
      <c r="DV232" s="293"/>
      <c r="DW232" s="293"/>
      <c r="DX232" s="295"/>
      <c r="DY232" s="293"/>
      <c r="DZ232" s="293"/>
      <c r="EA232" s="293"/>
      <c r="EB232" s="293"/>
      <c r="EC232" s="293"/>
      <c r="ED232" s="293"/>
      <c r="EE232" s="293"/>
      <c r="EF232" s="293"/>
      <c r="EG232" s="293"/>
      <c r="EH232" s="293"/>
      <c r="EI232" s="293"/>
      <c r="EJ232" s="293"/>
      <c r="EK232" s="368"/>
      <c r="EL232" s="403"/>
      <c r="EM232" s="403"/>
      <c r="EN232" s="295"/>
      <c r="EO232" s="390"/>
      <c r="EP232" s="390"/>
      <c r="EQ232" s="390"/>
      <c r="ER232" s="390"/>
      <c r="ES232" s="390"/>
      <c r="ET232" s="403"/>
      <c r="EU232" s="403"/>
      <c r="EV232" s="403"/>
      <c r="EW232" s="403"/>
      <c r="EX232" s="428"/>
      <c r="EY232" s="455"/>
      <c r="EZ232" s="455"/>
      <c r="FA232" s="455"/>
      <c r="FB232" s="455"/>
      <c r="FC232" s="455"/>
      <c r="FD232" s="441"/>
      <c r="FE232" s="441"/>
      <c r="FF232" s="455"/>
      <c r="FG232" s="455"/>
      <c r="FH232" s="455"/>
      <c r="FI232" s="455"/>
      <c r="FJ232" s="455"/>
      <c r="FK232" s="455"/>
      <c r="FL232" s="455"/>
      <c r="FM232" s="455"/>
      <c r="FN232" s="455"/>
      <c r="FO232" s="455"/>
      <c r="FP232" s="472"/>
      <c r="FQ232" s="472"/>
      <c r="FR232" s="472"/>
      <c r="FS232" s="472"/>
      <c r="FT232" s="472"/>
      <c r="FU232" s="472"/>
      <c r="FV232" s="472"/>
      <c r="FW232" s="472"/>
      <c r="FX232" s="472"/>
      <c r="FY232" s="472"/>
      <c r="FZ232" s="472"/>
      <c r="GA232" s="472"/>
      <c r="GB232" s="455"/>
      <c r="GC232" s="455"/>
      <c r="GD232" s="455"/>
      <c r="GE232" s="455"/>
      <c r="GF232" s="455"/>
      <c r="GG232" s="455"/>
      <c r="GH232" s="455"/>
      <c r="GI232" s="455"/>
      <c r="GJ232" s="455"/>
      <c r="GK232" s="455"/>
      <c r="GL232" s="455"/>
      <c r="GM232" s="455"/>
      <c r="GN232" s="455"/>
      <c r="GO232" s="455"/>
      <c r="GP232" s="455"/>
      <c r="GQ232" s="295"/>
      <c r="GR232" s="295"/>
      <c r="GS232" s="295"/>
      <c r="GT232" s="295"/>
      <c r="GU232" s="488"/>
      <c r="GV232" s="488"/>
      <c r="GW232" s="488"/>
      <c r="GX232" s="488"/>
      <c r="GY232" s="254"/>
      <c r="GZ232" s="455"/>
      <c r="HA232" s="455"/>
      <c r="HB232" s="455"/>
      <c r="HC232" s="455"/>
      <c r="HD232" s="455"/>
      <c r="HE232" s="455"/>
      <c r="HF232" s="455"/>
      <c r="HG232" s="295"/>
      <c r="HH232" s="295"/>
      <c r="HI232" s="295"/>
      <c r="HJ232" s="295"/>
      <c r="HK232" s="295"/>
      <c r="HL232" s="295"/>
      <c r="HM232" s="295"/>
      <c r="HN232" s="295"/>
      <c r="HO232" s="295"/>
      <c r="HP232" s="295"/>
      <c r="HQ232" s="295"/>
      <c r="HR232" s="295"/>
      <c r="HS232" s="295"/>
      <c r="HT232" s="295"/>
      <c r="HU232" s="455"/>
      <c r="HV232" s="455"/>
      <c r="HW232" s="455"/>
      <c r="HX232" s="455"/>
      <c r="HY232" s="455"/>
      <c r="HZ232" s="455"/>
      <c r="IA232" s="455"/>
      <c r="IB232" s="455"/>
      <c r="IC232" s="455"/>
      <c r="ID232" s="455"/>
      <c r="IE232" s="455"/>
      <c r="IF232" s="455"/>
      <c r="IG232" s="455"/>
      <c r="IH232" s="255"/>
      <c r="II232" s="255"/>
      <c r="IJ232" s="455"/>
      <c r="IK232" s="455">
        <v>0</v>
      </c>
    </row>
    <row r="233" spans="2:294" x14ac:dyDescent="0.2">
      <c r="B233" s="219" t="s">
        <v>183</v>
      </c>
      <c r="C233" s="113"/>
      <c r="D233" s="113"/>
      <c r="E233" s="113"/>
      <c r="F233" s="55"/>
      <c r="G233" s="113"/>
      <c r="H233" s="113"/>
      <c r="I233" s="113"/>
      <c r="J233" s="113"/>
      <c r="K233" s="113"/>
      <c r="L233" s="113"/>
      <c r="M233" s="113"/>
      <c r="N233" s="113"/>
      <c r="O233" s="113"/>
      <c r="P233" s="55"/>
      <c r="Q233" s="55"/>
      <c r="R233" s="55"/>
      <c r="S233" s="55"/>
      <c r="T233" s="113"/>
      <c r="U233" s="113"/>
      <c r="V233" s="113"/>
      <c r="W233" s="113"/>
      <c r="X233" s="113"/>
      <c r="Y233" s="127"/>
      <c r="Z233" s="127"/>
      <c r="AA233" s="127"/>
      <c r="AB233" s="127"/>
      <c r="AC233" s="130"/>
      <c r="AD233" s="130"/>
      <c r="AE233" s="130"/>
      <c r="AF233" s="130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30"/>
      <c r="AU233" s="130"/>
      <c r="AV233" s="130"/>
      <c r="AW233" s="130"/>
      <c r="AX233" s="130"/>
      <c r="AY233" s="127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  <c r="CI233" s="113"/>
      <c r="CJ233" s="113"/>
      <c r="CK233" s="113"/>
      <c r="CL233" s="256"/>
      <c r="CM233" s="256"/>
      <c r="CN233" s="256"/>
      <c r="CO233" s="256"/>
      <c r="CP233" s="113"/>
      <c r="CQ233" s="113"/>
      <c r="CR233" s="113"/>
      <c r="CS233" s="113"/>
      <c r="CT233" s="113"/>
      <c r="CU233" s="113"/>
      <c r="CV233" s="113"/>
      <c r="CW233" s="113"/>
      <c r="CX233" s="113"/>
      <c r="CY233" s="113"/>
      <c r="CZ233" s="113"/>
      <c r="DA233" s="113"/>
      <c r="DB233" s="113"/>
      <c r="DC233" s="251"/>
      <c r="DD233" s="251"/>
      <c r="DE233" s="251"/>
      <c r="DF233" s="251"/>
      <c r="DG233" s="293"/>
      <c r="DH233" s="293"/>
      <c r="DI233" s="293"/>
      <c r="DJ233" s="293"/>
      <c r="DK233" s="293"/>
      <c r="DL233" s="293"/>
      <c r="DM233" s="293"/>
      <c r="DN233" s="293"/>
      <c r="DO233" s="293"/>
      <c r="DP233" s="295"/>
      <c r="DQ233" s="295"/>
      <c r="DR233" s="295"/>
      <c r="DS233" s="295"/>
      <c r="DT233" s="295"/>
      <c r="DU233" s="293"/>
      <c r="DV233" s="293"/>
      <c r="DW233" s="293"/>
      <c r="DX233" s="295"/>
      <c r="DY233" s="293"/>
      <c r="DZ233" s="293"/>
      <c r="EA233" s="293"/>
      <c r="EB233" s="293"/>
      <c r="EC233" s="293"/>
      <c r="ED233" s="293"/>
      <c r="EE233" s="293"/>
      <c r="EF233" s="293"/>
      <c r="EG233" s="293"/>
      <c r="EH233" s="293"/>
      <c r="EI233" s="293"/>
      <c r="EJ233" s="293"/>
      <c r="EK233" s="368"/>
      <c r="EL233" s="403"/>
      <c r="EM233" s="403"/>
      <c r="EN233" s="295"/>
      <c r="EO233" s="390"/>
      <c r="EP233" s="390"/>
      <c r="EQ233" s="390"/>
      <c r="ER233" s="390"/>
      <c r="ES233" s="390"/>
      <c r="ET233" s="403"/>
      <c r="EU233" s="403"/>
      <c r="EV233" s="403"/>
      <c r="EW233" s="403"/>
      <c r="EX233" s="428"/>
      <c r="EY233" s="455"/>
      <c r="EZ233" s="455"/>
      <c r="FA233" s="455"/>
      <c r="FB233" s="455"/>
      <c r="FC233" s="455"/>
      <c r="FD233" s="441"/>
      <c r="FE233" s="441"/>
      <c r="FF233" s="455"/>
      <c r="FG233" s="455"/>
      <c r="FH233" s="455"/>
      <c r="FI233" s="455"/>
      <c r="FJ233" s="455"/>
      <c r="FK233" s="455"/>
      <c r="FL233" s="455"/>
      <c r="FM233" s="455"/>
      <c r="FN233" s="455"/>
      <c r="FO233" s="455"/>
      <c r="FP233" s="472"/>
      <c r="FQ233" s="472"/>
      <c r="FR233" s="472"/>
      <c r="FS233" s="472"/>
      <c r="FT233" s="472"/>
      <c r="FU233" s="472"/>
      <c r="FV233" s="472"/>
      <c r="FW233" s="472"/>
      <c r="FX233" s="472"/>
      <c r="FY233" s="472"/>
      <c r="FZ233" s="472"/>
      <c r="GA233" s="472"/>
      <c r="GB233" s="455"/>
      <c r="GC233" s="455"/>
      <c r="GD233" s="455"/>
      <c r="GE233" s="455"/>
      <c r="GF233" s="455"/>
      <c r="GG233" s="455"/>
      <c r="GH233" s="455"/>
      <c r="GI233" s="455"/>
      <c r="GJ233" s="455"/>
      <c r="GK233" s="455"/>
      <c r="GL233" s="455"/>
      <c r="GM233" s="455"/>
      <c r="GN233" s="455"/>
      <c r="GO233" s="455"/>
      <c r="GP233" s="455"/>
      <c r="GQ233" s="295"/>
      <c r="GR233" s="295"/>
      <c r="GS233" s="295"/>
      <c r="GT233" s="295"/>
      <c r="GU233" s="488"/>
      <c r="GV233" s="488"/>
      <c r="GW233" s="488"/>
      <c r="GX233" s="488"/>
      <c r="GY233" s="254"/>
      <c r="GZ233" s="455"/>
      <c r="HA233" s="455"/>
      <c r="HB233" s="455"/>
      <c r="HC233" s="455"/>
      <c r="HD233" s="455"/>
      <c r="HE233" s="455"/>
      <c r="HF233" s="455"/>
      <c r="HG233" s="295"/>
      <c r="HH233" s="295"/>
      <c r="HI233" s="295"/>
      <c r="HJ233" s="295"/>
      <c r="HK233" s="295"/>
      <c r="HL233" s="295"/>
      <c r="HM233" s="295"/>
      <c r="HN233" s="295"/>
      <c r="HO233" s="295"/>
      <c r="HP233" s="295"/>
      <c r="HQ233" s="295"/>
      <c r="HR233" s="295"/>
      <c r="HS233" s="295"/>
      <c r="HT233" s="295"/>
      <c r="HU233" s="455"/>
      <c r="HV233" s="455"/>
      <c r="HW233" s="455"/>
      <c r="HX233" s="455"/>
      <c r="HY233" s="455"/>
      <c r="HZ233" s="455"/>
      <c r="IA233" s="455"/>
      <c r="IB233" s="455"/>
      <c r="IC233" s="455"/>
      <c r="ID233" s="455"/>
      <c r="IE233" s="455"/>
      <c r="IF233" s="455"/>
      <c r="IG233" s="455"/>
      <c r="IH233" s="255"/>
      <c r="II233" s="255"/>
      <c r="IJ233" s="455"/>
      <c r="IK233" s="455">
        <v>0</v>
      </c>
    </row>
    <row r="234" spans="2:294" x14ac:dyDescent="0.2">
      <c r="B234" s="219"/>
      <c r="C234" s="114"/>
      <c r="D234" s="114"/>
      <c r="E234" s="114"/>
      <c r="F234"/>
      <c r="G234"/>
      <c r="H234"/>
      <c r="I234"/>
      <c r="J234"/>
      <c r="K234"/>
      <c r="L234" s="114"/>
      <c r="M234" s="114"/>
      <c r="N234" s="114"/>
      <c r="O234" s="114"/>
      <c r="P234"/>
      <c r="Q234"/>
      <c r="R234"/>
      <c r="S234"/>
      <c r="T234" s="114"/>
      <c r="U234" s="114"/>
      <c r="V234" s="114"/>
      <c r="W234" s="114"/>
      <c r="X234"/>
      <c r="Y234" s="127"/>
      <c r="Z234" s="127"/>
      <c r="AA234" s="127"/>
      <c r="AB234" s="127"/>
      <c r="AC234"/>
      <c r="AD234"/>
      <c r="AE234"/>
      <c r="AF234"/>
      <c r="AG234" s="114"/>
      <c r="AH234" s="114"/>
      <c r="AI234" s="114"/>
      <c r="AJ234" s="11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 s="114"/>
      <c r="AZ234" s="114"/>
      <c r="BA234" s="114"/>
      <c r="BB234" s="114"/>
      <c r="BC234" s="11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 s="257"/>
      <c r="CM234" s="257"/>
      <c r="CN234" s="257"/>
      <c r="CO234" s="257"/>
      <c r="CP234" s="248"/>
      <c r="CQ234" s="248"/>
      <c r="CR234" s="248"/>
      <c r="CS234" s="248"/>
      <c r="CT234" s="248"/>
      <c r="CU234"/>
      <c r="CV234"/>
      <c r="CW234"/>
      <c r="CX234"/>
      <c r="CY234" s="248"/>
      <c r="CZ234" s="248"/>
      <c r="DA234" s="248"/>
      <c r="DB234" s="248"/>
      <c r="DC234" s="55"/>
      <c r="DD234" s="55"/>
      <c r="DE234" s="55"/>
      <c r="DF234" s="55"/>
      <c r="DG234" s="293"/>
      <c r="DH234" s="293"/>
      <c r="DI234" s="293"/>
      <c r="DJ234" s="293"/>
      <c r="DK234" s="293"/>
      <c r="DL234" s="292"/>
      <c r="DM234" s="292"/>
      <c r="DN234" s="292"/>
      <c r="DO234" s="292"/>
      <c r="DP234" s="295"/>
      <c r="DQ234" s="295"/>
      <c r="DR234" s="295"/>
      <c r="DS234" s="295"/>
      <c r="DT234" s="295"/>
      <c r="DU234" s="293"/>
      <c r="DV234" s="293"/>
      <c r="DW234" s="293"/>
      <c r="DX234" s="295"/>
      <c r="DY234" s="293"/>
      <c r="DZ234" s="293"/>
      <c r="EA234" s="293"/>
      <c r="EB234" s="293"/>
      <c r="EC234" s="293"/>
      <c r="ED234" s="293"/>
      <c r="EE234" s="293"/>
      <c r="EF234" s="293"/>
      <c r="EG234" s="293"/>
      <c r="EH234" s="293"/>
      <c r="EI234" s="293"/>
      <c r="EJ234" s="293"/>
      <c r="EK234" s="368"/>
      <c r="EL234" s="403"/>
      <c r="EM234" s="403"/>
      <c r="EN234" s="367"/>
      <c r="EO234" s="390"/>
      <c r="EP234" s="390"/>
      <c r="EQ234" s="390"/>
      <c r="ER234" s="390"/>
      <c r="ES234" s="390"/>
      <c r="ET234" s="403"/>
      <c r="EU234" s="403"/>
      <c r="EV234" s="403"/>
      <c r="EW234" s="403"/>
      <c r="EX234" s="428"/>
      <c r="EY234" s="455"/>
      <c r="EZ234" s="455"/>
      <c r="FA234" s="455"/>
      <c r="FB234" s="455"/>
      <c r="FC234" s="455"/>
      <c r="FD234" s="441"/>
      <c r="FE234" s="441"/>
      <c r="FF234" s="455"/>
      <c r="FG234" s="455"/>
      <c r="FH234" s="454"/>
      <c r="FI234" s="455"/>
      <c r="FJ234" s="455"/>
      <c r="FK234" s="455"/>
      <c r="FL234" s="455"/>
      <c r="FM234" s="455"/>
      <c r="FN234" s="455"/>
      <c r="FO234" s="455"/>
      <c r="FP234" s="472"/>
      <c r="FQ234" s="472"/>
      <c r="FR234" s="472"/>
      <c r="FS234" s="472"/>
      <c r="FT234" s="472"/>
      <c r="FU234" s="472"/>
      <c r="FV234" s="472"/>
      <c r="FW234" s="472"/>
      <c r="FX234" s="472"/>
      <c r="FY234" s="472"/>
      <c r="FZ234" s="472"/>
      <c r="GA234" s="472"/>
      <c r="GB234" s="454"/>
      <c r="GC234" s="454"/>
      <c r="GD234" s="454"/>
      <c r="GE234" s="454"/>
      <c r="GF234" s="454"/>
      <c r="GG234" s="454"/>
      <c r="GH234" s="454"/>
      <c r="GI234" s="454"/>
      <c r="GJ234" s="454"/>
      <c r="GK234" s="454"/>
      <c r="GL234" s="454"/>
      <c r="GM234" s="454"/>
      <c r="GN234" s="454"/>
      <c r="GO234" s="454"/>
      <c r="GP234" s="454"/>
      <c r="GQ234" s="295"/>
      <c r="GR234" s="295"/>
      <c r="GS234" s="295"/>
      <c r="GT234" s="295"/>
      <c r="GU234" s="454"/>
      <c r="GV234" s="454"/>
      <c r="GW234" s="454"/>
      <c r="GX234" s="454"/>
      <c r="GY234" s="454"/>
      <c r="GZ234" s="454"/>
      <c r="HA234" s="454"/>
      <c r="HB234" s="454"/>
      <c r="HC234" s="454"/>
      <c r="HD234" s="454"/>
      <c r="HE234" s="454"/>
      <c r="HF234" s="454"/>
      <c r="HG234" s="295"/>
      <c r="HH234" s="295"/>
      <c r="HI234" s="295"/>
      <c r="HJ234" s="295"/>
      <c r="HK234" s="295"/>
      <c r="HL234" s="310"/>
      <c r="HM234" s="310"/>
      <c r="HN234" s="310"/>
      <c r="HO234" s="310"/>
      <c r="HP234" s="310"/>
      <c r="HQ234" s="310"/>
      <c r="HR234" s="310"/>
      <c r="HS234" s="310"/>
      <c r="HT234" s="310"/>
      <c r="HU234" s="454"/>
      <c r="HV234" s="454"/>
      <c r="HW234" s="454"/>
      <c r="HX234" s="454"/>
      <c r="HY234" s="455"/>
      <c r="HZ234" s="455"/>
      <c r="IA234" s="455"/>
      <c r="IB234" s="455"/>
      <c r="IC234" s="455"/>
      <c r="ID234" s="455"/>
      <c r="IE234" s="455"/>
      <c r="IF234" s="455"/>
      <c r="IG234" s="455"/>
      <c r="IH234" s="454"/>
      <c r="II234" s="454"/>
      <c r="IJ234" s="454"/>
      <c r="IK234" s="454"/>
    </row>
    <row r="235" spans="2:294" x14ac:dyDescent="0.2">
      <c r="B235" s="220" t="s">
        <v>184</v>
      </c>
      <c r="C235" s="127">
        <v>-2700405.3234262001</v>
      </c>
      <c r="D235" s="127">
        <v>-2780803.3518662001</v>
      </c>
      <c r="E235" s="127">
        <v>-2796526.6734062</v>
      </c>
      <c r="F235" s="130">
        <v>-2795132.8587861997</v>
      </c>
      <c r="G235" s="127">
        <v>-2901322.2075862004</v>
      </c>
      <c r="H235" s="127">
        <v>-3042192.9558461998</v>
      </c>
      <c r="I235" s="127">
        <v>-3042601.8468261999</v>
      </c>
      <c r="J235" s="127">
        <v>-3133945.1147762001</v>
      </c>
      <c r="K235" s="127">
        <v>-3099863.7069962001</v>
      </c>
      <c r="L235" s="127">
        <v>-3339865.2411652999</v>
      </c>
      <c r="M235" s="127">
        <v>-3330314.7386453003</v>
      </c>
      <c r="N235" s="127">
        <v>-3334987.6640953002</v>
      </c>
      <c r="O235" s="127">
        <v>-3342651.3669875003</v>
      </c>
      <c r="P235" s="127">
        <v>-3336800.4424574999</v>
      </c>
      <c r="Q235" s="127">
        <v>-3151640.0979037001</v>
      </c>
      <c r="R235" s="127">
        <v>-3111904.8250462003</v>
      </c>
      <c r="S235" s="127">
        <v>-3030225.2102561998</v>
      </c>
      <c r="T235" s="127">
        <v>-3024583.6986162001</v>
      </c>
      <c r="U235" s="127">
        <v>-3045169.1032961998</v>
      </c>
      <c r="V235" s="127">
        <v>-3046023.0275662001</v>
      </c>
      <c r="W235" s="127">
        <v>-3003066.5777661996</v>
      </c>
      <c r="X235" s="127">
        <v>-2980308.9656662</v>
      </c>
      <c r="Y235" s="127">
        <v>-2963359.9211662002</v>
      </c>
      <c r="Z235" s="127">
        <v>-2976117.6933561997</v>
      </c>
      <c r="AA235" s="127">
        <v>-3033595.0033561997</v>
      </c>
      <c r="AB235" s="127">
        <v>-2957205.0666862</v>
      </c>
      <c r="AC235" s="127">
        <v>-3692520.3830162003</v>
      </c>
      <c r="AD235" s="127">
        <v>-3690294.7530161999</v>
      </c>
      <c r="AE235" s="127">
        <v>-3854635.1037361999</v>
      </c>
      <c r="AF235" s="127">
        <v>-3811225.4094862002</v>
      </c>
      <c r="AG235" s="127">
        <v>-3686524.4767862</v>
      </c>
      <c r="AH235" s="127">
        <v>-3693193.2354661999</v>
      </c>
      <c r="AI235" s="127">
        <v>-3671697.1281462</v>
      </c>
      <c r="AJ235" s="127">
        <v>-9966704.5826461986</v>
      </c>
      <c r="AK235" s="127">
        <v>-9981401.4576062001</v>
      </c>
      <c r="AL235" s="127">
        <v>-9978541.8894161992</v>
      </c>
      <c r="AM235" s="127">
        <v>-9949905.3392462004</v>
      </c>
      <c r="AN235" s="127">
        <v>-9239848.9214561991</v>
      </c>
      <c r="AO235" s="127">
        <v>-9106838.2756561991</v>
      </c>
      <c r="AP235" s="127">
        <v>-9109462.1895962004</v>
      </c>
      <c r="AQ235" s="127">
        <v>-9085093.9494061992</v>
      </c>
      <c r="AR235" s="127">
        <v>-9112981.6653061993</v>
      </c>
      <c r="AS235" s="127">
        <v>-9854768.3396661989</v>
      </c>
      <c r="AT235" s="127">
        <v>-9937245.6125961989</v>
      </c>
      <c r="AU235" s="127">
        <v>-9941789.4291762002</v>
      </c>
      <c r="AV235" s="127">
        <v>-10299035.8615162</v>
      </c>
      <c r="AW235" s="127">
        <v>-10314059.0271162</v>
      </c>
      <c r="AX235" s="127">
        <v>-10318011.902506201</v>
      </c>
      <c r="AY235" s="127">
        <v>-10315074.983406201</v>
      </c>
      <c r="AZ235" s="127">
        <v>-25168739.411016203</v>
      </c>
      <c r="BA235" s="127">
        <v>-25186287.125732403</v>
      </c>
      <c r="BB235" s="127">
        <v>-32202822.2126524</v>
      </c>
      <c r="BC235" s="127">
        <v>-152296405.67421842</v>
      </c>
      <c r="BD235" s="127">
        <v>-931992265.68107378</v>
      </c>
      <c r="BE235" s="127">
        <v>-931903197.25072372</v>
      </c>
      <c r="BF235" s="127">
        <v>-1075972572.0466607</v>
      </c>
      <c r="BG235" s="127">
        <v>-1302075141.4994969</v>
      </c>
      <c r="BH235" s="127">
        <v>-1469234455.42572</v>
      </c>
      <c r="BI235" s="127">
        <v>-1348686958.9570076</v>
      </c>
      <c r="BJ235" s="127">
        <v>-1610161926.8978152</v>
      </c>
      <c r="BK235" s="127">
        <v>-1807766761.4170976</v>
      </c>
      <c r="BL235" s="127">
        <v>-1807830155.8357675</v>
      </c>
      <c r="BM235" s="127">
        <v>-1806809209.2909317</v>
      </c>
      <c r="BN235" s="127">
        <v>-2162516332.0311489</v>
      </c>
      <c r="BO235" s="127">
        <v>-2413348717.3171196</v>
      </c>
      <c r="BP235" s="127">
        <v>-2486586352.4977312</v>
      </c>
      <c r="BQ235" s="127">
        <v>-2522261160.0706825</v>
      </c>
      <c r="BR235" s="127">
        <v>-2517932677.6679425</v>
      </c>
      <c r="BS235" s="127">
        <v>-2829671905.7281895</v>
      </c>
      <c r="BT235" s="127">
        <v>-3124275667.1093402</v>
      </c>
      <c r="BU235" s="127">
        <v>-3123925776.6893401</v>
      </c>
      <c r="BV235" s="127">
        <v>-3119699187.4693403</v>
      </c>
      <c r="BW235" s="127">
        <v>-3118869980.7153401</v>
      </c>
      <c r="BX235" s="127">
        <v>-3686614698.8524079</v>
      </c>
      <c r="BY235" s="127">
        <v>-4362319641.3208008</v>
      </c>
      <c r="BZ235" s="127">
        <v>-4540176910.3430099</v>
      </c>
      <c r="CA235" s="127">
        <v>-4560228915.2130098</v>
      </c>
      <c r="CB235" s="127">
        <v>-5408148667.273612</v>
      </c>
      <c r="CC235" s="127">
        <v>-6935714531.9623346</v>
      </c>
      <c r="CD235" s="127">
        <v>-8164830370.1388054</v>
      </c>
      <c r="CE235" s="127">
        <v>-9620789486.3485661</v>
      </c>
      <c r="CF235" s="127">
        <v>-215119143433.25</v>
      </c>
      <c r="CG235" s="127">
        <v>-218037007442.73001</v>
      </c>
      <c r="CH235" s="127">
        <v>-219638777239.25003</v>
      </c>
      <c r="CI235" s="127">
        <v>-212126172644.51001</v>
      </c>
      <c r="CJ235" s="127">
        <v>-209196688753.54001</v>
      </c>
      <c r="CK235" s="127">
        <v>-203300030366.29001</v>
      </c>
      <c r="CL235" s="127">
        <v>-203471375634.80997</v>
      </c>
      <c r="CM235" s="127">
        <v>-205166716228.10999</v>
      </c>
      <c r="CN235" s="127">
        <v>-207005435819.14001</v>
      </c>
      <c r="CO235" s="127">
        <v>-181127953280.20001</v>
      </c>
      <c r="CP235" s="127">
        <v>-182718841211.41</v>
      </c>
      <c r="CQ235" s="127">
        <v>-183694564238.69</v>
      </c>
      <c r="CR235" s="127">
        <v>-139523994161.26001</v>
      </c>
      <c r="CS235" s="127">
        <v>-160213263553.04001</v>
      </c>
      <c r="CT235" s="127">
        <v>-178155249665.87</v>
      </c>
      <c r="CU235" s="127">
        <v>-391980896333.82996</v>
      </c>
      <c r="CV235" s="127">
        <v>-627545668947.1001</v>
      </c>
      <c r="CW235" s="127">
        <v>-931531770999.73999</v>
      </c>
      <c r="CX235" s="127">
        <v>-1176034979674.0801</v>
      </c>
      <c r="CY235" s="127">
        <v>-1340498170206.1401</v>
      </c>
      <c r="CZ235" s="127">
        <v>-1688518267429.4399</v>
      </c>
      <c r="DA235" s="127">
        <v>-2028614969023.6699</v>
      </c>
      <c r="DB235" s="127">
        <v>-3186336870221.9297</v>
      </c>
      <c r="DC235" s="127">
        <v>-6644985598824.1396</v>
      </c>
      <c r="DD235" s="127">
        <v>-6638300994666.3604</v>
      </c>
      <c r="DE235" s="127">
        <v>-6642778246843.0801</v>
      </c>
      <c r="DF235" s="127">
        <v>-6590250597115.7705</v>
      </c>
      <c r="DG235" s="308">
        <v>-6617788125535.5898</v>
      </c>
      <c r="DH235" s="308">
        <v>-6597179558898.0996</v>
      </c>
      <c r="DI235" s="308">
        <v>-6573654950661.9404</v>
      </c>
      <c r="DJ235" s="308">
        <v>-6583501839017.1494</v>
      </c>
      <c r="DK235" s="308">
        <v>-6563352439675.8896</v>
      </c>
      <c r="DL235" s="306">
        <v>-6204970305689.2012</v>
      </c>
      <c r="DM235" s="306">
        <v>-6241844882405.2207</v>
      </c>
      <c r="DN235" s="306">
        <v>-6837632076397.1699</v>
      </c>
      <c r="DO235" s="306">
        <v>-8666962138290.3203</v>
      </c>
      <c r="DP235" s="315">
        <v>-9716193670911.4199</v>
      </c>
      <c r="DQ235" s="315">
        <v>-7385102781136.79</v>
      </c>
      <c r="DR235" s="315">
        <v>-8244039968901.9707</v>
      </c>
      <c r="DS235" s="315">
        <v>-9995269504634.9609</v>
      </c>
      <c r="DT235" s="315">
        <v>-8709725386416.6299</v>
      </c>
      <c r="DU235" s="308">
        <v>-9167629584983.9395</v>
      </c>
      <c r="DV235" s="308">
        <v>-8718876188516.4199</v>
      </c>
      <c r="DW235" s="308">
        <v>-9555419164831.5996</v>
      </c>
      <c r="DX235" s="315">
        <v>-10602215638772.859</v>
      </c>
      <c r="DY235" s="308">
        <v>-11170382856868.879</v>
      </c>
      <c r="DZ235" s="308">
        <v>-9885584373095.3496</v>
      </c>
      <c r="EA235" s="308">
        <v>-7610732522719.8994</v>
      </c>
      <c r="EB235" s="308">
        <v>-12054505737115.83</v>
      </c>
      <c r="EC235" s="308">
        <v>-17512827885650.83</v>
      </c>
      <c r="ED235" s="308">
        <v>-14283303587089.27</v>
      </c>
      <c r="EE235" s="308">
        <v>-20814809908589.652</v>
      </c>
      <c r="EF235" s="308">
        <v>-25638009534199.898</v>
      </c>
      <c r="EG235" s="308">
        <v>-32998226905424.738</v>
      </c>
      <c r="EH235" s="308">
        <v>-31811636041068.492</v>
      </c>
      <c r="EI235" s="308">
        <v>-31580823246766.531</v>
      </c>
      <c r="EJ235" s="308">
        <v>-30147393303927.301</v>
      </c>
      <c r="EK235" s="379">
        <v>-33614971123422.453</v>
      </c>
      <c r="EL235" s="414">
        <v>-32428081.050513722</v>
      </c>
      <c r="EM235" s="414">
        <v>-29442253.802201048</v>
      </c>
      <c r="EN235" s="379">
        <v>-29077673.368408941</v>
      </c>
      <c r="EO235" s="401">
        <v>-29944042.336413801</v>
      </c>
      <c r="EP235" s="395">
        <v>-40146479.730586663</v>
      </c>
      <c r="EQ235" s="395">
        <v>-47714699.870078407</v>
      </c>
      <c r="ER235" s="395">
        <v>-59250104.744827986</v>
      </c>
      <c r="ES235" s="395">
        <v>-63394090.394201502</v>
      </c>
      <c r="ET235" s="408">
        <v>-75236780.084899858</v>
      </c>
      <c r="EU235" s="408">
        <v>-82071815.862889662</v>
      </c>
      <c r="EV235" s="408">
        <v>-91162057.33132349</v>
      </c>
      <c r="EW235" s="408">
        <v>-92886667.742363989</v>
      </c>
      <c r="EX235" s="433">
        <v>-89124238.951648116</v>
      </c>
      <c r="EY235" s="460">
        <v>-95922644.843999147</v>
      </c>
      <c r="EZ235" s="460">
        <v>-122684505.902248</v>
      </c>
      <c r="FA235" s="460">
        <v>-142237585.11680755</v>
      </c>
      <c r="FB235" s="460">
        <v>-146205330.63390934</v>
      </c>
      <c r="FC235" s="460">
        <v>-147675297.26384836</v>
      </c>
      <c r="FD235" s="433">
        <v>-144962424.89385203</v>
      </c>
      <c r="FE235" s="433">
        <v>-144830872.50224888</v>
      </c>
      <c r="FF235" s="460">
        <v>-145233243.87886834</v>
      </c>
      <c r="FG235" s="460">
        <v>-144968391.93919709</v>
      </c>
      <c r="FH235" s="460">
        <v>-144064880.53424776</v>
      </c>
      <c r="FI235" s="460">
        <v>-144342844.86216709</v>
      </c>
      <c r="FJ235" s="460">
        <v>-144337799.61802015</v>
      </c>
      <c r="FK235" s="460">
        <v>-144340340.79579827</v>
      </c>
      <c r="FL235" s="460">
        <v>-166695263.55191141</v>
      </c>
      <c r="FM235" s="460">
        <v>-190195731.224105</v>
      </c>
      <c r="FN235" s="460">
        <v>-247950976.99719119</v>
      </c>
      <c r="FO235" s="460">
        <v>-337704291.73171455</v>
      </c>
      <c r="FP235" s="468" t="s">
        <v>95</v>
      </c>
      <c r="FQ235" s="468" t="s">
        <v>95</v>
      </c>
      <c r="FR235" s="468" t="s">
        <v>95</v>
      </c>
      <c r="FS235" s="468" t="s">
        <v>95</v>
      </c>
      <c r="FT235" s="468" t="s">
        <v>95</v>
      </c>
      <c r="FU235" s="468" t="s">
        <v>95</v>
      </c>
      <c r="FV235" s="468" t="s">
        <v>95</v>
      </c>
      <c r="FW235" s="468" t="s">
        <v>95</v>
      </c>
      <c r="FX235" s="468" t="s">
        <v>95</v>
      </c>
      <c r="FY235" s="468" t="s">
        <v>95</v>
      </c>
      <c r="FZ235" s="468" t="s">
        <v>95</v>
      </c>
      <c r="GA235" s="468" t="s">
        <v>95</v>
      </c>
      <c r="GB235" s="468">
        <v>-466863163.13644958</v>
      </c>
      <c r="GC235" s="468">
        <v>-508502082.25260556</v>
      </c>
      <c r="GD235" s="460">
        <v>-533437817.53339714</v>
      </c>
      <c r="GE235" s="460">
        <v>-565579056.855003</v>
      </c>
      <c r="GF235" s="460">
        <v>-597404149.535689</v>
      </c>
      <c r="GG235" s="460">
        <v>-623089567.54717088</v>
      </c>
      <c r="GH235" s="460">
        <v>-666756150.47743118</v>
      </c>
      <c r="GI235" s="460">
        <v>-710204518.97797978</v>
      </c>
      <c r="GJ235" s="460">
        <v>-726873424.01057267</v>
      </c>
      <c r="GK235" s="460">
        <v>-786036662.13854373</v>
      </c>
      <c r="GL235" s="460">
        <v>-860149065.07285404</v>
      </c>
      <c r="GM235" s="460">
        <v>-885828954.95085835</v>
      </c>
      <c r="GN235" s="460">
        <v>-887309345.19019401</v>
      </c>
      <c r="GO235" s="460">
        <v>-905212373.21988833</v>
      </c>
      <c r="GP235" s="460">
        <v>-996898087.26581526</v>
      </c>
      <c r="GQ235" s="460">
        <v>-1038113678.5512816</v>
      </c>
      <c r="GR235" s="460">
        <v>-1195543420.6540506</v>
      </c>
      <c r="GS235" s="460">
        <v>-1398694687.8634458</v>
      </c>
      <c r="GT235" s="460">
        <v>-1917229182.2300787</v>
      </c>
      <c r="GU235" s="460">
        <v>-2038661314.6854265</v>
      </c>
      <c r="GV235" s="460">
        <v>-2038674350.2096181</v>
      </c>
      <c r="GW235" s="460">
        <v>-2038518326.7276833</v>
      </c>
      <c r="GX235" s="460">
        <v>-2133773254.1529751</v>
      </c>
      <c r="GY235" s="460">
        <v>-2143148809.7112188</v>
      </c>
      <c r="GZ235" s="460">
        <v>-2593014752.2189126</v>
      </c>
      <c r="HA235" s="460">
        <v>-2952437304.1229448</v>
      </c>
      <c r="HB235" s="460">
        <v>-3250490979.0741963</v>
      </c>
      <c r="HC235" s="468">
        <v>-3588634785.0695915</v>
      </c>
      <c r="HD235" s="468">
        <v>-3598020963.6738534</v>
      </c>
      <c r="HE235" s="468">
        <v>-3479460663.0675945</v>
      </c>
      <c r="HF235" s="468">
        <v>-3385520546.7571273</v>
      </c>
      <c r="HG235" s="310">
        <v>-3682528717.9450741</v>
      </c>
      <c r="HH235" s="310">
        <v>-3688882529.3917456</v>
      </c>
      <c r="HI235" s="310">
        <v>-3657694215.1487246</v>
      </c>
      <c r="HJ235" s="310">
        <v>-3550888908.1261873</v>
      </c>
      <c r="HK235" s="310">
        <v>-3646307186.3555369</v>
      </c>
      <c r="HL235" s="310">
        <v>-3872772142.8107872</v>
      </c>
      <c r="HM235" s="310">
        <v>-4216059983.5681195</v>
      </c>
      <c r="HN235" s="310">
        <v>-4686921667.4599075</v>
      </c>
      <c r="HO235" s="310">
        <v>-4931997915.2304144</v>
      </c>
      <c r="HP235" s="310">
        <v>-5403872261.1550341</v>
      </c>
      <c r="HQ235" s="310">
        <v>-5631812712.1546803</v>
      </c>
      <c r="HR235" s="310">
        <v>-5725990432.5466013</v>
      </c>
      <c r="HS235" s="310">
        <v>-6001865120.3895216</v>
      </c>
      <c r="HT235" s="310">
        <v>-6034693086.6708202</v>
      </c>
      <c r="HU235" s="460">
        <v>-6102549129.3478594</v>
      </c>
      <c r="HV235" s="460">
        <v>-6166391765.4901342</v>
      </c>
      <c r="HW235" s="460">
        <v>-6127332716.0958595</v>
      </c>
      <c r="HX235" s="460">
        <v>-6264296354.7317324</v>
      </c>
      <c r="HY235" s="460">
        <v>-6388084186.4155474</v>
      </c>
      <c r="HZ235" s="460">
        <v>-6416344931.0452232</v>
      </c>
      <c r="IA235" s="460">
        <v>-6775900099.9981813</v>
      </c>
      <c r="IB235" s="460">
        <v>-7425840182.427227</v>
      </c>
      <c r="IC235" s="460">
        <v>-7838034699.092948</v>
      </c>
      <c r="ID235" s="460">
        <v>-7951388288.8248062</v>
      </c>
      <c r="IE235" s="460">
        <v>-8094173194.0734539</v>
      </c>
      <c r="IF235" s="460">
        <v>-8111595435.5557957</v>
      </c>
      <c r="IG235" s="460">
        <v>-8146306615.9675694</v>
      </c>
      <c r="IH235" s="480" t="s">
        <v>95</v>
      </c>
      <c r="II235" s="480" t="s">
        <v>95</v>
      </c>
      <c r="IJ235" s="460">
        <v>-7966733964.8114691</v>
      </c>
      <c r="IK235" s="460">
        <v>-7951481216.4909506</v>
      </c>
    </row>
    <row r="236" spans="2:294" ht="13.5" thickBot="1" x14ac:dyDescent="0.25">
      <c r="B236" s="228"/>
      <c r="C236" s="199"/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252"/>
      <c r="BZ236" s="252"/>
      <c r="CA236" s="252"/>
      <c r="CB236" s="252"/>
      <c r="CC236" s="252"/>
      <c r="CD236" s="252"/>
      <c r="CE236" s="252"/>
      <c r="CF236" s="252"/>
      <c r="CG236" s="252"/>
      <c r="CH236" s="252"/>
      <c r="CI236" s="252"/>
      <c r="CJ236" s="252"/>
      <c r="CK236" s="252"/>
      <c r="CL236" s="252"/>
      <c r="CM236" s="252"/>
      <c r="CN236" s="252"/>
      <c r="CO236" s="252"/>
      <c r="CP236" s="252"/>
      <c r="CQ236" s="252"/>
      <c r="CR236" s="252"/>
      <c r="CS236" s="252"/>
      <c r="CT236" s="252"/>
      <c r="CU236" s="252"/>
      <c r="CV236" s="252"/>
      <c r="CW236" s="252"/>
      <c r="CX236" s="252"/>
      <c r="CY236" s="252"/>
      <c r="CZ236" s="252"/>
      <c r="DA236" s="252"/>
      <c r="DB236" s="252"/>
      <c r="DC236" s="253"/>
      <c r="DD236" s="253"/>
      <c r="DE236" s="253"/>
      <c r="DF236" s="253"/>
      <c r="DG236" s="305"/>
      <c r="DH236" s="305"/>
      <c r="DI236" s="305"/>
      <c r="DJ236" s="305"/>
      <c r="DK236" s="305"/>
      <c r="DL236" s="305"/>
      <c r="DM236" s="305"/>
      <c r="DN236" s="305"/>
      <c r="DO236" s="305"/>
      <c r="DP236" s="305"/>
      <c r="DQ236" s="305"/>
      <c r="DR236" s="305"/>
      <c r="DS236" s="305"/>
      <c r="DT236" s="305"/>
      <c r="DU236" s="305"/>
      <c r="DV236" s="305"/>
      <c r="DW236" s="305"/>
      <c r="DX236" s="305"/>
      <c r="DY236" s="305"/>
      <c r="DZ236" s="305"/>
      <c r="EA236" s="305"/>
      <c r="EB236" s="305"/>
      <c r="EC236" s="305"/>
      <c r="ED236" s="305"/>
      <c r="EE236" s="305"/>
      <c r="EF236" s="305"/>
      <c r="EG236" s="305"/>
      <c r="EH236" s="305"/>
      <c r="EI236" s="305"/>
      <c r="EJ236" s="305"/>
      <c r="EK236" s="377"/>
      <c r="EL236" s="412"/>
      <c r="EM236" s="412"/>
      <c r="EN236" s="377"/>
      <c r="EO236" s="399"/>
      <c r="EP236" s="399"/>
      <c r="EQ236" s="399"/>
      <c r="ER236" s="399"/>
      <c r="ES236" s="399"/>
      <c r="ET236" s="377"/>
      <c r="EU236" s="377"/>
      <c r="EV236" s="377"/>
      <c r="EW236" s="377"/>
      <c r="EX236" s="437"/>
      <c r="EY236" s="464"/>
      <c r="EZ236" s="464"/>
      <c r="FA236" s="464"/>
      <c r="FB236" s="464"/>
      <c r="FC236" s="464"/>
      <c r="FD236" s="445"/>
      <c r="FE236" s="445"/>
      <c r="FF236" s="464"/>
      <c r="FG236" s="464"/>
      <c r="FH236" s="464"/>
      <c r="FI236" s="464"/>
      <c r="FJ236" s="464"/>
      <c r="FK236" s="464"/>
      <c r="FL236" s="464"/>
      <c r="FM236" s="464"/>
      <c r="FN236" s="464"/>
      <c r="FO236" s="464"/>
      <c r="FP236" s="464"/>
      <c r="FQ236" s="464"/>
      <c r="FR236" s="464"/>
      <c r="FS236" s="464"/>
      <c r="FT236" s="464"/>
      <c r="FU236" s="464"/>
      <c r="FV236" s="412"/>
      <c r="FW236" s="412"/>
      <c r="FX236" s="412"/>
      <c r="FY236" s="412"/>
      <c r="FZ236" s="412"/>
      <c r="GA236" s="412"/>
      <c r="GB236" s="464"/>
      <c r="GC236" s="464"/>
      <c r="GD236" s="464"/>
      <c r="GE236" s="464"/>
      <c r="GF236" s="464"/>
      <c r="GG236" s="464"/>
      <c r="GH236" s="464"/>
      <c r="GI236" s="464"/>
      <c r="GJ236" s="464"/>
      <c r="GK236" s="464"/>
      <c r="GL236" s="464"/>
      <c r="GM236" s="464"/>
      <c r="GN236" s="464"/>
      <c r="GO236" s="464"/>
      <c r="GP236" s="464"/>
      <c r="GQ236" s="464"/>
      <c r="GR236" s="464"/>
      <c r="GS236" s="464"/>
      <c r="GT236" s="464"/>
      <c r="GU236" s="464"/>
      <c r="GV236" s="464"/>
      <c r="GW236" s="464"/>
      <c r="GX236" s="464"/>
      <c r="GY236" s="464"/>
      <c r="HG236" s="464"/>
      <c r="HH236" s="464"/>
      <c r="HI236" s="464"/>
      <c r="HJ236" s="464"/>
      <c r="HK236" s="464"/>
      <c r="HL236" s="464"/>
      <c r="HM236" s="464"/>
      <c r="HN236" s="464"/>
      <c r="HO236" s="464"/>
      <c r="HP236" s="464"/>
      <c r="HQ236" s="464"/>
      <c r="HR236" s="464"/>
      <c r="HS236" s="464"/>
      <c r="HT236" s="464"/>
      <c r="HU236" s="464"/>
      <c r="HV236" s="464"/>
      <c r="HW236" s="464"/>
      <c r="HX236" s="464"/>
      <c r="IJ236" s="464"/>
      <c r="IK236" s="464"/>
    </row>
    <row r="239" spans="2:294" ht="13.5" thickBot="1" x14ac:dyDescent="0.25">
      <c r="B239" s="10"/>
      <c r="C239" s="115">
        <v>40725</v>
      </c>
      <c r="D239" s="115">
        <v>40732</v>
      </c>
      <c r="E239" s="115">
        <v>40739</v>
      </c>
      <c r="F239" s="115">
        <v>40746</v>
      </c>
      <c r="G239" s="115">
        <v>40753</v>
      </c>
      <c r="H239" s="115" t="s">
        <v>124</v>
      </c>
      <c r="I239" s="115" t="s">
        <v>185</v>
      </c>
      <c r="J239" s="115" t="s">
        <v>186</v>
      </c>
      <c r="K239" s="115" t="s">
        <v>187</v>
      </c>
      <c r="L239" s="115">
        <v>40788</v>
      </c>
      <c r="M239" s="115">
        <v>40795</v>
      </c>
      <c r="N239" s="115">
        <v>40802</v>
      </c>
      <c r="O239" s="115">
        <v>40809</v>
      </c>
      <c r="P239" s="115">
        <v>40816</v>
      </c>
      <c r="Q239" s="115">
        <v>40823</v>
      </c>
      <c r="R239" s="115">
        <v>40830</v>
      </c>
      <c r="S239" s="115">
        <v>40837</v>
      </c>
      <c r="T239" s="115">
        <v>40844</v>
      </c>
      <c r="U239" s="115">
        <v>40851</v>
      </c>
      <c r="V239" s="115">
        <v>40858</v>
      </c>
      <c r="W239" s="115">
        <v>40865</v>
      </c>
      <c r="X239" s="115">
        <v>40872</v>
      </c>
      <c r="Y239" s="115" t="s">
        <v>189</v>
      </c>
      <c r="Z239" s="115" t="s">
        <v>190</v>
      </c>
      <c r="AA239" s="115" t="s">
        <v>191</v>
      </c>
      <c r="AB239" s="115" t="s">
        <v>192</v>
      </c>
      <c r="AC239" s="115" t="s">
        <v>194</v>
      </c>
      <c r="AD239" s="115" t="s">
        <v>195</v>
      </c>
      <c r="AE239" s="115" t="s">
        <v>196</v>
      </c>
      <c r="AF239" s="115" t="s">
        <v>197</v>
      </c>
      <c r="AG239" s="115" t="s">
        <v>193</v>
      </c>
      <c r="AH239" s="115">
        <v>40942</v>
      </c>
      <c r="AI239" s="115">
        <v>40949</v>
      </c>
      <c r="AJ239" s="115">
        <v>40956</v>
      </c>
      <c r="AK239" s="115">
        <v>40963</v>
      </c>
      <c r="AL239" s="115">
        <v>40970</v>
      </c>
      <c r="AM239" s="115">
        <v>40977</v>
      </c>
      <c r="AN239" s="115">
        <v>40984</v>
      </c>
      <c r="AO239" s="115">
        <v>40991</v>
      </c>
      <c r="AP239" s="115">
        <v>40998</v>
      </c>
      <c r="AQ239" s="115" t="s">
        <v>198</v>
      </c>
      <c r="AR239" s="115" t="s">
        <v>199</v>
      </c>
      <c r="AS239" s="115" t="s">
        <v>200</v>
      </c>
      <c r="AT239" s="200" t="s">
        <v>201</v>
      </c>
      <c r="AU239" s="200">
        <v>41033</v>
      </c>
      <c r="AV239" s="200">
        <v>41040</v>
      </c>
      <c r="AW239" s="200">
        <v>41047</v>
      </c>
      <c r="AX239" s="200">
        <v>41054</v>
      </c>
      <c r="AY239" s="200">
        <v>41061</v>
      </c>
      <c r="AZ239" s="200">
        <v>41068</v>
      </c>
      <c r="BA239" s="200">
        <v>41075</v>
      </c>
      <c r="BB239" s="200">
        <v>41082</v>
      </c>
      <c r="BC239" s="200">
        <v>41089</v>
      </c>
      <c r="BD239" s="200">
        <v>41096</v>
      </c>
      <c r="BE239" s="200">
        <v>41103</v>
      </c>
      <c r="BF239" s="200">
        <v>41110</v>
      </c>
      <c r="BG239" s="200">
        <v>41117</v>
      </c>
      <c r="BH239" s="200" t="s">
        <v>202</v>
      </c>
      <c r="BI239" s="200" t="s">
        <v>203</v>
      </c>
      <c r="BJ239" s="200" t="s">
        <v>204</v>
      </c>
      <c r="BK239" s="200" t="s">
        <v>205</v>
      </c>
      <c r="BL239" s="200" t="s">
        <v>206</v>
      </c>
      <c r="BM239" s="200">
        <v>41159</v>
      </c>
      <c r="BN239" s="200">
        <v>41166</v>
      </c>
      <c r="BO239" s="200">
        <v>41173</v>
      </c>
      <c r="BP239" s="200">
        <v>41180</v>
      </c>
      <c r="BQ239" s="200">
        <v>41187</v>
      </c>
      <c r="BR239" s="200">
        <v>41194</v>
      </c>
      <c r="BS239" s="200">
        <v>41201</v>
      </c>
      <c r="BT239" s="200">
        <v>41208</v>
      </c>
      <c r="BU239" s="200">
        <v>41215</v>
      </c>
      <c r="BV239" s="200">
        <v>41222</v>
      </c>
      <c r="BW239" s="200">
        <v>41229</v>
      </c>
      <c r="BX239" s="200">
        <v>41236</v>
      </c>
      <c r="BY239" s="200">
        <v>41243</v>
      </c>
      <c r="BZ239" s="200" t="s">
        <v>207</v>
      </c>
      <c r="CA239" s="200" t="s">
        <v>208</v>
      </c>
      <c r="CB239" s="200" t="s">
        <v>209</v>
      </c>
      <c r="CC239" s="200" t="s">
        <v>210</v>
      </c>
      <c r="CD239" s="200" t="s">
        <v>211</v>
      </c>
      <c r="CE239" s="200" t="s">
        <v>212</v>
      </c>
      <c r="CF239" s="200" t="s">
        <v>213</v>
      </c>
      <c r="CG239" s="200" t="s">
        <v>214</v>
      </c>
      <c r="CH239" s="10">
        <v>41306</v>
      </c>
      <c r="CI239" s="10">
        <v>41313</v>
      </c>
      <c r="CJ239" s="10">
        <v>41320</v>
      </c>
      <c r="CK239" s="10">
        <v>41327</v>
      </c>
      <c r="CL239" s="10">
        <v>41334</v>
      </c>
      <c r="CM239" s="10">
        <v>41341</v>
      </c>
      <c r="CN239" s="10">
        <v>41348</v>
      </c>
      <c r="CO239" s="10">
        <v>41355</v>
      </c>
      <c r="CP239" s="10">
        <v>41362</v>
      </c>
      <c r="CQ239" s="10">
        <v>41369</v>
      </c>
      <c r="CR239" s="10">
        <v>41376</v>
      </c>
      <c r="CS239" s="10">
        <v>41383</v>
      </c>
      <c r="CT239" s="10">
        <v>41390</v>
      </c>
      <c r="CU239" s="10">
        <v>41397</v>
      </c>
      <c r="CV239" s="10">
        <v>41404</v>
      </c>
      <c r="CW239" s="10">
        <v>41411</v>
      </c>
      <c r="CX239" s="10">
        <v>41418</v>
      </c>
      <c r="CY239" s="10">
        <v>41425</v>
      </c>
      <c r="CZ239" s="10">
        <v>41432</v>
      </c>
      <c r="DA239" s="10">
        <v>41439</v>
      </c>
      <c r="DB239" s="10">
        <v>41446</v>
      </c>
      <c r="DC239" s="10">
        <v>41453</v>
      </c>
      <c r="DD239" s="10">
        <v>41460</v>
      </c>
      <c r="DE239" s="10">
        <v>41467</v>
      </c>
      <c r="DF239" s="10">
        <v>41474</v>
      </c>
      <c r="DG239" s="10">
        <v>41481</v>
      </c>
      <c r="DH239" s="10" t="s">
        <v>215</v>
      </c>
      <c r="DI239" s="10" t="s">
        <v>216</v>
      </c>
      <c r="DJ239" s="10" t="s">
        <v>217</v>
      </c>
      <c r="DK239" s="10" t="s">
        <v>218</v>
      </c>
      <c r="DL239" s="10" t="s">
        <v>219</v>
      </c>
      <c r="DM239" s="10">
        <v>41523</v>
      </c>
      <c r="DN239" s="10">
        <v>41530</v>
      </c>
      <c r="DO239" s="10">
        <v>41537</v>
      </c>
      <c r="DP239" s="10">
        <v>41544</v>
      </c>
      <c r="DQ239" s="10">
        <v>41551</v>
      </c>
      <c r="DR239" s="10">
        <v>41558</v>
      </c>
      <c r="DS239" s="10">
        <v>41565</v>
      </c>
      <c r="DT239" s="10">
        <v>41572</v>
      </c>
      <c r="DU239" s="10">
        <v>41579</v>
      </c>
      <c r="DV239" s="10">
        <v>41586</v>
      </c>
      <c r="DW239" s="10">
        <v>41593</v>
      </c>
      <c r="DX239" s="10">
        <v>41600</v>
      </c>
      <c r="DY239" s="10">
        <v>41607</v>
      </c>
      <c r="DZ239" s="10" t="s">
        <v>220</v>
      </c>
      <c r="EA239" s="10" t="s">
        <v>221</v>
      </c>
      <c r="EB239" s="10" t="s">
        <v>222</v>
      </c>
      <c r="EC239" s="10" t="s">
        <v>223</v>
      </c>
      <c r="ED239" s="10" t="s">
        <v>224</v>
      </c>
      <c r="EE239" s="10" t="s">
        <v>225</v>
      </c>
      <c r="EF239" s="10" t="s">
        <v>226</v>
      </c>
      <c r="EG239" s="10" t="s">
        <v>227</v>
      </c>
      <c r="EH239" s="10" t="s">
        <v>228</v>
      </c>
      <c r="EI239" s="10">
        <v>41677</v>
      </c>
      <c r="EJ239" s="10">
        <v>41684</v>
      </c>
      <c r="EK239" s="10">
        <v>41691</v>
      </c>
      <c r="EL239" s="10">
        <v>41698</v>
      </c>
      <c r="EM239" s="10">
        <v>41705</v>
      </c>
      <c r="EN239" s="10">
        <v>41712</v>
      </c>
      <c r="EO239" s="10">
        <v>41719</v>
      </c>
      <c r="EP239" s="10">
        <v>41726</v>
      </c>
      <c r="EQ239" s="10" t="s">
        <v>229</v>
      </c>
      <c r="ER239" s="10" t="s">
        <v>230</v>
      </c>
      <c r="ES239" s="10" t="s">
        <v>231</v>
      </c>
      <c r="ET239" s="10" t="s">
        <v>232</v>
      </c>
      <c r="EU239" s="10">
        <v>41761</v>
      </c>
      <c r="EV239" s="10">
        <v>41768</v>
      </c>
      <c r="EW239" s="10">
        <v>41775</v>
      </c>
      <c r="EX239" s="10">
        <v>41782</v>
      </c>
      <c r="EY239" s="10">
        <v>41789</v>
      </c>
      <c r="EZ239" s="10">
        <v>41796</v>
      </c>
      <c r="FA239" s="10">
        <v>41803</v>
      </c>
      <c r="FB239" s="10">
        <v>41810</v>
      </c>
      <c r="FC239" s="10">
        <v>41817</v>
      </c>
      <c r="FD239" s="10">
        <v>41824</v>
      </c>
      <c r="FE239" s="10">
        <v>41831</v>
      </c>
      <c r="FF239" s="10">
        <v>41838</v>
      </c>
      <c r="FG239" s="10">
        <v>41845</v>
      </c>
      <c r="FH239" s="10" t="s">
        <v>233</v>
      </c>
      <c r="FI239" s="10" t="s">
        <v>234</v>
      </c>
      <c r="FJ239" s="10" t="s">
        <v>235</v>
      </c>
      <c r="FK239" s="10" t="s">
        <v>236</v>
      </c>
      <c r="FL239" s="10" t="s">
        <v>237</v>
      </c>
      <c r="FM239" s="10">
        <v>41887</v>
      </c>
      <c r="FN239" s="10">
        <v>41894</v>
      </c>
      <c r="FO239" s="10">
        <v>41901</v>
      </c>
      <c r="FP239" s="10">
        <v>41908</v>
      </c>
      <c r="FQ239" s="10">
        <v>41915</v>
      </c>
      <c r="FR239" s="10">
        <v>41922</v>
      </c>
      <c r="FS239" s="10">
        <v>41929</v>
      </c>
      <c r="FT239" s="10">
        <v>41936</v>
      </c>
      <c r="FU239" s="10">
        <v>41943</v>
      </c>
      <c r="FV239" s="10">
        <v>41950</v>
      </c>
      <c r="FW239" s="10">
        <v>41957</v>
      </c>
      <c r="FX239" s="10">
        <v>41964</v>
      </c>
      <c r="FY239" s="10">
        <v>41971</v>
      </c>
      <c r="FZ239" s="10" t="s">
        <v>238</v>
      </c>
      <c r="GA239" s="10" t="s">
        <v>239</v>
      </c>
      <c r="GB239" s="10" t="s">
        <v>240</v>
      </c>
      <c r="GC239" s="10" t="s">
        <v>241</v>
      </c>
      <c r="GD239" s="10" t="s">
        <v>242</v>
      </c>
      <c r="GE239" s="10" t="s">
        <v>243</v>
      </c>
      <c r="GF239" s="10" t="s">
        <v>244</v>
      </c>
      <c r="GG239" s="10" t="s">
        <v>245</v>
      </c>
      <c r="GH239" s="10" t="s">
        <v>246</v>
      </c>
      <c r="GI239" s="10">
        <v>42041</v>
      </c>
      <c r="GJ239" s="10">
        <v>42048</v>
      </c>
      <c r="GK239" s="10">
        <v>42055</v>
      </c>
      <c r="GL239" s="10">
        <v>42062</v>
      </c>
      <c r="GM239" s="10">
        <v>42069</v>
      </c>
      <c r="GN239" s="10">
        <v>42076</v>
      </c>
      <c r="GO239" s="10">
        <v>42083</v>
      </c>
      <c r="GP239" s="10">
        <v>42090</v>
      </c>
      <c r="GQ239" s="10" t="s">
        <v>247</v>
      </c>
      <c r="GR239" s="10" t="s">
        <v>248</v>
      </c>
      <c r="GS239" s="10" t="s">
        <v>249</v>
      </c>
      <c r="GT239" s="10" t="s">
        <v>250</v>
      </c>
      <c r="GU239" s="10">
        <v>42125</v>
      </c>
      <c r="GV239" s="10">
        <v>42132</v>
      </c>
      <c r="GW239" s="10">
        <v>42139</v>
      </c>
      <c r="GX239" s="10">
        <v>42146</v>
      </c>
      <c r="GY239" s="10">
        <v>42153</v>
      </c>
      <c r="GZ239" s="10">
        <v>42160</v>
      </c>
      <c r="HA239" s="10">
        <v>42167</v>
      </c>
      <c r="HB239" s="10">
        <v>42174</v>
      </c>
      <c r="HC239" s="10">
        <v>42181</v>
      </c>
      <c r="HD239" s="10">
        <v>42188</v>
      </c>
      <c r="HE239" s="10">
        <v>42195</v>
      </c>
      <c r="HF239" s="10">
        <v>42202</v>
      </c>
      <c r="HG239" s="10">
        <v>42209</v>
      </c>
      <c r="HH239" s="10">
        <v>42216</v>
      </c>
      <c r="HI239" s="10" t="s">
        <v>251</v>
      </c>
      <c r="HJ239" s="10" t="s">
        <v>252</v>
      </c>
      <c r="HK239" s="10" t="s">
        <v>253</v>
      </c>
      <c r="HL239" s="10" t="s">
        <v>254</v>
      </c>
      <c r="HM239" s="10">
        <v>42251</v>
      </c>
      <c r="HN239" s="10">
        <v>42258</v>
      </c>
      <c r="HO239" s="10">
        <v>42265</v>
      </c>
      <c r="HP239" s="10">
        <v>42272</v>
      </c>
      <c r="HQ239" s="10" t="s">
        <v>289</v>
      </c>
      <c r="HR239" s="10" t="s">
        <v>290</v>
      </c>
      <c r="HS239" s="10" t="s">
        <v>291</v>
      </c>
      <c r="HT239" s="10" t="s">
        <v>292</v>
      </c>
      <c r="HU239" s="10" t="s">
        <v>293</v>
      </c>
      <c r="HV239" s="10" t="s">
        <v>294</v>
      </c>
      <c r="HW239" s="10" t="s">
        <v>295</v>
      </c>
      <c r="HX239" s="10" t="s">
        <v>296</v>
      </c>
      <c r="HY239" s="10" t="s">
        <v>297</v>
      </c>
      <c r="HZ239" s="10" t="s">
        <v>298</v>
      </c>
      <c r="IA239" s="10" t="s">
        <v>299</v>
      </c>
      <c r="IB239" s="10" t="s">
        <v>300</v>
      </c>
      <c r="IC239" s="10" t="s">
        <v>301</v>
      </c>
      <c r="ID239" s="10" t="s">
        <v>267</v>
      </c>
      <c r="IE239" s="10" t="s">
        <v>268</v>
      </c>
      <c r="IF239" s="10" t="s">
        <v>269</v>
      </c>
      <c r="IG239" s="10" t="s">
        <v>270</v>
      </c>
      <c r="IH239" s="10" t="s">
        <v>271</v>
      </c>
      <c r="II239" s="10" t="s">
        <v>272</v>
      </c>
      <c r="IJ239" s="10" t="s">
        <v>273</v>
      </c>
      <c r="IK239" s="10" t="s">
        <v>274</v>
      </c>
      <c r="IL239" s="10" t="s">
        <v>275</v>
      </c>
      <c r="IM239" s="10" t="s">
        <v>276</v>
      </c>
      <c r="IN239" s="10" t="s">
        <v>277</v>
      </c>
      <c r="IO239" s="10" t="s">
        <v>278</v>
      </c>
      <c r="IP239" s="10" t="s">
        <v>279</v>
      </c>
      <c r="IQ239" s="10" t="s">
        <v>280</v>
      </c>
      <c r="IR239" s="10" t="s">
        <v>281</v>
      </c>
      <c r="IS239" s="10" t="s">
        <v>282</v>
      </c>
      <c r="IT239" s="10" t="s">
        <v>283</v>
      </c>
      <c r="IU239" s="10" t="s">
        <v>284</v>
      </c>
      <c r="IV239" s="10" t="s">
        <v>285</v>
      </c>
      <c r="IW239" s="10" t="s">
        <v>286</v>
      </c>
      <c r="IX239" s="10" t="s">
        <v>287</v>
      </c>
      <c r="IY239" s="10" t="s">
        <v>288</v>
      </c>
      <c r="IZ239" s="10" t="s">
        <v>255</v>
      </c>
      <c r="JA239" s="10" t="s">
        <v>256</v>
      </c>
      <c r="JB239" s="10" t="s">
        <v>257</v>
      </c>
      <c r="JC239" s="10" t="s">
        <v>258</v>
      </c>
      <c r="JD239" s="10" t="s">
        <v>261</v>
      </c>
      <c r="JE239" s="10" t="s">
        <v>262</v>
      </c>
      <c r="JF239" s="10" t="s">
        <v>263</v>
      </c>
      <c r="JG239" s="10" t="s">
        <v>264</v>
      </c>
      <c r="JH239" s="10" t="s">
        <v>265</v>
      </c>
      <c r="JI239" s="10" t="s">
        <v>259</v>
      </c>
      <c r="JJ239" s="10" t="s">
        <v>260</v>
      </c>
      <c r="JK239" s="10" t="s">
        <v>266</v>
      </c>
      <c r="JL239" s="10" t="s">
        <v>302</v>
      </c>
      <c r="JM239" s="10" t="s">
        <v>303</v>
      </c>
      <c r="JN239" s="10" t="s">
        <v>1146</v>
      </c>
      <c r="JO239" s="10" t="s">
        <v>1147</v>
      </c>
      <c r="JP239" s="10" t="s">
        <v>1160</v>
      </c>
      <c r="JQ239" s="10" t="s">
        <v>1164</v>
      </c>
      <c r="JR239" s="10" t="s">
        <v>1161</v>
      </c>
      <c r="JS239" s="10" t="s">
        <v>1162</v>
      </c>
      <c r="JT239" s="10" t="s">
        <v>1163</v>
      </c>
      <c r="JU239" s="10" t="s">
        <v>1166</v>
      </c>
      <c r="JV239" s="10" t="s">
        <v>1176</v>
      </c>
      <c r="JW239" s="10" t="s">
        <v>1177</v>
      </c>
      <c r="JX239" s="10" t="s">
        <v>1178</v>
      </c>
      <c r="JY239" s="10" t="s">
        <v>1181</v>
      </c>
      <c r="JZ239" s="10" t="s">
        <v>1186</v>
      </c>
      <c r="KA239" s="10" t="s">
        <v>1191</v>
      </c>
      <c r="KB239" s="10" t="s">
        <v>1192</v>
      </c>
      <c r="KC239" s="10" t="s">
        <v>1193</v>
      </c>
      <c r="KD239" s="10" t="s">
        <v>1205</v>
      </c>
      <c r="KE239" s="10" t="s">
        <v>1201</v>
      </c>
      <c r="KF239" s="10" t="s">
        <v>1202</v>
      </c>
      <c r="KG239" s="10" t="s">
        <v>1203</v>
      </c>
      <c r="KH239" s="10" t="s">
        <v>1204</v>
      </c>
    </row>
    <row r="240" spans="2:294" x14ac:dyDescent="0.2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  <c r="JR240" s="11"/>
      <c r="JS240" s="11"/>
      <c r="JT240" s="11"/>
      <c r="JU240" s="11"/>
      <c r="JV240" s="11"/>
      <c r="JW240" s="11"/>
      <c r="JX240" s="11"/>
      <c r="JY240" s="11"/>
      <c r="JZ240" s="11"/>
      <c r="KA240" s="11"/>
      <c r="KB240" s="11"/>
      <c r="KC240" s="11"/>
      <c r="KD240" s="11"/>
      <c r="KE240" s="11"/>
      <c r="KF240" s="11"/>
      <c r="KG240" s="11"/>
      <c r="KH240" s="11"/>
    </row>
    <row r="241" spans="2:294" x14ac:dyDescent="0.2">
      <c r="B241" s="12" t="s">
        <v>125</v>
      </c>
      <c r="C241" s="12">
        <v>1148767.3291102017</v>
      </c>
      <c r="D241" s="12">
        <v>1181661.6399776011</v>
      </c>
      <c r="E241" s="12">
        <v>1180610.6758150992</v>
      </c>
      <c r="F241" s="12">
        <v>1240020.4637676012</v>
      </c>
      <c r="G241" s="12">
        <v>1275775.2582061996</v>
      </c>
      <c r="H241" s="12">
        <v>1099185.0880781</v>
      </c>
      <c r="I241" s="12">
        <v>1131497.3227720999</v>
      </c>
      <c r="J241" s="12">
        <v>1130670.4580680013</v>
      </c>
      <c r="K241" s="12">
        <v>1152179.3537130002</v>
      </c>
      <c r="L241" s="12">
        <v>1180286.9384371005</v>
      </c>
      <c r="M241" s="12">
        <v>1193151.6386042016</v>
      </c>
      <c r="N241" s="12">
        <v>1206852.9080404006</v>
      </c>
      <c r="O241" s="12">
        <v>1246300.2195298013</v>
      </c>
      <c r="P241" s="12">
        <v>1274390.0264352018</v>
      </c>
      <c r="Q241" s="12">
        <v>1236637.2668445997</v>
      </c>
      <c r="R241" s="12">
        <v>1243862.0416203006</v>
      </c>
      <c r="S241" s="12">
        <v>1149735.3826418994</v>
      </c>
      <c r="T241" s="12">
        <v>1246839.7488200995</v>
      </c>
      <c r="U241" s="12">
        <v>1263131.0417861985</v>
      </c>
      <c r="V241" s="12">
        <v>1390386.1005809987</v>
      </c>
      <c r="W241" s="12">
        <v>1521047.3066488996</v>
      </c>
      <c r="X241" s="12">
        <v>1533784.2477069995</v>
      </c>
      <c r="Y241" s="12">
        <v>1692509.2708351971</v>
      </c>
      <c r="Z241" s="12">
        <v>1698548.5615034986</v>
      </c>
      <c r="AA241" s="12">
        <v>1757878.6593715972</v>
      </c>
      <c r="AB241" s="12">
        <v>1714010.7482506987</v>
      </c>
      <c r="AC241" s="12">
        <v>1727506.6738006992</v>
      </c>
      <c r="AD241" s="12">
        <v>1716072.8696187988</v>
      </c>
      <c r="AE241" s="12">
        <v>1733420.8102963981</v>
      </c>
      <c r="AF241" s="12">
        <v>1718111.8747158984</v>
      </c>
      <c r="AG241" s="12">
        <v>1721292.8076531996</v>
      </c>
      <c r="AH241" s="12">
        <v>1723673.7305474973</v>
      </c>
      <c r="AI241" s="12">
        <v>1639135.2786587959</v>
      </c>
      <c r="AJ241" s="12">
        <v>1658836.0150636977</v>
      </c>
      <c r="AK241" s="12">
        <v>1699120.6988174997</v>
      </c>
      <c r="AL241" s="12">
        <v>1690005.6401681984</v>
      </c>
      <c r="AM241" s="12">
        <v>1687287.4451335997</v>
      </c>
      <c r="AN241" s="12">
        <v>1712836.9430880004</v>
      </c>
      <c r="AO241" s="12">
        <v>1668123.7619258997</v>
      </c>
      <c r="AP241" s="12">
        <v>1617461.8345423001</v>
      </c>
      <c r="AQ241" s="12">
        <v>1535441.6107616981</v>
      </c>
      <c r="AR241" s="12">
        <v>1539968.8135392999</v>
      </c>
      <c r="AS241" s="12">
        <v>1526207.3454949001</v>
      </c>
      <c r="AT241" s="12">
        <v>1536014.4597976005</v>
      </c>
      <c r="AU241" s="12">
        <v>1527301.1852593007</v>
      </c>
      <c r="AV241" s="12">
        <v>1544461.9078753998</v>
      </c>
      <c r="AW241" s="12">
        <v>1489650.6654746998</v>
      </c>
      <c r="AX241" s="12">
        <v>1513919.7338262007</v>
      </c>
      <c r="AY241" s="12">
        <v>1488495.3571568986</v>
      </c>
      <c r="AZ241" s="12">
        <v>1462033.9118897968</v>
      </c>
      <c r="BA241" s="12">
        <v>1433943.9797940997</v>
      </c>
      <c r="BB241" s="12">
        <v>1407256.5506221994</v>
      </c>
      <c r="BC241" s="12">
        <v>1524475.7317857004</v>
      </c>
      <c r="BD241" s="12">
        <v>1486288.8727203012</v>
      </c>
      <c r="BE241" s="12">
        <v>1465996.6686257028</v>
      </c>
      <c r="BF241" s="12">
        <v>1518344.0317473009</v>
      </c>
      <c r="BG241" s="12">
        <v>1615288.9838139</v>
      </c>
      <c r="BH241" s="12">
        <v>1601969.9535379999</v>
      </c>
      <c r="BI241" s="12">
        <v>1593540.480487</v>
      </c>
      <c r="BJ241" s="12">
        <v>1612552.3189915</v>
      </c>
      <c r="BK241" s="12">
        <v>1677001.1068583995</v>
      </c>
      <c r="BL241" s="12">
        <v>1758569.0941937994</v>
      </c>
      <c r="BM241" s="12">
        <v>1720118.6447584</v>
      </c>
      <c r="BN241" s="12">
        <v>1716489.7793872992</v>
      </c>
      <c r="BO241" s="12">
        <v>1720045.6741748997</v>
      </c>
      <c r="BP241" s="12">
        <v>1825564.5686310998</v>
      </c>
      <c r="BQ241" s="12">
        <v>1801844.0071625996</v>
      </c>
      <c r="BR241" s="12">
        <v>1789314.5384537</v>
      </c>
      <c r="BS241" s="12">
        <v>1785768.0768568001</v>
      </c>
      <c r="BT241" s="12">
        <v>1826160.5135104004</v>
      </c>
      <c r="BU241" s="12">
        <v>1847501.7999776995</v>
      </c>
      <c r="BV241" s="12">
        <v>1926693.9672478004</v>
      </c>
      <c r="BW241" s="12">
        <v>2114595.5983965006</v>
      </c>
      <c r="BX241" s="12">
        <v>2289219.4442541003</v>
      </c>
      <c r="BY241" s="12">
        <v>2467392.4981202995</v>
      </c>
      <c r="BZ241" s="12">
        <v>2499113.0946737006</v>
      </c>
      <c r="CA241" s="12">
        <v>2548118.5664247</v>
      </c>
      <c r="CB241" s="12">
        <v>2558553.8487379998</v>
      </c>
      <c r="CC241" s="12">
        <v>2683557.3550274004</v>
      </c>
      <c r="CD241" s="12">
        <v>2650942.6564856009</v>
      </c>
      <c r="CE241" s="12">
        <v>2646654.3227120996</v>
      </c>
      <c r="CF241" s="12">
        <v>2652587.8176993998</v>
      </c>
      <c r="CG241" s="12">
        <v>2630885.385237</v>
      </c>
      <c r="CH241" s="12">
        <v>2729682.6047290005</v>
      </c>
      <c r="CI241" s="12">
        <v>2722027.6470452007</v>
      </c>
      <c r="CJ241" s="12">
        <v>2701557.7334899004</v>
      </c>
      <c r="CK241" s="12">
        <v>2586652.6209596009</v>
      </c>
      <c r="CL241" s="12">
        <v>2613801.3210248998</v>
      </c>
      <c r="CM241" s="12">
        <v>2598244.7754718997</v>
      </c>
      <c r="CN241" s="12">
        <v>2616107.7363310996</v>
      </c>
      <c r="CO241" s="12">
        <v>2572965.5581984995</v>
      </c>
      <c r="CP241" s="12">
        <v>2569339.1427176003</v>
      </c>
      <c r="CQ241" s="12">
        <v>2462216.4525313005</v>
      </c>
      <c r="CR241" s="12">
        <v>2418656.5828355006</v>
      </c>
      <c r="CS241" s="12">
        <v>2501944.5701327999</v>
      </c>
      <c r="CT241" s="12">
        <v>2496161.9239968006</v>
      </c>
      <c r="CU241" s="12">
        <v>2566153.1181736998</v>
      </c>
      <c r="CV241" s="12">
        <v>2495747.7097000997</v>
      </c>
      <c r="CW241" s="12">
        <v>2666939.7014971999</v>
      </c>
      <c r="CX241" s="12">
        <v>2632085.7229660004</v>
      </c>
      <c r="CY241" s="12">
        <v>2469207.0923581999</v>
      </c>
      <c r="CZ241" s="12">
        <v>2503848.4957346008</v>
      </c>
      <c r="DA241" s="12">
        <v>2476075.2984444997</v>
      </c>
      <c r="DB241" s="12">
        <v>2569026.3965868005</v>
      </c>
      <c r="DC241" s="12">
        <v>2567201.6784666996</v>
      </c>
      <c r="DD241" s="12">
        <v>2583572.5144894007</v>
      </c>
      <c r="DE241" s="12">
        <v>2634803.8774415003</v>
      </c>
      <c r="DF241" s="12">
        <v>2582436.8321813</v>
      </c>
      <c r="DG241" s="12">
        <v>2711501.9687698008</v>
      </c>
      <c r="DH241" s="12">
        <v>2741633.3583068997</v>
      </c>
      <c r="DI241" s="12">
        <v>2662247.2741532</v>
      </c>
      <c r="DJ241" s="12">
        <v>2851079.1129794996</v>
      </c>
      <c r="DK241" s="12">
        <v>2833628.5984958005</v>
      </c>
      <c r="DL241" s="12">
        <v>2869862.4014242012</v>
      </c>
      <c r="DM241" s="12">
        <v>2815012.4592171009</v>
      </c>
      <c r="DN241" s="12">
        <v>2783748.2461194005</v>
      </c>
      <c r="DO241" s="12">
        <v>2911976.6400303002</v>
      </c>
      <c r="DP241" s="12">
        <v>2947926.1749615991</v>
      </c>
      <c r="DQ241" s="12">
        <v>2861533.7808151003</v>
      </c>
      <c r="DR241" s="12">
        <v>2657872.0372013999</v>
      </c>
      <c r="DS241" s="12">
        <v>2826589.2101948</v>
      </c>
      <c r="DT241" s="12">
        <v>2827080.5106105004</v>
      </c>
      <c r="DU241" s="12">
        <v>2928155.9300131006</v>
      </c>
      <c r="DV241" s="12">
        <v>3104375.4273366993</v>
      </c>
      <c r="DW241" s="12">
        <v>3490102.1265993989</v>
      </c>
      <c r="DX241" s="12">
        <v>3678397.3250358999</v>
      </c>
      <c r="DY241" s="12">
        <v>3979217.0194753003</v>
      </c>
      <c r="DZ241" s="12">
        <v>4089781.5222221003</v>
      </c>
      <c r="EA241" s="12">
        <v>4217374.8535347013</v>
      </c>
      <c r="EB241" s="12">
        <v>4395901.2032650998</v>
      </c>
      <c r="EC241" s="12">
        <v>4407132.1877403995</v>
      </c>
      <c r="ED241" s="12">
        <v>4459869.3258902002</v>
      </c>
      <c r="EE241" s="12">
        <v>4451380.9020730993</v>
      </c>
      <c r="EF241" s="12">
        <v>4551341.623948398</v>
      </c>
      <c r="EG241" s="12">
        <v>4619582.3450079998</v>
      </c>
      <c r="EH241" s="12">
        <v>4860254.0356722996</v>
      </c>
      <c r="EI241" s="12">
        <v>4750072.1140790004</v>
      </c>
      <c r="EJ241" s="12">
        <v>4719614.2097789003</v>
      </c>
      <c r="EK241" s="12">
        <v>4711994.7206958001</v>
      </c>
      <c r="EL241" s="12">
        <v>4822101.1572391</v>
      </c>
      <c r="EM241" s="12">
        <v>4828051.095695599</v>
      </c>
      <c r="EN241" s="12">
        <v>4951471.3715207009</v>
      </c>
      <c r="EO241" s="12">
        <v>4989191.4125029007</v>
      </c>
      <c r="EP241" s="12">
        <v>5009512.1469018999</v>
      </c>
      <c r="EQ241" s="12">
        <v>4635205.4035883006</v>
      </c>
      <c r="ER241" s="12">
        <v>4657038.7268631998</v>
      </c>
      <c r="ES241" s="12">
        <v>4806129.6965068998</v>
      </c>
      <c r="ET241" s="12">
        <v>4716774.4130823007</v>
      </c>
      <c r="EU241" s="12">
        <v>4777164.9421320995</v>
      </c>
      <c r="EV241" s="12">
        <v>4818341.4496854991</v>
      </c>
      <c r="EW241" s="12">
        <v>4976493.8323834995</v>
      </c>
      <c r="EX241" s="12">
        <v>4859701.959689701</v>
      </c>
      <c r="EY241" s="12">
        <v>4983245.3671867009</v>
      </c>
      <c r="EZ241" s="12">
        <v>5012311.9670591</v>
      </c>
      <c r="FA241" s="12">
        <v>5041931.655535399</v>
      </c>
      <c r="FB241" s="12">
        <v>5274015.1798916999</v>
      </c>
      <c r="FC241" s="12">
        <v>5366847.1057048999</v>
      </c>
      <c r="FD241" s="12">
        <v>5176545.3598775007</v>
      </c>
      <c r="FE241" s="12">
        <v>5190185.2329125991</v>
      </c>
      <c r="FF241" s="12">
        <v>5327621.2272552988</v>
      </c>
      <c r="FG241" s="12">
        <v>5377503.8734421991</v>
      </c>
      <c r="FH241" s="12">
        <v>5548411.6808680035</v>
      </c>
      <c r="FI241" s="12">
        <v>5566608.4935142994</v>
      </c>
      <c r="FJ241" s="12">
        <v>5555438.1801862037</v>
      </c>
      <c r="FK241" s="12">
        <v>5627753.8735748995</v>
      </c>
      <c r="FL241" s="12">
        <v>5536199.6348362043</v>
      </c>
      <c r="FM241" s="12">
        <v>5256452.8731344016</v>
      </c>
      <c r="FN241" s="12">
        <v>5147799.6271081008</v>
      </c>
      <c r="FO241" s="12">
        <v>5274867.1691176016</v>
      </c>
      <c r="FP241" s="12">
        <v>5461500.5884398017</v>
      </c>
      <c r="FQ241" s="12">
        <v>5258410.0906967018</v>
      </c>
      <c r="FR241" s="12">
        <v>5253991.5950699029</v>
      </c>
      <c r="FS241" s="12">
        <v>5406851.9195523039</v>
      </c>
      <c r="FT241" s="12">
        <v>5508686.535177202</v>
      </c>
      <c r="FU241" s="12">
        <v>5523055.5334385047</v>
      </c>
      <c r="FV241" s="12">
        <v>5745199.3951370046</v>
      </c>
      <c r="FW241" s="12">
        <v>6621099.8159869993</v>
      </c>
      <c r="FX241" s="12">
        <v>6600559.3917176994</v>
      </c>
      <c r="FY241" s="12">
        <v>7053810.0165646002</v>
      </c>
      <c r="FZ241" s="12">
        <v>7141080.9052440021</v>
      </c>
      <c r="GA241" s="12">
        <v>7084424.5413228022</v>
      </c>
      <c r="GB241" s="12">
        <v>7280295.5022810008</v>
      </c>
      <c r="GC241" s="12">
        <v>7425388.2856761031</v>
      </c>
      <c r="GD241" s="12">
        <v>7544261.1997000026</v>
      </c>
      <c r="GE241" s="12">
        <v>7583962.6541680004</v>
      </c>
      <c r="GF241" s="12">
        <v>7801637.2118856004</v>
      </c>
      <c r="GG241" s="12">
        <v>7837981.2479922045</v>
      </c>
      <c r="GH241" s="12">
        <v>7837981.2479922045</v>
      </c>
      <c r="GI241" s="12">
        <v>8093040.2176471008</v>
      </c>
      <c r="GJ241" s="12">
        <v>8306952.7818988012</v>
      </c>
      <c r="GK241" s="12">
        <v>8381977.3190507004</v>
      </c>
      <c r="GL241" s="12">
        <v>8643119.5640474018</v>
      </c>
      <c r="GM241" s="12">
        <v>8174846.9219498029</v>
      </c>
      <c r="GN241" s="12">
        <v>8504534.5222347006</v>
      </c>
      <c r="GO241" s="12">
        <v>8911729.0466713011</v>
      </c>
      <c r="GP241" s="12">
        <v>8889011.2032834012</v>
      </c>
      <c r="GQ241" s="12">
        <v>8578810.1286040992</v>
      </c>
      <c r="GR241" s="12">
        <v>8409809.5711252019</v>
      </c>
      <c r="GS241" s="12">
        <v>8663904.4193567988</v>
      </c>
      <c r="GT241" s="12">
        <v>8669109.2732075006</v>
      </c>
      <c r="GU241" s="12">
        <v>8874124.6957211997</v>
      </c>
      <c r="GV241" s="12">
        <v>8641373.1909609027</v>
      </c>
      <c r="GW241" s="12">
        <v>8679853.1193471029</v>
      </c>
      <c r="GX241" s="12">
        <v>8932294.2383287027</v>
      </c>
      <c r="GY241" s="12">
        <v>9389561.0241901036</v>
      </c>
      <c r="GZ241" s="12">
        <v>9490957.0952994004</v>
      </c>
      <c r="HA241" s="12">
        <v>9653725.7285402007</v>
      </c>
      <c r="HB241" s="12">
        <v>9822413.3501698002</v>
      </c>
      <c r="HC241" s="12">
        <v>10320399.206126202</v>
      </c>
      <c r="HD241" s="12">
        <v>10344518.810480401</v>
      </c>
      <c r="HE241" s="12">
        <v>9872976.7747583017</v>
      </c>
      <c r="HF241" s="12">
        <v>10193476.874357199</v>
      </c>
      <c r="HG241" s="12">
        <v>10343928.209499501</v>
      </c>
      <c r="HH241" s="12">
        <v>10643342.849323697</v>
      </c>
      <c r="HI241" s="12">
        <v>10572384.0099464</v>
      </c>
      <c r="HJ241" s="12">
        <v>10385849.2640814</v>
      </c>
      <c r="HK241" s="12">
        <v>10608320.813294001</v>
      </c>
      <c r="HL241" s="12">
        <v>10408201.8734718</v>
      </c>
      <c r="HM241" s="12">
        <v>10203788.616884399</v>
      </c>
      <c r="HN241" s="12">
        <v>10221485.122855499</v>
      </c>
      <c r="HO241" s="12">
        <v>10470698.564632401</v>
      </c>
      <c r="HP241" s="12">
        <v>10493044.839452701</v>
      </c>
      <c r="HQ241" s="12">
        <v>10762863.445308805</v>
      </c>
      <c r="HR241" s="12">
        <v>10720689.798933104</v>
      </c>
      <c r="HS241" s="12">
        <v>11018666.885263104</v>
      </c>
      <c r="HT241" s="12">
        <v>11614159.6952745</v>
      </c>
      <c r="HU241" s="12">
        <v>12013061.2407481</v>
      </c>
      <c r="HV241" s="12">
        <v>12149653.668889403</v>
      </c>
      <c r="HW241" s="12">
        <v>13576112.125760801</v>
      </c>
      <c r="HX241" s="12">
        <v>14125168.2796911</v>
      </c>
      <c r="HY241" s="12">
        <v>14758865.6838066</v>
      </c>
      <c r="HZ241" s="12">
        <v>15314432.887107804</v>
      </c>
      <c r="IA241" s="12">
        <v>15270012.197884403</v>
      </c>
      <c r="IB241" s="12">
        <v>15405516.085982602</v>
      </c>
      <c r="IC241" s="12">
        <v>15423380.374799397</v>
      </c>
      <c r="ID241" s="12">
        <v>16009453.801382404</v>
      </c>
      <c r="IE241" s="12">
        <v>15931636.455882905</v>
      </c>
      <c r="IF241" s="12">
        <v>16048204.2576198</v>
      </c>
      <c r="IG241" s="12">
        <v>16257112.748076098</v>
      </c>
      <c r="IH241" s="12">
        <v>16448299.132672301</v>
      </c>
      <c r="II241" s="12">
        <v>16821919.711996097</v>
      </c>
      <c r="IJ241" s="12">
        <v>16674514.398676202</v>
      </c>
      <c r="IK241" s="12">
        <v>16894063.810661003</v>
      </c>
      <c r="IL241" s="12">
        <v>16926288.324188601</v>
      </c>
      <c r="IM241" s="12">
        <v>17250358.310361698</v>
      </c>
      <c r="IN241" s="12">
        <v>17315763.098978199</v>
      </c>
      <c r="IO241" s="12">
        <v>17936560.100377701</v>
      </c>
      <c r="IP241" s="12">
        <v>17668946.367068302</v>
      </c>
      <c r="IQ241" s="12">
        <v>17098961.489052001</v>
      </c>
      <c r="IR241" s="12">
        <v>17005579.356175803</v>
      </c>
      <c r="IS241" s="12">
        <v>17462733.201353602</v>
      </c>
      <c r="IT241" s="12">
        <v>17433430.684408396</v>
      </c>
      <c r="IU241" s="12">
        <v>17327039.9214174</v>
      </c>
      <c r="IV241" s="12">
        <v>17518907.447562393</v>
      </c>
      <c r="IW241" s="12">
        <v>17434790.640156105</v>
      </c>
      <c r="IX241" s="12">
        <v>17664886.818384696</v>
      </c>
      <c r="IY241" s="12">
        <v>18956302.981104806</v>
      </c>
      <c r="IZ241" s="12">
        <v>19682564.337492801</v>
      </c>
      <c r="JA241" s="12">
        <v>19473274.846898712</v>
      </c>
      <c r="JB241" s="12">
        <v>20015794.291070297</v>
      </c>
      <c r="JC241" s="12">
        <v>20589565.838202208</v>
      </c>
      <c r="JD241" s="12">
        <v>20883630.212165106</v>
      </c>
      <c r="JE241" s="12">
        <v>21017425.016141105</v>
      </c>
      <c r="JF241" s="12">
        <v>20811472.662841007</v>
      </c>
      <c r="JG241" s="12">
        <v>21220768.146116305</v>
      </c>
      <c r="JH241" s="12">
        <v>22536333.854916602</v>
      </c>
      <c r="JI241" s="12">
        <v>22839496.462083291</v>
      </c>
      <c r="JJ241" s="12">
        <v>22997042.597633399</v>
      </c>
      <c r="JK241" s="12">
        <v>22742859.528406397</v>
      </c>
      <c r="JL241" s="12">
        <v>23069434.599840388</v>
      </c>
      <c r="JM241" s="12">
        <v>24333457.427668497</v>
      </c>
      <c r="JN241" s="12">
        <v>23785675.661413904</v>
      </c>
      <c r="JO241" s="12">
        <v>25722628.447881099</v>
      </c>
      <c r="JP241" s="12">
        <v>26587034.756353401</v>
      </c>
      <c r="JQ241" s="12">
        <v>27842549.010396205</v>
      </c>
      <c r="JR241" s="12">
        <v>25375427.465665098</v>
      </c>
      <c r="JS241" s="12">
        <v>25277685.723283604</v>
      </c>
      <c r="JT241" s="12">
        <v>30640786.946883697</v>
      </c>
      <c r="JU241" s="12">
        <v>32480084.072007209</v>
      </c>
      <c r="JV241" s="12">
        <v>35616858.854909606</v>
      </c>
      <c r="JW241" s="12">
        <v>35884412.359556206</v>
      </c>
      <c r="JX241" s="12">
        <v>39367521.359320894</v>
      </c>
      <c r="JY241" s="12">
        <v>42925805.299711488</v>
      </c>
      <c r="JZ241" s="12">
        <v>47053814.233535007</v>
      </c>
      <c r="KA241" s="12">
        <v>47210882.956208095</v>
      </c>
      <c r="KB241" s="12">
        <v>47333178.648690216</v>
      </c>
      <c r="KC241" s="12">
        <v>51778007.0817101</v>
      </c>
      <c r="KD241" s="12">
        <v>53794621.778414801</v>
      </c>
      <c r="KE241" s="12">
        <v>53887823.070652507</v>
      </c>
      <c r="KF241" s="12">
        <v>55720773.589067109</v>
      </c>
      <c r="KG241" s="12">
        <v>59188453.795399196</v>
      </c>
      <c r="KH241" s="12">
        <v>61618089.531539895</v>
      </c>
    </row>
    <row r="242" spans="2:294" x14ac:dyDescent="0.2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  <c r="JR242" s="11"/>
      <c r="JS242" s="11"/>
      <c r="JT242" s="11"/>
      <c r="JU242" s="11"/>
      <c r="JV242" s="11"/>
      <c r="JW242" s="11"/>
      <c r="JX242" s="11"/>
      <c r="JY242" s="11"/>
      <c r="JZ242" s="11"/>
      <c r="KA242" s="11"/>
      <c r="KB242" s="11"/>
      <c r="KC242" s="11"/>
      <c r="KD242" s="11"/>
      <c r="KE242" s="11"/>
      <c r="KF242" s="11"/>
      <c r="KG242" s="11"/>
      <c r="KH242" s="11"/>
    </row>
    <row r="243" spans="2:294" x14ac:dyDescent="0.2">
      <c r="B243" s="13" t="s">
        <v>126</v>
      </c>
      <c r="C243" s="13">
        <v>1353910.6782424003</v>
      </c>
      <c r="D243" s="13">
        <v>1392655.8086684004</v>
      </c>
      <c r="E243" s="13">
        <v>1367729.3985692</v>
      </c>
      <c r="F243" s="13">
        <v>1342802.3028681001</v>
      </c>
      <c r="G243" s="13">
        <v>1336774.5898024</v>
      </c>
      <c r="H243" s="13">
        <v>1338340.0102186999</v>
      </c>
      <c r="I243" s="13">
        <v>1325756.3234930001</v>
      </c>
      <c r="J243" s="13">
        <v>1297308.5598068</v>
      </c>
      <c r="K243" s="13">
        <v>1293071.9661963002</v>
      </c>
      <c r="L243" s="13">
        <v>1385828.2098772002</v>
      </c>
      <c r="M243" s="13">
        <v>1407064.1108836001</v>
      </c>
      <c r="N243" s="13">
        <v>1379765.5076943</v>
      </c>
      <c r="O243" s="13">
        <v>1372830.3167516002</v>
      </c>
      <c r="P243" s="13">
        <v>1420200.3976153997</v>
      </c>
      <c r="Q243" s="13">
        <v>1405358.2318989004</v>
      </c>
      <c r="R243" s="13">
        <v>1365237.4625974</v>
      </c>
      <c r="S243" s="13">
        <v>1355897.3739470006</v>
      </c>
      <c r="T243" s="13">
        <v>1310836.5687333997</v>
      </c>
      <c r="U243" s="13">
        <v>1326332.9876827998</v>
      </c>
      <c r="V243" s="13">
        <v>1291690.5814648999</v>
      </c>
      <c r="W243" s="13">
        <v>1279901.6825807998</v>
      </c>
      <c r="X243" s="13">
        <v>1261321.1893263999</v>
      </c>
      <c r="Y243" s="13">
        <v>1241612.3072162</v>
      </c>
      <c r="Z243" s="13">
        <v>1259847.8089614997</v>
      </c>
      <c r="AA243" s="13">
        <v>1346168.4247505998</v>
      </c>
      <c r="AB243" s="13">
        <v>1422443.6493570996</v>
      </c>
      <c r="AC243" s="13">
        <v>1442827.6952050999</v>
      </c>
      <c r="AD243" s="13">
        <v>1461078.7383744002</v>
      </c>
      <c r="AE243" s="13">
        <v>1428633.5803290999</v>
      </c>
      <c r="AF243" s="13">
        <v>1401663.1544474999</v>
      </c>
      <c r="AG243" s="13">
        <v>1394589.1207774002</v>
      </c>
      <c r="AH243" s="13">
        <v>1362932.3831383998</v>
      </c>
      <c r="AI243" s="13">
        <v>1328358.3581329</v>
      </c>
      <c r="AJ243" s="13">
        <v>1287695.8804241</v>
      </c>
      <c r="AK243" s="13">
        <v>1308142.7302617999</v>
      </c>
      <c r="AL243" s="13">
        <v>1403523.4121067999</v>
      </c>
      <c r="AM243" s="13">
        <v>1381882.0351763004</v>
      </c>
      <c r="AN243" s="13">
        <v>1368772.1718224999</v>
      </c>
      <c r="AO243" s="13">
        <v>1348284.0735498003</v>
      </c>
      <c r="AP243" s="13">
        <v>1365615.2592872998</v>
      </c>
      <c r="AQ243" s="13">
        <v>1308681.3903626997</v>
      </c>
      <c r="AR243" s="13">
        <v>1293195.2779687999</v>
      </c>
      <c r="AS243" s="13">
        <v>1272961.6481730004</v>
      </c>
      <c r="AT243" s="13">
        <v>1234954.5826582997</v>
      </c>
      <c r="AU243" s="13">
        <v>1234788.1770252998</v>
      </c>
      <c r="AV243" s="13">
        <v>1192411.8622554997</v>
      </c>
      <c r="AW243" s="13">
        <v>1157950.2390308999</v>
      </c>
      <c r="AX243" s="13">
        <v>1177706.3434837996</v>
      </c>
      <c r="AY243" s="13">
        <v>1182970.0273852998</v>
      </c>
      <c r="AZ243" s="13">
        <v>1160011.8285032995</v>
      </c>
      <c r="BA243" s="13">
        <v>1147906.0850684</v>
      </c>
      <c r="BB243" s="13">
        <v>1146938.0903101999</v>
      </c>
      <c r="BC243" s="13">
        <v>1256972.7334177999</v>
      </c>
      <c r="BD243" s="13">
        <v>1251646.6517974006</v>
      </c>
      <c r="BE243" s="13">
        <v>1219114.5524419004</v>
      </c>
      <c r="BF243" s="13">
        <v>1187064.1734805002</v>
      </c>
      <c r="BG243" s="13">
        <v>1204721.5668035999</v>
      </c>
      <c r="BH243" s="13">
        <v>1170143.1210927998</v>
      </c>
      <c r="BI243" s="13">
        <v>1138832.8023093001</v>
      </c>
      <c r="BJ243" s="13">
        <v>1126937.8822287</v>
      </c>
      <c r="BK243" s="13">
        <v>1126338.7768532999</v>
      </c>
      <c r="BL243" s="13">
        <v>1134824.5662758998</v>
      </c>
      <c r="BM243" s="13">
        <v>1119756.3607409999</v>
      </c>
      <c r="BN243" s="13">
        <v>1105964.0263197999</v>
      </c>
      <c r="BO243" s="13">
        <v>1085381.4820729</v>
      </c>
      <c r="BP243" s="13">
        <v>1115767.9515453998</v>
      </c>
      <c r="BQ243" s="13">
        <v>1155643.1200641999</v>
      </c>
      <c r="BR243" s="13">
        <v>1117343.822437</v>
      </c>
      <c r="BS243" s="13">
        <v>1146971.7992046999</v>
      </c>
      <c r="BT243" s="13">
        <v>1138663.1650001004</v>
      </c>
      <c r="BU243" s="13">
        <v>1134049.4139242</v>
      </c>
      <c r="BV243" s="13">
        <v>1147156.1904358999</v>
      </c>
      <c r="BW243" s="13">
        <v>1118290.6588880001</v>
      </c>
      <c r="BX243" s="13">
        <v>1158000.3649558001</v>
      </c>
      <c r="BY243" s="13">
        <v>1181336.4840994</v>
      </c>
      <c r="BZ243" s="13">
        <v>1141970.9630832998</v>
      </c>
      <c r="CA243" s="13">
        <v>1115557.6692390998</v>
      </c>
      <c r="CB243" s="13">
        <v>1163029.6679135</v>
      </c>
      <c r="CC243" s="13">
        <v>1306538.1919868002</v>
      </c>
      <c r="CD243" s="13">
        <v>1282446.4835875004</v>
      </c>
      <c r="CE243" s="13">
        <v>1261921.5777213003</v>
      </c>
      <c r="CF243" s="13">
        <v>1284021.0335080998</v>
      </c>
      <c r="CG243" s="13">
        <v>1261632.9645163999</v>
      </c>
      <c r="CH243" s="13">
        <v>1270805.506085</v>
      </c>
      <c r="CI243" s="13">
        <v>1249858.6796712</v>
      </c>
      <c r="CJ243" s="13">
        <v>1841513.8117358002</v>
      </c>
      <c r="CK243" s="13">
        <v>1805700.5317538001</v>
      </c>
      <c r="CL243" s="13">
        <v>1742448.7425058994</v>
      </c>
      <c r="CM243" s="13">
        <v>1720640.0197828999</v>
      </c>
      <c r="CN243" s="13">
        <v>1725956.4184128994</v>
      </c>
      <c r="CO243" s="13">
        <v>1702631.8685321996</v>
      </c>
      <c r="CP243" s="13">
        <v>1738222.0120242001</v>
      </c>
      <c r="CQ243" s="13">
        <v>1732075.5786008998</v>
      </c>
      <c r="CR243" s="13">
        <v>1678547.2774419005</v>
      </c>
      <c r="CS243" s="13">
        <v>1723318.8250578996</v>
      </c>
      <c r="CT243" s="13">
        <v>1711148.3775114005</v>
      </c>
      <c r="CU243" s="13">
        <v>1705101.7856057996</v>
      </c>
      <c r="CV243" s="13">
        <v>1677638.1287255997</v>
      </c>
      <c r="CW243" s="13">
        <v>1680089.0577530998</v>
      </c>
      <c r="CX243" s="13">
        <v>1691526.3765520996</v>
      </c>
      <c r="CY243" s="13">
        <v>1646256.3982843994</v>
      </c>
      <c r="CZ243" s="13">
        <v>1746845.6893458006</v>
      </c>
      <c r="DA243" s="13">
        <v>1716791.0175208002</v>
      </c>
      <c r="DB243" s="13">
        <v>1678264.7683895</v>
      </c>
      <c r="DC243" s="13">
        <v>1714949.8811663003</v>
      </c>
      <c r="DD243" s="13">
        <v>1716313.2852074997</v>
      </c>
      <c r="DE243" s="13">
        <v>1660515.7623952001</v>
      </c>
      <c r="DF243" s="13">
        <v>1676577.5724703001</v>
      </c>
      <c r="DG243" s="13">
        <v>1691523.7872973003</v>
      </c>
      <c r="DH243" s="13">
        <v>1608352.1221626</v>
      </c>
      <c r="DI243" s="13">
        <v>1608784.9062472004</v>
      </c>
      <c r="DJ243" s="13">
        <v>1607547.5944306999</v>
      </c>
      <c r="DK243" s="13">
        <v>1629802.5207402005</v>
      </c>
      <c r="DL243" s="13">
        <v>1621559.9013440001</v>
      </c>
      <c r="DM243" s="13">
        <v>1632248.6796861007</v>
      </c>
      <c r="DN243" s="13">
        <v>1492156.6066712996</v>
      </c>
      <c r="DO243" s="13">
        <v>1486528.9491613996</v>
      </c>
      <c r="DP243" s="13">
        <v>1531444.4563119998</v>
      </c>
      <c r="DQ243" s="13">
        <v>1494789.2931941999</v>
      </c>
      <c r="DR243" s="13">
        <v>1431242.4726949004</v>
      </c>
      <c r="DS243" s="13">
        <v>1432171.9818445998</v>
      </c>
      <c r="DT243" s="13">
        <v>1448791.7917963001</v>
      </c>
      <c r="DU243" s="13">
        <v>1436767.1011664998</v>
      </c>
      <c r="DV243" s="13">
        <v>1407403.5002176999</v>
      </c>
      <c r="DW243" s="13">
        <v>1363817.1360502995</v>
      </c>
      <c r="DX243" s="13">
        <v>1419058.4851207999</v>
      </c>
      <c r="DY243" s="13">
        <v>1402628.2817445002</v>
      </c>
      <c r="DZ243" s="13">
        <v>1354511.0852686998</v>
      </c>
      <c r="EA243" s="13">
        <v>1365734.7931268003</v>
      </c>
      <c r="EB243" s="13">
        <v>1345506.5107747999</v>
      </c>
      <c r="EC243" s="13">
        <v>1375495.8480519</v>
      </c>
      <c r="ED243" s="13">
        <v>1390204.3856868001</v>
      </c>
      <c r="EE243" s="13">
        <v>1389463.0469917995</v>
      </c>
      <c r="EF243" s="13">
        <v>1358185.2757058998</v>
      </c>
      <c r="EG243" s="13">
        <v>1403196.5232414999</v>
      </c>
      <c r="EH243" s="13">
        <v>1409174.7464585998</v>
      </c>
      <c r="EI243" s="13">
        <v>1368799.3641969999</v>
      </c>
      <c r="EJ243" s="13">
        <v>1359103.4603364002</v>
      </c>
      <c r="EK243" s="13">
        <v>1346267.8109686</v>
      </c>
      <c r="EL243" s="13">
        <v>1393643.4460014002</v>
      </c>
      <c r="EM243" s="13">
        <v>1405742.2003110999</v>
      </c>
      <c r="EN243" s="13">
        <v>1383911.7079020003</v>
      </c>
      <c r="EO243" s="13">
        <v>1366052.2856403005</v>
      </c>
      <c r="EP243" s="13">
        <v>1377976.6408811999</v>
      </c>
      <c r="EQ243" s="13">
        <v>1391030.6219048002</v>
      </c>
      <c r="ER243" s="13">
        <v>1368262.2243004998</v>
      </c>
      <c r="ES243" s="13">
        <v>1342831.6178126002</v>
      </c>
      <c r="ET243" s="13">
        <v>1348191.9542762998</v>
      </c>
      <c r="EU243" s="13">
        <v>1414127.5095050002</v>
      </c>
      <c r="EV243" s="13">
        <v>1371723.7053556999</v>
      </c>
      <c r="EW243" s="13">
        <v>1357364.9580458</v>
      </c>
      <c r="EX243" s="13">
        <v>1417032.1002428001</v>
      </c>
      <c r="EY243" s="13">
        <v>1538132.6285597</v>
      </c>
      <c r="EZ243" s="13">
        <v>1542308.0757026004</v>
      </c>
      <c r="FA243" s="13">
        <v>1506075.967124</v>
      </c>
      <c r="FB243" s="13">
        <v>1590929.9118654998</v>
      </c>
      <c r="FC243" s="13">
        <v>1611332.0615009996</v>
      </c>
      <c r="FD243" s="13">
        <v>1543186.8666602999</v>
      </c>
      <c r="FE243" s="13">
        <v>1492980.4668868002</v>
      </c>
      <c r="FF243" s="13">
        <v>1511379.4102625998</v>
      </c>
      <c r="FG243" s="13">
        <v>1512275.2211739996</v>
      </c>
      <c r="FH243" s="13">
        <v>2206349.4452727004</v>
      </c>
      <c r="FI243" s="13">
        <v>2142294.8237250997</v>
      </c>
      <c r="FJ243" s="13">
        <v>2128378.3697210997</v>
      </c>
      <c r="FK243" s="13">
        <v>2105688.8716958002</v>
      </c>
      <c r="FL243" s="13">
        <v>2214278.2753249998</v>
      </c>
      <c r="FM243" s="13">
        <v>2225996.2156926994</v>
      </c>
      <c r="FN243" s="13">
        <v>2235221.6510877996</v>
      </c>
      <c r="FO243" s="13">
        <v>2800405.6943055992</v>
      </c>
      <c r="FP243" s="13">
        <v>2906726.013970999</v>
      </c>
      <c r="FQ243" s="13">
        <v>2755403.6828383002</v>
      </c>
      <c r="FR243" s="13">
        <v>2746816.9167514998</v>
      </c>
      <c r="FS243" s="13">
        <v>2724305.6576874005</v>
      </c>
      <c r="FT243" s="13">
        <v>2557177.7247456992</v>
      </c>
      <c r="FU243" s="13">
        <v>2486082.3005867996</v>
      </c>
      <c r="FV243" s="13">
        <v>2432679.5156437</v>
      </c>
      <c r="FW243" s="13">
        <v>2410666.2173691997</v>
      </c>
      <c r="FX243" s="13">
        <v>2614686.2094047</v>
      </c>
      <c r="FY243" s="13">
        <v>2602604.6864400995</v>
      </c>
      <c r="FZ243" s="13">
        <v>2540764.9630040997</v>
      </c>
      <c r="GA243" s="13">
        <v>2538281.2157151001</v>
      </c>
      <c r="GB243" s="13">
        <v>2510798.0031040995</v>
      </c>
      <c r="GC243" s="13">
        <v>2626262.6283597997</v>
      </c>
      <c r="GD243" s="13">
        <v>2628832.3804531</v>
      </c>
      <c r="GE243" s="13">
        <v>2636095.8829651</v>
      </c>
      <c r="GF243" s="13">
        <v>2563220.3119246997</v>
      </c>
      <c r="GG243" s="13">
        <v>2571019.6506697</v>
      </c>
      <c r="GH243" s="13">
        <v>2571019.6506697</v>
      </c>
      <c r="GI243" s="13">
        <v>2670663.8741135001</v>
      </c>
      <c r="GJ243" s="13">
        <v>2621165.8593697003</v>
      </c>
      <c r="GK243" s="13">
        <v>2728370.2181997001</v>
      </c>
      <c r="GL243" s="13">
        <v>2822432.7357927002</v>
      </c>
      <c r="GM243" s="13">
        <v>2772295.1958490997</v>
      </c>
      <c r="GN243" s="13">
        <v>2680142.0393265001</v>
      </c>
      <c r="GO243" s="13">
        <v>2681924.8922458999</v>
      </c>
      <c r="GP243" s="13">
        <v>2605974.8876140998</v>
      </c>
      <c r="GQ243" s="13">
        <v>2538814.3980679</v>
      </c>
      <c r="GR243" s="13">
        <v>2523024.2683068998</v>
      </c>
      <c r="GS243" s="13">
        <v>2523776.9318371001</v>
      </c>
      <c r="GT243" s="13">
        <v>2405200.3047507997</v>
      </c>
      <c r="GU243" s="13">
        <v>2408372.4172567003</v>
      </c>
      <c r="GV243" s="13">
        <v>2352753.2942956001</v>
      </c>
      <c r="GW243" s="13">
        <v>2406729.9713631999</v>
      </c>
      <c r="GX243" s="13">
        <v>2405517.2452735002</v>
      </c>
      <c r="GY243" s="13">
        <v>2569765.3015329</v>
      </c>
      <c r="GZ243" s="13">
        <v>2533443.5727500003</v>
      </c>
      <c r="HA243" s="13">
        <v>2518618.0392712001</v>
      </c>
      <c r="HB243" s="13">
        <v>2582717.5708051003</v>
      </c>
      <c r="HC243" s="13">
        <v>2583039.0798307001</v>
      </c>
      <c r="HD243" s="13">
        <v>2588596.2331040995</v>
      </c>
      <c r="HE243" s="13">
        <v>2952028.8110404001</v>
      </c>
      <c r="HF243" s="13">
        <v>2960782.6847512997</v>
      </c>
      <c r="HG243" s="13">
        <v>2949911.5970665999</v>
      </c>
      <c r="HH243" s="13">
        <v>3309756.5507961004</v>
      </c>
      <c r="HI243" s="13">
        <v>3295607.5767540992</v>
      </c>
      <c r="HJ243" s="13">
        <v>3359114.2093109996</v>
      </c>
      <c r="HK243" s="13">
        <v>3355468.5928880996</v>
      </c>
      <c r="HL243" s="13">
        <v>3765482.8088085996</v>
      </c>
      <c r="HM243" s="13">
        <v>3837178.9829610996</v>
      </c>
      <c r="HN243" s="13">
        <v>3904816.6923071998</v>
      </c>
      <c r="HO243" s="13">
        <v>3880641.0210553003</v>
      </c>
      <c r="HP243" s="13">
        <v>3562391.6505746003</v>
      </c>
      <c r="HQ243" s="13">
        <v>4497786.9572933</v>
      </c>
      <c r="HR243" s="13">
        <v>4467809.9881323008</v>
      </c>
      <c r="HS243" s="13">
        <v>4566450.1666336022</v>
      </c>
      <c r="HT243" s="13">
        <v>4754179.3037258005</v>
      </c>
      <c r="HU243" s="13">
        <v>5357699.9486002</v>
      </c>
      <c r="HV243" s="13">
        <v>6594125.9838590017</v>
      </c>
      <c r="HW243" s="13">
        <v>6568309.1753670992</v>
      </c>
      <c r="HX243" s="13">
        <v>7723318.4405963002</v>
      </c>
      <c r="HY243" s="13">
        <v>7710581.1251329985</v>
      </c>
      <c r="HZ243" s="13">
        <v>9133617.3246193007</v>
      </c>
      <c r="IA243" s="13">
        <v>9152796.4008860011</v>
      </c>
      <c r="IB243" s="13">
        <v>9156234.3367597014</v>
      </c>
      <c r="IC243" s="13">
        <v>10296131.910906598</v>
      </c>
      <c r="ID243" s="13">
        <v>10286298.047035402</v>
      </c>
      <c r="IE243" s="13">
        <v>10459329.164556203</v>
      </c>
      <c r="IF243" s="13">
        <v>10461741.5649928</v>
      </c>
      <c r="IG243" s="13">
        <v>10461883.516819799</v>
      </c>
      <c r="IH243" s="13">
        <v>10476233.602723401</v>
      </c>
      <c r="II243" s="13">
        <v>10473654.973339001</v>
      </c>
      <c r="IJ243" s="13">
        <v>10439039.864140803</v>
      </c>
      <c r="IK243" s="13">
        <v>10788529.399355199</v>
      </c>
      <c r="IL243" s="13">
        <v>10558959.8490104</v>
      </c>
      <c r="IM243" s="13">
        <v>10514769.5254767</v>
      </c>
      <c r="IN243" s="13">
        <v>11537562.836784301</v>
      </c>
      <c r="IO243" s="13">
        <v>12165728.981324902</v>
      </c>
      <c r="IP243" s="13">
        <v>12537129.319857104</v>
      </c>
      <c r="IQ243" s="13">
        <v>13674579.503123701</v>
      </c>
      <c r="IR243" s="13">
        <v>14987352.636462303</v>
      </c>
      <c r="IS243" s="13">
        <v>16497981.926244201</v>
      </c>
      <c r="IT243" s="13">
        <v>17399149.165374201</v>
      </c>
      <c r="IU243" s="13">
        <v>18470450.384122595</v>
      </c>
      <c r="IV243" s="13">
        <v>19703944.335553098</v>
      </c>
      <c r="IW243" s="13">
        <v>20571404.232919004</v>
      </c>
      <c r="IX243" s="13">
        <v>21994253.480658397</v>
      </c>
      <c r="IY243" s="13">
        <v>26639931.762604803</v>
      </c>
      <c r="IZ243" s="13">
        <v>28101576.445199605</v>
      </c>
      <c r="JA243" s="13">
        <v>29522131.618143111</v>
      </c>
      <c r="JB243" s="13">
        <v>30692294.429550499</v>
      </c>
      <c r="JC243" s="13">
        <v>30693986.460060906</v>
      </c>
      <c r="JD243" s="13">
        <v>31552485.414758217</v>
      </c>
      <c r="JE243" s="13">
        <v>31814402.060146503</v>
      </c>
      <c r="JF243" s="13">
        <v>31952608.33396171</v>
      </c>
      <c r="JG243" s="13">
        <v>31926003.251421019</v>
      </c>
      <c r="JH243" s="13">
        <v>32223301.443572607</v>
      </c>
      <c r="JI243" s="13">
        <v>32199869.090816699</v>
      </c>
      <c r="JJ243" s="13">
        <v>32297914.089847006</v>
      </c>
      <c r="JK243" s="13">
        <v>32143101.026070304</v>
      </c>
      <c r="JL243" s="13">
        <v>32158318.2110775</v>
      </c>
      <c r="JM243" s="13">
        <v>32232204.759612102</v>
      </c>
      <c r="JN243" s="13">
        <v>32294202.717695709</v>
      </c>
      <c r="JO243" s="13">
        <v>32316981.524907909</v>
      </c>
      <c r="JP243" s="13">
        <v>32458134.860922109</v>
      </c>
      <c r="JQ243" s="13">
        <v>32711109.888443604</v>
      </c>
      <c r="JR243" s="13">
        <v>32803033.325586304</v>
      </c>
      <c r="JS243" s="13">
        <v>32816410.763317402</v>
      </c>
      <c r="JT243" s="13">
        <v>32180035.710555404</v>
      </c>
      <c r="JU243" s="13">
        <v>32037117.597535316</v>
      </c>
      <c r="JV243" s="13">
        <v>31986862.344556008</v>
      </c>
      <c r="JW243" s="13">
        <v>32003800.783542909</v>
      </c>
      <c r="JX243" s="13">
        <v>32201185.869207196</v>
      </c>
      <c r="JY243" s="13">
        <v>33010268.386383601</v>
      </c>
      <c r="JZ243" s="13">
        <v>33087840.702082206</v>
      </c>
      <c r="KA243" s="13">
        <v>33455781.154725999</v>
      </c>
      <c r="KB243" s="13">
        <v>33542348.569523107</v>
      </c>
      <c r="KC243" s="13">
        <v>33533050.287421502</v>
      </c>
      <c r="KD243" s="13">
        <v>33490136.061552905</v>
      </c>
      <c r="KE243" s="13">
        <v>33686572.361460403</v>
      </c>
      <c r="KF243" s="13">
        <v>33376974.061204899</v>
      </c>
      <c r="KG243" s="13">
        <v>33606198.594713509</v>
      </c>
      <c r="KH243" s="13">
        <v>33926652.467234209</v>
      </c>
    </row>
    <row r="244" spans="2:294" x14ac:dyDescent="0.2"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</row>
    <row r="245" spans="2:294" x14ac:dyDescent="0.2">
      <c r="B245" s="14" t="s">
        <v>127</v>
      </c>
      <c r="C245" s="14">
        <v>1249767.9867797</v>
      </c>
      <c r="D245" s="14">
        <v>1280794.8465748001</v>
      </c>
      <c r="E245" s="14">
        <v>1258745.1493247999</v>
      </c>
      <c r="F245" s="14">
        <v>1247140.5791449999</v>
      </c>
      <c r="G245" s="14">
        <v>1236907.5453277999</v>
      </c>
      <c r="H245" s="14">
        <v>1249620.1781217</v>
      </c>
      <c r="I245" s="14">
        <v>1223726.6086690002</v>
      </c>
      <c r="J245" s="14">
        <v>1198673.5901208001</v>
      </c>
      <c r="K245" s="14">
        <v>1202078.8843379002</v>
      </c>
      <c r="L245" s="14">
        <v>1313460.1814102</v>
      </c>
      <c r="M245" s="14">
        <v>1338495.6322936001</v>
      </c>
      <c r="N245" s="14">
        <v>1316769.8477391002</v>
      </c>
      <c r="O245" s="14">
        <v>1297882.4067106005</v>
      </c>
      <c r="P245" s="14">
        <v>1327758.5008341998</v>
      </c>
      <c r="Q245" s="14">
        <v>1303962.893499</v>
      </c>
      <c r="R245" s="14">
        <v>1269487.5623338001</v>
      </c>
      <c r="S245" s="14">
        <v>1261707.6322006001</v>
      </c>
      <c r="T245" s="14">
        <v>1248038.8639445999</v>
      </c>
      <c r="U245" s="14">
        <v>1240655.1091580999</v>
      </c>
      <c r="V245" s="14">
        <v>1201774.1845155</v>
      </c>
      <c r="W245" s="14">
        <v>1179666.1578399998</v>
      </c>
      <c r="X245" s="14">
        <v>1173160.3899623</v>
      </c>
      <c r="Y245" s="14">
        <v>1154430.8525871001</v>
      </c>
      <c r="Z245" s="14">
        <v>1173920.1744539</v>
      </c>
      <c r="AA245" s="14">
        <v>1174914.9136228999</v>
      </c>
      <c r="AB245" s="14">
        <v>1164808.1108614996</v>
      </c>
      <c r="AC245" s="14">
        <v>1265699.1072278998</v>
      </c>
      <c r="AD245" s="14">
        <v>1260416.4387528</v>
      </c>
      <c r="AE245" s="14">
        <v>1247739.3962752002</v>
      </c>
      <c r="AF245" s="14">
        <v>1219177.9633756999</v>
      </c>
      <c r="AG245" s="14">
        <v>1208339.2209209003</v>
      </c>
      <c r="AH245" s="14">
        <v>1172210.7112349998</v>
      </c>
      <c r="AI245" s="14">
        <v>1135406.8205881999</v>
      </c>
      <c r="AJ245" s="14">
        <v>1097778.9946114002</v>
      </c>
      <c r="AK245" s="14">
        <v>1095506.9529007</v>
      </c>
      <c r="AL245" s="14">
        <v>1208040.2541846999</v>
      </c>
      <c r="AM245" s="14">
        <v>1168115.5666542002</v>
      </c>
      <c r="AN245" s="14">
        <v>1155821.1040667002</v>
      </c>
      <c r="AO245" s="14">
        <v>1151061.0675580001</v>
      </c>
      <c r="AP245" s="14">
        <v>1161561.0093993</v>
      </c>
      <c r="AQ245" s="14">
        <v>1138833.7062550997</v>
      </c>
      <c r="AR245" s="14">
        <v>1146223.1023637999</v>
      </c>
      <c r="AS245" s="14">
        <v>1123181.5156292003</v>
      </c>
      <c r="AT245" s="14">
        <v>1119726.2465508</v>
      </c>
      <c r="AU245" s="14">
        <v>1127452.3021794998</v>
      </c>
      <c r="AV245" s="14">
        <v>1101765.9055745997</v>
      </c>
      <c r="AW245" s="14">
        <v>1070347.6583195997</v>
      </c>
      <c r="AX245" s="14">
        <v>1078351.3418869998</v>
      </c>
      <c r="AY245" s="14">
        <v>1078041.0730316998</v>
      </c>
      <c r="AZ245" s="14">
        <v>1069932.8647572999</v>
      </c>
      <c r="BA245" s="14">
        <v>1074349.0889542999</v>
      </c>
      <c r="BB245" s="14">
        <v>1070699.9880798</v>
      </c>
      <c r="BC245" s="14">
        <v>1198421.8425451003</v>
      </c>
      <c r="BD245" s="14">
        <v>1189098.9250797003</v>
      </c>
      <c r="BE245" s="14">
        <v>1162822.2671952003</v>
      </c>
      <c r="BF245" s="14">
        <v>1127939.3725209003</v>
      </c>
      <c r="BG245" s="14">
        <v>1146982.7792362003</v>
      </c>
      <c r="BH245" s="14">
        <v>1119678.4136959</v>
      </c>
      <c r="BI245" s="14">
        <v>1092197.4291513001</v>
      </c>
      <c r="BJ245" s="14">
        <v>1079492.6479392</v>
      </c>
      <c r="BK245" s="14">
        <v>1079311.6537899999</v>
      </c>
      <c r="BL245" s="14">
        <v>1091710.7911158998</v>
      </c>
      <c r="BM245" s="14">
        <v>1072668.8992742</v>
      </c>
      <c r="BN245" s="14">
        <v>1066323.5436685001</v>
      </c>
      <c r="BO245" s="14">
        <v>1041907.1010258</v>
      </c>
      <c r="BP245" s="14">
        <v>1089897.1733363001</v>
      </c>
      <c r="BQ245" s="14">
        <v>1071144.1828349</v>
      </c>
      <c r="BR245" s="14">
        <v>1044436.7553739999</v>
      </c>
      <c r="BS245" s="14">
        <v>1084633.9872263002</v>
      </c>
      <c r="BT245" s="14">
        <v>1075994.7382431002</v>
      </c>
      <c r="BU245" s="14">
        <v>1074643.1844301999</v>
      </c>
      <c r="BV245" s="14">
        <v>1089885.7934009999</v>
      </c>
      <c r="BW245" s="14">
        <v>1053178.0710799999</v>
      </c>
      <c r="BX245" s="14">
        <v>1090179.2358290001</v>
      </c>
      <c r="BY245" s="14">
        <v>1108708.2744515</v>
      </c>
      <c r="BZ245" s="14">
        <v>1076442.5094930998</v>
      </c>
      <c r="CA245" s="14">
        <v>1061534.8712382</v>
      </c>
      <c r="CB245" s="14">
        <v>1111157.8942696999</v>
      </c>
      <c r="CC245" s="14">
        <v>1259151.2981150001</v>
      </c>
      <c r="CD245" s="14">
        <v>1208985.5286874003</v>
      </c>
      <c r="CE245" s="14">
        <v>1188346.8808456003</v>
      </c>
      <c r="CF245" s="14">
        <v>1209691.0777024999</v>
      </c>
      <c r="CG245" s="14">
        <v>1195845.7226313001</v>
      </c>
      <c r="CH245" s="14">
        <v>1213386.2480374</v>
      </c>
      <c r="CI245" s="14">
        <v>1191443.4970998</v>
      </c>
      <c r="CJ245" s="14">
        <v>1703316.6824286003</v>
      </c>
      <c r="CK245" s="14">
        <v>1670231.1650163003</v>
      </c>
      <c r="CL245" s="14">
        <v>1681444.1100428996</v>
      </c>
      <c r="CM245" s="14">
        <v>1657555.1705534998</v>
      </c>
      <c r="CN245" s="14">
        <v>1665134.8809316996</v>
      </c>
      <c r="CO245" s="14">
        <v>1648344.7382570996</v>
      </c>
      <c r="CP245" s="14">
        <v>1669670.8787411996</v>
      </c>
      <c r="CQ245" s="14">
        <v>1659483.5178586999</v>
      </c>
      <c r="CR245" s="14">
        <v>1590341.3877890003</v>
      </c>
      <c r="CS245" s="14">
        <v>1631098.9997900999</v>
      </c>
      <c r="CT245" s="14">
        <v>1617256.4250575004</v>
      </c>
      <c r="CU245" s="14">
        <v>1615881.0921167997</v>
      </c>
      <c r="CV245" s="14">
        <v>1589522.4074387997</v>
      </c>
      <c r="CW245" s="14">
        <v>1592388.2916067997</v>
      </c>
      <c r="CX245" s="14">
        <v>1604966.5212868997</v>
      </c>
      <c r="CY245" s="14">
        <v>1547157.6443008992</v>
      </c>
      <c r="CZ245" s="14">
        <v>1647786.9569966004</v>
      </c>
      <c r="DA245" s="14">
        <v>1608697.2257989002</v>
      </c>
      <c r="DB245" s="14">
        <v>1551208.6442742003</v>
      </c>
      <c r="DC245" s="14">
        <v>1586582.4094231003</v>
      </c>
      <c r="DD245" s="14">
        <v>1558245.6938195003</v>
      </c>
      <c r="DE245" s="14">
        <v>1489254.9779746002</v>
      </c>
      <c r="DF245" s="14">
        <v>1476327.3323005002</v>
      </c>
      <c r="DG245" s="14">
        <v>1487334.1971761</v>
      </c>
      <c r="DH245" s="14">
        <v>1418629.3844870001</v>
      </c>
      <c r="DI245" s="14">
        <v>1415235.2814598002</v>
      </c>
      <c r="DJ245" s="14">
        <v>1415297.6563156003</v>
      </c>
      <c r="DK245" s="14">
        <v>1417777.2018362004</v>
      </c>
      <c r="DL245" s="14">
        <v>1400857.0649635005</v>
      </c>
      <c r="DM245" s="14">
        <v>1406623.8267162007</v>
      </c>
      <c r="DN245" s="14">
        <v>1375584.0217803996</v>
      </c>
      <c r="DO245" s="14">
        <v>1384826.9824806997</v>
      </c>
      <c r="DP245" s="14">
        <v>1407542.1080538996</v>
      </c>
      <c r="DQ245" s="14">
        <v>1370865.8654447002</v>
      </c>
      <c r="DR245" s="14">
        <v>1327713.4431813001</v>
      </c>
      <c r="DS245" s="14">
        <v>1349944.6896279999</v>
      </c>
      <c r="DT245" s="14">
        <v>1344991.6069998003</v>
      </c>
      <c r="DU245" s="14">
        <v>1323789.5019588999</v>
      </c>
      <c r="DV245" s="14">
        <v>1304884.5689345999</v>
      </c>
      <c r="DW245" s="14">
        <v>1260862.2437370995</v>
      </c>
      <c r="DX245" s="14">
        <v>1312924.7318918</v>
      </c>
      <c r="DY245" s="14">
        <v>1300335.3645478</v>
      </c>
      <c r="DZ245" s="14">
        <v>1258951.3367864999</v>
      </c>
      <c r="EA245" s="14">
        <v>1269279.3323491004</v>
      </c>
      <c r="EB245" s="14">
        <v>1283129.7769219</v>
      </c>
      <c r="EC245" s="14">
        <v>1267687.4987661</v>
      </c>
      <c r="ED245" s="14">
        <v>1308413.7546633002</v>
      </c>
      <c r="EE245" s="14">
        <v>1316268.2755986997</v>
      </c>
      <c r="EF245" s="14">
        <v>1287884.6005171998</v>
      </c>
      <c r="EG245" s="14">
        <v>1327237.1361341001</v>
      </c>
      <c r="EH245" s="14">
        <v>1334628.7229593999</v>
      </c>
      <c r="EI245" s="14">
        <v>1277784.1294944</v>
      </c>
      <c r="EJ245" s="14">
        <v>1262024.1188730001</v>
      </c>
      <c r="EK245" s="14">
        <v>1287094.1930657001</v>
      </c>
      <c r="EL245" s="14">
        <v>1318736.6981427004</v>
      </c>
      <c r="EM245" s="14">
        <v>1323543.0614821</v>
      </c>
      <c r="EN245" s="14">
        <v>1323672.5600882</v>
      </c>
      <c r="EO245" s="14">
        <v>1300068.3102409004</v>
      </c>
      <c r="EP245" s="14">
        <v>1311301.5268347</v>
      </c>
      <c r="EQ245" s="14">
        <v>1305589.0554841</v>
      </c>
      <c r="ER245" s="14">
        <v>1296873.3981357</v>
      </c>
      <c r="ES245" s="14">
        <v>1271290.3477217001</v>
      </c>
      <c r="ET245" s="14">
        <v>1264942.5279814997</v>
      </c>
      <c r="EU245" s="14">
        <v>1310293.0471210999</v>
      </c>
      <c r="EV245" s="14">
        <v>1281379.7598024001</v>
      </c>
      <c r="EW245" s="14">
        <v>1286819.1805084001</v>
      </c>
      <c r="EX245" s="14">
        <v>1286998.0616582001</v>
      </c>
      <c r="EY245" s="14">
        <v>1385894.7731751001</v>
      </c>
      <c r="EZ245" s="14">
        <v>1391267.2926884003</v>
      </c>
      <c r="FA245" s="14">
        <v>1362264.6411124999</v>
      </c>
      <c r="FB245" s="14">
        <v>1352764.1394999996</v>
      </c>
      <c r="FC245" s="14">
        <v>1293763.8616252998</v>
      </c>
      <c r="FD245" s="14">
        <v>1277658.5381801999</v>
      </c>
      <c r="FE245" s="14">
        <v>1250928.0536567001</v>
      </c>
      <c r="FF245" s="14">
        <v>1267857.1710290001</v>
      </c>
      <c r="FG245" s="14">
        <v>1267532.5786269999</v>
      </c>
      <c r="FH245" s="14">
        <v>1304874.7486242</v>
      </c>
      <c r="FI245" s="14">
        <v>1241544.7926862997</v>
      </c>
      <c r="FJ245" s="14">
        <v>1246663.3606561997</v>
      </c>
      <c r="FK245" s="14">
        <v>1244887.2267514998</v>
      </c>
      <c r="FL245" s="14">
        <v>1314144.6486682002</v>
      </c>
      <c r="FM245" s="14">
        <v>1330996.1966259994</v>
      </c>
      <c r="FN245" s="14">
        <v>1297339.5725441999</v>
      </c>
      <c r="FO245" s="14">
        <v>1361015.4799371997</v>
      </c>
      <c r="FP245" s="14">
        <v>1414213.9296014998</v>
      </c>
      <c r="FQ245" s="14">
        <v>1260880.0699288002</v>
      </c>
      <c r="FR245" s="14">
        <v>1286188.1797978</v>
      </c>
      <c r="FS245" s="14">
        <v>1315426.8236311004</v>
      </c>
      <c r="FT245" s="14">
        <v>1328968.7217451998</v>
      </c>
      <c r="FU245" s="14">
        <v>1265556.1843430998</v>
      </c>
      <c r="FV245" s="14">
        <v>1215977.584544</v>
      </c>
      <c r="FW245" s="14">
        <v>1196734.5825644999</v>
      </c>
      <c r="FX245" s="14">
        <v>1407279.8080287001</v>
      </c>
      <c r="FY245" s="14">
        <v>1380497.9129689997</v>
      </c>
      <c r="FZ245" s="14">
        <v>1315608.6068367998</v>
      </c>
      <c r="GA245" s="14">
        <v>1318476.3280660002</v>
      </c>
      <c r="GB245" s="14">
        <v>1313300.1769289998</v>
      </c>
      <c r="GC245" s="14">
        <v>1425844.9416123</v>
      </c>
      <c r="GD245" s="14">
        <v>1401677.253236</v>
      </c>
      <c r="GE245" s="14">
        <v>1368541.0385130998</v>
      </c>
      <c r="GF245" s="14">
        <v>1294614.8671986</v>
      </c>
      <c r="GG245" s="14">
        <v>1298714.0987203002</v>
      </c>
      <c r="GH245" s="14">
        <v>1298714.0987203002</v>
      </c>
      <c r="GI245" s="14">
        <v>1398761.4115883003</v>
      </c>
      <c r="GJ245" s="14">
        <v>1350791.2223517001</v>
      </c>
      <c r="GK245" s="14">
        <v>1462142.6260019999</v>
      </c>
      <c r="GL245" s="14">
        <v>1557148.2883338002</v>
      </c>
      <c r="GM245" s="14">
        <v>1507633.0006131995</v>
      </c>
      <c r="GN245" s="14">
        <v>1401617.8590533</v>
      </c>
      <c r="GO245" s="14">
        <v>1402556.653165</v>
      </c>
      <c r="GP245" s="14">
        <v>1326098.8282068998</v>
      </c>
      <c r="GQ245" s="14">
        <v>1336701.5221741998</v>
      </c>
      <c r="GR245" s="14">
        <v>1323189.2814048</v>
      </c>
      <c r="GS245" s="14">
        <v>1324636.5375291002</v>
      </c>
      <c r="GT245" s="14">
        <v>1273697.1741756997</v>
      </c>
      <c r="GU245" s="14">
        <v>1276487.6625192</v>
      </c>
      <c r="GV245" s="14">
        <v>1249399.7863577001</v>
      </c>
      <c r="GW245" s="14">
        <v>1273543.1193828001</v>
      </c>
      <c r="GX245" s="14">
        <v>1266520.1486374999</v>
      </c>
      <c r="GY245" s="14">
        <v>1272676.8063149001</v>
      </c>
      <c r="GZ245" s="14">
        <v>1238506.3471710002</v>
      </c>
      <c r="HA245" s="14">
        <v>1229233.0792857001</v>
      </c>
      <c r="HB245" s="14">
        <v>1235775.4260216001</v>
      </c>
      <c r="HC245" s="14">
        <v>1232808.9640633003</v>
      </c>
      <c r="HD245" s="14">
        <v>1222705.4829309001</v>
      </c>
      <c r="HE245" s="14">
        <v>1254553.6799891002</v>
      </c>
      <c r="HF245" s="14">
        <v>1252856.8916158001</v>
      </c>
      <c r="HG245" s="14">
        <v>1241812.2105919002</v>
      </c>
      <c r="HH245" s="14">
        <v>1387008.2865945005</v>
      </c>
      <c r="HI245" s="14">
        <v>1373097.9668731</v>
      </c>
      <c r="HJ245" s="14">
        <v>1438651.199032</v>
      </c>
      <c r="HK245" s="14">
        <v>1422957.9193899003</v>
      </c>
      <c r="HL245" s="14">
        <v>1439973.1573648998</v>
      </c>
      <c r="HM245" s="14">
        <v>1536031.3970677</v>
      </c>
      <c r="HN245" s="14">
        <v>1575179.7304387998</v>
      </c>
      <c r="HO245" s="14">
        <v>1573711.5891238004</v>
      </c>
      <c r="HP245" s="14">
        <v>1130888.4200708</v>
      </c>
      <c r="HQ245" s="14">
        <v>1251434.0498643999</v>
      </c>
      <c r="HR245" s="14">
        <v>1233336.5294757003</v>
      </c>
      <c r="HS245" s="14">
        <v>1345344.5380859002</v>
      </c>
      <c r="HT245" s="14">
        <v>1051332.0542175001</v>
      </c>
      <c r="HU245" s="14">
        <v>1052198.8821997002</v>
      </c>
      <c r="HV245" s="14">
        <v>1049007.5492443002</v>
      </c>
      <c r="HW245" s="14">
        <v>1031288.3718060004</v>
      </c>
      <c r="HX245" s="14">
        <v>1077963.5164123999</v>
      </c>
      <c r="HY245" s="14">
        <v>1068680.3954171999</v>
      </c>
      <c r="HZ245" s="14">
        <v>1052015.4129437001</v>
      </c>
      <c r="IA245" s="14">
        <v>1073191.8086983</v>
      </c>
      <c r="IB245" s="14">
        <v>1085047.455691</v>
      </c>
      <c r="IC245" s="14">
        <v>1200884.3303122001</v>
      </c>
      <c r="ID245" s="14">
        <v>1230162.9929305001</v>
      </c>
      <c r="IE245" s="14">
        <v>1215548.6427231003</v>
      </c>
      <c r="IF245" s="14">
        <v>1214527.305984</v>
      </c>
      <c r="IG245" s="14">
        <v>1216854.6386882002</v>
      </c>
      <c r="IH245" s="14">
        <v>1256095.8196211001</v>
      </c>
      <c r="II245" s="14">
        <v>1245383.4478533</v>
      </c>
      <c r="IJ245" s="14">
        <v>1208473.8080954</v>
      </c>
      <c r="IK245" s="14">
        <v>1207232.5947542</v>
      </c>
      <c r="IL245" s="14">
        <v>1176244.8172731998</v>
      </c>
      <c r="IM245" s="14">
        <v>1087559.4550242999</v>
      </c>
      <c r="IN245" s="14">
        <v>1576960.7390198999</v>
      </c>
      <c r="IO245" s="14">
        <v>1390406.8614409</v>
      </c>
      <c r="IP245" s="14">
        <v>1379944.6056305</v>
      </c>
      <c r="IQ245" s="14">
        <v>1386474.9727940999</v>
      </c>
      <c r="IR245" s="14">
        <v>1409487.6667933003</v>
      </c>
      <c r="IS245" s="14">
        <v>1451718.1675154001</v>
      </c>
      <c r="IT245" s="14">
        <v>1538328.8741136999</v>
      </c>
      <c r="IU245" s="14">
        <v>1751329.8567173001</v>
      </c>
      <c r="IV245" s="14">
        <v>1918279.2654046</v>
      </c>
      <c r="IW245" s="14">
        <v>1993770.3652262003</v>
      </c>
      <c r="IX245" s="14">
        <v>2050951.0084867</v>
      </c>
      <c r="IY245" s="14">
        <v>2154252.5355531005</v>
      </c>
      <c r="IZ245" s="14">
        <v>2317420.9658818999</v>
      </c>
      <c r="JA245" s="14">
        <v>2322530.3855110006</v>
      </c>
      <c r="JB245" s="14">
        <v>2422694.9187154998</v>
      </c>
      <c r="JC245" s="14">
        <v>1857560.4389794003</v>
      </c>
      <c r="JD245" s="14">
        <v>1951780.1975408003</v>
      </c>
      <c r="JE245" s="14">
        <v>1845985.2721205</v>
      </c>
      <c r="JF245" s="14">
        <v>1879475.0208911002</v>
      </c>
      <c r="JG245" s="14">
        <v>1937416.2049201003</v>
      </c>
      <c r="JH245" s="14">
        <v>2035631.5073497</v>
      </c>
      <c r="JI245" s="14">
        <v>2093005.685854</v>
      </c>
      <c r="JJ245" s="14">
        <v>2038169.1097992999</v>
      </c>
      <c r="JK245" s="14">
        <v>1906889.3575646998</v>
      </c>
      <c r="JL245" s="14">
        <v>1909477.8421567001</v>
      </c>
      <c r="JM245" s="14">
        <v>1943358.3090814</v>
      </c>
      <c r="JN245" s="14">
        <v>1917621.7372383997</v>
      </c>
      <c r="JO245" s="14">
        <v>1850328.4748521999</v>
      </c>
      <c r="JP245" s="14">
        <v>1784602.5464257998</v>
      </c>
      <c r="JQ245" s="14">
        <v>1824704.0776075996</v>
      </c>
      <c r="JR245" s="14">
        <v>1197995.4417776</v>
      </c>
      <c r="JS245" s="14">
        <v>1238979.1692907</v>
      </c>
      <c r="JT245" s="14">
        <v>1284168.923526</v>
      </c>
      <c r="JU245" s="14">
        <v>1185664.2010054002</v>
      </c>
      <c r="JV245" s="14">
        <v>1178608.7811281004</v>
      </c>
      <c r="JW245" s="14">
        <v>1253626.6566774</v>
      </c>
      <c r="JX245" s="14">
        <v>1310273.9489463002</v>
      </c>
      <c r="JY245" s="14">
        <v>1330558.2798789004</v>
      </c>
      <c r="JZ245" s="14">
        <v>1384738.8148859004</v>
      </c>
      <c r="KA245" s="14">
        <v>1452220.9387264997</v>
      </c>
      <c r="KB245" s="14">
        <v>1383434.9274485002</v>
      </c>
      <c r="KC245" s="14">
        <v>1352389.7063298002</v>
      </c>
      <c r="KD245" s="14">
        <v>1336264.7819193003</v>
      </c>
      <c r="KE245" s="14">
        <v>1338019.3106093004</v>
      </c>
      <c r="KF245" s="14">
        <v>1046592.2900888002</v>
      </c>
      <c r="KG245" s="14">
        <v>1078614.4011810003</v>
      </c>
      <c r="KH245" s="14">
        <v>1092077.5980607003</v>
      </c>
    </row>
    <row r="246" spans="2:294" x14ac:dyDescent="0.2">
      <c r="B246" s="15" t="s">
        <v>128</v>
      </c>
      <c r="C246" s="15">
        <v>1258689.6379614</v>
      </c>
      <c r="D246" s="15">
        <v>1291611.9172771</v>
      </c>
      <c r="E246" s="15">
        <v>1272942.3305052998</v>
      </c>
      <c r="F246" s="15">
        <v>1257093.8646330999</v>
      </c>
      <c r="G246" s="15">
        <v>1247469.9728958001</v>
      </c>
      <c r="H246" s="15">
        <v>1259301.6506102001</v>
      </c>
      <c r="I246" s="15">
        <v>1235297.8082569002</v>
      </c>
      <c r="J246" s="15">
        <v>1212777.8979308</v>
      </c>
      <c r="K246" s="15">
        <v>1214065.4736731001</v>
      </c>
      <c r="L246" s="15">
        <v>1332387.8610863001</v>
      </c>
      <c r="M246" s="15">
        <v>1353092.0754956</v>
      </c>
      <c r="N246" s="15">
        <v>1334973.7217636001</v>
      </c>
      <c r="O246" s="15">
        <v>1311474.6486627006</v>
      </c>
      <c r="P246" s="15">
        <v>1337569.9670123998</v>
      </c>
      <c r="Q246" s="15">
        <v>1317086.5477325001</v>
      </c>
      <c r="R246" s="15">
        <v>1281835.8724772001</v>
      </c>
      <c r="S246" s="15">
        <v>1272134.2874068003</v>
      </c>
      <c r="T246" s="15">
        <v>1256623.4666781998</v>
      </c>
      <c r="U246" s="15">
        <v>1252420.8389196999</v>
      </c>
      <c r="V246" s="15">
        <v>1217832.8482043</v>
      </c>
      <c r="W246" s="15">
        <v>1191053.0350829998</v>
      </c>
      <c r="X246" s="15">
        <v>1188394.2003287</v>
      </c>
      <c r="Y246" s="15">
        <v>1171277.0026932999</v>
      </c>
      <c r="Z246" s="15">
        <v>1186671.1959395998</v>
      </c>
      <c r="AA246" s="15">
        <v>1190200.1672762998</v>
      </c>
      <c r="AB246" s="15">
        <v>1175961.6495774996</v>
      </c>
      <c r="AC246" s="15">
        <v>1282029.5346711001</v>
      </c>
      <c r="AD246" s="15">
        <v>1280352.7595799</v>
      </c>
      <c r="AE246" s="15">
        <v>1260000.3575746</v>
      </c>
      <c r="AF246" s="15">
        <v>1234014.7692168998</v>
      </c>
      <c r="AG246" s="15">
        <v>1229071.8851504002</v>
      </c>
      <c r="AH246" s="15">
        <v>1183231.0863923999</v>
      </c>
      <c r="AI246" s="15">
        <v>1157215.9105954999</v>
      </c>
      <c r="AJ246" s="15">
        <v>1122495.6596404</v>
      </c>
      <c r="AK246" s="15">
        <v>1122996.6688369999</v>
      </c>
      <c r="AL246" s="15">
        <v>1227930.8329756998</v>
      </c>
      <c r="AM246" s="15">
        <v>1190231.8503476002</v>
      </c>
      <c r="AN246" s="15">
        <v>1179515.5697077001</v>
      </c>
      <c r="AO246" s="15">
        <v>1174637.7906215002</v>
      </c>
      <c r="AP246" s="15">
        <v>1183290.0711008999</v>
      </c>
      <c r="AQ246" s="15">
        <v>1162655.1860546998</v>
      </c>
      <c r="AR246" s="15">
        <v>1169898.8013435998</v>
      </c>
      <c r="AS246" s="15">
        <v>1142326.7615359002</v>
      </c>
      <c r="AT246" s="15">
        <v>1141958.5002136999</v>
      </c>
      <c r="AU246" s="15">
        <v>1152294.2119607998</v>
      </c>
      <c r="AV246" s="15">
        <v>1123321.6478277997</v>
      </c>
      <c r="AW246" s="15">
        <v>1092063.1180741999</v>
      </c>
      <c r="AX246" s="15">
        <v>1103582.2005380997</v>
      </c>
      <c r="AY246" s="15">
        <v>1098562.6258943998</v>
      </c>
      <c r="AZ246" s="15">
        <v>1092149.0430190996</v>
      </c>
      <c r="BA246" s="15">
        <v>1100686.6131971998</v>
      </c>
      <c r="BB246" s="15">
        <v>1090033.9230275</v>
      </c>
      <c r="BC246" s="15">
        <v>1219179.9225455001</v>
      </c>
      <c r="BD246" s="15">
        <v>1211383.7526829003</v>
      </c>
      <c r="BE246" s="15">
        <v>1185961.0482999003</v>
      </c>
      <c r="BF246" s="15">
        <v>1152788.7153761005</v>
      </c>
      <c r="BG246" s="15">
        <v>1164011.4592751001</v>
      </c>
      <c r="BH246" s="15">
        <v>1139158.3746906</v>
      </c>
      <c r="BI246" s="15">
        <v>1113801.3452546</v>
      </c>
      <c r="BJ246" s="15">
        <v>1096251.5091128999</v>
      </c>
      <c r="BK246" s="15">
        <v>1098377.1631796001</v>
      </c>
      <c r="BL246" s="15">
        <v>1115009.3454966999</v>
      </c>
      <c r="BM246" s="15">
        <v>1099880.9489616</v>
      </c>
      <c r="BN246" s="15">
        <v>1085063.3413931001</v>
      </c>
      <c r="BO246" s="15">
        <v>1061825.4348797</v>
      </c>
      <c r="BP246" s="15">
        <v>1110382.7681127999</v>
      </c>
      <c r="BQ246" s="15">
        <v>1095031.9123165</v>
      </c>
      <c r="BR246" s="15">
        <v>1068197.6600954998</v>
      </c>
      <c r="BS246" s="15">
        <v>1108168.9194177999</v>
      </c>
      <c r="BT246" s="15">
        <v>1093563.0977653002</v>
      </c>
      <c r="BU246" s="15">
        <v>1096186.7809013999</v>
      </c>
      <c r="BV246" s="15">
        <v>1112798.0102935999</v>
      </c>
      <c r="BW246" s="15">
        <v>1076345.1684989</v>
      </c>
      <c r="BX246" s="15">
        <v>1116443.8432608</v>
      </c>
      <c r="BY246" s="15">
        <v>1136141.6188165999</v>
      </c>
      <c r="BZ246" s="15">
        <v>1103662.7243667997</v>
      </c>
      <c r="CA246" s="15">
        <v>1084656.6361565001</v>
      </c>
      <c r="CB246" s="15">
        <v>1130273.3816349998</v>
      </c>
      <c r="CC246" s="15">
        <v>1281947.4570246001</v>
      </c>
      <c r="CD246" s="15">
        <v>1234479.0510477005</v>
      </c>
      <c r="CE246" s="15">
        <v>1201456.9055189004</v>
      </c>
      <c r="CF246" s="15">
        <v>1225323.6385172</v>
      </c>
      <c r="CG246" s="15">
        <v>1213868.4195490002</v>
      </c>
      <c r="CH246" s="15">
        <v>1234534.8508023</v>
      </c>
      <c r="CI246" s="15">
        <v>1215533.6380956001</v>
      </c>
      <c r="CJ246" s="15">
        <v>1738467.0794602002</v>
      </c>
      <c r="CK246" s="15">
        <v>1704810.9779340001</v>
      </c>
      <c r="CL246" s="15">
        <v>1716343.7504877993</v>
      </c>
      <c r="CM246" s="15">
        <v>1693746.4486433999</v>
      </c>
      <c r="CN246" s="15">
        <v>1702006.7222529994</v>
      </c>
      <c r="CO246" s="15">
        <v>1681930.3759597996</v>
      </c>
      <c r="CP246" s="15">
        <v>1703076.7213615999</v>
      </c>
      <c r="CQ246" s="15">
        <v>1696105.4013594002</v>
      </c>
      <c r="CR246" s="15">
        <v>1627882.1862795001</v>
      </c>
      <c r="CS246" s="15">
        <v>1667297.8459673</v>
      </c>
      <c r="CT246" s="15">
        <v>1657533.9871500004</v>
      </c>
      <c r="CU246" s="15">
        <v>1659074.1025806996</v>
      </c>
      <c r="CV246" s="15">
        <v>1605995.7770949996</v>
      </c>
      <c r="CW246" s="15">
        <v>1611549.8304052996</v>
      </c>
      <c r="CX246" s="15">
        <v>1628448.0973967996</v>
      </c>
      <c r="CY246" s="15">
        <v>1573695.73</v>
      </c>
      <c r="CZ246" s="15">
        <v>1677651.5407302</v>
      </c>
      <c r="DA246" s="15">
        <v>1643589.7440252004</v>
      </c>
      <c r="DB246" s="15">
        <v>1586251.2219972</v>
      </c>
      <c r="DC246" s="15">
        <v>1621361.9737487002</v>
      </c>
      <c r="DD246" s="15">
        <v>1591747.0774355999</v>
      </c>
      <c r="DE246" s="15">
        <v>1526108.7700051002</v>
      </c>
      <c r="DF246" s="15">
        <v>1513393.5064405003</v>
      </c>
      <c r="DG246" s="15">
        <v>1521530.5619873002</v>
      </c>
      <c r="DH246" s="15">
        <v>1453004.5108393002</v>
      </c>
      <c r="DI246" s="15">
        <v>1449408.2117315007</v>
      </c>
      <c r="DJ246" s="15">
        <v>1449434.6406436001</v>
      </c>
      <c r="DK246" s="15">
        <v>1451726.6324266004</v>
      </c>
      <c r="DL246" s="15">
        <v>1441904.9428480004</v>
      </c>
      <c r="DM246" s="15">
        <v>1451726.9163553005</v>
      </c>
      <c r="DN246" s="15">
        <v>1388692.0600546</v>
      </c>
      <c r="DO246" s="15">
        <v>1403177.7641719996</v>
      </c>
      <c r="DP246" s="15">
        <v>1428874.7610189999</v>
      </c>
      <c r="DQ246" s="15">
        <v>1396689.6765528</v>
      </c>
      <c r="DR246" s="15">
        <v>1361795.2051458</v>
      </c>
      <c r="DS246" s="15">
        <v>1384646.4485553</v>
      </c>
      <c r="DT246" s="15">
        <v>1380151.9046445</v>
      </c>
      <c r="DU246" s="15">
        <v>1359697.8185733</v>
      </c>
      <c r="DV246" s="15">
        <v>1341092.128451</v>
      </c>
      <c r="DW246" s="15">
        <v>1299205.4221833996</v>
      </c>
      <c r="DX246" s="15">
        <v>1350209.7349379</v>
      </c>
      <c r="DY246" s="15">
        <v>1339205.4505865001</v>
      </c>
      <c r="DZ246" s="15">
        <v>1297130.2177668998</v>
      </c>
      <c r="EA246" s="15">
        <v>1308046.9866758003</v>
      </c>
      <c r="EB246" s="15">
        <v>1324919.7438570999</v>
      </c>
      <c r="EC246" s="15">
        <v>1312868.0824552001</v>
      </c>
      <c r="ED246" s="15">
        <v>1355799.463864</v>
      </c>
      <c r="EE246" s="15">
        <v>1330938.6347255998</v>
      </c>
      <c r="EF246" s="15">
        <v>1305743.4503498999</v>
      </c>
      <c r="EG246" s="15">
        <v>1348977.2883427998</v>
      </c>
      <c r="EH246" s="15">
        <v>1359629.516634</v>
      </c>
      <c r="EI246" s="15">
        <v>1307816.0798456001</v>
      </c>
      <c r="EJ246" s="15">
        <v>1292179.2071219003</v>
      </c>
      <c r="EK246" s="15">
        <v>1320099.6300212999</v>
      </c>
      <c r="EL246" s="15">
        <v>1367848.8133878002</v>
      </c>
      <c r="EM246" s="15">
        <v>1380021.9650451001</v>
      </c>
      <c r="EN246" s="15">
        <v>1386610.5877113</v>
      </c>
      <c r="EO246" s="15">
        <v>1352093.7207638004</v>
      </c>
      <c r="EP246" s="15">
        <v>1369813.1671932</v>
      </c>
      <c r="EQ246" s="15">
        <v>1354517.3800766999</v>
      </c>
      <c r="ER246" s="15">
        <v>1334211.1036143</v>
      </c>
      <c r="ES246" s="15">
        <v>1309316.9682195003</v>
      </c>
      <c r="ET246" s="15">
        <v>1306440.3449262998</v>
      </c>
      <c r="EU246" s="15">
        <v>1350940.1504555</v>
      </c>
      <c r="EV246" s="15">
        <v>1303278.2995984002</v>
      </c>
      <c r="EW246" s="15">
        <v>1311891.7740410001</v>
      </c>
      <c r="EX246" s="15">
        <v>1320493.4463921001</v>
      </c>
      <c r="EY246" s="15">
        <v>1415362.5532491999</v>
      </c>
      <c r="EZ246" s="15">
        <v>1429729.3891700003</v>
      </c>
      <c r="FA246" s="15">
        <v>1398998.7965259999</v>
      </c>
      <c r="FB246" s="15">
        <v>1390676.1556149998</v>
      </c>
      <c r="FC246" s="15">
        <v>1325876.1797590998</v>
      </c>
      <c r="FD246" s="15">
        <v>1310216.3849223</v>
      </c>
      <c r="FE246" s="15">
        <v>1289193.7053147</v>
      </c>
      <c r="FF246" s="15">
        <v>1312933.8979251999</v>
      </c>
      <c r="FG246" s="15">
        <v>1306228.2256504998</v>
      </c>
      <c r="FH246" s="15">
        <v>1339057.9742490002</v>
      </c>
      <c r="FI246" s="15">
        <v>1275504.4424976998</v>
      </c>
      <c r="FJ246" s="15">
        <v>1287300.7546650998</v>
      </c>
      <c r="FK246" s="15">
        <v>1276914.0727166999</v>
      </c>
      <c r="FL246" s="15">
        <v>1350358.9998755001</v>
      </c>
      <c r="FM246" s="15">
        <v>1377117.0126387996</v>
      </c>
      <c r="FN246" s="15">
        <v>1325646.3835380999</v>
      </c>
      <c r="FO246" s="15">
        <v>1379872.4972809998</v>
      </c>
      <c r="FP246" s="15">
        <v>1442599.7551094994</v>
      </c>
      <c r="FQ246" s="15">
        <v>1286043.1642461002</v>
      </c>
      <c r="FR246" s="15">
        <v>1316566.2982949</v>
      </c>
      <c r="FS246" s="15">
        <v>1374826.8877944006</v>
      </c>
      <c r="FT246" s="15">
        <v>1365437.5843493999</v>
      </c>
      <c r="FU246" s="15">
        <v>1296034.4093255997</v>
      </c>
      <c r="FV246" s="15">
        <v>1245984.5715609</v>
      </c>
      <c r="FW246" s="15">
        <v>1227651.0305964998</v>
      </c>
      <c r="FX246" s="15">
        <v>1459837.1450313001</v>
      </c>
      <c r="FY246" s="15">
        <v>1421102.7163321995</v>
      </c>
      <c r="FZ246" s="15">
        <v>1349854.9059633997</v>
      </c>
      <c r="GA246" s="15">
        <v>1356063.0401224003</v>
      </c>
      <c r="GB246" s="15">
        <v>1362229.8786229</v>
      </c>
      <c r="GC246" s="15">
        <v>1472929.1128721002</v>
      </c>
      <c r="GD246" s="15">
        <v>1453779.9758655003</v>
      </c>
      <c r="GE246" s="15">
        <v>1380479.3823096999</v>
      </c>
      <c r="GF246" s="15">
        <v>1309089.3593456999</v>
      </c>
      <c r="GG246" s="15">
        <v>1315975.1126127001</v>
      </c>
      <c r="GH246" s="15">
        <v>1315975.1126127001</v>
      </c>
      <c r="GI246" s="15">
        <v>1419856.3700091001</v>
      </c>
      <c r="GJ246" s="15">
        <v>1374691.1868249001</v>
      </c>
      <c r="GK246" s="15">
        <v>1487713.3048964003</v>
      </c>
      <c r="GL246" s="15">
        <v>1584833.2356747999</v>
      </c>
      <c r="GM246" s="15">
        <v>1536285.2662154997</v>
      </c>
      <c r="GN246" s="15">
        <v>1430810.3856615999</v>
      </c>
      <c r="GO246" s="15">
        <v>1433725.0444304999</v>
      </c>
      <c r="GP246" s="15">
        <v>1358445.8930817998</v>
      </c>
      <c r="GQ246" s="15">
        <v>1369447.8395379998</v>
      </c>
      <c r="GR246" s="15">
        <v>1356417.5089842</v>
      </c>
      <c r="GS246" s="15">
        <v>1357908.1488655</v>
      </c>
      <c r="GT246" s="15">
        <v>1306558.2173339997</v>
      </c>
      <c r="GU246" s="15">
        <v>1309930.3653396999</v>
      </c>
      <c r="GV246" s="15">
        <v>1257305.1854952001</v>
      </c>
      <c r="GW246" s="15">
        <v>1282617.8331778001</v>
      </c>
      <c r="GX246" s="15">
        <v>1275917.9609026001</v>
      </c>
      <c r="GY246" s="15">
        <v>1282791.0565804001</v>
      </c>
      <c r="GZ246" s="15">
        <v>1250039.6245254001</v>
      </c>
      <c r="HA246" s="15">
        <v>1244745.8358124001</v>
      </c>
      <c r="HB246" s="15">
        <v>1252496.3441385</v>
      </c>
      <c r="HC246" s="15">
        <v>1251274.6947948001</v>
      </c>
      <c r="HD246" s="15">
        <v>1242679.0848813001</v>
      </c>
      <c r="HE246" s="15">
        <v>1276414.7555342</v>
      </c>
      <c r="HF246" s="15">
        <v>1275138.9137292001</v>
      </c>
      <c r="HG246" s="15">
        <v>1263984.3340180002</v>
      </c>
      <c r="HH246" s="15">
        <v>1411006.0462647004</v>
      </c>
      <c r="HI246" s="15">
        <v>1397234.4739048001</v>
      </c>
      <c r="HJ246" s="15">
        <v>1463560.7457959002</v>
      </c>
      <c r="HK246" s="15">
        <v>1448711.7135979</v>
      </c>
      <c r="HL246" s="15">
        <v>1468372.1905447</v>
      </c>
      <c r="HM246" s="15">
        <v>1566281.2467813999</v>
      </c>
      <c r="HN246" s="15">
        <v>1582957.8286591999</v>
      </c>
      <c r="HO246" s="15">
        <v>1582286.0450459004</v>
      </c>
      <c r="HP246" s="15">
        <v>1142121.1473596999</v>
      </c>
      <c r="HQ246" s="15">
        <v>1263832.3659965</v>
      </c>
      <c r="HR246" s="15">
        <v>1246781.1149985001</v>
      </c>
      <c r="HS246" s="15">
        <v>1360425.8952251002</v>
      </c>
      <c r="HT246" s="15">
        <v>1066680.7161458002</v>
      </c>
      <c r="HU246" s="15">
        <v>1068297.4992418</v>
      </c>
      <c r="HV246" s="15">
        <v>1064670.1027076002</v>
      </c>
      <c r="HW246" s="15">
        <v>1047633.3165595004</v>
      </c>
      <c r="HX246" s="15">
        <v>1094639.6986812002</v>
      </c>
      <c r="HY246" s="15">
        <v>1086997.6380794998</v>
      </c>
      <c r="HZ246" s="15">
        <v>1070746.4552467002</v>
      </c>
      <c r="IA246" s="15">
        <v>1095523.4721346004</v>
      </c>
      <c r="IB246" s="15">
        <v>1107732.8501073001</v>
      </c>
      <c r="IC246" s="15">
        <v>1226938.2723364001</v>
      </c>
      <c r="ID246" s="15">
        <v>1256583.3535057001</v>
      </c>
      <c r="IE246" s="15">
        <v>1221003.7251599</v>
      </c>
      <c r="IF246" s="15">
        <v>1219544.5750144999</v>
      </c>
      <c r="IG246" s="15">
        <v>1223128.4018085999</v>
      </c>
      <c r="IH246" s="15">
        <v>1262962.7899302</v>
      </c>
      <c r="II246" s="15">
        <v>1252642.5881522999</v>
      </c>
      <c r="IJ246" s="15">
        <v>1216050.1517493001</v>
      </c>
      <c r="IK246" s="15">
        <v>1215015.7082239001</v>
      </c>
      <c r="IL246" s="15">
        <v>1183893.6899717001</v>
      </c>
      <c r="IM246" s="15">
        <v>1095533.1630533999</v>
      </c>
      <c r="IN246" s="15">
        <v>1591535.2082907998</v>
      </c>
      <c r="IO246" s="15">
        <v>1407750.3825329999</v>
      </c>
      <c r="IP246" s="15">
        <v>1397687.0488741996</v>
      </c>
      <c r="IQ246" s="15">
        <v>1404576.3698096999</v>
      </c>
      <c r="IR246" s="15">
        <v>1430006.5599459002</v>
      </c>
      <c r="IS246" s="15">
        <v>1473310.7768536001</v>
      </c>
      <c r="IT246" s="15">
        <v>1560762.1188911996</v>
      </c>
      <c r="IU246" s="15">
        <v>1774512.1644794</v>
      </c>
      <c r="IV246" s="15">
        <v>1942497.3481143999</v>
      </c>
      <c r="IW246" s="15">
        <v>2001641.2545042003</v>
      </c>
      <c r="IX246" s="15">
        <v>2059646.8682057003</v>
      </c>
      <c r="IY246" s="15">
        <v>2163569.2411318002</v>
      </c>
      <c r="IZ246" s="15">
        <v>2327266.1139309998</v>
      </c>
      <c r="JA246" s="15">
        <v>2334434.3297093003</v>
      </c>
      <c r="JB246" s="15">
        <v>2443582.2208476998</v>
      </c>
      <c r="JC246" s="15">
        <v>1882064.8363229004</v>
      </c>
      <c r="JD246" s="15">
        <v>1976786.8337516</v>
      </c>
      <c r="JE246" s="15">
        <v>1872203.9165959998</v>
      </c>
      <c r="JF246" s="15">
        <v>1906140.8893455002</v>
      </c>
      <c r="JG246" s="15">
        <v>1964421.3478287002</v>
      </c>
      <c r="JH246" s="15">
        <v>2063284.4626111998</v>
      </c>
      <c r="JI246" s="15">
        <v>2120969.1985845999</v>
      </c>
      <c r="JJ246" s="15">
        <v>2115305.6130551999</v>
      </c>
      <c r="JK246" s="15">
        <v>1984836.1394714001</v>
      </c>
      <c r="JL246" s="15">
        <v>1988286.140865</v>
      </c>
      <c r="JM246" s="15">
        <v>2024473.7912575004</v>
      </c>
      <c r="JN246" s="15">
        <v>1972257.0337162998</v>
      </c>
      <c r="JO246" s="15">
        <v>1906635.8849363998</v>
      </c>
      <c r="JP246" s="15">
        <v>1840001.6490372</v>
      </c>
      <c r="JQ246" s="15">
        <v>1880386.7947011995</v>
      </c>
      <c r="JR246" s="15">
        <v>1254538.1899173998</v>
      </c>
      <c r="JS246" s="15">
        <v>1297588.3525208998</v>
      </c>
      <c r="JT246" s="15">
        <v>1342914.4242617001</v>
      </c>
      <c r="JU246" s="15">
        <v>1246035.8452741001</v>
      </c>
      <c r="JV246" s="15">
        <v>1239505.7984887003</v>
      </c>
      <c r="JW246" s="15">
        <v>1314582.9116276</v>
      </c>
      <c r="JX246" s="15">
        <v>1371570.8397367001</v>
      </c>
      <c r="JY246" s="15">
        <v>1390786.1033464007</v>
      </c>
      <c r="JZ246" s="15">
        <v>1446774.3674962001</v>
      </c>
      <c r="KA246" s="15">
        <v>1514397.0141505995</v>
      </c>
      <c r="KB246" s="15">
        <v>1453407.6586700999</v>
      </c>
      <c r="KC246" s="15">
        <v>1425716.7530641002</v>
      </c>
      <c r="KD246" s="15">
        <v>1423627.3898403004</v>
      </c>
      <c r="KE246" s="15">
        <v>1425484.5511046001</v>
      </c>
      <c r="KF246" s="15">
        <v>1100632.0101196002</v>
      </c>
      <c r="KG246" s="15">
        <v>1132706.2018242003</v>
      </c>
      <c r="KH246" s="15">
        <v>1146190.5763418002</v>
      </c>
    </row>
    <row r="247" spans="2:294" x14ac:dyDescent="0.2">
      <c r="B247" s="15" t="s">
        <v>129</v>
      </c>
      <c r="C247" s="15">
        <v>-8921.6511816999991</v>
      </c>
      <c r="D247" s="15">
        <v>-10817.0707023</v>
      </c>
      <c r="E247" s="15">
        <v>-14197.1811805</v>
      </c>
      <c r="F247" s="15">
        <v>-9953.2854881000003</v>
      </c>
      <c r="G247" s="15">
        <v>-10562.427568000001</v>
      </c>
      <c r="H247" s="15">
        <v>-9681.4724885000014</v>
      </c>
      <c r="I247" s="15">
        <v>-11571.199587900001</v>
      </c>
      <c r="J247" s="15">
        <v>-14104.30781</v>
      </c>
      <c r="K247" s="15">
        <v>-11986.5893352</v>
      </c>
      <c r="L247" s="15">
        <v>-18927.679676100001</v>
      </c>
      <c r="M247" s="15">
        <v>-14596.443201999997</v>
      </c>
      <c r="N247" s="15">
        <v>-18203.874024499997</v>
      </c>
      <c r="O247" s="15">
        <v>-13592.241952100001</v>
      </c>
      <c r="P247" s="15">
        <v>-9811.4661781999985</v>
      </c>
      <c r="Q247" s="15">
        <v>-13123.654233499998</v>
      </c>
      <c r="R247" s="15">
        <v>-12348.3101434</v>
      </c>
      <c r="S247" s="15">
        <v>-10426.655206199999</v>
      </c>
      <c r="T247" s="15">
        <v>-8584.6027335999988</v>
      </c>
      <c r="U247" s="15">
        <v>-11765.729761599998</v>
      </c>
      <c r="V247" s="15">
        <v>-16058.663688800001</v>
      </c>
      <c r="W247" s="15">
        <v>-11386.877242999999</v>
      </c>
      <c r="X247" s="15">
        <v>-15233.810366399999</v>
      </c>
      <c r="Y247" s="15">
        <v>-16846.150106199999</v>
      </c>
      <c r="Z247" s="15">
        <v>-12751.021485700003</v>
      </c>
      <c r="AA247" s="15">
        <v>-15285.253653400003</v>
      </c>
      <c r="AB247" s="15">
        <v>-11153.538715999999</v>
      </c>
      <c r="AC247" s="15">
        <v>-16330.4274432</v>
      </c>
      <c r="AD247" s="15">
        <v>-19936.3208271</v>
      </c>
      <c r="AE247" s="15">
        <v>-12260.961299399998</v>
      </c>
      <c r="AF247" s="15">
        <v>-14836.805841200001</v>
      </c>
      <c r="AG247" s="15">
        <v>-20732.664229499998</v>
      </c>
      <c r="AH247" s="15">
        <v>-11020.375157399998</v>
      </c>
      <c r="AI247" s="15">
        <v>-21809.090007300001</v>
      </c>
      <c r="AJ247" s="15">
        <v>-24716.665029000003</v>
      </c>
      <c r="AK247" s="15">
        <v>-27489.715936299999</v>
      </c>
      <c r="AL247" s="15">
        <v>-19890.578791000004</v>
      </c>
      <c r="AM247" s="15">
        <v>-22116.283693400001</v>
      </c>
      <c r="AN247" s="15">
        <v>-23694.465641000003</v>
      </c>
      <c r="AO247" s="15">
        <v>-23576.723063500001</v>
      </c>
      <c r="AP247" s="15">
        <v>-21729.061701599996</v>
      </c>
      <c r="AQ247" s="15">
        <v>-23821.479799600002</v>
      </c>
      <c r="AR247" s="15">
        <v>-23675.6989798</v>
      </c>
      <c r="AS247" s="15">
        <v>-19145.245906700002</v>
      </c>
      <c r="AT247" s="15">
        <v>-22232.253662899999</v>
      </c>
      <c r="AU247" s="15">
        <v>-24841.909781300001</v>
      </c>
      <c r="AV247" s="15">
        <v>-21555.742253200002</v>
      </c>
      <c r="AW247" s="15">
        <v>-21715.4597546</v>
      </c>
      <c r="AX247" s="15">
        <v>-25230.858651099996</v>
      </c>
      <c r="AY247" s="15">
        <v>-20521.552862700002</v>
      </c>
      <c r="AZ247" s="15">
        <v>-22216.178261800003</v>
      </c>
      <c r="BA247" s="15">
        <v>-26337.524242899999</v>
      </c>
      <c r="BB247" s="15">
        <v>-19333.9349477</v>
      </c>
      <c r="BC247" s="15">
        <v>-20758.080000400001</v>
      </c>
      <c r="BD247" s="15">
        <v>-22284.827603199999</v>
      </c>
      <c r="BE247" s="15">
        <v>-23138.781104699996</v>
      </c>
      <c r="BF247" s="15">
        <v>-24849.3428552</v>
      </c>
      <c r="BG247" s="15">
        <v>-17028.680038900002</v>
      </c>
      <c r="BH247" s="15">
        <v>-19479.960994699999</v>
      </c>
      <c r="BI247" s="15">
        <v>-21603.916103300002</v>
      </c>
      <c r="BJ247" s="15">
        <v>-16758.861173699999</v>
      </c>
      <c r="BK247" s="15">
        <v>-19065.5093896</v>
      </c>
      <c r="BL247" s="15">
        <v>-23298.554380799997</v>
      </c>
      <c r="BM247" s="15">
        <v>-27212.049687399998</v>
      </c>
      <c r="BN247" s="15">
        <v>-18739.797724599997</v>
      </c>
      <c r="BO247" s="15">
        <v>-19918.333853900003</v>
      </c>
      <c r="BP247" s="15">
        <v>-20485.594776500002</v>
      </c>
      <c r="BQ247" s="15">
        <v>-23887.729481599996</v>
      </c>
      <c r="BR247" s="15">
        <v>-23760.904721500003</v>
      </c>
      <c r="BS247" s="15">
        <v>-23534.932191500004</v>
      </c>
      <c r="BT247" s="15">
        <v>-17568.3595222</v>
      </c>
      <c r="BU247" s="15">
        <v>-21543.596471200002</v>
      </c>
      <c r="BV247" s="15">
        <v>-22912.216892600005</v>
      </c>
      <c r="BW247" s="15">
        <v>-23167.097418899993</v>
      </c>
      <c r="BX247" s="15">
        <v>-26264.607431799992</v>
      </c>
      <c r="BY247" s="15">
        <v>-27433.344365099998</v>
      </c>
      <c r="BZ247" s="15">
        <v>-27220.214873699999</v>
      </c>
      <c r="CA247" s="15">
        <v>-23121.764918299996</v>
      </c>
      <c r="CB247" s="15">
        <v>-19115.487365299996</v>
      </c>
      <c r="CC247" s="15">
        <v>-22796.158909599999</v>
      </c>
      <c r="CD247" s="15">
        <v>-25493.522360299998</v>
      </c>
      <c r="CE247" s="15">
        <v>-13110.024673299999</v>
      </c>
      <c r="CF247" s="15">
        <v>-15632.5608147</v>
      </c>
      <c r="CG247" s="15">
        <v>-18022.696917699999</v>
      </c>
      <c r="CH247" s="15">
        <v>-21148.602764900003</v>
      </c>
      <c r="CI247" s="15">
        <v>-24090.1409958</v>
      </c>
      <c r="CJ247" s="15">
        <v>-35150.397031599998</v>
      </c>
      <c r="CK247" s="15">
        <v>-34579.812917700001</v>
      </c>
      <c r="CL247" s="15">
        <v>-34899.640444899997</v>
      </c>
      <c r="CM247" s="15">
        <v>-36191.278089900006</v>
      </c>
      <c r="CN247" s="15">
        <v>-36871.841321299995</v>
      </c>
      <c r="CO247" s="15">
        <v>-33585.637702700005</v>
      </c>
      <c r="CP247" s="15">
        <v>-33405.842620399999</v>
      </c>
      <c r="CQ247" s="15">
        <v>-36621.883500700009</v>
      </c>
      <c r="CR247" s="15">
        <v>-37540.798490499998</v>
      </c>
      <c r="CS247" s="15">
        <v>-36198.846177200001</v>
      </c>
      <c r="CT247" s="15">
        <v>-40277.562092499997</v>
      </c>
      <c r="CU247" s="15">
        <v>-43193.010463900006</v>
      </c>
      <c r="CV247" s="15">
        <v>-16473.3696562</v>
      </c>
      <c r="CW247" s="15">
        <v>-19161.538798499998</v>
      </c>
      <c r="CX247" s="15">
        <v>-23481.576109900001</v>
      </c>
      <c r="CY247" s="15">
        <v>-26538.091448400002</v>
      </c>
      <c r="CZ247" s="15">
        <v>-29864.583733599997</v>
      </c>
      <c r="DA247" s="15">
        <v>-34892.518226300002</v>
      </c>
      <c r="DB247" s="15">
        <v>-35042.577723000002</v>
      </c>
      <c r="DC247" s="15">
        <v>-34779.564325600004</v>
      </c>
      <c r="DD247" s="15">
        <v>-33501.383616099993</v>
      </c>
      <c r="DE247" s="15">
        <v>-36853.792030499993</v>
      </c>
      <c r="DF247" s="15">
        <v>-37066.174139999996</v>
      </c>
      <c r="DG247" s="15">
        <v>-34196.364811199994</v>
      </c>
      <c r="DH247" s="15">
        <v>-34375.126352300009</v>
      </c>
      <c r="DI247" s="15">
        <v>-34172.930271699996</v>
      </c>
      <c r="DJ247" s="15">
        <v>-34136.984327999991</v>
      </c>
      <c r="DK247" s="15">
        <v>-33949.430590399999</v>
      </c>
      <c r="DL247" s="15">
        <v>-41047.877884500005</v>
      </c>
      <c r="DM247" s="15">
        <v>-45103.089639099991</v>
      </c>
      <c r="DN247" s="15">
        <v>-13108.038274199998</v>
      </c>
      <c r="DO247" s="15">
        <v>-18350.781691299999</v>
      </c>
      <c r="DP247" s="15">
        <v>-21332.652965099998</v>
      </c>
      <c r="DQ247" s="15">
        <v>-25823.811108099999</v>
      </c>
      <c r="DR247" s="15">
        <v>-34081.761964499994</v>
      </c>
      <c r="DS247" s="15">
        <v>-34701.758927299998</v>
      </c>
      <c r="DT247" s="15">
        <v>-35160.297644700004</v>
      </c>
      <c r="DU247" s="15">
        <v>-35908.316614399992</v>
      </c>
      <c r="DV247" s="15">
        <v>-36207.559516400004</v>
      </c>
      <c r="DW247" s="15">
        <v>-38343.1784463</v>
      </c>
      <c r="DX247" s="15">
        <v>-37285.003046099999</v>
      </c>
      <c r="DY247" s="15">
        <v>-38870.086038699999</v>
      </c>
      <c r="DZ247" s="15">
        <v>-38178.880980399997</v>
      </c>
      <c r="EA247" s="15">
        <v>-38767.654326699994</v>
      </c>
      <c r="EB247" s="15">
        <v>-41789.966935199991</v>
      </c>
      <c r="EC247" s="15">
        <v>-45180.583689100007</v>
      </c>
      <c r="ED247" s="15">
        <v>-47385.709200700003</v>
      </c>
      <c r="EE247" s="15">
        <v>-14670.359126900001</v>
      </c>
      <c r="EF247" s="15">
        <v>-17858.849832699998</v>
      </c>
      <c r="EG247" s="15">
        <v>-21740.152208700005</v>
      </c>
      <c r="EH247" s="15">
        <v>-25000.793674599998</v>
      </c>
      <c r="EI247" s="15">
        <v>-30031.950351200001</v>
      </c>
      <c r="EJ247" s="15">
        <v>-30155.0882489</v>
      </c>
      <c r="EK247" s="15">
        <v>-33005.436955600002</v>
      </c>
      <c r="EL247" s="15">
        <v>-49112.11</v>
      </c>
      <c r="EM247" s="15">
        <v>-56478.903562999993</v>
      </c>
      <c r="EN247" s="15">
        <v>-62938.027623099995</v>
      </c>
      <c r="EO247" s="15">
        <v>-52025.410522899998</v>
      </c>
      <c r="EP247" s="15">
        <v>-58511.640358500008</v>
      </c>
      <c r="EQ247" s="15">
        <v>-48928.324592600002</v>
      </c>
      <c r="ER247" s="15">
        <v>-37337.705478600001</v>
      </c>
      <c r="ES247" s="15">
        <v>-38026.620497799988</v>
      </c>
      <c r="ET247" s="15">
        <v>-41497.816944800004</v>
      </c>
      <c r="EU247" s="15">
        <v>-40647.103334400002</v>
      </c>
      <c r="EV247" s="15">
        <v>-21898.539795999997</v>
      </c>
      <c r="EW247" s="15">
        <v>-25072.593532600004</v>
      </c>
      <c r="EX247" s="15">
        <v>-33495.384733899999</v>
      </c>
      <c r="EY247" s="15">
        <v>-29467.780074100006</v>
      </c>
      <c r="EZ247" s="15">
        <v>-38462.096481599998</v>
      </c>
      <c r="FA247" s="15">
        <v>-36734.155413499997</v>
      </c>
      <c r="FB247" s="15">
        <v>-37912.016114999999</v>
      </c>
      <c r="FC247" s="15">
        <v>-32112.318133800003</v>
      </c>
      <c r="FD247" s="15">
        <v>-32557.846742099999</v>
      </c>
      <c r="FE247" s="15">
        <v>-38265.651658000002</v>
      </c>
      <c r="FF247" s="15">
        <v>-45076.726896200009</v>
      </c>
      <c r="FG247" s="15">
        <v>-38695.647023500002</v>
      </c>
      <c r="FH247" s="15">
        <v>-34183.225624800005</v>
      </c>
      <c r="FI247" s="15">
        <v>-33959.649811399991</v>
      </c>
      <c r="FJ247" s="15">
        <v>-40637.394008900003</v>
      </c>
      <c r="FK247" s="15">
        <v>-32026.845965200006</v>
      </c>
      <c r="FL247" s="15">
        <v>-36214.351207300002</v>
      </c>
      <c r="FM247" s="15">
        <v>-46120.816012800002</v>
      </c>
      <c r="FN247" s="15">
        <v>-28306.810993899995</v>
      </c>
      <c r="FO247" s="15">
        <v>-18857.017343800002</v>
      </c>
      <c r="FP247" s="15">
        <v>-28385.825508000002</v>
      </c>
      <c r="FQ247" s="15">
        <v>-25163.094317299994</v>
      </c>
      <c r="FR247" s="15">
        <v>-30378.118497100008</v>
      </c>
      <c r="FS247" s="15">
        <v>-59400.064163300005</v>
      </c>
      <c r="FT247" s="15">
        <v>-36468.862604200003</v>
      </c>
      <c r="FU247" s="15">
        <v>-30478.224982500004</v>
      </c>
      <c r="FV247" s="15">
        <v>-30006.987016899995</v>
      </c>
      <c r="FW247" s="15">
        <v>-30916.448032000004</v>
      </c>
      <c r="FX247" s="15">
        <v>-52557.337002600005</v>
      </c>
      <c r="FY247" s="15">
        <v>-40604.803363200001</v>
      </c>
      <c r="FZ247" s="15">
        <v>-34246.299126600003</v>
      </c>
      <c r="GA247" s="15">
        <v>-37586.712056399992</v>
      </c>
      <c r="GB247" s="15">
        <v>-48929.701693900002</v>
      </c>
      <c r="GC247" s="15">
        <v>-47084.171259800009</v>
      </c>
      <c r="GD247" s="15">
        <v>-52102.7226295</v>
      </c>
      <c r="GE247" s="15">
        <v>-11938.343796599998</v>
      </c>
      <c r="GF247" s="15">
        <v>-14474.4921471</v>
      </c>
      <c r="GG247" s="15">
        <v>-17261.013892399998</v>
      </c>
      <c r="GH247" s="15">
        <v>-17261.013892399998</v>
      </c>
      <c r="GI247" s="15">
        <v>-21094.958420799998</v>
      </c>
      <c r="GJ247" s="15">
        <v>-23899.964473199998</v>
      </c>
      <c r="GK247" s="15">
        <v>-25570.6788944</v>
      </c>
      <c r="GL247" s="15">
        <v>-27684.947340999999</v>
      </c>
      <c r="GM247" s="15">
        <v>-28652.265602300005</v>
      </c>
      <c r="GN247" s="15">
        <v>-29192.526608299999</v>
      </c>
      <c r="GO247" s="15">
        <v>-31168.391265500002</v>
      </c>
      <c r="GP247" s="15">
        <v>-32347.064874900003</v>
      </c>
      <c r="GQ247" s="15">
        <v>-32746.317363800001</v>
      </c>
      <c r="GR247" s="15">
        <v>-33228.227579400002</v>
      </c>
      <c r="GS247" s="15">
        <v>-33271.611336399998</v>
      </c>
      <c r="GT247" s="15">
        <v>-32861.043158299995</v>
      </c>
      <c r="GU247" s="15">
        <v>-33442.702820499995</v>
      </c>
      <c r="GV247" s="15">
        <v>-7905.3991374999996</v>
      </c>
      <c r="GW247" s="15">
        <v>-9074.7137949999997</v>
      </c>
      <c r="GX247" s="15">
        <v>-9397.8122650999994</v>
      </c>
      <c r="GY247" s="15">
        <v>-10114.250265499999</v>
      </c>
      <c r="GZ247" s="15">
        <v>-11533.277354399999</v>
      </c>
      <c r="HA247" s="15">
        <v>-15512.756526699995</v>
      </c>
      <c r="HB247" s="15">
        <v>-16720.9181169</v>
      </c>
      <c r="HC247" s="15">
        <v>-18465.730731500003</v>
      </c>
      <c r="HD247" s="15">
        <v>-19973.6019504</v>
      </c>
      <c r="HE247" s="15">
        <v>-21861.0755451</v>
      </c>
      <c r="HF247" s="15">
        <v>-22282.022113399998</v>
      </c>
      <c r="HG247" s="15">
        <v>-22172.123426099995</v>
      </c>
      <c r="HH247" s="15">
        <v>-23997.759670199997</v>
      </c>
      <c r="HI247" s="15">
        <v>-24136.507031699995</v>
      </c>
      <c r="HJ247" s="15">
        <v>-24909.546763900002</v>
      </c>
      <c r="HK247" s="15">
        <v>-25753.794207999996</v>
      </c>
      <c r="HL247" s="15">
        <v>-28399.033179799997</v>
      </c>
      <c r="HM247" s="15">
        <v>-30249.849713700005</v>
      </c>
      <c r="HN247" s="15">
        <v>-7778.0982204000011</v>
      </c>
      <c r="HO247" s="15">
        <v>-8574.4559221</v>
      </c>
      <c r="HP247" s="15">
        <v>-11232.727288900001</v>
      </c>
      <c r="HQ247" s="15">
        <v>-12398.316132099999</v>
      </c>
      <c r="HR247" s="15">
        <v>-13444.5855228</v>
      </c>
      <c r="HS247" s="15">
        <v>-15081.357139199998</v>
      </c>
      <c r="HT247" s="15">
        <v>-15348.661928299998</v>
      </c>
      <c r="HU247" s="15">
        <v>-16098.617042099999</v>
      </c>
      <c r="HV247" s="15">
        <v>-15662.553463299997</v>
      </c>
      <c r="HW247" s="15">
        <v>-16344.9447535</v>
      </c>
      <c r="HX247" s="15">
        <v>-16676.182268799999</v>
      </c>
      <c r="HY247" s="15">
        <v>-18317.242662299999</v>
      </c>
      <c r="HZ247" s="15">
        <v>-18731.042302999998</v>
      </c>
      <c r="IA247" s="15">
        <v>-22331.663436299994</v>
      </c>
      <c r="IB247" s="15">
        <v>-22685.394416300001</v>
      </c>
      <c r="IC247" s="15">
        <v>-26053.942024200001</v>
      </c>
      <c r="ID247" s="15">
        <v>-26420.360575199993</v>
      </c>
      <c r="IE247" s="15">
        <v>-5455.0824368000003</v>
      </c>
      <c r="IF247" s="15">
        <v>-5017.2690305000006</v>
      </c>
      <c r="IG247" s="15">
        <v>-6273.7631203999999</v>
      </c>
      <c r="IH247" s="15">
        <v>-6866.970309100001</v>
      </c>
      <c r="II247" s="15">
        <v>-7259.1402989999997</v>
      </c>
      <c r="IJ247" s="15">
        <v>-7576.3436538999986</v>
      </c>
      <c r="IK247" s="15">
        <v>-7783.1134697000007</v>
      </c>
      <c r="IL247" s="15">
        <v>-7648.8726985000003</v>
      </c>
      <c r="IM247" s="15">
        <v>-7973.7080290999993</v>
      </c>
      <c r="IN247" s="15">
        <v>-14574.469270900001</v>
      </c>
      <c r="IO247" s="15">
        <v>-17343.5210921</v>
      </c>
      <c r="IP247" s="15">
        <v>-17742.4432437</v>
      </c>
      <c r="IQ247" s="15">
        <v>-18101.3970156</v>
      </c>
      <c r="IR247" s="15">
        <v>-20518.893152599994</v>
      </c>
      <c r="IS247" s="15">
        <v>-21592.6093382</v>
      </c>
      <c r="IT247" s="15">
        <v>-22433.2447775</v>
      </c>
      <c r="IU247" s="15">
        <v>-23182.307762099994</v>
      </c>
      <c r="IV247" s="15">
        <v>-24218.082709800001</v>
      </c>
      <c r="IW247" s="15">
        <v>-7870.8892779999996</v>
      </c>
      <c r="IX247" s="15">
        <v>-8695.8597190000019</v>
      </c>
      <c r="IY247" s="15">
        <v>-9316.7055787000008</v>
      </c>
      <c r="IZ247" s="15">
        <v>-9845.1480491000002</v>
      </c>
      <c r="JA247" s="15">
        <v>-11903.9441983</v>
      </c>
      <c r="JB247" s="15">
        <v>-20887.302132199999</v>
      </c>
      <c r="JC247" s="15">
        <v>-24504.397343500001</v>
      </c>
      <c r="JD247" s="15">
        <v>-25006.636210799996</v>
      </c>
      <c r="JE247" s="15">
        <v>-26218.644475499997</v>
      </c>
      <c r="JF247" s="15">
        <v>-26665.868454399999</v>
      </c>
      <c r="JG247" s="15">
        <v>-27005.142908599995</v>
      </c>
      <c r="JH247" s="15">
        <v>-27652.955261499999</v>
      </c>
      <c r="JI247" s="15">
        <v>-27963.512730599999</v>
      </c>
      <c r="JJ247" s="15">
        <v>-77136.50325590001</v>
      </c>
      <c r="JK247" s="15">
        <v>-77946.781906700009</v>
      </c>
      <c r="JL247" s="15">
        <v>-78808.298708300004</v>
      </c>
      <c r="JM247" s="15">
        <v>-81115.482176100006</v>
      </c>
      <c r="JN247" s="15">
        <v>-54635.296477899996</v>
      </c>
      <c r="JO247" s="15">
        <v>-56307.410084199997</v>
      </c>
      <c r="JP247" s="15">
        <v>-55399.102611399998</v>
      </c>
      <c r="JQ247" s="15">
        <v>-55682.717093600004</v>
      </c>
      <c r="JR247" s="15">
        <v>-56542.748139800002</v>
      </c>
      <c r="JS247" s="15">
        <v>-58609.183230199989</v>
      </c>
      <c r="JT247" s="15">
        <v>-58745.500735699999</v>
      </c>
      <c r="JU247" s="15">
        <v>-60371.644268700009</v>
      </c>
      <c r="JV247" s="15">
        <v>-60897.017360600003</v>
      </c>
      <c r="JW247" s="15">
        <v>-60956.254950200004</v>
      </c>
      <c r="JX247" s="15">
        <v>-61296.890790400001</v>
      </c>
      <c r="JY247" s="15">
        <v>-60227.823467499999</v>
      </c>
      <c r="JZ247" s="15">
        <v>-62035.552610300008</v>
      </c>
      <c r="KA247" s="15">
        <v>-62176.07542410001</v>
      </c>
      <c r="KB247" s="15">
        <v>-69972.731221599999</v>
      </c>
      <c r="KC247" s="15">
        <v>-73327.046734300005</v>
      </c>
      <c r="KD247" s="15">
        <v>-87362.607921000017</v>
      </c>
      <c r="KE247" s="15">
        <v>-87465.240495300008</v>
      </c>
      <c r="KF247" s="15">
        <v>-54039.720030800003</v>
      </c>
      <c r="KG247" s="15">
        <v>-54091.800643200011</v>
      </c>
      <c r="KH247" s="15">
        <v>-54112.978281100011</v>
      </c>
    </row>
    <row r="248" spans="2:294" x14ac:dyDescent="0.2"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</row>
    <row r="249" spans="2:294" x14ac:dyDescent="0.2">
      <c r="B249" s="14" t="s">
        <v>130</v>
      </c>
      <c r="C249" s="14">
        <v>104142.69146270012</v>
      </c>
      <c r="D249" s="14">
        <v>111860.96209360006</v>
      </c>
      <c r="E249" s="14">
        <v>108984.24924440013</v>
      </c>
      <c r="F249" s="14">
        <v>95661.723723100047</v>
      </c>
      <c r="G249" s="14">
        <v>99867.044474600014</v>
      </c>
      <c r="H249" s="14">
        <v>88719.832096999991</v>
      </c>
      <c r="I249" s="14">
        <v>102029.714824</v>
      </c>
      <c r="J249" s="14">
        <v>98634.969686000055</v>
      </c>
      <c r="K249" s="14">
        <v>90993.081858400052</v>
      </c>
      <c r="L249" s="14">
        <v>72368.028466999982</v>
      </c>
      <c r="M249" s="14">
        <v>68568.478590000101</v>
      </c>
      <c r="N249" s="14">
        <v>62995.659955199946</v>
      </c>
      <c r="O249" s="14">
        <v>74947.910040999908</v>
      </c>
      <c r="P249" s="14">
        <v>92441.896781200077</v>
      </c>
      <c r="Q249" s="14">
        <v>101395.33839989992</v>
      </c>
      <c r="R249" s="14">
        <v>95749.900263599935</v>
      </c>
      <c r="S249" s="14">
        <v>94189.74174640009</v>
      </c>
      <c r="T249" s="14">
        <v>62797.704788799972</v>
      </c>
      <c r="U249" s="14">
        <v>85677.878524700049</v>
      </c>
      <c r="V249" s="14">
        <v>89916.39694939999</v>
      </c>
      <c r="W249" s="14">
        <v>100235.52474079999</v>
      </c>
      <c r="X249" s="14">
        <v>88160.799364099948</v>
      </c>
      <c r="Y249" s="14">
        <v>87181.454629099986</v>
      </c>
      <c r="Z249" s="14">
        <v>85927.634507599956</v>
      </c>
      <c r="AA249" s="14">
        <v>171253.51112769998</v>
      </c>
      <c r="AB249" s="14">
        <v>257635.53849559987</v>
      </c>
      <c r="AC249" s="14">
        <v>177128.58797719993</v>
      </c>
      <c r="AD249" s="14">
        <v>200662.29962159996</v>
      </c>
      <c r="AE249" s="14">
        <v>180894.18405389998</v>
      </c>
      <c r="AF249" s="14">
        <v>182485.19107179978</v>
      </c>
      <c r="AG249" s="14">
        <v>186249.89985649989</v>
      </c>
      <c r="AH249" s="14">
        <v>190721.67190339993</v>
      </c>
      <c r="AI249" s="14">
        <v>192951.53754469997</v>
      </c>
      <c r="AJ249" s="14">
        <v>189916.88581269994</v>
      </c>
      <c r="AK249" s="14">
        <v>212635.77736109999</v>
      </c>
      <c r="AL249" s="14">
        <v>195483.15792210004</v>
      </c>
      <c r="AM249" s="14">
        <v>213766.46852210016</v>
      </c>
      <c r="AN249" s="14">
        <v>212951.06775579992</v>
      </c>
      <c r="AO249" s="14">
        <v>197223.00599180002</v>
      </c>
      <c r="AP249" s="14">
        <v>204054.24988799999</v>
      </c>
      <c r="AQ249" s="14">
        <v>169847.68410759995</v>
      </c>
      <c r="AR249" s="14">
        <v>146972.175605</v>
      </c>
      <c r="AS249" s="14">
        <v>149780.13254380002</v>
      </c>
      <c r="AT249" s="14">
        <v>115228.33610749991</v>
      </c>
      <c r="AU249" s="14">
        <v>107335.87484580008</v>
      </c>
      <c r="AV249" s="14">
        <v>90645.956680900024</v>
      </c>
      <c r="AW249" s="14">
        <v>87602.580711300077</v>
      </c>
      <c r="AX249" s="14">
        <v>99355.001596799921</v>
      </c>
      <c r="AY249" s="14">
        <v>104928.95435360006</v>
      </c>
      <c r="AZ249" s="14">
        <v>90078.963745999834</v>
      </c>
      <c r="BA249" s="14">
        <v>73556.996114099995</v>
      </c>
      <c r="BB249" s="14">
        <v>76238.102230400007</v>
      </c>
      <c r="BC249" s="14">
        <v>58550.890872699965</v>
      </c>
      <c r="BD249" s="14">
        <v>62547.726717700119</v>
      </c>
      <c r="BE249" s="14">
        <v>56292.285246700019</v>
      </c>
      <c r="BF249" s="14">
        <v>59124.800959599947</v>
      </c>
      <c r="BG249" s="14">
        <v>57738.787567399944</v>
      </c>
      <c r="BH249" s="14">
        <v>50464.70739689991</v>
      </c>
      <c r="BI249" s="14">
        <v>46635.373158000068</v>
      </c>
      <c r="BJ249" s="14">
        <v>47445.234289499967</v>
      </c>
      <c r="BK249" s="14">
        <v>47027.123063299943</v>
      </c>
      <c r="BL249" s="14">
        <v>43113.775159999903</v>
      </c>
      <c r="BM249" s="14">
        <v>47087.461466799869</v>
      </c>
      <c r="BN249" s="14">
        <v>39640.482651299913</v>
      </c>
      <c r="BO249" s="14">
        <v>43474.381047099894</v>
      </c>
      <c r="BP249" s="14">
        <v>25870.778209099979</v>
      </c>
      <c r="BQ249" s="14">
        <v>84498.937229300034</v>
      </c>
      <c r="BR249" s="14">
        <v>72907.067062999966</v>
      </c>
      <c r="BS249" s="14">
        <v>62337.811978399943</v>
      </c>
      <c r="BT249" s="14">
        <v>62668.426757000059</v>
      </c>
      <c r="BU249" s="14">
        <v>59406.229494000116</v>
      </c>
      <c r="BV249" s="14">
        <v>57270.397034900001</v>
      </c>
      <c r="BW249" s="14">
        <v>65112.587808000055</v>
      </c>
      <c r="BX249" s="14">
        <v>67821.129126799933</v>
      </c>
      <c r="BY249" s="14">
        <v>72628.209647899988</v>
      </c>
      <c r="BZ249" s="14">
        <v>65528.453590199984</v>
      </c>
      <c r="CA249" s="14">
        <v>54022.798000899871</v>
      </c>
      <c r="CB249" s="14">
        <v>51871.773643800028</v>
      </c>
      <c r="CC249" s="14">
        <v>47386.893871800006</v>
      </c>
      <c r="CD249" s="14">
        <v>73460.954900099983</v>
      </c>
      <c r="CE249" s="14">
        <v>73574.69687569997</v>
      </c>
      <c r="CF249" s="14">
        <v>74329.955805599864</v>
      </c>
      <c r="CG249" s="14">
        <v>65787.241885099982</v>
      </c>
      <c r="CH249" s="14">
        <v>57419.258047599978</v>
      </c>
      <c r="CI249" s="14">
        <v>58415.182571399957</v>
      </c>
      <c r="CJ249" s="14">
        <v>138197.12930720008</v>
      </c>
      <c r="CK249" s="14">
        <v>135469.36673750004</v>
      </c>
      <c r="CL249" s="14">
        <v>61004.632462999987</v>
      </c>
      <c r="CM249" s="14">
        <v>63084.849229399988</v>
      </c>
      <c r="CN249" s="14">
        <v>60821.537481200023</v>
      </c>
      <c r="CO249" s="14">
        <v>54287.130275099946</v>
      </c>
      <c r="CP249" s="14">
        <v>68551.133283000032</v>
      </c>
      <c r="CQ249" s="14">
        <v>72592.060742200134</v>
      </c>
      <c r="CR249" s="14">
        <v>88205.889652900121</v>
      </c>
      <c r="CS249" s="14">
        <v>92219.825267800014</v>
      </c>
      <c r="CT249" s="14">
        <v>93891.952453900187</v>
      </c>
      <c r="CU249" s="14">
        <v>89220.693488999983</v>
      </c>
      <c r="CV249" s="14">
        <v>88115.721286800006</v>
      </c>
      <c r="CW249" s="14">
        <v>87700.766146300113</v>
      </c>
      <c r="CX249" s="14">
        <v>86559.855265200051</v>
      </c>
      <c r="CY249" s="14">
        <v>99098.75398350021</v>
      </c>
      <c r="CZ249" s="14">
        <v>99058.732349200058</v>
      </c>
      <c r="DA249" s="14">
        <v>108093.79172190014</v>
      </c>
      <c r="DB249" s="14">
        <v>127056.12411529999</v>
      </c>
      <c r="DC249" s="14">
        <v>128367.47174319992</v>
      </c>
      <c r="DD249" s="14">
        <v>158067.59138799994</v>
      </c>
      <c r="DE249" s="14">
        <v>171260.78442059999</v>
      </c>
      <c r="DF249" s="14">
        <v>200250.24016979997</v>
      </c>
      <c r="DG249" s="14">
        <v>204189.59012120013</v>
      </c>
      <c r="DH249" s="14">
        <v>189722.73767559993</v>
      </c>
      <c r="DI249" s="14">
        <v>193549.62478740004</v>
      </c>
      <c r="DJ249" s="14">
        <v>192249.93811509982</v>
      </c>
      <c r="DK249" s="14">
        <v>212025.31890400016</v>
      </c>
      <c r="DL249" s="14">
        <v>220702.83638049985</v>
      </c>
      <c r="DM249" s="14">
        <v>225624.85296990015</v>
      </c>
      <c r="DN249" s="14">
        <v>116572.58489089999</v>
      </c>
      <c r="DO249" s="14">
        <v>101701.96668069989</v>
      </c>
      <c r="DP249" s="14">
        <v>123902.34825809998</v>
      </c>
      <c r="DQ249" s="14">
        <v>123923.42774949981</v>
      </c>
      <c r="DR249" s="14">
        <v>103529.02951360001</v>
      </c>
      <c r="DS249" s="14">
        <v>82227.292216599846</v>
      </c>
      <c r="DT249" s="14">
        <v>103800.18479650002</v>
      </c>
      <c r="DU249" s="14">
        <v>112977.59920759998</v>
      </c>
      <c r="DV249" s="14">
        <v>102518.93128310006</v>
      </c>
      <c r="DW249" s="14">
        <v>102954.89231320003</v>
      </c>
      <c r="DX249" s="14">
        <v>106133.75322900001</v>
      </c>
      <c r="DY249" s="14">
        <v>102292.91719669997</v>
      </c>
      <c r="DZ249" s="14">
        <v>95559.748482200099</v>
      </c>
      <c r="EA249" s="14">
        <v>96455.46077769986</v>
      </c>
      <c r="EB249" s="14">
        <v>62376.733852899895</v>
      </c>
      <c r="EC249" s="14">
        <v>107808.34928579986</v>
      </c>
      <c r="ED249" s="14">
        <v>81790.631023500129</v>
      </c>
      <c r="EE249" s="14">
        <v>73194.771393099902</v>
      </c>
      <c r="EF249" s="14">
        <v>70300.675188699985</v>
      </c>
      <c r="EG249" s="14">
        <v>75959.38710739986</v>
      </c>
      <c r="EH249" s="14">
        <v>74546.023499199902</v>
      </c>
      <c r="EI249" s="14">
        <v>91015.234702599977</v>
      </c>
      <c r="EJ249" s="14">
        <v>97079.341463399993</v>
      </c>
      <c r="EK249" s="14">
        <v>59173.617902899896</v>
      </c>
      <c r="EL249" s="14">
        <v>74906.747858700095</v>
      </c>
      <c r="EM249" s="14">
        <v>82199.138828999901</v>
      </c>
      <c r="EN249" s="14">
        <v>60239.147813799966</v>
      </c>
      <c r="EO249" s="14">
        <v>65983.97539940002</v>
      </c>
      <c r="EP249" s="14">
        <v>66675.114046499977</v>
      </c>
      <c r="EQ249" s="14">
        <v>85441.566420700023</v>
      </c>
      <c r="ER249" s="14">
        <v>71388.826164799888</v>
      </c>
      <c r="ES249" s="14">
        <v>71541.270090899954</v>
      </c>
      <c r="ET249" s="14">
        <v>83249.42629480004</v>
      </c>
      <c r="EU249" s="14">
        <v>103834.46238389998</v>
      </c>
      <c r="EV249" s="14">
        <v>90343.945553299898</v>
      </c>
      <c r="EW249" s="14">
        <v>70545.777537399976</v>
      </c>
      <c r="EX249" s="14">
        <v>130034.0385846</v>
      </c>
      <c r="EY249" s="14">
        <v>152237.85538459997</v>
      </c>
      <c r="EZ249" s="14">
        <v>151040.78301420002</v>
      </c>
      <c r="FA249" s="14">
        <v>143811.32601150015</v>
      </c>
      <c r="FB249" s="14">
        <v>238165.77236550022</v>
      </c>
      <c r="FC249" s="14">
        <v>317568.19987570011</v>
      </c>
      <c r="FD249" s="14">
        <v>265528.32848010008</v>
      </c>
      <c r="FE249" s="14">
        <v>242052.41323010021</v>
      </c>
      <c r="FF249" s="14">
        <v>243522.23923359986</v>
      </c>
      <c r="FG249" s="14">
        <v>244742.64254699982</v>
      </c>
      <c r="FH249" s="14">
        <v>901474.69664850016</v>
      </c>
      <c r="FI249" s="14">
        <v>900750.03103879979</v>
      </c>
      <c r="FJ249" s="14">
        <v>881715.00906490022</v>
      </c>
      <c r="FK249" s="14">
        <v>860801.64494430018</v>
      </c>
      <c r="FL249" s="14">
        <v>900133.62665679993</v>
      </c>
      <c r="FM249" s="14">
        <v>895000.0190666999</v>
      </c>
      <c r="FN249" s="14">
        <v>937882.07854359969</v>
      </c>
      <c r="FO249" s="14">
        <v>1439390.2143683997</v>
      </c>
      <c r="FP249" s="14">
        <v>1492512.0843694995</v>
      </c>
      <c r="FQ249" s="14">
        <v>1494523.6129095</v>
      </c>
      <c r="FR249" s="14">
        <v>1460628.7369537</v>
      </c>
      <c r="FS249" s="14">
        <v>1408878.8340562999</v>
      </c>
      <c r="FT249" s="14">
        <v>1228209.0030004994</v>
      </c>
      <c r="FU249" s="14">
        <v>1220526.1162437</v>
      </c>
      <c r="FV249" s="14">
        <v>1216701.9310997</v>
      </c>
      <c r="FW249" s="14">
        <v>1213931.6348047</v>
      </c>
      <c r="FX249" s="14">
        <v>1207406.4013760001</v>
      </c>
      <c r="FY249" s="14">
        <v>1222106.7734710998</v>
      </c>
      <c r="FZ249" s="14">
        <v>1225156.3561672999</v>
      </c>
      <c r="GA249" s="14">
        <v>1219804.8876490998</v>
      </c>
      <c r="GB249" s="14">
        <v>1197497.8261750999</v>
      </c>
      <c r="GC249" s="14">
        <v>1200417.6867474997</v>
      </c>
      <c r="GD249" s="14">
        <v>1227155.1272171</v>
      </c>
      <c r="GE249" s="14">
        <v>1267554.8444520002</v>
      </c>
      <c r="GF249" s="14">
        <v>1268605.4447260995</v>
      </c>
      <c r="GG249" s="14">
        <v>1272305.5519494</v>
      </c>
      <c r="GH249" s="14">
        <v>1272305.5519494</v>
      </c>
      <c r="GI249" s="14">
        <v>1271902.4625251999</v>
      </c>
      <c r="GJ249" s="14">
        <v>1270374.6370180002</v>
      </c>
      <c r="GK249" s="14">
        <v>1266227.5921977002</v>
      </c>
      <c r="GL249" s="14">
        <v>1265284.4474589005</v>
      </c>
      <c r="GM249" s="14">
        <v>1264662.1952359003</v>
      </c>
      <c r="GN249" s="14">
        <v>1278524.1802732002</v>
      </c>
      <c r="GO249" s="14">
        <v>1279368.2390808999</v>
      </c>
      <c r="GP249" s="14">
        <v>1279876.0594072004</v>
      </c>
      <c r="GQ249" s="14">
        <v>1202112.8758937002</v>
      </c>
      <c r="GR249" s="14">
        <v>1199834.9869020998</v>
      </c>
      <c r="GS249" s="14">
        <v>1199140.3943080001</v>
      </c>
      <c r="GT249" s="14">
        <v>1131503.1305750997</v>
      </c>
      <c r="GU249" s="14">
        <v>1131884.7547375003</v>
      </c>
      <c r="GV249" s="14">
        <v>1103353.5079379</v>
      </c>
      <c r="GW249" s="14">
        <v>1133186.8519804003</v>
      </c>
      <c r="GX249" s="14">
        <v>1138997.0966360003</v>
      </c>
      <c r="GY249" s="14">
        <v>1297088.4952179994</v>
      </c>
      <c r="GZ249" s="14">
        <v>1294937.2255789998</v>
      </c>
      <c r="HA249" s="14">
        <v>1289384.9599854997</v>
      </c>
      <c r="HB249" s="14">
        <v>1346942.1447834999</v>
      </c>
      <c r="HC249" s="14">
        <v>1350230.1157673998</v>
      </c>
      <c r="HD249" s="14">
        <v>1365890.7501731995</v>
      </c>
      <c r="HE249" s="14">
        <v>1697475.1310513001</v>
      </c>
      <c r="HF249" s="14">
        <v>1707925.7931354993</v>
      </c>
      <c r="HG249" s="14">
        <v>1708099.3864746997</v>
      </c>
      <c r="HH249" s="14">
        <v>1922748.2642015999</v>
      </c>
      <c r="HI249" s="14">
        <v>1922509.609880999</v>
      </c>
      <c r="HJ249" s="14">
        <v>1920463.0102789998</v>
      </c>
      <c r="HK249" s="14">
        <v>1932510.6734981996</v>
      </c>
      <c r="HL249" s="14">
        <v>2325509.6514436998</v>
      </c>
      <c r="HM249" s="14">
        <v>2301147.5858934005</v>
      </c>
      <c r="HN249" s="14">
        <v>2329636.9618684002</v>
      </c>
      <c r="HO249" s="14">
        <v>2306929.4319315003</v>
      </c>
      <c r="HP249" s="14">
        <v>2431503.2305038003</v>
      </c>
      <c r="HQ249" s="14">
        <v>3246352.9074288998</v>
      </c>
      <c r="HR249" s="14">
        <v>3234473.4586566002</v>
      </c>
      <c r="HS249" s="14">
        <v>3221105.6285477011</v>
      </c>
      <c r="HT249" s="14">
        <v>3702847.2495083008</v>
      </c>
      <c r="HU249" s="14">
        <v>4305501.0664005</v>
      </c>
      <c r="HV249" s="14">
        <v>5545118.4346147012</v>
      </c>
      <c r="HW249" s="14">
        <v>5537020.8035610989</v>
      </c>
      <c r="HX249" s="14">
        <v>6645354.9241839005</v>
      </c>
      <c r="HY249" s="14">
        <v>6641900.7297157981</v>
      </c>
      <c r="HZ249" s="14">
        <v>8081601.9116756022</v>
      </c>
      <c r="IA249" s="14">
        <v>8079604.5921876999</v>
      </c>
      <c r="IB249" s="14">
        <v>8071186.8810687028</v>
      </c>
      <c r="IC249" s="14">
        <v>9095247.5805943981</v>
      </c>
      <c r="ID249" s="14">
        <v>9056135.0541049019</v>
      </c>
      <c r="IE249" s="14">
        <v>9243780.5218331032</v>
      </c>
      <c r="IF249" s="14">
        <v>9247214.2590088006</v>
      </c>
      <c r="IG249" s="14">
        <v>9245028.8781316001</v>
      </c>
      <c r="IH249" s="14">
        <v>9220137.7831023019</v>
      </c>
      <c r="II249" s="14">
        <v>9228271.5254857019</v>
      </c>
      <c r="IJ249" s="14">
        <v>9230566.0560454018</v>
      </c>
      <c r="IK249" s="14">
        <v>9581296.8046009988</v>
      </c>
      <c r="IL249" s="14">
        <v>9382715.0317372009</v>
      </c>
      <c r="IM249" s="14">
        <v>9427210.0704523996</v>
      </c>
      <c r="IN249" s="14">
        <v>9960602.0977644008</v>
      </c>
      <c r="IO249" s="14">
        <v>10775322.119884003</v>
      </c>
      <c r="IP249" s="14">
        <v>11157184.714226604</v>
      </c>
      <c r="IQ249" s="14">
        <v>12288104.530329602</v>
      </c>
      <c r="IR249" s="14">
        <v>13577864.969669001</v>
      </c>
      <c r="IS249" s="14">
        <v>15046263.758728802</v>
      </c>
      <c r="IT249" s="14">
        <v>15860820.2912605</v>
      </c>
      <c r="IU249" s="14">
        <v>16719120.527405296</v>
      </c>
      <c r="IV249" s="14">
        <v>17785665.070148498</v>
      </c>
      <c r="IW249" s="14">
        <v>18577633.867692802</v>
      </c>
      <c r="IX249" s="14">
        <v>19943302.472171698</v>
      </c>
      <c r="IY249" s="14">
        <v>24485679.227051705</v>
      </c>
      <c r="IZ249" s="14">
        <v>25784155.479317702</v>
      </c>
      <c r="JA249" s="14">
        <v>27199601.232632108</v>
      </c>
      <c r="JB249" s="14">
        <v>28269599.510834999</v>
      </c>
      <c r="JC249" s="14">
        <v>28836426.021081511</v>
      </c>
      <c r="JD249" s="14">
        <v>29600705.217217412</v>
      </c>
      <c r="JE249" s="14">
        <v>29968416.788026005</v>
      </c>
      <c r="JF249" s="14">
        <v>30073133.31307061</v>
      </c>
      <c r="JG249" s="14">
        <v>29988587.04650091</v>
      </c>
      <c r="JH249" s="14">
        <v>30187669.936222907</v>
      </c>
      <c r="JI249" s="14">
        <v>30106863.404962704</v>
      </c>
      <c r="JJ249" s="14">
        <v>30259744.980047703</v>
      </c>
      <c r="JK249" s="14">
        <v>30236211.668505602</v>
      </c>
      <c r="JL249" s="14">
        <v>30248840.368920803</v>
      </c>
      <c r="JM249" s="14">
        <v>30288846.450530704</v>
      </c>
      <c r="JN249" s="14">
        <v>30376580.98045731</v>
      </c>
      <c r="JO249" s="14">
        <v>30466653.050055709</v>
      </c>
      <c r="JP249" s="14">
        <v>30673532.314496309</v>
      </c>
      <c r="JQ249" s="14">
        <v>30886405.810836006</v>
      </c>
      <c r="JR249" s="14">
        <v>31605037.88380871</v>
      </c>
      <c r="JS249" s="14">
        <v>31577431.594026703</v>
      </c>
      <c r="JT249" s="14">
        <v>30895866.787029404</v>
      </c>
      <c r="JU249" s="14">
        <v>30851453.396529913</v>
      </c>
      <c r="JV249" s="14">
        <v>30808253.563427906</v>
      </c>
      <c r="JW249" s="14">
        <v>30750174.126865506</v>
      </c>
      <c r="JX249" s="14">
        <v>30890911.920260895</v>
      </c>
      <c r="JY249" s="14">
        <v>31679710.106504697</v>
      </c>
      <c r="JZ249" s="14">
        <v>31703101.887196306</v>
      </c>
      <c r="KA249" s="14">
        <v>32003560.215999503</v>
      </c>
      <c r="KB249" s="14">
        <v>32158913.642074604</v>
      </c>
      <c r="KC249" s="14">
        <v>32180660.581091706</v>
      </c>
      <c r="KD249" s="14">
        <v>32153871.279633604</v>
      </c>
      <c r="KE249" s="14">
        <v>32348553.050851103</v>
      </c>
      <c r="KF249" s="14">
        <v>32330381.771116104</v>
      </c>
      <c r="KG249" s="14">
        <v>32527584.193532504</v>
      </c>
      <c r="KH249" s="14">
        <v>32834574.869173512</v>
      </c>
    </row>
    <row r="250" spans="2:294" x14ac:dyDescent="0.2">
      <c r="B250" s="15" t="s">
        <v>131</v>
      </c>
      <c r="C250" s="15">
        <v>-160442.46902470003</v>
      </c>
      <c r="D250" s="15">
        <v>-160442.46902470003</v>
      </c>
      <c r="E250" s="15">
        <v>-160442.46902470003</v>
      </c>
      <c r="F250" s="15">
        <v>-160442.46902470003</v>
      </c>
      <c r="G250" s="15">
        <v>-160297.21432870001</v>
      </c>
      <c r="H250" s="15">
        <v>-160297.21432870001</v>
      </c>
      <c r="I250" s="15">
        <v>-160297.21432870001</v>
      </c>
      <c r="J250" s="15">
        <v>-160297.21432870001</v>
      </c>
      <c r="K250" s="15">
        <v>-160297.21432870001</v>
      </c>
      <c r="L250" s="15">
        <v>-161336.2595253</v>
      </c>
      <c r="M250" s="15">
        <v>-161336.2595253</v>
      </c>
      <c r="N250" s="15">
        <v>-161336.2595253</v>
      </c>
      <c r="O250" s="15">
        <v>-161336.2504091</v>
      </c>
      <c r="P250" s="15">
        <v>-156550.97925440001</v>
      </c>
      <c r="Q250" s="15">
        <v>-156550.97925440001</v>
      </c>
      <c r="R250" s="15">
        <v>-156550.97925440001</v>
      </c>
      <c r="S250" s="15">
        <v>-156550.97925440001</v>
      </c>
      <c r="T250" s="15">
        <v>-158984.3451491</v>
      </c>
      <c r="U250" s="15">
        <v>-158984.3451491</v>
      </c>
      <c r="V250" s="15">
        <v>-158984.3451491</v>
      </c>
      <c r="W250" s="15">
        <v>-158984.3451491</v>
      </c>
      <c r="X250" s="15">
        <v>-158984.3386821</v>
      </c>
      <c r="Y250" s="15">
        <v>-155541.40201800002</v>
      </c>
      <c r="Z250" s="15">
        <v>-155541.40201800002</v>
      </c>
      <c r="AA250" s="15">
        <v>-155541.40201800002</v>
      </c>
      <c r="AB250" s="15">
        <v>-155541.40201800002</v>
      </c>
      <c r="AC250" s="15">
        <v>-153910.04724480002</v>
      </c>
      <c r="AD250" s="15">
        <v>-153910.04724480002</v>
      </c>
      <c r="AE250" s="15">
        <v>-153910.04724480002</v>
      </c>
      <c r="AF250" s="15">
        <v>-153910.04724480002</v>
      </c>
      <c r="AG250" s="15">
        <v>-153910.04724480002</v>
      </c>
      <c r="AH250" s="15">
        <v>-155495.1537345</v>
      </c>
      <c r="AI250" s="15">
        <v>-155495.1537345</v>
      </c>
      <c r="AJ250" s="15">
        <v>-155495.1537345</v>
      </c>
      <c r="AK250" s="15">
        <v>-155495.1537345</v>
      </c>
      <c r="AL250" s="15">
        <v>-155990.18906820001</v>
      </c>
      <c r="AM250" s="15">
        <v>-155990.16032260002</v>
      </c>
      <c r="AN250" s="15">
        <v>-155990.16032260002</v>
      </c>
      <c r="AO250" s="15">
        <v>-155990.1587615</v>
      </c>
      <c r="AP250" s="15">
        <v>-155294.68508590001</v>
      </c>
      <c r="AQ250" s="15">
        <v>-155294.68508590001</v>
      </c>
      <c r="AR250" s="15">
        <v>-155294.68508590001</v>
      </c>
      <c r="AS250" s="15">
        <v>-155294.68508590001</v>
      </c>
      <c r="AT250" s="15">
        <v>-155294.68508590001</v>
      </c>
      <c r="AU250" s="15">
        <v>-155441.3462726</v>
      </c>
      <c r="AV250" s="15">
        <v>-155441.3462726</v>
      </c>
      <c r="AW250" s="15">
        <v>-155441.34625080001</v>
      </c>
      <c r="AX250" s="15">
        <v>-155441.34256769999</v>
      </c>
      <c r="AY250" s="15">
        <v>-150476.46908060001</v>
      </c>
      <c r="AZ250" s="15">
        <v>-150476.46908060001</v>
      </c>
      <c r="BA250" s="15">
        <v>-150476.46908060001</v>
      </c>
      <c r="BB250" s="15">
        <v>-150476.46908060001</v>
      </c>
      <c r="BC250" s="15">
        <v>-152133.74429979999</v>
      </c>
      <c r="BD250" s="15">
        <v>-152133.74429979999</v>
      </c>
      <c r="BE250" s="15">
        <v>-152133.74429979999</v>
      </c>
      <c r="BF250" s="15">
        <v>-152133.74429979999</v>
      </c>
      <c r="BG250" s="15">
        <v>-152133.74429979999</v>
      </c>
      <c r="BH250" s="15">
        <v>-151209.5267205</v>
      </c>
      <c r="BI250" s="15">
        <v>-151204.17181529998</v>
      </c>
      <c r="BJ250" s="15">
        <v>-151209.5267205</v>
      </c>
      <c r="BK250" s="15">
        <v>-151209.5267205</v>
      </c>
      <c r="BL250" s="15">
        <v>-152581.67244560001</v>
      </c>
      <c r="BM250" s="15">
        <v>-152581.67244560001</v>
      </c>
      <c r="BN250" s="15">
        <v>-152581.67244560001</v>
      </c>
      <c r="BO250" s="15">
        <v>-152581.67244560001</v>
      </c>
      <c r="BP250" s="15">
        <v>-154603.31511349999</v>
      </c>
      <c r="BQ250" s="15">
        <v>-154603.31511349999</v>
      </c>
      <c r="BR250" s="15">
        <v>-154603.31511349999</v>
      </c>
      <c r="BS250" s="15">
        <v>-154603.31511349999</v>
      </c>
      <c r="BT250" s="15">
        <v>-154603.31511349999</v>
      </c>
      <c r="BU250" s="15">
        <v>-154441.89964850002</v>
      </c>
      <c r="BV250" s="15">
        <v>-154441.89964850002</v>
      </c>
      <c r="BW250" s="15">
        <v>-154441.89964850002</v>
      </c>
      <c r="BX250" s="15">
        <v>-154441.89599290001</v>
      </c>
      <c r="BY250" s="15">
        <v>-153864.39119410003</v>
      </c>
      <c r="BZ250" s="15">
        <v>-153864.39119410003</v>
      </c>
      <c r="CA250" s="15">
        <v>-153864.39119410003</v>
      </c>
      <c r="CB250" s="15">
        <v>-153864.39119410003</v>
      </c>
      <c r="CC250" s="15">
        <v>-154075.3700161</v>
      </c>
      <c r="CD250" s="15">
        <v>-154075.3700161</v>
      </c>
      <c r="CE250" s="15">
        <v>-154075.3700161</v>
      </c>
      <c r="CF250" s="15">
        <v>-154075.3700161</v>
      </c>
      <c r="CG250" s="15">
        <v>-154075.3700161</v>
      </c>
      <c r="CH250" s="15">
        <v>-154518.47521540002</v>
      </c>
      <c r="CI250" s="15">
        <v>-154518.47521540002</v>
      </c>
      <c r="CJ250" s="15">
        <v>-154518.47521540002</v>
      </c>
      <c r="CK250" s="15">
        <v>-154518.47521540002</v>
      </c>
      <c r="CL250" s="15">
        <v>-222488.75775310001</v>
      </c>
      <c r="CM250" s="15">
        <v>-222488.75775310001</v>
      </c>
      <c r="CN250" s="15">
        <v>-222488.75775310001</v>
      </c>
      <c r="CO250" s="15">
        <v>-222488.75775310001</v>
      </c>
      <c r="CP250" s="15">
        <v>-219748.38658549995</v>
      </c>
      <c r="CQ250" s="15">
        <v>-219748.38658549995</v>
      </c>
      <c r="CR250" s="15">
        <v>-219748.38658549995</v>
      </c>
      <c r="CS250" s="15">
        <v>-219748.38658549995</v>
      </c>
      <c r="CT250" s="15">
        <v>-219748.38658549995</v>
      </c>
      <c r="CU250" s="15">
        <v>-221632.16996619996</v>
      </c>
      <c r="CV250" s="15">
        <v>-221632.16996619996</v>
      </c>
      <c r="CW250" s="15">
        <v>-221632.16996619996</v>
      </c>
      <c r="CX250" s="15">
        <v>-221632.16369309998</v>
      </c>
      <c r="CY250" s="15">
        <v>-220131.2783456</v>
      </c>
      <c r="CZ250" s="15">
        <v>-220131.2694428</v>
      </c>
      <c r="DA250" s="15">
        <v>-220131.2694428</v>
      </c>
      <c r="DB250" s="15">
        <v>-220131.2694428</v>
      </c>
      <c r="DC250" s="15">
        <v>-220892.73159529999</v>
      </c>
      <c r="DD250" s="15">
        <v>-220892.73159529999</v>
      </c>
      <c r="DE250" s="15">
        <v>-220892.73159529999</v>
      </c>
      <c r="DF250" s="15">
        <v>-220892.73159529999</v>
      </c>
      <c r="DG250" s="15">
        <v>-220892.73159529999</v>
      </c>
      <c r="DH250" s="15">
        <v>-222258.12101229999</v>
      </c>
      <c r="DI250" s="15">
        <v>-222258.12101229999</v>
      </c>
      <c r="DJ250" s="15">
        <v>-222258.12101229999</v>
      </c>
      <c r="DK250" s="15">
        <v>-222258.12101229999</v>
      </c>
      <c r="DL250" s="15">
        <v>-222554.4172811</v>
      </c>
      <c r="DM250" s="15">
        <v>-222554.4172811</v>
      </c>
      <c r="DN250" s="15">
        <v>-222554.4172811</v>
      </c>
      <c r="DO250" s="15">
        <v>-222554.4172811</v>
      </c>
      <c r="DP250" s="15">
        <v>-222554.4172811</v>
      </c>
      <c r="DQ250" s="15">
        <v>-222554.4172811</v>
      </c>
      <c r="DR250" s="15">
        <v>-225317.86871799998</v>
      </c>
      <c r="DS250" s="15">
        <v>-225317.86871799998</v>
      </c>
      <c r="DT250" s="15">
        <v>-225317.86871799998</v>
      </c>
      <c r="DU250" s="15">
        <v>-225899.33694410001</v>
      </c>
      <c r="DV250" s="15">
        <v>-225899.33694410001</v>
      </c>
      <c r="DW250" s="15">
        <v>-225899.33694410001</v>
      </c>
      <c r="DX250" s="15">
        <v>-225899.33694410001</v>
      </c>
      <c r="DY250" s="15">
        <v>-225483.06678609998</v>
      </c>
      <c r="DZ250" s="15">
        <v>-225483.06678609998</v>
      </c>
      <c r="EA250" s="15">
        <v>-225483.06678609998</v>
      </c>
      <c r="EB250" s="15">
        <v>-225483.06678609998</v>
      </c>
      <c r="EC250" s="15">
        <v>-225483.06678609998</v>
      </c>
      <c r="ED250" s="15">
        <v>-226185.71697229997</v>
      </c>
      <c r="EE250" s="15">
        <v>-226185.71697229997</v>
      </c>
      <c r="EF250" s="15">
        <v>-226185.71697229997</v>
      </c>
      <c r="EG250" s="15">
        <v>-226185.71697229997</v>
      </c>
      <c r="EH250" s="15">
        <v>-225335.23903099998</v>
      </c>
      <c r="EI250" s="15">
        <v>-225335.23903099998</v>
      </c>
      <c r="EJ250" s="15">
        <v>-225335.23903099998</v>
      </c>
      <c r="EK250" s="15">
        <v>-225335.23903099998</v>
      </c>
      <c r="EL250" s="15">
        <v>-225335.23903099998</v>
      </c>
      <c r="EM250" s="15">
        <v>-227274.45931439998</v>
      </c>
      <c r="EN250" s="15">
        <v>-227274.465</v>
      </c>
      <c r="EO250" s="15">
        <v>-227274.465</v>
      </c>
      <c r="EP250" s="15">
        <v>-227274.465</v>
      </c>
      <c r="EQ250" s="15">
        <v>-227013.97611230001</v>
      </c>
      <c r="ER250" s="15">
        <v>-227013.97611230001</v>
      </c>
      <c r="ES250" s="15">
        <v>-227013.97611230001</v>
      </c>
      <c r="ET250" s="15">
        <v>-227013.97611230001</v>
      </c>
      <c r="EU250" s="15">
        <v>-227608.67602649998</v>
      </c>
      <c r="EV250" s="15">
        <v>-227608.67602649998</v>
      </c>
      <c r="EW250" s="15">
        <v>-227608.67602649998</v>
      </c>
      <c r="EX250" s="15">
        <v>-227608.67604669998</v>
      </c>
      <c r="EY250" s="15">
        <v>-226255.7904426</v>
      </c>
      <c r="EZ250" s="15">
        <v>-226255.78688939998</v>
      </c>
      <c r="FA250" s="15">
        <v>-226255.78688939998</v>
      </c>
      <c r="FB250" s="15">
        <v>-226255.78688939998</v>
      </c>
      <c r="FC250" s="15">
        <v>-226255.78688939998</v>
      </c>
      <c r="FD250" s="15">
        <v>-227051.46371539999</v>
      </c>
      <c r="FE250" s="15">
        <v>-227051.46371539999</v>
      </c>
      <c r="FF250" s="15">
        <v>-227051.46371499999</v>
      </c>
      <c r="FG250" s="15">
        <v>-227051.46371499999</v>
      </c>
      <c r="FH250" s="15">
        <v>-224981.08720870002</v>
      </c>
      <c r="FI250" s="15">
        <v>-224981.08720870002</v>
      </c>
      <c r="FJ250" s="15">
        <v>-224981.08720870002</v>
      </c>
      <c r="FK250" s="15">
        <v>-224981.08720870002</v>
      </c>
      <c r="FL250" s="15">
        <v>-223131.70421</v>
      </c>
      <c r="FM250" s="15">
        <v>-223131.70421</v>
      </c>
      <c r="FN250" s="15">
        <v>-223131.70421</v>
      </c>
      <c r="FO250" s="15">
        <v>-223131.70421</v>
      </c>
      <c r="FP250" s="15">
        <v>-223131.70421</v>
      </c>
      <c r="FQ250" s="15">
        <v>-218012.98332300002</v>
      </c>
      <c r="FR250" s="15">
        <v>-218012.98332300002</v>
      </c>
      <c r="FS250" s="15">
        <v>-218012.98332300002</v>
      </c>
      <c r="FT250" s="15">
        <v>-218012.98332300002</v>
      </c>
      <c r="FU250" s="15">
        <v>-217404.30027430001</v>
      </c>
      <c r="FV250" s="15">
        <v>-217404.30027430001</v>
      </c>
      <c r="FW250" s="15">
        <v>-217404.30027430001</v>
      </c>
      <c r="FX250" s="15">
        <v>-217404.30027430001</v>
      </c>
      <c r="FY250" s="15">
        <v>-215388.79413800006</v>
      </c>
      <c r="FZ250" s="15">
        <v>-215388.79413800006</v>
      </c>
      <c r="GA250" s="15">
        <v>-215388.79413800006</v>
      </c>
      <c r="GB250" s="15">
        <v>-215388.79413800006</v>
      </c>
      <c r="GC250" s="15">
        <v>-215388.79413800006</v>
      </c>
      <c r="GD250" s="15">
        <v>-213180.94244350001</v>
      </c>
      <c r="GE250" s="15">
        <v>-213180.94244350001</v>
      </c>
      <c r="GF250" s="15">
        <v>-213180.94244350001</v>
      </c>
      <c r="GG250" s="15">
        <v>-213180.94244350001</v>
      </c>
      <c r="GH250" s="15">
        <v>-213180.94244350001</v>
      </c>
      <c r="GI250" s="15">
        <v>-207603.99342899999</v>
      </c>
      <c r="GJ250" s="15">
        <v>-207603.99342899999</v>
      </c>
      <c r="GK250" s="15">
        <v>-207603.99342899999</v>
      </c>
      <c r="GL250" s="15">
        <v>-207258.04171659998</v>
      </c>
      <c r="GM250" s="15">
        <v>-207258.04171659998</v>
      </c>
      <c r="GN250" s="15">
        <v>-207258.04171659998</v>
      </c>
      <c r="GO250" s="15">
        <v>-207258.04171659998</v>
      </c>
      <c r="GP250" s="15">
        <v>-207258.04171659998</v>
      </c>
      <c r="GQ250" s="15">
        <v>-203267.44938850001</v>
      </c>
      <c r="GR250" s="15">
        <v>-203267.44938850001</v>
      </c>
      <c r="GS250" s="15">
        <v>-203267.44938850001</v>
      </c>
      <c r="GT250" s="15">
        <v>-203267.44938850001</v>
      </c>
      <c r="GU250" s="15">
        <v>-207119.28215319998</v>
      </c>
      <c r="GV250" s="15">
        <v>-207119.28215319998</v>
      </c>
      <c r="GW250" s="15">
        <v>-206566.76600139998</v>
      </c>
      <c r="GX250" s="15">
        <v>-206566.76598310002</v>
      </c>
      <c r="GY250" s="15">
        <v>-204229.26205100003</v>
      </c>
      <c r="GZ250" s="15">
        <v>-204229.26205110003</v>
      </c>
      <c r="HA250" s="15">
        <v>-204229.26205110003</v>
      </c>
      <c r="HB250" s="15">
        <v>-204229.26205110003</v>
      </c>
      <c r="HC250" s="15">
        <v>-204229.26205110003</v>
      </c>
      <c r="HD250" s="15">
        <v>-206563.11462700003</v>
      </c>
      <c r="HE250" s="15">
        <v>-206563.11462700003</v>
      </c>
      <c r="HF250" s="15">
        <v>-206563.11462700003</v>
      </c>
      <c r="HG250" s="15">
        <v>-206563.11462700003</v>
      </c>
      <c r="HH250" s="15">
        <v>-204845.01430040001</v>
      </c>
      <c r="HI250" s="15">
        <v>-204845.01430040001</v>
      </c>
      <c r="HJ250" s="15">
        <v>-204845.01430040001</v>
      </c>
      <c r="HK250" s="15">
        <v>-204845.01430040001</v>
      </c>
      <c r="HL250" s="15">
        <v>-204845.01430040001</v>
      </c>
      <c r="HM250" s="15">
        <v>-206182.26405999999</v>
      </c>
      <c r="HN250" s="15">
        <v>-206182.26405999999</v>
      </c>
      <c r="HO250" s="15">
        <v>-206182.26405999999</v>
      </c>
      <c r="HP250" s="15">
        <v>-206182.26405999999</v>
      </c>
      <c r="HQ250" s="15">
        <v>-206173.17003750001</v>
      </c>
      <c r="HR250" s="15">
        <v>-206173.17003750001</v>
      </c>
      <c r="HS250" s="15">
        <v>-206173.17003750001</v>
      </c>
      <c r="HT250" s="15">
        <v>-206173.17003750001</v>
      </c>
      <c r="HU250" s="15">
        <v>-205165.09012860002</v>
      </c>
      <c r="HV250" s="15">
        <v>-205165.09012860002</v>
      </c>
      <c r="HW250" s="15">
        <v>-205165.09012860002</v>
      </c>
      <c r="HX250" s="15">
        <v>-205165.09012860002</v>
      </c>
      <c r="HY250" s="15">
        <v>-205165.09012860002</v>
      </c>
      <c r="HZ250" s="15">
        <v>-201536.58990169998</v>
      </c>
      <c r="IA250" s="15">
        <v>-201536.58990169998</v>
      </c>
      <c r="IB250" s="15">
        <v>-201536.58990169998</v>
      </c>
      <c r="IC250" s="15">
        <v>-201536.58990169998</v>
      </c>
      <c r="ID250" s="15">
        <v>-203693.50768839999</v>
      </c>
      <c r="IE250" s="15">
        <v>-203693.50768839999</v>
      </c>
      <c r="IF250" s="15">
        <v>-203693.50768839999</v>
      </c>
      <c r="IG250" s="15">
        <v>-203693.50768839999</v>
      </c>
      <c r="IH250" s="15">
        <v>-202758.7122832</v>
      </c>
      <c r="II250" s="15">
        <v>-202758.7122832</v>
      </c>
      <c r="IJ250" s="15">
        <v>-202758.7122832</v>
      </c>
      <c r="IK250" s="15">
        <v>-202758.7122832</v>
      </c>
      <c r="IL250" s="15">
        <v>-202758.7122832</v>
      </c>
      <c r="IM250" s="15">
        <v>-202880.15527670001</v>
      </c>
      <c r="IN250" s="15">
        <v>-202880.15527670001</v>
      </c>
      <c r="IO250" s="15">
        <v>-202880.15527670001</v>
      </c>
      <c r="IP250" s="15">
        <v>-202880.15527670001</v>
      </c>
      <c r="IQ250" s="15">
        <v>-206919.72449659999</v>
      </c>
      <c r="IR250" s="15">
        <v>-206919.72449659999</v>
      </c>
      <c r="IS250" s="15">
        <v>-277422.17710660002</v>
      </c>
      <c r="IT250" s="15">
        <v>-277422.17710660002</v>
      </c>
      <c r="IU250" s="15">
        <v>-279218.6679759</v>
      </c>
      <c r="IV250" s="15">
        <v>-279218.6679759</v>
      </c>
      <c r="IW250" s="15">
        <v>-279218.6679759</v>
      </c>
      <c r="IX250" s="15">
        <v>-279218.6679759</v>
      </c>
      <c r="IY250" s="15">
        <v>-443208.10808320006</v>
      </c>
      <c r="IZ250" s="15">
        <v>-438686.77896670008</v>
      </c>
      <c r="JA250" s="15">
        <v>-438686.77896670008</v>
      </c>
      <c r="JB250" s="15">
        <v>-438686.77896670008</v>
      </c>
      <c r="JC250" s="15">
        <v>-438686.77896670008</v>
      </c>
      <c r="JD250" s="15">
        <v>-437425.81553570012</v>
      </c>
      <c r="JE250" s="15">
        <v>-437425.81553570012</v>
      </c>
      <c r="JF250" s="15">
        <v>-437425.81553570012</v>
      </c>
      <c r="JG250" s="15">
        <v>-437425.81553570012</v>
      </c>
      <c r="JH250" s="15">
        <v>-435717.40590940014</v>
      </c>
      <c r="JI250" s="15">
        <v>-435717.40590940014</v>
      </c>
      <c r="JJ250" s="15">
        <v>-435717.40590940014</v>
      </c>
      <c r="JK250" s="15">
        <v>-435717.40590940014</v>
      </c>
      <c r="JL250" s="15">
        <v>-435717.40590940014</v>
      </c>
      <c r="JM250" s="15">
        <v>-436020.41663140006</v>
      </c>
      <c r="JN250" s="15">
        <v>-436020.41663140006</v>
      </c>
      <c r="JO250" s="15">
        <v>-436020.41663140006</v>
      </c>
      <c r="JP250" s="15">
        <v>-436020.41663140006</v>
      </c>
      <c r="JQ250" s="15">
        <v>-436481.80128970003</v>
      </c>
      <c r="JR250" s="15">
        <v>-436481.80128970003</v>
      </c>
      <c r="JS250" s="15">
        <v>-436481.80128970003</v>
      </c>
      <c r="JT250" s="15">
        <v>-436481.80110210011</v>
      </c>
      <c r="JU250" s="15">
        <v>-436481.80110210011</v>
      </c>
      <c r="JV250" s="15">
        <v>-429608.96719160007</v>
      </c>
      <c r="JW250" s="15">
        <v>-429608.96719160007</v>
      </c>
      <c r="JX250" s="15">
        <v>-429608.96719160007</v>
      </c>
      <c r="JY250" s="15">
        <v>-429608.96719160007</v>
      </c>
      <c r="JZ250" s="15">
        <v>-423331.88348720007</v>
      </c>
      <c r="KA250" s="15">
        <v>-423331.88348720007</v>
      </c>
      <c r="KB250" s="15">
        <v>-423331.88348720007</v>
      </c>
      <c r="KC250" s="15">
        <v>-423331.88348720007</v>
      </c>
      <c r="KD250" s="15">
        <v>-420379.97631960007</v>
      </c>
      <c r="KE250" s="15">
        <v>-420379.97631960007</v>
      </c>
      <c r="KF250" s="15">
        <v>-420379.97631960007</v>
      </c>
      <c r="KG250" s="15">
        <v>-420379.97631960007</v>
      </c>
      <c r="KH250" s="15">
        <v>-420379.97631960007</v>
      </c>
    </row>
    <row r="251" spans="2:294" x14ac:dyDescent="0.2">
      <c r="B251" s="15" t="s">
        <v>132</v>
      </c>
      <c r="C251" s="15">
        <v>264585.16048740014</v>
      </c>
      <c r="D251" s="15">
        <v>272303.43111830007</v>
      </c>
      <c r="E251" s="15">
        <v>269426.71826910018</v>
      </c>
      <c r="F251" s="15">
        <v>256104.19274780006</v>
      </c>
      <c r="G251" s="15">
        <v>260164.25880330001</v>
      </c>
      <c r="H251" s="15">
        <v>249017.04642570001</v>
      </c>
      <c r="I251" s="15">
        <v>262326.9291527</v>
      </c>
      <c r="J251" s="15">
        <v>258932.18401470006</v>
      </c>
      <c r="K251" s="15">
        <v>251290.29618710009</v>
      </c>
      <c r="L251" s="15">
        <v>233704.28799229997</v>
      </c>
      <c r="M251" s="15">
        <v>229904.73811530008</v>
      </c>
      <c r="N251" s="15">
        <v>224331.91948049996</v>
      </c>
      <c r="O251" s="15">
        <v>236284.16045009988</v>
      </c>
      <c r="P251" s="15">
        <v>248992.87603560009</v>
      </c>
      <c r="Q251" s="15">
        <v>257946.31765429993</v>
      </c>
      <c r="R251" s="15">
        <v>252300.87951799997</v>
      </c>
      <c r="S251" s="15">
        <v>250740.72100080008</v>
      </c>
      <c r="T251" s="15">
        <v>221782.04993789998</v>
      </c>
      <c r="U251" s="15">
        <v>244662.22367380004</v>
      </c>
      <c r="V251" s="15">
        <v>248900.74209849999</v>
      </c>
      <c r="W251" s="15">
        <v>259219.86988989997</v>
      </c>
      <c r="X251" s="15">
        <v>247145.13804619995</v>
      </c>
      <c r="Y251" s="15">
        <v>242722.85664710001</v>
      </c>
      <c r="Z251" s="15">
        <v>241469.03652560001</v>
      </c>
      <c r="AA251" s="15">
        <v>326794.9131457</v>
      </c>
      <c r="AB251" s="15">
        <v>413176.94051359996</v>
      </c>
      <c r="AC251" s="15">
        <v>331038.63522199995</v>
      </c>
      <c r="AD251" s="15">
        <v>354572.34686640004</v>
      </c>
      <c r="AE251" s="15">
        <v>334804.23129869998</v>
      </c>
      <c r="AF251" s="15">
        <v>336395.2383165998</v>
      </c>
      <c r="AG251" s="15">
        <v>340159.94710129988</v>
      </c>
      <c r="AH251" s="15">
        <v>346216.82563789992</v>
      </c>
      <c r="AI251" s="15">
        <v>348446.69127920002</v>
      </c>
      <c r="AJ251" s="15">
        <v>345412.03954719991</v>
      </c>
      <c r="AK251" s="15">
        <v>368130.93109559995</v>
      </c>
      <c r="AL251" s="15">
        <v>351473.34699030005</v>
      </c>
      <c r="AM251" s="15">
        <v>369756.62884470017</v>
      </c>
      <c r="AN251" s="15">
        <v>368941.22807839996</v>
      </c>
      <c r="AO251" s="15">
        <v>353213.16475330002</v>
      </c>
      <c r="AP251" s="15">
        <v>359348.93497390003</v>
      </c>
      <c r="AQ251" s="15">
        <v>325142.36919349997</v>
      </c>
      <c r="AR251" s="15">
        <v>302266.86069090001</v>
      </c>
      <c r="AS251" s="15">
        <v>305074.8176297</v>
      </c>
      <c r="AT251" s="15">
        <v>270523.02119339991</v>
      </c>
      <c r="AU251" s="15">
        <v>262777.22111840005</v>
      </c>
      <c r="AV251" s="15">
        <v>246087.30295350004</v>
      </c>
      <c r="AW251" s="15">
        <v>243043.92696210009</v>
      </c>
      <c r="AX251" s="15">
        <v>254796.34416449993</v>
      </c>
      <c r="AY251" s="15">
        <v>255405.42343420006</v>
      </c>
      <c r="AZ251" s="15">
        <v>240555.43282659986</v>
      </c>
      <c r="BA251" s="15">
        <v>224033.46519470002</v>
      </c>
      <c r="BB251" s="15">
        <v>226714.57131100004</v>
      </c>
      <c r="BC251" s="15">
        <v>210684.63517249998</v>
      </c>
      <c r="BD251" s="15">
        <v>214681.47101750012</v>
      </c>
      <c r="BE251" s="15">
        <v>208426.02954650001</v>
      </c>
      <c r="BF251" s="15">
        <v>211258.54525939992</v>
      </c>
      <c r="BG251" s="15">
        <v>209872.53186719996</v>
      </c>
      <c r="BH251" s="15">
        <v>201674.2341173999</v>
      </c>
      <c r="BI251" s="15">
        <v>197839.54497330007</v>
      </c>
      <c r="BJ251" s="15">
        <v>198654.76100999996</v>
      </c>
      <c r="BK251" s="15">
        <v>198236.64978379995</v>
      </c>
      <c r="BL251" s="15">
        <v>195695.44760559991</v>
      </c>
      <c r="BM251" s="15">
        <v>199669.13391239985</v>
      </c>
      <c r="BN251" s="15">
        <v>192222.15509689989</v>
      </c>
      <c r="BO251" s="15">
        <v>196056.0534926999</v>
      </c>
      <c r="BP251" s="15">
        <v>180474.09332259998</v>
      </c>
      <c r="BQ251" s="15">
        <v>239102.25234280003</v>
      </c>
      <c r="BR251" s="15">
        <v>227510.38217649996</v>
      </c>
      <c r="BS251" s="15">
        <v>216941.12709189995</v>
      </c>
      <c r="BT251" s="15">
        <v>217271.74187050006</v>
      </c>
      <c r="BU251" s="15">
        <v>213848.12914250011</v>
      </c>
      <c r="BV251" s="15">
        <v>211712.29668340003</v>
      </c>
      <c r="BW251" s="15">
        <v>219554.48745650004</v>
      </c>
      <c r="BX251" s="15">
        <v>222263.02511969995</v>
      </c>
      <c r="BY251" s="15">
        <v>226492.60084200001</v>
      </c>
      <c r="BZ251" s="15">
        <v>219392.84478429999</v>
      </c>
      <c r="CA251" s="15">
        <v>207887.1891949999</v>
      </c>
      <c r="CB251" s="15">
        <v>205736.16483790005</v>
      </c>
      <c r="CC251" s="15">
        <v>201462.26388790002</v>
      </c>
      <c r="CD251" s="15">
        <v>227536.32491620001</v>
      </c>
      <c r="CE251" s="15">
        <v>227650.06689179997</v>
      </c>
      <c r="CF251" s="15">
        <v>228405.32582169987</v>
      </c>
      <c r="CG251" s="15">
        <v>219862.6119012</v>
      </c>
      <c r="CH251" s="15">
        <v>211937.733263</v>
      </c>
      <c r="CI251" s="15">
        <v>212933.65778679997</v>
      </c>
      <c r="CJ251" s="15">
        <v>292715.60452260007</v>
      </c>
      <c r="CK251" s="15">
        <v>289987.84195290005</v>
      </c>
      <c r="CL251" s="15">
        <v>283493.39021609997</v>
      </c>
      <c r="CM251" s="15">
        <v>285573.6069825</v>
      </c>
      <c r="CN251" s="15">
        <v>283310.29523430002</v>
      </c>
      <c r="CO251" s="15">
        <v>276775.88802819996</v>
      </c>
      <c r="CP251" s="15">
        <v>288299.51986849995</v>
      </c>
      <c r="CQ251" s="15">
        <v>292340.44732770009</v>
      </c>
      <c r="CR251" s="15">
        <v>307954.27623840008</v>
      </c>
      <c r="CS251" s="15">
        <v>311968.21185329999</v>
      </c>
      <c r="CT251" s="15">
        <v>313640.33903940016</v>
      </c>
      <c r="CU251" s="15">
        <v>310852.86345519993</v>
      </c>
      <c r="CV251" s="15">
        <v>309747.89125299995</v>
      </c>
      <c r="CW251" s="15">
        <v>309332.93611250009</v>
      </c>
      <c r="CX251" s="15">
        <v>308192.0189583</v>
      </c>
      <c r="CY251" s="15">
        <v>319230.03232910018</v>
      </c>
      <c r="CZ251" s="15">
        <v>319190.00179200002</v>
      </c>
      <c r="DA251" s="15">
        <v>328225.06116470014</v>
      </c>
      <c r="DB251" s="15">
        <v>347187.39355809992</v>
      </c>
      <c r="DC251" s="15">
        <v>349260.20333849988</v>
      </c>
      <c r="DD251" s="15">
        <v>378960.32298329996</v>
      </c>
      <c r="DE251" s="15">
        <v>392153.51601589995</v>
      </c>
      <c r="DF251" s="15">
        <v>421142.97176509991</v>
      </c>
      <c r="DG251" s="15">
        <v>425082.3217165001</v>
      </c>
      <c r="DH251" s="15">
        <v>411980.85868789995</v>
      </c>
      <c r="DI251" s="15">
        <v>415807.74579970003</v>
      </c>
      <c r="DJ251" s="15">
        <v>414508.05912739987</v>
      </c>
      <c r="DK251" s="15">
        <v>434283.43991630012</v>
      </c>
      <c r="DL251" s="15">
        <v>443257.25366159988</v>
      </c>
      <c r="DM251" s="15">
        <v>448179.27025100013</v>
      </c>
      <c r="DN251" s="15">
        <v>339127.00217200001</v>
      </c>
      <c r="DO251" s="15">
        <v>324256.3839617999</v>
      </c>
      <c r="DP251" s="15">
        <v>346456.76553919999</v>
      </c>
      <c r="DQ251" s="15">
        <v>346477.84503059986</v>
      </c>
      <c r="DR251" s="15">
        <v>328846.8982316</v>
      </c>
      <c r="DS251" s="15">
        <v>307545.16093459981</v>
      </c>
      <c r="DT251" s="15">
        <v>329118.05351449997</v>
      </c>
      <c r="DU251" s="15">
        <v>338876.93615169992</v>
      </c>
      <c r="DV251" s="15">
        <v>328418.26822720008</v>
      </c>
      <c r="DW251" s="15">
        <v>328854.22925730003</v>
      </c>
      <c r="DX251" s="15">
        <v>332033.0901731</v>
      </c>
      <c r="DY251" s="15">
        <v>327775.98398279992</v>
      </c>
      <c r="DZ251" s="15">
        <v>321042.81526830007</v>
      </c>
      <c r="EA251" s="15">
        <v>321938.52756379981</v>
      </c>
      <c r="EB251" s="15">
        <v>287859.80063899985</v>
      </c>
      <c r="EC251" s="15">
        <v>333291.41607189982</v>
      </c>
      <c r="ED251" s="15">
        <v>307976.34799580008</v>
      </c>
      <c r="EE251" s="15">
        <v>299380.48836539988</v>
      </c>
      <c r="EF251" s="15">
        <v>296486.39216099994</v>
      </c>
      <c r="EG251" s="15">
        <v>302145.10407969984</v>
      </c>
      <c r="EH251" s="15">
        <v>299881.26253019989</v>
      </c>
      <c r="EI251" s="15">
        <v>316350.4737336</v>
      </c>
      <c r="EJ251" s="15">
        <v>322414.5804944</v>
      </c>
      <c r="EK251" s="15">
        <v>284508.85693389992</v>
      </c>
      <c r="EL251" s="15">
        <v>300241.98688970006</v>
      </c>
      <c r="EM251" s="15">
        <v>309473.59814339987</v>
      </c>
      <c r="EN251" s="15">
        <v>287513.61281379999</v>
      </c>
      <c r="EO251" s="15">
        <v>293258.44039940002</v>
      </c>
      <c r="EP251" s="15">
        <v>293949.57904649997</v>
      </c>
      <c r="EQ251" s="15">
        <v>312455.54253300006</v>
      </c>
      <c r="ER251" s="15">
        <v>298402.80227709987</v>
      </c>
      <c r="ES251" s="15">
        <v>298555.24620319996</v>
      </c>
      <c r="ET251" s="15">
        <v>310263.40240710002</v>
      </c>
      <c r="EU251" s="15">
        <v>331443.13841039996</v>
      </c>
      <c r="EV251" s="15">
        <v>317952.62157979986</v>
      </c>
      <c r="EW251" s="15">
        <v>298154.45356389997</v>
      </c>
      <c r="EX251" s="15">
        <v>357642.71463129995</v>
      </c>
      <c r="EY251" s="15">
        <v>378493.64582719997</v>
      </c>
      <c r="EZ251" s="15">
        <v>377296.56990359997</v>
      </c>
      <c r="FA251" s="15">
        <v>370067.11290090007</v>
      </c>
      <c r="FB251" s="15">
        <v>464421.5592549002</v>
      </c>
      <c r="FC251" s="15">
        <v>543823.98676510004</v>
      </c>
      <c r="FD251" s="15">
        <v>492579.79219550005</v>
      </c>
      <c r="FE251" s="15">
        <v>469103.87694550015</v>
      </c>
      <c r="FF251" s="15">
        <v>470573.70294859982</v>
      </c>
      <c r="FG251" s="15">
        <v>471794.10626199981</v>
      </c>
      <c r="FH251" s="15">
        <v>1126455.7838572001</v>
      </c>
      <c r="FI251" s="15">
        <v>1125731.1182474997</v>
      </c>
      <c r="FJ251" s="15">
        <v>1106696.0962736001</v>
      </c>
      <c r="FK251" s="15">
        <v>1085782.7321530003</v>
      </c>
      <c r="FL251" s="15">
        <v>1123265.3308667999</v>
      </c>
      <c r="FM251" s="15">
        <v>1118131.7232766999</v>
      </c>
      <c r="FN251" s="15">
        <v>1161013.7827535998</v>
      </c>
      <c r="FO251" s="15">
        <v>1662521.9185783998</v>
      </c>
      <c r="FP251" s="15">
        <v>1715643.7885794993</v>
      </c>
      <c r="FQ251" s="15">
        <v>1712536.5962325002</v>
      </c>
      <c r="FR251" s="15">
        <v>1678641.7202766999</v>
      </c>
      <c r="FS251" s="15">
        <v>1626891.8173793</v>
      </c>
      <c r="FT251" s="15">
        <v>1446221.9863234994</v>
      </c>
      <c r="FU251" s="15">
        <v>1437930.4165179997</v>
      </c>
      <c r="FV251" s="15">
        <v>1434106.231374</v>
      </c>
      <c r="FW251" s="15">
        <v>1431335.935079</v>
      </c>
      <c r="FX251" s="15">
        <v>1424810.7016503001</v>
      </c>
      <c r="FY251" s="15">
        <v>1437495.5676090997</v>
      </c>
      <c r="FZ251" s="15">
        <v>1440545.1503053</v>
      </c>
      <c r="GA251" s="15">
        <v>1435193.6817870999</v>
      </c>
      <c r="GB251" s="15">
        <v>1412886.6203130998</v>
      </c>
      <c r="GC251" s="15">
        <v>1415806.4808855001</v>
      </c>
      <c r="GD251" s="15">
        <v>1440336.0696605998</v>
      </c>
      <c r="GE251" s="15">
        <v>1480735.7868955</v>
      </c>
      <c r="GF251" s="15">
        <v>1481786.3871695995</v>
      </c>
      <c r="GG251" s="15">
        <v>1485486.4943929003</v>
      </c>
      <c r="GH251" s="15">
        <v>1485486.4943929003</v>
      </c>
      <c r="GI251" s="15">
        <v>1479506.4559541997</v>
      </c>
      <c r="GJ251" s="15">
        <v>1477978.6304470003</v>
      </c>
      <c r="GK251" s="15">
        <v>1473831.5856267002</v>
      </c>
      <c r="GL251" s="15">
        <v>1472542.4891755006</v>
      </c>
      <c r="GM251" s="15">
        <v>1471920.2369525004</v>
      </c>
      <c r="GN251" s="15">
        <v>1485782.2219898</v>
      </c>
      <c r="GO251" s="15">
        <v>1486626.2807974999</v>
      </c>
      <c r="GP251" s="15">
        <v>1487134.1011238003</v>
      </c>
      <c r="GQ251" s="15">
        <v>1405380.3252822002</v>
      </c>
      <c r="GR251" s="15">
        <v>1403102.4362906001</v>
      </c>
      <c r="GS251" s="15">
        <v>1402407.8436965004</v>
      </c>
      <c r="GT251" s="15">
        <v>1334770.5799635998</v>
      </c>
      <c r="GU251" s="15">
        <v>1339004.0368907002</v>
      </c>
      <c r="GV251" s="15">
        <v>1310472.7900911001</v>
      </c>
      <c r="GW251" s="15">
        <v>1339753.6179818003</v>
      </c>
      <c r="GX251" s="15">
        <v>1345563.8626191001</v>
      </c>
      <c r="GY251" s="15">
        <v>1501317.7572689995</v>
      </c>
      <c r="GZ251" s="15">
        <v>1499166.4876300998</v>
      </c>
      <c r="HA251" s="15">
        <v>1493614.2220365999</v>
      </c>
      <c r="HB251" s="15">
        <v>1551171.4068346</v>
      </c>
      <c r="HC251" s="15">
        <v>1554459.3778184997</v>
      </c>
      <c r="HD251" s="15">
        <v>1572453.8648001996</v>
      </c>
      <c r="HE251" s="15">
        <v>1904038.2456783003</v>
      </c>
      <c r="HF251" s="15">
        <v>1914488.9077624995</v>
      </c>
      <c r="HG251" s="15">
        <v>1914662.5011016997</v>
      </c>
      <c r="HH251" s="15">
        <v>2127593.278502</v>
      </c>
      <c r="HI251" s="15">
        <v>2127354.6241813991</v>
      </c>
      <c r="HJ251" s="15">
        <v>2125308.0245794002</v>
      </c>
      <c r="HK251" s="15">
        <v>2137355.6877985997</v>
      </c>
      <c r="HL251" s="15">
        <v>2530354.6657440998</v>
      </c>
      <c r="HM251" s="15">
        <v>2507329.8499534</v>
      </c>
      <c r="HN251" s="15">
        <v>2535819.2259284002</v>
      </c>
      <c r="HO251" s="15">
        <v>2513111.6959915003</v>
      </c>
      <c r="HP251" s="15">
        <v>2637685.4945638003</v>
      </c>
      <c r="HQ251" s="15">
        <v>3452526.0774664003</v>
      </c>
      <c r="HR251" s="15">
        <v>3440646.6286941003</v>
      </c>
      <c r="HS251" s="15">
        <v>3427278.7985852016</v>
      </c>
      <c r="HT251" s="15">
        <v>3909020.4195458009</v>
      </c>
      <c r="HU251" s="15">
        <v>4510666.1565290997</v>
      </c>
      <c r="HV251" s="15">
        <v>5750283.5247433009</v>
      </c>
      <c r="HW251" s="15">
        <v>5742185.8936896976</v>
      </c>
      <c r="HX251" s="15">
        <v>6850520.0143125001</v>
      </c>
      <c r="HY251" s="15">
        <v>6847065.8198443986</v>
      </c>
      <c r="HZ251" s="15">
        <v>8283138.5015773019</v>
      </c>
      <c r="IA251" s="15">
        <v>8281141.1820894005</v>
      </c>
      <c r="IB251" s="15">
        <v>8272723.4709704034</v>
      </c>
      <c r="IC251" s="15">
        <v>9296784.1704961006</v>
      </c>
      <c r="ID251" s="15">
        <v>9259828.5617933013</v>
      </c>
      <c r="IE251" s="15">
        <v>9447474.0295215026</v>
      </c>
      <c r="IF251" s="15">
        <v>9450907.7666972</v>
      </c>
      <c r="IG251" s="15">
        <v>9448722.3858199995</v>
      </c>
      <c r="IH251" s="15">
        <v>9422896.4953854997</v>
      </c>
      <c r="II251" s="15">
        <v>9431030.2377689015</v>
      </c>
      <c r="IJ251" s="15">
        <v>9433324.7683286015</v>
      </c>
      <c r="IK251" s="15">
        <v>9784055.5168842003</v>
      </c>
      <c r="IL251" s="15">
        <v>9585473.7440203987</v>
      </c>
      <c r="IM251" s="15">
        <v>9630090.2257291004</v>
      </c>
      <c r="IN251" s="15">
        <v>10163482.2530411</v>
      </c>
      <c r="IO251" s="15">
        <v>10978202.275160702</v>
      </c>
      <c r="IP251" s="15">
        <v>11360064.869503302</v>
      </c>
      <c r="IQ251" s="15">
        <v>12495024.254826199</v>
      </c>
      <c r="IR251" s="15">
        <v>13784784.694165602</v>
      </c>
      <c r="IS251" s="15">
        <v>15323685.935835399</v>
      </c>
      <c r="IT251" s="15">
        <v>16138242.4683671</v>
      </c>
      <c r="IU251" s="15">
        <v>16998339.195381194</v>
      </c>
      <c r="IV251" s="15">
        <v>18064883.7381244</v>
      </c>
      <c r="IW251" s="15">
        <v>18856852.535668705</v>
      </c>
      <c r="IX251" s="15">
        <v>20222521.140147597</v>
      </c>
      <c r="IY251" s="15">
        <v>24928887.335134901</v>
      </c>
      <c r="IZ251" s="15">
        <v>26222842.258284405</v>
      </c>
      <c r="JA251" s="15">
        <v>27638288.011598807</v>
      </c>
      <c r="JB251" s="15">
        <v>28708286.289801698</v>
      </c>
      <c r="JC251" s="15">
        <v>29275112.80004821</v>
      </c>
      <c r="JD251" s="15">
        <v>30038131.03275311</v>
      </c>
      <c r="JE251" s="15">
        <v>30405842.603561703</v>
      </c>
      <c r="JF251" s="15">
        <v>30510559.128606308</v>
      </c>
      <c r="JG251" s="15">
        <v>30426012.862036608</v>
      </c>
      <c r="JH251" s="15">
        <v>30623387.342132308</v>
      </c>
      <c r="JI251" s="15">
        <v>30542580.8108721</v>
      </c>
      <c r="JJ251" s="15">
        <v>30695462.385957103</v>
      </c>
      <c r="JK251" s="15">
        <v>30671929.074415002</v>
      </c>
      <c r="JL251" s="15">
        <v>30684557.7748302</v>
      </c>
      <c r="JM251" s="15">
        <v>30724866.867162105</v>
      </c>
      <c r="JN251" s="15">
        <v>30812601.39708871</v>
      </c>
      <c r="JO251" s="15">
        <v>30902673.466687106</v>
      </c>
      <c r="JP251" s="15">
        <v>31109552.731127709</v>
      </c>
      <c r="JQ251" s="15">
        <v>31322887.612125706</v>
      </c>
      <c r="JR251" s="15">
        <v>32041519.68509841</v>
      </c>
      <c r="JS251" s="15">
        <v>32013913.395316407</v>
      </c>
      <c r="JT251" s="15">
        <v>31332348.588131502</v>
      </c>
      <c r="JU251" s="15">
        <v>31287935.197632011</v>
      </c>
      <c r="JV251" s="15">
        <v>31237862.530619506</v>
      </c>
      <c r="JW251" s="15">
        <v>31179783.094057113</v>
      </c>
      <c r="JX251" s="15">
        <v>31320520.887452502</v>
      </c>
      <c r="JY251" s="15">
        <v>32109319.0736963</v>
      </c>
      <c r="JZ251" s="15">
        <v>32126433.770683512</v>
      </c>
      <c r="KA251" s="15">
        <v>32426892.099486705</v>
      </c>
      <c r="KB251" s="15">
        <v>32582245.525561806</v>
      </c>
      <c r="KC251" s="15">
        <v>32603992.464578904</v>
      </c>
      <c r="KD251" s="15">
        <v>32574251.255953204</v>
      </c>
      <c r="KE251" s="15">
        <v>32768933.027170703</v>
      </c>
      <c r="KF251" s="15">
        <v>32750761.747435704</v>
      </c>
      <c r="KG251" s="15">
        <v>32947964.169852104</v>
      </c>
      <c r="KH251" s="15">
        <v>33254954.845493112</v>
      </c>
    </row>
    <row r="252" spans="2:294" x14ac:dyDescent="0.2"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6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</row>
    <row r="253" spans="2:294" x14ac:dyDescent="0.2">
      <c r="B253" s="13" t="s">
        <v>133</v>
      </c>
      <c r="C253" s="13">
        <v>-205143.34913219867</v>
      </c>
      <c r="D253" s="13">
        <v>-210994.16869079933</v>
      </c>
      <c r="E253" s="13">
        <v>-187118.72275410072</v>
      </c>
      <c r="F253" s="13">
        <v>-102781.83910049872</v>
      </c>
      <c r="G253" s="13">
        <v>-60999.331596200522</v>
      </c>
      <c r="H253" s="13">
        <v>-239154.92214059999</v>
      </c>
      <c r="I253" s="13">
        <v>-194259.00072090034</v>
      </c>
      <c r="J253" s="13">
        <v>-166638.10173879866</v>
      </c>
      <c r="K253" s="13">
        <v>-140892.61248329992</v>
      </c>
      <c r="L253" s="13">
        <v>-205541.27144009949</v>
      </c>
      <c r="M253" s="13">
        <v>-213912.47227939841</v>
      </c>
      <c r="N253" s="13">
        <v>-172912.59965389976</v>
      </c>
      <c r="O253" s="13">
        <v>-126530.09722179901</v>
      </c>
      <c r="P253" s="13">
        <v>-145810.37118019804</v>
      </c>
      <c r="Q253" s="13">
        <v>-168720.96505430024</v>
      </c>
      <c r="R253" s="13">
        <v>-121375.42097709926</v>
      </c>
      <c r="S253" s="13">
        <v>-206161.99130510111</v>
      </c>
      <c r="T253" s="13">
        <v>-63996.819913300176</v>
      </c>
      <c r="U253" s="13">
        <v>-63201.945896601261</v>
      </c>
      <c r="V253" s="13">
        <v>98695.519116098469</v>
      </c>
      <c r="W253" s="13">
        <v>241145.62406809983</v>
      </c>
      <c r="X253" s="13">
        <v>272463.05838059948</v>
      </c>
      <c r="Y253" s="13">
        <v>450896.96361899673</v>
      </c>
      <c r="Z253" s="13">
        <v>438700.75254199875</v>
      </c>
      <c r="AA253" s="13">
        <v>411710.23462099733</v>
      </c>
      <c r="AB253" s="13">
        <v>291567.09889359918</v>
      </c>
      <c r="AC253" s="13">
        <v>284678.97859559947</v>
      </c>
      <c r="AD253" s="13">
        <v>254994.13124439865</v>
      </c>
      <c r="AE253" s="13">
        <v>304787.22996729793</v>
      </c>
      <c r="AF253" s="13">
        <v>316448.7202683987</v>
      </c>
      <c r="AG253" s="13">
        <v>326703.68687579955</v>
      </c>
      <c r="AH253" s="13">
        <v>360741.34740909748</v>
      </c>
      <c r="AI253" s="13">
        <v>310776.92052589619</v>
      </c>
      <c r="AJ253" s="13">
        <v>371140.13463959785</v>
      </c>
      <c r="AK253" s="13">
        <v>390977.9685556998</v>
      </c>
      <c r="AL253" s="13">
        <v>286482.22806139814</v>
      </c>
      <c r="AM253" s="13">
        <v>305405.40995729924</v>
      </c>
      <c r="AN253" s="13">
        <v>344064.77126550057</v>
      </c>
      <c r="AO253" s="13">
        <v>319839.68837609957</v>
      </c>
      <c r="AP253" s="13">
        <v>251846.57425500001</v>
      </c>
      <c r="AQ253" s="13">
        <v>226760.22039899864</v>
      </c>
      <c r="AR253" s="13">
        <v>246773.53557050013</v>
      </c>
      <c r="AS253" s="13">
        <v>253245.69732189964</v>
      </c>
      <c r="AT253" s="13">
        <v>301059.87713930046</v>
      </c>
      <c r="AU253" s="13">
        <v>292513.00823400111</v>
      </c>
      <c r="AV253" s="13">
        <v>352050.04561989993</v>
      </c>
      <c r="AW253" s="13">
        <v>331700.42644379998</v>
      </c>
      <c r="AX253" s="13">
        <v>336213.39034240064</v>
      </c>
      <c r="AY253" s="13">
        <v>305525.3297715988</v>
      </c>
      <c r="AZ253" s="13">
        <v>302022.08338649722</v>
      </c>
      <c r="BA253" s="13">
        <v>286037.89472569991</v>
      </c>
      <c r="BB253" s="13">
        <v>260318.46031199952</v>
      </c>
      <c r="BC253" s="13">
        <v>267502.99836790038</v>
      </c>
      <c r="BD253" s="13">
        <v>234642.22092290065</v>
      </c>
      <c r="BE253" s="13">
        <v>246882.11618380237</v>
      </c>
      <c r="BF253" s="13">
        <v>331279.85826680064</v>
      </c>
      <c r="BG253" s="13">
        <v>410567.41701029957</v>
      </c>
      <c r="BH253" s="13">
        <v>431826.83244519983</v>
      </c>
      <c r="BI253" s="13">
        <v>454707.67817770003</v>
      </c>
      <c r="BJ253" s="13">
        <v>485614.43676279997</v>
      </c>
      <c r="BK253" s="13">
        <v>550662.33000509965</v>
      </c>
      <c r="BL253" s="13">
        <v>623744.52791789977</v>
      </c>
      <c r="BM253" s="13">
        <v>600362.28401740012</v>
      </c>
      <c r="BN253" s="13">
        <v>610525.75306749938</v>
      </c>
      <c r="BO253" s="13">
        <v>634664.19210199977</v>
      </c>
      <c r="BP253" s="13">
        <v>709796.61708569969</v>
      </c>
      <c r="BQ253" s="13">
        <v>646200.88709839957</v>
      </c>
      <c r="BR253" s="13">
        <v>671970.71601670003</v>
      </c>
      <c r="BS253" s="13">
        <v>638796.27765209973</v>
      </c>
      <c r="BT253" s="13">
        <v>687497.34851029993</v>
      </c>
      <c r="BU253" s="13">
        <v>713452.38605349953</v>
      </c>
      <c r="BV253" s="13">
        <v>779537.77681190055</v>
      </c>
      <c r="BW253" s="13">
        <v>996304.93950850004</v>
      </c>
      <c r="BX253" s="13">
        <v>1131219.0792983002</v>
      </c>
      <c r="BY253" s="13">
        <v>1286056.0140208998</v>
      </c>
      <c r="BZ253" s="13">
        <v>1357142.1315904006</v>
      </c>
      <c r="CA253" s="13">
        <v>1432560.8971856004</v>
      </c>
      <c r="CB253" s="13">
        <v>1395524.1808245</v>
      </c>
      <c r="CC253" s="13">
        <v>1377019.1630406005</v>
      </c>
      <c r="CD253" s="13">
        <v>1368496.1728981007</v>
      </c>
      <c r="CE253" s="13">
        <v>1384732.7449907993</v>
      </c>
      <c r="CF253" s="13">
        <v>1368566.7841912999</v>
      </c>
      <c r="CG253" s="13">
        <v>1369252.4207205998</v>
      </c>
      <c r="CH253" s="13">
        <v>1458877.0986440005</v>
      </c>
      <c r="CI253" s="13">
        <v>1472168.9673740002</v>
      </c>
      <c r="CJ253" s="13">
        <v>860043.92175410036</v>
      </c>
      <c r="CK253" s="13">
        <v>780952.08920580032</v>
      </c>
      <c r="CL253" s="13">
        <v>871352.57851900044</v>
      </c>
      <c r="CM253" s="13">
        <v>877604.7556889999</v>
      </c>
      <c r="CN253" s="13">
        <v>890151.31791820005</v>
      </c>
      <c r="CO253" s="13">
        <v>870333.68966630008</v>
      </c>
      <c r="CP253" s="13">
        <v>831117.13069340016</v>
      </c>
      <c r="CQ253" s="13">
        <v>730140.87393040047</v>
      </c>
      <c r="CR253" s="13">
        <v>740109.30539360014</v>
      </c>
      <c r="CS253" s="13">
        <v>778625.74507489998</v>
      </c>
      <c r="CT253" s="13">
        <v>785013.54648540029</v>
      </c>
      <c r="CU253" s="13">
        <v>861051.3325679003</v>
      </c>
      <c r="CV253" s="13">
        <v>818109.58097450004</v>
      </c>
      <c r="CW253" s="13">
        <v>986850.6437441</v>
      </c>
      <c r="CX253" s="13">
        <v>940559.34641390061</v>
      </c>
      <c r="CY253" s="13">
        <v>822950.69407380035</v>
      </c>
      <c r="CZ253" s="13">
        <v>757002.80638880061</v>
      </c>
      <c r="DA253" s="13">
        <v>759284.28092369961</v>
      </c>
      <c r="DB253" s="13">
        <v>890761.62819730025</v>
      </c>
      <c r="DC253" s="13">
        <v>852251.79730039998</v>
      </c>
      <c r="DD253" s="13">
        <v>867259.22928190057</v>
      </c>
      <c r="DE253" s="13">
        <v>974288.11504629999</v>
      </c>
      <c r="DF253" s="13">
        <v>905859.25971100002</v>
      </c>
      <c r="DG253" s="13">
        <v>1019978.1814725001</v>
      </c>
      <c r="DH253" s="13">
        <v>1133281.2361442996</v>
      </c>
      <c r="DI253" s="13">
        <v>1053462.3679059998</v>
      </c>
      <c r="DJ253" s="13">
        <v>1243531.5185487997</v>
      </c>
      <c r="DK253" s="13">
        <v>1203826.0777556</v>
      </c>
      <c r="DL253" s="13">
        <v>1248302.5000802006</v>
      </c>
      <c r="DM253" s="13">
        <v>1182763.7795309999</v>
      </c>
      <c r="DN253" s="13">
        <v>1291591.6394481002</v>
      </c>
      <c r="DO253" s="13">
        <v>1425447.6908689006</v>
      </c>
      <c r="DP253" s="13">
        <v>1416481.7186495995</v>
      </c>
      <c r="DQ253" s="13">
        <v>1366744.4876209004</v>
      </c>
      <c r="DR253" s="13">
        <v>1226629.5645064998</v>
      </c>
      <c r="DS253" s="13">
        <v>1394417.2283501998</v>
      </c>
      <c r="DT253" s="13">
        <v>1378288.7188142005</v>
      </c>
      <c r="DU253" s="13">
        <v>1491388.8288466004</v>
      </c>
      <c r="DV253" s="13">
        <v>1696971.9271189997</v>
      </c>
      <c r="DW253" s="13">
        <v>2126284.9905490992</v>
      </c>
      <c r="DX253" s="13">
        <v>2259338.8399150996</v>
      </c>
      <c r="DY253" s="13">
        <v>2576588.7377308002</v>
      </c>
      <c r="DZ253" s="13">
        <v>2735270.4369534003</v>
      </c>
      <c r="EA253" s="13">
        <v>2851640.0604079003</v>
      </c>
      <c r="EB253" s="13">
        <v>3050394.6924903002</v>
      </c>
      <c r="EC253" s="13">
        <v>3031636.3396884995</v>
      </c>
      <c r="ED253" s="13">
        <v>3069664.9402034003</v>
      </c>
      <c r="EE253" s="13">
        <v>3061917.8550812993</v>
      </c>
      <c r="EF253" s="13">
        <v>3193156.348242498</v>
      </c>
      <c r="EG253" s="13">
        <v>3216385.8217664999</v>
      </c>
      <c r="EH253" s="13">
        <v>3451079.2892136993</v>
      </c>
      <c r="EI253" s="13">
        <v>3381272.749882</v>
      </c>
      <c r="EJ253" s="13">
        <v>3360510.7494425001</v>
      </c>
      <c r="EK253" s="13">
        <v>3365726.9097272004</v>
      </c>
      <c r="EL253" s="13">
        <v>3428457.7112377002</v>
      </c>
      <c r="EM253" s="13">
        <v>3422308.8953844993</v>
      </c>
      <c r="EN253" s="13">
        <v>3567559.6636187006</v>
      </c>
      <c r="EO253" s="13">
        <v>3623139.1268626</v>
      </c>
      <c r="EP253" s="13">
        <v>3631535.5060207006</v>
      </c>
      <c r="EQ253" s="13">
        <v>3244174.7816835004</v>
      </c>
      <c r="ER253" s="13">
        <v>3288776.5025626994</v>
      </c>
      <c r="ES253" s="13">
        <v>3463298.0786942993</v>
      </c>
      <c r="ET253" s="13">
        <v>3368582.4588060016</v>
      </c>
      <c r="EU253" s="13">
        <v>3363037.4326270991</v>
      </c>
      <c r="EV253" s="13">
        <v>3446617.7443297994</v>
      </c>
      <c r="EW253" s="13">
        <v>3619128.8743376993</v>
      </c>
      <c r="EX253" s="13">
        <v>3442669.8594469004</v>
      </c>
      <c r="EY253" s="13">
        <v>3445112.7386269998</v>
      </c>
      <c r="EZ253" s="13">
        <v>3470003.8913565003</v>
      </c>
      <c r="FA253" s="13">
        <v>3535855.6884113993</v>
      </c>
      <c r="FB253" s="13">
        <v>3683085.2680262001</v>
      </c>
      <c r="FC253" s="13">
        <v>3755515.0442039003</v>
      </c>
      <c r="FD253" s="13">
        <v>3633358.4932172005</v>
      </c>
      <c r="FE253" s="13">
        <v>3697204.7660257984</v>
      </c>
      <c r="FF253" s="13">
        <v>3816241.8169926987</v>
      </c>
      <c r="FG253" s="13">
        <v>3865228.6522681993</v>
      </c>
      <c r="FH253" s="13">
        <v>3342062.2355953027</v>
      </c>
      <c r="FI253" s="13">
        <v>3424313.6697892006</v>
      </c>
      <c r="FJ253" s="13">
        <v>3427059.8104651035</v>
      </c>
      <c r="FK253" s="13">
        <v>3522065.0018790998</v>
      </c>
      <c r="FL253" s="13">
        <v>3321921.3595112031</v>
      </c>
      <c r="FM253" s="13">
        <v>3030456.6574417027</v>
      </c>
      <c r="FN253" s="13">
        <v>2912577.9760203008</v>
      </c>
      <c r="FO253" s="13">
        <v>2474461.4748120015</v>
      </c>
      <c r="FP253" s="13">
        <v>2554774.5744688027</v>
      </c>
      <c r="FQ253" s="13">
        <v>2503006.407858402</v>
      </c>
      <c r="FR253" s="13">
        <v>2507174.6783184027</v>
      </c>
      <c r="FS253" s="13">
        <v>2682546.2618649034</v>
      </c>
      <c r="FT253" s="13">
        <v>2951508.8104315032</v>
      </c>
      <c r="FU253" s="13">
        <v>3036973.2328517055</v>
      </c>
      <c r="FV253" s="13">
        <v>3312519.8794933041</v>
      </c>
      <c r="FW253" s="13">
        <v>4210433.5986177996</v>
      </c>
      <c r="FX253" s="13">
        <v>3985873.1823130008</v>
      </c>
      <c r="FY253" s="13">
        <v>4451205.3301245011</v>
      </c>
      <c r="FZ253" s="13">
        <v>4600315.9422399029</v>
      </c>
      <c r="GA253" s="13">
        <v>4546143.3256077031</v>
      </c>
      <c r="GB253" s="13">
        <v>4769497.4991769008</v>
      </c>
      <c r="GC253" s="13">
        <v>4799125.6573163029</v>
      </c>
      <c r="GD253" s="13">
        <v>4915428.8192469021</v>
      </c>
      <c r="GE253" s="13">
        <v>4947866.7712029014</v>
      </c>
      <c r="GF253" s="13">
        <v>5238416.8999609016</v>
      </c>
      <c r="GG253" s="13">
        <v>5266961.597322504</v>
      </c>
      <c r="GH253" s="13">
        <v>5266961.597322504</v>
      </c>
      <c r="GI253" s="13">
        <v>5422376.3435336007</v>
      </c>
      <c r="GJ253" s="13">
        <v>5685786.9225291014</v>
      </c>
      <c r="GK253" s="13">
        <v>5653607.1008509994</v>
      </c>
      <c r="GL253" s="13">
        <v>5820686.8282547006</v>
      </c>
      <c r="GM253" s="13">
        <v>5402551.7261007037</v>
      </c>
      <c r="GN253" s="13">
        <v>5824392.4829082014</v>
      </c>
      <c r="GO253" s="13">
        <v>6229804.1544254012</v>
      </c>
      <c r="GP253" s="13">
        <v>6283036.3156693019</v>
      </c>
      <c r="GQ253" s="13">
        <v>6039995.7305362001</v>
      </c>
      <c r="GR253" s="13">
        <v>5886785.3028183021</v>
      </c>
      <c r="GS253" s="13">
        <v>6140127.4875196991</v>
      </c>
      <c r="GT253" s="13">
        <v>6263908.9684567023</v>
      </c>
      <c r="GU253" s="13">
        <v>6465752.2784644999</v>
      </c>
      <c r="GV253" s="13">
        <v>6288619.8966653012</v>
      </c>
      <c r="GW253" s="13">
        <v>6273123.1479839012</v>
      </c>
      <c r="GX253" s="13">
        <v>6526776.993055203</v>
      </c>
      <c r="GY253" s="13">
        <v>6819795.7226572027</v>
      </c>
      <c r="GZ253" s="13">
        <v>6957513.5225494001</v>
      </c>
      <c r="HA253" s="13">
        <v>7135107.6892690007</v>
      </c>
      <c r="HB253" s="13">
        <v>7239695.7793646995</v>
      </c>
      <c r="HC253" s="13">
        <v>7737360.1262955014</v>
      </c>
      <c r="HD253" s="13">
        <v>7755922.5773763014</v>
      </c>
      <c r="HE253" s="13">
        <v>6920947.9637179021</v>
      </c>
      <c r="HF253" s="13">
        <v>7232694.1896059001</v>
      </c>
      <c r="HG253" s="13">
        <v>7394016.6124329008</v>
      </c>
      <c r="HH253" s="13">
        <v>7333586.2985275984</v>
      </c>
      <c r="HI253" s="13">
        <v>7276776.4331923015</v>
      </c>
      <c r="HJ253" s="13">
        <v>7026735.0547704007</v>
      </c>
      <c r="HK253" s="13">
        <v>7252852.2204059009</v>
      </c>
      <c r="HL253" s="13">
        <v>6642719.0646632006</v>
      </c>
      <c r="HM253" s="13">
        <v>6366609.6339232996</v>
      </c>
      <c r="HN253" s="13">
        <v>6316668.430548301</v>
      </c>
      <c r="HO253" s="13">
        <v>6590057.5435771011</v>
      </c>
      <c r="HP253" s="13">
        <v>6930653.1888781013</v>
      </c>
      <c r="HQ253" s="13">
        <v>6265076.4880155027</v>
      </c>
      <c r="HR253" s="13">
        <v>6252879.810800802</v>
      </c>
      <c r="HS253" s="13">
        <v>6452216.7186295036</v>
      </c>
      <c r="HT253" s="13">
        <v>6859980.3915487016</v>
      </c>
      <c r="HU253" s="13">
        <v>6655361.2921479</v>
      </c>
      <c r="HV253" s="13">
        <v>5555527.6850304017</v>
      </c>
      <c r="HW253" s="13">
        <v>7007802.950393701</v>
      </c>
      <c r="HX253" s="13">
        <v>6401849.8390948009</v>
      </c>
      <c r="HY253" s="13">
        <v>7048284.5586736025</v>
      </c>
      <c r="HZ253" s="13">
        <v>6180815.562488501</v>
      </c>
      <c r="IA253" s="13">
        <v>6117215.7969984002</v>
      </c>
      <c r="IB253" s="13">
        <v>6249281.7492229007</v>
      </c>
      <c r="IC253" s="13">
        <v>5127248.463892797</v>
      </c>
      <c r="ID253" s="13">
        <v>5723155.7543469993</v>
      </c>
      <c r="IE253" s="13">
        <v>5472307.2913267007</v>
      </c>
      <c r="IF253" s="13">
        <v>5586462.6926269997</v>
      </c>
      <c r="IG253" s="13">
        <v>5795229.2312562987</v>
      </c>
      <c r="IH253" s="13">
        <v>5972065.5299488986</v>
      </c>
      <c r="II253" s="13">
        <v>6348264.7386570983</v>
      </c>
      <c r="IJ253" s="13">
        <v>6235474.5345353996</v>
      </c>
      <c r="IK253" s="13">
        <v>6105534.411305801</v>
      </c>
      <c r="IL253" s="13">
        <v>6367328.4751782008</v>
      </c>
      <c r="IM253" s="13">
        <v>6735588.7848850004</v>
      </c>
      <c r="IN253" s="13">
        <v>5778200.2621938996</v>
      </c>
      <c r="IO253" s="13">
        <v>5770831.1190527976</v>
      </c>
      <c r="IP253" s="13">
        <v>5131817.0472111972</v>
      </c>
      <c r="IQ253" s="13">
        <v>3424381.9859282998</v>
      </c>
      <c r="IR253" s="13">
        <v>2018226.7197134998</v>
      </c>
      <c r="IS253" s="13">
        <v>964751.27510940062</v>
      </c>
      <c r="IT253" s="13">
        <v>34281.51903419922</v>
      </c>
      <c r="IU253" s="13">
        <v>-1143410.4627051989</v>
      </c>
      <c r="IV253" s="13">
        <v>-2185036.8879907029</v>
      </c>
      <c r="IW253" s="13">
        <v>-3136613.5927629005</v>
      </c>
      <c r="IX253" s="13">
        <v>-4329366.6622737003</v>
      </c>
      <c r="IY253" s="13">
        <v>-7683628.7814999996</v>
      </c>
      <c r="IZ253" s="13">
        <v>-8419012.1077068001</v>
      </c>
      <c r="JA253" s="13">
        <v>-10048856.771244399</v>
      </c>
      <c r="JB253" s="13">
        <v>-10676500.138480201</v>
      </c>
      <c r="JC253" s="13">
        <v>-10104420.621858701</v>
      </c>
      <c r="JD253" s="13">
        <v>-10668855.202593107</v>
      </c>
      <c r="JE253" s="13">
        <v>-10796977.044005401</v>
      </c>
      <c r="JF253" s="13">
        <v>-11141135.671120703</v>
      </c>
      <c r="JG253" s="13">
        <v>-10705235.105304711</v>
      </c>
      <c r="JH253" s="13">
        <v>-9686967.5886560064</v>
      </c>
      <c r="JI253" s="13">
        <v>-9360372.6287334058</v>
      </c>
      <c r="JJ253" s="13">
        <v>-9300871.492213605</v>
      </c>
      <c r="JK253" s="13">
        <v>-9400241.4976639077</v>
      </c>
      <c r="JL253" s="13">
        <v>-9088883.6112371068</v>
      </c>
      <c r="JM253" s="13">
        <v>-7898747.331943606</v>
      </c>
      <c r="JN253" s="13">
        <v>-8508527.0562818069</v>
      </c>
      <c r="JO253" s="13">
        <v>-6594353.0770268021</v>
      </c>
      <c r="JP253" s="13">
        <v>-5871100.1045687059</v>
      </c>
      <c r="JQ253" s="13">
        <v>-4868560.8780473974</v>
      </c>
      <c r="JR253" s="13">
        <v>-7427605.8599212086</v>
      </c>
      <c r="JS253" s="13">
        <v>-7538725.0400337959</v>
      </c>
      <c r="JT253" s="13">
        <v>-1539248.763671709</v>
      </c>
      <c r="JU253" s="13">
        <v>442966.4744718945</v>
      </c>
      <c r="JV253" s="13">
        <v>3629996.5103535987</v>
      </c>
      <c r="JW253" s="13">
        <v>3880611.5760132908</v>
      </c>
      <c r="JX253" s="13">
        <v>7166335.4901136961</v>
      </c>
      <c r="JY253" s="13">
        <v>9915536.9133278914</v>
      </c>
      <c r="JZ253" s="13">
        <v>13965973.531452799</v>
      </c>
      <c r="KA253" s="13">
        <v>13755101.801482096</v>
      </c>
      <c r="KB253" s="13">
        <v>13790830.079167103</v>
      </c>
      <c r="KC253" s="13">
        <v>18244956.794288598</v>
      </c>
      <c r="KD253" s="13">
        <v>20304485.7168619</v>
      </c>
      <c r="KE253" s="13">
        <v>20201250.709192093</v>
      </c>
      <c r="KF253" s="13">
        <v>22343799.527862202</v>
      </c>
      <c r="KG253" s="13">
        <v>25582255.200685691</v>
      </c>
      <c r="KH253" s="13">
        <v>27691437.064305685</v>
      </c>
    </row>
    <row r="254" spans="2:294" x14ac:dyDescent="0.2"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6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</row>
    <row r="255" spans="2:294" x14ac:dyDescent="0.2">
      <c r="B255" s="14" t="s">
        <v>134</v>
      </c>
      <c r="C255" s="14">
        <v>-275806.39596409991</v>
      </c>
      <c r="D255" s="14">
        <v>-274940.32894870004</v>
      </c>
      <c r="E255" s="14">
        <v>-258351.07511039998</v>
      </c>
      <c r="F255" s="14">
        <v>-200102.79868379989</v>
      </c>
      <c r="G255" s="14">
        <v>-161258.00526239985</v>
      </c>
      <c r="H255" s="14">
        <v>-356742.67907919979</v>
      </c>
      <c r="I255" s="14">
        <v>-314072.07706899988</v>
      </c>
      <c r="J255" s="14">
        <v>-282946.69411269994</v>
      </c>
      <c r="K255" s="14">
        <v>-260225.40790279993</v>
      </c>
      <c r="L255" s="14">
        <v>-265303.39620099985</v>
      </c>
      <c r="M255" s="14">
        <v>-283912.20129099989</v>
      </c>
      <c r="N255" s="14">
        <v>-248427.90070829971</v>
      </c>
      <c r="O255" s="14">
        <v>-201510.36635589981</v>
      </c>
      <c r="P255" s="14">
        <v>-178990.2142061998</v>
      </c>
      <c r="Q255" s="14">
        <v>-198984.16195399992</v>
      </c>
      <c r="R255" s="14">
        <v>-159369.82292709986</v>
      </c>
      <c r="S255" s="14">
        <v>-243689.36505330005</v>
      </c>
      <c r="T255" s="14">
        <v>-107519.36811910012</v>
      </c>
      <c r="U255" s="14">
        <v>-119134.14128030017</v>
      </c>
      <c r="V255" s="14">
        <v>47788.000808899793</v>
      </c>
      <c r="W255" s="14">
        <v>189105.12705959968</v>
      </c>
      <c r="X255" s="14">
        <v>219440.48905820001</v>
      </c>
      <c r="Y255" s="14">
        <v>382913.30181409977</v>
      </c>
      <c r="Z255" s="14">
        <v>369451.70565989986</v>
      </c>
      <c r="AA255" s="14">
        <v>338519.99442969984</v>
      </c>
      <c r="AB255" s="14">
        <v>229128.44248930004</v>
      </c>
      <c r="AC255" s="14">
        <v>215495.19968920038</v>
      </c>
      <c r="AD255" s="14">
        <v>191412.7126454002</v>
      </c>
      <c r="AE255" s="14">
        <v>238498.10405220021</v>
      </c>
      <c r="AF255" s="14">
        <v>224548.62897690022</v>
      </c>
      <c r="AG255" s="14">
        <v>233127.81549970005</v>
      </c>
      <c r="AH255" s="14">
        <v>235755.03946430012</v>
      </c>
      <c r="AI255" s="14">
        <v>178521.32221940003</v>
      </c>
      <c r="AJ255" s="14">
        <v>236534.17485790007</v>
      </c>
      <c r="AK255" s="14">
        <v>233931.72380949999</v>
      </c>
      <c r="AL255" s="14">
        <v>155147.92728560005</v>
      </c>
      <c r="AM255" s="14">
        <v>144703.90136939989</v>
      </c>
      <c r="AN255" s="14">
        <v>176461.64268470011</v>
      </c>
      <c r="AO255" s="14">
        <v>130510.36684629998</v>
      </c>
      <c r="AP255" s="14">
        <v>55549.08411009991</v>
      </c>
      <c r="AQ255" s="14">
        <v>2894.8254390999605</v>
      </c>
      <c r="AR255" s="14">
        <v>18178.747908199901</v>
      </c>
      <c r="AS255" s="14">
        <v>11363.126628600101</v>
      </c>
      <c r="AT255" s="14">
        <v>51931.784954199829</v>
      </c>
      <c r="AU255" s="14">
        <v>10410.879519199963</v>
      </c>
      <c r="AV255" s="14">
        <v>54440.0411345998</v>
      </c>
      <c r="AW255" s="14">
        <v>28569.114166499996</v>
      </c>
      <c r="AX255" s="14">
        <v>27352.543377499933</v>
      </c>
      <c r="AY255" s="14">
        <v>7052.3033566000177</v>
      </c>
      <c r="AZ255" s="14">
        <v>252.30994429983141</v>
      </c>
      <c r="BA255" s="14">
        <v>-19294.218592799873</v>
      </c>
      <c r="BB255" s="14">
        <v>-54552.587279200045</v>
      </c>
      <c r="BC255" s="14">
        <v>-64266.220972499956</v>
      </c>
      <c r="BD255" s="14">
        <v>-104567.97149300008</v>
      </c>
      <c r="BE255" s="14">
        <v>-98790.959318900073</v>
      </c>
      <c r="BF255" s="14">
        <v>-47041.19519480045</v>
      </c>
      <c r="BG255" s="14">
        <v>14460.502208799591</v>
      </c>
      <c r="BH255" s="14">
        <v>16089.594364299812</v>
      </c>
      <c r="BI255" s="14">
        <v>37705.368083699963</v>
      </c>
      <c r="BJ255" s="14">
        <v>62994.136103300174</v>
      </c>
      <c r="BK255" s="14">
        <v>127857.54951929975</v>
      </c>
      <c r="BL255" s="14">
        <v>189695.51207389985</v>
      </c>
      <c r="BM255" s="14">
        <v>161133.31838809996</v>
      </c>
      <c r="BN255" s="14">
        <v>163451.32419629945</v>
      </c>
      <c r="BO255" s="14">
        <v>181910.57297569976</v>
      </c>
      <c r="BP255" s="14">
        <v>267568.34606619965</v>
      </c>
      <c r="BQ255" s="14">
        <v>202678.73338489945</v>
      </c>
      <c r="BR255" s="14">
        <v>210221.25000899986</v>
      </c>
      <c r="BS255" s="14">
        <v>170214.48963129969</v>
      </c>
      <c r="BT255" s="14">
        <v>213881.34056989985</v>
      </c>
      <c r="BU255" s="14">
        <v>244010.61686219956</v>
      </c>
      <c r="BV255" s="14">
        <v>304893.01677880058</v>
      </c>
      <c r="BW255" s="14">
        <v>518825.9434832001</v>
      </c>
      <c r="BX255" s="14">
        <v>656626.87147320027</v>
      </c>
      <c r="BY255" s="14">
        <v>817444.58296780009</v>
      </c>
      <c r="BZ255" s="14">
        <v>894935.91371380049</v>
      </c>
      <c r="CA255" s="14">
        <v>1080128.2550826005</v>
      </c>
      <c r="CB255" s="14">
        <v>1043941.1717962001</v>
      </c>
      <c r="CC255" s="14">
        <v>1038015.0097591003</v>
      </c>
      <c r="CD255" s="14">
        <v>1064877.4575646005</v>
      </c>
      <c r="CE255" s="14">
        <v>1042695.8256884996</v>
      </c>
      <c r="CF255" s="14">
        <v>1025532.3658166</v>
      </c>
      <c r="CG255" s="14">
        <v>1006542.8023164001</v>
      </c>
      <c r="CH255" s="14">
        <v>1098892.8357558004</v>
      </c>
      <c r="CI255" s="14">
        <v>1098435.0089901006</v>
      </c>
      <c r="CJ255" s="14">
        <v>1143936.3258933001</v>
      </c>
      <c r="CK255" s="14">
        <v>1049981.7756574003</v>
      </c>
      <c r="CL255" s="14">
        <v>1068564.1432331004</v>
      </c>
      <c r="CM255" s="14">
        <v>1073649.3147720001</v>
      </c>
      <c r="CN255" s="14">
        <v>1075325.6621832005</v>
      </c>
      <c r="CO255" s="14">
        <v>1052329.9170219002</v>
      </c>
      <c r="CP255" s="14">
        <v>977223.4450789002</v>
      </c>
      <c r="CQ255" s="14">
        <v>872667.73616710037</v>
      </c>
      <c r="CR255" s="14">
        <v>865298.37237730017</v>
      </c>
      <c r="CS255" s="14">
        <v>894421.55344109994</v>
      </c>
      <c r="CT255" s="14">
        <v>875781.81755470019</v>
      </c>
      <c r="CU255" s="14">
        <v>906120.50571860012</v>
      </c>
      <c r="CV255" s="14">
        <v>859571.92426259979</v>
      </c>
      <c r="CW255" s="14">
        <v>1021236.274472</v>
      </c>
      <c r="CX255" s="14">
        <v>961668.4345861004</v>
      </c>
      <c r="CY255" s="14">
        <v>809362.11415530031</v>
      </c>
      <c r="CZ255" s="14">
        <v>739016.13603010064</v>
      </c>
      <c r="DA255" s="14">
        <v>738196.94294849981</v>
      </c>
      <c r="DB255" s="14">
        <v>850007.15608700027</v>
      </c>
      <c r="DC255" s="14">
        <v>739540.35000600037</v>
      </c>
      <c r="DD255" s="14">
        <v>745978.19589010056</v>
      </c>
      <c r="DE255" s="14">
        <v>810847.64272799995</v>
      </c>
      <c r="DF255" s="14">
        <v>723259.46233530005</v>
      </c>
      <c r="DG255" s="14">
        <v>853623.86596890015</v>
      </c>
      <c r="DH255" s="14">
        <v>957991.79247719957</v>
      </c>
      <c r="DI255" s="14">
        <v>825319.43615219998</v>
      </c>
      <c r="DJ255" s="14">
        <v>994081.81841589976</v>
      </c>
      <c r="DK255" s="14">
        <v>947279.17488740012</v>
      </c>
      <c r="DL255" s="14">
        <v>959118.7456926005</v>
      </c>
      <c r="DM255" s="14">
        <v>882320.54426510003</v>
      </c>
      <c r="DN255" s="14">
        <v>967520.86042780045</v>
      </c>
      <c r="DO255" s="14">
        <v>1091033.9726042005</v>
      </c>
      <c r="DP255" s="14">
        <v>1074354.6577063999</v>
      </c>
      <c r="DQ255" s="14">
        <v>1007453.0074498003</v>
      </c>
      <c r="DR255" s="14">
        <v>848460.75354309962</v>
      </c>
      <c r="DS255" s="14">
        <v>1017550.5991515997</v>
      </c>
      <c r="DT255" s="14">
        <v>1007779.5501745003</v>
      </c>
      <c r="DU255" s="14">
        <v>1142628.5450426</v>
      </c>
      <c r="DV255" s="14">
        <v>1429043.2465093995</v>
      </c>
      <c r="DW255" s="14">
        <v>1867784.9405395992</v>
      </c>
      <c r="DX255" s="14">
        <v>2027210.2565677997</v>
      </c>
      <c r="DY255" s="14">
        <v>2303092.2483295007</v>
      </c>
      <c r="DZ255" s="14">
        <v>2412678.6142477002</v>
      </c>
      <c r="EA255" s="14">
        <v>2561436.8960786005</v>
      </c>
      <c r="EB255" s="14">
        <v>2770684.6680035996</v>
      </c>
      <c r="EC255" s="14">
        <v>2764868.1424638992</v>
      </c>
      <c r="ED255" s="14">
        <v>2776666.2006671</v>
      </c>
      <c r="EE255" s="14">
        <v>2784154.0326353991</v>
      </c>
      <c r="EF255" s="14">
        <v>2936801.9812612985</v>
      </c>
      <c r="EG255" s="14">
        <v>2938968.6033849996</v>
      </c>
      <c r="EH255" s="14">
        <v>3159080.2020865995</v>
      </c>
      <c r="EI255" s="14">
        <v>3123428.4964326001</v>
      </c>
      <c r="EJ255" s="14">
        <v>3124863.2366176997</v>
      </c>
      <c r="EK255" s="14">
        <v>3141665.8437979007</v>
      </c>
      <c r="EL255" s="14">
        <v>3163529.0603688001</v>
      </c>
      <c r="EM255" s="14">
        <v>3135494.7192133991</v>
      </c>
      <c r="EN255" s="14">
        <v>3273786.8436738001</v>
      </c>
      <c r="EO255" s="14">
        <v>3393891.3896856997</v>
      </c>
      <c r="EP255" s="14">
        <v>3419872.6373783005</v>
      </c>
      <c r="EQ255" s="14">
        <v>3134947.5597840999</v>
      </c>
      <c r="ER255" s="14">
        <v>3130826.3284223997</v>
      </c>
      <c r="ES255" s="14">
        <v>3296111.6897931993</v>
      </c>
      <c r="ET255" s="14">
        <v>3411645.3172026016</v>
      </c>
      <c r="EU255" s="14">
        <v>3390165.4850074993</v>
      </c>
      <c r="EV255" s="14">
        <v>3461764.1833216995</v>
      </c>
      <c r="EW255" s="14">
        <v>3635769.4118923997</v>
      </c>
      <c r="EX255" s="14">
        <v>3033956.9536087001</v>
      </c>
      <c r="EY255" s="14">
        <v>3030902.5955059999</v>
      </c>
      <c r="EZ255" s="14">
        <v>3082771.0932128998</v>
      </c>
      <c r="FA255" s="14">
        <v>3132861.797279899</v>
      </c>
      <c r="FB255" s="14">
        <v>1802210.3824111996</v>
      </c>
      <c r="FC255" s="14">
        <v>1863391.0655605006</v>
      </c>
      <c r="FD255" s="14">
        <v>1764591.8251175007</v>
      </c>
      <c r="FE255" s="14">
        <v>1857506.2956849979</v>
      </c>
      <c r="FF255" s="14">
        <v>1738022.6215701997</v>
      </c>
      <c r="FG255" s="14">
        <v>1836133.215175699</v>
      </c>
      <c r="FH255" s="14">
        <v>2866227.7460710029</v>
      </c>
      <c r="FI255" s="14">
        <v>2985528.2390861004</v>
      </c>
      <c r="FJ255" s="14">
        <v>2930793.9365586028</v>
      </c>
      <c r="FK255" s="14">
        <v>3110976.7230854994</v>
      </c>
      <c r="FL255" s="14">
        <v>2994086.2204462034</v>
      </c>
      <c r="FM255" s="14">
        <v>2838428.9024332017</v>
      </c>
      <c r="FN255" s="14">
        <v>2793997.3610942019</v>
      </c>
      <c r="FO255" s="14">
        <v>2220757.2427115012</v>
      </c>
      <c r="FP255" s="14">
        <v>2252459.7686555022</v>
      </c>
      <c r="FQ255" s="14">
        <v>2024686.2896481019</v>
      </c>
      <c r="FR255" s="14">
        <v>2034904.6848126024</v>
      </c>
      <c r="FS255" s="14">
        <v>2130728.4939113031</v>
      </c>
      <c r="FT255" s="14">
        <v>2316701.0606130036</v>
      </c>
      <c r="FU255" s="14">
        <v>2520235.492278304</v>
      </c>
      <c r="FV255" s="14">
        <v>2801349.4105145033</v>
      </c>
      <c r="FW255" s="14">
        <v>3712733.3819830995</v>
      </c>
      <c r="FX255" s="14">
        <v>3499126.8592564003</v>
      </c>
      <c r="FY255" s="14">
        <v>3987724.9877726012</v>
      </c>
      <c r="FZ255" s="14">
        <v>4160860.7681211028</v>
      </c>
      <c r="GA255" s="14">
        <v>4117961.2573176026</v>
      </c>
      <c r="GB255" s="14">
        <v>4333196.0439885007</v>
      </c>
      <c r="GC255" s="14">
        <v>4370320.4163426021</v>
      </c>
      <c r="GD255" s="14">
        <v>4490474.6429532031</v>
      </c>
      <c r="GE255" s="14">
        <v>4590692.8553279014</v>
      </c>
      <c r="GF255" s="14">
        <v>4843856.4441008009</v>
      </c>
      <c r="GG255" s="14">
        <v>4908003.6335852034</v>
      </c>
      <c r="GH255" s="14">
        <v>4908003.6335852034</v>
      </c>
      <c r="GI255" s="14">
        <v>5103959.3425974008</v>
      </c>
      <c r="GJ255" s="14">
        <v>5391454.1355719017</v>
      </c>
      <c r="GK255" s="14">
        <v>5342783.1571241003</v>
      </c>
      <c r="GL255" s="14">
        <v>5536276.380702001</v>
      </c>
      <c r="GM255" s="14">
        <v>5141817.405294803</v>
      </c>
      <c r="GN255" s="14">
        <v>5551160.8504688013</v>
      </c>
      <c r="GO255" s="14">
        <v>5879120.8494855035</v>
      </c>
      <c r="GP255" s="14">
        <v>5926329.771974802</v>
      </c>
      <c r="GQ255" s="14">
        <v>5643275.7849645996</v>
      </c>
      <c r="GR255" s="14">
        <v>5509965.0817843024</v>
      </c>
      <c r="GS255" s="14">
        <v>5765024.3280125009</v>
      </c>
      <c r="GT255" s="14">
        <v>5772308.4388523009</v>
      </c>
      <c r="GU255" s="14">
        <v>5951469.0339259002</v>
      </c>
      <c r="GV255" s="14">
        <v>5765691.3956182003</v>
      </c>
      <c r="GW255" s="14">
        <v>5769237.3158781007</v>
      </c>
      <c r="GX255" s="14">
        <v>6033915.1654107021</v>
      </c>
      <c r="GY255" s="14">
        <v>6350355.3198704012</v>
      </c>
      <c r="GZ255" s="14">
        <v>6442151.2632117011</v>
      </c>
      <c r="HA255" s="14">
        <v>6553764.1426397003</v>
      </c>
      <c r="HB255" s="14">
        <v>6693254.1264257003</v>
      </c>
      <c r="HC255" s="14">
        <v>7201220.1940910993</v>
      </c>
      <c r="HD255" s="14">
        <v>7198683.4356974997</v>
      </c>
      <c r="HE255" s="14">
        <v>6340384.096817201</v>
      </c>
      <c r="HF255" s="14">
        <v>6636899.5956669999</v>
      </c>
      <c r="HG255" s="14">
        <v>6798813.8166169012</v>
      </c>
      <c r="HH255" s="14">
        <v>6735519.0710846987</v>
      </c>
      <c r="HI255" s="14">
        <v>6717891.3906523017</v>
      </c>
      <c r="HJ255" s="14">
        <v>6479421.6259432994</v>
      </c>
      <c r="HK255" s="14">
        <v>6873450.7146247998</v>
      </c>
      <c r="HL255" s="14">
        <v>6455098.2587448005</v>
      </c>
      <c r="HM255" s="14">
        <v>6210920.0378897004</v>
      </c>
      <c r="HN255" s="14">
        <v>6133352.5216079019</v>
      </c>
      <c r="HO255" s="14">
        <v>6472673.8676383011</v>
      </c>
      <c r="HP255" s="14">
        <v>6350239.1736621996</v>
      </c>
      <c r="HQ255" s="14">
        <v>5679730.413724903</v>
      </c>
      <c r="HR255" s="14">
        <v>5591543.3089604024</v>
      </c>
      <c r="HS255" s="14">
        <v>5673968.1224236023</v>
      </c>
      <c r="HT255" s="14">
        <v>5763193.2663230011</v>
      </c>
      <c r="HU255" s="14">
        <v>5609998.9440992</v>
      </c>
      <c r="HV255" s="14">
        <v>4539383.0370586999</v>
      </c>
      <c r="HW255" s="14">
        <v>5988696.8549578013</v>
      </c>
      <c r="HX255" s="14">
        <v>5407210.1895230003</v>
      </c>
      <c r="HY255" s="14">
        <v>6097559.9272361016</v>
      </c>
      <c r="HZ255" s="14">
        <v>5349594.2816945007</v>
      </c>
      <c r="IA255" s="14">
        <v>5413686.5040249014</v>
      </c>
      <c r="IB255" s="14">
        <v>5567115.9502341012</v>
      </c>
      <c r="IC255" s="14">
        <v>4463116.8338626968</v>
      </c>
      <c r="ID255" s="14">
        <v>5057869.8318757992</v>
      </c>
      <c r="IE255" s="14">
        <v>4838932.7152680997</v>
      </c>
      <c r="IF255" s="14">
        <v>4959002.5997155989</v>
      </c>
      <c r="IG255" s="14">
        <v>5200943.7378524989</v>
      </c>
      <c r="IH255" s="14">
        <v>5347589.3013554979</v>
      </c>
      <c r="II255" s="14">
        <v>5769224.9517791979</v>
      </c>
      <c r="IJ255" s="14">
        <v>5611763.0527851973</v>
      </c>
      <c r="IK255" s="14">
        <v>5912932.6757840998</v>
      </c>
      <c r="IL255" s="14">
        <v>6055008.663045601</v>
      </c>
      <c r="IM255" s="14">
        <v>6211462.2167461002</v>
      </c>
      <c r="IN255" s="14">
        <v>6521624.097573298</v>
      </c>
      <c r="IO255" s="14">
        <v>6999658.4335890999</v>
      </c>
      <c r="IP255" s="14">
        <v>6686000.3505454985</v>
      </c>
      <c r="IQ255" s="14">
        <v>6114967.3412294006</v>
      </c>
      <c r="IR255" s="14">
        <v>5915118.8985584006</v>
      </c>
      <c r="IS255" s="14">
        <v>6283153.0200354001</v>
      </c>
      <c r="IT255" s="14">
        <v>6128946.9243050013</v>
      </c>
      <c r="IU255" s="14">
        <v>5695696.742960602</v>
      </c>
      <c r="IV255" s="14">
        <v>5451691.6091492986</v>
      </c>
      <c r="IW255" s="14">
        <v>5273294.2779814973</v>
      </c>
      <c r="IX255" s="14">
        <v>5466901.0927317003</v>
      </c>
      <c r="IY255" s="14">
        <v>5344058.4572293004</v>
      </c>
      <c r="IZ255" s="14">
        <v>6032686.1361456001</v>
      </c>
      <c r="JA255" s="14">
        <v>5876616.8325373009</v>
      </c>
      <c r="JB255" s="14">
        <v>6337854.0931860004</v>
      </c>
      <c r="JC255" s="14">
        <v>6792889.5283235013</v>
      </c>
      <c r="JD255" s="14">
        <v>6932401.0796234999</v>
      </c>
      <c r="JE255" s="14">
        <v>7091582.5358899022</v>
      </c>
      <c r="JF255" s="14">
        <v>6892054.3948204014</v>
      </c>
      <c r="JG255" s="14">
        <v>7297621.7106817989</v>
      </c>
      <c r="JH255" s="14">
        <v>8558277.7101570014</v>
      </c>
      <c r="JI255" s="14">
        <v>8862024.456569599</v>
      </c>
      <c r="JJ255" s="14">
        <v>9034844.661701899</v>
      </c>
      <c r="JK255" s="14">
        <v>9039940.6217338983</v>
      </c>
      <c r="JL255" s="14">
        <v>9528072.1886389013</v>
      </c>
      <c r="JM255" s="14">
        <v>10825032.206388701</v>
      </c>
      <c r="JN255" s="14">
        <v>10429034.292485496</v>
      </c>
      <c r="JO255" s="14">
        <v>12495975.923807699</v>
      </c>
      <c r="JP255" s="14">
        <v>13443162.578476999</v>
      </c>
      <c r="JQ255" s="14">
        <v>14803662.912742404</v>
      </c>
      <c r="JR255" s="14">
        <v>12373857.734489499</v>
      </c>
      <c r="JS255" s="14">
        <v>12184356.686186407</v>
      </c>
      <c r="JT255" s="14">
        <v>17565589.637971394</v>
      </c>
      <c r="JU255" s="14">
        <v>19567369.608775798</v>
      </c>
      <c r="JV255" s="14">
        <v>22843818.375295099</v>
      </c>
      <c r="JW255" s="14">
        <v>23125713.486372694</v>
      </c>
      <c r="JX255" s="14">
        <v>26752961.099212699</v>
      </c>
      <c r="JY255" s="14">
        <v>29789217.502562493</v>
      </c>
      <c r="JZ255" s="14">
        <v>33827723.929823406</v>
      </c>
      <c r="KA255" s="14">
        <v>34290540.623916604</v>
      </c>
      <c r="KB255" s="14">
        <v>34655479.100661412</v>
      </c>
      <c r="KC255" s="14">
        <v>39018214.718595602</v>
      </c>
      <c r="KD255" s="14">
        <v>40998985.343383007</v>
      </c>
      <c r="KE255" s="14">
        <v>41397310.673128702</v>
      </c>
      <c r="KF255" s="14">
        <v>43108584.88966801</v>
      </c>
      <c r="KG255" s="14">
        <v>46955997.130977005</v>
      </c>
      <c r="KH255" s="14">
        <v>49838587.151666507</v>
      </c>
    </row>
    <row r="256" spans="2:294" x14ac:dyDescent="0.2">
      <c r="B256" s="17" t="s">
        <v>135</v>
      </c>
      <c r="C256" s="17">
        <v>-410894.36611289991</v>
      </c>
      <c r="D256" s="17">
        <v>-324155.30903480004</v>
      </c>
      <c r="E256" s="17">
        <v>-502944.54770799994</v>
      </c>
      <c r="F256" s="17">
        <v>-460551.86203959986</v>
      </c>
      <c r="G256" s="17">
        <v>-428854.00978869991</v>
      </c>
      <c r="H256" s="17">
        <v>-619734.79035769985</v>
      </c>
      <c r="I256" s="17">
        <v>-557514.48967909988</v>
      </c>
      <c r="J256" s="17">
        <v>-502496.9296594999</v>
      </c>
      <c r="K256" s="17">
        <v>-656728.410087</v>
      </c>
      <c r="L256" s="17">
        <v>-641484.21110709989</v>
      </c>
      <c r="M256" s="17">
        <v>-680590.19422599999</v>
      </c>
      <c r="N256" s="17">
        <v>-667426.43755969999</v>
      </c>
      <c r="O256" s="17">
        <v>-610683.15902309993</v>
      </c>
      <c r="P256" s="17">
        <v>-591996.7372662999</v>
      </c>
      <c r="Q256" s="17">
        <v>-590392.82199760003</v>
      </c>
      <c r="R256" s="17">
        <v>-569942.24244629999</v>
      </c>
      <c r="S256" s="17">
        <v>-751582.29180980008</v>
      </c>
      <c r="T256" s="17">
        <v>-715934.61702110036</v>
      </c>
      <c r="U256" s="17">
        <v>-766188.65986750019</v>
      </c>
      <c r="V256" s="17">
        <v>-684054.24570470001</v>
      </c>
      <c r="W256" s="17">
        <v>-600933.66633949999</v>
      </c>
      <c r="X256" s="17">
        <v>-667464.64416479995</v>
      </c>
      <c r="Y256" s="17">
        <v>-491125.05593599996</v>
      </c>
      <c r="Z256" s="17">
        <v>-466153.48090870009</v>
      </c>
      <c r="AA256" s="17">
        <v>-409095.20530900004</v>
      </c>
      <c r="AB256" s="17">
        <v>-414140.10095919989</v>
      </c>
      <c r="AC256" s="17">
        <v>-432753.0432236999</v>
      </c>
      <c r="AD256" s="17">
        <v>-425055.96374839998</v>
      </c>
      <c r="AE256" s="17">
        <v>-390569.44451549993</v>
      </c>
      <c r="AF256" s="17">
        <v>-398123.34512509988</v>
      </c>
      <c r="AG256" s="17">
        <v>-382611.71891120001</v>
      </c>
      <c r="AH256" s="17">
        <v>-394732.53850330005</v>
      </c>
      <c r="AI256" s="17">
        <v>-443493.06030750001</v>
      </c>
      <c r="AJ256" s="17">
        <v>-407809.27585890004</v>
      </c>
      <c r="AK256" s="17">
        <v>-450872.15432629996</v>
      </c>
      <c r="AL256" s="17">
        <v>-495474.42839419999</v>
      </c>
      <c r="AM256" s="17">
        <v>-507540.14165769989</v>
      </c>
      <c r="AN256" s="17">
        <v>-465934.19808059989</v>
      </c>
      <c r="AO256" s="17">
        <v>-487758.90360859997</v>
      </c>
      <c r="AP256" s="17">
        <v>-555517.89847920008</v>
      </c>
      <c r="AQ256" s="17">
        <v>-630126.50658769999</v>
      </c>
      <c r="AR256" s="17">
        <v>-614562.92458739993</v>
      </c>
      <c r="AS256" s="17">
        <v>-667086.94189030002</v>
      </c>
      <c r="AT256" s="17">
        <v>-641375.42228460009</v>
      </c>
      <c r="AU256" s="17">
        <v>-655624.77310649992</v>
      </c>
      <c r="AV256" s="17">
        <v>-640896.4154228</v>
      </c>
      <c r="AW256" s="17">
        <v>-611730.98252600001</v>
      </c>
      <c r="AX256" s="17">
        <v>-612340.29765329999</v>
      </c>
      <c r="AY256" s="17">
        <v>-609589.12254319992</v>
      </c>
      <c r="AZ256" s="17">
        <v>-666096.4416710001</v>
      </c>
      <c r="BA256" s="17">
        <v>-705999.19885220006</v>
      </c>
      <c r="BB256" s="17">
        <v>-695810.11737019999</v>
      </c>
      <c r="BC256" s="17">
        <v>-727590.90352549986</v>
      </c>
      <c r="BD256" s="17">
        <v>-795080.73433259991</v>
      </c>
      <c r="BE256" s="17">
        <v>-792724.56556639995</v>
      </c>
      <c r="BF256" s="17">
        <v>-802968.40570350026</v>
      </c>
      <c r="BG256" s="17">
        <v>-788650.0077008002</v>
      </c>
      <c r="BH256" s="17">
        <v>-794635.24150020001</v>
      </c>
      <c r="BI256" s="17">
        <v>-797870.05492239993</v>
      </c>
      <c r="BJ256" s="17">
        <v>-811410.39701190009</v>
      </c>
      <c r="BK256" s="17">
        <v>-755596.06497880013</v>
      </c>
      <c r="BL256" s="17">
        <v>-780953.15101889998</v>
      </c>
      <c r="BM256" s="17">
        <v>-794081.57007899997</v>
      </c>
      <c r="BN256" s="17">
        <v>-789520.59349700017</v>
      </c>
      <c r="BO256" s="17">
        <v>-776905.96238989988</v>
      </c>
      <c r="BP256" s="17">
        <v>-762342.58565610007</v>
      </c>
      <c r="BQ256" s="17">
        <v>-776995.10938220005</v>
      </c>
      <c r="BR256" s="17">
        <v>-781781.35533229995</v>
      </c>
      <c r="BS256" s="17">
        <v>-764977.3248505001</v>
      </c>
      <c r="BT256" s="17">
        <v>-754723.20644840004</v>
      </c>
      <c r="BU256" s="17">
        <v>-731605.43025540013</v>
      </c>
      <c r="BV256" s="17">
        <v>-788294.43732039991</v>
      </c>
      <c r="BW256" s="17">
        <v>-733327.35047419998</v>
      </c>
      <c r="BX256" s="17">
        <v>-715767.79098429997</v>
      </c>
      <c r="BY256" s="17">
        <v>-711011.1867659</v>
      </c>
      <c r="BZ256" s="17">
        <v>-651890.25478870003</v>
      </c>
      <c r="CA256" s="17">
        <v>-532708.27908329992</v>
      </c>
      <c r="CB256" s="17">
        <v>-523300.14212160005</v>
      </c>
      <c r="CC256" s="17">
        <v>-465655.69323520007</v>
      </c>
      <c r="CD256" s="17">
        <v>-427346.66636749997</v>
      </c>
      <c r="CE256" s="17">
        <v>-407762.34099740005</v>
      </c>
      <c r="CF256" s="17">
        <v>-399504.51451770001</v>
      </c>
      <c r="CG256" s="17">
        <v>-411408.16637460003</v>
      </c>
      <c r="CH256" s="17">
        <v>-385885.26218879991</v>
      </c>
      <c r="CI256" s="17">
        <v>-379598.226326</v>
      </c>
      <c r="CJ256" s="17">
        <v>-389801.3717837999</v>
      </c>
      <c r="CK256" s="17">
        <v>-409490.51112470002</v>
      </c>
      <c r="CL256" s="17">
        <v>-388938.32650999993</v>
      </c>
      <c r="CM256" s="17">
        <v>-384622.33261159988</v>
      </c>
      <c r="CN256" s="17">
        <v>-343900.61537740001</v>
      </c>
      <c r="CO256" s="17">
        <v>-357020.79485579999</v>
      </c>
      <c r="CP256" s="17">
        <v>-516431.39098699985</v>
      </c>
      <c r="CQ256" s="17">
        <v>-617847.94064789999</v>
      </c>
      <c r="CR256" s="17">
        <v>-645775.08977339999</v>
      </c>
      <c r="CS256" s="17">
        <v>-560836.82326530002</v>
      </c>
      <c r="CT256" s="17">
        <v>-649923.77965539997</v>
      </c>
      <c r="CU256" s="17">
        <v>-670056.12780519994</v>
      </c>
      <c r="CV256" s="17">
        <v>-727477.73970739986</v>
      </c>
      <c r="CW256" s="17">
        <v>-643611.5085623</v>
      </c>
      <c r="CX256" s="17">
        <v>-772868.30748929991</v>
      </c>
      <c r="CY256" s="17">
        <v>-735835.29213679989</v>
      </c>
      <c r="CZ256" s="17">
        <v>-766155.51530039986</v>
      </c>
      <c r="DA256" s="17">
        <v>-794269.25572619971</v>
      </c>
      <c r="DB256" s="17">
        <v>-743805.34688549978</v>
      </c>
      <c r="DC256" s="17">
        <v>-867661.87600139994</v>
      </c>
      <c r="DD256" s="17">
        <v>-901560.32339949976</v>
      </c>
      <c r="DE256" s="17">
        <v>-976445.45713</v>
      </c>
      <c r="DF256" s="17">
        <v>-1220559.8696674998</v>
      </c>
      <c r="DG256" s="17">
        <v>-1118070.6585401997</v>
      </c>
      <c r="DH256" s="17">
        <v>-1334950.4096547</v>
      </c>
      <c r="DI256" s="17">
        <v>-1397311.2156231001</v>
      </c>
      <c r="DJ256" s="17">
        <v>-1256659.1176172001</v>
      </c>
      <c r="DK256" s="17">
        <v>-1274706.1357052</v>
      </c>
      <c r="DL256" s="17">
        <v>-1345250.7282821001</v>
      </c>
      <c r="DM256" s="17">
        <v>-1698108.5889961999</v>
      </c>
      <c r="DN256" s="17">
        <v>-1639191.3354453</v>
      </c>
      <c r="DO256" s="17">
        <v>-1517111.5466026</v>
      </c>
      <c r="DP256" s="17">
        <v>-1496390.9578335006</v>
      </c>
      <c r="DQ256" s="17">
        <v>-1431461.2499517002</v>
      </c>
      <c r="DR256" s="17">
        <v>-1825905.6931778004</v>
      </c>
      <c r="DS256" s="17">
        <v>-1678025.0495925001</v>
      </c>
      <c r="DT256" s="17">
        <v>-1619594.6857524004</v>
      </c>
      <c r="DU256" s="17">
        <v>-2505952.0784350997</v>
      </c>
      <c r="DV256" s="17">
        <v>-2470282.1992390999</v>
      </c>
      <c r="DW256" s="17">
        <v>-2200199.1723692999</v>
      </c>
      <c r="DX256" s="17">
        <v>-2049705.3031492999</v>
      </c>
      <c r="DY256" s="17">
        <v>-1744922.4674265001</v>
      </c>
      <c r="DZ256" s="17">
        <v>-1577309.5729359002</v>
      </c>
      <c r="EA256" s="17">
        <v>-1442896.4450854</v>
      </c>
      <c r="EB256" s="17">
        <v>-1257055.9686562002</v>
      </c>
      <c r="EC256" s="17">
        <v>-1092730.1712643001</v>
      </c>
      <c r="ED256" s="17">
        <v>-1063017.0189941002</v>
      </c>
      <c r="EE256" s="17">
        <v>-1063018.1439490002</v>
      </c>
      <c r="EF256" s="17">
        <v>-926453.39880360023</v>
      </c>
      <c r="EG256" s="17">
        <v>-859680.66475630016</v>
      </c>
      <c r="EH256" s="17">
        <v>-682641.05160359992</v>
      </c>
      <c r="EI256" s="17">
        <v>-700244.00583020004</v>
      </c>
      <c r="EJ256" s="17">
        <v>-726691.38229370001</v>
      </c>
      <c r="EK256" s="17">
        <v>-674694.91928149993</v>
      </c>
      <c r="EL256" s="17">
        <v>-625269.8027152</v>
      </c>
      <c r="EM256" s="17">
        <v>-632113.10652319994</v>
      </c>
      <c r="EN256" s="17">
        <v>-553494.12070960004</v>
      </c>
      <c r="EO256" s="17">
        <v>-510732.68143269996</v>
      </c>
      <c r="EP256" s="17">
        <v>-1011986.6451011999</v>
      </c>
      <c r="EQ256" s="17">
        <v>-1196963.6109251</v>
      </c>
      <c r="ER256" s="17">
        <v>-1214354.4387938001</v>
      </c>
      <c r="ES256" s="17">
        <v>-1050495.9793272999</v>
      </c>
      <c r="ET256" s="17">
        <v>-1157389.7050983999</v>
      </c>
      <c r="EU256" s="17">
        <v>-1136645.0304863998</v>
      </c>
      <c r="EV256" s="17">
        <v>-1071448.9873299</v>
      </c>
      <c r="EW256" s="17">
        <v>-883511.33863510017</v>
      </c>
      <c r="EX256" s="17">
        <v>-984378.76796930016</v>
      </c>
      <c r="EY256" s="17">
        <v>-967019.17130250018</v>
      </c>
      <c r="EZ256" s="17">
        <v>-1060095.2874671002</v>
      </c>
      <c r="FA256" s="17">
        <v>-1019900.6639469001</v>
      </c>
      <c r="FB256" s="17">
        <v>-1664554.998653</v>
      </c>
      <c r="FC256" s="17">
        <v>-2126090.1667644004</v>
      </c>
      <c r="FD256" s="17">
        <v>-2174760.9202098004</v>
      </c>
      <c r="FE256" s="17">
        <v>-2144830.9825180997</v>
      </c>
      <c r="FF256" s="17">
        <v>-2297706.3270661999</v>
      </c>
      <c r="FG256" s="17">
        <v>-2291723.1227411004</v>
      </c>
      <c r="FH256" s="17">
        <v>-2177134.6575710005</v>
      </c>
      <c r="FI256" s="17">
        <v>-2128325.6091133002</v>
      </c>
      <c r="FJ256" s="17">
        <v>-2006745.1123218003</v>
      </c>
      <c r="FK256" s="17">
        <v>-1862722.1672296003</v>
      </c>
      <c r="FL256" s="17">
        <v>-1951810.3809058003</v>
      </c>
      <c r="FM256" s="17">
        <v>-2228510.7782736002</v>
      </c>
      <c r="FN256" s="17">
        <v>-2208690.2865587003</v>
      </c>
      <c r="FO256" s="17">
        <v>-2097214.2114361008</v>
      </c>
      <c r="FP256" s="17">
        <v>-2607717.1816313998</v>
      </c>
      <c r="FQ256" s="17">
        <v>-2496529.0887007997</v>
      </c>
      <c r="FR256" s="17">
        <v>-2607208.9031482995</v>
      </c>
      <c r="FS256" s="17">
        <v>-2487396.5844962997</v>
      </c>
      <c r="FT256" s="17">
        <v>-2422553.9302229001</v>
      </c>
      <c r="FU256" s="17">
        <v>-2441555.7421801998</v>
      </c>
      <c r="FV256" s="17">
        <v>-2266482.6611445993</v>
      </c>
      <c r="FW256" s="17">
        <v>-1805227.5368244005</v>
      </c>
      <c r="FX256" s="17">
        <v>-1879873.8301556001</v>
      </c>
      <c r="FY256" s="17">
        <v>-1620542.5216041002</v>
      </c>
      <c r="FZ256" s="17">
        <v>-1536107.8598420999</v>
      </c>
      <c r="GA256" s="17">
        <v>-1662814.9182712</v>
      </c>
      <c r="GB256" s="17">
        <v>-1607687.5815689999</v>
      </c>
      <c r="GC256" s="17">
        <v>-1524159.6897523</v>
      </c>
      <c r="GD256" s="17">
        <v>-1468552.5616785998</v>
      </c>
      <c r="GE256" s="17">
        <v>-1460709.9429369003</v>
      </c>
      <c r="GF256" s="17">
        <v>-1281058.2290266</v>
      </c>
      <c r="GG256" s="17">
        <v>-1240496.6528528002</v>
      </c>
      <c r="GH256" s="17">
        <v>-1240496.6528528002</v>
      </c>
      <c r="GI256" s="17">
        <v>-1121783.1134110002</v>
      </c>
      <c r="GJ256" s="17">
        <v>-909246.69125860021</v>
      </c>
      <c r="GK256" s="17">
        <v>-855997.57755990012</v>
      </c>
      <c r="GL256" s="17">
        <v>-1674840.9617433003</v>
      </c>
      <c r="GM256" s="17">
        <v>-1952331.5698989001</v>
      </c>
      <c r="GN256" s="17">
        <v>-1797419.7494362998</v>
      </c>
      <c r="GO256" s="17">
        <v>-2428282.5838564998</v>
      </c>
      <c r="GP256" s="17">
        <v>-2446807.0590573</v>
      </c>
      <c r="GQ256" s="17">
        <v>-2714408.3256528</v>
      </c>
      <c r="GR256" s="17">
        <v>-2888620.8538166001</v>
      </c>
      <c r="GS256" s="17">
        <v>-2713485.8403392993</v>
      </c>
      <c r="GT256" s="17">
        <v>-2802523.2169390004</v>
      </c>
      <c r="GU256" s="17">
        <v>-2729259.2574927998</v>
      </c>
      <c r="GV256" s="17">
        <v>-2809311.8412583</v>
      </c>
      <c r="GW256" s="17">
        <v>-2695275.1747882999</v>
      </c>
      <c r="GX256" s="17">
        <v>-2383902.5050528999</v>
      </c>
      <c r="GY256" s="17">
        <v>-2065287.9083087</v>
      </c>
      <c r="GZ256" s="17">
        <v>-2120037.9111088999</v>
      </c>
      <c r="HA256" s="17">
        <v>-2044430.2256756001</v>
      </c>
      <c r="HB256" s="17">
        <v>-1859099.1009159996</v>
      </c>
      <c r="HC256" s="17">
        <v>-1409674.0187299005</v>
      </c>
      <c r="HD256" s="17">
        <v>-1203336.3409198001</v>
      </c>
      <c r="HE256" s="17">
        <v>-1460465.5774393999</v>
      </c>
      <c r="HF256" s="17">
        <v>-1531675.9720238999</v>
      </c>
      <c r="HG256" s="17">
        <v>-1377777.8316540003</v>
      </c>
      <c r="HH256" s="17">
        <v>-1429058.6934319003</v>
      </c>
      <c r="HI256" s="17">
        <v>-1391186.2909947003</v>
      </c>
      <c r="HJ256" s="17">
        <v>-1626228.8740768998</v>
      </c>
      <c r="HK256" s="17">
        <v>-1330303.6566991</v>
      </c>
      <c r="HL256" s="17">
        <v>-1713365.4836491998</v>
      </c>
      <c r="HM256" s="17">
        <v>-1773440.0497567998</v>
      </c>
      <c r="HN256" s="17">
        <v>-1890930.9837376995</v>
      </c>
      <c r="HO256" s="17">
        <v>-1709677.6500932002</v>
      </c>
      <c r="HP256" s="17">
        <v>-1910884.4194815999</v>
      </c>
      <c r="HQ256" s="17">
        <v>-1751200.5533426998</v>
      </c>
      <c r="HR256" s="17">
        <v>-2134824.6942395996</v>
      </c>
      <c r="HS256" s="17">
        <v>-2351445.5460679997</v>
      </c>
      <c r="HT256" s="17">
        <v>-2331199.3793333997</v>
      </c>
      <c r="HU256" s="17">
        <v>-2237952.9005806996</v>
      </c>
      <c r="HV256" s="17">
        <v>-2433399.3344222</v>
      </c>
      <c r="HW256" s="17">
        <v>-1740054.8149631</v>
      </c>
      <c r="HX256" s="17">
        <v>-2320103.0493407999</v>
      </c>
      <c r="HY256" s="17">
        <v>-1610528.0018859999</v>
      </c>
      <c r="HZ256" s="17">
        <v>-1890032.5573761999</v>
      </c>
      <c r="IA256" s="17">
        <v>-2253778.3139670999</v>
      </c>
      <c r="IB256" s="17">
        <v>-2578671.1908586998</v>
      </c>
      <c r="IC256" s="17">
        <v>-3072311.7120905002</v>
      </c>
      <c r="ID256" s="17">
        <v>-3049064.6770653999</v>
      </c>
      <c r="IE256" s="17">
        <v>-3203834.7718086001</v>
      </c>
      <c r="IF256" s="17">
        <v>-3274017.1608022004</v>
      </c>
      <c r="IG256" s="17">
        <v>-1617976.0443138003</v>
      </c>
      <c r="IH256" s="17">
        <v>-1535805.8606466004</v>
      </c>
      <c r="II256" s="17">
        <v>-1398468.5123848</v>
      </c>
      <c r="IJ256" s="17">
        <v>-1580904.7473522001</v>
      </c>
      <c r="IK256" s="17">
        <v>-1472131.5118989004</v>
      </c>
      <c r="IL256" s="17">
        <v>-1331164.9043573001</v>
      </c>
      <c r="IM256" s="17">
        <v>-1218411.4142475</v>
      </c>
      <c r="IN256" s="17">
        <v>-1311419.1769679</v>
      </c>
      <c r="IO256" s="17">
        <v>-1338860.5781088001</v>
      </c>
      <c r="IP256" s="17">
        <v>-1757840.6040212002</v>
      </c>
      <c r="IQ256" s="17">
        <v>-2467579.9397485997</v>
      </c>
      <c r="IR256" s="17">
        <v>-3313172.3061744994</v>
      </c>
      <c r="IS256" s="17">
        <v>-3087164.9347163998</v>
      </c>
      <c r="IT256" s="17">
        <v>-3202929.6891642995</v>
      </c>
      <c r="IU256" s="17">
        <v>-3679543.4374009995</v>
      </c>
      <c r="IV256" s="17">
        <v>-3942241.3288339996</v>
      </c>
      <c r="IW256" s="17">
        <v>-3953827.7440190017</v>
      </c>
      <c r="IX256" s="17">
        <v>-3799868.0138065992</v>
      </c>
      <c r="IY256" s="17">
        <v>-3060440.5596975996</v>
      </c>
      <c r="IZ256" s="17">
        <v>-2724857.3415454002</v>
      </c>
      <c r="JA256" s="17">
        <v>-3158245.5908990991</v>
      </c>
      <c r="JB256" s="17">
        <v>-2795651.6935869004</v>
      </c>
      <c r="JC256" s="17">
        <v>-2486552.8218716998</v>
      </c>
      <c r="JD256" s="17">
        <v>-2564152.2375364001</v>
      </c>
      <c r="JE256" s="17">
        <v>-2457976.1594530996</v>
      </c>
      <c r="JF256" s="17">
        <v>-5005230.9818503</v>
      </c>
      <c r="JG256" s="17">
        <v>-5249069.1223988002</v>
      </c>
      <c r="JH256" s="17">
        <v>-4597363.6968387999</v>
      </c>
      <c r="JI256" s="17">
        <v>-4991816.832951</v>
      </c>
      <c r="JJ256" s="17">
        <v>-5185830.3340918999</v>
      </c>
      <c r="JK256" s="17">
        <v>-6647091.6741507016</v>
      </c>
      <c r="JL256" s="17">
        <v>-7064362.4532286003</v>
      </c>
      <c r="JM256" s="17">
        <v>-6878513.9056417998</v>
      </c>
      <c r="JN256" s="17">
        <v>-7667283.6748157023</v>
      </c>
      <c r="JO256" s="17">
        <v>-5885555.253358501</v>
      </c>
      <c r="JP256" s="17">
        <v>-6072135.0708721997</v>
      </c>
      <c r="JQ256" s="17">
        <v>-6685003.6458400991</v>
      </c>
      <c r="JR256" s="17">
        <v>-6728226.7550006006</v>
      </c>
      <c r="JS256" s="17">
        <v>-7274946.2878844002</v>
      </c>
      <c r="JT256" s="17">
        <v>-9817509.1063428018</v>
      </c>
      <c r="JU256" s="17">
        <v>-11018721.410169899</v>
      </c>
      <c r="JV256" s="17">
        <v>-7751709.0493101999</v>
      </c>
      <c r="JW256" s="17">
        <v>-8025710.5802599005</v>
      </c>
      <c r="JX256" s="17">
        <v>-6554216.9114954015</v>
      </c>
      <c r="JY256" s="17">
        <v>-4961339.6487259995</v>
      </c>
      <c r="JZ256" s="17">
        <v>-5690934.341846901</v>
      </c>
      <c r="KA256" s="17">
        <v>-6150663.3750088001</v>
      </c>
      <c r="KB256" s="17">
        <v>-5107962.7963327998</v>
      </c>
      <c r="KC256" s="17">
        <v>-4722428.0789930001</v>
      </c>
      <c r="KD256" s="17">
        <v>-12285116.3856577</v>
      </c>
      <c r="KE256" s="17">
        <v>-12787271.388026902</v>
      </c>
      <c r="KF256" s="17">
        <v>-12636708.633709002</v>
      </c>
      <c r="KG256" s="17">
        <v>-10028340.7870603</v>
      </c>
      <c r="KH256" s="17">
        <v>-6066169.9652339015</v>
      </c>
    </row>
    <row r="257" spans="2:294" x14ac:dyDescent="0.2">
      <c r="B257" s="18" t="s">
        <v>136</v>
      </c>
      <c r="C257" s="18">
        <v>26740.5470938</v>
      </c>
      <c r="D257" s="18">
        <v>26196.450584800001</v>
      </c>
      <c r="E257" s="18">
        <v>21513.059178400003</v>
      </c>
      <c r="F257" s="18">
        <v>16604.634651199998</v>
      </c>
      <c r="G257" s="18">
        <v>19143.055708500004</v>
      </c>
      <c r="H257" s="18">
        <v>13153.497670499999</v>
      </c>
      <c r="I257" s="18">
        <v>64982.7076705</v>
      </c>
      <c r="J257" s="18">
        <v>67812.45877550001</v>
      </c>
      <c r="K257" s="18">
        <v>55699.014957799998</v>
      </c>
      <c r="L257" s="18">
        <v>55703.845474400005</v>
      </c>
      <c r="M257" s="18">
        <v>54242.049818500003</v>
      </c>
      <c r="N257" s="18">
        <v>49926.356729700005</v>
      </c>
      <c r="O257" s="18">
        <v>52674.342772299999</v>
      </c>
      <c r="P257" s="18">
        <v>48845.107082899995</v>
      </c>
      <c r="Q257" s="18">
        <v>52909.355532299996</v>
      </c>
      <c r="R257" s="18">
        <v>54171.701236699999</v>
      </c>
      <c r="S257" s="18">
        <v>45918.178735100002</v>
      </c>
      <c r="T257" s="18">
        <v>93877.191494599989</v>
      </c>
      <c r="U257" s="18">
        <v>89532.739943799985</v>
      </c>
      <c r="V257" s="18">
        <v>87032.135270900006</v>
      </c>
      <c r="W257" s="18">
        <v>82153.276582299994</v>
      </c>
      <c r="X257" s="18">
        <v>82695.543144499999</v>
      </c>
      <c r="Y257" s="18">
        <v>75633.023601999987</v>
      </c>
      <c r="Z257" s="18">
        <v>73593.023601999987</v>
      </c>
      <c r="AA257" s="18">
        <v>72592.7687401</v>
      </c>
      <c r="AB257" s="18">
        <v>75896.7687401</v>
      </c>
      <c r="AC257" s="18">
        <v>72296.994878700018</v>
      </c>
      <c r="AD257" s="18">
        <v>76955.13496760001</v>
      </c>
      <c r="AE257" s="18">
        <v>76154.13496760001</v>
      </c>
      <c r="AF257" s="18">
        <v>70516.934967599998</v>
      </c>
      <c r="AG257" s="18">
        <v>64578.5550028</v>
      </c>
      <c r="AH257" s="18">
        <v>64833.539635899986</v>
      </c>
      <c r="AI257" s="18">
        <v>63731.131055699996</v>
      </c>
      <c r="AJ257" s="18">
        <v>61913.833470700003</v>
      </c>
      <c r="AK257" s="18">
        <v>59825.605011599997</v>
      </c>
      <c r="AL257" s="18">
        <v>61322.255487499999</v>
      </c>
      <c r="AM257" s="18">
        <v>58748.253143100002</v>
      </c>
      <c r="AN257" s="18">
        <v>55903.944126199996</v>
      </c>
      <c r="AO257" s="18">
        <v>59525.846953500004</v>
      </c>
      <c r="AP257" s="18">
        <v>53629.06254810001</v>
      </c>
      <c r="AQ257" s="18">
        <v>59228.273891400007</v>
      </c>
      <c r="AR257" s="18">
        <v>77749.210220699999</v>
      </c>
      <c r="AS257" s="18">
        <v>58030.289720699999</v>
      </c>
      <c r="AT257" s="18">
        <v>61253.492212900004</v>
      </c>
      <c r="AU257" s="18">
        <v>56252.9768912</v>
      </c>
      <c r="AV257" s="18">
        <v>57687.528013899995</v>
      </c>
      <c r="AW257" s="18">
        <v>55119.804330900006</v>
      </c>
      <c r="AX257" s="18">
        <v>49411.350240900007</v>
      </c>
      <c r="AY257" s="18">
        <v>50866.107367599994</v>
      </c>
      <c r="AZ257" s="18">
        <v>50644.722038100008</v>
      </c>
      <c r="BA257" s="18">
        <v>52567.650422800005</v>
      </c>
      <c r="BB257" s="18">
        <v>56036.439553600008</v>
      </c>
      <c r="BC257" s="18">
        <v>50855.651971700005</v>
      </c>
      <c r="BD257" s="18">
        <v>55866.381297399996</v>
      </c>
      <c r="BE257" s="18">
        <v>55387.390131599997</v>
      </c>
      <c r="BF257" s="18">
        <v>49567.799334800002</v>
      </c>
      <c r="BG257" s="18">
        <v>49078.293069800005</v>
      </c>
      <c r="BH257" s="18">
        <v>45187.689401399999</v>
      </c>
      <c r="BI257" s="18">
        <v>42809.632236900005</v>
      </c>
      <c r="BJ257" s="18">
        <v>41148.350628299995</v>
      </c>
      <c r="BK257" s="18">
        <v>37286.125293199999</v>
      </c>
      <c r="BL257" s="18">
        <v>37433.462406700004</v>
      </c>
      <c r="BM257" s="18">
        <v>35112.418719399997</v>
      </c>
      <c r="BN257" s="18">
        <v>35131.404794900001</v>
      </c>
      <c r="BO257" s="18">
        <v>34448.250361900005</v>
      </c>
      <c r="BP257" s="18">
        <v>32803.5327817</v>
      </c>
      <c r="BQ257" s="18">
        <v>51891.672114700006</v>
      </c>
      <c r="BR257" s="18">
        <v>61049.714398199998</v>
      </c>
      <c r="BS257" s="18">
        <v>47708.059428699991</v>
      </c>
      <c r="BT257" s="18">
        <v>32438.759988400001</v>
      </c>
      <c r="BU257" s="18">
        <v>25252.0052875</v>
      </c>
      <c r="BV257" s="18">
        <v>24131.2756305</v>
      </c>
      <c r="BW257" s="18">
        <v>24488.179359999998</v>
      </c>
      <c r="BX257" s="18">
        <v>19996.670072099994</v>
      </c>
      <c r="BY257" s="18">
        <v>21029.2380667</v>
      </c>
      <c r="BZ257" s="18">
        <v>21025.312603500002</v>
      </c>
      <c r="CA257" s="18">
        <v>21928.860603499998</v>
      </c>
      <c r="CB257" s="18">
        <v>23117.965603500001</v>
      </c>
      <c r="CC257" s="18">
        <v>21979.846435400003</v>
      </c>
      <c r="CD257" s="18">
        <v>30508.846435400003</v>
      </c>
      <c r="CE257" s="18">
        <v>21212.966658899997</v>
      </c>
      <c r="CF257" s="18">
        <v>22699.834658899996</v>
      </c>
      <c r="CG257" s="18">
        <v>25108.617933900001</v>
      </c>
      <c r="CH257" s="18">
        <v>22350.226284000004</v>
      </c>
      <c r="CI257" s="18">
        <v>22507.050513000006</v>
      </c>
      <c r="CJ257" s="18">
        <v>21929.447475100002</v>
      </c>
      <c r="CK257" s="18">
        <v>28335.544235300003</v>
      </c>
      <c r="CL257" s="18">
        <v>31069.672749999998</v>
      </c>
      <c r="CM257" s="18">
        <v>30580.921704000008</v>
      </c>
      <c r="CN257" s="18">
        <v>31783.471704000007</v>
      </c>
      <c r="CO257" s="18">
        <v>33115.851704000008</v>
      </c>
      <c r="CP257" s="18">
        <v>34333.1898955</v>
      </c>
      <c r="CQ257" s="18">
        <v>41540.239895500003</v>
      </c>
      <c r="CR257" s="18">
        <v>33165.459895500004</v>
      </c>
      <c r="CS257" s="18">
        <v>32958.414719499997</v>
      </c>
      <c r="CT257" s="18">
        <v>37723.325432999998</v>
      </c>
      <c r="CU257" s="18">
        <v>35605.9035449</v>
      </c>
      <c r="CV257" s="18">
        <v>38010.856884899993</v>
      </c>
      <c r="CW257" s="18">
        <v>39019.254705700005</v>
      </c>
      <c r="CX257" s="18">
        <v>45711.969596900002</v>
      </c>
      <c r="CY257" s="18">
        <v>46462.919501700002</v>
      </c>
      <c r="CZ257" s="18">
        <v>46177.6595017</v>
      </c>
      <c r="DA257" s="18">
        <v>48233.253657699992</v>
      </c>
      <c r="DB257" s="18">
        <v>44133.306168999996</v>
      </c>
      <c r="DC257" s="18">
        <v>41354.284167900005</v>
      </c>
      <c r="DD257" s="18">
        <v>49078.72799520001</v>
      </c>
      <c r="DE257" s="18">
        <v>39587.977995200003</v>
      </c>
      <c r="DF257" s="18">
        <v>39482.657995200003</v>
      </c>
      <c r="DG257" s="18">
        <v>39333.673961799999</v>
      </c>
      <c r="DH257" s="18">
        <v>38496.892252999998</v>
      </c>
      <c r="DI257" s="18">
        <v>39687.970623500005</v>
      </c>
      <c r="DJ257" s="18">
        <v>37616.086539000011</v>
      </c>
      <c r="DK257" s="18">
        <v>36836.005616900002</v>
      </c>
      <c r="DL257" s="18">
        <v>39632.331947700004</v>
      </c>
      <c r="DM257" s="18">
        <v>39333.234568900007</v>
      </c>
      <c r="DN257" s="18">
        <v>40058.5110623</v>
      </c>
      <c r="DO257" s="18">
        <v>41247.447555699997</v>
      </c>
      <c r="DP257" s="18">
        <v>36984.561958999999</v>
      </c>
      <c r="DQ257" s="18">
        <v>48730.492601500002</v>
      </c>
      <c r="DR257" s="18">
        <v>40663.109094899999</v>
      </c>
      <c r="DS257" s="18">
        <v>43192.539599699994</v>
      </c>
      <c r="DT257" s="18">
        <v>48035.7159312</v>
      </c>
      <c r="DU257" s="18">
        <v>48048.3963105</v>
      </c>
      <c r="DV257" s="18">
        <v>59000.655972000008</v>
      </c>
      <c r="DW257" s="18">
        <v>35788.664778100007</v>
      </c>
      <c r="DX257" s="18">
        <v>33390.433036400005</v>
      </c>
      <c r="DY257" s="18">
        <v>32021.205328200009</v>
      </c>
      <c r="DZ257" s="18">
        <v>31163.554434500002</v>
      </c>
      <c r="EA257" s="18">
        <v>37435.53354080001</v>
      </c>
      <c r="EB257" s="18">
        <v>37448.982647100005</v>
      </c>
      <c r="EC257" s="18">
        <v>38608.781753399999</v>
      </c>
      <c r="ED257" s="18">
        <v>40144.526269299997</v>
      </c>
      <c r="EE257" s="18">
        <v>56332.455375599995</v>
      </c>
      <c r="EF257" s="18">
        <v>56354.904481900012</v>
      </c>
      <c r="EG257" s="18">
        <v>56459.573588200001</v>
      </c>
      <c r="EH257" s="18">
        <v>54685.288017300001</v>
      </c>
      <c r="EI257" s="18">
        <v>54736.049803600006</v>
      </c>
      <c r="EJ257" s="18">
        <v>54642.650826400008</v>
      </c>
      <c r="EK257" s="18">
        <v>55529.246718500006</v>
      </c>
      <c r="EL257" s="18">
        <v>56337.065305899996</v>
      </c>
      <c r="EM257" s="18">
        <v>56933.650000299996</v>
      </c>
      <c r="EN257" s="18">
        <v>58442.817741800005</v>
      </c>
      <c r="EO257" s="18">
        <v>59488.164382499999</v>
      </c>
      <c r="EP257" s="18">
        <v>59501.551775600004</v>
      </c>
      <c r="EQ257" s="18">
        <v>60884.413034400008</v>
      </c>
      <c r="ER257" s="18">
        <v>62523.495812400004</v>
      </c>
      <c r="ES257" s="18">
        <v>62213.131915899998</v>
      </c>
      <c r="ET257" s="18">
        <v>56895.440871899991</v>
      </c>
      <c r="EU257" s="18">
        <v>56198.783113500001</v>
      </c>
      <c r="EV257" s="18">
        <v>53365.475277800004</v>
      </c>
      <c r="EW257" s="18">
        <v>50341.773922799992</v>
      </c>
      <c r="EX257" s="18">
        <v>50354.997540200005</v>
      </c>
      <c r="EY257" s="18">
        <v>50267.232181400002</v>
      </c>
      <c r="EZ257" s="18">
        <v>40035.649534000004</v>
      </c>
      <c r="FA257" s="18">
        <v>31611.2250547</v>
      </c>
      <c r="FB257" s="18">
        <v>30582.675114000001</v>
      </c>
      <c r="FC257" s="18">
        <v>28216.308899700005</v>
      </c>
      <c r="FD257" s="18">
        <v>37341.135532300003</v>
      </c>
      <c r="FE257" s="18">
        <v>30329.368365000002</v>
      </c>
      <c r="FF257" s="18">
        <v>44485.652960900006</v>
      </c>
      <c r="FG257" s="18">
        <v>49120.831213599995</v>
      </c>
      <c r="FH257" s="18">
        <v>41019.4532053</v>
      </c>
      <c r="FI257" s="18">
        <v>38330.143216900004</v>
      </c>
      <c r="FJ257" s="18">
        <v>35285.358667499997</v>
      </c>
      <c r="FK257" s="18">
        <v>32483.381805100002</v>
      </c>
      <c r="FL257" s="18">
        <v>33072.759232899996</v>
      </c>
      <c r="FM257" s="18">
        <v>42163.039658900008</v>
      </c>
      <c r="FN257" s="18">
        <v>35682.862577100001</v>
      </c>
      <c r="FO257" s="18">
        <v>37440.792299300003</v>
      </c>
      <c r="FP257" s="18">
        <v>38309.404983499997</v>
      </c>
      <c r="FQ257" s="18">
        <v>46637.904003399999</v>
      </c>
      <c r="FR257" s="18">
        <v>61130.629917900013</v>
      </c>
      <c r="FS257" s="18">
        <v>62006.618325100018</v>
      </c>
      <c r="FT257" s="18">
        <v>63335.252425500017</v>
      </c>
      <c r="FU257" s="18">
        <v>69700.580530900013</v>
      </c>
      <c r="FV257" s="18">
        <v>80243.406367300006</v>
      </c>
      <c r="FW257" s="18">
        <v>40097.407653599999</v>
      </c>
      <c r="FX257" s="18">
        <v>41198.215455600002</v>
      </c>
      <c r="FY257" s="18">
        <v>41362.374343399999</v>
      </c>
      <c r="FZ257" s="18">
        <v>43731.688561800001</v>
      </c>
      <c r="GA257" s="18">
        <v>45385.286728699997</v>
      </c>
      <c r="GB257" s="18">
        <v>48316.352205599993</v>
      </c>
      <c r="GC257" s="18">
        <v>49648.628382399998</v>
      </c>
      <c r="GD257" s="18">
        <v>50776.681590400003</v>
      </c>
      <c r="GE257" s="18">
        <v>49914.802344000003</v>
      </c>
      <c r="GF257" s="18">
        <v>51257.818600500003</v>
      </c>
      <c r="GG257" s="18">
        <v>53141.533094099999</v>
      </c>
      <c r="GH257" s="18">
        <v>53141.533094099999</v>
      </c>
      <c r="GI257" s="18">
        <v>53502.618086099996</v>
      </c>
      <c r="GJ257" s="18">
        <v>51484.665918400002</v>
      </c>
      <c r="GK257" s="18">
        <v>51681.6302631</v>
      </c>
      <c r="GL257" s="18">
        <v>51914.979835400016</v>
      </c>
      <c r="GM257" s="18">
        <v>52417.512927999996</v>
      </c>
      <c r="GN257" s="18">
        <v>51854.2168972</v>
      </c>
      <c r="GO257" s="18">
        <v>44997.843318200001</v>
      </c>
      <c r="GP257" s="18">
        <v>46313.049632000002</v>
      </c>
      <c r="GQ257" s="18">
        <v>51881.816415000001</v>
      </c>
      <c r="GR257" s="18">
        <v>44925.460681500001</v>
      </c>
      <c r="GS257" s="18">
        <v>45052.851768100001</v>
      </c>
      <c r="GT257" s="18">
        <v>46808.326827899997</v>
      </c>
      <c r="GU257" s="18">
        <v>48367.2092882</v>
      </c>
      <c r="GV257" s="18">
        <v>48058.707651199999</v>
      </c>
      <c r="GW257" s="18">
        <v>51166.973301599995</v>
      </c>
      <c r="GX257" s="18">
        <v>45373.401416000008</v>
      </c>
      <c r="GY257" s="18">
        <v>44944.521616499995</v>
      </c>
      <c r="GZ257" s="18">
        <v>46186.317570399995</v>
      </c>
      <c r="HA257" s="18">
        <v>47661.705426199995</v>
      </c>
      <c r="HB257" s="18">
        <v>47736.128218799997</v>
      </c>
      <c r="HC257" s="18">
        <v>45810.551012899996</v>
      </c>
      <c r="HD257" s="18">
        <v>51342.01980110001</v>
      </c>
      <c r="HE257" s="18">
        <v>45619.18285479999</v>
      </c>
      <c r="HF257" s="18">
        <v>55006.085798799999</v>
      </c>
      <c r="HG257" s="18">
        <v>54709.611761200002</v>
      </c>
      <c r="HH257" s="18">
        <v>46637.747509700006</v>
      </c>
      <c r="HI257" s="18">
        <v>51208.123411499997</v>
      </c>
      <c r="HJ257" s="18">
        <v>49336.2385478</v>
      </c>
      <c r="HK257" s="18">
        <v>55551.606838299995</v>
      </c>
      <c r="HL257" s="18">
        <v>51359.643941200004</v>
      </c>
      <c r="HM257" s="18">
        <v>48482.540389899994</v>
      </c>
      <c r="HN257" s="18">
        <v>53741.46701629999</v>
      </c>
      <c r="HO257" s="18">
        <v>58169.552510399983</v>
      </c>
      <c r="HP257" s="18">
        <v>64334.969973700012</v>
      </c>
      <c r="HQ257" s="18">
        <v>54403.982781000006</v>
      </c>
      <c r="HR257" s="18">
        <v>59878.471013400005</v>
      </c>
      <c r="HS257" s="18">
        <v>57227.835571700001</v>
      </c>
      <c r="HT257" s="18">
        <v>47895.18948519999</v>
      </c>
      <c r="HU257" s="18">
        <v>46229.45496219999</v>
      </c>
      <c r="HV257" s="18">
        <v>45612.117422600008</v>
      </c>
      <c r="HW257" s="18">
        <v>46793.751238500001</v>
      </c>
      <c r="HX257" s="18">
        <v>45348.785293399997</v>
      </c>
      <c r="HY257" s="18">
        <v>51746.994348299995</v>
      </c>
      <c r="HZ257" s="18">
        <v>45656.170649799991</v>
      </c>
      <c r="IA257" s="18">
        <v>48646.691873199998</v>
      </c>
      <c r="IB257" s="18">
        <v>48700.987010900004</v>
      </c>
      <c r="IC257" s="18">
        <v>48739.769241499991</v>
      </c>
      <c r="ID257" s="18">
        <v>48775.245181700004</v>
      </c>
      <c r="IE257" s="18">
        <v>45806.861062700002</v>
      </c>
      <c r="IF257" s="18">
        <v>46188.594407200006</v>
      </c>
      <c r="IG257" s="18">
        <v>45892.568976800001</v>
      </c>
      <c r="IH257" s="18">
        <v>46398.848474899998</v>
      </c>
      <c r="II257" s="18">
        <v>47633.3301956</v>
      </c>
      <c r="IJ257" s="18">
        <v>45088.2152126</v>
      </c>
      <c r="IK257" s="18">
        <v>45294.537774699995</v>
      </c>
      <c r="IL257" s="18">
        <v>45093.4485145</v>
      </c>
      <c r="IM257" s="18">
        <v>44762.339420299999</v>
      </c>
      <c r="IN257" s="18">
        <v>48052.610460600008</v>
      </c>
      <c r="IO257" s="18">
        <v>47997.080209799999</v>
      </c>
      <c r="IP257" s="18">
        <v>48049.756791499996</v>
      </c>
      <c r="IQ257" s="18">
        <v>49496.455642699992</v>
      </c>
      <c r="IR257" s="18">
        <v>74187.312938699994</v>
      </c>
      <c r="IS257" s="18">
        <v>56467.443691000008</v>
      </c>
      <c r="IT257" s="18">
        <v>55692.372467199995</v>
      </c>
      <c r="IU257" s="18">
        <v>54037.3028615</v>
      </c>
      <c r="IV257" s="18">
        <v>60297.356511999991</v>
      </c>
      <c r="IW257" s="18">
        <v>56581.690276599998</v>
      </c>
      <c r="IX257" s="18">
        <v>53086.8106845</v>
      </c>
      <c r="IY257" s="18">
        <v>53206.8108316</v>
      </c>
      <c r="IZ257" s="18">
        <v>53104.156406000002</v>
      </c>
      <c r="JA257" s="18">
        <v>74096.736486099995</v>
      </c>
      <c r="JB257" s="18">
        <v>74159.484693999999</v>
      </c>
      <c r="JC257" s="18">
        <v>60512.776008599991</v>
      </c>
      <c r="JD257" s="18">
        <v>61624.142759900002</v>
      </c>
      <c r="JE257" s="18">
        <v>57073.425088899996</v>
      </c>
      <c r="JF257" s="18">
        <v>72067.821683300004</v>
      </c>
      <c r="JG257" s="18">
        <v>54192.483674099996</v>
      </c>
      <c r="JH257" s="18">
        <v>55468.202653400003</v>
      </c>
      <c r="JI257" s="18">
        <v>56713.204240099993</v>
      </c>
      <c r="JJ257" s="18">
        <v>150354.8098362</v>
      </c>
      <c r="JK257" s="18">
        <v>150373.46798089999</v>
      </c>
      <c r="JL257" s="18">
        <v>150388.48107110002</v>
      </c>
      <c r="JM257" s="18">
        <v>150931.14241250002</v>
      </c>
      <c r="JN257" s="18">
        <v>151398.8339577</v>
      </c>
      <c r="JO257" s="18">
        <v>151760.06087479999</v>
      </c>
      <c r="JP257" s="18">
        <v>153381.1287955</v>
      </c>
      <c r="JQ257" s="18">
        <v>556459.57929160004</v>
      </c>
      <c r="JR257" s="18">
        <v>555865.02081709995</v>
      </c>
      <c r="JS257" s="18">
        <v>553750.70317290013</v>
      </c>
      <c r="JT257" s="18">
        <v>553244.80563900003</v>
      </c>
      <c r="JU257" s="18">
        <v>553168.80045889993</v>
      </c>
      <c r="JV257" s="18">
        <v>551545.12174550002</v>
      </c>
      <c r="JW257" s="18">
        <v>551433.42869050009</v>
      </c>
      <c r="JX257" s="18">
        <v>551970.32096199994</v>
      </c>
      <c r="JY257" s="18">
        <v>552578.31957169995</v>
      </c>
      <c r="JZ257" s="18">
        <v>552537.26671530004</v>
      </c>
      <c r="KA257" s="18">
        <v>555744.73965779995</v>
      </c>
      <c r="KB257" s="18">
        <v>157212.8493463</v>
      </c>
      <c r="KC257" s="18">
        <v>157153.08156009999</v>
      </c>
      <c r="KD257" s="18">
        <v>156762.60525399999</v>
      </c>
      <c r="KE257" s="18">
        <v>156556.20774309998</v>
      </c>
      <c r="KF257" s="18">
        <v>156819.68953639996</v>
      </c>
      <c r="KG257" s="18">
        <v>157269.35644440001</v>
      </c>
      <c r="KH257" s="18">
        <v>159302.09754300001</v>
      </c>
    </row>
    <row r="258" spans="2:294" x14ac:dyDescent="0.2">
      <c r="B258" s="19" t="s">
        <v>137</v>
      </c>
      <c r="C258" s="19">
        <v>29.077009399999998</v>
      </c>
      <c r="D258" s="19">
        <v>29.077009399999998</v>
      </c>
      <c r="E258" s="19">
        <v>29.077009399999998</v>
      </c>
      <c r="F258" s="19">
        <v>29.077009399999998</v>
      </c>
      <c r="G258" s="19">
        <v>29.453020800000001</v>
      </c>
      <c r="H258" s="19">
        <v>29.453020800000001</v>
      </c>
      <c r="I258" s="19">
        <v>29.453020800000001</v>
      </c>
      <c r="J258" s="19">
        <v>29.453020800000001</v>
      </c>
      <c r="K258" s="19">
        <v>29.453020800000001</v>
      </c>
      <c r="L258" s="19">
        <v>29.8290322</v>
      </c>
      <c r="M258" s="19">
        <v>29.8290322</v>
      </c>
      <c r="N258" s="19">
        <v>-0.17095779999999997</v>
      </c>
      <c r="O258" s="19">
        <v>-0.17095779999999997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0</v>
      </c>
      <c r="BF258" s="19">
        <v>0</v>
      </c>
      <c r="BG258" s="19">
        <v>0</v>
      </c>
      <c r="BH258" s="19">
        <v>0</v>
      </c>
      <c r="BI258" s="19">
        <v>0</v>
      </c>
      <c r="BJ258" s="19">
        <v>0</v>
      </c>
      <c r="BK258" s="19">
        <v>0</v>
      </c>
      <c r="BL258" s="19">
        <v>0</v>
      </c>
      <c r="BM258" s="19">
        <v>0</v>
      </c>
      <c r="BN258" s="19">
        <v>0</v>
      </c>
      <c r="BO258" s="19">
        <v>0</v>
      </c>
      <c r="BP258" s="19">
        <v>0</v>
      </c>
      <c r="BQ258" s="19">
        <v>0</v>
      </c>
      <c r="BR258" s="19">
        <v>0</v>
      </c>
      <c r="BS258" s="19">
        <v>0</v>
      </c>
      <c r="BT258" s="19">
        <v>0</v>
      </c>
      <c r="BU258" s="19">
        <v>0</v>
      </c>
      <c r="BV258" s="19">
        <v>0</v>
      </c>
      <c r="BW258" s="19">
        <v>0</v>
      </c>
      <c r="BX258" s="19">
        <v>0</v>
      </c>
      <c r="BY258" s="19">
        <v>0</v>
      </c>
      <c r="BZ258" s="19">
        <v>0</v>
      </c>
      <c r="CA258" s="19">
        <v>0</v>
      </c>
      <c r="CB258" s="19">
        <v>0</v>
      </c>
      <c r="CC258" s="19">
        <v>0</v>
      </c>
      <c r="CD258" s="19">
        <v>0</v>
      </c>
      <c r="CE258" s="19">
        <v>0</v>
      </c>
      <c r="CF258" s="19">
        <v>0</v>
      </c>
      <c r="CG258" s="19">
        <v>0</v>
      </c>
      <c r="CH258" s="19">
        <v>0</v>
      </c>
      <c r="CI258" s="19">
        <v>0</v>
      </c>
      <c r="CJ258" s="19">
        <v>0</v>
      </c>
      <c r="CK258" s="19">
        <v>0</v>
      </c>
      <c r="CL258" s="19">
        <v>0</v>
      </c>
      <c r="CM258" s="19">
        <v>0</v>
      </c>
      <c r="CN258" s="19">
        <v>0</v>
      </c>
      <c r="CO258" s="19">
        <v>0</v>
      </c>
      <c r="CP258" s="19">
        <v>0</v>
      </c>
      <c r="CQ258" s="19">
        <v>0</v>
      </c>
      <c r="CR258" s="19">
        <v>0</v>
      </c>
      <c r="CS258" s="19">
        <v>0</v>
      </c>
      <c r="CT258" s="19">
        <v>0</v>
      </c>
      <c r="CU258" s="19">
        <v>0</v>
      </c>
      <c r="CV258" s="19">
        <v>0</v>
      </c>
      <c r="CW258" s="19">
        <v>0</v>
      </c>
      <c r="CX258" s="19">
        <v>0</v>
      </c>
      <c r="CY258" s="19">
        <v>0</v>
      </c>
      <c r="CZ258" s="19">
        <v>0</v>
      </c>
      <c r="DA258" s="19">
        <v>0</v>
      </c>
      <c r="DB258" s="19">
        <v>0</v>
      </c>
      <c r="DC258" s="19">
        <v>0</v>
      </c>
      <c r="DD258" s="19">
        <v>0</v>
      </c>
      <c r="DE258" s="19">
        <v>0</v>
      </c>
      <c r="DF258" s="19">
        <v>0</v>
      </c>
      <c r="DG258" s="19">
        <v>0</v>
      </c>
      <c r="DH258" s="19">
        <v>0</v>
      </c>
      <c r="DI258" s="19">
        <v>0</v>
      </c>
      <c r="DJ258" s="19">
        <v>0</v>
      </c>
      <c r="DK258" s="19">
        <v>0</v>
      </c>
      <c r="DL258" s="19">
        <v>0</v>
      </c>
      <c r="DM258" s="19">
        <v>0</v>
      </c>
      <c r="DN258" s="19">
        <v>0</v>
      </c>
      <c r="DO258" s="19">
        <v>0</v>
      </c>
      <c r="DP258" s="19">
        <v>0</v>
      </c>
      <c r="DQ258" s="19">
        <v>0</v>
      </c>
      <c r="DR258" s="19">
        <v>0</v>
      </c>
      <c r="DS258" s="19">
        <v>0</v>
      </c>
      <c r="DT258" s="19">
        <v>0</v>
      </c>
      <c r="DU258" s="19">
        <v>0</v>
      </c>
      <c r="DV258" s="19">
        <v>0</v>
      </c>
      <c r="DW258" s="19">
        <v>0</v>
      </c>
      <c r="DX258" s="19">
        <v>0</v>
      </c>
      <c r="DY258" s="19">
        <v>0</v>
      </c>
      <c r="DZ258" s="19">
        <v>0</v>
      </c>
      <c r="EA258" s="19">
        <v>0</v>
      </c>
      <c r="EB258" s="19">
        <v>0</v>
      </c>
      <c r="EC258" s="19">
        <v>0</v>
      </c>
      <c r="ED258" s="19">
        <v>0</v>
      </c>
      <c r="EE258" s="19">
        <v>0</v>
      </c>
      <c r="EF258" s="19">
        <v>0</v>
      </c>
      <c r="EG258" s="19">
        <v>0</v>
      </c>
      <c r="EH258" s="19">
        <v>0</v>
      </c>
      <c r="EI258" s="19">
        <v>0</v>
      </c>
      <c r="EJ258" s="19">
        <v>0</v>
      </c>
      <c r="EK258" s="19">
        <v>0</v>
      </c>
      <c r="EL258" s="19">
        <v>0</v>
      </c>
      <c r="EM258" s="19">
        <v>0</v>
      </c>
      <c r="EN258" s="19">
        <v>0</v>
      </c>
      <c r="EO258" s="19">
        <v>0</v>
      </c>
      <c r="EP258" s="19">
        <v>0</v>
      </c>
      <c r="EQ258" s="19">
        <v>0</v>
      </c>
      <c r="ER258" s="19">
        <v>0</v>
      </c>
      <c r="ES258" s="19">
        <v>0</v>
      </c>
      <c r="ET258" s="19">
        <v>0</v>
      </c>
      <c r="EU258" s="19">
        <v>0</v>
      </c>
      <c r="EV258" s="19">
        <v>0</v>
      </c>
      <c r="EW258" s="19">
        <v>0</v>
      </c>
      <c r="EX258" s="19">
        <v>0</v>
      </c>
      <c r="EY258" s="19">
        <v>0</v>
      </c>
      <c r="EZ258" s="19">
        <v>0</v>
      </c>
      <c r="FA258" s="19">
        <v>0</v>
      </c>
      <c r="FB258" s="19">
        <v>0</v>
      </c>
      <c r="FC258" s="19">
        <v>0</v>
      </c>
      <c r="FD258" s="19">
        <v>0</v>
      </c>
      <c r="FE258" s="19">
        <v>0</v>
      </c>
      <c r="FF258" s="19">
        <v>0</v>
      </c>
      <c r="FG258" s="19">
        <v>0</v>
      </c>
      <c r="FH258" s="19">
        <v>0</v>
      </c>
      <c r="FI258" s="19">
        <v>0</v>
      </c>
      <c r="FJ258" s="19">
        <v>0</v>
      </c>
      <c r="FK258" s="19">
        <v>0</v>
      </c>
      <c r="FL258" s="19">
        <v>0</v>
      </c>
      <c r="FM258" s="19">
        <v>0</v>
      </c>
      <c r="FN258" s="19">
        <v>0</v>
      </c>
      <c r="FO258" s="19">
        <v>0</v>
      </c>
      <c r="FP258" s="19">
        <v>0</v>
      </c>
      <c r="FQ258" s="19">
        <v>0</v>
      </c>
      <c r="FR258" s="19">
        <v>0</v>
      </c>
      <c r="FS258" s="19">
        <v>0</v>
      </c>
      <c r="FT258" s="19">
        <v>0</v>
      </c>
      <c r="FU258" s="19">
        <v>0</v>
      </c>
      <c r="FV258" s="19">
        <v>0</v>
      </c>
      <c r="FW258" s="19">
        <v>0</v>
      </c>
      <c r="FX258" s="19">
        <v>0</v>
      </c>
      <c r="FY258" s="19">
        <v>0</v>
      </c>
      <c r="FZ258" s="19">
        <v>0</v>
      </c>
      <c r="GA258" s="19">
        <v>0</v>
      </c>
      <c r="GB258" s="19">
        <v>0</v>
      </c>
      <c r="GC258" s="19">
        <v>0</v>
      </c>
      <c r="GD258" s="19">
        <v>0</v>
      </c>
      <c r="GE258" s="19">
        <v>0</v>
      </c>
      <c r="GF258" s="19">
        <v>0</v>
      </c>
      <c r="GG258" s="19">
        <v>0</v>
      </c>
      <c r="GH258" s="19">
        <v>0</v>
      </c>
      <c r="GI258" s="19">
        <v>0</v>
      </c>
      <c r="GJ258" s="19">
        <v>0</v>
      </c>
      <c r="GK258" s="19">
        <v>0</v>
      </c>
      <c r="GL258" s="19">
        <v>0</v>
      </c>
      <c r="GM258" s="19">
        <v>0</v>
      </c>
      <c r="GN258" s="19">
        <v>0</v>
      </c>
      <c r="GO258" s="19">
        <v>0</v>
      </c>
      <c r="GP258" s="19">
        <v>0</v>
      </c>
      <c r="GQ258" s="19">
        <v>0</v>
      </c>
      <c r="GR258" s="19">
        <v>0</v>
      </c>
      <c r="GS258" s="19">
        <v>0</v>
      </c>
      <c r="GT258" s="19">
        <v>0</v>
      </c>
      <c r="GU258" s="19">
        <v>0</v>
      </c>
      <c r="GV258" s="19">
        <v>0</v>
      </c>
      <c r="GW258" s="19">
        <v>0</v>
      </c>
      <c r="GX258" s="19">
        <v>0</v>
      </c>
      <c r="GY258" s="19">
        <v>0</v>
      </c>
      <c r="GZ258" s="19">
        <v>0</v>
      </c>
      <c r="HA258" s="19">
        <v>0</v>
      </c>
      <c r="HB258" s="19">
        <v>0</v>
      </c>
      <c r="HC258" s="19">
        <v>0</v>
      </c>
      <c r="HD258" s="19">
        <v>0</v>
      </c>
      <c r="HE258" s="19">
        <v>0</v>
      </c>
      <c r="HF258" s="19">
        <v>0</v>
      </c>
      <c r="HG258" s="19">
        <v>0</v>
      </c>
      <c r="HH258" s="19">
        <v>0</v>
      </c>
      <c r="HI258" s="19">
        <v>0</v>
      </c>
      <c r="HJ258" s="19">
        <v>0</v>
      </c>
      <c r="HK258" s="19">
        <v>0</v>
      </c>
      <c r="HL258" s="19">
        <v>0</v>
      </c>
      <c r="HM258" s="19">
        <v>0</v>
      </c>
      <c r="HN258" s="19">
        <v>0</v>
      </c>
      <c r="HO258" s="19">
        <v>0</v>
      </c>
      <c r="HP258" s="19">
        <v>0</v>
      </c>
      <c r="HQ258" s="19">
        <v>0</v>
      </c>
      <c r="HR258" s="19">
        <v>0</v>
      </c>
      <c r="HS258" s="19">
        <v>0</v>
      </c>
      <c r="HT258" s="19">
        <v>0</v>
      </c>
      <c r="HU258" s="19">
        <v>0</v>
      </c>
      <c r="HV258" s="19">
        <v>0</v>
      </c>
      <c r="HW258" s="19">
        <v>0</v>
      </c>
      <c r="HX258" s="19">
        <v>0</v>
      </c>
      <c r="HY258" s="19">
        <v>0</v>
      </c>
      <c r="HZ258" s="19">
        <v>0</v>
      </c>
      <c r="IA258" s="19">
        <v>0</v>
      </c>
      <c r="IB258" s="19">
        <v>0</v>
      </c>
      <c r="IC258" s="19">
        <v>0</v>
      </c>
      <c r="ID258" s="19">
        <v>0</v>
      </c>
      <c r="IE258" s="19">
        <v>0</v>
      </c>
      <c r="IF258" s="19">
        <v>0</v>
      </c>
      <c r="IG258" s="19">
        <v>0</v>
      </c>
      <c r="IH258" s="19">
        <v>0</v>
      </c>
      <c r="II258" s="19">
        <v>0</v>
      </c>
      <c r="IJ258" s="19">
        <v>0</v>
      </c>
      <c r="IK258" s="19">
        <v>0</v>
      </c>
      <c r="IL258" s="19">
        <v>0</v>
      </c>
      <c r="IM258" s="19">
        <v>0</v>
      </c>
      <c r="IN258" s="19">
        <v>0</v>
      </c>
      <c r="IO258" s="19">
        <v>0</v>
      </c>
      <c r="IP258" s="19">
        <v>0</v>
      </c>
      <c r="IQ258" s="19">
        <v>0</v>
      </c>
      <c r="IR258" s="19">
        <v>0</v>
      </c>
      <c r="IS258" s="19">
        <v>0</v>
      </c>
      <c r="IT258" s="19">
        <v>0</v>
      </c>
      <c r="IU258" s="19">
        <v>0</v>
      </c>
      <c r="IV258" s="19">
        <v>0</v>
      </c>
      <c r="IW258" s="19">
        <v>0</v>
      </c>
      <c r="IX258" s="19">
        <v>0</v>
      </c>
      <c r="IY258" s="19">
        <v>0</v>
      </c>
      <c r="IZ258" s="19">
        <v>0</v>
      </c>
      <c r="JA258" s="19">
        <v>0</v>
      </c>
      <c r="JB258" s="19">
        <v>0</v>
      </c>
      <c r="JC258" s="19">
        <v>0</v>
      </c>
      <c r="JD258" s="19">
        <v>0</v>
      </c>
      <c r="JE258" s="19">
        <v>0</v>
      </c>
      <c r="JF258" s="19">
        <v>0</v>
      </c>
      <c r="JG258" s="19">
        <v>0</v>
      </c>
      <c r="JH258" s="19">
        <v>0</v>
      </c>
      <c r="JI258" s="19">
        <v>0</v>
      </c>
      <c r="JJ258" s="19">
        <v>0</v>
      </c>
      <c r="JK258" s="19">
        <v>0</v>
      </c>
      <c r="JL258" s="19">
        <v>0</v>
      </c>
      <c r="JM258" s="19">
        <v>0</v>
      </c>
      <c r="JN258" s="19">
        <v>0</v>
      </c>
      <c r="JO258" s="19">
        <v>0</v>
      </c>
      <c r="JP258" s="19">
        <v>0</v>
      </c>
      <c r="JQ258" s="19">
        <v>399134.4</v>
      </c>
      <c r="JR258" s="19">
        <v>399134.4</v>
      </c>
      <c r="JS258" s="19">
        <v>399134.4</v>
      </c>
      <c r="JT258" s="19">
        <v>399134.4</v>
      </c>
      <c r="JU258" s="19">
        <v>399134.4</v>
      </c>
      <c r="JV258" s="19">
        <v>399134.4</v>
      </c>
      <c r="JW258" s="19">
        <v>399134.4</v>
      </c>
      <c r="JX258" s="19">
        <v>399134.4</v>
      </c>
      <c r="JY258" s="19">
        <v>399134.4</v>
      </c>
      <c r="JZ258" s="19">
        <v>399134.4</v>
      </c>
      <c r="KA258" s="19">
        <v>399134.4</v>
      </c>
      <c r="KB258" s="19">
        <v>0</v>
      </c>
      <c r="KC258" s="19">
        <v>0</v>
      </c>
      <c r="KD258" s="19">
        <v>0</v>
      </c>
      <c r="KE258" s="19">
        <v>0</v>
      </c>
      <c r="KF258" s="19">
        <v>0</v>
      </c>
      <c r="KG258" s="19">
        <v>0</v>
      </c>
      <c r="KH258" s="19">
        <v>0</v>
      </c>
    </row>
    <row r="259" spans="2:294" x14ac:dyDescent="0.2">
      <c r="B259" s="19" t="s">
        <v>138</v>
      </c>
      <c r="C259" s="19">
        <v>4863.6813506999988</v>
      </c>
      <c r="D259" s="19">
        <v>5908.2314778999998</v>
      </c>
      <c r="E259" s="19">
        <v>4506.0914778999986</v>
      </c>
      <c r="F259" s="19">
        <v>1341.2314778999996</v>
      </c>
      <c r="G259" s="19">
        <v>5283.6086319999995</v>
      </c>
      <c r="H259" s="19">
        <v>674.82863199999906</v>
      </c>
      <c r="I259" s="19">
        <v>1032.438631999999</v>
      </c>
      <c r="J259" s="19">
        <v>2726.168631999999</v>
      </c>
      <c r="K259" s="19">
        <v>2151.9686319999987</v>
      </c>
      <c r="L259" s="19">
        <v>4112.5081575000004</v>
      </c>
      <c r="M259" s="19">
        <v>4494.5081575000004</v>
      </c>
      <c r="N259" s="19">
        <v>2216.9681575000009</v>
      </c>
      <c r="O259" s="19">
        <v>3948.2181575000009</v>
      </c>
      <c r="P259" s="19">
        <v>3873.5944725000013</v>
      </c>
      <c r="Q259" s="19">
        <v>7205.3944725000001</v>
      </c>
      <c r="R259" s="19">
        <v>5388.6644724999996</v>
      </c>
      <c r="S259" s="19">
        <v>386.78447250000079</v>
      </c>
      <c r="T259" s="19">
        <v>3414.5439980000006</v>
      </c>
      <c r="U259" s="19">
        <v>1639.5439980000003</v>
      </c>
      <c r="V259" s="19">
        <v>1631.6439980000005</v>
      </c>
      <c r="W259" s="19">
        <v>1112.6439980000002</v>
      </c>
      <c r="X259" s="19">
        <v>1799.9239980000004</v>
      </c>
      <c r="Y259" s="19">
        <v>4092.6703130000005</v>
      </c>
      <c r="Z259" s="19">
        <v>2052.6703130000001</v>
      </c>
      <c r="AA259" s="19">
        <v>1574.2703130000002</v>
      </c>
      <c r="AB259" s="19">
        <v>4878.270313</v>
      </c>
      <c r="AC259" s="19">
        <v>2138.2198384999997</v>
      </c>
      <c r="AD259" s="19">
        <v>8333.6598384999998</v>
      </c>
      <c r="AE259" s="19">
        <v>7532.6598384999998</v>
      </c>
      <c r="AF259" s="19">
        <v>1895.4598384999997</v>
      </c>
      <c r="AG259" s="19">
        <v>3410.9598385000004</v>
      </c>
      <c r="AH259" s="19">
        <v>1277.7093639999994</v>
      </c>
      <c r="AI259" s="19">
        <v>1671.1093639999995</v>
      </c>
      <c r="AJ259" s="19">
        <v>1609.5093639999996</v>
      </c>
      <c r="AK259" s="19">
        <v>653.22365399999933</v>
      </c>
      <c r="AL259" s="19">
        <v>3878.6667585</v>
      </c>
      <c r="AM259" s="19">
        <v>2988.1399985000003</v>
      </c>
      <c r="AN259" s="19">
        <v>1837.8599984999998</v>
      </c>
      <c r="AO259" s="19">
        <v>6486.8399984999987</v>
      </c>
      <c r="AP259" s="19">
        <v>2095.2239368999994</v>
      </c>
      <c r="AQ259" s="19">
        <v>9105.2239368999999</v>
      </c>
      <c r="AR259" s="19">
        <v>9385.3030569000002</v>
      </c>
      <c r="AS259" s="19">
        <v>3528.1930568999996</v>
      </c>
      <c r="AT259" s="19">
        <v>4917.1930568999996</v>
      </c>
      <c r="AU259" s="19">
        <v>5577.1756498999985</v>
      </c>
      <c r="AV259" s="19">
        <v>6086.8289898999992</v>
      </c>
      <c r="AW259" s="19">
        <v>1426.2989898999992</v>
      </c>
      <c r="AX259" s="19">
        <v>720.39260989999923</v>
      </c>
      <c r="AY259" s="19">
        <v>2010.3886997999989</v>
      </c>
      <c r="AZ259" s="19">
        <v>1184.228699799999</v>
      </c>
      <c r="BA259" s="19">
        <v>2129.5086997999988</v>
      </c>
      <c r="BB259" s="19">
        <v>6692.5086998000006</v>
      </c>
      <c r="BC259" s="19">
        <v>2806.3894705000002</v>
      </c>
      <c r="BD259" s="19">
        <v>7680.1394704999993</v>
      </c>
      <c r="BE259" s="19">
        <v>9863.8394704999992</v>
      </c>
      <c r="BF259" s="19">
        <v>5160.9994704999999</v>
      </c>
      <c r="BG259" s="19">
        <v>5190.9994704999999</v>
      </c>
      <c r="BH259" s="19">
        <v>1923.5238327</v>
      </c>
      <c r="BI259" s="19">
        <v>1038.7238326999995</v>
      </c>
      <c r="BJ259" s="19">
        <v>544.66383269999972</v>
      </c>
      <c r="BK259" s="19">
        <v>512.29812269999968</v>
      </c>
      <c r="BL259" s="19">
        <v>2431.8241868999994</v>
      </c>
      <c r="BM259" s="19">
        <v>2056.8241868999994</v>
      </c>
      <c r="BN259" s="19">
        <v>1821.7741868999997</v>
      </c>
      <c r="BO259" s="19">
        <v>1626.7741868999997</v>
      </c>
      <c r="BP259" s="19">
        <v>1803.6945524000007</v>
      </c>
      <c r="BQ259" s="19">
        <v>9812.8845524000008</v>
      </c>
      <c r="BR259" s="19">
        <v>6216.0945524000008</v>
      </c>
      <c r="BS259" s="19">
        <v>1361.0945524000008</v>
      </c>
      <c r="BT259" s="19">
        <v>4274.064552400001</v>
      </c>
      <c r="BU259" s="19">
        <v>2204.4581332999992</v>
      </c>
      <c r="BV259" s="19">
        <v>1571.6814732999992</v>
      </c>
      <c r="BW259" s="19">
        <v>3552.6814732999997</v>
      </c>
      <c r="BX259" s="19">
        <v>1510.8814732999992</v>
      </c>
      <c r="BY259" s="19">
        <v>3006.1825217999994</v>
      </c>
      <c r="BZ259" s="19">
        <v>2698.8749117999996</v>
      </c>
      <c r="CA259" s="19">
        <v>1870.0649117999994</v>
      </c>
      <c r="CB259" s="19">
        <v>3098.6549117999994</v>
      </c>
      <c r="CC259" s="19">
        <v>1932.3823447000009</v>
      </c>
      <c r="CD259" s="19">
        <v>10461.3823447</v>
      </c>
      <c r="CE259" s="19">
        <v>1165.5423447000012</v>
      </c>
      <c r="CF259" s="19">
        <v>2261.4823447000008</v>
      </c>
      <c r="CG259" s="19">
        <v>3604.5323447000014</v>
      </c>
      <c r="CH259" s="19">
        <v>1082.3181707999995</v>
      </c>
      <c r="CI259" s="19">
        <v>1596.4581707999996</v>
      </c>
      <c r="CJ259" s="19">
        <v>1253.0940918999995</v>
      </c>
      <c r="CK259" s="19">
        <v>1312.1483818999998</v>
      </c>
      <c r="CL259" s="19">
        <v>2149.6017087000014</v>
      </c>
      <c r="CM259" s="19">
        <v>1232.7709587000015</v>
      </c>
      <c r="CN259" s="19">
        <v>2435.3209587000015</v>
      </c>
      <c r="CO259" s="19">
        <v>3767.7009587000011</v>
      </c>
      <c r="CP259" s="19">
        <v>4932.8054750999991</v>
      </c>
      <c r="CQ259" s="19">
        <v>12139.855475099999</v>
      </c>
      <c r="CR259" s="19">
        <v>3765.0754750999999</v>
      </c>
      <c r="CS259" s="19">
        <v>2612.7609350999992</v>
      </c>
      <c r="CT259" s="19">
        <v>4013.6294151000011</v>
      </c>
      <c r="CU259" s="19">
        <v>1219.1076587000002</v>
      </c>
      <c r="CV259" s="19">
        <v>3624.0609986999998</v>
      </c>
      <c r="CW259" s="19">
        <v>1270.2609987000003</v>
      </c>
      <c r="CX259" s="19">
        <v>1355.2709987000003</v>
      </c>
      <c r="CY259" s="19">
        <v>2053.9872283999998</v>
      </c>
      <c r="CZ259" s="19">
        <v>1768.7272284000001</v>
      </c>
      <c r="DA259" s="19">
        <v>2472.0872283999997</v>
      </c>
      <c r="DB259" s="19">
        <v>1224.0872284</v>
      </c>
      <c r="DC259" s="19">
        <v>2544.0265984000002</v>
      </c>
      <c r="DD259" s="19">
        <v>11260.946438399998</v>
      </c>
      <c r="DE259" s="19">
        <v>1770.1964384000003</v>
      </c>
      <c r="DF259" s="19">
        <v>1664.8764384000003</v>
      </c>
      <c r="DG259" s="19">
        <v>3788.2253198000008</v>
      </c>
      <c r="DH259" s="19">
        <v>2958.2618997000009</v>
      </c>
      <c r="DI259" s="19">
        <v>4306.6111596000001</v>
      </c>
      <c r="DJ259" s="19">
        <v>2224.1469825000004</v>
      </c>
      <c r="DK259" s="19">
        <v>1433.4859678000005</v>
      </c>
      <c r="DL259" s="19">
        <v>4508.0080424999996</v>
      </c>
      <c r="DM259" s="19">
        <v>4199.8420129000006</v>
      </c>
      <c r="DN259" s="19">
        <v>4914.5384137000001</v>
      </c>
      <c r="DO259" s="19">
        <v>6092.8948145000004</v>
      </c>
      <c r="DP259" s="19">
        <v>2889.3112153000002</v>
      </c>
      <c r="DQ259" s="19">
        <v>14636.957616099999</v>
      </c>
      <c r="DR259" s="19">
        <v>6558.994016900001</v>
      </c>
      <c r="DS259" s="19">
        <v>9077.8444259999997</v>
      </c>
      <c r="DT259" s="19">
        <v>13910.440664900001</v>
      </c>
      <c r="DU259" s="19">
        <v>13936.166903799998</v>
      </c>
      <c r="DV259" s="19">
        <v>24877.846472700006</v>
      </c>
      <c r="DW259" s="19">
        <v>2368.936422100001</v>
      </c>
      <c r="DX259" s="19">
        <v>2363.7063714999995</v>
      </c>
      <c r="DY259" s="19">
        <v>3304.0263209000004</v>
      </c>
      <c r="DZ259" s="19">
        <v>2436.6962703000004</v>
      </c>
      <c r="EA259" s="19">
        <v>8698.9962197000004</v>
      </c>
      <c r="EB259" s="19">
        <v>8702.7661691000012</v>
      </c>
      <c r="EC259" s="19">
        <v>9852.8861185000005</v>
      </c>
      <c r="ED259" s="19">
        <v>10742.756067899998</v>
      </c>
      <c r="EE259" s="19">
        <v>26921.006017300002</v>
      </c>
      <c r="EF259" s="19">
        <v>26933.775966699999</v>
      </c>
      <c r="EG259" s="19">
        <v>27028.765916100001</v>
      </c>
      <c r="EH259" s="19">
        <v>27042.535865500002</v>
      </c>
      <c r="EI259" s="19">
        <v>27083.618494900005</v>
      </c>
      <c r="EJ259" s="19">
        <v>27087.381926600003</v>
      </c>
      <c r="EK259" s="19">
        <v>27076.859648300004</v>
      </c>
      <c r="EL259" s="19">
        <v>27080.614688399997</v>
      </c>
      <c r="EM259" s="19">
        <v>27016.005790900002</v>
      </c>
      <c r="EN259" s="19">
        <v>27019.7385178</v>
      </c>
      <c r="EO259" s="19">
        <v>26793.412957600001</v>
      </c>
      <c r="EP259" s="19">
        <v>26797.121193800001</v>
      </c>
      <c r="EQ259" s="19">
        <v>26800.826903099998</v>
      </c>
      <c r="ER259" s="19">
        <v>26804.512349200002</v>
      </c>
      <c r="ES259" s="19">
        <v>26807.144810700003</v>
      </c>
      <c r="ET259" s="19">
        <v>26766.415636100002</v>
      </c>
      <c r="EU259" s="19">
        <v>26497.901052600002</v>
      </c>
      <c r="EV259" s="19">
        <v>26484.785132600005</v>
      </c>
      <c r="EW259" s="19">
        <v>26488.329593099999</v>
      </c>
      <c r="EX259" s="19">
        <v>26491.874053600008</v>
      </c>
      <c r="EY259" s="19">
        <v>26495.924865600005</v>
      </c>
      <c r="EZ259" s="19">
        <v>16256.045797999999</v>
      </c>
      <c r="FA259" s="19">
        <v>7822.7367003999998</v>
      </c>
      <c r="FB259" s="19">
        <v>6784.5076027999994</v>
      </c>
      <c r="FC259" s="19">
        <v>4399.6546763999995</v>
      </c>
      <c r="FD259" s="19">
        <v>13028.565732200001</v>
      </c>
      <c r="FE259" s="19">
        <v>6007.1194080000014</v>
      </c>
      <c r="FF259" s="19">
        <v>20153.429803799998</v>
      </c>
      <c r="FG259" s="19">
        <v>24778.9288996</v>
      </c>
      <c r="FH259" s="19">
        <v>11011.229165399998</v>
      </c>
      <c r="FI259" s="19">
        <v>9071.7864274000003</v>
      </c>
      <c r="FJ259" s="19">
        <v>6016.6355272000001</v>
      </c>
      <c r="FK259" s="19">
        <v>3205.0889170000005</v>
      </c>
      <c r="FL259" s="19">
        <v>3009.0547590000001</v>
      </c>
      <c r="FM259" s="19">
        <v>11896.621699000001</v>
      </c>
      <c r="FN259" s="19">
        <v>3987.7161518000007</v>
      </c>
      <c r="FO259" s="19">
        <v>4330.5823634000008</v>
      </c>
      <c r="FP259" s="19">
        <v>4260.4678170000007</v>
      </c>
      <c r="FQ259" s="19">
        <v>11991.603270600001</v>
      </c>
      <c r="FR259" s="19">
        <v>25640.885536900005</v>
      </c>
      <c r="FS259" s="19">
        <v>28409.389400200005</v>
      </c>
      <c r="FT259" s="19">
        <v>29645.855203299998</v>
      </c>
      <c r="FU259" s="19">
        <v>34014.381006400006</v>
      </c>
      <c r="FV259" s="19">
        <v>44009.500139499993</v>
      </c>
      <c r="FW259" s="19">
        <v>3114.1391343999999</v>
      </c>
      <c r="FX259" s="19">
        <v>3344.4586473000004</v>
      </c>
      <c r="FY259" s="19">
        <v>3117.5794496000003</v>
      </c>
      <c r="FZ259" s="19">
        <v>3091.0810048999997</v>
      </c>
      <c r="GA259" s="19">
        <v>3066.8369604000009</v>
      </c>
      <c r="GB259" s="19">
        <v>4423.3029158999998</v>
      </c>
      <c r="GC259" s="19">
        <v>4319.8637183000001</v>
      </c>
      <c r="GD259" s="19">
        <v>4381.2807263999994</v>
      </c>
      <c r="GE259" s="19">
        <v>2966.0077345</v>
      </c>
      <c r="GF259" s="19">
        <v>3313.0147425999999</v>
      </c>
      <c r="GG259" s="19">
        <v>5186.6017506999997</v>
      </c>
      <c r="GH259" s="19">
        <v>5186.6017506999997</v>
      </c>
      <c r="GI259" s="19">
        <v>5749.577425299999</v>
      </c>
      <c r="GJ259" s="19">
        <v>2892.8583331</v>
      </c>
      <c r="GK259" s="19">
        <v>3080.1435209000006</v>
      </c>
      <c r="GL259" s="19">
        <v>2882.2496559000006</v>
      </c>
      <c r="GM259" s="19">
        <v>3364.0142383000002</v>
      </c>
      <c r="GN259" s="19">
        <v>2791.0390506000008</v>
      </c>
      <c r="GO259" s="19">
        <v>2792.8538629</v>
      </c>
      <c r="GP259" s="19">
        <v>4103.398675200001</v>
      </c>
      <c r="GQ259" s="19">
        <v>9763.248669300001</v>
      </c>
      <c r="GR259" s="19">
        <v>2800.9019994000009</v>
      </c>
      <c r="GS259" s="19">
        <v>3102.3516509000001</v>
      </c>
      <c r="GT259" s="19">
        <v>4887.9921175999998</v>
      </c>
      <c r="GU259" s="19">
        <v>5918.3939462000017</v>
      </c>
      <c r="GV259" s="19">
        <v>5604.5963809999994</v>
      </c>
      <c r="GW259" s="19">
        <v>8747.8305581999994</v>
      </c>
      <c r="GX259" s="19">
        <v>2949.9270545000008</v>
      </c>
      <c r="GY259" s="19">
        <v>2753.2064699000002</v>
      </c>
      <c r="GZ259" s="19">
        <v>3300.9039458000002</v>
      </c>
      <c r="HA259" s="19">
        <v>4727.9085071</v>
      </c>
      <c r="HB259" s="19">
        <v>4729.7030684000001</v>
      </c>
      <c r="HC259" s="19">
        <v>2731.4976297000003</v>
      </c>
      <c r="HD259" s="19">
        <v>8389.2421910000012</v>
      </c>
      <c r="HE259" s="19">
        <v>2735.0867423</v>
      </c>
      <c r="HF259" s="19">
        <v>12081.971303599998</v>
      </c>
      <c r="HG259" s="19">
        <v>11738.419499000001</v>
      </c>
      <c r="HH259" s="19">
        <v>3769.3204262000004</v>
      </c>
      <c r="HI259" s="19">
        <v>8558.4776674999994</v>
      </c>
      <c r="HJ259" s="19">
        <v>6701.6957111000002</v>
      </c>
      <c r="HK259" s="19">
        <v>12853.483754700001</v>
      </c>
      <c r="HL259" s="19">
        <v>8705.5926233999999</v>
      </c>
      <c r="HM259" s="19">
        <v>5879.9998271999993</v>
      </c>
      <c r="HN259" s="19">
        <v>12018.440832599999</v>
      </c>
      <c r="HO259" s="19">
        <v>16480.165264299998</v>
      </c>
      <c r="HP259" s="19">
        <v>22675.038294100003</v>
      </c>
      <c r="HQ259" s="19">
        <v>12103.385574099999</v>
      </c>
      <c r="HR259" s="19">
        <v>17689.152173900002</v>
      </c>
      <c r="HS259" s="19">
        <v>15106.1994909</v>
      </c>
      <c r="HT259" s="19">
        <v>5761.1094908999985</v>
      </c>
      <c r="HU259" s="19">
        <v>3632.1830509000006</v>
      </c>
      <c r="HV259" s="19">
        <v>3002.5963808999995</v>
      </c>
      <c r="HW259" s="19">
        <v>4236.6588609</v>
      </c>
      <c r="HX259" s="19">
        <v>2736.6588609</v>
      </c>
      <c r="HY259" s="19">
        <v>9086.6588608999991</v>
      </c>
      <c r="HZ259" s="19">
        <v>2558.2827008999998</v>
      </c>
      <c r="IA259" s="19">
        <v>5504.352700899999</v>
      </c>
      <c r="IB259" s="19">
        <v>5504.352700899999</v>
      </c>
      <c r="IC259" s="19">
        <v>5504.352700899999</v>
      </c>
      <c r="ID259" s="19">
        <v>5572.8376838000004</v>
      </c>
      <c r="IE259" s="19">
        <v>2628.4706661999999</v>
      </c>
      <c r="IF259" s="19">
        <v>2975.0507758000003</v>
      </c>
      <c r="IG259" s="19">
        <v>2631.4508854000001</v>
      </c>
      <c r="IH259" s="19">
        <v>3662.2167405999999</v>
      </c>
      <c r="II259" s="19">
        <v>4891.9537816000002</v>
      </c>
      <c r="IJ259" s="19">
        <v>2601.5234822000002</v>
      </c>
      <c r="IK259" s="19">
        <v>2753.0031827999996</v>
      </c>
      <c r="IL259" s="19">
        <v>2604.4772854000003</v>
      </c>
      <c r="IM259" s="19">
        <v>2542.9813903999993</v>
      </c>
      <c r="IN259" s="19">
        <v>3575.8864449000002</v>
      </c>
      <c r="IO259" s="19">
        <v>3577.2961931000004</v>
      </c>
      <c r="IP259" s="19">
        <v>3578.3031560999998</v>
      </c>
      <c r="IQ259" s="19">
        <v>5212.895681500001</v>
      </c>
      <c r="IR259" s="19">
        <v>25043.920003700001</v>
      </c>
      <c r="IS259" s="19">
        <v>7447.268195900001</v>
      </c>
      <c r="IT259" s="19">
        <v>6603.5764018000009</v>
      </c>
      <c r="IU259" s="19">
        <v>4560.1450313999994</v>
      </c>
      <c r="IV259" s="19">
        <v>10787.926175099999</v>
      </c>
      <c r="IW259" s="19">
        <v>7110.9280914999999</v>
      </c>
      <c r="IX259" s="19">
        <v>3538.9706879</v>
      </c>
      <c r="IY259" s="19">
        <v>3562.9326043000001</v>
      </c>
      <c r="IZ259" s="19">
        <v>3535.9474222999997</v>
      </c>
      <c r="JA259" s="19">
        <v>24466.7227881</v>
      </c>
      <c r="JB259" s="19">
        <v>24468.108153899997</v>
      </c>
      <c r="JC259" s="19">
        <v>10755.4556103</v>
      </c>
      <c r="JD259" s="19">
        <v>11085.6454562</v>
      </c>
      <c r="JE259" s="19">
        <v>6498.8108829000003</v>
      </c>
      <c r="JF259" s="19">
        <v>21445.286309600004</v>
      </c>
      <c r="JG259" s="19">
        <v>3501.5817362999996</v>
      </c>
      <c r="JH259" s="19">
        <v>4532.2129992</v>
      </c>
      <c r="JI259" s="19">
        <v>5761.8753032999994</v>
      </c>
      <c r="JJ259" s="19">
        <v>3463.3613231999998</v>
      </c>
      <c r="JK259" s="19">
        <v>3464.7372830999998</v>
      </c>
      <c r="JL259" s="19">
        <v>3466.1132430000002</v>
      </c>
      <c r="JM259" s="19">
        <v>3399.1249989000003</v>
      </c>
      <c r="JN259" s="19">
        <v>3400.4766541000004</v>
      </c>
      <c r="JO259" s="19">
        <v>3401.8283093</v>
      </c>
      <c r="JP259" s="19">
        <v>4711.9099645000006</v>
      </c>
      <c r="JQ259" s="19">
        <v>7379.4516197000003</v>
      </c>
      <c r="JR259" s="19">
        <v>6828.3097672000004</v>
      </c>
      <c r="JS259" s="19">
        <v>4735.3582044000004</v>
      </c>
      <c r="JT259" s="19">
        <v>4391.2976391000002</v>
      </c>
      <c r="JU259" s="19">
        <v>4392.3270738000001</v>
      </c>
      <c r="JV259" s="19">
        <v>3364.5065084999997</v>
      </c>
      <c r="JW259" s="19">
        <v>3365.5359432000005</v>
      </c>
      <c r="JX259" s="19">
        <v>3366.5653779000004</v>
      </c>
      <c r="JY259" s="19">
        <v>3367.5948125999998</v>
      </c>
      <c r="JZ259" s="19">
        <v>3340.2472333000005</v>
      </c>
      <c r="KA259" s="19">
        <v>5542.7906773999994</v>
      </c>
      <c r="KB259" s="19">
        <v>5543.8141214999996</v>
      </c>
      <c r="KC259" s="19">
        <v>5544.8375655999989</v>
      </c>
      <c r="KD259" s="19">
        <v>4237.2772160000004</v>
      </c>
      <c r="KE259" s="19">
        <v>3345.3644538000003</v>
      </c>
      <c r="KF259" s="19">
        <v>3691.4778979000002</v>
      </c>
      <c r="KG259" s="19">
        <v>3347.4113419999999</v>
      </c>
      <c r="KH259" s="19">
        <v>4377.2847861</v>
      </c>
    </row>
    <row r="260" spans="2:294" x14ac:dyDescent="0.2">
      <c r="B260" s="19" t="s">
        <v>139</v>
      </c>
      <c r="C260" s="19">
        <v>10468.937829500001</v>
      </c>
      <c r="D260" s="19">
        <v>10854.454814999999</v>
      </c>
      <c r="E260" s="19">
        <v>10854.454814999999</v>
      </c>
      <c r="F260" s="19">
        <v>10854.454814999999</v>
      </c>
      <c r="G260" s="19">
        <v>10877.168713900002</v>
      </c>
      <c r="H260" s="19">
        <v>10877.168713900002</v>
      </c>
      <c r="I260" s="19">
        <v>10877.168713900002</v>
      </c>
      <c r="J260" s="19">
        <v>10877.168713900002</v>
      </c>
      <c r="K260" s="19">
        <v>10877.168713900002</v>
      </c>
      <c r="L260" s="19">
        <v>10899.9431336</v>
      </c>
      <c r="M260" s="19">
        <v>10899.9431336</v>
      </c>
      <c r="N260" s="19">
        <v>10899.9431336</v>
      </c>
      <c r="O260" s="19">
        <v>10899.9431336</v>
      </c>
      <c r="P260" s="19">
        <v>10921.982894600002</v>
      </c>
      <c r="Q260" s="19">
        <v>10921.982894600002</v>
      </c>
      <c r="R260" s="19">
        <v>10921.982894600002</v>
      </c>
      <c r="S260" s="19">
        <v>10921.982894600002</v>
      </c>
      <c r="T260" s="19">
        <v>10948.1465487</v>
      </c>
      <c r="U260" s="19">
        <v>10948.1465487</v>
      </c>
      <c r="V260" s="19">
        <v>10948.1465487</v>
      </c>
      <c r="W260" s="19">
        <v>10948.1465487</v>
      </c>
      <c r="X260" s="19">
        <v>10948.1465487</v>
      </c>
      <c r="Y260" s="19">
        <v>10973.834163799998</v>
      </c>
      <c r="Z260" s="19">
        <v>10973.834163799998</v>
      </c>
      <c r="AA260" s="19">
        <v>10973.834163799998</v>
      </c>
      <c r="AB260" s="19">
        <v>10973.834163799998</v>
      </c>
      <c r="AC260" s="19">
        <v>11000.6354108</v>
      </c>
      <c r="AD260" s="19">
        <v>11000.6354108</v>
      </c>
      <c r="AE260" s="19">
        <v>11000.6354108</v>
      </c>
      <c r="AF260" s="19">
        <v>11000.6354108</v>
      </c>
      <c r="AG260" s="19">
        <v>11000.6354108</v>
      </c>
      <c r="AH260" s="19">
        <v>11023.409830500001</v>
      </c>
      <c r="AI260" s="19">
        <v>11023.409830500001</v>
      </c>
      <c r="AJ260" s="19">
        <v>11023.409830500001</v>
      </c>
      <c r="AK260" s="19">
        <v>11023.409830500001</v>
      </c>
      <c r="AL260" s="19">
        <v>11044.714932800001</v>
      </c>
      <c r="AM260" s="19">
        <v>11044.714932800001</v>
      </c>
      <c r="AN260" s="19">
        <v>11044.714932800001</v>
      </c>
      <c r="AO260" s="19">
        <v>11044.714932800001</v>
      </c>
      <c r="AP260" s="19">
        <v>11067.489352500001</v>
      </c>
      <c r="AQ260" s="19">
        <v>11067.489352500001</v>
      </c>
      <c r="AR260" s="19">
        <v>11067.489352500001</v>
      </c>
      <c r="AS260" s="19">
        <v>11067.489352500001</v>
      </c>
      <c r="AT260" s="19">
        <v>11067.489352500001</v>
      </c>
      <c r="AU260" s="19">
        <v>11089.529113499999</v>
      </c>
      <c r="AV260" s="19">
        <v>11089.529113499999</v>
      </c>
      <c r="AW260" s="19">
        <v>11089.529113499999</v>
      </c>
      <c r="AX260" s="19">
        <v>11089.529113499999</v>
      </c>
      <c r="AY260" s="19">
        <v>11112.3035332</v>
      </c>
      <c r="AZ260" s="19">
        <v>11112.3035332</v>
      </c>
      <c r="BA260" s="19">
        <v>11112.3035332</v>
      </c>
      <c r="BB260" s="19">
        <v>11112.3035332</v>
      </c>
      <c r="BC260" s="19">
        <v>11134.3432942</v>
      </c>
      <c r="BD260" s="19">
        <v>11134.3432942</v>
      </c>
      <c r="BE260" s="19">
        <v>11134.3432942</v>
      </c>
      <c r="BF260" s="19">
        <v>11134.3432942</v>
      </c>
      <c r="BG260" s="19">
        <v>11134.3432942</v>
      </c>
      <c r="BH260" s="19">
        <v>11157.117713899999</v>
      </c>
      <c r="BI260" s="19">
        <v>11157.117713899999</v>
      </c>
      <c r="BJ260" s="19">
        <v>11157.117713899999</v>
      </c>
      <c r="BK260" s="19">
        <v>11157.117713899999</v>
      </c>
      <c r="BL260" s="19">
        <v>11179.892133599998</v>
      </c>
      <c r="BM260" s="19">
        <v>11179.892133599998</v>
      </c>
      <c r="BN260" s="19">
        <v>11179.892133599998</v>
      </c>
      <c r="BO260" s="19">
        <v>11179.892133599998</v>
      </c>
      <c r="BP260" s="19">
        <v>11201.9318946</v>
      </c>
      <c r="BQ260" s="19">
        <v>11201.9318946</v>
      </c>
      <c r="BR260" s="19">
        <v>11201.9318946</v>
      </c>
      <c r="BS260" s="19">
        <v>11201.9318946</v>
      </c>
      <c r="BT260" s="19">
        <v>11201.9318946</v>
      </c>
      <c r="BU260" s="19">
        <v>11224.706314299998</v>
      </c>
      <c r="BV260" s="19">
        <v>11224.706314299998</v>
      </c>
      <c r="BW260" s="19">
        <v>11224.706314299998</v>
      </c>
      <c r="BX260" s="19">
        <v>11224.706314299998</v>
      </c>
      <c r="BY260" s="19">
        <v>11246.7460753</v>
      </c>
      <c r="BZ260" s="19">
        <v>11246.7460753</v>
      </c>
      <c r="CA260" s="19">
        <v>11246.7460753</v>
      </c>
      <c r="CB260" s="19">
        <v>11246.7460753</v>
      </c>
      <c r="CC260" s="19">
        <v>11269.520494999999</v>
      </c>
      <c r="CD260" s="19">
        <v>11269.520494999999</v>
      </c>
      <c r="CE260" s="19">
        <v>11269.520494999999</v>
      </c>
      <c r="CF260" s="19">
        <v>11269.520494999999</v>
      </c>
      <c r="CG260" s="19">
        <v>11269.520494999999</v>
      </c>
      <c r="CH260" s="19">
        <v>11292.2949147</v>
      </c>
      <c r="CI260" s="19">
        <v>11292.2949147</v>
      </c>
      <c r="CJ260" s="19">
        <v>11292.2949147</v>
      </c>
      <c r="CK260" s="19">
        <v>16201.890992699999</v>
      </c>
      <c r="CL260" s="19">
        <v>16237.997098299998</v>
      </c>
      <c r="CM260" s="19">
        <v>16237.997098299998</v>
      </c>
      <c r="CN260" s="19">
        <v>16237.997098299998</v>
      </c>
      <c r="CO260" s="19">
        <v>16237.997098299998</v>
      </c>
      <c r="CP260" s="19">
        <v>16284.851794099999</v>
      </c>
      <c r="CQ260" s="19">
        <v>16284.851794099999</v>
      </c>
      <c r="CR260" s="19">
        <v>16284.851794099999</v>
      </c>
      <c r="CS260" s="19">
        <v>16284.851794099999</v>
      </c>
      <c r="CT260" s="19">
        <v>16284.851794099999</v>
      </c>
      <c r="CU260" s="19">
        <v>16330.195048099999</v>
      </c>
      <c r="CV260" s="19">
        <v>16330.195048099999</v>
      </c>
      <c r="CW260" s="19">
        <v>16330.195048099999</v>
      </c>
      <c r="CX260" s="19">
        <v>16330.195048099999</v>
      </c>
      <c r="CY260" s="19">
        <v>16377.049743899999</v>
      </c>
      <c r="CZ260" s="19">
        <v>16377.049743899999</v>
      </c>
      <c r="DA260" s="19">
        <v>16377.049743899999</v>
      </c>
      <c r="DB260" s="19">
        <v>16377.049743899999</v>
      </c>
      <c r="DC260" s="19">
        <v>16422.392997900002</v>
      </c>
      <c r="DD260" s="19">
        <v>16422.392997900002</v>
      </c>
      <c r="DE260" s="19">
        <v>16422.392997900002</v>
      </c>
      <c r="DF260" s="19">
        <v>16422.392997900002</v>
      </c>
      <c r="DG260" s="19">
        <v>16461.690484700001</v>
      </c>
      <c r="DH260" s="19">
        <v>16472.270577300002</v>
      </c>
      <c r="DI260" s="19">
        <v>16482.850669900003</v>
      </c>
      <c r="DJ260" s="19">
        <v>16493.4307625</v>
      </c>
      <c r="DK260" s="19">
        <v>16504.010855099998</v>
      </c>
      <c r="DL260" s="19">
        <v>16516.1023895</v>
      </c>
      <c r="DM260" s="19">
        <v>16525.1710403</v>
      </c>
      <c r="DN260" s="19">
        <v>16535.751132900001</v>
      </c>
      <c r="DO260" s="19">
        <v>16546.331225499998</v>
      </c>
      <c r="DP260" s="19">
        <v>16556.911318099999</v>
      </c>
      <c r="DQ260" s="19">
        <v>16567.4914107</v>
      </c>
      <c r="DR260" s="19">
        <v>16578.071503299998</v>
      </c>
      <c r="DS260" s="19">
        <v>16588.651595899999</v>
      </c>
      <c r="DT260" s="19">
        <v>16599.2316885</v>
      </c>
      <c r="DU260" s="19">
        <v>16609.811781100001</v>
      </c>
      <c r="DV260" s="19">
        <v>16620.391873699999</v>
      </c>
      <c r="DW260" s="19">
        <v>16630.9719663</v>
      </c>
      <c r="DX260" s="19">
        <v>14924.844357699998</v>
      </c>
      <c r="DY260" s="19">
        <v>14934.3948017</v>
      </c>
      <c r="DZ260" s="19">
        <v>14944.0739586</v>
      </c>
      <c r="EA260" s="19">
        <v>14953.753115500002</v>
      </c>
      <c r="EB260" s="19">
        <v>14963.432272399999</v>
      </c>
      <c r="EC260" s="19">
        <v>14973.111429300001</v>
      </c>
      <c r="ED260" s="19">
        <v>14982.790586199997</v>
      </c>
      <c r="EE260" s="19">
        <v>14992.4697431</v>
      </c>
      <c r="EF260" s="19">
        <v>15002.148899999997</v>
      </c>
      <c r="EG260" s="19">
        <v>15011.8280569</v>
      </c>
      <c r="EH260" s="19">
        <v>15021.5072138</v>
      </c>
      <c r="EI260" s="19">
        <v>15031.186370700001</v>
      </c>
      <c r="EJ260" s="19">
        <v>15040.865527600003</v>
      </c>
      <c r="EK260" s="19">
        <v>15050.544684500001</v>
      </c>
      <c r="EL260" s="19">
        <v>15060.2238414</v>
      </c>
      <c r="EM260" s="19">
        <v>15069.9029983</v>
      </c>
      <c r="EN260" s="19">
        <v>15079.582155200002</v>
      </c>
      <c r="EO260" s="19">
        <v>15089.261312099998</v>
      </c>
      <c r="EP260" s="19">
        <v>15098.940469000001</v>
      </c>
      <c r="EQ260" s="19">
        <v>15108.619625900001</v>
      </c>
      <c r="ER260" s="19">
        <v>15118.2987828</v>
      </c>
      <c r="ES260" s="19">
        <v>15125.212466300001</v>
      </c>
      <c r="ET260" s="19">
        <v>15137.657096600002</v>
      </c>
      <c r="EU260" s="19">
        <v>15147.336253499998</v>
      </c>
      <c r="EV260" s="19">
        <v>15157.015410400001</v>
      </c>
      <c r="EW260" s="19">
        <v>15166.694567299999</v>
      </c>
      <c r="EX260" s="19">
        <v>15176.373724200001</v>
      </c>
      <c r="EY260" s="19">
        <v>15187.435617799998</v>
      </c>
      <c r="EZ260" s="19">
        <v>15195.732038000002</v>
      </c>
      <c r="FA260" s="19">
        <v>15204.616656299999</v>
      </c>
      <c r="FB260" s="19">
        <v>15214.295813199999</v>
      </c>
      <c r="FC260" s="19">
        <v>15223.9749701</v>
      </c>
      <c r="FD260" s="19">
        <v>15233.654127</v>
      </c>
      <c r="FE260" s="19">
        <v>15243.333283900001</v>
      </c>
      <c r="FF260" s="19">
        <v>15253.012440799999</v>
      </c>
      <c r="FG260" s="19">
        <v>15262.691597700001</v>
      </c>
      <c r="FH260" s="19">
        <v>15272.370754600001</v>
      </c>
      <c r="FI260" s="19">
        <v>15282.049911500002</v>
      </c>
      <c r="FJ260" s="19">
        <v>15291.729068399998</v>
      </c>
      <c r="FK260" s="19">
        <v>15301.4082253</v>
      </c>
      <c r="FL260" s="19">
        <v>15313.8528556</v>
      </c>
      <c r="FM260" s="19">
        <v>15320.766539099999</v>
      </c>
      <c r="FN260" s="19">
        <v>15330.445695999999</v>
      </c>
      <c r="FO260" s="19">
        <v>15340.1248529</v>
      </c>
      <c r="FP260" s="19">
        <v>15349.804009799998</v>
      </c>
      <c r="FQ260" s="19">
        <v>15359.483166700002</v>
      </c>
      <c r="FR260" s="19">
        <v>15369.1623236</v>
      </c>
      <c r="FS260" s="19">
        <v>15378.841480499999</v>
      </c>
      <c r="FT260" s="19">
        <v>15388.520637399999</v>
      </c>
      <c r="FU260" s="19">
        <v>15398.199794300001</v>
      </c>
      <c r="FV260" s="19">
        <v>15407.8789512</v>
      </c>
      <c r="FW260" s="19">
        <v>15417.718626100002</v>
      </c>
      <c r="FX260" s="19">
        <v>15427.397783</v>
      </c>
      <c r="FY260" s="19">
        <v>15439.842413299999</v>
      </c>
      <c r="FZ260" s="19">
        <v>15446.756096799998</v>
      </c>
      <c r="GA260" s="19">
        <v>15456.4352537</v>
      </c>
      <c r="GB260" s="19">
        <v>15466.114410599999</v>
      </c>
      <c r="GC260" s="19">
        <v>15475.793567500001</v>
      </c>
      <c r="GD260" s="19">
        <v>15485.472724400001</v>
      </c>
      <c r="GE260" s="19">
        <v>15495.151881300002</v>
      </c>
      <c r="GF260" s="19">
        <v>15504.8310382</v>
      </c>
      <c r="GG260" s="19">
        <v>15514.5101951</v>
      </c>
      <c r="GH260" s="19">
        <v>15514.5101951</v>
      </c>
      <c r="GI260" s="19">
        <v>15533.868508899999</v>
      </c>
      <c r="GJ260" s="19">
        <v>15543.547665799999</v>
      </c>
      <c r="GK260" s="19">
        <v>15553.2268227</v>
      </c>
      <c r="GL260" s="19">
        <v>15564.288716300001</v>
      </c>
      <c r="GM260" s="19">
        <v>15572.585136500002</v>
      </c>
      <c r="GN260" s="19">
        <v>15582.264293400003</v>
      </c>
      <c r="GO260" s="19">
        <v>8910.4519273999995</v>
      </c>
      <c r="GP260" s="19">
        <v>8915.1134288999983</v>
      </c>
      <c r="GQ260" s="19">
        <v>8918.4417269000005</v>
      </c>
      <c r="GR260" s="19">
        <v>8924.4326632999982</v>
      </c>
      <c r="GS260" s="19">
        <v>8929.0886118999988</v>
      </c>
      <c r="GT260" s="19">
        <v>8933.7225489999983</v>
      </c>
      <c r="GU260" s="19">
        <v>8937.6944949999997</v>
      </c>
      <c r="GV260" s="19">
        <v>8942.990423199999</v>
      </c>
      <c r="GW260" s="19">
        <v>8947.6243603000003</v>
      </c>
      <c r="GX260" s="19">
        <v>8951.9559784000012</v>
      </c>
      <c r="GY260" s="19">
        <v>8956.9514222999987</v>
      </c>
      <c r="GZ260" s="19">
        <v>8960.2613773000012</v>
      </c>
      <c r="HA260" s="19">
        <v>8964.8953144999996</v>
      </c>
      <c r="HB260" s="19">
        <v>8969.5292516000009</v>
      </c>
      <c r="HC260" s="19">
        <v>8974.1631888000011</v>
      </c>
      <c r="HD260" s="19">
        <v>8978.7971260000013</v>
      </c>
      <c r="HE260" s="19">
        <v>8983.4310631000008</v>
      </c>
      <c r="HF260" s="19">
        <v>8988.0650002000002</v>
      </c>
      <c r="HG260" s="19">
        <v>8992.0369461999999</v>
      </c>
      <c r="HH260" s="19">
        <v>8997.3328741999994</v>
      </c>
      <c r="HI260" s="19">
        <v>9001.9668111999981</v>
      </c>
      <c r="HJ260" s="19">
        <v>9006.6007482000005</v>
      </c>
      <c r="HK260" s="19">
        <v>9011.2346851999991</v>
      </c>
      <c r="HL260" s="19">
        <v>9015.5477971</v>
      </c>
      <c r="HM260" s="19">
        <v>9020.1817340999987</v>
      </c>
      <c r="HN260" s="19">
        <v>8133.5290933000006</v>
      </c>
      <c r="HO260" s="19">
        <v>8136.9848679000015</v>
      </c>
      <c r="HP260" s="19">
        <v>8140.5933581000008</v>
      </c>
      <c r="HQ260" s="19">
        <v>8144.2018483000002</v>
      </c>
      <c r="HR260" s="19">
        <v>8147.8103385000004</v>
      </c>
      <c r="HS260" s="19">
        <v>8150.3878315000002</v>
      </c>
      <c r="HT260" s="19">
        <v>8150.3878315000002</v>
      </c>
      <c r="HU260" s="19">
        <v>8150.3878315000002</v>
      </c>
      <c r="HV260" s="19">
        <v>8150.3878315000002</v>
      </c>
      <c r="HW260" s="19">
        <v>8150.3878315000002</v>
      </c>
      <c r="HX260" s="19">
        <v>8150.3878315000002</v>
      </c>
      <c r="HY260" s="19">
        <v>8150.3878315000002</v>
      </c>
      <c r="HZ260" s="19">
        <v>8150.3878315000002</v>
      </c>
      <c r="IA260" s="19">
        <v>8150.3878315000002</v>
      </c>
      <c r="IB260" s="19">
        <v>8150.3878315000002</v>
      </c>
      <c r="IC260" s="19">
        <v>8150.3878315000002</v>
      </c>
      <c r="ID260" s="19">
        <v>8448.0790551000009</v>
      </c>
      <c r="IE260" s="19">
        <v>8449.5174590999995</v>
      </c>
      <c r="IF260" s="19">
        <v>8450.7760625999999</v>
      </c>
      <c r="IG260" s="19">
        <v>8452.0346661000003</v>
      </c>
      <c r="IH260" s="19">
        <v>8453.652870599999</v>
      </c>
      <c r="II260" s="19">
        <v>8454.5518730999993</v>
      </c>
      <c r="IJ260" s="19">
        <v>8455.8104765999997</v>
      </c>
      <c r="IK260" s="19">
        <v>8457.0690801000019</v>
      </c>
      <c r="IL260" s="19">
        <v>8458.3276835999986</v>
      </c>
      <c r="IM260" s="19">
        <v>8459.5862871000008</v>
      </c>
      <c r="IN260" s="19">
        <v>8460.8448906000012</v>
      </c>
      <c r="IO260" s="19">
        <v>8462.1034940999998</v>
      </c>
      <c r="IP260" s="19">
        <v>8463.0024966000001</v>
      </c>
      <c r="IQ260" s="19">
        <v>8464.6207011000006</v>
      </c>
      <c r="IR260" s="19">
        <v>13543.679114799999</v>
      </c>
      <c r="IS260" s="19">
        <v>13544.9377183</v>
      </c>
      <c r="IT260" s="19">
        <v>13546.1963218</v>
      </c>
      <c r="IU260" s="19">
        <v>13547.634725799999</v>
      </c>
      <c r="IV260" s="19">
        <v>13548.713528799999</v>
      </c>
      <c r="IW260" s="19">
        <v>13549.972132300001</v>
      </c>
      <c r="IX260" s="19">
        <v>13551.230735800002</v>
      </c>
      <c r="IY260" s="19">
        <v>13552.4893393</v>
      </c>
      <c r="IZ260" s="19">
        <v>13553.747942800001</v>
      </c>
      <c r="JA260" s="19">
        <v>13555.006546299999</v>
      </c>
      <c r="JB260" s="19">
        <v>13556.2651498</v>
      </c>
      <c r="JC260" s="19">
        <v>13557.3439528</v>
      </c>
      <c r="JD260" s="19">
        <v>13558.782356800002</v>
      </c>
      <c r="JE260" s="19">
        <v>13560.040960300001</v>
      </c>
      <c r="JF260" s="19">
        <v>13561.299563799999</v>
      </c>
      <c r="JG260" s="19">
        <v>13562.558167300002</v>
      </c>
      <c r="JH260" s="19">
        <v>13564.1763718</v>
      </c>
      <c r="JI260" s="19">
        <v>13565.075374299999</v>
      </c>
      <c r="JJ260" s="19">
        <v>13206.434148199998</v>
      </c>
      <c r="JK260" s="19">
        <v>13207.679667299999</v>
      </c>
      <c r="JL260" s="19">
        <v>13208.925186400002</v>
      </c>
      <c r="JM260" s="19">
        <v>13210.170705500002</v>
      </c>
      <c r="JN260" s="19">
        <v>13211.4162246</v>
      </c>
      <c r="JO260" s="19">
        <v>13212.661743700002</v>
      </c>
      <c r="JP260" s="19">
        <v>13213.907262800003</v>
      </c>
      <c r="JQ260" s="19">
        <v>13215.1527819</v>
      </c>
      <c r="JR260" s="19">
        <v>13216.398300999999</v>
      </c>
      <c r="JS260" s="19">
        <v>13217.6438201</v>
      </c>
      <c r="JT260" s="19">
        <v>13218.889339199999</v>
      </c>
      <c r="JU260" s="19">
        <v>13220.1348583</v>
      </c>
      <c r="JV260" s="19">
        <v>13221.380377400001</v>
      </c>
      <c r="JW260" s="19">
        <v>13222.6258965</v>
      </c>
      <c r="JX260" s="19">
        <v>13223.871415599999</v>
      </c>
      <c r="JY260" s="19">
        <v>13225.116934700001</v>
      </c>
      <c r="JZ260" s="19">
        <v>13226.362453800002</v>
      </c>
      <c r="KA260" s="19">
        <v>13227.607972899999</v>
      </c>
      <c r="KB260" s="19">
        <v>13228.853491999998</v>
      </c>
      <c r="KC260" s="19">
        <v>13230.099011099999</v>
      </c>
      <c r="KD260" s="19">
        <v>13231.522461500001</v>
      </c>
      <c r="KE260" s="19">
        <v>13232.590049299999</v>
      </c>
      <c r="KF260" s="19">
        <v>13233.8355684</v>
      </c>
      <c r="KG260" s="19">
        <v>13235.081087499999</v>
      </c>
      <c r="KH260" s="19">
        <v>13236.326606599998</v>
      </c>
    </row>
    <row r="261" spans="2:294" x14ac:dyDescent="0.2">
      <c r="B261" s="19" t="s">
        <v>140</v>
      </c>
      <c r="C261" s="19">
        <v>0</v>
      </c>
      <c r="D261" s="19">
        <v>0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1000</v>
      </c>
      <c r="BB261" s="19">
        <v>0</v>
      </c>
      <c r="BC261" s="19">
        <v>0</v>
      </c>
      <c r="BD261" s="19">
        <v>0</v>
      </c>
      <c r="BE261" s="19">
        <v>0</v>
      </c>
      <c r="BF261" s="19">
        <v>0</v>
      </c>
      <c r="BG261" s="19">
        <v>0</v>
      </c>
      <c r="BH261" s="19">
        <v>0</v>
      </c>
      <c r="BI261" s="19">
        <v>0</v>
      </c>
      <c r="BJ261" s="19">
        <v>0</v>
      </c>
      <c r="BK261" s="19">
        <v>0</v>
      </c>
      <c r="BL261" s="19">
        <v>0</v>
      </c>
      <c r="BM261" s="19">
        <v>0</v>
      </c>
      <c r="BN261" s="19">
        <v>0</v>
      </c>
      <c r="BO261" s="19">
        <v>0</v>
      </c>
      <c r="BP261" s="19">
        <v>0</v>
      </c>
      <c r="BQ261" s="19">
        <v>0</v>
      </c>
      <c r="BR261" s="19">
        <v>0</v>
      </c>
      <c r="BS261" s="19">
        <v>0</v>
      </c>
      <c r="BT261" s="19">
        <v>0</v>
      </c>
      <c r="BU261" s="19">
        <v>0</v>
      </c>
      <c r="BV261" s="19">
        <v>0</v>
      </c>
      <c r="BW261" s="19">
        <v>0</v>
      </c>
      <c r="BX261" s="19">
        <v>0</v>
      </c>
      <c r="BY261" s="19">
        <v>0</v>
      </c>
      <c r="BZ261" s="19">
        <v>0</v>
      </c>
      <c r="CA261" s="19">
        <v>0</v>
      </c>
      <c r="CB261" s="19">
        <v>0</v>
      </c>
      <c r="CC261" s="19">
        <v>0</v>
      </c>
      <c r="CD261" s="19">
        <v>0</v>
      </c>
      <c r="CE261" s="19">
        <v>0</v>
      </c>
      <c r="CF261" s="19">
        <v>0</v>
      </c>
      <c r="CG261" s="19">
        <v>0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  <c r="CW261" s="19">
        <v>0</v>
      </c>
      <c r="CX261" s="19">
        <v>0</v>
      </c>
      <c r="CY261" s="19">
        <v>0</v>
      </c>
      <c r="CZ261" s="19">
        <v>0</v>
      </c>
      <c r="DA261" s="19">
        <v>0</v>
      </c>
      <c r="DB261" s="19">
        <v>0</v>
      </c>
      <c r="DC261" s="19">
        <v>0</v>
      </c>
      <c r="DD261" s="19">
        <v>0</v>
      </c>
      <c r="DE261" s="19">
        <v>0</v>
      </c>
      <c r="DF261" s="19">
        <v>0</v>
      </c>
      <c r="DG261" s="19">
        <v>0</v>
      </c>
      <c r="DH261" s="19">
        <v>0</v>
      </c>
      <c r="DI261" s="19">
        <v>0</v>
      </c>
      <c r="DJ261" s="19">
        <v>0</v>
      </c>
      <c r="DK261" s="19">
        <v>0</v>
      </c>
      <c r="DL261" s="19">
        <v>0</v>
      </c>
      <c r="DM261" s="19">
        <v>0</v>
      </c>
      <c r="DN261" s="19">
        <v>0</v>
      </c>
      <c r="DO261" s="19">
        <v>0</v>
      </c>
      <c r="DP261" s="19">
        <v>0</v>
      </c>
      <c r="DQ261" s="19">
        <v>0</v>
      </c>
      <c r="DR261" s="19">
        <v>0</v>
      </c>
      <c r="DS261" s="19">
        <v>0</v>
      </c>
      <c r="DT261" s="19">
        <v>0</v>
      </c>
      <c r="DU261" s="19">
        <v>0</v>
      </c>
      <c r="DV261" s="19">
        <v>0</v>
      </c>
      <c r="DW261" s="19">
        <v>0</v>
      </c>
      <c r="DX261" s="19">
        <v>0</v>
      </c>
      <c r="DY261" s="19">
        <v>0</v>
      </c>
      <c r="DZ261" s="19">
        <v>0</v>
      </c>
      <c r="EA261" s="19">
        <v>0</v>
      </c>
      <c r="EB261" s="19">
        <v>0</v>
      </c>
      <c r="EC261" s="19">
        <v>0</v>
      </c>
      <c r="ED261" s="19">
        <v>0</v>
      </c>
      <c r="EE261" s="19">
        <v>0</v>
      </c>
      <c r="EF261" s="19">
        <v>0</v>
      </c>
      <c r="EG261" s="19">
        <v>0</v>
      </c>
      <c r="EH261" s="19">
        <v>0</v>
      </c>
      <c r="EI261" s="19">
        <v>0</v>
      </c>
      <c r="EJ261" s="19">
        <v>0</v>
      </c>
      <c r="EK261" s="19">
        <v>0</v>
      </c>
      <c r="EL261" s="19">
        <v>0</v>
      </c>
      <c r="EM261" s="19">
        <v>0</v>
      </c>
      <c r="EN261" s="19">
        <v>0</v>
      </c>
      <c r="EO261" s="19">
        <v>0</v>
      </c>
      <c r="EP261" s="19">
        <v>0</v>
      </c>
      <c r="EQ261" s="19">
        <v>0</v>
      </c>
      <c r="ER261" s="19">
        <v>0</v>
      </c>
      <c r="ES261" s="19">
        <v>0</v>
      </c>
      <c r="ET261" s="19">
        <v>0</v>
      </c>
      <c r="EU261" s="19">
        <v>0</v>
      </c>
      <c r="EV261" s="19">
        <v>0</v>
      </c>
      <c r="EW261" s="19">
        <v>0</v>
      </c>
      <c r="EX261" s="19">
        <v>0</v>
      </c>
      <c r="EY261" s="19">
        <v>0</v>
      </c>
      <c r="EZ261" s="19">
        <v>0</v>
      </c>
      <c r="FA261" s="19">
        <v>0</v>
      </c>
      <c r="FB261" s="19">
        <v>0</v>
      </c>
      <c r="FC261" s="19">
        <v>0</v>
      </c>
      <c r="FD261" s="19">
        <v>0</v>
      </c>
      <c r="FE261" s="19">
        <v>0</v>
      </c>
      <c r="FF261" s="19">
        <v>0</v>
      </c>
      <c r="FG261" s="19">
        <v>0</v>
      </c>
      <c r="FH261" s="19">
        <v>0</v>
      </c>
      <c r="FI261" s="19">
        <v>0</v>
      </c>
      <c r="FJ261" s="19">
        <v>0</v>
      </c>
      <c r="FK261" s="19">
        <v>0</v>
      </c>
      <c r="FL261" s="19">
        <v>0</v>
      </c>
      <c r="FM261" s="19">
        <v>0</v>
      </c>
      <c r="FN261" s="19">
        <v>0</v>
      </c>
      <c r="FO261" s="19">
        <v>0</v>
      </c>
      <c r="FP261" s="19">
        <v>0</v>
      </c>
      <c r="FQ261" s="19">
        <v>0</v>
      </c>
      <c r="FR261" s="19">
        <v>0</v>
      </c>
      <c r="FS261" s="19">
        <v>0</v>
      </c>
      <c r="FT261" s="19">
        <v>0</v>
      </c>
      <c r="FU261" s="19">
        <v>0</v>
      </c>
      <c r="FV261" s="19">
        <v>0</v>
      </c>
      <c r="FW261" s="19">
        <v>0</v>
      </c>
      <c r="FX261" s="19">
        <v>0</v>
      </c>
      <c r="FY261" s="19">
        <v>0</v>
      </c>
      <c r="FZ261" s="19">
        <v>0</v>
      </c>
      <c r="GA261" s="19">
        <v>0</v>
      </c>
      <c r="GB261" s="19">
        <v>0</v>
      </c>
      <c r="GC261" s="19">
        <v>0</v>
      </c>
      <c r="GD261" s="19">
        <v>0</v>
      </c>
      <c r="GE261" s="19">
        <v>0</v>
      </c>
      <c r="GF261" s="19">
        <v>0</v>
      </c>
      <c r="GG261" s="19">
        <v>0</v>
      </c>
      <c r="GH261" s="19">
        <v>0</v>
      </c>
      <c r="GI261" s="19">
        <v>0</v>
      </c>
      <c r="GJ261" s="19">
        <v>0</v>
      </c>
      <c r="GK261" s="19">
        <v>0</v>
      </c>
      <c r="GL261" s="19">
        <v>0</v>
      </c>
      <c r="GM261" s="19">
        <v>0</v>
      </c>
      <c r="GN261" s="19">
        <v>0</v>
      </c>
      <c r="GO261" s="19">
        <v>0</v>
      </c>
      <c r="GP261" s="19">
        <v>0</v>
      </c>
      <c r="GQ261" s="19">
        <v>0</v>
      </c>
      <c r="GR261" s="19">
        <v>0</v>
      </c>
      <c r="GS261" s="19">
        <v>0</v>
      </c>
      <c r="GT261" s="19">
        <v>0</v>
      </c>
      <c r="GU261" s="19">
        <v>0</v>
      </c>
      <c r="GV261" s="19">
        <v>0</v>
      </c>
      <c r="GW261" s="19">
        <v>0</v>
      </c>
      <c r="GX261" s="19">
        <v>0</v>
      </c>
      <c r="GY261" s="19">
        <v>0</v>
      </c>
      <c r="GZ261" s="19">
        <v>0</v>
      </c>
      <c r="HA261" s="19">
        <v>0</v>
      </c>
      <c r="HB261" s="19">
        <v>0</v>
      </c>
      <c r="HC261" s="19">
        <v>0</v>
      </c>
      <c r="HD261" s="19">
        <v>0</v>
      </c>
      <c r="HE261" s="19">
        <v>0</v>
      </c>
      <c r="HF261" s="19">
        <v>0</v>
      </c>
      <c r="HG261" s="19">
        <v>0</v>
      </c>
      <c r="HH261" s="19">
        <v>0</v>
      </c>
      <c r="HI261" s="19">
        <v>0</v>
      </c>
      <c r="HJ261" s="19">
        <v>0</v>
      </c>
      <c r="HK261" s="19">
        <v>0</v>
      </c>
      <c r="HL261" s="19">
        <v>0</v>
      </c>
      <c r="HM261" s="19">
        <v>0</v>
      </c>
      <c r="HN261" s="19">
        <v>0</v>
      </c>
      <c r="HO261" s="19">
        <v>0</v>
      </c>
      <c r="HP261" s="19">
        <v>0</v>
      </c>
      <c r="HQ261" s="19">
        <v>0</v>
      </c>
      <c r="HR261" s="19">
        <v>0</v>
      </c>
      <c r="HS261" s="19">
        <v>0</v>
      </c>
      <c r="HT261" s="19">
        <v>0</v>
      </c>
      <c r="HU261" s="19">
        <v>0</v>
      </c>
      <c r="HV261" s="19">
        <v>0</v>
      </c>
      <c r="HW261" s="19">
        <v>0</v>
      </c>
      <c r="HX261" s="19">
        <v>0</v>
      </c>
      <c r="HY261" s="19">
        <v>0</v>
      </c>
      <c r="HZ261" s="19">
        <v>0</v>
      </c>
      <c r="IA261" s="19">
        <v>0</v>
      </c>
      <c r="IB261" s="19">
        <v>0</v>
      </c>
      <c r="IC261" s="19">
        <v>0</v>
      </c>
      <c r="ID261" s="19">
        <v>0</v>
      </c>
      <c r="IE261" s="19">
        <v>0</v>
      </c>
      <c r="IF261" s="19">
        <v>0</v>
      </c>
      <c r="IG261" s="19">
        <v>0</v>
      </c>
      <c r="IH261" s="19">
        <v>0</v>
      </c>
      <c r="II261" s="19">
        <v>0</v>
      </c>
      <c r="IJ261" s="19">
        <v>0</v>
      </c>
      <c r="IK261" s="19">
        <v>0</v>
      </c>
      <c r="IL261" s="19">
        <v>0</v>
      </c>
      <c r="IM261" s="19">
        <v>0</v>
      </c>
      <c r="IN261" s="19">
        <v>0</v>
      </c>
      <c r="IO261" s="19">
        <v>0</v>
      </c>
      <c r="IP261" s="19">
        <v>0</v>
      </c>
      <c r="IQ261" s="19">
        <v>0</v>
      </c>
      <c r="IR261" s="19">
        <v>0</v>
      </c>
      <c r="IS261" s="19">
        <v>0</v>
      </c>
      <c r="IT261" s="19">
        <v>0</v>
      </c>
      <c r="IU261" s="19">
        <v>0</v>
      </c>
      <c r="IV261" s="19">
        <v>0</v>
      </c>
      <c r="IW261" s="19">
        <v>0</v>
      </c>
      <c r="IX261" s="19">
        <v>0</v>
      </c>
      <c r="IY261" s="19">
        <v>0</v>
      </c>
      <c r="IZ261" s="19">
        <v>0</v>
      </c>
      <c r="JA261" s="19">
        <v>0</v>
      </c>
      <c r="JB261" s="19">
        <v>0</v>
      </c>
      <c r="JC261" s="19">
        <v>0</v>
      </c>
      <c r="JD261" s="19">
        <v>0</v>
      </c>
      <c r="JE261" s="19">
        <v>0</v>
      </c>
      <c r="JF261" s="19">
        <v>0</v>
      </c>
      <c r="JG261" s="19">
        <v>0</v>
      </c>
      <c r="JH261" s="19">
        <v>0</v>
      </c>
      <c r="JI261" s="19">
        <v>0</v>
      </c>
      <c r="JJ261" s="19">
        <v>0</v>
      </c>
      <c r="JK261" s="19">
        <v>0</v>
      </c>
      <c r="JL261" s="19">
        <v>0</v>
      </c>
      <c r="JM261" s="19">
        <v>0</v>
      </c>
      <c r="JN261" s="19">
        <v>0</v>
      </c>
      <c r="JO261" s="19">
        <v>0</v>
      </c>
      <c r="JP261" s="19">
        <v>0</v>
      </c>
      <c r="JQ261" s="19">
        <v>0</v>
      </c>
      <c r="JR261" s="19">
        <v>0</v>
      </c>
      <c r="JS261" s="19">
        <v>0</v>
      </c>
      <c r="JT261" s="19">
        <v>0</v>
      </c>
      <c r="JU261" s="19">
        <v>0</v>
      </c>
      <c r="JV261" s="19">
        <v>0</v>
      </c>
      <c r="JW261" s="19">
        <v>0</v>
      </c>
      <c r="JX261" s="19">
        <v>0</v>
      </c>
      <c r="JY261" s="19">
        <v>0</v>
      </c>
      <c r="JZ261" s="19">
        <v>0</v>
      </c>
      <c r="KA261" s="19">
        <v>0</v>
      </c>
      <c r="KB261" s="19">
        <v>0</v>
      </c>
      <c r="KC261" s="19">
        <v>0</v>
      </c>
      <c r="KD261" s="19">
        <v>0</v>
      </c>
      <c r="KE261" s="19">
        <v>0</v>
      </c>
      <c r="KF261" s="19">
        <v>0</v>
      </c>
      <c r="KG261" s="19">
        <v>0</v>
      </c>
      <c r="KH261" s="19">
        <v>0</v>
      </c>
    </row>
    <row r="262" spans="2:294" x14ac:dyDescent="0.2">
      <c r="B262" s="19" t="s">
        <v>141</v>
      </c>
      <c r="C262" s="19">
        <v>0</v>
      </c>
      <c r="D262" s="19">
        <v>0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0</v>
      </c>
      <c r="BF262" s="19">
        <v>0</v>
      </c>
      <c r="BG262" s="19">
        <v>0</v>
      </c>
      <c r="BH262" s="19">
        <v>0</v>
      </c>
      <c r="BI262" s="19">
        <v>0</v>
      </c>
      <c r="BJ262" s="19">
        <v>0</v>
      </c>
      <c r="BK262" s="19">
        <v>0</v>
      </c>
      <c r="BL262" s="19">
        <v>0</v>
      </c>
      <c r="BM262" s="19">
        <v>0</v>
      </c>
      <c r="BN262" s="19">
        <v>0</v>
      </c>
      <c r="BO262" s="19">
        <v>0</v>
      </c>
      <c r="BP262" s="19">
        <v>0</v>
      </c>
      <c r="BQ262" s="19">
        <v>0</v>
      </c>
      <c r="BR262" s="19">
        <v>0</v>
      </c>
      <c r="BS262" s="19">
        <v>0</v>
      </c>
      <c r="BT262" s="19">
        <v>0</v>
      </c>
      <c r="BU262" s="19">
        <v>0</v>
      </c>
      <c r="BV262" s="19">
        <v>0</v>
      </c>
      <c r="BW262" s="19">
        <v>0</v>
      </c>
      <c r="BX262" s="19">
        <v>0</v>
      </c>
      <c r="BY262" s="19">
        <v>0</v>
      </c>
      <c r="BZ262" s="19">
        <v>0</v>
      </c>
      <c r="CA262" s="19">
        <v>0</v>
      </c>
      <c r="CB262" s="19">
        <v>0</v>
      </c>
      <c r="CC262" s="19">
        <v>0</v>
      </c>
      <c r="CD262" s="19">
        <v>0</v>
      </c>
      <c r="CE262" s="19">
        <v>0</v>
      </c>
      <c r="CF262" s="19">
        <v>0</v>
      </c>
      <c r="CG262" s="19">
        <v>0</v>
      </c>
      <c r="CH262" s="19">
        <v>0</v>
      </c>
      <c r="CI262" s="19">
        <v>0</v>
      </c>
      <c r="CJ262" s="19">
        <v>0</v>
      </c>
      <c r="CK262" s="19">
        <v>0</v>
      </c>
      <c r="CL262" s="19">
        <v>0</v>
      </c>
      <c r="CM262" s="19">
        <v>0</v>
      </c>
      <c r="CN262" s="19">
        <v>0</v>
      </c>
      <c r="CO262" s="19">
        <v>0</v>
      </c>
      <c r="CP262" s="19">
        <v>0</v>
      </c>
      <c r="CQ262" s="19">
        <v>0</v>
      </c>
      <c r="CR262" s="19">
        <v>0</v>
      </c>
      <c r="CS262" s="19">
        <v>0</v>
      </c>
      <c r="CT262" s="19">
        <v>0</v>
      </c>
      <c r="CU262" s="19">
        <v>0</v>
      </c>
      <c r="CV262" s="19">
        <v>0</v>
      </c>
      <c r="CW262" s="19">
        <v>0</v>
      </c>
      <c r="CX262" s="19">
        <v>0</v>
      </c>
      <c r="CY262" s="19">
        <v>0</v>
      </c>
      <c r="CZ262" s="19">
        <v>0</v>
      </c>
      <c r="DA262" s="19">
        <v>0</v>
      </c>
      <c r="DB262" s="19">
        <v>0</v>
      </c>
      <c r="DC262" s="19">
        <v>0</v>
      </c>
      <c r="DD262" s="19">
        <v>0</v>
      </c>
      <c r="DE262" s="19">
        <v>0</v>
      </c>
      <c r="DF262" s="19">
        <v>0</v>
      </c>
      <c r="DG262" s="19">
        <v>0</v>
      </c>
      <c r="DH262" s="19">
        <v>0</v>
      </c>
      <c r="DI262" s="19">
        <v>0</v>
      </c>
      <c r="DJ262" s="19">
        <v>0</v>
      </c>
      <c r="DK262" s="19">
        <v>0</v>
      </c>
      <c r="DL262" s="19">
        <v>0</v>
      </c>
      <c r="DM262" s="19">
        <v>0</v>
      </c>
      <c r="DN262" s="19">
        <v>0</v>
      </c>
      <c r="DO262" s="19">
        <v>0</v>
      </c>
      <c r="DP262" s="19">
        <v>0</v>
      </c>
      <c r="DQ262" s="19">
        <v>0</v>
      </c>
      <c r="DR262" s="19">
        <v>0</v>
      </c>
      <c r="DS262" s="19">
        <v>0</v>
      </c>
      <c r="DT262" s="19">
        <v>0</v>
      </c>
      <c r="DU262" s="19">
        <v>0</v>
      </c>
      <c r="DV262" s="19">
        <v>0</v>
      </c>
      <c r="DW262" s="19">
        <v>0</v>
      </c>
      <c r="DX262" s="19">
        <v>0</v>
      </c>
      <c r="DY262" s="19">
        <v>0</v>
      </c>
      <c r="DZ262" s="19">
        <v>0</v>
      </c>
      <c r="EA262" s="19">
        <v>0</v>
      </c>
      <c r="EB262" s="19">
        <v>0</v>
      </c>
      <c r="EC262" s="19">
        <v>0</v>
      </c>
      <c r="ED262" s="19">
        <v>0</v>
      </c>
      <c r="EE262" s="19">
        <v>0</v>
      </c>
      <c r="EF262" s="19">
        <v>0</v>
      </c>
      <c r="EG262" s="19">
        <v>0</v>
      </c>
      <c r="EH262" s="19">
        <v>0</v>
      </c>
      <c r="EI262" s="19">
        <v>0</v>
      </c>
      <c r="EJ262" s="19">
        <v>0</v>
      </c>
      <c r="EK262" s="19">
        <v>0</v>
      </c>
      <c r="EL262" s="19">
        <v>0</v>
      </c>
      <c r="EM262" s="19">
        <v>0</v>
      </c>
      <c r="EN262" s="19">
        <v>0</v>
      </c>
      <c r="EO262" s="19">
        <v>0</v>
      </c>
      <c r="EP262" s="19">
        <v>0</v>
      </c>
      <c r="EQ262" s="19">
        <v>0</v>
      </c>
      <c r="ER262" s="19">
        <v>0</v>
      </c>
      <c r="ES262" s="19">
        <v>0</v>
      </c>
      <c r="ET262" s="19">
        <v>0</v>
      </c>
      <c r="EU262" s="19">
        <v>0</v>
      </c>
      <c r="EV262" s="19">
        <v>0</v>
      </c>
      <c r="EW262" s="19">
        <v>0</v>
      </c>
      <c r="EX262" s="19">
        <v>0</v>
      </c>
      <c r="EY262" s="19">
        <v>0</v>
      </c>
      <c r="EZ262" s="19">
        <v>0</v>
      </c>
      <c r="FA262" s="19">
        <v>0</v>
      </c>
      <c r="FB262" s="19">
        <v>0</v>
      </c>
      <c r="FC262" s="19">
        <v>0</v>
      </c>
      <c r="FD262" s="19">
        <v>0</v>
      </c>
      <c r="FE262" s="19">
        <v>0</v>
      </c>
      <c r="FF262" s="19">
        <v>0</v>
      </c>
      <c r="FG262" s="19">
        <v>0</v>
      </c>
      <c r="FH262" s="19">
        <v>0</v>
      </c>
      <c r="FI262" s="19">
        <v>0</v>
      </c>
      <c r="FJ262" s="19">
        <v>0</v>
      </c>
      <c r="FK262" s="19">
        <v>0</v>
      </c>
      <c r="FL262" s="19">
        <v>0</v>
      </c>
      <c r="FM262" s="19">
        <v>0</v>
      </c>
      <c r="FN262" s="19">
        <v>0</v>
      </c>
      <c r="FO262" s="19">
        <v>0</v>
      </c>
      <c r="FP262" s="19">
        <v>0</v>
      </c>
      <c r="FQ262" s="19">
        <v>0</v>
      </c>
      <c r="FR262" s="19">
        <v>0</v>
      </c>
      <c r="FS262" s="19">
        <v>0</v>
      </c>
      <c r="FT262" s="19">
        <v>0</v>
      </c>
      <c r="FU262" s="19">
        <v>0</v>
      </c>
      <c r="FV262" s="19">
        <v>0</v>
      </c>
      <c r="FW262" s="19">
        <v>0</v>
      </c>
      <c r="FX262" s="19">
        <v>0</v>
      </c>
      <c r="FY262" s="19">
        <v>0</v>
      </c>
      <c r="FZ262" s="19">
        <v>0</v>
      </c>
      <c r="GA262" s="19">
        <v>0</v>
      </c>
      <c r="GB262" s="19">
        <v>0</v>
      </c>
      <c r="GC262" s="19">
        <v>0</v>
      </c>
      <c r="GD262" s="19">
        <v>0</v>
      </c>
      <c r="GE262" s="19">
        <v>0</v>
      </c>
      <c r="GF262" s="19">
        <v>0</v>
      </c>
      <c r="GG262" s="19">
        <v>0</v>
      </c>
      <c r="GH262" s="19">
        <v>0</v>
      </c>
      <c r="GI262" s="19">
        <v>0</v>
      </c>
      <c r="GJ262" s="19">
        <v>0</v>
      </c>
      <c r="GK262" s="19">
        <v>0</v>
      </c>
      <c r="GL262" s="19">
        <v>0</v>
      </c>
      <c r="GM262" s="19">
        <v>0</v>
      </c>
      <c r="GN262" s="19">
        <v>0</v>
      </c>
      <c r="GO262" s="19">
        <v>0</v>
      </c>
      <c r="GP262" s="19">
        <v>0</v>
      </c>
      <c r="GQ262" s="19">
        <v>0</v>
      </c>
      <c r="GR262" s="19">
        <v>0</v>
      </c>
      <c r="GS262" s="19">
        <v>0</v>
      </c>
      <c r="GT262" s="19">
        <v>0</v>
      </c>
      <c r="GU262" s="19">
        <v>0</v>
      </c>
      <c r="GV262" s="19">
        <v>0</v>
      </c>
      <c r="GW262" s="19">
        <v>0</v>
      </c>
      <c r="GX262" s="19">
        <v>0</v>
      </c>
      <c r="GY262" s="19">
        <v>0</v>
      </c>
      <c r="GZ262" s="19">
        <v>0</v>
      </c>
      <c r="HA262" s="19">
        <v>0</v>
      </c>
      <c r="HB262" s="19">
        <v>0</v>
      </c>
      <c r="HC262" s="19">
        <v>0</v>
      </c>
      <c r="HD262" s="19">
        <v>0</v>
      </c>
      <c r="HE262" s="19">
        <v>0</v>
      </c>
      <c r="HF262" s="19">
        <v>0</v>
      </c>
      <c r="HG262" s="19">
        <v>0</v>
      </c>
      <c r="HH262" s="19">
        <v>0</v>
      </c>
      <c r="HI262" s="19">
        <v>0</v>
      </c>
      <c r="HJ262" s="19">
        <v>0</v>
      </c>
      <c r="HK262" s="19">
        <v>0</v>
      </c>
      <c r="HL262" s="19">
        <v>0</v>
      </c>
      <c r="HM262" s="19">
        <v>0</v>
      </c>
      <c r="HN262" s="19">
        <v>0</v>
      </c>
      <c r="HO262" s="19">
        <v>0</v>
      </c>
      <c r="HP262" s="19">
        <v>0</v>
      </c>
      <c r="HQ262" s="19">
        <v>0</v>
      </c>
      <c r="HR262" s="19">
        <v>0</v>
      </c>
      <c r="HS262" s="19">
        <v>0</v>
      </c>
      <c r="HT262" s="19">
        <v>0</v>
      </c>
      <c r="HU262" s="19">
        <v>0</v>
      </c>
      <c r="HV262" s="19">
        <v>0</v>
      </c>
      <c r="HW262" s="19">
        <v>0</v>
      </c>
      <c r="HX262" s="19">
        <v>0</v>
      </c>
      <c r="HY262" s="19">
        <v>0</v>
      </c>
      <c r="HZ262" s="19">
        <v>0</v>
      </c>
      <c r="IA262" s="19">
        <v>0</v>
      </c>
      <c r="IB262" s="19">
        <v>0</v>
      </c>
      <c r="IC262" s="19">
        <v>0</v>
      </c>
      <c r="ID262" s="19">
        <v>0</v>
      </c>
      <c r="IE262" s="19">
        <v>0</v>
      </c>
      <c r="IF262" s="19">
        <v>0</v>
      </c>
      <c r="IG262" s="19">
        <v>0</v>
      </c>
      <c r="IH262" s="19">
        <v>0</v>
      </c>
      <c r="II262" s="19">
        <v>0</v>
      </c>
      <c r="IJ262" s="19">
        <v>0</v>
      </c>
      <c r="IK262" s="19">
        <v>0</v>
      </c>
      <c r="IL262" s="19">
        <v>0</v>
      </c>
      <c r="IM262" s="19">
        <v>0</v>
      </c>
      <c r="IN262" s="19">
        <v>0</v>
      </c>
      <c r="IO262" s="19">
        <v>0</v>
      </c>
      <c r="IP262" s="19">
        <v>0</v>
      </c>
      <c r="IQ262" s="19">
        <v>0</v>
      </c>
      <c r="IR262" s="19">
        <v>0</v>
      </c>
      <c r="IS262" s="19">
        <v>0</v>
      </c>
      <c r="IT262" s="19">
        <v>0</v>
      </c>
      <c r="IU262" s="19">
        <v>0</v>
      </c>
      <c r="IV262" s="19">
        <v>0</v>
      </c>
      <c r="IW262" s="19">
        <v>0</v>
      </c>
      <c r="IX262" s="19">
        <v>0</v>
      </c>
      <c r="IY262" s="19">
        <v>0</v>
      </c>
      <c r="IZ262" s="19">
        <v>0</v>
      </c>
      <c r="JA262" s="19">
        <v>0</v>
      </c>
      <c r="JB262" s="19">
        <v>0</v>
      </c>
      <c r="JC262" s="19">
        <v>0</v>
      </c>
      <c r="JD262" s="19">
        <v>0</v>
      </c>
      <c r="JE262" s="19">
        <v>0</v>
      </c>
      <c r="JF262" s="19">
        <v>0</v>
      </c>
      <c r="JG262" s="19">
        <v>0</v>
      </c>
      <c r="JH262" s="19">
        <v>0</v>
      </c>
      <c r="JI262" s="19">
        <v>0</v>
      </c>
      <c r="JJ262" s="19">
        <v>0</v>
      </c>
      <c r="JK262" s="19">
        <v>0</v>
      </c>
      <c r="JL262" s="19">
        <v>0</v>
      </c>
      <c r="JM262" s="19">
        <v>0</v>
      </c>
      <c r="JN262" s="19">
        <v>0</v>
      </c>
      <c r="JO262" s="19">
        <v>0</v>
      </c>
      <c r="JP262" s="19">
        <v>0</v>
      </c>
      <c r="JQ262" s="19">
        <v>0</v>
      </c>
      <c r="JR262" s="19">
        <v>0</v>
      </c>
      <c r="JS262" s="19">
        <v>0</v>
      </c>
      <c r="JT262" s="19">
        <v>0</v>
      </c>
      <c r="JU262" s="19">
        <v>0</v>
      </c>
      <c r="JV262" s="19">
        <v>0</v>
      </c>
      <c r="JW262" s="19">
        <v>0</v>
      </c>
      <c r="JX262" s="19">
        <v>0</v>
      </c>
      <c r="JY262" s="19">
        <v>0</v>
      </c>
      <c r="JZ262" s="19">
        <v>0</v>
      </c>
      <c r="KA262" s="19">
        <v>0</v>
      </c>
      <c r="KB262" s="19">
        <v>0</v>
      </c>
      <c r="KC262" s="19">
        <v>0</v>
      </c>
      <c r="KD262" s="19">
        <v>0</v>
      </c>
      <c r="KE262" s="19">
        <v>0</v>
      </c>
      <c r="KF262" s="19">
        <v>0</v>
      </c>
      <c r="KG262" s="19">
        <v>0</v>
      </c>
      <c r="KH262" s="19">
        <v>0</v>
      </c>
    </row>
    <row r="263" spans="2:294" x14ac:dyDescent="0.2">
      <c r="B263" s="19" t="s">
        <v>142</v>
      </c>
      <c r="C263" s="19">
        <v>11378.850904199999</v>
      </c>
      <c r="D263" s="19">
        <v>9404.6872825000009</v>
      </c>
      <c r="E263" s="19">
        <v>6123.4358761000003</v>
      </c>
      <c r="F263" s="19">
        <v>4379.8713489000002</v>
      </c>
      <c r="G263" s="19">
        <v>2952.8253418000004</v>
      </c>
      <c r="H263" s="19">
        <v>1572.0473037999996</v>
      </c>
      <c r="I263" s="19">
        <v>53043.647303800004</v>
      </c>
      <c r="J263" s="19">
        <v>54179.668408800004</v>
      </c>
      <c r="K263" s="19">
        <v>42640.424591099989</v>
      </c>
      <c r="L263" s="19">
        <v>40661.565151100003</v>
      </c>
      <c r="M263" s="19">
        <v>38817.769495200002</v>
      </c>
      <c r="N263" s="19">
        <v>36809.616396400001</v>
      </c>
      <c r="O263" s="19">
        <v>37826.352439000002</v>
      </c>
      <c r="P263" s="19">
        <v>34049.529715800003</v>
      </c>
      <c r="Q263" s="19">
        <v>34781.978165200002</v>
      </c>
      <c r="R263" s="19">
        <v>37861.0538696</v>
      </c>
      <c r="S263" s="19">
        <v>34609.411367999994</v>
      </c>
      <c r="T263" s="19">
        <v>79514.5009479</v>
      </c>
      <c r="U263" s="19">
        <v>76945.049397099996</v>
      </c>
      <c r="V263" s="19">
        <v>74452.344724200011</v>
      </c>
      <c r="W263" s="19">
        <v>70092.486035599999</v>
      </c>
      <c r="X263" s="19">
        <v>69947.472597800006</v>
      </c>
      <c r="Y263" s="19">
        <v>60566.5191252</v>
      </c>
      <c r="Z263" s="19">
        <v>60566.5191252</v>
      </c>
      <c r="AA263" s="19">
        <v>60044.664263300001</v>
      </c>
      <c r="AB263" s="19">
        <v>60044.664263300001</v>
      </c>
      <c r="AC263" s="19">
        <v>59158.139629400008</v>
      </c>
      <c r="AD263" s="19">
        <v>57620.839718300005</v>
      </c>
      <c r="AE263" s="19">
        <v>57620.839718300005</v>
      </c>
      <c r="AF263" s="19">
        <v>57620.839718300005</v>
      </c>
      <c r="AG263" s="19">
        <v>50166.959753499999</v>
      </c>
      <c r="AH263" s="19">
        <v>52532.420441399991</v>
      </c>
      <c r="AI263" s="19">
        <v>51036.611861199999</v>
      </c>
      <c r="AJ263" s="19">
        <v>49280.914276200005</v>
      </c>
      <c r="AK263" s="19">
        <v>48148.971527100002</v>
      </c>
      <c r="AL263" s="19">
        <v>46398.873796200001</v>
      </c>
      <c r="AM263" s="19">
        <v>44715.398211799999</v>
      </c>
      <c r="AN263" s="19">
        <v>43021.369194900006</v>
      </c>
      <c r="AO263" s="19">
        <v>41994.292022200003</v>
      </c>
      <c r="AP263" s="19">
        <v>40466.349258700007</v>
      </c>
      <c r="AQ263" s="19">
        <v>39055.560602000005</v>
      </c>
      <c r="AR263" s="19">
        <v>57296.417811300002</v>
      </c>
      <c r="AS263" s="19">
        <v>43434.607311300002</v>
      </c>
      <c r="AT263" s="19">
        <v>45268.809803500008</v>
      </c>
      <c r="AU263" s="19">
        <v>39586.272127800003</v>
      </c>
      <c r="AV263" s="19">
        <v>40511.169910500001</v>
      </c>
      <c r="AW263" s="19">
        <v>42603.976227500003</v>
      </c>
      <c r="AX263" s="19">
        <v>37601.428517499997</v>
      </c>
      <c r="AY263" s="19">
        <v>37743.415134600007</v>
      </c>
      <c r="AZ263" s="19">
        <v>38348.189805100003</v>
      </c>
      <c r="BA263" s="19">
        <v>38325.838189800008</v>
      </c>
      <c r="BB263" s="19">
        <v>38231.627320600004</v>
      </c>
      <c r="BC263" s="19">
        <v>36914.919206999999</v>
      </c>
      <c r="BD263" s="19">
        <v>37051.898532699997</v>
      </c>
      <c r="BE263" s="19">
        <v>34389.207366900002</v>
      </c>
      <c r="BF263" s="19">
        <v>33272.456570100003</v>
      </c>
      <c r="BG263" s="19">
        <v>32752.950305100003</v>
      </c>
      <c r="BH263" s="19">
        <v>32107.047854799999</v>
      </c>
      <c r="BI263" s="19">
        <v>30613.790690300004</v>
      </c>
      <c r="BJ263" s="19">
        <v>29446.569081700003</v>
      </c>
      <c r="BK263" s="19">
        <v>25616.709456599998</v>
      </c>
      <c r="BL263" s="19">
        <v>23821.746086200004</v>
      </c>
      <c r="BM263" s="19">
        <v>21875.702398900004</v>
      </c>
      <c r="BN263" s="19">
        <v>22129.738474400001</v>
      </c>
      <c r="BO263" s="19">
        <v>21641.584041400001</v>
      </c>
      <c r="BP263" s="19">
        <v>19797.906334700001</v>
      </c>
      <c r="BQ263" s="19">
        <v>30876.855667700005</v>
      </c>
      <c r="BR263" s="19">
        <v>43631.687951200001</v>
      </c>
      <c r="BS263" s="19">
        <v>35145.032981700002</v>
      </c>
      <c r="BT263" s="19">
        <v>16962.763541400003</v>
      </c>
      <c r="BU263" s="19">
        <v>11822.8408399</v>
      </c>
      <c r="BV263" s="19">
        <v>11334.887842900001</v>
      </c>
      <c r="BW263" s="19">
        <v>9710.7915723999977</v>
      </c>
      <c r="BX263" s="19">
        <v>7261.0822844999993</v>
      </c>
      <c r="BY263" s="19">
        <v>6776.3094696000007</v>
      </c>
      <c r="BZ263" s="19">
        <v>7079.6916163999995</v>
      </c>
      <c r="CA263" s="19">
        <v>8812.0496163999996</v>
      </c>
      <c r="CB263" s="19">
        <v>8772.5646163999991</v>
      </c>
      <c r="CC263" s="19">
        <v>8777.9435957000005</v>
      </c>
      <c r="CD263" s="19">
        <v>8777.9435957000005</v>
      </c>
      <c r="CE263" s="19">
        <v>8777.9038191999989</v>
      </c>
      <c r="CF263" s="19">
        <v>9168.8318192000006</v>
      </c>
      <c r="CG263" s="19">
        <v>10234.565094199999</v>
      </c>
      <c r="CH263" s="19">
        <v>9975.6131984999993</v>
      </c>
      <c r="CI263" s="19">
        <v>9618.2974274999997</v>
      </c>
      <c r="CJ263" s="19">
        <v>9384.0584684999994</v>
      </c>
      <c r="CK263" s="19">
        <v>10821.504860700001</v>
      </c>
      <c r="CL263" s="19">
        <v>12682.073943000003</v>
      </c>
      <c r="CM263" s="19">
        <v>13110.153647000003</v>
      </c>
      <c r="CN263" s="19">
        <v>13110.153647000003</v>
      </c>
      <c r="CO263" s="19">
        <v>13110.153647000003</v>
      </c>
      <c r="CP263" s="19">
        <v>13115.532626300001</v>
      </c>
      <c r="CQ263" s="19">
        <v>13115.532626300001</v>
      </c>
      <c r="CR263" s="19">
        <v>13115.532626300001</v>
      </c>
      <c r="CS263" s="19">
        <v>14060.8019903</v>
      </c>
      <c r="CT263" s="19">
        <v>17424.844223800003</v>
      </c>
      <c r="CU263" s="19">
        <v>18056.600838100003</v>
      </c>
      <c r="CV263" s="19">
        <v>18056.600838100003</v>
      </c>
      <c r="CW263" s="19">
        <v>21418.798658899999</v>
      </c>
      <c r="CX263" s="19">
        <v>28026.503550099995</v>
      </c>
      <c r="CY263" s="19">
        <v>28031.882529400002</v>
      </c>
      <c r="CZ263" s="19">
        <v>28031.882529400002</v>
      </c>
      <c r="DA263" s="19">
        <v>29384.1166854</v>
      </c>
      <c r="DB263" s="19">
        <v>26532.169196700001</v>
      </c>
      <c r="DC263" s="19">
        <v>22387.864571599999</v>
      </c>
      <c r="DD263" s="19">
        <v>21395.388558900002</v>
      </c>
      <c r="DE263" s="19">
        <v>21395.388558900002</v>
      </c>
      <c r="DF263" s="19">
        <v>21395.388558900002</v>
      </c>
      <c r="DG263" s="19">
        <v>19083.758157299999</v>
      </c>
      <c r="DH263" s="19">
        <v>19066.359776000001</v>
      </c>
      <c r="DI263" s="19">
        <v>18898.508794000001</v>
      </c>
      <c r="DJ263" s="19">
        <v>18898.508794000001</v>
      </c>
      <c r="DK263" s="19">
        <v>18898.508794000001</v>
      </c>
      <c r="DL263" s="19">
        <v>18608.221515700003</v>
      </c>
      <c r="DM263" s="19">
        <v>18608.221515700003</v>
      </c>
      <c r="DN263" s="19">
        <v>18608.221515700003</v>
      </c>
      <c r="DO263" s="19">
        <v>18608.221515700003</v>
      </c>
      <c r="DP263" s="19">
        <v>17538.339425600003</v>
      </c>
      <c r="DQ263" s="19">
        <v>17526.043574700001</v>
      </c>
      <c r="DR263" s="19">
        <v>17526.043574700001</v>
      </c>
      <c r="DS263" s="19">
        <v>17526.043577799999</v>
      </c>
      <c r="DT263" s="19">
        <v>17526.043577799999</v>
      </c>
      <c r="DU263" s="19">
        <v>17502.417625600003</v>
      </c>
      <c r="DV263" s="19">
        <v>17502.417625600003</v>
      </c>
      <c r="DW263" s="19">
        <v>16788.756389700004</v>
      </c>
      <c r="DX263" s="19">
        <v>16101.882307200003</v>
      </c>
      <c r="DY263" s="19">
        <v>13782.784205600003</v>
      </c>
      <c r="DZ263" s="19">
        <v>13782.784205600003</v>
      </c>
      <c r="EA263" s="19">
        <v>13782.784205600003</v>
      </c>
      <c r="EB263" s="19">
        <v>13782.784205600003</v>
      </c>
      <c r="EC263" s="19">
        <v>13782.784205600003</v>
      </c>
      <c r="ED263" s="19">
        <v>14418.979615199998</v>
      </c>
      <c r="EE263" s="19">
        <v>14418.979615199998</v>
      </c>
      <c r="EF263" s="19">
        <v>14418.979615199998</v>
      </c>
      <c r="EG263" s="19">
        <v>14418.979615199998</v>
      </c>
      <c r="EH263" s="19">
        <v>12621.244938000003</v>
      </c>
      <c r="EI263" s="19">
        <v>12621.244938000003</v>
      </c>
      <c r="EJ263" s="19">
        <v>12514.4033722</v>
      </c>
      <c r="EK263" s="19">
        <v>13401.842385700003</v>
      </c>
      <c r="EL263" s="19">
        <v>14196.226776099998</v>
      </c>
      <c r="EM263" s="19">
        <v>14847.741211099999</v>
      </c>
      <c r="EN263" s="19">
        <v>16343.497068800001</v>
      </c>
      <c r="EO263" s="19">
        <v>17605.490112799998</v>
      </c>
      <c r="EP263" s="19">
        <v>17605.490112799998</v>
      </c>
      <c r="EQ263" s="19">
        <v>18974.9665054</v>
      </c>
      <c r="ER263" s="19">
        <v>20600.684680399998</v>
      </c>
      <c r="ES263" s="19">
        <v>20280.774638899995</v>
      </c>
      <c r="ET263" s="19">
        <v>14991.368139199994</v>
      </c>
      <c r="EU263" s="19">
        <v>14553.545807399996</v>
      </c>
      <c r="EV263" s="19">
        <v>11723.674734799995</v>
      </c>
      <c r="EW263" s="19">
        <v>8686.7497623999989</v>
      </c>
      <c r="EX263" s="19">
        <v>8686.7497623999989</v>
      </c>
      <c r="EY263" s="19">
        <v>8583.8716980000008</v>
      </c>
      <c r="EZ263" s="19">
        <v>8583.8716980000008</v>
      </c>
      <c r="FA263" s="19">
        <v>8583.8716980000008</v>
      </c>
      <c r="FB263" s="19">
        <v>8583.8716980000008</v>
      </c>
      <c r="FC263" s="19">
        <v>8592.6792532000018</v>
      </c>
      <c r="FD263" s="19">
        <v>9078.9156731000003</v>
      </c>
      <c r="FE263" s="19">
        <v>9078.9156731000003</v>
      </c>
      <c r="FF263" s="19">
        <v>9079.2107162999982</v>
      </c>
      <c r="FG263" s="19">
        <v>9079.2107162999982</v>
      </c>
      <c r="FH263" s="19">
        <v>14735.853285300003</v>
      </c>
      <c r="FI263" s="19">
        <v>13976.306877999998</v>
      </c>
      <c r="FJ263" s="19">
        <v>13976.994071900004</v>
      </c>
      <c r="FK263" s="19">
        <v>13976.884662800001</v>
      </c>
      <c r="FL263" s="19">
        <v>14749.851618299996</v>
      </c>
      <c r="FM263" s="19">
        <v>14945.651420800001</v>
      </c>
      <c r="FN263" s="19">
        <v>16364.700729300001</v>
      </c>
      <c r="FO263" s="19">
        <v>17770.085083000002</v>
      </c>
      <c r="FP263" s="19">
        <v>18699.133156699998</v>
      </c>
      <c r="FQ263" s="19">
        <v>19286.817566099999</v>
      </c>
      <c r="FR263" s="19">
        <v>20120.58205740001</v>
      </c>
      <c r="FS263" s="19">
        <v>18218.38744440001</v>
      </c>
      <c r="FT263" s="19">
        <v>18300.876584800008</v>
      </c>
      <c r="FU263" s="19">
        <v>20287.999730200001</v>
      </c>
      <c r="FV263" s="19">
        <v>20826.027276600005</v>
      </c>
      <c r="FW263" s="19">
        <v>21565.549893099997</v>
      </c>
      <c r="FX263" s="19">
        <v>22426.359025299997</v>
      </c>
      <c r="FY263" s="19">
        <v>22804.9524805</v>
      </c>
      <c r="FZ263" s="19">
        <v>25193.851460100002</v>
      </c>
      <c r="GA263" s="19">
        <v>26862.0145146</v>
      </c>
      <c r="GB263" s="19">
        <v>28426.934879099997</v>
      </c>
      <c r="GC263" s="19">
        <v>29852.971096600006</v>
      </c>
      <c r="GD263" s="19">
        <v>30909.928139600001</v>
      </c>
      <c r="GE263" s="19">
        <v>31453.642728200004</v>
      </c>
      <c r="GF263" s="19">
        <v>32439.9728197</v>
      </c>
      <c r="GG263" s="19">
        <v>32440.421148300004</v>
      </c>
      <c r="GH263" s="19">
        <v>32440.421148300004</v>
      </c>
      <c r="GI263" s="19">
        <v>32219.172151899995</v>
      </c>
      <c r="GJ263" s="19">
        <v>33048.2599195</v>
      </c>
      <c r="GK263" s="19">
        <v>33048.2599195</v>
      </c>
      <c r="GL263" s="19">
        <v>33468.441463200004</v>
      </c>
      <c r="GM263" s="19">
        <v>33480.9135532</v>
      </c>
      <c r="GN263" s="19">
        <v>33480.9135532</v>
      </c>
      <c r="GO263" s="19">
        <v>33294.5375279</v>
      </c>
      <c r="GP263" s="19">
        <v>33294.5375279</v>
      </c>
      <c r="GQ263" s="19">
        <v>33200.126018800001</v>
      </c>
      <c r="GR263" s="19">
        <v>33200.126018800001</v>
      </c>
      <c r="GS263" s="19">
        <v>33021.411505299999</v>
      </c>
      <c r="GT263" s="19">
        <v>32986.6121613</v>
      </c>
      <c r="GU263" s="19">
        <v>33511.120846999998</v>
      </c>
      <c r="GV263" s="19">
        <v>33511.120846999998</v>
      </c>
      <c r="GW263" s="19">
        <v>33471.518383100003</v>
      </c>
      <c r="GX263" s="19">
        <v>33471.518383100003</v>
      </c>
      <c r="GY263" s="19">
        <v>33234.363724300005</v>
      </c>
      <c r="GZ263" s="19">
        <v>33925.1522473</v>
      </c>
      <c r="HA263" s="19">
        <v>33968.901604599996</v>
      </c>
      <c r="HB263" s="19">
        <v>34036.895898800001</v>
      </c>
      <c r="HC263" s="19">
        <v>34104.890194400003</v>
      </c>
      <c r="HD263" s="19">
        <v>33973.9804841</v>
      </c>
      <c r="HE263" s="19">
        <v>33900.665049399999</v>
      </c>
      <c r="HF263" s="19">
        <v>33936.049494999999</v>
      </c>
      <c r="HG263" s="19">
        <v>33979.155315999997</v>
      </c>
      <c r="HH263" s="19">
        <v>33871.094209300005</v>
      </c>
      <c r="HI263" s="19">
        <v>33647.678932800001</v>
      </c>
      <c r="HJ263" s="19">
        <v>33627.9420885</v>
      </c>
      <c r="HK263" s="19">
        <v>33686.888398399999</v>
      </c>
      <c r="HL263" s="19">
        <v>33638.503520700004</v>
      </c>
      <c r="HM263" s="19">
        <v>33582.358828600001</v>
      </c>
      <c r="HN263" s="19">
        <v>33589.497090399993</v>
      </c>
      <c r="HO263" s="19">
        <v>33552.4023782</v>
      </c>
      <c r="HP263" s="19">
        <v>33519.338321499999</v>
      </c>
      <c r="HQ263" s="19">
        <v>34156.395358599999</v>
      </c>
      <c r="HR263" s="19">
        <v>34041.508500999997</v>
      </c>
      <c r="HS263" s="19">
        <v>33971.248249299999</v>
      </c>
      <c r="HT263" s="19">
        <v>33983.692162799998</v>
      </c>
      <c r="HU263" s="19">
        <v>34446.884079799995</v>
      </c>
      <c r="HV263" s="19">
        <v>34459.133210200001</v>
      </c>
      <c r="HW263" s="19">
        <v>34406.704546100002</v>
      </c>
      <c r="HX263" s="19">
        <v>34461.738600999997</v>
      </c>
      <c r="HY263" s="19">
        <v>34509.947655899996</v>
      </c>
      <c r="HZ263" s="19">
        <v>34947.500117399999</v>
      </c>
      <c r="IA263" s="19">
        <v>34991.951340799998</v>
      </c>
      <c r="IB263" s="19">
        <v>35046.246478499997</v>
      </c>
      <c r="IC263" s="19">
        <v>35085.028709099999</v>
      </c>
      <c r="ID263" s="19">
        <v>34754.328442800004</v>
      </c>
      <c r="IE263" s="19">
        <v>34728.872937400003</v>
      </c>
      <c r="IF263" s="19">
        <v>34762.767568800002</v>
      </c>
      <c r="IG263" s="19">
        <v>34809.083425299999</v>
      </c>
      <c r="IH263" s="19">
        <v>34282.978863700002</v>
      </c>
      <c r="II263" s="19">
        <v>34286.824540899994</v>
      </c>
      <c r="IJ263" s="19">
        <v>34030.881253799998</v>
      </c>
      <c r="IK263" s="19">
        <v>34084.465511800001</v>
      </c>
      <c r="IL263" s="19">
        <v>34030.643545499996</v>
      </c>
      <c r="IM263" s="19">
        <v>33759.771742799996</v>
      </c>
      <c r="IN263" s="19">
        <v>36015.8791251</v>
      </c>
      <c r="IO263" s="19">
        <v>35957.6805226</v>
      </c>
      <c r="IP263" s="19">
        <v>36008.451138800003</v>
      </c>
      <c r="IQ263" s="19">
        <v>35818.939260099993</v>
      </c>
      <c r="IR263" s="19">
        <v>35599.713820199991</v>
      </c>
      <c r="IS263" s="19">
        <v>35475.237776800001</v>
      </c>
      <c r="IT263" s="19">
        <v>35542.599743599996</v>
      </c>
      <c r="IU263" s="19">
        <v>35929.523104299995</v>
      </c>
      <c r="IV263" s="19">
        <v>35960.716808099991</v>
      </c>
      <c r="IW263" s="19">
        <v>35920.790052799995</v>
      </c>
      <c r="IX263" s="19">
        <v>35996.609260799996</v>
      </c>
      <c r="IY263" s="19">
        <v>36091.388888000001</v>
      </c>
      <c r="IZ263" s="19">
        <v>36014.461040900002</v>
      </c>
      <c r="JA263" s="19">
        <v>36075.007151699996</v>
      </c>
      <c r="JB263" s="19">
        <v>36135.1113903</v>
      </c>
      <c r="JC263" s="19">
        <v>36199.976445499997</v>
      </c>
      <c r="JD263" s="19">
        <v>36979.7149469</v>
      </c>
      <c r="JE263" s="19">
        <v>37014.573245699998</v>
      </c>
      <c r="JF263" s="19">
        <v>37061.23580989999</v>
      </c>
      <c r="JG263" s="19">
        <v>37128.343770499996</v>
      </c>
      <c r="JH263" s="19">
        <v>37371.813282399999</v>
      </c>
      <c r="JI263" s="19">
        <v>37386.253562499995</v>
      </c>
      <c r="JJ263" s="19">
        <v>133685.01436479998</v>
      </c>
      <c r="JK263" s="19">
        <v>133701.05103049998</v>
      </c>
      <c r="JL263" s="19">
        <v>133713.44264170001</v>
      </c>
      <c r="JM263" s="19">
        <v>134321.8467081</v>
      </c>
      <c r="JN263" s="19">
        <v>134786.94107899998</v>
      </c>
      <c r="JO263" s="19">
        <v>135145.57082180001</v>
      </c>
      <c r="JP263" s="19">
        <v>135455.31156820001</v>
      </c>
      <c r="JQ263" s="19">
        <v>136730.57488999999</v>
      </c>
      <c r="JR263" s="19">
        <v>136685.91274889998</v>
      </c>
      <c r="JS263" s="19">
        <v>136663.3011484</v>
      </c>
      <c r="JT263" s="19">
        <v>136500.21866070002</v>
      </c>
      <c r="JU263" s="19">
        <v>136421.93852679999</v>
      </c>
      <c r="JV263" s="19">
        <v>135824.8348596</v>
      </c>
      <c r="JW263" s="19">
        <v>135710.8668508</v>
      </c>
      <c r="JX263" s="19">
        <v>136245.4841685</v>
      </c>
      <c r="JY263" s="19">
        <v>136851.20782439999</v>
      </c>
      <c r="JZ263" s="19">
        <v>136836.25702819999</v>
      </c>
      <c r="KA263" s="19">
        <v>137839.94100749999</v>
      </c>
      <c r="KB263" s="19">
        <v>138440.18173279997</v>
      </c>
      <c r="KC263" s="19">
        <v>138378.14498340001</v>
      </c>
      <c r="KD263" s="19">
        <v>139293.80557649999</v>
      </c>
      <c r="KE263" s="19">
        <v>139978.25323999996</v>
      </c>
      <c r="KF263" s="19">
        <v>139894.37607009997</v>
      </c>
      <c r="KG263" s="19">
        <v>140686.8640149</v>
      </c>
      <c r="KH263" s="19">
        <v>141688.48615029998</v>
      </c>
    </row>
    <row r="264" spans="2:294" x14ac:dyDescent="0.2">
      <c r="B264" s="18" t="s">
        <v>143</v>
      </c>
      <c r="C264" s="18">
        <v>-419236.75673829997</v>
      </c>
      <c r="D264" s="18">
        <v>-331188.71047970001</v>
      </c>
      <c r="E264" s="18">
        <v>-506557.15116979997</v>
      </c>
      <c r="F264" s="18">
        <v>-458271.08263929992</v>
      </c>
      <c r="G264" s="18">
        <v>-430734.92338889994</v>
      </c>
      <c r="H264" s="18">
        <v>-614878.88966799993</v>
      </c>
      <c r="I264" s="18">
        <v>-603515.35003889992</v>
      </c>
      <c r="J264" s="18">
        <v>-550714.10023989994</v>
      </c>
      <c r="K264" s="18">
        <v>-694533.8831028</v>
      </c>
      <c r="L264" s="18">
        <v>-680051.60088759987</v>
      </c>
      <c r="M264" s="18">
        <v>-721036.80631439993</v>
      </c>
      <c r="N264" s="18">
        <v>-704466.09664869995</v>
      </c>
      <c r="O264" s="18">
        <v>-647172.74631209997</v>
      </c>
      <c r="P264" s="18">
        <v>-622080.67764509993</v>
      </c>
      <c r="Q264" s="18">
        <v>-617389.03456219996</v>
      </c>
      <c r="R264" s="18">
        <v>-605820.89062379999</v>
      </c>
      <c r="S264" s="18">
        <v>-769489.22636480001</v>
      </c>
      <c r="T264" s="18">
        <v>-792151.02478960017</v>
      </c>
      <c r="U264" s="18">
        <v>-838157.30960170028</v>
      </c>
      <c r="V264" s="18">
        <v>-754012.70161250001</v>
      </c>
      <c r="W264" s="18">
        <v>-665592.5555108001</v>
      </c>
      <c r="X264" s="18">
        <v>-682076.12380880001</v>
      </c>
      <c r="Y264" s="18">
        <v>-509101.08371369995</v>
      </c>
      <c r="Z264" s="18">
        <v>-496608.19687640003</v>
      </c>
      <c r="AA264" s="18">
        <v>-447981.99336820008</v>
      </c>
      <c r="AB264" s="18">
        <v>-457517.65503600001</v>
      </c>
      <c r="AC264" s="18">
        <v>-482076.84707800002</v>
      </c>
      <c r="AD264" s="18">
        <v>-452974.71026639995</v>
      </c>
      <c r="AE264" s="18">
        <v>-416809.42677060002</v>
      </c>
      <c r="AF264" s="18">
        <v>-438323.33320499992</v>
      </c>
      <c r="AG264" s="18">
        <v>-420643.82494830003</v>
      </c>
      <c r="AH264" s="18">
        <v>-435559.68519319996</v>
      </c>
      <c r="AI264" s="18">
        <v>-474624.51806429995</v>
      </c>
      <c r="AJ264" s="18">
        <v>-451014.59360340005</v>
      </c>
      <c r="AK264" s="18">
        <v>-483832.75418250001</v>
      </c>
      <c r="AL264" s="18">
        <v>-520581.60891700001</v>
      </c>
      <c r="AM264" s="18">
        <v>-537233.92535779986</v>
      </c>
      <c r="AN264" s="18">
        <v>-500897.08243319998</v>
      </c>
      <c r="AO264" s="18">
        <v>-522339.66249030002</v>
      </c>
      <c r="AP264" s="18">
        <v>-586084.29349170008</v>
      </c>
      <c r="AQ264" s="18">
        <v>-661188.71789360011</v>
      </c>
      <c r="AR264" s="18">
        <v>-664805.15364999999</v>
      </c>
      <c r="AS264" s="18">
        <v>-703215.76914650004</v>
      </c>
      <c r="AT264" s="18">
        <v>-680021.82652720006</v>
      </c>
      <c r="AU264" s="18">
        <v>-689911.5300725</v>
      </c>
      <c r="AV264" s="18">
        <v>-669622.62410530006</v>
      </c>
      <c r="AW264" s="18">
        <v>-644952.30462139996</v>
      </c>
      <c r="AX264" s="18">
        <v>-631825.41087480006</v>
      </c>
      <c r="AY264" s="18">
        <v>-631676.83541209996</v>
      </c>
      <c r="AZ264" s="18">
        <v>-686381.69128800009</v>
      </c>
      <c r="BA264" s="18">
        <v>-728690.65562660014</v>
      </c>
      <c r="BB264" s="18">
        <v>-719794.82117320003</v>
      </c>
      <c r="BC264" s="18">
        <v>-690323.10959979997</v>
      </c>
      <c r="BD264" s="18">
        <v>-771667.70515239995</v>
      </c>
      <c r="BE264" s="18">
        <v>-768293.83533959999</v>
      </c>
      <c r="BF264" s="18">
        <v>-796059.20806910028</v>
      </c>
      <c r="BG264" s="18">
        <v>-811322.04765560012</v>
      </c>
      <c r="BH264" s="18">
        <v>-811140.4363857999</v>
      </c>
      <c r="BI264" s="18">
        <v>-810773.16240140004</v>
      </c>
      <c r="BJ264" s="18">
        <v>-823258.17549390008</v>
      </c>
      <c r="BK264" s="18">
        <v>-764032.61574889999</v>
      </c>
      <c r="BL264" s="18">
        <v>-784577.8071648</v>
      </c>
      <c r="BM264" s="18">
        <v>-794457.93209380005</v>
      </c>
      <c r="BN264" s="18">
        <v>-790746.89536000008</v>
      </c>
      <c r="BO264" s="18">
        <v>-773876.65683619992</v>
      </c>
      <c r="BP264" s="18">
        <v>-759194.02703850006</v>
      </c>
      <c r="BQ264" s="18">
        <v>-790977.17158890003</v>
      </c>
      <c r="BR264" s="18">
        <v>-804946.24302449997</v>
      </c>
      <c r="BS264" s="18">
        <v>-775036.63076169998</v>
      </c>
      <c r="BT264" s="18">
        <v>-748727.96385589999</v>
      </c>
      <c r="BU264" s="18">
        <v>-718784.05814049998</v>
      </c>
      <c r="BV264" s="18">
        <v>-777513.50529929996</v>
      </c>
      <c r="BW264" s="18">
        <v>-713549.50103600009</v>
      </c>
      <c r="BX264" s="18">
        <v>-688584.17100479989</v>
      </c>
      <c r="BY264" s="18">
        <v>-684830.25548519997</v>
      </c>
      <c r="BZ264" s="18">
        <v>-629618.69563910004</v>
      </c>
      <c r="CA264" s="18">
        <v>-510320.69574879995</v>
      </c>
      <c r="CB264" s="18">
        <v>-499810.2590129</v>
      </c>
      <c r="CC264" s="18">
        <v>-445359.38382870011</v>
      </c>
      <c r="CD264" s="18">
        <v>-415417.84627109999</v>
      </c>
      <c r="CE264" s="18">
        <v>-385772.38456839998</v>
      </c>
      <c r="CF264" s="18">
        <v>-380793.33809909999</v>
      </c>
      <c r="CG264" s="18">
        <v>-395602.46205490001</v>
      </c>
      <c r="CH264" s="18">
        <v>-366970.21509629994</v>
      </c>
      <c r="CI264" s="18">
        <v>-359277.82040209998</v>
      </c>
      <c r="CJ264" s="18">
        <v>-368716.54655309999</v>
      </c>
      <c r="CK264" s="18">
        <v>-394949.93066900002</v>
      </c>
      <c r="CL264" s="18">
        <v>-368715.48800969997</v>
      </c>
      <c r="CM264" s="18">
        <v>-362839.46297689999</v>
      </c>
      <c r="CN264" s="18">
        <v>-333221.32067029999</v>
      </c>
      <c r="CO264" s="18">
        <v>-344955.45202419994</v>
      </c>
      <c r="CP264" s="18">
        <v>-510267.39149920002</v>
      </c>
      <c r="CQ264" s="18">
        <v>-606310.55864810001</v>
      </c>
      <c r="CR264" s="18">
        <v>-623041.192714</v>
      </c>
      <c r="CS264" s="18">
        <v>-538913.7917992</v>
      </c>
      <c r="CT264" s="18">
        <v>-632014.9291090999</v>
      </c>
      <c r="CU264" s="18">
        <v>-652068.44536809984</v>
      </c>
      <c r="CV264" s="18">
        <v>-709898.77703479992</v>
      </c>
      <c r="CW264" s="18">
        <v>-627784.84500169999</v>
      </c>
      <c r="CX264" s="18">
        <v>-766166.16612840001</v>
      </c>
      <c r="CY264" s="18">
        <v>-730230.77909499989</v>
      </c>
      <c r="CZ264" s="18">
        <v>-761869.15685249981</v>
      </c>
      <c r="DA264" s="18">
        <v>-790502.0812611999</v>
      </c>
      <c r="DB264" s="18">
        <v>-723467.24501609977</v>
      </c>
      <c r="DC264" s="18">
        <v>-843736.44493559981</v>
      </c>
      <c r="DD264" s="18">
        <v>-884231.43269279983</v>
      </c>
      <c r="DE264" s="18">
        <v>-948863.10337310005</v>
      </c>
      <c r="DF264" s="18">
        <v>-1191987.5952017999</v>
      </c>
      <c r="DG264" s="18">
        <v>-1087431.2116018999</v>
      </c>
      <c r="DH264" s="18">
        <v>-1306395.0451959998</v>
      </c>
      <c r="DI264" s="18">
        <v>-1367674.7234471</v>
      </c>
      <c r="DJ264" s="18">
        <v>-1228266.9049493999</v>
      </c>
      <c r="DK264" s="18">
        <v>-1241026.7704111</v>
      </c>
      <c r="DL264" s="18">
        <v>-1315548.1229739001</v>
      </c>
      <c r="DM264" s="18">
        <v>-1670187.3735817999</v>
      </c>
      <c r="DN264" s="18">
        <v>-1608989.3770757001</v>
      </c>
      <c r="DO264" s="18">
        <v>-1470156.1675191999</v>
      </c>
      <c r="DP264" s="18">
        <v>-1454431.1859921003</v>
      </c>
      <c r="DQ264" s="18">
        <v>-1410876.7375533003</v>
      </c>
      <c r="DR264" s="18">
        <v>-1795562.7003064004</v>
      </c>
      <c r="DS264" s="18">
        <v>-1653585.9465691</v>
      </c>
      <c r="DT264" s="18">
        <v>-1598671.5212356003</v>
      </c>
      <c r="DU264" s="18">
        <v>-2486188.3741274998</v>
      </c>
      <c r="DV264" s="18">
        <v>-2456266.4038124997</v>
      </c>
      <c r="DW264" s="18">
        <v>-2163993.0362989004</v>
      </c>
      <c r="DX264" s="18">
        <v>-2012828.6880067999</v>
      </c>
      <c r="DY264" s="18">
        <v>-1698010.5250341001</v>
      </c>
      <c r="DZ264" s="18">
        <v>-1532278.8789456999</v>
      </c>
      <c r="EA264" s="18">
        <v>-1367851.114575</v>
      </c>
      <c r="EB264" s="18">
        <v>-1218258.8957464003</v>
      </c>
      <c r="EC264" s="18">
        <v>-1076040.5930560001</v>
      </c>
      <c r="ED264" s="18">
        <v>-1046877.2616940999</v>
      </c>
      <c r="EE264" s="18">
        <v>-1061058.4615685001</v>
      </c>
      <c r="EF264" s="18">
        <v>-935208.42938340013</v>
      </c>
      <c r="EG264" s="18">
        <v>-871963.98490470042</v>
      </c>
      <c r="EH264" s="18">
        <v>-691638.10058770003</v>
      </c>
      <c r="EI264" s="18">
        <v>-710964.83651389997</v>
      </c>
      <c r="EJ264" s="18">
        <v>-735512.6597378999</v>
      </c>
      <c r="EK264" s="18">
        <v>-664581.98719849996</v>
      </c>
      <c r="EL264" s="18">
        <v>-631807.00092159992</v>
      </c>
      <c r="EM264" s="18">
        <v>-643731.22510919999</v>
      </c>
      <c r="EN264" s="18">
        <v>-565791.47315580002</v>
      </c>
      <c r="EO264" s="18">
        <v>-527127.52316949994</v>
      </c>
      <c r="EP264" s="18">
        <v>-1028514.5038001999</v>
      </c>
      <c r="EQ264" s="18">
        <v>-1219617.5222030999</v>
      </c>
      <c r="ER264" s="18">
        <v>-1239587.5781902</v>
      </c>
      <c r="ES264" s="18">
        <v>-1074792.5897025999</v>
      </c>
      <c r="ET264" s="18">
        <v>-1176642.4199989</v>
      </c>
      <c r="EU264" s="18">
        <v>-1156884.2989111999</v>
      </c>
      <c r="EV264" s="18">
        <v>-1086139.341669</v>
      </c>
      <c r="EW264" s="18">
        <v>-898997.38736430008</v>
      </c>
      <c r="EX264" s="18">
        <v>-998189.94738120004</v>
      </c>
      <c r="EY264" s="18">
        <v>-979425.04442430008</v>
      </c>
      <c r="EZ264" s="18">
        <v>-1065790.8467972002</v>
      </c>
      <c r="FA264" s="18">
        <v>-1016509.1660432001</v>
      </c>
      <c r="FB264" s="18">
        <v>-1652347.6299059999</v>
      </c>
      <c r="FC264" s="18">
        <v>-2114376.1635411005</v>
      </c>
      <c r="FD264" s="18">
        <v>-2174608.9440702004</v>
      </c>
      <c r="FE264" s="18">
        <v>-2136121.5846504001</v>
      </c>
      <c r="FF264" s="18">
        <v>-2003754.9377375001</v>
      </c>
      <c r="FG264" s="18">
        <v>-1999280.9958207004</v>
      </c>
      <c r="FH264" s="18">
        <v>-1876859.6203307002</v>
      </c>
      <c r="FI264" s="18">
        <v>-1827567.8604142002</v>
      </c>
      <c r="FJ264" s="18">
        <v>-1706072.8678877002</v>
      </c>
      <c r="FK264" s="18">
        <v>-1559446.6076805003</v>
      </c>
      <c r="FL264" s="18">
        <v>-1644597.1825576001</v>
      </c>
      <c r="FM264" s="18">
        <v>-1934139.3868858004</v>
      </c>
      <c r="FN264" s="18">
        <v>-1908594.6279873</v>
      </c>
      <c r="FO264" s="18">
        <v>-1798886.2230430003</v>
      </c>
      <c r="FP264" s="18">
        <v>-2617167.8525088998</v>
      </c>
      <c r="FQ264" s="18">
        <v>-2511280.2638046001</v>
      </c>
      <c r="FR264" s="18">
        <v>-2639028.4980931999</v>
      </c>
      <c r="FS264" s="18">
        <v>-2518866.7213217001</v>
      </c>
      <c r="FT264" s="18">
        <v>-2456141.3815422002</v>
      </c>
      <c r="FU264" s="18">
        <v>-2479210.6036228999</v>
      </c>
      <c r="FV264" s="18">
        <v>-2289146.2264541998</v>
      </c>
      <c r="FW264" s="18">
        <v>-1813436.9156447002</v>
      </c>
      <c r="FX264" s="18">
        <v>-1888865.6529322998</v>
      </c>
      <c r="FY264" s="18">
        <v>-1627120.7356351998</v>
      </c>
      <c r="FZ264" s="18">
        <v>-1539226.5586875998</v>
      </c>
      <c r="GA264" s="18">
        <v>-1671319.9828799998</v>
      </c>
      <c r="GB264" s="18">
        <v>-1569197.2963997</v>
      </c>
      <c r="GC264" s="18">
        <v>-1531443.9890061999</v>
      </c>
      <c r="GD264" s="18">
        <v>-1467088.4044933999</v>
      </c>
      <c r="GE264" s="18">
        <v>-1453523.6243889001</v>
      </c>
      <c r="GF264" s="18">
        <v>-1278233.8555464002</v>
      </c>
      <c r="GG264" s="18">
        <v>-1243801.5342696002</v>
      </c>
      <c r="GH264" s="18">
        <v>-1243801.5342696002</v>
      </c>
      <c r="GI264" s="18">
        <v>-1122490.9096876003</v>
      </c>
      <c r="GJ264" s="18">
        <v>-914663.03197610017</v>
      </c>
      <c r="GK264" s="18">
        <v>-861836.72047080006</v>
      </c>
      <c r="GL264" s="18">
        <v>-1657679.5832384003</v>
      </c>
      <c r="GM264" s="18">
        <v>-1950193.8480765</v>
      </c>
      <c r="GN264" s="18">
        <v>-1800450.9276725999</v>
      </c>
      <c r="GO264" s="18">
        <v>-2425707.9677889002</v>
      </c>
      <c r="GP264" s="18">
        <v>-2442576.4474200998</v>
      </c>
      <c r="GQ264" s="18">
        <v>-2704109.0362604</v>
      </c>
      <c r="GR264" s="18">
        <v>-2870820.4412868</v>
      </c>
      <c r="GS264" s="18">
        <v>-2703386.4000597997</v>
      </c>
      <c r="GT264" s="18">
        <v>-2797791.1770470999</v>
      </c>
      <c r="GU264" s="18">
        <v>-2718937.0809448999</v>
      </c>
      <c r="GV264" s="18">
        <v>-2799251.1396238999</v>
      </c>
      <c r="GW264" s="18">
        <v>-2692098.4894793998</v>
      </c>
      <c r="GX264" s="18">
        <v>-2375980.0832409002</v>
      </c>
      <c r="GY264" s="18">
        <v>-2051643.0509276998</v>
      </c>
      <c r="GZ264" s="18">
        <v>-2115286.5626126998</v>
      </c>
      <c r="HA264" s="18">
        <v>-2043547.7758473</v>
      </c>
      <c r="HB264" s="18">
        <v>-1843669.6347198999</v>
      </c>
      <c r="HC264" s="18">
        <v>-1355953.3825939002</v>
      </c>
      <c r="HD264" s="18">
        <v>-1196184.2706734999</v>
      </c>
      <c r="HE264" s="18">
        <v>-1448827.9980705001</v>
      </c>
      <c r="HF264" s="18">
        <v>-1535552.8565357998</v>
      </c>
      <c r="HG264" s="18">
        <v>-1377050.5043960002</v>
      </c>
      <c r="HH264" s="18">
        <v>-1415283.4879350003</v>
      </c>
      <c r="HI264" s="18">
        <v>-1376445.7398515004</v>
      </c>
      <c r="HJ264" s="18">
        <v>-1614233.9120503</v>
      </c>
      <c r="HK264" s="18">
        <v>-1319959.7001039002</v>
      </c>
      <c r="HL264" s="18">
        <v>-1697060.7711991998</v>
      </c>
      <c r="HM264" s="18">
        <v>-1754484.1958152996</v>
      </c>
      <c r="HN264" s="18">
        <v>-1874225.2333761994</v>
      </c>
      <c r="HO264" s="18">
        <v>-1708823.1451335</v>
      </c>
      <c r="HP264" s="18">
        <v>-1916197.0456845998</v>
      </c>
      <c r="HQ264" s="18">
        <v>-1738717.3471755995</v>
      </c>
      <c r="HR264" s="18">
        <v>-2132165.6619951995</v>
      </c>
      <c r="HS264" s="18">
        <v>-2347808.0165378996</v>
      </c>
      <c r="HT264" s="18">
        <v>-2314083.1635009996</v>
      </c>
      <c r="HU264" s="18">
        <v>-2140237.3593826997</v>
      </c>
      <c r="HV264" s="18">
        <v>-2276509.7689957004</v>
      </c>
      <c r="HW264" s="18">
        <v>-1669061.8640683999</v>
      </c>
      <c r="HX264" s="18">
        <v>-2248176.4030360002</v>
      </c>
      <c r="HY264" s="18">
        <v>-1556817.8251842998</v>
      </c>
      <c r="HZ264" s="18">
        <v>-1655253.2162933999</v>
      </c>
      <c r="IA264" s="18">
        <v>-1924922.4157974999</v>
      </c>
      <c r="IB264" s="18">
        <v>-2174921.7247224995</v>
      </c>
      <c r="IC264" s="18">
        <v>-2684097.9549503997</v>
      </c>
      <c r="ID264" s="18">
        <v>-2669378.5094736</v>
      </c>
      <c r="IE264" s="18">
        <v>-2817194.3131533004</v>
      </c>
      <c r="IF264" s="18">
        <v>-2898959.6437312001</v>
      </c>
      <c r="IG264" s="18">
        <v>-1258407.7698825004</v>
      </c>
      <c r="IH264" s="18">
        <v>-1179308.0176326002</v>
      </c>
      <c r="II264" s="18">
        <v>-1017636.8522801001</v>
      </c>
      <c r="IJ264" s="18">
        <v>-1208158.8685231998</v>
      </c>
      <c r="IK264" s="18">
        <v>-1130387.3096025002</v>
      </c>
      <c r="IL264" s="18">
        <v>-1022562.2818977002</v>
      </c>
      <c r="IM264" s="18">
        <v>-911525.31561100006</v>
      </c>
      <c r="IN264" s="18">
        <v>-974623.88242190005</v>
      </c>
      <c r="IO264" s="18">
        <v>-1044778.2918462001</v>
      </c>
      <c r="IP264" s="18">
        <v>-1446864.3004542002</v>
      </c>
      <c r="IQ264" s="18">
        <v>-2169169.7178165</v>
      </c>
      <c r="IR264" s="18">
        <v>-3081914.0171460994</v>
      </c>
      <c r="IS264" s="18">
        <v>-2826177.1009070999</v>
      </c>
      <c r="IT264" s="18">
        <v>-2886008.2946030991</v>
      </c>
      <c r="IU264" s="18">
        <v>-3309625.0784866</v>
      </c>
      <c r="IV264" s="18">
        <v>-3585738.8449992999</v>
      </c>
      <c r="IW264" s="18">
        <v>-3646209.7334004007</v>
      </c>
      <c r="IX264" s="18">
        <v>-3500063.2432922991</v>
      </c>
      <c r="IY264" s="18">
        <v>-2669342.3301818995</v>
      </c>
      <c r="IZ264" s="18">
        <v>-2272704.6462312997</v>
      </c>
      <c r="JA264" s="18">
        <v>-2775183.0104572992</v>
      </c>
      <c r="JB264" s="18">
        <v>-2448974.6435134998</v>
      </c>
      <c r="JC264" s="18">
        <v>-2196353.0850443002</v>
      </c>
      <c r="JD264" s="18">
        <v>-2270572.9929454001</v>
      </c>
      <c r="JE264" s="18">
        <v>-2165507.7792633995</v>
      </c>
      <c r="JF264" s="18">
        <v>-4771110.8933383999</v>
      </c>
      <c r="JG264" s="18">
        <v>-4982253.8940794002</v>
      </c>
      <c r="JH264" s="18">
        <v>-4315456.1407255</v>
      </c>
      <c r="JI264" s="18">
        <v>-4657224.8501658002</v>
      </c>
      <c r="JJ264" s="18">
        <v>-4910898.2960353997</v>
      </c>
      <c r="JK264" s="18">
        <v>-6287263.0161216017</v>
      </c>
      <c r="JL264" s="18">
        <v>-6666811.0336803012</v>
      </c>
      <c r="JM264" s="18">
        <v>-6572847.5749987997</v>
      </c>
      <c r="JN264" s="18">
        <v>-7373366.5187994018</v>
      </c>
      <c r="JO264" s="18">
        <v>-5565272.9840802001</v>
      </c>
      <c r="JP264" s="18">
        <v>-5717918.8327871999</v>
      </c>
      <c r="JQ264" s="18">
        <v>-6768061.8727797</v>
      </c>
      <c r="JR264" s="18">
        <v>-6850796.5111728003</v>
      </c>
      <c r="JS264" s="18">
        <v>-7404878.3861400997</v>
      </c>
      <c r="JT264" s="18">
        <v>-9921072.6550648026</v>
      </c>
      <c r="JU264" s="18">
        <v>-10993839.874850199</v>
      </c>
      <c r="JV264" s="18">
        <v>-7788034.0969562009</v>
      </c>
      <c r="JW264" s="18">
        <v>-8196057.9027518006</v>
      </c>
      <c r="JX264" s="18">
        <v>-6452535.1645713011</v>
      </c>
      <c r="JY264" s="18">
        <v>-4846310.9519085996</v>
      </c>
      <c r="JZ264" s="18">
        <v>-5374309.0922972001</v>
      </c>
      <c r="KA264" s="18">
        <v>-5940663.4317975994</v>
      </c>
      <c r="KB264" s="18">
        <v>-4558291.6003392003</v>
      </c>
      <c r="KC264" s="18">
        <v>-4141754.5534624998</v>
      </c>
      <c r="KD264" s="18">
        <v>-11669644.806405999</v>
      </c>
      <c r="KE264" s="18">
        <v>-12232810.100596502</v>
      </c>
      <c r="KF264" s="18">
        <v>-12132848.702162599</v>
      </c>
      <c r="KG264" s="18">
        <v>-9447886.9253669996</v>
      </c>
      <c r="KH264" s="18">
        <v>-5542799.2512462009</v>
      </c>
    </row>
    <row r="265" spans="2:294" x14ac:dyDescent="0.2">
      <c r="B265" s="18" t="s">
        <v>144</v>
      </c>
      <c r="C265" s="18">
        <v>-18936.054402799997</v>
      </c>
      <c r="D265" s="18">
        <v>-19700.947074299998</v>
      </c>
      <c r="E265" s="18">
        <v>-18438.353651000001</v>
      </c>
      <c r="F265" s="18">
        <v>-19423.3119859</v>
      </c>
      <c r="G265" s="18">
        <v>-17800.040042700002</v>
      </c>
      <c r="H265" s="18">
        <v>-18547.296294600001</v>
      </c>
      <c r="I265" s="18">
        <v>-19519.745245099999</v>
      </c>
      <c r="J265" s="18">
        <v>-20133.186129499998</v>
      </c>
      <c r="K265" s="18">
        <v>-18431.4398764</v>
      </c>
      <c r="L265" s="18">
        <v>-17674.353628300003</v>
      </c>
      <c r="M265" s="18">
        <v>-14333.335664500002</v>
      </c>
      <c r="N265" s="18">
        <v>-13424.595575100002</v>
      </c>
      <c r="O265" s="18">
        <v>-16722.653417699999</v>
      </c>
      <c r="P265" s="18">
        <v>-19299.0646385</v>
      </c>
      <c r="Q265" s="18">
        <v>-26451.040902100001</v>
      </c>
      <c r="R265" s="18">
        <v>-18830.950993599996</v>
      </c>
      <c r="S265" s="18">
        <v>-28549.142114500002</v>
      </c>
      <c r="T265" s="18">
        <v>-18198.681660499999</v>
      </c>
      <c r="U265" s="18">
        <v>-18101.988143999999</v>
      </c>
      <c r="V265" s="18">
        <v>-17611.5772975</v>
      </c>
      <c r="W265" s="18">
        <v>-18032.2853454</v>
      </c>
      <c r="X265" s="18">
        <v>-68621.961434900004</v>
      </c>
      <c r="Y265" s="18">
        <v>-58194.893758699996</v>
      </c>
      <c r="Z265" s="18">
        <v>-43676.205568699996</v>
      </c>
      <c r="AA265" s="18">
        <v>-34243.878615300004</v>
      </c>
      <c r="AB265" s="18">
        <v>-33057.112597699997</v>
      </c>
      <c r="AC265" s="18">
        <v>-23511.088958800003</v>
      </c>
      <c r="AD265" s="18">
        <v>-49574.286383999999</v>
      </c>
      <c r="AE265" s="18">
        <v>-50452.050646900003</v>
      </c>
      <c r="AF265" s="18">
        <v>-30854.8448221</v>
      </c>
      <c r="AG265" s="18">
        <v>-27084.346900100001</v>
      </c>
      <c r="AH265" s="18">
        <v>-24544.2908804</v>
      </c>
      <c r="AI265" s="18">
        <v>-33137.571233300005</v>
      </c>
      <c r="AJ265" s="18">
        <v>-19246.413660599999</v>
      </c>
      <c r="AK265" s="18">
        <v>-27402.903089800002</v>
      </c>
      <c r="AL265" s="18">
        <v>-36752.972899100001</v>
      </c>
      <c r="AM265" s="18">
        <v>-29592.367377399998</v>
      </c>
      <c r="AN265" s="18">
        <v>-21478.957708000002</v>
      </c>
      <c r="AO265" s="18">
        <v>-25482.986006199997</v>
      </c>
      <c r="AP265" s="18">
        <v>-23600.565469999998</v>
      </c>
      <c r="AQ265" s="18">
        <v>-28703.960519899996</v>
      </c>
      <c r="AR265" s="18">
        <v>-28044.879092499999</v>
      </c>
      <c r="AS265" s="18">
        <v>-22439.3603989</v>
      </c>
      <c r="AT265" s="18">
        <v>-23144.985904700003</v>
      </c>
      <c r="AU265" s="18">
        <v>-22504.117859599999</v>
      </c>
      <c r="AV265" s="18">
        <v>-29499.217265800002</v>
      </c>
      <c r="AW265" s="18">
        <v>-22436.3801699</v>
      </c>
      <c r="AX265" s="18">
        <v>-30464.134953800003</v>
      </c>
      <c r="AY265" s="18">
        <v>-29316.292433100003</v>
      </c>
      <c r="AZ265" s="18">
        <v>-30897.370355499996</v>
      </c>
      <c r="BA265" s="18">
        <v>-30414.091582799996</v>
      </c>
      <c r="BB265" s="18">
        <v>-32589.633685000004</v>
      </c>
      <c r="BC265" s="18">
        <v>-88661.343831799997</v>
      </c>
      <c r="BD265" s="18">
        <v>-79817.308411999984</v>
      </c>
      <c r="BE265" s="18">
        <v>-80356.018292799985</v>
      </c>
      <c r="BF265" s="18">
        <v>-57014.894903600005</v>
      </c>
      <c r="BG265" s="18">
        <v>-26944.151049399999</v>
      </c>
      <c r="BH265" s="18">
        <v>-29220.392450199997</v>
      </c>
      <c r="BI265" s="18">
        <v>-30444.422692300002</v>
      </c>
      <c r="BJ265" s="18">
        <v>-29838.470080700001</v>
      </c>
      <c r="BK265" s="18">
        <v>-29387.472457499996</v>
      </c>
      <c r="BL265" s="18">
        <v>-34346.7041952</v>
      </c>
      <c r="BM265" s="18">
        <v>-35273.954639000003</v>
      </c>
      <c r="BN265" s="18">
        <v>-34443.000866300004</v>
      </c>
      <c r="BO265" s="18">
        <v>-38015.453849999998</v>
      </c>
      <c r="BP265" s="18">
        <v>-36489.989333699996</v>
      </c>
      <c r="BQ265" s="18">
        <v>-38447.507842400002</v>
      </c>
      <c r="BR265" s="18">
        <v>-38422.724640400003</v>
      </c>
      <c r="BS265" s="18">
        <v>-38186.651451899997</v>
      </c>
      <c r="BT265" s="18">
        <v>-38971.900515300003</v>
      </c>
      <c r="BU265" s="18">
        <v>-38611.275336800005</v>
      </c>
      <c r="BV265" s="18">
        <v>-35450.105586000005</v>
      </c>
      <c r="BW265" s="18">
        <v>-44803.926732600004</v>
      </c>
      <c r="BX265" s="18">
        <v>-47718.187986000004</v>
      </c>
      <c r="BY265" s="18">
        <v>-47748.067281800002</v>
      </c>
      <c r="BZ265" s="18">
        <v>-43834.769687499997</v>
      </c>
      <c r="CA265" s="18">
        <v>-44854.3418724</v>
      </c>
      <c r="CB265" s="18">
        <v>-47145.746646600004</v>
      </c>
      <c r="CC265" s="18">
        <v>-42814.053776300003</v>
      </c>
      <c r="CD265" s="18">
        <v>-42975.564466199998</v>
      </c>
      <c r="CE265" s="18">
        <v>-43740.821022300006</v>
      </c>
      <c r="CF265" s="18">
        <v>-41948.909011899996</v>
      </c>
      <c r="CG265" s="18">
        <v>-41452.220187999999</v>
      </c>
      <c r="CH265" s="18">
        <v>-41803.171310900005</v>
      </c>
      <c r="CI265" s="18">
        <v>-43365.354371300004</v>
      </c>
      <c r="CJ265" s="18">
        <v>-43552.170640200005</v>
      </c>
      <c r="CK265" s="18">
        <v>-43414.022625399994</v>
      </c>
      <c r="CL265" s="18">
        <v>-51830.409184700002</v>
      </c>
      <c r="CM265" s="18">
        <v>-52901.68927309999</v>
      </c>
      <c r="CN265" s="18">
        <v>-43000.664345500001</v>
      </c>
      <c r="CO265" s="18">
        <v>-45719.092470000003</v>
      </c>
      <c r="CP265" s="18">
        <v>-41035.087317700003</v>
      </c>
      <c r="CQ265" s="18">
        <v>-53615.519829700002</v>
      </c>
      <c r="CR265" s="18">
        <v>-56437.254889299998</v>
      </c>
      <c r="CS265" s="18">
        <v>-55419.344119999994</v>
      </c>
      <c r="CT265" s="18">
        <v>-56170.073913700006</v>
      </c>
      <c r="CU265" s="18">
        <v>-54131.4839164</v>
      </c>
      <c r="CV265" s="18">
        <v>-56127.717491899995</v>
      </c>
      <c r="CW265" s="18">
        <v>-55383.816200699992</v>
      </c>
      <c r="CX265" s="18">
        <v>-52952.0088922</v>
      </c>
      <c r="CY265" s="18">
        <v>-52605.330477900003</v>
      </c>
      <c r="CZ265" s="18">
        <v>-51001.915883999995</v>
      </c>
      <c r="DA265" s="18">
        <v>-52538.326057099999</v>
      </c>
      <c r="DB265" s="18">
        <v>-65009.305972799993</v>
      </c>
      <c r="DC265" s="18">
        <v>-65817.613168100012</v>
      </c>
      <c r="DD265" s="18">
        <v>-66677.261622499995</v>
      </c>
      <c r="DE265" s="18">
        <v>-67439.974672700002</v>
      </c>
      <c r="DF265" s="18">
        <v>-68324.575381499992</v>
      </c>
      <c r="DG265" s="18">
        <v>-70242.763820699998</v>
      </c>
      <c r="DH265" s="18">
        <v>-67321.899632300003</v>
      </c>
      <c r="DI265" s="18">
        <v>-69594.105720100008</v>
      </c>
      <c r="DJ265" s="18">
        <v>-66277.942127399991</v>
      </c>
      <c r="DK265" s="18">
        <v>-70785.013831599994</v>
      </c>
      <c r="DL265" s="18">
        <v>-69604.580176499992</v>
      </c>
      <c r="DM265" s="18">
        <v>-67524.092903900004</v>
      </c>
      <c r="DN265" s="18">
        <v>-70530.1123525</v>
      </c>
      <c r="DO265" s="18">
        <v>-88472.46955970001</v>
      </c>
      <c r="DP265" s="18">
        <v>-79213.976720999985</v>
      </c>
      <c r="DQ265" s="18">
        <v>-69584.647920500007</v>
      </c>
      <c r="DR265" s="18">
        <v>-71275.744886900007</v>
      </c>
      <c r="DS265" s="18">
        <v>-67901.285543699996</v>
      </c>
      <c r="DT265" s="18">
        <v>-69228.523368599999</v>
      </c>
      <c r="DU265" s="18">
        <v>-68081.7435387</v>
      </c>
      <c r="DV265" s="18">
        <v>-73286.094319199998</v>
      </c>
      <c r="DW265" s="18">
        <v>-72264.443769100006</v>
      </c>
      <c r="DX265" s="18">
        <v>-70536.691099499993</v>
      </c>
      <c r="DY265" s="18">
        <v>-79202.790641200001</v>
      </c>
      <c r="DZ265" s="18">
        <v>-76463.891345299999</v>
      </c>
      <c r="EA265" s="18">
        <v>-112750.50697179999</v>
      </c>
      <c r="EB265" s="18">
        <v>-76515.698477499987</v>
      </c>
      <c r="EC265" s="18">
        <v>-55568.002882300003</v>
      </c>
      <c r="ED265" s="18">
        <v>-56553.926489899997</v>
      </c>
      <c r="EE265" s="18">
        <v>-58561.7806767</v>
      </c>
      <c r="EF265" s="18">
        <v>-47869.51682270001</v>
      </c>
      <c r="EG265" s="18">
        <v>-44445.896360400002</v>
      </c>
      <c r="EH265" s="18">
        <v>-45957.881953799995</v>
      </c>
      <c r="EI265" s="18">
        <v>-44284.862040499997</v>
      </c>
      <c r="EJ265" s="18">
        <v>-45821.373382099999</v>
      </c>
      <c r="EK265" s="18">
        <v>-65642.17880139999</v>
      </c>
      <c r="EL265" s="18">
        <v>-49799.867099500007</v>
      </c>
      <c r="EM265" s="18">
        <v>-45315.5314143</v>
      </c>
      <c r="EN265" s="18">
        <v>-46145.465295599999</v>
      </c>
      <c r="EO265" s="18">
        <v>-43093.322645699998</v>
      </c>
      <c r="EP265" s="18">
        <v>-42973.693076599993</v>
      </c>
      <c r="EQ265" s="18">
        <v>-38230.501756400001</v>
      </c>
      <c r="ER265" s="18">
        <v>-37290.356415999995</v>
      </c>
      <c r="ES265" s="18">
        <v>-37916.521540599999</v>
      </c>
      <c r="ET265" s="18">
        <v>-37642.725971399996</v>
      </c>
      <c r="EU265" s="18">
        <v>-35959.514688700001</v>
      </c>
      <c r="EV265" s="18">
        <v>-38675.120938699998</v>
      </c>
      <c r="EW265" s="18">
        <v>-34855.725193600003</v>
      </c>
      <c r="EX265" s="18">
        <v>-36543.818128299994</v>
      </c>
      <c r="EY265" s="18">
        <v>-37861.359059599999</v>
      </c>
      <c r="EZ265" s="18">
        <v>-34340.090203899999</v>
      </c>
      <c r="FA265" s="18">
        <v>-35002.722958400002</v>
      </c>
      <c r="FB265" s="18">
        <v>-42790.043860999998</v>
      </c>
      <c r="FC265" s="18">
        <v>-39930.312122999996</v>
      </c>
      <c r="FD265" s="18">
        <v>-37493.111671899998</v>
      </c>
      <c r="FE265" s="18">
        <v>-39038.7662327</v>
      </c>
      <c r="FF265" s="18">
        <v>-338437.04228960001</v>
      </c>
      <c r="FG265" s="18">
        <v>-341562.95813400001</v>
      </c>
      <c r="FH265" s="18">
        <v>-341294.49044560001</v>
      </c>
      <c r="FI265" s="18">
        <v>-339087.89191599994</v>
      </c>
      <c r="FJ265" s="18">
        <v>-335957.60310159996</v>
      </c>
      <c r="FK265" s="18">
        <v>-335758.94135419995</v>
      </c>
      <c r="FL265" s="18">
        <v>-340285.9575811</v>
      </c>
      <c r="FM265" s="18">
        <v>-336534.43104669993</v>
      </c>
      <c r="FN265" s="18">
        <v>-335778.52114849997</v>
      </c>
      <c r="FO265" s="18">
        <v>-335768.78069239995</v>
      </c>
      <c r="FP265" s="18">
        <v>-28858.734106</v>
      </c>
      <c r="FQ265" s="18">
        <v>-31886.728899599999</v>
      </c>
      <c r="FR265" s="18">
        <v>-29311.034973000005</v>
      </c>
      <c r="FS265" s="18">
        <v>-30536.481499699996</v>
      </c>
      <c r="FT265" s="18">
        <v>-29747.801106200001</v>
      </c>
      <c r="FU265" s="18">
        <v>-32045.719088199996</v>
      </c>
      <c r="FV265" s="18">
        <v>-57579.841057700003</v>
      </c>
      <c r="FW265" s="18">
        <v>-31888.028833300003</v>
      </c>
      <c r="FX265" s="18">
        <v>-32206.392678900003</v>
      </c>
      <c r="FY265" s="18">
        <v>-34784.160312299995</v>
      </c>
      <c r="FZ265" s="18">
        <v>-40612.989716299999</v>
      </c>
      <c r="GA265" s="18">
        <v>-36880.222119899998</v>
      </c>
      <c r="GB265" s="18">
        <v>-86806.637374900005</v>
      </c>
      <c r="GC265" s="18">
        <v>-42364.329128500001</v>
      </c>
      <c r="GD265" s="18">
        <v>-52240.838775599987</v>
      </c>
      <c r="GE265" s="18">
        <v>-57101.120891999992</v>
      </c>
      <c r="GF265" s="18">
        <v>-54082.192080699999</v>
      </c>
      <c r="GG265" s="18">
        <v>-49836.651677299997</v>
      </c>
      <c r="GH265" s="18">
        <v>-49836.651677299997</v>
      </c>
      <c r="GI265" s="18">
        <v>-52794.821809500012</v>
      </c>
      <c r="GJ265" s="18">
        <v>-46068.325200899999</v>
      </c>
      <c r="GK265" s="18">
        <v>-45842.487352199991</v>
      </c>
      <c r="GL265" s="18">
        <v>-69076.358340300008</v>
      </c>
      <c r="GM265" s="18">
        <v>-54555.234750400006</v>
      </c>
      <c r="GN265" s="18">
        <v>-48823.038660900005</v>
      </c>
      <c r="GO265" s="18">
        <v>-47572.459385800001</v>
      </c>
      <c r="GP265" s="18">
        <v>-50543.661269199998</v>
      </c>
      <c r="GQ265" s="18">
        <v>-62181.105807400003</v>
      </c>
      <c r="GR265" s="18">
        <v>-62725.873211300001</v>
      </c>
      <c r="GS265" s="18">
        <v>-55152.2920476</v>
      </c>
      <c r="GT265" s="18">
        <v>-51540.366719799989</v>
      </c>
      <c r="GU265" s="18">
        <v>-58689.385836100009</v>
      </c>
      <c r="GV265" s="18">
        <v>-58119.409285599999</v>
      </c>
      <c r="GW265" s="18">
        <v>-54343.658610500002</v>
      </c>
      <c r="GX265" s="18">
        <v>-53295.823228000001</v>
      </c>
      <c r="GY265" s="18">
        <v>-58589.378997499996</v>
      </c>
      <c r="GZ265" s="18">
        <v>-50937.666066600003</v>
      </c>
      <c r="HA265" s="18">
        <v>-48544.155254500009</v>
      </c>
      <c r="HB265" s="18">
        <v>-63165.594414899999</v>
      </c>
      <c r="HC265" s="18">
        <v>-99531.18714889999</v>
      </c>
      <c r="HD265" s="18">
        <v>-58494.090047400008</v>
      </c>
      <c r="HE265" s="18">
        <v>-57256.762223699996</v>
      </c>
      <c r="HF265" s="18">
        <v>-51129.201286899995</v>
      </c>
      <c r="HG265" s="18">
        <v>-55436.939019199999</v>
      </c>
      <c r="HH265" s="18">
        <v>-60412.953006600001</v>
      </c>
      <c r="HI265" s="18">
        <v>-65948.674554700003</v>
      </c>
      <c r="HJ265" s="18">
        <v>-61331.200574399998</v>
      </c>
      <c r="HK265" s="18">
        <v>-65895.563433500007</v>
      </c>
      <c r="HL265" s="18">
        <v>-67664.356391199995</v>
      </c>
      <c r="HM265" s="18">
        <v>-67438.394331400006</v>
      </c>
      <c r="HN265" s="18">
        <v>-70447.2173778</v>
      </c>
      <c r="HO265" s="18">
        <v>-59024.057470100001</v>
      </c>
      <c r="HP265" s="18">
        <v>-59022.343770699998</v>
      </c>
      <c r="HQ265" s="18">
        <v>-66887.188948100011</v>
      </c>
      <c r="HR265" s="18">
        <v>-62537.503257799995</v>
      </c>
      <c r="HS265" s="18">
        <v>-60865.365101799995</v>
      </c>
      <c r="HT265" s="18">
        <v>-65011.405317599994</v>
      </c>
      <c r="HU265" s="18">
        <v>-143944.99616019995</v>
      </c>
      <c r="HV265" s="18">
        <v>-202501.68284910003</v>
      </c>
      <c r="HW265" s="18">
        <v>-117786.70213320001</v>
      </c>
      <c r="HX265" s="18">
        <v>-117275.4315982</v>
      </c>
      <c r="HY265" s="18">
        <v>-105457.17105</v>
      </c>
      <c r="HZ265" s="18">
        <v>-280435.51173260005</v>
      </c>
      <c r="IA265" s="18">
        <v>-377502.5900428</v>
      </c>
      <c r="IB265" s="18">
        <v>-452450.45314709994</v>
      </c>
      <c r="IC265" s="18">
        <v>-436953.52638159995</v>
      </c>
      <c r="ID265" s="18">
        <v>-428461.41277350008</v>
      </c>
      <c r="IE265" s="18">
        <v>-432447.31971800001</v>
      </c>
      <c r="IF265" s="18">
        <v>-421246.11147820012</v>
      </c>
      <c r="IG265" s="18">
        <v>-405460.84340810007</v>
      </c>
      <c r="IH265" s="18">
        <v>-402896.69148890005</v>
      </c>
      <c r="II265" s="18">
        <v>-428464.99030029995</v>
      </c>
      <c r="IJ265" s="18">
        <v>-417834.09404160001</v>
      </c>
      <c r="IK265" s="18">
        <v>-387038.74007110007</v>
      </c>
      <c r="IL265" s="18">
        <v>-353696.07097410003</v>
      </c>
      <c r="IM265" s="18">
        <v>-351648.43805679993</v>
      </c>
      <c r="IN265" s="18">
        <v>-384847.90500659996</v>
      </c>
      <c r="IO265" s="18">
        <v>-342079.36647239997</v>
      </c>
      <c r="IP265" s="18">
        <v>-359026.06035849993</v>
      </c>
      <c r="IQ265" s="18">
        <v>-347906.67757480004</v>
      </c>
      <c r="IR265" s="18">
        <v>-305445.6019671</v>
      </c>
      <c r="IS265" s="18">
        <v>-317455.27750029997</v>
      </c>
      <c r="IT265" s="18">
        <v>-372613.76702839992</v>
      </c>
      <c r="IU265" s="18">
        <v>-423955.66177589999</v>
      </c>
      <c r="IV265" s="18">
        <v>-416799.84034669993</v>
      </c>
      <c r="IW265" s="18">
        <v>-364199.70089520008</v>
      </c>
      <c r="IX265" s="18">
        <v>-352891.58119880001</v>
      </c>
      <c r="IY265" s="18">
        <v>-444305.04034729995</v>
      </c>
      <c r="IZ265" s="18">
        <v>-505256.85172009998</v>
      </c>
      <c r="JA265" s="18">
        <v>-457159.31692790001</v>
      </c>
      <c r="JB265" s="18">
        <v>-420836.53476739995</v>
      </c>
      <c r="JC265" s="18">
        <v>-350712.51283599995</v>
      </c>
      <c r="JD265" s="18">
        <v>-355203.38735090004</v>
      </c>
      <c r="JE265" s="18">
        <v>-349541.80527860002</v>
      </c>
      <c r="JF265" s="18">
        <v>-306187.91019520001</v>
      </c>
      <c r="JG265" s="18">
        <v>-321007.71199350001</v>
      </c>
      <c r="JH265" s="18">
        <v>-337375.75876669993</v>
      </c>
      <c r="JI265" s="18">
        <v>-391305.18702529999</v>
      </c>
      <c r="JJ265" s="18">
        <v>-425286.8478927</v>
      </c>
      <c r="JK265" s="18">
        <v>-510202.12601000001</v>
      </c>
      <c r="JL265" s="18">
        <v>-547939.90061939997</v>
      </c>
      <c r="JM265" s="18">
        <v>-456597.47305549996</v>
      </c>
      <c r="JN265" s="18">
        <v>-445315.98997400003</v>
      </c>
      <c r="JO265" s="18">
        <v>-472042.33015310002</v>
      </c>
      <c r="JP265" s="18">
        <v>-507597.36688049999</v>
      </c>
      <c r="JQ265" s="18">
        <v>-473401.35235199996</v>
      </c>
      <c r="JR265" s="18">
        <v>-433295.26464489999</v>
      </c>
      <c r="JS265" s="18">
        <v>-423818.60491719993</v>
      </c>
      <c r="JT265" s="18">
        <v>-449681.25691699999</v>
      </c>
      <c r="JU265" s="18">
        <v>-578050.33577859995</v>
      </c>
      <c r="JV265" s="18">
        <v>-515220.07409949997</v>
      </c>
      <c r="JW265" s="18">
        <v>-381086.10619860003</v>
      </c>
      <c r="JX265" s="18">
        <v>-653652.06788610003</v>
      </c>
      <c r="JY265" s="18">
        <v>-667607.0163891</v>
      </c>
      <c r="JZ265" s="18">
        <v>-869162.51626499998</v>
      </c>
      <c r="KA265" s="18">
        <v>-765744.68286900001</v>
      </c>
      <c r="KB265" s="18">
        <v>-706884.04533990007</v>
      </c>
      <c r="KC265" s="18">
        <v>-737826.60709059995</v>
      </c>
      <c r="KD265" s="18">
        <v>-772234.18450570002</v>
      </c>
      <c r="KE265" s="18">
        <v>-711017.49517349992</v>
      </c>
      <c r="KF265" s="18">
        <v>-660679.62108279986</v>
      </c>
      <c r="KG265" s="18">
        <v>-737723.21813769999</v>
      </c>
      <c r="KH265" s="18">
        <v>-682672.81153069984</v>
      </c>
    </row>
    <row r="266" spans="2:294" x14ac:dyDescent="0.2">
      <c r="B266" s="18" t="s">
        <v>145</v>
      </c>
      <c r="C266" s="18">
        <v>537.89793439999994</v>
      </c>
      <c r="D266" s="18">
        <v>537.89793439999994</v>
      </c>
      <c r="E266" s="18">
        <v>537.89793439999994</v>
      </c>
      <c r="F266" s="18">
        <v>537.89793439999994</v>
      </c>
      <c r="G266" s="18">
        <v>537.89793439999994</v>
      </c>
      <c r="H266" s="18">
        <v>537.89793439999994</v>
      </c>
      <c r="I266" s="18">
        <v>537.89793439999994</v>
      </c>
      <c r="J266" s="18">
        <v>537.89793439999994</v>
      </c>
      <c r="K266" s="18">
        <v>537.89793439999994</v>
      </c>
      <c r="L266" s="18">
        <v>537.89793439999994</v>
      </c>
      <c r="M266" s="18">
        <v>537.89793439999994</v>
      </c>
      <c r="N266" s="18">
        <v>537.89793439999994</v>
      </c>
      <c r="O266" s="18">
        <v>537.89793439999994</v>
      </c>
      <c r="P266" s="18">
        <v>537.89793439999994</v>
      </c>
      <c r="Q266" s="18">
        <v>537.89793439999994</v>
      </c>
      <c r="R266" s="18">
        <v>537.89793439999994</v>
      </c>
      <c r="S266" s="18">
        <v>537.89793439999994</v>
      </c>
      <c r="T266" s="18">
        <v>537.89793439999994</v>
      </c>
      <c r="U266" s="18">
        <v>537.89793439999994</v>
      </c>
      <c r="V266" s="18">
        <v>537.89793439999994</v>
      </c>
      <c r="W266" s="18">
        <v>537.89793439999994</v>
      </c>
      <c r="X266" s="18">
        <v>537.89793439999994</v>
      </c>
      <c r="Y266" s="18">
        <v>537.89793439999994</v>
      </c>
      <c r="Z266" s="18">
        <v>537.89793439999994</v>
      </c>
      <c r="AA266" s="18">
        <v>537.89793439999994</v>
      </c>
      <c r="AB266" s="18">
        <v>537.89793439999994</v>
      </c>
      <c r="AC266" s="18">
        <v>537.89793439999994</v>
      </c>
      <c r="AD266" s="18">
        <v>537.89793439999994</v>
      </c>
      <c r="AE266" s="18">
        <v>537.89793439999994</v>
      </c>
      <c r="AF266" s="18">
        <v>537.89793439999994</v>
      </c>
      <c r="AG266" s="18">
        <v>537.89793439999994</v>
      </c>
      <c r="AH266" s="18">
        <v>537.89793439999994</v>
      </c>
      <c r="AI266" s="18">
        <v>537.89793439999994</v>
      </c>
      <c r="AJ266" s="18">
        <v>537.89793439999994</v>
      </c>
      <c r="AK266" s="18">
        <v>537.89793439999994</v>
      </c>
      <c r="AL266" s="18">
        <v>537.89793439999994</v>
      </c>
      <c r="AM266" s="18">
        <v>537.89793439999994</v>
      </c>
      <c r="AN266" s="18">
        <v>537.89793439999994</v>
      </c>
      <c r="AO266" s="18">
        <v>537.89793439999994</v>
      </c>
      <c r="AP266" s="18">
        <v>537.89793439999994</v>
      </c>
      <c r="AQ266" s="18">
        <v>537.89793439999994</v>
      </c>
      <c r="AR266" s="18">
        <v>537.89793439999994</v>
      </c>
      <c r="AS266" s="18">
        <v>537.89793439999994</v>
      </c>
      <c r="AT266" s="18">
        <v>537.89793439999994</v>
      </c>
      <c r="AU266" s="18">
        <v>537.89793439999994</v>
      </c>
      <c r="AV266" s="18">
        <v>537.89793439999994</v>
      </c>
      <c r="AW266" s="18">
        <v>537.89793439999994</v>
      </c>
      <c r="AX266" s="18">
        <v>537.89793439999994</v>
      </c>
      <c r="AY266" s="18">
        <v>537.89793439999994</v>
      </c>
      <c r="AZ266" s="18">
        <v>537.89793439999994</v>
      </c>
      <c r="BA266" s="18">
        <v>537.89793439999994</v>
      </c>
      <c r="BB266" s="18">
        <v>537.89793439999994</v>
      </c>
      <c r="BC266" s="18">
        <v>537.89793439999994</v>
      </c>
      <c r="BD266" s="18">
        <v>537.89793439999994</v>
      </c>
      <c r="BE266" s="18">
        <v>537.89793439999994</v>
      </c>
      <c r="BF266" s="18">
        <v>537.89793439999994</v>
      </c>
      <c r="BG266" s="18">
        <v>537.89793439999994</v>
      </c>
      <c r="BH266" s="18">
        <v>537.89793439999994</v>
      </c>
      <c r="BI266" s="18">
        <v>537.89793439999994</v>
      </c>
      <c r="BJ266" s="18">
        <v>537.89793439999994</v>
      </c>
      <c r="BK266" s="18">
        <v>537.89793439999994</v>
      </c>
      <c r="BL266" s="18">
        <v>537.89793439999994</v>
      </c>
      <c r="BM266" s="18">
        <v>537.89793439999994</v>
      </c>
      <c r="BN266" s="18">
        <v>537.89793439999994</v>
      </c>
      <c r="BO266" s="18">
        <v>537.89793439999994</v>
      </c>
      <c r="BP266" s="18">
        <v>537.89793439999994</v>
      </c>
      <c r="BQ266" s="18">
        <v>537.89793439999994</v>
      </c>
      <c r="BR266" s="18">
        <v>537.89793439999994</v>
      </c>
      <c r="BS266" s="18">
        <v>537.89793439999994</v>
      </c>
      <c r="BT266" s="18">
        <v>537.89793439999994</v>
      </c>
      <c r="BU266" s="18">
        <v>537.89793439999994</v>
      </c>
      <c r="BV266" s="18">
        <v>537.89793439999994</v>
      </c>
      <c r="BW266" s="18">
        <v>537.89793439999994</v>
      </c>
      <c r="BX266" s="18">
        <v>537.89793439999994</v>
      </c>
      <c r="BY266" s="18">
        <v>537.89793439999994</v>
      </c>
      <c r="BZ266" s="18">
        <v>537.89793439999994</v>
      </c>
      <c r="CA266" s="18">
        <v>537.89793439999994</v>
      </c>
      <c r="CB266" s="18">
        <v>537.89793439999994</v>
      </c>
      <c r="CC266" s="18">
        <v>537.89793439999994</v>
      </c>
      <c r="CD266" s="18">
        <v>537.89793439999994</v>
      </c>
      <c r="CE266" s="18">
        <v>537.89793439999994</v>
      </c>
      <c r="CF266" s="18">
        <v>537.89793439999994</v>
      </c>
      <c r="CG266" s="18">
        <v>537.89793439999994</v>
      </c>
      <c r="CH266" s="18">
        <v>537.89793439999994</v>
      </c>
      <c r="CI266" s="18">
        <v>537.89793439999994</v>
      </c>
      <c r="CJ266" s="18">
        <v>537.89793439999994</v>
      </c>
      <c r="CK266" s="18">
        <v>537.89793439999994</v>
      </c>
      <c r="CL266" s="18">
        <v>537.89793439999994</v>
      </c>
      <c r="CM266" s="18">
        <v>537.89793439999994</v>
      </c>
      <c r="CN266" s="18">
        <v>537.89793439999994</v>
      </c>
      <c r="CO266" s="18">
        <v>537.89793439999994</v>
      </c>
      <c r="CP266" s="18">
        <v>537.89793439999994</v>
      </c>
      <c r="CQ266" s="18">
        <v>537.89793439999994</v>
      </c>
      <c r="CR266" s="18">
        <v>537.89793439999994</v>
      </c>
      <c r="CS266" s="18">
        <v>537.89793439999994</v>
      </c>
      <c r="CT266" s="18">
        <v>537.89793439999994</v>
      </c>
      <c r="CU266" s="18">
        <v>537.89793439999994</v>
      </c>
      <c r="CV266" s="18">
        <v>537.89793439999994</v>
      </c>
      <c r="CW266" s="18">
        <v>537.89793439999994</v>
      </c>
      <c r="CX266" s="18">
        <v>537.89793439999994</v>
      </c>
      <c r="CY266" s="18">
        <v>537.89793439999994</v>
      </c>
      <c r="CZ266" s="18">
        <v>537.89793439999994</v>
      </c>
      <c r="DA266" s="18">
        <v>537.89793439999994</v>
      </c>
      <c r="DB266" s="18">
        <v>537.89793439999994</v>
      </c>
      <c r="DC266" s="18">
        <v>537.89793439999994</v>
      </c>
      <c r="DD266" s="18">
        <v>269.64292060000002</v>
      </c>
      <c r="DE266" s="18">
        <v>269.64292060000002</v>
      </c>
      <c r="DF266" s="18">
        <v>269.64292060000002</v>
      </c>
      <c r="DG266" s="18">
        <v>269.64292060000002</v>
      </c>
      <c r="DH266" s="18">
        <v>269.64292060000002</v>
      </c>
      <c r="DI266" s="18">
        <v>269.64292060000002</v>
      </c>
      <c r="DJ266" s="18">
        <v>269.64292060000002</v>
      </c>
      <c r="DK266" s="18">
        <v>269.64292060000002</v>
      </c>
      <c r="DL266" s="18">
        <v>269.64292060000002</v>
      </c>
      <c r="DM266" s="18">
        <v>269.64292060000002</v>
      </c>
      <c r="DN266" s="18">
        <v>269.64292060000002</v>
      </c>
      <c r="DO266" s="18">
        <v>269.64292060000002</v>
      </c>
      <c r="DP266" s="18">
        <v>269.64292060000002</v>
      </c>
      <c r="DQ266" s="18">
        <v>269.64292060000002</v>
      </c>
      <c r="DR266" s="18">
        <v>269.64292060000002</v>
      </c>
      <c r="DS266" s="18">
        <v>269.64292060000002</v>
      </c>
      <c r="DT266" s="18">
        <v>269.64292060000002</v>
      </c>
      <c r="DU266" s="18">
        <v>269.64292060000002</v>
      </c>
      <c r="DV266" s="18">
        <v>269.64292060000002</v>
      </c>
      <c r="DW266" s="18">
        <v>269.64292060000002</v>
      </c>
      <c r="DX266" s="18">
        <v>269.64292060000002</v>
      </c>
      <c r="DY266" s="18">
        <v>269.64292060000002</v>
      </c>
      <c r="DZ266" s="18">
        <v>269.64292060000002</v>
      </c>
      <c r="EA266" s="18">
        <v>269.64292060000002</v>
      </c>
      <c r="EB266" s="18">
        <v>269.64292060000002</v>
      </c>
      <c r="EC266" s="18">
        <v>269.64292060000002</v>
      </c>
      <c r="ED266" s="18">
        <v>269.64292060000002</v>
      </c>
      <c r="EE266" s="18">
        <v>269.64292060000002</v>
      </c>
      <c r="EF266" s="18">
        <v>269.64292060000002</v>
      </c>
      <c r="EG266" s="18">
        <v>269.64292060000002</v>
      </c>
      <c r="EH266" s="18">
        <v>269.64292060000002</v>
      </c>
      <c r="EI266" s="18">
        <v>269.64292060000002</v>
      </c>
      <c r="EJ266" s="18">
        <v>-1.0000000000000001E-7</v>
      </c>
      <c r="EK266" s="18">
        <v>-1.0000000000000001E-7</v>
      </c>
      <c r="EL266" s="18">
        <v>0</v>
      </c>
      <c r="EM266" s="18">
        <v>0</v>
      </c>
      <c r="EN266" s="18">
        <v>0</v>
      </c>
      <c r="EO266" s="18">
        <v>0</v>
      </c>
      <c r="EP266" s="18">
        <v>0</v>
      </c>
      <c r="EQ266" s="18">
        <v>0</v>
      </c>
      <c r="ER266" s="18">
        <v>0</v>
      </c>
      <c r="ES266" s="18">
        <v>0</v>
      </c>
      <c r="ET266" s="18">
        <v>0</v>
      </c>
      <c r="EU266" s="18">
        <v>0</v>
      </c>
      <c r="EV266" s="18">
        <v>0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0</v>
      </c>
      <c r="FJ266" s="18">
        <v>0</v>
      </c>
      <c r="FK266" s="18">
        <v>0</v>
      </c>
      <c r="FL266" s="18">
        <v>0</v>
      </c>
      <c r="FM266" s="18">
        <v>0</v>
      </c>
      <c r="FN266" s="18">
        <v>0</v>
      </c>
      <c r="FO266" s="18">
        <v>0</v>
      </c>
      <c r="FP266" s="18">
        <v>0</v>
      </c>
      <c r="FQ266" s="18">
        <v>0</v>
      </c>
      <c r="FR266" s="18">
        <v>0</v>
      </c>
      <c r="FS266" s="18">
        <v>0</v>
      </c>
      <c r="FT266" s="18">
        <v>0</v>
      </c>
      <c r="FU266" s="18">
        <v>0</v>
      </c>
      <c r="FV266" s="18">
        <v>0</v>
      </c>
      <c r="FW266" s="18">
        <v>0</v>
      </c>
      <c r="FX266" s="18">
        <v>0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0</v>
      </c>
      <c r="GE266" s="18">
        <v>0</v>
      </c>
      <c r="GF266" s="18">
        <v>0</v>
      </c>
      <c r="GG266" s="18">
        <v>0</v>
      </c>
      <c r="GH266" s="18">
        <v>0</v>
      </c>
      <c r="GI266" s="18">
        <v>0</v>
      </c>
      <c r="GJ266" s="18">
        <v>0</v>
      </c>
      <c r="GK266" s="18">
        <v>0</v>
      </c>
      <c r="GL266" s="18">
        <v>0</v>
      </c>
      <c r="GM266" s="18">
        <v>0</v>
      </c>
      <c r="GN266" s="18">
        <v>0</v>
      </c>
      <c r="GO266" s="18">
        <v>0</v>
      </c>
      <c r="GP266" s="18">
        <v>0</v>
      </c>
      <c r="GQ266" s="18">
        <v>0</v>
      </c>
      <c r="GR266" s="18">
        <v>0</v>
      </c>
      <c r="GS266" s="18">
        <v>0</v>
      </c>
      <c r="GT266" s="18">
        <v>0</v>
      </c>
      <c r="GU266" s="18">
        <v>0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0</v>
      </c>
      <c r="HF266" s="18">
        <v>0</v>
      </c>
      <c r="HG266" s="18">
        <v>0</v>
      </c>
      <c r="HH266" s="18">
        <v>0</v>
      </c>
      <c r="HI266" s="18">
        <v>0</v>
      </c>
      <c r="HJ266" s="18">
        <v>0</v>
      </c>
      <c r="HK266" s="18">
        <v>0</v>
      </c>
      <c r="HL266" s="18">
        <v>0</v>
      </c>
      <c r="HM266" s="18">
        <v>0</v>
      </c>
      <c r="HN266" s="18">
        <v>0</v>
      </c>
      <c r="HO266" s="18">
        <v>0</v>
      </c>
      <c r="HP266" s="18">
        <v>0</v>
      </c>
      <c r="HQ266" s="18">
        <v>0</v>
      </c>
      <c r="HR266" s="18">
        <v>0</v>
      </c>
      <c r="HS266" s="18">
        <v>0</v>
      </c>
      <c r="HT266" s="18">
        <v>0</v>
      </c>
      <c r="HU266" s="18">
        <v>0</v>
      </c>
      <c r="HV266" s="18">
        <v>0</v>
      </c>
      <c r="HW266" s="18">
        <v>0</v>
      </c>
      <c r="HX266" s="18">
        <v>0</v>
      </c>
      <c r="HY266" s="18">
        <v>0</v>
      </c>
      <c r="HZ266" s="18">
        <v>0</v>
      </c>
      <c r="IA266" s="18">
        <v>0</v>
      </c>
      <c r="IB266" s="18">
        <v>0</v>
      </c>
      <c r="IC266" s="18">
        <v>0</v>
      </c>
      <c r="ID266" s="18">
        <v>0</v>
      </c>
      <c r="IE266" s="18">
        <v>0</v>
      </c>
      <c r="IF266" s="18">
        <v>0</v>
      </c>
      <c r="IG266" s="18">
        <v>0</v>
      </c>
      <c r="IH266" s="18">
        <v>0</v>
      </c>
      <c r="II266" s="18">
        <v>0</v>
      </c>
      <c r="IJ266" s="18">
        <v>0</v>
      </c>
      <c r="IK266" s="18">
        <v>0</v>
      </c>
      <c r="IL266" s="18">
        <v>0</v>
      </c>
      <c r="IM266" s="18">
        <v>0</v>
      </c>
      <c r="IN266" s="18">
        <v>0</v>
      </c>
      <c r="IO266" s="18">
        <v>0</v>
      </c>
      <c r="IP266" s="18">
        <v>0</v>
      </c>
      <c r="IQ266" s="18">
        <v>0</v>
      </c>
      <c r="IR266" s="18">
        <v>0</v>
      </c>
      <c r="IS266" s="18">
        <v>0</v>
      </c>
      <c r="IT266" s="18">
        <v>0</v>
      </c>
      <c r="IU266" s="18">
        <v>0</v>
      </c>
      <c r="IV266" s="18">
        <v>0</v>
      </c>
      <c r="IW266" s="18">
        <v>0</v>
      </c>
      <c r="IX266" s="18">
        <v>0</v>
      </c>
      <c r="IY266" s="18">
        <v>0</v>
      </c>
      <c r="IZ266" s="18">
        <v>0</v>
      </c>
      <c r="JA266" s="18">
        <v>0</v>
      </c>
      <c r="JB266" s="18">
        <v>0</v>
      </c>
      <c r="JC266" s="18">
        <v>0</v>
      </c>
      <c r="JD266" s="18">
        <v>0</v>
      </c>
      <c r="JE266" s="18">
        <v>0</v>
      </c>
      <c r="JF266" s="18">
        <v>0</v>
      </c>
      <c r="JG266" s="18">
        <v>0</v>
      </c>
      <c r="JH266" s="18">
        <v>0</v>
      </c>
      <c r="JI266" s="18">
        <v>0</v>
      </c>
      <c r="JJ266" s="18">
        <v>0</v>
      </c>
      <c r="JK266" s="18">
        <v>0</v>
      </c>
      <c r="JL266" s="18">
        <v>0</v>
      </c>
      <c r="JM266" s="18">
        <v>0</v>
      </c>
      <c r="JN266" s="18">
        <v>0</v>
      </c>
      <c r="JO266" s="18">
        <v>0</v>
      </c>
      <c r="JP266" s="18">
        <v>0</v>
      </c>
      <c r="JQ266" s="18">
        <v>0</v>
      </c>
      <c r="JR266" s="18">
        <v>0</v>
      </c>
      <c r="JS266" s="18">
        <v>0</v>
      </c>
      <c r="JT266" s="18">
        <v>0</v>
      </c>
      <c r="JU266" s="18">
        <v>0</v>
      </c>
      <c r="JV266" s="18">
        <v>0</v>
      </c>
      <c r="JW266" s="18">
        <v>0</v>
      </c>
      <c r="JX266" s="18">
        <v>0</v>
      </c>
      <c r="JY266" s="18">
        <v>0</v>
      </c>
      <c r="JZ266" s="18">
        <v>0</v>
      </c>
      <c r="KA266" s="18">
        <v>0</v>
      </c>
      <c r="KB266" s="18">
        <v>0</v>
      </c>
      <c r="KC266" s="18">
        <v>0</v>
      </c>
      <c r="KD266" s="18">
        <v>0</v>
      </c>
      <c r="KE266" s="18">
        <v>0</v>
      </c>
      <c r="KF266" s="18">
        <v>0</v>
      </c>
      <c r="KG266" s="18">
        <v>0</v>
      </c>
      <c r="KH266" s="18">
        <v>0</v>
      </c>
    </row>
    <row r="267" spans="2:294" x14ac:dyDescent="0.2">
      <c r="B267" s="17" t="s">
        <v>146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0</v>
      </c>
      <c r="K267" s="17">
        <v>0</v>
      </c>
      <c r="L267" s="17">
        <v>0</v>
      </c>
      <c r="M267" s="17">
        <v>0</v>
      </c>
      <c r="N267" s="17">
        <v>0</v>
      </c>
      <c r="O267" s="17">
        <v>0</v>
      </c>
      <c r="P267" s="17">
        <v>0</v>
      </c>
      <c r="Q267" s="17">
        <v>0</v>
      </c>
      <c r="R267" s="17">
        <v>0</v>
      </c>
      <c r="S267" s="17">
        <v>0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  <c r="AA267" s="17">
        <v>0</v>
      </c>
      <c r="AB267" s="17">
        <v>0</v>
      </c>
      <c r="AC267" s="17">
        <v>0</v>
      </c>
      <c r="AD267" s="17">
        <v>0</v>
      </c>
      <c r="AE267" s="17">
        <v>0</v>
      </c>
      <c r="AF267" s="17">
        <v>0</v>
      </c>
      <c r="AG267" s="17">
        <v>0</v>
      </c>
      <c r="AH267" s="17">
        <v>0</v>
      </c>
      <c r="AI267" s="17">
        <v>0</v>
      </c>
      <c r="AJ267" s="17">
        <v>0</v>
      </c>
      <c r="AK267" s="17">
        <v>0</v>
      </c>
      <c r="AL267" s="17">
        <v>0</v>
      </c>
      <c r="AM267" s="17">
        <v>0</v>
      </c>
      <c r="AN267" s="17">
        <v>0</v>
      </c>
      <c r="AO267" s="17">
        <v>0</v>
      </c>
      <c r="AP267" s="17">
        <v>0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>
        <v>0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0</v>
      </c>
      <c r="BF267" s="17">
        <v>0</v>
      </c>
      <c r="BG267" s="17">
        <v>0</v>
      </c>
      <c r="BH267" s="17">
        <v>0</v>
      </c>
      <c r="BI267" s="17">
        <v>0</v>
      </c>
      <c r="BJ267" s="17">
        <v>0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0</v>
      </c>
      <c r="BQ267" s="17">
        <v>0</v>
      </c>
      <c r="BR267" s="17">
        <v>0</v>
      </c>
      <c r="BS267" s="17">
        <v>0</v>
      </c>
      <c r="BT267" s="17">
        <v>0</v>
      </c>
      <c r="BU267" s="17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A267" s="17">
        <v>0</v>
      </c>
      <c r="CB267" s="17">
        <v>0</v>
      </c>
      <c r="CC267" s="17">
        <v>0</v>
      </c>
      <c r="CD267" s="17">
        <v>0</v>
      </c>
      <c r="CE267" s="17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7">
        <v>0</v>
      </c>
      <c r="CM267" s="17">
        <v>0</v>
      </c>
      <c r="CN267" s="17">
        <v>0</v>
      </c>
      <c r="CO267" s="17">
        <v>0</v>
      </c>
      <c r="CP267" s="17">
        <v>0</v>
      </c>
      <c r="CQ267" s="17">
        <v>0</v>
      </c>
      <c r="CR267" s="17">
        <v>0</v>
      </c>
      <c r="CS267" s="17">
        <v>0</v>
      </c>
      <c r="CT267" s="17">
        <v>0</v>
      </c>
      <c r="CU267" s="17">
        <v>0</v>
      </c>
      <c r="CV267" s="17">
        <v>0</v>
      </c>
      <c r="CW267" s="17">
        <v>0</v>
      </c>
      <c r="CX267" s="17">
        <v>0</v>
      </c>
      <c r="CY267" s="17">
        <v>0</v>
      </c>
      <c r="CZ267" s="17">
        <v>0</v>
      </c>
      <c r="DA267" s="17">
        <v>0</v>
      </c>
      <c r="DB267" s="17">
        <v>0</v>
      </c>
      <c r="DC267" s="17">
        <v>0</v>
      </c>
      <c r="DD267" s="17">
        <v>0</v>
      </c>
      <c r="DE267" s="17">
        <v>0</v>
      </c>
      <c r="DF267" s="17">
        <v>0</v>
      </c>
      <c r="DG267" s="17">
        <v>0</v>
      </c>
      <c r="DH267" s="17">
        <v>0</v>
      </c>
      <c r="DI267" s="17">
        <v>0</v>
      </c>
      <c r="DJ267" s="17">
        <v>0</v>
      </c>
      <c r="DK267" s="17">
        <v>0</v>
      </c>
      <c r="DL267" s="17">
        <v>0</v>
      </c>
      <c r="DM267" s="17">
        <v>0</v>
      </c>
      <c r="DN267" s="17">
        <v>0</v>
      </c>
      <c r="DO267" s="17">
        <v>0</v>
      </c>
      <c r="DP267" s="17">
        <v>0</v>
      </c>
      <c r="DQ267" s="17">
        <v>0</v>
      </c>
      <c r="DR267" s="17">
        <v>0</v>
      </c>
      <c r="DS267" s="17">
        <v>0</v>
      </c>
      <c r="DT267" s="17">
        <v>0</v>
      </c>
      <c r="DU267" s="17">
        <v>0</v>
      </c>
      <c r="DV267" s="17">
        <v>0</v>
      </c>
      <c r="DW267" s="17">
        <v>0</v>
      </c>
      <c r="DX267" s="17">
        <v>0</v>
      </c>
      <c r="DY267" s="17">
        <v>0</v>
      </c>
      <c r="DZ267" s="17">
        <v>0</v>
      </c>
      <c r="EA267" s="17">
        <v>0</v>
      </c>
      <c r="EB267" s="17">
        <v>0</v>
      </c>
      <c r="EC267" s="17">
        <v>0</v>
      </c>
      <c r="ED267" s="17">
        <v>0</v>
      </c>
      <c r="EE267" s="17">
        <v>0</v>
      </c>
      <c r="EF267" s="17">
        <v>0</v>
      </c>
      <c r="EG267" s="17">
        <v>0</v>
      </c>
      <c r="EH267" s="17">
        <v>0</v>
      </c>
      <c r="EI267" s="17">
        <v>0</v>
      </c>
      <c r="EJ267" s="17">
        <v>0</v>
      </c>
      <c r="EK267" s="17">
        <v>0</v>
      </c>
      <c r="EL267" s="17">
        <v>0</v>
      </c>
      <c r="EM267" s="17">
        <v>0</v>
      </c>
      <c r="EN267" s="17">
        <v>0</v>
      </c>
      <c r="EO267" s="17">
        <v>0</v>
      </c>
      <c r="EP267" s="17">
        <v>0</v>
      </c>
      <c r="EQ267" s="17">
        <v>0</v>
      </c>
      <c r="ER267" s="17">
        <v>0</v>
      </c>
      <c r="ES267" s="17">
        <v>0</v>
      </c>
      <c r="ET267" s="17">
        <v>0</v>
      </c>
      <c r="EU267" s="17">
        <v>0</v>
      </c>
      <c r="EV267" s="17">
        <v>0</v>
      </c>
      <c r="EW267" s="17">
        <v>0</v>
      </c>
      <c r="EX267" s="17">
        <v>0</v>
      </c>
      <c r="EY267" s="17">
        <v>0</v>
      </c>
      <c r="EZ267" s="17">
        <v>0</v>
      </c>
      <c r="FA267" s="17">
        <v>0</v>
      </c>
      <c r="FB267" s="17">
        <v>0</v>
      </c>
      <c r="FC267" s="17">
        <v>0</v>
      </c>
      <c r="FD267" s="17">
        <v>0</v>
      </c>
      <c r="FE267" s="17">
        <v>0</v>
      </c>
      <c r="FF267" s="17">
        <v>0</v>
      </c>
      <c r="FG267" s="17">
        <v>0</v>
      </c>
      <c r="FH267" s="17">
        <v>0</v>
      </c>
      <c r="FI267" s="17">
        <v>0</v>
      </c>
      <c r="FJ267" s="17">
        <v>0</v>
      </c>
      <c r="FK267" s="17">
        <v>0</v>
      </c>
      <c r="FL267" s="17">
        <v>0</v>
      </c>
      <c r="FM267" s="17">
        <v>0</v>
      </c>
      <c r="FN267" s="17">
        <v>0</v>
      </c>
      <c r="FO267" s="17">
        <v>0</v>
      </c>
      <c r="FP267" s="17">
        <v>0</v>
      </c>
      <c r="FQ267" s="17">
        <v>0</v>
      </c>
      <c r="FR267" s="17">
        <v>0</v>
      </c>
      <c r="FS267" s="17">
        <v>0</v>
      </c>
      <c r="FT267" s="17">
        <v>0</v>
      </c>
      <c r="FU267" s="17">
        <v>0</v>
      </c>
      <c r="FV267" s="17">
        <v>0</v>
      </c>
      <c r="FW267" s="17">
        <v>0</v>
      </c>
      <c r="FX267" s="17">
        <v>0</v>
      </c>
      <c r="FY267" s="17">
        <v>0</v>
      </c>
      <c r="FZ267" s="17">
        <v>0</v>
      </c>
      <c r="GA267" s="17">
        <v>0</v>
      </c>
      <c r="GB267" s="17">
        <v>0</v>
      </c>
      <c r="GC267" s="17">
        <v>0</v>
      </c>
      <c r="GD267" s="17">
        <v>0</v>
      </c>
      <c r="GE267" s="17">
        <v>0</v>
      </c>
      <c r="GF267" s="17">
        <v>0</v>
      </c>
      <c r="GG267" s="17">
        <v>0</v>
      </c>
      <c r="GH267" s="17">
        <v>0</v>
      </c>
      <c r="GI267" s="17">
        <v>0</v>
      </c>
      <c r="GJ267" s="17">
        <v>0</v>
      </c>
      <c r="GK267" s="17">
        <v>0</v>
      </c>
      <c r="GL267" s="17">
        <v>0</v>
      </c>
      <c r="GM267" s="17">
        <v>0</v>
      </c>
      <c r="GN267" s="17">
        <v>0</v>
      </c>
      <c r="GO267" s="17">
        <v>0</v>
      </c>
      <c r="GP267" s="17">
        <v>0</v>
      </c>
      <c r="GQ267" s="17">
        <v>0</v>
      </c>
      <c r="GR267" s="17">
        <v>0</v>
      </c>
      <c r="GS267" s="17">
        <v>0</v>
      </c>
      <c r="GT267" s="17">
        <v>0</v>
      </c>
      <c r="GU267" s="17">
        <v>0</v>
      </c>
      <c r="GV267" s="17">
        <v>0</v>
      </c>
      <c r="GW267" s="17">
        <v>0</v>
      </c>
      <c r="GX267" s="17">
        <v>0</v>
      </c>
      <c r="GY267" s="17">
        <v>0</v>
      </c>
      <c r="GZ267" s="17">
        <v>0</v>
      </c>
      <c r="HA267" s="17">
        <v>0</v>
      </c>
      <c r="HB267" s="17">
        <v>0</v>
      </c>
      <c r="HC267" s="17">
        <v>0</v>
      </c>
      <c r="HD267" s="17">
        <v>0</v>
      </c>
      <c r="HE267" s="17">
        <v>0</v>
      </c>
      <c r="HF267" s="17">
        <v>0</v>
      </c>
      <c r="HG267" s="17">
        <v>0</v>
      </c>
      <c r="HH267" s="17">
        <v>0</v>
      </c>
      <c r="HI267" s="17">
        <v>0</v>
      </c>
      <c r="HJ267" s="17">
        <v>0</v>
      </c>
      <c r="HK267" s="17">
        <v>0</v>
      </c>
      <c r="HL267" s="17">
        <v>0</v>
      </c>
      <c r="HM267" s="17">
        <v>0</v>
      </c>
      <c r="HN267" s="17">
        <v>0</v>
      </c>
      <c r="HO267" s="17">
        <v>0</v>
      </c>
      <c r="HP267" s="17">
        <v>0</v>
      </c>
      <c r="HQ267" s="17">
        <v>0</v>
      </c>
      <c r="HR267" s="17">
        <v>0</v>
      </c>
      <c r="HS267" s="17">
        <v>0</v>
      </c>
      <c r="HT267" s="17">
        <v>0</v>
      </c>
      <c r="HU267" s="17">
        <v>0</v>
      </c>
      <c r="HV267" s="17">
        <v>0</v>
      </c>
      <c r="HW267" s="17">
        <v>0</v>
      </c>
      <c r="HX267" s="17">
        <v>0</v>
      </c>
      <c r="HY267" s="17">
        <v>0</v>
      </c>
      <c r="HZ267" s="17">
        <v>0</v>
      </c>
      <c r="IA267" s="17">
        <v>0</v>
      </c>
      <c r="IB267" s="17">
        <v>0</v>
      </c>
      <c r="IC267" s="17">
        <v>0</v>
      </c>
      <c r="ID267" s="17">
        <v>0</v>
      </c>
      <c r="IE267" s="17">
        <v>0</v>
      </c>
      <c r="IF267" s="17">
        <v>0</v>
      </c>
      <c r="IG267" s="17">
        <v>0</v>
      </c>
      <c r="IH267" s="17">
        <v>-42.700041200000008</v>
      </c>
      <c r="II267" s="17">
        <v>-42.700041200000008</v>
      </c>
      <c r="IJ267" s="17">
        <v>-81.365265800000003</v>
      </c>
      <c r="IK267" s="17">
        <v>-103.0042512</v>
      </c>
      <c r="IL267" s="17">
        <v>-242.05417410000001</v>
      </c>
      <c r="IM267" s="17">
        <v>-269.97771460000001</v>
      </c>
      <c r="IN267" s="17">
        <v>-161.94934369999999</v>
      </c>
      <c r="IO267" s="17">
        <v>-281.65498780000001</v>
      </c>
      <c r="IP267" s="17">
        <v>-281.65498780000001</v>
      </c>
      <c r="IQ267" s="17">
        <v>-383.6980408</v>
      </c>
      <c r="IR267" s="17">
        <v>-445.74301759999997</v>
      </c>
      <c r="IS267" s="17">
        <v>-471.99012740000006</v>
      </c>
      <c r="IT267" s="17">
        <v>-490.78527170000001</v>
      </c>
      <c r="IU267" s="17">
        <v>-490.78527170000001</v>
      </c>
      <c r="IV267" s="17">
        <v>-717.42294349999997</v>
      </c>
      <c r="IW267" s="17">
        <v>-604.04981369999996</v>
      </c>
      <c r="IX267" s="17">
        <v>-606.29364710000004</v>
      </c>
      <c r="IY267" s="17">
        <v>-618.06477749999999</v>
      </c>
      <c r="IZ267" s="17">
        <v>-631.97103670000001</v>
      </c>
      <c r="JA267" s="17">
        <v>-763.69300840000005</v>
      </c>
      <c r="JB267" s="17">
        <v>-763.69300840000005</v>
      </c>
      <c r="JC267" s="17">
        <v>-763.69300840000005</v>
      </c>
      <c r="JD267" s="17">
        <v>-470.46604709999997</v>
      </c>
      <c r="JE267" s="17">
        <v>-564.90397859999996</v>
      </c>
      <c r="JF267" s="17">
        <v>-602.9582395000001</v>
      </c>
      <c r="JG267" s="17">
        <v>-610.16507219999994</v>
      </c>
      <c r="JH267" s="17">
        <v>-627.12122160000001</v>
      </c>
      <c r="JI267" s="17">
        <v>-716.38070359999995</v>
      </c>
      <c r="JJ267" s="17">
        <v>-523.25766529999999</v>
      </c>
      <c r="JK267" s="17">
        <v>-526.110231</v>
      </c>
      <c r="JL267" s="17">
        <v>-870.04172930000004</v>
      </c>
      <c r="JM267" s="17">
        <v>-775.8623</v>
      </c>
      <c r="JN267" s="17">
        <v>-895.95360519999997</v>
      </c>
      <c r="JO267" s="17">
        <v>-901.36006520000001</v>
      </c>
      <c r="JP267" s="17">
        <v>-1052.6313991</v>
      </c>
      <c r="JQ267" s="17">
        <v>-755.0826282999999</v>
      </c>
      <c r="JR267" s="17">
        <v>-813.12673540000003</v>
      </c>
      <c r="JS267" s="17">
        <v>-856.34484730000008</v>
      </c>
      <c r="JT267" s="17">
        <v>-612.56899139999996</v>
      </c>
      <c r="JU267" s="17">
        <v>-612.56899139999996</v>
      </c>
      <c r="JV267" s="17">
        <v>-612.56899139999996</v>
      </c>
      <c r="JW267" s="17">
        <v>-314.7109059</v>
      </c>
      <c r="JX267" s="17">
        <v>-428.32050000000004</v>
      </c>
      <c r="JY267" s="17">
        <v>0</v>
      </c>
      <c r="JZ267" s="17">
        <v>-493.23795469999999</v>
      </c>
      <c r="KA267" s="17">
        <v>-503.57502220000003</v>
      </c>
      <c r="KB267" s="17">
        <v>-519.0106684000001</v>
      </c>
      <c r="KC267" s="17">
        <v>-569.67591779999998</v>
      </c>
      <c r="KD267" s="17">
        <v>-569.67591779999998</v>
      </c>
      <c r="KE267" s="17">
        <v>-637.15800379999996</v>
      </c>
      <c r="KF267" s="17">
        <v>-717.88338349999992</v>
      </c>
      <c r="KG267" s="17">
        <v>-444.47817560000004</v>
      </c>
      <c r="KH267" s="17">
        <v>-761.15829610000003</v>
      </c>
    </row>
    <row r="268" spans="2:294" x14ac:dyDescent="0.2">
      <c r="B268" s="17" t="s">
        <v>147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-2631.6938850000001</v>
      </c>
      <c r="J268" s="17">
        <v>-2631.6938850000001</v>
      </c>
      <c r="K268" s="17">
        <v>-14346.177704200001</v>
      </c>
      <c r="L268" s="17">
        <v>-14346.177704200001</v>
      </c>
      <c r="M268" s="17">
        <v>-1909.37255</v>
      </c>
      <c r="N268" s="17">
        <v>-1896.2164302000001</v>
      </c>
      <c r="O268" s="17">
        <v>-14763.516430200001</v>
      </c>
      <c r="P268" s="17">
        <v>-4735.3132839999998</v>
      </c>
      <c r="Q268" s="17">
        <v>-5347.3698633999993</v>
      </c>
      <c r="R268" s="17">
        <v>-7478.1048569000004</v>
      </c>
      <c r="S268" s="17">
        <v>-9561.1075327999988</v>
      </c>
      <c r="T268" s="17">
        <v>-9609.2130211000003</v>
      </c>
      <c r="U268" s="17">
        <v>-9655.7896170000004</v>
      </c>
      <c r="V268" s="17">
        <v>-11739.1636072</v>
      </c>
      <c r="W268" s="17">
        <v>-10801.2529037</v>
      </c>
      <c r="X268" s="17">
        <v>-12821.651316899999</v>
      </c>
      <c r="Y268" s="17">
        <v>-12769.710675900002</v>
      </c>
      <c r="Z268" s="17">
        <v>-21691.371894800002</v>
      </c>
      <c r="AA268" s="17">
        <v>-44698.114337600004</v>
      </c>
      <c r="AB268" s="17">
        <v>-68289.243096100006</v>
      </c>
      <c r="AC268" s="17">
        <v>-111984.71430599998</v>
      </c>
      <c r="AD268" s="17">
        <v>-111883.91797179999</v>
      </c>
      <c r="AE268" s="17">
        <v>-111874.26749019999</v>
      </c>
      <c r="AF268" s="17">
        <v>-111874.59972539998</v>
      </c>
      <c r="AG268" s="17">
        <v>-111851.4169867</v>
      </c>
      <c r="AH268" s="17">
        <v>-111850.86857799999</v>
      </c>
      <c r="AI268" s="17">
        <v>-111846.75367010001</v>
      </c>
      <c r="AJ268" s="17">
        <v>-109336.79733269999</v>
      </c>
      <c r="AK268" s="17">
        <v>-69336.2241908</v>
      </c>
      <c r="AL268" s="17">
        <v>-75770.174190799997</v>
      </c>
      <c r="AM268" s="17">
        <v>-82184.869106600003</v>
      </c>
      <c r="AN268" s="17">
        <v>-88615.244977800001</v>
      </c>
      <c r="AO268" s="17">
        <v>-95049.012137800004</v>
      </c>
      <c r="AP268" s="17">
        <v>-101482.97716310002</v>
      </c>
      <c r="AQ268" s="17">
        <v>-102895.82242070003</v>
      </c>
      <c r="AR268" s="17">
        <v>-109328.20686070001</v>
      </c>
      <c r="AS268" s="17">
        <v>-115759.80305120001</v>
      </c>
      <c r="AT268" s="17">
        <v>-107885.5945512</v>
      </c>
      <c r="AU268" s="17">
        <v>-114204.067092</v>
      </c>
      <c r="AV268" s="17">
        <v>-135702.1136017</v>
      </c>
      <c r="AW268" s="17">
        <v>-149559.20337779997</v>
      </c>
      <c r="AX268" s="17">
        <v>-177906.38366200001</v>
      </c>
      <c r="AY268" s="17">
        <v>-163719.38655970001</v>
      </c>
      <c r="AZ268" s="17">
        <v>-169847.9007157</v>
      </c>
      <c r="BA268" s="17">
        <v>-176109.01194489998</v>
      </c>
      <c r="BB268" s="17">
        <v>-179519.5718142</v>
      </c>
      <c r="BC268" s="17">
        <v>-228250.75608650001</v>
      </c>
      <c r="BD268" s="17">
        <v>-214207.51301530001</v>
      </c>
      <c r="BE268" s="17">
        <v>-219337.02504419998</v>
      </c>
      <c r="BF268" s="17">
        <v>-225508.8826295</v>
      </c>
      <c r="BG268" s="17">
        <v>-200899.43579390002</v>
      </c>
      <c r="BH268" s="17">
        <v>-206522.5259293</v>
      </c>
      <c r="BI268" s="17">
        <v>-206069.77592719998</v>
      </c>
      <c r="BJ268" s="17">
        <v>-206912.70268229998</v>
      </c>
      <c r="BK268" s="17">
        <v>-178744.19432349998</v>
      </c>
      <c r="BL268" s="17">
        <v>-182556.25794079996</v>
      </c>
      <c r="BM268" s="17">
        <v>-182102.10672399998</v>
      </c>
      <c r="BN268" s="17">
        <v>-187900.6085532</v>
      </c>
      <c r="BO268" s="17">
        <v>-188873.32526409999</v>
      </c>
      <c r="BP268" s="17">
        <v>-193339.76759229999</v>
      </c>
      <c r="BQ268" s="17">
        <v>-199019.4658414</v>
      </c>
      <c r="BR268" s="17">
        <v>-204881.27144810001</v>
      </c>
      <c r="BS268" s="17">
        <v>-208766.7055068</v>
      </c>
      <c r="BT268" s="17">
        <v>-206780.23680390001</v>
      </c>
      <c r="BU268" s="17">
        <v>-165256.3980519</v>
      </c>
      <c r="BV268" s="17">
        <v>-164140.3907775</v>
      </c>
      <c r="BW268" s="17">
        <v>-143550.18495879997</v>
      </c>
      <c r="BX268" s="17">
        <v>-156094.83376729998</v>
      </c>
      <c r="BY268" s="17">
        <v>-148171.33169680001</v>
      </c>
      <c r="BZ268" s="17">
        <v>-153984.82962189999</v>
      </c>
      <c r="CA268" s="17">
        <v>-116948.39527319999</v>
      </c>
      <c r="CB268" s="17">
        <v>-122208.59055359999</v>
      </c>
      <c r="CC268" s="17">
        <v>-85811.508275799992</v>
      </c>
      <c r="CD268" s="17">
        <v>-84410.011904900006</v>
      </c>
      <c r="CE268" s="17">
        <v>-81644.965073700005</v>
      </c>
      <c r="CF268" s="17">
        <v>-99173.098186199975</v>
      </c>
      <c r="CG268" s="17">
        <v>-96258.934939400002</v>
      </c>
      <c r="CH268" s="17">
        <v>-96585.646658799989</v>
      </c>
      <c r="CI268" s="17">
        <v>-100684.57304199999</v>
      </c>
      <c r="CJ268" s="17">
        <v>-106890.6454387</v>
      </c>
      <c r="CK268" s="17">
        <v>-113861.23651470002</v>
      </c>
      <c r="CL268" s="17">
        <v>-117916.76651560001</v>
      </c>
      <c r="CM268" s="17">
        <v>-125011.18809650002</v>
      </c>
      <c r="CN268" s="17">
        <v>-125298.15330040001</v>
      </c>
      <c r="CO268" s="17">
        <v>-129558.70270100002</v>
      </c>
      <c r="CP268" s="17">
        <v>-135228.91969020001</v>
      </c>
      <c r="CQ268" s="17">
        <v>-127047.02448080001</v>
      </c>
      <c r="CR268" s="17">
        <v>-124002.39790080002</v>
      </c>
      <c r="CS268" s="17">
        <v>-128063.38833570002</v>
      </c>
      <c r="CT268" s="17">
        <v>-125596.45437470003</v>
      </c>
      <c r="CU268" s="17">
        <v>-129395.99143370001</v>
      </c>
      <c r="CV268" s="17">
        <v>-134085.26210960001</v>
      </c>
      <c r="CW268" s="17">
        <v>-124800.01869140001</v>
      </c>
      <c r="CX268" s="17">
        <v>-93222.181972599996</v>
      </c>
      <c r="CY268" s="17">
        <v>-97165.866143799998</v>
      </c>
      <c r="CZ268" s="17">
        <v>-84080.26297760001</v>
      </c>
      <c r="DA268" s="17">
        <v>-102804.59285570002</v>
      </c>
      <c r="DB268" s="17">
        <v>-93002.803163900026</v>
      </c>
      <c r="DC268" s="17">
        <v>-98838.074474100024</v>
      </c>
      <c r="DD268" s="17">
        <v>-72051.83695930001</v>
      </c>
      <c r="DE268" s="17">
        <v>-71392.142989500004</v>
      </c>
      <c r="DF268" s="17">
        <v>-45140.556498699996</v>
      </c>
      <c r="DG268" s="17">
        <v>-30376.7413247</v>
      </c>
      <c r="DH268" s="17">
        <v>-16978.654490699999</v>
      </c>
      <c r="DI268" s="17">
        <v>-75430.035217099998</v>
      </c>
      <c r="DJ268" s="17">
        <v>-17639.583885799999</v>
      </c>
      <c r="DK268" s="17">
        <v>-59030.849490000001</v>
      </c>
      <c r="DL268" s="17">
        <v>-39118.340866300001</v>
      </c>
      <c r="DM268" s="17">
        <v>-37693.807022999994</v>
      </c>
      <c r="DN268" s="17">
        <v>-39641.027635899998</v>
      </c>
      <c r="DO268" s="17">
        <v>-45324.964611500007</v>
      </c>
      <c r="DP268" s="17">
        <v>-51343.827345300007</v>
      </c>
      <c r="DQ268" s="17">
        <v>-57187.509286600005</v>
      </c>
      <c r="DR268" s="17">
        <v>-161178.13793</v>
      </c>
      <c r="DS268" s="17">
        <v>-145928.89617720002</v>
      </c>
      <c r="DT268" s="17">
        <v>-163088.7432456</v>
      </c>
      <c r="DU268" s="17">
        <v>-134573.56780590001</v>
      </c>
      <c r="DV268" s="17">
        <v>-106105.72714080001</v>
      </c>
      <c r="DW268" s="17">
        <v>-122855.2997033</v>
      </c>
      <c r="DX268" s="17">
        <v>-134707.12942869999</v>
      </c>
      <c r="DY268" s="17">
        <v>-134495.95326890002</v>
      </c>
      <c r="DZ268" s="17">
        <v>-127868.52401370001</v>
      </c>
      <c r="EA268" s="17">
        <v>-100146.75045760001</v>
      </c>
      <c r="EB268" s="17">
        <v>-84533.5399014</v>
      </c>
      <c r="EC268" s="17">
        <v>-214420.73545129996</v>
      </c>
      <c r="ED268" s="17">
        <v>-225755.24901930001</v>
      </c>
      <c r="EE268" s="17">
        <v>-237850.68691689998</v>
      </c>
      <c r="EF268" s="17">
        <v>-218446.91347449995</v>
      </c>
      <c r="EG268" s="17">
        <v>-198498.95628629997</v>
      </c>
      <c r="EH268" s="17">
        <v>-201501.3916074</v>
      </c>
      <c r="EI268" s="17">
        <v>-203911.7298576</v>
      </c>
      <c r="EJ268" s="17">
        <v>-196883.58791599999</v>
      </c>
      <c r="EK268" s="17">
        <v>-198136.81313389997</v>
      </c>
      <c r="EL268" s="17">
        <v>-201177.11356119998</v>
      </c>
      <c r="EM268" s="17">
        <v>-206079.41590339999</v>
      </c>
      <c r="EN268" s="17">
        <v>-209658.81519340002</v>
      </c>
      <c r="EO268" s="17">
        <v>-204727.26753720001</v>
      </c>
      <c r="EP268" s="17">
        <v>-209297.56884789999</v>
      </c>
      <c r="EQ268" s="17">
        <v>-214482.68134449999</v>
      </c>
      <c r="ER268" s="17">
        <v>-196867.98365359998</v>
      </c>
      <c r="ES268" s="17">
        <v>-201501.6766533</v>
      </c>
      <c r="ET268" s="17">
        <v>-201738.40983619998</v>
      </c>
      <c r="EU268" s="17">
        <v>-200100.86580180001</v>
      </c>
      <c r="EV268" s="17">
        <v>-206029.76815630001</v>
      </c>
      <c r="EW268" s="17">
        <v>-217103.78551449999</v>
      </c>
      <c r="EX268" s="17">
        <v>-516536.216105</v>
      </c>
      <c r="EY268" s="17">
        <v>-521805.5477156</v>
      </c>
      <c r="EZ268" s="17">
        <v>-481172.34446960001</v>
      </c>
      <c r="FA268" s="17">
        <v>-482685.07716529997</v>
      </c>
      <c r="FB268" s="17">
        <v>-1242201.9921813002</v>
      </c>
      <c r="FC268" s="17">
        <v>-678694.71225789993</v>
      </c>
      <c r="FD268" s="17">
        <v>-762784.7810054</v>
      </c>
      <c r="FE268" s="17">
        <v>-753769.1975770999</v>
      </c>
      <c r="FF268" s="17">
        <v>-759415.71575259999</v>
      </c>
      <c r="FG268" s="17">
        <v>-613782.64794229995</v>
      </c>
      <c r="FH268" s="17">
        <v>-617214.45777949993</v>
      </c>
      <c r="FI268" s="17">
        <v>-587462.77433329995</v>
      </c>
      <c r="FJ268" s="17">
        <v>-582250.43396970001</v>
      </c>
      <c r="FK268" s="17">
        <v>-570664.35681130004</v>
      </c>
      <c r="FL268" s="17">
        <v>-555745.61250479997</v>
      </c>
      <c r="FM268" s="17">
        <v>-557397.1787117999</v>
      </c>
      <c r="FN268" s="17">
        <v>-546677.57465750002</v>
      </c>
      <c r="FO268" s="17">
        <v>-1025393.1614484001</v>
      </c>
      <c r="FP268" s="17">
        <v>-549435.03810500004</v>
      </c>
      <c r="FQ268" s="17">
        <v>-506697.24966860004</v>
      </c>
      <c r="FR268" s="17">
        <v>-460991.8341414</v>
      </c>
      <c r="FS268" s="17">
        <v>-368245.12582229992</v>
      </c>
      <c r="FT268" s="17">
        <v>-353360.30338129995</v>
      </c>
      <c r="FU268" s="17">
        <v>-304360.86632440001</v>
      </c>
      <c r="FV268" s="17">
        <v>-257127.31878710003</v>
      </c>
      <c r="FW268" s="17">
        <v>-242941.66443990002</v>
      </c>
      <c r="FX268" s="17">
        <v>-247735.7259166</v>
      </c>
      <c r="FY268" s="17">
        <v>-247021.70816980005</v>
      </c>
      <c r="FZ268" s="17">
        <v>-197760.10021220002</v>
      </c>
      <c r="GA268" s="17">
        <v>-182776.62002840001</v>
      </c>
      <c r="GB268" s="17">
        <v>-179110.83207370003</v>
      </c>
      <c r="GC268" s="17">
        <v>-165277.7054605</v>
      </c>
      <c r="GD268" s="17">
        <v>-167019.0169584</v>
      </c>
      <c r="GE268" s="17">
        <v>-104661.64851850001</v>
      </c>
      <c r="GF268" s="17">
        <v>-97906.176668899992</v>
      </c>
      <c r="GG268" s="17">
        <v>-87502.583402899982</v>
      </c>
      <c r="GH268" s="17">
        <v>-87502.583402899982</v>
      </c>
      <c r="GI268" s="17">
        <v>-43582.391654399995</v>
      </c>
      <c r="GJ268" s="17">
        <v>-29052.837276600003</v>
      </c>
      <c r="GK268" s="17">
        <v>-25125.889580999999</v>
      </c>
      <c r="GL268" s="17">
        <v>-22694.902598200002</v>
      </c>
      <c r="GM268" s="17">
        <v>-21501.518636500001</v>
      </c>
      <c r="GN268" s="17">
        <v>-4292.9039904000001</v>
      </c>
      <c r="GO268" s="17">
        <v>-20636.0191242</v>
      </c>
      <c r="GP268" s="17">
        <v>-30399.149822600004</v>
      </c>
      <c r="GQ268" s="17">
        <v>-25105.042293899998</v>
      </c>
      <c r="GR268" s="17">
        <v>-28667.112786600002</v>
      </c>
      <c r="GS268" s="17">
        <v>-31272.1640945</v>
      </c>
      <c r="GT268" s="17">
        <v>-20672.642331499999</v>
      </c>
      <c r="GU268" s="17">
        <v>-5567.0071007999986</v>
      </c>
      <c r="GV268" s="17">
        <v>-5153.6849006000002</v>
      </c>
      <c r="GW268" s="17">
        <v>-12966.892817</v>
      </c>
      <c r="GX268" s="17">
        <v>-8507.8576173000001</v>
      </c>
      <c r="GY268" s="17">
        <v>-17432.938030199999</v>
      </c>
      <c r="GZ268" s="17">
        <v>-14805.2204219</v>
      </c>
      <c r="HA268" s="17">
        <v>-14241.9187224</v>
      </c>
      <c r="HB268" s="17">
        <v>-9092.3470527999998</v>
      </c>
      <c r="HC268" s="17">
        <v>-6906.7461217</v>
      </c>
      <c r="HD268" s="17">
        <v>-15857.405543900002</v>
      </c>
      <c r="HE268" s="17">
        <v>-12402.400929900001</v>
      </c>
      <c r="HF268" s="17">
        <v>-9883.4059849000005</v>
      </c>
      <c r="HG268" s="17">
        <v>-6760.5948187000004</v>
      </c>
      <c r="HH268" s="17">
        <v>-45606.572718700001</v>
      </c>
      <c r="HI268" s="17">
        <v>-27419.655227199997</v>
      </c>
      <c r="HJ268" s="17">
        <v>-8063.3959146999996</v>
      </c>
      <c r="HK268" s="17">
        <v>-13129.275892199999</v>
      </c>
      <c r="HL268" s="17">
        <v>-8693.4393053000022</v>
      </c>
      <c r="HM268" s="17">
        <v>-16237.7845917</v>
      </c>
      <c r="HN268" s="17">
        <v>-13816.683419500001</v>
      </c>
      <c r="HO268" s="17">
        <v>-12276.354117300001</v>
      </c>
      <c r="HP268" s="17">
        <v>-8762.0463674999992</v>
      </c>
      <c r="HQ268" s="17">
        <v>-37963.383979899998</v>
      </c>
      <c r="HR268" s="17">
        <v>-12561.967791799998</v>
      </c>
      <c r="HS268" s="17">
        <v>-12059.7370902</v>
      </c>
      <c r="HT268" s="17">
        <v>-11660.2531447</v>
      </c>
      <c r="HU268" s="17">
        <v>-9532.5615163000002</v>
      </c>
      <c r="HV268" s="17">
        <v>-4388.6195167000005</v>
      </c>
      <c r="HW268" s="17">
        <v>-9515.9973835000001</v>
      </c>
      <c r="HX268" s="17">
        <v>-6351.881902600001</v>
      </c>
      <c r="HY268" s="17">
        <v>-10505.740396499999</v>
      </c>
      <c r="HZ268" s="17">
        <v>-9601.6835456999997</v>
      </c>
      <c r="IA268" s="17">
        <v>-17314.643904</v>
      </c>
      <c r="IB268" s="17">
        <v>-9916.5661284000016</v>
      </c>
      <c r="IC268" s="17">
        <v>-37946.757519900006</v>
      </c>
      <c r="ID268" s="17">
        <v>-16788.8784825</v>
      </c>
      <c r="IE268" s="17">
        <v>-13519.588061100003</v>
      </c>
      <c r="IF268" s="17">
        <v>-10470.564498600001</v>
      </c>
      <c r="IG268" s="17">
        <v>-8008.2738826000004</v>
      </c>
      <c r="IH268" s="17">
        <v>-5551.0633097999998</v>
      </c>
      <c r="II268" s="17">
        <v>-8595.8349335999992</v>
      </c>
      <c r="IJ268" s="17">
        <v>-16021.863010900001</v>
      </c>
      <c r="IK268" s="17">
        <v>-3113.1554408000002</v>
      </c>
      <c r="IL268" s="17">
        <v>-8282.2734197000009</v>
      </c>
      <c r="IM268" s="17">
        <v>-13099.530488</v>
      </c>
      <c r="IN268" s="17">
        <v>-8083.3911034999983</v>
      </c>
      <c r="IO268" s="17">
        <v>-7058.239872000001</v>
      </c>
      <c r="IP268" s="17">
        <v>-24859.470814099997</v>
      </c>
      <c r="IQ268" s="17">
        <v>-23804.801074299998</v>
      </c>
      <c r="IR268" s="17">
        <v>-20104.740928800002</v>
      </c>
      <c r="IS268" s="17">
        <v>-39966.684279900001</v>
      </c>
      <c r="IT268" s="17">
        <v>-9503.7863295999996</v>
      </c>
      <c r="IU268" s="17">
        <v>-8621.1588409999986</v>
      </c>
      <c r="IV268" s="17">
        <v>-15666.219956200002</v>
      </c>
      <c r="IW268" s="17">
        <v>-14766.9071153</v>
      </c>
      <c r="IX268" s="17">
        <v>-13370.966862699999</v>
      </c>
      <c r="IY268" s="17">
        <v>-11338.962945699999</v>
      </c>
      <c r="IZ268" s="17">
        <v>-9368.8726429999988</v>
      </c>
      <c r="JA268" s="17">
        <v>-8393.8035098</v>
      </c>
      <c r="JB268" s="17">
        <v>-7939.4908111999985</v>
      </c>
      <c r="JC268" s="17">
        <v>-5110.2789640000001</v>
      </c>
      <c r="JD268" s="17">
        <v>-18931.789997200001</v>
      </c>
      <c r="JE268" s="17">
        <v>-18278.806006999999</v>
      </c>
      <c r="JF268" s="17">
        <v>-16400.904782499998</v>
      </c>
      <c r="JG268" s="17">
        <v>-11231.382641700002</v>
      </c>
      <c r="JH268" s="17">
        <v>-9987.0523431000001</v>
      </c>
      <c r="JI268" s="17">
        <v>-10229.4947066</v>
      </c>
      <c r="JJ268" s="17">
        <v>-9166.7344776000009</v>
      </c>
      <c r="JK268" s="17">
        <v>-9731.6383657000006</v>
      </c>
      <c r="JL268" s="17">
        <v>-9147.4752392000009</v>
      </c>
      <c r="JM268" s="17">
        <v>-10030.416170500001</v>
      </c>
      <c r="JN268" s="17">
        <v>-22295.6089354</v>
      </c>
      <c r="JO268" s="17">
        <v>-66025.482557200012</v>
      </c>
      <c r="JP268" s="17">
        <v>-85527.362409000008</v>
      </c>
      <c r="JQ268" s="17">
        <v>-115532.83059609999</v>
      </c>
      <c r="JR268" s="17">
        <v>-118376.14676280001</v>
      </c>
      <c r="JS268" s="17">
        <v>-75495.020659200003</v>
      </c>
      <c r="JT268" s="17">
        <v>-83969.517079700003</v>
      </c>
      <c r="JU268" s="17">
        <v>-103108.40551110002</v>
      </c>
      <c r="JV268" s="17">
        <v>-91079.538391300011</v>
      </c>
      <c r="JW268" s="17">
        <v>-75696.297834800003</v>
      </c>
      <c r="JX268" s="17">
        <v>-64852.190653700003</v>
      </c>
      <c r="JY268" s="17">
        <v>-122779.8547906</v>
      </c>
      <c r="JZ268" s="17">
        <v>-9931.3052795000003</v>
      </c>
      <c r="KA268" s="17">
        <v>-23974.283991900003</v>
      </c>
      <c r="KB268" s="17">
        <v>-111674.92310180001</v>
      </c>
      <c r="KC268" s="17">
        <v>-127052.26889369998</v>
      </c>
      <c r="KD268" s="17">
        <v>-7245.9126514</v>
      </c>
      <c r="KE268" s="17">
        <v>-100290.83570969998</v>
      </c>
      <c r="KF268" s="17">
        <v>-102395.96865549998</v>
      </c>
      <c r="KG268" s="17">
        <v>-38557.277831899999</v>
      </c>
      <c r="KH268" s="17">
        <v>-83384.364201399992</v>
      </c>
    </row>
    <row r="269" spans="2:294" x14ac:dyDescent="0.2">
      <c r="B269" s="17" t="s">
        <v>148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0</v>
      </c>
      <c r="K269" s="17">
        <v>0</v>
      </c>
      <c r="L269" s="17">
        <v>0</v>
      </c>
      <c r="M269" s="17">
        <v>0</v>
      </c>
      <c r="N269" s="17">
        <v>0</v>
      </c>
      <c r="O269" s="17">
        <v>0</v>
      </c>
      <c r="P269" s="17">
        <v>0</v>
      </c>
      <c r="Q269" s="17">
        <v>0</v>
      </c>
      <c r="R269" s="17">
        <v>0</v>
      </c>
      <c r="S269" s="17">
        <v>0</v>
      </c>
      <c r="T269" s="17">
        <v>0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  <c r="AA269" s="17">
        <v>0</v>
      </c>
      <c r="AB269" s="17">
        <v>0</v>
      </c>
      <c r="AC269" s="17">
        <v>0</v>
      </c>
      <c r="AD269" s="17">
        <v>0</v>
      </c>
      <c r="AE269" s="17">
        <v>0</v>
      </c>
      <c r="AF269" s="17">
        <v>0</v>
      </c>
      <c r="AG269" s="17">
        <v>0</v>
      </c>
      <c r="AH269" s="17">
        <v>0</v>
      </c>
      <c r="AI269" s="17">
        <v>0</v>
      </c>
      <c r="AJ269" s="17">
        <v>0</v>
      </c>
      <c r="AK269" s="17">
        <v>0</v>
      </c>
      <c r="AL269" s="17">
        <v>0</v>
      </c>
      <c r="AM269" s="17">
        <v>0</v>
      </c>
      <c r="AN269" s="17">
        <v>0</v>
      </c>
      <c r="AO269" s="17">
        <v>0</v>
      </c>
      <c r="AP269" s="17">
        <v>0</v>
      </c>
      <c r="AQ269" s="17">
        <v>0</v>
      </c>
      <c r="AR269" s="17">
        <v>0</v>
      </c>
      <c r="AS269" s="17">
        <v>0</v>
      </c>
      <c r="AT269" s="17">
        <v>0</v>
      </c>
      <c r="AU269" s="17">
        <v>0</v>
      </c>
      <c r="AV269" s="17">
        <v>0</v>
      </c>
      <c r="AW269" s="17">
        <v>0</v>
      </c>
      <c r="AX269" s="17">
        <v>0</v>
      </c>
      <c r="AY269" s="17">
        <v>0</v>
      </c>
      <c r="AZ269" s="17">
        <v>0</v>
      </c>
      <c r="BA269" s="17">
        <v>0</v>
      </c>
      <c r="BB269" s="17">
        <v>0</v>
      </c>
      <c r="BC269" s="17">
        <v>0</v>
      </c>
      <c r="BD269" s="17">
        <v>0</v>
      </c>
      <c r="BE269" s="17">
        <v>0</v>
      </c>
      <c r="BF269" s="17">
        <v>0</v>
      </c>
      <c r="BG269" s="17">
        <v>0</v>
      </c>
      <c r="BH269" s="17">
        <v>0</v>
      </c>
      <c r="BI269" s="17">
        <v>0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  <c r="BR269" s="17">
        <v>0</v>
      </c>
      <c r="BS269" s="17">
        <v>0</v>
      </c>
      <c r="BT269" s="17">
        <v>0</v>
      </c>
      <c r="BU269" s="17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A269" s="17">
        <v>0</v>
      </c>
      <c r="CB269" s="17">
        <v>0</v>
      </c>
      <c r="CC269" s="17">
        <v>0</v>
      </c>
      <c r="CD269" s="17">
        <v>0</v>
      </c>
      <c r="CE269" s="17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7">
        <v>0</v>
      </c>
      <c r="CM269" s="17">
        <v>0</v>
      </c>
      <c r="CN269" s="17">
        <v>0</v>
      </c>
      <c r="CO269" s="17">
        <v>0</v>
      </c>
      <c r="CP269" s="17">
        <v>0</v>
      </c>
      <c r="CQ269" s="17">
        <v>0</v>
      </c>
      <c r="CR269" s="17">
        <v>0</v>
      </c>
      <c r="CS269" s="17">
        <v>0</v>
      </c>
      <c r="CT269" s="17">
        <v>0</v>
      </c>
      <c r="CU269" s="17">
        <v>0</v>
      </c>
      <c r="CV269" s="17">
        <v>0</v>
      </c>
      <c r="CW269" s="17">
        <v>0</v>
      </c>
      <c r="CX269" s="17">
        <v>0</v>
      </c>
      <c r="CY269" s="17">
        <v>0</v>
      </c>
      <c r="CZ269" s="17">
        <v>0</v>
      </c>
      <c r="DA269" s="17">
        <v>0</v>
      </c>
      <c r="DB269" s="17">
        <v>0</v>
      </c>
      <c r="DC269" s="17">
        <v>0</v>
      </c>
      <c r="DD269" s="17">
        <v>0</v>
      </c>
      <c r="DE269" s="17">
        <v>0</v>
      </c>
      <c r="DF269" s="17">
        <v>0</v>
      </c>
      <c r="DG269" s="17">
        <v>0</v>
      </c>
      <c r="DH269" s="17">
        <v>0</v>
      </c>
      <c r="DI269" s="17">
        <v>0</v>
      </c>
      <c r="DJ269" s="17">
        <v>0</v>
      </c>
      <c r="DK269" s="17">
        <v>0</v>
      </c>
      <c r="DL269" s="17">
        <v>0</v>
      </c>
      <c r="DM269" s="17">
        <v>0</v>
      </c>
      <c r="DN269" s="17">
        <v>0</v>
      </c>
      <c r="DO269" s="17">
        <v>0</v>
      </c>
      <c r="DP269" s="17">
        <v>0</v>
      </c>
      <c r="DQ269" s="17">
        <v>0</v>
      </c>
      <c r="DR269" s="17">
        <v>0</v>
      </c>
      <c r="DS269" s="17">
        <v>0</v>
      </c>
      <c r="DT269" s="17">
        <v>0</v>
      </c>
      <c r="DU269" s="17">
        <v>0</v>
      </c>
      <c r="DV269" s="17">
        <v>0</v>
      </c>
      <c r="DW269" s="17">
        <v>0</v>
      </c>
      <c r="DX269" s="17">
        <v>0</v>
      </c>
      <c r="DY269" s="17">
        <v>0</v>
      </c>
      <c r="DZ269" s="17">
        <v>0</v>
      </c>
      <c r="EA269" s="17">
        <v>0</v>
      </c>
      <c r="EB269" s="17">
        <v>0</v>
      </c>
      <c r="EC269" s="17">
        <v>0</v>
      </c>
      <c r="ED269" s="17">
        <v>0</v>
      </c>
      <c r="EE269" s="17">
        <v>0</v>
      </c>
      <c r="EF269" s="17">
        <v>0</v>
      </c>
      <c r="EG269" s="17">
        <v>0</v>
      </c>
      <c r="EH269" s="17">
        <v>0</v>
      </c>
      <c r="EI269" s="17">
        <v>0</v>
      </c>
      <c r="EJ269" s="17">
        <v>0</v>
      </c>
      <c r="EK269" s="17">
        <v>0</v>
      </c>
      <c r="EL269" s="17">
        <v>0</v>
      </c>
      <c r="EM269" s="17">
        <v>0</v>
      </c>
      <c r="EN269" s="17">
        <v>0</v>
      </c>
      <c r="EO269" s="17">
        <v>0</v>
      </c>
      <c r="EP269" s="17">
        <v>0</v>
      </c>
      <c r="EQ269" s="17">
        <v>0</v>
      </c>
      <c r="ER269" s="17">
        <v>0</v>
      </c>
      <c r="ES269" s="17">
        <v>0</v>
      </c>
      <c r="ET269" s="17">
        <v>0</v>
      </c>
      <c r="EU269" s="17">
        <v>0</v>
      </c>
      <c r="EV269" s="17">
        <v>0</v>
      </c>
      <c r="EW269" s="17">
        <v>0</v>
      </c>
      <c r="EX269" s="17">
        <v>0</v>
      </c>
      <c r="EY269" s="17">
        <v>0</v>
      </c>
      <c r="EZ269" s="17">
        <v>0</v>
      </c>
      <c r="FA269" s="17">
        <v>0</v>
      </c>
      <c r="FB269" s="17">
        <v>0</v>
      </c>
      <c r="FC269" s="17">
        <v>0</v>
      </c>
      <c r="FD269" s="17">
        <v>0</v>
      </c>
      <c r="FE269" s="17">
        <v>0</v>
      </c>
      <c r="FF269" s="17">
        <v>0</v>
      </c>
      <c r="FG269" s="17">
        <v>0</v>
      </c>
      <c r="FH269" s="17">
        <v>0</v>
      </c>
      <c r="FI269" s="17">
        <v>0</v>
      </c>
      <c r="FJ269" s="17">
        <v>0</v>
      </c>
      <c r="FK269" s="17">
        <v>0</v>
      </c>
      <c r="FL269" s="17">
        <v>0</v>
      </c>
      <c r="FM269" s="17">
        <v>0</v>
      </c>
      <c r="FN269" s="17">
        <v>0</v>
      </c>
      <c r="FO269" s="17">
        <v>0</v>
      </c>
      <c r="FP269" s="17">
        <v>0</v>
      </c>
      <c r="FQ269" s="17">
        <v>0</v>
      </c>
      <c r="FR269" s="17">
        <v>0</v>
      </c>
      <c r="FS269" s="17">
        <v>0</v>
      </c>
      <c r="FT269" s="17">
        <v>0</v>
      </c>
      <c r="FU269" s="17">
        <v>0</v>
      </c>
      <c r="FV269" s="17">
        <v>0</v>
      </c>
      <c r="FW269" s="17">
        <v>0</v>
      </c>
      <c r="FX269" s="17">
        <v>0</v>
      </c>
      <c r="FY269" s="17">
        <v>0</v>
      </c>
      <c r="FZ269" s="17">
        <v>0</v>
      </c>
      <c r="GA269" s="17">
        <v>0</v>
      </c>
      <c r="GB269" s="17">
        <v>0</v>
      </c>
      <c r="GC269" s="17">
        <v>0</v>
      </c>
      <c r="GD269" s="17">
        <v>0</v>
      </c>
      <c r="GE269" s="17">
        <v>0</v>
      </c>
      <c r="GF269" s="17">
        <v>0</v>
      </c>
      <c r="GG269" s="17">
        <v>0</v>
      </c>
      <c r="GH269" s="17">
        <v>0</v>
      </c>
      <c r="GI269" s="17">
        <v>0</v>
      </c>
      <c r="GJ269" s="17">
        <v>0</v>
      </c>
      <c r="GK269" s="17">
        <v>0</v>
      </c>
      <c r="GL269" s="17">
        <v>0</v>
      </c>
      <c r="GM269" s="17">
        <v>0</v>
      </c>
      <c r="GN269" s="17">
        <v>0</v>
      </c>
      <c r="GO269" s="17">
        <v>0</v>
      </c>
      <c r="GP269" s="17">
        <v>0</v>
      </c>
      <c r="GQ269" s="17">
        <v>0</v>
      </c>
      <c r="GR269" s="17">
        <v>0</v>
      </c>
      <c r="GS269" s="17">
        <v>0</v>
      </c>
      <c r="GT269" s="17">
        <v>0</v>
      </c>
      <c r="GU269" s="17">
        <v>0</v>
      </c>
      <c r="GV269" s="17">
        <v>0</v>
      </c>
      <c r="GW269" s="17">
        <v>0</v>
      </c>
      <c r="GX269" s="17">
        <v>0</v>
      </c>
      <c r="GY269" s="17">
        <v>0</v>
      </c>
      <c r="GZ269" s="17">
        <v>0</v>
      </c>
      <c r="HA269" s="17">
        <v>0</v>
      </c>
      <c r="HB269" s="17">
        <v>0</v>
      </c>
      <c r="HC269" s="17">
        <v>0</v>
      </c>
      <c r="HD269" s="17">
        <v>0</v>
      </c>
      <c r="HE269" s="17">
        <v>0</v>
      </c>
      <c r="HF269" s="17">
        <v>0</v>
      </c>
      <c r="HG269" s="17">
        <v>0</v>
      </c>
      <c r="HH269" s="17">
        <v>0</v>
      </c>
      <c r="HI269" s="17">
        <v>0</v>
      </c>
      <c r="HJ269" s="17">
        <v>0</v>
      </c>
      <c r="HK269" s="17">
        <v>0</v>
      </c>
      <c r="HL269" s="17">
        <v>0</v>
      </c>
      <c r="HM269" s="17">
        <v>0</v>
      </c>
      <c r="HN269" s="17">
        <v>0</v>
      </c>
      <c r="HO269" s="17">
        <v>0</v>
      </c>
      <c r="HP269" s="17">
        <v>0</v>
      </c>
      <c r="HQ269" s="17">
        <v>0</v>
      </c>
      <c r="HR269" s="17">
        <v>0</v>
      </c>
      <c r="HS269" s="17">
        <v>0</v>
      </c>
      <c r="HT269" s="17">
        <v>0</v>
      </c>
      <c r="HU269" s="17">
        <v>0</v>
      </c>
      <c r="HV269" s="17">
        <v>0</v>
      </c>
      <c r="HW269" s="17">
        <v>0</v>
      </c>
      <c r="HX269" s="17">
        <v>0</v>
      </c>
      <c r="HY269" s="17">
        <v>0</v>
      </c>
      <c r="HZ269" s="17">
        <v>0</v>
      </c>
      <c r="IA269" s="17">
        <v>0</v>
      </c>
      <c r="IB269" s="17">
        <v>0</v>
      </c>
      <c r="IC269" s="17">
        <v>0</v>
      </c>
      <c r="ID269" s="17">
        <v>0</v>
      </c>
      <c r="IE269" s="17">
        <v>0</v>
      </c>
      <c r="IF269" s="17">
        <v>0</v>
      </c>
      <c r="IG269" s="17">
        <v>0</v>
      </c>
      <c r="IH269" s="17">
        <v>0</v>
      </c>
      <c r="II269" s="17">
        <v>0</v>
      </c>
      <c r="IJ269" s="17">
        <v>0</v>
      </c>
      <c r="IK269" s="17">
        <v>0</v>
      </c>
      <c r="IL269" s="17">
        <v>0</v>
      </c>
      <c r="IM269" s="17">
        <v>0</v>
      </c>
      <c r="IN269" s="17">
        <v>0</v>
      </c>
      <c r="IO269" s="17">
        <v>0</v>
      </c>
      <c r="IP269" s="17">
        <v>0</v>
      </c>
      <c r="IQ269" s="17">
        <v>0</v>
      </c>
      <c r="IR269" s="17">
        <v>0</v>
      </c>
      <c r="IS269" s="17">
        <v>0</v>
      </c>
      <c r="IT269" s="17">
        <v>0</v>
      </c>
      <c r="IU269" s="17">
        <v>0</v>
      </c>
      <c r="IV269" s="17">
        <v>0</v>
      </c>
      <c r="IW269" s="17">
        <v>0</v>
      </c>
      <c r="IX269" s="17">
        <v>0</v>
      </c>
      <c r="IY269" s="17">
        <v>0</v>
      </c>
      <c r="IZ269" s="17">
        <v>0</v>
      </c>
      <c r="JA269" s="17">
        <v>0</v>
      </c>
      <c r="JB269" s="17">
        <v>0</v>
      </c>
      <c r="JC269" s="17">
        <v>0</v>
      </c>
      <c r="JD269" s="17">
        <v>0</v>
      </c>
      <c r="JE269" s="17">
        <v>0</v>
      </c>
      <c r="JF269" s="17">
        <v>0</v>
      </c>
      <c r="JG269" s="17">
        <v>0</v>
      </c>
      <c r="JH269" s="17">
        <v>0</v>
      </c>
      <c r="JI269" s="17">
        <v>0</v>
      </c>
      <c r="JJ269" s="17">
        <v>0</v>
      </c>
      <c r="JK269" s="17">
        <v>0</v>
      </c>
      <c r="JL269" s="17">
        <v>0</v>
      </c>
      <c r="JM269" s="17">
        <v>0</v>
      </c>
      <c r="JN269" s="17">
        <v>0</v>
      </c>
      <c r="JO269" s="17">
        <v>0</v>
      </c>
      <c r="JP269" s="17">
        <v>0</v>
      </c>
      <c r="JQ269" s="17">
        <v>0</v>
      </c>
      <c r="JR269" s="17">
        <v>0</v>
      </c>
      <c r="JS269" s="17">
        <v>0</v>
      </c>
      <c r="JT269" s="17">
        <v>0</v>
      </c>
      <c r="JU269" s="17">
        <v>0</v>
      </c>
      <c r="JV269" s="17">
        <v>0</v>
      </c>
      <c r="JW269" s="17">
        <v>0</v>
      </c>
      <c r="JX269" s="17">
        <v>0</v>
      </c>
      <c r="JY269" s="17">
        <v>0</v>
      </c>
      <c r="JZ269" s="17">
        <v>0</v>
      </c>
      <c r="KA269" s="17">
        <v>0</v>
      </c>
      <c r="KB269" s="17">
        <v>0</v>
      </c>
      <c r="KC269" s="17">
        <v>0</v>
      </c>
      <c r="KD269" s="17">
        <v>0</v>
      </c>
      <c r="KE269" s="17">
        <v>0</v>
      </c>
      <c r="KF269" s="17">
        <v>0</v>
      </c>
      <c r="KG269" s="17">
        <v>0</v>
      </c>
      <c r="KH269" s="17">
        <v>0</v>
      </c>
    </row>
    <row r="270" spans="2:294" x14ac:dyDescent="0.2">
      <c r="B270" s="17" t="s">
        <v>149</v>
      </c>
      <c r="C270" s="17">
        <v>435588.62944459997</v>
      </c>
      <c r="D270" s="17">
        <v>330860.02643200004</v>
      </c>
      <c r="E270" s="17">
        <v>435250.23751070001</v>
      </c>
      <c r="F270" s="17">
        <v>427305.05097139999</v>
      </c>
      <c r="G270" s="17">
        <v>425288.85308010003</v>
      </c>
      <c r="H270" s="17">
        <v>418359.32744480006</v>
      </c>
      <c r="I270" s="17">
        <v>404343.01169900002</v>
      </c>
      <c r="J270" s="17">
        <v>375729.68045689992</v>
      </c>
      <c r="K270" s="17">
        <v>557517.51094050007</v>
      </c>
      <c r="L270" s="17">
        <v>536401.73422080011</v>
      </c>
      <c r="M270" s="17">
        <v>521922.35866240005</v>
      </c>
      <c r="N270" s="17">
        <v>536631.45216250012</v>
      </c>
      <c r="O270" s="17">
        <v>530758.86927870009</v>
      </c>
      <c r="P270" s="17">
        <v>505086.60604740016</v>
      </c>
      <c r="Q270" s="17">
        <v>496241.53682640009</v>
      </c>
      <c r="R270" s="17">
        <v>504355.23633740016</v>
      </c>
      <c r="S270" s="17">
        <v>584057.67833060003</v>
      </c>
      <c r="T270" s="17">
        <v>683800.15227410023</v>
      </c>
      <c r="U270" s="17">
        <v>735619.30498539994</v>
      </c>
      <c r="V270" s="17">
        <v>813948.68834309978</v>
      </c>
      <c r="W270" s="17">
        <v>880216.42870649975</v>
      </c>
      <c r="X270" s="17">
        <v>974232.55355749989</v>
      </c>
      <c r="Y270" s="17">
        <v>948149.0789218999</v>
      </c>
      <c r="Z270" s="17">
        <v>941517.9313717999</v>
      </c>
      <c r="AA270" s="17">
        <v>931305.97135769995</v>
      </c>
      <c r="AB270" s="17">
        <v>936031.13430259982</v>
      </c>
      <c r="AC270" s="17">
        <v>920656.47932030028</v>
      </c>
      <c r="AD270" s="17">
        <v>920886.66271130031</v>
      </c>
      <c r="AE270" s="17">
        <v>921876.2710203001</v>
      </c>
      <c r="AF270" s="17">
        <v>921905.47472650011</v>
      </c>
      <c r="AG270" s="17">
        <v>920579.9342871001</v>
      </c>
      <c r="AH270" s="17">
        <v>937473.76505390019</v>
      </c>
      <c r="AI270" s="17">
        <v>934468.58137409994</v>
      </c>
      <c r="AJ270" s="17">
        <v>949019.08334770007</v>
      </c>
      <c r="AK270" s="17">
        <v>939367.63186670002</v>
      </c>
      <c r="AL270" s="17">
        <v>912733.81508990005</v>
      </c>
      <c r="AM270" s="17">
        <v>921846.54951509985</v>
      </c>
      <c r="AN270" s="17">
        <v>926501.25019409996</v>
      </c>
      <c r="AO270" s="17">
        <v>915540.75891639991</v>
      </c>
      <c r="AP270" s="17">
        <v>911950.09667720005</v>
      </c>
      <c r="AQ270" s="17">
        <v>910620.69145930011</v>
      </c>
      <c r="AR270" s="17">
        <v>890563.37558519992</v>
      </c>
      <c r="AS270" s="17">
        <v>944049.12550910027</v>
      </c>
      <c r="AT270" s="17">
        <v>930366.61611719977</v>
      </c>
      <c r="AU270" s="17">
        <v>901610.10604909982</v>
      </c>
      <c r="AV270" s="17">
        <v>912272.80365819996</v>
      </c>
      <c r="AW270" s="17">
        <v>859987.39350880007</v>
      </c>
      <c r="AX270" s="17">
        <v>892591.72113429988</v>
      </c>
      <c r="AY270" s="17">
        <v>851774.62515370001</v>
      </c>
      <c r="AZ270" s="17">
        <v>906254.02916449995</v>
      </c>
      <c r="BA270" s="17">
        <v>923972.49478520011</v>
      </c>
      <c r="BB270" s="17">
        <v>870758.03858419997</v>
      </c>
      <c r="BC270" s="17">
        <v>976744.9052435999</v>
      </c>
      <c r="BD270" s="17">
        <v>986866.16397859994</v>
      </c>
      <c r="BE270" s="17">
        <v>983233.35181099991</v>
      </c>
      <c r="BF270" s="17">
        <v>1042381.1002715997</v>
      </c>
      <c r="BG270" s="17">
        <v>1062350.4034284996</v>
      </c>
      <c r="BH270" s="17">
        <v>1072385.612894</v>
      </c>
      <c r="BI270" s="17">
        <v>1093826.219398</v>
      </c>
      <c r="BJ270" s="17">
        <v>1134070.0535225002</v>
      </c>
      <c r="BK270" s="17">
        <v>1114580.2692918999</v>
      </c>
      <c r="BL270" s="17">
        <v>1211354.2300577997</v>
      </c>
      <c r="BM270" s="17">
        <v>1204773.2299249999</v>
      </c>
      <c r="BN270" s="17">
        <v>1209825.9066989997</v>
      </c>
      <c r="BO270" s="17">
        <v>1200680.9965313997</v>
      </c>
      <c r="BP270" s="17">
        <v>1282457.9535895996</v>
      </c>
      <c r="BQ270" s="17">
        <v>1252087.5127984995</v>
      </c>
      <c r="BR270" s="17">
        <v>1269731.7333128997</v>
      </c>
      <c r="BS270" s="17">
        <v>1202946.1976350998</v>
      </c>
      <c r="BT270" s="17">
        <v>1236553.8482352998</v>
      </c>
      <c r="BU270" s="17">
        <v>1200864.2444180998</v>
      </c>
      <c r="BV270" s="17">
        <v>1321059.4483733005</v>
      </c>
      <c r="BW270" s="17">
        <v>1461056.5421595001</v>
      </c>
      <c r="BX270" s="17">
        <v>1591858.7989385</v>
      </c>
      <c r="BY270" s="17">
        <v>1753824.1964026999</v>
      </c>
      <c r="BZ270" s="17">
        <v>1793391.2236633005</v>
      </c>
      <c r="CA270" s="17">
        <v>1816786.2627313002</v>
      </c>
      <c r="CB270" s="17">
        <v>1779018.4947573</v>
      </c>
      <c r="CC270" s="17">
        <v>1809792.5815458002</v>
      </c>
      <c r="CD270" s="17">
        <v>1801065.8424650005</v>
      </c>
      <c r="CE270" s="17">
        <v>1760240.5750625997</v>
      </c>
      <c r="CF270" s="17">
        <v>1750546.8340057</v>
      </c>
      <c r="CG270" s="17">
        <v>1758928.0494889</v>
      </c>
      <c r="CH270" s="17">
        <v>1813835.6741685004</v>
      </c>
      <c r="CI270" s="17">
        <v>1818815.6442309003</v>
      </c>
      <c r="CJ270" s="17">
        <v>1881648.0753075001</v>
      </c>
      <c r="CK270" s="17">
        <v>1817551.8841824001</v>
      </c>
      <c r="CL270" s="17">
        <v>1822821.3114997002</v>
      </c>
      <c r="CM270" s="17">
        <v>1835265.8161984</v>
      </c>
      <c r="CN270" s="17">
        <v>1793837.0872565</v>
      </c>
      <c r="CO270" s="17">
        <v>1787848.0791970002</v>
      </c>
      <c r="CP270" s="17">
        <v>1870207.8840433999</v>
      </c>
      <c r="CQ270" s="17">
        <v>1864128.6661341002</v>
      </c>
      <c r="CR270" s="17">
        <v>1881486.2545145003</v>
      </c>
      <c r="CS270" s="17">
        <v>1825004.0982891</v>
      </c>
      <c r="CT270" s="17">
        <v>1893414.0587845</v>
      </c>
      <c r="CU270" s="17">
        <v>1948231.0019527001</v>
      </c>
      <c r="CV270" s="17">
        <v>1978481.2724692</v>
      </c>
      <c r="CW270" s="17">
        <v>2032988.6305554998</v>
      </c>
      <c r="CX270" s="17">
        <v>2071302.8235725004</v>
      </c>
      <c r="CY270" s="17">
        <v>1889755.3460749004</v>
      </c>
      <c r="CZ270" s="17">
        <v>1831791.3008103005</v>
      </c>
      <c r="DA270" s="17">
        <v>1874421.8707115995</v>
      </c>
      <c r="DB270" s="17">
        <v>1927471.0244892002</v>
      </c>
      <c r="DC270" s="17">
        <v>1962318.1991316003</v>
      </c>
      <c r="DD270" s="17">
        <v>1881984.3256153003</v>
      </c>
      <c r="DE270" s="17">
        <v>2027133.3279337999</v>
      </c>
      <c r="DF270" s="17">
        <v>2150694.6264303997</v>
      </c>
      <c r="DG270" s="17">
        <v>2167089.7026050002</v>
      </c>
      <c r="DH270" s="17">
        <v>2477433.7877756995</v>
      </c>
      <c r="DI270" s="17">
        <v>2476408.6977927</v>
      </c>
      <c r="DJ270" s="17">
        <v>2449126.7577951998</v>
      </c>
      <c r="DK270" s="17">
        <v>2462972.5027357</v>
      </c>
      <c r="DL270" s="17">
        <v>2524818.8411370004</v>
      </c>
      <c r="DM270" s="17">
        <v>2808713.5813956</v>
      </c>
      <c r="DN270" s="17">
        <v>2834853.4607510008</v>
      </c>
      <c r="DO270" s="17">
        <v>2834954.3100703</v>
      </c>
      <c r="DP270" s="17">
        <v>2817251.8961101002</v>
      </c>
      <c r="DQ270" s="17">
        <v>2703347.4931445001</v>
      </c>
      <c r="DR270" s="17">
        <v>3025368.3252666001</v>
      </c>
      <c r="DS270" s="17">
        <v>3036745.5719710998</v>
      </c>
      <c r="DT270" s="17">
        <v>2997276.2477477007</v>
      </c>
      <c r="DU270" s="17">
        <v>3947804.6863123002</v>
      </c>
      <c r="DV270" s="17">
        <v>4165567.1831935989</v>
      </c>
      <c r="DW270" s="17">
        <v>4354882.8180347988</v>
      </c>
      <c r="DX270" s="17">
        <v>4372476.3321050992</v>
      </c>
      <c r="DY270" s="17">
        <v>4340853.6504355008</v>
      </c>
      <c r="DZ270" s="17">
        <v>4349678.8738075001</v>
      </c>
      <c r="EA270" s="17">
        <v>4335595.3689436009</v>
      </c>
      <c r="EB270" s="17">
        <v>4333179.3009986999</v>
      </c>
      <c r="EC270" s="17">
        <v>4290818.5898036994</v>
      </c>
      <c r="ED270" s="17">
        <v>4289081.3052185997</v>
      </c>
      <c r="EE270" s="17">
        <v>4317080.6105340989</v>
      </c>
      <c r="EF270" s="17">
        <v>4311082.2266370989</v>
      </c>
      <c r="EG270" s="17">
        <v>4229925.7636835994</v>
      </c>
      <c r="EH270" s="17">
        <v>4277593.407501</v>
      </c>
      <c r="EI270" s="17">
        <v>4282101.8963751998</v>
      </c>
      <c r="EJ270" s="17">
        <v>4309071.7361229993</v>
      </c>
      <c r="EK270" s="17">
        <v>4274752.7397168996</v>
      </c>
      <c r="EL270" s="17">
        <v>4236331.6502075</v>
      </c>
      <c r="EM270" s="17">
        <v>4228442.7391833998</v>
      </c>
      <c r="EN270" s="17">
        <v>4290465.6358417002</v>
      </c>
      <c r="EO270" s="17">
        <v>4362952.8367889002</v>
      </c>
      <c r="EP270" s="17">
        <v>4893173.3582180999</v>
      </c>
      <c r="EQ270" s="17">
        <v>4810756.4892959008</v>
      </c>
      <c r="ER270" s="17">
        <v>4809916.7524608998</v>
      </c>
      <c r="ES270" s="17">
        <v>4810530.3432834996</v>
      </c>
      <c r="ET270" s="17">
        <v>5035421.1175558008</v>
      </c>
      <c r="EU270" s="17">
        <v>4997437.0564724989</v>
      </c>
      <c r="EV270" s="17">
        <v>5017938.0761233987</v>
      </c>
      <c r="EW270" s="17">
        <v>5009683.1797888</v>
      </c>
      <c r="EX270" s="17">
        <v>4807568.5504228994</v>
      </c>
      <c r="EY270" s="17">
        <v>4791794.0419619</v>
      </c>
      <c r="EZ270" s="17">
        <v>4912152.5593854003</v>
      </c>
      <c r="FA270" s="17">
        <v>4924836.6880949996</v>
      </c>
      <c r="FB270" s="17">
        <v>5003876.7399439998</v>
      </c>
      <c r="FC270" s="17">
        <v>4961353.9006671002</v>
      </c>
      <c r="FD270" s="17">
        <v>5008704.974843801</v>
      </c>
      <c r="FE270" s="17">
        <v>5076371.4720428986</v>
      </c>
      <c r="FF270" s="17">
        <v>5138356.2314695995</v>
      </c>
      <c r="FG270" s="17">
        <v>5184370.9897634992</v>
      </c>
      <c r="FH270" s="17">
        <v>6036480.7399586029</v>
      </c>
      <c r="FI270" s="17">
        <v>6086753.9041881002</v>
      </c>
      <c r="FJ270" s="17">
        <v>5907659.6899673035</v>
      </c>
      <c r="FK270" s="17">
        <v>5932267.0769436006</v>
      </c>
      <c r="FL270" s="17">
        <v>5892344.8823701032</v>
      </c>
      <c r="FM270" s="17">
        <v>6027345.5798285017</v>
      </c>
      <c r="FN270" s="17">
        <v>5928724.7184605012</v>
      </c>
      <c r="FO270" s="17">
        <v>5825269.7821344016</v>
      </c>
      <c r="FP270" s="17">
        <v>5920189.6775851026</v>
      </c>
      <c r="FQ270" s="17">
        <v>5565661.5819156012</v>
      </c>
      <c r="FR270" s="17">
        <v>5630543.0291861026</v>
      </c>
      <c r="FS270" s="17">
        <v>5591098.545462003</v>
      </c>
      <c r="FT270" s="17">
        <v>5698143.5591969024</v>
      </c>
      <c r="FU270" s="17">
        <v>5871973.4654961042</v>
      </c>
      <c r="FV270" s="17">
        <v>6096403.671296102</v>
      </c>
      <c r="FW270" s="17">
        <v>6431108.2797896992</v>
      </c>
      <c r="FX270" s="17">
        <v>6392689.1838341001</v>
      </c>
      <c r="FY270" s="17">
        <v>6622308.5729376022</v>
      </c>
      <c r="FZ270" s="17">
        <v>6712654.404116503</v>
      </c>
      <c r="GA270" s="17">
        <v>6773225.6477168016</v>
      </c>
      <c r="GB270" s="17">
        <v>6820850.1115265014</v>
      </c>
      <c r="GC270" s="17">
        <v>6759267.124097202</v>
      </c>
      <c r="GD270" s="17">
        <v>6840148.0954002021</v>
      </c>
      <c r="GE270" s="17">
        <v>6891938.1352544017</v>
      </c>
      <c r="GF270" s="17">
        <v>6947307.4260485005</v>
      </c>
      <c r="GG270" s="17">
        <v>6964555.108362304</v>
      </c>
      <c r="GH270" s="17">
        <v>6964555.108362304</v>
      </c>
      <c r="GI270" s="17">
        <v>7002246.5909116017</v>
      </c>
      <c r="GJ270" s="17">
        <v>7053739.0665167021</v>
      </c>
      <c r="GK270" s="17">
        <v>6951847.7005965021</v>
      </c>
      <c r="GL270" s="17">
        <v>8065965.735896701</v>
      </c>
      <c r="GM270" s="17">
        <v>7967772.5207532039</v>
      </c>
      <c r="GN270" s="17">
        <v>8164287.7313435003</v>
      </c>
      <c r="GO270" s="17">
        <v>9147676.2089611012</v>
      </c>
      <c r="GP270" s="17">
        <v>9209067.7279303018</v>
      </c>
      <c r="GQ270" s="17">
        <v>9190632.8735061008</v>
      </c>
      <c r="GR270" s="17">
        <v>9287855.6108690016</v>
      </c>
      <c r="GS270" s="17">
        <v>9369915.1894892007</v>
      </c>
      <c r="GT270" s="17">
        <v>9367371.7055539005</v>
      </c>
      <c r="GU270" s="17">
        <v>9454545.9475043006</v>
      </c>
      <c r="GV270" s="17">
        <v>9311916.6140359007</v>
      </c>
      <c r="GW270" s="17">
        <v>9271644.915900901</v>
      </c>
      <c r="GX270" s="17">
        <v>9200429.8710331023</v>
      </c>
      <c r="GY270" s="17">
        <v>9206908.8508570008</v>
      </c>
      <c r="GZ270" s="17">
        <v>9400641.3830412999</v>
      </c>
      <c r="HA270" s="17">
        <v>9436030.8523762003</v>
      </c>
      <c r="HB270" s="17">
        <v>9399948.0368264019</v>
      </c>
      <c r="HC270" s="17">
        <v>9421758.7587937992</v>
      </c>
      <c r="HD270" s="17">
        <v>9234121.0883213002</v>
      </c>
      <c r="HE270" s="17">
        <v>8658196.5743401013</v>
      </c>
      <c r="HF270" s="17">
        <v>9007263.2578577008</v>
      </c>
      <c r="HG270" s="17">
        <v>9020620.5397320017</v>
      </c>
      <c r="HH270" s="17">
        <v>9067693.1272514984</v>
      </c>
      <c r="HI270" s="17">
        <v>9009756.0917676017</v>
      </c>
      <c r="HJ270" s="17">
        <v>9035943.3481935002</v>
      </c>
      <c r="HK270" s="17">
        <v>9144960.8699976001</v>
      </c>
      <c r="HL270" s="17">
        <v>9123643.1125409994</v>
      </c>
      <c r="HM270" s="17">
        <v>8986769.9747095983</v>
      </c>
      <c r="HN270" s="17">
        <v>9022420.8513841014</v>
      </c>
      <c r="HO270" s="17">
        <v>9174821.7059820015</v>
      </c>
      <c r="HP270" s="17">
        <v>9247891.7672521994</v>
      </c>
      <c r="HQ270" s="17">
        <v>8463687.6211943999</v>
      </c>
      <c r="HR270" s="17">
        <v>8762532.7402998004</v>
      </c>
      <c r="HS270" s="17">
        <v>9039580.9180264007</v>
      </c>
      <c r="HT270" s="17">
        <v>9089912.347243201</v>
      </c>
      <c r="HU270" s="17">
        <v>8875802.2303169984</v>
      </c>
      <c r="HV270" s="17">
        <v>8046693.1319396012</v>
      </c>
      <c r="HW270" s="17">
        <v>8762610.4424478021</v>
      </c>
      <c r="HX270" s="17">
        <v>8750192.7631337997</v>
      </c>
      <c r="HY270" s="17">
        <v>9001541.0776407011</v>
      </c>
      <c r="HZ270" s="17">
        <v>8318623.0262026004</v>
      </c>
      <c r="IA270" s="17">
        <v>8716802.3246997017</v>
      </c>
      <c r="IB270" s="17">
        <v>9187640.6669894997</v>
      </c>
      <c r="IC270" s="17">
        <v>8669094.479355298</v>
      </c>
      <c r="ID270" s="17">
        <v>9133936.7083697002</v>
      </c>
      <c r="IE270" s="17">
        <v>9086517.6483382992</v>
      </c>
      <c r="IF270" s="17">
        <v>9164111.0280219987</v>
      </c>
      <c r="IG270" s="17">
        <v>9349169.5711503997</v>
      </c>
      <c r="IH270" s="17">
        <v>9427794.3213685993</v>
      </c>
      <c r="II270" s="17">
        <v>9606058.3595466986</v>
      </c>
      <c r="IJ270" s="17">
        <v>9619911.3992649987</v>
      </c>
      <c r="IK270" s="17">
        <v>9606258.9389936998</v>
      </c>
      <c r="IL270" s="17">
        <v>9562076.5610510986</v>
      </c>
      <c r="IM270" s="17">
        <v>9582395.9170650002</v>
      </c>
      <c r="IN270" s="17">
        <v>9977707.6729713995</v>
      </c>
      <c r="IO270" s="17">
        <v>10232944.307388</v>
      </c>
      <c r="IP270" s="17">
        <v>10312368.028330298</v>
      </c>
      <c r="IQ270" s="17">
        <v>10402910.819986202</v>
      </c>
      <c r="IR270" s="17">
        <v>10467870.250381701</v>
      </c>
      <c r="IS270" s="17">
        <v>10401047.8124731</v>
      </c>
      <c r="IT270" s="17">
        <v>10429256.144147001</v>
      </c>
      <c r="IU270" s="17">
        <v>10445357.0755626</v>
      </c>
      <c r="IV270" s="17">
        <v>10412657.268567398</v>
      </c>
      <c r="IW270" s="17">
        <v>10410052.0518195</v>
      </c>
      <c r="IX270" s="17">
        <v>10434239.031111199</v>
      </c>
      <c r="IY270" s="17">
        <v>9552487.2451808993</v>
      </c>
      <c r="IZ270" s="17">
        <v>9901044.8318901006</v>
      </c>
      <c r="JA270" s="17">
        <v>10219546.4903835</v>
      </c>
      <c r="JB270" s="17">
        <v>10336223.948955402</v>
      </c>
      <c r="JC270" s="17">
        <v>10503955.465776302</v>
      </c>
      <c r="JD270" s="17">
        <v>10726826.823678099</v>
      </c>
      <c r="JE270" s="17">
        <v>10795169.520354101</v>
      </c>
      <c r="JF270" s="17">
        <v>13603738.448648902</v>
      </c>
      <c r="JG270" s="17">
        <v>13823674.664605999</v>
      </c>
      <c r="JH270" s="17">
        <v>14456933.343879499</v>
      </c>
      <c r="JI270" s="17">
        <v>15162116.398965096</v>
      </c>
      <c r="JJ270" s="17">
        <v>16105099.650611598</v>
      </c>
      <c r="JK270" s="17">
        <v>17086689.9153498</v>
      </c>
      <c r="JL270" s="17">
        <v>17968744.588998903</v>
      </c>
      <c r="JM270" s="17">
        <v>19088172.7564498</v>
      </c>
      <c r="JN270" s="17">
        <v>19683092.356349796</v>
      </c>
      <c r="JO270" s="17">
        <v>20332323.980737399</v>
      </c>
      <c r="JP270" s="17">
        <v>21066435.4618342</v>
      </c>
      <c r="JQ270" s="17">
        <v>23397820.814839102</v>
      </c>
      <c r="JR270" s="17">
        <v>23700826.706215497</v>
      </c>
      <c r="JS270" s="17">
        <v>24086191.571265206</v>
      </c>
      <c r="JT270" s="17">
        <v>29244265.511455599</v>
      </c>
      <c r="JU270" s="17">
        <v>32242845.995261598</v>
      </c>
      <c r="JV270" s="17">
        <v>33103516.454072606</v>
      </c>
      <c r="JW270" s="17">
        <v>34826662.377295896</v>
      </c>
      <c r="JX270" s="17">
        <v>35258127.396533497</v>
      </c>
      <c r="JY270" s="17">
        <v>36451903.496941596</v>
      </c>
      <c r="JZ270" s="17">
        <v>41519882.102578901</v>
      </c>
      <c r="KA270" s="17">
        <v>42366657.756235398</v>
      </c>
      <c r="KB270" s="17">
        <v>42516828.15332441</v>
      </c>
      <c r="KC270" s="17">
        <v>45972662.580345109</v>
      </c>
      <c r="KD270" s="17">
        <v>55738337.545196302</v>
      </c>
      <c r="KE270" s="17">
        <v>56691167.279191703</v>
      </c>
      <c r="KF270" s="17">
        <v>58244351.689889304</v>
      </c>
      <c r="KG270" s="17">
        <v>59407350.036414005</v>
      </c>
      <c r="KH270" s="17">
        <v>61262889.312350407</v>
      </c>
    </row>
    <row r="271" spans="2:294" x14ac:dyDescent="0.2">
      <c r="B271" s="356" t="s">
        <v>150</v>
      </c>
      <c r="C271" s="50">
        <v>435588.62944459997</v>
      </c>
      <c r="D271" s="50">
        <v>330860.02643200004</v>
      </c>
      <c r="E271" s="50">
        <v>435250.23751070001</v>
      </c>
      <c r="F271" s="50">
        <v>427305.05097139999</v>
      </c>
      <c r="G271" s="50">
        <v>425288.85308010003</v>
      </c>
      <c r="H271" s="50">
        <v>418359.32744480006</v>
      </c>
      <c r="I271" s="50">
        <v>404343.01169900002</v>
      </c>
      <c r="J271" s="50">
        <v>375729.68045689992</v>
      </c>
      <c r="K271" s="50">
        <v>557517.51094050007</v>
      </c>
      <c r="L271" s="50">
        <v>536401.73422080011</v>
      </c>
      <c r="M271" s="50">
        <v>521922.35866240005</v>
      </c>
      <c r="N271" s="50">
        <v>536631.45216250012</v>
      </c>
      <c r="O271" s="50">
        <v>530758.86927870009</v>
      </c>
      <c r="P271" s="50">
        <v>505086.60604740016</v>
      </c>
      <c r="Q271" s="50">
        <v>496241.53682640009</v>
      </c>
      <c r="R271" s="50">
        <v>504355.23633740016</v>
      </c>
      <c r="S271" s="50">
        <v>584057.67833060003</v>
      </c>
      <c r="T271" s="50">
        <v>697517.60841110023</v>
      </c>
      <c r="U271" s="50">
        <v>779049.2280912</v>
      </c>
      <c r="V271" s="50">
        <v>856863.90126389975</v>
      </c>
      <c r="W271" s="50">
        <v>922587.02129969979</v>
      </c>
      <c r="X271" s="50">
        <v>1016582.5927362</v>
      </c>
      <c r="Y271" s="50">
        <v>989969.52605879994</v>
      </c>
      <c r="Z271" s="50">
        <v>983257.0243416999</v>
      </c>
      <c r="AA271" s="50">
        <v>972260.96263069985</v>
      </c>
      <c r="AB271" s="50">
        <v>976778.37646090006</v>
      </c>
      <c r="AC271" s="50">
        <v>960616.40244510025</v>
      </c>
      <c r="AD271" s="50">
        <v>959222.16581530019</v>
      </c>
      <c r="AE271" s="50">
        <v>960155.19274520024</v>
      </c>
      <c r="AF271" s="50">
        <v>959920.94958500017</v>
      </c>
      <c r="AG271" s="50">
        <v>958082.60314560006</v>
      </c>
      <c r="AH271" s="50">
        <v>975495.81363180012</v>
      </c>
      <c r="AI271" s="50">
        <v>971818.35446629999</v>
      </c>
      <c r="AJ271" s="50">
        <v>985144.43046890001</v>
      </c>
      <c r="AK271" s="50">
        <v>975149.78103750001</v>
      </c>
      <c r="AL271" s="50">
        <v>947973.92097690003</v>
      </c>
      <c r="AM271" s="50">
        <v>956871.74982359994</v>
      </c>
      <c r="AN271" s="50">
        <v>961305.28712919995</v>
      </c>
      <c r="AO271" s="50">
        <v>949823.2590208</v>
      </c>
      <c r="AP271" s="50">
        <v>946253.51434609992</v>
      </c>
      <c r="AQ271" s="50">
        <v>944750.01850700006</v>
      </c>
      <c r="AR271" s="50">
        <v>924079.18372950004</v>
      </c>
      <c r="AS271" s="50">
        <v>977557.79373140004</v>
      </c>
      <c r="AT271" s="50">
        <v>963219.39505469997</v>
      </c>
      <c r="AU271" s="50">
        <v>934183.18019079987</v>
      </c>
      <c r="AV271" s="50">
        <v>941843.61652489984</v>
      </c>
      <c r="AW271" s="50">
        <v>887448.32244180003</v>
      </c>
      <c r="AX271" s="50">
        <v>919332.84531799983</v>
      </c>
      <c r="AY271" s="50">
        <v>972164.08927599993</v>
      </c>
      <c r="AZ271" s="50">
        <v>969624.3795862</v>
      </c>
      <c r="BA271" s="50">
        <v>990668.94000350009</v>
      </c>
      <c r="BB271" s="50">
        <v>976512.43299969996</v>
      </c>
      <c r="BC271" s="50">
        <v>994833.44282059977</v>
      </c>
      <c r="BD271" s="50">
        <v>1004954.7015555999</v>
      </c>
      <c r="BE271" s="50">
        <v>998146.7731031999</v>
      </c>
      <c r="BF271" s="50">
        <v>1057177.1906617999</v>
      </c>
      <c r="BG271" s="50">
        <v>1077247.1128203999</v>
      </c>
      <c r="BH271" s="50">
        <v>1130469.2121806999</v>
      </c>
      <c r="BI271" s="50">
        <v>1123070.4054129</v>
      </c>
      <c r="BJ271" s="50">
        <v>1148400.8923704</v>
      </c>
      <c r="BK271" s="50">
        <v>1140837.7645898999</v>
      </c>
      <c r="BL271" s="50">
        <v>1225689.6503715999</v>
      </c>
      <c r="BM271" s="50">
        <v>1217772.6609846998</v>
      </c>
      <c r="BN271" s="50">
        <v>1221598.7058713997</v>
      </c>
      <c r="BO271" s="50">
        <v>1214466.1762287996</v>
      </c>
      <c r="BP271" s="50">
        <v>1315453.3358027996</v>
      </c>
      <c r="BQ271" s="50">
        <v>1264433.6727161997</v>
      </c>
      <c r="BR271" s="50">
        <v>1282670.5307530998</v>
      </c>
      <c r="BS271" s="50">
        <v>1215387.8559468996</v>
      </c>
      <c r="BT271" s="50">
        <v>1247192.8504960998</v>
      </c>
      <c r="BU271" s="50">
        <v>1255367.0449483998</v>
      </c>
      <c r="BV271" s="50">
        <v>1356445.6842301006</v>
      </c>
      <c r="BW271" s="50">
        <v>1511014.6951919002</v>
      </c>
      <c r="BX271" s="50">
        <v>1433963.0183149001</v>
      </c>
      <c r="BY271" s="50">
        <v>1637970.9855328999</v>
      </c>
      <c r="BZ271" s="50">
        <v>1675181.0375120004</v>
      </c>
      <c r="CA271" s="50">
        <v>1677278.0649907005</v>
      </c>
      <c r="CB271" s="50">
        <v>1624291.9615842002</v>
      </c>
      <c r="CC271" s="50">
        <v>1654650.7222191</v>
      </c>
      <c r="CD271" s="50">
        <v>1645915.8953937003</v>
      </c>
      <c r="CE271" s="50">
        <v>1604999.7643502001</v>
      </c>
      <c r="CF271" s="50">
        <v>1590600.808802</v>
      </c>
      <c r="CG271" s="50">
        <v>1589514.6431889001</v>
      </c>
      <c r="CH271" s="50">
        <v>1641309.6856684003</v>
      </c>
      <c r="CI271" s="50">
        <v>1645491.2929224002</v>
      </c>
      <c r="CJ271" s="50">
        <v>1710710.5092332</v>
      </c>
      <c r="CK271" s="50">
        <v>1724896.0510989001</v>
      </c>
      <c r="CL271" s="50">
        <v>1702025.0888465003</v>
      </c>
      <c r="CM271" s="50">
        <v>1716337.3368275999</v>
      </c>
      <c r="CN271" s="50">
        <v>1674187.6629262003</v>
      </c>
      <c r="CO271" s="50">
        <v>1657712.3148931002</v>
      </c>
      <c r="CP271" s="50">
        <v>1626550.9075116001</v>
      </c>
      <c r="CQ271" s="50">
        <v>1686654.9952090001</v>
      </c>
      <c r="CR271" s="50">
        <v>1703794.7463851003</v>
      </c>
      <c r="CS271" s="50">
        <v>1639466.8235695001</v>
      </c>
      <c r="CT271" s="50">
        <v>1707610.4155364002</v>
      </c>
      <c r="CU271" s="50">
        <v>1746061.7738817998</v>
      </c>
      <c r="CV271" s="50">
        <v>1771819.4215528998</v>
      </c>
      <c r="CW271" s="50">
        <v>1776963.7580708</v>
      </c>
      <c r="CX271" s="50">
        <v>1828740.1297700002</v>
      </c>
      <c r="CY271" s="50">
        <v>1823040.6898936001</v>
      </c>
      <c r="CZ271" s="50">
        <v>1769102.6800842001</v>
      </c>
      <c r="DA271" s="50">
        <v>1811742.6675576</v>
      </c>
      <c r="DB271" s="50">
        <v>1786128.5635532001</v>
      </c>
      <c r="DC271" s="50">
        <v>1826831.2006231004</v>
      </c>
      <c r="DD271" s="50">
        <v>1821627.5365415004</v>
      </c>
      <c r="DE271" s="50">
        <v>1931309.8843502</v>
      </c>
      <c r="DF271" s="50">
        <v>2035372.4189088996</v>
      </c>
      <c r="DG271" s="50">
        <v>2012750.3125001001</v>
      </c>
      <c r="DH271" s="50">
        <v>2252633.2964159995</v>
      </c>
      <c r="DI271" s="50">
        <v>2225503.1923856996</v>
      </c>
      <c r="DJ271" s="50">
        <v>2210734.1400367999</v>
      </c>
      <c r="DK271" s="50">
        <v>2210452.1792091001</v>
      </c>
      <c r="DL271" s="50">
        <v>2252724.7955578002</v>
      </c>
      <c r="DM271" s="50">
        <v>2536452.0442211004</v>
      </c>
      <c r="DN271" s="50">
        <v>2564028.1425808002</v>
      </c>
      <c r="DO271" s="50">
        <v>2560713.3652103003</v>
      </c>
      <c r="DP271" s="50">
        <v>2544680.0200090003</v>
      </c>
      <c r="DQ271" s="50">
        <v>2505111.9958441006</v>
      </c>
      <c r="DR271" s="50">
        <v>2758222.7087237006</v>
      </c>
      <c r="DS271" s="50">
        <v>2767072.2125770999</v>
      </c>
      <c r="DT271" s="50">
        <v>2759355.9640183006</v>
      </c>
      <c r="DU271" s="50">
        <v>3692333.6689925999</v>
      </c>
      <c r="DV271" s="50">
        <v>3902343.2501306995</v>
      </c>
      <c r="DW271" s="50">
        <v>4082794.6448836992</v>
      </c>
      <c r="DX271" s="50">
        <v>4112159.2173777996</v>
      </c>
      <c r="DY271" s="50">
        <v>4065203.4413814009</v>
      </c>
      <c r="DZ271" s="50">
        <v>4111900.3358294</v>
      </c>
      <c r="EA271" s="50">
        <v>4099994.9213893008</v>
      </c>
      <c r="EB271" s="50">
        <v>4089813.2960988004</v>
      </c>
      <c r="EC271" s="50">
        <v>4078275.7260486996</v>
      </c>
      <c r="ED271" s="50">
        <v>4065981.7664017999</v>
      </c>
      <c r="EE271" s="50">
        <v>4098815.9472883996</v>
      </c>
      <c r="EF271" s="50">
        <v>4108163.4957330991</v>
      </c>
      <c r="EG271" s="50">
        <v>4018779.7753954995</v>
      </c>
      <c r="EH271" s="50">
        <v>4066733.3173099998</v>
      </c>
      <c r="EI271" s="50">
        <v>4101555.3067590999</v>
      </c>
      <c r="EJ271" s="50">
        <v>4119343.0577297998</v>
      </c>
      <c r="EK271" s="50">
        <v>4078836.6877015997</v>
      </c>
      <c r="EL271" s="50">
        <v>4033430.5603743</v>
      </c>
      <c r="EM271" s="50">
        <v>4024430.2135437997</v>
      </c>
      <c r="EN271" s="50">
        <v>4041299.6715348</v>
      </c>
      <c r="EO271" s="50">
        <v>4085682.7467575003</v>
      </c>
      <c r="EP271" s="50">
        <v>4616772.1670308001</v>
      </c>
      <c r="EQ271" s="50">
        <v>4515652.2422627006</v>
      </c>
      <c r="ER271" s="50">
        <v>4529599.3263240997</v>
      </c>
      <c r="ES271" s="50">
        <v>4530223.8038366996</v>
      </c>
      <c r="ET271" s="50">
        <v>4754664.4053936005</v>
      </c>
      <c r="EU271" s="50">
        <v>4757558.9635194996</v>
      </c>
      <c r="EV271" s="50">
        <v>4760348.9158189986</v>
      </c>
      <c r="EW271" s="50">
        <v>4735501.8516621999</v>
      </c>
      <c r="EX271" s="50">
        <v>4721668.9563913001</v>
      </c>
      <c r="EY271" s="50">
        <v>4697136.7288908996</v>
      </c>
      <c r="EZ271" s="50">
        <v>4811747.1950227004</v>
      </c>
      <c r="FA271" s="50">
        <v>4809517.1769510992</v>
      </c>
      <c r="FB271" s="50">
        <v>4857268.6812729994</v>
      </c>
      <c r="FC271" s="50">
        <v>4815713.8889187006</v>
      </c>
      <c r="FD271" s="50">
        <v>5031932.5170733007</v>
      </c>
      <c r="FE271" s="50">
        <v>5070241.8461037986</v>
      </c>
      <c r="FF271" s="50">
        <v>5154833.4274872998</v>
      </c>
      <c r="FG271" s="50">
        <v>5158535.3250338994</v>
      </c>
      <c r="FH271" s="50">
        <v>6012352.122089603</v>
      </c>
      <c r="FI271" s="50">
        <v>6043820.7078560004</v>
      </c>
      <c r="FJ271" s="50">
        <v>5867162.2076234035</v>
      </c>
      <c r="FK271" s="50">
        <v>5868634.1699796999</v>
      </c>
      <c r="FL271" s="50">
        <v>5804412.5124465041</v>
      </c>
      <c r="FM271" s="50">
        <v>5901157.9074859023</v>
      </c>
      <c r="FN271" s="50">
        <v>5786738.955287002</v>
      </c>
      <c r="FO271" s="50">
        <v>5671296.3410564018</v>
      </c>
      <c r="FP271" s="50">
        <v>5780253.7348951027</v>
      </c>
      <c r="FQ271" s="50">
        <v>5612622.5348115014</v>
      </c>
      <c r="FR271" s="50">
        <v>5649615.5504517034</v>
      </c>
      <c r="FS271" s="50">
        <v>5628242.5160425035</v>
      </c>
      <c r="FT271" s="50">
        <v>5704656.1895191027</v>
      </c>
      <c r="FU271" s="50">
        <v>5887315.1061745035</v>
      </c>
      <c r="FV271" s="50">
        <v>6121007.6192012019</v>
      </c>
      <c r="FW271" s="50">
        <v>6465719.6781211998</v>
      </c>
      <c r="FX271" s="50">
        <v>6432919.1547907004</v>
      </c>
      <c r="FY271" s="50">
        <v>6643636.4847869016</v>
      </c>
      <c r="FZ271" s="50">
        <v>6724032.0474725021</v>
      </c>
      <c r="GA271" s="50">
        <v>6771136.2586459015</v>
      </c>
      <c r="GB271" s="50">
        <v>6803813.9064519024</v>
      </c>
      <c r="GC271" s="50">
        <v>6728866.3220004011</v>
      </c>
      <c r="GD271" s="50">
        <v>6788690.8479046021</v>
      </c>
      <c r="GE271" s="50">
        <v>6839342.5157360015</v>
      </c>
      <c r="GF271" s="50">
        <v>6839098.2901215013</v>
      </c>
      <c r="GG271" s="50">
        <v>6849848.744967103</v>
      </c>
      <c r="GH271" s="50">
        <v>6849848.744967103</v>
      </c>
      <c r="GI271" s="50">
        <v>6844272.0324413013</v>
      </c>
      <c r="GJ271" s="50">
        <v>6877868.2856090013</v>
      </c>
      <c r="GK271" s="50">
        <v>6772706.5208474016</v>
      </c>
      <c r="GL271" s="50">
        <v>7877831.4529434014</v>
      </c>
      <c r="GM271" s="50">
        <v>8029739.1005679024</v>
      </c>
      <c r="GN271" s="50">
        <v>8213752.0946982</v>
      </c>
      <c r="GO271" s="50">
        <v>9196035.1990618017</v>
      </c>
      <c r="GP271" s="50">
        <v>9253657.0733801015</v>
      </c>
      <c r="GQ271" s="50">
        <v>9216148.7923215013</v>
      </c>
      <c r="GR271" s="50">
        <v>9255518.7580077015</v>
      </c>
      <c r="GS271" s="50">
        <v>9285704.0086411014</v>
      </c>
      <c r="GT271" s="50">
        <v>9270597.1141690016</v>
      </c>
      <c r="GU271" s="50">
        <v>9348090.0584341995</v>
      </c>
      <c r="GV271" s="50">
        <v>9338503.9894798007</v>
      </c>
      <c r="GW271" s="50">
        <v>9328182.866137201</v>
      </c>
      <c r="GX271" s="50">
        <v>9349289.9390882012</v>
      </c>
      <c r="GY271" s="50">
        <v>9144984.4326524027</v>
      </c>
      <c r="GZ271" s="50">
        <v>9307978.6038457993</v>
      </c>
      <c r="HA271" s="50">
        <v>9301280.7518028002</v>
      </c>
      <c r="HB271" s="50">
        <v>9250076.1912947018</v>
      </c>
      <c r="HC271" s="50">
        <v>9297321.6005808003</v>
      </c>
      <c r="HD271" s="50">
        <v>9321829.7829125002</v>
      </c>
      <c r="HE271" s="50">
        <v>8963327.4831310008</v>
      </c>
      <c r="HF271" s="50">
        <v>9362896.3637230005</v>
      </c>
      <c r="HG271" s="50">
        <v>9379559.2030330002</v>
      </c>
      <c r="HH271" s="50">
        <v>9459276.7731257994</v>
      </c>
      <c r="HI271" s="50">
        <v>9394749.0732763018</v>
      </c>
      <c r="HJ271" s="50">
        <v>9680976.555030901</v>
      </c>
      <c r="HK271" s="50">
        <v>9734474.4826417007</v>
      </c>
      <c r="HL271" s="50">
        <v>9552321.3373060003</v>
      </c>
      <c r="HM271" s="50">
        <v>9611150.4521890003</v>
      </c>
      <c r="HN271" s="50">
        <v>9593449.7536863014</v>
      </c>
      <c r="HO271" s="50">
        <v>9713424.5783196017</v>
      </c>
      <c r="HP271" s="50">
        <v>9709357.0736551993</v>
      </c>
      <c r="HQ271" s="50">
        <v>8850260.6650269013</v>
      </c>
      <c r="HR271" s="50">
        <v>9046525.0595986005</v>
      </c>
      <c r="HS271" s="50">
        <v>9275570.5871383008</v>
      </c>
      <c r="HT271" s="50">
        <v>9250682.8398234006</v>
      </c>
      <c r="HU271" s="50">
        <v>9049334.3107833974</v>
      </c>
      <c r="HV271" s="50">
        <v>8249818.481140201</v>
      </c>
      <c r="HW271" s="50">
        <v>8965287.1849300023</v>
      </c>
      <c r="HX271" s="50">
        <v>8995302.1870782003</v>
      </c>
      <c r="HY271" s="50">
        <v>9180555.5533573013</v>
      </c>
      <c r="HZ271" s="50">
        <v>8486316.9841699004</v>
      </c>
      <c r="IA271" s="50">
        <v>8835406.7162434999</v>
      </c>
      <c r="IB271" s="50">
        <v>9279728.8440119997</v>
      </c>
      <c r="IC271" s="50">
        <v>8754405.233831998</v>
      </c>
      <c r="ID271" s="50">
        <v>9318519.3997237012</v>
      </c>
      <c r="IE271" s="50">
        <v>9254834.2824668996</v>
      </c>
      <c r="IF271" s="50">
        <v>9330942.8907054998</v>
      </c>
      <c r="IG271" s="50">
        <v>9605924.2148937993</v>
      </c>
      <c r="IH271" s="50">
        <v>9611032.7685637996</v>
      </c>
      <c r="II271" s="50">
        <v>9771800.8153618984</v>
      </c>
      <c r="IJ271" s="50">
        <v>9769803.4399438985</v>
      </c>
      <c r="IK271" s="50">
        <v>9742185.0832379013</v>
      </c>
      <c r="IL271" s="50">
        <v>9772331.0856419988</v>
      </c>
      <c r="IM271" s="50">
        <v>9774237.9666475002</v>
      </c>
      <c r="IN271" s="50">
        <v>10166462.500163399</v>
      </c>
      <c r="IO271" s="50">
        <v>10455515.1686606</v>
      </c>
      <c r="IP271" s="50">
        <v>10518307.276908999</v>
      </c>
      <c r="IQ271" s="50">
        <v>10600678.698219301</v>
      </c>
      <c r="IR271" s="50">
        <v>10567490.0144803</v>
      </c>
      <c r="IS271" s="50">
        <v>10582032.860648701</v>
      </c>
      <c r="IT271" s="50">
        <v>10594223.171129901</v>
      </c>
      <c r="IU271" s="50">
        <v>10559149.6365248</v>
      </c>
      <c r="IV271" s="50">
        <v>10496336.749357799</v>
      </c>
      <c r="IW271" s="50">
        <v>10553509.3683144</v>
      </c>
      <c r="IX271" s="50">
        <v>10572103.6338215</v>
      </c>
      <c r="IY271" s="50">
        <v>9467196.2498093992</v>
      </c>
      <c r="IZ271" s="50">
        <v>9788488.9867397007</v>
      </c>
      <c r="JA271" s="50">
        <v>10109618.4959362</v>
      </c>
      <c r="JB271" s="50">
        <v>10248490.8048962</v>
      </c>
      <c r="JC271" s="50">
        <v>10414281.888882</v>
      </c>
      <c r="JD271" s="50">
        <v>10597836.972592</v>
      </c>
      <c r="JE271" s="50">
        <v>10547634.321078502</v>
      </c>
      <c r="JF271" s="50">
        <v>13422223.741350301</v>
      </c>
      <c r="JG271" s="50">
        <v>13660149.791781999</v>
      </c>
      <c r="JH271" s="50">
        <v>14277770.0738256</v>
      </c>
      <c r="JI271" s="50">
        <v>14945174.2705913</v>
      </c>
      <c r="JJ271" s="50">
        <v>15850234.491377998</v>
      </c>
      <c r="JK271" s="50">
        <v>17208869.354189597</v>
      </c>
      <c r="JL271" s="50">
        <v>17917260.137016002</v>
      </c>
      <c r="JM271" s="50">
        <v>19049760.580297101</v>
      </c>
      <c r="JN271" s="50">
        <v>19508494.702987798</v>
      </c>
      <c r="JO271" s="50">
        <v>20122591.428166598</v>
      </c>
      <c r="JP271" s="50">
        <v>20677373.916848</v>
      </c>
      <c r="JQ271" s="50">
        <v>23032650.002447501</v>
      </c>
      <c r="JR271" s="50">
        <v>23629005.5579121</v>
      </c>
      <c r="JS271" s="50">
        <v>23960398.409638606</v>
      </c>
      <c r="JT271" s="50">
        <v>29112458.476039294</v>
      </c>
      <c r="JU271" s="50">
        <v>32094676.005142398</v>
      </c>
      <c r="JV271" s="50">
        <v>32893655.310574304</v>
      </c>
      <c r="JW271" s="50">
        <v>34584731.618362896</v>
      </c>
      <c r="JX271" s="50">
        <v>34998721.197145402</v>
      </c>
      <c r="JY271" s="50">
        <v>36474617.868783899</v>
      </c>
      <c r="JZ271" s="50">
        <v>41314981.335370399</v>
      </c>
      <c r="KA271" s="50">
        <v>42159667.640925005</v>
      </c>
      <c r="KB271" s="50">
        <v>42297291.185752109</v>
      </c>
      <c r="KC271" s="50">
        <v>45561154.233587705</v>
      </c>
      <c r="KD271" s="50">
        <v>55513392.374890506</v>
      </c>
      <c r="KE271" s="50">
        <v>56453428.832513601</v>
      </c>
      <c r="KF271" s="50">
        <v>58005128.287573107</v>
      </c>
      <c r="KG271" s="50">
        <v>59164915.071126901</v>
      </c>
      <c r="KH271" s="50">
        <v>61012857.683058113</v>
      </c>
    </row>
    <row r="272" spans="2:294" x14ac:dyDescent="0.2">
      <c r="B272" s="18" t="s">
        <v>151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-13717.456137000001</v>
      </c>
      <c r="U272" s="18">
        <v>-43429.9231058</v>
      </c>
      <c r="V272" s="18">
        <v>-42915.212920799997</v>
      </c>
      <c r="W272" s="18">
        <v>-42370.592593200003</v>
      </c>
      <c r="X272" s="18">
        <v>-42350.039178699997</v>
      </c>
      <c r="Y272" s="18">
        <v>-41820.447136900002</v>
      </c>
      <c r="Z272" s="18">
        <v>-41739.092969899997</v>
      </c>
      <c r="AA272" s="18">
        <v>-40954.991273</v>
      </c>
      <c r="AB272" s="18">
        <v>-40747.242158300003</v>
      </c>
      <c r="AC272" s="18">
        <v>-39959.9231248</v>
      </c>
      <c r="AD272" s="18">
        <v>-38335.503104000003</v>
      </c>
      <c r="AE272" s="18">
        <v>-38278.921724899999</v>
      </c>
      <c r="AF272" s="18">
        <v>-38015.474858499998</v>
      </c>
      <c r="AG272" s="18">
        <v>-37502.668858499994</v>
      </c>
      <c r="AH272" s="18">
        <v>-38022.048577900001</v>
      </c>
      <c r="AI272" s="18">
        <v>-37349.773092200005</v>
      </c>
      <c r="AJ272" s="18">
        <v>-36125.3471212</v>
      </c>
      <c r="AK272" s="18">
        <v>-35782.149170800003</v>
      </c>
      <c r="AL272" s="18">
        <v>-35240.105887000005</v>
      </c>
      <c r="AM272" s="18">
        <v>-35025.200308499996</v>
      </c>
      <c r="AN272" s="18">
        <v>-34804.036935099997</v>
      </c>
      <c r="AO272" s="18">
        <v>-34282.500104400002</v>
      </c>
      <c r="AP272" s="18">
        <v>-34303.417668900009</v>
      </c>
      <c r="AQ272" s="18">
        <v>-34129.327047700004</v>
      </c>
      <c r="AR272" s="18">
        <v>-33515.808144300005</v>
      </c>
      <c r="AS272" s="18">
        <v>-33508.668222300003</v>
      </c>
      <c r="AT272" s="18">
        <v>-32852.778937499999</v>
      </c>
      <c r="AU272" s="18">
        <v>-32573.074141700003</v>
      </c>
      <c r="AV272" s="18">
        <v>-29570.812866700002</v>
      </c>
      <c r="AW272" s="18">
        <v>-27460.928933000003</v>
      </c>
      <c r="AX272" s="18">
        <v>-26741.124183700002</v>
      </c>
      <c r="AY272" s="18">
        <v>-120389.46412229999</v>
      </c>
      <c r="AZ272" s="18">
        <v>-63370.350421700001</v>
      </c>
      <c r="BA272" s="18">
        <v>-66696.445218299996</v>
      </c>
      <c r="BB272" s="18">
        <v>-105754.39441549999</v>
      </c>
      <c r="BC272" s="18">
        <v>-18088.537576999999</v>
      </c>
      <c r="BD272" s="18">
        <v>-18088.537576999999</v>
      </c>
      <c r="BE272" s="18">
        <v>-14913.421292200001</v>
      </c>
      <c r="BF272" s="18">
        <v>-14796.090390200001</v>
      </c>
      <c r="BG272" s="18">
        <v>-14896.7093919</v>
      </c>
      <c r="BH272" s="18">
        <v>-58083.599286700002</v>
      </c>
      <c r="BI272" s="18">
        <v>-29244.186014899999</v>
      </c>
      <c r="BJ272" s="18">
        <v>-14330.8388479</v>
      </c>
      <c r="BK272" s="18">
        <v>-26257.495298000002</v>
      </c>
      <c r="BL272" s="18">
        <v>-14335.420313800001</v>
      </c>
      <c r="BM272" s="18">
        <v>-12999.431059699999</v>
      </c>
      <c r="BN272" s="18">
        <v>-11772.799172400004</v>
      </c>
      <c r="BO272" s="18">
        <v>-13785.179697400001</v>
      </c>
      <c r="BP272" s="18">
        <v>-32995.382213200006</v>
      </c>
      <c r="BQ272" s="18">
        <v>-12346.159917699999</v>
      </c>
      <c r="BR272" s="18">
        <v>-12938.797440200004</v>
      </c>
      <c r="BS272" s="18">
        <v>-12441.658311799998</v>
      </c>
      <c r="BT272" s="18">
        <v>-10639.0022608</v>
      </c>
      <c r="BU272" s="18">
        <v>-54502.800530300003</v>
      </c>
      <c r="BV272" s="18">
        <v>-35386.235856799998</v>
      </c>
      <c r="BW272" s="18">
        <v>-49958.15303239999</v>
      </c>
      <c r="BX272" s="18">
        <v>157895.78062359997</v>
      </c>
      <c r="BY272" s="18">
        <v>115853.21086980002</v>
      </c>
      <c r="BZ272" s="18">
        <v>118210.18615130002</v>
      </c>
      <c r="CA272" s="18">
        <v>139508.19774060001</v>
      </c>
      <c r="CB272" s="18">
        <v>154726.5331731</v>
      </c>
      <c r="CC272" s="18">
        <v>155141.85932670001</v>
      </c>
      <c r="CD272" s="18">
        <v>155149.9470713</v>
      </c>
      <c r="CE272" s="18">
        <v>155240.81071240001</v>
      </c>
      <c r="CF272" s="18">
        <v>159946.0252037</v>
      </c>
      <c r="CG272" s="18">
        <v>169413.4063</v>
      </c>
      <c r="CH272" s="18">
        <v>172525.98850010004</v>
      </c>
      <c r="CI272" s="18">
        <v>173324.35130849999</v>
      </c>
      <c r="CJ272" s="18">
        <v>170937.56607430003</v>
      </c>
      <c r="CK272" s="18">
        <v>92655.833083500009</v>
      </c>
      <c r="CL272" s="18">
        <v>120796.22265319999</v>
      </c>
      <c r="CM272" s="18">
        <v>118928.47937079998</v>
      </c>
      <c r="CN272" s="18">
        <v>119649.42433029998</v>
      </c>
      <c r="CO272" s="18">
        <v>130135.76430389998</v>
      </c>
      <c r="CP272" s="18">
        <v>243656.9765318</v>
      </c>
      <c r="CQ272" s="18">
        <v>177473.67092509998</v>
      </c>
      <c r="CR272" s="18">
        <v>177691.50812939997</v>
      </c>
      <c r="CS272" s="18">
        <v>185537.27471960001</v>
      </c>
      <c r="CT272" s="18">
        <v>185803.64324810001</v>
      </c>
      <c r="CU272" s="18">
        <v>202169.22807090002</v>
      </c>
      <c r="CV272" s="18">
        <v>206661.8509163</v>
      </c>
      <c r="CW272" s="18">
        <v>256024.8724847</v>
      </c>
      <c r="CX272" s="18">
        <v>242562.69380250003</v>
      </c>
      <c r="CY272" s="18">
        <v>66714.656181300001</v>
      </c>
      <c r="CZ272" s="18">
        <v>62688.620726100024</v>
      </c>
      <c r="DA272" s="18">
        <v>62679.203153999988</v>
      </c>
      <c r="DB272" s="18">
        <v>141342.46093600002</v>
      </c>
      <c r="DC272" s="18">
        <v>135486.99850849999</v>
      </c>
      <c r="DD272" s="18">
        <v>60356.789073800035</v>
      </c>
      <c r="DE272" s="18">
        <v>95823.443583600019</v>
      </c>
      <c r="DF272" s="18">
        <v>115322.20752149999</v>
      </c>
      <c r="DG272" s="18">
        <v>154339.3901049</v>
      </c>
      <c r="DH272" s="18">
        <v>224800.49135970001</v>
      </c>
      <c r="DI272" s="18">
        <v>250905.50540699999</v>
      </c>
      <c r="DJ272" s="18">
        <v>238392.61775840004</v>
      </c>
      <c r="DK272" s="18">
        <v>252520.3235266</v>
      </c>
      <c r="DL272" s="18">
        <v>272094.04557920003</v>
      </c>
      <c r="DM272" s="18">
        <v>272261.5371745</v>
      </c>
      <c r="DN272" s="18">
        <v>270825.31817019999</v>
      </c>
      <c r="DO272" s="18">
        <v>274240.94486000005</v>
      </c>
      <c r="DP272" s="18">
        <v>272571.8761011</v>
      </c>
      <c r="DQ272" s="18">
        <v>198235.49730040002</v>
      </c>
      <c r="DR272" s="18">
        <v>267145.61654290004</v>
      </c>
      <c r="DS272" s="18">
        <v>269673.35939400003</v>
      </c>
      <c r="DT272" s="18">
        <v>237920.28372939999</v>
      </c>
      <c r="DU272" s="18">
        <v>255471.01731970001</v>
      </c>
      <c r="DV272" s="18">
        <v>263223.93306290003</v>
      </c>
      <c r="DW272" s="18">
        <v>272088.1731511</v>
      </c>
      <c r="DX272" s="18">
        <v>260317.11472730004</v>
      </c>
      <c r="DY272" s="18">
        <v>275650.20905409998</v>
      </c>
      <c r="DZ272" s="18">
        <v>237778.53797810004</v>
      </c>
      <c r="EA272" s="18">
        <v>235600.44755430002</v>
      </c>
      <c r="EB272" s="18">
        <v>243366.00489990003</v>
      </c>
      <c r="EC272" s="18">
        <v>212542.863755</v>
      </c>
      <c r="ED272" s="18">
        <v>223099.53881680005</v>
      </c>
      <c r="EE272" s="18">
        <v>218264.66324570001</v>
      </c>
      <c r="EF272" s="18">
        <v>202918.73090400003</v>
      </c>
      <c r="EG272" s="18">
        <v>211145.98828810002</v>
      </c>
      <c r="EH272" s="18">
        <v>210860.09019100002</v>
      </c>
      <c r="EI272" s="18">
        <v>180546.58961610001</v>
      </c>
      <c r="EJ272" s="18">
        <v>189728.67839320001</v>
      </c>
      <c r="EK272" s="18">
        <v>195916.05201530003</v>
      </c>
      <c r="EL272" s="18">
        <v>202901.08983320007</v>
      </c>
      <c r="EM272" s="18">
        <v>204012.52563960003</v>
      </c>
      <c r="EN272" s="18">
        <v>249165.96430689999</v>
      </c>
      <c r="EO272" s="18">
        <v>277270.09003140003</v>
      </c>
      <c r="EP272" s="18">
        <v>276401.19118730002</v>
      </c>
      <c r="EQ272" s="18">
        <v>295104.24703320005</v>
      </c>
      <c r="ER272" s="18">
        <v>280317.42613680003</v>
      </c>
      <c r="ES272" s="18">
        <v>280306.53944680002</v>
      </c>
      <c r="ET272" s="18">
        <v>280756.71216220001</v>
      </c>
      <c r="EU272" s="18">
        <v>239878.09295299998</v>
      </c>
      <c r="EV272" s="18">
        <v>257589.16030439999</v>
      </c>
      <c r="EW272" s="18">
        <v>274181.32812660007</v>
      </c>
      <c r="EX272" s="18">
        <v>85899.594031599991</v>
      </c>
      <c r="EY272" s="18">
        <v>94657.313070999997</v>
      </c>
      <c r="EZ272" s="18">
        <v>100405.36436269998</v>
      </c>
      <c r="FA272" s="18">
        <v>115319.51114389997</v>
      </c>
      <c r="FB272" s="18">
        <v>146608.05867099998</v>
      </c>
      <c r="FC272" s="18">
        <v>145640.01174839996</v>
      </c>
      <c r="FD272" s="18">
        <v>-23227.542229500013</v>
      </c>
      <c r="FE272" s="18">
        <v>6129.6259391000003</v>
      </c>
      <c r="FF272" s="18">
        <v>-16477.196017700036</v>
      </c>
      <c r="FG272" s="18">
        <v>25835.664729599976</v>
      </c>
      <c r="FH272" s="18">
        <v>24128.617868999987</v>
      </c>
      <c r="FI272" s="18">
        <v>42933.196332100008</v>
      </c>
      <c r="FJ272" s="18">
        <v>40497.482343899974</v>
      </c>
      <c r="FK272" s="18">
        <v>63632.906963899994</v>
      </c>
      <c r="FL272" s="18">
        <v>87932.369923599981</v>
      </c>
      <c r="FM272" s="18">
        <v>126187.67234260001</v>
      </c>
      <c r="FN272" s="18">
        <v>141985.76317349999</v>
      </c>
      <c r="FO272" s="18">
        <v>153973.44107799997</v>
      </c>
      <c r="FP272" s="18">
        <v>139935.94268999997</v>
      </c>
      <c r="FQ272" s="18">
        <v>-46960.952895900002</v>
      </c>
      <c r="FR272" s="18">
        <v>-19072.521265600015</v>
      </c>
      <c r="FS272" s="18">
        <v>-37143.970580500027</v>
      </c>
      <c r="FT272" s="18">
        <v>-6512.6303221999733</v>
      </c>
      <c r="FU272" s="18">
        <v>-15341.640678400036</v>
      </c>
      <c r="FV272" s="18">
        <v>-24603.947905099973</v>
      </c>
      <c r="FW272" s="18">
        <v>-34611.398331500008</v>
      </c>
      <c r="FX272" s="18">
        <v>-40229.970956599995</v>
      </c>
      <c r="FY272" s="18">
        <v>-21327.911849299999</v>
      </c>
      <c r="FZ272" s="18">
        <v>-11377.643355999999</v>
      </c>
      <c r="GA272" s="18">
        <v>2089.3890709000129</v>
      </c>
      <c r="GB272" s="18">
        <v>17036.205074600006</v>
      </c>
      <c r="GC272" s="18">
        <v>30400.802096799995</v>
      </c>
      <c r="GD272" s="18">
        <v>51457.247495600001</v>
      </c>
      <c r="GE272" s="18">
        <v>52595.619518400003</v>
      </c>
      <c r="GF272" s="18">
        <v>108209.13592700001</v>
      </c>
      <c r="GG272" s="18">
        <v>114706.36339519999</v>
      </c>
      <c r="GH272" s="18">
        <v>114706.36339519999</v>
      </c>
      <c r="GI272" s="18">
        <v>157974.55847030002</v>
      </c>
      <c r="GJ272" s="18">
        <v>175870.78090770001</v>
      </c>
      <c r="GK272" s="18">
        <v>179141.17974909997</v>
      </c>
      <c r="GL272" s="18">
        <v>188134.28295330002</v>
      </c>
      <c r="GM272" s="18">
        <v>-61966.579814700002</v>
      </c>
      <c r="GN272" s="18">
        <v>-49464.363354700028</v>
      </c>
      <c r="GO272" s="18">
        <v>-48358.990100700001</v>
      </c>
      <c r="GP272" s="18">
        <v>-44589.345449799992</v>
      </c>
      <c r="GQ272" s="18">
        <v>-25515.918815399989</v>
      </c>
      <c r="GR272" s="18">
        <v>32336.852861300027</v>
      </c>
      <c r="GS272" s="18">
        <v>84211.180848099975</v>
      </c>
      <c r="GT272" s="18">
        <v>96774.591384899977</v>
      </c>
      <c r="GU272" s="18">
        <v>106455.88907009998</v>
      </c>
      <c r="GV272" s="18">
        <v>-26587.375443900033</v>
      </c>
      <c r="GW272" s="18">
        <v>-56537.950236299999</v>
      </c>
      <c r="GX272" s="18">
        <v>-148860.06805509998</v>
      </c>
      <c r="GY272" s="18">
        <v>61924.418204599999</v>
      </c>
      <c r="GZ272" s="18">
        <v>92662.779195499999</v>
      </c>
      <c r="HA272" s="18">
        <v>134750.10057340001</v>
      </c>
      <c r="HB272" s="18">
        <v>149871.84553169995</v>
      </c>
      <c r="HC272" s="18">
        <v>124437.15821299999</v>
      </c>
      <c r="HD272" s="18">
        <v>-87708.694591199994</v>
      </c>
      <c r="HE272" s="18">
        <v>-305130.90879089996</v>
      </c>
      <c r="HF272" s="18">
        <v>-355633.10586530005</v>
      </c>
      <c r="HG272" s="18">
        <v>-358938.66330100008</v>
      </c>
      <c r="HH272" s="18">
        <v>-391583.64587429998</v>
      </c>
      <c r="HI272" s="18">
        <v>-384992.9815087</v>
      </c>
      <c r="HJ272" s="18">
        <v>-645033.2068374001</v>
      </c>
      <c r="HK272" s="18">
        <v>-589513.6126441001</v>
      </c>
      <c r="HL272" s="18">
        <v>-428678.22476499999</v>
      </c>
      <c r="HM272" s="18">
        <v>-624380.4774794</v>
      </c>
      <c r="HN272" s="18">
        <v>-571028.90230220009</v>
      </c>
      <c r="HO272" s="18">
        <v>-538602.8723376001</v>
      </c>
      <c r="HP272" s="18">
        <v>-461465.30640300008</v>
      </c>
      <c r="HQ272" s="18">
        <v>-386573.0438325</v>
      </c>
      <c r="HR272" s="18">
        <v>-283992.31929879996</v>
      </c>
      <c r="HS272" s="18">
        <v>-235989.6691119</v>
      </c>
      <c r="HT272" s="18">
        <v>-160770.49258019999</v>
      </c>
      <c r="HU272" s="18">
        <v>-173532.08046640005</v>
      </c>
      <c r="HV272" s="18">
        <v>-203125.3492006</v>
      </c>
      <c r="HW272" s="18">
        <v>-202676.74248219997</v>
      </c>
      <c r="HX272" s="18">
        <v>-245109.42394439998</v>
      </c>
      <c r="HY272" s="18">
        <v>-179014.47571660002</v>
      </c>
      <c r="HZ272" s="18">
        <v>-167693.9579673</v>
      </c>
      <c r="IA272" s="18">
        <v>-118604.39154380001</v>
      </c>
      <c r="IB272" s="18">
        <v>-92088.177022499978</v>
      </c>
      <c r="IC272" s="18">
        <v>-85310.754476699993</v>
      </c>
      <c r="ID272" s="18">
        <v>-184582.69135399998</v>
      </c>
      <c r="IE272" s="18">
        <v>-168316.63412860001</v>
      </c>
      <c r="IF272" s="18">
        <v>-166831.86268350002</v>
      </c>
      <c r="IG272" s="18">
        <v>-256754.64374340003</v>
      </c>
      <c r="IH272" s="18">
        <v>-183238.44719519999</v>
      </c>
      <c r="II272" s="18">
        <v>-165742.45581519997</v>
      </c>
      <c r="IJ272" s="18">
        <v>-149892.04067890003</v>
      </c>
      <c r="IK272" s="18">
        <v>-135926.14424419997</v>
      </c>
      <c r="IL272" s="18">
        <v>-210254.52459090002</v>
      </c>
      <c r="IM272" s="18">
        <v>-191842.04958250001</v>
      </c>
      <c r="IN272" s="18">
        <v>-188754.82719199997</v>
      </c>
      <c r="IO272" s="18">
        <v>-222570.86127259998</v>
      </c>
      <c r="IP272" s="18">
        <v>-205939.24857869998</v>
      </c>
      <c r="IQ272" s="18">
        <v>-197767.87823310005</v>
      </c>
      <c r="IR272" s="18">
        <v>-99619.764098600033</v>
      </c>
      <c r="IS272" s="18">
        <v>-180985.04817559998</v>
      </c>
      <c r="IT272" s="18">
        <v>-164967.02698289996</v>
      </c>
      <c r="IU272" s="18">
        <v>-113792.56096220002</v>
      </c>
      <c r="IV272" s="18">
        <v>-83679.480790400034</v>
      </c>
      <c r="IW272" s="18">
        <v>-143457.31649490003</v>
      </c>
      <c r="IX272" s="18">
        <v>-137864.60271029998</v>
      </c>
      <c r="IY272" s="18">
        <v>85290.995371499987</v>
      </c>
      <c r="IZ272" s="18">
        <v>112555.84515039997</v>
      </c>
      <c r="JA272" s="18">
        <v>109927.99444729996</v>
      </c>
      <c r="JB272" s="18">
        <v>87733.144059199985</v>
      </c>
      <c r="JC272" s="18">
        <v>89673.5768943</v>
      </c>
      <c r="JD272" s="18">
        <v>128989.85108610001</v>
      </c>
      <c r="JE272" s="18">
        <v>247535.19927559997</v>
      </c>
      <c r="JF272" s="18">
        <v>181514.70729859997</v>
      </c>
      <c r="JG272" s="18">
        <v>163524.87282399999</v>
      </c>
      <c r="JH272" s="18">
        <v>179163.27005389999</v>
      </c>
      <c r="JI272" s="18">
        <v>216942.12837379996</v>
      </c>
      <c r="JJ272" s="18">
        <v>254865.15923360002</v>
      </c>
      <c r="JK272" s="18">
        <v>-122179.43883979999</v>
      </c>
      <c r="JL272" s="18">
        <v>51484.451982899998</v>
      </c>
      <c r="JM272" s="18">
        <v>38412.176152699969</v>
      </c>
      <c r="JN272" s="18">
        <v>174597.65336200007</v>
      </c>
      <c r="JO272" s="18">
        <v>209732.55257079995</v>
      </c>
      <c r="JP272" s="18">
        <v>389061.54498620005</v>
      </c>
      <c r="JQ272" s="18">
        <v>365170.81239159999</v>
      </c>
      <c r="JR272" s="18">
        <v>71821.148303399968</v>
      </c>
      <c r="JS272" s="18">
        <v>125793.16162659999</v>
      </c>
      <c r="JT272" s="18">
        <v>131807.03541630003</v>
      </c>
      <c r="JU272" s="18">
        <v>148169.99011919997</v>
      </c>
      <c r="JV272" s="18">
        <v>209861.14349829999</v>
      </c>
      <c r="JW272" s="18">
        <v>241930.758933</v>
      </c>
      <c r="JX272" s="18">
        <v>259406.19938809995</v>
      </c>
      <c r="JY272" s="18">
        <v>-22714.37184229997</v>
      </c>
      <c r="JZ272" s="18">
        <v>204900.76720849998</v>
      </c>
      <c r="KA272" s="18">
        <v>206990.11531039997</v>
      </c>
      <c r="KB272" s="18">
        <v>219536.96757229994</v>
      </c>
      <c r="KC272" s="18">
        <v>411508.34675739997</v>
      </c>
      <c r="KD272" s="18">
        <v>224945.17030579998</v>
      </c>
      <c r="KE272" s="18">
        <v>237738.44667809998</v>
      </c>
      <c r="KF272" s="18">
        <v>239223.40231619999</v>
      </c>
      <c r="KG272" s="18">
        <v>242434.9652871</v>
      </c>
      <c r="KH272" s="18">
        <v>250031.62929229997</v>
      </c>
    </row>
    <row r="273" spans="2:294" x14ac:dyDescent="0.2">
      <c r="B273" s="17" t="s">
        <v>152</v>
      </c>
      <c r="C273" s="17">
        <v>-300500.65929579997</v>
      </c>
      <c r="D273" s="17">
        <v>-281645.04634590005</v>
      </c>
      <c r="E273" s="17">
        <v>-190656.76491309999</v>
      </c>
      <c r="F273" s="17">
        <v>-166855.98761560005</v>
      </c>
      <c r="G273" s="17">
        <v>-157692.84855379999</v>
      </c>
      <c r="H273" s="17">
        <v>-155367.21616630003</v>
      </c>
      <c r="I273" s="17">
        <v>-158268.90520390001</v>
      </c>
      <c r="J273" s="17">
        <v>-153547.75102509998</v>
      </c>
      <c r="K273" s="17">
        <v>-146668.33105209999</v>
      </c>
      <c r="L273" s="17">
        <v>-145874.7416105</v>
      </c>
      <c r="M273" s="17">
        <v>-123334.99317739999</v>
      </c>
      <c r="N273" s="17">
        <v>-115736.69888089997</v>
      </c>
      <c r="O273" s="17">
        <v>-106822.56018129998</v>
      </c>
      <c r="P273" s="17">
        <v>-87344.7697033</v>
      </c>
      <c r="Q273" s="17">
        <v>-99485.50691940001</v>
      </c>
      <c r="R273" s="17">
        <v>-86304.711961299996</v>
      </c>
      <c r="S273" s="17">
        <v>-66603.644041299995</v>
      </c>
      <c r="T273" s="17">
        <v>-65775.690350999997</v>
      </c>
      <c r="U273" s="17">
        <v>-78908.996781199996</v>
      </c>
      <c r="V273" s="17">
        <v>-70367.278222299996</v>
      </c>
      <c r="W273" s="17">
        <v>-79376.382403700001</v>
      </c>
      <c r="X273" s="17">
        <v>-74505.769017600003</v>
      </c>
      <c r="Y273" s="17">
        <v>-61341.010495900009</v>
      </c>
      <c r="Z273" s="17">
        <v>-84221.372908399993</v>
      </c>
      <c r="AA273" s="17">
        <v>-138992.6572814</v>
      </c>
      <c r="AB273" s="17">
        <v>-224473.34775800002</v>
      </c>
      <c r="AC273" s="17">
        <v>-160423.52210139998</v>
      </c>
      <c r="AD273" s="17">
        <v>-192534.06834570001</v>
      </c>
      <c r="AE273" s="17">
        <v>-180934.45496240002</v>
      </c>
      <c r="AF273" s="17">
        <v>-187358.9008991</v>
      </c>
      <c r="AG273" s="17">
        <v>-192988.98288950001</v>
      </c>
      <c r="AH273" s="17">
        <v>-195135.31850829997</v>
      </c>
      <c r="AI273" s="17">
        <v>-200607.44517710002</v>
      </c>
      <c r="AJ273" s="17">
        <v>-195338.83529819999</v>
      </c>
      <c r="AK273" s="17">
        <v>-185227.52954009999</v>
      </c>
      <c r="AL273" s="17">
        <v>-186341.28521930001</v>
      </c>
      <c r="AM273" s="17">
        <v>-187417.63738139998</v>
      </c>
      <c r="AN273" s="17">
        <v>-195490.16445100002</v>
      </c>
      <c r="AO273" s="17">
        <v>-202222.47632370002</v>
      </c>
      <c r="AP273" s="17">
        <v>-199400.13692479997</v>
      </c>
      <c r="AQ273" s="17">
        <v>-174703.53701179998</v>
      </c>
      <c r="AR273" s="17">
        <v>-148493.49622890001</v>
      </c>
      <c r="AS273" s="17">
        <v>-149839.25393899999</v>
      </c>
      <c r="AT273" s="17">
        <v>-129173.81432720002</v>
      </c>
      <c r="AU273" s="17">
        <v>-121370.38633140002</v>
      </c>
      <c r="AV273" s="17">
        <v>-81234.233499099995</v>
      </c>
      <c r="AW273" s="17">
        <v>-70128.093438500015</v>
      </c>
      <c r="AX273" s="17">
        <v>-74992.496441500014</v>
      </c>
      <c r="AY273" s="17">
        <v>-71413.812694199994</v>
      </c>
      <c r="AZ273" s="17">
        <v>-70057.376833500006</v>
      </c>
      <c r="BA273" s="17">
        <v>-61158.502580900007</v>
      </c>
      <c r="BB273" s="17">
        <v>-49980.936678999999</v>
      </c>
      <c r="BC273" s="17">
        <v>-85169.466604100002</v>
      </c>
      <c r="BD273" s="17">
        <v>-82145.888123699988</v>
      </c>
      <c r="BE273" s="17">
        <v>-69962.720519299997</v>
      </c>
      <c r="BF273" s="17">
        <v>-60945.007133400002</v>
      </c>
      <c r="BG273" s="17">
        <v>-58340.457725</v>
      </c>
      <c r="BH273" s="17">
        <v>-55138.251100200003</v>
      </c>
      <c r="BI273" s="17">
        <v>-52181.020464700006</v>
      </c>
      <c r="BJ273" s="17">
        <v>-52752.817725000001</v>
      </c>
      <c r="BK273" s="17">
        <v>-52382.460470300008</v>
      </c>
      <c r="BL273" s="17">
        <v>-58149.309024200003</v>
      </c>
      <c r="BM273" s="17">
        <v>-67456.234733899997</v>
      </c>
      <c r="BN273" s="17">
        <v>-68953.380452500001</v>
      </c>
      <c r="BO273" s="17">
        <v>-52991.1359017</v>
      </c>
      <c r="BP273" s="17">
        <v>-59207.254274999999</v>
      </c>
      <c r="BQ273" s="17">
        <v>-73394.204189999989</v>
      </c>
      <c r="BR273" s="17">
        <v>-72847.856523499999</v>
      </c>
      <c r="BS273" s="17">
        <v>-58987.677646499993</v>
      </c>
      <c r="BT273" s="17">
        <v>-61169.064413100008</v>
      </c>
      <c r="BU273" s="17">
        <v>-59991.7992486</v>
      </c>
      <c r="BV273" s="17">
        <v>-63731.603496599986</v>
      </c>
      <c r="BW273" s="17">
        <v>-65353.063243299992</v>
      </c>
      <c r="BX273" s="17">
        <v>-63369.302713699981</v>
      </c>
      <c r="BY273" s="17">
        <v>-77197.094972200008</v>
      </c>
      <c r="BZ273" s="17">
        <v>-92580.225538899991</v>
      </c>
      <c r="CA273" s="17">
        <v>-87001.333292199983</v>
      </c>
      <c r="CB273" s="17">
        <v>-89568.590285899991</v>
      </c>
      <c r="CC273" s="17">
        <v>-220310.37027569994</v>
      </c>
      <c r="CD273" s="17">
        <v>-224431.70662799996</v>
      </c>
      <c r="CE273" s="17">
        <v>-228137.44330300007</v>
      </c>
      <c r="CF273" s="17">
        <v>-226336.85548520004</v>
      </c>
      <c r="CG273" s="17">
        <v>-244718.14585850004</v>
      </c>
      <c r="CH273" s="17">
        <v>-232471.92956510003</v>
      </c>
      <c r="CI273" s="17">
        <v>-240097.83587279997</v>
      </c>
      <c r="CJ273" s="17">
        <v>-241019.73219169996</v>
      </c>
      <c r="CK273" s="17">
        <v>-244218.36088559998</v>
      </c>
      <c r="CL273" s="17">
        <v>-247402.07524100001</v>
      </c>
      <c r="CM273" s="17">
        <v>-251982.98071830001</v>
      </c>
      <c r="CN273" s="17">
        <v>-249312.65639549997</v>
      </c>
      <c r="CO273" s="17">
        <v>-248938.66461829998</v>
      </c>
      <c r="CP273" s="17">
        <v>-241324.12828729997</v>
      </c>
      <c r="CQ273" s="17">
        <v>-246565.96483829999</v>
      </c>
      <c r="CR273" s="17">
        <v>-246410.39446299998</v>
      </c>
      <c r="CS273" s="17">
        <v>-241682.33324699997</v>
      </c>
      <c r="CT273" s="17">
        <v>-242112.00719970002</v>
      </c>
      <c r="CU273" s="17">
        <v>-242658.37699519994</v>
      </c>
      <c r="CV273" s="17">
        <v>-257346.34638960005</v>
      </c>
      <c r="CW273" s="17">
        <v>-243340.82882980001</v>
      </c>
      <c r="CX273" s="17">
        <v>-243543.89952450001</v>
      </c>
      <c r="CY273" s="17">
        <v>-247392.07363900001</v>
      </c>
      <c r="CZ273" s="17">
        <v>-242539.38650219998</v>
      </c>
      <c r="DA273" s="17">
        <v>-239151.07918120004</v>
      </c>
      <c r="DB273" s="17">
        <v>-240655.71835279997</v>
      </c>
      <c r="DC273" s="17">
        <v>-256277.89865010002</v>
      </c>
      <c r="DD273" s="17">
        <v>-162393.96936640001</v>
      </c>
      <c r="DE273" s="17">
        <v>-168448.08508630001</v>
      </c>
      <c r="DF273" s="17">
        <v>-161734.73792889999</v>
      </c>
      <c r="DG273" s="17">
        <v>-165018.43677119998</v>
      </c>
      <c r="DH273" s="17">
        <v>-167512.93115310001</v>
      </c>
      <c r="DI273" s="17">
        <v>-178348.01080030002</v>
      </c>
      <c r="DJ273" s="17">
        <v>-180746.23787630006</v>
      </c>
      <c r="DK273" s="17">
        <v>-181956.3426531</v>
      </c>
      <c r="DL273" s="17">
        <v>-181331.02629600003</v>
      </c>
      <c r="DM273" s="17">
        <v>-190590.64111129995</v>
      </c>
      <c r="DN273" s="17">
        <v>-188500.237242</v>
      </c>
      <c r="DO273" s="17">
        <v>-181483.82625199997</v>
      </c>
      <c r="DP273" s="17">
        <v>-195162.4532249</v>
      </c>
      <c r="DQ273" s="17">
        <v>-207245.72645640001</v>
      </c>
      <c r="DR273" s="17">
        <v>-189823.74061569999</v>
      </c>
      <c r="DS273" s="17">
        <v>-195241.02704980003</v>
      </c>
      <c r="DT273" s="17">
        <v>-206813.2685752</v>
      </c>
      <c r="DU273" s="17">
        <v>-164650.49502870001</v>
      </c>
      <c r="DV273" s="17">
        <v>-160136.01030430003</v>
      </c>
      <c r="DW273" s="17">
        <v>-164043.40542260002</v>
      </c>
      <c r="DX273" s="17">
        <v>-160853.64295930002</v>
      </c>
      <c r="DY273" s="17">
        <v>-158342.98141060001</v>
      </c>
      <c r="DZ273" s="17">
        <v>-231822.1626102</v>
      </c>
      <c r="EA273" s="17">
        <v>-231115.27732199998</v>
      </c>
      <c r="EB273" s="17">
        <v>-220905.12443750002</v>
      </c>
      <c r="EC273" s="17">
        <v>-218799.54062419999</v>
      </c>
      <c r="ED273" s="17">
        <v>-223642.83653809997</v>
      </c>
      <c r="EE273" s="17">
        <v>-232057.74703279999</v>
      </c>
      <c r="EF273" s="17">
        <v>-229379.93309770001</v>
      </c>
      <c r="EG273" s="17">
        <v>-232777.53925600005</v>
      </c>
      <c r="EH273" s="17">
        <v>-234370.76220339999</v>
      </c>
      <c r="EI273" s="17">
        <v>-254517.66425479998</v>
      </c>
      <c r="EJ273" s="17">
        <v>-260633.52929560002</v>
      </c>
      <c r="EK273" s="17">
        <v>-260255.16350360005</v>
      </c>
      <c r="EL273" s="17">
        <v>-246355.67356229998</v>
      </c>
      <c r="EM273" s="17">
        <v>-254755.49754340001</v>
      </c>
      <c r="EN273" s="17">
        <v>-253525.85626489998</v>
      </c>
      <c r="EO273" s="17">
        <v>-253601.49813329999</v>
      </c>
      <c r="EP273" s="17">
        <v>-252016.50689070002</v>
      </c>
      <c r="EQ273" s="17">
        <v>-264362.63724220003</v>
      </c>
      <c r="ER273" s="17">
        <v>-267868.00159110007</v>
      </c>
      <c r="ES273" s="17">
        <v>-262420.99750970001</v>
      </c>
      <c r="ET273" s="17">
        <v>-264647.68541860004</v>
      </c>
      <c r="EU273" s="17">
        <v>-270525.67517680005</v>
      </c>
      <c r="EV273" s="17">
        <v>-278695.13731550006</v>
      </c>
      <c r="EW273" s="17">
        <v>-273298.64374680002</v>
      </c>
      <c r="EX273" s="17">
        <v>-272696.61273990001</v>
      </c>
      <c r="EY273" s="17">
        <v>-272066.72743780003</v>
      </c>
      <c r="EZ273" s="17">
        <v>-288113.83423580002</v>
      </c>
      <c r="FA273" s="17">
        <v>-289389.14970290003</v>
      </c>
      <c r="FB273" s="17">
        <v>-294909.3666985</v>
      </c>
      <c r="FC273" s="17">
        <v>-293177.95608430001</v>
      </c>
      <c r="FD273" s="17">
        <v>-306567.44851110002</v>
      </c>
      <c r="FE273" s="17">
        <v>-320264.99626270006</v>
      </c>
      <c r="FF273" s="17">
        <v>-343211.56708060001</v>
      </c>
      <c r="FG273" s="17">
        <v>-442732.00390440004</v>
      </c>
      <c r="FH273" s="17">
        <v>-375903.87853709998</v>
      </c>
      <c r="FI273" s="17">
        <v>-385437.2816554</v>
      </c>
      <c r="FJ273" s="17">
        <v>-387870.20711720013</v>
      </c>
      <c r="FK273" s="17">
        <v>-387903.82981720002</v>
      </c>
      <c r="FL273" s="17">
        <v>-390702.66851330007</v>
      </c>
      <c r="FM273" s="17">
        <v>-403008.72040989995</v>
      </c>
      <c r="FN273" s="17">
        <v>-379359.49615010002</v>
      </c>
      <c r="FO273" s="17">
        <v>-481905.16653840005</v>
      </c>
      <c r="FP273" s="17">
        <v>-510577.68919320003</v>
      </c>
      <c r="FQ273" s="17">
        <v>-537748.95389809995</v>
      </c>
      <c r="FR273" s="17">
        <v>-527437.60708380013</v>
      </c>
      <c r="FS273" s="17">
        <v>-604728.34123210004</v>
      </c>
      <c r="FT273" s="17">
        <v>-605528.26497970009</v>
      </c>
      <c r="FU273" s="17">
        <v>-605821.36471320002</v>
      </c>
      <c r="FV273" s="17">
        <v>-771444.28084989998</v>
      </c>
      <c r="FW273" s="17">
        <v>-670205.69654230005</v>
      </c>
      <c r="FX273" s="17">
        <v>-765952.76850549981</v>
      </c>
      <c r="FY273" s="17">
        <v>-767019.35539110005</v>
      </c>
      <c r="FZ273" s="17">
        <v>-817925.67594109999</v>
      </c>
      <c r="GA273" s="17">
        <v>-809672.85209960002</v>
      </c>
      <c r="GB273" s="17">
        <v>-700855.6538953</v>
      </c>
      <c r="GC273" s="17">
        <v>-699509.31254180009</v>
      </c>
      <c r="GD273" s="17">
        <v>-714101.87381000002</v>
      </c>
      <c r="GE273" s="17">
        <v>-735873.68847110006</v>
      </c>
      <c r="GF273" s="17">
        <v>-724486.57625220006</v>
      </c>
      <c r="GG273" s="17">
        <v>-728552.23852139991</v>
      </c>
      <c r="GH273" s="17">
        <v>-728552.23852139991</v>
      </c>
      <c r="GI273" s="17">
        <v>-732921.74324879993</v>
      </c>
      <c r="GJ273" s="17">
        <v>-723985.40240959998</v>
      </c>
      <c r="GK273" s="17">
        <v>-727941.07633149996</v>
      </c>
      <c r="GL273" s="17">
        <v>-832153.49085319997</v>
      </c>
      <c r="GM273" s="17">
        <v>-852122.02692299988</v>
      </c>
      <c r="GN273" s="17">
        <v>-811414.22744799987</v>
      </c>
      <c r="GO273" s="17">
        <v>-819636.75649489998</v>
      </c>
      <c r="GP273" s="17">
        <v>-805531.74707560008</v>
      </c>
      <c r="GQ273" s="17">
        <v>-807843.72059479996</v>
      </c>
      <c r="GR273" s="17">
        <v>-860602.56248149986</v>
      </c>
      <c r="GS273" s="17">
        <v>-860132.85704289982</v>
      </c>
      <c r="GT273" s="17">
        <v>-771867.40743110003</v>
      </c>
      <c r="GU273" s="17">
        <v>-768250.64898479998</v>
      </c>
      <c r="GV273" s="17">
        <v>-731759.69225880015</v>
      </c>
      <c r="GW273" s="17">
        <v>-794165.53241750004</v>
      </c>
      <c r="GX273" s="17">
        <v>-774104.34295219998</v>
      </c>
      <c r="GY273" s="17">
        <v>-773832.68464769993</v>
      </c>
      <c r="GZ273" s="17">
        <v>-823646.98829879984</v>
      </c>
      <c r="HA273" s="17">
        <v>-823594.56533849996</v>
      </c>
      <c r="HB273" s="17">
        <v>-838502.46243190009</v>
      </c>
      <c r="HC273" s="17">
        <v>-803957.79985110019</v>
      </c>
      <c r="HD273" s="17">
        <v>-816243.9061600999</v>
      </c>
      <c r="HE273" s="17">
        <v>-844944.49915360007</v>
      </c>
      <c r="HF273" s="17">
        <v>-828804.28418189997</v>
      </c>
      <c r="HG273" s="17">
        <v>-837268.29664239986</v>
      </c>
      <c r="HH273" s="17">
        <v>-857508.79001620004</v>
      </c>
      <c r="HI273" s="17">
        <v>-873258.75489339989</v>
      </c>
      <c r="HJ273" s="17">
        <v>-922229.45225859981</v>
      </c>
      <c r="HK273" s="17">
        <v>-928077.22278149996</v>
      </c>
      <c r="HL273" s="17">
        <v>-946485.93084169982</v>
      </c>
      <c r="HM273" s="17">
        <v>-986172.10247140005</v>
      </c>
      <c r="HN273" s="17">
        <v>-984320.66261900007</v>
      </c>
      <c r="HO273" s="17">
        <v>-980193.8341332</v>
      </c>
      <c r="HP273" s="17">
        <v>-978006.12774090003</v>
      </c>
      <c r="HQ273" s="17">
        <v>-994793.27014689997</v>
      </c>
      <c r="HR273" s="17">
        <v>-1023602.7693080001</v>
      </c>
      <c r="HS273" s="17">
        <v>-1002107.5124446</v>
      </c>
      <c r="HT273" s="17">
        <v>-983859.44844210008</v>
      </c>
      <c r="HU273" s="17">
        <v>-1018317.8241208</v>
      </c>
      <c r="HV273" s="17">
        <v>-1069522.1409420001</v>
      </c>
      <c r="HW273" s="17">
        <v>-1024342.7751434</v>
      </c>
      <c r="HX273" s="17">
        <v>-1016527.6423673999</v>
      </c>
      <c r="HY273" s="17">
        <v>-1282947.4081220999</v>
      </c>
      <c r="HZ273" s="17">
        <v>-1069394.5035861998</v>
      </c>
      <c r="IA273" s="17">
        <v>-1032022.8628036999</v>
      </c>
      <c r="IB273" s="17">
        <v>-1031936.9597683001</v>
      </c>
      <c r="IC273" s="17">
        <v>-1095719.1758822002</v>
      </c>
      <c r="ID273" s="17">
        <v>-1010213.3209460001</v>
      </c>
      <c r="IE273" s="17">
        <v>-1030230.5732005</v>
      </c>
      <c r="IF273" s="17">
        <v>-920620.70300560002</v>
      </c>
      <c r="IG273" s="17">
        <v>-2522241.5151015003</v>
      </c>
      <c r="IH273" s="17">
        <v>-2538805.3960155002</v>
      </c>
      <c r="II273" s="17">
        <v>-2429726.3604079001</v>
      </c>
      <c r="IJ273" s="17">
        <v>-2411140.3708509002</v>
      </c>
      <c r="IK273" s="17">
        <v>-2217978.5916187</v>
      </c>
      <c r="IL273" s="17">
        <v>-2167378.6660543997</v>
      </c>
      <c r="IM273" s="17">
        <v>-2139152.7778688003</v>
      </c>
      <c r="IN273" s="17">
        <v>-2136419.0579829998</v>
      </c>
      <c r="IO273" s="17">
        <v>-1887085.4008302998</v>
      </c>
      <c r="IP273" s="17">
        <v>-1843385.9479616999</v>
      </c>
      <c r="IQ273" s="17">
        <v>-1796175.0398931003</v>
      </c>
      <c r="IR273" s="17">
        <v>-1219028.5617023997</v>
      </c>
      <c r="IS273" s="17">
        <v>-990291.18331400002</v>
      </c>
      <c r="IT273" s="17">
        <v>-1087384.9590763999</v>
      </c>
      <c r="IU273" s="17">
        <v>-1061004.9510883</v>
      </c>
      <c r="IV273" s="17">
        <v>-1002340.6876843999</v>
      </c>
      <c r="IW273" s="17">
        <v>-1167559.07289</v>
      </c>
      <c r="IX273" s="17">
        <v>-1153492.6640631</v>
      </c>
      <c r="IY273" s="17">
        <v>-1136031.2005308</v>
      </c>
      <c r="IZ273" s="17">
        <v>-1133500.5105194</v>
      </c>
      <c r="JA273" s="17">
        <v>-1175526.5704289</v>
      </c>
      <c r="JB273" s="17">
        <v>-1194014.9783629002</v>
      </c>
      <c r="JC273" s="17">
        <v>-1218639.1436086998</v>
      </c>
      <c r="JD273" s="17">
        <v>-1210871.2504739</v>
      </c>
      <c r="JE273" s="17">
        <v>-1226767.1150255001</v>
      </c>
      <c r="JF273" s="17">
        <v>-1689449.2089561999</v>
      </c>
      <c r="JG273" s="17">
        <v>-1265142.2838114998</v>
      </c>
      <c r="JH273" s="17">
        <v>-1290677.7633189999</v>
      </c>
      <c r="JI273" s="17">
        <v>-1297329.2340343001</v>
      </c>
      <c r="JJ273" s="17">
        <v>-1874734.6626748999</v>
      </c>
      <c r="JK273" s="17">
        <v>-1389399.8708685001</v>
      </c>
      <c r="JL273" s="17">
        <v>-1366292.4301629001</v>
      </c>
      <c r="JM273" s="17">
        <v>-1373820.3659488002</v>
      </c>
      <c r="JN273" s="17">
        <v>-1563582.8265080003</v>
      </c>
      <c r="JO273" s="17">
        <v>-1883865.9609488002</v>
      </c>
      <c r="JP273" s="17">
        <v>-1464557.8186768999</v>
      </c>
      <c r="JQ273" s="17">
        <v>-1792866.3430322001</v>
      </c>
      <c r="JR273" s="17">
        <v>-4479552.9432271998</v>
      </c>
      <c r="JS273" s="17">
        <v>-4550537.2316878997</v>
      </c>
      <c r="JT273" s="17">
        <v>-1776584.6810703001</v>
      </c>
      <c r="JU273" s="17">
        <v>-1553034.0018134001</v>
      </c>
      <c r="JV273" s="17">
        <v>-2416296.9220846002</v>
      </c>
      <c r="JW273" s="17">
        <v>-3599227.3019225998</v>
      </c>
      <c r="JX273" s="17">
        <v>-1885668.8746716997</v>
      </c>
      <c r="JY273" s="17">
        <v>-1578566.4908625002</v>
      </c>
      <c r="JZ273" s="17">
        <v>-1990799.2876744</v>
      </c>
      <c r="KA273" s="17">
        <v>-1900975.8982959003</v>
      </c>
      <c r="KB273" s="17">
        <v>-2641192.3225600002</v>
      </c>
      <c r="KC273" s="17">
        <v>-2104397.8379450003</v>
      </c>
      <c r="KD273" s="17">
        <v>-2446420.2275864002</v>
      </c>
      <c r="KE273" s="17">
        <v>-2405657.2243226003</v>
      </c>
      <c r="KF273" s="17">
        <v>-2395944.3144732998</v>
      </c>
      <c r="KG273" s="17">
        <v>-2384010.3623691993</v>
      </c>
      <c r="KH273" s="17">
        <v>-5273986.6729525002</v>
      </c>
    </row>
    <row r="274" spans="2:294" x14ac:dyDescent="0.2">
      <c r="B274" s="18" t="s">
        <v>153</v>
      </c>
      <c r="C274" s="18">
        <v>-238784.20734509997</v>
      </c>
      <c r="D274" s="18">
        <v>-220523.70544600004</v>
      </c>
      <c r="E274" s="18">
        <v>-127532.11215450001</v>
      </c>
      <c r="F274" s="18">
        <v>-105109.15461230004</v>
      </c>
      <c r="G274" s="18">
        <v>-95080.775466200008</v>
      </c>
      <c r="H274" s="18">
        <v>-89203.880407600023</v>
      </c>
      <c r="I274" s="18">
        <v>-91513.372646299991</v>
      </c>
      <c r="J274" s="18">
        <v>-86555.511950299988</v>
      </c>
      <c r="K274" s="18">
        <v>-81473.008908899996</v>
      </c>
      <c r="L274" s="18">
        <v>-79292.84680699998</v>
      </c>
      <c r="M274" s="18">
        <v>-54689.579076199996</v>
      </c>
      <c r="N274" s="18">
        <v>-47129.228785399988</v>
      </c>
      <c r="O274" s="18">
        <v>-38351.792200399999</v>
      </c>
      <c r="P274" s="18">
        <v>-17525.6219408</v>
      </c>
      <c r="Q274" s="18">
        <v>-24497.856433000001</v>
      </c>
      <c r="R274" s="18">
        <v>-14904.8299403</v>
      </c>
      <c r="S274" s="18">
        <v>724.68306620000033</v>
      </c>
      <c r="T274" s="18">
        <v>330.24236519999891</v>
      </c>
      <c r="U274" s="18">
        <v>-11927.809135</v>
      </c>
      <c r="V274" s="18">
        <v>-5109.0830126000001</v>
      </c>
      <c r="W274" s="18">
        <v>-14133.931744400004</v>
      </c>
      <c r="X274" s="18">
        <v>-17515.555926100005</v>
      </c>
      <c r="Y274" s="18">
        <v>-10008.383423100002</v>
      </c>
      <c r="Z274" s="18">
        <v>-32847.720195599999</v>
      </c>
      <c r="AA274" s="18">
        <v>-93016.192146700007</v>
      </c>
      <c r="AB274" s="18">
        <v>-179678.50451619999</v>
      </c>
      <c r="AC274" s="18">
        <v>-116478.18756849998</v>
      </c>
      <c r="AD274" s="18">
        <v>-144414.0924615</v>
      </c>
      <c r="AE274" s="18">
        <v>-132732.125906</v>
      </c>
      <c r="AF274" s="18">
        <v>-138683.45734950001</v>
      </c>
      <c r="AG274" s="18">
        <v>-144607.05995659999</v>
      </c>
      <c r="AH274" s="18">
        <v>-144363.87900950003</v>
      </c>
      <c r="AI274" s="18">
        <v>-147074.60485940002</v>
      </c>
      <c r="AJ274" s="18">
        <v>-141985.7969435</v>
      </c>
      <c r="AK274" s="18">
        <v>-139701.87728280001</v>
      </c>
      <c r="AL274" s="18">
        <v>-139905.6108116</v>
      </c>
      <c r="AM274" s="18">
        <v>-137478.22097589998</v>
      </c>
      <c r="AN274" s="18">
        <v>-145678.6598195</v>
      </c>
      <c r="AO274" s="18">
        <v>-152357.36942310003</v>
      </c>
      <c r="AP274" s="18">
        <v>-154052.0549929</v>
      </c>
      <c r="AQ274" s="18">
        <v>-123192.65927639998</v>
      </c>
      <c r="AR274" s="18">
        <v>-92397.187105299992</v>
      </c>
      <c r="AS274" s="18">
        <v>-96925.056316700007</v>
      </c>
      <c r="AT274" s="18">
        <v>-77687.926981900004</v>
      </c>
      <c r="AU274" s="18">
        <v>-70870.548324300005</v>
      </c>
      <c r="AV274" s="18">
        <v>-29670.089168299994</v>
      </c>
      <c r="AW274" s="18">
        <v>-20252.109258200006</v>
      </c>
      <c r="AX274" s="18">
        <v>-24304.534621199997</v>
      </c>
      <c r="AY274" s="18">
        <v>-20686.475436000001</v>
      </c>
      <c r="AZ274" s="18">
        <v>-17981.534859499996</v>
      </c>
      <c r="BA274" s="18">
        <v>-14319.129546999999</v>
      </c>
      <c r="BB274" s="18">
        <v>-10534.619245799999</v>
      </c>
      <c r="BC274" s="18">
        <v>-45375.771715800001</v>
      </c>
      <c r="BD274" s="18">
        <v>-40762.327687700003</v>
      </c>
      <c r="BE274" s="18">
        <v>-32086.493929899996</v>
      </c>
      <c r="BF274" s="18">
        <v>-24050.603906</v>
      </c>
      <c r="BG274" s="18">
        <v>-24420.538609499996</v>
      </c>
      <c r="BH274" s="18">
        <v>-20292.860724500002</v>
      </c>
      <c r="BI274" s="18">
        <v>-16017.118191599999</v>
      </c>
      <c r="BJ274" s="18">
        <v>-17215.779040500001</v>
      </c>
      <c r="BK274" s="18">
        <v>-16666.141316100002</v>
      </c>
      <c r="BL274" s="18">
        <v>-21784.316973500001</v>
      </c>
      <c r="BM274" s="18">
        <v>-24843.178785499997</v>
      </c>
      <c r="BN274" s="18">
        <v>-26438.563786899998</v>
      </c>
      <c r="BO274" s="18">
        <v>-15799.2100285</v>
      </c>
      <c r="BP274" s="18">
        <v>-21361.855602799998</v>
      </c>
      <c r="BQ274" s="18">
        <v>-29271.313707599998</v>
      </c>
      <c r="BR274" s="18">
        <v>-28191.240737500004</v>
      </c>
      <c r="BS274" s="18">
        <v>-20992.075246599998</v>
      </c>
      <c r="BT274" s="18">
        <v>-22715.263529599993</v>
      </c>
      <c r="BU274" s="18">
        <v>-18453.596244500004</v>
      </c>
      <c r="BV274" s="18">
        <v>-18253.916682799998</v>
      </c>
      <c r="BW274" s="18">
        <v>-22450.981932099996</v>
      </c>
      <c r="BX274" s="18">
        <v>-27009.069057199988</v>
      </c>
      <c r="BY274" s="18">
        <v>-38086.461400900007</v>
      </c>
      <c r="BZ274" s="18">
        <v>-46943.398008299999</v>
      </c>
      <c r="CA274" s="18">
        <v>-41500.433915299989</v>
      </c>
      <c r="CB274" s="18">
        <v>-50439.993043900002</v>
      </c>
      <c r="CC274" s="18">
        <v>-178058.84549509999</v>
      </c>
      <c r="CD274" s="18">
        <v>-180680.48010869999</v>
      </c>
      <c r="CE274" s="18">
        <v>-178485.94704410006</v>
      </c>
      <c r="CF274" s="18">
        <v>-176436.2874187</v>
      </c>
      <c r="CG274" s="18">
        <v>-194863.1146147</v>
      </c>
      <c r="CH274" s="18">
        <v>-180877.41025890002</v>
      </c>
      <c r="CI274" s="18">
        <v>-180058.108462</v>
      </c>
      <c r="CJ274" s="18">
        <v>-179218.55442639999</v>
      </c>
      <c r="CK274" s="18">
        <v>-179107.47467930001</v>
      </c>
      <c r="CL274" s="18">
        <v>-178608.35810359998</v>
      </c>
      <c r="CM274" s="18">
        <v>-177068.39311469998</v>
      </c>
      <c r="CN274" s="18">
        <v>-174214.21296699997</v>
      </c>
      <c r="CO274" s="18">
        <v>-173351.4816537</v>
      </c>
      <c r="CP274" s="18">
        <v>-169371.26378319997</v>
      </c>
      <c r="CQ274" s="18">
        <v>-168106.54828319995</v>
      </c>
      <c r="CR274" s="18">
        <v>-166723.65406659996</v>
      </c>
      <c r="CS274" s="18">
        <v>-164324.07978419997</v>
      </c>
      <c r="CT274" s="18">
        <v>-164406.02354970001</v>
      </c>
      <c r="CU274" s="18">
        <v>-163238.54711699998</v>
      </c>
      <c r="CV274" s="18">
        <v>-177712.04275820003</v>
      </c>
      <c r="CW274" s="18">
        <v>-163993.68223139999</v>
      </c>
      <c r="CX274" s="18">
        <v>-164121.8511421</v>
      </c>
      <c r="CY274" s="18">
        <v>-166323.83745110003</v>
      </c>
      <c r="CZ274" s="18">
        <v>-154241.0881347</v>
      </c>
      <c r="DA274" s="18">
        <v>-150008.20330309999</v>
      </c>
      <c r="DB274" s="18">
        <v>-149918.76244759999</v>
      </c>
      <c r="DC274" s="18">
        <v>-165110.55345120002</v>
      </c>
      <c r="DD274" s="18">
        <v>-67092.125717200004</v>
      </c>
      <c r="DE274" s="18">
        <v>-69308.617447700002</v>
      </c>
      <c r="DF274" s="18">
        <v>-62305.549328900001</v>
      </c>
      <c r="DG274" s="18">
        <v>-63257.303549599994</v>
      </c>
      <c r="DH274" s="18">
        <v>-63332.526357900009</v>
      </c>
      <c r="DI274" s="18">
        <v>-64085.64885930001</v>
      </c>
      <c r="DJ274" s="18">
        <v>-63761.337329900016</v>
      </c>
      <c r="DK274" s="18">
        <v>-64573.839347399997</v>
      </c>
      <c r="DL274" s="18">
        <v>-62640.124291800006</v>
      </c>
      <c r="DM274" s="18">
        <v>-62528.119716099995</v>
      </c>
      <c r="DN274" s="18">
        <v>-62614.271484600002</v>
      </c>
      <c r="DO274" s="18">
        <v>-61449.331947800005</v>
      </c>
      <c r="DP274" s="18">
        <v>-74728.275992399998</v>
      </c>
      <c r="DQ274" s="18">
        <v>-78397.926437400005</v>
      </c>
      <c r="DR274" s="18">
        <v>-60031.759217200008</v>
      </c>
      <c r="DS274" s="18">
        <v>-61170.376719900007</v>
      </c>
      <c r="DT274" s="18">
        <v>-72585.111595700015</v>
      </c>
      <c r="DU274" s="18">
        <v>-74720.561126200002</v>
      </c>
      <c r="DV274" s="18">
        <v>-63156.125680900012</v>
      </c>
      <c r="DW274" s="18">
        <v>-66692.867719600021</v>
      </c>
      <c r="DX274" s="18">
        <v>-64320.949788700003</v>
      </c>
      <c r="DY274" s="18">
        <v>-64113.953195600006</v>
      </c>
      <c r="DZ274" s="18">
        <v>-132962.72098770001</v>
      </c>
      <c r="EA274" s="18">
        <v>-126975.86881499999</v>
      </c>
      <c r="EB274" s="18">
        <v>-113582.00073170001</v>
      </c>
      <c r="EC274" s="18">
        <v>-109253.06775249999</v>
      </c>
      <c r="ED274" s="18">
        <v>-109377.7186121</v>
      </c>
      <c r="EE274" s="18">
        <v>-109974.9377177</v>
      </c>
      <c r="EF274" s="18">
        <v>-107411.18018309999</v>
      </c>
      <c r="EG274" s="18">
        <v>-110003.64912470002</v>
      </c>
      <c r="EH274" s="18">
        <v>-113415.9081229</v>
      </c>
      <c r="EI274" s="18">
        <v>-117842.31060499999</v>
      </c>
      <c r="EJ274" s="18">
        <v>-119757.47555959999</v>
      </c>
      <c r="EK274" s="18">
        <v>-117752.74692440001</v>
      </c>
      <c r="EL274" s="18">
        <v>-104318.34228190001</v>
      </c>
      <c r="EM274" s="18">
        <v>-103911.5983543</v>
      </c>
      <c r="EN274" s="18">
        <v>-97225.573577400006</v>
      </c>
      <c r="EO274" s="18">
        <v>-95393.185047000006</v>
      </c>
      <c r="EP274" s="18">
        <v>-93118.839883600012</v>
      </c>
      <c r="EQ274" s="18">
        <v>-92579.591092100018</v>
      </c>
      <c r="ER274" s="18">
        <v>-92873.757738300003</v>
      </c>
      <c r="ES274" s="18">
        <v>-91036.764266900005</v>
      </c>
      <c r="ET274" s="18">
        <v>-90883.459930700003</v>
      </c>
      <c r="EU274" s="18">
        <v>-90233.918685900004</v>
      </c>
      <c r="EV274" s="18">
        <v>-91052.724271200001</v>
      </c>
      <c r="EW274" s="18">
        <v>-85128.248759200011</v>
      </c>
      <c r="EX274" s="18">
        <v>-84049.52415279999</v>
      </c>
      <c r="EY274" s="18">
        <v>-82207.98616510001</v>
      </c>
      <c r="EZ274" s="18">
        <v>-85807.269552800004</v>
      </c>
      <c r="FA274" s="18">
        <v>-86167.27867320001</v>
      </c>
      <c r="FB274" s="18">
        <v>-90311.915769700019</v>
      </c>
      <c r="FC274" s="18">
        <v>-87778.638953500005</v>
      </c>
      <c r="FD274" s="18">
        <v>-88477.222435200005</v>
      </c>
      <c r="FE274" s="18">
        <v>-100992.65021470001</v>
      </c>
      <c r="FF274" s="18">
        <v>-123557.0334709</v>
      </c>
      <c r="FG274" s="18">
        <v>-222799.06985480001</v>
      </c>
      <c r="FH274" s="18">
        <v>-149874.64306269999</v>
      </c>
      <c r="FI274" s="18">
        <v>-148070.83148399999</v>
      </c>
      <c r="FJ274" s="18">
        <v>-149942.23642930001</v>
      </c>
      <c r="FK274" s="18">
        <v>-149724.70780790001</v>
      </c>
      <c r="FL274" s="18">
        <v>-151689.08753230001</v>
      </c>
      <c r="FM274" s="18">
        <v>-151829.97630030001</v>
      </c>
      <c r="FN274" s="18">
        <v>-127858.92994310001</v>
      </c>
      <c r="FO274" s="18">
        <v>-225326.21320500001</v>
      </c>
      <c r="FP274" s="18">
        <v>-253500.69371410002</v>
      </c>
      <c r="FQ274" s="18">
        <v>-271223.89792020002</v>
      </c>
      <c r="FR274" s="18">
        <v>-254003.71959430006</v>
      </c>
      <c r="FS274" s="18">
        <v>-331444.56312749995</v>
      </c>
      <c r="FT274" s="18">
        <v>-331980.23110170005</v>
      </c>
      <c r="FU274" s="18">
        <v>-332127.10132430005</v>
      </c>
      <c r="FV274" s="18">
        <v>-482362.9788171</v>
      </c>
      <c r="FW274" s="18">
        <v>-380604.93090719997</v>
      </c>
      <c r="FX274" s="18">
        <v>-486143.40668709995</v>
      </c>
      <c r="FY274" s="18">
        <v>-488294.54907559999</v>
      </c>
      <c r="FZ274" s="18">
        <v>-522138.63583689998</v>
      </c>
      <c r="GA274" s="18">
        <v>-525344.7729968999</v>
      </c>
      <c r="GB274" s="18">
        <v>-415436.70893189998</v>
      </c>
      <c r="GC274" s="18">
        <v>-412669.13521130005</v>
      </c>
      <c r="GD274" s="18">
        <v>-423224.4115113999</v>
      </c>
      <c r="GE274" s="18">
        <v>-434431.52729489998</v>
      </c>
      <c r="GF274" s="18">
        <v>-422416.84261580004</v>
      </c>
      <c r="GG274" s="18">
        <v>-426129.3573056999</v>
      </c>
      <c r="GH274" s="18">
        <v>-426129.3573056999</v>
      </c>
      <c r="GI274" s="18">
        <v>-405611.73600060004</v>
      </c>
      <c r="GJ274" s="18">
        <v>-395778.71052319999</v>
      </c>
      <c r="GK274" s="18">
        <v>-399070.80884509993</v>
      </c>
      <c r="GL274" s="18">
        <v>-502242.03374019993</v>
      </c>
      <c r="GM274" s="18">
        <v>-502739.77141109994</v>
      </c>
      <c r="GN274" s="18">
        <v>-461707.32868849998</v>
      </c>
      <c r="GO274" s="18">
        <v>-468683.01404430001</v>
      </c>
      <c r="GP274" s="18">
        <v>-454125.40870039992</v>
      </c>
      <c r="GQ274" s="18">
        <v>-450828.81992979994</v>
      </c>
      <c r="GR274" s="18">
        <v>-488277.88460089994</v>
      </c>
      <c r="GS274" s="18">
        <v>-487725.29968980001</v>
      </c>
      <c r="GT274" s="18">
        <v>-398672.17144429986</v>
      </c>
      <c r="GU274" s="18">
        <v>-394580.80003099993</v>
      </c>
      <c r="GV274" s="18">
        <v>-338246.89959829999</v>
      </c>
      <c r="GW274" s="18">
        <v>-399773.18653579993</v>
      </c>
      <c r="GX274" s="18">
        <v>-379038.40210679994</v>
      </c>
      <c r="GY274" s="18">
        <v>-377749.15059789992</v>
      </c>
      <c r="GZ274" s="18">
        <v>-407625.40807249991</v>
      </c>
      <c r="HA274" s="18">
        <v>-407252.68846759998</v>
      </c>
      <c r="HB274" s="18">
        <v>-420405.85191069997</v>
      </c>
      <c r="HC274" s="18">
        <v>-385391.3758411</v>
      </c>
      <c r="HD274" s="18">
        <v>-385080.28631690005</v>
      </c>
      <c r="HE274" s="18">
        <v>-406093.09031599999</v>
      </c>
      <c r="HF274" s="18">
        <v>-389902.72015170002</v>
      </c>
      <c r="HG274" s="18">
        <v>-397997.56388099992</v>
      </c>
      <c r="HH274" s="18">
        <v>-417758.27134439995</v>
      </c>
      <c r="HI274" s="18">
        <v>-403338.30440929992</v>
      </c>
      <c r="HJ274" s="18">
        <v>-451479.6425456999</v>
      </c>
      <c r="HK274" s="18">
        <v>-456430.17639909987</v>
      </c>
      <c r="HL274" s="18">
        <v>-474779.30883879995</v>
      </c>
      <c r="HM274" s="18">
        <v>-491224.45063869999</v>
      </c>
      <c r="HN274" s="18">
        <v>-486534.40055859997</v>
      </c>
      <c r="HO274" s="18">
        <v>-481262.22355230001</v>
      </c>
      <c r="HP274" s="18">
        <v>-478779.103413</v>
      </c>
      <c r="HQ274" s="18">
        <v>-483462.04858669994</v>
      </c>
      <c r="HR274" s="18">
        <v>-498321.34640150005</v>
      </c>
      <c r="HS274" s="18">
        <v>-475569.27901239996</v>
      </c>
      <c r="HT274" s="18">
        <v>-457123.35538220004</v>
      </c>
      <c r="HU274" s="18">
        <v>-493025.34730399994</v>
      </c>
      <c r="HV274" s="18">
        <v>-518372.38261850009</v>
      </c>
      <c r="HW274" s="18">
        <v>-471975.70440740004</v>
      </c>
      <c r="HX274" s="18">
        <v>-463073.24784189998</v>
      </c>
      <c r="HY274" s="18">
        <v>-728280.66162569984</v>
      </c>
      <c r="HZ274" s="18">
        <v>-473387.06914659991</v>
      </c>
      <c r="IA274" s="18">
        <v>-435787.00326239993</v>
      </c>
      <c r="IB274" s="18">
        <v>-434481.83678680001</v>
      </c>
      <c r="IC274" s="18">
        <v>-548239.70595560002</v>
      </c>
      <c r="ID274" s="18">
        <v>-501540.14790159999</v>
      </c>
      <c r="IE274" s="18">
        <v>-495265.11153100006</v>
      </c>
      <c r="IF274" s="18">
        <v>-505669.05325779994</v>
      </c>
      <c r="IG274" s="18">
        <v>-2106903.4405565001</v>
      </c>
      <c r="IH274" s="18">
        <v>-2118155.4492652002</v>
      </c>
      <c r="II274" s="18">
        <v>-2095241.6910994998</v>
      </c>
      <c r="IJ274" s="18">
        <v>-2075776.2574098001</v>
      </c>
      <c r="IK274" s="18">
        <v>-1812023.7064352001</v>
      </c>
      <c r="IL274" s="18">
        <v>-1700555.9148360998</v>
      </c>
      <c r="IM274" s="18">
        <v>-1708271.4362683005</v>
      </c>
      <c r="IN274" s="18">
        <v>-1705491.2798439001</v>
      </c>
      <c r="IO274" s="18">
        <v>-1385094.8300019</v>
      </c>
      <c r="IP274" s="18">
        <v>-1341395.128297</v>
      </c>
      <c r="IQ274" s="18">
        <v>-1288789.8266133002</v>
      </c>
      <c r="IR274" s="18">
        <v>-828262.90628759994</v>
      </c>
      <c r="IS274" s="18">
        <v>-753558.38584629993</v>
      </c>
      <c r="IT274" s="18">
        <v>-850600.85394259985</v>
      </c>
      <c r="IU274" s="18">
        <v>-824206.92157150002</v>
      </c>
      <c r="IV274" s="18">
        <v>-729154.82239620003</v>
      </c>
      <c r="IW274" s="18">
        <v>-893099.68254119996</v>
      </c>
      <c r="IX274" s="18">
        <v>-876467.43153990002</v>
      </c>
      <c r="IY274" s="18">
        <v>-852706.48256669985</v>
      </c>
      <c r="IZ274" s="18">
        <v>-829500.75763589982</v>
      </c>
      <c r="JA274" s="18">
        <v>-858086.91670559999</v>
      </c>
      <c r="JB274" s="18">
        <v>-875141.82689200016</v>
      </c>
      <c r="JC274" s="18">
        <v>-899359.40988379985</v>
      </c>
      <c r="JD274" s="18">
        <v>-879485.59807299986</v>
      </c>
      <c r="JE274" s="18">
        <v>-878825.64396160003</v>
      </c>
      <c r="JF274" s="18">
        <v>-1333555.8306712999</v>
      </c>
      <c r="JG274" s="18">
        <v>-909016.03945709986</v>
      </c>
      <c r="JH274" s="18">
        <v>-934575.90209549991</v>
      </c>
      <c r="JI274" s="18">
        <v>-884570.6307491</v>
      </c>
      <c r="JJ274" s="18">
        <v>-1461172.3062499999</v>
      </c>
      <c r="JK274" s="18">
        <v>-976595.67207490024</v>
      </c>
      <c r="JL274" s="18">
        <v>-949970.25372189994</v>
      </c>
      <c r="JM274" s="18">
        <v>-949991.88810609991</v>
      </c>
      <c r="JN274" s="18">
        <v>-1101710.3030562</v>
      </c>
      <c r="JO274" s="18">
        <v>-1421877.2053360001</v>
      </c>
      <c r="JP274" s="18">
        <v>-1003043.9909389999</v>
      </c>
      <c r="JQ274" s="18">
        <v>-1331741.8805683001</v>
      </c>
      <c r="JR274" s="18">
        <v>-3971598.2987339003</v>
      </c>
      <c r="JS274" s="18">
        <v>-4043092.1841178997</v>
      </c>
      <c r="JT274" s="18">
        <v>-1269488.8843848</v>
      </c>
      <c r="JU274" s="18">
        <v>-1046432.1264457999</v>
      </c>
      <c r="JV274" s="18">
        <v>-2029636.3098650998</v>
      </c>
      <c r="JW274" s="18">
        <v>-3200718.8784794994</v>
      </c>
      <c r="JX274" s="18">
        <v>-1496878.5741839998</v>
      </c>
      <c r="JY274" s="18">
        <v>-1187222.6503105999</v>
      </c>
      <c r="JZ274" s="18">
        <v>-1584820.0591575</v>
      </c>
      <c r="KA274" s="18">
        <v>-1472313.4022764</v>
      </c>
      <c r="KB274" s="18">
        <v>-2213835.7478948999</v>
      </c>
      <c r="KC274" s="18">
        <v>-1678421.5758018002</v>
      </c>
      <c r="KD274" s="18">
        <v>-2023485.8153179002</v>
      </c>
      <c r="KE274" s="18">
        <v>-1936845.8723146003</v>
      </c>
      <c r="KF274" s="18">
        <v>-1926614.1617053999</v>
      </c>
      <c r="KG274" s="18">
        <v>-1914922.8773434996</v>
      </c>
      <c r="KH274" s="18">
        <v>-4804807.7480068002</v>
      </c>
    </row>
    <row r="275" spans="2:294" x14ac:dyDescent="0.2">
      <c r="B275" s="18" t="s">
        <v>154</v>
      </c>
      <c r="C275" s="18">
        <v>-61426.112220000003</v>
      </c>
      <c r="D275" s="18">
        <v>-60556.645789499999</v>
      </c>
      <c r="E275" s="18">
        <v>-62997.209521600002</v>
      </c>
      <c r="F275" s="18">
        <v>-60829.842768499999</v>
      </c>
      <c r="G275" s="18">
        <v>-61677.678335899996</v>
      </c>
      <c r="H275" s="18">
        <v>-65206.978534200003</v>
      </c>
      <c r="I275" s="18">
        <v>-65787.481218400004</v>
      </c>
      <c r="J275" s="18">
        <v>-66034.715088700003</v>
      </c>
      <c r="K275" s="18">
        <v>-64124.412806700006</v>
      </c>
      <c r="L275" s="18">
        <v>-65621.127167300001</v>
      </c>
      <c r="M275" s="18">
        <v>-67679.032560600011</v>
      </c>
      <c r="N275" s="18">
        <v>-67640.950291300003</v>
      </c>
      <c r="O275" s="18">
        <v>-67483.234513299991</v>
      </c>
      <c r="P275" s="18">
        <v>-68854.070258299995</v>
      </c>
      <c r="Q275" s="18">
        <v>-74041.002982200007</v>
      </c>
      <c r="R275" s="18">
        <v>-70428.837197899993</v>
      </c>
      <c r="S275" s="18">
        <v>-66357.282284100002</v>
      </c>
      <c r="T275" s="18">
        <v>-64933.895289899992</v>
      </c>
      <c r="U275" s="18">
        <v>-65815.977402499993</v>
      </c>
      <c r="V275" s="18">
        <v>-64801.604790799996</v>
      </c>
      <c r="W275" s="18">
        <v>-64781.577957599999</v>
      </c>
      <c r="X275" s="18">
        <v>-56525.262846900005</v>
      </c>
      <c r="Y275" s="18">
        <v>-50817.707503900005</v>
      </c>
      <c r="Z275" s="18">
        <v>-50885.620518399999</v>
      </c>
      <c r="AA275" s="18">
        <v>-45492.433387500001</v>
      </c>
      <c r="AB275" s="18">
        <v>-44299.2987975</v>
      </c>
      <c r="AC275" s="18">
        <v>-43444.003368000005</v>
      </c>
      <c r="AD275" s="18">
        <v>-47618.644719299999</v>
      </c>
      <c r="AE275" s="18">
        <v>-47700.939984800003</v>
      </c>
      <c r="AF275" s="18">
        <v>-48179.157384500002</v>
      </c>
      <c r="AG275" s="18">
        <v>-47890.994584200002</v>
      </c>
      <c r="AH275" s="18">
        <v>-50220.275182600002</v>
      </c>
      <c r="AI275" s="18">
        <v>-52906.007337399999</v>
      </c>
      <c r="AJ275" s="18">
        <v>-52721.965203799999</v>
      </c>
      <c r="AK275" s="18">
        <v>-44656.990105600002</v>
      </c>
      <c r="AL275" s="18">
        <v>-45565.683570900001</v>
      </c>
      <c r="AM275" s="18">
        <v>-48717.483172100001</v>
      </c>
      <c r="AN275" s="18">
        <v>-48589.442795600007</v>
      </c>
      <c r="AO275" s="18">
        <v>-48622.056809300004</v>
      </c>
      <c r="AP275" s="18">
        <v>-44009.476090399992</v>
      </c>
      <c r="AQ275" s="18">
        <v>-50125.071933900006</v>
      </c>
      <c r="AR275" s="18">
        <v>-54738.433619199997</v>
      </c>
      <c r="AS275" s="18">
        <v>-51563.2242425</v>
      </c>
      <c r="AT275" s="18">
        <v>-50200.759247100003</v>
      </c>
      <c r="AU275" s="18">
        <v>-49135.191143100004</v>
      </c>
      <c r="AV275" s="18">
        <v>-50727.698101700007</v>
      </c>
      <c r="AW275" s="18">
        <v>-49523.6915534</v>
      </c>
      <c r="AX275" s="18">
        <v>-50007.845319699998</v>
      </c>
      <c r="AY275" s="18">
        <v>-50070.391490600006</v>
      </c>
      <c r="AZ275" s="18">
        <v>-51409.458213800004</v>
      </c>
      <c r="BA275" s="18">
        <v>-46103.524315000002</v>
      </c>
      <c r="BB275" s="18">
        <v>-37246.2288596</v>
      </c>
      <c r="BC275" s="18">
        <v>-35972.732357499997</v>
      </c>
      <c r="BD275" s="18">
        <v>-37562.597905199997</v>
      </c>
      <c r="BE275" s="18">
        <v>-34011.797912900001</v>
      </c>
      <c r="BF275" s="18">
        <v>-36328.883928299998</v>
      </c>
      <c r="BG275" s="18">
        <v>-33353.867715400003</v>
      </c>
      <c r="BH275" s="18">
        <v>-34260.360771</v>
      </c>
      <c r="BI275" s="18">
        <v>-35770.213306699996</v>
      </c>
      <c r="BJ275" s="18">
        <v>-35131.201335999998</v>
      </c>
      <c r="BK275" s="18">
        <v>-35310.481802499999</v>
      </c>
      <c r="BL275" s="18">
        <v>-35830.608302200002</v>
      </c>
      <c r="BM275" s="18">
        <v>-42077.195099299999</v>
      </c>
      <c r="BN275" s="18">
        <v>-42002.860774200002</v>
      </c>
      <c r="BO275" s="18">
        <v>-36658.947740199997</v>
      </c>
      <c r="BP275" s="18">
        <v>-37309.613162900001</v>
      </c>
      <c r="BQ275" s="18">
        <v>-43971.552256199997</v>
      </c>
      <c r="BR275" s="18">
        <v>-44500.602512600002</v>
      </c>
      <c r="BS275" s="18">
        <v>-37839.5891262</v>
      </c>
      <c r="BT275" s="18">
        <v>-38301.490762100002</v>
      </c>
      <c r="BU275" s="18">
        <v>-41324.802439600004</v>
      </c>
      <c r="BV275" s="18">
        <v>-45217.719661499999</v>
      </c>
      <c r="BW275" s="18">
        <v>-42642.114158199998</v>
      </c>
      <c r="BX275" s="18">
        <v>-36100.266521999998</v>
      </c>
      <c r="BY275" s="18">
        <v>-38732.911257999993</v>
      </c>
      <c r="BZ275" s="18">
        <v>-45255.079185800001</v>
      </c>
      <c r="CA275" s="18">
        <v>-45119.048624000003</v>
      </c>
      <c r="CB275" s="18">
        <v>-38740.410046799996</v>
      </c>
      <c r="CC275" s="18">
        <v>-41851.3935146</v>
      </c>
      <c r="CD275" s="18">
        <v>-43351.095253299995</v>
      </c>
      <c r="CE275" s="18">
        <v>-49250.519316499995</v>
      </c>
      <c r="CF275" s="18">
        <v>-49538.011771099998</v>
      </c>
      <c r="CG275" s="18">
        <v>-49492.474948000003</v>
      </c>
      <c r="CH275" s="18">
        <v>-51221.017165699996</v>
      </c>
      <c r="CI275" s="18">
        <v>-59666.266335100001</v>
      </c>
      <c r="CJ275" s="18">
        <v>-61407.279584300006</v>
      </c>
      <c r="CK275" s="18">
        <v>-64716.988023699996</v>
      </c>
      <c r="CL275" s="18">
        <v>-68399.863556900003</v>
      </c>
      <c r="CM275" s="18">
        <v>-74520.73402280001</v>
      </c>
      <c r="CN275" s="18">
        <v>-74705.557889800009</v>
      </c>
      <c r="CO275" s="18">
        <v>-75179.344677999994</v>
      </c>
      <c r="CP275" s="18">
        <v>-71545.070821700006</v>
      </c>
      <c r="CQ275" s="18">
        <v>-78044.035430200005</v>
      </c>
      <c r="CR275" s="18">
        <v>-77899.529910700003</v>
      </c>
      <c r="CS275" s="18">
        <v>-76663.982976800005</v>
      </c>
      <c r="CT275" s="18">
        <v>-77011.713143600005</v>
      </c>
      <c r="CU275" s="18">
        <v>-78712.623828600001</v>
      </c>
      <c r="CV275" s="18">
        <v>-78893.286893900004</v>
      </c>
      <c r="CW275" s="18">
        <v>-78556.129860200002</v>
      </c>
      <c r="CX275" s="18">
        <v>-78601.080987299996</v>
      </c>
      <c r="CY275" s="18">
        <v>-80676.913394899995</v>
      </c>
      <c r="CZ275" s="18">
        <v>-87671.6924516</v>
      </c>
      <c r="DA275" s="18">
        <v>-88516.169580200003</v>
      </c>
      <c r="DB275" s="18">
        <v>-90098.953049999996</v>
      </c>
      <c r="DC275" s="18">
        <v>-90623.864043599999</v>
      </c>
      <c r="DD275" s="18">
        <v>-94758.362493899986</v>
      </c>
      <c r="DE275" s="18">
        <v>-98554.424069100001</v>
      </c>
      <c r="DF275" s="18">
        <v>-98847.053794699998</v>
      </c>
      <c r="DG275" s="18">
        <v>-101178.99841629999</v>
      </c>
      <c r="DH275" s="18">
        <v>-103586.3870397</v>
      </c>
      <c r="DI275" s="18">
        <v>-113667.2335345</v>
      </c>
      <c r="DJ275" s="18">
        <v>-116389.77213920001</v>
      </c>
      <c r="DK275" s="18">
        <v>-116787.374897</v>
      </c>
      <c r="DL275" s="18">
        <v>-118095.81819760001</v>
      </c>
      <c r="DM275" s="18">
        <v>-127475.29633289999</v>
      </c>
      <c r="DN275" s="18">
        <v>-125298.64160989999</v>
      </c>
      <c r="DO275" s="18">
        <v>-119470.1352182</v>
      </c>
      <c r="DP275" s="18">
        <v>-119867.9847782</v>
      </c>
      <c r="DQ275" s="18">
        <v>-128281.65216889999</v>
      </c>
      <c r="DR275" s="18">
        <v>-129233.5743157</v>
      </c>
      <c r="DS275" s="18">
        <v>-133512.2432468</v>
      </c>
      <c r="DT275" s="18">
        <v>-133839.072778</v>
      </c>
      <c r="DU275" s="18">
        <v>-89529.964017000006</v>
      </c>
      <c r="DV275" s="18">
        <v>-96397.120916000014</v>
      </c>
      <c r="DW275" s="18">
        <v>-96767.77399490001</v>
      </c>
      <c r="DX275" s="18">
        <v>-95938.581552700009</v>
      </c>
      <c r="DY275" s="18">
        <v>-93584.961199199999</v>
      </c>
      <c r="DZ275" s="18">
        <v>-98049.310044599988</v>
      </c>
      <c r="EA275" s="18">
        <v>-103329.1794942</v>
      </c>
      <c r="EB275" s="18">
        <v>-106501.4234863</v>
      </c>
      <c r="EC275" s="18">
        <v>-108724.77257069999</v>
      </c>
      <c r="ED275" s="18">
        <v>-113443.4622292</v>
      </c>
      <c r="EE275" s="18">
        <v>-121410.43850409999</v>
      </c>
      <c r="EF275" s="18">
        <v>-121296.3821033</v>
      </c>
      <c r="EG275" s="18">
        <v>-122101.51932000001</v>
      </c>
      <c r="EH275" s="18">
        <v>-120271.60094149999</v>
      </c>
      <c r="EI275" s="18">
        <v>-136025.74358379998</v>
      </c>
      <c r="EJ275" s="18">
        <v>-140224.76854690001</v>
      </c>
      <c r="EK275" s="18">
        <v>-141851.13138860001</v>
      </c>
      <c r="EL275" s="18">
        <v>-141386.09069399998</v>
      </c>
      <c r="EM275" s="18">
        <v>-150192.6586004</v>
      </c>
      <c r="EN275" s="18">
        <v>-155648.9458586</v>
      </c>
      <c r="EO275" s="18">
        <v>-157540.41848190001</v>
      </c>
      <c r="EP275" s="18">
        <v>-158228.0546909</v>
      </c>
      <c r="EQ275" s="18">
        <v>-171500.47843809999</v>
      </c>
      <c r="ER275" s="18">
        <v>-174723.60515580003</v>
      </c>
      <c r="ES275" s="18">
        <v>-170929.66454580001</v>
      </c>
      <c r="ET275" s="18">
        <v>-173493.58679060001</v>
      </c>
      <c r="EU275" s="18">
        <v>-180008.79355100001</v>
      </c>
      <c r="EV275" s="18">
        <v>-187327.65914510001</v>
      </c>
      <c r="EW275" s="18">
        <v>-187855.78217620004</v>
      </c>
      <c r="EX275" s="18">
        <v>-188332.47577570003</v>
      </c>
      <c r="EY275" s="18">
        <v>-189488.4492192</v>
      </c>
      <c r="EZ275" s="18">
        <v>-201992.31723350004</v>
      </c>
      <c r="FA275" s="18">
        <v>-202907.52789500001</v>
      </c>
      <c r="FB275" s="18">
        <v>-204274.03833740004</v>
      </c>
      <c r="FC275" s="18">
        <v>-205075.90439789998</v>
      </c>
      <c r="FD275" s="18">
        <v>-217766.85794720001</v>
      </c>
      <c r="FE275" s="18">
        <v>-218984.21783010001</v>
      </c>
      <c r="FF275" s="18">
        <v>-219014.40539150004</v>
      </c>
      <c r="FG275" s="18">
        <v>-219292.80583140004</v>
      </c>
      <c r="FH275" s="18">
        <v>-225379.4544813</v>
      </c>
      <c r="FI275" s="18">
        <v>-237065.50696310002</v>
      </c>
      <c r="FJ275" s="18">
        <v>-237627.02747890004</v>
      </c>
      <c r="FK275" s="18">
        <v>-237875.55443360002</v>
      </c>
      <c r="FL275" s="18">
        <v>-238910.05800739999</v>
      </c>
      <c r="FM275" s="18">
        <v>-251077.28121720001</v>
      </c>
      <c r="FN275" s="18">
        <v>-251399.0090083</v>
      </c>
      <c r="FO275" s="18">
        <v>-256457.19177370003</v>
      </c>
      <c r="FP275" s="18">
        <v>-256956.2834515</v>
      </c>
      <c r="FQ275" s="18">
        <v>-266408.54889019998</v>
      </c>
      <c r="FR275" s="18">
        <v>-273298.02115910006</v>
      </c>
      <c r="FS275" s="18">
        <v>-273147.91177390004</v>
      </c>
      <c r="FT275" s="18">
        <v>-273412.16754730005</v>
      </c>
      <c r="FU275" s="18">
        <v>-273552.99161650002</v>
      </c>
      <c r="FV275" s="18">
        <v>-288909.12112660002</v>
      </c>
      <c r="FW275" s="18">
        <v>-289430.80727250001</v>
      </c>
      <c r="FX275" s="18">
        <v>-279639.40345580003</v>
      </c>
      <c r="FY275" s="18">
        <v>-278554.84795080003</v>
      </c>
      <c r="FZ275" s="18">
        <v>-295617.12634350004</v>
      </c>
      <c r="GA275" s="18">
        <v>-284158.11616480001</v>
      </c>
      <c r="GB275" s="18">
        <v>-285278.51729680004</v>
      </c>
      <c r="GC275" s="18">
        <v>-286699.74633420003</v>
      </c>
      <c r="GD275" s="18">
        <v>-290737.07590649999</v>
      </c>
      <c r="GE275" s="18">
        <v>-301301.05967010005</v>
      </c>
      <c r="GF275" s="18">
        <v>-301928.63212999998</v>
      </c>
      <c r="GG275" s="18">
        <v>-302281.77970929997</v>
      </c>
      <c r="GH275" s="18">
        <v>-302281.77970929997</v>
      </c>
      <c r="GI275" s="18">
        <v>-326905.91646640003</v>
      </c>
      <c r="GJ275" s="18">
        <v>-327802.60110390006</v>
      </c>
      <c r="GK275" s="18">
        <v>-328466.17670230003</v>
      </c>
      <c r="GL275" s="18">
        <v>-329507.41093100002</v>
      </c>
      <c r="GM275" s="18">
        <v>-348978.20932970004</v>
      </c>
      <c r="GN275" s="18">
        <v>-349302.76066550001</v>
      </c>
      <c r="GO275" s="18">
        <v>-350394.06487389997</v>
      </c>
      <c r="GP275" s="18">
        <v>-350985.05737220007</v>
      </c>
      <c r="GQ275" s="18">
        <v>-356593.65186360001</v>
      </c>
      <c r="GR275" s="18">
        <v>-371902.0698467</v>
      </c>
      <c r="GS275" s="18">
        <v>-371984.94931889995</v>
      </c>
      <c r="GT275" s="18">
        <v>-372772.62795260007</v>
      </c>
      <c r="GU275" s="18">
        <v>-373247.2855238</v>
      </c>
      <c r="GV275" s="18">
        <v>-393060.14786109998</v>
      </c>
      <c r="GW275" s="18">
        <v>-393941.21004430001</v>
      </c>
      <c r="GX275" s="18">
        <v>-394614.81050800002</v>
      </c>
      <c r="GY275" s="18">
        <v>-395632.44826450007</v>
      </c>
      <c r="GZ275" s="18">
        <v>-415570.62041950005</v>
      </c>
      <c r="HA275" s="18">
        <v>-415890.82561520004</v>
      </c>
      <c r="HB275" s="18">
        <v>-417634.18540300004</v>
      </c>
      <c r="HC275" s="18">
        <v>-418103.99889179994</v>
      </c>
      <c r="HD275" s="18">
        <v>-431001.23932920001</v>
      </c>
      <c r="HE275" s="18">
        <v>-438718.39457900001</v>
      </c>
      <c r="HF275" s="18">
        <v>-438768.54977139999</v>
      </c>
      <c r="HG275" s="18">
        <v>-439137.71850260004</v>
      </c>
      <c r="HH275" s="18">
        <v>-439617.54901720001</v>
      </c>
      <c r="HI275" s="18">
        <v>-469786.08274609997</v>
      </c>
      <c r="HJ275" s="18">
        <v>-470615.44197420002</v>
      </c>
      <c r="HK275" s="18">
        <v>-471512.67865370004</v>
      </c>
      <c r="HL275" s="18">
        <v>-471572.25427419995</v>
      </c>
      <c r="HM275" s="18">
        <v>-494813.32870800002</v>
      </c>
      <c r="HN275" s="18">
        <v>-497648.20783940004</v>
      </c>
      <c r="HO275" s="18">
        <v>-498782.18249490007</v>
      </c>
      <c r="HP275" s="18">
        <v>-499075.92412560008</v>
      </c>
      <c r="HQ275" s="18">
        <v>-511180.16596209997</v>
      </c>
      <c r="HR275" s="18">
        <v>-525129.00807590003</v>
      </c>
      <c r="HS275" s="18">
        <v>-526385.81860140001</v>
      </c>
      <c r="HT275" s="18">
        <v>-526583.67822910007</v>
      </c>
      <c r="HU275" s="18">
        <v>-525140.1065902001</v>
      </c>
      <c r="HV275" s="18">
        <v>-550968.14010880003</v>
      </c>
      <c r="HW275" s="18">
        <v>-552185.45249059994</v>
      </c>
      <c r="HX275" s="18">
        <v>-553272.77628009999</v>
      </c>
      <c r="HY275" s="18">
        <v>-554485.12825100007</v>
      </c>
      <c r="HZ275" s="18">
        <v>-595825.86079820001</v>
      </c>
      <c r="IA275" s="18">
        <v>-596054.28589990002</v>
      </c>
      <c r="IB275" s="18">
        <v>-597262.17547760007</v>
      </c>
      <c r="IC275" s="18">
        <v>-547286.52242270007</v>
      </c>
      <c r="ID275" s="18">
        <v>-508480.27014470001</v>
      </c>
      <c r="IE275" s="18">
        <v>-534771.84365579998</v>
      </c>
      <c r="IF275" s="18">
        <v>-414758.03173390002</v>
      </c>
      <c r="IG275" s="18">
        <v>-415148.22148960002</v>
      </c>
      <c r="IH275" s="18">
        <v>-420461.6946705</v>
      </c>
      <c r="II275" s="18">
        <v>-334295.703522</v>
      </c>
      <c r="IJ275" s="18">
        <v>-335175.14765469998</v>
      </c>
      <c r="IK275" s="18">
        <v>-405765.91939710005</v>
      </c>
      <c r="IL275" s="18">
        <v>-466633.96413880005</v>
      </c>
      <c r="IM275" s="18">
        <v>-430692.59912500001</v>
      </c>
      <c r="IN275" s="18">
        <v>-430739.03566360002</v>
      </c>
      <c r="IO275" s="18">
        <v>-501771.09404590004</v>
      </c>
      <c r="IP275" s="18">
        <v>-501771.34288220003</v>
      </c>
      <c r="IQ275" s="18">
        <v>-507164.07693389995</v>
      </c>
      <c r="IR275" s="18">
        <v>-390543.15983640001</v>
      </c>
      <c r="IS275" s="18">
        <v>-236510.3018891</v>
      </c>
      <c r="IT275" s="18">
        <v>-236561.6095552</v>
      </c>
      <c r="IU275" s="18">
        <v>-236575.53393819998</v>
      </c>
      <c r="IV275" s="18">
        <v>-272934.92528539995</v>
      </c>
      <c r="IW275" s="18">
        <v>-274208.45034599997</v>
      </c>
      <c r="IX275" s="18">
        <v>-276774.29252039996</v>
      </c>
      <c r="IY275" s="18">
        <v>-283073.77796129999</v>
      </c>
      <c r="IZ275" s="18">
        <v>-303748.85748469998</v>
      </c>
      <c r="JA275" s="18">
        <v>-317188.7583245</v>
      </c>
      <c r="JB275" s="18">
        <v>-318360.90720960003</v>
      </c>
      <c r="JC275" s="18">
        <v>-318767.48946359998</v>
      </c>
      <c r="JD275" s="18">
        <v>-330873.45274380001</v>
      </c>
      <c r="JE275" s="18">
        <v>-347428.5562928</v>
      </c>
      <c r="JF275" s="18">
        <v>-355380.4635136</v>
      </c>
      <c r="JG275" s="18">
        <v>-355613.32958309999</v>
      </c>
      <c r="JH275" s="18">
        <v>-355588.9910564</v>
      </c>
      <c r="JI275" s="18">
        <v>-412245.73311779997</v>
      </c>
      <c r="JJ275" s="18">
        <v>-413049.48625749996</v>
      </c>
      <c r="JK275" s="18">
        <v>-412291.32862619997</v>
      </c>
      <c r="JL275" s="18">
        <v>-415809.30627360003</v>
      </c>
      <c r="JM275" s="18">
        <v>-423315.65227930003</v>
      </c>
      <c r="JN275" s="18">
        <v>-461359.69788839994</v>
      </c>
      <c r="JO275" s="18">
        <v>-461475.93004540005</v>
      </c>
      <c r="JP275" s="18">
        <v>-460998.92420689994</v>
      </c>
      <c r="JQ275" s="18">
        <v>-460609.60353709996</v>
      </c>
      <c r="JR275" s="18">
        <v>-507440.90821969998</v>
      </c>
      <c r="JS275" s="18">
        <v>-506931.31129619991</v>
      </c>
      <c r="JT275" s="18">
        <v>-506582.06041169999</v>
      </c>
      <c r="JU275" s="18">
        <v>-506088.13909379998</v>
      </c>
      <c r="JV275" s="18">
        <v>-386146.92054970004</v>
      </c>
      <c r="JW275" s="18">
        <v>-398454.23425119999</v>
      </c>
      <c r="JX275" s="18">
        <v>-388736.1112957999</v>
      </c>
      <c r="JY275" s="18">
        <v>-391341.97617009998</v>
      </c>
      <c r="JZ275" s="18">
        <v>-405925.08392900007</v>
      </c>
      <c r="KA275" s="18">
        <v>-428608.35143159993</v>
      </c>
      <c r="KB275" s="18">
        <v>-427302.4300772</v>
      </c>
      <c r="KC275" s="18">
        <v>-425922.11755530001</v>
      </c>
      <c r="KD275" s="18">
        <v>-422880.31228479999</v>
      </c>
      <c r="KE275" s="18">
        <v>-468756.53691049991</v>
      </c>
      <c r="KF275" s="18">
        <v>-469275.33767019992</v>
      </c>
      <c r="KG275" s="18">
        <v>-469032.66992799996</v>
      </c>
      <c r="KH275" s="18">
        <v>-469124.10984799993</v>
      </c>
    </row>
    <row r="276" spans="2:294" x14ac:dyDescent="0.2">
      <c r="B276" s="18" t="s">
        <v>155</v>
      </c>
      <c r="C276" s="18">
        <v>-290.3397306999999</v>
      </c>
      <c r="D276" s="18">
        <v>-564.69511040000009</v>
      </c>
      <c r="E276" s="18">
        <v>-127.44323700000002</v>
      </c>
      <c r="F276" s="18">
        <v>-916.99023480000005</v>
      </c>
      <c r="G276" s="18">
        <v>-934.39475170000003</v>
      </c>
      <c r="H276" s="18">
        <v>-956.35722450000003</v>
      </c>
      <c r="I276" s="18">
        <v>-968.05133920000003</v>
      </c>
      <c r="J276" s="18">
        <v>-957.52398610000023</v>
      </c>
      <c r="K276" s="18">
        <v>-1070.9093365000001</v>
      </c>
      <c r="L276" s="18">
        <v>-960.76763619999997</v>
      </c>
      <c r="M276" s="18">
        <v>-966.38154060000011</v>
      </c>
      <c r="N276" s="18">
        <v>-966.51980420000018</v>
      </c>
      <c r="O276" s="18">
        <v>-987.53346759999999</v>
      </c>
      <c r="P276" s="18">
        <v>-965.07750420000013</v>
      </c>
      <c r="Q276" s="18">
        <v>-946.64750420000007</v>
      </c>
      <c r="R276" s="18">
        <v>-971.04482310000026</v>
      </c>
      <c r="S276" s="18">
        <v>-971.04482340000015</v>
      </c>
      <c r="T276" s="18">
        <v>-1172.0374263000001</v>
      </c>
      <c r="U276" s="18">
        <v>-1165.2102437000001</v>
      </c>
      <c r="V276" s="18">
        <v>-456.59041889999992</v>
      </c>
      <c r="W276" s="18">
        <v>-460.87270170000005</v>
      </c>
      <c r="X276" s="18">
        <v>-464.95024459999991</v>
      </c>
      <c r="Y276" s="18">
        <v>-514.91956889999994</v>
      </c>
      <c r="Z276" s="18">
        <v>-488.03219439999998</v>
      </c>
      <c r="AA276" s="18">
        <v>-484.03174719999993</v>
      </c>
      <c r="AB276" s="18">
        <v>-495.5444442999999</v>
      </c>
      <c r="AC276" s="18">
        <v>-501.33116489999992</v>
      </c>
      <c r="AD276" s="18">
        <v>-501.33116489999992</v>
      </c>
      <c r="AE276" s="18">
        <v>-501.38907159999997</v>
      </c>
      <c r="AF276" s="18">
        <v>-496.28616509999995</v>
      </c>
      <c r="AG276" s="18">
        <v>-490.9283486999999</v>
      </c>
      <c r="AH276" s="18">
        <v>-551.16431620000003</v>
      </c>
      <c r="AI276" s="18">
        <v>-626.83298030000003</v>
      </c>
      <c r="AJ276" s="18">
        <v>-631.07315090000009</v>
      </c>
      <c r="AK276" s="18">
        <v>-868.66215169999998</v>
      </c>
      <c r="AL276" s="18">
        <v>-869.99083680000012</v>
      </c>
      <c r="AM276" s="18">
        <v>-1221.9332334000001</v>
      </c>
      <c r="AN276" s="18">
        <v>-1222.0618359</v>
      </c>
      <c r="AO276" s="18">
        <v>-1243.0500912999998</v>
      </c>
      <c r="AP276" s="18">
        <v>-1338.6058414999998</v>
      </c>
      <c r="AQ276" s="18">
        <v>-1385.8058014999997</v>
      </c>
      <c r="AR276" s="18">
        <v>-1357.8755043999997</v>
      </c>
      <c r="AS276" s="18">
        <v>-1350.9733797999995</v>
      </c>
      <c r="AT276" s="18">
        <v>-1285.1280981999998</v>
      </c>
      <c r="AU276" s="18">
        <v>-1364.6468640000001</v>
      </c>
      <c r="AV276" s="18">
        <v>-836.4462291000001</v>
      </c>
      <c r="AW276" s="18">
        <v>-352.29262689999996</v>
      </c>
      <c r="AX276" s="18">
        <v>-680.11650059999999</v>
      </c>
      <c r="AY276" s="18">
        <v>-656.94576760000007</v>
      </c>
      <c r="AZ276" s="18">
        <v>-666.38376019999998</v>
      </c>
      <c r="BA276" s="18">
        <v>-735.84871889999999</v>
      </c>
      <c r="BB276" s="18">
        <v>-2200.0885736</v>
      </c>
      <c r="BC276" s="18">
        <v>-3820.9625307999986</v>
      </c>
      <c r="BD276" s="18">
        <v>-3820.9625307999986</v>
      </c>
      <c r="BE276" s="18">
        <v>-3864.4286764999993</v>
      </c>
      <c r="BF276" s="18">
        <v>-565.51929910000001</v>
      </c>
      <c r="BG276" s="18">
        <v>-566.05140010000002</v>
      </c>
      <c r="BH276" s="18">
        <v>-585.02960469999994</v>
      </c>
      <c r="BI276" s="18">
        <v>-393.68896639999997</v>
      </c>
      <c r="BJ276" s="18">
        <v>-405.83734849999996</v>
      </c>
      <c r="BK276" s="18">
        <v>-405.83735169999994</v>
      </c>
      <c r="BL276" s="18">
        <v>-534.38374850000002</v>
      </c>
      <c r="BM276" s="18">
        <v>-535.8608491</v>
      </c>
      <c r="BN276" s="18">
        <v>-511.95589140000004</v>
      </c>
      <c r="BO276" s="18">
        <v>-532.97813299999996</v>
      </c>
      <c r="BP276" s="18">
        <v>-535.78550930000006</v>
      </c>
      <c r="BQ276" s="18">
        <v>-151.33822619999998</v>
      </c>
      <c r="BR276" s="18">
        <v>-156.0132734</v>
      </c>
      <c r="BS276" s="18">
        <v>-156.01327370000001</v>
      </c>
      <c r="BT276" s="18">
        <v>-152.31012139999999</v>
      </c>
      <c r="BU276" s="18">
        <v>-213.4005645</v>
      </c>
      <c r="BV276" s="18">
        <v>-259.96715229999995</v>
      </c>
      <c r="BW276" s="18">
        <v>-259.96715299999994</v>
      </c>
      <c r="BX276" s="18">
        <v>-259.96713449999993</v>
      </c>
      <c r="BY276" s="18">
        <v>-377.72231329999988</v>
      </c>
      <c r="BZ276" s="18">
        <v>-381.74834479999998</v>
      </c>
      <c r="CA276" s="18">
        <v>-381.85075289999992</v>
      </c>
      <c r="CB276" s="18">
        <v>-388.18719520000008</v>
      </c>
      <c r="CC276" s="18">
        <v>-400.13126599999998</v>
      </c>
      <c r="CD276" s="18">
        <v>-400.13126599999998</v>
      </c>
      <c r="CE276" s="18">
        <v>-400.97694239999998</v>
      </c>
      <c r="CF276" s="18">
        <v>-362.55629539999995</v>
      </c>
      <c r="CG276" s="18">
        <v>-362.55629579999999</v>
      </c>
      <c r="CH276" s="18">
        <v>-373.50214049999994</v>
      </c>
      <c r="CI276" s="18">
        <v>-373.46107569999992</v>
      </c>
      <c r="CJ276" s="18">
        <v>-393.89818099999991</v>
      </c>
      <c r="CK276" s="18">
        <v>-393.89818259999993</v>
      </c>
      <c r="CL276" s="18">
        <v>-393.85358049999996</v>
      </c>
      <c r="CM276" s="18">
        <v>-393.85358079999997</v>
      </c>
      <c r="CN276" s="18">
        <v>-392.88553869999998</v>
      </c>
      <c r="CO276" s="18">
        <v>-407.8382866</v>
      </c>
      <c r="CP276" s="18">
        <v>-407.79368239999997</v>
      </c>
      <c r="CQ276" s="18">
        <v>-415.38112489999992</v>
      </c>
      <c r="CR276" s="18">
        <v>-1787.2104857000002</v>
      </c>
      <c r="CS276" s="18">
        <v>-694.27048600000012</v>
      </c>
      <c r="CT276" s="18">
        <v>-694.27050640000004</v>
      </c>
      <c r="CU276" s="18">
        <v>-707.20604960000014</v>
      </c>
      <c r="CV276" s="18">
        <v>-741.01673750000032</v>
      </c>
      <c r="CW276" s="18">
        <v>-791.0167382000003</v>
      </c>
      <c r="CX276" s="18">
        <v>-820.96739510000009</v>
      </c>
      <c r="CY276" s="18">
        <v>-391.32279299999993</v>
      </c>
      <c r="CZ276" s="18">
        <v>-626.60591590000001</v>
      </c>
      <c r="DA276" s="18">
        <v>-626.70629789999998</v>
      </c>
      <c r="DB276" s="18">
        <v>-638.00285519999989</v>
      </c>
      <c r="DC276" s="18">
        <v>-543.48115530000007</v>
      </c>
      <c r="DD276" s="18">
        <v>-543.48115530000007</v>
      </c>
      <c r="DE276" s="18">
        <v>-585.04356949999999</v>
      </c>
      <c r="DF276" s="18">
        <v>-582.13480530000004</v>
      </c>
      <c r="DG276" s="18">
        <v>-582.13480530000004</v>
      </c>
      <c r="DH276" s="18">
        <v>-594.01775550000002</v>
      </c>
      <c r="DI276" s="18">
        <v>-595.1284065000001</v>
      </c>
      <c r="DJ276" s="18">
        <v>-595.12840720000008</v>
      </c>
      <c r="DK276" s="18">
        <v>-595.12840870000002</v>
      </c>
      <c r="DL276" s="18">
        <v>-595.0838066</v>
      </c>
      <c r="DM276" s="18">
        <v>-587.22506229999999</v>
      </c>
      <c r="DN276" s="18">
        <v>-587.32414749999998</v>
      </c>
      <c r="DO276" s="18">
        <v>-564.35908599999993</v>
      </c>
      <c r="DP276" s="18">
        <v>-566.19245430000001</v>
      </c>
      <c r="DQ276" s="18">
        <v>-566.14785010000003</v>
      </c>
      <c r="DR276" s="18">
        <v>-558.4070827999999</v>
      </c>
      <c r="DS276" s="18">
        <v>-558.40708309999991</v>
      </c>
      <c r="DT276" s="18">
        <v>-389.08420149999989</v>
      </c>
      <c r="DU276" s="18">
        <v>-399.96988550000003</v>
      </c>
      <c r="DV276" s="18">
        <v>-582.76370739999993</v>
      </c>
      <c r="DW276" s="18">
        <v>-582.76370810000003</v>
      </c>
      <c r="DX276" s="18">
        <v>-594.11161789999994</v>
      </c>
      <c r="DY276" s="18">
        <v>-644.06701580000004</v>
      </c>
      <c r="DZ276" s="18">
        <v>-810.13157790000014</v>
      </c>
      <c r="EA276" s="18">
        <v>-810.22901280000008</v>
      </c>
      <c r="EB276" s="18">
        <v>-821.70021950000012</v>
      </c>
      <c r="EC276" s="18">
        <v>-821.70030100000008</v>
      </c>
      <c r="ED276" s="18">
        <v>-821.6556968000001</v>
      </c>
      <c r="EE276" s="18">
        <v>-672.37081100000012</v>
      </c>
      <c r="EF276" s="18">
        <v>-672.37081130000001</v>
      </c>
      <c r="EG276" s="18">
        <v>-672.37081130000001</v>
      </c>
      <c r="EH276" s="18">
        <v>-683.25313900000003</v>
      </c>
      <c r="EI276" s="18">
        <v>-649.61006600000007</v>
      </c>
      <c r="EJ276" s="18">
        <v>-651.28518910000014</v>
      </c>
      <c r="EK276" s="18">
        <v>-651.28519060000008</v>
      </c>
      <c r="EL276" s="18">
        <v>-651.24058640000021</v>
      </c>
      <c r="EM276" s="18">
        <v>-651.24058870000022</v>
      </c>
      <c r="EN276" s="18">
        <v>-651.33682890000023</v>
      </c>
      <c r="EO276" s="18">
        <v>-667.89460440000005</v>
      </c>
      <c r="EP276" s="18">
        <v>-669.61231620000001</v>
      </c>
      <c r="EQ276" s="18">
        <v>-282.56771199999997</v>
      </c>
      <c r="ER276" s="18">
        <v>-270.63869700000004</v>
      </c>
      <c r="ES276" s="18">
        <v>-454.56869699999993</v>
      </c>
      <c r="ET276" s="18">
        <v>-270.63869729999999</v>
      </c>
      <c r="EU276" s="18">
        <v>-282.96293990000004</v>
      </c>
      <c r="EV276" s="18">
        <v>-314.75389920000003</v>
      </c>
      <c r="EW276" s="18">
        <v>-314.6128114</v>
      </c>
      <c r="EX276" s="18">
        <v>-314.6128114</v>
      </c>
      <c r="EY276" s="18">
        <v>-370.29205350000007</v>
      </c>
      <c r="EZ276" s="18">
        <v>-314.24744950000002</v>
      </c>
      <c r="FA276" s="18">
        <v>-314.34313469999995</v>
      </c>
      <c r="FB276" s="18">
        <v>-323.4125914</v>
      </c>
      <c r="FC276" s="18">
        <v>-323.41273289999998</v>
      </c>
      <c r="FD276" s="18">
        <v>-323.3681287</v>
      </c>
      <c r="FE276" s="18">
        <v>-288.12821789999998</v>
      </c>
      <c r="FF276" s="18">
        <v>-640.12821819999999</v>
      </c>
      <c r="FG276" s="18">
        <v>-640.12821819999999</v>
      </c>
      <c r="FH276" s="18">
        <v>-649.78099310000016</v>
      </c>
      <c r="FI276" s="18">
        <v>-300.94320829999998</v>
      </c>
      <c r="FJ276" s="18">
        <v>-300.94320900000002</v>
      </c>
      <c r="FK276" s="18">
        <v>-303.56757569999996</v>
      </c>
      <c r="FL276" s="18">
        <v>-103.52297359999999</v>
      </c>
      <c r="FM276" s="18">
        <v>-101.4628924</v>
      </c>
      <c r="FN276" s="18">
        <v>-101.55719870000001</v>
      </c>
      <c r="FO276" s="18">
        <v>-121.76155969999999</v>
      </c>
      <c r="FP276" s="18">
        <v>-120.71202760000001</v>
      </c>
      <c r="FQ276" s="18">
        <v>-116.5070877</v>
      </c>
      <c r="FR276" s="18">
        <v>-135.86633040000001</v>
      </c>
      <c r="FS276" s="18">
        <v>-135.86633069999999</v>
      </c>
      <c r="FT276" s="18">
        <v>-135.86633069999999</v>
      </c>
      <c r="FU276" s="18">
        <v>-141.2717724</v>
      </c>
      <c r="FV276" s="18">
        <v>-172.18090620000004</v>
      </c>
      <c r="FW276" s="18">
        <v>-169.95836259999999</v>
      </c>
      <c r="FX276" s="18">
        <v>-169.95836259999999</v>
      </c>
      <c r="FY276" s="18">
        <v>-169.95836469999998</v>
      </c>
      <c r="FZ276" s="18">
        <v>-169.91376070000001</v>
      </c>
      <c r="GA276" s="18">
        <v>-169.96293789999999</v>
      </c>
      <c r="GB276" s="18">
        <v>-140.42766659999998</v>
      </c>
      <c r="GC276" s="18">
        <v>-140.4309963</v>
      </c>
      <c r="GD276" s="18">
        <v>-140.38639210000002</v>
      </c>
      <c r="GE276" s="18">
        <v>-141.10150609999999</v>
      </c>
      <c r="GF276" s="18">
        <v>-141.10150640000001</v>
      </c>
      <c r="GG276" s="18">
        <v>-141.10150640000001</v>
      </c>
      <c r="GH276" s="18">
        <v>-141.10150640000001</v>
      </c>
      <c r="GI276" s="18">
        <v>-404.09078180000006</v>
      </c>
      <c r="GJ276" s="18">
        <v>-404.09078250000005</v>
      </c>
      <c r="GK276" s="18">
        <v>-404.09078410000001</v>
      </c>
      <c r="GL276" s="18">
        <v>-404.04618199999999</v>
      </c>
      <c r="GM276" s="18">
        <v>-404.04618219999998</v>
      </c>
      <c r="GN276" s="18">
        <v>-404.13809399999997</v>
      </c>
      <c r="GO276" s="18">
        <v>-559.67757669999992</v>
      </c>
      <c r="GP276" s="18">
        <v>-421.281003</v>
      </c>
      <c r="GQ276" s="18">
        <v>-421.24880139999999</v>
      </c>
      <c r="GR276" s="18">
        <v>-422.60803390000007</v>
      </c>
      <c r="GS276" s="18">
        <v>-422.60803420000002</v>
      </c>
      <c r="GT276" s="18">
        <v>-422.60803420000002</v>
      </c>
      <c r="GU276" s="18">
        <v>-422.56342999999998</v>
      </c>
      <c r="GV276" s="18">
        <v>-452.64479940000007</v>
      </c>
      <c r="GW276" s="18">
        <v>-451.13583740000001</v>
      </c>
      <c r="GX276" s="18">
        <v>-451.13033739999997</v>
      </c>
      <c r="GY276" s="18">
        <v>-451.0857853</v>
      </c>
      <c r="GZ276" s="18">
        <v>-450.95980679999991</v>
      </c>
      <c r="HA276" s="18">
        <v>-451.05125570000001</v>
      </c>
      <c r="HB276" s="18">
        <v>-462.42511819999999</v>
      </c>
      <c r="HC276" s="18">
        <v>-462.42511819999999</v>
      </c>
      <c r="HD276" s="18">
        <v>-162.38051400000001</v>
      </c>
      <c r="HE276" s="18">
        <v>-133.01425860000001</v>
      </c>
      <c r="HF276" s="18">
        <v>-133.01425879999999</v>
      </c>
      <c r="HG276" s="18">
        <v>-133.01425879999999</v>
      </c>
      <c r="HH276" s="18">
        <v>-132.96965460000004</v>
      </c>
      <c r="HI276" s="18">
        <v>-134.36773800000003</v>
      </c>
      <c r="HJ276" s="18">
        <v>-134.36773870000002</v>
      </c>
      <c r="HK276" s="18">
        <v>-134.36772870000001</v>
      </c>
      <c r="HL276" s="18">
        <v>-134.36772870000001</v>
      </c>
      <c r="HM276" s="18">
        <v>-134.32312469999999</v>
      </c>
      <c r="HN276" s="18">
        <v>-138.05422099999998</v>
      </c>
      <c r="HO276" s="18">
        <v>-149.42808600000001</v>
      </c>
      <c r="HP276" s="18">
        <v>-151.10020230000001</v>
      </c>
      <c r="HQ276" s="18">
        <v>-151.0555981</v>
      </c>
      <c r="HR276" s="18">
        <v>-152.41483059999999</v>
      </c>
      <c r="HS276" s="18">
        <v>-152.41483079999998</v>
      </c>
      <c r="HT276" s="18">
        <v>-152.41483079999998</v>
      </c>
      <c r="HU276" s="18">
        <v>-152.3702266</v>
      </c>
      <c r="HV276" s="18">
        <v>-181.61821470000004</v>
      </c>
      <c r="HW276" s="18">
        <v>-181.61824539999998</v>
      </c>
      <c r="HX276" s="18">
        <v>-181.61824539999998</v>
      </c>
      <c r="HY276" s="18">
        <v>-181.61824539999998</v>
      </c>
      <c r="HZ276" s="18">
        <v>-181.57364139999999</v>
      </c>
      <c r="IA276" s="18">
        <v>-181.57364139999999</v>
      </c>
      <c r="IB276" s="18">
        <v>-192.94750389999999</v>
      </c>
      <c r="IC276" s="18">
        <v>-192.94750389999999</v>
      </c>
      <c r="ID276" s="18">
        <v>-192.90289969999998</v>
      </c>
      <c r="IE276" s="18">
        <v>-193.61801370000001</v>
      </c>
      <c r="IF276" s="18">
        <v>-193.61801389999999</v>
      </c>
      <c r="IG276" s="18">
        <v>-189.85305540000002</v>
      </c>
      <c r="IH276" s="18">
        <v>-188.25207979999999</v>
      </c>
      <c r="II276" s="18">
        <v>-188.96578639999998</v>
      </c>
      <c r="IJ276" s="18">
        <v>-188.96578639999998</v>
      </c>
      <c r="IK276" s="18">
        <v>-188.96578639999998</v>
      </c>
      <c r="IL276" s="18">
        <v>-188.78707950000003</v>
      </c>
      <c r="IM276" s="18">
        <v>-188.74247550000001</v>
      </c>
      <c r="IN276" s="18">
        <v>-188.74247550000001</v>
      </c>
      <c r="IO276" s="18">
        <v>-219.47678250000001</v>
      </c>
      <c r="IP276" s="18">
        <v>-219.47678250000001</v>
      </c>
      <c r="IQ276" s="18">
        <v>-221.13634589999998</v>
      </c>
      <c r="IR276" s="18">
        <v>-222.49557839999997</v>
      </c>
      <c r="IS276" s="18">
        <v>-222.49557859999993</v>
      </c>
      <c r="IT276" s="18">
        <v>-222.49557859999993</v>
      </c>
      <c r="IU276" s="18">
        <v>-222.49557859999993</v>
      </c>
      <c r="IV276" s="18">
        <v>-250.94000279999992</v>
      </c>
      <c r="IW276" s="18">
        <v>-250.94000279999992</v>
      </c>
      <c r="IX276" s="18">
        <v>-250.94000279999992</v>
      </c>
      <c r="IY276" s="18">
        <v>-250.94000279999992</v>
      </c>
      <c r="IZ276" s="18">
        <v>-250.89539879999995</v>
      </c>
      <c r="JA276" s="18">
        <v>-250.89539879999995</v>
      </c>
      <c r="JB276" s="18">
        <v>-512.24426129999995</v>
      </c>
      <c r="JC276" s="18">
        <v>-512.24426129999995</v>
      </c>
      <c r="JD276" s="18">
        <v>-512.19965710000008</v>
      </c>
      <c r="JE276" s="18">
        <v>-512.91477110000005</v>
      </c>
      <c r="JF276" s="18">
        <v>-512.91477129999998</v>
      </c>
      <c r="JG276" s="18">
        <v>-512.91477129999998</v>
      </c>
      <c r="JH276" s="18">
        <v>-512.8701671</v>
      </c>
      <c r="JI276" s="18">
        <v>-512.87016740000001</v>
      </c>
      <c r="JJ276" s="18">
        <v>-512.87016740000001</v>
      </c>
      <c r="JK276" s="18">
        <v>-512.87016740000001</v>
      </c>
      <c r="JL276" s="18">
        <v>-512.87016740000001</v>
      </c>
      <c r="JM276" s="18">
        <v>-512.82556340000008</v>
      </c>
      <c r="JN276" s="18">
        <v>-512.82556340000008</v>
      </c>
      <c r="JO276" s="18">
        <v>-512.82556739999995</v>
      </c>
      <c r="JP276" s="18">
        <v>-514.90353100000004</v>
      </c>
      <c r="JQ276" s="18">
        <v>-514.85892680000006</v>
      </c>
      <c r="JR276" s="18">
        <v>-513.7362736</v>
      </c>
      <c r="JS276" s="18">
        <v>-513.73627379999994</v>
      </c>
      <c r="JT276" s="18">
        <v>-513.73627379999994</v>
      </c>
      <c r="JU276" s="18">
        <v>-513.73627379999994</v>
      </c>
      <c r="JV276" s="18">
        <v>-513.6916698</v>
      </c>
      <c r="JW276" s="18">
        <v>-54.189191899999997</v>
      </c>
      <c r="JX276" s="18">
        <v>-54.189191899999997</v>
      </c>
      <c r="JY276" s="18">
        <v>-1.864381800000001</v>
      </c>
      <c r="JZ276" s="18">
        <v>-54.144587899999998</v>
      </c>
      <c r="KA276" s="18">
        <v>-54.144587899999998</v>
      </c>
      <c r="KB276" s="18">
        <v>-54.144587899999998</v>
      </c>
      <c r="KC276" s="18">
        <v>-54.144587899999998</v>
      </c>
      <c r="KD276" s="18">
        <v>-54.099983700000003</v>
      </c>
      <c r="KE276" s="18">
        <v>-54.815097500000007</v>
      </c>
      <c r="KF276" s="18">
        <v>-54.815097700000003</v>
      </c>
      <c r="KG276" s="18">
        <v>-54.815097700000003</v>
      </c>
      <c r="KH276" s="18">
        <v>-54.815097700000003</v>
      </c>
    </row>
    <row r="277" spans="2:294" x14ac:dyDescent="0.2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</row>
    <row r="278" spans="2:294" x14ac:dyDescent="0.2">
      <c r="B278" s="14" t="s">
        <v>156</v>
      </c>
      <c r="C278" s="14">
        <v>-44342.216185098681</v>
      </c>
      <c r="D278" s="14">
        <v>-47089.870432199175</v>
      </c>
      <c r="E278" s="14">
        <v>-47725.567136000747</v>
      </c>
      <c r="F278" s="14">
        <v>-44531.391159498766</v>
      </c>
      <c r="G278" s="14">
        <v>-39855.651850400609</v>
      </c>
      <c r="H278" s="14">
        <v>-39776.966769200109</v>
      </c>
      <c r="I278" s="14">
        <v>-40171.160425600356</v>
      </c>
      <c r="J278" s="14">
        <v>-41894.611352798653</v>
      </c>
      <c r="K278" s="14">
        <v>-48460.724959300031</v>
      </c>
      <c r="L278" s="14">
        <v>-49849.043796199483</v>
      </c>
      <c r="M278" s="14">
        <v>-46615.563265898432</v>
      </c>
      <c r="N278" s="14">
        <v>-46347.2732197</v>
      </c>
      <c r="O278" s="14">
        <v>-50238.068522899084</v>
      </c>
      <c r="P278" s="14">
        <v>-48271.515675798204</v>
      </c>
      <c r="Q278" s="14">
        <v>-53383.32443710028</v>
      </c>
      <c r="R278" s="14">
        <v>-44654.144909599534</v>
      </c>
      <c r="S278" s="14">
        <v>-44622.1155766011</v>
      </c>
      <c r="T278" s="14">
        <v>-47466.149895000002</v>
      </c>
      <c r="U278" s="14">
        <v>-38998.112234400993</v>
      </c>
      <c r="V278" s="14">
        <v>-46997.817867201229</v>
      </c>
      <c r="W278" s="14">
        <v>-43395.385837199668</v>
      </c>
      <c r="X278" s="14">
        <v>-43720.283972300356</v>
      </c>
      <c r="Y278" s="14">
        <v>-46322.511378903044</v>
      </c>
      <c r="Z278" s="14">
        <v>-44230.086850600892</v>
      </c>
      <c r="AA278" s="14">
        <v>-42260.357607002399</v>
      </c>
      <c r="AB278" s="14">
        <v>-46679.639968700838</v>
      </c>
      <c r="AC278" s="14">
        <v>-44834.804327300888</v>
      </c>
      <c r="AD278" s="14">
        <v>-50391.754169801556</v>
      </c>
      <c r="AE278" s="14">
        <v>-50492.752862802328</v>
      </c>
      <c r="AF278" s="14">
        <v>-44586.011671701504</v>
      </c>
      <c r="AG278" s="14">
        <v>-43251.028215300496</v>
      </c>
      <c r="AH278" s="14">
        <v>-44370.398340802603</v>
      </c>
      <c r="AI278" s="14">
        <v>-45002.230372003811</v>
      </c>
      <c r="AJ278" s="14">
        <v>-45221.755076902176</v>
      </c>
      <c r="AK278" s="14">
        <v>-43922.825990400146</v>
      </c>
      <c r="AL278" s="14">
        <v>-47703.25101390182</v>
      </c>
      <c r="AM278" s="14">
        <v>-46961.91231820055</v>
      </c>
      <c r="AN278" s="14">
        <v>-44845.386099599556</v>
      </c>
      <c r="AO278" s="14">
        <v>-50533.752645400484</v>
      </c>
      <c r="AP278" s="14">
        <v>-43584.642043099993</v>
      </c>
      <c r="AQ278" s="14">
        <v>-43819.87580390137</v>
      </c>
      <c r="AR278" s="14">
        <v>-48259.132934999689</v>
      </c>
      <c r="AS278" s="14">
        <v>-41553.604669100496</v>
      </c>
      <c r="AT278" s="14">
        <v>-38431.919460599362</v>
      </c>
      <c r="AU278" s="14">
        <v>-32476.980975798986</v>
      </c>
      <c r="AV278" s="14">
        <v>-26765.003658799957</v>
      </c>
      <c r="AW278" s="14">
        <v>-19026.823364400178</v>
      </c>
      <c r="AX278" s="14">
        <v>-20682.779759799261</v>
      </c>
      <c r="AY278" s="14">
        <v>-27519.239029301192</v>
      </c>
      <c r="AZ278" s="14">
        <v>-29431.295589802699</v>
      </c>
      <c r="BA278" s="14">
        <v>-32662.495814600195</v>
      </c>
      <c r="BB278" s="14">
        <v>-31418.915809500391</v>
      </c>
      <c r="BC278" s="14">
        <v>-23368.294803399644</v>
      </c>
      <c r="BD278" s="14">
        <v>-25192.269915599216</v>
      </c>
      <c r="BE278" s="14">
        <v>-25824.105468197489</v>
      </c>
      <c r="BF278" s="14">
        <v>-22227.939217698779</v>
      </c>
      <c r="BG278" s="14">
        <v>-22147.034536299998</v>
      </c>
      <c r="BH278" s="14">
        <v>-20162.0952984</v>
      </c>
      <c r="BI278" s="14">
        <v>-24648.233957800003</v>
      </c>
      <c r="BJ278" s="14">
        <v>-26908.700665499997</v>
      </c>
      <c r="BK278" s="14">
        <v>-31365.205371699994</v>
      </c>
      <c r="BL278" s="14">
        <v>-34644.182546700002</v>
      </c>
      <c r="BM278" s="14">
        <v>-37694.5143742</v>
      </c>
      <c r="BN278" s="14">
        <v>-39961.509609400004</v>
      </c>
      <c r="BO278" s="14">
        <v>-42262.863399899994</v>
      </c>
      <c r="BP278" s="14">
        <v>-46160.030478000001</v>
      </c>
      <c r="BQ278" s="14">
        <v>-51422.881971999996</v>
      </c>
      <c r="BR278" s="14">
        <v>-43925.363806600006</v>
      </c>
      <c r="BS278" s="14">
        <v>-44329.434771499997</v>
      </c>
      <c r="BT278" s="14">
        <v>-44743.250339399994</v>
      </c>
      <c r="BU278" s="14">
        <v>-43400.507309600005</v>
      </c>
      <c r="BV278" s="14">
        <v>-46187.335431899999</v>
      </c>
      <c r="BW278" s="14">
        <v>-48224.143221499995</v>
      </c>
      <c r="BX278" s="14">
        <v>-48642.333718200003</v>
      </c>
      <c r="BY278" s="14">
        <v>-49085.242440900001</v>
      </c>
      <c r="BZ278" s="14">
        <v>-53876.370783100007</v>
      </c>
      <c r="CA278" s="14">
        <v>-169760.98412750001</v>
      </c>
      <c r="CB278" s="14">
        <v>-174165.76024480004</v>
      </c>
      <c r="CC278" s="14">
        <v>-181470.14374499998</v>
      </c>
      <c r="CD278" s="14">
        <v>-194968.63755369998</v>
      </c>
      <c r="CE278" s="14">
        <v>-185844.90282419999</v>
      </c>
      <c r="CF278" s="14">
        <v>-185950.29619839997</v>
      </c>
      <c r="CG278" s="14">
        <v>-187831.90748719999</v>
      </c>
      <c r="CH278" s="14">
        <v>-192329.28032399996</v>
      </c>
      <c r="CI278" s="14">
        <v>-185339.40741989997</v>
      </c>
      <c r="CJ278" s="14">
        <v>-194528.35858310002</v>
      </c>
      <c r="CK278" s="14">
        <v>-198314.19843560003</v>
      </c>
      <c r="CL278" s="14">
        <v>-211834.29907090002</v>
      </c>
      <c r="CM278" s="14">
        <v>-218860.37104849998</v>
      </c>
      <c r="CN278" s="14">
        <v>-226568.78409990002</v>
      </c>
      <c r="CO278" s="14">
        <v>-237461.56690590002</v>
      </c>
      <c r="CP278" s="14">
        <v>-241089.04880219995</v>
      </c>
      <c r="CQ278" s="14">
        <v>-249765.2138121</v>
      </c>
      <c r="CR278" s="14">
        <v>-245337.49787759996</v>
      </c>
      <c r="CS278" s="14">
        <v>-244112.16590109997</v>
      </c>
      <c r="CT278" s="14">
        <v>-244795.07280489997</v>
      </c>
      <c r="CU278" s="14">
        <v>-238997.91779380001</v>
      </c>
      <c r="CV278" s="14">
        <v>-248192.86130310001</v>
      </c>
      <c r="CW278" s="14">
        <v>-250304.51323070002</v>
      </c>
      <c r="CX278" s="14">
        <v>-251334.89736049995</v>
      </c>
      <c r="CY278" s="14">
        <v>-251860.95990129997</v>
      </c>
      <c r="CZ278" s="14">
        <v>-252554.13778499997</v>
      </c>
      <c r="DA278" s="14">
        <v>-255879.78951820001</v>
      </c>
      <c r="DB278" s="14">
        <v>-253247.04217400003</v>
      </c>
      <c r="DC278" s="14">
        <v>-254182.93466299999</v>
      </c>
      <c r="DD278" s="14">
        <v>-255548.29158819999</v>
      </c>
      <c r="DE278" s="14">
        <v>-223159.89069200002</v>
      </c>
      <c r="DF278" s="14">
        <v>-208799.54603539995</v>
      </c>
      <c r="DG278" s="14">
        <v>-232472.58650470001</v>
      </c>
      <c r="DH278" s="14">
        <v>-264404.75533080002</v>
      </c>
      <c r="DI278" s="14">
        <v>-210767.02895750001</v>
      </c>
      <c r="DJ278" s="14">
        <v>-204975.55367329999</v>
      </c>
      <c r="DK278" s="14">
        <v>-206521.82931680002</v>
      </c>
      <c r="DL278" s="14">
        <v>-220001.88321749997</v>
      </c>
      <c r="DM278" s="14">
        <v>-216822.65988920003</v>
      </c>
      <c r="DN278" s="14">
        <v>-201407.4193836</v>
      </c>
      <c r="DO278" s="14">
        <v>-198508.99212580002</v>
      </c>
      <c r="DP278" s="14">
        <v>-198347.43293779998</v>
      </c>
      <c r="DQ278" s="14">
        <v>-212839.06568709997</v>
      </c>
      <c r="DR278" s="14">
        <v>-205605.42421620002</v>
      </c>
      <c r="DS278" s="14">
        <v>-204602.42914749999</v>
      </c>
      <c r="DT278" s="14">
        <v>-219178.9968655</v>
      </c>
      <c r="DU278" s="14">
        <v>-270400.92516740004</v>
      </c>
      <c r="DV278" s="14">
        <v>-358954.44337240001</v>
      </c>
      <c r="DW278" s="14">
        <v>-372886.9623518</v>
      </c>
      <c r="DX278" s="14">
        <v>-397383.64796030009</v>
      </c>
      <c r="DY278" s="14">
        <v>-415475.41522430012</v>
      </c>
      <c r="DZ278" s="14">
        <v>-436530.69582420005</v>
      </c>
      <c r="EA278" s="14">
        <v>-471465.08691650012</v>
      </c>
      <c r="EB278" s="14">
        <v>-487421.42930710013</v>
      </c>
      <c r="EC278" s="14">
        <v>-498197.78563530004</v>
      </c>
      <c r="ED278" s="14">
        <v>-501394.48744739994</v>
      </c>
      <c r="EE278" s="14">
        <v>-512850.87407250004</v>
      </c>
      <c r="EF278" s="14">
        <v>-546426.11737140012</v>
      </c>
      <c r="EG278" s="14">
        <v>-564180.07854809996</v>
      </c>
      <c r="EH278" s="14">
        <v>-567496.57670819992</v>
      </c>
      <c r="EI278" s="14">
        <v>-605378.24627300003</v>
      </c>
      <c r="EJ278" s="14">
        <v>-619318.79842999997</v>
      </c>
      <c r="EK278" s="14">
        <v>-631756.09380410006</v>
      </c>
      <c r="EL278" s="14">
        <v>-646866.37979949999</v>
      </c>
      <c r="EM278" s="14">
        <v>-629996.7597830001</v>
      </c>
      <c r="EN278" s="14">
        <v>-625223.3897691</v>
      </c>
      <c r="EO278" s="14">
        <v>-690247.4171488001</v>
      </c>
      <c r="EP278" s="14">
        <v>-716283.15977329994</v>
      </c>
      <c r="EQ278" s="14">
        <v>-727686.36455739988</v>
      </c>
      <c r="ER278" s="14">
        <v>-722458.81632879982</v>
      </c>
      <c r="ES278" s="14">
        <v>-707660.71660949988</v>
      </c>
      <c r="ET278" s="14">
        <v>-910330.80929429992</v>
      </c>
      <c r="EU278" s="14">
        <v>-900266.34766429989</v>
      </c>
      <c r="EV278" s="14">
        <v>-889215.4124901999</v>
      </c>
      <c r="EW278" s="14">
        <v>-876919.34247199993</v>
      </c>
      <c r="EX278" s="14">
        <v>-891675.61261469987</v>
      </c>
      <c r="EY278" s="14">
        <v>-916703.35321909992</v>
      </c>
      <c r="EZ278" s="14">
        <v>-937625.32024979999</v>
      </c>
      <c r="FA278" s="14">
        <v>-902303.1577768001</v>
      </c>
      <c r="FB278" s="14">
        <v>-745127.32752109994</v>
      </c>
      <c r="FC278" s="14">
        <v>-720042.98524369998</v>
      </c>
      <c r="FD278" s="14">
        <v>-704943.39775689994</v>
      </c>
      <c r="FE278" s="14">
        <v>-661437.93583540013</v>
      </c>
      <c r="FF278" s="14">
        <v>-670720.06149639993</v>
      </c>
      <c r="FG278" s="14">
        <v>-668482.91230609978</v>
      </c>
      <c r="FH278" s="14">
        <v>-607271.87427070003</v>
      </c>
      <c r="FI278" s="14">
        <v>-621065.49702969997</v>
      </c>
      <c r="FJ278" s="14">
        <v>-620822.74552970007</v>
      </c>
      <c r="FK278" s="14">
        <v>-726192.79356620018</v>
      </c>
      <c r="FL278" s="14">
        <v>-834131.23372030002</v>
      </c>
      <c r="FM278" s="14">
        <v>-1008097.5865463001</v>
      </c>
      <c r="FN278" s="14">
        <v>-1103932.1750811001</v>
      </c>
      <c r="FO278" s="14">
        <v>-1094093.2914308999</v>
      </c>
      <c r="FP278" s="14">
        <v>-1088183.2586149999</v>
      </c>
      <c r="FQ278" s="14">
        <v>-1079906.6328448998</v>
      </c>
      <c r="FR278" s="14">
        <v>-1092705.8669142001</v>
      </c>
      <c r="FS278" s="14">
        <v>-1074687.9126585999</v>
      </c>
      <c r="FT278" s="14">
        <v>-1074998.8046737998</v>
      </c>
      <c r="FU278" s="14">
        <v>-1051465.8735921998</v>
      </c>
      <c r="FV278" s="14">
        <v>-1040435.2937866999</v>
      </c>
      <c r="FW278" s="14">
        <v>-1049981.2333100999</v>
      </c>
      <c r="FX278" s="14">
        <v>-1072901.9710841</v>
      </c>
      <c r="FY278" s="14">
        <v>-1074025.6709381</v>
      </c>
      <c r="FZ278" s="14">
        <v>-1112279.6011248</v>
      </c>
      <c r="GA278" s="14">
        <v>-1118317.4595975999</v>
      </c>
      <c r="GB278" s="14">
        <v>-1117824.4659128</v>
      </c>
      <c r="GC278" s="14">
        <v>-1132219.1709791</v>
      </c>
      <c r="GD278" s="14">
        <v>-1115406.9032773999</v>
      </c>
      <c r="GE278" s="14">
        <v>-1123692.2213293002</v>
      </c>
      <c r="GF278" s="14">
        <v>-1141994.5722606</v>
      </c>
      <c r="GG278" s="14">
        <v>-1159329.1187419</v>
      </c>
      <c r="GH278" s="14">
        <v>-1159329.1187419</v>
      </c>
      <c r="GI278" s="14">
        <v>-1176547.9466072</v>
      </c>
      <c r="GJ278" s="14">
        <v>-1210307.4016223</v>
      </c>
      <c r="GK278" s="14">
        <v>-1199367.2970924</v>
      </c>
      <c r="GL278" s="14">
        <v>-1214436.7763856002</v>
      </c>
      <c r="GM278" s="14">
        <v>-1255417.4208324</v>
      </c>
      <c r="GN278" s="14">
        <v>-1256002.7516388001</v>
      </c>
      <c r="GO278" s="14">
        <v>-1197843.7487454</v>
      </c>
      <c r="GP278" s="14">
        <v>-1199251.3430069</v>
      </c>
      <c r="GQ278" s="14">
        <v>-1245401.9178440999</v>
      </c>
      <c r="GR278" s="14">
        <v>-1261730.7945081</v>
      </c>
      <c r="GS278" s="14">
        <v>-1261750.5774714001</v>
      </c>
      <c r="GT278" s="14">
        <v>-1234001.22872</v>
      </c>
      <c r="GU278" s="14">
        <v>-1225850.2730977</v>
      </c>
      <c r="GV278" s="14">
        <v>-1227955.8624249001</v>
      </c>
      <c r="GW278" s="14">
        <v>-1246628.7274613001</v>
      </c>
      <c r="GX278" s="14">
        <v>-1251599.6061062999</v>
      </c>
      <c r="GY278" s="14">
        <v>-1278472.9062681</v>
      </c>
      <c r="GZ278" s="14">
        <v>-1232013.9107917999</v>
      </c>
      <c r="HA278" s="14">
        <v>-1175779.3147980999</v>
      </c>
      <c r="HB278" s="14">
        <v>-1214004.7529309001</v>
      </c>
      <c r="HC278" s="14">
        <v>-1219973.4955518998</v>
      </c>
      <c r="HD278" s="14">
        <v>-1204672.2011157</v>
      </c>
      <c r="HE278" s="14">
        <v>-1183903.2412648001</v>
      </c>
      <c r="HF278" s="14">
        <v>-1156025.3404580001</v>
      </c>
      <c r="HG278" s="14">
        <v>-1158471.8581965</v>
      </c>
      <c r="HH278" s="14">
        <v>-1187453.5310535999</v>
      </c>
      <c r="HI278" s="14">
        <v>-1215297.9578204998</v>
      </c>
      <c r="HJ278" s="14">
        <v>-1234358.0047591</v>
      </c>
      <c r="HK278" s="14">
        <v>-1387663.0244525</v>
      </c>
      <c r="HL278" s="14">
        <v>-1579685.4711428997</v>
      </c>
      <c r="HM278" s="14">
        <v>-1625758.0132938004</v>
      </c>
      <c r="HN278" s="14">
        <v>-1583419.2197165003</v>
      </c>
      <c r="HO278" s="14">
        <v>-1636414.5732079006</v>
      </c>
      <c r="HP278" s="14">
        <v>-1197170.1814394998</v>
      </c>
      <c r="HQ278" s="14">
        <v>-1186892.5315834999</v>
      </c>
      <c r="HR278" s="14">
        <v>-1134440.6691548997</v>
      </c>
      <c r="HS278" s="14">
        <v>-1002083.2079749998</v>
      </c>
      <c r="HT278" s="14">
        <v>-689557.14807999984</v>
      </c>
      <c r="HU278" s="14">
        <v>-747596.81343079987</v>
      </c>
      <c r="HV278" s="14">
        <v>-780801.73413669993</v>
      </c>
      <c r="HW278" s="14">
        <v>-766036.92912729993</v>
      </c>
      <c r="HX278" s="14">
        <v>-795909.79598949989</v>
      </c>
      <c r="HY278" s="14">
        <v>-853248.46709179995</v>
      </c>
      <c r="HZ278" s="14">
        <v>-973219.18252349983</v>
      </c>
      <c r="IA278" s="14">
        <v>-1089089.0784421</v>
      </c>
      <c r="IB278" s="14">
        <v>-1130754.7950434</v>
      </c>
      <c r="IC278" s="14">
        <v>-1171980.7232560001</v>
      </c>
      <c r="ID278" s="14">
        <v>-1241467.0806112997</v>
      </c>
      <c r="IE278" s="14">
        <v>-1256594.7804432998</v>
      </c>
      <c r="IF278" s="14">
        <v>-1268692.968015</v>
      </c>
      <c r="IG278" s="14">
        <v>-1298049.4935019999</v>
      </c>
      <c r="IH278" s="14">
        <v>-1317188.6844202997</v>
      </c>
      <c r="II278" s="14">
        <v>-1318040.5286102998</v>
      </c>
      <c r="IJ278" s="14">
        <v>-1313997.1147123999</v>
      </c>
      <c r="IK278" s="14">
        <v>-1340062.1395121999</v>
      </c>
      <c r="IL278" s="14">
        <v>-1426599.8981625999</v>
      </c>
      <c r="IM278" s="14">
        <v>-1186701.0413058999</v>
      </c>
      <c r="IN278" s="14">
        <v>-1243380.4225300001</v>
      </c>
      <c r="IO278" s="14">
        <v>-892589.90735050011</v>
      </c>
      <c r="IP278" s="14">
        <v>-801610.43217539997</v>
      </c>
      <c r="IQ278" s="14">
        <v>-623504.16665390017</v>
      </c>
      <c r="IR278" s="14">
        <v>-423238.54501210019</v>
      </c>
      <c r="IS278" s="14">
        <v>-198367.55784590018</v>
      </c>
      <c r="IT278" s="14">
        <v>-51829.132646200123</v>
      </c>
      <c r="IU278" s="14">
        <v>175557.96996659986</v>
      </c>
      <c r="IV278" s="14">
        <v>299204.77912649984</v>
      </c>
      <c r="IW278" s="14">
        <v>422673.43884919985</v>
      </c>
      <c r="IX278" s="14">
        <v>613197.31532249984</v>
      </c>
      <c r="IY278" s="14">
        <v>1044794.3493545998</v>
      </c>
      <c r="IZ278" s="14">
        <v>1220419.1758991999</v>
      </c>
      <c r="JA278" s="14">
        <v>1371844.6277995</v>
      </c>
      <c r="JB278" s="14">
        <v>1495190.2694571</v>
      </c>
      <c r="JC278" s="14">
        <v>2280345.0784303998</v>
      </c>
      <c r="JD278" s="14">
        <v>2485635.1517302995</v>
      </c>
      <c r="JE278" s="14">
        <v>2617804.9066971997</v>
      </c>
      <c r="JF278" s="14">
        <v>2628649.8711645994</v>
      </c>
      <c r="JG278" s="14">
        <v>2599080.8452380998</v>
      </c>
      <c r="JH278" s="14">
        <v>2576694.8863449995</v>
      </c>
      <c r="JI278" s="14">
        <v>2472740.6900664</v>
      </c>
      <c r="JJ278" s="14">
        <v>2448547.6452791998</v>
      </c>
      <c r="JK278" s="14">
        <v>2321189.6674297997</v>
      </c>
      <c r="JL278" s="14">
        <v>2228166.0646052002</v>
      </c>
      <c r="JM278" s="14">
        <v>2172144.4690005998</v>
      </c>
      <c r="JN278" s="14">
        <v>2157743.7755646999</v>
      </c>
      <c r="JO278" s="14">
        <v>2150849.5476019997</v>
      </c>
      <c r="JP278" s="14">
        <v>2159985.4972535996</v>
      </c>
      <c r="JQ278" s="14">
        <v>2192142.5818403997</v>
      </c>
      <c r="JR278" s="14">
        <v>2180483.3790733996</v>
      </c>
      <c r="JS278" s="14">
        <v>2175799.1009920998</v>
      </c>
      <c r="JT278" s="14">
        <v>2759438.8721241998</v>
      </c>
      <c r="JU278" s="14">
        <v>2672961.9010383994</v>
      </c>
      <c r="JV278" s="14">
        <v>2513794.6011398993</v>
      </c>
      <c r="JW278" s="14">
        <v>2412417.8449406996</v>
      </c>
      <c r="JX278" s="14">
        <v>2356093.4813697995</v>
      </c>
      <c r="JY278" s="14">
        <v>2308831.0940994998</v>
      </c>
      <c r="JZ278" s="14">
        <v>2082995.4920609999</v>
      </c>
      <c r="KA278" s="14">
        <v>2043804.6213955998</v>
      </c>
      <c r="KB278" s="14">
        <v>2066461.5897889996</v>
      </c>
      <c r="KC278" s="14">
        <v>2063290.5084171998</v>
      </c>
      <c r="KD278" s="14">
        <v>2067868.4754573</v>
      </c>
      <c r="KE278" s="14">
        <v>2094985.6417569998</v>
      </c>
      <c r="KF278" s="14">
        <v>2394115.3234462999</v>
      </c>
      <c r="KG278" s="14">
        <v>2426750.2091938998</v>
      </c>
      <c r="KH278" s="14">
        <v>2471102.0509385001</v>
      </c>
    </row>
    <row r="279" spans="2:294" x14ac:dyDescent="0.2">
      <c r="B279" s="17" t="s">
        <v>157</v>
      </c>
      <c r="C279" s="17">
        <v>-67972.685041298682</v>
      </c>
      <c r="D279" s="17">
        <v>-70583.885041299174</v>
      </c>
      <c r="E279" s="17">
        <v>-71181.745041300761</v>
      </c>
      <c r="F279" s="17">
        <v>-67969.385041298767</v>
      </c>
      <c r="G279" s="17">
        <v>-63417.225041300611</v>
      </c>
      <c r="H279" s="17">
        <v>-63259.445041300118</v>
      </c>
      <c r="I279" s="17">
        <v>-63672.055041300358</v>
      </c>
      <c r="J279" s="17">
        <v>-65365.785041298652</v>
      </c>
      <c r="K279" s="17">
        <v>-68794.637150000039</v>
      </c>
      <c r="L279" s="17">
        <v>-70616.375041299485</v>
      </c>
      <c r="M279" s="17">
        <v>-69498.375041298423</v>
      </c>
      <c r="N279" s="17">
        <v>-66720.835041300001</v>
      </c>
      <c r="O279" s="17">
        <v>-70552.085041299084</v>
      </c>
      <c r="P279" s="17">
        <v>-68642.86504129821</v>
      </c>
      <c r="Q279" s="17">
        <v>-73774.665041300294</v>
      </c>
      <c r="R279" s="17">
        <v>-64957.935041299534</v>
      </c>
      <c r="S279" s="17">
        <v>-64856.055041301108</v>
      </c>
      <c r="T279" s="17">
        <v>-64348.065041300004</v>
      </c>
      <c r="U279" s="17">
        <v>-59573.065041300986</v>
      </c>
      <c r="V279" s="17">
        <v>-68166.341540401248</v>
      </c>
      <c r="W279" s="17">
        <v>-67646.165041299682</v>
      </c>
      <c r="X279" s="17">
        <v>-68333.445041300365</v>
      </c>
      <c r="Y279" s="17">
        <v>-70591.595041303051</v>
      </c>
      <c r="Z279" s="17">
        <v>-68551.595041300898</v>
      </c>
      <c r="AA279" s="17">
        <v>-66273.195041302402</v>
      </c>
      <c r="AB279" s="17">
        <v>-71077.195041300845</v>
      </c>
      <c r="AC279" s="17">
        <v>-69301.395041300901</v>
      </c>
      <c r="AD279" s="17">
        <v>-75496.835041301558</v>
      </c>
      <c r="AE279" s="17">
        <v>-74695.835041302329</v>
      </c>
      <c r="AF279" s="17">
        <v>-69058.635041301517</v>
      </c>
      <c r="AG279" s="17">
        <v>-67574.135041300484</v>
      </c>
      <c r="AH279" s="17">
        <v>-68405.135041302594</v>
      </c>
      <c r="AI279" s="17">
        <v>-68672.53504130381</v>
      </c>
      <c r="AJ279" s="17">
        <v>-68736.935041302175</v>
      </c>
      <c r="AK279" s="17">
        <v>-67494.935041300138</v>
      </c>
      <c r="AL279" s="17">
        <v>-70986.935041301826</v>
      </c>
      <c r="AM279" s="17">
        <v>-71371.935041300545</v>
      </c>
      <c r="AN279" s="17">
        <v>-70221.655041299571</v>
      </c>
      <c r="AO279" s="17">
        <v>-74870.635041300498</v>
      </c>
      <c r="AP279" s="17">
        <v>-68046.635041300004</v>
      </c>
      <c r="AQ279" s="17">
        <v>-72056.635041301372</v>
      </c>
      <c r="AR279" s="17">
        <v>-72625.235041299689</v>
      </c>
      <c r="AS279" s="17">
        <v>-65923.955041300491</v>
      </c>
      <c r="AT279" s="17">
        <v>-62812.955041299363</v>
      </c>
      <c r="AU279" s="17">
        <v>-56942.955041298985</v>
      </c>
      <c r="AV279" s="17">
        <v>-51469.275041299967</v>
      </c>
      <c r="AW279" s="17">
        <v>-43453.745041300179</v>
      </c>
      <c r="AX279" s="17">
        <v>-45085.745041299269</v>
      </c>
      <c r="AY279" s="17">
        <v>-52025.745041301197</v>
      </c>
      <c r="AZ279" s="17">
        <v>-54128.145041302705</v>
      </c>
      <c r="BA279" s="17">
        <v>-56873.425041300201</v>
      </c>
      <c r="BB279" s="17">
        <v>-55527.775041300396</v>
      </c>
      <c r="BC279" s="17">
        <v>-47516.275041299647</v>
      </c>
      <c r="BD279" s="17">
        <v>-49390.025041299217</v>
      </c>
      <c r="BE279" s="17">
        <v>-50073.725041297497</v>
      </c>
      <c r="BF279" s="17">
        <v>-46370.885041298781</v>
      </c>
      <c r="BG279" s="17">
        <v>-46400.885041300004</v>
      </c>
      <c r="BH279" s="17">
        <v>-44445.285041300005</v>
      </c>
      <c r="BI279" s="17">
        <v>-48812.525041300003</v>
      </c>
      <c r="BJ279" s="17">
        <v>-51318.465041300005</v>
      </c>
      <c r="BK279" s="17">
        <v>-55528.465041300005</v>
      </c>
      <c r="BL279" s="17">
        <v>-60357.875041300002</v>
      </c>
      <c r="BM279" s="17">
        <v>-61982.875041300002</v>
      </c>
      <c r="BN279" s="17">
        <v>-64147.825041300006</v>
      </c>
      <c r="BO279" s="17">
        <v>-66452.825041300006</v>
      </c>
      <c r="BP279" s="17">
        <v>-70403.025041300003</v>
      </c>
      <c r="BQ279" s="17">
        <v>-75634.575041300006</v>
      </c>
      <c r="BR279" s="17">
        <v>-68711.485041300009</v>
      </c>
      <c r="BS279" s="17">
        <v>-68546.885974300007</v>
      </c>
      <c r="BT279" s="17">
        <v>-69674.271853400001</v>
      </c>
      <c r="BU279" s="17">
        <v>-67988.369035100011</v>
      </c>
      <c r="BV279" s="17">
        <v>-70415.716992499991</v>
      </c>
      <c r="BW279" s="17">
        <v>-75022.860127899999</v>
      </c>
      <c r="BX279" s="17">
        <v>-72870.175311200001</v>
      </c>
      <c r="BY279" s="17">
        <v>-74052.995506699997</v>
      </c>
      <c r="BZ279" s="17">
        <v>-83443.148580100009</v>
      </c>
      <c r="CA279" s="17">
        <v>-194006.68411200002</v>
      </c>
      <c r="CB279" s="17">
        <v>-202318.99929859999</v>
      </c>
      <c r="CC279" s="17">
        <v>-205309.33746410001</v>
      </c>
      <c r="CD279" s="17">
        <v>-218402.34035739998</v>
      </c>
      <c r="CE279" s="17">
        <v>-211281.56805149998</v>
      </c>
      <c r="CF279" s="17">
        <v>-210294.40397329998</v>
      </c>
      <c r="CG279" s="17">
        <v>-211982.74936439999</v>
      </c>
      <c r="CH279" s="17">
        <v>-216529.14812919998</v>
      </c>
      <c r="CI279" s="17">
        <v>-210585.62016919997</v>
      </c>
      <c r="CJ279" s="17">
        <v>-218640.46318200001</v>
      </c>
      <c r="CK279" s="17">
        <v>-222637.53169130001</v>
      </c>
      <c r="CL279" s="17">
        <v>-235960.5595143</v>
      </c>
      <c r="CM279" s="17">
        <v>-243583.51806589999</v>
      </c>
      <c r="CN279" s="17">
        <v>-250755.01402249999</v>
      </c>
      <c r="CO279" s="17">
        <v>-261599.4793522</v>
      </c>
      <c r="CP279" s="17">
        <v>-265241.81456939998</v>
      </c>
      <c r="CQ279" s="17">
        <v>-275761.54421820003</v>
      </c>
      <c r="CR279" s="17">
        <v>-269443.84132589999</v>
      </c>
      <c r="CS279" s="17">
        <v>-268284.41937799996</v>
      </c>
      <c r="CT279" s="17">
        <v>-268891.4806365</v>
      </c>
      <c r="CU279" s="17">
        <v>-266603.77891599998</v>
      </c>
      <c r="CV279" s="17">
        <v>-272432.37574340001</v>
      </c>
      <c r="CW279" s="17">
        <v>-274389.76268749998</v>
      </c>
      <c r="CX279" s="17">
        <v>-275496.61871079996</v>
      </c>
      <c r="CY279" s="17">
        <v>-275989.06484000001</v>
      </c>
      <c r="CZ279" s="17">
        <v>-276743.70032399998</v>
      </c>
      <c r="DA279" s="17">
        <v>-280181.11231719999</v>
      </c>
      <c r="DB279" s="17">
        <v>-278593.409973</v>
      </c>
      <c r="DC279" s="17">
        <v>-278282.599675</v>
      </c>
      <c r="DD279" s="17">
        <v>-279668.25659409998</v>
      </c>
      <c r="DE279" s="17">
        <v>-247340.81920130001</v>
      </c>
      <c r="DF279" s="17">
        <v>-232855.3432035</v>
      </c>
      <c r="DG279" s="17">
        <v>-256593.81828839998</v>
      </c>
      <c r="DH279" s="17">
        <v>-288610.78448689997</v>
      </c>
      <c r="DI279" s="17">
        <v>-235060.64622669999</v>
      </c>
      <c r="DJ279" s="17">
        <v>-229252.87410700001</v>
      </c>
      <c r="DK279" s="17">
        <v>-230735.15650369998</v>
      </c>
      <c r="DL279" s="17">
        <v>-244164.79654689998</v>
      </c>
      <c r="DM279" s="17">
        <v>-241037.27833610002</v>
      </c>
      <c r="DN279" s="17">
        <v>-225510.92086180003</v>
      </c>
      <c r="DO279" s="17">
        <v>-222733.12663869999</v>
      </c>
      <c r="DP279" s="17">
        <v>-222718.7092676</v>
      </c>
      <c r="DQ279" s="17">
        <v>-237689.68281989999</v>
      </c>
      <c r="DR279" s="17">
        <v>-231044.85645319999</v>
      </c>
      <c r="DS279" s="17">
        <v>-228894.94796769999</v>
      </c>
      <c r="DT279" s="17">
        <v>-243371.06748500001</v>
      </c>
      <c r="DU279" s="17">
        <v>-294493.89915970003</v>
      </c>
      <c r="DV279" s="17">
        <v>-383189.83983359998</v>
      </c>
      <c r="DW279" s="17">
        <v>-396961.36081059999</v>
      </c>
      <c r="DX279" s="17">
        <v>-421561.86597470002</v>
      </c>
      <c r="DY279" s="17">
        <v>-439601.56155319995</v>
      </c>
      <c r="DZ279" s="17">
        <v>-460551.0801884</v>
      </c>
      <c r="EA279" s="17">
        <v>-495883.30998359999</v>
      </c>
      <c r="EB279" s="17">
        <v>-511968.04224069999</v>
      </c>
      <c r="EC279" s="17">
        <v>-521717.83965360001</v>
      </c>
      <c r="ED279" s="17">
        <v>-525480.82050050003</v>
      </c>
      <c r="EE279" s="17">
        <v>-540490.22450240003</v>
      </c>
      <c r="EF279" s="17">
        <v>-570052.35308620008</v>
      </c>
      <c r="EG279" s="17">
        <v>-588026.11051979999</v>
      </c>
      <c r="EH279" s="17">
        <v>-591554.02660660003</v>
      </c>
      <c r="EI279" s="17">
        <v>-630394.83126639994</v>
      </c>
      <c r="EJ279" s="17">
        <v>-643196.21582749998</v>
      </c>
      <c r="EK279" s="17">
        <v>-655837.23251489992</v>
      </c>
      <c r="EL279" s="17">
        <v>-671291.71552620013</v>
      </c>
      <c r="EM279" s="17">
        <v>-653688.5971592</v>
      </c>
      <c r="EN279" s="17">
        <v>-649211.86064500001</v>
      </c>
      <c r="EO279" s="17">
        <v>-714287.11725570005</v>
      </c>
      <c r="EP279" s="17">
        <v>-743205.420362</v>
      </c>
      <c r="EQ279" s="17">
        <v>-752148.68231679988</v>
      </c>
      <c r="ER279" s="17">
        <v>-746546.35851529997</v>
      </c>
      <c r="ES279" s="17">
        <v>-731656.03842550004</v>
      </c>
      <c r="ET279" s="17">
        <v>-934346.58826779993</v>
      </c>
      <c r="EU279" s="17">
        <v>-924670.65564100014</v>
      </c>
      <c r="EV279" s="17">
        <v>-913386.43829760002</v>
      </c>
      <c r="EW279" s="17">
        <v>-901426.55838619987</v>
      </c>
      <c r="EX279" s="17">
        <v>-915832.65841659997</v>
      </c>
      <c r="EY279" s="17">
        <v>-941356.33787589998</v>
      </c>
      <c r="EZ279" s="17">
        <v>-961688.0531605999</v>
      </c>
      <c r="FA279" s="17">
        <v>-926569.36724880012</v>
      </c>
      <c r="FB279" s="17">
        <v>-769104.38679119991</v>
      </c>
      <c r="FC279" s="17">
        <v>-744307.49986389989</v>
      </c>
      <c r="FD279" s="17">
        <v>-729143.8161698</v>
      </c>
      <c r="FE279" s="17">
        <v>-685376.43151800008</v>
      </c>
      <c r="FF279" s="17">
        <v>-694709.14926109998</v>
      </c>
      <c r="FG279" s="17">
        <v>-692556.08861089987</v>
      </c>
      <c r="FH279" s="17">
        <v>-631641.24242999998</v>
      </c>
      <c r="FI279" s="17">
        <v>-645032.06226730009</v>
      </c>
      <c r="FJ279" s="17">
        <v>-644797.85982410004</v>
      </c>
      <c r="FK279" s="17">
        <v>-752410.64003900008</v>
      </c>
      <c r="FL279" s="17">
        <v>-858142.51182820008</v>
      </c>
      <c r="FM279" s="17">
        <v>-1032261.7690941</v>
      </c>
      <c r="FN279" s="17">
        <v>-1127895.4298156998</v>
      </c>
      <c r="FO279" s="17">
        <v>-1118240.4546139</v>
      </c>
      <c r="FP279" s="17">
        <v>-1113505.4783149001</v>
      </c>
      <c r="FQ279" s="17">
        <v>-1103930.7076608001</v>
      </c>
      <c r="FR279" s="17">
        <v>-1116566.3678631999</v>
      </c>
      <c r="FS279" s="17">
        <v>-1099760.2048314</v>
      </c>
      <c r="FT279" s="17">
        <v>-1098970.2777524001</v>
      </c>
      <c r="FU279" s="17">
        <v>-1074912.0624384</v>
      </c>
      <c r="FV279" s="17">
        <v>-1064489.8250671001</v>
      </c>
      <c r="FW279" s="17">
        <v>-1074186.8179462</v>
      </c>
      <c r="FX279" s="17">
        <v>-1096886.1022189001</v>
      </c>
      <c r="FY279" s="17">
        <v>-1097986.7575618001</v>
      </c>
      <c r="FZ279" s="17">
        <v>-1136947.9708007001</v>
      </c>
      <c r="GA279" s="17">
        <v>-1142139.505936</v>
      </c>
      <c r="GB279" s="17">
        <v>-1142411.0308916001</v>
      </c>
      <c r="GC279" s="17">
        <v>-1156465.7674022</v>
      </c>
      <c r="GD279" s="17">
        <v>-1139430.6537661001</v>
      </c>
      <c r="GE279" s="17">
        <v>-1147963.3009629</v>
      </c>
      <c r="GF279" s="17">
        <v>-1165911.9799114</v>
      </c>
      <c r="GG279" s="17">
        <v>-1185476.0832762001</v>
      </c>
      <c r="GH279" s="17">
        <v>-1185476.0832762001</v>
      </c>
      <c r="GI279" s="17">
        <v>-1200456.8599119</v>
      </c>
      <c r="GJ279" s="17">
        <v>-1234241.5793487001</v>
      </c>
      <c r="GK279" s="17">
        <v>-1223348.3900605</v>
      </c>
      <c r="GL279" s="17">
        <v>-1238816.1203993999</v>
      </c>
      <c r="GM279" s="17">
        <v>-1279332.5840494002</v>
      </c>
      <c r="GN279" s="17">
        <v>-1279951.9948404999</v>
      </c>
      <c r="GO279" s="17">
        <v>-1222676.3320249</v>
      </c>
      <c r="GP279" s="17">
        <v>-1223276.4973214001</v>
      </c>
      <c r="GQ279" s="17">
        <v>-1269529.7648100001</v>
      </c>
      <c r="GR279" s="17">
        <v>-1285606.4031999998</v>
      </c>
      <c r="GS279" s="17">
        <v>-1285884.7989988001</v>
      </c>
      <c r="GT279" s="17">
        <v>-1258490.4551639</v>
      </c>
      <c r="GU279" s="17">
        <v>-1260903.5905664</v>
      </c>
      <c r="GV279" s="17">
        <v>-1251860.1221632001</v>
      </c>
      <c r="GW279" s="17">
        <v>-1270929.1594205</v>
      </c>
      <c r="GX279" s="17">
        <v>-1277614.9590111999</v>
      </c>
      <c r="GY279" s="17">
        <v>-1306574.8436782002</v>
      </c>
      <c r="GZ279" s="17">
        <v>-1255923.0039504999</v>
      </c>
      <c r="HA279" s="17">
        <v>-1199696.1379257001</v>
      </c>
      <c r="HB279" s="17">
        <v>-1238440.2245104001</v>
      </c>
      <c r="HC279" s="17">
        <v>-1244561.2935092</v>
      </c>
      <c r="HD279" s="17">
        <v>-1229207.4516216998</v>
      </c>
      <c r="HE279" s="17">
        <v>-1207736.4324182002</v>
      </c>
      <c r="HF279" s="17">
        <v>-1179861.8339863</v>
      </c>
      <c r="HG279" s="17">
        <v>-1182334.7262583999</v>
      </c>
      <c r="HH279" s="17">
        <v>-1212751.7504582002</v>
      </c>
      <c r="HI279" s="17">
        <v>-1239177.0735541999</v>
      </c>
      <c r="HJ279" s="17">
        <v>-1258311.4045303001</v>
      </c>
      <c r="HK279" s="17">
        <v>-1411858.6122914001</v>
      </c>
      <c r="HL279" s="17">
        <v>-1605505.0044465</v>
      </c>
      <c r="HM279" s="17">
        <v>-1649953.9409861001</v>
      </c>
      <c r="HN279" s="17">
        <v>-1609845.7053887001</v>
      </c>
      <c r="HO279" s="17">
        <v>-1660233.4462935</v>
      </c>
      <c r="HP279" s="17">
        <v>-1221016.6702242</v>
      </c>
      <c r="HQ279" s="17">
        <v>-1211173.1218957</v>
      </c>
      <c r="HR279" s="17">
        <v>-1158351.6095532</v>
      </c>
      <c r="HS279" s="17">
        <v>-1028436.8374176999</v>
      </c>
      <c r="HT279" s="17">
        <v>-713513.92136409984</v>
      </c>
      <c r="HU279" s="17">
        <v>-768447.10799149994</v>
      </c>
      <c r="HV279" s="17">
        <v>-802041.2148685999</v>
      </c>
      <c r="HW279" s="17">
        <v>-786812.86047019984</v>
      </c>
      <c r="HX279" s="17">
        <v>-816755.55017819989</v>
      </c>
      <c r="HY279" s="17">
        <v>-873972.79420019989</v>
      </c>
      <c r="HZ279" s="17">
        <v>-994578.24430929986</v>
      </c>
      <c r="IA279" s="17">
        <v>-1109863.0405778999</v>
      </c>
      <c r="IB279" s="17">
        <v>-1151632.3663089999</v>
      </c>
      <c r="IC279" s="17">
        <v>-1216451.0339887</v>
      </c>
      <c r="ID279" s="17">
        <v>-1280449.1730352999</v>
      </c>
      <c r="IE279" s="17">
        <v>-1276300.5212322997</v>
      </c>
      <c r="IF279" s="17">
        <v>-1288503.0979865</v>
      </c>
      <c r="IG279" s="17">
        <v>-1317822.2891048999</v>
      </c>
      <c r="IH279" s="17">
        <v>-1337653.2954336999</v>
      </c>
      <c r="II279" s="17">
        <v>-1337779.6674016998</v>
      </c>
      <c r="IJ279" s="17">
        <v>-1333948.7175301998</v>
      </c>
      <c r="IK279" s="17">
        <v>-1359925.2986184999</v>
      </c>
      <c r="IL279" s="17">
        <v>-1445983.1404240998</v>
      </c>
      <c r="IM279" s="17">
        <v>-1206621.2585051998</v>
      </c>
      <c r="IN279" s="17">
        <v>-1262557.2773118999</v>
      </c>
      <c r="IO279" s="17">
        <v>-911844.18737419997</v>
      </c>
      <c r="IP279" s="17">
        <v>-820603.97971809993</v>
      </c>
      <c r="IQ279" s="17">
        <v>-643361.52141380007</v>
      </c>
      <c r="IR279" s="17">
        <v>-442301.53655540018</v>
      </c>
      <c r="IS279" s="17">
        <v>-220082.25345550015</v>
      </c>
      <c r="IT279" s="17">
        <v>-70882.012230600129</v>
      </c>
      <c r="IU279" s="17">
        <v>155665.01146759986</v>
      </c>
      <c r="IV279" s="17">
        <v>280185.58290989988</v>
      </c>
      <c r="IW279" s="17">
        <v>403520.04618109984</v>
      </c>
      <c r="IX279" s="17">
        <v>593884.61255909991</v>
      </c>
      <c r="IY279" s="17">
        <v>1025661.6434210998</v>
      </c>
      <c r="IZ279" s="17">
        <v>1190433.2663400997</v>
      </c>
      <c r="JA279" s="17">
        <v>1352846.8433166</v>
      </c>
      <c r="JB279" s="17">
        <v>1476085.9861872997</v>
      </c>
      <c r="JC279" s="17">
        <v>2260203.9569275002</v>
      </c>
      <c r="JD279" s="17">
        <v>2465634.4767151</v>
      </c>
      <c r="JE279" s="17">
        <v>2597495.9579798998</v>
      </c>
      <c r="JF279" s="17">
        <v>2609490.5438223998</v>
      </c>
      <c r="JG279" s="17">
        <v>2579536.6756088999</v>
      </c>
      <c r="JH279" s="17">
        <v>2556815.4926854996</v>
      </c>
      <c r="JI279" s="17">
        <v>2454959.3817032999</v>
      </c>
      <c r="JJ279" s="17">
        <v>2429359.8249428002</v>
      </c>
      <c r="JK279" s="17">
        <v>2321700.7774060997</v>
      </c>
      <c r="JL279" s="17">
        <v>2228596.1538970997</v>
      </c>
      <c r="JM279" s="17">
        <v>2172572.9095678995</v>
      </c>
      <c r="JN279" s="17">
        <v>2157623.4460590999</v>
      </c>
      <c r="JO279" s="17">
        <v>2151341.9026470999</v>
      </c>
      <c r="JP279" s="17">
        <v>2159934.7931228997</v>
      </c>
      <c r="JQ279" s="17">
        <v>2192516.7752159</v>
      </c>
      <c r="JR279" s="17">
        <v>2180179.7266521994</v>
      </c>
      <c r="JS279" s="17">
        <v>2175638.9451028001</v>
      </c>
      <c r="JT279" s="17">
        <v>2758896.7222356992</v>
      </c>
      <c r="JU279" s="17">
        <v>2672544.9721005997</v>
      </c>
      <c r="JV279" s="17">
        <v>2510414.3931200998</v>
      </c>
      <c r="JW279" s="17">
        <v>2412140.6145707997</v>
      </c>
      <c r="JX279" s="17">
        <v>2355832.5199402999</v>
      </c>
      <c r="JY279" s="17">
        <v>2307907.2297934</v>
      </c>
      <c r="JZ279" s="17">
        <v>2082307.2062927999</v>
      </c>
      <c r="KA279" s="17">
        <v>2043360.2361980998</v>
      </c>
      <c r="KB279" s="17">
        <v>2066357.1904189</v>
      </c>
      <c r="KC279" s="17">
        <v>2062133.3312820997</v>
      </c>
      <c r="KD279" s="17">
        <v>2067242.4343259002</v>
      </c>
      <c r="KE279" s="17">
        <v>2102498.1630608998</v>
      </c>
      <c r="KF279" s="17">
        <v>2393111.5873444998</v>
      </c>
      <c r="KG279" s="17">
        <v>2426475.6582279997</v>
      </c>
      <c r="KH279" s="17">
        <v>2470803.4113041996</v>
      </c>
    </row>
    <row r="280" spans="2:294" x14ac:dyDescent="0.2">
      <c r="B280" s="18" t="s">
        <v>158</v>
      </c>
      <c r="C280" s="18">
        <v>0.67179610000000001</v>
      </c>
      <c r="D280" s="18">
        <v>0.67179610000000001</v>
      </c>
      <c r="E280" s="18">
        <v>0.67179610000000001</v>
      </c>
      <c r="F280" s="18">
        <v>0.67179610000000001</v>
      </c>
      <c r="G280" s="18">
        <v>0.67179610000000001</v>
      </c>
      <c r="H280" s="18">
        <v>0.67179610000000001</v>
      </c>
      <c r="I280" s="18">
        <v>0.67179610000000001</v>
      </c>
      <c r="J280" s="18">
        <v>0.67179610000000001</v>
      </c>
      <c r="K280" s="18">
        <v>0.67179610000000001</v>
      </c>
      <c r="L280" s="18">
        <v>0.67179610000000001</v>
      </c>
      <c r="M280" s="18">
        <v>0.67179610000000001</v>
      </c>
      <c r="N280" s="18">
        <v>0.67179610000000001</v>
      </c>
      <c r="O280" s="18">
        <v>0.67179610000000001</v>
      </c>
      <c r="P280" s="18">
        <v>0.67179610000000001</v>
      </c>
      <c r="Q280" s="18">
        <v>0.67179610000000001</v>
      </c>
      <c r="R280" s="18">
        <v>0.67179610000000001</v>
      </c>
      <c r="S280" s="18">
        <v>0.67179610000000001</v>
      </c>
      <c r="T280" s="18">
        <v>0.67179610000000001</v>
      </c>
      <c r="U280" s="18">
        <v>0.67179610000000001</v>
      </c>
      <c r="V280" s="18">
        <v>0.67179610000000001</v>
      </c>
      <c r="W280" s="18">
        <v>0.67179610000000001</v>
      </c>
      <c r="X280" s="18">
        <v>0.67179610000000001</v>
      </c>
      <c r="Y280" s="18">
        <v>0.67179610000000001</v>
      </c>
      <c r="Z280" s="18">
        <v>0.67179610000000001</v>
      </c>
      <c r="AA280" s="18">
        <v>0.67179610000000001</v>
      </c>
      <c r="AB280" s="18">
        <v>0.67179610000000001</v>
      </c>
      <c r="AC280" s="18">
        <v>0.67179610000000001</v>
      </c>
      <c r="AD280" s="18">
        <v>0.67179610000000001</v>
      </c>
      <c r="AE280" s="18">
        <v>0.67179610000000001</v>
      </c>
      <c r="AF280" s="18">
        <v>0.67179610000000001</v>
      </c>
      <c r="AG280" s="18">
        <v>0.67179610000000001</v>
      </c>
      <c r="AH280" s="18">
        <v>0.67179610000000001</v>
      </c>
      <c r="AI280" s="18">
        <v>0.67179610000000001</v>
      </c>
      <c r="AJ280" s="18">
        <v>0.67179610000000001</v>
      </c>
      <c r="AK280" s="18">
        <v>0.67179610000000001</v>
      </c>
      <c r="AL280" s="18">
        <v>0.67179610000000001</v>
      </c>
      <c r="AM280" s="18">
        <v>0.67179610000000001</v>
      </c>
      <c r="AN280" s="18">
        <v>0.67179610000000001</v>
      </c>
      <c r="AO280" s="18">
        <v>0.67179610000000001</v>
      </c>
      <c r="AP280" s="18">
        <v>0.67179610000000001</v>
      </c>
      <c r="AQ280" s="18">
        <v>0.67179610000000001</v>
      </c>
      <c r="AR280" s="18">
        <v>0.67179610000000001</v>
      </c>
      <c r="AS280" s="18">
        <v>0.67179610000000001</v>
      </c>
      <c r="AT280" s="18">
        <v>0.67179610000000001</v>
      </c>
      <c r="AU280" s="18">
        <v>0.67179610000000001</v>
      </c>
      <c r="AV280" s="18">
        <v>0.67179610000000001</v>
      </c>
      <c r="AW280" s="18">
        <v>0.67179610000000001</v>
      </c>
      <c r="AX280" s="18">
        <v>0.67179610000000001</v>
      </c>
      <c r="AY280" s="18">
        <v>0.67179610000000001</v>
      </c>
      <c r="AZ280" s="18">
        <v>0.67179610000000001</v>
      </c>
      <c r="BA280" s="18">
        <v>0.67179610000000001</v>
      </c>
      <c r="BB280" s="18">
        <v>0.67179610000000001</v>
      </c>
      <c r="BC280" s="18">
        <v>0.67179610000000001</v>
      </c>
      <c r="BD280" s="18">
        <v>0.67179610000000001</v>
      </c>
      <c r="BE280" s="18">
        <v>0.67179610000000001</v>
      </c>
      <c r="BF280" s="18">
        <v>0.67179610000000001</v>
      </c>
      <c r="BG280" s="18">
        <v>0.67179610000000001</v>
      </c>
      <c r="BH280" s="18">
        <v>0.67179610000000001</v>
      </c>
      <c r="BI280" s="18">
        <v>0.67179610000000001</v>
      </c>
      <c r="BJ280" s="18">
        <v>0.67179610000000001</v>
      </c>
      <c r="BK280" s="18">
        <v>0.67179610000000001</v>
      </c>
      <c r="BL280" s="18">
        <v>0.67179610000000001</v>
      </c>
      <c r="BM280" s="18">
        <v>0.67179610000000001</v>
      </c>
      <c r="BN280" s="18">
        <v>0.67179610000000001</v>
      </c>
      <c r="BO280" s="18">
        <v>0.67179610000000001</v>
      </c>
      <c r="BP280" s="18">
        <v>0.67179610000000001</v>
      </c>
      <c r="BQ280" s="18">
        <v>0.67179610000000001</v>
      </c>
      <c r="BR280" s="18">
        <v>0.67179610000000001</v>
      </c>
      <c r="BS280" s="18">
        <v>0.67179610000000001</v>
      </c>
      <c r="BT280" s="18">
        <v>0.67179610000000001</v>
      </c>
      <c r="BU280" s="18">
        <v>0.67179610000000001</v>
      </c>
      <c r="BV280" s="18">
        <v>0.67179610000000001</v>
      </c>
      <c r="BW280" s="18">
        <v>0.67179610000000001</v>
      </c>
      <c r="BX280" s="18">
        <v>0.67179610000000001</v>
      </c>
      <c r="BY280" s="18">
        <v>0.67179610000000001</v>
      </c>
      <c r="BZ280" s="18">
        <v>0.67179610000000001</v>
      </c>
      <c r="CA280" s="18">
        <v>0.67179610000000001</v>
      </c>
      <c r="CB280" s="18">
        <v>0.67179610000000001</v>
      </c>
      <c r="CC280" s="18">
        <v>0.67179610000000001</v>
      </c>
      <c r="CD280" s="18">
        <v>0.67179610000000001</v>
      </c>
      <c r="CE280" s="18">
        <v>0.67179610000000001</v>
      </c>
      <c r="CF280" s="18">
        <v>0.67179610000000001</v>
      </c>
      <c r="CG280" s="18">
        <v>0.67179610000000001</v>
      </c>
      <c r="CH280" s="18">
        <v>0.67179610000000001</v>
      </c>
      <c r="CI280" s="18">
        <v>0.67179610000000001</v>
      </c>
      <c r="CJ280" s="18">
        <v>0.67179610000000001</v>
      </c>
      <c r="CK280" s="18">
        <v>0.67179610000000001</v>
      </c>
      <c r="CL280" s="18">
        <v>0.67179610000000001</v>
      </c>
      <c r="CM280" s="18">
        <v>0.67179610000000001</v>
      </c>
      <c r="CN280" s="18">
        <v>0.67179610000000001</v>
      </c>
      <c r="CO280" s="18">
        <v>0.67179610000000001</v>
      </c>
      <c r="CP280" s="18">
        <v>0.67179610000000001</v>
      </c>
      <c r="CQ280" s="18">
        <v>0.67179610000000001</v>
      </c>
      <c r="CR280" s="18">
        <v>0.67179610000000001</v>
      </c>
      <c r="CS280" s="18">
        <v>0.67179610000000001</v>
      </c>
      <c r="CT280" s="18">
        <v>0.67179610000000001</v>
      </c>
      <c r="CU280" s="18">
        <v>0.67179610000000001</v>
      </c>
      <c r="CV280" s="18">
        <v>0.67179610000000001</v>
      </c>
      <c r="CW280" s="18">
        <v>0.67179610000000001</v>
      </c>
      <c r="CX280" s="18">
        <v>0.67179610000000001</v>
      </c>
      <c r="CY280" s="18">
        <v>0.67179610000000001</v>
      </c>
      <c r="CZ280" s="18">
        <v>0.67179610000000001</v>
      </c>
      <c r="DA280" s="18">
        <v>0.67179610000000001</v>
      </c>
      <c r="DB280" s="18">
        <v>0.67179610000000001</v>
      </c>
      <c r="DC280" s="18">
        <v>0.67179610000000001</v>
      </c>
      <c r="DD280" s="18">
        <v>0.67179610000000001</v>
      </c>
      <c r="DE280" s="18">
        <v>0.67179610000000001</v>
      </c>
      <c r="DF280" s="18">
        <v>0.67179610000000001</v>
      </c>
      <c r="DG280" s="18">
        <v>0.67179610000000001</v>
      </c>
      <c r="DH280" s="18">
        <v>0.67179610000000001</v>
      </c>
      <c r="DI280" s="18">
        <v>0.67179610000000001</v>
      </c>
      <c r="DJ280" s="18">
        <v>0.67179610000000001</v>
      </c>
      <c r="DK280" s="18">
        <v>0.67179610000000001</v>
      </c>
      <c r="DL280" s="18">
        <v>0.67179610000000001</v>
      </c>
      <c r="DM280" s="18">
        <v>0.67179610000000001</v>
      </c>
      <c r="DN280" s="18">
        <v>0.67179610000000001</v>
      </c>
      <c r="DO280" s="18">
        <v>0.67179610000000001</v>
      </c>
      <c r="DP280" s="18">
        <v>0.67179610000000001</v>
      </c>
      <c r="DQ280" s="18">
        <v>0.67179610000000001</v>
      </c>
      <c r="DR280" s="18">
        <v>0.67179610000000001</v>
      </c>
      <c r="DS280" s="18">
        <v>0.67179610000000001</v>
      </c>
      <c r="DT280" s="18">
        <v>0.67179610000000001</v>
      </c>
      <c r="DU280" s="18">
        <v>0.67179610000000001</v>
      </c>
      <c r="DV280" s="18">
        <v>0.67179610000000001</v>
      </c>
      <c r="DW280" s="18">
        <v>0.67179610000000001</v>
      </c>
      <c r="DX280" s="18">
        <v>0.67179610000000001</v>
      </c>
      <c r="DY280" s="18">
        <v>0.67179610000000001</v>
      </c>
      <c r="DZ280" s="18">
        <v>0.67179610000000001</v>
      </c>
      <c r="EA280" s="18">
        <v>0.67179610000000001</v>
      </c>
      <c r="EB280" s="18">
        <v>0.67179610000000001</v>
      </c>
      <c r="EC280" s="18">
        <v>0.67179610000000001</v>
      </c>
      <c r="ED280" s="18">
        <v>0.67179610000000001</v>
      </c>
      <c r="EE280" s="18">
        <v>0.67179610000000001</v>
      </c>
      <c r="EF280" s="18">
        <v>0.67179610000000001</v>
      </c>
      <c r="EG280" s="18">
        <v>0.67179610000000001</v>
      </c>
      <c r="EH280" s="18">
        <v>0.67179610000000001</v>
      </c>
      <c r="EI280" s="18">
        <v>0.67179610000000001</v>
      </c>
      <c r="EJ280" s="18">
        <v>0.67179610000000001</v>
      </c>
      <c r="EK280" s="18">
        <v>0.67179610000000001</v>
      </c>
      <c r="EL280" s="18">
        <v>0.67179610000000001</v>
      </c>
      <c r="EM280" s="18">
        <v>0.67179610000000001</v>
      </c>
      <c r="EN280" s="18">
        <v>0.67179610000000001</v>
      </c>
      <c r="EO280" s="18">
        <v>0.67179610000000001</v>
      </c>
      <c r="EP280" s="18">
        <v>0.67179610000000001</v>
      </c>
      <c r="EQ280" s="18">
        <v>0.67179610000000001</v>
      </c>
      <c r="ER280" s="18">
        <v>0.67179610000000001</v>
      </c>
      <c r="ES280" s="18">
        <v>0.67179610000000001</v>
      </c>
      <c r="ET280" s="18">
        <v>0.67179610000000001</v>
      </c>
      <c r="EU280" s="18">
        <v>0.67179610000000001</v>
      </c>
      <c r="EV280" s="18">
        <v>0.67179610000000001</v>
      </c>
      <c r="EW280" s="18">
        <v>0.67179610000000001</v>
      </c>
      <c r="EX280" s="18">
        <v>0.67179610000000001</v>
      </c>
      <c r="EY280" s="18">
        <v>0.67179610000000001</v>
      </c>
      <c r="EZ280" s="18">
        <v>0.67179610000000001</v>
      </c>
      <c r="FA280" s="18">
        <v>0.67179610000000001</v>
      </c>
      <c r="FB280" s="18">
        <v>0.67179610000000001</v>
      </c>
      <c r="FC280" s="18">
        <v>0.67179610000000001</v>
      </c>
      <c r="FD280" s="18">
        <v>0.67179610000000001</v>
      </c>
      <c r="FE280" s="18">
        <v>0.67179610000000001</v>
      </c>
      <c r="FF280" s="18">
        <v>0.67179610000000001</v>
      </c>
      <c r="FG280" s="18">
        <v>0.67179610000000001</v>
      </c>
      <c r="FH280" s="18">
        <v>0.67179610000000001</v>
      </c>
      <c r="FI280" s="18">
        <v>0.67179610000000001</v>
      </c>
      <c r="FJ280" s="18">
        <v>0.67179610000000001</v>
      </c>
      <c r="FK280" s="18">
        <v>0.67179610000000001</v>
      </c>
      <c r="FL280" s="18">
        <v>0.67179610000000001</v>
      </c>
      <c r="FM280" s="18">
        <v>0.67179610000000001</v>
      </c>
      <c r="FN280" s="18">
        <v>0.67179610000000001</v>
      </c>
      <c r="FO280" s="18">
        <v>0.67179610000000001</v>
      </c>
      <c r="FP280" s="18">
        <v>0.67179610000000001</v>
      </c>
      <c r="FQ280" s="18">
        <v>0.67179610000000001</v>
      </c>
      <c r="FR280" s="18">
        <v>0.67179610000000001</v>
      </c>
      <c r="FS280" s="18">
        <v>0.67179610000000001</v>
      </c>
      <c r="FT280" s="18">
        <v>0.67179610000000001</v>
      </c>
      <c r="FU280" s="18">
        <v>0.67179610000000001</v>
      </c>
      <c r="FV280" s="18">
        <v>0.67179610000000001</v>
      </c>
      <c r="FW280" s="18">
        <v>0.67179610000000001</v>
      </c>
      <c r="FX280" s="18">
        <v>0.67179610000000001</v>
      </c>
      <c r="FY280" s="18">
        <v>0.67179610000000001</v>
      </c>
      <c r="FZ280" s="18">
        <v>0.67179610000000001</v>
      </c>
      <c r="GA280" s="18">
        <v>0.67179610000000001</v>
      </c>
      <c r="GB280" s="18">
        <v>0.67179610000000001</v>
      </c>
      <c r="GC280" s="18">
        <v>0.67179610000000001</v>
      </c>
      <c r="GD280" s="18">
        <v>0.67179610000000001</v>
      </c>
      <c r="GE280" s="18">
        <v>0.67179610000000001</v>
      </c>
      <c r="GF280" s="18">
        <v>0.67179610000000001</v>
      </c>
      <c r="GG280" s="18">
        <v>0.67179610000000001</v>
      </c>
      <c r="GH280" s="18">
        <v>0.67179610000000001</v>
      </c>
      <c r="GI280" s="18">
        <v>0.67179610000000001</v>
      </c>
      <c r="GJ280" s="18">
        <v>0.67179610000000001</v>
      </c>
      <c r="GK280" s="18">
        <v>0.67179610000000001</v>
      </c>
      <c r="GL280" s="18">
        <v>0.67179610000000001</v>
      </c>
      <c r="GM280" s="18">
        <v>0.67179610000000001</v>
      </c>
      <c r="GN280" s="18">
        <v>0.67179610000000001</v>
      </c>
      <c r="GO280" s="18">
        <v>0.67179610000000001</v>
      </c>
      <c r="GP280" s="18">
        <v>0.67179610000000001</v>
      </c>
      <c r="GQ280" s="18">
        <v>0.67179610000000001</v>
      </c>
      <c r="GR280" s="18">
        <v>0.67179610000000001</v>
      </c>
      <c r="GS280" s="18">
        <v>0.67179610000000001</v>
      </c>
      <c r="GT280" s="18">
        <v>0.67179610000000001</v>
      </c>
      <c r="GU280" s="18">
        <v>0.67179610000000001</v>
      </c>
      <c r="GV280" s="18">
        <v>0.67179610000000001</v>
      </c>
      <c r="GW280" s="18">
        <v>0.67179610000000001</v>
      </c>
      <c r="GX280" s="18">
        <v>0.67179610000000001</v>
      </c>
      <c r="GY280" s="18">
        <v>0.67179610000000001</v>
      </c>
      <c r="GZ280" s="18">
        <v>0.67179610000000001</v>
      </c>
      <c r="HA280" s="18">
        <v>0.67179610000000001</v>
      </c>
      <c r="HB280" s="18">
        <v>0.67179610000000001</v>
      </c>
      <c r="HC280" s="18">
        <v>0.67179610000000001</v>
      </c>
      <c r="HD280" s="18">
        <v>0.67179610000000001</v>
      </c>
      <c r="HE280" s="18">
        <v>0.67179610000000001</v>
      </c>
      <c r="HF280" s="18">
        <v>0.67179610000000001</v>
      </c>
      <c r="HG280" s="18">
        <v>0.67179610000000001</v>
      </c>
      <c r="HH280" s="18">
        <v>0.67179610000000001</v>
      </c>
      <c r="HI280" s="18">
        <v>0.67179610000000001</v>
      </c>
      <c r="HJ280" s="18">
        <v>0.67179610000000001</v>
      </c>
      <c r="HK280" s="18">
        <v>0.67179610000000001</v>
      </c>
      <c r="HL280" s="18">
        <v>0.67179610000000001</v>
      </c>
      <c r="HM280" s="18">
        <v>0.67179610000000001</v>
      </c>
      <c r="HN280" s="18">
        <v>0.67179610000000001</v>
      </c>
      <c r="HO280" s="18">
        <v>0.67179610000000001</v>
      </c>
      <c r="HP280" s="18">
        <v>495406.92179609998</v>
      </c>
      <c r="HQ280" s="18">
        <v>496809.42179609998</v>
      </c>
      <c r="HR280" s="18">
        <v>495933.67179609998</v>
      </c>
      <c r="HS280" s="18">
        <v>498624.42179609998</v>
      </c>
      <c r="HT280" s="18">
        <v>796061.0717961</v>
      </c>
      <c r="HU280" s="18">
        <v>796111.87179609993</v>
      </c>
      <c r="HV280" s="18">
        <v>796383.47179610003</v>
      </c>
      <c r="HW280" s="18">
        <v>797959.0717961</v>
      </c>
      <c r="HX280" s="18">
        <v>797593.0717961</v>
      </c>
      <c r="HY280" s="18">
        <v>796460.67179609998</v>
      </c>
      <c r="HZ280" s="18">
        <v>797465.87179609993</v>
      </c>
      <c r="IA280" s="18">
        <v>797490.27179609996</v>
      </c>
      <c r="IB280" s="18">
        <v>796553.0717961</v>
      </c>
      <c r="IC280" s="18">
        <v>796794.67179609998</v>
      </c>
      <c r="ID280" s="18">
        <v>792807.87179609993</v>
      </c>
      <c r="IE280" s="18">
        <v>797448.67179609998</v>
      </c>
      <c r="IF280" s="18">
        <v>797938.67179609998</v>
      </c>
      <c r="IG280" s="18">
        <v>797904.67179609998</v>
      </c>
      <c r="IH280" s="18">
        <v>796043.47179610003</v>
      </c>
      <c r="II280" s="18">
        <v>797601.87179609993</v>
      </c>
      <c r="IJ280" s="18">
        <v>797721.0717961</v>
      </c>
      <c r="IK280" s="18">
        <v>829853.0717961</v>
      </c>
      <c r="IL280" s="18">
        <v>819076.27179609996</v>
      </c>
      <c r="IM280" s="18">
        <v>925725.8217961</v>
      </c>
      <c r="IN280" s="18">
        <v>992428.87179609993</v>
      </c>
      <c r="IO280" s="18">
        <v>1319841.1717961</v>
      </c>
      <c r="IP280" s="18">
        <v>1368480.9717961</v>
      </c>
      <c r="IQ280" s="18">
        <v>1514237.5717960999</v>
      </c>
      <c r="IR280" s="18">
        <v>1679157.2717960998</v>
      </c>
      <c r="IS280" s="18">
        <v>1862291.8717960999</v>
      </c>
      <c r="IT280" s="18">
        <v>1966579.5717960999</v>
      </c>
      <c r="IU280" s="18">
        <v>2226854.1917960998</v>
      </c>
      <c r="IV280" s="18">
        <v>2349140.5417960999</v>
      </c>
      <c r="IW280" s="18">
        <v>2451969.2817960996</v>
      </c>
      <c r="IX280" s="18">
        <v>2636849.3217960997</v>
      </c>
      <c r="IY280" s="18">
        <v>3063303.6817961</v>
      </c>
      <c r="IZ280" s="18">
        <v>3233375.3117961003</v>
      </c>
      <c r="JA280" s="18">
        <v>3413768.4017961002</v>
      </c>
      <c r="JB280" s="18">
        <v>3550102.6517961002</v>
      </c>
      <c r="JC280" s="18">
        <v>4236168.0417961003</v>
      </c>
      <c r="JD280" s="18">
        <v>4351059.9417960998</v>
      </c>
      <c r="JE280" s="18">
        <v>4406277.1917960998</v>
      </c>
      <c r="JF280" s="18">
        <v>4421527.5717961006</v>
      </c>
      <c r="JG280" s="18">
        <v>4413811.9917961005</v>
      </c>
      <c r="JH280" s="18">
        <v>4440019.5717961006</v>
      </c>
      <c r="JI280" s="18">
        <v>4427979.7617961001</v>
      </c>
      <c r="JJ280" s="18">
        <v>4437943.3617960997</v>
      </c>
      <c r="JK280" s="18">
        <v>4435316.5317961005</v>
      </c>
      <c r="JL280" s="18">
        <v>4439846.3817961002</v>
      </c>
      <c r="JM280" s="18">
        <v>4447441.2117961003</v>
      </c>
      <c r="JN280" s="18">
        <v>4465352.9217961002</v>
      </c>
      <c r="JO280" s="18">
        <v>4481158.7517961003</v>
      </c>
      <c r="JP280" s="18">
        <v>4502632.2417961005</v>
      </c>
      <c r="JQ280" s="18">
        <v>4534942.8717961004</v>
      </c>
      <c r="JR280" s="18">
        <v>4546416.1917960998</v>
      </c>
      <c r="JS280" s="18">
        <v>4542231.3417961001</v>
      </c>
      <c r="JT280" s="18">
        <v>5116704.8467961</v>
      </c>
      <c r="JU280" s="18">
        <v>5029691.3067961</v>
      </c>
      <c r="JV280" s="18">
        <v>4942743.4942961</v>
      </c>
      <c r="JW280" s="18">
        <v>4851649.3517960999</v>
      </c>
      <c r="JX280" s="18">
        <v>4792020.6192961</v>
      </c>
      <c r="JY280" s="18">
        <v>4735007.3767961003</v>
      </c>
      <c r="JZ280" s="18">
        <v>4657300.2917961003</v>
      </c>
      <c r="KA280" s="18">
        <v>4617139.1217961004</v>
      </c>
      <c r="KB280" s="18">
        <v>4641333.2817961005</v>
      </c>
      <c r="KC280" s="18">
        <v>4637982.6417961</v>
      </c>
      <c r="KD280" s="18">
        <v>4637333.3517960999</v>
      </c>
      <c r="KE280" s="18">
        <v>4667035.0917961001</v>
      </c>
      <c r="KF280" s="18">
        <v>4964073.8067961</v>
      </c>
      <c r="KG280" s="18">
        <v>5001015.6417961</v>
      </c>
      <c r="KH280" s="18">
        <v>5046588.5817961004</v>
      </c>
    </row>
    <row r="281" spans="2:294" x14ac:dyDescent="0.2">
      <c r="B281" s="18" t="s">
        <v>159</v>
      </c>
      <c r="C281" s="18">
        <v>0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0</v>
      </c>
      <c r="BB281" s="18">
        <v>0</v>
      </c>
      <c r="BC281" s="18">
        <v>0</v>
      </c>
      <c r="BD281" s="18">
        <v>0</v>
      </c>
      <c r="BE281" s="18">
        <v>0</v>
      </c>
      <c r="BF281" s="18">
        <v>0</v>
      </c>
      <c r="BG281" s="18">
        <v>0</v>
      </c>
      <c r="BH281" s="18">
        <v>0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0</v>
      </c>
      <c r="BQ281" s="18">
        <v>0</v>
      </c>
      <c r="BR281" s="18">
        <v>0</v>
      </c>
      <c r="BS281" s="18">
        <v>0</v>
      </c>
      <c r="BT281" s="18">
        <v>0</v>
      </c>
      <c r="BU281" s="18">
        <v>0</v>
      </c>
      <c r="BV281" s="18">
        <v>0</v>
      </c>
      <c r="BW281" s="18">
        <v>0</v>
      </c>
      <c r="BX281" s="18">
        <v>0</v>
      </c>
      <c r="BY281" s="18">
        <v>0</v>
      </c>
      <c r="BZ281" s="18">
        <v>0</v>
      </c>
      <c r="CA281" s="18">
        <v>0</v>
      </c>
      <c r="CB281" s="18">
        <v>0</v>
      </c>
      <c r="CC281" s="18">
        <v>0</v>
      </c>
      <c r="CD281" s="18">
        <v>0</v>
      </c>
      <c r="CE281" s="18">
        <v>0</v>
      </c>
      <c r="CF281" s="18">
        <v>0</v>
      </c>
      <c r="CG281" s="18">
        <v>0</v>
      </c>
      <c r="CH281" s="18">
        <v>0</v>
      </c>
      <c r="CI281" s="18">
        <v>0</v>
      </c>
      <c r="CJ281" s="18">
        <v>0</v>
      </c>
      <c r="CK281" s="18">
        <v>0</v>
      </c>
      <c r="CL281" s="18">
        <v>0</v>
      </c>
      <c r="CM281" s="18">
        <v>0</v>
      </c>
      <c r="CN281" s="18">
        <v>0</v>
      </c>
      <c r="CO281" s="18">
        <v>0</v>
      </c>
      <c r="CP281" s="18">
        <v>0</v>
      </c>
      <c r="CQ281" s="18">
        <v>0</v>
      </c>
      <c r="CR281" s="18">
        <v>0</v>
      </c>
      <c r="CS281" s="18">
        <v>0</v>
      </c>
      <c r="CT281" s="18">
        <v>0</v>
      </c>
      <c r="CU281" s="18">
        <v>0</v>
      </c>
      <c r="CV281" s="18">
        <v>0</v>
      </c>
      <c r="CW281" s="18">
        <v>0</v>
      </c>
      <c r="CX281" s="18">
        <v>0</v>
      </c>
      <c r="CY281" s="18">
        <v>0</v>
      </c>
      <c r="CZ281" s="18">
        <v>0</v>
      </c>
      <c r="DA281" s="18">
        <v>0</v>
      </c>
      <c r="DB281" s="18">
        <v>0</v>
      </c>
      <c r="DC281" s="18">
        <v>0</v>
      </c>
      <c r="DD281" s="18">
        <v>0</v>
      </c>
      <c r="DE281" s="18">
        <v>0</v>
      </c>
      <c r="DF281" s="18">
        <v>0</v>
      </c>
      <c r="DG281" s="18">
        <v>0</v>
      </c>
      <c r="DH281" s="18">
        <v>0</v>
      </c>
      <c r="DI281" s="18">
        <v>0</v>
      </c>
      <c r="DJ281" s="18">
        <v>0</v>
      </c>
      <c r="DK281" s="18">
        <v>0</v>
      </c>
      <c r="DL281" s="18">
        <v>0</v>
      </c>
      <c r="DM281" s="18">
        <v>0</v>
      </c>
      <c r="DN281" s="18">
        <v>0</v>
      </c>
      <c r="DO281" s="18">
        <v>0</v>
      </c>
      <c r="DP281" s="18">
        <v>0</v>
      </c>
      <c r="DQ281" s="18">
        <v>0</v>
      </c>
      <c r="DR281" s="18">
        <v>0</v>
      </c>
      <c r="DS281" s="18">
        <v>0</v>
      </c>
      <c r="DT281" s="18">
        <v>0</v>
      </c>
      <c r="DU281" s="18">
        <v>0</v>
      </c>
      <c r="DV281" s="18">
        <v>0</v>
      </c>
      <c r="DW281" s="18">
        <v>0</v>
      </c>
      <c r="DX281" s="18">
        <v>0</v>
      </c>
      <c r="DY281" s="18">
        <v>0</v>
      </c>
      <c r="DZ281" s="18">
        <v>0</v>
      </c>
      <c r="EA281" s="18">
        <v>0</v>
      </c>
      <c r="EB281" s="18">
        <v>0</v>
      </c>
      <c r="EC281" s="18">
        <v>0</v>
      </c>
      <c r="ED281" s="18">
        <v>0</v>
      </c>
      <c r="EE281" s="18">
        <v>0</v>
      </c>
      <c r="EF281" s="18">
        <v>0</v>
      </c>
      <c r="EG281" s="18">
        <v>0</v>
      </c>
      <c r="EH281" s="18">
        <v>0</v>
      </c>
      <c r="EI281" s="18">
        <v>0</v>
      </c>
      <c r="EJ281" s="18">
        <v>0</v>
      </c>
      <c r="EK281" s="18">
        <v>0</v>
      </c>
      <c r="EL281" s="18">
        <v>0</v>
      </c>
      <c r="EM281" s="18">
        <v>0</v>
      </c>
      <c r="EN281" s="18">
        <v>0</v>
      </c>
      <c r="EO281" s="18">
        <v>0</v>
      </c>
      <c r="EP281" s="18">
        <v>0</v>
      </c>
      <c r="EQ281" s="18">
        <v>0</v>
      </c>
      <c r="ER281" s="18">
        <v>0</v>
      </c>
      <c r="ES281" s="18">
        <v>0</v>
      </c>
      <c r="ET281" s="18">
        <v>0</v>
      </c>
      <c r="EU281" s="18">
        <v>0</v>
      </c>
      <c r="EV281" s="18">
        <v>0</v>
      </c>
      <c r="EW281" s="18">
        <v>0</v>
      </c>
      <c r="EX281" s="18">
        <v>0</v>
      </c>
      <c r="EY281" s="18">
        <v>0</v>
      </c>
      <c r="EZ281" s="18">
        <v>0</v>
      </c>
      <c r="FA281" s="18">
        <v>0</v>
      </c>
      <c r="FB281" s="18">
        <v>0</v>
      </c>
      <c r="FC281" s="18">
        <v>0</v>
      </c>
      <c r="FD281" s="18">
        <v>0</v>
      </c>
      <c r="FE281" s="18">
        <v>0</v>
      </c>
      <c r="FF281" s="18">
        <v>0</v>
      </c>
      <c r="FG281" s="18">
        <v>0</v>
      </c>
      <c r="FH281" s="18">
        <v>0</v>
      </c>
      <c r="FI281" s="18">
        <v>0</v>
      </c>
      <c r="FJ281" s="18">
        <v>0</v>
      </c>
      <c r="FK281" s="18">
        <v>0</v>
      </c>
      <c r="FL281" s="18">
        <v>0</v>
      </c>
      <c r="FM281" s="18">
        <v>0</v>
      </c>
      <c r="FN281" s="18">
        <v>0</v>
      </c>
      <c r="FO281" s="18">
        <v>0</v>
      </c>
      <c r="FP281" s="18">
        <v>0</v>
      </c>
      <c r="FQ281" s="18">
        <v>0</v>
      </c>
      <c r="FR281" s="18">
        <v>0</v>
      </c>
      <c r="FS281" s="18">
        <v>0</v>
      </c>
      <c r="FT281" s="18">
        <v>0</v>
      </c>
      <c r="FU281" s="18">
        <v>0</v>
      </c>
      <c r="FV281" s="18">
        <v>0</v>
      </c>
      <c r="FW281" s="18">
        <v>0</v>
      </c>
      <c r="FX281" s="18">
        <v>0</v>
      </c>
      <c r="FY281" s="18">
        <v>0</v>
      </c>
      <c r="FZ281" s="18">
        <v>0</v>
      </c>
      <c r="GA281" s="18">
        <v>0</v>
      </c>
      <c r="GB281" s="18">
        <v>0</v>
      </c>
      <c r="GC281" s="18">
        <v>0</v>
      </c>
      <c r="GD281" s="18">
        <v>0</v>
      </c>
      <c r="GE281" s="18">
        <v>0</v>
      </c>
      <c r="GF281" s="18">
        <v>0</v>
      </c>
      <c r="GG281" s="18">
        <v>0</v>
      </c>
      <c r="GH281" s="18">
        <v>0</v>
      </c>
      <c r="GI281" s="18">
        <v>0</v>
      </c>
      <c r="GJ281" s="18">
        <v>0</v>
      </c>
      <c r="GK281" s="18">
        <v>0</v>
      </c>
      <c r="GL281" s="18">
        <v>0</v>
      </c>
      <c r="GM281" s="18">
        <v>0</v>
      </c>
      <c r="GN281" s="18">
        <v>0</v>
      </c>
      <c r="GO281" s="18">
        <v>0</v>
      </c>
      <c r="GP281" s="18">
        <v>0</v>
      </c>
      <c r="GQ281" s="18">
        <v>0</v>
      </c>
      <c r="GR281" s="18">
        <v>0</v>
      </c>
      <c r="GS281" s="18">
        <v>0</v>
      </c>
      <c r="GT281" s="18">
        <v>0</v>
      </c>
      <c r="GU281" s="18">
        <v>0</v>
      </c>
      <c r="GV281" s="18">
        <v>0</v>
      </c>
      <c r="GW281" s="18">
        <v>0</v>
      </c>
      <c r="GX281" s="18">
        <v>0</v>
      </c>
      <c r="GY281" s="18">
        <v>0</v>
      </c>
      <c r="GZ281" s="18">
        <v>0</v>
      </c>
      <c r="HA281" s="18">
        <v>0</v>
      </c>
      <c r="HB281" s="18">
        <v>0</v>
      </c>
      <c r="HC281" s="18">
        <v>0</v>
      </c>
      <c r="HD281" s="18">
        <v>0</v>
      </c>
      <c r="HE281" s="18">
        <v>0</v>
      </c>
      <c r="HF281" s="18">
        <v>0</v>
      </c>
      <c r="HG281" s="18">
        <v>0</v>
      </c>
      <c r="HH281" s="18">
        <v>0</v>
      </c>
      <c r="HI281" s="18">
        <v>0</v>
      </c>
      <c r="HJ281" s="18">
        <v>0</v>
      </c>
      <c r="HK281" s="18">
        <v>0</v>
      </c>
      <c r="HL281" s="18">
        <v>0</v>
      </c>
      <c r="HM281" s="18">
        <v>0</v>
      </c>
      <c r="HN281" s="18">
        <v>0</v>
      </c>
      <c r="HO281" s="18">
        <v>0</v>
      </c>
      <c r="HP281" s="18">
        <v>0</v>
      </c>
      <c r="HQ281" s="18">
        <v>0</v>
      </c>
      <c r="HR281" s="18">
        <v>0</v>
      </c>
      <c r="HS281" s="18">
        <v>0</v>
      </c>
      <c r="HT281" s="18">
        <v>0</v>
      </c>
      <c r="HU281" s="18">
        <v>0</v>
      </c>
      <c r="HV281" s="18">
        <v>0</v>
      </c>
      <c r="HW281" s="18">
        <v>0</v>
      </c>
      <c r="HX281" s="18">
        <v>0</v>
      </c>
      <c r="HY281" s="18">
        <v>0</v>
      </c>
      <c r="HZ281" s="18">
        <v>0</v>
      </c>
      <c r="IA281" s="18">
        <v>0</v>
      </c>
      <c r="IB281" s="18">
        <v>0</v>
      </c>
      <c r="IC281" s="18">
        <v>0</v>
      </c>
      <c r="ID281" s="18">
        <v>0</v>
      </c>
      <c r="IE281" s="18">
        <v>0</v>
      </c>
      <c r="IF281" s="18">
        <v>0</v>
      </c>
      <c r="IG281" s="18">
        <v>0</v>
      </c>
      <c r="IH281" s="18">
        <v>0</v>
      </c>
      <c r="II281" s="18">
        <v>0</v>
      </c>
      <c r="IJ281" s="18">
        <v>0</v>
      </c>
      <c r="IK281" s="18">
        <v>0</v>
      </c>
      <c r="IL281" s="18">
        <v>0</v>
      </c>
      <c r="IM281" s="18">
        <v>0</v>
      </c>
      <c r="IN281" s="18">
        <v>0</v>
      </c>
      <c r="IO281" s="18">
        <v>0</v>
      </c>
      <c r="IP281" s="18">
        <v>0</v>
      </c>
      <c r="IQ281" s="18">
        <v>0</v>
      </c>
      <c r="IR281" s="18">
        <v>0</v>
      </c>
      <c r="IS281" s="18">
        <v>0</v>
      </c>
      <c r="IT281" s="18">
        <v>0</v>
      </c>
      <c r="IU281" s="18">
        <v>0</v>
      </c>
      <c r="IV281" s="18">
        <v>0</v>
      </c>
      <c r="IW281" s="18">
        <v>0</v>
      </c>
      <c r="IX281" s="18">
        <v>0</v>
      </c>
      <c r="IY281" s="18">
        <v>0</v>
      </c>
      <c r="IZ281" s="18">
        <v>0</v>
      </c>
      <c r="JA281" s="18">
        <v>0</v>
      </c>
      <c r="JB281" s="18">
        <v>0</v>
      </c>
      <c r="JC281" s="18">
        <v>0</v>
      </c>
      <c r="JD281" s="18">
        <v>0</v>
      </c>
      <c r="JE281" s="18">
        <v>0</v>
      </c>
      <c r="JF281" s="18">
        <v>0</v>
      </c>
      <c r="JG281" s="18">
        <v>0</v>
      </c>
      <c r="JH281" s="18">
        <v>0</v>
      </c>
      <c r="JI281" s="18">
        <v>0</v>
      </c>
      <c r="JJ281" s="18">
        <v>0</v>
      </c>
      <c r="JK281" s="18">
        <v>0</v>
      </c>
      <c r="JL281" s="18">
        <v>0</v>
      </c>
      <c r="JM281" s="18">
        <v>0</v>
      </c>
      <c r="JN281" s="18">
        <v>0</v>
      </c>
      <c r="JO281" s="18">
        <v>0</v>
      </c>
      <c r="JP281" s="18">
        <v>0</v>
      </c>
      <c r="JQ281" s="18">
        <v>0</v>
      </c>
      <c r="JR281" s="18">
        <v>0</v>
      </c>
      <c r="JS281" s="18">
        <v>0</v>
      </c>
      <c r="JT281" s="18">
        <v>0</v>
      </c>
      <c r="JU281" s="18">
        <v>0</v>
      </c>
      <c r="JV281" s="18">
        <v>0</v>
      </c>
      <c r="JW281" s="18">
        <v>0</v>
      </c>
      <c r="JX281" s="18">
        <v>0</v>
      </c>
      <c r="JY281" s="18">
        <v>0</v>
      </c>
      <c r="JZ281" s="18">
        <v>0</v>
      </c>
      <c r="KA281" s="18">
        <v>0</v>
      </c>
      <c r="KB281" s="18">
        <v>0</v>
      </c>
      <c r="KC281" s="18">
        <v>0</v>
      </c>
      <c r="KD281" s="18">
        <v>0</v>
      </c>
      <c r="KE281" s="18">
        <v>0</v>
      </c>
      <c r="KF281" s="18">
        <v>0</v>
      </c>
      <c r="KG281" s="18">
        <v>0</v>
      </c>
      <c r="KH281" s="18">
        <v>0</v>
      </c>
    </row>
    <row r="282" spans="2:294" x14ac:dyDescent="0.2">
      <c r="B282" s="18" t="s">
        <v>160</v>
      </c>
      <c r="C282" s="18">
        <v>-67973.320000000007</v>
      </c>
      <c r="D282" s="18">
        <v>-70584.52</v>
      </c>
      <c r="E282" s="18">
        <v>-71182.38</v>
      </c>
      <c r="F282" s="18">
        <v>-67970.02</v>
      </c>
      <c r="G282" s="18">
        <v>-63417.86</v>
      </c>
      <c r="H282" s="18">
        <v>-63260.08</v>
      </c>
      <c r="I282" s="18">
        <v>-63672.69</v>
      </c>
      <c r="J282" s="18">
        <v>-65366.42</v>
      </c>
      <c r="K282" s="18">
        <v>-68792.22</v>
      </c>
      <c r="L282" s="18">
        <v>-70617.009999999995</v>
      </c>
      <c r="M282" s="18">
        <v>-69499.009999999995</v>
      </c>
      <c r="N282" s="18">
        <v>-66721.47</v>
      </c>
      <c r="O282" s="18">
        <v>-70552.72</v>
      </c>
      <c r="P282" s="18">
        <v>-68643.5</v>
      </c>
      <c r="Q282" s="18">
        <v>-73775.3</v>
      </c>
      <c r="R282" s="18">
        <v>-64958.57</v>
      </c>
      <c r="S282" s="18">
        <v>-64856.69</v>
      </c>
      <c r="T282" s="18">
        <v>-64348.7</v>
      </c>
      <c r="U282" s="18">
        <v>-59573.7</v>
      </c>
      <c r="V282" s="18">
        <v>-68165.8</v>
      </c>
      <c r="W282" s="18">
        <v>-67646.8</v>
      </c>
      <c r="X282" s="18">
        <v>-68334.080000000002</v>
      </c>
      <c r="Y282" s="18">
        <v>-70592.23</v>
      </c>
      <c r="Z282" s="18">
        <v>-68552.23</v>
      </c>
      <c r="AA282" s="18">
        <v>-66273.83</v>
      </c>
      <c r="AB282" s="18">
        <v>-71077.83</v>
      </c>
      <c r="AC282" s="18">
        <v>-69302.03</v>
      </c>
      <c r="AD282" s="18">
        <v>-75497.47</v>
      </c>
      <c r="AE282" s="18">
        <v>-74696.47</v>
      </c>
      <c r="AF282" s="18">
        <v>-69059.27</v>
      </c>
      <c r="AG282" s="18">
        <v>-67574.77</v>
      </c>
      <c r="AH282" s="18">
        <v>-68405.77</v>
      </c>
      <c r="AI282" s="18">
        <v>-68673.17</v>
      </c>
      <c r="AJ282" s="18">
        <v>-68737.570000000007</v>
      </c>
      <c r="AK282" s="18">
        <v>-67495.570000000007</v>
      </c>
      <c r="AL282" s="18">
        <v>-70987.570000000007</v>
      </c>
      <c r="AM282" s="18">
        <v>-71372.570000000007</v>
      </c>
      <c r="AN282" s="18">
        <v>-70222.289999999994</v>
      </c>
      <c r="AO282" s="18">
        <v>-74871.27</v>
      </c>
      <c r="AP282" s="18">
        <v>-68047.27</v>
      </c>
      <c r="AQ282" s="18">
        <v>-72057.27</v>
      </c>
      <c r="AR282" s="18">
        <v>-72625.87</v>
      </c>
      <c r="AS282" s="18">
        <v>-65924.59</v>
      </c>
      <c r="AT282" s="18">
        <v>-62813.59</v>
      </c>
      <c r="AU282" s="18">
        <v>-56943.59</v>
      </c>
      <c r="AV282" s="18">
        <v>-51469.91</v>
      </c>
      <c r="AW282" s="18">
        <v>-43454.38</v>
      </c>
      <c r="AX282" s="18">
        <v>-45086.38</v>
      </c>
      <c r="AY282" s="18">
        <v>-52026.38</v>
      </c>
      <c r="AZ282" s="18">
        <v>-54128.78</v>
      </c>
      <c r="BA282" s="18">
        <v>-56874.06</v>
      </c>
      <c r="BB282" s="18">
        <v>-55528.41</v>
      </c>
      <c r="BC282" s="18">
        <v>-47516.91</v>
      </c>
      <c r="BD282" s="18">
        <v>-49390.66</v>
      </c>
      <c r="BE282" s="18">
        <v>-50074.36</v>
      </c>
      <c r="BF282" s="18">
        <v>-46371.519999999997</v>
      </c>
      <c r="BG282" s="18">
        <v>-46401.52</v>
      </c>
      <c r="BH282" s="18">
        <v>-44445.919999999998</v>
      </c>
      <c r="BI282" s="18">
        <v>-48813.16</v>
      </c>
      <c r="BJ282" s="18">
        <v>-51319.1</v>
      </c>
      <c r="BK282" s="18">
        <v>-55529.1</v>
      </c>
      <c r="BL282" s="18">
        <v>-60358.51</v>
      </c>
      <c r="BM282" s="18">
        <v>-61983.51</v>
      </c>
      <c r="BN282" s="18">
        <v>-64148.46</v>
      </c>
      <c r="BO282" s="18">
        <v>-66453.460000000006</v>
      </c>
      <c r="BP282" s="18">
        <v>-70403.66</v>
      </c>
      <c r="BQ282" s="18">
        <v>-75635.210000000006</v>
      </c>
      <c r="BR282" s="18">
        <v>-68712.12</v>
      </c>
      <c r="BS282" s="18">
        <v>-68547.11</v>
      </c>
      <c r="BT282" s="18">
        <v>-69581.33</v>
      </c>
      <c r="BU282" s="18">
        <v>-67834.33</v>
      </c>
      <c r="BV282" s="18">
        <v>-70168.22</v>
      </c>
      <c r="BW282" s="18">
        <v>-74649.22</v>
      </c>
      <c r="BX282" s="18">
        <v>-72607.42</v>
      </c>
      <c r="BY282" s="18">
        <v>-73779.83</v>
      </c>
      <c r="BZ282" s="18">
        <v>-83165.95</v>
      </c>
      <c r="CA282" s="18">
        <v>-193663.43</v>
      </c>
      <c r="CB282" s="18">
        <v>-201970.53</v>
      </c>
      <c r="CC282" s="18">
        <v>-205104.05</v>
      </c>
      <c r="CD282" s="18">
        <v>-218183.05</v>
      </c>
      <c r="CE282" s="18">
        <v>-211049.32</v>
      </c>
      <c r="CF282" s="18">
        <v>-210153.01</v>
      </c>
      <c r="CG282" s="18">
        <v>-211803.58</v>
      </c>
      <c r="CH282" s="18">
        <v>-216360.41</v>
      </c>
      <c r="CI282" s="18">
        <v>-210410.62</v>
      </c>
      <c r="CJ282" s="18">
        <v>-218373.04</v>
      </c>
      <c r="CK282" s="18">
        <v>-222472.52</v>
      </c>
      <c r="CL282" s="18">
        <v>-235800.07</v>
      </c>
      <c r="CM282" s="18">
        <v>-243516.51</v>
      </c>
      <c r="CN282" s="18">
        <v>-250713.32</v>
      </c>
      <c r="CO282" s="18">
        <v>-261559.34</v>
      </c>
      <c r="CP282" s="18">
        <v>-265202.56</v>
      </c>
      <c r="CQ282" s="18">
        <v>-263154.42</v>
      </c>
      <c r="CR282" s="18">
        <v>-257219.45</v>
      </c>
      <c r="CS282" s="18">
        <v>-256236.74</v>
      </c>
      <c r="CT282" s="18">
        <v>-257525.63</v>
      </c>
      <c r="CU282" s="18">
        <v>-255543.15</v>
      </c>
      <c r="CV282" s="18">
        <v>-261424.65</v>
      </c>
      <c r="CW282" s="18">
        <v>-263385.2</v>
      </c>
      <c r="CX282" s="18">
        <v>-265321.34000000003</v>
      </c>
      <c r="CY282" s="18">
        <v>-266004.15000000002</v>
      </c>
      <c r="CZ282" s="18">
        <v>-268222.63</v>
      </c>
      <c r="DA282" s="18">
        <v>-272017.18</v>
      </c>
      <c r="DB282" s="18">
        <v>-271151.68</v>
      </c>
      <c r="DC282" s="18">
        <v>-271505.87</v>
      </c>
      <c r="DD282" s="18">
        <v>-273921.58</v>
      </c>
      <c r="DE282" s="18">
        <v>-242563.3</v>
      </c>
      <c r="DF282" s="18">
        <v>-218011.74</v>
      </c>
      <c r="DG282" s="18">
        <v>-241733.59</v>
      </c>
      <c r="DH282" s="18">
        <v>-264127.83</v>
      </c>
      <c r="DI282" s="18">
        <v>-212034.4</v>
      </c>
      <c r="DJ282" s="18">
        <v>-209381.21</v>
      </c>
      <c r="DK282" s="18">
        <v>-213118.18</v>
      </c>
      <c r="DL282" s="18">
        <v>-218920.04</v>
      </c>
      <c r="DM282" s="18">
        <v>-220462.63</v>
      </c>
      <c r="DN282" s="18">
        <v>-208506.6</v>
      </c>
      <c r="DO282" s="18">
        <v>-212046.29</v>
      </c>
      <c r="DP282" s="18">
        <v>-214679.75</v>
      </c>
      <c r="DQ282" s="18">
        <v>-229219.76</v>
      </c>
      <c r="DR282" s="18">
        <v>-222152.48</v>
      </c>
      <c r="DS282" s="18">
        <v>-220881.06</v>
      </c>
      <c r="DT282" s="18">
        <v>-225044.39</v>
      </c>
      <c r="DU282" s="18">
        <v>-276119.56</v>
      </c>
      <c r="DV282" s="18">
        <v>-361780.38</v>
      </c>
      <c r="DW282" s="18">
        <v>-372165.65</v>
      </c>
      <c r="DX282" s="18">
        <v>-398267.35</v>
      </c>
      <c r="DY282" s="18">
        <v>-416942.61</v>
      </c>
      <c r="DZ282" s="18">
        <v>-441882.52</v>
      </c>
      <c r="EA282" s="18">
        <v>-474575.41</v>
      </c>
      <c r="EB282" s="18">
        <v>-490143</v>
      </c>
      <c r="EC282" s="18">
        <v>-500374.11</v>
      </c>
      <c r="ED282" s="18">
        <v>-507042.6</v>
      </c>
      <c r="EE282" s="18">
        <v>-523498.05</v>
      </c>
      <c r="EF282" s="18">
        <v>-544596.72</v>
      </c>
      <c r="EG282" s="18">
        <v>-564854.05000000005</v>
      </c>
      <c r="EH282" s="18">
        <v>-575360.64</v>
      </c>
      <c r="EI282" s="18">
        <v>-618533.23</v>
      </c>
      <c r="EJ282" s="18">
        <v>-627545.67000000004</v>
      </c>
      <c r="EK282" s="18">
        <v>-627396.23</v>
      </c>
      <c r="EL282" s="18">
        <v>-626626.26</v>
      </c>
      <c r="EM282" s="18">
        <v>-606309.15</v>
      </c>
      <c r="EN282" s="18">
        <v>-608486.16</v>
      </c>
      <c r="EO282" s="18">
        <v>-666800.6</v>
      </c>
      <c r="EP282" s="18">
        <v>-698566.9</v>
      </c>
      <c r="EQ282" s="18">
        <v>-698517.28</v>
      </c>
      <c r="ER282" s="18">
        <v>-680612.79</v>
      </c>
      <c r="ES282" s="18">
        <v>-663513.31999999995</v>
      </c>
      <c r="ET282" s="18">
        <v>-864123.86</v>
      </c>
      <c r="EU282" s="18">
        <v>-861608.66</v>
      </c>
      <c r="EV282" s="18">
        <v>-864278.88</v>
      </c>
      <c r="EW282" s="18">
        <v>-857837.04</v>
      </c>
      <c r="EX282" s="18">
        <v>-874666.69881789992</v>
      </c>
      <c r="EY282" s="18">
        <v>-900715.68241050001</v>
      </c>
      <c r="EZ282" s="18">
        <v>-919930.59241050004</v>
      </c>
      <c r="FA282" s="18">
        <v>-887328.76241050009</v>
      </c>
      <c r="FB282" s="18">
        <v>-724954.26241050009</v>
      </c>
      <c r="FC282" s="18">
        <v>-675994.6724105</v>
      </c>
      <c r="FD282" s="18">
        <v>-668229.51241050009</v>
      </c>
      <c r="FE282" s="18">
        <v>-631987.50241050008</v>
      </c>
      <c r="FF282" s="18">
        <v>-629310.91241049999</v>
      </c>
      <c r="FG282" s="18">
        <v>-625265.82241050003</v>
      </c>
      <c r="FH282" s="18">
        <v>-567373.70241050003</v>
      </c>
      <c r="FI282" s="18">
        <v>-571745.59241050004</v>
      </c>
      <c r="FJ282" s="18">
        <v>-571549.00241050008</v>
      </c>
      <c r="FK282" s="18">
        <v>-678079.23241050006</v>
      </c>
      <c r="FL282" s="18">
        <v>-780885.1524105001</v>
      </c>
      <c r="FM282" s="18">
        <v>-934260.09241050004</v>
      </c>
      <c r="FN282" s="18">
        <v>-1026582.6403764999</v>
      </c>
      <c r="FO282" s="18">
        <v>-1022834.3384105</v>
      </c>
      <c r="FP282" s="18">
        <v>-1017524.7364105</v>
      </c>
      <c r="FQ282" s="18">
        <v>-1017206.9464105</v>
      </c>
      <c r="FR282" s="18">
        <v>-1026981.4764105</v>
      </c>
      <c r="FS282" s="18">
        <v>-1018963.8664104999</v>
      </c>
      <c r="FT282" s="18">
        <v>-1017274.4429705</v>
      </c>
      <c r="FU282" s="18">
        <v>-1010089.3864104999</v>
      </c>
      <c r="FV282" s="18">
        <v>-1006841.2264105</v>
      </c>
      <c r="FW282" s="18">
        <v>-1012882.4564105</v>
      </c>
      <c r="FX282" s="18">
        <v>-1067766.2164105</v>
      </c>
      <c r="FY282" s="18">
        <v>-1073420.1564104999</v>
      </c>
      <c r="FZ282" s="18">
        <v>-1107598.0964104999</v>
      </c>
      <c r="GA282" s="18">
        <v>-1110388.3364104999</v>
      </c>
      <c r="GB282" s="18">
        <v>-1118010.1064104999</v>
      </c>
      <c r="GC282" s="18">
        <v>-1129747.5864104999</v>
      </c>
      <c r="GD282" s="18">
        <v>-1116672.5064105</v>
      </c>
      <c r="GE282" s="18">
        <v>-1125261.2564105</v>
      </c>
      <c r="GF282" s="18">
        <v>-1142965.3264104999</v>
      </c>
      <c r="GG282" s="18">
        <v>-1159941.6764105</v>
      </c>
      <c r="GH282" s="18">
        <v>-1159941.6764105</v>
      </c>
      <c r="GI282" s="18">
        <v>-1177555.7864105001</v>
      </c>
      <c r="GJ282" s="18">
        <v>-1161809.6064104999</v>
      </c>
      <c r="GK282" s="18">
        <v>-1152135.7064105</v>
      </c>
      <c r="GL282" s="18">
        <v>-1171531.7564105</v>
      </c>
      <c r="GM282" s="18">
        <v>-1216020.6664105</v>
      </c>
      <c r="GN282" s="18">
        <v>-1215156.9564105</v>
      </c>
      <c r="GO282" s="18">
        <v>-1159267.4364105</v>
      </c>
      <c r="GP282" s="18">
        <v>-1161607.7064105</v>
      </c>
      <c r="GQ282" s="18">
        <v>-1204441.7664105</v>
      </c>
      <c r="GR282" s="18">
        <v>-1225474.4964105</v>
      </c>
      <c r="GS282" s="18">
        <v>-1227319.7764105001</v>
      </c>
      <c r="GT282" s="18">
        <v>-1200988.3664104999</v>
      </c>
      <c r="GU282" s="18">
        <v>-1203742.8864104999</v>
      </c>
      <c r="GV282" s="18">
        <v>-1197311.9464105</v>
      </c>
      <c r="GW282" s="18">
        <v>-1213498.9164105</v>
      </c>
      <c r="GX282" s="18">
        <v>-1219649.7264105</v>
      </c>
      <c r="GY282" s="18">
        <v>-1249756.2764105001</v>
      </c>
      <c r="GZ282" s="18">
        <v>-1207655.4664105</v>
      </c>
      <c r="HA282" s="18">
        <v>-1150967.5864104999</v>
      </c>
      <c r="HB282" s="18">
        <v>-1187761.7864105001</v>
      </c>
      <c r="HC282" s="18">
        <v>-1191234.1064104999</v>
      </c>
      <c r="HD282" s="18">
        <v>-1177758.6664105</v>
      </c>
      <c r="HE282" s="18">
        <v>-1154619.9364105</v>
      </c>
      <c r="HF282" s="18">
        <v>-1127530.3064104998</v>
      </c>
      <c r="HG282" s="18">
        <v>-1131409.5264105001</v>
      </c>
      <c r="HH282" s="18">
        <v>-1161919.4064104999</v>
      </c>
      <c r="HI282" s="18">
        <v>-1174073.6364104999</v>
      </c>
      <c r="HJ282" s="18">
        <v>-1176525.0664104999</v>
      </c>
      <c r="HK282" s="18">
        <v>-1334080.9364105</v>
      </c>
      <c r="HL282" s="18">
        <v>-1525821.7564104998</v>
      </c>
      <c r="HM282" s="18">
        <v>-1570672.9464104997</v>
      </c>
      <c r="HN282" s="18">
        <v>-1530231.5164104998</v>
      </c>
      <c r="HO282" s="18">
        <v>-1580351.5364104998</v>
      </c>
      <c r="HP282" s="18">
        <v>-1637547.7564104998</v>
      </c>
      <c r="HQ282" s="18">
        <v>-1628711.9664104998</v>
      </c>
      <c r="HR282" s="18">
        <v>-1573693.9064104997</v>
      </c>
      <c r="HS282" s="18">
        <v>-1445709.7264104998</v>
      </c>
      <c r="HT282" s="18">
        <v>-1430750.4164104997</v>
      </c>
      <c r="HU282" s="18">
        <v>-1484048.5164104998</v>
      </c>
      <c r="HV282" s="18">
        <v>-1517489.4164104997</v>
      </c>
      <c r="HW282" s="18">
        <v>-1488281.4864104998</v>
      </c>
      <c r="HX282" s="18">
        <v>-1517246.9064104997</v>
      </c>
      <c r="HY282" s="18">
        <v>-1591441.6064104999</v>
      </c>
      <c r="HZ282" s="18">
        <v>-1704465.3664104999</v>
      </c>
      <c r="IA282" s="18">
        <v>-1828460.0264104998</v>
      </c>
      <c r="IB282" s="18">
        <v>-1869043.3864104999</v>
      </c>
      <c r="IC282" s="18">
        <v>-1934194.6164104999</v>
      </c>
      <c r="ID282" s="18">
        <v>-1995004.6164104999</v>
      </c>
      <c r="IE282" s="18">
        <v>-1990743.2564104998</v>
      </c>
      <c r="IF282" s="18">
        <v>-2004544.6964104997</v>
      </c>
      <c r="IG282" s="18">
        <v>-2038008.3664104999</v>
      </c>
      <c r="IH282" s="18">
        <v>-2056348.9864104998</v>
      </c>
      <c r="II282" s="18">
        <v>-2028906.0164104998</v>
      </c>
      <c r="IJ282" s="18">
        <v>-2051227.7964104998</v>
      </c>
      <c r="IK282" s="18">
        <v>-2111399.4764104998</v>
      </c>
      <c r="IL282" s="18">
        <v>-2188786.4044105001</v>
      </c>
      <c r="IM282" s="18">
        <v>-2055803.5444105</v>
      </c>
      <c r="IN282" s="18">
        <v>-2147631.2621303</v>
      </c>
      <c r="IO282" s="18">
        <v>-2145575.3221303001</v>
      </c>
      <c r="IP282" s="18">
        <v>-2098759.2721303003</v>
      </c>
      <c r="IQ282" s="18">
        <v>-2077157.8721303002</v>
      </c>
      <c r="IR282" s="18">
        <v>-2041437.2667703</v>
      </c>
      <c r="IS282" s="18">
        <v>-1978737.0921303001</v>
      </c>
      <c r="IT282" s="18">
        <v>-1928089.5221303001</v>
      </c>
      <c r="IU282" s="18">
        <v>-1987840.1721303002</v>
      </c>
      <c r="IV282" s="18">
        <v>-1984524.0121303</v>
      </c>
      <c r="IW282" s="18">
        <v>-1962796.7421303</v>
      </c>
      <c r="IX282" s="18">
        <v>-1954659.9321303002</v>
      </c>
      <c r="IY282" s="18">
        <v>-1953055.5821303001</v>
      </c>
      <c r="IZ282" s="18">
        <v>-1957834.6221303002</v>
      </c>
      <c r="JA282" s="18">
        <v>-1973004.3921303002</v>
      </c>
      <c r="JB282" s="18">
        <v>-1983360.7521303</v>
      </c>
      <c r="JC282" s="18">
        <v>-1887198.9821303</v>
      </c>
      <c r="JD282" s="18">
        <v>-1793465.9121303002</v>
      </c>
      <c r="JE282" s="18">
        <v>-1715720.9321303002</v>
      </c>
      <c r="JF282" s="18">
        <v>-1715714.5511603002</v>
      </c>
      <c r="JG282" s="18">
        <v>-1733691.4321303002</v>
      </c>
      <c r="JH282" s="18">
        <v>-1795776.2621303</v>
      </c>
      <c r="JI282" s="18">
        <v>-1883134.4621303</v>
      </c>
      <c r="JJ282" s="18">
        <v>-1900937.9421303002</v>
      </c>
      <c r="JK282" s="18">
        <v>-2018963.5121303</v>
      </c>
      <c r="JL282" s="18">
        <v>-2097461.4621303002</v>
      </c>
      <c r="JM282" s="18">
        <v>-2159193.8121303003</v>
      </c>
      <c r="JN282" s="18">
        <v>-2217861.7421303</v>
      </c>
      <c r="JO282" s="18">
        <v>-2240807.7221303</v>
      </c>
      <c r="JP282" s="18">
        <v>-2255216.4521303</v>
      </c>
      <c r="JQ282" s="18">
        <v>-2257163.2321303003</v>
      </c>
      <c r="JR282" s="18">
        <v>-2280726.1821303</v>
      </c>
      <c r="JS282" s="18">
        <v>-2280127.6421302999</v>
      </c>
      <c r="JT282" s="18">
        <v>-2265764.4921303</v>
      </c>
      <c r="JU282" s="18">
        <v>-2274874.9721303</v>
      </c>
      <c r="JV282" s="18">
        <v>-2352020.7721303003</v>
      </c>
      <c r="JW282" s="18">
        <v>-2354912.8821303002</v>
      </c>
      <c r="JX282" s="18">
        <v>-2350957.1421302999</v>
      </c>
      <c r="JY282" s="18">
        <v>-2342090.9021303002</v>
      </c>
      <c r="JZ282" s="18">
        <v>-2484059.0321303001</v>
      </c>
      <c r="KA282" s="18">
        <v>-2488855.4521303</v>
      </c>
      <c r="KB282" s="18">
        <v>-2491203.6321303002</v>
      </c>
      <c r="KC282" s="18">
        <v>-2491203.6321303002</v>
      </c>
      <c r="KD282" s="18">
        <v>-2485342.9821303003</v>
      </c>
      <c r="KE282" s="18">
        <v>-2488956.3921302999</v>
      </c>
      <c r="KF282" s="18">
        <v>-2493940.2321303003</v>
      </c>
      <c r="KG282" s="18">
        <v>-2493277.4621303002</v>
      </c>
      <c r="KH282" s="18">
        <v>-2498670.7221303</v>
      </c>
    </row>
    <row r="283" spans="2:294" x14ac:dyDescent="0.2">
      <c r="B283" s="19" t="s">
        <v>161</v>
      </c>
      <c r="C283" s="19">
        <v>-67973.320000000007</v>
      </c>
      <c r="D283" s="19">
        <v>-70584.52</v>
      </c>
      <c r="E283" s="19">
        <v>-71182.38</v>
      </c>
      <c r="F283" s="19">
        <v>-67970.02</v>
      </c>
      <c r="G283" s="19">
        <v>-63417.86</v>
      </c>
      <c r="H283" s="19">
        <v>-63260.08</v>
      </c>
      <c r="I283" s="19">
        <v>-63672.69</v>
      </c>
      <c r="J283" s="19">
        <v>-65366.42</v>
      </c>
      <c r="K283" s="19">
        <v>-68792.22</v>
      </c>
      <c r="L283" s="19">
        <v>-70617.009999999995</v>
      </c>
      <c r="M283" s="19">
        <v>-69499.009999999995</v>
      </c>
      <c r="N283" s="19">
        <v>-66721.47</v>
      </c>
      <c r="O283" s="19">
        <v>-70552.72</v>
      </c>
      <c r="P283" s="19">
        <v>-68643.5</v>
      </c>
      <c r="Q283" s="19">
        <v>-73775.3</v>
      </c>
      <c r="R283" s="19">
        <v>-64958.57</v>
      </c>
      <c r="S283" s="19">
        <v>-64856.69</v>
      </c>
      <c r="T283" s="19">
        <v>-64348.7</v>
      </c>
      <c r="U283" s="19">
        <v>-59573.7</v>
      </c>
      <c r="V283" s="19">
        <v>-68165.8</v>
      </c>
      <c r="W283" s="19">
        <v>-67646.8</v>
      </c>
      <c r="X283" s="19">
        <v>-68334.080000000002</v>
      </c>
      <c r="Y283" s="19">
        <v>-70592.23</v>
      </c>
      <c r="Z283" s="19">
        <v>-68552.23</v>
      </c>
      <c r="AA283" s="19">
        <v>-66273.83</v>
      </c>
      <c r="AB283" s="19">
        <v>-71077.83</v>
      </c>
      <c r="AC283" s="19">
        <v>-69302.03</v>
      </c>
      <c r="AD283" s="19">
        <v>-75497.47</v>
      </c>
      <c r="AE283" s="19">
        <v>-74696.47</v>
      </c>
      <c r="AF283" s="19">
        <v>-69059.27</v>
      </c>
      <c r="AG283" s="19">
        <v>-67574.77</v>
      </c>
      <c r="AH283" s="19">
        <v>-68405.77</v>
      </c>
      <c r="AI283" s="19">
        <v>-68673.17</v>
      </c>
      <c r="AJ283" s="19">
        <v>-68737.570000000007</v>
      </c>
      <c r="AK283" s="19">
        <v>-67495.570000000007</v>
      </c>
      <c r="AL283" s="19">
        <v>-70987.570000000007</v>
      </c>
      <c r="AM283" s="19">
        <v>-71372.570000000007</v>
      </c>
      <c r="AN283" s="19">
        <v>-70222.289999999994</v>
      </c>
      <c r="AO283" s="19">
        <v>-74871.27</v>
      </c>
      <c r="AP283" s="19">
        <v>-68047.27</v>
      </c>
      <c r="AQ283" s="19">
        <v>-72057.27</v>
      </c>
      <c r="AR283" s="19">
        <v>-72625.87</v>
      </c>
      <c r="AS283" s="19">
        <v>-65924.59</v>
      </c>
      <c r="AT283" s="19">
        <v>-62813.59</v>
      </c>
      <c r="AU283" s="19">
        <v>-56943.59</v>
      </c>
      <c r="AV283" s="19">
        <v>-51469.91</v>
      </c>
      <c r="AW283" s="19">
        <v>-43454.38</v>
      </c>
      <c r="AX283" s="19">
        <v>-45086.38</v>
      </c>
      <c r="AY283" s="19">
        <v>-52026.38</v>
      </c>
      <c r="AZ283" s="19">
        <v>-54128.78</v>
      </c>
      <c r="BA283" s="19">
        <v>-56874.06</v>
      </c>
      <c r="BB283" s="19">
        <v>-55528.41</v>
      </c>
      <c r="BC283" s="19">
        <v>-47516.91</v>
      </c>
      <c r="BD283" s="19">
        <v>-49390.66</v>
      </c>
      <c r="BE283" s="19">
        <v>-50074.36</v>
      </c>
      <c r="BF283" s="19">
        <v>-46371.519999999997</v>
      </c>
      <c r="BG283" s="19">
        <v>-46401.52</v>
      </c>
      <c r="BH283" s="19">
        <v>-44445.919999999998</v>
      </c>
      <c r="BI283" s="19">
        <v>-48813.16</v>
      </c>
      <c r="BJ283" s="19">
        <v>-51319.1</v>
      </c>
      <c r="BK283" s="19">
        <v>-55529.1</v>
      </c>
      <c r="BL283" s="19">
        <v>-60358.51</v>
      </c>
      <c r="BM283" s="19">
        <v>-61983.51</v>
      </c>
      <c r="BN283" s="19">
        <v>-64148.46</v>
      </c>
      <c r="BO283" s="19">
        <v>-66453.460000000006</v>
      </c>
      <c r="BP283" s="19">
        <v>-70403.66</v>
      </c>
      <c r="BQ283" s="19">
        <v>-75635.210000000006</v>
      </c>
      <c r="BR283" s="19">
        <v>-68712.12</v>
      </c>
      <c r="BS283" s="19">
        <v>-68547.11</v>
      </c>
      <c r="BT283" s="19">
        <v>-69581.33</v>
      </c>
      <c r="BU283" s="19">
        <v>-67834.33</v>
      </c>
      <c r="BV283" s="19">
        <v>-70168.22</v>
      </c>
      <c r="BW283" s="19">
        <v>-74649.22</v>
      </c>
      <c r="BX283" s="19">
        <v>-72607.42</v>
      </c>
      <c r="BY283" s="19">
        <v>-73779.83</v>
      </c>
      <c r="BZ283" s="19">
        <v>-74587.350000000006</v>
      </c>
      <c r="CA283" s="19">
        <v>-185084.83</v>
      </c>
      <c r="CB283" s="19">
        <v>-193391.93</v>
      </c>
      <c r="CC283" s="19">
        <v>-196525.45</v>
      </c>
      <c r="CD283" s="19">
        <v>-209604.45</v>
      </c>
      <c r="CE283" s="19">
        <v>-202470.72</v>
      </c>
      <c r="CF283" s="19">
        <v>-201574.41</v>
      </c>
      <c r="CG283" s="19">
        <v>-203224.98</v>
      </c>
      <c r="CH283" s="19">
        <v>-207781.81</v>
      </c>
      <c r="CI283" s="19">
        <v>-201832.02</v>
      </c>
      <c r="CJ283" s="19">
        <v>-205804.64</v>
      </c>
      <c r="CK283" s="19">
        <v>-209904.12</v>
      </c>
      <c r="CL283" s="19">
        <v>-223231.67</v>
      </c>
      <c r="CM283" s="19">
        <v>-230948.11</v>
      </c>
      <c r="CN283" s="19">
        <v>-238144.92</v>
      </c>
      <c r="CO283" s="19">
        <v>-248990.94</v>
      </c>
      <c r="CP283" s="19">
        <v>-252634.16</v>
      </c>
      <c r="CQ283" s="19">
        <v>-250586.02</v>
      </c>
      <c r="CR283" s="19">
        <v>-244651.05</v>
      </c>
      <c r="CS283" s="19">
        <v>-243668.34</v>
      </c>
      <c r="CT283" s="19">
        <v>-244957.23</v>
      </c>
      <c r="CU283" s="19">
        <v>-242974.75</v>
      </c>
      <c r="CV283" s="19">
        <v>-248856.25</v>
      </c>
      <c r="CW283" s="19">
        <v>-250816.8</v>
      </c>
      <c r="CX283" s="19">
        <v>-252752.94</v>
      </c>
      <c r="CY283" s="19">
        <v>-253435.75</v>
      </c>
      <c r="CZ283" s="19">
        <v>-255654.23</v>
      </c>
      <c r="DA283" s="19">
        <v>-259448.78</v>
      </c>
      <c r="DB283" s="19">
        <v>-258583.28</v>
      </c>
      <c r="DC283" s="19">
        <v>-258937.47</v>
      </c>
      <c r="DD283" s="19">
        <v>-261353.18</v>
      </c>
      <c r="DE283" s="19">
        <v>-229994.9</v>
      </c>
      <c r="DF283" s="19">
        <v>-205443.34</v>
      </c>
      <c r="DG283" s="19">
        <v>-229165.19</v>
      </c>
      <c r="DH283" s="19">
        <v>-251559.43</v>
      </c>
      <c r="DI283" s="19">
        <v>-199466</v>
      </c>
      <c r="DJ283" s="19">
        <v>-196812.81</v>
      </c>
      <c r="DK283" s="19">
        <v>-200549.78</v>
      </c>
      <c r="DL283" s="19">
        <v>-206351.64</v>
      </c>
      <c r="DM283" s="19">
        <v>-207894.23</v>
      </c>
      <c r="DN283" s="19">
        <v>-195938.2</v>
      </c>
      <c r="DO283" s="19">
        <v>-199477.89</v>
      </c>
      <c r="DP283" s="19">
        <v>-202111.35</v>
      </c>
      <c r="DQ283" s="19">
        <v>-216651.36</v>
      </c>
      <c r="DR283" s="19">
        <v>-209584.08</v>
      </c>
      <c r="DS283" s="19">
        <v>-208312.66</v>
      </c>
      <c r="DT283" s="19">
        <v>-212475.99</v>
      </c>
      <c r="DU283" s="19">
        <v>-263551.15999999997</v>
      </c>
      <c r="DV283" s="19">
        <v>-349211.98</v>
      </c>
      <c r="DW283" s="19">
        <v>-359597.25</v>
      </c>
      <c r="DX283" s="19">
        <v>-385698.95</v>
      </c>
      <c r="DY283" s="19">
        <v>-404374.21</v>
      </c>
      <c r="DZ283" s="19">
        <v>-429314.12</v>
      </c>
      <c r="EA283" s="19">
        <v>-462007.01</v>
      </c>
      <c r="EB283" s="19">
        <v>-477574.6</v>
      </c>
      <c r="EC283" s="19">
        <v>-487805.71</v>
      </c>
      <c r="ED283" s="19">
        <v>-494474.2</v>
      </c>
      <c r="EE283" s="19">
        <v>-510929.65</v>
      </c>
      <c r="EF283" s="19">
        <v>-532028.31999999995</v>
      </c>
      <c r="EG283" s="19">
        <v>-552285.65</v>
      </c>
      <c r="EH283" s="19">
        <v>-562792.24</v>
      </c>
      <c r="EI283" s="19">
        <v>-605964.82999999996</v>
      </c>
      <c r="EJ283" s="19">
        <v>-614977.27</v>
      </c>
      <c r="EK283" s="19">
        <v>-614827.82999999996</v>
      </c>
      <c r="EL283" s="19">
        <v>-614057.86</v>
      </c>
      <c r="EM283" s="19">
        <v>-593740.75</v>
      </c>
      <c r="EN283" s="19">
        <v>-595917.76</v>
      </c>
      <c r="EO283" s="19">
        <v>-654232.19999999995</v>
      </c>
      <c r="EP283" s="19">
        <v>-685998.5</v>
      </c>
      <c r="EQ283" s="19">
        <v>-685948.88</v>
      </c>
      <c r="ER283" s="19">
        <v>-668044.39</v>
      </c>
      <c r="ES283" s="19">
        <v>-650944.92000000004</v>
      </c>
      <c r="ET283" s="19">
        <v>-851555.46</v>
      </c>
      <c r="EU283" s="19">
        <v>-849040.26</v>
      </c>
      <c r="EV283" s="19">
        <v>-851710.48</v>
      </c>
      <c r="EW283" s="19">
        <v>-845268.64</v>
      </c>
      <c r="EX283" s="19">
        <v>-826868.65</v>
      </c>
      <c r="EY283" s="19">
        <v>-825288.75</v>
      </c>
      <c r="EZ283" s="19">
        <v>-813082.66</v>
      </c>
      <c r="FA283" s="19">
        <v>-780480.83</v>
      </c>
      <c r="FB283" s="19">
        <v>-618106.32999999996</v>
      </c>
      <c r="FC283" s="19">
        <v>-569146.74</v>
      </c>
      <c r="FD283" s="19">
        <v>-561381.57999999996</v>
      </c>
      <c r="FE283" s="19">
        <v>-525139.56999999995</v>
      </c>
      <c r="FF283" s="19">
        <v>-522462.98</v>
      </c>
      <c r="FG283" s="19">
        <v>-518417.89</v>
      </c>
      <c r="FH283" s="19">
        <v>-460525.77</v>
      </c>
      <c r="FI283" s="19">
        <v>-464897.66</v>
      </c>
      <c r="FJ283" s="19">
        <v>-464701.07</v>
      </c>
      <c r="FK283" s="19">
        <v>-571231.30000000005</v>
      </c>
      <c r="FL283" s="19">
        <v>-674037.22</v>
      </c>
      <c r="FM283" s="19">
        <v>-780280.66</v>
      </c>
      <c r="FN283" s="19">
        <v>-872268.7</v>
      </c>
      <c r="FO283" s="19">
        <v>-865210.07</v>
      </c>
      <c r="FP283" s="19">
        <v>-853364.9</v>
      </c>
      <c r="FQ283" s="19">
        <v>-853047.11</v>
      </c>
      <c r="FR283" s="19">
        <v>-862821.64</v>
      </c>
      <c r="FS283" s="19">
        <v>-854804.03</v>
      </c>
      <c r="FT283" s="19">
        <v>-853114.60655999999</v>
      </c>
      <c r="FU283" s="19">
        <v>-852213.75</v>
      </c>
      <c r="FV283" s="19">
        <v>-848965.59</v>
      </c>
      <c r="FW283" s="19">
        <v>-855006.82</v>
      </c>
      <c r="FX283" s="19">
        <v>-909890.58</v>
      </c>
      <c r="FY283" s="19">
        <v>-920257.67</v>
      </c>
      <c r="FZ283" s="19">
        <v>-954435.61</v>
      </c>
      <c r="GA283" s="19">
        <v>-957225.85</v>
      </c>
      <c r="GB283" s="19">
        <v>-964847.62</v>
      </c>
      <c r="GC283" s="19">
        <v>-976585.1</v>
      </c>
      <c r="GD283" s="19">
        <v>-971365.27</v>
      </c>
      <c r="GE283" s="19">
        <v>-979954.02</v>
      </c>
      <c r="GF283" s="19">
        <v>-997658.09</v>
      </c>
      <c r="GG283" s="19">
        <v>-1014634.44</v>
      </c>
      <c r="GH283" s="19">
        <v>-1014634.44</v>
      </c>
      <c r="GI283" s="19">
        <v>-1032248.55</v>
      </c>
      <c r="GJ283" s="19">
        <v>-1019644.47</v>
      </c>
      <c r="GK283" s="19">
        <v>-1013112.67</v>
      </c>
      <c r="GL283" s="19">
        <v>-1032508.72</v>
      </c>
      <c r="GM283" s="19">
        <v>-1076997.6299999999</v>
      </c>
      <c r="GN283" s="19">
        <v>-1077390.76</v>
      </c>
      <c r="GO283" s="19">
        <v>-1021501.24</v>
      </c>
      <c r="GP283" s="19">
        <v>-1023841.51</v>
      </c>
      <c r="GQ283" s="19">
        <v>-1068875.04</v>
      </c>
      <c r="GR283" s="19">
        <v>-1089907.77</v>
      </c>
      <c r="GS283" s="19">
        <v>-1091753.05</v>
      </c>
      <c r="GT283" s="19">
        <v>-1065421.6399999999</v>
      </c>
      <c r="GU283" s="19">
        <v>-1068176.1599999999</v>
      </c>
      <c r="GV283" s="19">
        <v>-1061745.22</v>
      </c>
      <c r="GW283" s="19">
        <v>-1043369.09</v>
      </c>
      <c r="GX283" s="19">
        <v>-1040093.6</v>
      </c>
      <c r="GY283" s="19">
        <v>-1070200.1499999999</v>
      </c>
      <c r="GZ283" s="19">
        <v>-1071460.32</v>
      </c>
      <c r="HA283" s="19">
        <v>-1014772.44</v>
      </c>
      <c r="HB283" s="19">
        <v>-1044025.6</v>
      </c>
      <c r="HC283" s="19">
        <v>-1032415.84</v>
      </c>
      <c r="HD283" s="19">
        <v>-1018940.4</v>
      </c>
      <c r="HE283" s="19">
        <v>-995801.67</v>
      </c>
      <c r="HF283" s="19">
        <v>-968712.04</v>
      </c>
      <c r="HG283" s="19">
        <v>-972591.26</v>
      </c>
      <c r="HH283" s="19">
        <v>-1003101.14</v>
      </c>
      <c r="HI283" s="19">
        <v>-1015255.37</v>
      </c>
      <c r="HJ283" s="19">
        <v>-1017706.8</v>
      </c>
      <c r="HK283" s="19">
        <v>-1176519.51</v>
      </c>
      <c r="HL283" s="19">
        <v>-1368260.33</v>
      </c>
      <c r="HM283" s="19">
        <v>-1409341</v>
      </c>
      <c r="HN283" s="19">
        <v>-1368899.57</v>
      </c>
      <c r="HO283" s="19">
        <v>-1419019.59</v>
      </c>
      <c r="HP283" s="19">
        <v>-1460505.31</v>
      </c>
      <c r="HQ283" s="19">
        <v>-1452926.36</v>
      </c>
      <c r="HR283" s="19">
        <v>-1399165.14</v>
      </c>
      <c r="HS283" s="19">
        <v>-1272437.8</v>
      </c>
      <c r="HT283" s="19">
        <v>-1248052.19</v>
      </c>
      <c r="HU283" s="19">
        <v>-1301350.29</v>
      </c>
      <c r="HV283" s="19">
        <v>-1334791.19</v>
      </c>
      <c r="HW283" s="19">
        <v>-1305583.26</v>
      </c>
      <c r="HX283" s="19">
        <v>-1334548.68</v>
      </c>
      <c r="HY283" s="19">
        <v>-1408743.38</v>
      </c>
      <c r="HZ283" s="19">
        <v>-1521767.14</v>
      </c>
      <c r="IA283" s="19">
        <v>-1645761.8</v>
      </c>
      <c r="IB283" s="19">
        <v>-1686345.16</v>
      </c>
      <c r="IC283" s="19">
        <v>-1751496.39</v>
      </c>
      <c r="ID283" s="19">
        <v>-1812306.39</v>
      </c>
      <c r="IE283" s="19">
        <v>-1808045.03</v>
      </c>
      <c r="IF283" s="19">
        <v>-1821846.47</v>
      </c>
      <c r="IG283" s="19">
        <v>-1855310.14</v>
      </c>
      <c r="IH283" s="19">
        <v>-1874907.6</v>
      </c>
      <c r="II283" s="19">
        <v>-1847464.63</v>
      </c>
      <c r="IJ283" s="19">
        <v>-1869786.41</v>
      </c>
      <c r="IK283" s="19">
        <v>-1929958.09</v>
      </c>
      <c r="IL283" s="19">
        <v>-2000495.24</v>
      </c>
      <c r="IM283" s="19">
        <v>-1864370.28</v>
      </c>
      <c r="IN283" s="19">
        <v>-1843766.52</v>
      </c>
      <c r="IO283" s="19">
        <v>-1831735.58</v>
      </c>
      <c r="IP283" s="19">
        <v>-1784919.53</v>
      </c>
      <c r="IQ283" s="19">
        <v>-1763318.13</v>
      </c>
      <c r="IR283" s="19">
        <v>-1727597.52464</v>
      </c>
      <c r="IS283" s="19">
        <v>-1654922.35</v>
      </c>
      <c r="IT283" s="19">
        <v>-1604274.78</v>
      </c>
      <c r="IU283" s="19">
        <v>-1664025.43</v>
      </c>
      <c r="IV283" s="19">
        <v>-1660709.27</v>
      </c>
      <c r="IW283" s="19">
        <v>-1638982</v>
      </c>
      <c r="IX283" s="19">
        <v>-1630845.19</v>
      </c>
      <c r="IY283" s="19">
        <v>-1629240.84</v>
      </c>
      <c r="IZ283" s="19">
        <v>-1634019.88</v>
      </c>
      <c r="JA283" s="19">
        <v>-1649189.65</v>
      </c>
      <c r="JB283" s="19">
        <v>-1659546.01</v>
      </c>
      <c r="JC283" s="19">
        <v>-1553409.24</v>
      </c>
      <c r="JD283" s="19">
        <v>-1459676.17</v>
      </c>
      <c r="JE283" s="19">
        <v>-1381931.19</v>
      </c>
      <c r="JF283" s="19">
        <v>-1381924.8090299999</v>
      </c>
      <c r="JG283" s="19">
        <v>-1399901.69</v>
      </c>
      <c r="JH283" s="19">
        <v>-1461986.52</v>
      </c>
      <c r="JI283" s="19">
        <v>-1549344.72</v>
      </c>
      <c r="JJ283" s="19">
        <v>-1567148.2</v>
      </c>
      <c r="JK283" s="19">
        <v>-1685173.77</v>
      </c>
      <c r="JL283" s="19">
        <v>-1763671.72</v>
      </c>
      <c r="JM283" s="19">
        <v>-1825404.07</v>
      </c>
      <c r="JN283" s="19">
        <v>-1884072</v>
      </c>
      <c r="JO283" s="19">
        <v>-1907017.98</v>
      </c>
      <c r="JP283" s="19">
        <v>-1921426.71</v>
      </c>
      <c r="JQ283" s="19">
        <v>-1923373.49</v>
      </c>
      <c r="JR283" s="19">
        <v>-1946936.44</v>
      </c>
      <c r="JS283" s="19">
        <v>-1926387.9</v>
      </c>
      <c r="JT283" s="19">
        <v>-1912024.75</v>
      </c>
      <c r="JU283" s="19">
        <v>-1921135.23</v>
      </c>
      <c r="JV283" s="19">
        <v>-1998281.03</v>
      </c>
      <c r="JW283" s="19">
        <v>-2001173.14</v>
      </c>
      <c r="JX283" s="19">
        <v>-1997217.4</v>
      </c>
      <c r="JY283" s="19">
        <v>-1988351.16</v>
      </c>
      <c r="JZ283" s="19">
        <v>-2130319.29</v>
      </c>
      <c r="KA283" s="19">
        <v>-2133619.46</v>
      </c>
      <c r="KB283" s="19">
        <v>-2135967.64</v>
      </c>
      <c r="KC283" s="19">
        <v>-2135967.64</v>
      </c>
      <c r="KD283" s="19">
        <v>-2130106.9900000002</v>
      </c>
      <c r="KE283" s="19">
        <v>-2133720.4</v>
      </c>
      <c r="KF283" s="19">
        <v>-2134215.4900000002</v>
      </c>
      <c r="KG283" s="19">
        <v>-2133552.7200000002</v>
      </c>
      <c r="KH283" s="19">
        <v>-2138945.98</v>
      </c>
    </row>
    <row r="284" spans="2:294" x14ac:dyDescent="0.2">
      <c r="B284" s="19" t="s">
        <v>162</v>
      </c>
      <c r="C284" s="19">
        <v>0</v>
      </c>
      <c r="D284" s="19">
        <v>0</v>
      </c>
      <c r="E284" s="19">
        <v>0</v>
      </c>
      <c r="F284" s="19">
        <v>0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0</v>
      </c>
      <c r="BE284" s="19">
        <v>0</v>
      </c>
      <c r="BF284" s="19">
        <v>0</v>
      </c>
      <c r="BG284" s="19">
        <v>0</v>
      </c>
      <c r="BH284" s="19">
        <v>0</v>
      </c>
      <c r="BI284" s="19">
        <v>0</v>
      </c>
      <c r="BJ284" s="19">
        <v>0</v>
      </c>
      <c r="BK284" s="19">
        <v>0</v>
      </c>
      <c r="BL284" s="19">
        <v>0</v>
      </c>
      <c r="BM284" s="19">
        <v>0</v>
      </c>
      <c r="BN284" s="19">
        <v>0</v>
      </c>
      <c r="BO284" s="19">
        <v>0</v>
      </c>
      <c r="BP284" s="19">
        <v>0</v>
      </c>
      <c r="BQ284" s="19">
        <v>0</v>
      </c>
      <c r="BR284" s="19">
        <v>0</v>
      </c>
      <c r="BS284" s="19">
        <v>0</v>
      </c>
      <c r="BT284" s="19">
        <v>0</v>
      </c>
      <c r="BU284" s="19">
        <v>0</v>
      </c>
      <c r="BV284" s="19">
        <v>0</v>
      </c>
      <c r="BW284" s="19">
        <v>0</v>
      </c>
      <c r="BX284" s="19">
        <v>0</v>
      </c>
      <c r="BY284" s="19">
        <v>0</v>
      </c>
      <c r="BZ284" s="19">
        <v>-8578.6</v>
      </c>
      <c r="CA284" s="19">
        <v>-8578.6</v>
      </c>
      <c r="CB284" s="19">
        <v>-8578.6</v>
      </c>
      <c r="CC284" s="19">
        <v>-8578.6</v>
      </c>
      <c r="CD284" s="19">
        <v>-8578.6</v>
      </c>
      <c r="CE284" s="19">
        <v>-8578.6</v>
      </c>
      <c r="CF284" s="19">
        <v>-8578.6</v>
      </c>
      <c r="CG284" s="19">
        <v>-8578.6</v>
      </c>
      <c r="CH284" s="19">
        <v>-8578.6</v>
      </c>
      <c r="CI284" s="19">
        <v>-8578.6</v>
      </c>
      <c r="CJ284" s="19">
        <v>-12568.4</v>
      </c>
      <c r="CK284" s="19">
        <v>-12568.4</v>
      </c>
      <c r="CL284" s="19">
        <v>-12568.4</v>
      </c>
      <c r="CM284" s="19">
        <v>-12568.4</v>
      </c>
      <c r="CN284" s="19">
        <v>-12568.4</v>
      </c>
      <c r="CO284" s="19">
        <v>-12568.4</v>
      </c>
      <c r="CP284" s="19">
        <v>-12568.4</v>
      </c>
      <c r="CQ284" s="19">
        <v>-12568.4</v>
      </c>
      <c r="CR284" s="19">
        <v>-12568.4</v>
      </c>
      <c r="CS284" s="19">
        <v>-12568.4</v>
      </c>
      <c r="CT284" s="19">
        <v>-12568.4</v>
      </c>
      <c r="CU284" s="19">
        <v>-12568.4</v>
      </c>
      <c r="CV284" s="19">
        <v>-12568.4</v>
      </c>
      <c r="CW284" s="19">
        <v>-12568.4</v>
      </c>
      <c r="CX284" s="19">
        <v>-12568.4</v>
      </c>
      <c r="CY284" s="19">
        <v>-12568.4</v>
      </c>
      <c r="CZ284" s="19">
        <v>-12568.4</v>
      </c>
      <c r="DA284" s="19">
        <v>-12568.4</v>
      </c>
      <c r="DB284" s="19">
        <v>-12568.4</v>
      </c>
      <c r="DC284" s="19">
        <v>-12568.4</v>
      </c>
      <c r="DD284" s="19">
        <v>-12568.4</v>
      </c>
      <c r="DE284" s="19">
        <v>-12568.4</v>
      </c>
      <c r="DF284" s="19">
        <v>-12568.4</v>
      </c>
      <c r="DG284" s="19">
        <v>-12568.4</v>
      </c>
      <c r="DH284" s="19">
        <v>-12568.4</v>
      </c>
      <c r="DI284" s="19">
        <v>-12568.4</v>
      </c>
      <c r="DJ284" s="19">
        <v>-12568.4</v>
      </c>
      <c r="DK284" s="19">
        <v>-12568.4</v>
      </c>
      <c r="DL284" s="19">
        <v>-12568.4</v>
      </c>
      <c r="DM284" s="19">
        <v>-12568.4</v>
      </c>
      <c r="DN284" s="19">
        <v>-12568.4</v>
      </c>
      <c r="DO284" s="19">
        <v>-12568.4</v>
      </c>
      <c r="DP284" s="19">
        <v>-12568.4</v>
      </c>
      <c r="DQ284" s="19">
        <v>-12568.4</v>
      </c>
      <c r="DR284" s="19">
        <v>-12568.4</v>
      </c>
      <c r="DS284" s="19">
        <v>-12568.4</v>
      </c>
      <c r="DT284" s="19">
        <v>-12568.4</v>
      </c>
      <c r="DU284" s="19">
        <v>-12568.4</v>
      </c>
      <c r="DV284" s="19">
        <v>-12568.4</v>
      </c>
      <c r="DW284" s="19">
        <v>-12568.4</v>
      </c>
      <c r="DX284" s="19">
        <v>-12568.4</v>
      </c>
      <c r="DY284" s="19">
        <v>-12568.4</v>
      </c>
      <c r="DZ284" s="19">
        <v>-12568.4</v>
      </c>
      <c r="EA284" s="19">
        <v>-12568.4</v>
      </c>
      <c r="EB284" s="19">
        <v>-12568.4</v>
      </c>
      <c r="EC284" s="19">
        <v>-12568.4</v>
      </c>
      <c r="ED284" s="19">
        <v>-12568.4</v>
      </c>
      <c r="EE284" s="19">
        <v>-12568.4</v>
      </c>
      <c r="EF284" s="19">
        <v>-12568.4</v>
      </c>
      <c r="EG284" s="19">
        <v>-12568.4</v>
      </c>
      <c r="EH284" s="19">
        <v>-12568.4</v>
      </c>
      <c r="EI284" s="19">
        <v>-12568.4</v>
      </c>
      <c r="EJ284" s="19">
        <v>-12568.4</v>
      </c>
      <c r="EK284" s="19">
        <v>-12568.4</v>
      </c>
      <c r="EL284" s="19">
        <v>-12568.4</v>
      </c>
      <c r="EM284" s="19">
        <v>-12568.4</v>
      </c>
      <c r="EN284" s="19">
        <v>-12568.4</v>
      </c>
      <c r="EO284" s="19">
        <v>-12568.4</v>
      </c>
      <c r="EP284" s="19">
        <v>-12568.4</v>
      </c>
      <c r="EQ284" s="19">
        <v>-12568.4</v>
      </c>
      <c r="ER284" s="19">
        <v>-12568.4</v>
      </c>
      <c r="ES284" s="19">
        <v>-12568.4</v>
      </c>
      <c r="ET284" s="19">
        <v>-12568.4</v>
      </c>
      <c r="EU284" s="19">
        <v>-12568.4</v>
      </c>
      <c r="EV284" s="19">
        <v>-12568.4</v>
      </c>
      <c r="EW284" s="19">
        <v>-12568.4</v>
      </c>
      <c r="EX284" s="19">
        <v>-47798.048817900002</v>
      </c>
      <c r="EY284" s="19">
        <v>-75426.932410499998</v>
      </c>
      <c r="EZ284" s="19">
        <v>-106847.9324105</v>
      </c>
      <c r="FA284" s="19">
        <v>-106847.9324105</v>
      </c>
      <c r="FB284" s="19">
        <v>-106847.9324105</v>
      </c>
      <c r="FC284" s="19">
        <v>-106847.9324105</v>
      </c>
      <c r="FD284" s="19">
        <v>-106847.9324105</v>
      </c>
      <c r="FE284" s="19">
        <v>-106847.9324105</v>
      </c>
      <c r="FF284" s="19">
        <v>-106847.9324105</v>
      </c>
      <c r="FG284" s="19">
        <v>-106847.9324105</v>
      </c>
      <c r="FH284" s="19">
        <v>-106847.9324105</v>
      </c>
      <c r="FI284" s="19">
        <v>-106847.9324105</v>
      </c>
      <c r="FJ284" s="19">
        <v>-106847.9324105</v>
      </c>
      <c r="FK284" s="19">
        <v>-106847.9324105</v>
      </c>
      <c r="FL284" s="19">
        <v>-106847.9324105</v>
      </c>
      <c r="FM284" s="19">
        <v>-153979.43241049998</v>
      </c>
      <c r="FN284" s="19">
        <v>-154313.94037650002</v>
      </c>
      <c r="FO284" s="19">
        <v>-157624.26841049999</v>
      </c>
      <c r="FP284" s="19">
        <v>-164159.83641049999</v>
      </c>
      <c r="FQ284" s="19">
        <v>-164159.83641049999</v>
      </c>
      <c r="FR284" s="19">
        <v>-164159.83641049999</v>
      </c>
      <c r="FS284" s="19">
        <v>-164159.83641049999</v>
      </c>
      <c r="FT284" s="19">
        <v>-164159.83641049999</v>
      </c>
      <c r="FU284" s="19">
        <v>-157875.63641050001</v>
      </c>
      <c r="FV284" s="19">
        <v>-157875.63641050001</v>
      </c>
      <c r="FW284" s="19">
        <v>-157875.63641050001</v>
      </c>
      <c r="FX284" s="19">
        <v>-157875.63641050001</v>
      </c>
      <c r="FY284" s="19">
        <v>-153162.48641049999</v>
      </c>
      <c r="FZ284" s="19">
        <v>-153162.48641049999</v>
      </c>
      <c r="GA284" s="19">
        <v>-153162.48641049999</v>
      </c>
      <c r="GB284" s="19">
        <v>-153162.48641049999</v>
      </c>
      <c r="GC284" s="19">
        <v>-153162.48641049999</v>
      </c>
      <c r="GD284" s="19">
        <v>-145307.23641049999</v>
      </c>
      <c r="GE284" s="19">
        <v>-145307.23641049999</v>
      </c>
      <c r="GF284" s="19">
        <v>-145307.23641049999</v>
      </c>
      <c r="GG284" s="19">
        <v>-145307.23641049999</v>
      </c>
      <c r="GH284" s="19">
        <v>-145307.23641049999</v>
      </c>
      <c r="GI284" s="19">
        <v>-145307.23641049999</v>
      </c>
      <c r="GJ284" s="19">
        <v>-142165.13641050001</v>
      </c>
      <c r="GK284" s="19">
        <v>-139023.0364105</v>
      </c>
      <c r="GL284" s="19">
        <v>-139023.0364105</v>
      </c>
      <c r="GM284" s="19">
        <v>-139023.0364105</v>
      </c>
      <c r="GN284" s="19">
        <v>-137766.19641050001</v>
      </c>
      <c r="GO284" s="19">
        <v>-137766.19641050001</v>
      </c>
      <c r="GP284" s="19">
        <v>-137766.19641050001</v>
      </c>
      <c r="GQ284" s="19">
        <v>-135566.72641050001</v>
      </c>
      <c r="GR284" s="19">
        <v>-135566.72641050001</v>
      </c>
      <c r="GS284" s="19">
        <v>-135566.72641050001</v>
      </c>
      <c r="GT284" s="19">
        <v>-135566.72641050001</v>
      </c>
      <c r="GU284" s="19">
        <v>-135566.72641050001</v>
      </c>
      <c r="GV284" s="19">
        <v>-135566.72641050001</v>
      </c>
      <c r="GW284" s="19">
        <v>-170129.82641049998</v>
      </c>
      <c r="GX284" s="19">
        <v>-179556.1264105</v>
      </c>
      <c r="GY284" s="19">
        <v>-179556.1264105</v>
      </c>
      <c r="GZ284" s="19">
        <v>-136195.14641049999</v>
      </c>
      <c r="HA284" s="19">
        <v>-136195.14641049999</v>
      </c>
      <c r="HB284" s="19">
        <v>-143736.1864105</v>
      </c>
      <c r="HC284" s="19">
        <v>-158818.26641049999</v>
      </c>
      <c r="HD284" s="19">
        <v>-158818.26641049999</v>
      </c>
      <c r="HE284" s="19">
        <v>-158818.26641049999</v>
      </c>
      <c r="HF284" s="19">
        <v>-158818.26641049999</v>
      </c>
      <c r="HG284" s="19">
        <v>-158818.26641049999</v>
      </c>
      <c r="HH284" s="19">
        <v>-158818.26641049999</v>
      </c>
      <c r="HI284" s="19">
        <v>-158818.26641049999</v>
      </c>
      <c r="HJ284" s="19">
        <v>-158818.26641049999</v>
      </c>
      <c r="HK284" s="19">
        <v>-157561.42641049999</v>
      </c>
      <c r="HL284" s="19">
        <v>-157561.42641049999</v>
      </c>
      <c r="HM284" s="19">
        <v>-161331.94641050001</v>
      </c>
      <c r="HN284" s="19">
        <v>-161331.94641050001</v>
      </c>
      <c r="HO284" s="19">
        <v>-161331.94641050001</v>
      </c>
      <c r="HP284" s="19">
        <v>-177042.44641050001</v>
      </c>
      <c r="HQ284" s="19">
        <v>-175785.60641050001</v>
      </c>
      <c r="HR284" s="19">
        <v>-174528.76641049999</v>
      </c>
      <c r="HS284" s="19">
        <v>-173271.92641049999</v>
      </c>
      <c r="HT284" s="19">
        <v>-182698.22641050001</v>
      </c>
      <c r="HU284" s="19">
        <v>-182698.22641050001</v>
      </c>
      <c r="HV284" s="19">
        <v>-182698.22641050001</v>
      </c>
      <c r="HW284" s="19">
        <v>-182698.22641050001</v>
      </c>
      <c r="HX284" s="19">
        <v>-182698.22641050001</v>
      </c>
      <c r="HY284" s="19">
        <v>-182698.22641050001</v>
      </c>
      <c r="HZ284" s="19">
        <v>-182698.22641050001</v>
      </c>
      <c r="IA284" s="19">
        <v>-182698.22641050001</v>
      </c>
      <c r="IB284" s="19">
        <v>-182698.22641050001</v>
      </c>
      <c r="IC284" s="19">
        <v>-182698.22641050001</v>
      </c>
      <c r="ID284" s="19">
        <v>-182698.22641050001</v>
      </c>
      <c r="IE284" s="19">
        <v>-182698.22641050001</v>
      </c>
      <c r="IF284" s="19">
        <v>-182698.22641050001</v>
      </c>
      <c r="IG284" s="19">
        <v>-182698.22641050001</v>
      </c>
      <c r="IH284" s="19">
        <v>-181441.38641050001</v>
      </c>
      <c r="II284" s="19">
        <v>-181441.38641050001</v>
      </c>
      <c r="IJ284" s="19">
        <v>-181441.38641050001</v>
      </c>
      <c r="IK284" s="19">
        <v>-181441.38641050001</v>
      </c>
      <c r="IL284" s="19">
        <v>-188291.1644105</v>
      </c>
      <c r="IM284" s="19">
        <v>-191433.26441050001</v>
      </c>
      <c r="IN284" s="19">
        <v>-303864.74213029997</v>
      </c>
      <c r="IO284" s="19">
        <v>-313839.74213029997</v>
      </c>
      <c r="IP284" s="19">
        <v>-313839.74213029997</v>
      </c>
      <c r="IQ284" s="19">
        <v>-313839.74213029997</v>
      </c>
      <c r="IR284" s="19">
        <v>-313839.74213029997</v>
      </c>
      <c r="IS284" s="19">
        <v>-323814.74213029997</v>
      </c>
      <c r="IT284" s="19">
        <v>-323814.74213029997</v>
      </c>
      <c r="IU284" s="19">
        <v>-323814.74213029997</v>
      </c>
      <c r="IV284" s="19">
        <v>-323814.74213029997</v>
      </c>
      <c r="IW284" s="19">
        <v>-323814.74213029997</v>
      </c>
      <c r="IX284" s="19">
        <v>-323814.74213029997</v>
      </c>
      <c r="IY284" s="19">
        <v>-323814.74213029997</v>
      </c>
      <c r="IZ284" s="19">
        <v>-323814.74213029997</v>
      </c>
      <c r="JA284" s="19">
        <v>-323814.74213029997</v>
      </c>
      <c r="JB284" s="19">
        <v>-323814.74213029997</v>
      </c>
      <c r="JC284" s="19">
        <v>-333789.74213029997</v>
      </c>
      <c r="JD284" s="19">
        <v>-333789.74213029997</v>
      </c>
      <c r="JE284" s="19">
        <v>-333789.74213029997</v>
      </c>
      <c r="JF284" s="19">
        <v>-333789.74213029997</v>
      </c>
      <c r="JG284" s="19">
        <v>-333789.74213029997</v>
      </c>
      <c r="JH284" s="19">
        <v>-333789.74213029997</v>
      </c>
      <c r="JI284" s="19">
        <v>-333789.74213029997</v>
      </c>
      <c r="JJ284" s="19">
        <v>-333789.74213029997</v>
      </c>
      <c r="JK284" s="19">
        <v>-333789.74213029997</v>
      </c>
      <c r="JL284" s="19">
        <v>-333789.74213029997</v>
      </c>
      <c r="JM284" s="19">
        <v>-333789.74213029997</v>
      </c>
      <c r="JN284" s="19">
        <v>-333789.74213029997</v>
      </c>
      <c r="JO284" s="19">
        <v>-333789.74213029997</v>
      </c>
      <c r="JP284" s="19">
        <v>-333789.74213029997</v>
      </c>
      <c r="JQ284" s="19">
        <v>-333789.74213029997</v>
      </c>
      <c r="JR284" s="19">
        <v>-333789.74213029997</v>
      </c>
      <c r="JS284" s="19">
        <v>-353739.74213029997</v>
      </c>
      <c r="JT284" s="19">
        <v>-353739.74213029997</v>
      </c>
      <c r="JU284" s="19">
        <v>-353739.74213029997</v>
      </c>
      <c r="JV284" s="19">
        <v>-353739.74213029997</v>
      </c>
      <c r="JW284" s="19">
        <v>-353739.74213029997</v>
      </c>
      <c r="JX284" s="19">
        <v>-353739.74213029997</v>
      </c>
      <c r="JY284" s="19">
        <v>-353739.74213029997</v>
      </c>
      <c r="JZ284" s="19">
        <v>-353739.74213029997</v>
      </c>
      <c r="KA284" s="19">
        <v>-355235.99213029997</v>
      </c>
      <c r="KB284" s="19">
        <v>-355235.99213029997</v>
      </c>
      <c r="KC284" s="19">
        <v>-355235.99213029997</v>
      </c>
      <c r="KD284" s="19">
        <v>-355235.99213029997</v>
      </c>
      <c r="KE284" s="19">
        <v>-355235.99213029997</v>
      </c>
      <c r="KF284" s="19">
        <v>-359724.74213029997</v>
      </c>
      <c r="KG284" s="19">
        <v>-359724.74213029997</v>
      </c>
      <c r="KH284" s="19">
        <v>-359724.74213029997</v>
      </c>
    </row>
    <row r="285" spans="2:294" x14ac:dyDescent="0.2">
      <c r="B285" s="18" t="s">
        <v>163</v>
      </c>
      <c r="C285" s="18">
        <v>-3.6837398683929448E-2</v>
      </c>
      <c r="D285" s="18">
        <v>-3.6837399166801572E-2</v>
      </c>
      <c r="E285" s="18">
        <v>-3.6837400753700733E-2</v>
      </c>
      <c r="F285" s="18">
        <v>-3.6837398764395714E-2</v>
      </c>
      <c r="G285" s="18">
        <v>-3.6837400605583194E-2</v>
      </c>
      <c r="H285" s="18">
        <v>-3.6837400109672548E-2</v>
      </c>
      <c r="I285" s="18">
        <v>-3.6837400348091125E-2</v>
      </c>
      <c r="J285" s="18">
        <v>-3.6837398655319216E-2</v>
      </c>
      <c r="K285" s="18">
        <v>-3.0889461000370022</v>
      </c>
      <c r="L285" s="18">
        <v>-3.6837399485015875E-2</v>
      </c>
      <c r="M285" s="18">
        <v>-3.6837398426437379E-2</v>
      </c>
      <c r="N285" s="18">
        <v>-3.6837399999999999E-2</v>
      </c>
      <c r="O285" s="18">
        <v>-3.6837399084472658E-2</v>
      </c>
      <c r="P285" s="18">
        <v>-3.6837398207092288E-2</v>
      </c>
      <c r="Q285" s="18">
        <v>-3.6837400286102294E-2</v>
      </c>
      <c r="R285" s="18">
        <v>-3.6837399532699586E-2</v>
      </c>
      <c r="S285" s="18">
        <v>-3.6837401106262206E-2</v>
      </c>
      <c r="T285" s="18">
        <v>-3.6837399999999999E-2</v>
      </c>
      <c r="U285" s="18">
        <v>-3.6837400991821291E-2</v>
      </c>
      <c r="V285" s="18">
        <v>-1.2133365012382509</v>
      </c>
      <c r="W285" s="18">
        <v>-3.6837399675750733E-2</v>
      </c>
      <c r="X285" s="18">
        <v>-3.6837400362396244E-2</v>
      </c>
      <c r="Y285" s="18">
        <v>-3.6837403049373628E-2</v>
      </c>
      <c r="Z285" s="18">
        <v>-3.6837400894069672E-2</v>
      </c>
      <c r="AA285" s="18">
        <v>-3.6837402400875095E-2</v>
      </c>
      <c r="AB285" s="18">
        <v>-3.6837400836849214E-2</v>
      </c>
      <c r="AC285" s="18">
        <v>-3.6837400894069672E-2</v>
      </c>
      <c r="AD285" s="18">
        <v>-3.6837401553297046E-2</v>
      </c>
      <c r="AE285" s="18">
        <v>-3.6837402322196962E-2</v>
      </c>
      <c r="AF285" s="18">
        <v>-3.6837401504421233E-2</v>
      </c>
      <c r="AG285" s="18">
        <v>-3.6837400485181811E-2</v>
      </c>
      <c r="AH285" s="18">
        <v>-3.68374026011467E-2</v>
      </c>
      <c r="AI285" s="18">
        <v>-3.6837403812313083E-2</v>
      </c>
      <c r="AJ285" s="18">
        <v>-3.6837402176761631E-2</v>
      </c>
      <c r="AK285" s="18">
        <v>-3.6837400145435337E-2</v>
      </c>
      <c r="AL285" s="18">
        <v>-3.6837401828670506E-2</v>
      </c>
      <c r="AM285" s="18">
        <v>-3.683740055074692E-2</v>
      </c>
      <c r="AN285" s="18">
        <v>-3.6837399558925628E-2</v>
      </c>
      <c r="AO285" s="18">
        <v>-3.6837400493526462E-2</v>
      </c>
      <c r="AP285" s="18">
        <v>-3.6837399999999999E-2</v>
      </c>
      <c r="AQ285" s="18">
        <v>-3.6837401370906832E-2</v>
      </c>
      <c r="AR285" s="18">
        <v>-3.6837399687671663E-2</v>
      </c>
      <c r="AS285" s="18">
        <v>-3.6837400498294835E-2</v>
      </c>
      <c r="AT285" s="18">
        <v>-3.6837399363422396E-2</v>
      </c>
      <c r="AU285" s="18">
        <v>-3.6837398991489412E-2</v>
      </c>
      <c r="AV285" s="18">
        <v>-3.6837399964237211E-2</v>
      </c>
      <c r="AW285" s="18">
        <v>-3.6837400183582308E-2</v>
      </c>
      <c r="AX285" s="18">
        <v>-3.6837399268054967E-2</v>
      </c>
      <c r="AY285" s="18">
        <v>-3.6837401194477086E-2</v>
      </c>
      <c r="AZ285" s="18">
        <v>-3.6837402701282503E-2</v>
      </c>
      <c r="BA285" s="18">
        <v>-3.6837400202655794E-2</v>
      </c>
      <c r="BB285" s="18">
        <v>-3.6837400393390653E-2</v>
      </c>
      <c r="BC285" s="18">
        <v>-3.6837399649524691E-2</v>
      </c>
      <c r="BD285" s="18">
        <v>-3.683739921858311E-2</v>
      </c>
      <c r="BE285" s="18">
        <v>-3.6837397485876083E-2</v>
      </c>
      <c r="BF285" s="18">
        <v>-3.6837398772740365E-2</v>
      </c>
      <c r="BG285" s="18">
        <v>-3.6837399999999999E-2</v>
      </c>
      <c r="BH285" s="18">
        <v>-3.6837399999999999E-2</v>
      </c>
      <c r="BI285" s="18">
        <v>-3.6837399999999999E-2</v>
      </c>
      <c r="BJ285" s="18">
        <v>-3.6837399999999999E-2</v>
      </c>
      <c r="BK285" s="18">
        <v>-3.6837399999999999E-2</v>
      </c>
      <c r="BL285" s="18">
        <v>-3.6837399999999999E-2</v>
      </c>
      <c r="BM285" s="18">
        <v>-3.6837399999999999E-2</v>
      </c>
      <c r="BN285" s="18">
        <v>-3.6837399999999999E-2</v>
      </c>
      <c r="BO285" s="18">
        <v>-3.6837399999999999E-2</v>
      </c>
      <c r="BP285" s="18">
        <v>-3.6837399999999999E-2</v>
      </c>
      <c r="BQ285" s="18">
        <v>-3.6837399999999999E-2</v>
      </c>
      <c r="BR285" s="18">
        <v>-3.6837399999999999E-2</v>
      </c>
      <c r="BS285" s="18">
        <v>-0.44777040000000001</v>
      </c>
      <c r="BT285" s="18">
        <v>-93.613649500000008</v>
      </c>
      <c r="BU285" s="18">
        <v>-154.7108312</v>
      </c>
      <c r="BV285" s="18">
        <v>-248.1687886</v>
      </c>
      <c r="BW285" s="18">
        <v>-374.31192399999998</v>
      </c>
      <c r="BX285" s="18">
        <v>-263.42710729999993</v>
      </c>
      <c r="BY285" s="18">
        <v>-273.83730279999997</v>
      </c>
      <c r="BZ285" s="18">
        <v>-277.87037619999995</v>
      </c>
      <c r="CA285" s="18">
        <v>-343.92590810000002</v>
      </c>
      <c r="CB285" s="18">
        <v>-349.14109470000005</v>
      </c>
      <c r="CC285" s="18">
        <v>-205.95926019999999</v>
      </c>
      <c r="CD285" s="18">
        <v>-219.9621535</v>
      </c>
      <c r="CE285" s="18">
        <v>-232.91984760000003</v>
      </c>
      <c r="CF285" s="18">
        <v>-142.06576939999999</v>
      </c>
      <c r="CG285" s="18">
        <v>-179.84116049999997</v>
      </c>
      <c r="CH285" s="18">
        <v>-169.40992529999997</v>
      </c>
      <c r="CI285" s="18">
        <v>-175.67196529999998</v>
      </c>
      <c r="CJ285" s="18">
        <v>-268.09497809999999</v>
      </c>
      <c r="CK285" s="18">
        <v>-165.68348740000002</v>
      </c>
      <c r="CL285" s="18">
        <v>-161.16131039999999</v>
      </c>
      <c r="CM285" s="18">
        <v>-67.679862000000014</v>
      </c>
      <c r="CN285" s="18">
        <v>-42.365818600000004</v>
      </c>
      <c r="CO285" s="18">
        <v>-40.811148300000006</v>
      </c>
      <c r="CP285" s="18">
        <v>-39.926365500000003</v>
      </c>
      <c r="CQ285" s="18">
        <v>-12607.7960143</v>
      </c>
      <c r="CR285" s="18">
        <v>-12225.063122</v>
      </c>
      <c r="CS285" s="18">
        <v>-12048.351174100004</v>
      </c>
      <c r="CT285" s="18">
        <v>-11366.522432599999</v>
      </c>
      <c r="CU285" s="18">
        <v>-11061.300712100003</v>
      </c>
      <c r="CV285" s="18">
        <v>-11008.397539500003</v>
      </c>
      <c r="CW285" s="18">
        <v>-11005.234483600001</v>
      </c>
      <c r="CX285" s="18">
        <v>-10175.950506900001</v>
      </c>
      <c r="CY285" s="18">
        <v>-9985.5866360999989</v>
      </c>
      <c r="CZ285" s="18">
        <v>-8521.7421200999997</v>
      </c>
      <c r="DA285" s="18">
        <v>-8164.6041133000017</v>
      </c>
      <c r="DB285" s="18">
        <v>-7442.4017691000008</v>
      </c>
      <c r="DC285" s="18">
        <v>-6777.4014711000018</v>
      </c>
      <c r="DD285" s="18">
        <v>-5747.3483901999998</v>
      </c>
      <c r="DE285" s="18">
        <v>-4778.1909973999991</v>
      </c>
      <c r="DF285" s="18">
        <v>-14844.274999599995</v>
      </c>
      <c r="DG285" s="18">
        <v>-14860.900084499999</v>
      </c>
      <c r="DH285" s="18">
        <v>-24483.626283000001</v>
      </c>
      <c r="DI285" s="18">
        <v>-23026.9180228</v>
      </c>
      <c r="DJ285" s="18">
        <v>-19872.3359031</v>
      </c>
      <c r="DK285" s="18">
        <v>-17617.648299799996</v>
      </c>
      <c r="DL285" s="18">
        <v>-25245.428343000003</v>
      </c>
      <c r="DM285" s="18">
        <v>-20575.320132200002</v>
      </c>
      <c r="DN285" s="18">
        <v>-17004.992657900002</v>
      </c>
      <c r="DO285" s="18">
        <v>-10687.5084348</v>
      </c>
      <c r="DP285" s="18">
        <v>-8039.6310636999997</v>
      </c>
      <c r="DQ285" s="18">
        <v>-8470.5946160000003</v>
      </c>
      <c r="DR285" s="18">
        <v>-8893.0482493000018</v>
      </c>
      <c r="DS285" s="18">
        <v>-8014.5597637999999</v>
      </c>
      <c r="DT285" s="18">
        <v>-18327.349281100003</v>
      </c>
      <c r="DU285" s="18">
        <v>-18375.0109558</v>
      </c>
      <c r="DV285" s="18">
        <v>-21410.131629700005</v>
      </c>
      <c r="DW285" s="18">
        <v>-24796.382606700001</v>
      </c>
      <c r="DX285" s="18">
        <v>-23295.187770799999</v>
      </c>
      <c r="DY285" s="18">
        <v>-22659.6233493</v>
      </c>
      <c r="DZ285" s="18">
        <v>-18669.231984499998</v>
      </c>
      <c r="EA285" s="18">
        <v>-21308.5717797</v>
      </c>
      <c r="EB285" s="18">
        <v>-21825.7140368</v>
      </c>
      <c r="EC285" s="18">
        <v>-21344.401449699999</v>
      </c>
      <c r="ED285" s="18">
        <v>-18438.892296599995</v>
      </c>
      <c r="EE285" s="18">
        <v>-16992.846298500001</v>
      </c>
      <c r="EF285" s="18">
        <v>-25456.304882300006</v>
      </c>
      <c r="EG285" s="18">
        <v>-23172.732315900001</v>
      </c>
      <c r="EH285" s="18">
        <v>-16194.0584027</v>
      </c>
      <c r="EI285" s="18">
        <v>-11862.273062499999</v>
      </c>
      <c r="EJ285" s="18">
        <v>-15651.217623600001</v>
      </c>
      <c r="EK285" s="18">
        <v>-28441.674311000006</v>
      </c>
      <c r="EL285" s="18">
        <v>-44666.127322300003</v>
      </c>
      <c r="EM285" s="18">
        <v>-47380.1189553</v>
      </c>
      <c r="EN285" s="18">
        <v>-40726.3724411</v>
      </c>
      <c r="EO285" s="18">
        <v>-47487.189051800007</v>
      </c>
      <c r="EP285" s="18">
        <v>-44639.192158099999</v>
      </c>
      <c r="EQ285" s="18">
        <v>-53632.074112900009</v>
      </c>
      <c r="ER285" s="18">
        <v>-65934.240311400004</v>
      </c>
      <c r="ES285" s="18">
        <v>-68143.390221599999</v>
      </c>
      <c r="ET285" s="18">
        <v>-70223.400063900001</v>
      </c>
      <c r="EU285" s="18">
        <v>-63062.66743709999</v>
      </c>
      <c r="EV285" s="18">
        <v>-49108.230093700011</v>
      </c>
      <c r="EW285" s="18">
        <v>-43590.190182299993</v>
      </c>
      <c r="EX285" s="18">
        <v>-41166.631394800002</v>
      </c>
      <c r="EY285" s="18">
        <v>-40641.327261500002</v>
      </c>
      <c r="EZ285" s="18">
        <v>-41758.132546200002</v>
      </c>
      <c r="FA285" s="18">
        <v>-39241.276634400005</v>
      </c>
      <c r="FB285" s="18">
        <v>-44150.796176799995</v>
      </c>
      <c r="FC285" s="18">
        <v>-68313.49924949999</v>
      </c>
      <c r="FD285" s="18">
        <v>-60914.9755554</v>
      </c>
      <c r="FE285" s="18">
        <v>-53389.600903599989</v>
      </c>
      <c r="FF285" s="18">
        <v>-65398.908646700002</v>
      </c>
      <c r="FG285" s="18">
        <v>-67290.937996499997</v>
      </c>
      <c r="FH285" s="18">
        <v>-64268.211815599992</v>
      </c>
      <c r="FI285" s="18">
        <v>-73287.141652899998</v>
      </c>
      <c r="FJ285" s="18">
        <v>-73249.529209700006</v>
      </c>
      <c r="FK285" s="18">
        <v>-74332.079424600015</v>
      </c>
      <c r="FL285" s="18">
        <v>-77258.031213800001</v>
      </c>
      <c r="FM285" s="18">
        <v>-98002.348479700013</v>
      </c>
      <c r="FN285" s="18">
        <v>-101313.46123529998</v>
      </c>
      <c r="FO285" s="18">
        <v>-95406.787999499997</v>
      </c>
      <c r="FP285" s="18">
        <v>-95981.413700499994</v>
      </c>
      <c r="FQ285" s="18">
        <v>-86724.433046400009</v>
      </c>
      <c r="FR285" s="18">
        <v>-89585.563248799983</v>
      </c>
      <c r="FS285" s="18">
        <v>-80797.010216999988</v>
      </c>
      <c r="FT285" s="18">
        <v>-81696.506578000015</v>
      </c>
      <c r="FU285" s="18">
        <v>-64823.347823999997</v>
      </c>
      <c r="FV285" s="18">
        <v>-57649.270452700002</v>
      </c>
      <c r="FW285" s="18">
        <v>-61305.033331799998</v>
      </c>
      <c r="FX285" s="18">
        <v>-29120.557604499998</v>
      </c>
      <c r="FY285" s="18">
        <v>-24567.272947399997</v>
      </c>
      <c r="FZ285" s="18">
        <v>-29350.546186300006</v>
      </c>
      <c r="GA285" s="18">
        <v>-31751.841321600001</v>
      </c>
      <c r="GB285" s="18">
        <v>-24401.596277199998</v>
      </c>
      <c r="GC285" s="18">
        <v>-26718.852787799999</v>
      </c>
      <c r="GD285" s="18">
        <v>-22758.819151699998</v>
      </c>
      <c r="GE285" s="18">
        <v>-22702.716348500002</v>
      </c>
      <c r="GF285" s="18">
        <v>-22947.325296999999</v>
      </c>
      <c r="GG285" s="18">
        <v>-25535.078661799998</v>
      </c>
      <c r="GH285" s="18">
        <v>-25535.078661799998</v>
      </c>
      <c r="GI285" s="18">
        <v>-22901.745297500001</v>
      </c>
      <c r="GJ285" s="18">
        <v>-72432.644734300018</v>
      </c>
      <c r="GK285" s="18">
        <v>-71213.355446100002</v>
      </c>
      <c r="GL285" s="18">
        <v>-67285.035785</v>
      </c>
      <c r="GM285" s="18">
        <v>-63312.589435000002</v>
      </c>
      <c r="GN285" s="18">
        <v>-64795.710226099996</v>
      </c>
      <c r="GO285" s="18">
        <v>-63409.567410499993</v>
      </c>
      <c r="GP285" s="18">
        <v>-61669.462707000013</v>
      </c>
      <c r="GQ285" s="18">
        <v>-65088.670195600011</v>
      </c>
      <c r="GR285" s="18">
        <v>-60132.578585600008</v>
      </c>
      <c r="GS285" s="18">
        <v>-58565.694384399998</v>
      </c>
      <c r="GT285" s="18">
        <v>-57502.760549499995</v>
      </c>
      <c r="GU285" s="18">
        <v>-57161.375951999995</v>
      </c>
      <c r="GV285" s="18">
        <v>-54548.847548799997</v>
      </c>
      <c r="GW285" s="18">
        <v>-57430.914806100001</v>
      </c>
      <c r="GX285" s="18">
        <v>-57965.90439679999</v>
      </c>
      <c r="GY285" s="18">
        <v>-56819.239063800007</v>
      </c>
      <c r="GZ285" s="18">
        <v>-48268.209336100008</v>
      </c>
      <c r="HA285" s="18">
        <v>-48729.223311299989</v>
      </c>
      <c r="HB285" s="18">
        <v>-50679.109896000002</v>
      </c>
      <c r="HC285" s="18">
        <v>-53327.858894799996</v>
      </c>
      <c r="HD285" s="18">
        <v>-51449.457007300007</v>
      </c>
      <c r="HE285" s="18">
        <v>-53117.167803800003</v>
      </c>
      <c r="HF285" s="18">
        <v>-52332.199371900002</v>
      </c>
      <c r="HG285" s="18">
        <v>-50925.871643999992</v>
      </c>
      <c r="HH285" s="18">
        <v>-50833.0158438</v>
      </c>
      <c r="HI285" s="18">
        <v>-65104.108939799989</v>
      </c>
      <c r="HJ285" s="18">
        <v>-81787.009915899995</v>
      </c>
      <c r="HK285" s="18">
        <v>-77778.347676999998</v>
      </c>
      <c r="HL285" s="18">
        <v>-79683.919832099986</v>
      </c>
      <c r="HM285" s="18">
        <v>-79281.666371700005</v>
      </c>
      <c r="HN285" s="18">
        <v>-79614.860774300003</v>
      </c>
      <c r="HO285" s="18">
        <v>-79882.581679099996</v>
      </c>
      <c r="HP285" s="18">
        <v>-78875.835609799993</v>
      </c>
      <c r="HQ285" s="18">
        <v>-79270.577281299993</v>
      </c>
      <c r="HR285" s="18">
        <v>-80591.3749388</v>
      </c>
      <c r="HS285" s="18">
        <v>-81351.532803299997</v>
      </c>
      <c r="HT285" s="18">
        <v>-78824.576749699991</v>
      </c>
      <c r="HU285" s="18">
        <v>-80510.463377099994</v>
      </c>
      <c r="HV285" s="18">
        <v>-80935.270254200004</v>
      </c>
      <c r="HW285" s="18">
        <v>-96490.445855800004</v>
      </c>
      <c r="HX285" s="18">
        <v>-97101.715563799997</v>
      </c>
      <c r="HY285" s="18">
        <v>-78991.859585800004</v>
      </c>
      <c r="HZ285" s="18">
        <v>-87578.749694899991</v>
      </c>
      <c r="IA285" s="18">
        <v>-78893.285963500006</v>
      </c>
      <c r="IB285" s="18">
        <v>-79142.051694599999</v>
      </c>
      <c r="IC285" s="18">
        <v>-79051.089374300005</v>
      </c>
      <c r="ID285" s="18">
        <v>-78252.428420900003</v>
      </c>
      <c r="IE285" s="18">
        <v>-83005.936617899992</v>
      </c>
      <c r="IF285" s="18">
        <v>-81897.0733721</v>
      </c>
      <c r="IG285" s="18">
        <v>-77718.594490499992</v>
      </c>
      <c r="IH285" s="18">
        <v>-77347.780819299995</v>
      </c>
      <c r="II285" s="18">
        <v>-106475.5227873</v>
      </c>
      <c r="IJ285" s="18">
        <v>-80441.992915800016</v>
      </c>
      <c r="IK285" s="18">
        <v>-78378.894004100017</v>
      </c>
      <c r="IL285" s="18">
        <v>-76273.007809700022</v>
      </c>
      <c r="IM285" s="18">
        <v>-76543.535890800005</v>
      </c>
      <c r="IN285" s="18">
        <v>-107354.88697770001</v>
      </c>
      <c r="IO285" s="18">
        <v>-86110.037039999996</v>
      </c>
      <c r="IP285" s="18">
        <v>-90325.679383900002</v>
      </c>
      <c r="IQ285" s="18">
        <v>-80441.2210796</v>
      </c>
      <c r="IR285" s="18">
        <v>-80021.541581200014</v>
      </c>
      <c r="IS285" s="18">
        <v>-103637.0331213</v>
      </c>
      <c r="IT285" s="18">
        <v>-109372.06189639999</v>
      </c>
      <c r="IU285" s="18">
        <v>-83349.008198199997</v>
      </c>
      <c r="IV285" s="18">
        <v>-84430.946755900004</v>
      </c>
      <c r="IW285" s="18">
        <v>-85652.493484700011</v>
      </c>
      <c r="IX285" s="18">
        <v>-88304.777106699999</v>
      </c>
      <c r="IY285" s="18">
        <v>-84586.456244700006</v>
      </c>
      <c r="IZ285" s="18">
        <v>-85107.423325700001</v>
      </c>
      <c r="JA285" s="18">
        <v>-87917.166349199993</v>
      </c>
      <c r="JB285" s="18">
        <v>-90655.913478500006</v>
      </c>
      <c r="JC285" s="18">
        <v>-88765.102738300004</v>
      </c>
      <c r="JD285" s="18">
        <v>-91959.552950700003</v>
      </c>
      <c r="JE285" s="18">
        <v>-93060.301685900005</v>
      </c>
      <c r="JF285" s="18">
        <v>-96322.47681339999</v>
      </c>
      <c r="JG285" s="18">
        <v>-100583.88405690002</v>
      </c>
      <c r="JH285" s="18">
        <v>-87427.816980300006</v>
      </c>
      <c r="JI285" s="18">
        <v>-89885.917962500011</v>
      </c>
      <c r="JJ285" s="18">
        <v>-107645.594723</v>
      </c>
      <c r="JK285" s="18">
        <v>-94652.242259699997</v>
      </c>
      <c r="JL285" s="18">
        <v>-113788.7657687</v>
      </c>
      <c r="JM285" s="18">
        <v>-115674.49009789999</v>
      </c>
      <c r="JN285" s="18">
        <v>-89867.7336067</v>
      </c>
      <c r="JO285" s="18">
        <v>-89009.127018700005</v>
      </c>
      <c r="JP285" s="18">
        <v>-87480.996542899986</v>
      </c>
      <c r="JQ285" s="18">
        <v>-85262.864449899993</v>
      </c>
      <c r="JR285" s="18">
        <v>-85510.283013599998</v>
      </c>
      <c r="JS285" s="18">
        <v>-86464.75456300001</v>
      </c>
      <c r="JT285" s="18">
        <v>-92043.632430099999</v>
      </c>
      <c r="JU285" s="18">
        <v>-82271.362565200005</v>
      </c>
      <c r="JV285" s="18">
        <v>-80308.329045699997</v>
      </c>
      <c r="JW285" s="18">
        <v>-84595.855095000006</v>
      </c>
      <c r="JX285" s="18">
        <v>-85230.957225500009</v>
      </c>
      <c r="JY285" s="18">
        <v>-85009.244872399999</v>
      </c>
      <c r="JZ285" s="18">
        <v>-90934.053373000002</v>
      </c>
      <c r="KA285" s="18">
        <v>-84923.433467700001</v>
      </c>
      <c r="KB285" s="18">
        <v>-83772.459246900005</v>
      </c>
      <c r="KC285" s="18">
        <v>-84645.678383700011</v>
      </c>
      <c r="KD285" s="18">
        <v>-84747.935339899996</v>
      </c>
      <c r="KE285" s="18">
        <v>-75580.5366049</v>
      </c>
      <c r="KF285" s="18">
        <v>-77021.98732130001</v>
      </c>
      <c r="KG285" s="18">
        <v>-81262.521437800009</v>
      </c>
      <c r="KH285" s="18">
        <v>-77114.448361600007</v>
      </c>
    </row>
    <row r="286" spans="2:294" x14ac:dyDescent="0.2">
      <c r="B286" s="17" t="s">
        <v>164</v>
      </c>
      <c r="C286" s="17">
        <v>7.5131551999999999</v>
      </c>
      <c r="D286" s="17">
        <v>7.5131551999999999</v>
      </c>
      <c r="E286" s="17">
        <v>7.5131551999999999</v>
      </c>
      <c r="F286" s="17">
        <v>7.5131551999999999</v>
      </c>
      <c r="G286" s="17">
        <v>7.5131551999999999</v>
      </c>
      <c r="H286" s="17">
        <v>7.5131551999999999</v>
      </c>
      <c r="I286" s="17">
        <v>7.5131551999999999</v>
      </c>
      <c r="J286" s="17">
        <v>7.5131551999999999</v>
      </c>
      <c r="K286" s="17">
        <v>7.5131551999999999</v>
      </c>
      <c r="L286" s="17">
        <v>7.5131551999999999</v>
      </c>
      <c r="M286" s="17">
        <v>7.5131551999999999</v>
      </c>
      <c r="N286" s="17">
        <v>7.5131551999999999</v>
      </c>
      <c r="O286" s="17">
        <v>7.5131551999999999</v>
      </c>
      <c r="P286" s="17">
        <v>7.5131551999999999</v>
      </c>
      <c r="Q286" s="17">
        <v>7.5131551999999999</v>
      </c>
      <c r="R286" s="17">
        <v>7.5131551999999999</v>
      </c>
      <c r="S286" s="17">
        <v>7.5131551999999999</v>
      </c>
      <c r="T286" s="17">
        <v>7.5131551999999999</v>
      </c>
      <c r="U286" s="17">
        <v>7.5131551999999999</v>
      </c>
      <c r="V286" s="17">
        <v>7.5131551999999999</v>
      </c>
      <c r="W286" s="17">
        <v>7.5131551999999999</v>
      </c>
      <c r="X286" s="17">
        <v>7.5131551999999999</v>
      </c>
      <c r="Y286" s="17">
        <v>7.5131551999999999</v>
      </c>
      <c r="Z286" s="17">
        <v>7.5131551999999999</v>
      </c>
      <c r="AA286" s="17">
        <v>7.5131551999999999</v>
      </c>
      <c r="AB286" s="17">
        <v>7.5131551999999999</v>
      </c>
      <c r="AC286" s="17">
        <v>7.5131551999999999</v>
      </c>
      <c r="AD286" s="17">
        <v>7.5131551999999999</v>
      </c>
      <c r="AE286" s="17">
        <v>7.5131551999999999</v>
      </c>
      <c r="AF286" s="17">
        <v>7.5131551999999999</v>
      </c>
      <c r="AG286" s="17">
        <v>7.5131551999999999</v>
      </c>
      <c r="AH286" s="17">
        <v>7.5131551999999999</v>
      </c>
      <c r="AI286" s="17">
        <v>7.5131551999999999</v>
      </c>
      <c r="AJ286" s="17">
        <v>7.5131551999999999</v>
      </c>
      <c r="AK286" s="17">
        <v>7.5131551999999999</v>
      </c>
      <c r="AL286" s="17">
        <v>7.5131551999999999</v>
      </c>
      <c r="AM286" s="17">
        <v>7.5131551999999999</v>
      </c>
      <c r="AN286" s="17">
        <v>7.5131551999999999</v>
      </c>
      <c r="AO286" s="17">
        <v>7.5131551999999999</v>
      </c>
      <c r="AP286" s="17">
        <v>7.5131551999999999</v>
      </c>
      <c r="AQ286" s="17">
        <v>7.5131551999999999</v>
      </c>
      <c r="AR286" s="17">
        <v>7.5131551999999999</v>
      </c>
      <c r="AS286" s="17">
        <v>7.5131551999999999</v>
      </c>
      <c r="AT286" s="17">
        <v>7.5131551999999999</v>
      </c>
      <c r="AU286" s="17">
        <v>7.5131551999999999</v>
      </c>
      <c r="AV286" s="17">
        <v>7.5131551999999999</v>
      </c>
      <c r="AW286" s="17">
        <v>7.5131551999999999</v>
      </c>
      <c r="AX286" s="17">
        <v>7.5131551999999999</v>
      </c>
      <c r="AY286" s="17">
        <v>7.5131551999999999</v>
      </c>
      <c r="AZ286" s="17">
        <v>7.5131551999999999</v>
      </c>
      <c r="BA286" s="17">
        <v>7.5131551999999999</v>
      </c>
      <c r="BB286" s="17">
        <v>7.5131551999999999</v>
      </c>
      <c r="BC286" s="17">
        <v>7.5131551999999999</v>
      </c>
      <c r="BD286" s="17">
        <v>7.5131551999999999</v>
      </c>
      <c r="BE286" s="17">
        <v>7.5131551999999999</v>
      </c>
      <c r="BF286" s="17">
        <v>7.5131551999999999</v>
      </c>
      <c r="BG286" s="17">
        <v>7.5131551999999999</v>
      </c>
      <c r="BH286" s="17">
        <v>7.5131551999999999</v>
      </c>
      <c r="BI286" s="17">
        <v>7.5131551999999999</v>
      </c>
      <c r="BJ286" s="17">
        <v>7.5131551999999999</v>
      </c>
      <c r="BK286" s="17">
        <v>7.5131551999999999</v>
      </c>
      <c r="BL286" s="17">
        <v>7.5131551999999999</v>
      </c>
      <c r="BM286" s="17">
        <v>7.5131551999999999</v>
      </c>
      <c r="BN286" s="17">
        <v>7.5131551999999999</v>
      </c>
      <c r="BO286" s="17">
        <v>7.5131551999999999</v>
      </c>
      <c r="BP286" s="17">
        <v>7.5131551999999999</v>
      </c>
      <c r="BQ286" s="17">
        <v>7.5131551999999999</v>
      </c>
      <c r="BR286" s="17">
        <v>7.5131551999999999</v>
      </c>
      <c r="BS286" s="17">
        <v>7.5131551999999999</v>
      </c>
      <c r="BT286" s="17">
        <v>7.5131551999999999</v>
      </c>
      <c r="BU286" s="17">
        <v>7.5131551999999999</v>
      </c>
      <c r="BV286" s="17">
        <v>7.5131551999999999</v>
      </c>
      <c r="BW286" s="17">
        <v>7.5131551999999999</v>
      </c>
      <c r="BX286" s="17">
        <v>7.5131551999999999</v>
      </c>
      <c r="BY286" s="17">
        <v>7.5131551999999999</v>
      </c>
      <c r="BZ286" s="17">
        <v>7.5131551999999999</v>
      </c>
      <c r="CA286" s="17">
        <v>7.5131551999999999</v>
      </c>
      <c r="CB286" s="17">
        <v>7.5131551999999999</v>
      </c>
      <c r="CC286" s="17">
        <v>7.5131551999999999</v>
      </c>
      <c r="CD286" s="17">
        <v>7.5131551999999999</v>
      </c>
      <c r="CE286" s="17">
        <v>7.5131551999999999</v>
      </c>
      <c r="CF286" s="17">
        <v>7.5131551999999999</v>
      </c>
      <c r="CG286" s="17">
        <v>7.5131551999999999</v>
      </c>
      <c r="CH286" s="17">
        <v>7.5131551999999999</v>
      </c>
      <c r="CI286" s="17">
        <v>7.5131551999999999</v>
      </c>
      <c r="CJ286" s="17">
        <v>7.5131551999999999</v>
      </c>
      <c r="CK286" s="17">
        <v>7.5131551999999999</v>
      </c>
      <c r="CL286" s="17">
        <v>7.5131551999999999</v>
      </c>
      <c r="CM286" s="17">
        <v>7.5131551999999999</v>
      </c>
      <c r="CN286" s="17">
        <v>7.5131551999999999</v>
      </c>
      <c r="CO286" s="17">
        <v>7.5131551999999999</v>
      </c>
      <c r="CP286" s="17">
        <v>7.5131551999999999</v>
      </c>
      <c r="CQ286" s="17">
        <v>7.5131551999999999</v>
      </c>
      <c r="CR286" s="17">
        <v>7.5131551999999999</v>
      </c>
      <c r="CS286" s="17">
        <v>7.5131551999999999</v>
      </c>
      <c r="CT286" s="17">
        <v>7.5131551999999999</v>
      </c>
      <c r="CU286" s="17">
        <v>7.5131551999999999</v>
      </c>
      <c r="CV286" s="17">
        <v>7.5131551999999999</v>
      </c>
      <c r="CW286" s="17">
        <v>7.5131551999999999</v>
      </c>
      <c r="CX286" s="17">
        <v>7.5131551999999999</v>
      </c>
      <c r="CY286" s="17">
        <v>7.5131551999999999</v>
      </c>
      <c r="CZ286" s="17">
        <v>7.5131551999999999</v>
      </c>
      <c r="DA286" s="17">
        <v>7.5131551999999999</v>
      </c>
      <c r="DB286" s="17">
        <v>7.5131551999999999</v>
      </c>
      <c r="DC286" s="17">
        <v>7.5131551999999999</v>
      </c>
      <c r="DD286" s="17">
        <v>7.5131551999999999</v>
      </c>
      <c r="DE286" s="17">
        <v>7.5131551999999999</v>
      </c>
      <c r="DF286" s="17">
        <v>7.5131551999999999</v>
      </c>
      <c r="DG286" s="17">
        <v>7.5131551999999999</v>
      </c>
      <c r="DH286" s="17">
        <v>7.5131551999999999</v>
      </c>
      <c r="DI286" s="17">
        <v>7.5131551999999999</v>
      </c>
      <c r="DJ286" s="17">
        <v>7.5131551999999999</v>
      </c>
      <c r="DK286" s="17">
        <v>7.5131551999999999</v>
      </c>
      <c r="DL286" s="17">
        <v>7.5131551999999999</v>
      </c>
      <c r="DM286" s="17">
        <v>7.5131551999999999</v>
      </c>
      <c r="DN286" s="17">
        <v>7.5131551999999999</v>
      </c>
      <c r="DO286" s="17">
        <v>7.5131551999999999</v>
      </c>
      <c r="DP286" s="17">
        <v>7.5131551999999999</v>
      </c>
      <c r="DQ286" s="17">
        <v>7.5131551999999999</v>
      </c>
      <c r="DR286" s="17">
        <v>7.5131551999999999</v>
      </c>
      <c r="DS286" s="17">
        <v>7.5131551999999999</v>
      </c>
      <c r="DT286" s="17">
        <v>7.5131551999999999</v>
      </c>
      <c r="DU286" s="17">
        <v>7.5131551999999999</v>
      </c>
      <c r="DV286" s="17">
        <v>7.5131551999999999</v>
      </c>
      <c r="DW286" s="17">
        <v>7.5131551999999999</v>
      </c>
      <c r="DX286" s="17">
        <v>7.5131551999999999</v>
      </c>
      <c r="DY286" s="17">
        <v>7.5131551999999999</v>
      </c>
      <c r="DZ286" s="17">
        <v>7.5131551999999999</v>
      </c>
      <c r="EA286" s="17">
        <v>7.5131551999999999</v>
      </c>
      <c r="EB286" s="17">
        <v>7.5131551999999999</v>
      </c>
      <c r="EC286" s="17">
        <v>7.5131551999999999</v>
      </c>
      <c r="ED286" s="17">
        <v>7.5131551999999999</v>
      </c>
      <c r="EE286" s="17">
        <v>7.5131551999999999</v>
      </c>
      <c r="EF286" s="17">
        <v>7.5131551999999999</v>
      </c>
      <c r="EG286" s="17">
        <v>7.5131551999999999</v>
      </c>
      <c r="EH286" s="17">
        <v>7.5131551999999999</v>
      </c>
      <c r="EI286" s="17">
        <v>7.5131551999999999</v>
      </c>
      <c r="EJ286" s="17">
        <v>7.5131551999999999</v>
      </c>
      <c r="EK286" s="17">
        <v>7.5131551999999999</v>
      </c>
      <c r="EL286" s="17">
        <v>7.5131551999999999</v>
      </c>
      <c r="EM286" s="17">
        <v>7.5131551999999999</v>
      </c>
      <c r="EN286" s="17">
        <v>7.5131551999999999</v>
      </c>
      <c r="EO286" s="17">
        <v>7.5131551999999999</v>
      </c>
      <c r="EP286" s="17">
        <v>7.5131551999999999</v>
      </c>
      <c r="EQ286" s="17">
        <v>7.5131551999999999</v>
      </c>
      <c r="ER286" s="17">
        <v>7.5131551999999999</v>
      </c>
      <c r="ES286" s="17">
        <v>7.5131551999999999</v>
      </c>
      <c r="ET286" s="17">
        <v>7.5131551999999999</v>
      </c>
      <c r="EU286" s="17">
        <v>7.5131551999999999</v>
      </c>
      <c r="EV286" s="17">
        <v>7.5131551999999999</v>
      </c>
      <c r="EW286" s="17">
        <v>7.5131551999999999</v>
      </c>
      <c r="EX286" s="17">
        <v>7.5131551999999999</v>
      </c>
      <c r="EY286" s="17">
        <v>7.5131551999999999</v>
      </c>
      <c r="EZ286" s="17">
        <v>7.5131551999999999</v>
      </c>
      <c r="FA286" s="17">
        <v>7.5131551999999999</v>
      </c>
      <c r="FB286" s="17">
        <v>7.5131551999999999</v>
      </c>
      <c r="FC286" s="17">
        <v>7.5131551999999999</v>
      </c>
      <c r="FD286" s="17">
        <v>7.5131551999999999</v>
      </c>
      <c r="FE286" s="17">
        <v>7.5131551999999999</v>
      </c>
      <c r="FF286" s="17">
        <v>7.5131551999999999</v>
      </c>
      <c r="FG286" s="17">
        <v>7.5131551999999999</v>
      </c>
      <c r="FH286" s="17">
        <v>7.5131551999999999</v>
      </c>
      <c r="FI286" s="17">
        <v>7.5131551999999999</v>
      </c>
      <c r="FJ286" s="17">
        <v>7.5131551999999999</v>
      </c>
      <c r="FK286" s="17">
        <v>7.5131551999999999</v>
      </c>
      <c r="FL286" s="17">
        <v>7.5131551999999999</v>
      </c>
      <c r="FM286" s="17">
        <v>7.5131551999999999</v>
      </c>
      <c r="FN286" s="17">
        <v>7.5131551999999999</v>
      </c>
      <c r="FO286" s="17">
        <v>7.5131551999999999</v>
      </c>
      <c r="FP286" s="17">
        <v>7.5131551999999999</v>
      </c>
      <c r="FQ286" s="17">
        <v>7.5131551999999999</v>
      </c>
      <c r="FR286" s="17">
        <v>7.5131551999999999</v>
      </c>
      <c r="FS286" s="17">
        <v>7.5131551999999999</v>
      </c>
      <c r="FT286" s="17">
        <v>7.5131551999999999</v>
      </c>
      <c r="FU286" s="17">
        <v>7.5131551999999999</v>
      </c>
      <c r="FV286" s="17">
        <v>7.5131551999999999</v>
      </c>
      <c r="FW286" s="17">
        <v>7.5131551999999999</v>
      </c>
      <c r="FX286" s="17">
        <v>7.5131551999999999</v>
      </c>
      <c r="FY286" s="17">
        <v>7.5131551999999999</v>
      </c>
      <c r="FZ286" s="17">
        <v>7.5131551999999999</v>
      </c>
      <c r="GA286" s="17">
        <v>7.5131551999999999</v>
      </c>
      <c r="GB286" s="17">
        <v>7.5131551999999999</v>
      </c>
      <c r="GC286" s="17">
        <v>7.5131551999999999</v>
      </c>
      <c r="GD286" s="17">
        <v>7.5131551999999999</v>
      </c>
      <c r="GE286" s="17">
        <v>7.5131551999999999</v>
      </c>
      <c r="GF286" s="17">
        <v>7.5131551999999999</v>
      </c>
      <c r="GG286" s="17">
        <v>7.5131551999999999</v>
      </c>
      <c r="GH286" s="17">
        <v>7.5131551999999999</v>
      </c>
      <c r="GI286" s="17">
        <v>7.5131551999999999</v>
      </c>
      <c r="GJ286" s="17">
        <v>7.5131551999999999</v>
      </c>
      <c r="GK286" s="17">
        <v>7.5131551999999999</v>
      </c>
      <c r="GL286" s="17">
        <v>7.5131551999999999</v>
      </c>
      <c r="GM286" s="17">
        <v>7.5131551999999999</v>
      </c>
      <c r="GN286" s="17">
        <v>7.5131551999999999</v>
      </c>
      <c r="GO286" s="17">
        <v>7.5131551999999999</v>
      </c>
      <c r="GP286" s="17">
        <v>7.5131551999999999</v>
      </c>
      <c r="GQ286" s="17">
        <v>7.5131551999999999</v>
      </c>
      <c r="GR286" s="17">
        <v>7.5131551999999999</v>
      </c>
      <c r="GS286" s="17">
        <v>7.5131551999999999</v>
      </c>
      <c r="GT286" s="17">
        <v>7.5131551999999999</v>
      </c>
      <c r="GU286" s="17">
        <v>7.5131551999999999</v>
      </c>
      <c r="GV286" s="17">
        <v>7.5131551999999999</v>
      </c>
      <c r="GW286" s="17">
        <v>7.5131551999999999</v>
      </c>
      <c r="GX286" s="17">
        <v>7.5131551999999999</v>
      </c>
      <c r="GY286" s="17">
        <v>7.5131551999999999</v>
      </c>
      <c r="GZ286" s="17">
        <v>7.5131551999999999</v>
      </c>
      <c r="HA286" s="17">
        <v>7.5131551999999999</v>
      </c>
      <c r="HB286" s="17">
        <v>7.5131551999999999</v>
      </c>
      <c r="HC286" s="17">
        <v>7.5131551999999999</v>
      </c>
      <c r="HD286" s="17">
        <v>7.5131551999999999</v>
      </c>
      <c r="HE286" s="17">
        <v>7.5131551999999999</v>
      </c>
      <c r="HF286" s="17">
        <v>7.5131551999999999</v>
      </c>
      <c r="HG286" s="17">
        <v>7.5131551999999999</v>
      </c>
      <c r="HH286" s="17">
        <v>7.5131551999999999</v>
      </c>
      <c r="HI286" s="17">
        <v>7.5131551999999999</v>
      </c>
      <c r="HJ286" s="17">
        <v>7.5131551999999999</v>
      </c>
      <c r="HK286" s="17">
        <v>7.5131551999999999</v>
      </c>
      <c r="HL286" s="17">
        <v>7.5131551999999999</v>
      </c>
      <c r="HM286" s="17">
        <v>7.5131551999999999</v>
      </c>
      <c r="HN286" s="17">
        <v>7.5131551999999999</v>
      </c>
      <c r="HO286" s="17">
        <v>7.5131551999999999</v>
      </c>
      <c r="HP286" s="17">
        <v>7.5131551999999999</v>
      </c>
      <c r="HQ286" s="17">
        <v>7.5131551999999999</v>
      </c>
      <c r="HR286" s="17">
        <v>7.5131551999999999</v>
      </c>
      <c r="HS286" s="17">
        <v>7.5131551999999999</v>
      </c>
      <c r="HT286" s="17">
        <v>7.5131551999999999</v>
      </c>
      <c r="HU286" s="17">
        <v>7.5131551999999999</v>
      </c>
      <c r="HV286" s="17">
        <v>7.5131551999999999</v>
      </c>
      <c r="HW286" s="17">
        <v>7.5131551999999999</v>
      </c>
      <c r="HX286" s="17">
        <v>7.5131551999999999</v>
      </c>
      <c r="HY286" s="17">
        <v>7.5131551999999999</v>
      </c>
      <c r="HZ286" s="17">
        <v>7.5131551999999999</v>
      </c>
      <c r="IA286" s="17">
        <v>7.5131551999999999</v>
      </c>
      <c r="IB286" s="17">
        <v>7.5131551999999999</v>
      </c>
      <c r="IC286" s="17">
        <v>7.5131551999999999</v>
      </c>
      <c r="ID286" s="17">
        <v>7.5131551999999999</v>
      </c>
      <c r="IE286" s="17">
        <v>7.5131551999999999</v>
      </c>
      <c r="IF286" s="17">
        <v>7.5131551999999999</v>
      </c>
      <c r="IG286" s="17">
        <v>7.5131551999999999</v>
      </c>
      <c r="IH286" s="17">
        <v>7.5131551999999999</v>
      </c>
      <c r="II286" s="17">
        <v>7.5131551999999999</v>
      </c>
      <c r="IJ286" s="17">
        <v>7.5131551999999999</v>
      </c>
      <c r="IK286" s="17">
        <v>7.5131551999999999</v>
      </c>
      <c r="IL286" s="17">
        <v>7.5131551999999999</v>
      </c>
      <c r="IM286" s="17">
        <v>7.5131551999999999</v>
      </c>
      <c r="IN286" s="17">
        <v>7.5131551999999999</v>
      </c>
      <c r="IO286" s="17">
        <v>7.5131551999999999</v>
      </c>
      <c r="IP286" s="17">
        <v>7.5131551999999999</v>
      </c>
      <c r="IQ286" s="17">
        <v>7.5131551999999999</v>
      </c>
      <c r="IR286" s="17">
        <v>7.5131551999999999</v>
      </c>
      <c r="IS286" s="17">
        <v>7.5131551999999999</v>
      </c>
      <c r="IT286" s="17">
        <v>7.5131551999999999</v>
      </c>
      <c r="IU286" s="17">
        <v>7.5131551999999999</v>
      </c>
      <c r="IV286" s="17">
        <v>7.5131551999999999</v>
      </c>
      <c r="IW286" s="17">
        <v>7.5131551999999999</v>
      </c>
      <c r="IX286" s="17">
        <v>7.5131551999999999</v>
      </c>
      <c r="IY286" s="17">
        <v>7.5131551999999999</v>
      </c>
      <c r="IZ286" s="17">
        <v>7.5131551999999999</v>
      </c>
      <c r="JA286" s="17">
        <v>7.5131551999999999</v>
      </c>
      <c r="JB286" s="17">
        <v>7.5131551999999999</v>
      </c>
      <c r="JC286" s="17">
        <v>7.5131551999999999</v>
      </c>
      <c r="JD286" s="17">
        <v>7.5131551999999999</v>
      </c>
      <c r="JE286" s="17">
        <v>7.5131551999999999</v>
      </c>
      <c r="JF286" s="17">
        <v>7.5131551999999999</v>
      </c>
      <c r="JG286" s="17">
        <v>7.5131551999999999</v>
      </c>
      <c r="JH286" s="17">
        <v>7.5131551999999999</v>
      </c>
      <c r="JI286" s="17">
        <v>7.5131551999999999</v>
      </c>
      <c r="JJ286" s="17">
        <v>7.5131551999999999</v>
      </c>
      <c r="JK286" s="17">
        <v>7.5131551999999999</v>
      </c>
      <c r="JL286" s="17">
        <v>7.5131551999999999</v>
      </c>
      <c r="JM286" s="17">
        <v>7.5131551999999999</v>
      </c>
      <c r="JN286" s="17">
        <v>7.5131551999999999</v>
      </c>
      <c r="JO286" s="17">
        <v>7.5131551999999999</v>
      </c>
      <c r="JP286" s="17">
        <v>7.5131551999999999</v>
      </c>
      <c r="JQ286" s="17">
        <v>7.5131551999999999</v>
      </c>
      <c r="JR286" s="17">
        <v>7.5131551999999999</v>
      </c>
      <c r="JS286" s="17">
        <v>7.5131551999999999</v>
      </c>
      <c r="JT286" s="17">
        <v>7.5131551999999999</v>
      </c>
      <c r="JU286" s="17">
        <v>7.5131551999999999</v>
      </c>
      <c r="JV286" s="17">
        <v>7.5131551999999999</v>
      </c>
      <c r="JW286" s="17">
        <v>7.5131551999999999</v>
      </c>
      <c r="JX286" s="17">
        <v>7.5131551999999999</v>
      </c>
      <c r="JY286" s="17">
        <v>7.5131551999999999</v>
      </c>
      <c r="JZ286" s="17">
        <v>7.5131551999999999</v>
      </c>
      <c r="KA286" s="17">
        <v>7.5131551999999999</v>
      </c>
      <c r="KB286" s="17">
        <v>7.5131551999999999</v>
      </c>
      <c r="KC286" s="17">
        <v>7.5131551999999999</v>
      </c>
      <c r="KD286" s="17">
        <v>7.5131551999999999</v>
      </c>
      <c r="KE286" s="17">
        <v>7.5131551999999999</v>
      </c>
      <c r="KF286" s="17">
        <v>7.5131551999999999</v>
      </c>
      <c r="KG286" s="17">
        <v>7.5131551999999999</v>
      </c>
      <c r="KH286" s="17">
        <v>7.5131551999999999</v>
      </c>
    </row>
    <row r="287" spans="2:294" x14ac:dyDescent="0.2">
      <c r="B287" s="18" t="s">
        <v>165</v>
      </c>
      <c r="C287" s="18">
        <v>7.5131551999999999</v>
      </c>
      <c r="D287" s="18">
        <v>7.5131551999999999</v>
      </c>
      <c r="E287" s="18">
        <v>7.5131551999999999</v>
      </c>
      <c r="F287" s="18">
        <v>7.5131551999999999</v>
      </c>
      <c r="G287" s="18">
        <v>7.5131551999999999</v>
      </c>
      <c r="H287" s="18">
        <v>7.5131551999999999</v>
      </c>
      <c r="I287" s="18">
        <v>7.5131551999999999</v>
      </c>
      <c r="J287" s="18">
        <v>7.5131551999999999</v>
      </c>
      <c r="K287" s="18">
        <v>7.5131551999999999</v>
      </c>
      <c r="L287" s="18">
        <v>7.5131551999999999</v>
      </c>
      <c r="M287" s="18">
        <v>7.5131551999999999</v>
      </c>
      <c r="N287" s="18">
        <v>7.5131551999999999</v>
      </c>
      <c r="O287" s="18">
        <v>7.5131551999999999</v>
      </c>
      <c r="P287" s="18">
        <v>7.5131551999999999</v>
      </c>
      <c r="Q287" s="18">
        <v>7.5131551999999999</v>
      </c>
      <c r="R287" s="18">
        <v>7.5131551999999999</v>
      </c>
      <c r="S287" s="18">
        <v>7.5131551999999999</v>
      </c>
      <c r="T287" s="18">
        <v>7.5131551999999999</v>
      </c>
      <c r="U287" s="18">
        <v>7.5131551999999999</v>
      </c>
      <c r="V287" s="18">
        <v>7.5131551999999999</v>
      </c>
      <c r="W287" s="18">
        <v>7.5131551999999999</v>
      </c>
      <c r="X287" s="18">
        <v>7.5131551999999999</v>
      </c>
      <c r="Y287" s="18">
        <v>7.5131551999999999</v>
      </c>
      <c r="Z287" s="18">
        <v>7.5131551999999999</v>
      </c>
      <c r="AA287" s="18">
        <v>7.5131551999999999</v>
      </c>
      <c r="AB287" s="18">
        <v>7.5131551999999999</v>
      </c>
      <c r="AC287" s="18">
        <v>7.5131551999999999</v>
      </c>
      <c r="AD287" s="18">
        <v>7.5131551999999999</v>
      </c>
      <c r="AE287" s="18">
        <v>7.5131551999999999</v>
      </c>
      <c r="AF287" s="18">
        <v>7.5131551999999999</v>
      </c>
      <c r="AG287" s="18">
        <v>7.5131551999999999</v>
      </c>
      <c r="AH287" s="18">
        <v>7.5131551999999999</v>
      </c>
      <c r="AI287" s="18">
        <v>7.5131551999999999</v>
      </c>
      <c r="AJ287" s="18">
        <v>7.5131551999999999</v>
      </c>
      <c r="AK287" s="18">
        <v>7.5131551999999999</v>
      </c>
      <c r="AL287" s="18">
        <v>7.5131551999999999</v>
      </c>
      <c r="AM287" s="18">
        <v>7.5131551999999999</v>
      </c>
      <c r="AN287" s="18">
        <v>7.5131551999999999</v>
      </c>
      <c r="AO287" s="18">
        <v>7.5131551999999999</v>
      </c>
      <c r="AP287" s="18">
        <v>7.5131551999999999</v>
      </c>
      <c r="AQ287" s="18">
        <v>7.5131551999999999</v>
      </c>
      <c r="AR287" s="18">
        <v>7.5131551999999999</v>
      </c>
      <c r="AS287" s="18">
        <v>7.5131551999999999</v>
      </c>
      <c r="AT287" s="18">
        <v>7.5131551999999999</v>
      </c>
      <c r="AU287" s="18">
        <v>7.5131551999999999</v>
      </c>
      <c r="AV287" s="18">
        <v>7.5131551999999999</v>
      </c>
      <c r="AW287" s="18">
        <v>7.5131551999999999</v>
      </c>
      <c r="AX287" s="18">
        <v>7.5131551999999999</v>
      </c>
      <c r="AY287" s="18">
        <v>7.5131551999999999</v>
      </c>
      <c r="AZ287" s="18">
        <v>7.5131551999999999</v>
      </c>
      <c r="BA287" s="18">
        <v>7.5131551999999999</v>
      </c>
      <c r="BB287" s="18">
        <v>7.5131551999999999</v>
      </c>
      <c r="BC287" s="18">
        <v>7.5131551999999999</v>
      </c>
      <c r="BD287" s="18">
        <v>7.5131551999999999</v>
      </c>
      <c r="BE287" s="18">
        <v>7.5131551999999999</v>
      </c>
      <c r="BF287" s="18">
        <v>7.5131551999999999</v>
      </c>
      <c r="BG287" s="18">
        <v>7.5131551999999999</v>
      </c>
      <c r="BH287" s="18">
        <v>7.5131551999999999</v>
      </c>
      <c r="BI287" s="18">
        <v>7.5131551999999999</v>
      </c>
      <c r="BJ287" s="18">
        <v>7.5131551999999999</v>
      </c>
      <c r="BK287" s="18">
        <v>7.5131551999999999</v>
      </c>
      <c r="BL287" s="18">
        <v>7.5131551999999999</v>
      </c>
      <c r="BM287" s="18">
        <v>7.5131551999999999</v>
      </c>
      <c r="BN287" s="18">
        <v>7.5131551999999999</v>
      </c>
      <c r="BO287" s="18">
        <v>7.5131551999999999</v>
      </c>
      <c r="BP287" s="18">
        <v>7.5131551999999999</v>
      </c>
      <c r="BQ287" s="18">
        <v>7.5131551999999999</v>
      </c>
      <c r="BR287" s="18">
        <v>7.5131551999999999</v>
      </c>
      <c r="BS287" s="18">
        <v>7.5131551999999999</v>
      </c>
      <c r="BT287" s="18">
        <v>7.5131551999999999</v>
      </c>
      <c r="BU287" s="18">
        <v>7.5131551999999999</v>
      </c>
      <c r="BV287" s="18">
        <v>7.5131551999999999</v>
      </c>
      <c r="BW287" s="18">
        <v>7.5131551999999999</v>
      </c>
      <c r="BX287" s="18">
        <v>7.5131551999999999</v>
      </c>
      <c r="BY287" s="18">
        <v>7.5131551999999999</v>
      </c>
      <c r="BZ287" s="18">
        <v>7.5131551999999999</v>
      </c>
      <c r="CA287" s="18">
        <v>7.5131551999999999</v>
      </c>
      <c r="CB287" s="18">
        <v>7.5131551999999999</v>
      </c>
      <c r="CC287" s="18">
        <v>7.5131551999999999</v>
      </c>
      <c r="CD287" s="18">
        <v>7.5131551999999999</v>
      </c>
      <c r="CE287" s="18">
        <v>7.5131551999999999</v>
      </c>
      <c r="CF287" s="18">
        <v>7.5131551999999999</v>
      </c>
      <c r="CG287" s="18">
        <v>7.5131551999999999</v>
      </c>
      <c r="CH287" s="18">
        <v>7.5131551999999999</v>
      </c>
      <c r="CI287" s="18">
        <v>7.5131551999999999</v>
      </c>
      <c r="CJ287" s="18">
        <v>7.5131551999999999</v>
      </c>
      <c r="CK287" s="18">
        <v>7.5131551999999999</v>
      </c>
      <c r="CL287" s="18">
        <v>7.5131551999999999</v>
      </c>
      <c r="CM287" s="18">
        <v>7.5131551999999999</v>
      </c>
      <c r="CN287" s="18">
        <v>7.5131551999999999</v>
      </c>
      <c r="CO287" s="18">
        <v>7.5131551999999999</v>
      </c>
      <c r="CP287" s="18">
        <v>7.5131551999999999</v>
      </c>
      <c r="CQ287" s="18">
        <v>7.5131551999999999</v>
      </c>
      <c r="CR287" s="18">
        <v>7.5131551999999999</v>
      </c>
      <c r="CS287" s="18">
        <v>7.5131551999999999</v>
      </c>
      <c r="CT287" s="18">
        <v>7.5131551999999999</v>
      </c>
      <c r="CU287" s="18">
        <v>7.5131551999999999</v>
      </c>
      <c r="CV287" s="18">
        <v>7.5131551999999999</v>
      </c>
      <c r="CW287" s="18">
        <v>7.5131551999999999</v>
      </c>
      <c r="CX287" s="18">
        <v>7.5131551999999999</v>
      </c>
      <c r="CY287" s="18">
        <v>7.5131551999999999</v>
      </c>
      <c r="CZ287" s="18">
        <v>7.5131551999999999</v>
      </c>
      <c r="DA287" s="18">
        <v>7.5131551999999999</v>
      </c>
      <c r="DB287" s="18">
        <v>7.5131551999999999</v>
      </c>
      <c r="DC287" s="18">
        <v>7.5131551999999999</v>
      </c>
      <c r="DD287" s="18">
        <v>7.5131551999999999</v>
      </c>
      <c r="DE287" s="18">
        <v>7.5131551999999999</v>
      </c>
      <c r="DF287" s="18">
        <v>7.5131551999999999</v>
      </c>
      <c r="DG287" s="18">
        <v>7.5131551999999999</v>
      </c>
      <c r="DH287" s="18">
        <v>7.5131551999999999</v>
      </c>
      <c r="DI287" s="18">
        <v>7.5131551999999999</v>
      </c>
      <c r="DJ287" s="18">
        <v>7.5131551999999999</v>
      </c>
      <c r="DK287" s="18">
        <v>7.5131551999999999</v>
      </c>
      <c r="DL287" s="18">
        <v>7.5131551999999999</v>
      </c>
      <c r="DM287" s="18">
        <v>7.5131551999999999</v>
      </c>
      <c r="DN287" s="18">
        <v>7.5131551999999999</v>
      </c>
      <c r="DO287" s="18">
        <v>7.5131551999999999</v>
      </c>
      <c r="DP287" s="18">
        <v>7.5131551999999999</v>
      </c>
      <c r="DQ287" s="18">
        <v>7.5131551999999999</v>
      </c>
      <c r="DR287" s="18">
        <v>7.5131551999999999</v>
      </c>
      <c r="DS287" s="18">
        <v>7.5131551999999999</v>
      </c>
      <c r="DT287" s="18">
        <v>7.5131551999999999</v>
      </c>
      <c r="DU287" s="18">
        <v>7.5131551999999999</v>
      </c>
      <c r="DV287" s="18">
        <v>7.5131551999999999</v>
      </c>
      <c r="DW287" s="18">
        <v>7.5131551999999999</v>
      </c>
      <c r="DX287" s="18">
        <v>7.5131551999999999</v>
      </c>
      <c r="DY287" s="18">
        <v>7.5131551999999999</v>
      </c>
      <c r="DZ287" s="18">
        <v>7.5131551999999999</v>
      </c>
      <c r="EA287" s="18">
        <v>7.5131551999999999</v>
      </c>
      <c r="EB287" s="18">
        <v>7.5131551999999999</v>
      </c>
      <c r="EC287" s="18">
        <v>7.5131551999999999</v>
      </c>
      <c r="ED287" s="18">
        <v>7.5131551999999999</v>
      </c>
      <c r="EE287" s="18">
        <v>7.5131551999999999</v>
      </c>
      <c r="EF287" s="18">
        <v>7.5131551999999999</v>
      </c>
      <c r="EG287" s="18">
        <v>7.5131551999999999</v>
      </c>
      <c r="EH287" s="18">
        <v>7.5131551999999999</v>
      </c>
      <c r="EI287" s="18">
        <v>7.5131551999999999</v>
      </c>
      <c r="EJ287" s="18">
        <v>7.5131551999999999</v>
      </c>
      <c r="EK287" s="18">
        <v>7.5131551999999999</v>
      </c>
      <c r="EL287" s="18">
        <v>7.5131551999999999</v>
      </c>
      <c r="EM287" s="18">
        <v>7.5131551999999999</v>
      </c>
      <c r="EN287" s="18">
        <v>7.5131551999999999</v>
      </c>
      <c r="EO287" s="18">
        <v>7.5131551999999999</v>
      </c>
      <c r="EP287" s="18">
        <v>7.5131551999999999</v>
      </c>
      <c r="EQ287" s="18">
        <v>7.5131551999999999</v>
      </c>
      <c r="ER287" s="18">
        <v>7.5131551999999999</v>
      </c>
      <c r="ES287" s="18">
        <v>7.5131551999999999</v>
      </c>
      <c r="ET287" s="18">
        <v>7.5131551999999999</v>
      </c>
      <c r="EU287" s="18">
        <v>7.5131551999999999</v>
      </c>
      <c r="EV287" s="18">
        <v>7.5131551999999999</v>
      </c>
      <c r="EW287" s="18">
        <v>7.5131551999999999</v>
      </c>
      <c r="EX287" s="18">
        <v>7.5131551999999999</v>
      </c>
      <c r="EY287" s="18">
        <v>7.5131551999999999</v>
      </c>
      <c r="EZ287" s="18">
        <v>7.5131551999999999</v>
      </c>
      <c r="FA287" s="18">
        <v>7.5131551999999999</v>
      </c>
      <c r="FB287" s="18">
        <v>7.5131551999999999</v>
      </c>
      <c r="FC287" s="18">
        <v>7.5131551999999999</v>
      </c>
      <c r="FD287" s="18">
        <v>7.5131551999999999</v>
      </c>
      <c r="FE287" s="18">
        <v>7.5131551999999999</v>
      </c>
      <c r="FF287" s="18">
        <v>7.5131551999999999</v>
      </c>
      <c r="FG287" s="18">
        <v>7.5131551999999999</v>
      </c>
      <c r="FH287" s="18">
        <v>7.5131551999999999</v>
      </c>
      <c r="FI287" s="18">
        <v>7.5131551999999999</v>
      </c>
      <c r="FJ287" s="18">
        <v>7.5131551999999999</v>
      </c>
      <c r="FK287" s="18">
        <v>7.5131551999999999</v>
      </c>
      <c r="FL287" s="18">
        <v>7.5131551999999999</v>
      </c>
      <c r="FM287" s="18">
        <v>7.5131551999999999</v>
      </c>
      <c r="FN287" s="18">
        <v>7.5131551999999999</v>
      </c>
      <c r="FO287" s="18">
        <v>7.5131551999999999</v>
      </c>
      <c r="FP287" s="18">
        <v>7.5131551999999999</v>
      </c>
      <c r="FQ287" s="18">
        <v>7.5131551999999999</v>
      </c>
      <c r="FR287" s="18">
        <v>7.5131551999999999</v>
      </c>
      <c r="FS287" s="18">
        <v>7.5131551999999999</v>
      </c>
      <c r="FT287" s="18">
        <v>7.5131551999999999</v>
      </c>
      <c r="FU287" s="18">
        <v>7.5131551999999999</v>
      </c>
      <c r="FV287" s="18">
        <v>7.5131551999999999</v>
      </c>
      <c r="FW287" s="18">
        <v>7.5131551999999999</v>
      </c>
      <c r="FX287" s="18">
        <v>7.5131551999999999</v>
      </c>
      <c r="FY287" s="18">
        <v>7.5131551999999999</v>
      </c>
      <c r="FZ287" s="18">
        <v>7.5131551999999999</v>
      </c>
      <c r="GA287" s="18">
        <v>7.5131551999999999</v>
      </c>
      <c r="GB287" s="18">
        <v>7.5131551999999999</v>
      </c>
      <c r="GC287" s="18">
        <v>7.5131551999999999</v>
      </c>
      <c r="GD287" s="18">
        <v>7.5131551999999999</v>
      </c>
      <c r="GE287" s="18">
        <v>7.5131551999999999</v>
      </c>
      <c r="GF287" s="18">
        <v>7.5131551999999999</v>
      </c>
      <c r="GG287" s="18">
        <v>7.5131551999999999</v>
      </c>
      <c r="GH287" s="18">
        <v>7.5131551999999999</v>
      </c>
      <c r="GI287" s="18">
        <v>7.5131551999999999</v>
      </c>
      <c r="GJ287" s="18">
        <v>7.5131551999999999</v>
      </c>
      <c r="GK287" s="18">
        <v>7.5131551999999999</v>
      </c>
      <c r="GL287" s="18">
        <v>7.5131551999999999</v>
      </c>
      <c r="GM287" s="18">
        <v>7.5131551999999999</v>
      </c>
      <c r="GN287" s="18">
        <v>7.5131551999999999</v>
      </c>
      <c r="GO287" s="18">
        <v>7.5131551999999999</v>
      </c>
      <c r="GP287" s="18">
        <v>7.5131551999999999</v>
      </c>
      <c r="GQ287" s="18">
        <v>7.5131551999999999</v>
      </c>
      <c r="GR287" s="18">
        <v>7.5131551999999999</v>
      </c>
      <c r="GS287" s="18">
        <v>7.5131551999999999</v>
      </c>
      <c r="GT287" s="18">
        <v>7.5131551999999999</v>
      </c>
      <c r="GU287" s="18">
        <v>7.5131551999999999</v>
      </c>
      <c r="GV287" s="18">
        <v>7.5131551999999999</v>
      </c>
      <c r="GW287" s="18">
        <v>7.5131551999999999</v>
      </c>
      <c r="GX287" s="18">
        <v>7.5131551999999999</v>
      </c>
      <c r="GY287" s="18">
        <v>7.5131551999999999</v>
      </c>
      <c r="GZ287" s="18">
        <v>7.5131551999999999</v>
      </c>
      <c r="HA287" s="18">
        <v>7.5131551999999999</v>
      </c>
      <c r="HB287" s="18">
        <v>7.5131551999999999</v>
      </c>
      <c r="HC287" s="18">
        <v>7.5131551999999999</v>
      </c>
      <c r="HD287" s="18">
        <v>7.5131551999999999</v>
      </c>
      <c r="HE287" s="18">
        <v>7.5131551999999999</v>
      </c>
      <c r="HF287" s="18">
        <v>7.5131551999999999</v>
      </c>
      <c r="HG287" s="18">
        <v>7.5131551999999999</v>
      </c>
      <c r="HH287" s="18">
        <v>7.5131551999999999</v>
      </c>
      <c r="HI287" s="18">
        <v>7.5131551999999999</v>
      </c>
      <c r="HJ287" s="18">
        <v>7.5131551999999999</v>
      </c>
      <c r="HK287" s="18">
        <v>7.5131551999999999</v>
      </c>
      <c r="HL287" s="18">
        <v>7.5131551999999999</v>
      </c>
      <c r="HM287" s="18">
        <v>7.5131551999999999</v>
      </c>
      <c r="HN287" s="18">
        <v>7.5131551999999999</v>
      </c>
      <c r="HO287" s="18">
        <v>7.5131551999999999</v>
      </c>
      <c r="HP287" s="18">
        <v>7.5131551999999999</v>
      </c>
      <c r="HQ287" s="18">
        <v>7.5131551999999999</v>
      </c>
      <c r="HR287" s="18">
        <v>7.5131551999999999</v>
      </c>
      <c r="HS287" s="18">
        <v>7.5131551999999999</v>
      </c>
      <c r="HT287" s="18">
        <v>7.5131551999999999</v>
      </c>
      <c r="HU287" s="18">
        <v>7.5131551999999999</v>
      </c>
      <c r="HV287" s="18">
        <v>7.5131551999999999</v>
      </c>
      <c r="HW287" s="18">
        <v>7.5131551999999999</v>
      </c>
      <c r="HX287" s="18">
        <v>7.5131551999999999</v>
      </c>
      <c r="HY287" s="18">
        <v>7.5131551999999999</v>
      </c>
      <c r="HZ287" s="18">
        <v>7.5131551999999999</v>
      </c>
      <c r="IA287" s="18">
        <v>7.5131551999999999</v>
      </c>
      <c r="IB287" s="18">
        <v>7.5131551999999999</v>
      </c>
      <c r="IC287" s="18">
        <v>7.5131551999999999</v>
      </c>
      <c r="ID287" s="18">
        <v>7.5131551999999999</v>
      </c>
      <c r="IE287" s="18">
        <v>7.5131551999999999</v>
      </c>
      <c r="IF287" s="18">
        <v>7.5131551999999999</v>
      </c>
      <c r="IG287" s="18">
        <v>7.5131551999999999</v>
      </c>
      <c r="IH287" s="18">
        <v>7.5131551999999999</v>
      </c>
      <c r="II287" s="18">
        <v>7.5131551999999999</v>
      </c>
      <c r="IJ287" s="18">
        <v>7.5131551999999999</v>
      </c>
      <c r="IK287" s="18">
        <v>7.5131551999999999</v>
      </c>
      <c r="IL287" s="18">
        <v>7.5131551999999999</v>
      </c>
      <c r="IM287" s="18">
        <v>7.5131551999999999</v>
      </c>
      <c r="IN287" s="18">
        <v>7.5131551999999999</v>
      </c>
      <c r="IO287" s="18">
        <v>7.5131551999999999</v>
      </c>
      <c r="IP287" s="18">
        <v>7.5131551999999999</v>
      </c>
      <c r="IQ287" s="18">
        <v>7.5131551999999999</v>
      </c>
      <c r="IR287" s="18">
        <v>7.5131551999999999</v>
      </c>
      <c r="IS287" s="18">
        <v>7.5131551999999999</v>
      </c>
      <c r="IT287" s="18">
        <v>7.5131551999999999</v>
      </c>
      <c r="IU287" s="18">
        <v>7.5131551999999999</v>
      </c>
      <c r="IV287" s="18">
        <v>7.5131551999999999</v>
      </c>
      <c r="IW287" s="18">
        <v>7.5131551999999999</v>
      </c>
      <c r="IX287" s="18">
        <v>7.5131551999999999</v>
      </c>
      <c r="IY287" s="18">
        <v>7.5131551999999999</v>
      </c>
      <c r="IZ287" s="18">
        <v>7.5131551999999999</v>
      </c>
      <c r="JA287" s="18">
        <v>7.5131551999999999</v>
      </c>
      <c r="JB287" s="18">
        <v>7.5131551999999999</v>
      </c>
      <c r="JC287" s="18">
        <v>7.5131551999999999</v>
      </c>
      <c r="JD287" s="18">
        <v>7.5131551999999999</v>
      </c>
      <c r="JE287" s="18">
        <v>7.5131551999999999</v>
      </c>
      <c r="JF287" s="18">
        <v>7.5131551999999999</v>
      </c>
      <c r="JG287" s="18">
        <v>7.5131551999999999</v>
      </c>
      <c r="JH287" s="18">
        <v>7.5131551999999999</v>
      </c>
      <c r="JI287" s="18">
        <v>7.5131551999999999</v>
      </c>
      <c r="JJ287" s="18">
        <v>7.5131551999999999</v>
      </c>
      <c r="JK287" s="18">
        <v>7.5131551999999999</v>
      </c>
      <c r="JL287" s="18">
        <v>7.5131551999999999</v>
      </c>
      <c r="JM287" s="18">
        <v>7.5131551999999999</v>
      </c>
      <c r="JN287" s="18">
        <v>7.5131551999999999</v>
      </c>
      <c r="JO287" s="18">
        <v>7.5131551999999999</v>
      </c>
      <c r="JP287" s="18">
        <v>7.5131551999999999</v>
      </c>
      <c r="JQ287" s="18">
        <v>7.5131551999999999</v>
      </c>
      <c r="JR287" s="18">
        <v>7.5131551999999999</v>
      </c>
      <c r="JS287" s="18">
        <v>7.5131551999999999</v>
      </c>
      <c r="JT287" s="18">
        <v>7.5131551999999999</v>
      </c>
      <c r="JU287" s="18">
        <v>7.5131551999999999</v>
      </c>
      <c r="JV287" s="18">
        <v>7.5131551999999999</v>
      </c>
      <c r="JW287" s="18">
        <v>7.5131551999999999</v>
      </c>
      <c r="JX287" s="18">
        <v>7.5131551999999999</v>
      </c>
      <c r="JY287" s="18">
        <v>7.5131551999999999</v>
      </c>
      <c r="JZ287" s="18">
        <v>7.5131551999999999</v>
      </c>
      <c r="KA287" s="18">
        <v>7.5131551999999999</v>
      </c>
      <c r="KB287" s="18">
        <v>7.5131551999999999</v>
      </c>
      <c r="KC287" s="18">
        <v>7.5131551999999999</v>
      </c>
      <c r="KD287" s="18">
        <v>7.5131551999999999</v>
      </c>
      <c r="KE287" s="18">
        <v>7.5131551999999999</v>
      </c>
      <c r="KF287" s="18">
        <v>7.5131551999999999</v>
      </c>
      <c r="KG287" s="18">
        <v>7.5131551999999999</v>
      </c>
      <c r="KH287" s="18">
        <v>7.5131551999999999</v>
      </c>
    </row>
    <row r="288" spans="2:294" x14ac:dyDescent="0.2">
      <c r="B288" s="18" t="s">
        <v>166</v>
      </c>
      <c r="C288" s="18">
        <v>0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0</v>
      </c>
      <c r="BB288" s="18">
        <v>0</v>
      </c>
      <c r="BC288" s="18">
        <v>0</v>
      </c>
      <c r="BD288" s="18">
        <v>0</v>
      </c>
      <c r="BE288" s="18">
        <v>0</v>
      </c>
      <c r="BF288" s="18">
        <v>0</v>
      </c>
      <c r="BG288" s="18">
        <v>0</v>
      </c>
      <c r="BH288" s="18">
        <v>0</v>
      </c>
      <c r="BI288" s="18">
        <v>0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</v>
      </c>
      <c r="BQ288" s="18">
        <v>0</v>
      </c>
      <c r="BR288" s="18">
        <v>0</v>
      </c>
      <c r="BS288" s="18">
        <v>0</v>
      </c>
      <c r="BT288" s="18">
        <v>0</v>
      </c>
      <c r="BU288" s="18">
        <v>0</v>
      </c>
      <c r="BV288" s="18">
        <v>0</v>
      </c>
      <c r="BW288" s="18">
        <v>0</v>
      </c>
      <c r="BX288" s="18">
        <v>0</v>
      </c>
      <c r="BY288" s="18">
        <v>0</v>
      </c>
      <c r="BZ288" s="18">
        <v>0</v>
      </c>
      <c r="CA288" s="18">
        <v>0</v>
      </c>
      <c r="CB288" s="18">
        <v>0</v>
      </c>
      <c r="CC288" s="18">
        <v>0</v>
      </c>
      <c r="CD288" s="18">
        <v>0</v>
      </c>
      <c r="CE288" s="18">
        <v>0</v>
      </c>
      <c r="CF288" s="18">
        <v>0</v>
      </c>
      <c r="CG288" s="18">
        <v>0</v>
      </c>
      <c r="CH288" s="18">
        <v>0</v>
      </c>
      <c r="CI288" s="18">
        <v>0</v>
      </c>
      <c r="CJ288" s="18">
        <v>0</v>
      </c>
      <c r="CK288" s="18">
        <v>0</v>
      </c>
      <c r="CL288" s="18">
        <v>0</v>
      </c>
      <c r="CM288" s="18">
        <v>0</v>
      </c>
      <c r="CN288" s="18">
        <v>0</v>
      </c>
      <c r="CO288" s="18">
        <v>0</v>
      </c>
      <c r="CP288" s="18">
        <v>0</v>
      </c>
      <c r="CQ288" s="18">
        <v>0</v>
      </c>
      <c r="CR288" s="18">
        <v>0</v>
      </c>
      <c r="CS288" s="18">
        <v>0</v>
      </c>
      <c r="CT288" s="18">
        <v>0</v>
      </c>
      <c r="CU288" s="18">
        <v>0</v>
      </c>
      <c r="CV288" s="18">
        <v>0</v>
      </c>
      <c r="CW288" s="18">
        <v>0</v>
      </c>
      <c r="CX288" s="18">
        <v>0</v>
      </c>
      <c r="CY288" s="18">
        <v>0</v>
      </c>
      <c r="CZ288" s="18">
        <v>0</v>
      </c>
      <c r="DA288" s="18">
        <v>0</v>
      </c>
      <c r="DB288" s="18">
        <v>0</v>
      </c>
      <c r="DC288" s="18">
        <v>0</v>
      </c>
      <c r="DD288" s="18">
        <v>0</v>
      </c>
      <c r="DE288" s="18">
        <v>0</v>
      </c>
      <c r="DF288" s="18">
        <v>0</v>
      </c>
      <c r="DG288" s="18">
        <v>0</v>
      </c>
      <c r="DH288" s="18">
        <v>0</v>
      </c>
      <c r="DI288" s="18">
        <v>0</v>
      </c>
      <c r="DJ288" s="18">
        <v>0</v>
      </c>
      <c r="DK288" s="18">
        <v>0</v>
      </c>
      <c r="DL288" s="18">
        <v>0</v>
      </c>
      <c r="DM288" s="18">
        <v>0</v>
      </c>
      <c r="DN288" s="18">
        <v>0</v>
      </c>
      <c r="DO288" s="18">
        <v>0</v>
      </c>
      <c r="DP288" s="18">
        <v>0</v>
      </c>
      <c r="DQ288" s="18">
        <v>0</v>
      </c>
      <c r="DR288" s="18">
        <v>0</v>
      </c>
      <c r="DS288" s="18">
        <v>0</v>
      </c>
      <c r="DT288" s="18">
        <v>0</v>
      </c>
      <c r="DU288" s="18">
        <v>0</v>
      </c>
      <c r="DV288" s="18">
        <v>0</v>
      </c>
      <c r="DW288" s="18">
        <v>0</v>
      </c>
      <c r="DX288" s="18">
        <v>0</v>
      </c>
      <c r="DY288" s="18">
        <v>0</v>
      </c>
      <c r="DZ288" s="18">
        <v>0</v>
      </c>
      <c r="EA288" s="18">
        <v>0</v>
      </c>
      <c r="EB288" s="18">
        <v>0</v>
      </c>
      <c r="EC288" s="18">
        <v>0</v>
      </c>
      <c r="ED288" s="18">
        <v>0</v>
      </c>
      <c r="EE288" s="18">
        <v>0</v>
      </c>
      <c r="EF288" s="18">
        <v>0</v>
      </c>
      <c r="EG288" s="18">
        <v>0</v>
      </c>
      <c r="EH288" s="18">
        <v>0</v>
      </c>
      <c r="EI288" s="18">
        <v>0</v>
      </c>
      <c r="EJ288" s="18">
        <v>0</v>
      </c>
      <c r="EK288" s="18">
        <v>0</v>
      </c>
      <c r="EL288" s="18">
        <v>0</v>
      </c>
      <c r="EM288" s="18">
        <v>0</v>
      </c>
      <c r="EN288" s="18">
        <v>0</v>
      </c>
      <c r="EO288" s="18">
        <v>0</v>
      </c>
      <c r="EP288" s="18">
        <v>0</v>
      </c>
      <c r="EQ288" s="18">
        <v>0</v>
      </c>
      <c r="ER288" s="18">
        <v>0</v>
      </c>
      <c r="ES288" s="18">
        <v>0</v>
      </c>
      <c r="ET288" s="18">
        <v>0</v>
      </c>
      <c r="EU288" s="18">
        <v>0</v>
      </c>
      <c r="EV288" s="18">
        <v>0</v>
      </c>
      <c r="EW288" s="18">
        <v>0</v>
      </c>
      <c r="EX288" s="18">
        <v>0</v>
      </c>
      <c r="EY288" s="18">
        <v>0</v>
      </c>
      <c r="EZ288" s="18">
        <v>0</v>
      </c>
      <c r="FA288" s="18">
        <v>0</v>
      </c>
      <c r="FB288" s="18">
        <v>0</v>
      </c>
      <c r="FC288" s="18">
        <v>0</v>
      </c>
      <c r="FD288" s="18">
        <v>0</v>
      </c>
      <c r="FE288" s="18">
        <v>0</v>
      </c>
      <c r="FF288" s="18">
        <v>0</v>
      </c>
      <c r="FG288" s="18">
        <v>0</v>
      </c>
      <c r="FH288" s="18">
        <v>0</v>
      </c>
      <c r="FI288" s="18">
        <v>0</v>
      </c>
      <c r="FJ288" s="18">
        <v>0</v>
      </c>
      <c r="FK288" s="18">
        <v>0</v>
      </c>
      <c r="FL288" s="18">
        <v>0</v>
      </c>
      <c r="FM288" s="18">
        <v>0</v>
      </c>
      <c r="FN288" s="18">
        <v>0</v>
      </c>
      <c r="FO288" s="18">
        <v>0</v>
      </c>
      <c r="FP288" s="18">
        <v>0</v>
      </c>
      <c r="FQ288" s="18">
        <v>0</v>
      </c>
      <c r="FR288" s="18">
        <v>0</v>
      </c>
      <c r="FS288" s="18">
        <v>0</v>
      </c>
      <c r="FT288" s="18">
        <v>0</v>
      </c>
      <c r="FU288" s="18">
        <v>0</v>
      </c>
      <c r="FV288" s="18">
        <v>0</v>
      </c>
      <c r="FW288" s="18">
        <v>0</v>
      </c>
      <c r="FX288" s="18">
        <v>0</v>
      </c>
      <c r="FY288" s="18">
        <v>0</v>
      </c>
      <c r="FZ288" s="18">
        <v>0</v>
      </c>
      <c r="GA288" s="18">
        <v>0</v>
      </c>
      <c r="GB288" s="18">
        <v>0</v>
      </c>
      <c r="GC288" s="18">
        <v>0</v>
      </c>
      <c r="GD288" s="18">
        <v>0</v>
      </c>
      <c r="GE288" s="18">
        <v>0</v>
      </c>
      <c r="GF288" s="18">
        <v>0</v>
      </c>
      <c r="GG288" s="18">
        <v>0</v>
      </c>
      <c r="GH288" s="18">
        <v>0</v>
      </c>
      <c r="GI288" s="18">
        <v>0</v>
      </c>
      <c r="GJ288" s="18">
        <v>0</v>
      </c>
      <c r="GK288" s="18">
        <v>0</v>
      </c>
      <c r="GL288" s="18">
        <v>0</v>
      </c>
      <c r="GM288" s="18">
        <v>0</v>
      </c>
      <c r="GN288" s="18">
        <v>0</v>
      </c>
      <c r="GO288" s="18">
        <v>0</v>
      </c>
      <c r="GP288" s="18">
        <v>0</v>
      </c>
      <c r="GQ288" s="18">
        <v>0</v>
      </c>
      <c r="GR288" s="18">
        <v>0</v>
      </c>
      <c r="GS288" s="18">
        <v>0</v>
      </c>
      <c r="GT288" s="18">
        <v>0</v>
      </c>
      <c r="GU288" s="18">
        <v>0</v>
      </c>
      <c r="GV288" s="18">
        <v>0</v>
      </c>
      <c r="GW288" s="18">
        <v>0</v>
      </c>
      <c r="GX288" s="18">
        <v>0</v>
      </c>
      <c r="GY288" s="18">
        <v>0</v>
      </c>
      <c r="GZ288" s="18">
        <v>0</v>
      </c>
      <c r="HA288" s="18">
        <v>0</v>
      </c>
      <c r="HB288" s="18">
        <v>0</v>
      </c>
      <c r="HC288" s="18">
        <v>0</v>
      </c>
      <c r="HD288" s="18">
        <v>0</v>
      </c>
      <c r="HE288" s="18">
        <v>0</v>
      </c>
      <c r="HF288" s="18">
        <v>0</v>
      </c>
      <c r="HG288" s="18">
        <v>0</v>
      </c>
      <c r="HH288" s="18">
        <v>0</v>
      </c>
      <c r="HI288" s="18">
        <v>0</v>
      </c>
      <c r="HJ288" s="18">
        <v>0</v>
      </c>
      <c r="HK288" s="18">
        <v>0</v>
      </c>
      <c r="HL288" s="18">
        <v>0</v>
      </c>
      <c r="HM288" s="18">
        <v>0</v>
      </c>
      <c r="HN288" s="18">
        <v>0</v>
      </c>
      <c r="HO288" s="18">
        <v>0</v>
      </c>
      <c r="HP288" s="18">
        <v>0</v>
      </c>
      <c r="HQ288" s="18">
        <v>0</v>
      </c>
      <c r="HR288" s="18">
        <v>0</v>
      </c>
      <c r="HS288" s="18">
        <v>0</v>
      </c>
      <c r="HT288" s="18">
        <v>0</v>
      </c>
      <c r="HU288" s="18">
        <v>0</v>
      </c>
      <c r="HV288" s="18">
        <v>0</v>
      </c>
      <c r="HW288" s="18">
        <v>0</v>
      </c>
      <c r="HX288" s="18">
        <v>0</v>
      </c>
      <c r="HY288" s="18">
        <v>0</v>
      </c>
      <c r="HZ288" s="18">
        <v>0</v>
      </c>
      <c r="IA288" s="18">
        <v>0</v>
      </c>
      <c r="IB288" s="18">
        <v>0</v>
      </c>
      <c r="IC288" s="18">
        <v>0</v>
      </c>
      <c r="ID288" s="18">
        <v>0</v>
      </c>
      <c r="IE288" s="18">
        <v>0</v>
      </c>
      <c r="IF288" s="18">
        <v>0</v>
      </c>
      <c r="IG288" s="18">
        <v>0</v>
      </c>
      <c r="IH288" s="18">
        <v>0</v>
      </c>
      <c r="II288" s="18">
        <v>0</v>
      </c>
      <c r="IJ288" s="18">
        <v>0</v>
      </c>
      <c r="IK288" s="18">
        <v>0</v>
      </c>
      <c r="IL288" s="18">
        <v>0</v>
      </c>
      <c r="IM288" s="18">
        <v>0</v>
      </c>
      <c r="IN288" s="18">
        <v>0</v>
      </c>
      <c r="IO288" s="18">
        <v>0</v>
      </c>
      <c r="IP288" s="18">
        <v>0</v>
      </c>
      <c r="IQ288" s="18">
        <v>0</v>
      </c>
      <c r="IR288" s="18">
        <v>0</v>
      </c>
      <c r="IS288" s="18">
        <v>0</v>
      </c>
      <c r="IT288" s="18">
        <v>0</v>
      </c>
      <c r="IU288" s="18">
        <v>0</v>
      </c>
      <c r="IV288" s="18">
        <v>0</v>
      </c>
      <c r="IW288" s="18">
        <v>0</v>
      </c>
      <c r="IX288" s="18">
        <v>0</v>
      </c>
      <c r="IY288" s="18">
        <v>0</v>
      </c>
      <c r="IZ288" s="18">
        <v>0</v>
      </c>
      <c r="JA288" s="18">
        <v>0</v>
      </c>
      <c r="JB288" s="18">
        <v>0</v>
      </c>
      <c r="JC288" s="18">
        <v>0</v>
      </c>
      <c r="JD288" s="18">
        <v>0</v>
      </c>
      <c r="JE288" s="18">
        <v>0</v>
      </c>
      <c r="JF288" s="18">
        <v>0</v>
      </c>
      <c r="JG288" s="18">
        <v>0</v>
      </c>
      <c r="JH288" s="18">
        <v>0</v>
      </c>
      <c r="JI288" s="18">
        <v>0</v>
      </c>
      <c r="JJ288" s="18">
        <v>0</v>
      </c>
      <c r="JK288" s="18">
        <v>0</v>
      </c>
      <c r="JL288" s="18">
        <v>0</v>
      </c>
      <c r="JM288" s="18">
        <v>0</v>
      </c>
      <c r="JN288" s="18">
        <v>0</v>
      </c>
      <c r="JO288" s="18">
        <v>0</v>
      </c>
      <c r="JP288" s="18">
        <v>0</v>
      </c>
      <c r="JQ288" s="18">
        <v>0</v>
      </c>
      <c r="JR288" s="18">
        <v>0</v>
      </c>
      <c r="JS288" s="18">
        <v>0</v>
      </c>
      <c r="JT288" s="18">
        <v>0</v>
      </c>
      <c r="JU288" s="18">
        <v>0</v>
      </c>
      <c r="JV288" s="18">
        <v>0</v>
      </c>
      <c r="JW288" s="18">
        <v>0</v>
      </c>
      <c r="JX288" s="18">
        <v>0</v>
      </c>
      <c r="JY288" s="18">
        <v>0</v>
      </c>
      <c r="JZ288" s="18">
        <v>0</v>
      </c>
      <c r="KA288" s="18">
        <v>0</v>
      </c>
      <c r="KB288" s="18">
        <v>0</v>
      </c>
      <c r="KC288" s="18">
        <v>0</v>
      </c>
      <c r="KD288" s="18">
        <v>0</v>
      </c>
      <c r="KE288" s="18">
        <v>0</v>
      </c>
      <c r="KF288" s="18">
        <v>0</v>
      </c>
      <c r="KG288" s="18">
        <v>0</v>
      </c>
      <c r="KH288" s="18">
        <v>0</v>
      </c>
    </row>
    <row r="289" spans="2:294" x14ac:dyDescent="0.2">
      <c r="B289" s="18" t="s">
        <v>167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0</v>
      </c>
      <c r="BG289" s="18">
        <v>0</v>
      </c>
      <c r="BH289" s="18">
        <v>0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  <c r="BQ289" s="18">
        <v>0</v>
      </c>
      <c r="BR289" s="18">
        <v>0</v>
      </c>
      <c r="BS289" s="18">
        <v>0</v>
      </c>
      <c r="BT289" s="18">
        <v>0</v>
      </c>
      <c r="BU289" s="18">
        <v>0</v>
      </c>
      <c r="BV289" s="18">
        <v>0</v>
      </c>
      <c r="BW289" s="18">
        <v>0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0</v>
      </c>
      <c r="CE289" s="18">
        <v>0</v>
      </c>
      <c r="CF289" s="18">
        <v>0</v>
      </c>
      <c r="CG289" s="18">
        <v>0</v>
      </c>
      <c r="CH289" s="18">
        <v>0</v>
      </c>
      <c r="CI289" s="18">
        <v>0</v>
      </c>
      <c r="CJ289" s="18">
        <v>0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  <c r="CW289" s="18">
        <v>0</v>
      </c>
      <c r="CX289" s="18">
        <v>0</v>
      </c>
      <c r="CY289" s="18">
        <v>0</v>
      </c>
      <c r="CZ289" s="18">
        <v>0</v>
      </c>
      <c r="DA289" s="18">
        <v>0</v>
      </c>
      <c r="DB289" s="18">
        <v>0</v>
      </c>
      <c r="DC289" s="18">
        <v>0</v>
      </c>
      <c r="DD289" s="18">
        <v>0</v>
      </c>
      <c r="DE289" s="18">
        <v>0</v>
      </c>
      <c r="DF289" s="18">
        <v>0</v>
      </c>
      <c r="DG289" s="18">
        <v>0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0</v>
      </c>
      <c r="DN289" s="18">
        <v>0</v>
      </c>
      <c r="DO289" s="18">
        <v>0</v>
      </c>
      <c r="DP289" s="18">
        <v>0</v>
      </c>
      <c r="DQ289" s="18">
        <v>0</v>
      </c>
      <c r="DR289" s="18">
        <v>0</v>
      </c>
      <c r="DS289" s="18">
        <v>0</v>
      </c>
      <c r="DT289" s="18">
        <v>0</v>
      </c>
      <c r="DU289" s="18">
        <v>0</v>
      </c>
      <c r="DV289" s="18">
        <v>0</v>
      </c>
      <c r="DW289" s="18">
        <v>0</v>
      </c>
      <c r="DX289" s="18">
        <v>0</v>
      </c>
      <c r="DY289" s="18">
        <v>0</v>
      </c>
      <c r="DZ289" s="18">
        <v>0</v>
      </c>
      <c r="EA289" s="18">
        <v>0</v>
      </c>
      <c r="EB289" s="18">
        <v>0</v>
      </c>
      <c r="EC289" s="18">
        <v>0</v>
      </c>
      <c r="ED289" s="18">
        <v>0</v>
      </c>
      <c r="EE289" s="18">
        <v>0</v>
      </c>
      <c r="EF289" s="18">
        <v>0</v>
      </c>
      <c r="EG289" s="18">
        <v>0</v>
      </c>
      <c r="EH289" s="18">
        <v>0</v>
      </c>
      <c r="EI289" s="18">
        <v>0</v>
      </c>
      <c r="EJ289" s="18">
        <v>0</v>
      </c>
      <c r="EK289" s="18">
        <v>0</v>
      </c>
      <c r="EL289" s="18">
        <v>0</v>
      </c>
      <c r="EM289" s="18">
        <v>0</v>
      </c>
      <c r="EN289" s="18">
        <v>0</v>
      </c>
      <c r="EO289" s="18">
        <v>0</v>
      </c>
      <c r="EP289" s="18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0</v>
      </c>
      <c r="FE289" s="18">
        <v>0</v>
      </c>
      <c r="FF289" s="18">
        <v>0</v>
      </c>
      <c r="FG289" s="18">
        <v>0</v>
      </c>
      <c r="FH289" s="18">
        <v>0</v>
      </c>
      <c r="FI289" s="18">
        <v>0</v>
      </c>
      <c r="FJ289" s="18">
        <v>0</v>
      </c>
      <c r="FK289" s="18">
        <v>0</v>
      </c>
      <c r="FL289" s="18">
        <v>0</v>
      </c>
      <c r="FM289" s="18">
        <v>0</v>
      </c>
      <c r="FN289" s="18">
        <v>0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0</v>
      </c>
      <c r="GD289" s="18">
        <v>0</v>
      </c>
      <c r="GE289" s="18">
        <v>0</v>
      </c>
      <c r="GF289" s="18">
        <v>0</v>
      </c>
      <c r="GG289" s="18">
        <v>0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0</v>
      </c>
      <c r="GN289" s="18">
        <v>0</v>
      </c>
      <c r="GO289" s="18">
        <v>0</v>
      </c>
      <c r="GP289" s="18">
        <v>0</v>
      </c>
      <c r="GQ289" s="18">
        <v>0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0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0</v>
      </c>
      <c r="HL289" s="18">
        <v>0</v>
      </c>
      <c r="HM289" s="18">
        <v>0</v>
      </c>
      <c r="HN289" s="18">
        <v>0</v>
      </c>
      <c r="HO289" s="18">
        <v>0</v>
      </c>
      <c r="HP289" s="18">
        <v>0</v>
      </c>
      <c r="HQ289" s="18">
        <v>0</v>
      </c>
      <c r="HR289" s="18">
        <v>0</v>
      </c>
      <c r="HS289" s="18">
        <v>0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0</v>
      </c>
      <c r="IG289" s="18">
        <v>0</v>
      </c>
      <c r="IH289" s="18">
        <v>0</v>
      </c>
      <c r="II289" s="18">
        <v>0</v>
      </c>
      <c r="IJ289" s="18">
        <v>0</v>
      </c>
      <c r="IK289" s="18">
        <v>0</v>
      </c>
      <c r="IL289" s="18">
        <v>0</v>
      </c>
      <c r="IM289" s="18">
        <v>0</v>
      </c>
      <c r="IN289" s="18">
        <v>0</v>
      </c>
      <c r="IO289" s="18">
        <v>0</v>
      </c>
      <c r="IP289" s="18">
        <v>0</v>
      </c>
      <c r="IQ289" s="18">
        <v>0</v>
      </c>
      <c r="IR289" s="18">
        <v>0</v>
      </c>
      <c r="IS289" s="18">
        <v>0</v>
      </c>
      <c r="IT289" s="18">
        <v>0</v>
      </c>
      <c r="IU289" s="18">
        <v>0</v>
      </c>
      <c r="IV289" s="18">
        <v>0</v>
      </c>
      <c r="IW289" s="18">
        <v>0</v>
      </c>
      <c r="IX289" s="18">
        <v>0</v>
      </c>
      <c r="IY289" s="18">
        <v>0</v>
      </c>
      <c r="IZ289" s="18">
        <v>0</v>
      </c>
      <c r="JA289" s="18">
        <v>0</v>
      </c>
      <c r="JB289" s="18">
        <v>0</v>
      </c>
      <c r="JC289" s="18">
        <v>0</v>
      </c>
      <c r="JD289" s="18">
        <v>0</v>
      </c>
      <c r="JE289" s="18">
        <v>0</v>
      </c>
      <c r="JF289" s="18">
        <v>0</v>
      </c>
      <c r="JG289" s="18">
        <v>0</v>
      </c>
      <c r="JH289" s="18">
        <v>0</v>
      </c>
      <c r="JI289" s="18">
        <v>0</v>
      </c>
      <c r="JJ289" s="18">
        <v>0</v>
      </c>
      <c r="JK289" s="18">
        <v>0</v>
      </c>
      <c r="JL289" s="18">
        <v>0</v>
      </c>
      <c r="JM289" s="18">
        <v>0</v>
      </c>
      <c r="JN289" s="18">
        <v>0</v>
      </c>
      <c r="JO289" s="18">
        <v>0</v>
      </c>
      <c r="JP289" s="18">
        <v>0</v>
      </c>
      <c r="JQ289" s="18">
        <v>0</v>
      </c>
      <c r="JR289" s="18">
        <v>0</v>
      </c>
      <c r="JS289" s="18">
        <v>0</v>
      </c>
      <c r="JT289" s="18">
        <v>0</v>
      </c>
      <c r="JU289" s="18">
        <v>0</v>
      </c>
      <c r="JV289" s="18">
        <v>0</v>
      </c>
      <c r="JW289" s="18">
        <v>0</v>
      </c>
      <c r="JX289" s="18">
        <v>0</v>
      </c>
      <c r="JY289" s="18">
        <v>0</v>
      </c>
      <c r="JZ289" s="18">
        <v>0</v>
      </c>
      <c r="KA289" s="18">
        <v>0</v>
      </c>
      <c r="KB289" s="18">
        <v>0</v>
      </c>
      <c r="KC289" s="18">
        <v>0</v>
      </c>
      <c r="KD289" s="18">
        <v>0</v>
      </c>
      <c r="KE289" s="18">
        <v>0</v>
      </c>
      <c r="KF289" s="18">
        <v>0</v>
      </c>
      <c r="KG289" s="18">
        <v>0</v>
      </c>
      <c r="KH289" s="18">
        <v>0</v>
      </c>
    </row>
    <row r="290" spans="2:294" x14ac:dyDescent="0.2">
      <c r="B290" s="19" t="s">
        <v>168</v>
      </c>
      <c r="C290" s="19">
        <v>0</v>
      </c>
      <c r="D290" s="19">
        <v>0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0</v>
      </c>
      <c r="BF290" s="19">
        <v>0</v>
      </c>
      <c r="BG290" s="19">
        <v>0</v>
      </c>
      <c r="BH290" s="19">
        <v>0</v>
      </c>
      <c r="BI290" s="19">
        <v>0</v>
      </c>
      <c r="BJ290" s="19">
        <v>0</v>
      </c>
      <c r="BK290" s="19">
        <v>0</v>
      </c>
      <c r="BL290" s="19">
        <v>0</v>
      </c>
      <c r="BM290" s="19">
        <v>0</v>
      </c>
      <c r="BN290" s="19">
        <v>0</v>
      </c>
      <c r="BO290" s="19">
        <v>0</v>
      </c>
      <c r="BP290" s="19">
        <v>0</v>
      </c>
      <c r="BQ290" s="19">
        <v>0</v>
      </c>
      <c r="BR290" s="19">
        <v>0</v>
      </c>
      <c r="BS290" s="19">
        <v>0</v>
      </c>
      <c r="BT290" s="19">
        <v>0</v>
      </c>
      <c r="BU290" s="19">
        <v>0</v>
      </c>
      <c r="BV290" s="19">
        <v>0</v>
      </c>
      <c r="BW290" s="19">
        <v>0</v>
      </c>
      <c r="BX290" s="19">
        <v>0</v>
      </c>
      <c r="BY290" s="19">
        <v>0</v>
      </c>
      <c r="BZ290" s="19">
        <v>0</v>
      </c>
      <c r="CA290" s="19">
        <v>0</v>
      </c>
      <c r="CB290" s="19">
        <v>0</v>
      </c>
      <c r="CC290" s="19">
        <v>0</v>
      </c>
      <c r="CD290" s="19">
        <v>0</v>
      </c>
      <c r="CE290" s="19">
        <v>0</v>
      </c>
      <c r="CF290" s="19">
        <v>0</v>
      </c>
      <c r="CG290" s="19">
        <v>0</v>
      </c>
      <c r="CH290" s="19">
        <v>0</v>
      </c>
      <c r="CI290" s="19">
        <v>0</v>
      </c>
      <c r="CJ290" s="19">
        <v>0</v>
      </c>
      <c r="CK290" s="19">
        <v>0</v>
      </c>
      <c r="CL290" s="19">
        <v>0</v>
      </c>
      <c r="CM290" s="19">
        <v>0</v>
      </c>
      <c r="CN290" s="19">
        <v>0</v>
      </c>
      <c r="CO290" s="19">
        <v>0</v>
      </c>
      <c r="CP290" s="19">
        <v>0</v>
      </c>
      <c r="CQ290" s="19">
        <v>0</v>
      </c>
      <c r="CR290" s="19">
        <v>0</v>
      </c>
      <c r="CS290" s="19">
        <v>0</v>
      </c>
      <c r="CT290" s="19">
        <v>0</v>
      </c>
      <c r="CU290" s="19">
        <v>0</v>
      </c>
      <c r="CV290" s="19">
        <v>0</v>
      </c>
      <c r="CW290" s="19">
        <v>0</v>
      </c>
      <c r="CX290" s="19">
        <v>0</v>
      </c>
      <c r="CY290" s="19">
        <v>0</v>
      </c>
      <c r="CZ290" s="19">
        <v>0</v>
      </c>
      <c r="DA290" s="19">
        <v>0</v>
      </c>
      <c r="DB290" s="19">
        <v>0</v>
      </c>
      <c r="DC290" s="19">
        <v>0</v>
      </c>
      <c r="DD290" s="19">
        <v>0</v>
      </c>
      <c r="DE290" s="19">
        <v>0</v>
      </c>
      <c r="DF290" s="19">
        <v>0</v>
      </c>
      <c r="DG290" s="19">
        <v>0</v>
      </c>
      <c r="DH290" s="19">
        <v>0</v>
      </c>
      <c r="DI290" s="19">
        <v>0</v>
      </c>
      <c r="DJ290" s="19">
        <v>0</v>
      </c>
      <c r="DK290" s="19">
        <v>0</v>
      </c>
      <c r="DL290" s="19">
        <v>0</v>
      </c>
      <c r="DM290" s="19">
        <v>0</v>
      </c>
      <c r="DN290" s="19">
        <v>0</v>
      </c>
      <c r="DO290" s="19">
        <v>0</v>
      </c>
      <c r="DP290" s="19">
        <v>0</v>
      </c>
      <c r="DQ290" s="19">
        <v>0</v>
      </c>
      <c r="DR290" s="19">
        <v>0</v>
      </c>
      <c r="DS290" s="19">
        <v>0</v>
      </c>
      <c r="DT290" s="19">
        <v>0</v>
      </c>
      <c r="DU290" s="19">
        <v>0</v>
      </c>
      <c r="DV290" s="19">
        <v>0</v>
      </c>
      <c r="DW290" s="19">
        <v>0</v>
      </c>
      <c r="DX290" s="19">
        <v>0</v>
      </c>
      <c r="DY290" s="19">
        <v>0</v>
      </c>
      <c r="DZ290" s="19">
        <v>0</v>
      </c>
      <c r="EA290" s="19">
        <v>0</v>
      </c>
      <c r="EB290" s="19">
        <v>0</v>
      </c>
      <c r="EC290" s="19">
        <v>0</v>
      </c>
      <c r="ED290" s="19">
        <v>0</v>
      </c>
      <c r="EE290" s="19">
        <v>0</v>
      </c>
      <c r="EF290" s="19">
        <v>0</v>
      </c>
      <c r="EG290" s="19">
        <v>0</v>
      </c>
      <c r="EH290" s="19">
        <v>0</v>
      </c>
      <c r="EI290" s="19">
        <v>0</v>
      </c>
      <c r="EJ290" s="19">
        <v>0</v>
      </c>
      <c r="EK290" s="19">
        <v>0</v>
      </c>
      <c r="EL290" s="19">
        <v>0</v>
      </c>
      <c r="EM290" s="19">
        <v>0</v>
      </c>
      <c r="EN290" s="19">
        <v>0</v>
      </c>
      <c r="EO290" s="19">
        <v>0</v>
      </c>
      <c r="EP290" s="19">
        <v>0</v>
      </c>
      <c r="EQ290" s="19">
        <v>0</v>
      </c>
      <c r="ER290" s="19">
        <v>0</v>
      </c>
      <c r="ES290" s="19">
        <v>0</v>
      </c>
      <c r="ET290" s="19">
        <v>0</v>
      </c>
      <c r="EU290" s="19">
        <v>0</v>
      </c>
      <c r="EV290" s="19">
        <v>0</v>
      </c>
      <c r="EW290" s="19">
        <v>0</v>
      </c>
      <c r="EX290" s="19">
        <v>0</v>
      </c>
      <c r="EY290" s="19">
        <v>0</v>
      </c>
      <c r="EZ290" s="19">
        <v>0</v>
      </c>
      <c r="FA290" s="19">
        <v>0</v>
      </c>
      <c r="FB290" s="19">
        <v>0</v>
      </c>
      <c r="FC290" s="19">
        <v>0</v>
      </c>
      <c r="FD290" s="19">
        <v>0</v>
      </c>
      <c r="FE290" s="19">
        <v>0</v>
      </c>
      <c r="FF290" s="19">
        <v>0</v>
      </c>
      <c r="FG290" s="19">
        <v>0</v>
      </c>
      <c r="FH290" s="19">
        <v>0</v>
      </c>
      <c r="FI290" s="19">
        <v>0</v>
      </c>
      <c r="FJ290" s="19">
        <v>0</v>
      </c>
      <c r="FK290" s="19">
        <v>0</v>
      </c>
      <c r="FL290" s="19">
        <v>0</v>
      </c>
      <c r="FM290" s="19">
        <v>0</v>
      </c>
      <c r="FN290" s="19">
        <v>0</v>
      </c>
      <c r="FO290" s="19">
        <v>0</v>
      </c>
      <c r="FP290" s="19">
        <v>0</v>
      </c>
      <c r="FQ290" s="19">
        <v>0</v>
      </c>
      <c r="FR290" s="19">
        <v>0</v>
      </c>
      <c r="FS290" s="19">
        <v>0</v>
      </c>
      <c r="FT290" s="19">
        <v>0</v>
      </c>
      <c r="FU290" s="19">
        <v>0</v>
      </c>
      <c r="FV290" s="19">
        <v>0</v>
      </c>
      <c r="FW290" s="19">
        <v>0</v>
      </c>
      <c r="FX290" s="19">
        <v>0</v>
      </c>
      <c r="FY290" s="19">
        <v>0</v>
      </c>
      <c r="FZ290" s="19">
        <v>0</v>
      </c>
      <c r="GA290" s="19">
        <v>0</v>
      </c>
      <c r="GB290" s="19">
        <v>0</v>
      </c>
      <c r="GC290" s="19">
        <v>0</v>
      </c>
      <c r="GD290" s="19">
        <v>0</v>
      </c>
      <c r="GE290" s="19">
        <v>0</v>
      </c>
      <c r="GF290" s="19">
        <v>0</v>
      </c>
      <c r="GG290" s="19">
        <v>0</v>
      </c>
      <c r="GH290" s="19">
        <v>0</v>
      </c>
      <c r="GI290" s="19">
        <v>0</v>
      </c>
      <c r="GJ290" s="19">
        <v>0</v>
      </c>
      <c r="GK290" s="19">
        <v>0</v>
      </c>
      <c r="GL290" s="19">
        <v>0</v>
      </c>
      <c r="GM290" s="19">
        <v>0</v>
      </c>
      <c r="GN290" s="19">
        <v>0</v>
      </c>
      <c r="GO290" s="19">
        <v>0</v>
      </c>
      <c r="GP290" s="19">
        <v>0</v>
      </c>
      <c r="GQ290" s="19">
        <v>0</v>
      </c>
      <c r="GR290" s="19">
        <v>0</v>
      </c>
      <c r="GS290" s="19">
        <v>0</v>
      </c>
      <c r="GT290" s="19">
        <v>0</v>
      </c>
      <c r="GU290" s="19">
        <v>0</v>
      </c>
      <c r="GV290" s="19">
        <v>0</v>
      </c>
      <c r="GW290" s="19">
        <v>0</v>
      </c>
      <c r="GX290" s="19">
        <v>0</v>
      </c>
      <c r="GY290" s="19">
        <v>0</v>
      </c>
      <c r="GZ290" s="19">
        <v>0</v>
      </c>
      <c r="HA290" s="19">
        <v>0</v>
      </c>
      <c r="HB290" s="19">
        <v>0</v>
      </c>
      <c r="HC290" s="19">
        <v>0</v>
      </c>
      <c r="HD290" s="19">
        <v>0</v>
      </c>
      <c r="HE290" s="19">
        <v>0</v>
      </c>
      <c r="HF290" s="19">
        <v>0</v>
      </c>
      <c r="HG290" s="19">
        <v>0</v>
      </c>
      <c r="HH290" s="19">
        <v>0</v>
      </c>
      <c r="HI290" s="19">
        <v>0</v>
      </c>
      <c r="HJ290" s="19">
        <v>0</v>
      </c>
      <c r="HK290" s="19">
        <v>0</v>
      </c>
      <c r="HL290" s="19">
        <v>0</v>
      </c>
      <c r="HM290" s="19">
        <v>0</v>
      </c>
      <c r="HN290" s="19">
        <v>0</v>
      </c>
      <c r="HO290" s="19">
        <v>0</v>
      </c>
      <c r="HP290" s="19">
        <v>0</v>
      </c>
      <c r="HQ290" s="19">
        <v>0</v>
      </c>
      <c r="HR290" s="19">
        <v>0</v>
      </c>
      <c r="HS290" s="19">
        <v>0</v>
      </c>
      <c r="HT290" s="19">
        <v>0</v>
      </c>
      <c r="HU290" s="19">
        <v>0</v>
      </c>
      <c r="HV290" s="19">
        <v>0</v>
      </c>
      <c r="HW290" s="19">
        <v>0</v>
      </c>
      <c r="HX290" s="19">
        <v>0</v>
      </c>
      <c r="HY290" s="19">
        <v>0</v>
      </c>
      <c r="HZ290" s="19">
        <v>0</v>
      </c>
      <c r="IA290" s="19">
        <v>0</v>
      </c>
      <c r="IB290" s="19">
        <v>0</v>
      </c>
      <c r="IC290" s="19">
        <v>0</v>
      </c>
      <c r="ID290" s="19">
        <v>0</v>
      </c>
      <c r="IE290" s="19">
        <v>0</v>
      </c>
      <c r="IF290" s="19">
        <v>0</v>
      </c>
      <c r="IG290" s="19">
        <v>0</v>
      </c>
      <c r="IH290" s="19">
        <v>0</v>
      </c>
      <c r="II290" s="19">
        <v>0</v>
      </c>
      <c r="IJ290" s="19">
        <v>0</v>
      </c>
      <c r="IK290" s="19">
        <v>0</v>
      </c>
      <c r="IL290" s="19">
        <v>0</v>
      </c>
      <c r="IM290" s="19">
        <v>0</v>
      </c>
      <c r="IN290" s="19">
        <v>0</v>
      </c>
      <c r="IO290" s="19">
        <v>0</v>
      </c>
      <c r="IP290" s="19">
        <v>0</v>
      </c>
      <c r="IQ290" s="19">
        <v>0</v>
      </c>
      <c r="IR290" s="19">
        <v>0</v>
      </c>
      <c r="IS290" s="19">
        <v>0</v>
      </c>
      <c r="IT290" s="19">
        <v>0</v>
      </c>
      <c r="IU290" s="19">
        <v>0</v>
      </c>
      <c r="IV290" s="19">
        <v>0</v>
      </c>
      <c r="IW290" s="19">
        <v>0</v>
      </c>
      <c r="IX290" s="19">
        <v>0</v>
      </c>
      <c r="IY290" s="19">
        <v>0</v>
      </c>
      <c r="IZ290" s="19">
        <v>0</v>
      </c>
      <c r="JA290" s="19">
        <v>0</v>
      </c>
      <c r="JB290" s="19">
        <v>0</v>
      </c>
      <c r="JC290" s="19">
        <v>0</v>
      </c>
      <c r="JD290" s="19">
        <v>0</v>
      </c>
      <c r="JE290" s="19">
        <v>0</v>
      </c>
      <c r="JF290" s="19">
        <v>0</v>
      </c>
      <c r="JG290" s="19">
        <v>0</v>
      </c>
      <c r="JH290" s="19">
        <v>0</v>
      </c>
      <c r="JI290" s="19">
        <v>0</v>
      </c>
      <c r="JJ290" s="19">
        <v>0</v>
      </c>
      <c r="JK290" s="19">
        <v>0</v>
      </c>
      <c r="JL290" s="19">
        <v>0</v>
      </c>
      <c r="JM290" s="19">
        <v>0</v>
      </c>
      <c r="JN290" s="19">
        <v>0</v>
      </c>
      <c r="JO290" s="19">
        <v>0</v>
      </c>
      <c r="JP290" s="19">
        <v>0</v>
      </c>
      <c r="JQ290" s="19">
        <v>0</v>
      </c>
      <c r="JR290" s="19">
        <v>0</v>
      </c>
      <c r="JS290" s="19">
        <v>0</v>
      </c>
      <c r="JT290" s="19">
        <v>0</v>
      </c>
      <c r="JU290" s="19">
        <v>0</v>
      </c>
      <c r="JV290" s="19">
        <v>0</v>
      </c>
      <c r="JW290" s="19">
        <v>0</v>
      </c>
      <c r="JX290" s="19">
        <v>0</v>
      </c>
      <c r="JY290" s="19">
        <v>0</v>
      </c>
      <c r="JZ290" s="19">
        <v>0</v>
      </c>
      <c r="KA290" s="19">
        <v>0</v>
      </c>
      <c r="KB290" s="19">
        <v>0</v>
      </c>
      <c r="KC290" s="19">
        <v>0</v>
      </c>
      <c r="KD290" s="19">
        <v>0</v>
      </c>
      <c r="KE290" s="19">
        <v>0</v>
      </c>
      <c r="KF290" s="19">
        <v>0</v>
      </c>
      <c r="KG290" s="19">
        <v>0</v>
      </c>
      <c r="KH290" s="19">
        <v>0</v>
      </c>
    </row>
    <row r="291" spans="2:294" x14ac:dyDescent="0.2">
      <c r="B291" s="19" t="s">
        <v>169</v>
      </c>
      <c r="C291" s="19">
        <v>0</v>
      </c>
      <c r="D291" s="19">
        <v>0</v>
      </c>
      <c r="E291" s="19">
        <v>0</v>
      </c>
      <c r="F291" s="19">
        <v>0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0</v>
      </c>
      <c r="BF291" s="19">
        <v>0</v>
      </c>
      <c r="BG291" s="19">
        <v>0</v>
      </c>
      <c r="BH291" s="19">
        <v>0</v>
      </c>
      <c r="BI291" s="19">
        <v>0</v>
      </c>
      <c r="BJ291" s="19">
        <v>0</v>
      </c>
      <c r="BK291" s="19">
        <v>0</v>
      </c>
      <c r="BL291" s="19">
        <v>0</v>
      </c>
      <c r="BM291" s="19">
        <v>0</v>
      </c>
      <c r="BN291" s="19">
        <v>0</v>
      </c>
      <c r="BO291" s="19">
        <v>0</v>
      </c>
      <c r="BP291" s="19">
        <v>0</v>
      </c>
      <c r="BQ291" s="19">
        <v>0</v>
      </c>
      <c r="BR291" s="19">
        <v>0</v>
      </c>
      <c r="BS291" s="19">
        <v>0</v>
      </c>
      <c r="BT291" s="19">
        <v>0</v>
      </c>
      <c r="BU291" s="19">
        <v>0</v>
      </c>
      <c r="BV291" s="19">
        <v>0</v>
      </c>
      <c r="BW291" s="19">
        <v>0</v>
      </c>
      <c r="BX291" s="19">
        <v>0</v>
      </c>
      <c r="BY291" s="19">
        <v>0</v>
      </c>
      <c r="BZ291" s="19">
        <v>0</v>
      </c>
      <c r="CA291" s="19">
        <v>0</v>
      </c>
      <c r="CB291" s="19">
        <v>0</v>
      </c>
      <c r="CC291" s="19">
        <v>0</v>
      </c>
      <c r="CD291" s="19">
        <v>0</v>
      </c>
      <c r="CE291" s="19">
        <v>0</v>
      </c>
      <c r="CF291" s="19">
        <v>0</v>
      </c>
      <c r="CG291" s="19">
        <v>0</v>
      </c>
      <c r="CH291" s="19">
        <v>0</v>
      </c>
      <c r="CI291" s="19">
        <v>0</v>
      </c>
      <c r="CJ291" s="19">
        <v>0</v>
      </c>
      <c r="CK291" s="19">
        <v>0</v>
      </c>
      <c r="CL291" s="19">
        <v>0</v>
      </c>
      <c r="CM291" s="19">
        <v>0</v>
      </c>
      <c r="CN291" s="19">
        <v>0</v>
      </c>
      <c r="CO291" s="19">
        <v>0</v>
      </c>
      <c r="CP291" s="19">
        <v>0</v>
      </c>
      <c r="CQ291" s="19">
        <v>0</v>
      </c>
      <c r="CR291" s="19">
        <v>0</v>
      </c>
      <c r="CS291" s="19">
        <v>0</v>
      </c>
      <c r="CT291" s="19">
        <v>0</v>
      </c>
      <c r="CU291" s="19">
        <v>0</v>
      </c>
      <c r="CV291" s="19">
        <v>0</v>
      </c>
      <c r="CW291" s="19">
        <v>0</v>
      </c>
      <c r="CX291" s="19">
        <v>0</v>
      </c>
      <c r="CY291" s="19">
        <v>0</v>
      </c>
      <c r="CZ291" s="19">
        <v>0</v>
      </c>
      <c r="DA291" s="19">
        <v>0</v>
      </c>
      <c r="DB291" s="19">
        <v>0</v>
      </c>
      <c r="DC291" s="19">
        <v>0</v>
      </c>
      <c r="DD291" s="19">
        <v>0</v>
      </c>
      <c r="DE291" s="19">
        <v>0</v>
      </c>
      <c r="DF291" s="19">
        <v>0</v>
      </c>
      <c r="DG291" s="19">
        <v>0</v>
      </c>
      <c r="DH291" s="19">
        <v>0</v>
      </c>
      <c r="DI291" s="19">
        <v>0</v>
      </c>
      <c r="DJ291" s="19">
        <v>0</v>
      </c>
      <c r="DK291" s="19">
        <v>0</v>
      </c>
      <c r="DL291" s="19">
        <v>0</v>
      </c>
      <c r="DM291" s="19">
        <v>0</v>
      </c>
      <c r="DN291" s="19">
        <v>0</v>
      </c>
      <c r="DO291" s="19">
        <v>0</v>
      </c>
      <c r="DP291" s="19">
        <v>0</v>
      </c>
      <c r="DQ291" s="19">
        <v>0</v>
      </c>
      <c r="DR291" s="19">
        <v>0</v>
      </c>
      <c r="DS291" s="19">
        <v>0</v>
      </c>
      <c r="DT291" s="19">
        <v>0</v>
      </c>
      <c r="DU291" s="19">
        <v>0</v>
      </c>
      <c r="DV291" s="19">
        <v>0</v>
      </c>
      <c r="DW291" s="19">
        <v>0</v>
      </c>
      <c r="DX291" s="19">
        <v>0</v>
      </c>
      <c r="DY291" s="19">
        <v>0</v>
      </c>
      <c r="DZ291" s="19">
        <v>0</v>
      </c>
      <c r="EA291" s="19">
        <v>0</v>
      </c>
      <c r="EB291" s="19">
        <v>0</v>
      </c>
      <c r="EC291" s="19">
        <v>0</v>
      </c>
      <c r="ED291" s="19">
        <v>0</v>
      </c>
      <c r="EE291" s="19">
        <v>0</v>
      </c>
      <c r="EF291" s="19">
        <v>0</v>
      </c>
      <c r="EG291" s="19">
        <v>0</v>
      </c>
      <c r="EH291" s="19">
        <v>0</v>
      </c>
      <c r="EI291" s="19">
        <v>0</v>
      </c>
      <c r="EJ291" s="19">
        <v>0</v>
      </c>
      <c r="EK291" s="19">
        <v>0</v>
      </c>
      <c r="EL291" s="19">
        <v>0</v>
      </c>
      <c r="EM291" s="19">
        <v>0</v>
      </c>
      <c r="EN291" s="19">
        <v>0</v>
      </c>
      <c r="EO291" s="19">
        <v>0</v>
      </c>
      <c r="EP291" s="19">
        <v>0</v>
      </c>
      <c r="EQ291" s="19">
        <v>0</v>
      </c>
      <c r="ER291" s="19">
        <v>0</v>
      </c>
      <c r="ES291" s="19">
        <v>0</v>
      </c>
      <c r="ET291" s="19">
        <v>0</v>
      </c>
      <c r="EU291" s="19">
        <v>0</v>
      </c>
      <c r="EV291" s="19">
        <v>0</v>
      </c>
      <c r="EW291" s="19">
        <v>0</v>
      </c>
      <c r="EX291" s="19">
        <v>0</v>
      </c>
      <c r="EY291" s="19">
        <v>0</v>
      </c>
      <c r="EZ291" s="19">
        <v>0</v>
      </c>
      <c r="FA291" s="19">
        <v>0</v>
      </c>
      <c r="FB291" s="19">
        <v>0</v>
      </c>
      <c r="FC291" s="19">
        <v>0</v>
      </c>
      <c r="FD291" s="19">
        <v>0</v>
      </c>
      <c r="FE291" s="19">
        <v>0</v>
      </c>
      <c r="FF291" s="19">
        <v>0</v>
      </c>
      <c r="FG291" s="19">
        <v>0</v>
      </c>
      <c r="FH291" s="19">
        <v>0</v>
      </c>
      <c r="FI291" s="19">
        <v>0</v>
      </c>
      <c r="FJ291" s="19">
        <v>0</v>
      </c>
      <c r="FK291" s="19">
        <v>0</v>
      </c>
      <c r="FL291" s="19">
        <v>0</v>
      </c>
      <c r="FM291" s="19">
        <v>0</v>
      </c>
      <c r="FN291" s="19">
        <v>0</v>
      </c>
      <c r="FO291" s="19">
        <v>0</v>
      </c>
      <c r="FP291" s="19">
        <v>0</v>
      </c>
      <c r="FQ291" s="19">
        <v>0</v>
      </c>
      <c r="FR291" s="19">
        <v>0</v>
      </c>
      <c r="FS291" s="19">
        <v>0</v>
      </c>
      <c r="FT291" s="19">
        <v>0</v>
      </c>
      <c r="FU291" s="19">
        <v>0</v>
      </c>
      <c r="FV291" s="19">
        <v>0</v>
      </c>
      <c r="FW291" s="19">
        <v>0</v>
      </c>
      <c r="FX291" s="19">
        <v>0</v>
      </c>
      <c r="FY291" s="19">
        <v>0</v>
      </c>
      <c r="FZ291" s="19">
        <v>0</v>
      </c>
      <c r="GA291" s="19">
        <v>0</v>
      </c>
      <c r="GB291" s="19">
        <v>0</v>
      </c>
      <c r="GC291" s="19">
        <v>0</v>
      </c>
      <c r="GD291" s="19">
        <v>0</v>
      </c>
      <c r="GE291" s="19">
        <v>0</v>
      </c>
      <c r="GF291" s="19">
        <v>0</v>
      </c>
      <c r="GG291" s="19">
        <v>0</v>
      </c>
      <c r="GH291" s="19">
        <v>0</v>
      </c>
      <c r="GI291" s="19">
        <v>0</v>
      </c>
      <c r="GJ291" s="19">
        <v>0</v>
      </c>
      <c r="GK291" s="19">
        <v>0</v>
      </c>
      <c r="GL291" s="19">
        <v>0</v>
      </c>
      <c r="GM291" s="19">
        <v>0</v>
      </c>
      <c r="GN291" s="19">
        <v>0</v>
      </c>
      <c r="GO291" s="19">
        <v>0</v>
      </c>
      <c r="GP291" s="19">
        <v>0</v>
      </c>
      <c r="GQ291" s="19">
        <v>0</v>
      </c>
      <c r="GR291" s="19">
        <v>0</v>
      </c>
      <c r="GS291" s="19">
        <v>0</v>
      </c>
      <c r="GT291" s="19">
        <v>0</v>
      </c>
      <c r="GU291" s="19">
        <v>0</v>
      </c>
      <c r="GV291" s="19">
        <v>0</v>
      </c>
      <c r="GW291" s="19">
        <v>0</v>
      </c>
      <c r="GX291" s="19">
        <v>0</v>
      </c>
      <c r="GY291" s="19">
        <v>0</v>
      </c>
      <c r="GZ291" s="19">
        <v>0</v>
      </c>
      <c r="HA291" s="19">
        <v>0</v>
      </c>
      <c r="HB291" s="19">
        <v>0</v>
      </c>
      <c r="HC291" s="19">
        <v>0</v>
      </c>
      <c r="HD291" s="19">
        <v>0</v>
      </c>
      <c r="HE291" s="19">
        <v>0</v>
      </c>
      <c r="HF291" s="19">
        <v>0</v>
      </c>
      <c r="HG291" s="19">
        <v>0</v>
      </c>
      <c r="HH291" s="19">
        <v>0</v>
      </c>
      <c r="HI291" s="19">
        <v>0</v>
      </c>
      <c r="HJ291" s="19">
        <v>0</v>
      </c>
      <c r="HK291" s="19">
        <v>0</v>
      </c>
      <c r="HL291" s="19">
        <v>0</v>
      </c>
      <c r="HM291" s="19">
        <v>0</v>
      </c>
      <c r="HN291" s="19">
        <v>0</v>
      </c>
      <c r="HO291" s="19">
        <v>0</v>
      </c>
      <c r="HP291" s="19">
        <v>0</v>
      </c>
      <c r="HQ291" s="19">
        <v>0</v>
      </c>
      <c r="HR291" s="19">
        <v>0</v>
      </c>
      <c r="HS291" s="19">
        <v>0</v>
      </c>
      <c r="HT291" s="19">
        <v>0</v>
      </c>
      <c r="HU291" s="19">
        <v>0</v>
      </c>
      <c r="HV291" s="19">
        <v>0</v>
      </c>
      <c r="HW291" s="19">
        <v>0</v>
      </c>
      <c r="HX291" s="19">
        <v>0</v>
      </c>
      <c r="HY291" s="19">
        <v>0</v>
      </c>
      <c r="HZ291" s="19">
        <v>0</v>
      </c>
      <c r="IA291" s="19">
        <v>0</v>
      </c>
      <c r="IB291" s="19">
        <v>0</v>
      </c>
      <c r="IC291" s="19">
        <v>0</v>
      </c>
      <c r="ID291" s="19">
        <v>0</v>
      </c>
      <c r="IE291" s="19">
        <v>0</v>
      </c>
      <c r="IF291" s="19">
        <v>0</v>
      </c>
      <c r="IG291" s="19">
        <v>0</v>
      </c>
      <c r="IH291" s="19">
        <v>0</v>
      </c>
      <c r="II291" s="19">
        <v>0</v>
      </c>
      <c r="IJ291" s="19">
        <v>0</v>
      </c>
      <c r="IK291" s="19">
        <v>0</v>
      </c>
      <c r="IL291" s="19">
        <v>0</v>
      </c>
      <c r="IM291" s="19">
        <v>0</v>
      </c>
      <c r="IN291" s="19">
        <v>0</v>
      </c>
      <c r="IO291" s="19">
        <v>0</v>
      </c>
      <c r="IP291" s="19">
        <v>0</v>
      </c>
      <c r="IQ291" s="19">
        <v>0</v>
      </c>
      <c r="IR291" s="19">
        <v>0</v>
      </c>
      <c r="IS291" s="19">
        <v>0</v>
      </c>
      <c r="IT291" s="19">
        <v>0</v>
      </c>
      <c r="IU291" s="19">
        <v>0</v>
      </c>
      <c r="IV291" s="19">
        <v>0</v>
      </c>
      <c r="IW291" s="19">
        <v>0</v>
      </c>
      <c r="IX291" s="19">
        <v>0</v>
      </c>
      <c r="IY291" s="19">
        <v>0</v>
      </c>
      <c r="IZ291" s="19">
        <v>0</v>
      </c>
      <c r="JA291" s="19">
        <v>0</v>
      </c>
      <c r="JB291" s="19">
        <v>0</v>
      </c>
      <c r="JC291" s="19">
        <v>0</v>
      </c>
      <c r="JD291" s="19">
        <v>0</v>
      </c>
      <c r="JE291" s="19">
        <v>0</v>
      </c>
      <c r="JF291" s="19">
        <v>0</v>
      </c>
      <c r="JG291" s="19">
        <v>0</v>
      </c>
      <c r="JH291" s="19">
        <v>0</v>
      </c>
      <c r="JI291" s="19">
        <v>0</v>
      </c>
      <c r="JJ291" s="19">
        <v>0</v>
      </c>
      <c r="JK291" s="19">
        <v>0</v>
      </c>
      <c r="JL291" s="19">
        <v>0</v>
      </c>
      <c r="JM291" s="19">
        <v>0</v>
      </c>
      <c r="JN291" s="19">
        <v>0</v>
      </c>
      <c r="JO291" s="19">
        <v>0</v>
      </c>
      <c r="JP291" s="19">
        <v>0</v>
      </c>
      <c r="JQ291" s="19">
        <v>0</v>
      </c>
      <c r="JR291" s="19">
        <v>0</v>
      </c>
      <c r="JS291" s="19">
        <v>0</v>
      </c>
      <c r="JT291" s="19">
        <v>0</v>
      </c>
      <c r="JU291" s="19">
        <v>0</v>
      </c>
      <c r="JV291" s="19">
        <v>0</v>
      </c>
      <c r="JW291" s="19">
        <v>0</v>
      </c>
      <c r="JX291" s="19">
        <v>0</v>
      </c>
      <c r="JY291" s="19">
        <v>0</v>
      </c>
      <c r="JZ291" s="19">
        <v>0</v>
      </c>
      <c r="KA291" s="19">
        <v>0</v>
      </c>
      <c r="KB291" s="19">
        <v>0</v>
      </c>
      <c r="KC291" s="19">
        <v>0</v>
      </c>
      <c r="KD291" s="19">
        <v>0</v>
      </c>
      <c r="KE291" s="19">
        <v>0</v>
      </c>
      <c r="KF291" s="19">
        <v>0</v>
      </c>
      <c r="KG291" s="19">
        <v>0</v>
      </c>
      <c r="KH291" s="19">
        <v>0</v>
      </c>
    </row>
    <row r="292" spans="2:294" x14ac:dyDescent="0.2">
      <c r="B292" s="18" t="s">
        <v>170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0</v>
      </c>
      <c r="BB292" s="18">
        <v>0</v>
      </c>
      <c r="BC292" s="18">
        <v>0</v>
      </c>
      <c r="BD292" s="18">
        <v>0</v>
      </c>
      <c r="BE292" s="18">
        <v>0</v>
      </c>
      <c r="BF292" s="18">
        <v>0</v>
      </c>
      <c r="BG292" s="18">
        <v>0</v>
      </c>
      <c r="BH292" s="18">
        <v>0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  <c r="BQ292" s="18">
        <v>0</v>
      </c>
      <c r="BR292" s="18">
        <v>0</v>
      </c>
      <c r="BS292" s="18">
        <v>0</v>
      </c>
      <c r="BT292" s="18">
        <v>0</v>
      </c>
      <c r="BU292" s="18">
        <v>0</v>
      </c>
      <c r="BV292" s="18">
        <v>0</v>
      </c>
      <c r="BW292" s="18">
        <v>0</v>
      </c>
      <c r="BX292" s="18">
        <v>0</v>
      </c>
      <c r="BY292" s="18">
        <v>0</v>
      </c>
      <c r="BZ292" s="18">
        <v>0</v>
      </c>
      <c r="CA292" s="18">
        <v>0</v>
      </c>
      <c r="CB292" s="18">
        <v>0</v>
      </c>
      <c r="CC292" s="18">
        <v>0</v>
      </c>
      <c r="CD292" s="18">
        <v>0</v>
      </c>
      <c r="CE292" s="18">
        <v>0</v>
      </c>
      <c r="CF292" s="18">
        <v>0</v>
      </c>
      <c r="CG292" s="18">
        <v>0</v>
      </c>
      <c r="CH292" s="18">
        <v>0</v>
      </c>
      <c r="CI292" s="18">
        <v>0</v>
      </c>
      <c r="CJ292" s="18">
        <v>0</v>
      </c>
      <c r="CK292" s="18">
        <v>0</v>
      </c>
      <c r="CL292" s="18">
        <v>0</v>
      </c>
      <c r="CM292" s="18">
        <v>0</v>
      </c>
      <c r="CN292" s="18">
        <v>0</v>
      </c>
      <c r="CO292" s="18">
        <v>0</v>
      </c>
      <c r="CP292" s="18">
        <v>0</v>
      </c>
      <c r="CQ292" s="18">
        <v>0</v>
      </c>
      <c r="CR292" s="18">
        <v>0</v>
      </c>
      <c r="CS292" s="18">
        <v>0</v>
      </c>
      <c r="CT292" s="18">
        <v>0</v>
      </c>
      <c r="CU292" s="18">
        <v>0</v>
      </c>
      <c r="CV292" s="18">
        <v>0</v>
      </c>
      <c r="CW292" s="18">
        <v>0</v>
      </c>
      <c r="CX292" s="18">
        <v>0</v>
      </c>
      <c r="CY292" s="18">
        <v>0</v>
      </c>
      <c r="CZ292" s="18">
        <v>0</v>
      </c>
      <c r="DA292" s="18">
        <v>0</v>
      </c>
      <c r="DB292" s="18">
        <v>0</v>
      </c>
      <c r="DC292" s="18">
        <v>0</v>
      </c>
      <c r="DD292" s="18">
        <v>0</v>
      </c>
      <c r="DE292" s="18">
        <v>0</v>
      </c>
      <c r="DF292" s="18">
        <v>0</v>
      </c>
      <c r="DG292" s="18">
        <v>0</v>
      </c>
      <c r="DH292" s="18">
        <v>0</v>
      </c>
      <c r="DI292" s="18">
        <v>0</v>
      </c>
      <c r="DJ292" s="18">
        <v>0</v>
      </c>
      <c r="DK292" s="18">
        <v>0</v>
      </c>
      <c r="DL292" s="18">
        <v>0</v>
      </c>
      <c r="DM292" s="18">
        <v>0</v>
      </c>
      <c r="DN292" s="18">
        <v>0</v>
      </c>
      <c r="DO292" s="18">
        <v>0</v>
      </c>
      <c r="DP292" s="18">
        <v>0</v>
      </c>
      <c r="DQ292" s="18">
        <v>0</v>
      </c>
      <c r="DR292" s="18">
        <v>0</v>
      </c>
      <c r="DS292" s="18">
        <v>0</v>
      </c>
      <c r="DT292" s="18">
        <v>0</v>
      </c>
      <c r="DU292" s="18">
        <v>0</v>
      </c>
      <c r="DV292" s="18">
        <v>0</v>
      </c>
      <c r="DW292" s="18">
        <v>0</v>
      </c>
      <c r="DX292" s="18">
        <v>0</v>
      </c>
      <c r="DY292" s="18">
        <v>0</v>
      </c>
      <c r="DZ292" s="18">
        <v>0</v>
      </c>
      <c r="EA292" s="18">
        <v>0</v>
      </c>
      <c r="EB292" s="18">
        <v>0</v>
      </c>
      <c r="EC292" s="18">
        <v>0</v>
      </c>
      <c r="ED292" s="18">
        <v>0</v>
      </c>
      <c r="EE292" s="18">
        <v>0</v>
      </c>
      <c r="EF292" s="18">
        <v>0</v>
      </c>
      <c r="EG292" s="18">
        <v>0</v>
      </c>
      <c r="EH292" s="18">
        <v>0</v>
      </c>
      <c r="EI292" s="18">
        <v>0</v>
      </c>
      <c r="EJ292" s="18">
        <v>0</v>
      </c>
      <c r="EK292" s="18">
        <v>0</v>
      </c>
      <c r="EL292" s="18">
        <v>0</v>
      </c>
      <c r="EM292" s="18">
        <v>0</v>
      </c>
      <c r="EN292" s="18">
        <v>0</v>
      </c>
      <c r="EO292" s="18">
        <v>0</v>
      </c>
      <c r="EP292" s="18">
        <v>0</v>
      </c>
      <c r="EQ292" s="18">
        <v>0</v>
      </c>
      <c r="ER292" s="18">
        <v>0</v>
      </c>
      <c r="ES292" s="18">
        <v>0</v>
      </c>
      <c r="ET292" s="18">
        <v>0</v>
      </c>
      <c r="EU292" s="18">
        <v>0</v>
      </c>
      <c r="EV292" s="18">
        <v>0</v>
      </c>
      <c r="EW292" s="18">
        <v>0</v>
      </c>
      <c r="EX292" s="18">
        <v>0</v>
      </c>
      <c r="EY292" s="18">
        <v>0</v>
      </c>
      <c r="EZ292" s="18">
        <v>0</v>
      </c>
      <c r="FA292" s="18">
        <v>0</v>
      </c>
      <c r="FB292" s="18">
        <v>0</v>
      </c>
      <c r="FC292" s="18">
        <v>0</v>
      </c>
      <c r="FD292" s="18">
        <v>0</v>
      </c>
      <c r="FE292" s="18">
        <v>0</v>
      </c>
      <c r="FF292" s="18">
        <v>0</v>
      </c>
      <c r="FG292" s="18">
        <v>0</v>
      </c>
      <c r="FH292" s="18">
        <v>0</v>
      </c>
      <c r="FI292" s="18">
        <v>0</v>
      </c>
      <c r="FJ292" s="18">
        <v>0</v>
      </c>
      <c r="FK292" s="18">
        <v>0</v>
      </c>
      <c r="FL292" s="18">
        <v>0</v>
      </c>
      <c r="FM292" s="18">
        <v>0</v>
      </c>
      <c r="FN292" s="18">
        <v>0</v>
      </c>
      <c r="FO292" s="18">
        <v>0</v>
      </c>
      <c r="FP292" s="18">
        <v>0</v>
      </c>
      <c r="FQ292" s="18">
        <v>0</v>
      </c>
      <c r="FR292" s="18">
        <v>0</v>
      </c>
      <c r="FS292" s="18">
        <v>0</v>
      </c>
      <c r="FT292" s="18">
        <v>0</v>
      </c>
      <c r="FU292" s="18">
        <v>0</v>
      </c>
      <c r="FV292" s="18">
        <v>0</v>
      </c>
      <c r="FW292" s="18">
        <v>0</v>
      </c>
      <c r="FX292" s="18">
        <v>0</v>
      </c>
      <c r="FY292" s="18">
        <v>0</v>
      </c>
      <c r="FZ292" s="18">
        <v>0</v>
      </c>
      <c r="GA292" s="18">
        <v>0</v>
      </c>
      <c r="GB292" s="18">
        <v>0</v>
      </c>
      <c r="GC292" s="18">
        <v>0</v>
      </c>
      <c r="GD292" s="18">
        <v>0</v>
      </c>
      <c r="GE292" s="18">
        <v>0</v>
      </c>
      <c r="GF292" s="18">
        <v>0</v>
      </c>
      <c r="GG292" s="18">
        <v>0</v>
      </c>
      <c r="GH292" s="18">
        <v>0</v>
      </c>
      <c r="GI292" s="18">
        <v>0</v>
      </c>
      <c r="GJ292" s="18">
        <v>0</v>
      </c>
      <c r="GK292" s="18">
        <v>0</v>
      </c>
      <c r="GL292" s="18">
        <v>0</v>
      </c>
      <c r="GM292" s="18">
        <v>0</v>
      </c>
      <c r="GN292" s="18">
        <v>0</v>
      </c>
      <c r="GO292" s="18">
        <v>0</v>
      </c>
      <c r="GP292" s="18">
        <v>0</v>
      </c>
      <c r="GQ292" s="18">
        <v>0</v>
      </c>
      <c r="GR292" s="18">
        <v>0</v>
      </c>
      <c r="GS292" s="18">
        <v>0</v>
      </c>
      <c r="GT292" s="18">
        <v>0</v>
      </c>
      <c r="GU292" s="18">
        <v>0</v>
      </c>
      <c r="GV292" s="18">
        <v>0</v>
      </c>
      <c r="GW292" s="18">
        <v>0</v>
      </c>
      <c r="GX292" s="18">
        <v>0</v>
      </c>
      <c r="GY292" s="18">
        <v>0</v>
      </c>
      <c r="GZ292" s="18">
        <v>0</v>
      </c>
      <c r="HA292" s="18">
        <v>0</v>
      </c>
      <c r="HB292" s="18">
        <v>0</v>
      </c>
      <c r="HC292" s="18">
        <v>0</v>
      </c>
      <c r="HD292" s="18">
        <v>0</v>
      </c>
      <c r="HE292" s="18">
        <v>0</v>
      </c>
      <c r="HF292" s="18">
        <v>0</v>
      </c>
      <c r="HG292" s="18">
        <v>0</v>
      </c>
      <c r="HH292" s="18">
        <v>0</v>
      </c>
      <c r="HI292" s="18">
        <v>0</v>
      </c>
      <c r="HJ292" s="18">
        <v>0</v>
      </c>
      <c r="HK292" s="18">
        <v>0</v>
      </c>
      <c r="HL292" s="18">
        <v>0</v>
      </c>
      <c r="HM292" s="18">
        <v>0</v>
      </c>
      <c r="HN292" s="18">
        <v>0</v>
      </c>
      <c r="HO292" s="18">
        <v>0</v>
      </c>
      <c r="HP292" s="18">
        <v>0</v>
      </c>
      <c r="HQ292" s="18">
        <v>0</v>
      </c>
      <c r="HR292" s="18">
        <v>0</v>
      </c>
      <c r="HS292" s="18">
        <v>0</v>
      </c>
      <c r="HT292" s="18">
        <v>0</v>
      </c>
      <c r="HU292" s="18">
        <v>0</v>
      </c>
      <c r="HV292" s="18">
        <v>0</v>
      </c>
      <c r="HW292" s="18">
        <v>0</v>
      </c>
      <c r="HX292" s="18">
        <v>0</v>
      </c>
      <c r="HY292" s="18">
        <v>0</v>
      </c>
      <c r="HZ292" s="18">
        <v>0</v>
      </c>
      <c r="IA292" s="18">
        <v>0</v>
      </c>
      <c r="IB292" s="18">
        <v>0</v>
      </c>
      <c r="IC292" s="18">
        <v>0</v>
      </c>
      <c r="ID292" s="18">
        <v>0</v>
      </c>
      <c r="IE292" s="18">
        <v>0</v>
      </c>
      <c r="IF292" s="18">
        <v>0</v>
      </c>
      <c r="IG292" s="18">
        <v>0</v>
      </c>
      <c r="IH292" s="18">
        <v>0</v>
      </c>
      <c r="II292" s="18">
        <v>0</v>
      </c>
      <c r="IJ292" s="18">
        <v>0</v>
      </c>
      <c r="IK292" s="18">
        <v>0</v>
      </c>
      <c r="IL292" s="18">
        <v>0</v>
      </c>
      <c r="IM292" s="18">
        <v>0</v>
      </c>
      <c r="IN292" s="18">
        <v>0</v>
      </c>
      <c r="IO292" s="18">
        <v>0</v>
      </c>
      <c r="IP292" s="18">
        <v>0</v>
      </c>
      <c r="IQ292" s="18">
        <v>0</v>
      </c>
      <c r="IR292" s="18">
        <v>0</v>
      </c>
      <c r="IS292" s="18">
        <v>0</v>
      </c>
      <c r="IT292" s="18">
        <v>0</v>
      </c>
      <c r="IU292" s="18">
        <v>0</v>
      </c>
      <c r="IV292" s="18">
        <v>0</v>
      </c>
      <c r="IW292" s="18">
        <v>0</v>
      </c>
      <c r="IX292" s="18">
        <v>0</v>
      </c>
      <c r="IY292" s="18">
        <v>0</v>
      </c>
      <c r="IZ292" s="18">
        <v>0</v>
      </c>
      <c r="JA292" s="18">
        <v>0</v>
      </c>
      <c r="JB292" s="18">
        <v>0</v>
      </c>
      <c r="JC292" s="18">
        <v>0</v>
      </c>
      <c r="JD292" s="18">
        <v>0</v>
      </c>
      <c r="JE292" s="18">
        <v>0</v>
      </c>
      <c r="JF292" s="18">
        <v>0</v>
      </c>
      <c r="JG292" s="18">
        <v>0</v>
      </c>
      <c r="JH292" s="18">
        <v>0</v>
      </c>
      <c r="JI292" s="18">
        <v>0</v>
      </c>
      <c r="JJ292" s="18">
        <v>0</v>
      </c>
      <c r="JK292" s="18">
        <v>0</v>
      </c>
      <c r="JL292" s="18">
        <v>0</v>
      </c>
      <c r="JM292" s="18">
        <v>0</v>
      </c>
      <c r="JN292" s="18">
        <v>0</v>
      </c>
      <c r="JO292" s="18">
        <v>0</v>
      </c>
      <c r="JP292" s="18">
        <v>0</v>
      </c>
      <c r="JQ292" s="18">
        <v>0</v>
      </c>
      <c r="JR292" s="18">
        <v>0</v>
      </c>
      <c r="JS292" s="18">
        <v>0</v>
      </c>
      <c r="JT292" s="18">
        <v>0</v>
      </c>
      <c r="JU292" s="18">
        <v>0</v>
      </c>
      <c r="JV292" s="18">
        <v>0</v>
      </c>
      <c r="JW292" s="18">
        <v>0</v>
      </c>
      <c r="JX292" s="18">
        <v>0</v>
      </c>
      <c r="JY292" s="18">
        <v>0</v>
      </c>
      <c r="JZ292" s="18">
        <v>0</v>
      </c>
      <c r="KA292" s="18">
        <v>0</v>
      </c>
      <c r="KB292" s="18">
        <v>0</v>
      </c>
      <c r="KC292" s="18">
        <v>0</v>
      </c>
      <c r="KD292" s="18">
        <v>0</v>
      </c>
      <c r="KE292" s="18">
        <v>0</v>
      </c>
      <c r="KF292" s="18">
        <v>0</v>
      </c>
      <c r="KG292" s="18">
        <v>0</v>
      </c>
      <c r="KH292" s="18">
        <v>0</v>
      </c>
    </row>
    <row r="293" spans="2:294" x14ac:dyDescent="0.2">
      <c r="B293" s="17" t="s">
        <v>171</v>
      </c>
      <c r="C293" s="17">
        <v>27066.567020299997</v>
      </c>
      <c r="D293" s="17">
        <v>27066.567020299997</v>
      </c>
      <c r="E293" s="17">
        <v>27066.567020299997</v>
      </c>
      <c r="F293" s="17">
        <v>27066.567020299997</v>
      </c>
      <c r="G293" s="17">
        <v>27114.828011199999</v>
      </c>
      <c r="H293" s="17">
        <v>27114.828011199999</v>
      </c>
      <c r="I293" s="17">
        <v>27114.828011199999</v>
      </c>
      <c r="J293" s="17">
        <v>27114.828011199999</v>
      </c>
      <c r="K293" s="17">
        <v>23958.328961199997</v>
      </c>
      <c r="L293" s="17">
        <v>24006.589952099996</v>
      </c>
      <c r="M293" s="17">
        <v>24006.589952099996</v>
      </c>
      <c r="N293" s="17">
        <v>24006.589952099996</v>
      </c>
      <c r="O293" s="17">
        <v>24006.589952099996</v>
      </c>
      <c r="P293" s="17">
        <v>24053.294137099994</v>
      </c>
      <c r="Q293" s="17">
        <v>24053.294137099994</v>
      </c>
      <c r="R293" s="17">
        <v>24053.294137099994</v>
      </c>
      <c r="S293" s="17">
        <v>24053.294137099994</v>
      </c>
      <c r="T293" s="17">
        <v>24101.555127999996</v>
      </c>
      <c r="U293" s="17">
        <v>24101.555127999996</v>
      </c>
      <c r="V293" s="17">
        <v>24101.555127999996</v>
      </c>
      <c r="W293" s="17">
        <v>24101.555127999996</v>
      </c>
      <c r="X293" s="17">
        <v>24101.555127999996</v>
      </c>
      <c r="Y293" s="17">
        <v>24148.259312999999</v>
      </c>
      <c r="Z293" s="17">
        <v>24148.259312999999</v>
      </c>
      <c r="AA293" s="17">
        <v>24148.259312999999</v>
      </c>
      <c r="AB293" s="17">
        <v>24148.259312999999</v>
      </c>
      <c r="AC293" s="17">
        <v>24183.875476299996</v>
      </c>
      <c r="AD293" s="17">
        <v>24183.875476299996</v>
      </c>
      <c r="AE293" s="17">
        <v>24183.875476299996</v>
      </c>
      <c r="AF293" s="17">
        <v>24183.875476299996</v>
      </c>
      <c r="AG293" s="17">
        <v>24183.875476299996</v>
      </c>
      <c r="AH293" s="17">
        <v>24216.3027029</v>
      </c>
      <c r="AI293" s="17">
        <v>24216.3027029</v>
      </c>
      <c r="AJ293" s="17">
        <v>24216.3027029</v>
      </c>
      <c r="AK293" s="17">
        <v>24216.3027029</v>
      </c>
      <c r="AL293" s="17">
        <v>24246.406618899997</v>
      </c>
      <c r="AM293" s="17">
        <v>24246.406618899997</v>
      </c>
      <c r="AN293" s="17">
        <v>24246.406618899997</v>
      </c>
      <c r="AO293" s="17">
        <v>24246.406618899997</v>
      </c>
      <c r="AP293" s="17">
        <v>24278.819980499997</v>
      </c>
      <c r="AQ293" s="17">
        <v>24278.819980499997</v>
      </c>
      <c r="AR293" s="17">
        <v>24278.819980499997</v>
      </c>
      <c r="AS293" s="17">
        <v>24278.819980499997</v>
      </c>
      <c r="AT293" s="17">
        <v>24278.819980499997</v>
      </c>
      <c r="AU293" s="17">
        <v>24310.078619499996</v>
      </c>
      <c r="AV293" s="17">
        <v>24310.078619499996</v>
      </c>
      <c r="AW293" s="17">
        <v>24310.078619499996</v>
      </c>
      <c r="AX293" s="17">
        <v>24310.078619499996</v>
      </c>
      <c r="AY293" s="17">
        <v>24342.491981099996</v>
      </c>
      <c r="AZ293" s="17">
        <v>24342.491981099996</v>
      </c>
      <c r="BA293" s="17">
        <v>24087.599910399997</v>
      </c>
      <c r="BB293" s="17">
        <v>24087.599910399997</v>
      </c>
      <c r="BC293" s="17">
        <v>24108.163777199996</v>
      </c>
      <c r="BD293" s="17">
        <v>24108.163777199996</v>
      </c>
      <c r="BE293" s="17">
        <v>24108.163777199996</v>
      </c>
      <c r="BF293" s="17">
        <v>24108.163777199996</v>
      </c>
      <c r="BG293" s="17">
        <v>24106.606971099995</v>
      </c>
      <c r="BH293" s="17">
        <v>24129.870360899997</v>
      </c>
      <c r="BI293" s="17">
        <v>24129.870360899997</v>
      </c>
      <c r="BJ293" s="17">
        <v>24127.969068099999</v>
      </c>
      <c r="BK293" s="17">
        <v>24127.969068099999</v>
      </c>
      <c r="BL293" s="17">
        <v>24148.745721699997</v>
      </c>
      <c r="BM293" s="17">
        <v>24148.745721699997</v>
      </c>
      <c r="BN293" s="17">
        <v>24148.745721699997</v>
      </c>
      <c r="BO293" s="17">
        <v>24146.8444289</v>
      </c>
      <c r="BP293" s="17">
        <v>24139.632644399997</v>
      </c>
      <c r="BQ293" s="17">
        <v>24139.632644399997</v>
      </c>
      <c r="BR293" s="17">
        <v>24139.632644399997</v>
      </c>
      <c r="BS293" s="17">
        <v>24137.850182399998</v>
      </c>
      <c r="BT293" s="17">
        <v>24137.850182399998</v>
      </c>
      <c r="BU293" s="17">
        <v>24130.605732399999</v>
      </c>
      <c r="BV293" s="17">
        <v>24130.605732399999</v>
      </c>
      <c r="BW293" s="17">
        <v>24128.704439599995</v>
      </c>
      <c r="BX293" s="17">
        <v>24128.704439599995</v>
      </c>
      <c r="BY293" s="17">
        <v>24121.261242099994</v>
      </c>
      <c r="BZ293" s="17">
        <v>24121.261242099994</v>
      </c>
      <c r="CA293" s="17">
        <v>24121.261242099994</v>
      </c>
      <c r="CB293" s="17">
        <v>24119.478780099995</v>
      </c>
      <c r="CC293" s="17">
        <v>24109.936185899995</v>
      </c>
      <c r="CD293" s="17">
        <v>24109.936185899995</v>
      </c>
      <c r="CE293" s="17">
        <v>24109.936185899995</v>
      </c>
      <c r="CF293" s="17">
        <v>24108.034893100001</v>
      </c>
      <c r="CG293" s="17">
        <v>24108.034893100001</v>
      </c>
      <c r="CH293" s="17">
        <v>24096.734132199999</v>
      </c>
      <c r="CI293" s="17">
        <v>24096.734132199999</v>
      </c>
      <c r="CJ293" s="17">
        <v>24094.832839399995</v>
      </c>
      <c r="CK293" s="17">
        <v>24094.832839399995</v>
      </c>
      <c r="CL293" s="17">
        <v>24083.175586099998</v>
      </c>
      <c r="CM293" s="17">
        <v>24083.175586099998</v>
      </c>
      <c r="CN293" s="17">
        <v>24081.630785699999</v>
      </c>
      <c r="CO293" s="17">
        <v>24081.630785699999</v>
      </c>
      <c r="CP293" s="17">
        <v>24070.330024799994</v>
      </c>
      <c r="CQ293" s="17">
        <v>24070.330024799994</v>
      </c>
      <c r="CR293" s="17">
        <v>24070.330024799994</v>
      </c>
      <c r="CS293" s="17">
        <v>24068.428731999997</v>
      </c>
      <c r="CT293" s="17">
        <v>24068.428731999997</v>
      </c>
      <c r="CU293" s="17">
        <v>24057.009140299997</v>
      </c>
      <c r="CV293" s="17">
        <v>24057.009140299997</v>
      </c>
      <c r="CW293" s="17">
        <v>24055.226678299998</v>
      </c>
      <c r="CX293" s="17">
        <v>24055.226678299998</v>
      </c>
      <c r="CY293" s="17">
        <v>24043.925917399996</v>
      </c>
      <c r="CZ293" s="17">
        <v>24043.925917399996</v>
      </c>
      <c r="DA293" s="17">
        <v>24043.925917399996</v>
      </c>
      <c r="DB293" s="17">
        <v>24042.024624599995</v>
      </c>
      <c r="DC293" s="17">
        <v>24030.605032899999</v>
      </c>
      <c r="DD293" s="17">
        <v>24030.605032899999</v>
      </c>
      <c r="DE293" s="17">
        <v>24030.605032899999</v>
      </c>
      <c r="DF293" s="17">
        <v>24028.822570899996</v>
      </c>
      <c r="DG293" s="17">
        <v>24061.337868499999</v>
      </c>
      <c r="DH293" s="17">
        <v>24020.160099199995</v>
      </c>
      <c r="DI293" s="17">
        <v>24029.394111400001</v>
      </c>
      <c r="DJ293" s="17">
        <v>24034.944368799996</v>
      </c>
      <c r="DK293" s="17">
        <v>24044.178380999998</v>
      </c>
      <c r="DL293" s="17">
        <v>24004.319756299999</v>
      </c>
      <c r="DM293" s="17">
        <v>24012.2346239</v>
      </c>
      <c r="DN293" s="17">
        <v>24018.022542900002</v>
      </c>
      <c r="DO293" s="17">
        <v>24027.018893499997</v>
      </c>
      <c r="DP293" s="17">
        <v>24036.252905699996</v>
      </c>
      <c r="DQ293" s="17">
        <v>23996.275450200003</v>
      </c>
      <c r="DR293" s="17">
        <v>24005.509462400001</v>
      </c>
      <c r="DS293" s="17">
        <v>24011.178550600001</v>
      </c>
      <c r="DT293" s="17">
        <v>24020.4125628</v>
      </c>
      <c r="DU293" s="17">
        <v>23979.234793499996</v>
      </c>
      <c r="DV293" s="17">
        <v>23988.468805699995</v>
      </c>
      <c r="DW293" s="17">
        <v>23994.0190631</v>
      </c>
      <c r="DX293" s="17">
        <v>24003.253075299999</v>
      </c>
      <c r="DY293" s="17">
        <v>24013.806230899998</v>
      </c>
      <c r="DZ293" s="17">
        <v>23972.509631999998</v>
      </c>
      <c r="EA293" s="17">
        <v>23981.743644199996</v>
      </c>
      <c r="EB293" s="17">
        <v>23987.412732399996</v>
      </c>
      <c r="EC293" s="17">
        <v>23996.646744599995</v>
      </c>
      <c r="ED293" s="17">
        <v>23955.468975299998</v>
      </c>
      <c r="EE293" s="17">
        <v>23964.702987500001</v>
      </c>
      <c r="EF293" s="17">
        <v>23970.253244899995</v>
      </c>
      <c r="EG293" s="17">
        <v>23979.487257099994</v>
      </c>
      <c r="EH293" s="17">
        <v>23938.309487799997</v>
      </c>
      <c r="EI293" s="17">
        <v>23947.5435</v>
      </c>
      <c r="EJ293" s="17">
        <v>23956.777512199998</v>
      </c>
      <c r="EK293" s="17">
        <v>23962.327769599993</v>
      </c>
      <c r="EL293" s="17">
        <v>23971.561780400003</v>
      </c>
      <c r="EM293" s="17">
        <v>23933.984953899999</v>
      </c>
      <c r="EN293" s="17">
        <v>23943.218966099997</v>
      </c>
      <c r="EO293" s="17">
        <v>23949.125715899998</v>
      </c>
      <c r="EP293" s="17">
        <v>23958.359728099997</v>
      </c>
      <c r="EQ293" s="17">
        <v>23917.181958799996</v>
      </c>
      <c r="ER293" s="17">
        <v>23919.414176099999</v>
      </c>
      <c r="ES293" s="17">
        <v>23922.326144199997</v>
      </c>
      <c r="ET293" s="17">
        <v>23934.198445600003</v>
      </c>
      <c r="EU293" s="17">
        <v>23901.222785799997</v>
      </c>
      <c r="EV293" s="17">
        <v>23910.456797999996</v>
      </c>
      <c r="EW293" s="17">
        <v>23916.125886099995</v>
      </c>
      <c r="EX293" s="17">
        <v>23925.359898299997</v>
      </c>
      <c r="EY293" s="17">
        <v>23935.913052099993</v>
      </c>
      <c r="EZ293" s="17">
        <v>23896.799185699998</v>
      </c>
      <c r="FA293" s="17">
        <v>23906.0331979</v>
      </c>
      <c r="FB293" s="17">
        <v>23911.583455299995</v>
      </c>
      <c r="FC293" s="17">
        <v>23920.817467500001</v>
      </c>
      <c r="FD293" s="17">
        <v>23884.223057999996</v>
      </c>
      <c r="FE293" s="17">
        <v>23893.457070200002</v>
      </c>
      <c r="FF293" s="17">
        <v>23899.126158300001</v>
      </c>
      <c r="FG293" s="17">
        <v>23908.3601705</v>
      </c>
      <c r="FH293" s="17">
        <v>23870.565447199995</v>
      </c>
      <c r="FI293" s="17">
        <v>23879.799459399994</v>
      </c>
      <c r="FJ293" s="17">
        <v>23885.349716799999</v>
      </c>
      <c r="FK293" s="17">
        <v>23894.583728999998</v>
      </c>
      <c r="FL293" s="17">
        <v>23906.456028899996</v>
      </c>
      <c r="FM293" s="17">
        <v>23866.023017899999</v>
      </c>
      <c r="FN293" s="17">
        <v>23875.257030099998</v>
      </c>
      <c r="FO293" s="17">
        <v>23880.807287499996</v>
      </c>
      <c r="FP293" s="17">
        <v>23890.041299699995</v>
      </c>
      <c r="FQ293" s="17">
        <v>23853.446890200001</v>
      </c>
      <c r="FR293" s="17">
        <v>23862.680902399999</v>
      </c>
      <c r="FS293" s="17">
        <v>23868.349990499999</v>
      </c>
      <c r="FT293" s="17">
        <v>23877.584002700001</v>
      </c>
      <c r="FU293" s="17">
        <v>23839.789279399993</v>
      </c>
      <c r="FV293" s="17">
        <v>23849.023291599999</v>
      </c>
      <c r="FW293" s="17">
        <v>23858.257303799997</v>
      </c>
      <c r="FX293" s="17">
        <v>23863.807561199999</v>
      </c>
      <c r="FY293" s="17">
        <v>23875.679861399996</v>
      </c>
      <c r="FZ293" s="17">
        <v>23836.447163899997</v>
      </c>
      <c r="GA293" s="17">
        <v>23845.681176099995</v>
      </c>
      <c r="GB293" s="17">
        <v>23851.350264299996</v>
      </c>
      <c r="GC293" s="17">
        <v>23860.584276499994</v>
      </c>
      <c r="GD293" s="17">
        <v>23822.789553199997</v>
      </c>
      <c r="GE293" s="17">
        <v>23832.023565399999</v>
      </c>
      <c r="GF293" s="17">
        <v>23837.5738227</v>
      </c>
      <c r="GG293" s="17">
        <v>23846.807834899999</v>
      </c>
      <c r="GH293" s="17">
        <v>23846.807834899999</v>
      </c>
      <c r="GI293" s="17">
        <v>23818.247123799996</v>
      </c>
      <c r="GJ293" s="17">
        <v>23827.481135999999</v>
      </c>
      <c r="GK293" s="17">
        <v>23833.031393899997</v>
      </c>
      <c r="GL293" s="17">
        <v>23843.584549300002</v>
      </c>
      <c r="GM293" s="17">
        <v>23808.071624199994</v>
      </c>
      <c r="GN293" s="17">
        <v>23817.305636399997</v>
      </c>
      <c r="GO293" s="17">
        <v>23823.212386200001</v>
      </c>
      <c r="GP293" s="17">
        <v>23832.446398399999</v>
      </c>
      <c r="GQ293" s="17">
        <v>23792.013387399995</v>
      </c>
      <c r="GR293" s="17">
        <v>23803.885688799997</v>
      </c>
      <c r="GS293" s="17">
        <v>23809.435946199999</v>
      </c>
      <c r="GT293" s="17">
        <v>23818.669958399994</v>
      </c>
      <c r="GU293" s="17">
        <v>23780.756404299998</v>
      </c>
      <c r="GV293" s="17">
        <v>23791.309561099995</v>
      </c>
      <c r="GW293" s="17">
        <v>23796.978649299996</v>
      </c>
      <c r="GX293" s="17">
        <v>23806.212661499994</v>
      </c>
      <c r="GY293" s="17">
        <v>23818.084959899996</v>
      </c>
      <c r="GZ293" s="17">
        <v>23777.651948899998</v>
      </c>
      <c r="HA293" s="17">
        <v>23786.885961099997</v>
      </c>
      <c r="HB293" s="17">
        <v>23792.436218499999</v>
      </c>
      <c r="HC293" s="17">
        <v>23801.670230699998</v>
      </c>
      <c r="HD293" s="17">
        <v>23765.0758212</v>
      </c>
      <c r="HE293" s="17">
        <v>23774.309833399999</v>
      </c>
      <c r="HF293" s="17">
        <v>23779.978921599999</v>
      </c>
      <c r="HG293" s="17">
        <v>23787.893789199996</v>
      </c>
      <c r="HH293" s="17">
        <v>23751.4182105</v>
      </c>
      <c r="HI293" s="17">
        <v>23760.652222699999</v>
      </c>
      <c r="HJ293" s="17">
        <v>23769.886234899997</v>
      </c>
      <c r="HK293" s="17">
        <v>23775.436492299996</v>
      </c>
      <c r="HL293" s="17">
        <v>23784.670504499998</v>
      </c>
      <c r="HM293" s="17">
        <v>23746.875781199997</v>
      </c>
      <c r="HN293" s="17">
        <v>23756.109793399995</v>
      </c>
      <c r="HO293" s="17">
        <v>23761.660050800001</v>
      </c>
      <c r="HP293" s="17">
        <v>23770.894063</v>
      </c>
      <c r="HQ293" s="17">
        <v>23734.299653499998</v>
      </c>
      <c r="HR293" s="17">
        <v>23743.533665699997</v>
      </c>
      <c r="HS293" s="17">
        <v>23749.202753900001</v>
      </c>
      <c r="HT293" s="17">
        <v>23758.436766099996</v>
      </c>
      <c r="HU293" s="17">
        <v>20715.050338099998</v>
      </c>
      <c r="HV293" s="17">
        <v>20679.113555200001</v>
      </c>
      <c r="HW293" s="17">
        <v>20687.457984299999</v>
      </c>
      <c r="HX293" s="17">
        <v>20692.118658599997</v>
      </c>
      <c r="HY293" s="17">
        <v>20617.154161800001</v>
      </c>
      <c r="HZ293" s="17">
        <v>20585.910212300001</v>
      </c>
      <c r="IA293" s="17">
        <v>20594.254641399999</v>
      </c>
      <c r="IB293" s="17">
        <v>20599.034146500002</v>
      </c>
      <c r="IC293" s="17">
        <v>19642.577476300001</v>
      </c>
      <c r="ID293" s="17">
        <v>19651.474631600002</v>
      </c>
      <c r="IE293" s="17">
        <v>19623.766492700001</v>
      </c>
      <c r="IF293" s="17">
        <v>19627.867750099998</v>
      </c>
      <c r="IG293" s="17">
        <v>19635.6527623</v>
      </c>
      <c r="IH293" s="17">
        <v>19645.662062200001</v>
      </c>
      <c r="II293" s="17">
        <v>19614.6174895</v>
      </c>
      <c r="IJ293" s="17">
        <v>19622.402501700002</v>
      </c>
      <c r="IK293" s="17">
        <v>19626.5037591</v>
      </c>
      <c r="IL293" s="17">
        <v>19634.288771300002</v>
      </c>
      <c r="IM293" s="17">
        <v>19607.4551139</v>
      </c>
      <c r="IN293" s="17">
        <v>19615.240126099998</v>
      </c>
      <c r="IO293" s="17">
        <v>19619.579045099999</v>
      </c>
      <c r="IP293" s="17">
        <v>19625.139768099998</v>
      </c>
      <c r="IQ293" s="17">
        <v>19598.5437723</v>
      </c>
      <c r="IR293" s="17">
        <v>19606.328784500001</v>
      </c>
      <c r="IS293" s="17">
        <v>19610.430041899999</v>
      </c>
      <c r="IT293" s="17">
        <v>19618.215054100001</v>
      </c>
      <c r="IU293" s="17">
        <v>19627.112209700001</v>
      </c>
      <c r="IV293" s="17">
        <v>19598.173095099999</v>
      </c>
      <c r="IW293" s="17">
        <v>19605.958107300001</v>
      </c>
      <c r="IX293" s="17">
        <v>19610.178195500001</v>
      </c>
      <c r="IY293" s="17">
        <v>19617.963207699999</v>
      </c>
      <c r="IZ293" s="17">
        <v>19589.142922700001</v>
      </c>
      <c r="JA293" s="17">
        <v>19596.927934899999</v>
      </c>
      <c r="JB293" s="17">
        <v>19601.0291923</v>
      </c>
      <c r="JC293" s="17">
        <v>19607.702059899999</v>
      </c>
      <c r="JD293" s="17">
        <v>19580.987233299998</v>
      </c>
      <c r="JE293" s="17">
        <v>19588.7722455</v>
      </c>
      <c r="JF293" s="17">
        <v>19592.9923337</v>
      </c>
      <c r="JG293" s="17">
        <v>19600.777345900002</v>
      </c>
      <c r="JH293" s="17">
        <v>19610.786645799999</v>
      </c>
      <c r="JI293" s="17">
        <v>19579.742073099998</v>
      </c>
      <c r="JJ293" s="17">
        <v>19587.5270853</v>
      </c>
      <c r="JK293" s="17">
        <v>0</v>
      </c>
      <c r="JL293" s="17">
        <v>0</v>
      </c>
      <c r="JM293" s="17">
        <v>0</v>
      </c>
      <c r="JN293" s="17">
        <v>0</v>
      </c>
      <c r="JO293" s="17">
        <v>0</v>
      </c>
      <c r="JP293" s="17">
        <v>0</v>
      </c>
      <c r="JQ293" s="17">
        <v>0</v>
      </c>
      <c r="JR293" s="17">
        <v>0</v>
      </c>
      <c r="JS293" s="17">
        <v>0</v>
      </c>
      <c r="JT293" s="17">
        <v>0</v>
      </c>
      <c r="JU293" s="17">
        <v>0</v>
      </c>
      <c r="JV293" s="17">
        <v>0</v>
      </c>
      <c r="JW293" s="17">
        <v>0</v>
      </c>
      <c r="JX293" s="17">
        <v>0</v>
      </c>
      <c r="JY293" s="17">
        <v>0</v>
      </c>
      <c r="JZ293" s="17">
        <v>0</v>
      </c>
      <c r="KA293" s="17">
        <v>0</v>
      </c>
      <c r="KB293" s="17">
        <v>0</v>
      </c>
      <c r="KC293" s="17">
        <v>0</v>
      </c>
      <c r="KD293" s="17">
        <v>0</v>
      </c>
      <c r="KE293" s="17">
        <v>0</v>
      </c>
      <c r="KF293" s="17">
        <v>0</v>
      </c>
      <c r="KG293" s="17">
        <v>0</v>
      </c>
      <c r="KH293" s="17">
        <v>0</v>
      </c>
    </row>
    <row r="294" spans="2:294" x14ac:dyDescent="0.2">
      <c r="B294" s="17" t="s">
        <v>172</v>
      </c>
      <c r="C294" s="17">
        <v>-3443.6113193000001</v>
      </c>
      <c r="D294" s="17">
        <v>-3580.0655663999996</v>
      </c>
      <c r="E294" s="17">
        <v>-3617.9022701999997</v>
      </c>
      <c r="F294" s="17">
        <v>-3636.0862936999997</v>
      </c>
      <c r="G294" s="17">
        <v>-3560.7679755000004</v>
      </c>
      <c r="H294" s="17">
        <v>-3639.8628942999999</v>
      </c>
      <c r="I294" s="17">
        <v>-3621.4465507</v>
      </c>
      <c r="J294" s="17">
        <v>-3651.1674779</v>
      </c>
      <c r="K294" s="17">
        <v>-3631.9299257000002</v>
      </c>
      <c r="L294" s="17">
        <v>-3246.7718622000002</v>
      </c>
      <c r="M294" s="17">
        <v>-1131.2913319000002</v>
      </c>
      <c r="N294" s="17">
        <v>-3640.5412857000001</v>
      </c>
      <c r="O294" s="17">
        <v>-3700.0865889000002</v>
      </c>
      <c r="P294" s="17">
        <v>-3689.4579268000002</v>
      </c>
      <c r="Q294" s="17">
        <v>-3669.4666880999998</v>
      </c>
      <c r="R294" s="17">
        <v>-3757.0171605999999</v>
      </c>
      <c r="S294" s="17">
        <v>-3826.8678276000005</v>
      </c>
      <c r="T294" s="17">
        <v>-7227.1531369000013</v>
      </c>
      <c r="U294" s="17">
        <v>-3534.1154763</v>
      </c>
      <c r="V294" s="17">
        <v>-2940.5446099999999</v>
      </c>
      <c r="W294" s="17">
        <v>141.71092089999999</v>
      </c>
      <c r="X294" s="17">
        <v>504.09278580000006</v>
      </c>
      <c r="Y294" s="17">
        <v>113.31119419999997</v>
      </c>
      <c r="Z294" s="17">
        <v>165.73572250000001</v>
      </c>
      <c r="AA294" s="17">
        <v>-142.93503390000001</v>
      </c>
      <c r="AB294" s="17">
        <v>241.78260440000003</v>
      </c>
      <c r="AC294" s="17">
        <v>275.20208250000002</v>
      </c>
      <c r="AD294" s="17">
        <v>913.69223999999997</v>
      </c>
      <c r="AE294" s="17">
        <v>11.693546999999992</v>
      </c>
      <c r="AF294" s="17">
        <v>281.23473810000002</v>
      </c>
      <c r="AG294" s="17">
        <v>131.71819449999998</v>
      </c>
      <c r="AH294" s="17">
        <v>-189.07915760000006</v>
      </c>
      <c r="AI294" s="17">
        <v>-553.51118880000001</v>
      </c>
      <c r="AJ294" s="17">
        <v>-708.6358937</v>
      </c>
      <c r="AK294" s="17">
        <v>-651.70680719999996</v>
      </c>
      <c r="AL294" s="17">
        <v>-970.23574670000005</v>
      </c>
      <c r="AM294" s="17">
        <v>156.102949</v>
      </c>
      <c r="AN294" s="17">
        <v>1122.3491676000001</v>
      </c>
      <c r="AO294" s="17">
        <v>82.962621799999994</v>
      </c>
      <c r="AP294" s="17">
        <v>175.65986250000003</v>
      </c>
      <c r="AQ294" s="17">
        <v>3950.4261016999999</v>
      </c>
      <c r="AR294" s="17">
        <v>79.768970599999989</v>
      </c>
      <c r="AS294" s="17">
        <v>84.017236499999996</v>
      </c>
      <c r="AT294" s="17">
        <v>94.702445000000012</v>
      </c>
      <c r="AU294" s="17">
        <v>148.38229079999996</v>
      </c>
      <c r="AV294" s="17">
        <v>386.6796078000001</v>
      </c>
      <c r="AW294" s="17">
        <v>109.32990219999999</v>
      </c>
      <c r="AX294" s="17">
        <v>85.373506800000015</v>
      </c>
      <c r="AY294" s="17">
        <v>156.50087569999999</v>
      </c>
      <c r="AZ294" s="17">
        <v>346.84431520000004</v>
      </c>
      <c r="BA294" s="17">
        <v>115.81616109999999</v>
      </c>
      <c r="BB294" s="17">
        <v>13.746166199999998</v>
      </c>
      <c r="BC294" s="17">
        <v>32.3033055</v>
      </c>
      <c r="BD294" s="17">
        <v>82.078193300000009</v>
      </c>
      <c r="BE294" s="17">
        <v>133.9426407</v>
      </c>
      <c r="BF294" s="17">
        <v>27.268891200000002</v>
      </c>
      <c r="BG294" s="17">
        <v>139.73037870000002</v>
      </c>
      <c r="BH294" s="17">
        <v>145.80622679999999</v>
      </c>
      <c r="BI294" s="17">
        <v>26.907567400000001</v>
      </c>
      <c r="BJ294" s="17">
        <v>274.2821525</v>
      </c>
      <c r="BK294" s="17">
        <v>27.777446300000005</v>
      </c>
      <c r="BL294" s="17">
        <v>1557.4336176999998</v>
      </c>
      <c r="BM294" s="17">
        <v>132.10179019999998</v>
      </c>
      <c r="BN294" s="17">
        <v>30.056554999999999</v>
      </c>
      <c r="BO294" s="17">
        <v>35.604057300000001</v>
      </c>
      <c r="BP294" s="17">
        <v>95.848763700000006</v>
      </c>
      <c r="BQ294" s="17">
        <v>64.547269700000001</v>
      </c>
      <c r="BR294" s="17">
        <v>638.97543509999991</v>
      </c>
      <c r="BS294" s="17">
        <v>72.087865199999996</v>
      </c>
      <c r="BT294" s="17">
        <v>785.65817639999989</v>
      </c>
      <c r="BU294" s="17">
        <v>449.7428379000001</v>
      </c>
      <c r="BV294" s="17">
        <v>90.262672999999992</v>
      </c>
      <c r="BW294" s="17">
        <v>2662.4993115999996</v>
      </c>
      <c r="BX294" s="17">
        <v>91.623998199999988</v>
      </c>
      <c r="BY294" s="17">
        <v>838.97866849999991</v>
      </c>
      <c r="BZ294" s="17">
        <v>5438.0033997</v>
      </c>
      <c r="CA294" s="17">
        <v>116.92558720000001</v>
      </c>
      <c r="CB294" s="17">
        <v>4026.2471185000004</v>
      </c>
      <c r="CC294" s="17">
        <v>-278.25562200000002</v>
      </c>
      <c r="CD294" s="17">
        <v>-683.74653739999997</v>
      </c>
      <c r="CE294" s="17">
        <v>1319.2158861999999</v>
      </c>
      <c r="CF294" s="17">
        <v>228.5597266</v>
      </c>
      <c r="CG294" s="17">
        <v>35.293828900000001</v>
      </c>
      <c r="CH294" s="17">
        <v>95.620517800000002</v>
      </c>
      <c r="CI294" s="17">
        <v>1141.9654619</v>
      </c>
      <c r="CJ294" s="17">
        <v>9.7586043000000036</v>
      </c>
      <c r="CK294" s="17">
        <v>220.98726109999998</v>
      </c>
      <c r="CL294" s="17">
        <v>35.571702099999989</v>
      </c>
      <c r="CM294" s="17">
        <v>632.45827610000003</v>
      </c>
      <c r="CN294" s="17">
        <v>97.085981699999991</v>
      </c>
      <c r="CO294" s="17">
        <v>48.768505400000002</v>
      </c>
      <c r="CP294" s="17">
        <v>74.922587200000009</v>
      </c>
      <c r="CQ294" s="17">
        <v>1918.4872261000003</v>
      </c>
      <c r="CR294" s="17">
        <v>28.500268299999998</v>
      </c>
      <c r="CS294" s="17">
        <v>96.311589699999985</v>
      </c>
      <c r="CT294" s="17">
        <v>20.465944400000001</v>
      </c>
      <c r="CU294" s="17">
        <v>3541.3388266999996</v>
      </c>
      <c r="CV294" s="17">
        <v>174.99214479999998</v>
      </c>
      <c r="CW294" s="17">
        <v>22.509623299999994</v>
      </c>
      <c r="CX294" s="17">
        <v>98.981516799999994</v>
      </c>
      <c r="CY294" s="17">
        <v>76.665866100000002</v>
      </c>
      <c r="CZ294" s="17">
        <v>138.12346639999998</v>
      </c>
      <c r="DA294" s="17">
        <v>249.88372640000006</v>
      </c>
      <c r="DB294" s="17">
        <v>1296.8300191999999</v>
      </c>
      <c r="DC294" s="17">
        <v>61.5468239</v>
      </c>
      <c r="DD294" s="17">
        <v>81.846817799999997</v>
      </c>
      <c r="DE294" s="17">
        <v>142.8103212</v>
      </c>
      <c r="DF294" s="17">
        <v>19.461442000000002</v>
      </c>
      <c r="DG294" s="17">
        <v>52.380760000000002</v>
      </c>
      <c r="DH294" s="17">
        <v>178.3559017</v>
      </c>
      <c r="DI294" s="17">
        <v>256.7100026</v>
      </c>
      <c r="DJ294" s="17">
        <v>234.86290969999999</v>
      </c>
      <c r="DK294" s="17">
        <v>161.63565069999999</v>
      </c>
      <c r="DL294" s="17">
        <v>151.08041789999999</v>
      </c>
      <c r="DM294" s="17">
        <v>194.87066780000001</v>
      </c>
      <c r="DN294" s="17">
        <v>77.965780100000018</v>
      </c>
      <c r="DO294" s="17">
        <v>189.6024642000001</v>
      </c>
      <c r="DP294" s="17">
        <v>327.51026890000003</v>
      </c>
      <c r="DQ294" s="17">
        <v>846.82852739999987</v>
      </c>
      <c r="DR294" s="17">
        <v>1426.4096194000001</v>
      </c>
      <c r="DS294" s="17">
        <v>273.82711440000003</v>
      </c>
      <c r="DT294" s="17">
        <v>164.14490149999997</v>
      </c>
      <c r="DU294" s="17">
        <v>106.22604360000001</v>
      </c>
      <c r="DV294" s="17">
        <v>239.41450029999999</v>
      </c>
      <c r="DW294" s="17">
        <v>72.866240500000004</v>
      </c>
      <c r="DX294" s="17">
        <v>167.45178390000001</v>
      </c>
      <c r="DY294" s="17">
        <v>104.8269428</v>
      </c>
      <c r="DZ294" s="17">
        <v>40.361577000000004</v>
      </c>
      <c r="EA294" s="17">
        <v>428.96626769999995</v>
      </c>
      <c r="EB294" s="17">
        <v>551.68704600000001</v>
      </c>
      <c r="EC294" s="17">
        <v>-484.10588149999995</v>
      </c>
      <c r="ED294" s="17">
        <v>123.35092259999998</v>
      </c>
      <c r="EE294" s="17">
        <v>3667.1342871999991</v>
      </c>
      <c r="EF294" s="17">
        <v>-351.53068530000002</v>
      </c>
      <c r="EG294" s="17">
        <v>-140.96844060000001</v>
      </c>
      <c r="EH294" s="17">
        <v>111.6272554</v>
      </c>
      <c r="EI294" s="17">
        <v>1061.5283382000002</v>
      </c>
      <c r="EJ294" s="17">
        <v>-86.873269900000011</v>
      </c>
      <c r="EK294" s="17">
        <v>111.29778599999997</v>
      </c>
      <c r="EL294" s="17">
        <v>446.26079110000001</v>
      </c>
      <c r="EM294" s="17">
        <v>-249.66073290000003</v>
      </c>
      <c r="EN294" s="17">
        <v>37.7387546</v>
      </c>
      <c r="EO294" s="17">
        <v>83.061235799999992</v>
      </c>
      <c r="EP294" s="17">
        <v>2956.3877053999995</v>
      </c>
      <c r="EQ294" s="17">
        <v>537.62264540000001</v>
      </c>
      <c r="ER294" s="17">
        <v>160.61485519999999</v>
      </c>
      <c r="ES294" s="17">
        <v>65.482516599999997</v>
      </c>
      <c r="ET294" s="17">
        <v>74.067372699999993</v>
      </c>
      <c r="EU294" s="17">
        <v>495.57203569999996</v>
      </c>
      <c r="EV294" s="17">
        <v>253.05585420000003</v>
      </c>
      <c r="EW294" s="17">
        <v>583.57687290000001</v>
      </c>
      <c r="EX294" s="17">
        <v>224.17274840000002</v>
      </c>
      <c r="EY294" s="17">
        <v>709.55844949999994</v>
      </c>
      <c r="EZ294" s="17">
        <v>158.42056990000003</v>
      </c>
      <c r="FA294" s="17">
        <v>352.66311889999997</v>
      </c>
      <c r="FB294" s="17">
        <v>57.962659599999995</v>
      </c>
      <c r="FC294" s="17">
        <v>336.18399749999998</v>
      </c>
      <c r="FD294" s="17">
        <v>308.68219970000001</v>
      </c>
      <c r="FE294" s="17">
        <v>37.525457199999998</v>
      </c>
      <c r="FF294" s="17">
        <v>82.44845119999998</v>
      </c>
      <c r="FG294" s="17">
        <v>157.30297909999999</v>
      </c>
      <c r="FH294" s="17">
        <v>491.28955689999998</v>
      </c>
      <c r="FI294" s="17">
        <v>79.252622999999986</v>
      </c>
      <c r="FJ294" s="17">
        <v>82.251422399999996</v>
      </c>
      <c r="FK294" s="17">
        <v>2315.7495886000002</v>
      </c>
      <c r="FL294" s="17">
        <v>97.308923799999974</v>
      </c>
      <c r="FM294" s="17">
        <v>290.64637470000002</v>
      </c>
      <c r="FN294" s="17">
        <v>80.484549299999983</v>
      </c>
      <c r="FO294" s="17">
        <v>258.8427403</v>
      </c>
      <c r="FP294" s="17">
        <v>1424.6652449999999</v>
      </c>
      <c r="FQ294" s="17">
        <v>163.11477050000002</v>
      </c>
      <c r="FR294" s="17">
        <v>-9.6931085999999986</v>
      </c>
      <c r="FS294" s="17">
        <v>1196.4290271</v>
      </c>
      <c r="FT294" s="17">
        <v>86.375920700000009</v>
      </c>
      <c r="FU294" s="17">
        <v>-401.11358840000003</v>
      </c>
      <c r="FV294" s="17">
        <v>197.99483359999999</v>
      </c>
      <c r="FW294" s="17">
        <v>339.81417709999999</v>
      </c>
      <c r="FX294" s="17">
        <v>112.81041839999997</v>
      </c>
      <c r="FY294" s="17">
        <v>77.893607100000025</v>
      </c>
      <c r="FZ294" s="17">
        <v>824.40935680000007</v>
      </c>
      <c r="GA294" s="17">
        <v>-31.147992899999998</v>
      </c>
      <c r="GB294" s="17">
        <v>727.70155929999999</v>
      </c>
      <c r="GC294" s="17">
        <v>378.49899140000002</v>
      </c>
      <c r="GD294" s="17">
        <v>193.44778030000001</v>
      </c>
      <c r="GE294" s="17">
        <v>431.54291300000006</v>
      </c>
      <c r="GF294" s="17">
        <v>72.320672900000005</v>
      </c>
      <c r="GG294" s="17">
        <v>2292.6435442000002</v>
      </c>
      <c r="GH294" s="17">
        <v>2292.6435442000002</v>
      </c>
      <c r="GI294" s="17">
        <v>83.153025699999986</v>
      </c>
      <c r="GJ294" s="17">
        <v>99.183435200000005</v>
      </c>
      <c r="GK294" s="17">
        <v>140.54841900000002</v>
      </c>
      <c r="GL294" s="17">
        <v>528.24630930000001</v>
      </c>
      <c r="GM294" s="17">
        <v>99.578437600000001</v>
      </c>
      <c r="GN294" s="17">
        <v>124.42441009999999</v>
      </c>
      <c r="GO294" s="17">
        <v>1001.8577381</v>
      </c>
      <c r="GP294" s="17">
        <v>185.19476090000003</v>
      </c>
      <c r="GQ294" s="17">
        <v>328.32042330000002</v>
      </c>
      <c r="GR294" s="17">
        <v>64.209847900000014</v>
      </c>
      <c r="GS294" s="17">
        <v>317.272426</v>
      </c>
      <c r="GT294" s="17">
        <v>663.04333030000009</v>
      </c>
      <c r="GU294" s="17">
        <v>11265.047909200001</v>
      </c>
      <c r="GV294" s="17">
        <v>105.437022</v>
      </c>
      <c r="GW294" s="17">
        <v>495.94015470000005</v>
      </c>
      <c r="GX294" s="17">
        <v>2201.6270881999999</v>
      </c>
      <c r="GY294" s="17">
        <v>4276.3392950000007</v>
      </c>
      <c r="GZ294" s="17">
        <v>123.92805460000001</v>
      </c>
      <c r="HA294" s="17">
        <v>122.42401129999999</v>
      </c>
      <c r="HB294" s="17">
        <v>635.52220580000005</v>
      </c>
      <c r="HC294" s="17">
        <v>778.61457139999993</v>
      </c>
      <c r="HD294" s="17">
        <v>762.66152959999988</v>
      </c>
      <c r="HE294" s="17">
        <v>51.368164800000002</v>
      </c>
      <c r="HF294" s="17">
        <v>49.001451500000002</v>
      </c>
      <c r="HG294" s="17">
        <v>67.461117500000015</v>
      </c>
      <c r="HH294" s="17">
        <v>1539.2880389000002</v>
      </c>
      <c r="HI294" s="17">
        <v>110.95035579999998</v>
      </c>
      <c r="HJ294" s="17">
        <v>176.00038109999997</v>
      </c>
      <c r="HK294" s="17">
        <v>412.6381914000001</v>
      </c>
      <c r="HL294" s="17">
        <v>2027.3496438999998</v>
      </c>
      <c r="HM294" s="17">
        <v>441.53875589999996</v>
      </c>
      <c r="HN294" s="17">
        <v>2662.8627236000002</v>
      </c>
      <c r="HO294" s="17">
        <v>49.699879600000003</v>
      </c>
      <c r="HP294" s="17">
        <v>68.081566500000008</v>
      </c>
      <c r="HQ294" s="17">
        <v>538.77750349999997</v>
      </c>
      <c r="HR294" s="17">
        <v>159.89357739999997</v>
      </c>
      <c r="HS294" s="17">
        <v>2596.9135335999999</v>
      </c>
      <c r="HT294" s="17">
        <v>190.82336279999996</v>
      </c>
      <c r="HU294" s="17">
        <v>127.73106740000001</v>
      </c>
      <c r="HV294" s="17">
        <v>552.85402150000004</v>
      </c>
      <c r="HW294" s="17">
        <v>80.960203399999983</v>
      </c>
      <c r="HX294" s="17">
        <v>146.12237489999998</v>
      </c>
      <c r="HY294" s="17">
        <v>99.659791399999989</v>
      </c>
      <c r="HZ294" s="17">
        <v>765.63841830000001</v>
      </c>
      <c r="IA294" s="17">
        <v>172.1943392</v>
      </c>
      <c r="IB294" s="17">
        <v>271.02396390000007</v>
      </c>
      <c r="IC294" s="17">
        <v>24820.220101199997</v>
      </c>
      <c r="ID294" s="17">
        <v>19323.104637200002</v>
      </c>
      <c r="IE294" s="17">
        <v>74.461141100000006</v>
      </c>
      <c r="IF294" s="17">
        <v>174.74906620000002</v>
      </c>
      <c r="IG294" s="17">
        <v>129.6296854</v>
      </c>
      <c r="IH294" s="17">
        <v>811.4357960000001</v>
      </c>
      <c r="II294" s="17">
        <v>117.00814670000001</v>
      </c>
      <c r="IJ294" s="17">
        <v>321.68716089999998</v>
      </c>
      <c r="IK294" s="17">
        <v>229.14219200000002</v>
      </c>
      <c r="IL294" s="17">
        <v>-258.559665</v>
      </c>
      <c r="IM294" s="17">
        <v>305.24893020000013</v>
      </c>
      <c r="IN294" s="17">
        <v>-445.89849939999999</v>
      </c>
      <c r="IO294" s="17">
        <v>-372.81217660000004</v>
      </c>
      <c r="IP294" s="17">
        <v>-639.10538059999999</v>
      </c>
      <c r="IQ294" s="17">
        <v>251.29783240000009</v>
      </c>
      <c r="IR294" s="17">
        <v>-550.85039640000002</v>
      </c>
      <c r="IS294" s="17">
        <v>2096.7524125</v>
      </c>
      <c r="IT294" s="17">
        <v>-572.84862489999989</v>
      </c>
      <c r="IU294" s="17">
        <v>258.33313410000011</v>
      </c>
      <c r="IV294" s="17">
        <v>-586.49003369999991</v>
      </c>
      <c r="IW294" s="17">
        <v>-460.07859439999999</v>
      </c>
      <c r="IX294" s="17">
        <v>-304.98858729999995</v>
      </c>
      <c r="IY294" s="17">
        <v>-492.77042940000001</v>
      </c>
      <c r="IZ294" s="17">
        <v>10389.253481199999</v>
      </c>
      <c r="JA294" s="17">
        <v>-606.65660719999994</v>
      </c>
      <c r="JB294" s="17">
        <v>-504.25907769999998</v>
      </c>
      <c r="JC294" s="17">
        <v>525.90628779999997</v>
      </c>
      <c r="JD294" s="17">
        <v>412.17462670000003</v>
      </c>
      <c r="JE294" s="17">
        <v>712.66331660000014</v>
      </c>
      <c r="JF294" s="17">
        <v>-441.17814669999984</v>
      </c>
      <c r="JG294" s="17">
        <v>-64.120871899999898</v>
      </c>
      <c r="JH294" s="17">
        <v>261.09385850000012</v>
      </c>
      <c r="JI294" s="17">
        <v>-1805.9468651999998</v>
      </c>
      <c r="JJ294" s="17">
        <v>-407.21990410000006</v>
      </c>
      <c r="JK294" s="17">
        <v>-518.6231315</v>
      </c>
      <c r="JL294" s="17">
        <v>-437.60244710000001</v>
      </c>
      <c r="JM294" s="17">
        <v>-435.95372250000003</v>
      </c>
      <c r="JN294" s="17">
        <v>112.81635040000006</v>
      </c>
      <c r="JO294" s="17">
        <v>-499.86820030000001</v>
      </c>
      <c r="JP294" s="17">
        <v>43.190975499999965</v>
      </c>
      <c r="JQ294" s="17">
        <v>-381.70653069999992</v>
      </c>
      <c r="JR294" s="17">
        <v>296.13926599999996</v>
      </c>
      <c r="JS294" s="17">
        <v>152.64273410000001</v>
      </c>
      <c r="JT294" s="17">
        <v>534.63673329999995</v>
      </c>
      <c r="JU294" s="17">
        <v>409.4157826</v>
      </c>
      <c r="JV294" s="17">
        <v>3372.6948646000005</v>
      </c>
      <c r="JW294" s="17">
        <v>269.7172147</v>
      </c>
      <c r="JX294" s="17">
        <v>253.44827430000001</v>
      </c>
      <c r="JY294" s="17">
        <v>916.35115089999988</v>
      </c>
      <c r="JZ294" s="17">
        <v>680.77261299999998</v>
      </c>
      <c r="KA294" s="17">
        <v>436.87204229999998</v>
      </c>
      <c r="KB294" s="17">
        <v>96.886214899999999</v>
      </c>
      <c r="KC294" s="17">
        <v>1149.6639799000002</v>
      </c>
      <c r="KD294" s="17">
        <v>618.52797620000001</v>
      </c>
      <c r="KE294" s="17">
        <v>-7520.0344591000012</v>
      </c>
      <c r="KF294" s="17">
        <v>996.2229466</v>
      </c>
      <c r="KG294" s="17">
        <v>267.03781070000002</v>
      </c>
      <c r="KH294" s="17">
        <v>291.12647909999998</v>
      </c>
    </row>
    <row r="295" spans="2:294" x14ac:dyDescent="0.2"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</row>
    <row r="296" spans="2:294" x14ac:dyDescent="0.2">
      <c r="B296" s="14" t="s">
        <v>173</v>
      </c>
      <c r="C296" s="14">
        <v>-57592.422146600002</v>
      </c>
      <c r="D296" s="14">
        <v>-65791.742601899998</v>
      </c>
      <c r="E296" s="14">
        <v>-61644.748289499999</v>
      </c>
      <c r="F296" s="14">
        <v>-58513.090001200006</v>
      </c>
      <c r="G296" s="14">
        <v>-55671.00309820001</v>
      </c>
      <c r="H296" s="14">
        <v>-49631.139177799996</v>
      </c>
      <c r="I296" s="14">
        <v>-46670.671090200005</v>
      </c>
      <c r="J296" s="14">
        <v>-46663.618952000004</v>
      </c>
      <c r="K296" s="14">
        <v>-37958.234377599998</v>
      </c>
      <c r="L296" s="14">
        <v>-35685.922865600005</v>
      </c>
      <c r="M296" s="14">
        <v>-32920.696928400001</v>
      </c>
      <c r="N296" s="14">
        <v>-30568.615249800001</v>
      </c>
      <c r="O296" s="14">
        <v>-30239.817004300003</v>
      </c>
      <c r="P296" s="14">
        <v>-25624.932216900001</v>
      </c>
      <c r="Q296" s="14">
        <v>-24981.094826100001</v>
      </c>
      <c r="R296" s="14">
        <v>-23175.791937299993</v>
      </c>
      <c r="S296" s="14">
        <v>-22365.652321200003</v>
      </c>
      <c r="T296" s="14">
        <v>-7056.6041399000005</v>
      </c>
      <c r="U296" s="14">
        <v>-6779.2860726000008</v>
      </c>
      <c r="V296" s="14">
        <v>-4341.2985525000004</v>
      </c>
      <c r="W296" s="14">
        <v>-4727.9966176000007</v>
      </c>
      <c r="X296" s="14">
        <v>-5444.8523403000008</v>
      </c>
      <c r="Y296" s="14">
        <v>-6810.6933374</v>
      </c>
      <c r="Z296" s="14">
        <v>-8857.5543152999999</v>
      </c>
      <c r="AA296" s="14">
        <v>-9779.7043876000007</v>
      </c>
      <c r="AB296" s="14">
        <v>-11365.009452800001</v>
      </c>
      <c r="AC296" s="14">
        <v>-13935.552509100004</v>
      </c>
      <c r="AD296" s="14">
        <v>-19835.927719799998</v>
      </c>
      <c r="AE296" s="14">
        <v>-20331.618502400004</v>
      </c>
      <c r="AF296" s="14">
        <v>-24650.757237600003</v>
      </c>
      <c r="AG296" s="14">
        <v>-24409.320042899999</v>
      </c>
      <c r="AH296" s="14">
        <v>-24587.806076600005</v>
      </c>
      <c r="AI296" s="14">
        <v>-24491.067558900002</v>
      </c>
      <c r="AJ296" s="14">
        <v>-23925.491579200007</v>
      </c>
      <c r="AK296" s="14">
        <v>-23327.074078800004</v>
      </c>
      <c r="AL296" s="14">
        <v>-21711.312176400002</v>
      </c>
      <c r="AM296" s="14">
        <v>-21421.202728100001</v>
      </c>
      <c r="AN296" s="14">
        <v>-21854.546889599998</v>
      </c>
      <c r="AO296" s="14">
        <v>-20913.3185964</v>
      </c>
      <c r="AP296" s="14">
        <v>-19829.629813</v>
      </c>
      <c r="AQ296" s="14">
        <v>-18426.018841900001</v>
      </c>
      <c r="AR296" s="14">
        <v>-14419.081282699999</v>
      </c>
      <c r="AS296" s="14">
        <v>-14211.094268399998</v>
      </c>
      <c r="AT296" s="14">
        <v>-13979.127806600001</v>
      </c>
      <c r="AU296" s="14">
        <v>-13183.8544167</v>
      </c>
      <c r="AV296" s="14">
        <v>-9915.7955540000003</v>
      </c>
      <c r="AW296" s="14">
        <v>-9133.6860636000001</v>
      </c>
      <c r="AX296" s="14">
        <v>-7595.2097022999997</v>
      </c>
      <c r="AY296" s="14">
        <v>-7922.2592722000018</v>
      </c>
      <c r="AZ296" s="14">
        <v>-7832.9337974999999</v>
      </c>
      <c r="BA296" s="14">
        <v>-6220.3543613999991</v>
      </c>
      <c r="BB296" s="14">
        <v>-4685.2174734000027</v>
      </c>
      <c r="BC296" s="14">
        <v>-4757.4211555000002</v>
      </c>
      <c r="BD296" s="14">
        <v>-3036.2598333000014</v>
      </c>
      <c r="BE296" s="14">
        <v>-2695.0802630000003</v>
      </c>
      <c r="BF296" s="14">
        <v>-1893.9007134000008</v>
      </c>
      <c r="BG296" s="14">
        <v>-1027.6182477999987</v>
      </c>
      <c r="BH296" s="14">
        <v>-305.68127230000022</v>
      </c>
      <c r="BI296" s="14">
        <v>-20.997748699999452</v>
      </c>
      <c r="BJ296" s="14">
        <v>2435.2906241999995</v>
      </c>
      <c r="BK296" s="14">
        <v>2402.4935247999992</v>
      </c>
      <c r="BL296" s="14">
        <v>2338.0392975000009</v>
      </c>
      <c r="BM296" s="14">
        <v>2228.1421038999993</v>
      </c>
      <c r="BN296" s="14">
        <v>11153.536437500001</v>
      </c>
      <c r="BO296" s="14">
        <v>11517.502009800002</v>
      </c>
      <c r="BP296" s="14">
        <v>11289.023745500001</v>
      </c>
      <c r="BQ296" s="14">
        <v>11756.148167700001</v>
      </c>
      <c r="BR296" s="14">
        <v>15394.147243699999</v>
      </c>
      <c r="BS296" s="14">
        <v>15596.2168741</v>
      </c>
      <c r="BT296" s="14">
        <v>15432.9686606</v>
      </c>
      <c r="BU296" s="14">
        <v>15193.478582699998</v>
      </c>
      <c r="BV296" s="14">
        <v>14990.1048649</v>
      </c>
      <c r="BW296" s="14">
        <v>15531.065484500001</v>
      </c>
      <c r="BX296" s="14">
        <v>13319.034374900002</v>
      </c>
      <c r="BY296" s="14">
        <v>11586.888634000001</v>
      </c>
      <c r="BZ296" s="14">
        <v>7512.8491213000007</v>
      </c>
      <c r="CA296" s="14">
        <v>7251.4813065000008</v>
      </c>
      <c r="CB296" s="14">
        <v>7196.7360395999976</v>
      </c>
      <c r="CC296" s="14">
        <v>1416.2118702000009</v>
      </c>
      <c r="CD296" s="14">
        <v>-15926.9629981</v>
      </c>
      <c r="CE296" s="14">
        <v>-14252.141837899997</v>
      </c>
      <c r="CF296" s="14">
        <v>-12992.358873199997</v>
      </c>
      <c r="CG296" s="14">
        <v>-10861.588947799997</v>
      </c>
      <c r="CH296" s="14">
        <v>-5663.8899817000001</v>
      </c>
      <c r="CI296" s="14">
        <v>-5138.5169488999973</v>
      </c>
      <c r="CJ296" s="14">
        <v>-5607.1784237999991</v>
      </c>
      <c r="CK296" s="14">
        <v>-5261.9889728000016</v>
      </c>
      <c r="CL296" s="14">
        <v>-6307.535143799998</v>
      </c>
      <c r="CM296" s="14">
        <v>-6977.5423564999983</v>
      </c>
      <c r="CN296" s="14">
        <v>-5994.0656509999963</v>
      </c>
      <c r="CO296" s="14">
        <v>-5755.1651937999968</v>
      </c>
      <c r="CP296" s="14">
        <v>-7582.3030449999969</v>
      </c>
      <c r="CQ296" s="14">
        <v>-5918.7161908000007</v>
      </c>
      <c r="CR296" s="14">
        <v>-5308.2152680999998</v>
      </c>
      <c r="CS296" s="14">
        <v>-4925.8808198000006</v>
      </c>
      <c r="CT296" s="14">
        <v>9909.8479618000038</v>
      </c>
      <c r="CU296" s="14">
        <v>9471.0874254000009</v>
      </c>
      <c r="CV296" s="14">
        <v>10075.373031600002</v>
      </c>
      <c r="CW296" s="14">
        <v>10942.624767400002</v>
      </c>
      <c r="CX296" s="14">
        <v>14936.275027800002</v>
      </c>
      <c r="CY296" s="14">
        <v>13953.9187181</v>
      </c>
      <c r="CZ296" s="14">
        <v>13177.974211700002</v>
      </c>
      <c r="DA296" s="14">
        <v>13928.5022092</v>
      </c>
      <c r="DB296" s="14">
        <v>16709.906413299999</v>
      </c>
      <c r="DC296" s="14">
        <v>15543.014072199998</v>
      </c>
      <c r="DD296" s="14">
        <v>14912.570353900001</v>
      </c>
      <c r="DE296" s="14">
        <v>16301.8312317</v>
      </c>
      <c r="DF296" s="14">
        <v>16442.451647499998</v>
      </c>
      <c r="DG296" s="14">
        <v>16455.757947799997</v>
      </c>
      <c r="DH296" s="14">
        <v>16432.783542299996</v>
      </c>
      <c r="DI296" s="14">
        <v>16347.071081700002</v>
      </c>
      <c r="DJ296" s="14">
        <v>16525.739259600003</v>
      </c>
      <c r="DK296" s="14">
        <v>16731.140582300002</v>
      </c>
      <c r="DL296" s="14">
        <v>17911.219140500001</v>
      </c>
      <c r="DM296" s="14">
        <v>17015.334013800002</v>
      </c>
      <c r="DN296" s="14">
        <v>17086.3401342</v>
      </c>
      <c r="DO296" s="14">
        <v>17314.930142200003</v>
      </c>
      <c r="DP296" s="14">
        <v>17604.106866800004</v>
      </c>
      <c r="DQ296" s="14">
        <v>18445.905323700004</v>
      </c>
      <c r="DR296" s="14">
        <v>18317.291560700003</v>
      </c>
      <c r="DS296" s="14">
        <v>19409.957596000004</v>
      </c>
      <c r="DT296" s="14">
        <v>20038.131759</v>
      </c>
      <c r="DU296" s="14">
        <v>21064.2393629</v>
      </c>
      <c r="DV296" s="14">
        <v>21997.149476699997</v>
      </c>
      <c r="DW296" s="14">
        <v>22523.407249299999</v>
      </c>
      <c r="DX296" s="14">
        <v>21538.552644199997</v>
      </c>
      <c r="DY296" s="14">
        <v>18705.168930000003</v>
      </c>
      <c r="DZ296" s="14">
        <v>20691.2197051</v>
      </c>
      <c r="EA296" s="14">
        <v>19902.1174488</v>
      </c>
      <c r="EB296" s="14">
        <v>18345.875270100005</v>
      </c>
      <c r="EC296" s="14">
        <v>12229.7386056</v>
      </c>
      <c r="ED296" s="14">
        <v>9280.6100551</v>
      </c>
      <c r="EE296" s="14">
        <v>-198.73354129999876</v>
      </c>
      <c r="EF296" s="14">
        <v>-977.3850370000041</v>
      </c>
      <c r="EG296" s="14">
        <v>-8523.6652317999997</v>
      </c>
      <c r="EH296" s="14">
        <v>-9759.6729475999946</v>
      </c>
      <c r="EI296" s="14">
        <v>-11752.728647799999</v>
      </c>
      <c r="EJ296" s="14">
        <v>-11803.661691299998</v>
      </c>
      <c r="EK296" s="14">
        <v>-10307.796213999998</v>
      </c>
      <c r="EL296" s="14">
        <v>-6331.1298774000024</v>
      </c>
      <c r="EM296" s="14">
        <v>-6988.0032236000006</v>
      </c>
      <c r="EN296" s="14">
        <v>-9300.1273095999986</v>
      </c>
      <c r="EO296" s="14">
        <v>-7006.0840542000005</v>
      </c>
      <c r="EP296" s="14">
        <v>-5165.4680624000002</v>
      </c>
      <c r="EQ296" s="14">
        <v>8689.5496648000008</v>
      </c>
      <c r="ER296" s="14">
        <v>9815.5680762000011</v>
      </c>
      <c r="ES296" s="14">
        <v>11141.366917999996</v>
      </c>
      <c r="ET296" s="14">
        <v>10242.793034800003</v>
      </c>
      <c r="EU296" s="14">
        <v>17056.172213300004</v>
      </c>
      <c r="EV296" s="14">
        <v>19313.113361300002</v>
      </c>
      <c r="EW296" s="14">
        <v>18796.696495300002</v>
      </c>
      <c r="EX296" s="14">
        <v>18320.354034800002</v>
      </c>
      <c r="EY296" s="14">
        <v>16495.1773216</v>
      </c>
      <c r="EZ296" s="14">
        <v>15730.693929400004</v>
      </c>
      <c r="FA296" s="14">
        <v>13910.843091300001</v>
      </c>
      <c r="FB296" s="14">
        <v>15398.969400800001</v>
      </c>
      <c r="FC296" s="14">
        <v>17085.441727300004</v>
      </c>
      <c r="FD296" s="14">
        <v>14377.878398500003</v>
      </c>
      <c r="FE296" s="14">
        <v>15812.745549300005</v>
      </c>
      <c r="FF296" s="14">
        <v>13041.884683099999</v>
      </c>
      <c r="FG296" s="14">
        <v>14960.698942599995</v>
      </c>
      <c r="FH296" s="14">
        <v>15193.831063000001</v>
      </c>
      <c r="FI296" s="14">
        <v>16700.9833402</v>
      </c>
      <c r="FJ296" s="14">
        <v>14018.668890400006</v>
      </c>
      <c r="FK296" s="14">
        <v>13454.4195922</v>
      </c>
      <c r="FL296" s="14">
        <v>15069.386565000003</v>
      </c>
      <c r="FM296" s="14">
        <v>15765.562446599994</v>
      </c>
      <c r="FN296" s="14">
        <v>12887.593371100002</v>
      </c>
      <c r="FO296" s="14">
        <v>12160.632642199998</v>
      </c>
      <c r="FP296" s="14">
        <v>11148.131931099997</v>
      </c>
      <c r="FQ296" s="14">
        <v>9338.9419459999972</v>
      </c>
      <c r="FR296" s="14">
        <v>7179.9031343000033</v>
      </c>
      <c r="FS296" s="14">
        <v>8204.0149300999983</v>
      </c>
      <c r="FT296" s="14">
        <v>7320.0992810000034</v>
      </c>
      <c r="FU296" s="14">
        <v>4758.3162740999987</v>
      </c>
      <c r="FV296" s="14">
        <v>3679.0879221000005</v>
      </c>
      <c r="FW296" s="14">
        <v>1789.9112188999986</v>
      </c>
      <c r="FX296" s="14">
        <v>3620.0269218999956</v>
      </c>
      <c r="FY296" s="14">
        <v>-3109.0874408999971</v>
      </c>
      <c r="FZ296" s="14">
        <v>-788.95125380000115</v>
      </c>
      <c r="GA296" s="14">
        <v>-2242.1698573000003</v>
      </c>
      <c r="GB296" s="14">
        <v>-1705.8048980000019</v>
      </c>
      <c r="GC296" s="14">
        <v>-7236.0479108999971</v>
      </c>
      <c r="GD296" s="14">
        <v>21632.431230999999</v>
      </c>
      <c r="GE296" s="14">
        <v>-8189.1881149999945</v>
      </c>
      <c r="GF296" s="14">
        <v>-8713.2177951000067</v>
      </c>
      <c r="GG296" s="14">
        <v>-11657.051735800009</v>
      </c>
      <c r="GH296" s="14">
        <v>-11657.051735800009</v>
      </c>
      <c r="GI296" s="14">
        <v>-11976.436649800005</v>
      </c>
      <c r="GJ296" s="14">
        <v>-13361.126138300004</v>
      </c>
      <c r="GK296" s="14">
        <v>-7690.9574340000017</v>
      </c>
      <c r="GL296" s="14">
        <v>-9636.2394191000076</v>
      </c>
      <c r="GM296" s="14">
        <v>-10520.715372799998</v>
      </c>
      <c r="GN296" s="14">
        <v>-13929.738467100004</v>
      </c>
      <c r="GO296" s="14">
        <v>-8738.1732627999972</v>
      </c>
      <c r="GP296" s="14">
        <v>-2198.4936324000023</v>
      </c>
      <c r="GQ296" s="14">
        <v>6550.4574685999914</v>
      </c>
      <c r="GR296" s="14">
        <v>2983.2869238000012</v>
      </c>
      <c r="GS296" s="14">
        <v>5121.4880242000008</v>
      </c>
      <c r="GT296" s="14">
        <v>6795.4060842999934</v>
      </c>
      <c r="GU296" s="14">
        <v>25168.355532300004</v>
      </c>
      <c r="GV296" s="14">
        <v>28991.300615899992</v>
      </c>
      <c r="GW296" s="14">
        <v>28971.952719099991</v>
      </c>
      <c r="GX296" s="14">
        <v>27384.291708199995</v>
      </c>
      <c r="GY296" s="14">
        <v>26395.3539919</v>
      </c>
      <c r="GZ296" s="14">
        <v>25997.796190399993</v>
      </c>
      <c r="HA296" s="14">
        <v>29405.363695500018</v>
      </c>
      <c r="HB296" s="14">
        <v>31854.271025699993</v>
      </c>
      <c r="HC296" s="14">
        <v>29540.629401200003</v>
      </c>
      <c r="HD296" s="14">
        <v>25782.036278100004</v>
      </c>
      <c r="HE296" s="14">
        <v>26834.58693260001</v>
      </c>
      <c r="HF296" s="14">
        <v>27251.706101600008</v>
      </c>
      <c r="HG296" s="14">
        <v>28388.535129800006</v>
      </c>
      <c r="HH296" s="14">
        <v>27731.207210999997</v>
      </c>
      <c r="HI296" s="14">
        <v>26433.243183600003</v>
      </c>
      <c r="HJ296" s="14">
        <v>29547.360288100012</v>
      </c>
      <c r="HK296" s="14">
        <v>29217.0861706</v>
      </c>
      <c r="HL296" s="14">
        <v>20295.843763200031</v>
      </c>
      <c r="HM296" s="14">
        <v>19812.290899799998</v>
      </c>
      <c r="HN296" s="14">
        <v>12782.298777299986</v>
      </c>
      <c r="HO296" s="14">
        <v>-1247.3998234000114</v>
      </c>
      <c r="HP296" s="14">
        <v>17087.289120300004</v>
      </c>
      <c r="HQ296" s="14">
        <v>18042.813701499956</v>
      </c>
      <c r="HR296" s="14">
        <v>7977.0998228000026</v>
      </c>
      <c r="HS296" s="14">
        <v>10736.545660500007</v>
      </c>
      <c r="HT296" s="14">
        <v>10259.376142600035</v>
      </c>
      <c r="HU296" s="14">
        <v>10295.9954671</v>
      </c>
      <c r="HV296" s="14">
        <v>2844.4779546000423</v>
      </c>
      <c r="HW296" s="14">
        <v>7438.7964249000161</v>
      </c>
      <c r="HX296" s="14">
        <v>3405.8576744000097</v>
      </c>
      <c r="HY296" s="14">
        <v>3889.9179795000118</v>
      </c>
      <c r="HZ296" s="14">
        <v>4527.5408070000403</v>
      </c>
      <c r="IA296" s="14">
        <v>-5868.2076850000185</v>
      </c>
      <c r="IB296" s="14">
        <v>816.3244110000129</v>
      </c>
      <c r="IC296" s="14">
        <v>-7704.6397816999433</v>
      </c>
      <c r="ID296" s="14">
        <v>-17111.716994799994</v>
      </c>
      <c r="IE296" s="14">
        <v>132283.24601269996</v>
      </c>
      <c r="IF296" s="14">
        <v>7751.4423463000012</v>
      </c>
      <c r="IG296" s="14">
        <v>-1620.7638386999802</v>
      </c>
      <c r="IH296" s="14">
        <v>-17665.011921899997</v>
      </c>
      <c r="II296" s="14">
        <v>-53703.443420099997</v>
      </c>
      <c r="IJ296" s="14">
        <v>-33122.034904700013</v>
      </c>
      <c r="IK296" s="14">
        <v>-26676.974014700008</v>
      </c>
      <c r="IL296" s="14">
        <v>-36556.30407570002</v>
      </c>
      <c r="IM296" s="14">
        <v>-7713.0666227000092</v>
      </c>
      <c r="IN296" s="14">
        <v>-14047.662318500013</v>
      </c>
      <c r="IO296" s="14">
        <v>14094.33396520001</v>
      </c>
      <c r="IP296" s="14">
        <v>26873.528274400007</v>
      </c>
      <c r="IQ296" s="14">
        <v>82316.319729900002</v>
      </c>
      <c r="IR296" s="14">
        <v>135802.04451830001</v>
      </c>
      <c r="IS296" s="14">
        <v>145252.30829280001</v>
      </c>
      <c r="IT296" s="14">
        <v>153150.7692223</v>
      </c>
      <c r="IU296" s="14">
        <v>176915.28620900001</v>
      </c>
      <c r="IV296" s="14">
        <v>199167.57228989995</v>
      </c>
      <c r="IW296" s="14">
        <v>194801.60098379999</v>
      </c>
      <c r="IX296" s="14">
        <v>202865.03870909999</v>
      </c>
      <c r="IY296" s="14">
        <v>194845.67840599999</v>
      </c>
      <c r="IZ296" s="14">
        <v>177643.74348669991</v>
      </c>
      <c r="JA296" s="14">
        <v>180559.77719889997</v>
      </c>
      <c r="JB296" s="14">
        <v>187449.26778340002</v>
      </c>
      <c r="JC296" s="14">
        <v>182522.12890909999</v>
      </c>
      <c r="JD296" s="14">
        <v>200716.40414910001</v>
      </c>
      <c r="JE296" s="14">
        <v>191299.43693809997</v>
      </c>
      <c r="JF296" s="14">
        <v>203850.44140180014</v>
      </c>
      <c r="JG296" s="14">
        <v>201960.34947069999</v>
      </c>
      <c r="JH296" s="14">
        <v>226767.89121040009</v>
      </c>
      <c r="JI296" s="14">
        <v>229519.37502530002</v>
      </c>
      <c r="JJ296" s="14">
        <v>231601.97964659997</v>
      </c>
      <c r="JK296" s="14">
        <v>231092.34076890006</v>
      </c>
      <c r="JL296" s="14">
        <v>205799.82750679995</v>
      </c>
      <c r="JM296" s="14">
        <v>233746.72756509998</v>
      </c>
      <c r="JN296" s="14">
        <v>234159.74474750008</v>
      </c>
      <c r="JO296" s="14">
        <v>235004.69448949999</v>
      </c>
      <c r="JP296" s="14">
        <v>233123.63115520013</v>
      </c>
      <c r="JQ296" s="14">
        <v>232497.25396140027</v>
      </c>
      <c r="JR296" s="14">
        <v>234769.99383709952</v>
      </c>
      <c r="JS296" s="14">
        <v>235141.22108299989</v>
      </c>
      <c r="JT296" s="14">
        <v>233645.61979829997</v>
      </c>
      <c r="JU296" s="14">
        <v>220777.12523410001</v>
      </c>
      <c r="JV296" s="14">
        <v>236210.24897769996</v>
      </c>
      <c r="JW296" s="14">
        <v>193813.08179680002</v>
      </c>
      <c r="JX296" s="14">
        <v>156096.34095049999</v>
      </c>
      <c r="JY296" s="14">
        <v>153149.26016840001</v>
      </c>
      <c r="JZ296" s="14">
        <v>163069.13459369997</v>
      </c>
      <c r="KA296" s="14">
        <v>150117.15041659999</v>
      </c>
      <c r="KB296" s="14">
        <v>107833.09965299997</v>
      </c>
      <c r="KC296" s="14">
        <v>71133.038787099809</v>
      </c>
      <c r="KD296" s="14">
        <v>34465.677804400577</v>
      </c>
      <c r="KE296" s="14">
        <v>63629.886928999862</v>
      </c>
      <c r="KF296" s="14">
        <v>86773.886383999896</v>
      </c>
      <c r="KG296" s="14">
        <v>101929.13489080002</v>
      </c>
      <c r="KH296" s="14">
        <v>85563.163777599999</v>
      </c>
    </row>
    <row r="297" spans="2:294" x14ac:dyDescent="0.2"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</row>
    <row r="298" spans="2:294" x14ac:dyDescent="0.2">
      <c r="B298" s="14" t="s">
        <v>174</v>
      </c>
      <c r="C298" s="14">
        <v>513185.72488769994</v>
      </c>
      <c r="D298" s="14">
        <v>513892.33739519998</v>
      </c>
      <c r="E298" s="14">
        <v>514739.38065589999</v>
      </c>
      <c r="F298" s="14">
        <v>535331.3886225</v>
      </c>
      <c r="G298" s="14">
        <v>540809.21049029997</v>
      </c>
      <c r="H298" s="14">
        <v>550686.05203779996</v>
      </c>
      <c r="I298" s="14">
        <v>549194.66337990004</v>
      </c>
      <c r="J298" s="14">
        <v>549333.81007469993</v>
      </c>
      <c r="K298" s="14">
        <v>549091.2626764999</v>
      </c>
      <c r="L298" s="14">
        <v>532531.30389689992</v>
      </c>
      <c r="M298" s="14">
        <v>531633.8690093999</v>
      </c>
      <c r="N298" s="14">
        <v>530874.10041219997</v>
      </c>
      <c r="O298" s="14">
        <v>530355.84969950002</v>
      </c>
      <c r="P298" s="14">
        <v>519194.29685029999</v>
      </c>
      <c r="Q298" s="14">
        <v>518651.07491650002</v>
      </c>
      <c r="R298" s="14">
        <v>519286.450809</v>
      </c>
      <c r="S298" s="14">
        <v>518291.04253520002</v>
      </c>
      <c r="T298" s="14">
        <v>509636.99141240004</v>
      </c>
      <c r="U298" s="14">
        <v>510111.59480330005</v>
      </c>
      <c r="V298" s="14">
        <v>510294.5273743</v>
      </c>
      <c r="W298" s="14">
        <v>510502.66497520002</v>
      </c>
      <c r="X298" s="14">
        <v>509823.87257489987</v>
      </c>
      <c r="Y298" s="14">
        <v>497840.37126259995</v>
      </c>
      <c r="Z298" s="14">
        <v>498132.84902669996</v>
      </c>
      <c r="AA298" s="14">
        <v>495969.0559105</v>
      </c>
      <c r="AB298" s="14">
        <v>491919.16929029993</v>
      </c>
      <c r="AC298" s="14">
        <v>486422.84984900005</v>
      </c>
      <c r="AD298" s="14">
        <v>491622.35507349996</v>
      </c>
      <c r="AE298" s="14">
        <v>493326.11961560004</v>
      </c>
      <c r="AF298" s="14">
        <v>518359.01049889997</v>
      </c>
      <c r="AG298" s="14">
        <v>520263.4900094</v>
      </c>
      <c r="AH298" s="14">
        <v>516945.29875089996</v>
      </c>
      <c r="AI298" s="14">
        <v>523616.97389699996</v>
      </c>
      <c r="AJ298" s="14">
        <v>523211.66757749999</v>
      </c>
      <c r="AK298" s="14">
        <v>544187.0469051</v>
      </c>
      <c r="AL298" s="14">
        <v>530307.11782789987</v>
      </c>
      <c r="AM298" s="14">
        <v>556891.55621159996</v>
      </c>
      <c r="AN298" s="14">
        <v>559813.17326429999</v>
      </c>
      <c r="AO298" s="14">
        <v>587090.01341679995</v>
      </c>
      <c r="AP298" s="14">
        <v>583264.59423199994</v>
      </c>
      <c r="AQ298" s="14">
        <v>608216.23551250016</v>
      </c>
      <c r="AR298" s="14">
        <v>612431.79615999991</v>
      </c>
      <c r="AS298" s="14">
        <v>618183.58371340006</v>
      </c>
      <c r="AT298" s="14">
        <v>612191.24455850001</v>
      </c>
      <c r="AU298" s="14">
        <v>609095.28304700006</v>
      </c>
      <c r="AV298" s="14">
        <v>614261.48795810004</v>
      </c>
      <c r="AW298" s="14">
        <v>618390.16263170005</v>
      </c>
      <c r="AX298" s="14">
        <v>622734.46398539993</v>
      </c>
      <c r="AY298" s="14">
        <v>610266.09608359996</v>
      </c>
      <c r="AZ298" s="14">
        <v>615418.33914419997</v>
      </c>
      <c r="BA298" s="14">
        <v>620448.19149929995</v>
      </c>
      <c r="BB298" s="14">
        <v>626278.82010449993</v>
      </c>
      <c r="BC298" s="14">
        <v>626403.91450720001</v>
      </c>
      <c r="BD298" s="14">
        <v>632981.56683540007</v>
      </c>
      <c r="BE298" s="14">
        <v>637436.35868509999</v>
      </c>
      <c r="BF298" s="14">
        <v>665637.95935879997</v>
      </c>
      <c r="BG298" s="14">
        <v>682271.29599959997</v>
      </c>
      <c r="BH298" s="14">
        <v>696795.53474690008</v>
      </c>
      <c r="BI298" s="14">
        <v>701506.9639313001</v>
      </c>
      <c r="BJ298" s="14">
        <v>706658.68219229998</v>
      </c>
      <c r="BK298" s="14">
        <v>704852.51987009984</v>
      </c>
      <c r="BL298" s="14">
        <v>710133.65058679995</v>
      </c>
      <c r="BM298" s="14">
        <v>717338.71453520004</v>
      </c>
      <c r="BN298" s="14">
        <v>719925.39906850015</v>
      </c>
      <c r="BO298" s="14">
        <v>726222.13628990005</v>
      </c>
      <c r="BP298" s="14">
        <v>727510.86320150003</v>
      </c>
      <c r="BQ298" s="14">
        <v>731168.67750590015</v>
      </c>
      <c r="BR298" s="14">
        <v>736526.25561200012</v>
      </c>
      <c r="BS298" s="14">
        <v>742836.23687000002</v>
      </c>
      <c r="BT298" s="14">
        <v>746468.93938010011</v>
      </c>
      <c r="BU298" s="14">
        <v>750659.95146920008</v>
      </c>
      <c r="BV298" s="14">
        <v>757403.87629819999</v>
      </c>
      <c r="BW298" s="14">
        <v>760397.39812380006</v>
      </c>
      <c r="BX298" s="14">
        <v>759943.49650539993</v>
      </c>
      <c r="BY298" s="14">
        <v>767820.52354770002</v>
      </c>
      <c r="BZ298" s="14">
        <v>772325.86515630002</v>
      </c>
      <c r="CA298" s="14">
        <v>779100.52817040007</v>
      </c>
      <c r="CB298" s="14">
        <v>783372.82916970004</v>
      </c>
      <c r="CC298" s="14">
        <v>789828.91965859989</v>
      </c>
      <c r="CD298" s="14">
        <v>785326.41534890002</v>
      </c>
      <c r="CE298" s="14">
        <v>811703.33927059988</v>
      </c>
      <c r="CF298" s="14">
        <v>811445.91088029998</v>
      </c>
      <c r="CG298" s="14">
        <v>830882.95450230001</v>
      </c>
      <c r="CH298" s="14">
        <v>832033.1301649001</v>
      </c>
      <c r="CI298" s="14">
        <v>837296.20469029993</v>
      </c>
      <c r="CJ298" s="14">
        <v>889286.74360140006</v>
      </c>
      <c r="CK298" s="14">
        <v>894832.50302950013</v>
      </c>
      <c r="CL298" s="14">
        <v>875557.0697878002</v>
      </c>
      <c r="CM298" s="14">
        <v>877024.09624589991</v>
      </c>
      <c r="CN298" s="14">
        <v>887305.21337010001</v>
      </c>
      <c r="CO298" s="14">
        <v>893162.04921700002</v>
      </c>
      <c r="CP298" s="14">
        <v>913121.70799549995</v>
      </c>
      <c r="CQ298" s="14">
        <v>917290.48303520004</v>
      </c>
      <c r="CR298" s="14">
        <v>922830.81173140008</v>
      </c>
      <c r="CS298" s="14">
        <v>927747.44268339989</v>
      </c>
      <c r="CT298" s="14">
        <v>952367.11015700013</v>
      </c>
      <c r="CU298" s="14">
        <v>958747.59244630008</v>
      </c>
      <c r="CV298" s="14">
        <v>965504.44109640003</v>
      </c>
      <c r="CW298" s="14">
        <v>969101.80090799998</v>
      </c>
      <c r="CX298" s="14">
        <v>976813.51776730013</v>
      </c>
      <c r="CY298" s="14">
        <v>988961.73801990005</v>
      </c>
      <c r="CZ298" s="14">
        <v>994490.43760010006</v>
      </c>
      <c r="DA298" s="14">
        <v>995291.08145619987</v>
      </c>
      <c r="DB298" s="14">
        <v>995807.77007029997</v>
      </c>
      <c r="DC298" s="14">
        <v>1025747.6054048999</v>
      </c>
      <c r="DD298" s="14">
        <v>1049200.5103072999</v>
      </c>
      <c r="DE298" s="14">
        <v>1053679.4297324</v>
      </c>
      <c r="DF298" s="14">
        <v>1054641.4880421001</v>
      </c>
      <c r="DG298" s="14">
        <v>1060598.7664750998</v>
      </c>
      <c r="DH298" s="14">
        <v>1047987.1082660999</v>
      </c>
      <c r="DI298" s="14">
        <v>1047129.7592128</v>
      </c>
      <c r="DJ298" s="14">
        <v>1055955.1097401001</v>
      </c>
      <c r="DK298" s="14">
        <v>1061972.0575735001</v>
      </c>
      <c r="DL298" s="14">
        <v>1072764.4608203</v>
      </c>
      <c r="DM298" s="14">
        <v>1079425.6170943</v>
      </c>
      <c r="DN298" s="14">
        <v>1087040.3643143999</v>
      </c>
      <c r="DO298" s="14">
        <v>1093174.1949025998</v>
      </c>
      <c r="DP298" s="14">
        <v>1097976.6967513999</v>
      </c>
      <c r="DQ298" s="14">
        <v>1095680.7845716001</v>
      </c>
      <c r="DR298" s="14">
        <v>1102279.5529541001</v>
      </c>
      <c r="DS298" s="14">
        <v>1098221.6534510001</v>
      </c>
      <c r="DT298" s="14">
        <v>1106443.0247744001</v>
      </c>
      <c r="DU298" s="14">
        <v>1110019.7627651999</v>
      </c>
      <c r="DV298" s="14">
        <v>1116698.1314785001</v>
      </c>
      <c r="DW298" s="14">
        <v>1121648.7472327999</v>
      </c>
      <c r="DX298" s="14">
        <v>1120481.7149515999</v>
      </c>
      <c r="DY298" s="14">
        <v>1134230.4798048001</v>
      </c>
      <c r="DZ298" s="14">
        <v>1202388.7712678001</v>
      </c>
      <c r="EA298" s="14">
        <v>1204464.8619963001</v>
      </c>
      <c r="EB298" s="14">
        <v>1211033.2110895</v>
      </c>
      <c r="EC298" s="14">
        <v>1217122.6578738999</v>
      </c>
      <c r="ED298" s="14">
        <v>1218509.2918464998</v>
      </c>
      <c r="EE298" s="14">
        <v>1223757.3472358</v>
      </c>
      <c r="EF298" s="14">
        <v>1235799.3065891</v>
      </c>
      <c r="EG298" s="14">
        <v>1245215.687038</v>
      </c>
      <c r="EH298" s="14">
        <v>1249482.5286741999</v>
      </c>
      <c r="EI298" s="14">
        <v>1256888.2664089999</v>
      </c>
      <c r="EJ298" s="14">
        <v>1256755.9238696999</v>
      </c>
      <c r="EK298" s="14">
        <v>1260881.3452969</v>
      </c>
      <c r="EL298" s="14">
        <v>1285641.2281468001</v>
      </c>
      <c r="EM298" s="14">
        <v>1291910.8004061999</v>
      </c>
      <c r="EN298" s="14">
        <v>1300140.2238277001</v>
      </c>
      <c r="EO298" s="14">
        <v>1300972.0489513001</v>
      </c>
      <c r="EP298" s="14">
        <v>1315732.7680694</v>
      </c>
      <c r="EQ298" s="14">
        <v>1194167.8086275</v>
      </c>
      <c r="ER298" s="14">
        <v>1132864.3942374999</v>
      </c>
      <c r="ES298" s="14">
        <v>1119120.0936117</v>
      </c>
      <c r="ET298" s="14">
        <v>1116598.0890324002</v>
      </c>
      <c r="EU298" s="14">
        <v>1094488.3641588001</v>
      </c>
      <c r="EV298" s="14">
        <v>1062481.3341224999</v>
      </c>
      <c r="EW298" s="14">
        <v>1011182.2412109999</v>
      </c>
      <c r="EX298" s="14">
        <v>1416023.9234055001</v>
      </c>
      <c r="EY298" s="14">
        <v>1351688.6273241001</v>
      </c>
      <c r="EZ298" s="14">
        <v>1363833.9698063999</v>
      </c>
      <c r="FA298" s="14">
        <v>1475969.0109273</v>
      </c>
      <c r="FB298" s="14">
        <v>2733695.6619296996</v>
      </c>
      <c r="FC298" s="14">
        <v>2711106.2381161992</v>
      </c>
      <c r="FD298" s="14">
        <v>2724411.9247663002</v>
      </c>
      <c r="FE298" s="14">
        <v>2736216.1743342001</v>
      </c>
      <c r="FF298" s="14">
        <v>3086966.6295436001</v>
      </c>
      <c r="FG298" s="14">
        <v>3086784.3944415003</v>
      </c>
      <c r="FH298" s="14">
        <v>1700556.1320286999</v>
      </c>
      <c r="FI298" s="14">
        <v>1707709.5029985998</v>
      </c>
      <c r="FJ298" s="14">
        <v>1713623.2804286999</v>
      </c>
      <c r="FK298" s="14">
        <v>1677515.2183708004</v>
      </c>
      <c r="FL298" s="14">
        <v>1660858.1476861998</v>
      </c>
      <c r="FM298" s="14">
        <v>1685669.2619824999</v>
      </c>
      <c r="FN298" s="14">
        <v>1722582.7979558001</v>
      </c>
      <c r="FO298" s="14">
        <v>1884078.2697390001</v>
      </c>
      <c r="FP298" s="14">
        <v>1931568.2606392002</v>
      </c>
      <c r="FQ298" s="14">
        <v>2100350.0084090005</v>
      </c>
      <c r="FR298" s="14">
        <v>2113279.6178407003</v>
      </c>
      <c r="FS298" s="14">
        <v>2140456.2550551002</v>
      </c>
      <c r="FT298" s="14">
        <v>2165113.3866071999</v>
      </c>
      <c r="FU298" s="14">
        <v>2076694.0310723004</v>
      </c>
      <c r="FV298" s="14">
        <v>2086534.9798977003</v>
      </c>
      <c r="FW298" s="14">
        <v>2083094.9128102998</v>
      </c>
      <c r="FX298" s="14">
        <v>2095773.4072537997</v>
      </c>
      <c r="FY298" s="14">
        <v>2018146.6820162996</v>
      </c>
      <c r="FZ298" s="14">
        <v>2025452.7008978</v>
      </c>
      <c r="GA298" s="14">
        <v>2019375.3620389998</v>
      </c>
      <c r="GB298" s="14">
        <v>2035210.1258281998</v>
      </c>
      <c r="GC298" s="14">
        <v>2022473.3911746999</v>
      </c>
      <c r="GD298" s="14">
        <v>2007994.1396969997</v>
      </c>
      <c r="GE298" s="14">
        <v>2036302.0764650998</v>
      </c>
      <c r="GF298" s="14">
        <v>2043795.7211784997</v>
      </c>
      <c r="GG298" s="14">
        <v>2041667.7401628001</v>
      </c>
      <c r="GH298" s="14">
        <v>2041667.7401628001</v>
      </c>
      <c r="GI298" s="14">
        <v>2040458.7810809999</v>
      </c>
      <c r="GJ298" s="14">
        <v>2039180.6749205</v>
      </c>
      <c r="GK298" s="14">
        <v>2036888.236085</v>
      </c>
      <c r="GL298" s="14">
        <v>2022869.4557616999</v>
      </c>
      <c r="GM298" s="14">
        <v>2033225.7857786</v>
      </c>
      <c r="GN298" s="14">
        <v>2046686.7207617003</v>
      </c>
      <c r="GO298" s="14">
        <v>2047071.7401858</v>
      </c>
      <c r="GP298" s="14">
        <v>2045409.7419703</v>
      </c>
      <c r="GQ298" s="14">
        <v>2171306.7282337998</v>
      </c>
      <c r="GR298" s="14">
        <v>2171247.6902548997</v>
      </c>
      <c r="GS298" s="14">
        <v>2174177.0366373998</v>
      </c>
      <c r="GT298" s="14">
        <v>2261696.4333851002</v>
      </c>
      <c r="GU298" s="14">
        <v>2234786.9009667998</v>
      </c>
      <c r="GV298" s="14">
        <v>2249314.9571818002</v>
      </c>
      <c r="GW298" s="14">
        <v>2251781.6144902003</v>
      </c>
      <c r="GX298" s="14">
        <v>2248967.0160596003</v>
      </c>
      <c r="GY298" s="14">
        <v>2237895.3954151999</v>
      </c>
      <c r="GZ298" s="14">
        <v>2241882.2242137999</v>
      </c>
      <c r="HA298" s="14">
        <v>2243976.3259640001</v>
      </c>
      <c r="HB298" s="14">
        <v>2246211.8083786</v>
      </c>
      <c r="HC298" s="14">
        <v>2245575.5276239999</v>
      </c>
      <c r="HD298" s="14">
        <v>2216350.1344579002</v>
      </c>
      <c r="HE298" s="14">
        <v>2153360.8531963001</v>
      </c>
      <c r="HF298" s="14">
        <v>2154163.0887348</v>
      </c>
      <c r="HG298" s="14">
        <v>2151404.8909584004</v>
      </c>
      <c r="HH298" s="14">
        <v>2176126.2989816</v>
      </c>
      <c r="HI298" s="14">
        <v>2181446.7541419999</v>
      </c>
      <c r="HJ298" s="14">
        <v>2183304.0592055004</v>
      </c>
      <c r="HK298" s="14">
        <v>2186366.6979575995</v>
      </c>
      <c r="HL298" s="14">
        <v>2189042.4903853997</v>
      </c>
      <c r="HM298" s="14">
        <v>2181626.3406937001</v>
      </c>
      <c r="HN298" s="14">
        <v>2181546.1804260998</v>
      </c>
      <c r="HO298" s="14">
        <v>2183394.5608234</v>
      </c>
      <c r="HP298" s="14">
        <v>2180557.63234</v>
      </c>
      <c r="HQ298" s="14">
        <v>2179374.0548713999</v>
      </c>
      <c r="HR298" s="14">
        <v>2208403.1636641002</v>
      </c>
      <c r="HS298" s="14">
        <v>2208619.2355311997</v>
      </c>
      <c r="HT298" s="14">
        <v>2208425.7497680001</v>
      </c>
      <c r="HU298" s="14">
        <v>2187981.6634847</v>
      </c>
      <c r="HV298" s="14">
        <v>2176310.0296200998</v>
      </c>
      <c r="HW298" s="14">
        <v>2172784.1828960003</v>
      </c>
      <c r="HX298" s="14">
        <v>2177603.2928857002</v>
      </c>
      <c r="HY298" s="14">
        <v>2180707.9446732001</v>
      </c>
      <c r="HZ298" s="14">
        <v>2186502.6653439999</v>
      </c>
      <c r="IA298" s="14">
        <v>2186684.6630604998</v>
      </c>
      <c r="IB298" s="14">
        <v>2188931.1209312999</v>
      </c>
      <c r="IC298" s="14">
        <v>2219276.8798395004</v>
      </c>
      <c r="ID298" s="14">
        <v>2228631.6693875999</v>
      </c>
      <c r="IE298" s="14">
        <v>2117573.8444051002</v>
      </c>
      <c r="IF298" s="14">
        <v>2254023.8189103003</v>
      </c>
      <c r="IG298" s="14">
        <v>2259051.9471326</v>
      </c>
      <c r="IH298" s="14">
        <v>2289196.5868858001</v>
      </c>
      <c r="II298" s="14">
        <v>2295444.8785429001</v>
      </c>
      <c r="IJ298" s="14">
        <v>2297287.6490742001</v>
      </c>
      <c r="IK298" s="14">
        <v>2297633.7383735003</v>
      </c>
      <c r="IL298" s="14">
        <v>2378295.4806344002</v>
      </c>
      <c r="IM298" s="14">
        <v>2368562.2472614003</v>
      </c>
      <c r="IN298" s="14">
        <v>2526922.013185</v>
      </c>
      <c r="IO298" s="14">
        <v>2522347.9268068997</v>
      </c>
      <c r="IP298" s="14">
        <v>2522577.6366213001</v>
      </c>
      <c r="IQ298" s="14">
        <v>2317191.4646774</v>
      </c>
      <c r="IR298" s="14">
        <v>2301378.4420309998</v>
      </c>
      <c r="IS298" s="14">
        <v>2289573.5078095002</v>
      </c>
      <c r="IT298" s="14">
        <v>2273901.2922141999</v>
      </c>
      <c r="IU298" s="14">
        <v>2217689.2403807999</v>
      </c>
      <c r="IV298" s="14">
        <v>2315533.2831135998</v>
      </c>
      <c r="IW298" s="14">
        <v>2301176.1781094</v>
      </c>
      <c r="IX298" s="14">
        <v>2308384.2971822997</v>
      </c>
      <c r="IY298" s="14">
        <v>2315608.3056695</v>
      </c>
      <c r="IZ298" s="14">
        <v>2283736.2157224999</v>
      </c>
      <c r="JA298" s="14">
        <v>2288576.8221701998</v>
      </c>
      <c r="JB298" s="14">
        <v>2298852.0626047999</v>
      </c>
      <c r="JC298" s="14">
        <v>2300202.6375438999</v>
      </c>
      <c r="JD298" s="14">
        <v>2426293.1732497998</v>
      </c>
      <c r="JE298" s="14">
        <v>2431803.1684095003</v>
      </c>
      <c r="JF298" s="14">
        <v>2382456.1085815001</v>
      </c>
      <c r="JG298" s="14">
        <v>2391810.0932475999</v>
      </c>
      <c r="JH298" s="14">
        <v>2271530.1095111999</v>
      </c>
      <c r="JI298" s="14">
        <v>2283994.9461897002</v>
      </c>
      <c r="JJ298" s="14">
        <v>2291734.1801742003</v>
      </c>
      <c r="JK298" s="14">
        <v>2287264.7264510002</v>
      </c>
      <c r="JL298" s="14">
        <v>2275777.9768451001</v>
      </c>
      <c r="JM298" s="14">
        <v>2242382.5150534003</v>
      </c>
      <c r="JN298" s="14">
        <v>2219503.9172991998</v>
      </c>
      <c r="JO298" s="14">
        <v>2240788.7716228999</v>
      </c>
      <c r="JP298" s="14">
        <v>2246811.1904785</v>
      </c>
      <c r="JQ298" s="14">
        <v>2275986.1570223998</v>
      </c>
      <c r="JR298" s="14">
        <v>2286171.4688995001</v>
      </c>
      <c r="JS298" s="14">
        <v>2311513.3763795998</v>
      </c>
      <c r="JT298" s="14">
        <v>2328040.6642559003</v>
      </c>
      <c r="JU298" s="14">
        <v>2349736.9863276002</v>
      </c>
      <c r="JV298" s="14">
        <v>2310651.7223296002</v>
      </c>
      <c r="JW298" s="14">
        <v>2309180.6567229996</v>
      </c>
      <c r="JX298" s="14">
        <v>2342163.9537339001</v>
      </c>
      <c r="JY298" s="14">
        <v>2741107.3015571004</v>
      </c>
      <c r="JZ298" s="14">
        <v>2548735.0718063004</v>
      </c>
      <c r="KA298" s="14">
        <v>2560901.2395369001</v>
      </c>
      <c r="KB298" s="14">
        <v>2598975.6322589</v>
      </c>
      <c r="KC298" s="14">
        <v>2661095.7131820996</v>
      </c>
      <c r="KD298" s="14">
        <v>2687287.4629262001</v>
      </c>
      <c r="KE298" s="14">
        <v>2694058.1697684997</v>
      </c>
      <c r="KF298" s="14">
        <v>2672681.9249832998</v>
      </c>
      <c r="KG298" s="14">
        <v>2674494.3807894001</v>
      </c>
      <c r="KH298" s="14">
        <v>2686068.1050375002</v>
      </c>
    </row>
    <row r="299" spans="2:294" x14ac:dyDescent="0.2">
      <c r="B299" s="14" t="s">
        <v>175</v>
      </c>
      <c r="C299" s="14">
        <v>499805.77862140001</v>
      </c>
      <c r="D299" s="14">
        <v>499805.77862140001</v>
      </c>
      <c r="E299" s="14">
        <v>499295.2462233</v>
      </c>
      <c r="F299" s="14">
        <v>520741.7462233</v>
      </c>
      <c r="G299" s="14">
        <v>542188.2462233</v>
      </c>
      <c r="H299" s="14">
        <v>552911.4962233</v>
      </c>
      <c r="I299" s="14">
        <v>552911.4962233</v>
      </c>
      <c r="J299" s="14">
        <v>552400.96382519999</v>
      </c>
      <c r="K299" s="14">
        <v>552400.96382519999</v>
      </c>
      <c r="L299" s="14">
        <v>563124.21382519999</v>
      </c>
      <c r="M299" s="14">
        <v>563124.21382519999</v>
      </c>
      <c r="N299" s="14">
        <v>562613.68142709997</v>
      </c>
      <c r="O299" s="14">
        <v>562613.68142709997</v>
      </c>
      <c r="P299" s="14">
        <v>562613.68142709997</v>
      </c>
      <c r="Q299" s="14">
        <v>562613.68142709997</v>
      </c>
      <c r="R299" s="14">
        <v>562103.14902900008</v>
      </c>
      <c r="S299" s="14">
        <v>562103.14902900008</v>
      </c>
      <c r="T299" s="14">
        <v>562103.14902900008</v>
      </c>
      <c r="U299" s="14">
        <v>562103.14902900008</v>
      </c>
      <c r="V299" s="14">
        <v>562103.14902900008</v>
      </c>
      <c r="W299" s="14">
        <v>561592.61663089995</v>
      </c>
      <c r="X299" s="14">
        <v>561592.61663089995</v>
      </c>
      <c r="Y299" s="14">
        <v>561592.61663089995</v>
      </c>
      <c r="Z299" s="14">
        <v>561592.61663089995</v>
      </c>
      <c r="AA299" s="14">
        <v>561592.61663089995</v>
      </c>
      <c r="AB299" s="14">
        <v>561592.61663089995</v>
      </c>
      <c r="AC299" s="14">
        <v>561082.08423280006</v>
      </c>
      <c r="AD299" s="14">
        <v>561082.08423280006</v>
      </c>
      <c r="AE299" s="14">
        <v>561082.08423280006</v>
      </c>
      <c r="AF299" s="14">
        <v>582528.58423280006</v>
      </c>
      <c r="AG299" s="14">
        <v>582018.05183470005</v>
      </c>
      <c r="AH299" s="14">
        <v>603272.08324499999</v>
      </c>
      <c r="AI299" s="14">
        <v>602583.70507779997</v>
      </c>
      <c r="AJ299" s="14">
        <v>602583.70507779997</v>
      </c>
      <c r="AK299" s="14">
        <v>624030.20507779997</v>
      </c>
      <c r="AL299" s="14">
        <v>624030.20507779997</v>
      </c>
      <c r="AM299" s="14">
        <v>645476.70507779997</v>
      </c>
      <c r="AN299" s="14">
        <v>645476.70507779997</v>
      </c>
      <c r="AO299" s="14">
        <v>666923.20507779997</v>
      </c>
      <c r="AP299" s="14">
        <v>666227.5155005001</v>
      </c>
      <c r="AQ299" s="14">
        <v>687803.35217159998</v>
      </c>
      <c r="AR299" s="14">
        <v>687803.35217159998</v>
      </c>
      <c r="AS299" s="14">
        <v>687803.35217159998</v>
      </c>
      <c r="AT299" s="14">
        <v>557372.44881900004</v>
      </c>
      <c r="AU299" s="14">
        <v>557372.44881900004</v>
      </c>
      <c r="AV299" s="14">
        <v>557372.44881900004</v>
      </c>
      <c r="AW299" s="14">
        <v>557372.44881900004</v>
      </c>
      <c r="AX299" s="14">
        <v>557372.44881900004</v>
      </c>
      <c r="AY299" s="14">
        <v>556775.62046889996</v>
      </c>
      <c r="AZ299" s="14">
        <v>556775.62046889996</v>
      </c>
      <c r="BA299" s="14">
        <v>556775.62046889996</v>
      </c>
      <c r="BB299" s="14">
        <v>556775.62046889996</v>
      </c>
      <c r="BC299" s="14">
        <v>556178.79211879999</v>
      </c>
      <c r="BD299" s="14">
        <v>562612.74211879994</v>
      </c>
      <c r="BE299" s="14">
        <v>569046.69211880001</v>
      </c>
      <c r="BF299" s="14">
        <v>596927.14211879997</v>
      </c>
      <c r="BG299" s="14">
        <v>613487.51376870007</v>
      </c>
      <c r="BH299" s="14">
        <v>590644.71376870002</v>
      </c>
      <c r="BI299" s="14">
        <v>596537.70134040003</v>
      </c>
      <c r="BJ299" s="14">
        <v>602971.65134039999</v>
      </c>
      <c r="BK299" s="14">
        <v>609405.60134039994</v>
      </c>
      <c r="BL299" s="14">
        <v>725280.90134039999</v>
      </c>
      <c r="BM299" s="14">
        <v>731173.8889121</v>
      </c>
      <c r="BN299" s="14">
        <v>737607.83891210007</v>
      </c>
      <c r="BO299" s="14">
        <v>744041.78891210002</v>
      </c>
      <c r="BP299" s="14">
        <v>750475.73891210009</v>
      </c>
      <c r="BQ299" s="14">
        <v>756909.68891210004</v>
      </c>
      <c r="BR299" s="14">
        <v>762818.7264838001</v>
      </c>
      <c r="BS299" s="14">
        <v>769252.67648380017</v>
      </c>
      <c r="BT299" s="14">
        <v>775702.67648380017</v>
      </c>
      <c r="BU299" s="14">
        <v>782152.67648380017</v>
      </c>
      <c r="BV299" s="14">
        <v>788061.71405549999</v>
      </c>
      <c r="BW299" s="14">
        <v>794495.66405550006</v>
      </c>
      <c r="BX299" s="14">
        <v>794495.66405550006</v>
      </c>
      <c r="BY299" s="14">
        <v>807363.56405550009</v>
      </c>
      <c r="BZ299" s="14">
        <v>813256.55162719998</v>
      </c>
      <c r="CA299" s="14">
        <v>819690.50162719993</v>
      </c>
      <c r="CB299" s="14">
        <v>826140.50162719993</v>
      </c>
      <c r="CC299" s="14">
        <v>832574.4516272</v>
      </c>
      <c r="CD299" s="14">
        <v>840261.96709539997</v>
      </c>
      <c r="CE299" s="14">
        <v>839098.08017169998</v>
      </c>
      <c r="CF299" s="14">
        <v>839098.08017169998</v>
      </c>
      <c r="CG299" s="14">
        <v>858399.93017169996</v>
      </c>
      <c r="CH299" s="14">
        <v>864833.88017169992</v>
      </c>
      <c r="CI299" s="14">
        <v>871267.83017169998</v>
      </c>
      <c r="CJ299" s="14">
        <v>913323.54898319999</v>
      </c>
      <c r="CK299" s="14">
        <v>922749.84898320003</v>
      </c>
      <c r="CL299" s="14">
        <v>932176.14898320008</v>
      </c>
      <c r="CM299" s="14">
        <v>931012.26205949998</v>
      </c>
      <c r="CN299" s="14">
        <v>940689.93005950004</v>
      </c>
      <c r="CO299" s="14">
        <v>945528.76405949995</v>
      </c>
      <c r="CP299" s="14">
        <v>966078.09805949999</v>
      </c>
      <c r="CQ299" s="14">
        <v>970916.9320594999</v>
      </c>
      <c r="CR299" s="14">
        <v>974591.87913580006</v>
      </c>
      <c r="CS299" s="14">
        <v>979442.87913580006</v>
      </c>
      <c r="CT299" s="14">
        <v>984281.71313580009</v>
      </c>
      <c r="CU299" s="14">
        <v>989120.54713580001</v>
      </c>
      <c r="CV299" s="14">
        <v>992795.49421210005</v>
      </c>
      <c r="CW299" s="14">
        <v>997634.32821210008</v>
      </c>
      <c r="CX299" s="14">
        <v>1002473.1622121</v>
      </c>
      <c r="CY299" s="14">
        <v>1007311.9962121001</v>
      </c>
      <c r="CZ299" s="14">
        <v>1012150.8302120999</v>
      </c>
      <c r="DA299" s="14">
        <v>1010986.9432884001</v>
      </c>
      <c r="DB299" s="14">
        <v>1010986.9432884001</v>
      </c>
      <c r="DC299" s="14">
        <v>1025503.4452883999</v>
      </c>
      <c r="DD299" s="14">
        <v>1031787.6452883999</v>
      </c>
      <c r="DE299" s="14">
        <v>1033765.8583647001</v>
      </c>
      <c r="DF299" s="14">
        <v>1043192.1583647</v>
      </c>
      <c r="DG299" s="14">
        <v>1049476.3583647001</v>
      </c>
      <c r="DH299" s="14">
        <v>1055760.5583647001</v>
      </c>
      <c r="DI299" s="14">
        <v>1054596.6714410002</v>
      </c>
      <c r="DJ299" s="14">
        <v>1067165.0714410001</v>
      </c>
      <c r="DK299" s="14">
        <v>1073449.271441</v>
      </c>
      <c r="DL299" s="14">
        <v>1079733.471441</v>
      </c>
      <c r="DM299" s="14">
        <v>1084853.7845173001</v>
      </c>
      <c r="DN299" s="14">
        <v>1091137.9845173</v>
      </c>
      <c r="DO299" s="14">
        <v>1097422.1845173</v>
      </c>
      <c r="DP299" s="14">
        <v>1103706.3845172999</v>
      </c>
      <c r="DQ299" s="14">
        <v>1108826.6975936</v>
      </c>
      <c r="DR299" s="14">
        <v>1115110.8975936</v>
      </c>
      <c r="DS299" s="14">
        <v>1115110.8975936</v>
      </c>
      <c r="DT299" s="14">
        <v>1127679.2975936001</v>
      </c>
      <c r="DU299" s="14">
        <v>1127679.2975936001</v>
      </c>
      <c r="DV299" s="14">
        <v>1132799.6106699</v>
      </c>
      <c r="DW299" s="14">
        <v>1139083.8106698999</v>
      </c>
      <c r="DX299" s="14">
        <v>1139083.8106698999</v>
      </c>
      <c r="DY299" s="14">
        <v>1157936.4106699</v>
      </c>
      <c r="DZ299" s="14">
        <v>1227062.6106699</v>
      </c>
      <c r="EA299" s="14">
        <v>1232182.9237461998</v>
      </c>
      <c r="EB299" s="14">
        <v>1238467.1237462</v>
      </c>
      <c r="EC299" s="14">
        <v>1244751.3237462</v>
      </c>
      <c r="ED299" s="14">
        <v>1251035.5237461999</v>
      </c>
      <c r="EE299" s="14">
        <v>1249871.6368225</v>
      </c>
      <c r="EF299" s="14">
        <v>1262440.0368224999</v>
      </c>
      <c r="EG299" s="14">
        <v>1268724.2368224999</v>
      </c>
      <c r="EH299" s="14">
        <v>1274525.5283671999</v>
      </c>
      <c r="EI299" s="14">
        <v>1280809.7283672001</v>
      </c>
      <c r="EJ299" s="14">
        <v>1280809.7283672001</v>
      </c>
      <c r="EK299" s="14">
        <v>1285447.1329882001</v>
      </c>
      <c r="EL299" s="14">
        <v>1304299.7329882002</v>
      </c>
      <c r="EM299" s="14">
        <v>1308937.1376092001</v>
      </c>
      <c r="EN299" s="14">
        <v>1315221.3376092</v>
      </c>
      <c r="EO299" s="14">
        <v>1315221.3376092</v>
      </c>
      <c r="EP299" s="14">
        <v>1327789.7376091999</v>
      </c>
      <c r="EQ299" s="14">
        <v>1327789.7376091999</v>
      </c>
      <c r="ER299" s="14">
        <v>1338711.3422302001</v>
      </c>
      <c r="ES299" s="14">
        <v>1338711.3422302001</v>
      </c>
      <c r="ET299" s="14">
        <v>1348137.6422302001</v>
      </c>
      <c r="EU299" s="14">
        <v>1351279.7422302002</v>
      </c>
      <c r="EV299" s="14">
        <v>1355917.1468511999</v>
      </c>
      <c r="EW299" s="14">
        <v>1362201.3468511999</v>
      </c>
      <c r="EX299" s="14">
        <v>1809288.5582544999</v>
      </c>
      <c r="EY299" s="14">
        <v>1815572.7582545001</v>
      </c>
      <c r="EZ299" s="14">
        <v>1820210.1628755</v>
      </c>
      <c r="FA299" s="14">
        <v>1826494.3628755</v>
      </c>
      <c r="FB299" s="14">
        <v>1832778.5628754999</v>
      </c>
      <c r="FC299" s="14">
        <v>1832778.5628754999</v>
      </c>
      <c r="FD299" s="14">
        <v>1837415.9674965001</v>
      </c>
      <c r="FE299" s="14">
        <v>1849984.3674965</v>
      </c>
      <c r="FF299" s="14">
        <v>1849026.5873065002</v>
      </c>
      <c r="FG299" s="14">
        <v>1849026.5873065002</v>
      </c>
      <c r="FH299" s="14">
        <v>1851689.7972114999</v>
      </c>
      <c r="FI299" s="14">
        <v>1854353.0071164998</v>
      </c>
      <c r="FJ299" s="14">
        <v>1865274.6117375002</v>
      </c>
      <c r="FK299" s="14">
        <v>1865274.6117375002</v>
      </c>
      <c r="FL299" s="14">
        <v>1871558.8117375001</v>
      </c>
      <c r="FM299" s="14">
        <v>1872575.2262635001</v>
      </c>
      <c r="FN299" s="14">
        <v>1885143.6262635002</v>
      </c>
      <c r="FO299" s="14">
        <v>1995206.0916829002</v>
      </c>
      <c r="FP299" s="14">
        <v>2001490.2916829002</v>
      </c>
      <c r="FQ299" s="14">
        <v>2045914.0066795</v>
      </c>
      <c r="FR299" s="14">
        <v>2049056.1066795001</v>
      </c>
      <c r="FS299" s="14">
        <v>2102048.8066795003</v>
      </c>
      <c r="FT299" s="14">
        <v>2114617.2066795002</v>
      </c>
      <c r="FU299" s="14">
        <v>2114617.2066795002</v>
      </c>
      <c r="FV299" s="14">
        <v>2117280.4165845001</v>
      </c>
      <c r="FW299" s="14">
        <v>2115478.8216760997</v>
      </c>
      <c r="FX299" s="14">
        <v>2134331.4216760998</v>
      </c>
      <c r="FY299" s="14">
        <v>2134331.4216760998</v>
      </c>
      <c r="FZ299" s="14">
        <v>2135193.0366726997</v>
      </c>
      <c r="GA299" s="14">
        <v>2135193.0366726997</v>
      </c>
      <c r="GB299" s="14">
        <v>2154045.6366726998</v>
      </c>
      <c r="GC299" s="14">
        <v>2157187.7366726999</v>
      </c>
      <c r="GD299" s="14">
        <v>2156708.8465776998</v>
      </c>
      <c r="GE299" s="14">
        <v>2156708.8465776998</v>
      </c>
      <c r="GF299" s="14">
        <v>2154469.5526068001</v>
      </c>
      <c r="GG299" s="14">
        <v>2154469.5526068001</v>
      </c>
      <c r="GH299" s="14">
        <v>2154469.5526068001</v>
      </c>
      <c r="GI299" s="14">
        <v>2150848.5625117999</v>
      </c>
      <c r="GJ299" s="14">
        <v>2150848.5625117999</v>
      </c>
      <c r="GK299" s="14">
        <v>2148609.2685409002</v>
      </c>
      <c r="GL299" s="14">
        <v>2148609.2685409002</v>
      </c>
      <c r="GM299" s="14">
        <v>2144988.2784459</v>
      </c>
      <c r="GN299" s="14">
        <v>2142748.9844749998</v>
      </c>
      <c r="GO299" s="14">
        <v>2142748.9844749998</v>
      </c>
      <c r="GP299" s="14">
        <v>2142748.9844749998</v>
      </c>
      <c r="GQ299" s="14">
        <v>2139127.99438</v>
      </c>
      <c r="GR299" s="14">
        <v>2136888.7004090999</v>
      </c>
      <c r="GS299" s="14">
        <v>2136888.7004090999</v>
      </c>
      <c r="GT299" s="14">
        <v>2136888.7004090999</v>
      </c>
      <c r="GU299" s="14">
        <v>2136888.7004090999</v>
      </c>
      <c r="GV299" s="14">
        <v>2133267.7103141001</v>
      </c>
      <c r="GW299" s="14">
        <v>2131028.4163432</v>
      </c>
      <c r="GX299" s="14">
        <v>2131028.4163432</v>
      </c>
      <c r="GY299" s="14">
        <v>2131028.4163432</v>
      </c>
      <c r="GZ299" s="14">
        <v>2127407.4262481998</v>
      </c>
      <c r="HA299" s="14">
        <v>2125168.1322773001</v>
      </c>
      <c r="HB299" s="14">
        <v>2125168.1322773001</v>
      </c>
      <c r="HC299" s="14">
        <v>2125168.1322773001</v>
      </c>
      <c r="HD299" s="14">
        <v>2121547.1421822999</v>
      </c>
      <c r="HE299" s="14">
        <v>2121547.1421822999</v>
      </c>
      <c r="HF299" s="14">
        <v>2119307.8482114002</v>
      </c>
      <c r="HG299" s="14">
        <v>2119307.8482114002</v>
      </c>
      <c r="HH299" s="14">
        <v>2119307.8482114002</v>
      </c>
      <c r="HI299" s="14">
        <v>2115686.8581164004</v>
      </c>
      <c r="HJ299" s="14">
        <v>2115686.8581164004</v>
      </c>
      <c r="HK299" s="14">
        <v>2113447.5641454998</v>
      </c>
      <c r="HL299" s="14">
        <v>2113447.5641454998</v>
      </c>
      <c r="HM299" s="14">
        <v>2109826.5740504996</v>
      </c>
      <c r="HN299" s="14">
        <v>2109826.5740504996</v>
      </c>
      <c r="HO299" s="14">
        <v>2107587.2800795999</v>
      </c>
      <c r="HP299" s="14">
        <v>2107587.2800795999</v>
      </c>
      <c r="HQ299" s="14">
        <v>2103966.2899846002</v>
      </c>
      <c r="HR299" s="14">
        <v>2103966.2899846002</v>
      </c>
      <c r="HS299" s="14">
        <v>2103966.2899846002</v>
      </c>
      <c r="HT299" s="14">
        <v>2101726.9960137</v>
      </c>
      <c r="HU299" s="14">
        <v>2101726.9960137</v>
      </c>
      <c r="HV299" s="14">
        <v>2098106.0059187002</v>
      </c>
      <c r="HW299" s="14">
        <v>2095866.7119477999</v>
      </c>
      <c r="HX299" s="14">
        <v>2095866.7119477999</v>
      </c>
      <c r="HY299" s="14">
        <v>2095866.7119477999</v>
      </c>
      <c r="HZ299" s="14">
        <v>2092245.7218527999</v>
      </c>
      <c r="IA299" s="14">
        <v>2092245.7218527999</v>
      </c>
      <c r="IB299" s="14">
        <v>2090006.4278819</v>
      </c>
      <c r="IC299" s="14">
        <v>2090006.4278819</v>
      </c>
      <c r="ID299" s="14">
        <v>2090006.4278819</v>
      </c>
      <c r="IE299" s="14">
        <v>2086385.4377869002</v>
      </c>
      <c r="IF299" s="14">
        <v>2086385.4377869002</v>
      </c>
      <c r="IG299" s="14">
        <v>2084146.1438159999</v>
      </c>
      <c r="IH299" s="14">
        <v>2084146.1438159999</v>
      </c>
      <c r="II299" s="14">
        <v>2080525.1537210001</v>
      </c>
      <c r="IJ299" s="14">
        <v>2080525.1537210001</v>
      </c>
      <c r="IK299" s="14">
        <v>2078285.8597501002</v>
      </c>
      <c r="IL299" s="14">
        <v>2078285.8597501002</v>
      </c>
      <c r="IM299" s="14">
        <v>2078285.8597501002</v>
      </c>
      <c r="IN299" s="14">
        <v>2074664.8696551002</v>
      </c>
      <c r="IO299" s="14">
        <v>2072425.5756842003</v>
      </c>
      <c r="IP299" s="14">
        <v>2072425.5756842003</v>
      </c>
      <c r="IQ299" s="14">
        <v>2068804.5855892003</v>
      </c>
      <c r="IR299" s="14">
        <v>2068804.5855892003</v>
      </c>
      <c r="IS299" s="14">
        <v>2068804.5855892003</v>
      </c>
      <c r="IT299" s="14">
        <v>2066565.2916182997</v>
      </c>
      <c r="IU299" s="14">
        <v>2066565.2916182997</v>
      </c>
      <c r="IV299" s="14">
        <v>2062944.3015232999</v>
      </c>
      <c r="IW299" s="14">
        <v>2062944.3015232999</v>
      </c>
      <c r="IX299" s="14">
        <v>2060705.0075524</v>
      </c>
      <c r="IY299" s="14">
        <v>2060705.0075524</v>
      </c>
      <c r="IZ299" s="14">
        <v>2057084.0174574</v>
      </c>
      <c r="JA299" s="14">
        <v>2057084.0174574</v>
      </c>
      <c r="JB299" s="14">
        <v>2054844.7234865001</v>
      </c>
      <c r="JC299" s="14">
        <v>2054844.7234865001</v>
      </c>
      <c r="JD299" s="14">
        <v>2051223.7333914998</v>
      </c>
      <c r="JE299" s="14">
        <v>2051223.7333914998</v>
      </c>
      <c r="JF299" s="14">
        <v>2051223.7333914998</v>
      </c>
      <c r="JG299" s="14">
        <v>2051223.7333914998</v>
      </c>
      <c r="JH299" s="14">
        <v>2048984.4394206</v>
      </c>
      <c r="JI299" s="14">
        <v>2045363.4493255999</v>
      </c>
      <c r="JJ299" s="14">
        <v>2045363.4493255999</v>
      </c>
      <c r="JK299" s="14">
        <v>2045363.4493255999</v>
      </c>
      <c r="JL299" s="14">
        <v>2043124.1553547001</v>
      </c>
      <c r="JM299" s="14">
        <v>2039503.1652597</v>
      </c>
      <c r="JN299" s="14">
        <v>2039503.1652597</v>
      </c>
      <c r="JO299" s="14">
        <v>2039503.1652597</v>
      </c>
      <c r="JP299" s="14">
        <v>2039503.1652597</v>
      </c>
      <c r="JQ299" s="14">
        <v>2037263.8712887999</v>
      </c>
      <c r="JR299" s="14">
        <v>2033642.8811937999</v>
      </c>
      <c r="JS299" s="14">
        <v>2033642.8811937999</v>
      </c>
      <c r="JT299" s="14">
        <v>2031403.5872229</v>
      </c>
      <c r="JU299" s="14">
        <v>2031403.5872229</v>
      </c>
      <c r="JV299" s="14">
        <v>2027782.5971279002</v>
      </c>
      <c r="JW299" s="14">
        <v>2027782.5971279002</v>
      </c>
      <c r="JX299" s="14">
        <v>2025543.3031570003</v>
      </c>
      <c r="JY299" s="14">
        <v>2025543.3031570003</v>
      </c>
      <c r="JZ299" s="14">
        <v>2021922.3130620001</v>
      </c>
      <c r="KA299" s="14">
        <v>2021922.3130620001</v>
      </c>
      <c r="KB299" s="14">
        <v>2021922.3130620001</v>
      </c>
      <c r="KC299" s="14">
        <v>2019683.0190910997</v>
      </c>
      <c r="KD299" s="14">
        <v>2019683.0190910997</v>
      </c>
      <c r="KE299" s="14">
        <v>2016062.0289960997</v>
      </c>
      <c r="KF299" s="14">
        <v>2016062.0289960997</v>
      </c>
      <c r="KG299" s="14">
        <v>2016062.0289960997</v>
      </c>
      <c r="KH299" s="14">
        <v>2013822.7350252001</v>
      </c>
    </row>
    <row r="300" spans="2:294" x14ac:dyDescent="0.2">
      <c r="B300" s="17" t="s">
        <v>176</v>
      </c>
      <c r="C300" s="17">
        <v>13379.946266299994</v>
      </c>
      <c r="D300" s="17">
        <v>14086.558773800009</v>
      </c>
      <c r="E300" s="17">
        <v>15444.134432600005</v>
      </c>
      <c r="F300" s="17">
        <v>14589.642399200013</v>
      </c>
      <c r="G300" s="17">
        <v>-1379.0357329999947</v>
      </c>
      <c r="H300" s="17">
        <v>-2225.4441855000136</v>
      </c>
      <c r="I300" s="17">
        <v>-3716.8328434000064</v>
      </c>
      <c r="J300" s="17">
        <v>-3067.1537505000069</v>
      </c>
      <c r="K300" s="17">
        <v>-3309.7011487000227</v>
      </c>
      <c r="L300" s="17">
        <v>-30592.9099283</v>
      </c>
      <c r="M300" s="17">
        <v>-31490.344815799999</v>
      </c>
      <c r="N300" s="17">
        <v>-31739.581014900003</v>
      </c>
      <c r="O300" s="17">
        <v>-32257.831727599987</v>
      </c>
      <c r="P300" s="17">
        <v>-43419.384576799981</v>
      </c>
      <c r="Q300" s="17">
        <v>-43962.606510599988</v>
      </c>
      <c r="R300" s="17">
        <v>-42816.698220000013</v>
      </c>
      <c r="S300" s="17">
        <v>-43812.106493800013</v>
      </c>
      <c r="T300" s="17">
        <v>-52466.157616600038</v>
      </c>
      <c r="U300" s="17">
        <v>-51991.554225699954</v>
      </c>
      <c r="V300" s="17">
        <v>-51808.621654699993</v>
      </c>
      <c r="W300" s="17">
        <v>-51089.951655699973</v>
      </c>
      <c r="X300" s="17">
        <v>-51768.74405600004</v>
      </c>
      <c r="Y300" s="17">
        <v>-63752.245368300013</v>
      </c>
      <c r="Z300" s="17">
        <v>-63459.767604200009</v>
      </c>
      <c r="AA300" s="17">
        <v>-65623.560720400012</v>
      </c>
      <c r="AB300" s="17">
        <v>-69673.447340600018</v>
      </c>
      <c r="AC300" s="17">
        <v>-74659.234383799994</v>
      </c>
      <c r="AD300" s="17">
        <v>-69459.729159299983</v>
      </c>
      <c r="AE300" s="17">
        <v>-67755.964617199948</v>
      </c>
      <c r="AF300" s="17">
        <v>-64169.573733899975</v>
      </c>
      <c r="AG300" s="17">
        <v>-61754.561825299999</v>
      </c>
      <c r="AH300" s="17">
        <v>-86326.784494099993</v>
      </c>
      <c r="AI300" s="17">
        <v>-78966.731180799994</v>
      </c>
      <c r="AJ300" s="17">
        <v>-79372.037500299964</v>
      </c>
      <c r="AK300" s="17">
        <v>-79843.158172699987</v>
      </c>
      <c r="AL300" s="17">
        <v>-93723.087249900011</v>
      </c>
      <c r="AM300" s="17">
        <v>-88585.148866200019</v>
      </c>
      <c r="AN300" s="17">
        <v>-85663.531813499983</v>
      </c>
      <c r="AO300" s="17">
        <v>-79833.191661000004</v>
      </c>
      <c r="AP300" s="17">
        <v>-82962.926268499999</v>
      </c>
      <c r="AQ300" s="17">
        <v>-79587.116659099978</v>
      </c>
      <c r="AR300" s="17">
        <v>-75371.556011599998</v>
      </c>
      <c r="AS300" s="17">
        <v>-69619.768458200007</v>
      </c>
      <c r="AT300" s="17">
        <v>54818.79573949999</v>
      </c>
      <c r="AU300" s="17">
        <v>51722.834228000007</v>
      </c>
      <c r="AV300" s="17">
        <v>56889.039139100016</v>
      </c>
      <c r="AW300" s="17">
        <v>61017.713812700014</v>
      </c>
      <c r="AX300" s="17">
        <v>65362.015166399993</v>
      </c>
      <c r="AY300" s="17">
        <v>53490.475614699979</v>
      </c>
      <c r="AZ300" s="17">
        <v>58642.718675300013</v>
      </c>
      <c r="BA300" s="17">
        <v>63672.571030400002</v>
      </c>
      <c r="BB300" s="17">
        <v>69503.199635599987</v>
      </c>
      <c r="BC300" s="17">
        <v>70225.122388399992</v>
      </c>
      <c r="BD300" s="17">
        <v>70368.824716600022</v>
      </c>
      <c r="BE300" s="17">
        <v>68389.666566300017</v>
      </c>
      <c r="BF300" s="17">
        <v>68710.817240000004</v>
      </c>
      <c r="BG300" s="17">
        <v>68783.782230900018</v>
      </c>
      <c r="BH300" s="17">
        <v>106150.8209782</v>
      </c>
      <c r="BI300" s="17">
        <v>104969.26259089999</v>
      </c>
      <c r="BJ300" s="17">
        <v>103687.0308519</v>
      </c>
      <c r="BK300" s="17">
        <v>95446.918529699979</v>
      </c>
      <c r="BL300" s="17">
        <v>-15147.250753600008</v>
      </c>
      <c r="BM300" s="17">
        <v>-13835.174376900006</v>
      </c>
      <c r="BN300" s="17">
        <v>-17682.439843600016</v>
      </c>
      <c r="BO300" s="17">
        <v>-17819.652622199981</v>
      </c>
      <c r="BP300" s="17">
        <v>-22964.875710599987</v>
      </c>
      <c r="BQ300" s="17">
        <v>-25741.011406200018</v>
      </c>
      <c r="BR300" s="17">
        <v>-26292.470871799993</v>
      </c>
      <c r="BS300" s="17">
        <v>-26416.439613800016</v>
      </c>
      <c r="BT300" s="17">
        <v>-29233.737103700005</v>
      </c>
      <c r="BU300" s="17">
        <v>-31492.72501459999</v>
      </c>
      <c r="BV300" s="17">
        <v>-30657.837757299993</v>
      </c>
      <c r="BW300" s="17">
        <v>-34098.265931699985</v>
      </c>
      <c r="BX300" s="17">
        <v>-34552.167550100028</v>
      </c>
      <c r="BY300" s="17">
        <v>-39543.040507800004</v>
      </c>
      <c r="BZ300" s="17">
        <v>-40930.6864709</v>
      </c>
      <c r="CA300" s="17">
        <v>-40589.973456799984</v>
      </c>
      <c r="CB300" s="17">
        <v>-42767.67245749999</v>
      </c>
      <c r="CC300" s="17">
        <v>-42745.531968600015</v>
      </c>
      <c r="CD300" s="17">
        <v>-54935.551746500001</v>
      </c>
      <c r="CE300" s="17">
        <v>-27394.74090110002</v>
      </c>
      <c r="CF300" s="17">
        <v>-27652.169291399998</v>
      </c>
      <c r="CG300" s="17">
        <v>-27516.975669399988</v>
      </c>
      <c r="CH300" s="17">
        <v>-32800.750006800001</v>
      </c>
      <c r="CI300" s="17">
        <v>-33971.625481399977</v>
      </c>
      <c r="CJ300" s="17">
        <v>-24036.805381799993</v>
      </c>
      <c r="CK300" s="17">
        <v>-27917.345953700016</v>
      </c>
      <c r="CL300" s="17">
        <v>-56619.07919539998</v>
      </c>
      <c r="CM300" s="17">
        <v>-53988.165813599968</v>
      </c>
      <c r="CN300" s="17">
        <v>-53384.716689399982</v>
      </c>
      <c r="CO300" s="17">
        <v>-52366.714842499976</v>
      </c>
      <c r="CP300" s="17">
        <v>-52956.390063999992</v>
      </c>
      <c r="CQ300" s="17">
        <v>-53626.449024299996</v>
      </c>
      <c r="CR300" s="17">
        <v>-51761.067404400033</v>
      </c>
      <c r="CS300" s="17">
        <v>-51695.436452400005</v>
      </c>
      <c r="CT300" s="17">
        <v>-31914.602978799972</v>
      </c>
      <c r="CU300" s="17">
        <v>-30372.954689499973</v>
      </c>
      <c r="CV300" s="17">
        <v>-27291.053115700011</v>
      </c>
      <c r="CW300" s="17">
        <v>-28532.527304099993</v>
      </c>
      <c r="CX300" s="17">
        <v>-25659.644444799986</v>
      </c>
      <c r="CY300" s="17">
        <v>-18350.25819219997</v>
      </c>
      <c r="CZ300" s="17">
        <v>-17660.392612</v>
      </c>
      <c r="DA300" s="17">
        <v>-15695.861832200007</v>
      </c>
      <c r="DB300" s="17">
        <v>-15179.173218100008</v>
      </c>
      <c r="DC300" s="17">
        <v>244.16011649999541</v>
      </c>
      <c r="DD300" s="17">
        <v>17412.865018900004</v>
      </c>
      <c r="DE300" s="17">
        <v>19913.571367699999</v>
      </c>
      <c r="DF300" s="17">
        <v>11449.329677399981</v>
      </c>
      <c r="DG300" s="17">
        <v>11122.408110400003</v>
      </c>
      <c r="DH300" s="17">
        <v>-7773.4500985999839</v>
      </c>
      <c r="DI300" s="17">
        <v>-7466.9122281999998</v>
      </c>
      <c r="DJ300" s="17">
        <v>-11209.961700899992</v>
      </c>
      <c r="DK300" s="17">
        <v>-11477.213867499984</v>
      </c>
      <c r="DL300" s="17">
        <v>-6969.0106206999844</v>
      </c>
      <c r="DM300" s="17">
        <v>-5428.1674230000017</v>
      </c>
      <c r="DN300" s="17">
        <v>-4097.6202029000078</v>
      </c>
      <c r="DO300" s="17">
        <v>-4247.989614699999</v>
      </c>
      <c r="DP300" s="17">
        <v>-5729.6877658999738</v>
      </c>
      <c r="DQ300" s="17">
        <v>-13145.913021999993</v>
      </c>
      <c r="DR300" s="17">
        <v>-12831.344639500016</v>
      </c>
      <c r="DS300" s="17">
        <v>-16889.24414259999</v>
      </c>
      <c r="DT300" s="17">
        <v>-21236.272819199985</v>
      </c>
      <c r="DU300" s="17">
        <v>-17659.534828400021</v>
      </c>
      <c r="DV300" s="17">
        <v>-16101.479191399992</v>
      </c>
      <c r="DW300" s="17">
        <v>-17435.063437100001</v>
      </c>
      <c r="DX300" s="17">
        <v>-18602.095718299988</v>
      </c>
      <c r="DY300" s="17">
        <v>-23705.930865099992</v>
      </c>
      <c r="DZ300" s="17">
        <v>-24673.839402100017</v>
      </c>
      <c r="EA300" s="17">
        <v>-27718.061749899978</v>
      </c>
      <c r="EB300" s="17">
        <v>-27433.912656700009</v>
      </c>
      <c r="EC300" s="17">
        <v>-27628.665872300011</v>
      </c>
      <c r="ED300" s="17">
        <v>-32526.231899699993</v>
      </c>
      <c r="EE300" s="17">
        <v>-26114.289586700012</v>
      </c>
      <c r="EF300" s="17">
        <v>-26640.730233400009</v>
      </c>
      <c r="EG300" s="17">
        <v>-23508.549784499988</v>
      </c>
      <c r="EH300" s="17">
        <v>-25042.999693000002</v>
      </c>
      <c r="EI300" s="17">
        <v>-23921.461958200001</v>
      </c>
      <c r="EJ300" s="17">
        <v>-24053.804497500005</v>
      </c>
      <c r="EK300" s="17">
        <v>-24565.787691300007</v>
      </c>
      <c r="EL300" s="17">
        <v>-18658.504841400005</v>
      </c>
      <c r="EM300" s="17">
        <v>-17026.337202999995</v>
      </c>
      <c r="EN300" s="17">
        <v>-15081.113781499986</v>
      </c>
      <c r="EO300" s="17">
        <v>-14249.288657900004</v>
      </c>
      <c r="EP300" s="17">
        <v>-12056.969539800002</v>
      </c>
      <c r="EQ300" s="17">
        <v>-133621.92898170001</v>
      </c>
      <c r="ER300" s="17">
        <v>-205846.94799270001</v>
      </c>
      <c r="ES300" s="17">
        <v>-219591.24861850002</v>
      </c>
      <c r="ET300" s="17">
        <v>-231539.55319780001</v>
      </c>
      <c r="EU300" s="17">
        <v>-256791.37807139999</v>
      </c>
      <c r="EV300" s="17">
        <v>-293435.81272870005</v>
      </c>
      <c r="EW300" s="17">
        <v>-351019.10564020008</v>
      </c>
      <c r="EX300" s="17">
        <v>-393264.63484899991</v>
      </c>
      <c r="EY300" s="17">
        <v>-463884.13093039999</v>
      </c>
      <c r="EZ300" s="17">
        <v>-456376.19306910003</v>
      </c>
      <c r="FA300" s="17">
        <v>-350525.35194820008</v>
      </c>
      <c r="FB300" s="17">
        <v>900917.09905420023</v>
      </c>
      <c r="FC300" s="17">
        <v>878327.67524069978</v>
      </c>
      <c r="FD300" s="17">
        <v>886995.95726980001</v>
      </c>
      <c r="FE300" s="17">
        <v>886231.80683769973</v>
      </c>
      <c r="FF300" s="17">
        <v>1237940.0422370997</v>
      </c>
      <c r="FG300" s="17">
        <v>1237757.8071350001</v>
      </c>
      <c r="FH300" s="17">
        <v>-151133.66518280003</v>
      </c>
      <c r="FI300" s="17">
        <v>-146643.50411789995</v>
      </c>
      <c r="FJ300" s="17">
        <v>-151651.33130880009</v>
      </c>
      <c r="FK300" s="17">
        <v>-187759.39336669995</v>
      </c>
      <c r="FL300" s="17">
        <v>-210700.66405130006</v>
      </c>
      <c r="FM300" s="17">
        <v>-186905.96428100005</v>
      </c>
      <c r="FN300" s="17">
        <v>-162560.82830770017</v>
      </c>
      <c r="FO300" s="17">
        <v>-111127.82194389999</v>
      </c>
      <c r="FP300" s="17">
        <v>-69922.031043700059</v>
      </c>
      <c r="FQ300" s="17">
        <v>54436.001729500007</v>
      </c>
      <c r="FR300" s="17">
        <v>64223.511161199938</v>
      </c>
      <c r="FS300" s="17">
        <v>38407.448375600055</v>
      </c>
      <c r="FT300" s="17">
        <v>50496.179927699995</v>
      </c>
      <c r="FU300" s="17">
        <v>-37923.175607199788</v>
      </c>
      <c r="FV300" s="17">
        <v>-30745.436686800058</v>
      </c>
      <c r="FW300" s="17">
        <v>-32383.908865800026</v>
      </c>
      <c r="FX300" s="17">
        <v>-38558.014422300068</v>
      </c>
      <c r="FY300" s="17">
        <v>-116184.73965979998</v>
      </c>
      <c r="FZ300" s="17">
        <v>-109740.33577489988</v>
      </c>
      <c r="GA300" s="17">
        <v>-115817.67463370008</v>
      </c>
      <c r="GB300" s="17">
        <v>-118835.51084450008</v>
      </c>
      <c r="GC300" s="17">
        <v>-134714.34549799992</v>
      </c>
      <c r="GD300" s="17">
        <v>-148714.70688069996</v>
      </c>
      <c r="GE300" s="17">
        <v>-120406.7701126</v>
      </c>
      <c r="GF300" s="17">
        <v>-110673.83142830001</v>
      </c>
      <c r="GG300" s="17">
        <v>-112801.81244399998</v>
      </c>
      <c r="GH300" s="17">
        <v>-112801.81244399998</v>
      </c>
      <c r="GI300" s="17">
        <v>-110389.78143079997</v>
      </c>
      <c r="GJ300" s="17">
        <v>-111667.88759129998</v>
      </c>
      <c r="GK300" s="17">
        <v>-111721.03245589996</v>
      </c>
      <c r="GL300" s="17">
        <v>-125739.81277920007</v>
      </c>
      <c r="GM300" s="17">
        <v>-111762.49266729999</v>
      </c>
      <c r="GN300" s="17">
        <v>-96062.263713299966</v>
      </c>
      <c r="GO300" s="17">
        <v>-95677.244289200025</v>
      </c>
      <c r="GP300" s="17">
        <v>-97339.2425047</v>
      </c>
      <c r="GQ300" s="17">
        <v>32178.733853800004</v>
      </c>
      <c r="GR300" s="17">
        <v>34358.989845799988</v>
      </c>
      <c r="GS300" s="17">
        <v>37288.336228299988</v>
      </c>
      <c r="GT300" s="17">
        <v>124807.732976</v>
      </c>
      <c r="GU300" s="17">
        <v>97898.200557700024</v>
      </c>
      <c r="GV300" s="17">
        <v>116047.24686769997</v>
      </c>
      <c r="GW300" s="17">
        <v>120753.19814700003</v>
      </c>
      <c r="GX300" s="17">
        <v>117938.59971640004</v>
      </c>
      <c r="GY300" s="17">
        <v>106866.97907199994</v>
      </c>
      <c r="GZ300" s="17">
        <v>114474.79796560001</v>
      </c>
      <c r="HA300" s="17">
        <v>118808.19368669995</v>
      </c>
      <c r="HB300" s="17">
        <v>121043.67610129998</v>
      </c>
      <c r="HC300" s="17">
        <v>120407.39534669997</v>
      </c>
      <c r="HD300" s="17">
        <v>94802.9922755999</v>
      </c>
      <c r="HE300" s="17">
        <v>31813.711014000033</v>
      </c>
      <c r="HF300" s="17">
        <v>34855.240523399996</v>
      </c>
      <c r="HG300" s="17">
        <v>32097.04274699997</v>
      </c>
      <c r="HH300" s="17">
        <v>56818.450770200005</v>
      </c>
      <c r="HI300" s="17">
        <v>65759.896025600014</v>
      </c>
      <c r="HJ300" s="17">
        <v>67617.201089099995</v>
      </c>
      <c r="HK300" s="17">
        <v>72919.133812099972</v>
      </c>
      <c r="HL300" s="17">
        <v>75594.926239899971</v>
      </c>
      <c r="HM300" s="17">
        <v>71799.766643200011</v>
      </c>
      <c r="HN300" s="17">
        <v>71719.606375599978</v>
      </c>
      <c r="HO300" s="17">
        <v>75807.280743799987</v>
      </c>
      <c r="HP300" s="17">
        <v>72970.352260399988</v>
      </c>
      <c r="HQ300" s="17">
        <v>75407.764886799952</v>
      </c>
      <c r="HR300" s="17">
        <v>104436.8736795</v>
      </c>
      <c r="HS300" s="17">
        <v>104652.94554659999</v>
      </c>
      <c r="HT300" s="17">
        <v>106698.75375430002</v>
      </c>
      <c r="HU300" s="17">
        <v>86254.667471000008</v>
      </c>
      <c r="HV300" s="17">
        <v>78204.02370140003</v>
      </c>
      <c r="HW300" s="17">
        <v>76917.470948200033</v>
      </c>
      <c r="HX300" s="17">
        <v>81736.580937899998</v>
      </c>
      <c r="HY300" s="17">
        <v>84841.232725399954</v>
      </c>
      <c r="HZ300" s="17">
        <v>94256.9434912</v>
      </c>
      <c r="IA300" s="17">
        <v>94438.941207699987</v>
      </c>
      <c r="IB300" s="17">
        <v>98924.693049399997</v>
      </c>
      <c r="IC300" s="17">
        <v>129270.45195759999</v>
      </c>
      <c r="ID300" s="17">
        <v>138625.24150570005</v>
      </c>
      <c r="IE300" s="17">
        <v>31188.406618200032</v>
      </c>
      <c r="IF300" s="17">
        <v>167638.38112340012</v>
      </c>
      <c r="IG300" s="17">
        <v>174905.80331660007</v>
      </c>
      <c r="IH300" s="17">
        <v>205050.44306980004</v>
      </c>
      <c r="II300" s="17">
        <v>214919.72482189999</v>
      </c>
      <c r="IJ300" s="17">
        <v>216762.49535320007</v>
      </c>
      <c r="IK300" s="17">
        <v>219347.87862340003</v>
      </c>
      <c r="IL300" s="17">
        <v>300009.62088430009</v>
      </c>
      <c r="IM300" s="17">
        <v>290276.38751129998</v>
      </c>
      <c r="IN300" s="17">
        <v>452257.14352990012</v>
      </c>
      <c r="IO300" s="17">
        <v>449922.35112270003</v>
      </c>
      <c r="IP300" s="17">
        <v>450152.06093709997</v>
      </c>
      <c r="IQ300" s="17">
        <v>248386.87908819993</v>
      </c>
      <c r="IR300" s="17">
        <v>232573.85644179999</v>
      </c>
      <c r="IS300" s="17">
        <v>220768.92222030007</v>
      </c>
      <c r="IT300" s="17">
        <v>207336.00059590006</v>
      </c>
      <c r="IU300" s="17">
        <v>151123.94876250008</v>
      </c>
      <c r="IV300" s="17">
        <v>252588.98159030013</v>
      </c>
      <c r="IW300" s="17">
        <v>238231.8765861</v>
      </c>
      <c r="IX300" s="17">
        <v>247679.28962990004</v>
      </c>
      <c r="IY300" s="17">
        <v>254903.2981171</v>
      </c>
      <c r="IZ300" s="17">
        <v>226652.19826510001</v>
      </c>
      <c r="JA300" s="17">
        <v>231492.80471280005</v>
      </c>
      <c r="JB300" s="17">
        <v>244007.33911829992</v>
      </c>
      <c r="JC300" s="17">
        <v>245357.91405739996</v>
      </c>
      <c r="JD300" s="17">
        <v>375069.43985830003</v>
      </c>
      <c r="JE300" s="17">
        <v>380579.43501800002</v>
      </c>
      <c r="JF300" s="17">
        <v>331232.37518999988</v>
      </c>
      <c r="JG300" s="17">
        <v>340586.35985609994</v>
      </c>
      <c r="JH300" s="17">
        <v>222545.67009060006</v>
      </c>
      <c r="JI300" s="17">
        <v>238631.4968641001</v>
      </c>
      <c r="JJ300" s="17">
        <v>246370.73084860016</v>
      </c>
      <c r="JK300" s="17">
        <v>241901.27712540014</v>
      </c>
      <c r="JL300" s="17">
        <v>232653.82149040009</v>
      </c>
      <c r="JM300" s="17">
        <v>202879.34979369995</v>
      </c>
      <c r="JN300" s="17">
        <v>180000.75203949996</v>
      </c>
      <c r="JO300" s="17">
        <v>201285.60636319991</v>
      </c>
      <c r="JP300" s="17">
        <v>207308.02521879988</v>
      </c>
      <c r="JQ300" s="17">
        <v>238722.2857336</v>
      </c>
      <c r="JR300" s="17">
        <v>252528.58770569999</v>
      </c>
      <c r="JS300" s="17">
        <v>277870.49518579984</v>
      </c>
      <c r="JT300" s="17">
        <v>296637.07703299995</v>
      </c>
      <c r="JU300" s="17">
        <v>318333.39910470002</v>
      </c>
      <c r="JV300" s="17">
        <v>282869.12520170014</v>
      </c>
      <c r="JW300" s="17">
        <v>281398.05959509994</v>
      </c>
      <c r="JX300" s="17">
        <v>316620.65057689993</v>
      </c>
      <c r="JY300" s="17">
        <v>715563.99840010016</v>
      </c>
      <c r="JZ300" s="17">
        <v>526812.75874430011</v>
      </c>
      <c r="KA300" s="17">
        <v>538978.9264749001</v>
      </c>
      <c r="KB300" s="17">
        <v>577053.31919690012</v>
      </c>
      <c r="KC300" s="17">
        <v>641412.6940909999</v>
      </c>
      <c r="KD300" s="17">
        <v>667604.44383509993</v>
      </c>
      <c r="KE300" s="17">
        <v>677996.14077239996</v>
      </c>
      <c r="KF300" s="17">
        <v>656619.89598719997</v>
      </c>
      <c r="KG300" s="17">
        <v>658432.35179330001</v>
      </c>
      <c r="KH300" s="17">
        <v>672245.37001229997</v>
      </c>
    </row>
    <row r="301" spans="2:294" x14ac:dyDescent="0.2">
      <c r="B301" s="20" t="s">
        <v>177</v>
      </c>
      <c r="C301" s="20">
        <v>-2618.3199336000062</v>
      </c>
      <c r="D301" s="20">
        <v>-1911.7074260999916</v>
      </c>
      <c r="E301" s="20">
        <v>-554.13176729999543</v>
      </c>
      <c r="F301" s="20">
        <v>-1408.6238006999874</v>
      </c>
      <c r="G301" s="20">
        <v>-18499.590797199995</v>
      </c>
      <c r="H301" s="20">
        <v>-19345.999249700013</v>
      </c>
      <c r="I301" s="20">
        <v>-20836.322318100007</v>
      </c>
      <c r="J301" s="20">
        <v>-20186.643225200005</v>
      </c>
      <c r="K301" s="20">
        <v>-20429.19062340002</v>
      </c>
      <c r="L301" s="20">
        <v>-31637.904825900001</v>
      </c>
      <c r="M301" s="20">
        <v>-32535.339070000002</v>
      </c>
      <c r="N301" s="20">
        <v>-32777.093560200003</v>
      </c>
      <c r="O301" s="20">
        <v>-33295.386415299989</v>
      </c>
      <c r="P301" s="20">
        <v>-43666.061340999986</v>
      </c>
      <c r="Q301" s="20">
        <v>-44205.631886399991</v>
      </c>
      <c r="R301" s="20">
        <v>-43059.723595800016</v>
      </c>
      <c r="S301" s="20">
        <v>-44055.098413100008</v>
      </c>
      <c r="T301" s="20">
        <v>-52725.42077150003</v>
      </c>
      <c r="U301" s="20">
        <v>-52250.816737199959</v>
      </c>
      <c r="V301" s="20">
        <v>-52068.825774799996</v>
      </c>
      <c r="W301" s="20">
        <v>-51350.144258999971</v>
      </c>
      <c r="X301" s="20">
        <v>-52028.303558600041</v>
      </c>
      <c r="Y301" s="20">
        <v>-64006.540861800022</v>
      </c>
      <c r="Z301" s="20">
        <v>-63713.428768100013</v>
      </c>
      <c r="AA301" s="20">
        <v>-65877.215450300006</v>
      </c>
      <c r="AB301" s="20">
        <v>-69927.064753600018</v>
      </c>
      <c r="AC301" s="20">
        <v>-74892.101654800004</v>
      </c>
      <c r="AD301" s="20">
        <v>-69692.596430299993</v>
      </c>
      <c r="AE301" s="20">
        <v>-67988.831888199958</v>
      </c>
      <c r="AF301" s="20">
        <v>-64402.441004899985</v>
      </c>
      <c r="AG301" s="20">
        <v>-61987.429096299995</v>
      </c>
      <c r="AH301" s="20">
        <v>-86584.770962299997</v>
      </c>
      <c r="AI301" s="20">
        <v>-79224.665244399992</v>
      </c>
      <c r="AJ301" s="20">
        <v>-79629.375252499973</v>
      </c>
      <c r="AK301" s="20">
        <v>-80100.495924899995</v>
      </c>
      <c r="AL301" s="20">
        <v>-93987.804379499998</v>
      </c>
      <c r="AM301" s="20">
        <v>-88849.865995800006</v>
      </c>
      <c r="AN301" s="20">
        <v>-85928.210339399986</v>
      </c>
      <c r="AO301" s="20">
        <v>-80097.369239500011</v>
      </c>
      <c r="AP301" s="20">
        <v>-83206.690757699995</v>
      </c>
      <c r="AQ301" s="20">
        <v>-79830.881148299988</v>
      </c>
      <c r="AR301" s="20">
        <v>-75615.320500799993</v>
      </c>
      <c r="AS301" s="20">
        <v>-69864.488740200002</v>
      </c>
      <c r="AT301" s="20">
        <v>54576.28592609999</v>
      </c>
      <c r="AU301" s="20">
        <v>51480.447813800012</v>
      </c>
      <c r="AV301" s="20">
        <v>56646.695832400015</v>
      </c>
      <c r="AW301" s="20">
        <v>60775.371442100011</v>
      </c>
      <c r="AX301" s="20">
        <v>65119.437428999998</v>
      </c>
      <c r="AY301" s="20">
        <v>53263.161217599984</v>
      </c>
      <c r="AZ301" s="20">
        <v>58413.194453100012</v>
      </c>
      <c r="BA301" s="20">
        <v>63443.046808199993</v>
      </c>
      <c r="BB301" s="20">
        <v>69273.434815699991</v>
      </c>
      <c r="BC301" s="20">
        <v>69995.423415199999</v>
      </c>
      <c r="BD301" s="20">
        <v>70139.125743400014</v>
      </c>
      <c r="BE301" s="20">
        <v>68156.306319800016</v>
      </c>
      <c r="BF301" s="20">
        <v>68477.456993500004</v>
      </c>
      <c r="BG301" s="20">
        <v>68550.423271200008</v>
      </c>
      <c r="BH301" s="20">
        <v>105909.51848290001</v>
      </c>
      <c r="BI301" s="20">
        <v>104727.96009559998</v>
      </c>
      <c r="BJ301" s="20">
        <v>103445.7283566</v>
      </c>
      <c r="BK301" s="20">
        <v>95205.61603439998</v>
      </c>
      <c r="BL301" s="20">
        <v>-15392.492102900011</v>
      </c>
      <c r="BM301" s="20">
        <v>-14080.414439400007</v>
      </c>
      <c r="BN301" s="20">
        <v>-21668.781542800018</v>
      </c>
      <c r="BO301" s="20">
        <v>-22219.282759199981</v>
      </c>
      <c r="BP301" s="20">
        <v>-23005.794611899986</v>
      </c>
      <c r="BQ301" s="20">
        <v>-25781.930307500017</v>
      </c>
      <c r="BR301" s="20">
        <v>-26333.389773099996</v>
      </c>
      <c r="BS301" s="20">
        <v>-26457.352081100013</v>
      </c>
      <c r="BT301" s="20">
        <v>-29274.636703100005</v>
      </c>
      <c r="BU301" s="20">
        <v>-31531.321554599992</v>
      </c>
      <c r="BV301" s="20">
        <v>-30696.434297299995</v>
      </c>
      <c r="BW301" s="20">
        <v>-34136.862471699977</v>
      </c>
      <c r="BX301" s="20">
        <v>-38917.016227000022</v>
      </c>
      <c r="BY301" s="20">
        <v>-39895.946806799999</v>
      </c>
      <c r="BZ301" s="20">
        <v>-41288.940324299998</v>
      </c>
      <c r="CA301" s="20">
        <v>-40948.227310199982</v>
      </c>
      <c r="CB301" s="20">
        <v>-43126.20934039999</v>
      </c>
      <c r="CC301" s="20">
        <v>-43082.466558000007</v>
      </c>
      <c r="CD301" s="20">
        <v>-55272.486335900001</v>
      </c>
      <c r="CE301" s="20">
        <v>-27731.67549050002</v>
      </c>
      <c r="CF301" s="20">
        <v>-27989.103880800001</v>
      </c>
      <c r="CG301" s="20">
        <v>-27841.260259599992</v>
      </c>
      <c r="CH301" s="20">
        <v>-33128.110968699999</v>
      </c>
      <c r="CI301" s="20">
        <v>-34298.606306199981</v>
      </c>
      <c r="CJ301" s="20">
        <v>-24525.388315899992</v>
      </c>
      <c r="CK301" s="20">
        <v>-28405.928887800015</v>
      </c>
      <c r="CL301" s="20">
        <v>-57081.133715999982</v>
      </c>
      <c r="CM301" s="20">
        <v>-54449.91869259996</v>
      </c>
      <c r="CN301" s="20">
        <v>-53846.469568399982</v>
      </c>
      <c r="CO301" s="20">
        <v>-52828.467721499976</v>
      </c>
      <c r="CP301" s="20">
        <v>-53418.083897299999</v>
      </c>
      <c r="CQ301" s="20">
        <v>-54089.687733899998</v>
      </c>
      <c r="CR301" s="20">
        <v>-52224.306114000035</v>
      </c>
      <c r="CS301" s="20">
        <v>-52158.675162000007</v>
      </c>
      <c r="CT301" s="20">
        <v>-32374.667918899977</v>
      </c>
      <c r="CU301" s="20">
        <v>-30795.603358899974</v>
      </c>
      <c r="CV301" s="20">
        <v>-27711.907504600011</v>
      </c>
      <c r="CW301" s="20">
        <v>-28953.381692999992</v>
      </c>
      <c r="CX301" s="20">
        <v>-31768.221351899985</v>
      </c>
      <c r="CY301" s="20">
        <v>-18701.446763799973</v>
      </c>
      <c r="CZ301" s="20">
        <v>-17988.432335000001</v>
      </c>
      <c r="DA301" s="20">
        <v>-16031.771290300007</v>
      </c>
      <c r="DB301" s="20">
        <v>-15515.082676200007</v>
      </c>
      <c r="DC301" s="20">
        <v>76.26378479999542</v>
      </c>
      <c r="DD301" s="20">
        <v>17244.963337500001</v>
      </c>
      <c r="DE301" s="20">
        <v>19745.669686299996</v>
      </c>
      <c r="DF301" s="20">
        <v>11283.626009199983</v>
      </c>
      <c r="DG301" s="20">
        <v>10956.704442200002</v>
      </c>
      <c r="DH301" s="20">
        <v>-7951.8761925999834</v>
      </c>
      <c r="DI301" s="20">
        <v>-7645.2492921000012</v>
      </c>
      <c r="DJ301" s="20">
        <v>-11388.20973459999</v>
      </c>
      <c r="DK301" s="20">
        <v>-11654.673872599984</v>
      </c>
      <c r="DL301" s="20">
        <v>-7146.3688776999852</v>
      </c>
      <c r="DM301" s="20">
        <v>-5605.4493684000008</v>
      </c>
      <c r="DN301" s="20">
        <v>-4277.1529145000077</v>
      </c>
      <c r="DO301" s="20">
        <v>-4427.9267207999992</v>
      </c>
      <c r="DP301" s="20">
        <v>-5909.548560499974</v>
      </c>
      <c r="DQ301" s="20">
        <v>-13323.347787999992</v>
      </c>
      <c r="DR301" s="20">
        <v>-13006.879268200015</v>
      </c>
      <c r="DS301" s="20">
        <v>-17064.689741199989</v>
      </c>
      <c r="DT301" s="20">
        <v>-21411.629387599984</v>
      </c>
      <c r="DU301" s="20">
        <v>-17866.554088400022</v>
      </c>
      <c r="DV301" s="20">
        <v>-16308.409421299992</v>
      </c>
      <c r="DW301" s="20">
        <v>-17641.904636800002</v>
      </c>
      <c r="DX301" s="20">
        <v>-18808.847887899989</v>
      </c>
      <c r="DY301" s="20">
        <v>-23931.43948379999</v>
      </c>
      <c r="DZ301" s="20">
        <v>-24879.561659800016</v>
      </c>
      <c r="EA301" s="20">
        <v>-27923.24817079998</v>
      </c>
      <c r="EB301" s="20">
        <v>-27638.20661880001</v>
      </c>
      <c r="EC301" s="20">
        <v>-27832.727184600011</v>
      </c>
      <c r="ED301" s="20">
        <v>-32730.000951399994</v>
      </c>
      <c r="EE301" s="20">
        <v>-26317.969608300005</v>
      </c>
      <c r="EF301" s="20">
        <v>-26844.321224800005</v>
      </c>
      <c r="EG301" s="20">
        <v>-23711.773536599991</v>
      </c>
      <c r="EH301" s="20">
        <v>-25264.513698900002</v>
      </c>
      <c r="EI301" s="20">
        <v>-24142.886933900001</v>
      </c>
      <c r="EJ301" s="20">
        <v>-24275.140443100001</v>
      </c>
      <c r="EK301" s="20">
        <v>-24787.03460670001</v>
      </c>
      <c r="EL301" s="20">
        <v>-18879.688163900002</v>
      </c>
      <c r="EM301" s="20">
        <v>-17247.418777399998</v>
      </c>
      <c r="EN301" s="20">
        <v>-15301.971907299985</v>
      </c>
      <c r="EO301" s="20">
        <v>-14470.056811000004</v>
      </c>
      <c r="EP301" s="20">
        <v>-12275.006363400002</v>
      </c>
      <c r="EQ301" s="20">
        <v>-133687.6639207</v>
      </c>
      <c r="ER301" s="20">
        <v>-205917.12889459997</v>
      </c>
      <c r="ES301" s="20">
        <v>-219661.36592740004</v>
      </c>
      <c r="ET301" s="20">
        <v>-231601.34432820001</v>
      </c>
      <c r="EU301" s="20">
        <v>-256855.94316579998</v>
      </c>
      <c r="EV301" s="20">
        <v>-293500.28879289998</v>
      </c>
      <c r="EW301" s="20">
        <v>-351083.48796110007</v>
      </c>
      <c r="EX301" s="20">
        <v>-393328.92813969991</v>
      </c>
      <c r="EY301" s="20">
        <v>-463948.32247299998</v>
      </c>
      <c r="EZ301" s="20">
        <v>-456440.8105962</v>
      </c>
      <c r="FA301" s="20">
        <v>-350589.88044520008</v>
      </c>
      <c r="FB301" s="20">
        <v>900853.15426700015</v>
      </c>
      <c r="FC301" s="20">
        <v>878264.58022879972</v>
      </c>
      <c r="FD301" s="20">
        <v>886932.95128739986</v>
      </c>
      <c r="FE301" s="20">
        <v>886168.71414089983</v>
      </c>
      <c r="FF301" s="20">
        <v>1237877.0302293997</v>
      </c>
      <c r="FG301" s="20">
        <v>1237696.1749711002</v>
      </c>
      <c r="FH301" s="20">
        <v>-151196.82375370004</v>
      </c>
      <c r="FI301" s="20">
        <v>-146694.81306369996</v>
      </c>
      <c r="FJ301" s="20">
        <v>-151702.55122440006</v>
      </c>
      <c r="FK301" s="20">
        <v>-187810.53697079996</v>
      </c>
      <c r="FL301" s="20">
        <v>-210752.81149910003</v>
      </c>
      <c r="FM301" s="20">
        <v>-186958.04813590008</v>
      </c>
      <c r="FN301" s="20">
        <v>-162612.82313250014</v>
      </c>
      <c r="FO301" s="20">
        <v>-111179.72773849998</v>
      </c>
      <c r="FP301" s="20">
        <v>-73746.565821400072</v>
      </c>
      <c r="FQ301" s="20">
        <v>54464.804629300001</v>
      </c>
      <c r="FR301" s="20">
        <v>64180.41403649994</v>
      </c>
      <c r="FS301" s="20">
        <v>38364.85107920006</v>
      </c>
      <c r="FT301" s="20">
        <v>50454.883175700001</v>
      </c>
      <c r="FU301" s="20">
        <v>-27803.663777899779</v>
      </c>
      <c r="FV301" s="20">
        <v>-20625.967182400054</v>
      </c>
      <c r="FW301" s="20">
        <v>-22257.498036900022</v>
      </c>
      <c r="FX301" s="20">
        <v>-28406.528269600069</v>
      </c>
      <c r="FY301" s="20">
        <v>-98399.187721699986</v>
      </c>
      <c r="FZ301" s="20">
        <v>-91956.080437999874</v>
      </c>
      <c r="GA301" s="20">
        <v>-98070.057550400088</v>
      </c>
      <c r="GB301" s="20">
        <v>-101064.97625400008</v>
      </c>
      <c r="GC301" s="20">
        <v>-116955.09645819991</v>
      </c>
      <c r="GD301" s="20">
        <v>-121837.58023239998</v>
      </c>
      <c r="GE301" s="20">
        <v>-93463.387006599994</v>
      </c>
      <c r="GF301" s="20">
        <v>-83801.822613800032</v>
      </c>
      <c r="GG301" s="20">
        <v>-85929.534130099972</v>
      </c>
      <c r="GH301" s="20">
        <v>-85929.534130099972</v>
      </c>
      <c r="GI301" s="20">
        <v>-74052.504679099962</v>
      </c>
      <c r="GJ301" s="20">
        <v>-75332.246214299987</v>
      </c>
      <c r="GK301" s="20">
        <v>-75399.31718839996</v>
      </c>
      <c r="GL301" s="20">
        <v>-91604.285521800077</v>
      </c>
      <c r="GM301" s="20">
        <v>-77645.930519400004</v>
      </c>
      <c r="GN301" s="20">
        <v>-61945.612535199973</v>
      </c>
      <c r="GO301" s="20">
        <v>-61536.940735800017</v>
      </c>
      <c r="GP301" s="20">
        <v>-63338.56891029999</v>
      </c>
      <c r="GQ301" s="20">
        <v>-16825.68602880001</v>
      </c>
      <c r="GR301" s="20">
        <v>-14646.523009900018</v>
      </c>
      <c r="GS301" s="20">
        <v>-11717.087597200012</v>
      </c>
      <c r="GT301" s="20">
        <v>-484.1157747000122</v>
      </c>
      <c r="GU301" s="20">
        <v>-36740.069653499981</v>
      </c>
      <c r="GV301" s="20">
        <v>-18619.137555400011</v>
      </c>
      <c r="GW301" s="20">
        <v>-13943.245178399964</v>
      </c>
      <c r="GX301" s="20">
        <v>-16775.262961599961</v>
      </c>
      <c r="GY301" s="20">
        <v>-22132.624058400037</v>
      </c>
      <c r="GZ301" s="20">
        <v>-14518.344155899964</v>
      </c>
      <c r="HA301" s="20">
        <v>-10066.025439800032</v>
      </c>
      <c r="HB301" s="20">
        <v>-7918.7744188000106</v>
      </c>
      <c r="HC301" s="20">
        <v>-8499.5935263000101</v>
      </c>
      <c r="HD301" s="20">
        <v>-24614.495087900086</v>
      </c>
      <c r="HE301" s="20">
        <v>-87603.687319399964</v>
      </c>
      <c r="HF301" s="20">
        <v>-84562.746130199972</v>
      </c>
      <c r="HG301" s="20">
        <v>-87328.0513775</v>
      </c>
      <c r="HH301" s="20">
        <v>-64789.05839969997</v>
      </c>
      <c r="HI301" s="20">
        <v>-55839.09536289997</v>
      </c>
      <c r="HJ301" s="20">
        <v>-53970.98711889999</v>
      </c>
      <c r="HK301" s="20">
        <v>-48675.013365700011</v>
      </c>
      <c r="HL301" s="20">
        <v>-45841.707624500013</v>
      </c>
      <c r="HM301" s="20">
        <v>-48544.708710599982</v>
      </c>
      <c r="HN301" s="20">
        <v>-48512.372221100006</v>
      </c>
      <c r="HO301" s="20">
        <v>-44532.77865</v>
      </c>
      <c r="HP301" s="20">
        <v>-47498.299748800018</v>
      </c>
      <c r="HQ301" s="20">
        <v>-42768.295891100046</v>
      </c>
      <c r="HR301" s="20">
        <v>-38745.584632599981</v>
      </c>
      <c r="HS301" s="20">
        <v>-38314.757454399987</v>
      </c>
      <c r="HT301" s="20">
        <v>-39890.338865599973</v>
      </c>
      <c r="HU301" s="20">
        <v>-56278.654666100003</v>
      </c>
      <c r="HV301" s="20">
        <v>-68894.044347199975</v>
      </c>
      <c r="HW301" s="20">
        <v>-76941.920251999967</v>
      </c>
      <c r="HX301" s="20">
        <v>-72122.721232200012</v>
      </c>
      <c r="HY301" s="20">
        <v>-69039.432359800034</v>
      </c>
      <c r="HZ301" s="20">
        <v>-59460.192482199978</v>
      </c>
      <c r="IA301" s="20">
        <v>-62957.290583700029</v>
      </c>
      <c r="IB301" s="20">
        <v>-58419.786597499995</v>
      </c>
      <c r="IC301" s="20">
        <v>-76820.465984100039</v>
      </c>
      <c r="ID301" s="20">
        <v>-63555.563167699984</v>
      </c>
      <c r="IE301" s="20">
        <v>-170992.29630640001</v>
      </c>
      <c r="IF301" s="20">
        <v>-34639.510514999922</v>
      </c>
      <c r="IG301" s="20">
        <v>-27345.724321199948</v>
      </c>
      <c r="IH301" s="20">
        <v>10365.857016199989</v>
      </c>
      <c r="II301" s="20">
        <v>20235.431785599976</v>
      </c>
      <c r="IJ301" s="20">
        <v>22128.404513600046</v>
      </c>
      <c r="IK301" s="20">
        <v>24801.446197000005</v>
      </c>
      <c r="IL301" s="20">
        <v>27365.167208200037</v>
      </c>
      <c r="IM301" s="20">
        <v>15561.396305999984</v>
      </c>
      <c r="IN301" s="20">
        <v>15349.705245100022</v>
      </c>
      <c r="IO301" s="20">
        <v>19772.424177799989</v>
      </c>
      <c r="IP301" s="20">
        <v>20002.23493419998</v>
      </c>
      <c r="IQ301" s="20">
        <v>-182554.2558651001</v>
      </c>
      <c r="IR301" s="20">
        <v>-198367.13719260003</v>
      </c>
      <c r="IS301" s="20">
        <v>-210172.14474459999</v>
      </c>
      <c r="IT301" s="20">
        <v>-223621.04466849996</v>
      </c>
      <c r="IU301" s="20">
        <v>-288503.9297333</v>
      </c>
      <c r="IV301" s="20">
        <v>-187094.04585239993</v>
      </c>
      <c r="IW301" s="20">
        <v>-201448.54668040006</v>
      </c>
      <c r="IX301" s="20">
        <v>-192001.04476620004</v>
      </c>
      <c r="IY301" s="20">
        <v>-185328.68183810008</v>
      </c>
      <c r="IZ301" s="20">
        <v>-218041.1161217</v>
      </c>
      <c r="JA301" s="20">
        <v>-213200.36835519987</v>
      </c>
      <c r="JB301" s="20">
        <v>-200687.73322160001</v>
      </c>
      <c r="JC301" s="20">
        <v>-199337.62021000002</v>
      </c>
      <c r="JD301" s="20">
        <v>-210904.86036320002</v>
      </c>
      <c r="JE301" s="20">
        <v>-207021.112922</v>
      </c>
      <c r="JF301" s="20">
        <v>-256816.90283340006</v>
      </c>
      <c r="JG301" s="20">
        <v>-247235.51933889999</v>
      </c>
      <c r="JH301" s="20">
        <v>-395999.37031629996</v>
      </c>
      <c r="JI301" s="20">
        <v>-379505.6038803999</v>
      </c>
      <c r="JJ301" s="20">
        <v>-372115.93148879992</v>
      </c>
      <c r="JK301" s="20">
        <v>-376495.50591249997</v>
      </c>
      <c r="JL301" s="20">
        <v>-386955.2810432</v>
      </c>
      <c r="JM301" s="20">
        <v>-409022.10188350006</v>
      </c>
      <c r="JN301" s="20">
        <v>-411067.61188410001</v>
      </c>
      <c r="JO301" s="20">
        <v>-390167.92152179999</v>
      </c>
      <c r="JP301" s="20">
        <v>-384775.60608200013</v>
      </c>
      <c r="JQ301" s="20">
        <v>-370263.63149970002</v>
      </c>
      <c r="JR301" s="20">
        <v>-356739.52587889996</v>
      </c>
      <c r="JS301" s="20">
        <v>-346682.30797950015</v>
      </c>
      <c r="JT301" s="20">
        <v>-327877.39769210009</v>
      </c>
      <c r="JU301" s="20">
        <v>-306074.58133910003</v>
      </c>
      <c r="JV301" s="20">
        <v>-340620.83339049987</v>
      </c>
      <c r="JW301" s="20">
        <v>-323672.72742650012</v>
      </c>
      <c r="JX301" s="20">
        <v>-307211.82800270006</v>
      </c>
      <c r="JY301" s="20">
        <v>91046.299549100047</v>
      </c>
      <c r="JZ301" s="20">
        <v>-93564.661986399835</v>
      </c>
      <c r="KA301" s="20">
        <v>-75418.144151099856</v>
      </c>
      <c r="KB301" s="20">
        <v>-37908.66827369995</v>
      </c>
      <c r="KC301" s="20">
        <v>-411926.12195430009</v>
      </c>
      <c r="KD301" s="20">
        <v>-381814.47600830003</v>
      </c>
      <c r="KE301" s="20">
        <v>-372304.56302260014</v>
      </c>
      <c r="KF301" s="20">
        <v>-393516.45011219999</v>
      </c>
      <c r="KG301" s="20">
        <v>-392531.12364089995</v>
      </c>
      <c r="KH301" s="20">
        <v>-381356.66822050005</v>
      </c>
    </row>
    <row r="302" spans="2:294" x14ac:dyDescent="0.2">
      <c r="B302" s="20" t="s">
        <v>178</v>
      </c>
      <c r="C302" s="20">
        <v>15998.266199900001</v>
      </c>
      <c r="D302" s="20">
        <v>15998.266199900001</v>
      </c>
      <c r="E302" s="20">
        <v>15998.266199900001</v>
      </c>
      <c r="F302" s="20">
        <v>15998.266199900001</v>
      </c>
      <c r="G302" s="20">
        <v>17120.555064199998</v>
      </c>
      <c r="H302" s="20">
        <v>17120.555064199998</v>
      </c>
      <c r="I302" s="20">
        <v>17119.489474699996</v>
      </c>
      <c r="J302" s="20">
        <v>17119.489474699996</v>
      </c>
      <c r="K302" s="20">
        <v>17119.489474699996</v>
      </c>
      <c r="L302" s="20">
        <v>1044.9948976000001</v>
      </c>
      <c r="M302" s="20">
        <v>1044.9942541999999</v>
      </c>
      <c r="N302" s="20">
        <v>1037.5125452999998</v>
      </c>
      <c r="O302" s="20">
        <v>1037.5546876999999</v>
      </c>
      <c r="P302" s="20">
        <v>246.67676420000004</v>
      </c>
      <c r="Q302" s="20">
        <v>243.02537580000001</v>
      </c>
      <c r="R302" s="20">
        <v>243.02537580000001</v>
      </c>
      <c r="S302" s="20">
        <v>242.99191930000001</v>
      </c>
      <c r="T302" s="20">
        <v>259.26315489999996</v>
      </c>
      <c r="U302" s="20">
        <v>259.26251150000002</v>
      </c>
      <c r="V302" s="20">
        <v>260.20412009999995</v>
      </c>
      <c r="W302" s="20">
        <v>260.19260329999997</v>
      </c>
      <c r="X302" s="20">
        <v>259.55950259999997</v>
      </c>
      <c r="Y302" s="20">
        <v>254.29549349999996</v>
      </c>
      <c r="Z302" s="20">
        <v>253.66116389999996</v>
      </c>
      <c r="AA302" s="20">
        <v>253.65472989999998</v>
      </c>
      <c r="AB302" s="20">
        <v>253.61741299999997</v>
      </c>
      <c r="AC302" s="20">
        <v>232.86727099999999</v>
      </c>
      <c r="AD302" s="20">
        <v>232.86727099999999</v>
      </c>
      <c r="AE302" s="20">
        <v>232.86727099999999</v>
      </c>
      <c r="AF302" s="20">
        <v>232.86727099999999</v>
      </c>
      <c r="AG302" s="20">
        <v>232.86727099999999</v>
      </c>
      <c r="AH302" s="20">
        <v>257.98646819999999</v>
      </c>
      <c r="AI302" s="20">
        <v>257.9340636</v>
      </c>
      <c r="AJ302" s="20">
        <v>257.33775220000001</v>
      </c>
      <c r="AK302" s="20">
        <v>257.33775220000001</v>
      </c>
      <c r="AL302" s="20">
        <v>264.71712960000002</v>
      </c>
      <c r="AM302" s="20">
        <v>264.71712960000002</v>
      </c>
      <c r="AN302" s="20">
        <v>264.67852590000001</v>
      </c>
      <c r="AO302" s="20">
        <v>264.17757850000004</v>
      </c>
      <c r="AP302" s="20">
        <v>243.76448919999999</v>
      </c>
      <c r="AQ302" s="20">
        <v>243.76448919999999</v>
      </c>
      <c r="AR302" s="20">
        <v>243.76448919999999</v>
      </c>
      <c r="AS302" s="20">
        <v>244.72028199999997</v>
      </c>
      <c r="AT302" s="20">
        <v>242.50981339999996</v>
      </c>
      <c r="AU302" s="20">
        <v>242.38641419999996</v>
      </c>
      <c r="AV302" s="20">
        <v>242.3433067</v>
      </c>
      <c r="AW302" s="20">
        <v>242.34237059999998</v>
      </c>
      <c r="AX302" s="20">
        <v>242.57773739999996</v>
      </c>
      <c r="AY302" s="20">
        <v>227.31439710000004</v>
      </c>
      <c r="AZ302" s="20">
        <v>229.5242222</v>
      </c>
      <c r="BA302" s="20">
        <v>229.5242222</v>
      </c>
      <c r="BB302" s="20">
        <v>229.76481990000005</v>
      </c>
      <c r="BC302" s="20">
        <v>229.69897320000001</v>
      </c>
      <c r="BD302" s="20">
        <v>229.69897320000001</v>
      </c>
      <c r="BE302" s="20">
        <v>233.36024650000002</v>
      </c>
      <c r="BF302" s="20">
        <v>233.36024650000002</v>
      </c>
      <c r="BG302" s="20">
        <v>233.35895970000001</v>
      </c>
      <c r="BH302" s="20">
        <v>241.30249529999998</v>
      </c>
      <c r="BI302" s="20">
        <v>241.30249529999998</v>
      </c>
      <c r="BJ302" s="20">
        <v>241.30249529999998</v>
      </c>
      <c r="BK302" s="20">
        <v>241.30249529999998</v>
      </c>
      <c r="BL302" s="20">
        <v>245.2413493</v>
      </c>
      <c r="BM302" s="20">
        <v>245.24006249999999</v>
      </c>
      <c r="BN302" s="20">
        <v>3986.3416991999998</v>
      </c>
      <c r="BO302" s="20">
        <v>4399.6301370000001</v>
      </c>
      <c r="BP302" s="20">
        <v>40.918901299999995</v>
      </c>
      <c r="BQ302" s="20">
        <v>40.918901299999995</v>
      </c>
      <c r="BR302" s="20">
        <v>40.918901299999995</v>
      </c>
      <c r="BS302" s="20">
        <v>40.912467299999996</v>
      </c>
      <c r="BT302" s="20">
        <v>40.899599399999992</v>
      </c>
      <c r="BU302" s="20">
        <v>38.596539999999997</v>
      </c>
      <c r="BV302" s="20">
        <v>38.596539999999997</v>
      </c>
      <c r="BW302" s="20">
        <v>38.596539999999997</v>
      </c>
      <c r="BX302" s="20">
        <v>4364.8486769000001</v>
      </c>
      <c r="BY302" s="20">
        <v>352.90629900000005</v>
      </c>
      <c r="BZ302" s="20">
        <v>358.25385340000003</v>
      </c>
      <c r="CA302" s="20">
        <v>358.25385340000003</v>
      </c>
      <c r="CB302" s="20">
        <v>358.53688289999997</v>
      </c>
      <c r="CC302" s="20">
        <v>336.93458939999999</v>
      </c>
      <c r="CD302" s="20">
        <v>336.93458939999999</v>
      </c>
      <c r="CE302" s="20">
        <v>336.93458939999999</v>
      </c>
      <c r="CF302" s="20">
        <v>336.93458939999999</v>
      </c>
      <c r="CG302" s="20">
        <v>324.28459019999997</v>
      </c>
      <c r="CH302" s="20">
        <v>327.36096189999995</v>
      </c>
      <c r="CI302" s="20">
        <v>326.98082479999999</v>
      </c>
      <c r="CJ302" s="20">
        <v>488.5829341000001</v>
      </c>
      <c r="CK302" s="20">
        <v>488.5829341000001</v>
      </c>
      <c r="CL302" s="20">
        <v>462.0545206000001</v>
      </c>
      <c r="CM302" s="20">
        <v>461.75287900000001</v>
      </c>
      <c r="CN302" s="20">
        <v>461.75287900000001</v>
      </c>
      <c r="CO302" s="20">
        <v>461.75287900000001</v>
      </c>
      <c r="CP302" s="20">
        <v>461.69383330000011</v>
      </c>
      <c r="CQ302" s="20">
        <v>463.23870960000005</v>
      </c>
      <c r="CR302" s="20">
        <v>463.23870960000005</v>
      </c>
      <c r="CS302" s="20">
        <v>463.23870960000005</v>
      </c>
      <c r="CT302" s="20">
        <v>460.06494010000011</v>
      </c>
      <c r="CU302" s="20">
        <v>422.64866940000007</v>
      </c>
      <c r="CV302" s="20">
        <v>420.85438890000006</v>
      </c>
      <c r="CW302" s="20">
        <v>420.85438890000006</v>
      </c>
      <c r="CX302" s="20">
        <v>6108.5769070999995</v>
      </c>
      <c r="CY302" s="20">
        <v>351.18857159999999</v>
      </c>
      <c r="CZ302" s="20">
        <v>328.03972300000004</v>
      </c>
      <c r="DA302" s="20">
        <v>335.90945810000005</v>
      </c>
      <c r="DB302" s="20">
        <v>335.90945810000005</v>
      </c>
      <c r="DC302" s="20">
        <v>167.89633169999996</v>
      </c>
      <c r="DD302" s="20">
        <v>167.90168139999997</v>
      </c>
      <c r="DE302" s="20">
        <v>167.90168139999997</v>
      </c>
      <c r="DF302" s="20">
        <v>165.70366819999995</v>
      </c>
      <c r="DG302" s="20">
        <v>165.70366819999995</v>
      </c>
      <c r="DH302" s="20">
        <v>178.42609399999998</v>
      </c>
      <c r="DI302" s="20">
        <v>178.33706389999995</v>
      </c>
      <c r="DJ302" s="20">
        <v>178.24803369999998</v>
      </c>
      <c r="DK302" s="20">
        <v>177.46000509999999</v>
      </c>
      <c r="DL302" s="20">
        <v>177.35825699999995</v>
      </c>
      <c r="DM302" s="20">
        <v>177.28194540000001</v>
      </c>
      <c r="DN302" s="20">
        <v>179.53271159999997</v>
      </c>
      <c r="DO302" s="20">
        <v>179.93710609999999</v>
      </c>
      <c r="DP302" s="20">
        <v>179.86079459999996</v>
      </c>
      <c r="DQ302" s="20">
        <v>177.43476599999997</v>
      </c>
      <c r="DR302" s="20">
        <v>175.53462869999996</v>
      </c>
      <c r="DS302" s="20">
        <v>175.44559860000001</v>
      </c>
      <c r="DT302" s="20">
        <v>175.35656839999996</v>
      </c>
      <c r="DU302" s="20">
        <v>207.01926</v>
      </c>
      <c r="DV302" s="20">
        <v>206.9302299</v>
      </c>
      <c r="DW302" s="20">
        <v>206.8411997</v>
      </c>
      <c r="DX302" s="20">
        <v>206.7521696</v>
      </c>
      <c r="DY302" s="20">
        <v>225.5086187</v>
      </c>
      <c r="DZ302" s="20">
        <v>205.72225770000006</v>
      </c>
      <c r="EA302" s="20">
        <v>205.1864209</v>
      </c>
      <c r="EB302" s="20">
        <v>204.29396210000002</v>
      </c>
      <c r="EC302" s="20">
        <v>204.0613123</v>
      </c>
      <c r="ED302" s="20">
        <v>203.76905170000001</v>
      </c>
      <c r="EE302" s="20">
        <v>203.6800216</v>
      </c>
      <c r="EF302" s="20">
        <v>203.59099140000001</v>
      </c>
      <c r="EG302" s="20">
        <v>203.22375210000001</v>
      </c>
      <c r="EH302" s="20">
        <v>221.5140059</v>
      </c>
      <c r="EI302" s="20">
        <v>221.4249757</v>
      </c>
      <c r="EJ302" s="20">
        <v>221.3359456</v>
      </c>
      <c r="EK302" s="20">
        <v>221.24691540000001</v>
      </c>
      <c r="EL302" s="20">
        <v>221.1833225</v>
      </c>
      <c r="EM302" s="20">
        <v>221.08157440000002</v>
      </c>
      <c r="EN302" s="20">
        <v>220.85812580000001</v>
      </c>
      <c r="EO302" s="20">
        <v>220.76815310000001</v>
      </c>
      <c r="EP302" s="20">
        <v>218.03682359999999</v>
      </c>
      <c r="EQ302" s="20">
        <v>65.734938999999997</v>
      </c>
      <c r="ER302" s="20">
        <v>70.180901900000009</v>
      </c>
      <c r="ES302" s="20">
        <v>70.117308900000012</v>
      </c>
      <c r="ET302" s="20">
        <v>61.791130400000021</v>
      </c>
      <c r="EU302" s="20">
        <v>64.565094400000021</v>
      </c>
      <c r="EV302" s="20">
        <v>64.476064200000025</v>
      </c>
      <c r="EW302" s="20">
        <v>64.382320900000011</v>
      </c>
      <c r="EX302" s="20">
        <v>64.293290700000028</v>
      </c>
      <c r="EY302" s="20">
        <v>64.19154260000002</v>
      </c>
      <c r="EZ302" s="20">
        <v>64.617527100000004</v>
      </c>
      <c r="FA302" s="20">
        <v>64.528497000000002</v>
      </c>
      <c r="FB302" s="20">
        <v>63.944787200000029</v>
      </c>
      <c r="FC302" s="20">
        <v>63.095011900000017</v>
      </c>
      <c r="FD302" s="20">
        <v>63.005982400000022</v>
      </c>
      <c r="FE302" s="20">
        <v>63.092696800000006</v>
      </c>
      <c r="FF302" s="20">
        <v>63.012007700000005</v>
      </c>
      <c r="FG302" s="20">
        <v>61.632163900000002</v>
      </c>
      <c r="FH302" s="20">
        <v>63.158570899999994</v>
      </c>
      <c r="FI302" s="20">
        <v>51.308945799999989</v>
      </c>
      <c r="FJ302" s="20">
        <v>51.219915599999993</v>
      </c>
      <c r="FK302" s="20">
        <v>51.14360409999999</v>
      </c>
      <c r="FL302" s="20">
        <v>52.147447800000002</v>
      </c>
      <c r="FM302" s="20">
        <v>52.083854900000006</v>
      </c>
      <c r="FN302" s="20">
        <v>51.994824800000004</v>
      </c>
      <c r="FO302" s="20">
        <v>51.905794600000007</v>
      </c>
      <c r="FP302" s="20">
        <v>3824.5347777000002</v>
      </c>
      <c r="FQ302" s="20">
        <v>-28.802899799999999</v>
      </c>
      <c r="FR302" s="20">
        <v>43.097124699999995</v>
      </c>
      <c r="FS302" s="20">
        <v>42.597296399999998</v>
      </c>
      <c r="FT302" s="20">
        <v>41.296752000000005</v>
      </c>
      <c r="FU302" s="20">
        <v>-10119.5118293</v>
      </c>
      <c r="FV302" s="20">
        <v>-10119.4695044</v>
      </c>
      <c r="FW302" s="20">
        <v>-10126.4108289</v>
      </c>
      <c r="FX302" s="20">
        <v>-10151.486152699999</v>
      </c>
      <c r="FY302" s="20">
        <v>-17785.551938099998</v>
      </c>
      <c r="FZ302" s="20">
        <v>-17784.255336899998</v>
      </c>
      <c r="GA302" s="20">
        <v>-17747.6170833</v>
      </c>
      <c r="GB302" s="20">
        <v>-17770.534590499999</v>
      </c>
      <c r="GC302" s="20">
        <v>-17759.249039799997</v>
      </c>
      <c r="GD302" s="20">
        <v>-26877.1266483</v>
      </c>
      <c r="GE302" s="20">
        <v>-26943.383106000001</v>
      </c>
      <c r="GF302" s="20">
        <v>-26872.008814499997</v>
      </c>
      <c r="GG302" s="20">
        <v>-26872.278313899998</v>
      </c>
      <c r="GH302" s="20">
        <v>-26872.278313899998</v>
      </c>
      <c r="GI302" s="20">
        <v>-36337.276751700003</v>
      </c>
      <c r="GJ302" s="20">
        <v>-36335.641377</v>
      </c>
      <c r="GK302" s="20">
        <v>-36321.715267500003</v>
      </c>
      <c r="GL302" s="20">
        <v>-34135.527257399997</v>
      </c>
      <c r="GM302" s="20">
        <v>-34116.562147900004</v>
      </c>
      <c r="GN302" s="20">
        <v>-34116.651178100001</v>
      </c>
      <c r="GO302" s="20">
        <v>-34140.303553400001</v>
      </c>
      <c r="GP302" s="20">
        <v>-34000.673594400003</v>
      </c>
      <c r="GQ302" s="20">
        <v>49004.419882600007</v>
      </c>
      <c r="GR302" s="20">
        <v>49005.512855700006</v>
      </c>
      <c r="GS302" s="20">
        <v>49005.423825500002</v>
      </c>
      <c r="GT302" s="20">
        <v>125291.8487507</v>
      </c>
      <c r="GU302" s="20">
        <v>134638.2702112</v>
      </c>
      <c r="GV302" s="20">
        <v>134666.38442310001</v>
      </c>
      <c r="GW302" s="20">
        <v>134696.4433254</v>
      </c>
      <c r="GX302" s="20">
        <v>134713.862678</v>
      </c>
      <c r="GY302" s="20">
        <v>128999.60313039998</v>
      </c>
      <c r="GZ302" s="20">
        <v>128993.14212149999</v>
      </c>
      <c r="HA302" s="20">
        <v>128874.21912649999</v>
      </c>
      <c r="HB302" s="20">
        <v>128962.45052009998</v>
      </c>
      <c r="HC302" s="20">
        <v>128906.98887299998</v>
      </c>
      <c r="HD302" s="20">
        <v>119417.48736349998</v>
      </c>
      <c r="HE302" s="20">
        <v>119417.39833339998</v>
      </c>
      <c r="HF302" s="20">
        <v>119417.98665359996</v>
      </c>
      <c r="HG302" s="20">
        <v>119425.09412449997</v>
      </c>
      <c r="HH302" s="20">
        <v>121607.50916989997</v>
      </c>
      <c r="HI302" s="20">
        <v>121598.99138849998</v>
      </c>
      <c r="HJ302" s="20">
        <v>121588.18820799999</v>
      </c>
      <c r="HK302" s="20">
        <v>121594.1471778</v>
      </c>
      <c r="HL302" s="20">
        <v>121436.63386439998</v>
      </c>
      <c r="HM302" s="20">
        <v>120344.47535379998</v>
      </c>
      <c r="HN302" s="20">
        <v>120231.97859669998</v>
      </c>
      <c r="HO302" s="20">
        <v>120340.05939379999</v>
      </c>
      <c r="HP302" s="20">
        <v>120468.65200920001</v>
      </c>
      <c r="HQ302" s="20">
        <v>118176.0607779</v>
      </c>
      <c r="HR302" s="20">
        <v>143182.45831209997</v>
      </c>
      <c r="HS302" s="20">
        <v>142967.70300099999</v>
      </c>
      <c r="HT302" s="20">
        <v>146589.09261990001</v>
      </c>
      <c r="HU302" s="20">
        <v>142533.32213710001</v>
      </c>
      <c r="HV302" s="20">
        <v>147098.06804860002</v>
      </c>
      <c r="HW302" s="20">
        <v>153859.39120020001</v>
      </c>
      <c r="HX302" s="20">
        <v>153859.30217010001</v>
      </c>
      <c r="HY302" s="20">
        <v>153880.66508519999</v>
      </c>
      <c r="HZ302" s="20">
        <v>153717.1359734</v>
      </c>
      <c r="IA302" s="20">
        <v>157396.2317914</v>
      </c>
      <c r="IB302" s="20">
        <v>157344.4796469</v>
      </c>
      <c r="IC302" s="20">
        <v>206090.91794170003</v>
      </c>
      <c r="ID302" s="20">
        <v>202180.80467340004</v>
      </c>
      <c r="IE302" s="20">
        <v>202180.70292460002</v>
      </c>
      <c r="IF302" s="20">
        <v>202277.89163840003</v>
      </c>
      <c r="IG302" s="20">
        <v>202251.52763780003</v>
      </c>
      <c r="IH302" s="20">
        <v>194684.58605360004</v>
      </c>
      <c r="II302" s="20">
        <v>194684.29303630002</v>
      </c>
      <c r="IJ302" s="20">
        <v>194634.09083960005</v>
      </c>
      <c r="IK302" s="20">
        <v>194546.43242640005</v>
      </c>
      <c r="IL302" s="20">
        <v>272644.45367610006</v>
      </c>
      <c r="IM302" s="20">
        <v>274714.99120530003</v>
      </c>
      <c r="IN302" s="20">
        <v>436907.43828480004</v>
      </c>
      <c r="IO302" s="20">
        <v>430149.92694490007</v>
      </c>
      <c r="IP302" s="20">
        <v>430149.82600290002</v>
      </c>
      <c r="IQ302" s="20">
        <v>430941.1349533</v>
      </c>
      <c r="IR302" s="20">
        <v>430940.99363440002</v>
      </c>
      <c r="IS302" s="20">
        <v>430941.06696490006</v>
      </c>
      <c r="IT302" s="20">
        <v>430957.04526440002</v>
      </c>
      <c r="IU302" s="20">
        <v>439627.87849580013</v>
      </c>
      <c r="IV302" s="20">
        <v>439683.02744270005</v>
      </c>
      <c r="IW302" s="20">
        <v>439680.42326650006</v>
      </c>
      <c r="IX302" s="20">
        <v>439680.33439610014</v>
      </c>
      <c r="IY302" s="20">
        <v>440231.97995520005</v>
      </c>
      <c r="IZ302" s="20">
        <v>444693.31438679999</v>
      </c>
      <c r="JA302" s="20">
        <v>444693.17306799995</v>
      </c>
      <c r="JB302" s="20">
        <v>444695.07233990001</v>
      </c>
      <c r="JC302" s="20">
        <v>444695.53426739998</v>
      </c>
      <c r="JD302" s="20">
        <v>585974.30022149999</v>
      </c>
      <c r="JE302" s="20">
        <v>587600.54793999996</v>
      </c>
      <c r="JF302" s="20">
        <v>588049.27802339988</v>
      </c>
      <c r="JG302" s="20">
        <v>587821.87919499993</v>
      </c>
      <c r="JH302" s="20">
        <v>618545.04040689999</v>
      </c>
      <c r="JI302" s="20">
        <v>618137.10074450006</v>
      </c>
      <c r="JJ302" s="20">
        <v>618486.66233740002</v>
      </c>
      <c r="JK302" s="20">
        <v>618396.78303790011</v>
      </c>
      <c r="JL302" s="20">
        <v>619609.10253360006</v>
      </c>
      <c r="JM302" s="20">
        <v>611901.45167720004</v>
      </c>
      <c r="JN302" s="20">
        <v>591068.36392359994</v>
      </c>
      <c r="JO302" s="20">
        <v>591453.52788499999</v>
      </c>
      <c r="JP302" s="20">
        <v>592083.63130080001</v>
      </c>
      <c r="JQ302" s="20">
        <v>608985.91723329993</v>
      </c>
      <c r="JR302" s="20">
        <v>609268.11358460004</v>
      </c>
      <c r="JS302" s="20">
        <v>624552.80316529993</v>
      </c>
      <c r="JT302" s="20">
        <v>624514.47472509998</v>
      </c>
      <c r="JU302" s="20">
        <v>624407.98044379998</v>
      </c>
      <c r="JV302" s="20">
        <v>623489.95859219995</v>
      </c>
      <c r="JW302" s="20">
        <v>605070.78702160006</v>
      </c>
      <c r="JX302" s="20">
        <v>623832.47857959999</v>
      </c>
      <c r="JY302" s="20">
        <v>624517.69885100005</v>
      </c>
      <c r="JZ302" s="20">
        <v>620377.42073070002</v>
      </c>
      <c r="KA302" s="20">
        <v>614397.07062600006</v>
      </c>
      <c r="KB302" s="20">
        <v>614961.98747060006</v>
      </c>
      <c r="KC302" s="20">
        <v>1053338.8160452999</v>
      </c>
      <c r="KD302" s="20">
        <v>1049418.9198433999</v>
      </c>
      <c r="KE302" s="20">
        <v>1050300.703795</v>
      </c>
      <c r="KF302" s="20">
        <v>1050136.3460994</v>
      </c>
      <c r="KG302" s="20">
        <v>1050963.4754341999</v>
      </c>
      <c r="KH302" s="20">
        <v>1053602.0382327999</v>
      </c>
    </row>
    <row r="303" spans="2:294" x14ac:dyDescent="0.2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E303" s="11"/>
      <c r="CF303" s="11"/>
      <c r="CG303" s="11"/>
      <c r="CH303" s="11"/>
      <c r="CI303" s="11"/>
      <c r="CJ303" s="11"/>
      <c r="CK303" s="11"/>
      <c r="CL303" s="11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  <c r="JR303" s="11"/>
      <c r="JS303" s="11"/>
      <c r="JT303" s="11"/>
      <c r="JU303" s="11"/>
      <c r="JV303" s="11"/>
      <c r="JW303" s="11"/>
      <c r="JX303" s="11"/>
      <c r="JY303" s="11"/>
      <c r="JZ303" s="11"/>
      <c r="KA303" s="11"/>
      <c r="KB303" s="11"/>
      <c r="KC303" s="11"/>
      <c r="KD303" s="11"/>
      <c r="KE303" s="11"/>
      <c r="KF303" s="11"/>
      <c r="KG303" s="11"/>
      <c r="KH303" s="11"/>
    </row>
    <row r="304" spans="2:294" x14ac:dyDescent="0.2">
      <c r="B304" s="14" t="s">
        <v>179</v>
      </c>
      <c r="C304" s="14">
        <v>-340588.03972409992</v>
      </c>
      <c r="D304" s="14">
        <v>-337064.56410320004</v>
      </c>
      <c r="E304" s="14">
        <v>-334136.71287410002</v>
      </c>
      <c r="F304" s="14">
        <v>-334965.9478785001</v>
      </c>
      <c r="G304" s="14">
        <v>-345023.88187550002</v>
      </c>
      <c r="H304" s="14">
        <v>-343690.18915220001</v>
      </c>
      <c r="I304" s="14">
        <v>-342539.75551600009</v>
      </c>
      <c r="J304" s="14">
        <v>-344466.98739600001</v>
      </c>
      <c r="K304" s="14">
        <v>-343339.50792009995</v>
      </c>
      <c r="L304" s="14">
        <v>-387234.21247420012</v>
      </c>
      <c r="M304" s="14">
        <v>-382097.87980350002</v>
      </c>
      <c r="N304" s="14">
        <v>-378442.91088830004</v>
      </c>
      <c r="O304" s="14">
        <v>-374897.69503820012</v>
      </c>
      <c r="P304" s="14">
        <v>-412118.00593160006</v>
      </c>
      <c r="Q304" s="14">
        <v>-410023.45875359996</v>
      </c>
      <c r="R304" s="14">
        <v>-413462.11201209994</v>
      </c>
      <c r="S304" s="14">
        <v>-413775.90088919998</v>
      </c>
      <c r="T304" s="14">
        <v>-411591.68917169998</v>
      </c>
      <c r="U304" s="14">
        <v>-408402.00111260009</v>
      </c>
      <c r="V304" s="14">
        <v>-408047.89264740003</v>
      </c>
      <c r="W304" s="14">
        <v>-410338.78551190021</v>
      </c>
      <c r="X304" s="14">
        <v>-407636.16693990008</v>
      </c>
      <c r="Y304" s="14">
        <v>-376723.50474139996</v>
      </c>
      <c r="Z304" s="14">
        <v>-375796.16097870009</v>
      </c>
      <c r="AA304" s="14">
        <v>-370738.75372460007</v>
      </c>
      <c r="AB304" s="14">
        <v>-371435.86346449994</v>
      </c>
      <c r="AC304" s="14">
        <v>-358468.71410620003</v>
      </c>
      <c r="AD304" s="14">
        <v>-357813.25458489999</v>
      </c>
      <c r="AE304" s="14">
        <v>-356212.62233530008</v>
      </c>
      <c r="AF304" s="14">
        <v>-357222.15029810002</v>
      </c>
      <c r="AG304" s="14">
        <v>-359027.27037510002</v>
      </c>
      <c r="AH304" s="14">
        <v>-323000.78638870007</v>
      </c>
      <c r="AI304" s="14">
        <v>-321868.07765960001</v>
      </c>
      <c r="AJ304" s="14">
        <v>-319458.46113970008</v>
      </c>
      <c r="AK304" s="14">
        <v>-319890.9020897001</v>
      </c>
      <c r="AL304" s="14">
        <v>-329558.25386180001</v>
      </c>
      <c r="AM304" s="14">
        <v>-327806.9325774</v>
      </c>
      <c r="AN304" s="14">
        <v>-325510.11169429997</v>
      </c>
      <c r="AO304" s="14">
        <v>-326313.62064519996</v>
      </c>
      <c r="AP304" s="14">
        <v>-323552.83523100015</v>
      </c>
      <c r="AQ304" s="14">
        <v>-322104.94590679999</v>
      </c>
      <c r="AR304" s="14">
        <v>-321158.79428000009</v>
      </c>
      <c r="AS304" s="14">
        <v>-320536.3140826</v>
      </c>
      <c r="AT304" s="14">
        <v>-310652.10510620003</v>
      </c>
      <c r="AU304" s="14">
        <v>-281332.31893969997</v>
      </c>
      <c r="AV304" s="14">
        <v>-279970.68426000001</v>
      </c>
      <c r="AW304" s="14">
        <v>-287098.34092639992</v>
      </c>
      <c r="AX304" s="14">
        <v>-285595.62755840004</v>
      </c>
      <c r="AY304" s="14">
        <v>-276351.5713671</v>
      </c>
      <c r="AZ304" s="14">
        <v>-276384.33631469996</v>
      </c>
      <c r="BA304" s="14">
        <v>-276233.22800480004</v>
      </c>
      <c r="BB304" s="14">
        <v>-275303.63923040003</v>
      </c>
      <c r="BC304" s="14">
        <v>-266508.9792079</v>
      </c>
      <c r="BD304" s="14">
        <v>-265542.84467060008</v>
      </c>
      <c r="BE304" s="14">
        <v>-263244.09745120007</v>
      </c>
      <c r="BF304" s="14">
        <v>-263195.06596610008</v>
      </c>
      <c r="BG304" s="14">
        <v>-262989.72841400007</v>
      </c>
      <c r="BH304" s="14">
        <v>-260590.52009530005</v>
      </c>
      <c r="BI304" s="14">
        <v>-259835.42213079997</v>
      </c>
      <c r="BJ304" s="14">
        <v>-259564.97149150007</v>
      </c>
      <c r="BK304" s="14">
        <v>-253085.02753740002</v>
      </c>
      <c r="BL304" s="14">
        <v>-243778.49149360004</v>
      </c>
      <c r="BM304" s="14">
        <v>-242643.37663560003</v>
      </c>
      <c r="BN304" s="14">
        <v>-244042.99702540005</v>
      </c>
      <c r="BO304" s="14">
        <v>-242723.15577350001</v>
      </c>
      <c r="BP304" s="14">
        <v>-250411.58544950001</v>
      </c>
      <c r="BQ304" s="14">
        <v>-247979.7899881</v>
      </c>
      <c r="BR304" s="14">
        <v>-246245.57304139994</v>
      </c>
      <c r="BS304" s="14">
        <v>-245521.23095179998</v>
      </c>
      <c r="BT304" s="14">
        <v>-243542.64976089998</v>
      </c>
      <c r="BU304" s="14">
        <v>-253011.15355100002</v>
      </c>
      <c r="BV304" s="14">
        <v>-251561.88569810003</v>
      </c>
      <c r="BW304" s="14">
        <v>-250225.32436149998</v>
      </c>
      <c r="BX304" s="14">
        <v>-250027.98933699998</v>
      </c>
      <c r="BY304" s="14">
        <v>-261710.73868770007</v>
      </c>
      <c r="BZ304" s="14">
        <v>-263756.12561790005</v>
      </c>
      <c r="CA304" s="14">
        <v>-264158.38324640004</v>
      </c>
      <c r="CB304" s="14">
        <v>-264820.79593620001</v>
      </c>
      <c r="CC304" s="14">
        <v>-270770.83450230007</v>
      </c>
      <c r="CD304" s="14">
        <v>-270812.09946359991</v>
      </c>
      <c r="CE304" s="14">
        <v>-269569.37530619995</v>
      </c>
      <c r="CF304" s="14">
        <v>-269468.83743399993</v>
      </c>
      <c r="CG304" s="14">
        <v>-269479.83966309996</v>
      </c>
      <c r="CH304" s="14">
        <v>-274055.696971</v>
      </c>
      <c r="CI304" s="14">
        <v>-273084.32193760003</v>
      </c>
      <c r="CJ304" s="14">
        <v>-973043.61073369998</v>
      </c>
      <c r="CK304" s="14">
        <v>-960286.00207270007</v>
      </c>
      <c r="CL304" s="14">
        <v>-854626.80028720025</v>
      </c>
      <c r="CM304" s="14">
        <v>-847230.74192390009</v>
      </c>
      <c r="CN304" s="14">
        <v>-839916.70788420003</v>
      </c>
      <c r="CO304" s="14">
        <v>-831941.54447289999</v>
      </c>
      <c r="CP304" s="14">
        <v>-810556.67053380003</v>
      </c>
      <c r="CQ304" s="14">
        <v>-804133.41526899999</v>
      </c>
      <c r="CR304" s="14">
        <v>-797374.16556940007</v>
      </c>
      <c r="CS304" s="14">
        <v>-794505.20432869997</v>
      </c>
      <c r="CT304" s="14">
        <v>-808250.15638320008</v>
      </c>
      <c r="CU304" s="14">
        <v>-774289.93522860005</v>
      </c>
      <c r="CV304" s="14">
        <v>-768849.29611300002</v>
      </c>
      <c r="CW304" s="14">
        <v>-764125.5431726001</v>
      </c>
      <c r="CX304" s="14">
        <v>-761523.98360680009</v>
      </c>
      <c r="CY304" s="14">
        <v>-737466.11</v>
      </c>
      <c r="CZ304" s="14">
        <v>-737127.60366809997</v>
      </c>
      <c r="DA304" s="14">
        <v>-732252.45617200015</v>
      </c>
      <c r="DB304" s="14">
        <v>-718516.16219930013</v>
      </c>
      <c r="DC304" s="14">
        <v>-674396.2375197002</v>
      </c>
      <c r="DD304" s="14">
        <v>-687283.75568120019</v>
      </c>
      <c r="DE304" s="14">
        <v>-683380.89795380016</v>
      </c>
      <c r="DF304" s="14">
        <v>-679684.59627850016</v>
      </c>
      <c r="DG304" s="14">
        <v>-678227.6224146001</v>
      </c>
      <c r="DH304" s="14">
        <v>-624725.69281050004</v>
      </c>
      <c r="DI304" s="14">
        <v>-624566.86958320008</v>
      </c>
      <c r="DJ304" s="14">
        <v>-618055.59519350005</v>
      </c>
      <c r="DK304" s="14">
        <v>-615634.46597080003</v>
      </c>
      <c r="DL304" s="14">
        <v>-581490.04235569993</v>
      </c>
      <c r="DM304" s="14">
        <v>-579175.05595300009</v>
      </c>
      <c r="DN304" s="14">
        <v>-578648.50604470016</v>
      </c>
      <c r="DO304" s="14">
        <v>-577566.41465429997</v>
      </c>
      <c r="DP304" s="14">
        <v>-575106.30973720015</v>
      </c>
      <c r="DQ304" s="14">
        <v>-541996.14403710002</v>
      </c>
      <c r="DR304" s="14">
        <v>-536822.60933520005</v>
      </c>
      <c r="DS304" s="14">
        <v>-536162.55270090001</v>
      </c>
      <c r="DT304" s="14">
        <v>-536792.9910281999</v>
      </c>
      <c r="DU304" s="14">
        <v>-511922.79315669998</v>
      </c>
      <c r="DV304" s="14">
        <v>-511812.15697319992</v>
      </c>
      <c r="DW304" s="14">
        <v>-512785.14212080004</v>
      </c>
      <c r="DX304" s="14">
        <v>-512508.03628819995</v>
      </c>
      <c r="DY304" s="14">
        <v>-463963.74410920002</v>
      </c>
      <c r="DZ304" s="14">
        <v>-463957.47244300001</v>
      </c>
      <c r="EA304" s="14">
        <v>-462698.72819930012</v>
      </c>
      <c r="EB304" s="14">
        <v>-462247.63256580004</v>
      </c>
      <c r="EC304" s="14">
        <v>-464386.41361959995</v>
      </c>
      <c r="ED304" s="14">
        <v>-433396.67491789989</v>
      </c>
      <c r="EE304" s="14">
        <v>-432943.91717609996</v>
      </c>
      <c r="EF304" s="14">
        <v>-432041.43719950004</v>
      </c>
      <c r="EG304" s="14">
        <v>-395094.72487659997</v>
      </c>
      <c r="EH304" s="14">
        <v>-380227.19189130003</v>
      </c>
      <c r="EI304" s="14">
        <v>-381913.0380388</v>
      </c>
      <c r="EJ304" s="14">
        <v>-389985.95092359988</v>
      </c>
      <c r="EK304" s="14">
        <v>-394756.38934950001</v>
      </c>
      <c r="EL304" s="14">
        <v>-367515.06760099984</v>
      </c>
      <c r="EM304" s="14">
        <v>-368111.86122849985</v>
      </c>
      <c r="EN304" s="14">
        <v>-371843.88680409983</v>
      </c>
      <c r="EO304" s="14">
        <v>-374470.81057139992</v>
      </c>
      <c r="EP304" s="14">
        <v>-382621.27159129997</v>
      </c>
      <c r="EQ304" s="14">
        <v>-365943.77183549991</v>
      </c>
      <c r="ER304" s="14">
        <v>-262270.97184459993</v>
      </c>
      <c r="ES304" s="14">
        <v>-255414.35501909992</v>
      </c>
      <c r="ET304" s="14">
        <v>-259572.93116949993</v>
      </c>
      <c r="EU304" s="14">
        <v>-238406.24108819995</v>
      </c>
      <c r="EV304" s="14">
        <v>-207725.47398549999</v>
      </c>
      <c r="EW304" s="14">
        <v>-169700.13278900002</v>
      </c>
      <c r="EX304" s="14">
        <v>-133955.75898739995</v>
      </c>
      <c r="EY304" s="14">
        <v>-37270.308305599952</v>
      </c>
      <c r="EZ304" s="14">
        <v>-54706.545342400037</v>
      </c>
      <c r="FA304" s="14">
        <v>-184582.80511029999</v>
      </c>
      <c r="FB304" s="14">
        <v>-123092.41819439996</v>
      </c>
      <c r="FC304" s="14">
        <v>-116024.71595640002</v>
      </c>
      <c r="FD304" s="14">
        <v>-165079.73730820001</v>
      </c>
      <c r="FE304" s="14">
        <v>-250892.51370730007</v>
      </c>
      <c r="FF304" s="14">
        <v>-351069.25730780006</v>
      </c>
      <c r="FG304" s="14">
        <v>-404166.74398549995</v>
      </c>
      <c r="FH304" s="14">
        <v>-632643.59929669986</v>
      </c>
      <c r="FI304" s="14">
        <v>-664559.55860600004</v>
      </c>
      <c r="FJ304" s="14">
        <v>-610553.3298829</v>
      </c>
      <c r="FK304" s="14">
        <v>-553688.5656032</v>
      </c>
      <c r="FL304" s="14">
        <v>-513961.16146590002</v>
      </c>
      <c r="FM304" s="14">
        <v>-501309.48287430004</v>
      </c>
      <c r="FN304" s="14">
        <v>-512957.60131970013</v>
      </c>
      <c r="FO304" s="14">
        <v>-548441.37884979998</v>
      </c>
      <c r="FP304" s="14">
        <v>-552218.32814200001</v>
      </c>
      <c r="FQ304" s="14">
        <v>-551462.19929979998</v>
      </c>
      <c r="FR304" s="14">
        <v>-555483.66055499995</v>
      </c>
      <c r="FS304" s="14">
        <v>-522154.58937299997</v>
      </c>
      <c r="FT304" s="14">
        <v>-462626.93139590003</v>
      </c>
      <c r="FU304" s="14">
        <v>-513248.73318079975</v>
      </c>
      <c r="FV304" s="14">
        <v>-538608.30505429988</v>
      </c>
      <c r="FW304" s="14">
        <v>-537203.37408439978</v>
      </c>
      <c r="FX304" s="14">
        <v>-539745.14003499993</v>
      </c>
      <c r="FY304" s="14">
        <v>-477531.58128539985</v>
      </c>
      <c r="FZ304" s="14">
        <v>-472928.97440039983</v>
      </c>
      <c r="GA304" s="14">
        <v>-470633.6642939999</v>
      </c>
      <c r="GB304" s="14">
        <v>-479378.39982899989</v>
      </c>
      <c r="GC304" s="14">
        <v>-454212.93131099985</v>
      </c>
      <c r="GD304" s="14">
        <v>-489265.49135689996</v>
      </c>
      <c r="GE304" s="14">
        <v>-547246.75114580011</v>
      </c>
      <c r="GF304" s="14">
        <v>-498527.47526269994</v>
      </c>
      <c r="GG304" s="14">
        <v>-511723.60594780004</v>
      </c>
      <c r="GH304" s="14">
        <v>-511723.60594780004</v>
      </c>
      <c r="GI304" s="14">
        <v>-533517.39688780007</v>
      </c>
      <c r="GJ304" s="14">
        <v>-521179.36020270013</v>
      </c>
      <c r="GK304" s="14">
        <v>-519006.03783170006</v>
      </c>
      <c r="GL304" s="14">
        <v>-514385.99240429996</v>
      </c>
      <c r="GM304" s="14">
        <v>-506553.32876749994</v>
      </c>
      <c r="GN304" s="14">
        <v>-503522.59821640007</v>
      </c>
      <c r="GO304" s="14">
        <v>-489806.51323769992</v>
      </c>
      <c r="GP304" s="14">
        <v>-487253.36163649999</v>
      </c>
      <c r="GQ304" s="14">
        <v>-535735.32228670013</v>
      </c>
      <c r="GR304" s="14">
        <v>-535679.96163660008</v>
      </c>
      <c r="GS304" s="14">
        <v>-542444.78768299997</v>
      </c>
      <c r="GT304" s="14">
        <v>-542890.08114500006</v>
      </c>
      <c r="GU304" s="14">
        <v>-519821.73886280006</v>
      </c>
      <c r="GV304" s="14">
        <v>-527421.89432570001</v>
      </c>
      <c r="GW304" s="14">
        <v>-530239.0076422001</v>
      </c>
      <c r="GX304" s="14">
        <v>-531889.87401700008</v>
      </c>
      <c r="GY304" s="14">
        <v>-516377.44035219995</v>
      </c>
      <c r="GZ304" s="14">
        <v>-520503.85027469997</v>
      </c>
      <c r="HA304" s="14">
        <v>-516258.82823210006</v>
      </c>
      <c r="HB304" s="14">
        <v>-517619.6735344</v>
      </c>
      <c r="HC304" s="14">
        <v>-519002.7292689</v>
      </c>
      <c r="HD304" s="14">
        <v>-480220.82794150012</v>
      </c>
      <c r="HE304" s="14">
        <v>-415728.33196339995</v>
      </c>
      <c r="HF304" s="14">
        <v>-429594.86043950001</v>
      </c>
      <c r="HG304" s="14">
        <v>-426118.77207570022</v>
      </c>
      <c r="HH304" s="14">
        <v>-418336.74769610009</v>
      </c>
      <c r="HI304" s="14">
        <v>-433696.9969651</v>
      </c>
      <c r="HJ304" s="14">
        <v>-431179.98590739997</v>
      </c>
      <c r="HK304" s="14">
        <v>-448519.25389459997</v>
      </c>
      <c r="HL304" s="14">
        <v>-442032.05708730005</v>
      </c>
      <c r="HM304" s="14">
        <v>-419991.02226610004</v>
      </c>
      <c r="HN304" s="14">
        <v>-427593.35054650001</v>
      </c>
      <c r="HO304" s="14">
        <v>-428348.91185330012</v>
      </c>
      <c r="HP304" s="14">
        <v>-420060.72480490012</v>
      </c>
      <c r="HQ304" s="14">
        <v>-425178.26269880013</v>
      </c>
      <c r="HR304" s="14">
        <v>-420603.09249160014</v>
      </c>
      <c r="HS304" s="14">
        <v>-439023.97701079992</v>
      </c>
      <c r="HT304" s="14">
        <v>-432340.85260490014</v>
      </c>
      <c r="HU304" s="14">
        <v>-405318.49747230002</v>
      </c>
      <c r="HV304" s="14">
        <v>-382208.12546629994</v>
      </c>
      <c r="HW304" s="14">
        <v>-395079.95475770009</v>
      </c>
      <c r="HX304" s="14">
        <v>-390459.70499880007</v>
      </c>
      <c r="HY304" s="14">
        <v>-380624.76412339997</v>
      </c>
      <c r="HZ304" s="14">
        <v>-386589.74283349997</v>
      </c>
      <c r="IA304" s="14">
        <v>-388198.08395990002</v>
      </c>
      <c r="IB304" s="14">
        <v>-376826.85131009994</v>
      </c>
      <c r="IC304" s="14">
        <v>-375459.8867717</v>
      </c>
      <c r="ID304" s="14">
        <v>-304766.94931029994</v>
      </c>
      <c r="IE304" s="14">
        <v>-359887.7339159</v>
      </c>
      <c r="IF304" s="14">
        <v>-365622.20033020002</v>
      </c>
      <c r="IG304" s="14">
        <v>-365096.19638809992</v>
      </c>
      <c r="IH304" s="14">
        <v>-329866.66195020004</v>
      </c>
      <c r="II304" s="14">
        <v>-344661.11963459989</v>
      </c>
      <c r="IJ304" s="14">
        <v>-326457.01770689996</v>
      </c>
      <c r="IK304" s="14">
        <v>-738292.88932489988</v>
      </c>
      <c r="IL304" s="14">
        <v>-602819.46626349993</v>
      </c>
      <c r="IM304" s="14">
        <v>-650021.57119389996</v>
      </c>
      <c r="IN304" s="14">
        <v>-2012917.7637158995</v>
      </c>
      <c r="IO304" s="14">
        <v>-2872679.6679579001</v>
      </c>
      <c r="IP304" s="14">
        <v>-3302024.0360546005</v>
      </c>
      <c r="IQ304" s="14">
        <v>-4466588.9730545003</v>
      </c>
      <c r="IR304" s="14">
        <v>-5910834.1203821003</v>
      </c>
      <c r="IS304" s="14">
        <v>-7554860.0031824019</v>
      </c>
      <c r="IT304" s="14">
        <v>-8469888.3340611011</v>
      </c>
      <c r="IU304" s="14">
        <v>-9409269.7022222001</v>
      </c>
      <c r="IV304" s="14">
        <v>-10450634.131670002</v>
      </c>
      <c r="IW304" s="14">
        <v>-11328559.0886868</v>
      </c>
      <c r="IX304" s="14">
        <v>-12920714.406219298</v>
      </c>
      <c r="IY304" s="14">
        <v>-16582935.5721594</v>
      </c>
      <c r="IZ304" s="14">
        <v>-18133497.378960799</v>
      </c>
      <c r="JA304" s="14">
        <v>-19766454.830950301</v>
      </c>
      <c r="JB304" s="14">
        <v>-20995845.831511501</v>
      </c>
      <c r="JC304" s="14">
        <v>-21660379.995065603</v>
      </c>
      <c r="JD304" s="14">
        <v>-22713901.011345807</v>
      </c>
      <c r="JE304" s="14">
        <v>-23129467.091940101</v>
      </c>
      <c r="JF304" s="14">
        <v>-23248146.487089004</v>
      </c>
      <c r="JG304" s="14">
        <v>-23195708.103942905</v>
      </c>
      <c r="JH304" s="14">
        <v>-23320238.185879603</v>
      </c>
      <c r="JI304" s="14">
        <v>-23208652.096584406</v>
      </c>
      <c r="JJ304" s="14">
        <v>-23307599.959015504</v>
      </c>
      <c r="JK304" s="14">
        <v>-23279728.854047503</v>
      </c>
      <c r="JL304" s="14">
        <v>-23326699.668833103</v>
      </c>
      <c r="JM304" s="14">
        <v>-23372053.249951407</v>
      </c>
      <c r="JN304" s="14">
        <v>-23548968.786378704</v>
      </c>
      <c r="JO304" s="14">
        <v>-23716972.014548901</v>
      </c>
      <c r="JP304" s="14">
        <v>-23954183.001933001</v>
      </c>
      <c r="JQ304" s="14">
        <v>-24372849.783614006</v>
      </c>
      <c r="JR304" s="14">
        <v>-24502888.436220702</v>
      </c>
      <c r="JS304" s="14">
        <v>-24445535.424674902</v>
      </c>
      <c r="JT304" s="14">
        <v>-24425963.557821501</v>
      </c>
      <c r="JU304" s="14">
        <v>-24367879.146904007</v>
      </c>
      <c r="JV304" s="14">
        <v>-24274478.437388703</v>
      </c>
      <c r="JW304" s="14">
        <v>-24160513.493819904</v>
      </c>
      <c r="JX304" s="14">
        <v>-24440979.385153204</v>
      </c>
      <c r="JY304" s="14">
        <v>-25076768.245059606</v>
      </c>
      <c r="JZ304" s="14">
        <v>-24656550.096831609</v>
      </c>
      <c r="KA304" s="14">
        <v>-25290261.833783608</v>
      </c>
      <c r="KB304" s="14">
        <v>-25637919.343195204</v>
      </c>
      <c r="KC304" s="14">
        <v>-25568777.184693404</v>
      </c>
      <c r="KD304" s="14">
        <v>-25484121.242709007</v>
      </c>
      <c r="KE304" s="14">
        <v>-26048733.662391111</v>
      </c>
      <c r="KF304" s="14">
        <v>-25918356.496619411</v>
      </c>
      <c r="KG304" s="14">
        <v>-26576915.655165412</v>
      </c>
      <c r="KH304" s="14">
        <v>-27389883.407114409</v>
      </c>
    </row>
    <row r="305" spans="2:343" x14ac:dyDescent="0.2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E305" s="11"/>
      <c r="CF305" s="11"/>
      <c r="CG305" s="11"/>
      <c r="CH305" s="11"/>
      <c r="CI305" s="11"/>
      <c r="CJ305" s="11"/>
      <c r="CK305" s="11"/>
      <c r="CL305" s="11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  <c r="JR305" s="11"/>
      <c r="JS305" s="11"/>
      <c r="JT305" s="11"/>
      <c r="JU305" s="11"/>
      <c r="JV305" s="11"/>
      <c r="JW305" s="11"/>
      <c r="JX305" s="11"/>
      <c r="JY305" s="11"/>
      <c r="JZ305" s="11"/>
      <c r="KA305" s="11"/>
      <c r="KB305" s="11"/>
      <c r="KC305" s="11"/>
      <c r="KD305" s="11"/>
      <c r="KE305" s="11"/>
      <c r="KF305" s="11"/>
      <c r="KG305" s="11"/>
      <c r="KH305" s="11"/>
    </row>
    <row r="306" spans="2:343" x14ac:dyDescent="0.2">
      <c r="B306" s="12" t="s">
        <v>16</v>
      </c>
      <c r="C306" s="12">
        <v>1148767.3291102003</v>
      </c>
      <c r="D306" s="12">
        <v>1181661.6399776002</v>
      </c>
      <c r="E306" s="12">
        <v>1180610.6758151001</v>
      </c>
      <c r="F306" s="12">
        <v>1240046.4637676</v>
      </c>
      <c r="G306" s="12">
        <v>1275775.2582062001</v>
      </c>
      <c r="H306" s="12">
        <v>1099185.0880781</v>
      </c>
      <c r="I306" s="12">
        <v>1131497.3227720999</v>
      </c>
      <c r="J306" s="12">
        <v>1130670.4580680002</v>
      </c>
      <c r="K306" s="12">
        <v>1152179.353713</v>
      </c>
      <c r="L306" s="12">
        <v>1180286.9384370998</v>
      </c>
      <c r="M306" s="12">
        <v>1193151.6386042002</v>
      </c>
      <c r="N306" s="12">
        <v>1206852.9080403997</v>
      </c>
      <c r="O306" s="12">
        <v>1246300.2195297999</v>
      </c>
      <c r="P306" s="12">
        <v>1274390.0264351999</v>
      </c>
      <c r="Q306" s="12">
        <v>1236637.2668445997</v>
      </c>
      <c r="R306" s="12">
        <v>1243862.0416202999</v>
      </c>
      <c r="S306" s="12">
        <v>1149735.3826418999</v>
      </c>
      <c r="T306" s="12">
        <v>1246839.7488201</v>
      </c>
      <c r="U306" s="12">
        <v>1263131.0417861999</v>
      </c>
      <c r="V306" s="12">
        <v>1390386.1005809999</v>
      </c>
      <c r="W306" s="12">
        <v>1521047.3066488998</v>
      </c>
      <c r="X306" s="12">
        <v>1533784.247707</v>
      </c>
      <c r="Y306" s="12">
        <v>1692509.2708351996</v>
      </c>
      <c r="Z306" s="12">
        <v>1698548.5615034997</v>
      </c>
      <c r="AA306" s="12">
        <v>1757878.6593716003</v>
      </c>
      <c r="AB306" s="12">
        <v>1714010.7482506998</v>
      </c>
      <c r="AC306" s="12">
        <v>1727506.6738007001</v>
      </c>
      <c r="AD306" s="12">
        <v>1716072.8696188005</v>
      </c>
      <c r="AE306" s="12">
        <v>1733420.8102964002</v>
      </c>
      <c r="AF306" s="12">
        <v>1718111.8747158998</v>
      </c>
      <c r="AG306" s="12">
        <v>1721292.8076532001</v>
      </c>
      <c r="AH306" s="12">
        <v>1723673.7305474998</v>
      </c>
      <c r="AI306" s="12">
        <v>1639135.2786587998</v>
      </c>
      <c r="AJ306" s="12">
        <v>1658836.0150637007</v>
      </c>
      <c r="AK306" s="12">
        <v>1699120.6988174999</v>
      </c>
      <c r="AL306" s="12">
        <v>1690005.6401682002</v>
      </c>
      <c r="AM306" s="12">
        <v>1687287.4451335999</v>
      </c>
      <c r="AN306" s="12">
        <v>1712836.9430880002</v>
      </c>
      <c r="AO306" s="12">
        <v>1668123.7619259004</v>
      </c>
      <c r="AP306" s="12">
        <v>1617461.8345423001</v>
      </c>
      <c r="AQ306" s="12">
        <v>1535441.6107617</v>
      </c>
      <c r="AR306" s="12">
        <v>1539968.8135393006</v>
      </c>
      <c r="AS306" s="12">
        <v>1526207.3454949004</v>
      </c>
      <c r="AT306" s="12">
        <v>1536014.4627976001</v>
      </c>
      <c r="AU306" s="12">
        <v>1527301.1852592996</v>
      </c>
      <c r="AV306" s="12">
        <v>1544461.9078753998</v>
      </c>
      <c r="AW306" s="12">
        <v>1489650.6654747</v>
      </c>
      <c r="AX306" s="12">
        <v>1513919.7338262</v>
      </c>
      <c r="AY306" s="12">
        <v>1488495.3571569002</v>
      </c>
      <c r="AZ306" s="12">
        <v>1462033.9118897999</v>
      </c>
      <c r="BA306" s="12">
        <v>1433943.9797941002</v>
      </c>
      <c r="BB306" s="12">
        <v>1407256.5506222001</v>
      </c>
      <c r="BC306" s="12">
        <v>1524475.7317857</v>
      </c>
      <c r="BD306" s="12">
        <v>1486288.8727202998</v>
      </c>
      <c r="BE306" s="12">
        <v>1465996.6686257003</v>
      </c>
      <c r="BF306" s="12">
        <v>1518344.0317472999</v>
      </c>
      <c r="BG306" s="12">
        <v>1615288.9838138998</v>
      </c>
      <c r="BH306" s="12">
        <v>1601969.9535380004</v>
      </c>
      <c r="BI306" s="12">
        <v>1593540.480487</v>
      </c>
      <c r="BJ306" s="12">
        <v>1612552.3189915002</v>
      </c>
      <c r="BK306" s="12">
        <v>1677001.1068584002</v>
      </c>
      <c r="BL306" s="12">
        <v>1758569.0941937999</v>
      </c>
      <c r="BM306" s="12">
        <v>1720118.6447583998</v>
      </c>
      <c r="BN306" s="12">
        <v>1716489.7793872997</v>
      </c>
      <c r="BO306" s="12">
        <v>1720045.6741749004</v>
      </c>
      <c r="BP306" s="12">
        <v>1825564.5686310998</v>
      </c>
      <c r="BQ306" s="12">
        <v>1801844.0071626001</v>
      </c>
      <c r="BR306" s="12">
        <v>1789314.5384537</v>
      </c>
      <c r="BS306" s="12">
        <v>1785768.0768568001</v>
      </c>
      <c r="BT306" s="12">
        <v>1826160.5135104</v>
      </c>
      <c r="BU306" s="12">
        <v>1847501.7999777002</v>
      </c>
      <c r="BV306" s="12">
        <v>1926693.9672478</v>
      </c>
      <c r="BW306" s="12">
        <v>2114595.5983965001</v>
      </c>
      <c r="BX306" s="12">
        <v>2289219.4442540999</v>
      </c>
      <c r="BY306" s="12">
        <v>2467392.4981202995</v>
      </c>
      <c r="BZ306" s="12">
        <v>2499113.0946736997</v>
      </c>
      <c r="CA306" s="12">
        <v>2548118.5664247004</v>
      </c>
      <c r="CB306" s="12">
        <v>2558553.8487379998</v>
      </c>
      <c r="CC306" s="12">
        <v>2683557.3550274</v>
      </c>
      <c r="CD306" s="12">
        <v>2650942.6564855999</v>
      </c>
      <c r="CE306" s="12">
        <v>2646654.3227121001</v>
      </c>
      <c r="CF306" s="12">
        <v>2652587.8176993998</v>
      </c>
      <c r="CG306" s="12">
        <v>2630885.3852369995</v>
      </c>
      <c r="CH306" s="12">
        <v>2729682.6047290009</v>
      </c>
      <c r="CI306" s="12">
        <v>2722027.6470452007</v>
      </c>
      <c r="CJ306" s="12">
        <v>2701557.7334898994</v>
      </c>
      <c r="CK306" s="12">
        <v>2586652.6209596004</v>
      </c>
      <c r="CL306" s="12">
        <v>2613801.3210248998</v>
      </c>
      <c r="CM306" s="12">
        <v>2598244.7754719001</v>
      </c>
      <c r="CN306" s="12">
        <v>2616107.7363311001</v>
      </c>
      <c r="CO306" s="12">
        <v>2572965.5581985004</v>
      </c>
      <c r="CP306" s="12">
        <v>2569339.1427176003</v>
      </c>
      <c r="CQ306" s="12">
        <v>2462216.4525313</v>
      </c>
      <c r="CR306" s="12">
        <v>2418656.5828355001</v>
      </c>
      <c r="CS306" s="12">
        <v>2501944.5701327999</v>
      </c>
      <c r="CT306" s="12">
        <v>2496161.9239968001</v>
      </c>
      <c r="CU306" s="12">
        <v>2566153.1181736998</v>
      </c>
      <c r="CV306" s="12">
        <v>2495747.7097001006</v>
      </c>
      <c r="CW306" s="12">
        <v>2666939.7014971999</v>
      </c>
      <c r="CX306" s="12">
        <v>2632085.722965999</v>
      </c>
      <c r="CY306" s="12">
        <v>2469207.0923581999</v>
      </c>
      <c r="CZ306" s="12">
        <v>2503848.4957345999</v>
      </c>
      <c r="DA306" s="12">
        <v>2476075.2984445002</v>
      </c>
      <c r="DB306" s="12">
        <v>2569026.3965868</v>
      </c>
      <c r="DC306" s="12">
        <v>2567201.6784666996</v>
      </c>
      <c r="DD306" s="12">
        <v>2583572.5150000001</v>
      </c>
      <c r="DE306" s="12">
        <v>2634803.8774414998</v>
      </c>
      <c r="DF306" s="12">
        <v>2582436.8321813</v>
      </c>
      <c r="DG306" s="12">
        <v>2711501.9687697995</v>
      </c>
      <c r="DH306" s="12">
        <v>2741633.3583069001</v>
      </c>
      <c r="DI306" s="12">
        <v>2662247.2741532</v>
      </c>
      <c r="DJ306" s="12">
        <v>2851079.1129794996</v>
      </c>
      <c r="DK306" s="12">
        <v>2833628.5984958</v>
      </c>
      <c r="DL306" s="12">
        <v>2869862.4014241998</v>
      </c>
      <c r="DM306" s="12">
        <v>2815012.4592171009</v>
      </c>
      <c r="DN306" s="12">
        <v>2783748.2461194005</v>
      </c>
      <c r="DO306" s="12">
        <v>2911976.6400302993</v>
      </c>
      <c r="DP306" s="12">
        <v>2947926.1749616005</v>
      </c>
      <c r="DQ306" s="12">
        <v>2861533.7808151003</v>
      </c>
      <c r="DR306" s="12">
        <v>2657872.0372013999</v>
      </c>
      <c r="DS306" s="12">
        <v>2826589.2101948005</v>
      </c>
      <c r="DT306" s="12">
        <v>2827080.5106105004</v>
      </c>
      <c r="DU306" s="12">
        <v>2928155.9300130997</v>
      </c>
      <c r="DV306" s="12">
        <v>3104375.4273367007</v>
      </c>
      <c r="DW306" s="12">
        <v>3490102.1265993998</v>
      </c>
      <c r="DX306" s="12">
        <v>3678397.3250358999</v>
      </c>
      <c r="DY306" s="12">
        <v>3979217.0194753003</v>
      </c>
      <c r="DZ306" s="12">
        <v>4089781.5222220998</v>
      </c>
      <c r="EA306" s="12">
        <v>4217374.8535347003</v>
      </c>
      <c r="EB306" s="12">
        <v>4395901.2032650998</v>
      </c>
      <c r="EC306" s="12">
        <v>4407132.1877403995</v>
      </c>
      <c r="ED306" s="12">
        <v>4459869.3258902002</v>
      </c>
      <c r="EE306" s="12">
        <v>4451380.9020731011</v>
      </c>
      <c r="EF306" s="12">
        <v>4551341.623948399</v>
      </c>
      <c r="EG306" s="12">
        <v>4619582.3450080007</v>
      </c>
      <c r="EH306" s="12">
        <v>4860254.0356722996</v>
      </c>
      <c r="EI306" s="12">
        <v>4750072.1140789986</v>
      </c>
      <c r="EJ306" s="12">
        <v>4719614.2097788993</v>
      </c>
      <c r="EK306" s="12">
        <v>4711994.7206958001</v>
      </c>
      <c r="EL306" s="12">
        <v>4822101.1572391</v>
      </c>
      <c r="EM306" s="12">
        <v>4828051.095695599</v>
      </c>
      <c r="EN306" s="12">
        <v>4951471.3715207009</v>
      </c>
      <c r="EO306" s="12">
        <v>4989191.4125028998</v>
      </c>
      <c r="EP306" s="12">
        <v>5009512.1469019018</v>
      </c>
      <c r="EQ306" s="12">
        <v>4635205.4035883006</v>
      </c>
      <c r="ER306" s="12">
        <v>4657038.7268631998</v>
      </c>
      <c r="ES306" s="12">
        <v>4806129.6965069007</v>
      </c>
      <c r="ET306" s="12">
        <v>4716774.4130822998</v>
      </c>
      <c r="EU306" s="12">
        <v>4777164.9421321005</v>
      </c>
      <c r="EV306" s="12">
        <v>4818341.4496855</v>
      </c>
      <c r="EW306" s="12">
        <v>4976493.8323835004</v>
      </c>
      <c r="EX306" s="12">
        <v>4859701.9596896991</v>
      </c>
      <c r="EY306" s="12">
        <v>4983245.3671867009</v>
      </c>
      <c r="EZ306" s="12">
        <v>5012311.9670591</v>
      </c>
      <c r="FA306" s="12">
        <v>5041931.6555354008</v>
      </c>
      <c r="FB306" s="12">
        <v>5274015.179891699</v>
      </c>
      <c r="FC306" s="12">
        <v>5366847.1057049008</v>
      </c>
      <c r="FD306" s="12">
        <v>5176545.3598774998</v>
      </c>
      <c r="FE306" s="12">
        <v>5190185.2329125991</v>
      </c>
      <c r="FF306" s="12">
        <v>5327621.2272552988</v>
      </c>
      <c r="FG306" s="12">
        <v>5377503.8734422</v>
      </c>
      <c r="FH306" s="12">
        <v>5548411.6808680007</v>
      </c>
      <c r="FI306" s="12">
        <v>5566608.4935142994</v>
      </c>
      <c r="FJ306" s="12">
        <v>5555438.1801862</v>
      </c>
      <c r="FK306" s="12">
        <v>5627753.8735749004</v>
      </c>
      <c r="FL306" s="12">
        <v>5536199.6348362016</v>
      </c>
      <c r="FM306" s="12">
        <v>5256452.8731344007</v>
      </c>
      <c r="FN306" s="12">
        <v>5147799.6271081008</v>
      </c>
      <c r="FO306" s="12">
        <v>5274867.1691176007</v>
      </c>
      <c r="FP306" s="12">
        <v>5461500.5884397998</v>
      </c>
      <c r="FQ306" s="12">
        <v>5258410.0906966999</v>
      </c>
      <c r="FR306" s="12">
        <v>5253991.5950698992</v>
      </c>
      <c r="FS306" s="12">
        <v>5406851.9195523001</v>
      </c>
      <c r="FT306" s="12">
        <v>5508686.5351772001</v>
      </c>
      <c r="FU306" s="12">
        <v>5523055.5334385</v>
      </c>
      <c r="FV306" s="12">
        <v>5745199.3951369999</v>
      </c>
      <c r="FW306" s="12">
        <v>6621099.8159869984</v>
      </c>
      <c r="FX306" s="12">
        <v>6600559.3917176994</v>
      </c>
      <c r="FY306" s="12">
        <v>7053810.0165645992</v>
      </c>
      <c r="FZ306" s="12">
        <v>7141080.9052440003</v>
      </c>
      <c r="GA306" s="12">
        <v>7084424.5413228003</v>
      </c>
      <c r="GB306" s="12">
        <v>7280295.502280998</v>
      </c>
      <c r="GC306" s="12">
        <v>7425388.2856761003</v>
      </c>
      <c r="GD306" s="12">
        <v>7544261.1997000007</v>
      </c>
      <c r="GE306" s="12">
        <v>7583962.6541680004</v>
      </c>
      <c r="GF306" s="12">
        <v>7801637.2118855985</v>
      </c>
      <c r="GG306" s="12">
        <v>7837981.2479922008</v>
      </c>
      <c r="GH306" s="12">
        <v>7837981.2479922045</v>
      </c>
      <c r="GI306" s="12">
        <v>8093040.2176470999</v>
      </c>
      <c r="GJ306" s="12">
        <v>8306952.7818987975</v>
      </c>
      <c r="GK306" s="12">
        <v>8381977.3190507004</v>
      </c>
      <c r="GL306" s="12">
        <v>8643119.564047398</v>
      </c>
      <c r="GM306" s="12">
        <v>8174846.9219498001</v>
      </c>
      <c r="GN306" s="12">
        <v>8504534.5222347006</v>
      </c>
      <c r="GO306" s="12">
        <v>8911729.0466712993</v>
      </c>
      <c r="GP306" s="12">
        <v>8889011.2032834012</v>
      </c>
      <c r="GQ306" s="12">
        <v>8578810.1286040954</v>
      </c>
      <c r="GR306" s="12">
        <v>8409809.5711252</v>
      </c>
      <c r="GS306" s="12">
        <v>8663904.4193568006</v>
      </c>
      <c r="GT306" s="12">
        <v>8669109.2732075006</v>
      </c>
      <c r="GU306" s="12">
        <v>8874124.6957212016</v>
      </c>
      <c r="GV306" s="12">
        <v>8641373.1909609009</v>
      </c>
      <c r="GW306" s="12">
        <v>8679853.1193471011</v>
      </c>
      <c r="GX306" s="12">
        <v>8932294.238328699</v>
      </c>
      <c r="GY306" s="12">
        <v>9389561.0241900999</v>
      </c>
      <c r="GZ306" s="12">
        <v>9490957.0952993985</v>
      </c>
      <c r="HA306" s="12">
        <v>9653725.7285402007</v>
      </c>
      <c r="HB306" s="12">
        <v>9822413.3501698002</v>
      </c>
      <c r="HC306" s="12">
        <v>10320399.206126198</v>
      </c>
      <c r="HD306" s="12">
        <v>10344518.810480401</v>
      </c>
      <c r="HE306" s="12">
        <v>9872976.774758298</v>
      </c>
      <c r="HF306" s="12">
        <v>10193476.874357197</v>
      </c>
      <c r="HG306" s="12">
        <v>10343928.209499499</v>
      </c>
      <c r="HH306" s="12">
        <v>10643342.849323696</v>
      </c>
      <c r="HI306" s="12">
        <v>10572384.0099464</v>
      </c>
      <c r="HJ306" s="12">
        <v>10385849.264081402</v>
      </c>
      <c r="HK306" s="12">
        <v>10608320.813293999</v>
      </c>
      <c r="HL306" s="12">
        <v>10408201.873471798</v>
      </c>
      <c r="HM306" s="12">
        <v>10203788.616884405</v>
      </c>
      <c r="HN306" s="12">
        <v>10221485.122855498</v>
      </c>
      <c r="HO306" s="12">
        <v>10470698.564632403</v>
      </c>
      <c r="HP306" s="12">
        <v>10493044.839452701</v>
      </c>
      <c r="HQ306" s="12">
        <v>10762863.445308799</v>
      </c>
      <c r="HR306" s="12">
        <v>10720689.7989331</v>
      </c>
      <c r="HS306" s="12">
        <v>11018666.8852631</v>
      </c>
      <c r="HT306" s="12">
        <v>11614159.695274498</v>
      </c>
      <c r="HU306" s="12">
        <v>12013061.240748102</v>
      </c>
      <c r="HV306" s="12">
        <v>12149653.668889398</v>
      </c>
      <c r="HW306" s="12">
        <v>13576112.125760799</v>
      </c>
      <c r="HX306" s="12">
        <v>14125168.2796911</v>
      </c>
      <c r="HY306" s="12">
        <v>14758865.683806598</v>
      </c>
      <c r="HZ306" s="12">
        <v>15314432.887107797</v>
      </c>
      <c r="IA306" s="12">
        <v>15270012.197884399</v>
      </c>
      <c r="IB306" s="12">
        <v>15405516.085982597</v>
      </c>
      <c r="IC306" s="12">
        <v>15423380.374799399</v>
      </c>
      <c r="ID306" s="12">
        <v>16009453.801382404</v>
      </c>
      <c r="IE306" s="12">
        <v>15931636.455882899</v>
      </c>
      <c r="IF306" s="12">
        <v>16048204.2576198</v>
      </c>
      <c r="IG306" s="12">
        <v>16257112.748076098</v>
      </c>
      <c r="IH306" s="12">
        <v>16448299.132672301</v>
      </c>
      <c r="II306" s="12">
        <v>16821919.711996097</v>
      </c>
      <c r="IJ306" s="12">
        <v>16674514.398676202</v>
      </c>
      <c r="IK306" s="12">
        <v>16894063.810660996</v>
      </c>
      <c r="IL306" s="12">
        <v>16926288.324188601</v>
      </c>
      <c r="IM306" s="12">
        <v>17250358.310361698</v>
      </c>
      <c r="IN306" s="12">
        <v>17315763.098978199</v>
      </c>
      <c r="IO306" s="12">
        <v>17936560.100377701</v>
      </c>
      <c r="IP306" s="12">
        <v>17668946.367068294</v>
      </c>
      <c r="IQ306" s="12">
        <v>17098961.489051998</v>
      </c>
      <c r="IR306" s="12">
        <v>17005579.356175803</v>
      </c>
      <c r="IS306" s="12">
        <v>17462733.201353598</v>
      </c>
      <c r="IT306" s="12">
        <v>17433430.684408396</v>
      </c>
      <c r="IU306" s="12">
        <v>17327039.921417404</v>
      </c>
      <c r="IV306" s="12">
        <v>17518907.447562404</v>
      </c>
      <c r="IW306" s="12">
        <v>17434790.640156101</v>
      </c>
      <c r="IX306" s="12">
        <v>17664886.8183847</v>
      </c>
      <c r="IY306" s="12">
        <v>18956302.981104806</v>
      </c>
      <c r="IZ306" s="12">
        <v>19682564.337492801</v>
      </c>
      <c r="JA306" s="12">
        <v>19473274.846898697</v>
      </c>
      <c r="JB306" s="12">
        <v>20015794.291070305</v>
      </c>
      <c r="JC306" s="12">
        <v>20589565.838202208</v>
      </c>
      <c r="JD306" s="12">
        <v>20883630.212165106</v>
      </c>
      <c r="JE306" s="12">
        <v>21017425.016141098</v>
      </c>
      <c r="JF306" s="12">
        <v>20811472.662841</v>
      </c>
      <c r="JG306" s="12">
        <v>21220768.146116301</v>
      </c>
      <c r="JH306" s="12">
        <v>22536333.854916602</v>
      </c>
      <c r="JI306" s="12">
        <v>22839496.462083302</v>
      </c>
      <c r="JJ306" s="12">
        <v>22997042.597633399</v>
      </c>
      <c r="JK306" s="12">
        <v>22742859.5284064</v>
      </c>
      <c r="JL306" s="12">
        <v>23069434.599840399</v>
      </c>
      <c r="JM306" s="12">
        <v>24333457.427668497</v>
      </c>
      <c r="JN306" s="12">
        <v>23785675.661413904</v>
      </c>
      <c r="JO306" s="12">
        <v>25722628.447881103</v>
      </c>
      <c r="JP306" s="12">
        <v>26587034.756353397</v>
      </c>
      <c r="JQ306" s="12">
        <v>27842549.010396197</v>
      </c>
      <c r="JR306" s="12">
        <v>25375427.465665098</v>
      </c>
      <c r="JS306" s="12">
        <v>25277685.7232836</v>
      </c>
      <c r="JT306" s="12">
        <v>30640786.946883697</v>
      </c>
      <c r="JU306" s="12">
        <v>32480084.072007198</v>
      </c>
      <c r="JV306" s="12">
        <v>35616858.854909606</v>
      </c>
      <c r="JW306" s="12">
        <v>35884412.359556191</v>
      </c>
      <c r="JX306" s="12">
        <v>39367521.359320894</v>
      </c>
      <c r="JY306" s="12">
        <v>42925805.299711503</v>
      </c>
      <c r="JZ306" s="12">
        <v>47053814.233535007</v>
      </c>
      <c r="KA306" s="12">
        <v>47210882.956208088</v>
      </c>
      <c r="KB306" s="12">
        <v>47333178.648690194</v>
      </c>
      <c r="KC306" s="12">
        <v>51778007.081710108</v>
      </c>
      <c r="KD306" s="12">
        <v>53794621.778414816</v>
      </c>
      <c r="KE306" s="12">
        <v>53887823.070652507</v>
      </c>
      <c r="KF306" s="12">
        <v>55720773.589067109</v>
      </c>
      <c r="KG306" s="12">
        <v>59188453.795399211</v>
      </c>
      <c r="KH306" s="12">
        <v>61618089.531539895</v>
      </c>
    </row>
    <row r="307" spans="2:343" x14ac:dyDescent="0.2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E307" s="11"/>
      <c r="CF307" s="11"/>
      <c r="CG307" s="11"/>
      <c r="CH307" s="11"/>
      <c r="CI307" s="11"/>
      <c r="CJ307" s="11"/>
      <c r="CK307" s="11"/>
      <c r="CL307" s="11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  <c r="JR307" s="11"/>
      <c r="JS307" s="11"/>
      <c r="JT307" s="11"/>
      <c r="JU307" s="11"/>
      <c r="JV307" s="11"/>
      <c r="JW307" s="11"/>
      <c r="JX307" s="11"/>
      <c r="JY307" s="11"/>
      <c r="JZ307" s="11"/>
      <c r="KA307" s="11"/>
      <c r="KB307" s="11"/>
      <c r="KC307" s="11"/>
      <c r="KD307" s="11"/>
      <c r="KE307" s="11"/>
      <c r="KF307" s="11"/>
      <c r="KG307" s="11"/>
      <c r="KH307" s="11"/>
    </row>
    <row r="308" spans="2:343" x14ac:dyDescent="0.2">
      <c r="B308" s="21" t="s">
        <v>188</v>
      </c>
      <c r="C308" s="21">
        <v>684807.89702310006</v>
      </c>
      <c r="D308" s="21">
        <v>728810.59798790002</v>
      </c>
      <c r="E308" s="21">
        <v>731577.23910779995</v>
      </c>
      <c r="F308" s="21">
        <v>784479.69094400003</v>
      </c>
      <c r="G308" s="21">
        <v>817587.02017119993</v>
      </c>
      <c r="H308" s="21">
        <v>643711.56030899996</v>
      </c>
      <c r="I308" s="21">
        <v>678960.04231429996</v>
      </c>
      <c r="J308" s="21">
        <v>678192.66919829999</v>
      </c>
      <c r="K308" s="21">
        <v>702542.12769360002</v>
      </c>
      <c r="L308" s="21">
        <v>735987.39493389975</v>
      </c>
      <c r="M308" s="21">
        <v>748509.28677420015</v>
      </c>
      <c r="N308" s="21">
        <v>764717.3430993997</v>
      </c>
      <c r="O308" s="21">
        <v>799011.98297989997</v>
      </c>
      <c r="P308" s="21">
        <v>828745.51866010006</v>
      </c>
      <c r="Q308" s="21">
        <v>790582.49327720003</v>
      </c>
      <c r="R308" s="21">
        <v>794300.1714295001</v>
      </c>
      <c r="S308" s="21">
        <v>693537.53495639982</v>
      </c>
      <c r="T308" s="21">
        <v>777334.64541049988</v>
      </c>
      <c r="U308" s="21">
        <v>782264.73034370004</v>
      </c>
      <c r="V308" s="21">
        <v>888393.00317789987</v>
      </c>
      <c r="W308" s="21">
        <v>974961.8665951998</v>
      </c>
      <c r="X308" s="21">
        <v>969752.78583059995</v>
      </c>
      <c r="Y308" s="21">
        <v>1111702.5629940997</v>
      </c>
      <c r="Z308" s="21">
        <v>1104322.5492071998</v>
      </c>
      <c r="AA308" s="21">
        <v>1151824.5943993002</v>
      </c>
      <c r="AB308" s="21">
        <v>1084552.5243917999</v>
      </c>
      <c r="AC308" s="21">
        <v>1100162.5193072001</v>
      </c>
      <c r="AD308" s="21">
        <v>1108655.4020213005</v>
      </c>
      <c r="AE308" s="21">
        <v>1142460.9926782001</v>
      </c>
      <c r="AF308" s="21">
        <v>1145111.3541079999</v>
      </c>
      <c r="AG308" s="21">
        <v>1158946.2119016</v>
      </c>
      <c r="AH308" s="21">
        <v>1169964.7719782002</v>
      </c>
      <c r="AI308" s="21">
        <v>1085113.886895</v>
      </c>
      <c r="AJ308" s="21">
        <v>1099830.8979278007</v>
      </c>
      <c r="AK308" s="21">
        <v>1141447.1663825</v>
      </c>
      <c r="AL308" s="21">
        <v>1133564.9339596999</v>
      </c>
      <c r="AM308" s="21">
        <v>1135274.3247808001</v>
      </c>
      <c r="AN308" s="21">
        <v>1156207.8711907</v>
      </c>
      <c r="AO308" s="21">
        <v>1113110.1781355003</v>
      </c>
      <c r="AP308" s="21">
        <v>1048811.2652540999</v>
      </c>
      <c r="AQ308" s="21">
        <v>962956.38808289974</v>
      </c>
      <c r="AR308" s="21">
        <v>966801.06011820037</v>
      </c>
      <c r="AS308" s="21">
        <v>957886.00777840032</v>
      </c>
      <c r="AT308" s="21">
        <v>976807.23383909999</v>
      </c>
      <c r="AU308" s="21">
        <v>967883.51073479967</v>
      </c>
      <c r="AV308" s="21">
        <v>986265.07176829991</v>
      </c>
      <c r="AW308" s="21">
        <v>930234.20089610014</v>
      </c>
      <c r="AX308" s="21">
        <v>954500.45647919993</v>
      </c>
      <c r="AY308" s="21">
        <v>929212.31447769981</v>
      </c>
      <c r="AZ308" s="21">
        <v>903586.64828789991</v>
      </c>
      <c r="BA308" s="21">
        <v>875405.53461220011</v>
      </c>
      <c r="BB308" s="21">
        <v>853499.95300739992</v>
      </c>
      <c r="BC308" s="21">
        <v>966980.22105429997</v>
      </c>
      <c r="BD308" s="21">
        <v>922918.17462669988</v>
      </c>
      <c r="BE308" s="21">
        <v>895950.84067190008</v>
      </c>
      <c r="BF308" s="21">
        <v>947658.22245960007</v>
      </c>
      <c r="BG308" s="21">
        <v>1033960.0772261</v>
      </c>
      <c r="BH308" s="21">
        <v>1006699.0123006001</v>
      </c>
      <c r="BI308" s="21">
        <v>991172.01364020002</v>
      </c>
      <c r="BJ308" s="21">
        <v>1006467.2643228002</v>
      </c>
      <c r="BK308" s="21">
        <v>1069983.7567972997</v>
      </c>
      <c r="BL308" s="21">
        <v>1151310.6804594998</v>
      </c>
      <c r="BM308" s="21">
        <v>1111529.1637743998</v>
      </c>
      <c r="BN308" s="21">
        <v>1091148.1638250998</v>
      </c>
      <c r="BO308" s="21">
        <v>1099919.4049821002</v>
      </c>
      <c r="BP308" s="21">
        <v>1182343.7675512999</v>
      </c>
      <c r="BQ308" s="21">
        <v>1106325.6587173</v>
      </c>
      <c r="BR308" s="21">
        <v>1083603.4716284999</v>
      </c>
      <c r="BS308" s="21">
        <v>1089223.7149211999</v>
      </c>
      <c r="BT308" s="21">
        <v>1138801.036973</v>
      </c>
      <c r="BU308" s="21">
        <v>1168265.0871607002</v>
      </c>
      <c r="BV308" s="21">
        <v>1243429.7008620999</v>
      </c>
      <c r="BW308" s="21">
        <v>1399404.0526602</v>
      </c>
      <c r="BX308" s="21">
        <v>1484023.1439816002</v>
      </c>
      <c r="BY308" s="21">
        <v>1603430.1771408997</v>
      </c>
      <c r="BZ308" s="21">
        <v>1620168.1574237996</v>
      </c>
      <c r="CA308" s="21">
        <v>1651331.5977255001</v>
      </c>
      <c r="CB308" s="21">
        <v>1622527.4031921001</v>
      </c>
      <c r="CC308" s="21">
        <v>1742322.4827347002</v>
      </c>
      <c r="CD308" s="21">
        <v>1717716.6673875002</v>
      </c>
      <c r="CE308" s="21">
        <v>1744698.7136103003</v>
      </c>
      <c r="CF308" s="21">
        <v>1778706.6214660001</v>
      </c>
      <c r="CG308" s="21">
        <v>1779338.1581846997</v>
      </c>
      <c r="CH308" s="21">
        <v>1889475.3080549005</v>
      </c>
      <c r="CI308" s="21">
        <v>1885893.7318260008</v>
      </c>
      <c r="CJ308" s="21">
        <v>1861604.2451909001</v>
      </c>
      <c r="CK308" s="21">
        <v>1753300.6721893998</v>
      </c>
      <c r="CL308" s="21">
        <v>1784314.81</v>
      </c>
      <c r="CM308" s="21">
        <v>1768007.6858637</v>
      </c>
      <c r="CN308" s="21">
        <v>1764304.3252542999</v>
      </c>
      <c r="CO308" s="21">
        <v>1696322.3225405002</v>
      </c>
      <c r="CP308" s="21">
        <v>1678076.2415780006</v>
      </c>
      <c r="CQ308" s="21">
        <v>1569557.1883900999</v>
      </c>
      <c r="CR308" s="21">
        <v>1521086.9599462999</v>
      </c>
      <c r="CS308" s="21">
        <v>1599428.7586461999</v>
      </c>
      <c r="CT308" s="21">
        <v>1594590.7184533002</v>
      </c>
      <c r="CU308" s="21">
        <v>1670497.7974261001</v>
      </c>
      <c r="CV308" s="21">
        <v>1607173.6473844007</v>
      </c>
      <c r="CW308" s="21">
        <v>1781117.3085469001</v>
      </c>
      <c r="CX308" s="21">
        <v>1750984.4604231992</v>
      </c>
      <c r="CY308" s="21">
        <v>1596820.5708408002</v>
      </c>
      <c r="CZ308" s="21">
        <v>1603645.0529336</v>
      </c>
      <c r="DA308" s="21">
        <v>1579749.5754849003</v>
      </c>
      <c r="DB308" s="21">
        <v>1674310.04</v>
      </c>
      <c r="DC308" s="21">
        <v>1665853.8403429003</v>
      </c>
      <c r="DD308" s="21">
        <v>1679140.3659999999</v>
      </c>
      <c r="DE308" s="21">
        <v>1727864.2592594998</v>
      </c>
      <c r="DF308" s="21">
        <v>1677237.5014976</v>
      </c>
      <c r="DG308" s="21">
        <v>1791729.6619551994</v>
      </c>
      <c r="DH308" s="21">
        <v>1814473.9665872999</v>
      </c>
      <c r="DI308" s="21">
        <v>1729593.4702808999</v>
      </c>
      <c r="DJ308" s="21">
        <v>1907962.6341006993</v>
      </c>
      <c r="DK308" s="21">
        <v>1884495.7797208</v>
      </c>
      <c r="DL308" s="21">
        <v>1923041.7013406998</v>
      </c>
      <c r="DM308" s="21">
        <v>1867129.6922970007</v>
      </c>
      <c r="DN308" s="21">
        <v>1837634.6681589002</v>
      </c>
      <c r="DO308" s="21">
        <v>1963480.5663837995</v>
      </c>
      <c r="DP308" s="21">
        <v>2002426.7622261005</v>
      </c>
      <c r="DQ308" s="21">
        <v>1918040.4645711002</v>
      </c>
      <c r="DR308" s="21">
        <v>1720855.6947315999</v>
      </c>
      <c r="DS308" s="21">
        <v>1882581.6873524</v>
      </c>
      <c r="DT308" s="21">
        <v>1860029.6089370006</v>
      </c>
      <c r="DU308" s="21">
        <v>1939829.8521211999</v>
      </c>
      <c r="DV308" s="21">
        <v>2035153.4830401</v>
      </c>
      <c r="DW308" s="21">
        <v>2321567.7391197998</v>
      </c>
      <c r="DX308" s="21">
        <v>2402774.5600693999</v>
      </c>
      <c r="DY308" s="21">
        <v>2612953.6174657005</v>
      </c>
      <c r="DZ308" s="21">
        <v>2680816.2788350992</v>
      </c>
      <c r="EA308" s="21">
        <v>2796298.3505015005</v>
      </c>
      <c r="EB308" s="21">
        <v>2929845.3014334999</v>
      </c>
      <c r="EC308" s="21">
        <v>2903918.3653442995</v>
      </c>
      <c r="ED308" s="21">
        <v>2956103.3256069003</v>
      </c>
      <c r="EE308" s="21">
        <v>2963241.728598</v>
      </c>
      <c r="EF308" s="21">
        <v>3087466.4663739996</v>
      </c>
      <c r="EG308" s="21">
        <v>3175260.0912873005</v>
      </c>
      <c r="EH308" s="21">
        <v>3436577.5099978996</v>
      </c>
      <c r="EI308" s="21">
        <v>3343837.895037598</v>
      </c>
      <c r="EJ308" s="21">
        <v>3330092.1893916</v>
      </c>
      <c r="EK308" s="21">
        <v>3310612.6706058001</v>
      </c>
      <c r="EL308" s="21">
        <v>3384248.4931715</v>
      </c>
      <c r="EM308" s="21">
        <v>3371044.1549999998</v>
      </c>
      <c r="EN308" s="21">
        <v>3500528.4364039004</v>
      </c>
      <c r="EO308" s="21">
        <v>3542849.5953516997</v>
      </c>
      <c r="EP308" s="21">
        <v>3558508.7594191008</v>
      </c>
      <c r="EQ308" s="21">
        <v>3186777.4276635009</v>
      </c>
      <c r="ER308" s="21">
        <v>3200244.9381663995</v>
      </c>
      <c r="ES308" s="21">
        <v>3337359.5894564008</v>
      </c>
      <c r="ET308" s="21">
        <v>3247651.6060919994</v>
      </c>
      <c r="EU308" s="21">
        <v>3308557.3319982998</v>
      </c>
      <c r="EV308" s="21">
        <v>3347941.3312012004</v>
      </c>
      <c r="EW308" s="21">
        <v>3462902.9368467005</v>
      </c>
      <c r="EX308" s="21">
        <v>3356059.1087726997</v>
      </c>
      <c r="EY308" s="21">
        <v>3486834.2562708007</v>
      </c>
      <c r="EZ308" s="21">
        <v>3524845.9333597003</v>
      </c>
      <c r="FA308" s="21">
        <v>3549371.9445834006</v>
      </c>
      <c r="FB308" s="21">
        <v>3758249.209359799</v>
      </c>
      <c r="FC308" s="21">
        <v>3850426.4564596009</v>
      </c>
      <c r="FD308" s="21">
        <v>3645582.3004947002</v>
      </c>
      <c r="FE308" s="21">
        <v>3662391.4623329993</v>
      </c>
      <c r="FF308" s="21">
        <v>3798250.7579195993</v>
      </c>
      <c r="FG308" s="21">
        <v>3803163.5231794999</v>
      </c>
      <c r="FH308" s="21">
        <v>3977575.8562616007</v>
      </c>
      <c r="FI308" s="21">
        <v>3988631.623258899</v>
      </c>
      <c r="FJ308" s="21">
        <v>3966281.8314462006</v>
      </c>
      <c r="FK308" s="21">
        <v>4028394.718488601</v>
      </c>
      <c r="FL308" s="21">
        <v>3924941.8412119015</v>
      </c>
      <c r="FM308" s="21">
        <v>3653491.6490524006</v>
      </c>
      <c r="FN308" s="21">
        <v>3552018.0694598015</v>
      </c>
      <c r="FO308" s="21">
        <v>3680682.3454605006</v>
      </c>
      <c r="FP308" s="21">
        <v>3873779.5925614997</v>
      </c>
      <c r="FQ308" s="21">
        <v>3690798.4851938002</v>
      </c>
      <c r="FR308" s="21">
        <v>3691783.4607208986</v>
      </c>
      <c r="FS308" s="21">
        <v>3839698.9915322987</v>
      </c>
      <c r="FT308" s="21">
        <v>3919952.8428465994</v>
      </c>
      <c r="FU308" s="21">
        <v>3913275.7839224995</v>
      </c>
      <c r="FV308" s="21">
        <v>4088049.3105702</v>
      </c>
      <c r="FW308" s="21">
        <v>4896166.3011478987</v>
      </c>
      <c r="FX308" s="21">
        <v>4742684.6354839001</v>
      </c>
      <c r="FY308" s="21">
        <v>5076247.2185695991</v>
      </c>
      <c r="FZ308" s="21">
        <v>5131984.3337150998</v>
      </c>
      <c r="GA308" s="21">
        <v>5036414.7140847007</v>
      </c>
      <c r="GB308" s="21">
        <v>5172324.0249077985</v>
      </c>
      <c r="GC308" s="21">
        <v>5249031.6705388995</v>
      </c>
      <c r="GD308" s="21">
        <v>5339941.4704758003</v>
      </c>
      <c r="GE308" s="21">
        <v>5403391.3899365012</v>
      </c>
      <c r="GF308" s="21">
        <v>5643683.2364047002</v>
      </c>
      <c r="GG308" s="21">
        <v>5695030.0735683013</v>
      </c>
      <c r="GH308" s="21">
        <v>7647435.1743907975</v>
      </c>
      <c r="GI308" s="21">
        <v>5962247.8487610985</v>
      </c>
      <c r="GJ308" s="21">
        <v>6140484.1186601976</v>
      </c>
      <c r="GK308" s="21">
        <v>6209358.8529262999</v>
      </c>
      <c r="GL308" s="21">
        <v>6463023.2376756975</v>
      </c>
      <c r="GM308" s="21">
        <v>5988939.3585660998</v>
      </c>
      <c r="GN308" s="21">
        <v>6309278.6598968003</v>
      </c>
      <c r="GO308" s="21">
        <v>6699458.4720470998</v>
      </c>
      <c r="GP308" s="21">
        <v>6591625.8712408021</v>
      </c>
      <c r="GQ308" s="21">
        <v>6278842.6437523961</v>
      </c>
      <c r="GR308" s="21">
        <v>6098138.6471616002</v>
      </c>
      <c r="GS308" s="21">
        <v>6351429.5018819021</v>
      </c>
      <c r="GT308" s="21">
        <v>6340058.3183160992</v>
      </c>
      <c r="GU308" s="21">
        <v>6523838.5246290015</v>
      </c>
      <c r="GV308" s="21">
        <v>6270681.2992440006</v>
      </c>
      <c r="GW308" s="21">
        <v>6269559.0226113014</v>
      </c>
      <c r="GX308" s="21">
        <v>6513149.3051610999</v>
      </c>
      <c r="GY308" s="21">
        <v>6939755.787970799</v>
      </c>
      <c r="GZ308" s="21">
        <v>6985838.9645936992</v>
      </c>
      <c r="HA308" s="21">
        <v>7114353.2529034996</v>
      </c>
      <c r="HB308" s="21">
        <v>7202734.6655612001</v>
      </c>
      <c r="HC308" s="21">
        <v>7631068.7971958984</v>
      </c>
      <c r="HD308" s="21">
        <v>7624166.9523469005</v>
      </c>
      <c r="HE308" s="21">
        <v>7065699.1603803989</v>
      </c>
      <c r="HF308" s="21">
        <v>7316467.8664796976</v>
      </c>
      <c r="HG308" s="21">
        <v>7403170.744169198</v>
      </c>
      <c r="HH308" s="21">
        <v>7647435.1743907975</v>
      </c>
      <c r="HI308" s="21">
        <v>7513482.0503851008</v>
      </c>
      <c r="HJ308" s="21">
        <v>7254288.5259503014</v>
      </c>
      <c r="HK308" s="21">
        <v>7427823.8105731998</v>
      </c>
      <c r="HL308" s="21">
        <v>7169397.5134679005</v>
      </c>
      <c r="HM308" s="21">
        <v>6931180.0112053044</v>
      </c>
      <c r="HN308" s="21">
        <v>6907327.289910499</v>
      </c>
      <c r="HO308" s="21">
        <v>7143606.8239234006</v>
      </c>
      <c r="HP308" s="21">
        <v>7123026.2140976004</v>
      </c>
      <c r="HQ308" s="21">
        <v>7338013.2629014989</v>
      </c>
      <c r="HR308" s="21">
        <v>7222460.7395902006</v>
      </c>
      <c r="HS308" s="21">
        <v>7448903.2609315999</v>
      </c>
      <c r="HT308" s="21">
        <v>7972703.4845934995</v>
      </c>
      <c r="HU308" s="21">
        <v>8266907.5508442018</v>
      </c>
      <c r="HV308" s="21">
        <v>8290693.1222147988</v>
      </c>
      <c r="HW308" s="21">
        <v>9512567.8892006986</v>
      </c>
      <c r="HX308" s="21">
        <v>9815967.248844102</v>
      </c>
      <c r="HY308" s="21">
        <v>10094604.5270337</v>
      </c>
      <c r="HZ308" s="21">
        <v>10330680.807279998</v>
      </c>
      <c r="IA308" s="21">
        <v>10216551.9974587</v>
      </c>
      <c r="IB308" s="21">
        <v>10284504.065994401</v>
      </c>
      <c r="IC308" s="21">
        <v>10262048.336685801</v>
      </c>
      <c r="ID308" s="21">
        <v>10797279.010478204</v>
      </c>
      <c r="IE308" s="21">
        <v>10705283.711916201</v>
      </c>
      <c r="IF308" s="21">
        <v>10816421.536372298</v>
      </c>
      <c r="IG308" s="21">
        <v>11060874.382365799</v>
      </c>
      <c r="IH308" s="21">
        <v>11270744.614591502</v>
      </c>
      <c r="II308" s="21">
        <v>11623481.659955997</v>
      </c>
      <c r="IJ308" s="21">
        <v>11482880.115541901</v>
      </c>
      <c r="IK308" s="21">
        <v>11694205.959084397</v>
      </c>
      <c r="IL308" s="21">
        <v>11727143.8954041</v>
      </c>
      <c r="IM308" s="21">
        <v>12031571.632988796</v>
      </c>
      <c r="IN308" s="21">
        <v>12094867.924871102</v>
      </c>
      <c r="IO308" s="21">
        <v>12641249.0559495</v>
      </c>
      <c r="IP308" s="21">
        <v>12322633.796847895</v>
      </c>
      <c r="IQ308" s="21">
        <v>11703193.594936397</v>
      </c>
      <c r="IR308" s="21">
        <v>11617786.156987201</v>
      </c>
      <c r="IS308" s="21">
        <v>12046598.766266599</v>
      </c>
      <c r="IT308" s="21">
        <v>11998767.409834297</v>
      </c>
      <c r="IU308" s="21">
        <v>11887435.409860203</v>
      </c>
      <c r="IV308" s="21">
        <v>12048774.166922405</v>
      </c>
      <c r="IW308" s="21">
        <v>11936818.943422401</v>
      </c>
      <c r="IX308" s="21">
        <v>12116448.764769901</v>
      </c>
      <c r="IY308" s="21">
        <v>13332866.984063303</v>
      </c>
      <c r="IZ308" s="21">
        <v>14018189.2994426</v>
      </c>
      <c r="JA308" s="21">
        <v>13767858.117677597</v>
      </c>
      <c r="JB308" s="21">
        <v>14237678.507282903</v>
      </c>
      <c r="JC308" s="21">
        <v>14682107.786319304</v>
      </c>
      <c r="JD308" s="21">
        <v>14896148.303959608</v>
      </c>
      <c r="JE308" s="21">
        <v>15006513.9932935</v>
      </c>
      <c r="JF308" s="21">
        <v>14766997.9087203</v>
      </c>
      <c r="JG308" s="21">
        <v>15130465.201768702</v>
      </c>
      <c r="JH308" s="21">
        <v>16417408.850124802</v>
      </c>
      <c r="JI308" s="21">
        <v>16686762.080032201</v>
      </c>
      <c r="JJ308" s="21">
        <v>16748568.200657496</v>
      </c>
      <c r="JK308" s="21">
        <v>16480549.152458401</v>
      </c>
      <c r="JL308" s="21">
        <v>16753931.969688898</v>
      </c>
      <c r="JM308" s="21">
        <v>18020784.792680297</v>
      </c>
      <c r="JN308" s="21">
        <v>17433645.179991104</v>
      </c>
      <c r="JO308" s="21">
        <v>19314246.073123503</v>
      </c>
      <c r="JP308" s="21">
        <v>20138011.8715325</v>
      </c>
      <c r="JQ308" s="21">
        <v>21369370.167350002</v>
      </c>
      <c r="JR308" s="21">
        <v>18830669.447916299</v>
      </c>
      <c r="JS308" s="21">
        <v>18710246.3587038</v>
      </c>
      <c r="JT308" s="21">
        <v>23959358.567434203</v>
      </c>
      <c r="JU308" s="21">
        <v>25628360.679676298</v>
      </c>
      <c r="JV308" s="21">
        <v>28407195.977612004</v>
      </c>
      <c r="JW308" s="21">
        <v>28387879.922278188</v>
      </c>
      <c r="JX308" s="21">
        <v>31704746.332271595</v>
      </c>
      <c r="JY308" s="21">
        <v>35037314.297171898</v>
      </c>
      <c r="JZ308" s="21">
        <v>38993705.339641795</v>
      </c>
      <c r="KA308" s="21">
        <v>38969200.309613287</v>
      </c>
      <c r="KB308" s="21">
        <v>39015264.384705402</v>
      </c>
      <c r="KC308" s="21">
        <v>43534658.509847909</v>
      </c>
      <c r="KD308" s="21">
        <v>45537796.397620812</v>
      </c>
      <c r="KE308" s="21">
        <v>45612633.441694096</v>
      </c>
      <c r="KF308" s="21">
        <v>47281786.255250514</v>
      </c>
      <c r="KG308" s="21">
        <v>49743444.508803204</v>
      </c>
      <c r="KH308" s="21">
        <v>52127894.28281071</v>
      </c>
    </row>
    <row r="309" spans="2:343" x14ac:dyDescent="0.2">
      <c r="B309" s="13" t="s">
        <v>180</v>
      </c>
      <c r="C309" s="13">
        <v>847.8281846000001</v>
      </c>
      <c r="D309" s="13">
        <v>848.72818460000008</v>
      </c>
      <c r="E309" s="13">
        <v>849.22818460000008</v>
      </c>
      <c r="F309" s="13">
        <v>74.926723699999997</v>
      </c>
      <c r="G309" s="13">
        <v>48.926723699999997</v>
      </c>
      <c r="H309" s="13">
        <v>48.926723699999997</v>
      </c>
      <c r="I309" s="13">
        <v>48.926723699999997</v>
      </c>
      <c r="J309" s="13">
        <v>49.426723699999997</v>
      </c>
      <c r="K309" s="13">
        <v>49.426723699999997</v>
      </c>
      <c r="L309" s="13">
        <v>49.926723699999997</v>
      </c>
      <c r="M309" s="13">
        <v>49.926723699999997</v>
      </c>
      <c r="N309" s="13">
        <v>49.926723699999997</v>
      </c>
      <c r="O309" s="13">
        <v>49.926723699999997</v>
      </c>
      <c r="P309" s="13">
        <v>49.926723699999997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  <c r="JL309" s="13">
        <v>0</v>
      </c>
      <c r="JM309" s="13">
        <v>0</v>
      </c>
      <c r="JN309" s="13">
        <v>0</v>
      </c>
      <c r="JO309" s="13">
        <v>0</v>
      </c>
      <c r="JP309" s="13">
        <v>0</v>
      </c>
      <c r="JQ309" s="13">
        <v>0</v>
      </c>
      <c r="JR309" s="13">
        <v>0</v>
      </c>
      <c r="JS309" s="13">
        <v>0</v>
      </c>
      <c r="JT309" s="13">
        <v>0</v>
      </c>
      <c r="JU309" s="13">
        <v>0</v>
      </c>
      <c r="JV309" s="13">
        <v>0</v>
      </c>
      <c r="JW309" s="13">
        <v>0</v>
      </c>
      <c r="JX309" s="13">
        <v>0</v>
      </c>
      <c r="JY309" s="13">
        <v>0</v>
      </c>
      <c r="JZ309" s="13">
        <v>0</v>
      </c>
      <c r="KA309" s="13">
        <v>0</v>
      </c>
      <c r="KB309" s="13">
        <v>0</v>
      </c>
      <c r="KC309" s="13">
        <v>0</v>
      </c>
      <c r="KD309" s="13">
        <v>0</v>
      </c>
      <c r="KE309" s="13">
        <v>0</v>
      </c>
      <c r="KF309" s="13">
        <v>0</v>
      </c>
      <c r="KG309" s="13">
        <v>0</v>
      </c>
      <c r="KH309" s="13">
        <v>0</v>
      </c>
    </row>
    <row r="310" spans="2:343" x14ac:dyDescent="0.2">
      <c r="B310" s="13" t="s">
        <v>181</v>
      </c>
      <c r="C310" s="13">
        <v>67924.260107700014</v>
      </c>
      <c r="D310" s="13">
        <v>56466.782951300025</v>
      </c>
      <c r="E310" s="13">
        <v>55535.133817500006</v>
      </c>
      <c r="F310" s="13">
        <v>55404.311681200015</v>
      </c>
      <c r="G310" s="13">
        <v>53452.577024800026</v>
      </c>
      <c r="H310" s="13">
        <v>51002.394328100003</v>
      </c>
      <c r="I310" s="13">
        <v>48498.686718800011</v>
      </c>
      <c r="J310" s="13">
        <v>46546.107618400019</v>
      </c>
      <c r="K310" s="13">
        <v>44524.261439600006</v>
      </c>
      <c r="L310" s="13">
        <v>39983.408980400003</v>
      </c>
      <c r="M310" s="13">
        <v>41221.470745900006</v>
      </c>
      <c r="N310" s="13">
        <v>39675.772071500003</v>
      </c>
      <c r="O310" s="13">
        <v>41026.566774599996</v>
      </c>
      <c r="P310" s="13">
        <v>38313.662625499994</v>
      </c>
      <c r="Q310" s="13">
        <v>38039.665774000001</v>
      </c>
      <c r="R310" s="13">
        <v>38190.052571200009</v>
      </c>
      <c r="S310" s="13">
        <v>37687.405962100005</v>
      </c>
      <c r="T310" s="13">
        <v>36634.561125700006</v>
      </c>
      <c r="U310" s="13">
        <v>37188.062412300002</v>
      </c>
      <c r="V310" s="13">
        <v>38436.078328899996</v>
      </c>
      <c r="W310" s="13">
        <v>37030.89008550001</v>
      </c>
      <c r="X310" s="13">
        <v>35552.937319500001</v>
      </c>
      <c r="Y310" s="13">
        <v>44753.429037800001</v>
      </c>
      <c r="Z310" s="13">
        <v>43695.870641299996</v>
      </c>
      <c r="AA310" s="13">
        <v>42894.352221200003</v>
      </c>
      <c r="AB310" s="13">
        <v>41317.891138300009</v>
      </c>
      <c r="AC310" s="13">
        <v>40585.991593799998</v>
      </c>
      <c r="AD310" s="13">
        <v>40556.094402200004</v>
      </c>
      <c r="AE310" s="13">
        <v>44371.1026661</v>
      </c>
      <c r="AF310" s="13">
        <v>43500.370989199997</v>
      </c>
      <c r="AG310" s="13">
        <v>43687.236860800011</v>
      </c>
      <c r="AH310" s="13">
        <v>42402.030398399998</v>
      </c>
      <c r="AI310" s="13">
        <v>42485.178719800002</v>
      </c>
      <c r="AJ310" s="13">
        <v>40452.115652599998</v>
      </c>
      <c r="AK310" s="13">
        <v>39484.389859700001</v>
      </c>
      <c r="AL310" s="13">
        <v>38836.690356399995</v>
      </c>
      <c r="AM310" s="13">
        <v>38999.505049300002</v>
      </c>
      <c r="AN310" s="13">
        <v>38325.264399700005</v>
      </c>
      <c r="AO310" s="13">
        <v>37694.904597399996</v>
      </c>
      <c r="AP310" s="13">
        <v>36336.314709500002</v>
      </c>
      <c r="AQ310" s="13">
        <v>35960.829284400003</v>
      </c>
      <c r="AR310" s="13">
        <v>36408.184173000001</v>
      </c>
      <c r="AS310" s="13">
        <v>35680.801842599998</v>
      </c>
      <c r="AT310" s="13">
        <v>34401.875135100003</v>
      </c>
      <c r="AU310" s="13">
        <v>32661.2760452</v>
      </c>
      <c r="AV310" s="13">
        <v>29991.8952111</v>
      </c>
      <c r="AW310" s="13">
        <v>29031.284524300005</v>
      </c>
      <c r="AX310" s="13">
        <v>28188.374571000004</v>
      </c>
      <c r="AY310" s="13">
        <v>26599.497889499999</v>
      </c>
      <c r="AZ310" s="13">
        <v>26380.850132600004</v>
      </c>
      <c r="BA310" s="13">
        <v>26221.564894399999</v>
      </c>
      <c r="BB310" s="13">
        <v>24853.096481300006</v>
      </c>
      <c r="BC310" s="13">
        <v>23224.175039199999</v>
      </c>
      <c r="BD310" s="13">
        <v>23122.565660299999</v>
      </c>
      <c r="BE310" s="13">
        <v>23484.579716699995</v>
      </c>
      <c r="BF310" s="13">
        <v>23716.591903699999</v>
      </c>
      <c r="BG310" s="13">
        <v>22416.341842900001</v>
      </c>
      <c r="BH310" s="13">
        <v>21371.425761699997</v>
      </c>
      <c r="BI310" s="13">
        <v>22082.919016200001</v>
      </c>
      <c r="BJ310" s="13">
        <v>21166.268049499999</v>
      </c>
      <c r="BK310" s="13">
        <v>21582.234129899996</v>
      </c>
      <c r="BL310" s="13">
        <v>22055.805736700004</v>
      </c>
      <c r="BM310" s="13">
        <v>22063.6882668</v>
      </c>
      <c r="BN310" s="13">
        <v>42300.904085000002</v>
      </c>
      <c r="BO310" s="13">
        <v>20102.608908999999</v>
      </c>
      <c r="BP310" s="13">
        <v>19886.8106276</v>
      </c>
      <c r="BQ310" s="13">
        <v>19101.938701200001</v>
      </c>
      <c r="BR310" s="13">
        <v>19016.231819200002</v>
      </c>
      <c r="BS310" s="13">
        <v>18302.816518399999</v>
      </c>
      <c r="BT310" s="13">
        <v>18254.132244599998</v>
      </c>
      <c r="BU310" s="13">
        <v>18293.930667499997</v>
      </c>
      <c r="BV310" s="13">
        <v>17560.260799200001</v>
      </c>
      <c r="BW310" s="13">
        <v>18998.914195400001</v>
      </c>
      <c r="BX310" s="13">
        <v>16079.637648099999</v>
      </c>
      <c r="BY310" s="13">
        <v>16103.312915899998</v>
      </c>
      <c r="BZ310" s="13">
        <v>15033.118870600001</v>
      </c>
      <c r="CA310" s="13">
        <v>13398.541456999999</v>
      </c>
      <c r="CB310" s="13">
        <v>12185.028720800001</v>
      </c>
      <c r="CC310" s="13">
        <v>12196.198218600002</v>
      </c>
      <c r="CD310" s="13">
        <v>12365.433059700001</v>
      </c>
      <c r="CE310" s="13">
        <v>12045.695234400002</v>
      </c>
      <c r="CF310" s="13">
        <v>11498.075827300003</v>
      </c>
      <c r="CG310" s="13">
        <v>11293.340211800001</v>
      </c>
      <c r="CH310" s="13">
        <v>15075.9629145</v>
      </c>
      <c r="CI310" s="13">
        <v>14262.3222652</v>
      </c>
      <c r="CJ310" s="13">
        <v>14436.9</v>
      </c>
      <c r="CK310" s="13">
        <v>13616.310012000004</v>
      </c>
      <c r="CL310" s="13">
        <v>13134.625576900002</v>
      </c>
      <c r="CM310" s="13">
        <v>13524.243115599998</v>
      </c>
      <c r="CN310" s="13">
        <v>14231.564684000001</v>
      </c>
      <c r="CO310" s="13">
        <v>13231.086323099998</v>
      </c>
      <c r="CP310" s="13">
        <v>14792.4933268</v>
      </c>
      <c r="CQ310" s="13">
        <v>10991.722817600001</v>
      </c>
      <c r="CR310" s="13">
        <v>7611.328375000001</v>
      </c>
      <c r="CS310" s="13">
        <v>8145.41</v>
      </c>
      <c r="CT310" s="13">
        <v>7558.4620370000011</v>
      </c>
      <c r="CU310" s="13">
        <v>7005.0859002999987</v>
      </c>
      <c r="CV310" s="13">
        <v>7143.8338780000004</v>
      </c>
      <c r="CW310" s="13">
        <v>7947.01</v>
      </c>
      <c r="CX310" s="13">
        <v>7967.3308862000013</v>
      </c>
      <c r="CY310" s="13">
        <v>5990.5428553000002</v>
      </c>
      <c r="CZ310" s="13">
        <v>36609.038312499986</v>
      </c>
      <c r="DA310" s="13">
        <v>37693.990673099994</v>
      </c>
      <c r="DB310" s="13">
        <v>34284.192592200001</v>
      </c>
      <c r="DC310" s="13">
        <v>35190.573693399994</v>
      </c>
      <c r="DD310" s="13">
        <v>35177.010999999999</v>
      </c>
      <c r="DE310" s="13">
        <v>34412.438155399992</v>
      </c>
      <c r="DF310" s="13">
        <v>33927.081059299991</v>
      </c>
      <c r="DG310" s="13">
        <v>33901.530003699998</v>
      </c>
      <c r="DH310" s="13">
        <v>30701.196840599998</v>
      </c>
      <c r="DI310" s="13">
        <v>30715.333410700001</v>
      </c>
      <c r="DJ310" s="13">
        <v>30989.617394499997</v>
      </c>
      <c r="DK310" s="13">
        <v>35780.043648900006</v>
      </c>
      <c r="DL310" s="13">
        <v>37395.250774500004</v>
      </c>
      <c r="DM310" s="13">
        <v>43204.72315540001</v>
      </c>
      <c r="DN310" s="13">
        <v>41167.118374899997</v>
      </c>
      <c r="DO310" s="13">
        <v>41542.604912500006</v>
      </c>
      <c r="DP310" s="13">
        <v>41949.871100299999</v>
      </c>
      <c r="DQ310" s="13">
        <v>37864.693263200003</v>
      </c>
      <c r="DR310" s="13">
        <v>30965.556049000003</v>
      </c>
      <c r="DS310" s="13">
        <v>29740.5337172</v>
      </c>
      <c r="DT310" s="13">
        <v>30212.372765300002</v>
      </c>
      <c r="DU310" s="13">
        <v>29599.174999999999</v>
      </c>
      <c r="DV310" s="13">
        <v>61061.614999999998</v>
      </c>
      <c r="DW310" s="13">
        <v>45671.824999999997</v>
      </c>
      <c r="DX310" s="13">
        <v>40811.894999999997</v>
      </c>
      <c r="DY310" s="13">
        <v>35974.224894200001</v>
      </c>
      <c r="DZ310" s="13">
        <v>36016.148640300002</v>
      </c>
      <c r="EA310" s="13">
        <v>33400.562530799994</v>
      </c>
      <c r="EB310" s="13">
        <v>31770.8534167</v>
      </c>
      <c r="EC310" s="13">
        <v>30802.334327399996</v>
      </c>
      <c r="ED310" s="13">
        <v>30647.668815600002</v>
      </c>
      <c r="EE310" s="13">
        <v>30462.790107799992</v>
      </c>
      <c r="EF310" s="13">
        <v>32214.224422800002</v>
      </c>
      <c r="EG310" s="13">
        <v>30381.899809599992</v>
      </c>
      <c r="EH310" s="13">
        <v>28871.715526700005</v>
      </c>
      <c r="EI310" s="13">
        <v>29075.31</v>
      </c>
      <c r="EJ310" s="13">
        <v>27180.085084400002</v>
      </c>
      <c r="EK310" s="13">
        <v>37410.950720699999</v>
      </c>
      <c r="EL310" s="13">
        <v>38077.755342000004</v>
      </c>
      <c r="EM310" s="13">
        <v>36996.389399200008</v>
      </c>
      <c r="EN310" s="13">
        <v>29954.23</v>
      </c>
      <c r="EO310" s="13">
        <v>29529.514109800006</v>
      </c>
      <c r="EP310" s="13">
        <v>29632.389130300009</v>
      </c>
      <c r="EQ310" s="13">
        <v>30162.751847399999</v>
      </c>
      <c r="ER310" s="13">
        <v>30821.010910900004</v>
      </c>
      <c r="ES310" s="13">
        <v>34492.618172000002</v>
      </c>
      <c r="ET310" s="13">
        <v>30156.773868600005</v>
      </c>
      <c r="EU310" s="13">
        <v>33779.501106899988</v>
      </c>
      <c r="EV310" s="13">
        <v>35815.865363699995</v>
      </c>
      <c r="EW310" s="13">
        <v>86022.943098700023</v>
      </c>
      <c r="EX310" s="13">
        <v>86150.002334700039</v>
      </c>
      <c r="EY310" s="13">
        <v>80512.477721200034</v>
      </c>
      <c r="EZ310" s="13">
        <v>78246.660377200024</v>
      </c>
      <c r="FA310" s="13">
        <v>79183.412339300034</v>
      </c>
      <c r="FB310" s="13">
        <v>80507.725307400018</v>
      </c>
      <c r="FC310" s="13">
        <v>78955.05496610004</v>
      </c>
      <c r="FD310" s="13">
        <v>76737.249316200003</v>
      </c>
      <c r="FE310" s="13">
        <v>73244.743914799998</v>
      </c>
      <c r="FF310" s="13">
        <v>73554.083631100002</v>
      </c>
      <c r="FG310" s="13">
        <v>71550.479835199993</v>
      </c>
      <c r="FH310" s="13">
        <v>61351.415009599987</v>
      </c>
      <c r="FI310" s="13">
        <v>59914.0915914</v>
      </c>
      <c r="FJ310" s="13">
        <v>58286.204465999996</v>
      </c>
      <c r="FK310" s="13">
        <v>60267.540519800008</v>
      </c>
      <c r="FL310" s="13">
        <v>63075.254637399987</v>
      </c>
      <c r="FM310" s="13">
        <v>59469.486659000002</v>
      </c>
      <c r="FN310" s="13">
        <v>52354.343117899996</v>
      </c>
      <c r="FO310" s="13">
        <v>50007.24958850001</v>
      </c>
      <c r="FP310" s="13">
        <v>43845.122795500021</v>
      </c>
      <c r="FQ310" s="13">
        <v>33491.386144299999</v>
      </c>
      <c r="FR310" s="13">
        <v>33147.0588575</v>
      </c>
      <c r="FS310" s="13">
        <v>29599.789673400006</v>
      </c>
      <c r="FT310" s="13">
        <v>31891.919858699999</v>
      </c>
      <c r="FU310" s="13">
        <v>30606.602887000005</v>
      </c>
      <c r="FV310" s="13">
        <v>30646.784030999999</v>
      </c>
      <c r="FW310" s="13">
        <v>29266.112078899994</v>
      </c>
      <c r="FX310" s="13">
        <v>36889.333692499997</v>
      </c>
      <c r="FY310" s="13">
        <v>32203.608771099996</v>
      </c>
      <c r="FZ310" s="13">
        <v>29353.128855499999</v>
      </c>
      <c r="GA310" s="13">
        <v>34317.765843600006</v>
      </c>
      <c r="GB310" s="13">
        <v>34758.430048900002</v>
      </c>
      <c r="GC310" s="13">
        <v>36424.163635099998</v>
      </c>
      <c r="GD310" s="13">
        <v>43593.243655199993</v>
      </c>
      <c r="GE310" s="13">
        <v>32581.436212099994</v>
      </c>
      <c r="GF310" s="13">
        <v>32798.439161099996</v>
      </c>
      <c r="GG310" s="13">
        <v>43093.043713899999</v>
      </c>
      <c r="GH310" s="13">
        <v>46219.371072899994</v>
      </c>
      <c r="GI310" s="13">
        <v>40769.492470600002</v>
      </c>
      <c r="GJ310" s="13">
        <v>38847.192932699996</v>
      </c>
      <c r="GK310" s="13">
        <v>39885.833895399999</v>
      </c>
      <c r="GL310" s="13">
        <v>38302.949646399997</v>
      </c>
      <c r="GM310" s="13">
        <v>42864.386033899995</v>
      </c>
      <c r="GN310" s="13">
        <v>55271.0150077</v>
      </c>
      <c r="GO310" s="13">
        <v>55532.609283300008</v>
      </c>
      <c r="GP310" s="13">
        <v>51978.377077699995</v>
      </c>
      <c r="GQ310" s="13">
        <v>50405.619446899997</v>
      </c>
      <c r="GR310" s="13">
        <v>44856.085867300004</v>
      </c>
      <c r="GS310" s="13">
        <v>42738.960328400004</v>
      </c>
      <c r="GT310" s="13">
        <v>51021.067327099998</v>
      </c>
      <c r="GU310" s="13">
        <v>42335.533603399999</v>
      </c>
      <c r="GV310" s="13">
        <v>42362.139269599997</v>
      </c>
      <c r="GW310" s="13">
        <v>42577.160295000001</v>
      </c>
      <c r="GX310" s="13">
        <v>37536.909508200006</v>
      </c>
      <c r="GY310" s="13">
        <v>37047.180263599999</v>
      </c>
      <c r="GZ310" s="13">
        <v>37233.0459673</v>
      </c>
      <c r="HA310" s="13">
        <v>37184.357982699999</v>
      </c>
      <c r="HB310" s="13">
        <v>38749.039354100001</v>
      </c>
      <c r="HC310" s="13">
        <v>42787.6244812</v>
      </c>
      <c r="HD310" s="13">
        <v>39293.143175500001</v>
      </c>
      <c r="HE310" s="13">
        <v>36154.600711200008</v>
      </c>
      <c r="HF310" s="13">
        <v>35139.730177599995</v>
      </c>
      <c r="HG310" s="13">
        <v>37050.935281399994</v>
      </c>
      <c r="HH310" s="13">
        <v>46219.364194399997</v>
      </c>
      <c r="HI310" s="13">
        <v>48635.67590229999</v>
      </c>
      <c r="HJ310" s="13">
        <v>49149.253518200007</v>
      </c>
      <c r="HK310" s="13">
        <v>44752.613383600001</v>
      </c>
      <c r="HL310" s="13">
        <v>49484.54791820002</v>
      </c>
      <c r="HM310" s="13">
        <v>45449.118589900005</v>
      </c>
      <c r="HN310" s="13">
        <v>46309.741964600013</v>
      </c>
      <c r="HO310" s="13">
        <v>41192.581890599999</v>
      </c>
      <c r="HP310" s="13">
        <v>40666.736937900001</v>
      </c>
      <c r="HQ310" s="13">
        <v>40135.021203500008</v>
      </c>
      <c r="HR310" s="13">
        <v>38895.255062499993</v>
      </c>
      <c r="HS310" s="13">
        <v>48564.573244799998</v>
      </c>
      <c r="HT310" s="13">
        <v>51094.499220799997</v>
      </c>
      <c r="HU310" s="13">
        <v>53902.630996799999</v>
      </c>
      <c r="HV310" s="13">
        <v>50638.640241599998</v>
      </c>
      <c r="HW310" s="13">
        <v>52853.116555900007</v>
      </c>
      <c r="HX310" s="13">
        <v>51709.268786599998</v>
      </c>
      <c r="HY310" s="13">
        <v>49938.879709499997</v>
      </c>
      <c r="HZ310" s="13">
        <v>49829.947467100006</v>
      </c>
      <c r="IA310" s="13">
        <v>49753.44972840001</v>
      </c>
      <c r="IB310" s="13">
        <v>48582.591328199996</v>
      </c>
      <c r="IC310" s="13">
        <v>45583.798360100009</v>
      </c>
      <c r="ID310" s="13">
        <v>44599.414666999997</v>
      </c>
      <c r="IE310" s="13">
        <v>48830.447003599991</v>
      </c>
      <c r="IF310" s="13">
        <v>65186.107448200004</v>
      </c>
      <c r="IG310" s="13">
        <v>50540.807096100005</v>
      </c>
      <c r="IH310" s="13">
        <v>52595.958557200007</v>
      </c>
      <c r="II310" s="13">
        <v>80953.771187300008</v>
      </c>
      <c r="IJ310" s="13">
        <v>71332.125324200009</v>
      </c>
      <c r="IK310" s="13">
        <v>67322.756736300013</v>
      </c>
      <c r="IL310" s="13">
        <v>67461.561197500007</v>
      </c>
      <c r="IM310" s="13">
        <v>76614.058793700024</v>
      </c>
      <c r="IN310" s="13">
        <v>69471.209919999994</v>
      </c>
      <c r="IO310" s="13">
        <v>73094.153203099995</v>
      </c>
      <c r="IP310" s="13">
        <v>77169.070350300011</v>
      </c>
      <c r="IQ310" s="13">
        <v>74379.335791199992</v>
      </c>
      <c r="IR310" s="13">
        <v>67396.859659900001</v>
      </c>
      <c r="IS310" s="13">
        <v>67922.312898399992</v>
      </c>
      <c r="IT310" s="13">
        <v>66046.92644689999</v>
      </c>
      <c r="IU310" s="13">
        <v>64313.350893199997</v>
      </c>
      <c r="IV310" s="13">
        <v>63525.664072799998</v>
      </c>
      <c r="IW310" s="13">
        <v>61321.698182499997</v>
      </c>
      <c r="IX310" s="13">
        <v>56161.588325099998</v>
      </c>
      <c r="IY310" s="13">
        <v>66021.461475000004</v>
      </c>
      <c r="IZ310" s="13">
        <v>59874.195853600002</v>
      </c>
      <c r="JA310" s="13">
        <v>54229.566733899999</v>
      </c>
      <c r="JB310" s="13">
        <v>54528.554022000004</v>
      </c>
      <c r="JC310" s="13">
        <v>53995.761101100004</v>
      </c>
      <c r="JD310" s="13">
        <v>55332.137429100003</v>
      </c>
      <c r="JE310" s="13">
        <v>54724.730124400005</v>
      </c>
      <c r="JF310" s="13">
        <v>52594.959470800022</v>
      </c>
      <c r="JG310" s="13">
        <v>52830.184841899994</v>
      </c>
      <c r="JH310" s="13">
        <v>46130.371399999989</v>
      </c>
      <c r="JI310" s="13">
        <v>53774.5961608</v>
      </c>
      <c r="JJ310" s="13">
        <v>51830.689291000002</v>
      </c>
      <c r="JK310" s="13">
        <v>47262.412221499988</v>
      </c>
      <c r="JL310" s="13">
        <v>51864.443387500003</v>
      </c>
      <c r="JM310" s="13">
        <v>49432.925984500005</v>
      </c>
      <c r="JN310" s="13">
        <v>51604.327318900003</v>
      </c>
      <c r="JO310" s="13">
        <v>72606.238859299992</v>
      </c>
      <c r="JP310" s="13">
        <v>65338.281939900007</v>
      </c>
      <c r="JQ310" s="13">
        <v>58130.5700717</v>
      </c>
      <c r="JR310" s="13">
        <v>93907.800703100002</v>
      </c>
      <c r="JS310" s="13">
        <v>51151.59904310001</v>
      </c>
      <c r="JT310" s="13">
        <v>55207.61824570001</v>
      </c>
      <c r="JU310" s="13">
        <v>62509.683531400005</v>
      </c>
      <c r="JV310" s="13">
        <v>51443.781594100008</v>
      </c>
      <c r="JW310" s="13">
        <v>74044.750011299999</v>
      </c>
      <c r="JX310" s="13">
        <v>49754.664715499996</v>
      </c>
      <c r="JY310" s="13">
        <v>76750.814172400002</v>
      </c>
      <c r="JZ310" s="13">
        <v>57168.921338800013</v>
      </c>
      <c r="KA310" s="13">
        <v>58042.569394600003</v>
      </c>
      <c r="KB310" s="13">
        <v>75609.101452300005</v>
      </c>
      <c r="KC310" s="13">
        <v>54450.358346900008</v>
      </c>
      <c r="KD310" s="13">
        <v>67204.557401600003</v>
      </c>
      <c r="KE310" s="13">
        <v>85256.374827700012</v>
      </c>
      <c r="KF310" s="13">
        <v>159352.51050259999</v>
      </c>
      <c r="KG310" s="13">
        <v>124249.95490490002</v>
      </c>
      <c r="KH310" s="13">
        <v>169020.42524950003</v>
      </c>
    </row>
    <row r="311" spans="2:343" x14ac:dyDescent="0.2">
      <c r="B311" s="13" t="s">
        <v>182</v>
      </c>
      <c r="C311" s="13">
        <v>395187.34379480005</v>
      </c>
      <c r="D311" s="13">
        <v>395535.53085379995</v>
      </c>
      <c r="E311" s="13">
        <v>392649.07470519998</v>
      </c>
      <c r="F311" s="13">
        <v>400087.53441870003</v>
      </c>
      <c r="G311" s="13">
        <v>404686.73428649997</v>
      </c>
      <c r="H311" s="13">
        <v>404422.20671730005</v>
      </c>
      <c r="I311" s="13">
        <v>403989.66701530002</v>
      </c>
      <c r="J311" s="13">
        <v>405882.25452760002</v>
      </c>
      <c r="K311" s="13">
        <v>405063.53785609995</v>
      </c>
      <c r="L311" s="13">
        <v>404266.20779910008</v>
      </c>
      <c r="M311" s="13">
        <v>403370.95436039998</v>
      </c>
      <c r="N311" s="13">
        <v>402409.86614580004</v>
      </c>
      <c r="O311" s="13">
        <v>406211.7430516</v>
      </c>
      <c r="P311" s="13">
        <v>407280.91842589999</v>
      </c>
      <c r="Q311" s="13">
        <v>408015.10779340001</v>
      </c>
      <c r="R311" s="13">
        <v>411371.81761959998</v>
      </c>
      <c r="S311" s="13">
        <v>418510.44172339997</v>
      </c>
      <c r="T311" s="13">
        <v>432870.54228390002</v>
      </c>
      <c r="U311" s="13">
        <v>443678.24903019995</v>
      </c>
      <c r="V311" s="13">
        <v>463557.01907419995</v>
      </c>
      <c r="W311" s="13">
        <v>509054.54996820004</v>
      </c>
      <c r="X311" s="13">
        <v>528478.52455690003</v>
      </c>
      <c r="Y311" s="13">
        <v>536053.2788033</v>
      </c>
      <c r="Z311" s="13">
        <v>550530.14165500004</v>
      </c>
      <c r="AA311" s="13">
        <v>563159.71275109996</v>
      </c>
      <c r="AB311" s="13">
        <v>588140.33272059995</v>
      </c>
      <c r="AC311" s="13">
        <v>586758.16289969999</v>
      </c>
      <c r="AD311" s="13">
        <v>566861.3731953</v>
      </c>
      <c r="AE311" s="13">
        <v>546588.71495209995</v>
      </c>
      <c r="AF311" s="13">
        <v>529500.14961870003</v>
      </c>
      <c r="AG311" s="13">
        <v>518659.35889080004</v>
      </c>
      <c r="AH311" s="13">
        <v>511306.92817089998</v>
      </c>
      <c r="AI311" s="13">
        <v>511536.21304400003</v>
      </c>
      <c r="AJ311" s="13">
        <v>518553.0014833</v>
      </c>
      <c r="AK311" s="13">
        <v>518189.14257529995</v>
      </c>
      <c r="AL311" s="13">
        <v>517604.01585209998</v>
      </c>
      <c r="AM311" s="13">
        <v>513013.61930349999</v>
      </c>
      <c r="AN311" s="13">
        <v>518303.8054976</v>
      </c>
      <c r="AO311" s="13">
        <v>517318.67619299999</v>
      </c>
      <c r="AP311" s="13">
        <v>532314.25257870008</v>
      </c>
      <c r="AQ311" s="13">
        <v>536524.39339440002</v>
      </c>
      <c r="AR311" s="13">
        <v>536759.56724809995</v>
      </c>
      <c r="AS311" s="13">
        <v>532640.53587389993</v>
      </c>
      <c r="AT311" s="13">
        <v>524805.35382339999</v>
      </c>
      <c r="AU311" s="13">
        <v>526756.39847929997</v>
      </c>
      <c r="AV311" s="13">
        <v>528204.94089600001</v>
      </c>
      <c r="AW311" s="13">
        <v>530385.1800543</v>
      </c>
      <c r="AX311" s="13">
        <v>531230.90177599993</v>
      </c>
      <c r="AY311" s="13">
        <v>532683.55000000005</v>
      </c>
      <c r="AZ311" s="13">
        <v>532066.41346930002</v>
      </c>
      <c r="BA311" s="13">
        <v>532316.89</v>
      </c>
      <c r="BB311" s="13">
        <v>528903.50113350002</v>
      </c>
      <c r="BC311" s="13">
        <v>534271.33569219999</v>
      </c>
      <c r="BD311" s="13">
        <v>540248.13243330002</v>
      </c>
      <c r="BE311" s="13">
        <v>546561.24823709996</v>
      </c>
      <c r="BF311" s="13">
        <v>546969.21738400008</v>
      </c>
      <c r="BG311" s="13">
        <v>558912.56474489998</v>
      </c>
      <c r="BH311" s="13">
        <v>573899.51547570003</v>
      </c>
      <c r="BI311" s="13">
        <v>580285.54783059994</v>
      </c>
      <c r="BJ311" s="13">
        <v>584918.78661919991</v>
      </c>
      <c r="BK311" s="13">
        <v>585435.11593119998</v>
      </c>
      <c r="BL311" s="13">
        <v>585202.60799759999</v>
      </c>
      <c r="BM311" s="13">
        <v>586525.79271720001</v>
      </c>
      <c r="BN311" s="13">
        <v>583040.71147720004</v>
      </c>
      <c r="BO311" s="13">
        <v>600023.66028379998</v>
      </c>
      <c r="BP311" s="13">
        <v>623333.99045220006</v>
      </c>
      <c r="BQ311" s="13">
        <v>676416.40974409995</v>
      </c>
      <c r="BR311" s="13">
        <v>686694.83500600001</v>
      </c>
      <c r="BS311" s="13">
        <v>678241.54541720008</v>
      </c>
      <c r="BT311" s="13">
        <v>669105.34429279994</v>
      </c>
      <c r="BU311" s="13">
        <v>660942.78214949998</v>
      </c>
      <c r="BV311" s="13">
        <v>665704.00558650005</v>
      </c>
      <c r="BW311" s="13">
        <v>696192.63154089998</v>
      </c>
      <c r="BX311" s="13">
        <v>789116.66262439999</v>
      </c>
      <c r="BY311" s="13">
        <v>847859.00806350005</v>
      </c>
      <c r="BZ311" s="13">
        <v>863911.81837929995</v>
      </c>
      <c r="CA311" s="13">
        <v>883388.42724220012</v>
      </c>
      <c r="CB311" s="13">
        <v>923841.41682509985</v>
      </c>
      <c r="CC311" s="13">
        <v>929038.68</v>
      </c>
      <c r="CD311" s="13">
        <v>920860.55603839993</v>
      </c>
      <c r="CE311" s="13">
        <v>889909.91386740003</v>
      </c>
      <c r="CF311" s="13">
        <v>862383.12040610006</v>
      </c>
      <c r="CG311" s="13">
        <v>840253.88684050005</v>
      </c>
      <c r="CH311" s="13">
        <v>825131.33375960006</v>
      </c>
      <c r="CI311" s="13">
        <v>821871.6</v>
      </c>
      <c r="CJ311" s="13">
        <v>825516.58003169997</v>
      </c>
      <c r="CK311" s="13">
        <v>819735.6387582001</v>
      </c>
      <c r="CL311" s="13">
        <v>816351.8804423</v>
      </c>
      <c r="CM311" s="13">
        <v>816712.84649260005</v>
      </c>
      <c r="CN311" s="13">
        <v>837571.84739280003</v>
      </c>
      <c r="CO311" s="13">
        <v>863412.14933490008</v>
      </c>
      <c r="CP311" s="13">
        <v>876470.40781279991</v>
      </c>
      <c r="CQ311" s="13">
        <v>881667.54132359999</v>
      </c>
      <c r="CR311" s="13">
        <v>889958.29451419995</v>
      </c>
      <c r="CS311" s="13">
        <v>894370.39533149987</v>
      </c>
      <c r="CT311" s="13">
        <v>894012.74350650003</v>
      </c>
      <c r="CU311" s="13">
        <v>888650.23484729987</v>
      </c>
      <c r="CV311" s="13">
        <v>881430.22843769996</v>
      </c>
      <c r="CW311" s="13">
        <v>877875.37562479998</v>
      </c>
      <c r="CX311" s="13">
        <v>873133.93165660009</v>
      </c>
      <c r="CY311" s="13">
        <v>866395.97866210015</v>
      </c>
      <c r="CZ311" s="13">
        <v>863594.41</v>
      </c>
      <c r="DA311" s="13">
        <v>858631.73228649993</v>
      </c>
      <c r="DB311" s="13">
        <v>860432.17050820007</v>
      </c>
      <c r="DC311" s="13">
        <v>866157.26443039998</v>
      </c>
      <c r="DD311" s="13">
        <v>869255.13799999992</v>
      </c>
      <c r="DE311" s="13">
        <v>872527.18002660002</v>
      </c>
      <c r="DF311" s="13">
        <v>871272.24962439993</v>
      </c>
      <c r="DG311" s="13">
        <v>885870.77681089996</v>
      </c>
      <c r="DH311" s="13">
        <v>896458.19487899984</v>
      </c>
      <c r="DI311" s="13">
        <v>901938.47046159999</v>
      </c>
      <c r="DJ311" s="13">
        <v>912126.86148429988</v>
      </c>
      <c r="DK311" s="13">
        <v>913352.77512610005</v>
      </c>
      <c r="DL311" s="13">
        <v>909425.44930899993</v>
      </c>
      <c r="DM311" s="13">
        <v>904678.04376469995</v>
      </c>
      <c r="DN311" s="13">
        <v>904946.45958560007</v>
      </c>
      <c r="DO311" s="13">
        <v>906953.46873399988</v>
      </c>
      <c r="DP311" s="13">
        <v>903549.54163520003</v>
      </c>
      <c r="DQ311" s="13">
        <v>905628.6259807999</v>
      </c>
      <c r="DR311" s="13">
        <v>906050.78642080014</v>
      </c>
      <c r="DS311" s="13">
        <v>914266.98912520008</v>
      </c>
      <c r="DT311" s="13">
        <v>936838.5289082001</v>
      </c>
      <c r="DU311" s="13">
        <v>958726.90326719999</v>
      </c>
      <c r="DV311" s="13">
        <v>1008160.3334049999</v>
      </c>
      <c r="DW311" s="13">
        <v>1122862.5637826</v>
      </c>
      <c r="DX311" s="13">
        <v>1234810.8720808001</v>
      </c>
      <c r="DY311" s="13">
        <v>1330289.1771154001</v>
      </c>
      <c r="DZ311" s="13">
        <v>1372949.0947467</v>
      </c>
      <c r="EA311" s="13">
        <v>1387675.9405023998</v>
      </c>
      <c r="EB311" s="13">
        <v>1434285.0484149</v>
      </c>
      <c r="EC311" s="13">
        <v>1472411.4880686998</v>
      </c>
      <c r="ED311" s="13">
        <v>1473118.3314677</v>
      </c>
      <c r="EE311" s="13">
        <v>1457676.3833673</v>
      </c>
      <c r="EF311" s="13">
        <v>1431660.9331516</v>
      </c>
      <c r="EG311" s="13">
        <v>1413940.3555000001</v>
      </c>
      <c r="EH311" s="13">
        <v>1394804.8101476999</v>
      </c>
      <c r="EI311" s="13">
        <v>1377158.8988699999</v>
      </c>
      <c r="EJ311" s="13">
        <v>1362341.93</v>
      </c>
      <c r="EK311" s="13">
        <v>1363971.0993693001</v>
      </c>
      <c r="EL311" s="13">
        <v>1399774.9087256</v>
      </c>
      <c r="EM311" s="13">
        <v>1420010.5518014999</v>
      </c>
      <c r="EN311" s="13">
        <v>1420988.6979117</v>
      </c>
      <c r="EO311" s="13">
        <v>1416812.3030413999</v>
      </c>
      <c r="EP311" s="13">
        <v>1421370.9983524999</v>
      </c>
      <c r="EQ311" s="13">
        <v>1418265.2240774001</v>
      </c>
      <c r="ER311" s="13">
        <v>1425972.7777859</v>
      </c>
      <c r="ES311" s="13">
        <v>1434277.4888785002</v>
      </c>
      <c r="ET311" s="13">
        <v>1438966.0331216999</v>
      </c>
      <c r="EU311" s="13">
        <v>1434828.1090269</v>
      </c>
      <c r="EV311" s="13">
        <v>1434584.2531206</v>
      </c>
      <c r="EW311" s="13">
        <v>1427567.9524381</v>
      </c>
      <c r="EX311" s="13">
        <v>1417492.8485823004</v>
      </c>
      <c r="EY311" s="13">
        <v>1415898.6331946999</v>
      </c>
      <c r="EZ311" s="13">
        <v>1409219.3733221998</v>
      </c>
      <c r="FA311" s="13">
        <v>1413376.2986126998</v>
      </c>
      <c r="FB311" s="13">
        <v>1435258.2452245001</v>
      </c>
      <c r="FC311" s="13">
        <v>1437465.5942792001</v>
      </c>
      <c r="FD311" s="13">
        <v>1454225.8100666001</v>
      </c>
      <c r="FE311" s="13">
        <v>1454549.0266648</v>
      </c>
      <c r="FF311" s="13">
        <v>1455816.3857046</v>
      </c>
      <c r="FG311" s="13">
        <v>1502789.8704275</v>
      </c>
      <c r="FH311" s="13">
        <v>1509484.4095967999</v>
      </c>
      <c r="FI311" s="13">
        <v>1518062.7786640001</v>
      </c>
      <c r="FJ311" s="13">
        <v>1530870.1442739998</v>
      </c>
      <c r="FK311" s="13">
        <v>1539091.6145664998</v>
      </c>
      <c r="FL311" s="13">
        <v>1548182.5389869001</v>
      </c>
      <c r="FM311" s="13">
        <v>1543491.7374229997</v>
      </c>
      <c r="FN311" s="13">
        <v>1543427.2145304</v>
      </c>
      <c r="FO311" s="13">
        <v>1544177.5740685998</v>
      </c>
      <c r="FP311" s="13">
        <v>1543875.8730827998</v>
      </c>
      <c r="FQ311" s="13">
        <v>1534120.2193585997</v>
      </c>
      <c r="FR311" s="13">
        <v>1529061.0754914999</v>
      </c>
      <c r="FS311" s="13">
        <v>1537553.1383465999</v>
      </c>
      <c r="FT311" s="13">
        <v>1556841.7724719001</v>
      </c>
      <c r="FU311" s="13">
        <v>1579173.1466290001</v>
      </c>
      <c r="FV311" s="13">
        <v>1626503.3005357999</v>
      </c>
      <c r="FW311" s="13">
        <v>1695667.4027602</v>
      </c>
      <c r="FX311" s="13">
        <v>1820985.4225413001</v>
      </c>
      <c r="FY311" s="13">
        <v>1945359.1892239002</v>
      </c>
      <c r="FZ311" s="13">
        <v>1979743.4426734</v>
      </c>
      <c r="GA311" s="13">
        <v>2013692.0613945001</v>
      </c>
      <c r="GB311" s="13">
        <v>2073213.0473242998</v>
      </c>
      <c r="GC311" s="13">
        <v>2139932.4515021001</v>
      </c>
      <c r="GD311" s="13">
        <v>2160726.4855689998</v>
      </c>
      <c r="GE311" s="13">
        <v>2147989.8280194001</v>
      </c>
      <c r="GF311" s="13">
        <v>2125155.5363198002</v>
      </c>
      <c r="GG311" s="13">
        <v>2099858.1307100002</v>
      </c>
      <c r="GH311" s="13">
        <v>2949688.3107384997</v>
      </c>
      <c r="GI311" s="13">
        <v>2090022.8764154003</v>
      </c>
      <c r="GJ311" s="13">
        <v>2127621.4703059001</v>
      </c>
      <c r="GK311" s="13">
        <v>2132732.6322289999</v>
      </c>
      <c r="GL311" s="13">
        <v>2141793.3767252997</v>
      </c>
      <c r="GM311" s="13">
        <v>2143043.1773498002</v>
      </c>
      <c r="GN311" s="13">
        <v>2139984.8473301996</v>
      </c>
      <c r="GO311" s="13">
        <v>2156737.9653408998</v>
      </c>
      <c r="GP311" s="13">
        <v>2245406.9549648999</v>
      </c>
      <c r="GQ311" s="13">
        <v>2249561.8654048</v>
      </c>
      <c r="GR311" s="13">
        <v>2266814.8380963001</v>
      </c>
      <c r="GS311" s="13">
        <v>2269735.9571465002</v>
      </c>
      <c r="GT311" s="13">
        <v>2278029.8875643001</v>
      </c>
      <c r="GU311" s="13">
        <v>2307950.6374888001</v>
      </c>
      <c r="GV311" s="13">
        <v>2328329.7524473001</v>
      </c>
      <c r="GW311" s="13">
        <v>2367716.9364407999</v>
      </c>
      <c r="GX311" s="13">
        <v>2381608.0236594002</v>
      </c>
      <c r="GY311" s="13">
        <v>2412758.0559557001</v>
      </c>
      <c r="GZ311" s="13">
        <v>2467885.0847383998</v>
      </c>
      <c r="HA311" s="13">
        <v>2502188.1176539999</v>
      </c>
      <c r="HB311" s="13">
        <v>2580929.6452545002</v>
      </c>
      <c r="HC311" s="13">
        <v>2646542.7844491</v>
      </c>
      <c r="HD311" s="13">
        <v>2681058.714958</v>
      </c>
      <c r="HE311" s="13">
        <v>2771123.0136667001</v>
      </c>
      <c r="HF311" s="13">
        <v>2841869.2776998999</v>
      </c>
      <c r="HG311" s="13">
        <v>2903706.5300489003</v>
      </c>
      <c r="HH311" s="13">
        <v>2949688.3107384997</v>
      </c>
      <c r="HI311" s="13">
        <v>3010266.2836590004</v>
      </c>
      <c r="HJ311" s="13">
        <v>3082411.4846128998</v>
      </c>
      <c r="HK311" s="13">
        <v>3135744.3893371997</v>
      </c>
      <c r="HL311" s="13">
        <v>3189319.8120857002</v>
      </c>
      <c r="HM311" s="13">
        <v>3227159.4870891999</v>
      </c>
      <c r="HN311" s="13">
        <v>3267848.0909803999</v>
      </c>
      <c r="HO311" s="13">
        <v>3285899.1588184005</v>
      </c>
      <c r="HP311" s="13">
        <v>3329351.8884171997</v>
      </c>
      <c r="HQ311" s="13">
        <v>3384715.1612037998</v>
      </c>
      <c r="HR311" s="13">
        <v>3459333.8042803998</v>
      </c>
      <c r="HS311" s="13">
        <v>3521199.0510867001</v>
      </c>
      <c r="HT311" s="13">
        <v>3590361.7114602001</v>
      </c>
      <c r="HU311" s="13">
        <v>3692251.0589071</v>
      </c>
      <c r="HV311" s="13">
        <v>3808321.9064329998</v>
      </c>
      <c r="HW311" s="13">
        <v>4010691.1200041999</v>
      </c>
      <c r="HX311" s="13">
        <v>4257491.7620604001</v>
      </c>
      <c r="HY311" s="13">
        <v>4614322.2770634005</v>
      </c>
      <c r="HZ311" s="13">
        <v>4933922.1323607005</v>
      </c>
      <c r="IA311" s="13">
        <v>5003706.7506972998</v>
      </c>
      <c r="IB311" s="13">
        <v>5072429.4286599997</v>
      </c>
      <c r="IC311" s="13">
        <v>5115748.2397534996</v>
      </c>
      <c r="ID311" s="13">
        <v>5167575.3762371996</v>
      </c>
      <c r="IE311" s="13">
        <v>5177522.2969630994</v>
      </c>
      <c r="IF311" s="13">
        <v>5166596.6137993</v>
      </c>
      <c r="IG311" s="13">
        <v>5145697.5586142</v>
      </c>
      <c r="IH311" s="13">
        <v>5124958.5595236002</v>
      </c>
      <c r="II311" s="13">
        <v>5117484.2808528002</v>
      </c>
      <c r="IJ311" s="13">
        <v>5120302.1578101004</v>
      </c>
      <c r="IK311" s="13">
        <v>5132535.0948403003</v>
      </c>
      <c r="IL311" s="13">
        <v>5131682.8675870001</v>
      </c>
      <c r="IM311" s="13">
        <v>5142172.6185791995</v>
      </c>
      <c r="IN311" s="13">
        <v>5151423.9641870996</v>
      </c>
      <c r="IO311" s="13">
        <v>5222216.8912251005</v>
      </c>
      <c r="IP311" s="13">
        <v>5269143.4998701001</v>
      </c>
      <c r="IQ311" s="13">
        <v>5321388.5583244003</v>
      </c>
      <c r="IR311" s="13">
        <v>5320396.3395287003</v>
      </c>
      <c r="IS311" s="13">
        <v>5348212.1221885998</v>
      </c>
      <c r="IT311" s="13">
        <v>5368616.3481271993</v>
      </c>
      <c r="IU311" s="13">
        <v>5375291.1606640005</v>
      </c>
      <c r="IV311" s="13">
        <v>5406607.6165671991</v>
      </c>
      <c r="IW311" s="13">
        <v>5436649.9985511992</v>
      </c>
      <c r="IX311" s="13">
        <v>5492276.4652896998</v>
      </c>
      <c r="IY311" s="13">
        <v>5557414.5355665004</v>
      </c>
      <c r="IZ311" s="13">
        <v>5604500.8421966005</v>
      </c>
      <c r="JA311" s="13">
        <v>5651187.1624871995</v>
      </c>
      <c r="JB311" s="13">
        <v>5723587.2297654012</v>
      </c>
      <c r="JC311" s="13">
        <v>5853462.2907818006</v>
      </c>
      <c r="JD311" s="13">
        <v>5932149.7707764003</v>
      </c>
      <c r="JE311" s="13">
        <v>5956186.2927231994</v>
      </c>
      <c r="JF311" s="13">
        <v>5991879.7946498999</v>
      </c>
      <c r="JG311" s="13">
        <v>6037472.7595057003</v>
      </c>
      <c r="JH311" s="13">
        <v>6072794.6333918013</v>
      </c>
      <c r="JI311" s="13">
        <v>6098959.7858902998</v>
      </c>
      <c r="JJ311" s="13">
        <v>6196643.7076848997</v>
      </c>
      <c r="JK311" s="13">
        <v>6215047.9637265</v>
      </c>
      <c r="JL311" s="13">
        <v>6263638.1867640009</v>
      </c>
      <c r="JM311" s="13">
        <v>6263239.7090036999</v>
      </c>
      <c r="JN311" s="13">
        <v>6300426.1541039003</v>
      </c>
      <c r="JO311" s="13">
        <v>6335776.1358982995</v>
      </c>
      <c r="JP311" s="13">
        <v>6383684.6028810004</v>
      </c>
      <c r="JQ311" s="13">
        <v>6415048.2729744995</v>
      </c>
      <c r="JR311" s="13">
        <v>6450850.2170456992</v>
      </c>
      <c r="JS311" s="13">
        <v>6516287.7655367004</v>
      </c>
      <c r="JT311" s="13">
        <v>6626220.7612038003</v>
      </c>
      <c r="JU311" s="13">
        <v>6789213.7087994991</v>
      </c>
      <c r="JV311" s="13">
        <v>7158219.0957034994</v>
      </c>
      <c r="JW311" s="13">
        <v>7422487.6872667</v>
      </c>
      <c r="JX311" s="13">
        <v>7613020.3623337997</v>
      </c>
      <c r="JY311" s="13">
        <v>7811740.1883672001</v>
      </c>
      <c r="JZ311" s="13">
        <v>8002939.9725543996</v>
      </c>
      <c r="KA311" s="13">
        <v>8183640.0772002004</v>
      </c>
      <c r="KB311" s="13">
        <v>8242305.1625325</v>
      </c>
      <c r="KC311" s="13">
        <v>8188898.2135153003</v>
      </c>
      <c r="KD311" s="13">
        <v>8189620.8233923996</v>
      </c>
      <c r="KE311" s="13">
        <v>8189933.2541306997</v>
      </c>
      <c r="KF311" s="13">
        <v>8279634.8233139999</v>
      </c>
      <c r="KG311" s="13">
        <v>9320759.3316910993</v>
      </c>
      <c r="KH311" s="13">
        <v>9321174.8234797008</v>
      </c>
    </row>
    <row r="312" spans="2:343" x14ac:dyDescent="0.2"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</row>
    <row r="313" spans="2:343" x14ac:dyDescent="0.2"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</row>
    <row r="314" spans="2:343" x14ac:dyDescent="0.2">
      <c r="B314" s="12" t="s">
        <v>183</v>
      </c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</row>
    <row r="315" spans="2:343" x14ac:dyDescent="0.2"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</row>
    <row r="316" spans="2:343" x14ac:dyDescent="0.2">
      <c r="B316" s="13" t="s">
        <v>184</v>
      </c>
      <c r="C316" s="13">
        <v>-92138.432241500006</v>
      </c>
      <c r="D316" s="13">
        <v>-94472.800201500009</v>
      </c>
      <c r="E316" s="13">
        <v>-93762.349121499996</v>
      </c>
      <c r="F316" s="13">
        <v>-88817.203611500008</v>
      </c>
      <c r="G316" s="13">
        <v>-82138.962851499993</v>
      </c>
      <c r="H316" s="13">
        <v>-81712.172131499989</v>
      </c>
      <c r="I316" s="13">
        <v>-81514.00329149999</v>
      </c>
      <c r="J316" s="13">
        <v>-83216.642901500003</v>
      </c>
      <c r="K316" s="13">
        <v>-86502.621121500008</v>
      </c>
      <c r="L316" s="13">
        <v>-88499.934951499992</v>
      </c>
      <c r="M316" s="13">
        <v>-87381.407810200006</v>
      </c>
      <c r="N316" s="13">
        <v>-84862.115750199999</v>
      </c>
      <c r="O316" s="13">
        <v>-89527.8445202</v>
      </c>
      <c r="P316" s="13">
        <v>-87768.333250199998</v>
      </c>
      <c r="Q316" s="13">
        <v>-92985.1332502</v>
      </c>
      <c r="R316" s="13">
        <v>-82612.382780200001</v>
      </c>
      <c r="S316" s="13">
        <v>-81820.068540200009</v>
      </c>
      <c r="T316" s="13">
        <v>-80387.397430200013</v>
      </c>
      <c r="U316" s="13">
        <v>-75527.397430200013</v>
      </c>
      <c r="V316" s="13">
        <v>-81929.261410200008</v>
      </c>
      <c r="W316" s="13">
        <v>-81570.402090200005</v>
      </c>
      <c r="X316" s="13">
        <v>-83425.592010200009</v>
      </c>
      <c r="Y316" s="13">
        <v>-86700.121570200004</v>
      </c>
      <c r="Z316" s="13">
        <v>-86774.119360199998</v>
      </c>
      <c r="AA316" s="13">
        <v>-85364.580650200005</v>
      </c>
      <c r="AB316" s="13">
        <v>-91948.834375699997</v>
      </c>
      <c r="AC316" s="13">
        <v>-92026.946295699992</v>
      </c>
      <c r="AD316" s="13">
        <v>-109265.1570657</v>
      </c>
      <c r="AE316" s="13">
        <v>-109158.2368557</v>
      </c>
      <c r="AF316" s="13">
        <v>-107996.22443569999</v>
      </c>
      <c r="AG316" s="13">
        <v>-106414.69337570001</v>
      </c>
      <c r="AH316" s="13">
        <v>-106471.61797569999</v>
      </c>
      <c r="AI316" s="13">
        <v>-106758.7009557</v>
      </c>
      <c r="AJ316" s="13">
        <v>-107032.28201570001</v>
      </c>
      <c r="AK316" s="13">
        <v>-105108.7652557</v>
      </c>
      <c r="AL316" s="13">
        <v>-106969.19886569999</v>
      </c>
      <c r="AM316" s="13">
        <v>-107338.36995570001</v>
      </c>
      <c r="AN316" s="13">
        <v>-106028.1370957</v>
      </c>
      <c r="AO316" s="13">
        <v>-110092.4967857</v>
      </c>
      <c r="AP316" s="13">
        <v>-101775.0552457</v>
      </c>
      <c r="AQ316" s="13">
        <v>-104517.89955569999</v>
      </c>
      <c r="AR316" s="13">
        <v>-101398.9557457</v>
      </c>
      <c r="AS316" s="13">
        <v>-94701.088345700002</v>
      </c>
      <c r="AT316" s="13">
        <v>-91364.552485699984</v>
      </c>
      <c r="AU316" s="13">
        <v>-84501.614105699991</v>
      </c>
      <c r="AV316" s="13">
        <v>-75921.467875699993</v>
      </c>
      <c r="AW316" s="13">
        <v>-67742.555915699995</v>
      </c>
      <c r="AX316" s="13">
        <v>-67952.542065699992</v>
      </c>
      <c r="AY316" s="13">
        <v>-74829.5729957</v>
      </c>
      <c r="AZ316" s="13">
        <v>-76881.645445699993</v>
      </c>
      <c r="BA316" s="13">
        <v>-78279.7714557</v>
      </c>
      <c r="BB316" s="13">
        <v>-75398.434905699993</v>
      </c>
      <c r="BC316" s="13">
        <v>-67009.826685699998</v>
      </c>
      <c r="BD316" s="13">
        <v>-67104.879795699992</v>
      </c>
      <c r="BE316" s="13">
        <v>-67788.579795699989</v>
      </c>
      <c r="BF316" s="13">
        <v>-63432.496075700001</v>
      </c>
      <c r="BG316" s="13">
        <v>-62420.584685699992</v>
      </c>
      <c r="BH316" s="13">
        <v>-59579.009525699999</v>
      </c>
      <c r="BI316" s="13">
        <v>-63946.249525699997</v>
      </c>
      <c r="BJ316" s="13">
        <v>-64528.222385699999</v>
      </c>
      <c r="BK316" s="13">
        <v>-68738.222385700006</v>
      </c>
      <c r="BL316" s="13">
        <v>-73567.632385699995</v>
      </c>
      <c r="BM316" s="13">
        <v>-75192.632385699995</v>
      </c>
      <c r="BN316" s="13">
        <v>-68720.447165699996</v>
      </c>
      <c r="BO316" s="13">
        <v>-71025.447165699996</v>
      </c>
      <c r="BP316" s="13">
        <v>-74573.626765699999</v>
      </c>
      <c r="BQ316" s="13">
        <v>-79805.176765700002</v>
      </c>
      <c r="BR316" s="13">
        <v>-69655.6758157</v>
      </c>
      <c r="BS316" s="13">
        <v>-69486.376515700002</v>
      </c>
      <c r="BT316" s="13">
        <v>-70520.596515700003</v>
      </c>
      <c r="BU316" s="13">
        <v>-68773.596515700003</v>
      </c>
      <c r="BV316" s="13">
        <v>-71107.486515700002</v>
      </c>
      <c r="BW316" s="13">
        <v>-75588.486515700002</v>
      </c>
      <c r="BX316" s="13">
        <v>-75491.117385699996</v>
      </c>
      <c r="BY316" s="13">
        <v>-78159.670825699999</v>
      </c>
      <c r="BZ316" s="13">
        <v>-91981.282285699999</v>
      </c>
      <c r="CA316" s="13">
        <v>-202478.76228569998</v>
      </c>
      <c r="CB316" s="13">
        <v>-210912.9028257</v>
      </c>
      <c r="CC316" s="13">
        <v>-214923.49689569999</v>
      </c>
      <c r="CD316" s="13">
        <v>-252135.9763757</v>
      </c>
      <c r="CE316" s="13">
        <v>-246331.21393569998</v>
      </c>
      <c r="CF316" s="13">
        <v>-244937.34260570002</v>
      </c>
      <c r="CG316" s="13">
        <v>-244723.34821570001</v>
      </c>
      <c r="CH316" s="13">
        <v>-242997.2175157</v>
      </c>
      <c r="CI316" s="13">
        <v>-237402.78151569999</v>
      </c>
      <c r="CJ316" s="13">
        <v>-246237.97618679999</v>
      </c>
      <c r="CK316" s="13">
        <v>-249828.8030668</v>
      </c>
      <c r="CL316" s="13">
        <v>-263144.72991679999</v>
      </c>
      <c r="CM316" s="13">
        <v>-271654.71521679999</v>
      </c>
      <c r="CN316" s="13">
        <v>-278319.34879680001</v>
      </c>
      <c r="CO316" s="13">
        <v>-289165.36879680003</v>
      </c>
      <c r="CP316" s="13">
        <v>-293126.75944679999</v>
      </c>
      <c r="CQ316" s="13">
        <v>-290208.91548680002</v>
      </c>
      <c r="CR316" s="13">
        <v>-284273.94548679999</v>
      </c>
      <c r="CS316" s="13">
        <v>-283291.23548680003</v>
      </c>
      <c r="CT316" s="13">
        <v>-269395.08397679997</v>
      </c>
      <c r="CU316" s="13">
        <v>-267307.97397679999</v>
      </c>
      <c r="CV316" s="13">
        <v>-272923.46255679999</v>
      </c>
      <c r="CW316" s="13">
        <v>-274884.01255679998</v>
      </c>
      <c r="CX316" s="13">
        <v>-273127.9333268</v>
      </c>
      <c r="CY316" s="13">
        <v>-273771.51510680001</v>
      </c>
      <c r="CZ316" s="13">
        <v>-276663.44566680002</v>
      </c>
      <c r="DA316" s="13">
        <v>-280457.99566680001</v>
      </c>
      <c r="DB316" s="13">
        <v>-277299.54040679999</v>
      </c>
      <c r="DC316" s="13">
        <v>-277486.73040679999</v>
      </c>
      <c r="DD316" s="13">
        <v>-279913.42591680004</v>
      </c>
      <c r="DE316" s="13">
        <v>-248555.14591680001</v>
      </c>
      <c r="DF316" s="13">
        <v>-224019.07364680001</v>
      </c>
      <c r="DG316" s="13">
        <v>-247461.6591468</v>
      </c>
      <c r="DH316" s="13">
        <v>-269862.21227680001</v>
      </c>
      <c r="DI316" s="13">
        <v>-217896.78227680002</v>
      </c>
      <c r="DJ316" s="13">
        <v>-215243.59227680002</v>
      </c>
      <c r="DK316" s="13">
        <v>-218985.31313680002</v>
      </c>
      <c r="DL316" s="13">
        <v>-223136.2513568</v>
      </c>
      <c r="DM316" s="13">
        <v>-225425.8763568</v>
      </c>
      <c r="DN316" s="13">
        <v>-213482.60272679999</v>
      </c>
      <c r="DO316" s="13">
        <v>-217022.29272679999</v>
      </c>
      <c r="DP316" s="13">
        <v>-218975.98903679999</v>
      </c>
      <c r="DQ316" s="13">
        <v>-233312.9990368</v>
      </c>
      <c r="DR316" s="13">
        <v>-226245.7190368</v>
      </c>
      <c r="DS316" s="13">
        <v>-223951.50799680001</v>
      </c>
      <c r="DT316" s="13">
        <v>-228114.83799680002</v>
      </c>
      <c r="DU316" s="13">
        <v>-278517.97299680003</v>
      </c>
      <c r="DV316" s="13">
        <v>-362728.20715680002</v>
      </c>
      <c r="DW316" s="13">
        <v>-373113.47715680004</v>
      </c>
      <c r="DX316" s="13">
        <v>-399215.17715680005</v>
      </c>
      <c r="DY316" s="13">
        <v>-417890.43715680001</v>
      </c>
      <c r="DZ316" s="13">
        <v>-442830.34715680004</v>
      </c>
      <c r="EA316" s="13">
        <v>-477084.7348568</v>
      </c>
      <c r="EB316" s="13">
        <v>-493323.27257679997</v>
      </c>
      <c r="EC316" s="13">
        <v>-505587.90694679995</v>
      </c>
      <c r="ED316" s="13">
        <v>-523750.01846679999</v>
      </c>
      <c r="EE316" s="13">
        <v>-547337.56034680002</v>
      </c>
      <c r="EF316" s="13">
        <v>-569434.61257679993</v>
      </c>
      <c r="EG316" s="13">
        <v>-589515.38951679994</v>
      </c>
      <c r="EH316" s="13">
        <v>-605521.98983680003</v>
      </c>
      <c r="EI316" s="13">
        <v>-652861.95489679999</v>
      </c>
      <c r="EJ316" s="13">
        <v>-661852.18509679998</v>
      </c>
      <c r="EK316" s="13">
        <v>-660135.77378679998</v>
      </c>
      <c r="EL316" s="13">
        <v>-654731.86847680004</v>
      </c>
      <c r="EM316" s="13">
        <v>-635296.63164679997</v>
      </c>
      <c r="EN316" s="13">
        <v>-637047.61698679999</v>
      </c>
      <c r="EO316" s="13">
        <v>-695072.05698679993</v>
      </c>
      <c r="EP316" s="13">
        <v>-724326.64365679992</v>
      </c>
      <c r="EQ316" s="13">
        <v>-710370.45673679991</v>
      </c>
      <c r="ER316" s="13">
        <v>-691248.22124679992</v>
      </c>
      <c r="ES316" s="13">
        <v>-674190.67124679999</v>
      </c>
      <c r="ET316" s="13">
        <v>-874827.04124679998</v>
      </c>
      <c r="EU316" s="13">
        <v>-862668.33715679985</v>
      </c>
      <c r="EV316" s="13">
        <v>-865420.79715679993</v>
      </c>
      <c r="EW316" s="13">
        <v>-860168.89715679991</v>
      </c>
      <c r="EX316" s="13">
        <v>-877234.4059747</v>
      </c>
      <c r="EY316" s="13">
        <v>-903772.37956729997</v>
      </c>
      <c r="EZ316" s="13">
        <v>-923139.95956729993</v>
      </c>
      <c r="FA316" s="13">
        <v>-890983.25956729997</v>
      </c>
      <c r="FB316" s="13">
        <v>-728765.26956729998</v>
      </c>
      <c r="FC316" s="13">
        <v>-679838.39956729999</v>
      </c>
      <c r="FD316" s="13">
        <v>-672424.78956729989</v>
      </c>
      <c r="FE316" s="13">
        <v>-636558.66956729989</v>
      </c>
      <c r="FF316" s="13">
        <v>-634150.63956729998</v>
      </c>
      <c r="FG316" s="13">
        <v>-630320.9295672999</v>
      </c>
      <c r="FH316" s="13">
        <v>-572624.94956729992</v>
      </c>
      <c r="FI316" s="13">
        <v>-577207.0595672999</v>
      </c>
      <c r="FJ316" s="13">
        <v>-577219.07956729992</v>
      </c>
      <c r="FK316" s="13">
        <v>-683833.67456729989</v>
      </c>
      <c r="FL316" s="13">
        <v>-786653.87456729996</v>
      </c>
      <c r="FM316" s="13">
        <v>-940146.62456729996</v>
      </c>
      <c r="FN316" s="13">
        <v>-1032444.3225333</v>
      </c>
      <c r="FO316" s="13">
        <v>-1047582.3805673</v>
      </c>
      <c r="FP316" s="13">
        <v>-1061807.9685672999</v>
      </c>
      <c r="FQ316" s="13">
        <v>-1061753.1685673001</v>
      </c>
      <c r="FR316" s="13">
        <v>-1071815.0985673</v>
      </c>
      <c r="FS316" s="13">
        <v>-1063785.7385672999</v>
      </c>
      <c r="FT316" s="13">
        <v>-1062200.0585673</v>
      </c>
      <c r="FU316" s="13">
        <v>-1055023.6085673</v>
      </c>
      <c r="FV316" s="13">
        <v>-1051748.5785673</v>
      </c>
      <c r="FW316" s="13">
        <v>-1051129.6585673001</v>
      </c>
      <c r="FX316" s="13">
        <v>-1108815.3285673</v>
      </c>
      <c r="FY316" s="13">
        <v>-1117301.7385672999</v>
      </c>
      <c r="FZ316" s="13">
        <v>-1152552.7885673</v>
      </c>
      <c r="GA316" s="13">
        <v>-1155138.4085673001</v>
      </c>
      <c r="GB316" s="13">
        <v>-1163016.2285672999</v>
      </c>
      <c r="GC316" s="13">
        <v>-1174652.2585672999</v>
      </c>
      <c r="GD316" s="13">
        <v>-1166213.7098973</v>
      </c>
      <c r="GE316" s="13">
        <v>-1204312.2798973001</v>
      </c>
      <c r="GF316" s="13">
        <v>-1222103.5798973001</v>
      </c>
      <c r="GG316" s="13">
        <v>-1239497.7998973001</v>
      </c>
      <c r="GH316" s="13">
        <v>-1239497.7998973001</v>
      </c>
      <c r="GI316" s="13">
        <v>-1256801.8687672999</v>
      </c>
      <c r="GJ316" s="13">
        <v>-1241940.7187673</v>
      </c>
      <c r="GK316" s="13">
        <v>-1232182.7837673</v>
      </c>
      <c r="GL316" s="13">
        <v>-1253584.9587173001</v>
      </c>
      <c r="GM316" s="13">
        <v>-1298943.5587173</v>
      </c>
      <c r="GN316" s="13">
        <v>-1298678.1887173001</v>
      </c>
      <c r="GO316" s="13">
        <v>-1243275.9587173001</v>
      </c>
      <c r="GP316" s="13">
        <v>-1241010.9435673</v>
      </c>
      <c r="GQ316" s="13">
        <v>-1276661.8527972999</v>
      </c>
      <c r="GR316" s="13">
        <v>-1298190.3027972998</v>
      </c>
      <c r="GS316" s="13">
        <v>-1300160.8127972998</v>
      </c>
      <c r="GT316" s="13">
        <v>-1273656.5327973</v>
      </c>
      <c r="GU316" s="13">
        <v>-1253137.4985672999</v>
      </c>
      <c r="GV316" s="13">
        <v>-1246824.5385673</v>
      </c>
      <c r="GW316" s="13">
        <v>-1262909.2685672999</v>
      </c>
      <c r="GX316" s="13">
        <v>-1269926.3285673</v>
      </c>
      <c r="GY316" s="13">
        <v>-1300195.1685673001</v>
      </c>
      <c r="GZ316" s="13">
        <v>-1258154.6585673001</v>
      </c>
      <c r="HA316" s="13">
        <v>-1201786.9385673001</v>
      </c>
      <c r="HB316" s="13">
        <v>-1238745.7685672999</v>
      </c>
      <c r="HC316" s="13">
        <v>-1242683.5185672999</v>
      </c>
      <c r="HD316" s="13">
        <v>-1229634.2085672999</v>
      </c>
      <c r="HE316" s="13">
        <v>-1206851.4785672999</v>
      </c>
      <c r="HF316" s="13">
        <v>-1180098.6785673001</v>
      </c>
      <c r="HG316" s="13">
        <v>-1184150.1685673001</v>
      </c>
      <c r="HH316" s="13">
        <v>-1214927.4435673</v>
      </c>
      <c r="HI316" s="13">
        <v>-1226815.3435672999</v>
      </c>
      <c r="HJ316" s="13">
        <v>-1228689.6035672999</v>
      </c>
      <c r="HK316" s="13">
        <v>-1384966.9635673002</v>
      </c>
      <c r="HL316" s="13">
        <v>-1580944.1735673002</v>
      </c>
      <c r="HM316" s="13">
        <v>-1637908.1335673002</v>
      </c>
      <c r="HN316" s="13">
        <v>-1602553.3335673001</v>
      </c>
      <c r="HO316" s="13">
        <v>-1647391.3489854003</v>
      </c>
      <c r="HP316" s="13">
        <v>-1704172.3489854003</v>
      </c>
      <c r="HQ316" s="13">
        <v>-1703811.9489854001</v>
      </c>
      <c r="HR316" s="13">
        <v>-1658810.2889854002</v>
      </c>
      <c r="HS316" s="13">
        <v>-1541669.3289854003</v>
      </c>
      <c r="HT316" s="13">
        <v>-1514342.2689854002</v>
      </c>
      <c r="HU316" s="13">
        <v>-1572724.4289854001</v>
      </c>
      <c r="HV316" s="13">
        <v>-1613275.0089854002</v>
      </c>
      <c r="HW316" s="13">
        <v>-1584870.0189854002</v>
      </c>
      <c r="HX316" s="13">
        <v>-1615069.0289854002</v>
      </c>
      <c r="HY316" s="13">
        <v>-1690913.4189854001</v>
      </c>
      <c r="HZ316" s="13">
        <v>-1808085.9789854002</v>
      </c>
      <c r="IA316" s="13">
        <v>-1932391.3489854003</v>
      </c>
      <c r="IB316" s="13">
        <v>-1975108.0289854002</v>
      </c>
      <c r="IC316" s="13">
        <v>-2040066.8089854002</v>
      </c>
      <c r="ID316" s="13">
        <v>-2121923.0189854</v>
      </c>
      <c r="IE316" s="13">
        <v>-2168799.7302553998</v>
      </c>
      <c r="IF316" s="13">
        <v>-2301821.3570353999</v>
      </c>
      <c r="IG316" s="13">
        <v>-2351401.6945754001</v>
      </c>
      <c r="IH316" s="13">
        <v>-2392488.5345753999</v>
      </c>
      <c r="II316" s="13">
        <v>-2387748.5934054004</v>
      </c>
      <c r="IJ316" s="13">
        <v>-2387752.3190954002</v>
      </c>
      <c r="IK316" s="13">
        <v>-2461119.1357754003</v>
      </c>
      <c r="IL316" s="13">
        <v>-2539490.3937754002</v>
      </c>
      <c r="IM316" s="13">
        <v>-2390625.1143753999</v>
      </c>
      <c r="IN316" s="13">
        <v>-2474865.8703562003</v>
      </c>
      <c r="IO316" s="13">
        <v>-2465125.8028162001</v>
      </c>
      <c r="IP316" s="13">
        <v>-2392124.5828161999</v>
      </c>
      <c r="IQ316" s="13">
        <v>-2323988.2758962</v>
      </c>
      <c r="IR316" s="13">
        <v>-2231101.5371662001</v>
      </c>
      <c r="IS316" s="13">
        <v>-2161034.0304862</v>
      </c>
      <c r="IT316" s="13">
        <v>-2101093.5604861998</v>
      </c>
      <c r="IU316" s="13">
        <v>-2142251.1667061998</v>
      </c>
      <c r="IV316" s="13">
        <v>-2135570.6389361997</v>
      </c>
      <c r="IW316" s="13">
        <v>-2113028.4439361999</v>
      </c>
      <c r="IX316" s="13">
        <v>-2103814.4439361999</v>
      </c>
      <c r="IY316" s="13">
        <v>-2109612.9278162001</v>
      </c>
      <c r="IZ316" s="13">
        <v>-2125386.9779161997</v>
      </c>
      <c r="JA316" s="13">
        <v>-2140257.3079161998</v>
      </c>
      <c r="JB316" s="13">
        <v>-2133862.3279161998</v>
      </c>
      <c r="JC316" s="13">
        <v>-2036228.9090761999</v>
      </c>
      <c r="JD316" s="13">
        <v>-1934956.4768961999</v>
      </c>
      <c r="JE316" s="13">
        <v>-1857395.2668961999</v>
      </c>
      <c r="JF316" s="13">
        <v>-1854769.4668961999</v>
      </c>
      <c r="JG316" s="13">
        <v>-1868526.3018562002</v>
      </c>
      <c r="JH316" s="13">
        <v>-1920925.7850362</v>
      </c>
      <c r="JI316" s="13">
        <v>-1999431.2350361999</v>
      </c>
      <c r="JJ316" s="13">
        <v>-2017146.6500361999</v>
      </c>
      <c r="JK316" s="13">
        <v>-2149362.6500361999</v>
      </c>
      <c r="JL316" s="13">
        <v>-2224505.2100362</v>
      </c>
      <c r="JM316" s="13">
        <v>-2273470.1400362002</v>
      </c>
      <c r="JN316" s="13">
        <v>-2332700.8900362002</v>
      </c>
      <c r="JO316" s="13">
        <v>-2354718.3900362002</v>
      </c>
      <c r="JP316" s="13">
        <v>-2384851.6100361999</v>
      </c>
      <c r="JQ316" s="13">
        <v>-2385629.9100362002</v>
      </c>
      <c r="JR316" s="13">
        <v>-2408736.0400362001</v>
      </c>
      <c r="JS316" s="13">
        <v>-2408855.7500362</v>
      </c>
      <c r="JT316" s="13">
        <v>-2393305.1400362002</v>
      </c>
      <c r="JU316" s="13">
        <v>-2401236.6100361999</v>
      </c>
      <c r="JV316" s="13">
        <v>-2479882.6400362002</v>
      </c>
      <c r="JW316" s="13">
        <v>-2505616.7536462001</v>
      </c>
      <c r="JX316" s="13">
        <v>-2553745.8095861999</v>
      </c>
      <c r="JY316" s="13">
        <v>-2547052.8595861997</v>
      </c>
      <c r="JZ316" s="13">
        <v>-2689484.7695861999</v>
      </c>
      <c r="KA316" s="13">
        <v>-2692405.7524861996</v>
      </c>
      <c r="KB316" s="13">
        <v>-2719837.5846762001</v>
      </c>
      <c r="KC316" s="13">
        <v>-2719223.6123961997</v>
      </c>
      <c r="KD316" s="13">
        <v>-2718972.6360061998</v>
      </c>
      <c r="KE316" s="13">
        <v>-2717803.1991662001</v>
      </c>
      <c r="KF316" s="13">
        <v>-2695376.7744862004</v>
      </c>
      <c r="KG316" s="13">
        <v>-2691690.1267662002</v>
      </c>
      <c r="KH316" s="13">
        <v>-2710034.9880261999</v>
      </c>
    </row>
    <row r="317" spans="2:343" ht="13.5" thickBot="1" x14ac:dyDescent="0.25"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22"/>
      <c r="CV317" s="22"/>
      <c r="CW317" s="22"/>
      <c r="CX317" s="22"/>
      <c r="CY317" s="22"/>
      <c r="CZ317" s="22"/>
      <c r="DA317" s="22"/>
      <c r="DB317" s="22"/>
      <c r="DC317" s="22"/>
      <c r="DD317" s="22"/>
      <c r="DE317" s="22"/>
      <c r="DF317" s="22"/>
      <c r="DG317" s="22"/>
      <c r="DH317" s="22"/>
      <c r="DI317" s="22"/>
      <c r="DJ317" s="22"/>
      <c r="DK317" s="22"/>
      <c r="DL317" s="22"/>
      <c r="DM317" s="22"/>
      <c r="DN317" s="22"/>
      <c r="DO317" s="22"/>
      <c r="DP317" s="22"/>
      <c r="DQ317" s="22"/>
      <c r="DR317" s="22"/>
      <c r="DS317" s="22"/>
      <c r="DT317" s="22"/>
      <c r="DU317" s="22"/>
      <c r="DV317" s="22"/>
      <c r="DW317" s="22"/>
      <c r="DX317" s="22"/>
      <c r="DY317" s="22"/>
      <c r="DZ317" s="22"/>
      <c r="EA317" s="22"/>
      <c r="EB317" s="22"/>
      <c r="EC317" s="22"/>
      <c r="ED317" s="22"/>
      <c r="EE317" s="22"/>
      <c r="EF317" s="22"/>
      <c r="EG317" s="22"/>
      <c r="EH317" s="22"/>
      <c r="EI317" s="22"/>
      <c r="EJ317" s="22"/>
      <c r="EK317" s="22"/>
      <c r="EL317" s="22"/>
      <c r="EM317" s="22"/>
      <c r="EN317" s="22"/>
      <c r="EO317" s="22"/>
      <c r="EP317" s="22"/>
      <c r="EQ317" s="22"/>
      <c r="ER317" s="22"/>
      <c r="ES317" s="22"/>
      <c r="ET317" s="22"/>
      <c r="EU317" s="22"/>
      <c r="EV317" s="22"/>
      <c r="EW317" s="22"/>
      <c r="EX317" s="22"/>
      <c r="EY317" s="22"/>
      <c r="EZ317" s="22"/>
      <c r="FA317" s="22"/>
      <c r="FB317" s="22"/>
      <c r="FC317" s="22"/>
      <c r="FD317" s="22"/>
      <c r="FE317" s="22"/>
      <c r="FF317" s="22"/>
      <c r="FG317" s="22"/>
      <c r="FH317" s="22"/>
      <c r="FI317" s="22"/>
      <c r="FJ317" s="22"/>
      <c r="FK317" s="22"/>
      <c r="FL317" s="22"/>
      <c r="FM317" s="22"/>
      <c r="FN317" s="22"/>
      <c r="FO317" s="22"/>
      <c r="FP317" s="22"/>
      <c r="FQ317" s="22"/>
      <c r="FR317" s="22"/>
      <c r="FS317" s="22"/>
      <c r="FT317" s="22"/>
      <c r="FU317" s="22"/>
      <c r="FV317" s="22"/>
      <c r="FW317" s="22"/>
      <c r="FX317" s="22"/>
      <c r="FY317" s="22"/>
      <c r="FZ317" s="22"/>
      <c r="GA317" s="22"/>
      <c r="GB317" s="22"/>
      <c r="GC317" s="22"/>
      <c r="GD317" s="22"/>
      <c r="GE317" s="22"/>
      <c r="GF317" s="22"/>
      <c r="GG317" s="22"/>
      <c r="GH317" s="22"/>
      <c r="GI317" s="22"/>
      <c r="GJ317" s="22"/>
      <c r="GK317" s="22"/>
      <c r="GL317" s="22"/>
      <c r="GM317" s="22"/>
      <c r="GN317" s="22"/>
      <c r="GO317" s="22"/>
      <c r="GP317" s="22"/>
      <c r="GQ317" s="22"/>
      <c r="GR317" s="22"/>
      <c r="GS317" s="22"/>
      <c r="GT317" s="22"/>
      <c r="GU317" s="22"/>
      <c r="GV317" s="22"/>
      <c r="GW317" s="22"/>
      <c r="GX317" s="22"/>
      <c r="GY317" s="22"/>
      <c r="GZ317" s="22"/>
      <c r="HA317" s="22"/>
      <c r="HB317" s="22"/>
      <c r="HC317" s="22"/>
      <c r="HD317" s="22"/>
      <c r="HE317" s="22"/>
      <c r="HF317" s="22"/>
      <c r="HG317" s="22"/>
      <c r="HH317" s="22"/>
      <c r="HI317" s="22"/>
      <c r="HJ317" s="22"/>
      <c r="HK317" s="22"/>
      <c r="HL317" s="22"/>
      <c r="HM317" s="22"/>
      <c r="HN317" s="22"/>
      <c r="HO317" s="22"/>
      <c r="HP317" s="22"/>
      <c r="HQ317" s="22"/>
      <c r="HR317" s="22"/>
      <c r="HS317" s="22"/>
      <c r="HT317" s="22"/>
      <c r="HU317" s="22"/>
      <c r="HV317" s="22"/>
      <c r="HW317" s="22"/>
      <c r="HX317" s="22"/>
      <c r="HY317" s="22"/>
      <c r="HZ317" s="22"/>
      <c r="IA317" s="22"/>
      <c r="IB317" s="22"/>
      <c r="IC317" s="22"/>
      <c r="ID317" s="22"/>
      <c r="IE317" s="22"/>
      <c r="IF317" s="22"/>
      <c r="IG317" s="22"/>
      <c r="IH317" s="22"/>
      <c r="II317" s="22"/>
      <c r="IJ317" s="22"/>
      <c r="IK317" s="22"/>
      <c r="IL317" s="22"/>
      <c r="IM317" s="22"/>
      <c r="IN317" s="22"/>
      <c r="IO317" s="22"/>
      <c r="IP317" s="22"/>
      <c r="IQ317" s="22"/>
      <c r="IR317" s="22"/>
      <c r="IS317" s="22"/>
      <c r="IT317" s="22"/>
      <c r="IU317" s="22"/>
      <c r="IV317" s="22"/>
      <c r="IW317" s="22"/>
      <c r="IX317" s="22"/>
      <c r="IY317" s="22"/>
      <c r="IZ317" s="22"/>
      <c r="JA317" s="22"/>
      <c r="JB317" s="22"/>
      <c r="JC317" s="22"/>
      <c r="JD317" s="22"/>
      <c r="JE317" s="22"/>
      <c r="JF317" s="22"/>
      <c r="JG317" s="22"/>
      <c r="JH317" s="22"/>
      <c r="JI317" s="22"/>
      <c r="JJ317" s="22"/>
      <c r="JK317" s="22"/>
      <c r="JL317" s="22"/>
      <c r="JM317" s="22"/>
      <c r="JN317" s="22"/>
      <c r="JO317" s="22"/>
      <c r="JP317" s="22"/>
      <c r="JQ317" s="22"/>
      <c r="JR317" s="22"/>
      <c r="JS317" s="22"/>
      <c r="JT317" s="22"/>
      <c r="JU317" s="22"/>
      <c r="JV317" s="22"/>
      <c r="JW317" s="22"/>
      <c r="JX317" s="22"/>
      <c r="JY317" s="22"/>
      <c r="JZ317" s="22"/>
      <c r="KA317" s="22"/>
      <c r="KB317" s="22"/>
      <c r="KC317" s="22"/>
      <c r="KD317" s="22"/>
      <c r="KE317" s="22"/>
      <c r="KF317" s="22"/>
      <c r="KG317" s="22"/>
      <c r="KH317" s="22"/>
    </row>
    <row r="320" spans="2:343" x14ac:dyDescent="0.2">
      <c r="C320" s="7">
        <v>39087</v>
      </c>
      <c r="D320" s="7">
        <v>39094</v>
      </c>
      <c r="E320" s="7">
        <v>39101</v>
      </c>
      <c r="F320" s="7">
        <v>39108</v>
      </c>
      <c r="G320" s="7">
        <v>39115</v>
      </c>
      <c r="H320" s="7">
        <v>39122</v>
      </c>
      <c r="I320" s="7">
        <v>39129</v>
      </c>
      <c r="J320" s="7">
        <v>39136</v>
      </c>
      <c r="K320" s="7">
        <v>39143</v>
      </c>
      <c r="L320" s="7">
        <v>39150</v>
      </c>
      <c r="M320" s="7">
        <v>39157</v>
      </c>
      <c r="N320" s="7">
        <v>39164</v>
      </c>
      <c r="O320" s="7">
        <v>39171</v>
      </c>
      <c r="P320" s="7">
        <v>39178</v>
      </c>
      <c r="Q320" s="7">
        <v>39185</v>
      </c>
      <c r="R320" s="7">
        <v>39192</v>
      </c>
      <c r="S320" s="7">
        <v>39199</v>
      </c>
      <c r="T320" s="7">
        <v>39206</v>
      </c>
      <c r="U320" s="7">
        <v>39213</v>
      </c>
      <c r="V320" s="7">
        <v>39220</v>
      </c>
      <c r="W320" s="7">
        <v>39227</v>
      </c>
      <c r="X320" s="7">
        <v>39234</v>
      </c>
      <c r="Y320" s="7">
        <v>39241</v>
      </c>
      <c r="Z320" s="7">
        <v>39248</v>
      </c>
      <c r="AA320" s="7">
        <v>39255</v>
      </c>
      <c r="AB320" s="7">
        <v>39262</v>
      </c>
      <c r="AC320" s="7">
        <v>39269</v>
      </c>
      <c r="AD320" s="7">
        <v>39276</v>
      </c>
      <c r="AE320" s="7">
        <v>39283</v>
      </c>
      <c r="AF320" s="7">
        <v>39290</v>
      </c>
      <c r="AG320" s="7" t="s">
        <v>49</v>
      </c>
      <c r="AH320" s="7" t="s">
        <v>48</v>
      </c>
      <c r="AI320" s="7" t="s">
        <v>47</v>
      </c>
      <c r="AJ320" s="7" t="s">
        <v>50</v>
      </c>
      <c r="AK320" s="7" t="s">
        <v>51</v>
      </c>
      <c r="AL320" s="7">
        <v>39332</v>
      </c>
      <c r="AM320" s="7">
        <v>39339</v>
      </c>
      <c r="AN320" s="7">
        <v>39346</v>
      </c>
      <c r="AO320" s="7">
        <v>39353</v>
      </c>
      <c r="AP320" s="7">
        <v>39360</v>
      </c>
      <c r="AQ320" s="7">
        <v>39367</v>
      </c>
      <c r="AR320" s="7">
        <v>39374</v>
      </c>
      <c r="AS320" s="7">
        <v>39381</v>
      </c>
      <c r="AT320" s="7">
        <v>39388</v>
      </c>
      <c r="AU320" s="7">
        <v>39395</v>
      </c>
      <c r="AV320" s="7">
        <v>39402</v>
      </c>
      <c r="AW320" s="7">
        <v>39409</v>
      </c>
      <c r="AX320" s="7">
        <v>39416</v>
      </c>
      <c r="AY320" s="7" t="s">
        <v>52</v>
      </c>
      <c r="AZ320" s="7" t="s">
        <v>53</v>
      </c>
      <c r="BA320" s="7" t="s">
        <v>54</v>
      </c>
      <c r="BB320" s="7" t="s">
        <v>55</v>
      </c>
      <c r="BC320" s="7" t="s">
        <v>57</v>
      </c>
      <c r="BD320" s="7" t="s">
        <v>56</v>
      </c>
      <c r="BE320" s="7" t="s">
        <v>58</v>
      </c>
      <c r="BF320" s="7" t="s">
        <v>59</v>
      </c>
      <c r="BG320" s="7" t="s">
        <v>60</v>
      </c>
      <c r="BH320" s="7" t="s">
        <v>61</v>
      </c>
      <c r="BI320" s="7">
        <v>39493</v>
      </c>
      <c r="BJ320" s="7">
        <v>39500</v>
      </c>
      <c r="BK320" s="7" t="s">
        <v>62</v>
      </c>
      <c r="BL320" s="7" t="s">
        <v>63</v>
      </c>
      <c r="BM320" s="7" t="s">
        <v>64</v>
      </c>
      <c r="BN320" s="7">
        <v>39528</v>
      </c>
      <c r="BO320" s="7">
        <v>39535</v>
      </c>
      <c r="BP320" s="7" t="s">
        <v>65</v>
      </c>
      <c r="BQ320" s="7" t="s">
        <v>66</v>
      </c>
      <c r="BR320" s="7" t="s">
        <v>67</v>
      </c>
      <c r="BS320" s="7" t="s">
        <v>68</v>
      </c>
      <c r="BT320" s="7">
        <v>39570</v>
      </c>
      <c r="BU320" s="7">
        <v>39577</v>
      </c>
      <c r="BV320" s="7">
        <v>39584</v>
      </c>
      <c r="BW320" s="7">
        <v>39591</v>
      </c>
      <c r="BX320" s="7">
        <v>39598</v>
      </c>
      <c r="BY320" s="7">
        <v>39605</v>
      </c>
      <c r="BZ320" s="7">
        <v>39612</v>
      </c>
      <c r="CA320" s="7">
        <v>39619</v>
      </c>
      <c r="CB320" s="7">
        <v>39626</v>
      </c>
      <c r="CC320" s="7">
        <v>39633</v>
      </c>
      <c r="CD320" s="7">
        <v>39640</v>
      </c>
      <c r="CE320" s="7">
        <v>39647</v>
      </c>
      <c r="CF320" s="7">
        <v>39654</v>
      </c>
      <c r="CG320" s="7" t="s">
        <v>69</v>
      </c>
      <c r="CH320" s="7" t="s">
        <v>70</v>
      </c>
      <c r="CI320" s="7" t="s">
        <v>71</v>
      </c>
      <c r="CJ320" s="7" t="s">
        <v>72</v>
      </c>
      <c r="CK320" s="7" t="s">
        <v>73</v>
      </c>
      <c r="CL320" s="7">
        <v>39696</v>
      </c>
      <c r="CM320" s="7">
        <v>39703</v>
      </c>
      <c r="CN320" s="7">
        <v>39710</v>
      </c>
      <c r="CO320" s="7">
        <v>39717</v>
      </c>
      <c r="CP320" s="7">
        <v>39724</v>
      </c>
      <c r="CQ320" s="7">
        <v>39731</v>
      </c>
      <c r="CR320" s="7">
        <v>39738</v>
      </c>
      <c r="CS320" s="7">
        <v>39745</v>
      </c>
      <c r="CT320" s="7">
        <v>39752</v>
      </c>
      <c r="CU320" s="7">
        <v>39759</v>
      </c>
      <c r="CV320" s="7">
        <v>39766</v>
      </c>
      <c r="CW320" s="7">
        <v>39773</v>
      </c>
      <c r="CX320" s="7">
        <v>39780</v>
      </c>
      <c r="CY320" s="7" t="s">
        <v>74</v>
      </c>
      <c r="CZ320" s="7" t="s">
        <v>75</v>
      </c>
      <c r="DA320" s="7" t="s">
        <v>76</v>
      </c>
      <c r="DB320" s="7" t="s">
        <v>77</v>
      </c>
      <c r="DC320" s="7" t="s">
        <v>78</v>
      </c>
      <c r="DD320" s="7" t="s">
        <v>79</v>
      </c>
      <c r="DE320" s="7" t="s">
        <v>80</v>
      </c>
      <c r="DF320" s="7" t="s">
        <v>81</v>
      </c>
      <c r="DG320" s="7" t="s">
        <v>82</v>
      </c>
      <c r="DH320" s="7">
        <v>39850</v>
      </c>
      <c r="DI320" s="7">
        <v>39857</v>
      </c>
      <c r="DJ320" s="7">
        <v>39864</v>
      </c>
      <c r="DK320" s="7">
        <v>39871</v>
      </c>
      <c r="DL320" s="7">
        <v>39878</v>
      </c>
      <c r="DM320" s="7">
        <v>39885</v>
      </c>
      <c r="DN320" s="7">
        <v>39892</v>
      </c>
      <c r="DO320" s="7">
        <v>39899</v>
      </c>
      <c r="DP320" s="7" t="s">
        <v>83</v>
      </c>
      <c r="DQ320" s="7" t="s">
        <v>84</v>
      </c>
      <c r="DR320" s="7" t="s">
        <v>85</v>
      </c>
      <c r="DS320" s="7" t="s">
        <v>86</v>
      </c>
      <c r="DT320" s="7">
        <v>39934</v>
      </c>
      <c r="DU320" s="7">
        <v>39941</v>
      </c>
      <c r="DV320" s="7">
        <v>39948</v>
      </c>
      <c r="DW320" s="7">
        <v>39955</v>
      </c>
      <c r="DX320" s="7">
        <v>39962</v>
      </c>
      <c r="DY320" s="7">
        <v>39969</v>
      </c>
      <c r="DZ320" s="7">
        <v>39976</v>
      </c>
      <c r="EA320" s="7">
        <v>39983</v>
      </c>
      <c r="EB320" s="7">
        <v>39990</v>
      </c>
      <c r="EC320" s="7">
        <v>39997</v>
      </c>
      <c r="ED320" s="7">
        <v>40004</v>
      </c>
      <c r="EE320" s="7">
        <v>40011</v>
      </c>
      <c r="EF320" s="7">
        <v>40018</v>
      </c>
      <c r="EG320" s="7">
        <v>40025</v>
      </c>
      <c r="EH320" s="7" t="s">
        <v>87</v>
      </c>
      <c r="EI320" s="7" t="s">
        <v>88</v>
      </c>
      <c r="EJ320" s="7" t="s">
        <v>89</v>
      </c>
      <c r="EK320" s="7" t="s">
        <v>90</v>
      </c>
      <c r="EL320" s="7">
        <v>40060</v>
      </c>
      <c r="EM320" s="7">
        <v>40067</v>
      </c>
      <c r="EN320" s="7">
        <v>40074</v>
      </c>
      <c r="EO320" s="7">
        <v>40081</v>
      </c>
      <c r="EP320" s="7">
        <v>40088</v>
      </c>
      <c r="EQ320" s="7">
        <v>40095</v>
      </c>
      <c r="ER320" s="7">
        <v>40102</v>
      </c>
      <c r="ES320" s="7">
        <v>40109</v>
      </c>
      <c r="ET320" s="7">
        <v>40116</v>
      </c>
      <c r="EU320" s="7">
        <v>40123</v>
      </c>
      <c r="EV320" s="7">
        <v>40130</v>
      </c>
      <c r="EW320" s="7">
        <v>40137</v>
      </c>
      <c r="EX320" s="7">
        <v>40144</v>
      </c>
      <c r="EY320" s="7" t="s">
        <v>91</v>
      </c>
      <c r="EZ320" s="7" t="s">
        <v>92</v>
      </c>
      <c r="FA320" s="7" t="s">
        <v>93</v>
      </c>
      <c r="FB320" s="7" t="s">
        <v>94</v>
      </c>
      <c r="FC320" s="7" t="s">
        <v>96</v>
      </c>
      <c r="FD320" s="7" t="s">
        <v>97</v>
      </c>
      <c r="FE320" s="7" t="s">
        <v>98</v>
      </c>
      <c r="FF320" s="7" t="s">
        <v>99</v>
      </c>
      <c r="FG320" s="7" t="s">
        <v>100</v>
      </c>
      <c r="FH320" s="7">
        <v>40214</v>
      </c>
      <c r="FI320" s="7">
        <v>40221</v>
      </c>
      <c r="FJ320" s="7">
        <v>40228</v>
      </c>
      <c r="FK320" s="7">
        <v>40235</v>
      </c>
      <c r="FL320" s="7">
        <v>40242</v>
      </c>
      <c r="FM320" s="7">
        <v>40249</v>
      </c>
      <c r="FN320" s="7">
        <v>40256</v>
      </c>
      <c r="FO320" s="7">
        <v>40263</v>
      </c>
      <c r="FP320" s="7" t="s">
        <v>101</v>
      </c>
      <c r="FQ320" s="7" t="s">
        <v>102</v>
      </c>
      <c r="FR320" s="7" t="s">
        <v>103</v>
      </c>
      <c r="FS320" s="7" t="s">
        <v>104</v>
      </c>
      <c r="FT320" s="7" t="s">
        <v>105</v>
      </c>
      <c r="FU320" s="7">
        <v>40305</v>
      </c>
      <c r="FV320" s="7">
        <v>40312</v>
      </c>
      <c r="FW320" s="7">
        <v>40319</v>
      </c>
      <c r="FX320" s="7">
        <v>40326</v>
      </c>
      <c r="FY320" s="7">
        <v>40333</v>
      </c>
      <c r="FZ320" s="7">
        <v>40340</v>
      </c>
      <c r="GA320" s="7">
        <v>40347</v>
      </c>
      <c r="GB320" s="7">
        <v>40354</v>
      </c>
      <c r="GC320" s="7">
        <v>40361</v>
      </c>
      <c r="GD320" s="7">
        <v>40368</v>
      </c>
      <c r="GE320" s="7">
        <v>40375</v>
      </c>
      <c r="GF320" s="7">
        <v>40382</v>
      </c>
      <c r="GG320" s="7">
        <v>40389</v>
      </c>
      <c r="GH320" s="7" t="s">
        <v>106</v>
      </c>
      <c r="GI320" s="7" t="s">
        <v>107</v>
      </c>
      <c r="GJ320" s="7" t="s">
        <v>108</v>
      </c>
      <c r="GK320" s="7" t="s">
        <v>109</v>
      </c>
      <c r="GL320" s="7">
        <v>40424</v>
      </c>
      <c r="GM320" s="7">
        <v>40431</v>
      </c>
      <c r="GN320" s="7">
        <v>40438</v>
      </c>
      <c r="GO320" s="7">
        <v>40445</v>
      </c>
      <c r="GP320" s="7">
        <v>40452</v>
      </c>
      <c r="GQ320" s="7">
        <v>40459</v>
      </c>
      <c r="GR320" s="7">
        <v>40466</v>
      </c>
      <c r="GS320" s="7">
        <v>40473</v>
      </c>
      <c r="GT320" s="7">
        <v>40480</v>
      </c>
      <c r="GU320" s="7">
        <v>40487</v>
      </c>
      <c r="GV320" s="7">
        <v>40494</v>
      </c>
      <c r="GW320" s="7">
        <v>40501</v>
      </c>
      <c r="GX320" s="7">
        <v>40508</v>
      </c>
      <c r="GY320" s="7" t="s">
        <v>110</v>
      </c>
      <c r="GZ320" s="7" t="s">
        <v>111</v>
      </c>
      <c r="HA320" s="7" t="s">
        <v>112</v>
      </c>
      <c r="HB320" s="7" t="s">
        <v>113</v>
      </c>
      <c r="HC320" s="7" t="s">
        <v>114</v>
      </c>
      <c r="HD320" s="7" t="s">
        <v>115</v>
      </c>
      <c r="HE320" s="7" t="s">
        <v>116</v>
      </c>
      <c r="HF320" s="7" t="s">
        <v>117</v>
      </c>
      <c r="HG320" s="7" t="s">
        <v>118</v>
      </c>
      <c r="HH320" s="7">
        <v>40578</v>
      </c>
      <c r="HI320" s="7">
        <v>40585</v>
      </c>
      <c r="HJ320" s="7">
        <v>40592</v>
      </c>
      <c r="HK320" s="7">
        <v>40599</v>
      </c>
      <c r="HL320" s="7">
        <v>40606</v>
      </c>
      <c r="HM320" s="7">
        <v>40613</v>
      </c>
      <c r="HN320" s="7">
        <v>40620</v>
      </c>
      <c r="HO320" s="7">
        <v>40627</v>
      </c>
      <c r="HP320" s="7" t="s">
        <v>119</v>
      </c>
      <c r="HQ320" s="7" t="s">
        <v>120</v>
      </c>
      <c r="HR320" s="7" t="s">
        <v>121</v>
      </c>
      <c r="HS320" s="7" t="s">
        <v>122</v>
      </c>
      <c r="HT320" s="7" t="s">
        <v>123</v>
      </c>
      <c r="HU320" s="7">
        <v>40669</v>
      </c>
      <c r="HV320" s="7">
        <v>40676</v>
      </c>
      <c r="HW320" s="7">
        <v>40683</v>
      </c>
      <c r="HX320" s="7">
        <v>40690</v>
      </c>
      <c r="HY320" s="7">
        <v>40697</v>
      </c>
      <c r="HZ320" s="7">
        <v>40704</v>
      </c>
      <c r="IA320" s="7">
        <v>40711</v>
      </c>
      <c r="IB320" s="7">
        <v>40718</v>
      </c>
      <c r="ME320" s="7"/>
    </row>
    <row r="321" spans="2:343" x14ac:dyDescent="0.2">
      <c r="ME321" s="7"/>
    </row>
    <row r="322" spans="2:343" x14ac:dyDescent="0.2">
      <c r="B322" s="62" t="s">
        <v>20</v>
      </c>
      <c r="C322" s="6">
        <v>454328.1</v>
      </c>
      <c r="D322" s="6">
        <v>448231.21</v>
      </c>
      <c r="E322" s="6">
        <v>445577.85</v>
      </c>
      <c r="F322" s="6">
        <v>435101.87</v>
      </c>
      <c r="G322" s="6">
        <v>438616.6</v>
      </c>
      <c r="H322" s="6">
        <v>437113.21</v>
      </c>
      <c r="I322" s="6">
        <v>436896.59</v>
      </c>
      <c r="J322" s="6">
        <v>437180.69</v>
      </c>
      <c r="K322" s="6">
        <v>446202.26</v>
      </c>
      <c r="L322" s="6">
        <v>435703.63</v>
      </c>
      <c r="M322" s="6">
        <v>434857.19</v>
      </c>
      <c r="N322" s="6">
        <v>436775.87</v>
      </c>
      <c r="O322" s="6">
        <v>449770.83</v>
      </c>
      <c r="P322" s="6">
        <v>472363.73</v>
      </c>
      <c r="Q322" s="6">
        <v>446463.45</v>
      </c>
      <c r="R322" s="6">
        <v>447652.52</v>
      </c>
      <c r="S322" s="6">
        <v>437246.42</v>
      </c>
      <c r="T322" s="6">
        <v>423972.76</v>
      </c>
      <c r="U322" s="6">
        <v>435294.99</v>
      </c>
      <c r="V322" s="6">
        <v>441162.44</v>
      </c>
      <c r="W322" s="6">
        <v>435646.43</v>
      </c>
      <c r="X322" s="6">
        <v>436758.98</v>
      </c>
      <c r="Y322" s="6">
        <v>440510.08</v>
      </c>
      <c r="Z322" s="6">
        <v>445435.9</v>
      </c>
      <c r="AA322" s="6">
        <v>446204.49</v>
      </c>
      <c r="AB322" s="6">
        <v>455328.81</v>
      </c>
      <c r="AC322" s="6">
        <v>460529.04</v>
      </c>
      <c r="AD322" s="6">
        <v>477492.42</v>
      </c>
      <c r="AE322" s="6">
        <v>477101.95</v>
      </c>
      <c r="AF322" s="6">
        <v>493842.98</v>
      </c>
      <c r="AG322" s="6">
        <v>496260.25</v>
      </c>
      <c r="AH322" s="6">
        <v>490730.1</v>
      </c>
      <c r="AI322" s="6">
        <v>498945.2</v>
      </c>
      <c r="AJ322" s="6">
        <v>498479.12</v>
      </c>
      <c r="AK322" s="6">
        <v>501580.46</v>
      </c>
      <c r="AL322" s="6">
        <v>499204.97</v>
      </c>
      <c r="AM322" s="6">
        <v>508351.58</v>
      </c>
      <c r="AN322" s="6">
        <v>518268.44</v>
      </c>
      <c r="AO322" s="6">
        <v>532529.68000000005</v>
      </c>
      <c r="AP322" s="6">
        <v>525681.32999999996</v>
      </c>
      <c r="AQ322" s="6">
        <v>546052.81999999995</v>
      </c>
      <c r="AR322" s="6">
        <v>547688.85</v>
      </c>
      <c r="AS322" s="6">
        <v>555131.14</v>
      </c>
      <c r="AT322" s="6">
        <v>561553</v>
      </c>
      <c r="AU322" s="6">
        <v>596139.68000000005</v>
      </c>
      <c r="AV322" s="6">
        <v>593229.49</v>
      </c>
      <c r="AW322" s="6">
        <v>605771.06000000006</v>
      </c>
      <c r="AX322" s="6">
        <v>614089.14</v>
      </c>
      <c r="AY322" s="6">
        <v>607332.56999999995</v>
      </c>
      <c r="AZ322" s="6">
        <v>619285.4</v>
      </c>
      <c r="BA322" s="6">
        <v>641643.89</v>
      </c>
      <c r="BB322" s="6">
        <v>644643.02</v>
      </c>
      <c r="BC322" s="6">
        <v>711619.39</v>
      </c>
      <c r="BD322" s="6">
        <v>699541.64</v>
      </c>
      <c r="BE322" s="6">
        <v>688587.92</v>
      </c>
      <c r="BF322" s="6">
        <v>671769.91</v>
      </c>
      <c r="BG322" s="6">
        <v>663835.32999999996</v>
      </c>
      <c r="BH322" s="6">
        <v>651894.44999999995</v>
      </c>
      <c r="BI322" s="6">
        <v>653614.11</v>
      </c>
      <c r="BJ322" s="6">
        <v>640921.11</v>
      </c>
      <c r="BK322" s="6">
        <v>644897.5156205002</v>
      </c>
      <c r="BL322" s="6">
        <v>629081.31000000006</v>
      </c>
      <c r="BM322" s="6">
        <v>639311.79</v>
      </c>
      <c r="BN322" s="6">
        <v>633633.24</v>
      </c>
      <c r="BO322" s="6">
        <v>657286.05000000005</v>
      </c>
      <c r="BP322" s="6">
        <v>614759.30000000005</v>
      </c>
      <c r="BQ322" s="6">
        <v>623486.11</v>
      </c>
      <c r="BR322" s="6">
        <v>616073.56000000006</v>
      </c>
      <c r="BS322" s="6">
        <v>651017.57999999996</v>
      </c>
      <c r="BT322" s="6">
        <v>669322.76</v>
      </c>
      <c r="BU322" s="6">
        <v>618842.09</v>
      </c>
      <c r="BV322" s="6">
        <v>639247.4</v>
      </c>
      <c r="BW322" s="6">
        <v>636824.6</v>
      </c>
      <c r="BX322" s="6">
        <v>642109.44999999995</v>
      </c>
      <c r="BY322" s="6">
        <v>628554.62</v>
      </c>
      <c r="BZ322" s="6">
        <v>631010.30000000005</v>
      </c>
      <c r="CA322" s="6">
        <v>652924.78</v>
      </c>
      <c r="CB322" s="6">
        <v>635039.56000000006</v>
      </c>
      <c r="CC322" s="6">
        <v>645737.57999999996</v>
      </c>
      <c r="CD322" s="6">
        <v>646529.36</v>
      </c>
      <c r="CE322" s="6">
        <v>662265.07999999996</v>
      </c>
      <c r="CF322" s="6">
        <v>675349.64</v>
      </c>
      <c r="CG322" s="6">
        <v>680860.82</v>
      </c>
      <c r="CH322" s="6">
        <v>676738.43</v>
      </c>
      <c r="CI322" s="6">
        <v>686463.04</v>
      </c>
      <c r="CJ322" s="6">
        <v>700107.15</v>
      </c>
      <c r="CK322" s="6">
        <v>694015.28</v>
      </c>
      <c r="CL322" s="6">
        <v>674663.6</v>
      </c>
      <c r="CM322" s="6">
        <v>685245.89</v>
      </c>
      <c r="CN322" s="6">
        <v>692318.7</v>
      </c>
      <c r="CO322" s="6">
        <v>693114.38</v>
      </c>
      <c r="CP322" s="6">
        <v>687474.95</v>
      </c>
      <c r="CQ322" s="6">
        <v>712109.77</v>
      </c>
      <c r="CR322" s="6">
        <v>716138.2</v>
      </c>
      <c r="CS322" s="6">
        <v>720156.4</v>
      </c>
      <c r="CT322" s="6">
        <v>723145.12</v>
      </c>
      <c r="CU322" s="6">
        <v>727458.2</v>
      </c>
      <c r="CV322" s="6">
        <v>775368.93</v>
      </c>
      <c r="CW322" s="6">
        <v>793054.35</v>
      </c>
      <c r="CX322" s="6">
        <v>798943.58</v>
      </c>
      <c r="CY322" s="6">
        <v>796986.34</v>
      </c>
      <c r="CZ322" s="6">
        <v>815201.04</v>
      </c>
      <c r="DA322" s="6">
        <v>822143.08</v>
      </c>
      <c r="DB322" s="6">
        <v>828520.64</v>
      </c>
      <c r="DC322" s="6">
        <v>837258.2</v>
      </c>
      <c r="DD322" s="6">
        <v>790478.15</v>
      </c>
      <c r="DE322" s="6">
        <v>786567.59</v>
      </c>
      <c r="DF322" s="6">
        <v>773739.92</v>
      </c>
      <c r="DG322" s="6">
        <v>772512.71</v>
      </c>
      <c r="DH322" s="6">
        <v>768956.49</v>
      </c>
      <c r="DI322" s="6">
        <v>762061.91</v>
      </c>
      <c r="DJ322" s="6">
        <v>764568.87</v>
      </c>
      <c r="DK322" s="6">
        <v>775296.99</v>
      </c>
      <c r="DL322" s="6">
        <v>773107.08</v>
      </c>
      <c r="DM322" s="6">
        <v>745231.03</v>
      </c>
      <c r="DN322" s="6">
        <v>752328.72</v>
      </c>
      <c r="DO322" s="6">
        <v>772493.82</v>
      </c>
      <c r="DP322" s="6">
        <v>752990.71999999997</v>
      </c>
      <c r="DQ322" s="6">
        <v>748602.13</v>
      </c>
      <c r="DR322" s="6">
        <v>767149.15</v>
      </c>
      <c r="DS322" s="6">
        <v>784588.92</v>
      </c>
      <c r="DT322" s="6">
        <v>783270.52</v>
      </c>
      <c r="DU322" s="6">
        <v>771332.42</v>
      </c>
      <c r="DV322" s="6">
        <v>777047.15</v>
      </c>
      <c r="DW322" s="6">
        <v>773120.51</v>
      </c>
      <c r="DX322" s="6">
        <v>787697.4</v>
      </c>
      <c r="DY322" s="6">
        <v>784044.12</v>
      </c>
      <c r="DZ322" s="6">
        <v>785289.2</v>
      </c>
      <c r="EA322" s="6">
        <v>793783.92</v>
      </c>
      <c r="EB322" s="6">
        <v>841498.36</v>
      </c>
      <c r="EC322" s="6">
        <v>817443.89</v>
      </c>
      <c r="ED322" s="6">
        <v>820362.9</v>
      </c>
      <c r="EE322" s="6">
        <v>816876.73</v>
      </c>
      <c r="EF322" s="6">
        <v>811511.79</v>
      </c>
      <c r="EG322" s="6">
        <v>810894.67</v>
      </c>
      <c r="EH322" s="6">
        <v>828960.3</v>
      </c>
      <c r="EI322" s="6">
        <v>837379.75</v>
      </c>
      <c r="EJ322" s="6">
        <v>841212.12</v>
      </c>
      <c r="EK322" s="6">
        <v>847268.4</v>
      </c>
      <c r="EL322" s="6">
        <v>857370.05</v>
      </c>
      <c r="EM322" s="6">
        <v>832034.91</v>
      </c>
      <c r="EN322" s="6">
        <v>849986.63</v>
      </c>
      <c r="EO322" s="6">
        <v>840274.49</v>
      </c>
      <c r="EP322" s="6">
        <v>857016.27</v>
      </c>
      <c r="EQ322" s="6">
        <v>887218.69</v>
      </c>
      <c r="ER322" s="6">
        <v>868590.05</v>
      </c>
      <c r="ES322" s="6">
        <v>888487.32</v>
      </c>
      <c r="ET322" s="6">
        <v>847320.45</v>
      </c>
      <c r="EU322" s="6">
        <v>859016.1</v>
      </c>
      <c r="EV322" s="6">
        <v>872694.23</v>
      </c>
      <c r="EW322" s="6">
        <v>886789.96</v>
      </c>
      <c r="EX322" s="6">
        <v>896715</v>
      </c>
      <c r="EY322" s="6">
        <v>913905.16</v>
      </c>
      <c r="EZ322" s="6">
        <v>926291.37</v>
      </c>
      <c r="FA322" s="6">
        <v>954059.19</v>
      </c>
      <c r="FB322" s="6">
        <v>953595.21</v>
      </c>
      <c r="FC322" s="6" t="s">
        <v>95</v>
      </c>
      <c r="FD322" s="6" t="s">
        <v>95</v>
      </c>
      <c r="FE322" s="6" t="s">
        <v>95</v>
      </c>
      <c r="FF322" s="6" t="s">
        <v>95</v>
      </c>
      <c r="FG322" s="6" t="s">
        <v>95</v>
      </c>
      <c r="FH322" s="6" t="s">
        <v>95</v>
      </c>
      <c r="FI322" s="6" t="s">
        <v>95</v>
      </c>
      <c r="FJ322" s="6" t="s">
        <v>95</v>
      </c>
      <c r="FK322" s="6" t="s">
        <v>95</v>
      </c>
      <c r="FL322" s="6" t="s">
        <v>95</v>
      </c>
      <c r="FM322" s="6" t="s">
        <v>95</v>
      </c>
      <c r="FN322" s="6" t="s">
        <v>95</v>
      </c>
      <c r="FO322" s="6" t="s">
        <v>95</v>
      </c>
      <c r="FP322" s="6" t="s">
        <v>95</v>
      </c>
      <c r="FQ322" s="6" t="s">
        <v>95</v>
      </c>
      <c r="FR322" s="6" t="s">
        <v>95</v>
      </c>
      <c r="FS322" s="6" t="s">
        <v>95</v>
      </c>
      <c r="FT322" s="6" t="s">
        <v>95</v>
      </c>
      <c r="FU322" s="6" t="s">
        <v>95</v>
      </c>
      <c r="FV322" s="6" t="s">
        <v>95</v>
      </c>
      <c r="FW322" s="6" t="s">
        <v>95</v>
      </c>
      <c r="FX322" s="6" t="s">
        <v>95</v>
      </c>
      <c r="FY322" s="6" t="s">
        <v>95</v>
      </c>
      <c r="FZ322" s="6" t="s">
        <v>95</v>
      </c>
      <c r="GA322" s="6" t="s">
        <v>95</v>
      </c>
      <c r="GB322" s="6" t="s">
        <v>95</v>
      </c>
      <c r="GC322" s="6" t="s">
        <v>95</v>
      </c>
      <c r="GD322" s="6" t="s">
        <v>95</v>
      </c>
      <c r="GE322" s="6" t="s">
        <v>95</v>
      </c>
      <c r="GF322" s="6" t="s">
        <v>95</v>
      </c>
      <c r="GG322" s="6" t="s">
        <v>95</v>
      </c>
      <c r="GH322" s="6" t="s">
        <v>95</v>
      </c>
      <c r="GI322" s="6" t="s">
        <v>95</v>
      </c>
      <c r="GJ322" s="6" t="s">
        <v>95</v>
      </c>
      <c r="GK322" s="6" t="s">
        <v>95</v>
      </c>
      <c r="GL322" s="6" t="s">
        <v>95</v>
      </c>
      <c r="GM322" s="6" t="s">
        <v>95</v>
      </c>
      <c r="GN322" s="6" t="s">
        <v>95</v>
      </c>
      <c r="GO322" s="6" t="s">
        <v>95</v>
      </c>
      <c r="GP322" s="6" t="s">
        <v>95</v>
      </c>
      <c r="GQ322" s="6" t="s">
        <v>95</v>
      </c>
      <c r="GR322" s="6" t="s">
        <v>95</v>
      </c>
      <c r="GS322" s="6" t="s">
        <v>95</v>
      </c>
      <c r="GT322" s="6" t="s">
        <v>95</v>
      </c>
      <c r="GU322" s="6" t="s">
        <v>95</v>
      </c>
      <c r="GV322" s="6" t="s">
        <v>95</v>
      </c>
      <c r="GW322" s="6" t="s">
        <v>95</v>
      </c>
      <c r="GX322" s="6" t="s">
        <v>95</v>
      </c>
      <c r="GY322" s="6" t="s">
        <v>95</v>
      </c>
      <c r="GZ322" s="6" t="s">
        <v>95</v>
      </c>
      <c r="HA322" s="6" t="s">
        <v>95</v>
      </c>
      <c r="HB322" s="6" t="s">
        <v>95</v>
      </c>
      <c r="HC322" s="6" t="s">
        <v>95</v>
      </c>
      <c r="HD322" s="6" t="s">
        <v>95</v>
      </c>
      <c r="HE322" s="6" t="s">
        <v>95</v>
      </c>
      <c r="HF322" s="6" t="s">
        <v>95</v>
      </c>
      <c r="HG322" s="6" t="s">
        <v>95</v>
      </c>
      <c r="HH322" s="6" t="s">
        <v>95</v>
      </c>
      <c r="HI322" s="6" t="s">
        <v>95</v>
      </c>
      <c r="HJ322" s="6" t="s">
        <v>95</v>
      </c>
      <c r="HK322" s="6" t="s">
        <v>95</v>
      </c>
      <c r="HL322" s="6" t="s">
        <v>95</v>
      </c>
      <c r="HM322" s="6" t="s">
        <v>95</v>
      </c>
      <c r="HN322" s="6" t="s">
        <v>95</v>
      </c>
      <c r="HO322" s="6" t="s">
        <v>95</v>
      </c>
      <c r="HP322" s="6" t="s">
        <v>95</v>
      </c>
      <c r="HQ322" s="6" t="s">
        <v>95</v>
      </c>
      <c r="HR322" s="6" t="s">
        <v>95</v>
      </c>
      <c r="HS322" s="6" t="s">
        <v>95</v>
      </c>
      <c r="HT322" s="6" t="s">
        <v>95</v>
      </c>
      <c r="HU322" s="6" t="s">
        <v>95</v>
      </c>
      <c r="HV322" s="6" t="s">
        <v>95</v>
      </c>
      <c r="HW322" s="6" t="s">
        <v>95</v>
      </c>
      <c r="HX322" s="6" t="s">
        <v>95</v>
      </c>
      <c r="HY322" s="6" t="s">
        <v>95</v>
      </c>
      <c r="HZ322" s="6" t="s">
        <v>95</v>
      </c>
      <c r="IA322" s="6" t="s">
        <v>95</v>
      </c>
      <c r="IB322" s="6" t="s">
        <v>95</v>
      </c>
      <c r="ME322" s="7"/>
    </row>
    <row r="323" spans="2:343" x14ac:dyDescent="0.2">
      <c r="B323" s="63"/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0</v>
      </c>
      <c r="DG323" s="6">
        <v>0</v>
      </c>
      <c r="DH323" s="6">
        <v>0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0</v>
      </c>
      <c r="EN323" s="6">
        <v>0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0</v>
      </c>
      <c r="FL323" s="6">
        <v>0</v>
      </c>
      <c r="FM323" s="6">
        <v>0</v>
      </c>
      <c r="FN323" s="6">
        <v>0</v>
      </c>
      <c r="FO323" s="6">
        <v>0</v>
      </c>
      <c r="FP323" s="6">
        <v>0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0</v>
      </c>
      <c r="GB323" s="6">
        <v>0</v>
      </c>
      <c r="GC323" s="6">
        <v>0</v>
      </c>
      <c r="GD323" s="6">
        <v>0</v>
      </c>
      <c r="GE323" s="6">
        <v>0</v>
      </c>
      <c r="GF323" s="6">
        <v>0</v>
      </c>
      <c r="GG323" s="6">
        <v>0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0</v>
      </c>
      <c r="GZ323" s="6">
        <v>0</v>
      </c>
      <c r="HA323" s="6">
        <v>0</v>
      </c>
      <c r="HB323" s="6">
        <v>0</v>
      </c>
      <c r="HC323" s="6">
        <v>0</v>
      </c>
      <c r="HD323" s="6">
        <v>0</v>
      </c>
      <c r="HE323" s="6">
        <v>0</v>
      </c>
      <c r="HF323" s="6">
        <v>0</v>
      </c>
      <c r="HG323" s="6">
        <v>0</v>
      </c>
      <c r="HH323" s="6">
        <v>0</v>
      </c>
      <c r="HI323" s="6">
        <v>0</v>
      </c>
      <c r="HJ323" s="6">
        <v>0</v>
      </c>
      <c r="HK323" s="6">
        <v>0</v>
      </c>
      <c r="HL323" s="6">
        <v>0</v>
      </c>
      <c r="HM323" s="6">
        <v>0</v>
      </c>
      <c r="HN323" s="6">
        <v>0</v>
      </c>
      <c r="HO323" s="6">
        <v>0</v>
      </c>
      <c r="HP323" s="6">
        <v>0</v>
      </c>
      <c r="HQ323" s="6">
        <v>0</v>
      </c>
      <c r="HR323" s="6">
        <v>0</v>
      </c>
      <c r="HS323" s="6">
        <v>0</v>
      </c>
      <c r="HT323" s="6">
        <v>0</v>
      </c>
      <c r="HU323" s="6">
        <v>0</v>
      </c>
      <c r="HV323" s="6">
        <v>0</v>
      </c>
      <c r="HW323" s="6">
        <v>0</v>
      </c>
      <c r="HX323" s="6">
        <v>0</v>
      </c>
      <c r="HY323" s="6">
        <v>0</v>
      </c>
      <c r="HZ323" s="6">
        <v>0</v>
      </c>
      <c r="IA323" s="6">
        <v>0</v>
      </c>
      <c r="IB323" s="6">
        <v>0</v>
      </c>
      <c r="ME323" s="7"/>
    </row>
    <row r="324" spans="2:343" x14ac:dyDescent="0.2">
      <c r="B324" s="69" t="s">
        <v>0</v>
      </c>
      <c r="C324" s="6">
        <v>775679.01</v>
      </c>
      <c r="D324" s="6">
        <v>775737.76</v>
      </c>
      <c r="E324" s="6">
        <v>764518.95</v>
      </c>
      <c r="F324" s="6">
        <v>760434</v>
      </c>
      <c r="G324" s="6">
        <v>762016.66</v>
      </c>
      <c r="H324" s="6">
        <v>747939.42</v>
      </c>
      <c r="I324" s="6">
        <v>740733.13</v>
      </c>
      <c r="J324" s="6">
        <v>736057.87</v>
      </c>
      <c r="K324" s="6">
        <v>693482.31</v>
      </c>
      <c r="L324" s="6">
        <v>709636.71</v>
      </c>
      <c r="M324" s="6">
        <v>704423.89</v>
      </c>
      <c r="N324" s="6">
        <v>704346.51</v>
      </c>
      <c r="O324" s="6">
        <v>670233.53</v>
      </c>
      <c r="P324" s="6">
        <v>673221.42</v>
      </c>
      <c r="Q324" s="6">
        <v>653954.16</v>
      </c>
      <c r="R324" s="6">
        <v>648025.31000000006</v>
      </c>
      <c r="S324" s="6">
        <v>608816.31000000006</v>
      </c>
      <c r="T324" s="6">
        <v>521063.06</v>
      </c>
      <c r="U324" s="6">
        <v>504018.38</v>
      </c>
      <c r="V324" s="6">
        <v>519707.68</v>
      </c>
      <c r="W324" s="6">
        <v>521859.88</v>
      </c>
      <c r="X324" s="6">
        <v>521590.44</v>
      </c>
      <c r="Y324" s="6">
        <v>524804.66</v>
      </c>
      <c r="Z324" s="6">
        <v>523679.91</v>
      </c>
      <c r="AA324" s="6">
        <v>514277.74</v>
      </c>
      <c r="AB324" s="6">
        <v>515634.62</v>
      </c>
      <c r="AC324" s="6">
        <v>531079.11</v>
      </c>
      <c r="AD324" s="6">
        <v>528994.19999999995</v>
      </c>
      <c r="AE324" s="6">
        <v>525524.37</v>
      </c>
      <c r="AF324" s="6">
        <v>522518.78</v>
      </c>
      <c r="AG324" s="6">
        <v>535077.85</v>
      </c>
      <c r="AH324" s="6">
        <v>536050.26</v>
      </c>
      <c r="AI324" s="6">
        <v>543093.54</v>
      </c>
      <c r="AJ324" s="6">
        <v>555393.93999999994</v>
      </c>
      <c r="AK324" s="6">
        <v>568397.21</v>
      </c>
      <c r="AL324" s="6">
        <v>572852.36</v>
      </c>
      <c r="AM324" s="6">
        <v>575240.31999999995</v>
      </c>
      <c r="AN324" s="6">
        <v>583560.16</v>
      </c>
      <c r="AO324" s="6">
        <v>612070.93000000005</v>
      </c>
      <c r="AP324" s="6">
        <v>610560.87</v>
      </c>
      <c r="AQ324" s="6">
        <v>599064.35</v>
      </c>
      <c r="AR324" s="6">
        <v>599548.74</v>
      </c>
      <c r="AS324" s="6">
        <v>603599.81999999995</v>
      </c>
      <c r="AT324" s="6">
        <v>633077.67000000004</v>
      </c>
      <c r="AU324" s="6">
        <v>634618.73</v>
      </c>
      <c r="AV324" s="6">
        <v>629039.98</v>
      </c>
      <c r="AW324" s="6">
        <v>630893.31000000006</v>
      </c>
      <c r="AX324" s="6">
        <v>662532.49</v>
      </c>
      <c r="AY324" s="6">
        <v>659457.31000000006</v>
      </c>
      <c r="AZ324" s="6">
        <v>662574.29</v>
      </c>
      <c r="BA324" s="6">
        <v>684741.28</v>
      </c>
      <c r="BB324" s="6">
        <v>692554.19</v>
      </c>
      <c r="BC324" s="6">
        <v>704565.56</v>
      </c>
      <c r="BD324" s="6">
        <v>681954.81</v>
      </c>
      <c r="BE324" s="6">
        <v>679611.55</v>
      </c>
      <c r="BF324" s="6">
        <v>678816.42</v>
      </c>
      <c r="BG324" s="6">
        <v>682216.4</v>
      </c>
      <c r="BH324" s="6">
        <v>667358.47</v>
      </c>
      <c r="BI324" s="6">
        <v>674801</v>
      </c>
      <c r="BJ324" s="6">
        <v>663357.97</v>
      </c>
      <c r="BK324" s="6">
        <v>682478.74562050018</v>
      </c>
      <c r="BL324" s="6">
        <v>652705.98</v>
      </c>
      <c r="BM324" s="6">
        <v>639939.82999999996</v>
      </c>
      <c r="BN324" s="6">
        <v>639929.67000000004</v>
      </c>
      <c r="BO324" s="6">
        <v>651245.17000000004</v>
      </c>
      <c r="BP324" s="6">
        <v>655824.07999999996</v>
      </c>
      <c r="BQ324" s="6">
        <v>638537.19999999995</v>
      </c>
      <c r="BR324" s="6">
        <v>631975.71</v>
      </c>
      <c r="BS324" s="6">
        <v>631870.71999999997</v>
      </c>
      <c r="BT324" s="6">
        <v>636665.59</v>
      </c>
      <c r="BU324" s="6">
        <v>633989.68000000005</v>
      </c>
      <c r="BV324" s="6">
        <v>617712.18000000005</v>
      </c>
      <c r="BW324" s="6">
        <v>644576.31000000006</v>
      </c>
      <c r="BX324" s="6">
        <v>648030.91</v>
      </c>
      <c r="BY324" s="6">
        <v>663375.12</v>
      </c>
      <c r="BZ324" s="6">
        <v>673604.36</v>
      </c>
      <c r="CA324" s="6">
        <v>697706.88</v>
      </c>
      <c r="CB324" s="6">
        <v>704329.39</v>
      </c>
      <c r="CC324" s="6">
        <v>705374.54</v>
      </c>
      <c r="CD324" s="6">
        <v>695796.46</v>
      </c>
      <c r="CE324" s="6">
        <v>699762.56</v>
      </c>
      <c r="CF324" s="6">
        <v>711565.92</v>
      </c>
      <c r="CG324" s="6">
        <v>737615.83</v>
      </c>
      <c r="CH324" s="6">
        <v>746145.36</v>
      </c>
      <c r="CI324" s="6">
        <v>751051.37</v>
      </c>
      <c r="CJ324" s="6">
        <v>782284.68</v>
      </c>
      <c r="CK324" s="6">
        <v>781967.07</v>
      </c>
      <c r="CL324" s="6">
        <v>779563.31</v>
      </c>
      <c r="CM324" s="6">
        <v>776065</v>
      </c>
      <c r="CN324" s="6">
        <v>816982.56</v>
      </c>
      <c r="CO324" s="6">
        <v>812693.2</v>
      </c>
      <c r="CP324" s="6">
        <v>803035.86</v>
      </c>
      <c r="CQ324" s="6">
        <v>800690.38</v>
      </c>
      <c r="CR324" s="6">
        <v>802781.26</v>
      </c>
      <c r="CS324" s="6">
        <v>824770.18</v>
      </c>
      <c r="CT324" s="6">
        <v>830061.69</v>
      </c>
      <c r="CU324" s="6">
        <v>823547.25</v>
      </c>
      <c r="CV324" s="6">
        <v>813561.4</v>
      </c>
      <c r="CW324" s="6">
        <v>817913.98</v>
      </c>
      <c r="CX324" s="6">
        <v>809554.14</v>
      </c>
      <c r="CY324" s="6">
        <v>791276.84</v>
      </c>
      <c r="CZ324" s="6">
        <v>786946</v>
      </c>
      <c r="DA324" s="6">
        <v>791588.45</v>
      </c>
      <c r="DB324" s="6">
        <v>783714.5</v>
      </c>
      <c r="DC324" s="6">
        <v>888427.09</v>
      </c>
      <c r="DD324" s="6">
        <v>882245.23</v>
      </c>
      <c r="DE324" s="6">
        <v>862847.22</v>
      </c>
      <c r="DF324" s="6">
        <v>599854.46</v>
      </c>
      <c r="DG324" s="6">
        <v>621547.28</v>
      </c>
      <c r="DH324" s="6">
        <v>617650.56000000006</v>
      </c>
      <c r="DI324" s="6">
        <v>603303.38</v>
      </c>
      <c r="DJ324" s="6">
        <v>594271.81000000006</v>
      </c>
      <c r="DK324" s="6">
        <v>608997.93999999994</v>
      </c>
      <c r="DL324" s="6">
        <v>597786.18999999994</v>
      </c>
      <c r="DM324" s="6">
        <v>592005.65</v>
      </c>
      <c r="DN324" s="6">
        <v>589641.34</v>
      </c>
      <c r="DO324" s="6">
        <v>586135.69999999995</v>
      </c>
      <c r="DP324" s="6">
        <v>597852.9</v>
      </c>
      <c r="DQ324" s="6">
        <v>596110.02</v>
      </c>
      <c r="DR324" s="6">
        <v>592164.30000000005</v>
      </c>
      <c r="DS324" s="6">
        <v>595594.18000000005</v>
      </c>
      <c r="DT324" s="6">
        <v>606036.12</v>
      </c>
      <c r="DU324" s="6">
        <v>612478.19999999995</v>
      </c>
      <c r="DV324" s="6">
        <v>605384.94999999995</v>
      </c>
      <c r="DW324" s="6">
        <v>603328.49</v>
      </c>
      <c r="DX324" s="6">
        <v>605309.72</v>
      </c>
      <c r="DY324" s="6">
        <v>607238.57999999996</v>
      </c>
      <c r="DZ324" s="6">
        <v>604840.89</v>
      </c>
      <c r="EA324" s="6">
        <v>616686.84</v>
      </c>
      <c r="EB324" s="6">
        <v>622675.76</v>
      </c>
      <c r="EC324" s="6">
        <v>630084.66</v>
      </c>
      <c r="ED324" s="6">
        <v>636613.51</v>
      </c>
      <c r="EE324" s="6">
        <v>634135.55000000005</v>
      </c>
      <c r="EF324" s="6">
        <v>628893.05000000005</v>
      </c>
      <c r="EG324" s="6">
        <v>641104.29</v>
      </c>
      <c r="EH324" s="6">
        <v>646557.59</v>
      </c>
      <c r="EI324" s="6">
        <v>649632.30000000005</v>
      </c>
      <c r="EJ324" s="6">
        <v>652382.09</v>
      </c>
      <c r="EK324" s="6">
        <v>643624.88</v>
      </c>
      <c r="EL324" s="6">
        <v>701775.35999999999</v>
      </c>
      <c r="EM324" s="6">
        <v>715842.03</v>
      </c>
      <c r="EN324" s="6">
        <v>710760.66</v>
      </c>
      <c r="EO324" s="6">
        <v>692798.89</v>
      </c>
      <c r="EP324" s="6">
        <v>690466.65</v>
      </c>
      <c r="EQ324" s="6">
        <v>687946.36</v>
      </c>
      <c r="ER324" s="6">
        <v>688861.01</v>
      </c>
      <c r="ES324" s="6">
        <v>693367.34</v>
      </c>
      <c r="ET324" s="6">
        <v>690882.79</v>
      </c>
      <c r="EU324" s="6">
        <v>685286.08</v>
      </c>
      <c r="EV324" s="6">
        <v>691673.5</v>
      </c>
      <c r="EW324" s="6">
        <v>697902.06</v>
      </c>
      <c r="EX324" s="6">
        <v>692001.45</v>
      </c>
      <c r="EY324" s="6">
        <v>710057.94</v>
      </c>
      <c r="EZ324" s="6">
        <v>723481.59</v>
      </c>
      <c r="FA324" s="6">
        <v>708146.92</v>
      </c>
      <c r="FB324" s="6">
        <v>713319.39</v>
      </c>
      <c r="FC324" s="6" t="s">
        <v>95</v>
      </c>
      <c r="FD324" s="6" t="s">
        <v>95</v>
      </c>
      <c r="FE324" s="6" t="s">
        <v>95</v>
      </c>
      <c r="FF324" s="6" t="s">
        <v>95</v>
      </c>
      <c r="FG324" s="6" t="s">
        <v>95</v>
      </c>
      <c r="FH324" s="6" t="s">
        <v>95</v>
      </c>
      <c r="FI324" s="6" t="s">
        <v>95</v>
      </c>
      <c r="FJ324" s="6" t="s">
        <v>95</v>
      </c>
      <c r="FK324" s="6" t="s">
        <v>95</v>
      </c>
      <c r="FL324" s="6" t="s">
        <v>95</v>
      </c>
      <c r="FM324" s="6" t="s">
        <v>95</v>
      </c>
      <c r="FN324" s="6" t="s">
        <v>95</v>
      </c>
      <c r="FO324" s="6" t="s">
        <v>95</v>
      </c>
      <c r="FP324" s="6" t="s">
        <v>95</v>
      </c>
      <c r="FQ324" s="6" t="s">
        <v>95</v>
      </c>
      <c r="FR324" s="6" t="s">
        <v>95</v>
      </c>
      <c r="FS324" s="6" t="s">
        <v>95</v>
      </c>
      <c r="FT324" s="6" t="s">
        <v>95</v>
      </c>
      <c r="FU324" s="6" t="s">
        <v>95</v>
      </c>
      <c r="FV324" s="6" t="s">
        <v>95</v>
      </c>
      <c r="FW324" s="6" t="s">
        <v>95</v>
      </c>
      <c r="FX324" s="6" t="s">
        <v>95</v>
      </c>
      <c r="FY324" s="6" t="s">
        <v>95</v>
      </c>
      <c r="FZ324" s="6" t="s">
        <v>95</v>
      </c>
      <c r="GA324" s="6" t="s">
        <v>95</v>
      </c>
      <c r="GB324" s="6" t="s">
        <v>95</v>
      </c>
      <c r="GC324" s="6" t="s">
        <v>95</v>
      </c>
      <c r="GD324" s="6" t="s">
        <v>95</v>
      </c>
      <c r="GE324" s="6" t="s">
        <v>95</v>
      </c>
      <c r="GF324" s="6" t="s">
        <v>95</v>
      </c>
      <c r="GG324" s="6" t="s">
        <v>95</v>
      </c>
      <c r="GH324" s="6" t="s">
        <v>95</v>
      </c>
      <c r="GI324" s="6" t="s">
        <v>95</v>
      </c>
      <c r="GJ324" s="6" t="s">
        <v>95</v>
      </c>
      <c r="GK324" s="6" t="s">
        <v>95</v>
      </c>
      <c r="GL324" s="6" t="s">
        <v>95</v>
      </c>
      <c r="GM324" s="6" t="s">
        <v>95</v>
      </c>
      <c r="GN324" s="6" t="s">
        <v>95</v>
      </c>
      <c r="GO324" s="6" t="s">
        <v>95</v>
      </c>
      <c r="GP324" s="6" t="s">
        <v>95</v>
      </c>
      <c r="GQ324" s="6" t="s">
        <v>95</v>
      </c>
      <c r="GR324" s="6" t="s">
        <v>95</v>
      </c>
      <c r="GS324" s="6" t="s">
        <v>95</v>
      </c>
      <c r="GT324" s="6" t="s">
        <v>95</v>
      </c>
      <c r="GU324" s="6" t="s">
        <v>95</v>
      </c>
      <c r="GV324" s="6" t="s">
        <v>95</v>
      </c>
      <c r="GW324" s="6" t="s">
        <v>95</v>
      </c>
      <c r="GX324" s="6" t="s">
        <v>95</v>
      </c>
      <c r="GY324" s="6" t="s">
        <v>95</v>
      </c>
      <c r="GZ324" s="6" t="s">
        <v>95</v>
      </c>
      <c r="HA324" s="6" t="s">
        <v>95</v>
      </c>
      <c r="HB324" s="6" t="s">
        <v>95</v>
      </c>
      <c r="HC324" s="6" t="s">
        <v>95</v>
      </c>
      <c r="HD324" s="6" t="s">
        <v>95</v>
      </c>
      <c r="HE324" s="6" t="s">
        <v>95</v>
      </c>
      <c r="HF324" s="6" t="s">
        <v>95</v>
      </c>
      <c r="HG324" s="6" t="s">
        <v>95</v>
      </c>
      <c r="HH324" s="6" t="s">
        <v>95</v>
      </c>
      <c r="HI324" s="6" t="s">
        <v>95</v>
      </c>
      <c r="HJ324" s="6" t="s">
        <v>95</v>
      </c>
      <c r="HK324" s="6" t="s">
        <v>95</v>
      </c>
      <c r="HL324" s="6" t="s">
        <v>95</v>
      </c>
      <c r="HM324" s="6" t="s">
        <v>95</v>
      </c>
      <c r="HN324" s="6" t="s">
        <v>95</v>
      </c>
      <c r="HO324" s="6" t="s">
        <v>95</v>
      </c>
      <c r="HP324" s="6" t="s">
        <v>95</v>
      </c>
      <c r="HQ324" s="6" t="s">
        <v>95</v>
      </c>
      <c r="HR324" s="6" t="s">
        <v>95</v>
      </c>
      <c r="HS324" s="6" t="s">
        <v>95</v>
      </c>
      <c r="HT324" s="6" t="s">
        <v>95</v>
      </c>
      <c r="HU324" s="6" t="s">
        <v>95</v>
      </c>
      <c r="HV324" s="6" t="s">
        <v>95</v>
      </c>
      <c r="HW324" s="6" t="s">
        <v>95</v>
      </c>
      <c r="HX324" s="6" t="s">
        <v>95</v>
      </c>
      <c r="HY324" s="6" t="s">
        <v>95</v>
      </c>
      <c r="HZ324" s="6" t="s">
        <v>95</v>
      </c>
      <c r="IA324" s="6" t="s">
        <v>95</v>
      </c>
      <c r="IB324" s="6" t="s">
        <v>95</v>
      </c>
      <c r="ME324" s="7"/>
    </row>
    <row r="325" spans="2:343" x14ac:dyDescent="0.2">
      <c r="B325" s="64" t="s">
        <v>21</v>
      </c>
      <c r="C325" s="6">
        <v>781541.05</v>
      </c>
      <c r="D325" s="6">
        <v>777677.2</v>
      </c>
      <c r="E325" s="6">
        <v>766655.13</v>
      </c>
      <c r="F325" s="6">
        <v>762729.21</v>
      </c>
      <c r="G325" s="6">
        <v>766065.27</v>
      </c>
      <c r="H325" s="6">
        <v>751255.12</v>
      </c>
      <c r="I325" s="6">
        <v>745484.33</v>
      </c>
      <c r="J325" s="6">
        <v>742384.45</v>
      </c>
      <c r="K325" s="6">
        <v>698288.83</v>
      </c>
      <c r="L325" s="6">
        <v>713887.31</v>
      </c>
      <c r="M325" s="6">
        <v>708221.43999999994</v>
      </c>
      <c r="N325" s="6">
        <v>708664.46</v>
      </c>
      <c r="O325" s="6">
        <v>676069.53</v>
      </c>
      <c r="P325" s="6">
        <v>677755.51</v>
      </c>
      <c r="Q325" s="6">
        <v>660909</v>
      </c>
      <c r="R325" s="6">
        <v>652523.54</v>
      </c>
      <c r="S325" s="6">
        <v>612656.76</v>
      </c>
      <c r="T325" s="6">
        <v>527430.65</v>
      </c>
      <c r="U325" s="6">
        <v>508943.4</v>
      </c>
      <c r="V325" s="6">
        <v>525979.02</v>
      </c>
      <c r="W325" s="6">
        <v>529154.65</v>
      </c>
      <c r="X325" s="6">
        <v>525799.81999999995</v>
      </c>
      <c r="Y325" s="6">
        <v>529545.43000000005</v>
      </c>
      <c r="Z325" s="6">
        <v>529246.84</v>
      </c>
      <c r="AA325" s="6">
        <v>523847.65</v>
      </c>
      <c r="AB325" s="6">
        <v>523796.16</v>
      </c>
      <c r="AC325" s="6">
        <v>542972.43999999994</v>
      </c>
      <c r="AD325" s="6">
        <v>537785.31999999995</v>
      </c>
      <c r="AE325" s="6">
        <v>534818.54</v>
      </c>
      <c r="AF325" s="6">
        <v>535009.69999999995</v>
      </c>
      <c r="AG325" s="6">
        <v>545059.23</v>
      </c>
      <c r="AH325" s="6">
        <v>545972.44999999995</v>
      </c>
      <c r="AI325" s="6">
        <v>554939.56999999995</v>
      </c>
      <c r="AJ325" s="6">
        <v>563282.61</v>
      </c>
      <c r="AK325" s="6">
        <v>581299.31000000006</v>
      </c>
      <c r="AL325" s="6">
        <v>591243.80000000005</v>
      </c>
      <c r="AM325" s="6">
        <v>588868.68999999994</v>
      </c>
      <c r="AN325" s="6">
        <v>599225.16</v>
      </c>
      <c r="AO325" s="6">
        <v>625238.44999999995</v>
      </c>
      <c r="AP325" s="6">
        <v>625227.12</v>
      </c>
      <c r="AQ325" s="6">
        <v>613332.16</v>
      </c>
      <c r="AR325" s="6">
        <v>612494.46</v>
      </c>
      <c r="AS325" s="6">
        <v>620927.94999999995</v>
      </c>
      <c r="AT325" s="6">
        <v>645535.91</v>
      </c>
      <c r="AU325" s="6">
        <v>650709.41</v>
      </c>
      <c r="AV325" s="6">
        <v>645601.22</v>
      </c>
      <c r="AW325" s="6">
        <v>650573.86</v>
      </c>
      <c r="AX325" s="6">
        <v>674435.52</v>
      </c>
      <c r="AY325" s="6">
        <v>678784.99</v>
      </c>
      <c r="AZ325" s="6">
        <v>678962.28</v>
      </c>
      <c r="BA325" s="6">
        <v>705050.56</v>
      </c>
      <c r="BB325" s="6">
        <v>704634.25</v>
      </c>
      <c r="BC325" s="6">
        <v>722184.15</v>
      </c>
      <c r="BD325" s="6">
        <v>698484.96</v>
      </c>
      <c r="BE325" s="6">
        <v>699656.09</v>
      </c>
      <c r="BF325" s="6">
        <v>693516.55</v>
      </c>
      <c r="BG325" s="6">
        <v>700349.11</v>
      </c>
      <c r="BH325" s="6">
        <v>679158.22</v>
      </c>
      <c r="BI325" s="6">
        <v>689104.99</v>
      </c>
      <c r="BJ325" s="6">
        <v>674682.97</v>
      </c>
      <c r="BK325" s="6">
        <v>694379.49925130012</v>
      </c>
      <c r="BL325" s="6">
        <v>666941.56999999995</v>
      </c>
      <c r="BM325" s="6">
        <v>652326.72</v>
      </c>
      <c r="BN325" s="6">
        <v>650409.12</v>
      </c>
      <c r="BO325" s="6">
        <v>659296.81999999995</v>
      </c>
      <c r="BP325" s="6">
        <v>664943.14</v>
      </c>
      <c r="BQ325" s="6">
        <v>649212.43000000005</v>
      </c>
      <c r="BR325" s="6">
        <v>642481.51</v>
      </c>
      <c r="BS325" s="6">
        <v>639544.57999999996</v>
      </c>
      <c r="BT325" s="6">
        <v>647339.11</v>
      </c>
      <c r="BU325" s="6">
        <v>642913.49</v>
      </c>
      <c r="BV325" s="6">
        <v>628053.09</v>
      </c>
      <c r="BW325" s="6">
        <v>652989.09</v>
      </c>
      <c r="BX325" s="6">
        <v>656873.62</v>
      </c>
      <c r="BY325" s="6">
        <v>673152.39</v>
      </c>
      <c r="BZ325" s="6">
        <v>683587.12</v>
      </c>
      <c r="CA325" s="6">
        <v>706642.38</v>
      </c>
      <c r="CB325" s="6">
        <v>714437.99</v>
      </c>
      <c r="CC325" s="6">
        <v>715538.45</v>
      </c>
      <c r="CD325" s="6">
        <v>703423.91</v>
      </c>
      <c r="CE325" s="6">
        <v>709994.95</v>
      </c>
      <c r="CF325" s="6">
        <v>724540.76</v>
      </c>
      <c r="CG325" s="6">
        <v>745386.44</v>
      </c>
      <c r="CH325" s="6">
        <v>756015.73</v>
      </c>
      <c r="CI325" s="6">
        <v>761675.16</v>
      </c>
      <c r="CJ325" s="6">
        <v>791191.72</v>
      </c>
      <c r="CK325" s="6">
        <v>792121.51</v>
      </c>
      <c r="CL325" s="6">
        <v>794131.43</v>
      </c>
      <c r="CM325" s="6">
        <v>788505.42</v>
      </c>
      <c r="CN325" s="6">
        <v>828002.54</v>
      </c>
      <c r="CO325" s="6">
        <v>828975.08</v>
      </c>
      <c r="CP325" s="6">
        <v>814135.64</v>
      </c>
      <c r="CQ325" s="6">
        <v>812670.11</v>
      </c>
      <c r="CR325" s="6">
        <v>819828.43</v>
      </c>
      <c r="CS325" s="6">
        <v>839614.49</v>
      </c>
      <c r="CT325" s="6">
        <v>844790.37</v>
      </c>
      <c r="CU325" s="6">
        <v>837789.89</v>
      </c>
      <c r="CV325" s="6">
        <v>827652.54</v>
      </c>
      <c r="CW325" s="6">
        <v>829674.11</v>
      </c>
      <c r="CX325" s="6">
        <v>823309.32</v>
      </c>
      <c r="CY325" s="6">
        <v>808221.6</v>
      </c>
      <c r="CZ325" s="6">
        <v>801449.31</v>
      </c>
      <c r="DA325" s="6">
        <v>808962.19</v>
      </c>
      <c r="DB325" s="6">
        <v>797774.86</v>
      </c>
      <c r="DC325" s="6">
        <v>905877.38</v>
      </c>
      <c r="DD325" s="6">
        <v>897462.61</v>
      </c>
      <c r="DE325" s="6">
        <v>878536.61</v>
      </c>
      <c r="DF325" s="6">
        <v>615480.32999999996</v>
      </c>
      <c r="DG325" s="6">
        <v>632519.02</v>
      </c>
      <c r="DH325" s="6">
        <v>629703.07999999996</v>
      </c>
      <c r="DI325" s="6">
        <v>611386.47</v>
      </c>
      <c r="DJ325" s="6">
        <v>603537.47</v>
      </c>
      <c r="DK325" s="6">
        <v>621233.27</v>
      </c>
      <c r="DL325" s="6">
        <v>609797.85</v>
      </c>
      <c r="DM325" s="6">
        <v>607351.89</v>
      </c>
      <c r="DN325" s="6">
        <v>601940.52</v>
      </c>
      <c r="DO325" s="6">
        <v>597445.54</v>
      </c>
      <c r="DP325" s="6">
        <v>608548.91</v>
      </c>
      <c r="DQ325" s="6">
        <v>604656.56999999995</v>
      </c>
      <c r="DR325" s="6">
        <v>601077.77</v>
      </c>
      <c r="DS325" s="6">
        <v>602787.18000000005</v>
      </c>
      <c r="DT325" s="6">
        <v>615557.49</v>
      </c>
      <c r="DU325" s="6">
        <v>619727.87</v>
      </c>
      <c r="DV325" s="6">
        <v>613504.22</v>
      </c>
      <c r="DW325" s="6">
        <v>611588.73</v>
      </c>
      <c r="DX325" s="6">
        <v>613402.43999999994</v>
      </c>
      <c r="DY325" s="6">
        <v>614644.16</v>
      </c>
      <c r="DZ325" s="6">
        <v>612449.97</v>
      </c>
      <c r="EA325" s="6">
        <v>623883.21</v>
      </c>
      <c r="EB325" s="6">
        <v>630943.93999999994</v>
      </c>
      <c r="EC325" s="6">
        <v>636352.03</v>
      </c>
      <c r="ED325" s="6">
        <v>643626.01</v>
      </c>
      <c r="EE325" s="6">
        <v>640781.46</v>
      </c>
      <c r="EF325" s="6">
        <v>635774.97</v>
      </c>
      <c r="EG325" s="6">
        <v>649192.73</v>
      </c>
      <c r="EH325" s="6">
        <v>653023.41</v>
      </c>
      <c r="EI325" s="6">
        <v>654449.49</v>
      </c>
      <c r="EJ325" s="6">
        <v>657517.22</v>
      </c>
      <c r="EK325" s="6">
        <v>651936.89</v>
      </c>
      <c r="EL325" s="6">
        <v>710893.84</v>
      </c>
      <c r="EM325" s="6">
        <v>724753.38</v>
      </c>
      <c r="EN325" s="6">
        <v>719953.89</v>
      </c>
      <c r="EO325" s="6">
        <v>700767.06</v>
      </c>
      <c r="EP325" s="6">
        <v>698568.57</v>
      </c>
      <c r="EQ325" s="6">
        <v>695568.13</v>
      </c>
      <c r="ER325" s="6">
        <v>696342.26</v>
      </c>
      <c r="ES325" s="6">
        <v>698477.02</v>
      </c>
      <c r="ET325" s="6">
        <v>699698.1</v>
      </c>
      <c r="EU325" s="6">
        <v>693402.22</v>
      </c>
      <c r="EV325" s="6">
        <v>698610.36</v>
      </c>
      <c r="EW325" s="6">
        <v>705735.41</v>
      </c>
      <c r="EX325" s="6">
        <v>699092.64</v>
      </c>
      <c r="EY325" s="6">
        <v>718212.06</v>
      </c>
      <c r="EZ325" s="6">
        <v>732204.38</v>
      </c>
      <c r="FA325" s="6">
        <v>713689.13</v>
      </c>
      <c r="FB325" s="6">
        <v>717745.7</v>
      </c>
      <c r="FC325" s="6" t="s">
        <v>95</v>
      </c>
      <c r="FD325" s="6" t="s">
        <v>95</v>
      </c>
      <c r="FE325" s="6" t="s">
        <v>95</v>
      </c>
      <c r="FF325" s="6" t="s">
        <v>95</v>
      </c>
      <c r="FG325" s="6" t="s">
        <v>95</v>
      </c>
      <c r="FH325" s="6" t="s">
        <v>95</v>
      </c>
      <c r="FI325" s="6" t="s">
        <v>95</v>
      </c>
      <c r="FJ325" s="6" t="s">
        <v>95</v>
      </c>
      <c r="FK325" s="6" t="s">
        <v>95</v>
      </c>
      <c r="FL325" s="6" t="s">
        <v>95</v>
      </c>
      <c r="FM325" s="6" t="s">
        <v>95</v>
      </c>
      <c r="FN325" s="6" t="s">
        <v>95</v>
      </c>
      <c r="FO325" s="6" t="s">
        <v>95</v>
      </c>
      <c r="FP325" s="6" t="s">
        <v>95</v>
      </c>
      <c r="FQ325" s="6" t="s">
        <v>95</v>
      </c>
      <c r="FR325" s="6" t="s">
        <v>95</v>
      </c>
      <c r="FS325" s="6" t="s">
        <v>95</v>
      </c>
      <c r="FT325" s="6" t="s">
        <v>95</v>
      </c>
      <c r="FU325" s="6" t="s">
        <v>95</v>
      </c>
      <c r="FV325" s="6" t="s">
        <v>95</v>
      </c>
      <c r="FW325" s="6" t="s">
        <v>95</v>
      </c>
      <c r="FX325" s="6" t="s">
        <v>95</v>
      </c>
      <c r="FY325" s="6" t="s">
        <v>95</v>
      </c>
      <c r="FZ325" s="6" t="s">
        <v>95</v>
      </c>
      <c r="GA325" s="6" t="s">
        <v>95</v>
      </c>
      <c r="GB325" s="6" t="s">
        <v>95</v>
      </c>
      <c r="GC325" s="6" t="s">
        <v>95</v>
      </c>
      <c r="GD325" s="6" t="s">
        <v>95</v>
      </c>
      <c r="GE325" s="6" t="s">
        <v>95</v>
      </c>
      <c r="GF325" s="6" t="s">
        <v>95</v>
      </c>
      <c r="GG325" s="6" t="s">
        <v>95</v>
      </c>
      <c r="GH325" s="6" t="s">
        <v>95</v>
      </c>
      <c r="GI325" s="6" t="s">
        <v>95</v>
      </c>
      <c r="GJ325" s="6" t="s">
        <v>95</v>
      </c>
      <c r="GK325" s="6" t="s">
        <v>95</v>
      </c>
      <c r="GL325" s="6" t="s">
        <v>95</v>
      </c>
      <c r="GM325" s="6" t="s">
        <v>95</v>
      </c>
      <c r="GN325" s="6" t="s">
        <v>95</v>
      </c>
      <c r="GO325" s="6" t="s">
        <v>95</v>
      </c>
      <c r="GP325" s="6" t="s">
        <v>95</v>
      </c>
      <c r="GQ325" s="6" t="s">
        <v>95</v>
      </c>
      <c r="GR325" s="6" t="s">
        <v>95</v>
      </c>
      <c r="GS325" s="6" t="s">
        <v>95</v>
      </c>
      <c r="GT325" s="6" t="s">
        <v>95</v>
      </c>
      <c r="GU325" s="6" t="s">
        <v>95</v>
      </c>
      <c r="GV325" s="6" t="s">
        <v>95</v>
      </c>
      <c r="GW325" s="6" t="s">
        <v>95</v>
      </c>
      <c r="GX325" s="6" t="s">
        <v>95</v>
      </c>
      <c r="GY325" s="6" t="s">
        <v>95</v>
      </c>
      <c r="GZ325" s="6" t="s">
        <v>95</v>
      </c>
      <c r="HA325" s="6" t="s">
        <v>95</v>
      </c>
      <c r="HB325" s="6" t="s">
        <v>95</v>
      </c>
      <c r="HC325" s="6" t="s">
        <v>95</v>
      </c>
      <c r="HD325" s="6" t="s">
        <v>95</v>
      </c>
      <c r="HE325" s="6" t="s">
        <v>95</v>
      </c>
      <c r="HF325" s="6" t="s">
        <v>95</v>
      </c>
      <c r="HG325" s="6" t="s">
        <v>95</v>
      </c>
      <c r="HH325" s="6" t="s">
        <v>95</v>
      </c>
      <c r="HI325" s="6" t="s">
        <v>95</v>
      </c>
      <c r="HJ325" s="6" t="s">
        <v>95</v>
      </c>
      <c r="HK325" s="6" t="s">
        <v>95</v>
      </c>
      <c r="HL325" s="6" t="s">
        <v>95</v>
      </c>
      <c r="HM325" s="6" t="s">
        <v>95</v>
      </c>
      <c r="HN325" s="6" t="s">
        <v>95</v>
      </c>
      <c r="HO325" s="6" t="s">
        <v>95</v>
      </c>
      <c r="HP325" s="6" t="s">
        <v>95</v>
      </c>
      <c r="HQ325" s="6" t="s">
        <v>95</v>
      </c>
      <c r="HR325" s="6" t="s">
        <v>95</v>
      </c>
      <c r="HS325" s="6" t="s">
        <v>95</v>
      </c>
      <c r="HT325" s="6" t="s">
        <v>95</v>
      </c>
      <c r="HU325" s="6" t="s">
        <v>95</v>
      </c>
      <c r="HV325" s="6" t="s">
        <v>95</v>
      </c>
      <c r="HW325" s="6" t="s">
        <v>95</v>
      </c>
      <c r="HX325" s="6" t="s">
        <v>95</v>
      </c>
      <c r="HY325" s="6" t="s">
        <v>95</v>
      </c>
      <c r="HZ325" s="6" t="s">
        <v>95</v>
      </c>
      <c r="IA325" s="6" t="s">
        <v>95</v>
      </c>
      <c r="IB325" s="6" t="s">
        <v>95</v>
      </c>
      <c r="ME325" s="7"/>
    </row>
    <row r="326" spans="2:343" x14ac:dyDescent="0.2">
      <c r="B326" s="64" t="s">
        <v>22</v>
      </c>
      <c r="C326" s="6">
        <v>-5862.04</v>
      </c>
      <c r="D326" s="6">
        <v>-1939.44</v>
      </c>
      <c r="E326" s="6">
        <v>-2136.1799999999998</v>
      </c>
      <c r="F326" s="6">
        <v>-2295.21</v>
      </c>
      <c r="G326" s="6">
        <v>-4048.61</v>
      </c>
      <c r="H326" s="6">
        <v>-3315.7</v>
      </c>
      <c r="I326" s="6">
        <v>-4751.2</v>
      </c>
      <c r="J326" s="6">
        <v>-6326.58</v>
      </c>
      <c r="K326" s="6">
        <v>-4806.5200000000004</v>
      </c>
      <c r="L326" s="6">
        <v>-4250.6000000000004</v>
      </c>
      <c r="M326" s="6">
        <v>-3797.55</v>
      </c>
      <c r="N326" s="6">
        <v>-4317.95</v>
      </c>
      <c r="O326" s="6">
        <v>-5836</v>
      </c>
      <c r="P326" s="6">
        <v>-4534.09</v>
      </c>
      <c r="Q326" s="6">
        <v>-6954.84</v>
      </c>
      <c r="R326" s="6">
        <v>-4498.2299999999996</v>
      </c>
      <c r="S326" s="6">
        <v>-3840.45</v>
      </c>
      <c r="T326" s="6">
        <v>-6367.59</v>
      </c>
      <c r="U326" s="6">
        <v>-4925.0200000000004</v>
      </c>
      <c r="V326" s="6">
        <v>-6271.34</v>
      </c>
      <c r="W326" s="6">
        <v>-7294.77</v>
      </c>
      <c r="X326" s="6">
        <v>-4209.38</v>
      </c>
      <c r="Y326" s="6">
        <v>-4740.7700000000004</v>
      </c>
      <c r="Z326" s="6">
        <v>-5566.93</v>
      </c>
      <c r="AA326" s="6">
        <v>-9569.91</v>
      </c>
      <c r="AB326" s="6">
        <v>-8161.54</v>
      </c>
      <c r="AC326" s="6">
        <v>-11893.33</v>
      </c>
      <c r="AD326" s="6">
        <v>-8791.1200000000008</v>
      </c>
      <c r="AE326" s="6">
        <v>-9294.17</v>
      </c>
      <c r="AF326" s="6">
        <v>-12490.92</v>
      </c>
      <c r="AG326" s="6">
        <v>-9981.3799999999992</v>
      </c>
      <c r="AH326" s="6">
        <v>-9922.19</v>
      </c>
      <c r="AI326" s="6">
        <v>-11846.03</v>
      </c>
      <c r="AJ326" s="6">
        <v>-7888.67</v>
      </c>
      <c r="AK326" s="6">
        <v>-12902.1</v>
      </c>
      <c r="AL326" s="6">
        <v>-18391.439999999999</v>
      </c>
      <c r="AM326" s="6">
        <v>-13628.37</v>
      </c>
      <c r="AN326" s="6">
        <v>-15665</v>
      </c>
      <c r="AO326" s="6">
        <v>-13167.52</v>
      </c>
      <c r="AP326" s="6">
        <v>-14666.25</v>
      </c>
      <c r="AQ326" s="6">
        <v>-14267.81</v>
      </c>
      <c r="AR326" s="6">
        <v>-12945.72</v>
      </c>
      <c r="AS326" s="6">
        <v>-17328.13</v>
      </c>
      <c r="AT326" s="6">
        <v>-12458.24</v>
      </c>
      <c r="AU326" s="6">
        <v>-16090.68</v>
      </c>
      <c r="AV326" s="6">
        <v>-16561.240000000002</v>
      </c>
      <c r="AW326" s="6">
        <v>-19680.55</v>
      </c>
      <c r="AX326" s="6">
        <v>-11903.03</v>
      </c>
      <c r="AY326" s="6">
        <v>-19327.68</v>
      </c>
      <c r="AZ326" s="6">
        <v>-16387.990000000002</v>
      </c>
      <c r="BA326" s="6">
        <v>-20309.28</v>
      </c>
      <c r="BB326" s="6">
        <v>-12080.06</v>
      </c>
      <c r="BC326" s="6">
        <v>-17618.59</v>
      </c>
      <c r="BD326" s="6">
        <v>-16530.150000000001</v>
      </c>
      <c r="BE326" s="6">
        <v>-20044.54</v>
      </c>
      <c r="BF326" s="6">
        <v>-14700.13</v>
      </c>
      <c r="BG326" s="6">
        <v>-18132.71</v>
      </c>
      <c r="BH326" s="6">
        <v>-11799.75</v>
      </c>
      <c r="BI326" s="6">
        <v>-14303.99</v>
      </c>
      <c r="BJ326" s="6">
        <v>-11325</v>
      </c>
      <c r="BK326" s="6">
        <v>-11900.7536308</v>
      </c>
      <c r="BL326" s="6">
        <v>-14235.59</v>
      </c>
      <c r="BM326" s="6">
        <v>-12386.89</v>
      </c>
      <c r="BN326" s="6">
        <v>-10479.450000000001</v>
      </c>
      <c r="BO326" s="6">
        <v>-8051.65</v>
      </c>
      <c r="BP326" s="6">
        <v>-9119.06</v>
      </c>
      <c r="BQ326" s="6">
        <v>-10675.23</v>
      </c>
      <c r="BR326" s="6">
        <v>-10505.8</v>
      </c>
      <c r="BS326" s="6">
        <v>-7673.86</v>
      </c>
      <c r="BT326" s="6">
        <v>-10673.52</v>
      </c>
      <c r="BU326" s="6">
        <v>-8923.81</v>
      </c>
      <c r="BV326" s="6">
        <v>-10340.91</v>
      </c>
      <c r="BW326" s="6">
        <v>-8412.7800000000007</v>
      </c>
      <c r="BX326" s="6">
        <v>-8842.7099999999991</v>
      </c>
      <c r="BY326" s="6">
        <v>-9777.27</v>
      </c>
      <c r="BZ326" s="6">
        <v>-9982.76</v>
      </c>
      <c r="CA326" s="6">
        <v>-8935.5</v>
      </c>
      <c r="CB326" s="6">
        <v>-10108.6</v>
      </c>
      <c r="CC326" s="6">
        <v>-10163.91</v>
      </c>
      <c r="CD326" s="6">
        <v>-7627.45</v>
      </c>
      <c r="CE326" s="6">
        <v>-10232.39</v>
      </c>
      <c r="CF326" s="6">
        <v>-12974.84</v>
      </c>
      <c r="CG326" s="6">
        <v>-7770.61</v>
      </c>
      <c r="CH326" s="6">
        <v>-9870.3700000000008</v>
      </c>
      <c r="CI326" s="6">
        <v>-10623.79</v>
      </c>
      <c r="CJ326" s="6">
        <v>-8907.0400000000009</v>
      </c>
      <c r="CK326" s="6">
        <v>-10154.44</v>
      </c>
      <c r="CL326" s="6">
        <v>-14568.12</v>
      </c>
      <c r="CM326" s="6">
        <v>-12440.42</v>
      </c>
      <c r="CN326" s="6">
        <v>-11019.98</v>
      </c>
      <c r="CO326" s="6">
        <v>-16281.88</v>
      </c>
      <c r="CP326" s="6">
        <v>-11099.78</v>
      </c>
      <c r="CQ326" s="6">
        <v>-11979.73</v>
      </c>
      <c r="CR326" s="6">
        <v>-17047.169999999998</v>
      </c>
      <c r="CS326" s="6">
        <v>-14844.31</v>
      </c>
      <c r="CT326" s="6">
        <v>-14728.68</v>
      </c>
      <c r="CU326" s="6">
        <v>-14242.64</v>
      </c>
      <c r="CV326" s="6">
        <v>-14091.14</v>
      </c>
      <c r="CW326" s="6">
        <v>-11760.13</v>
      </c>
      <c r="CX326" s="6">
        <v>-13755.18</v>
      </c>
      <c r="CY326" s="6">
        <v>-16944.759999999998</v>
      </c>
      <c r="CZ326" s="6">
        <v>-14503.31</v>
      </c>
      <c r="DA326" s="6">
        <v>-17373.740000000002</v>
      </c>
      <c r="DB326" s="6">
        <v>-14060.36</v>
      </c>
      <c r="DC326" s="6">
        <v>-17450.29</v>
      </c>
      <c r="DD326" s="6">
        <v>-15217.38</v>
      </c>
      <c r="DE326" s="6">
        <v>-15689.39</v>
      </c>
      <c r="DF326" s="6">
        <v>-15625.87</v>
      </c>
      <c r="DG326" s="6">
        <v>-10971.74</v>
      </c>
      <c r="DH326" s="6">
        <v>-12052.52</v>
      </c>
      <c r="DI326" s="6">
        <v>-8083.09</v>
      </c>
      <c r="DJ326" s="6">
        <v>-9265.66</v>
      </c>
      <c r="DK326" s="6">
        <v>-12235.33</v>
      </c>
      <c r="DL326" s="6">
        <v>-12011.66</v>
      </c>
      <c r="DM326" s="6">
        <v>-15346.24</v>
      </c>
      <c r="DN326" s="6">
        <v>-12299.18</v>
      </c>
      <c r="DO326" s="6">
        <v>-11309.84</v>
      </c>
      <c r="DP326" s="6">
        <v>-10696.01</v>
      </c>
      <c r="DQ326" s="6">
        <v>-8546.5499999999993</v>
      </c>
      <c r="DR326" s="6">
        <v>-8913.4699999999993</v>
      </c>
      <c r="DS326" s="6">
        <v>-7193</v>
      </c>
      <c r="DT326" s="6">
        <v>-9521.3700000000008</v>
      </c>
      <c r="DU326" s="6">
        <v>-7249.67</v>
      </c>
      <c r="DV326" s="6">
        <v>-8119.27</v>
      </c>
      <c r="DW326" s="6">
        <v>-8260.24</v>
      </c>
      <c r="DX326" s="6">
        <v>-8092.72</v>
      </c>
      <c r="DY326" s="6">
        <v>-7405.58</v>
      </c>
      <c r="DZ326" s="6">
        <v>-7609.08</v>
      </c>
      <c r="EA326" s="6">
        <v>-7196.37</v>
      </c>
      <c r="EB326" s="6">
        <v>-8268.18</v>
      </c>
      <c r="EC326" s="6">
        <v>-6267.37</v>
      </c>
      <c r="ED326" s="6">
        <v>-7012.5</v>
      </c>
      <c r="EE326" s="6">
        <v>-6645.91</v>
      </c>
      <c r="EF326" s="6">
        <v>-6881.92</v>
      </c>
      <c r="EG326" s="6">
        <v>-8088.44</v>
      </c>
      <c r="EH326" s="6">
        <v>-6465.82</v>
      </c>
      <c r="EI326" s="6">
        <v>-4817.1899999999996</v>
      </c>
      <c r="EJ326" s="6">
        <v>-5135.13</v>
      </c>
      <c r="EK326" s="6">
        <v>-8312.01</v>
      </c>
      <c r="EL326" s="6">
        <v>-9118.48</v>
      </c>
      <c r="EM326" s="6">
        <v>-8911.35</v>
      </c>
      <c r="EN326" s="6">
        <v>-9193.23</v>
      </c>
      <c r="EO326" s="6">
        <v>-7968.17</v>
      </c>
      <c r="EP326" s="6">
        <v>-8101.92</v>
      </c>
      <c r="EQ326" s="6">
        <v>-7621.77</v>
      </c>
      <c r="ER326" s="6">
        <v>-7481.25</v>
      </c>
      <c r="ES326" s="6">
        <v>-5109.68</v>
      </c>
      <c r="ET326" s="6">
        <v>-8815.31</v>
      </c>
      <c r="EU326" s="6">
        <v>-8116.14</v>
      </c>
      <c r="EV326" s="6">
        <v>-6936.86</v>
      </c>
      <c r="EW326" s="6">
        <v>-7833.35</v>
      </c>
      <c r="EX326" s="6">
        <v>-7091.19</v>
      </c>
      <c r="EY326" s="6">
        <v>-8154.12</v>
      </c>
      <c r="EZ326" s="6">
        <v>-8722.7900000000009</v>
      </c>
      <c r="FA326" s="6">
        <v>-5542.21</v>
      </c>
      <c r="FB326" s="6">
        <v>-4426.3100000000004</v>
      </c>
      <c r="FC326" s="6" t="s">
        <v>95</v>
      </c>
      <c r="FD326" s="6" t="s">
        <v>95</v>
      </c>
      <c r="FE326" s="6" t="s">
        <v>95</v>
      </c>
      <c r="FF326" s="6" t="s">
        <v>95</v>
      </c>
      <c r="FG326" s="6" t="s">
        <v>95</v>
      </c>
      <c r="FH326" s="6" t="s">
        <v>95</v>
      </c>
      <c r="FI326" s="6" t="s">
        <v>95</v>
      </c>
      <c r="FJ326" s="6" t="s">
        <v>95</v>
      </c>
      <c r="FK326" s="6" t="s">
        <v>95</v>
      </c>
      <c r="FL326" s="6" t="s">
        <v>95</v>
      </c>
      <c r="FM326" s="6" t="s">
        <v>95</v>
      </c>
      <c r="FN326" s="6" t="s">
        <v>95</v>
      </c>
      <c r="FO326" s="6" t="s">
        <v>95</v>
      </c>
      <c r="FP326" s="6" t="s">
        <v>95</v>
      </c>
      <c r="FQ326" s="6" t="s">
        <v>95</v>
      </c>
      <c r="FR326" s="6" t="s">
        <v>95</v>
      </c>
      <c r="FS326" s="6" t="s">
        <v>95</v>
      </c>
      <c r="FT326" s="6" t="s">
        <v>95</v>
      </c>
      <c r="FU326" s="6" t="s">
        <v>95</v>
      </c>
      <c r="FV326" s="6" t="s">
        <v>95</v>
      </c>
      <c r="FW326" s="6" t="s">
        <v>95</v>
      </c>
      <c r="FX326" s="6" t="s">
        <v>95</v>
      </c>
      <c r="FY326" s="6" t="s">
        <v>95</v>
      </c>
      <c r="FZ326" s="6" t="s">
        <v>95</v>
      </c>
      <c r="GA326" s="6" t="s">
        <v>95</v>
      </c>
      <c r="GB326" s="6" t="s">
        <v>95</v>
      </c>
      <c r="GC326" s="6" t="s">
        <v>95</v>
      </c>
      <c r="GD326" s="6" t="s">
        <v>95</v>
      </c>
      <c r="GE326" s="6" t="s">
        <v>95</v>
      </c>
      <c r="GF326" s="6" t="s">
        <v>95</v>
      </c>
      <c r="GG326" s="6" t="s">
        <v>95</v>
      </c>
      <c r="GH326" s="6" t="s">
        <v>95</v>
      </c>
      <c r="GI326" s="6" t="s">
        <v>95</v>
      </c>
      <c r="GJ326" s="6" t="s">
        <v>95</v>
      </c>
      <c r="GK326" s="6" t="s">
        <v>95</v>
      </c>
      <c r="GL326" s="6" t="s">
        <v>95</v>
      </c>
      <c r="GM326" s="6" t="s">
        <v>95</v>
      </c>
      <c r="GN326" s="6" t="s">
        <v>95</v>
      </c>
      <c r="GO326" s="6" t="s">
        <v>95</v>
      </c>
      <c r="GP326" s="6" t="s">
        <v>95</v>
      </c>
      <c r="GQ326" s="6" t="s">
        <v>95</v>
      </c>
      <c r="GR326" s="6" t="s">
        <v>95</v>
      </c>
      <c r="GS326" s="6" t="s">
        <v>95</v>
      </c>
      <c r="GT326" s="6" t="s">
        <v>95</v>
      </c>
      <c r="GU326" s="6" t="s">
        <v>95</v>
      </c>
      <c r="GV326" s="6" t="s">
        <v>95</v>
      </c>
      <c r="GW326" s="6" t="s">
        <v>95</v>
      </c>
      <c r="GX326" s="6" t="s">
        <v>95</v>
      </c>
      <c r="GY326" s="6" t="s">
        <v>95</v>
      </c>
      <c r="GZ326" s="6" t="s">
        <v>95</v>
      </c>
      <c r="HA326" s="6" t="s">
        <v>95</v>
      </c>
      <c r="HB326" s="6" t="s">
        <v>95</v>
      </c>
      <c r="HC326" s="6" t="s">
        <v>95</v>
      </c>
      <c r="HD326" s="6" t="s">
        <v>95</v>
      </c>
      <c r="HE326" s="6" t="s">
        <v>95</v>
      </c>
      <c r="HF326" s="6" t="s">
        <v>95</v>
      </c>
      <c r="HG326" s="6" t="s">
        <v>95</v>
      </c>
      <c r="HH326" s="6" t="s">
        <v>95</v>
      </c>
      <c r="HI326" s="6" t="s">
        <v>95</v>
      </c>
      <c r="HJ326" s="6" t="s">
        <v>95</v>
      </c>
      <c r="HK326" s="6" t="s">
        <v>95</v>
      </c>
      <c r="HL326" s="6" t="s">
        <v>95</v>
      </c>
      <c r="HM326" s="6" t="s">
        <v>95</v>
      </c>
      <c r="HN326" s="6" t="s">
        <v>95</v>
      </c>
      <c r="HO326" s="6" t="s">
        <v>95</v>
      </c>
      <c r="HP326" s="6" t="s">
        <v>95</v>
      </c>
      <c r="HQ326" s="6" t="s">
        <v>95</v>
      </c>
      <c r="HR326" s="6" t="s">
        <v>95</v>
      </c>
      <c r="HS326" s="6" t="s">
        <v>95</v>
      </c>
      <c r="HT326" s="6" t="s">
        <v>95</v>
      </c>
      <c r="HU326" s="6" t="s">
        <v>95</v>
      </c>
      <c r="HV326" s="6" t="s">
        <v>95</v>
      </c>
      <c r="HW326" s="6" t="s">
        <v>95</v>
      </c>
      <c r="HX326" s="6" t="s">
        <v>95</v>
      </c>
      <c r="HY326" s="6" t="s">
        <v>95</v>
      </c>
      <c r="HZ326" s="6" t="s">
        <v>95</v>
      </c>
      <c r="IA326" s="6" t="s">
        <v>95</v>
      </c>
      <c r="IB326" s="6" t="s">
        <v>95</v>
      </c>
      <c r="ME326" s="7"/>
    </row>
    <row r="327" spans="2:343" x14ac:dyDescent="0.2">
      <c r="B327" s="63"/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6">
        <v>0</v>
      </c>
      <c r="BT327" s="6">
        <v>0</v>
      </c>
      <c r="BU327" s="6">
        <v>0</v>
      </c>
      <c r="BV327" s="6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0</v>
      </c>
      <c r="CN327" s="6">
        <v>0</v>
      </c>
      <c r="CO327" s="6">
        <v>0</v>
      </c>
      <c r="CP327" s="6">
        <v>0</v>
      </c>
      <c r="CQ327" s="6">
        <v>0</v>
      </c>
      <c r="CR327" s="6">
        <v>0</v>
      </c>
      <c r="CS327" s="6">
        <v>0</v>
      </c>
      <c r="CT327" s="6">
        <v>0</v>
      </c>
      <c r="CU327" s="6">
        <v>0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0</v>
      </c>
      <c r="DD327" s="6">
        <v>0</v>
      </c>
      <c r="DE327" s="6">
        <v>0</v>
      </c>
      <c r="DF327" s="6">
        <v>0</v>
      </c>
      <c r="DG327" s="6">
        <v>0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0</v>
      </c>
      <c r="EN327" s="6">
        <v>0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</v>
      </c>
      <c r="EX327" s="6">
        <v>0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  <c r="FO327" s="6">
        <v>0</v>
      </c>
      <c r="FP327" s="6">
        <v>0</v>
      </c>
      <c r="FQ327" s="6">
        <v>0</v>
      </c>
      <c r="FR327" s="6">
        <v>0</v>
      </c>
      <c r="FS327" s="6">
        <v>0</v>
      </c>
      <c r="FT327" s="6">
        <v>0</v>
      </c>
      <c r="FU327" s="6">
        <v>0</v>
      </c>
      <c r="FV327" s="6">
        <v>0</v>
      </c>
      <c r="FW327" s="6">
        <v>0</v>
      </c>
      <c r="FX327" s="6">
        <v>0</v>
      </c>
      <c r="FY327" s="6">
        <v>0</v>
      </c>
      <c r="FZ327" s="6">
        <v>0</v>
      </c>
      <c r="GA327" s="6">
        <v>0</v>
      </c>
      <c r="GB327" s="6">
        <v>0</v>
      </c>
      <c r="GC327" s="6">
        <v>0</v>
      </c>
      <c r="GD327" s="6">
        <v>0</v>
      </c>
      <c r="GE327" s="6">
        <v>0</v>
      </c>
      <c r="GF327" s="6">
        <v>0</v>
      </c>
      <c r="GG327" s="6">
        <v>0</v>
      </c>
      <c r="GH327" s="6">
        <v>0</v>
      </c>
      <c r="GI327" s="6">
        <v>0</v>
      </c>
      <c r="GJ327" s="6">
        <v>0</v>
      </c>
      <c r="GK327" s="6">
        <v>0</v>
      </c>
      <c r="GL327" s="6">
        <v>0</v>
      </c>
      <c r="GM327" s="6">
        <v>0</v>
      </c>
      <c r="GN327" s="6">
        <v>0</v>
      </c>
      <c r="GO327" s="6">
        <v>0</v>
      </c>
      <c r="GP327" s="6">
        <v>0</v>
      </c>
      <c r="GQ327" s="6">
        <v>0</v>
      </c>
      <c r="GR327" s="6">
        <v>0</v>
      </c>
      <c r="GS327" s="6">
        <v>0</v>
      </c>
      <c r="GT327" s="6">
        <v>0</v>
      </c>
      <c r="GU327" s="6">
        <v>0</v>
      </c>
      <c r="GV327" s="6">
        <v>0</v>
      </c>
      <c r="GW327" s="6">
        <v>0</v>
      </c>
      <c r="GX327" s="6">
        <v>0</v>
      </c>
      <c r="GY327" s="6">
        <v>0</v>
      </c>
      <c r="GZ327" s="6">
        <v>0</v>
      </c>
      <c r="HA327" s="6">
        <v>0</v>
      </c>
      <c r="HB327" s="6">
        <v>0</v>
      </c>
      <c r="HC327" s="6">
        <v>0</v>
      </c>
      <c r="HD327" s="6">
        <v>0</v>
      </c>
      <c r="HE327" s="6">
        <v>0</v>
      </c>
      <c r="HF327" s="6">
        <v>0</v>
      </c>
      <c r="HG327" s="6">
        <v>0</v>
      </c>
      <c r="HH327" s="6">
        <v>0</v>
      </c>
      <c r="HI327" s="6">
        <v>0</v>
      </c>
      <c r="HJ327" s="6">
        <v>0</v>
      </c>
      <c r="HK327" s="6">
        <v>0</v>
      </c>
      <c r="HL327" s="6">
        <v>0</v>
      </c>
      <c r="HM327" s="6">
        <v>0</v>
      </c>
      <c r="HN327" s="6">
        <v>0</v>
      </c>
      <c r="HO327" s="6">
        <v>0</v>
      </c>
      <c r="HP327" s="6">
        <v>0</v>
      </c>
      <c r="HQ327" s="6">
        <v>0</v>
      </c>
      <c r="HR327" s="6">
        <v>0</v>
      </c>
      <c r="HS327" s="6">
        <v>0</v>
      </c>
      <c r="HT327" s="6">
        <v>0</v>
      </c>
      <c r="HU327" s="6">
        <v>0</v>
      </c>
      <c r="HV327" s="6">
        <v>0</v>
      </c>
      <c r="HW327" s="6">
        <v>0</v>
      </c>
      <c r="HX327" s="6">
        <v>0</v>
      </c>
      <c r="HY327" s="6">
        <v>0</v>
      </c>
      <c r="HZ327" s="6">
        <v>0</v>
      </c>
      <c r="IA327" s="6">
        <v>0</v>
      </c>
      <c r="IB327" s="6">
        <v>0</v>
      </c>
      <c r="ME327" s="7"/>
    </row>
    <row r="328" spans="2:343" x14ac:dyDescent="0.2">
      <c r="B328" s="69" t="s">
        <v>42</v>
      </c>
      <c r="C328" s="6">
        <v>40436.720000000001</v>
      </c>
      <c r="D328" s="6">
        <v>39931.07</v>
      </c>
      <c r="E328" s="6">
        <v>39979.99</v>
      </c>
      <c r="F328" s="6">
        <v>39763.760000000002</v>
      </c>
      <c r="G328" s="6">
        <v>40461.160000000003</v>
      </c>
      <c r="H328" s="6">
        <v>40257.360000000001</v>
      </c>
      <c r="I328" s="6">
        <v>40288.33</v>
      </c>
      <c r="J328" s="6">
        <v>40535.74</v>
      </c>
      <c r="K328" s="6">
        <v>85185.09</v>
      </c>
      <c r="L328" s="6">
        <v>85033.93</v>
      </c>
      <c r="M328" s="6">
        <v>85363.19</v>
      </c>
      <c r="N328" s="6">
        <v>85340.01</v>
      </c>
      <c r="O328" s="6">
        <v>138318.96</v>
      </c>
      <c r="P328" s="6">
        <v>138295.89000000001</v>
      </c>
      <c r="Q328" s="6">
        <v>138656.49</v>
      </c>
      <c r="R328" s="6">
        <v>140658.29</v>
      </c>
      <c r="S328" s="6">
        <v>140664.56</v>
      </c>
      <c r="T328" s="6">
        <v>188483.87</v>
      </c>
      <c r="U328" s="6">
        <v>188358.73</v>
      </c>
      <c r="V328" s="6">
        <v>188141.48</v>
      </c>
      <c r="W328" s="6">
        <v>187997.72</v>
      </c>
      <c r="X328" s="6">
        <v>187769.39</v>
      </c>
      <c r="Y328" s="6">
        <v>187730.46</v>
      </c>
      <c r="Z328" s="6">
        <v>186823.53</v>
      </c>
      <c r="AA328" s="6">
        <v>187842.77</v>
      </c>
      <c r="AB328" s="6">
        <v>187121.07</v>
      </c>
      <c r="AC328" s="6">
        <v>187450.8</v>
      </c>
      <c r="AD328" s="6">
        <v>187834.6</v>
      </c>
      <c r="AE328" s="6">
        <v>187859.3</v>
      </c>
      <c r="AF328" s="6">
        <v>186467.01</v>
      </c>
      <c r="AG328" s="6">
        <v>188645.07</v>
      </c>
      <c r="AH328" s="6">
        <v>188676.41</v>
      </c>
      <c r="AI328" s="6">
        <v>188257.72</v>
      </c>
      <c r="AJ328" s="6">
        <v>188416.73</v>
      </c>
      <c r="AK328" s="6">
        <v>189387.61</v>
      </c>
      <c r="AL328" s="6">
        <v>189441.75</v>
      </c>
      <c r="AM328" s="6">
        <v>189852.46</v>
      </c>
      <c r="AN328" s="6">
        <v>189296.5</v>
      </c>
      <c r="AO328" s="6">
        <v>188497.5</v>
      </c>
      <c r="AP328" s="6">
        <v>189475.42</v>
      </c>
      <c r="AQ328" s="6">
        <v>189500.19</v>
      </c>
      <c r="AR328" s="6">
        <v>189813.46</v>
      </c>
      <c r="AS328" s="6">
        <v>186099.6</v>
      </c>
      <c r="AT328" s="6">
        <v>187662.87</v>
      </c>
      <c r="AU328" s="6">
        <v>188394.95</v>
      </c>
      <c r="AV328" s="6">
        <v>187968.02</v>
      </c>
      <c r="AW328" s="6">
        <v>188582.83</v>
      </c>
      <c r="AX328" s="6">
        <v>182437.96</v>
      </c>
      <c r="AY328" s="6">
        <v>181279.03</v>
      </c>
      <c r="AZ328" s="6">
        <v>181124.65</v>
      </c>
      <c r="BA328" s="6">
        <v>178574.26</v>
      </c>
      <c r="BB328" s="6">
        <v>179302.26</v>
      </c>
      <c r="BC328" s="6">
        <v>172550.25</v>
      </c>
      <c r="BD328" s="6">
        <v>172680.71</v>
      </c>
      <c r="BE328" s="6">
        <v>172420.7</v>
      </c>
      <c r="BF328" s="6">
        <v>175940.93</v>
      </c>
      <c r="BG328" s="6">
        <v>165329.71</v>
      </c>
      <c r="BH328" s="6">
        <v>159986.74</v>
      </c>
      <c r="BI328" s="6">
        <v>157417.75</v>
      </c>
      <c r="BJ328" s="6">
        <v>158057.32</v>
      </c>
      <c r="BK328" s="6">
        <v>135045.17000000001</v>
      </c>
      <c r="BL328" s="6">
        <v>153752.84</v>
      </c>
      <c r="BM328" s="6">
        <v>151879.41</v>
      </c>
      <c r="BN328" s="6">
        <v>152651.43</v>
      </c>
      <c r="BO328" s="6">
        <v>152550.29</v>
      </c>
      <c r="BP328" s="6">
        <v>145568.56</v>
      </c>
      <c r="BQ328" s="6">
        <v>145800.18</v>
      </c>
      <c r="BR328" s="6">
        <v>138523.75</v>
      </c>
      <c r="BS328" s="6">
        <v>129980.25</v>
      </c>
      <c r="BT328" s="6">
        <v>129291.56</v>
      </c>
      <c r="BU328" s="6">
        <v>129264.06</v>
      </c>
      <c r="BV328" s="6">
        <v>126146.42</v>
      </c>
      <c r="BW328" s="6">
        <v>127064.27</v>
      </c>
      <c r="BX328" s="6">
        <v>126114.44</v>
      </c>
      <c r="BY328" s="6">
        <v>107090</v>
      </c>
      <c r="BZ328" s="6">
        <v>100862.45</v>
      </c>
      <c r="CA328" s="6">
        <v>97228.92</v>
      </c>
      <c r="CB328" s="6">
        <v>97390.97</v>
      </c>
      <c r="CC328" s="6">
        <v>97933.67</v>
      </c>
      <c r="CD328" s="6">
        <v>98329.5</v>
      </c>
      <c r="CE328" s="6">
        <v>98736.45</v>
      </c>
      <c r="CF328" s="6">
        <v>98337.11</v>
      </c>
      <c r="CG328" s="6">
        <v>98477.26</v>
      </c>
      <c r="CH328" s="6">
        <v>97182.84</v>
      </c>
      <c r="CI328" s="6">
        <v>85683.88</v>
      </c>
      <c r="CJ328" s="6">
        <v>69456.95</v>
      </c>
      <c r="CK328" s="6">
        <v>69863.87</v>
      </c>
      <c r="CL328" s="6">
        <v>68306.19</v>
      </c>
      <c r="CM328" s="6">
        <v>67759.95</v>
      </c>
      <c r="CN328" s="6">
        <v>68220.289999999994</v>
      </c>
      <c r="CO328" s="6">
        <v>69287.199999999997</v>
      </c>
      <c r="CP328" s="6">
        <v>68663.39</v>
      </c>
      <c r="CQ328" s="6">
        <v>74879.62</v>
      </c>
      <c r="CR328" s="6">
        <v>74678.080000000002</v>
      </c>
      <c r="CS328" s="6">
        <v>58718.68</v>
      </c>
      <c r="CT328" s="6">
        <v>57460.09</v>
      </c>
      <c r="CU328" s="6">
        <v>57482.66</v>
      </c>
      <c r="CV328" s="6">
        <v>57486.81</v>
      </c>
      <c r="CW328" s="6">
        <v>56754.43</v>
      </c>
      <c r="CX328" s="6">
        <v>65255.77</v>
      </c>
      <c r="CY328" s="6">
        <v>64828.17</v>
      </c>
      <c r="CZ328" s="6">
        <v>66308.990000000005</v>
      </c>
      <c r="DA328" s="6">
        <v>68406.58</v>
      </c>
      <c r="DB328" s="6">
        <v>68007.39</v>
      </c>
      <c r="DC328" s="6">
        <v>70362.05</v>
      </c>
      <c r="DD328" s="6">
        <v>70073.289999999994</v>
      </c>
      <c r="DE328" s="6">
        <v>68923.31</v>
      </c>
      <c r="DF328" s="6">
        <v>331902.28000000003</v>
      </c>
      <c r="DG328" s="6">
        <v>61376.53</v>
      </c>
      <c r="DH328" s="6">
        <v>61177.23</v>
      </c>
      <c r="DI328" s="6">
        <v>61196.35</v>
      </c>
      <c r="DJ328" s="6">
        <v>60309.36</v>
      </c>
      <c r="DK328" s="6">
        <v>61997.77</v>
      </c>
      <c r="DL328" s="6">
        <v>62003.37</v>
      </c>
      <c r="DM328" s="6">
        <v>62036.12</v>
      </c>
      <c r="DN328" s="6">
        <v>63980.97</v>
      </c>
      <c r="DO328" s="6">
        <v>63692.56</v>
      </c>
      <c r="DP328" s="6">
        <v>65402.33</v>
      </c>
      <c r="DQ328" s="6">
        <v>65150.31</v>
      </c>
      <c r="DR328" s="6">
        <v>64819.99</v>
      </c>
      <c r="DS328" s="6">
        <v>65221.85</v>
      </c>
      <c r="DT328" s="6">
        <v>62328.33</v>
      </c>
      <c r="DU328" s="6">
        <v>62229.97</v>
      </c>
      <c r="DV328" s="6">
        <v>63375.45</v>
      </c>
      <c r="DW328" s="6">
        <v>64540.06</v>
      </c>
      <c r="DX328" s="6">
        <v>65932.41</v>
      </c>
      <c r="DY328" s="6">
        <v>66789.39</v>
      </c>
      <c r="DZ328" s="6">
        <v>66560.09</v>
      </c>
      <c r="EA328" s="6">
        <v>66466.509999999995</v>
      </c>
      <c r="EB328" s="6">
        <v>66628.91</v>
      </c>
      <c r="EC328" s="6">
        <v>61198.96</v>
      </c>
      <c r="ED328" s="6">
        <v>61298.76</v>
      </c>
      <c r="EE328" s="6">
        <v>61587.25</v>
      </c>
      <c r="EF328" s="6">
        <v>62176.74</v>
      </c>
      <c r="EG328" s="6">
        <v>62213.56</v>
      </c>
      <c r="EH328" s="6">
        <v>62265.7</v>
      </c>
      <c r="EI328" s="6">
        <v>62744.36</v>
      </c>
      <c r="EJ328" s="6">
        <v>63005.07</v>
      </c>
      <c r="EK328" s="6">
        <v>62940.39</v>
      </c>
      <c r="EL328" s="6">
        <v>-2314.69</v>
      </c>
      <c r="EM328" s="6">
        <v>-10851.91</v>
      </c>
      <c r="EN328" s="6">
        <v>-10891.96</v>
      </c>
      <c r="EO328" s="6">
        <v>-10968.62</v>
      </c>
      <c r="EP328" s="6">
        <v>-11516.18</v>
      </c>
      <c r="EQ328" s="6">
        <v>-11313.17</v>
      </c>
      <c r="ER328" s="6">
        <v>-11001.23</v>
      </c>
      <c r="ES328" s="6">
        <v>-10945.63</v>
      </c>
      <c r="ET328" s="6">
        <v>-10987.31</v>
      </c>
      <c r="EU328" s="6">
        <v>-10994.09</v>
      </c>
      <c r="EV328" s="6">
        <v>-10855.02</v>
      </c>
      <c r="EW328" s="6">
        <v>-10671.23</v>
      </c>
      <c r="EX328" s="6">
        <v>-10892.7</v>
      </c>
      <c r="EY328" s="6">
        <v>5680.32</v>
      </c>
      <c r="EZ328" s="6">
        <v>5516.52</v>
      </c>
      <c r="FA328" s="6">
        <v>5991.24</v>
      </c>
      <c r="FB328" s="6">
        <v>5709.15</v>
      </c>
      <c r="FC328" s="6" t="s">
        <v>95</v>
      </c>
      <c r="FD328" s="6" t="s">
        <v>95</v>
      </c>
      <c r="FE328" s="6" t="s">
        <v>95</v>
      </c>
      <c r="FF328" s="6" t="s">
        <v>95</v>
      </c>
      <c r="FG328" s="6" t="s">
        <v>95</v>
      </c>
      <c r="FH328" s="6" t="s">
        <v>95</v>
      </c>
      <c r="FI328" s="6" t="s">
        <v>95</v>
      </c>
      <c r="FJ328" s="6" t="s">
        <v>95</v>
      </c>
      <c r="FK328" s="6" t="s">
        <v>95</v>
      </c>
      <c r="FL328" s="6" t="s">
        <v>95</v>
      </c>
      <c r="FM328" s="6" t="s">
        <v>95</v>
      </c>
      <c r="FN328" s="6" t="s">
        <v>95</v>
      </c>
      <c r="FO328" s="6" t="s">
        <v>95</v>
      </c>
      <c r="FP328" s="6" t="s">
        <v>95</v>
      </c>
      <c r="FQ328" s="6" t="s">
        <v>95</v>
      </c>
      <c r="FR328" s="6" t="s">
        <v>95</v>
      </c>
      <c r="FS328" s="6" t="s">
        <v>95</v>
      </c>
      <c r="FT328" s="6" t="s">
        <v>95</v>
      </c>
      <c r="FU328" s="6" t="s">
        <v>95</v>
      </c>
      <c r="FV328" s="6" t="s">
        <v>95</v>
      </c>
      <c r="FW328" s="6" t="s">
        <v>95</v>
      </c>
      <c r="FX328" s="6" t="s">
        <v>95</v>
      </c>
      <c r="FY328" s="6" t="s">
        <v>95</v>
      </c>
      <c r="FZ328" s="6" t="s">
        <v>95</v>
      </c>
      <c r="GA328" s="6" t="s">
        <v>95</v>
      </c>
      <c r="GB328" s="6" t="s">
        <v>95</v>
      </c>
      <c r="GC328" s="6" t="s">
        <v>95</v>
      </c>
      <c r="GD328" s="6" t="s">
        <v>95</v>
      </c>
      <c r="GE328" s="6" t="s">
        <v>95</v>
      </c>
      <c r="GF328" s="6" t="s">
        <v>95</v>
      </c>
      <c r="GG328" s="6" t="s">
        <v>95</v>
      </c>
      <c r="GH328" s="6" t="s">
        <v>95</v>
      </c>
      <c r="GI328" s="6" t="s">
        <v>95</v>
      </c>
      <c r="GJ328" s="6" t="s">
        <v>95</v>
      </c>
      <c r="GK328" s="6" t="s">
        <v>95</v>
      </c>
      <c r="GL328" s="6" t="s">
        <v>95</v>
      </c>
      <c r="GM328" s="6" t="s">
        <v>95</v>
      </c>
      <c r="GN328" s="6" t="s">
        <v>95</v>
      </c>
      <c r="GO328" s="6" t="s">
        <v>95</v>
      </c>
      <c r="GP328" s="6" t="s">
        <v>95</v>
      </c>
      <c r="GQ328" s="6" t="s">
        <v>95</v>
      </c>
      <c r="GR328" s="6" t="s">
        <v>95</v>
      </c>
      <c r="GS328" s="6" t="s">
        <v>95</v>
      </c>
      <c r="GT328" s="6" t="s">
        <v>95</v>
      </c>
      <c r="GU328" s="6" t="s">
        <v>95</v>
      </c>
      <c r="GV328" s="6" t="s">
        <v>95</v>
      </c>
      <c r="GW328" s="6" t="s">
        <v>95</v>
      </c>
      <c r="GX328" s="6" t="s">
        <v>95</v>
      </c>
      <c r="GY328" s="6" t="s">
        <v>95</v>
      </c>
      <c r="GZ328" s="6" t="s">
        <v>95</v>
      </c>
      <c r="HA328" s="6" t="s">
        <v>95</v>
      </c>
      <c r="HB328" s="6" t="s">
        <v>95</v>
      </c>
      <c r="HC328" s="6" t="s">
        <v>95</v>
      </c>
      <c r="HD328" s="6" t="s">
        <v>95</v>
      </c>
      <c r="HE328" s="6" t="s">
        <v>95</v>
      </c>
      <c r="HF328" s="6" t="s">
        <v>95</v>
      </c>
      <c r="HG328" s="6" t="s">
        <v>95</v>
      </c>
      <c r="HH328" s="6" t="s">
        <v>95</v>
      </c>
      <c r="HI328" s="6" t="s">
        <v>95</v>
      </c>
      <c r="HJ328" s="6" t="s">
        <v>95</v>
      </c>
      <c r="HK328" s="6" t="s">
        <v>95</v>
      </c>
      <c r="HL328" s="6" t="s">
        <v>95</v>
      </c>
      <c r="HM328" s="6" t="s">
        <v>95</v>
      </c>
      <c r="HN328" s="6" t="s">
        <v>95</v>
      </c>
      <c r="HO328" s="6" t="s">
        <v>95</v>
      </c>
      <c r="HP328" s="6" t="s">
        <v>95</v>
      </c>
      <c r="HQ328" s="6" t="s">
        <v>95</v>
      </c>
      <c r="HR328" s="6" t="s">
        <v>95</v>
      </c>
      <c r="HS328" s="6" t="s">
        <v>95</v>
      </c>
      <c r="HT328" s="6" t="s">
        <v>95</v>
      </c>
      <c r="HU328" s="6" t="s">
        <v>95</v>
      </c>
      <c r="HV328" s="6" t="s">
        <v>95</v>
      </c>
      <c r="HW328" s="6" t="s">
        <v>95</v>
      </c>
      <c r="HX328" s="6" t="s">
        <v>95</v>
      </c>
      <c r="HY328" s="6" t="s">
        <v>95</v>
      </c>
      <c r="HZ328" s="6" t="s">
        <v>95</v>
      </c>
      <c r="IA328" s="6" t="s">
        <v>95</v>
      </c>
      <c r="IB328" s="6" t="s">
        <v>95</v>
      </c>
      <c r="ME328" s="7"/>
    </row>
    <row r="329" spans="2:343" x14ac:dyDescent="0.2">
      <c r="B329" s="64" t="s">
        <v>43</v>
      </c>
      <c r="C329" s="6">
        <v>128825.01</v>
      </c>
      <c r="D329" s="6">
        <v>128184.76</v>
      </c>
      <c r="E329" s="6">
        <v>128304.76</v>
      </c>
      <c r="F329" s="6">
        <v>128126.09</v>
      </c>
      <c r="G329" s="6">
        <v>128121.4</v>
      </c>
      <c r="H329" s="6">
        <v>127916.43</v>
      </c>
      <c r="I329" s="6">
        <v>128243.88</v>
      </c>
      <c r="J329" s="6">
        <v>128082.07</v>
      </c>
      <c r="K329" s="6">
        <v>173592.26</v>
      </c>
      <c r="L329" s="6">
        <v>173402.8</v>
      </c>
      <c r="M329" s="6">
        <v>173855.32</v>
      </c>
      <c r="N329" s="6">
        <v>173886.16</v>
      </c>
      <c r="O329" s="6">
        <v>227172.25</v>
      </c>
      <c r="P329" s="6">
        <v>227085.92</v>
      </c>
      <c r="Q329" s="6">
        <v>227559.95</v>
      </c>
      <c r="R329" s="6">
        <v>229529.96</v>
      </c>
      <c r="S329" s="6">
        <v>229486.54</v>
      </c>
      <c r="T329" s="6">
        <v>278039.09000000003</v>
      </c>
      <c r="U329" s="6">
        <v>277796.38</v>
      </c>
      <c r="V329" s="6">
        <v>277523.34999999998</v>
      </c>
      <c r="W329" s="6">
        <v>277377.44</v>
      </c>
      <c r="X329" s="6">
        <v>276754.18</v>
      </c>
      <c r="Y329" s="6">
        <v>276564.17</v>
      </c>
      <c r="Z329" s="6">
        <v>276288.01</v>
      </c>
      <c r="AA329" s="6">
        <v>276634.32</v>
      </c>
      <c r="AB329" s="6">
        <v>276201.34000000003</v>
      </c>
      <c r="AC329" s="6">
        <v>276474.92</v>
      </c>
      <c r="AD329" s="6">
        <v>277046.46999999997</v>
      </c>
      <c r="AE329" s="6">
        <v>277236.99</v>
      </c>
      <c r="AF329" s="6">
        <v>277009.25</v>
      </c>
      <c r="AG329" s="6">
        <v>279035.14</v>
      </c>
      <c r="AH329" s="6">
        <v>279048.40000000002</v>
      </c>
      <c r="AI329" s="6">
        <v>278545.15999999997</v>
      </c>
      <c r="AJ329" s="6">
        <v>278737.46999999997</v>
      </c>
      <c r="AK329" s="6">
        <v>280175.03999999998</v>
      </c>
      <c r="AL329" s="6">
        <v>280275.96000000002</v>
      </c>
      <c r="AM329" s="6">
        <v>280740.03000000003</v>
      </c>
      <c r="AN329" s="6">
        <v>281071.65999999997</v>
      </c>
      <c r="AO329" s="6">
        <v>282179.76</v>
      </c>
      <c r="AP329" s="6">
        <v>282033.71000000002</v>
      </c>
      <c r="AQ329" s="6">
        <v>282098.96000000002</v>
      </c>
      <c r="AR329" s="6">
        <v>282543.94</v>
      </c>
      <c r="AS329" s="6">
        <v>278905.67</v>
      </c>
      <c r="AT329" s="6">
        <v>281176.46999999997</v>
      </c>
      <c r="AU329" s="6">
        <v>282002.40999999997</v>
      </c>
      <c r="AV329" s="6">
        <v>281608.96999999997</v>
      </c>
      <c r="AW329" s="6">
        <v>282426.96000000002</v>
      </c>
      <c r="AX329" s="6">
        <v>276955.94</v>
      </c>
      <c r="AY329" s="6">
        <v>275929.74</v>
      </c>
      <c r="AZ329" s="6">
        <v>275595.89</v>
      </c>
      <c r="BA329" s="6">
        <v>272983.55</v>
      </c>
      <c r="BB329" s="6">
        <v>273822.88</v>
      </c>
      <c r="BC329" s="6">
        <v>266725.64</v>
      </c>
      <c r="BD329" s="6">
        <v>266793.74</v>
      </c>
      <c r="BE329" s="6">
        <v>266655.34999999998</v>
      </c>
      <c r="BF329" s="6">
        <v>266773.96000000002</v>
      </c>
      <c r="BG329" s="6">
        <v>257077.12</v>
      </c>
      <c r="BH329" s="6">
        <v>251563.76</v>
      </c>
      <c r="BI329" s="6">
        <v>249048.79</v>
      </c>
      <c r="BJ329" s="6">
        <v>249636.55</v>
      </c>
      <c r="BK329" s="6">
        <v>227713.24</v>
      </c>
      <c r="BL329" s="6">
        <v>246505.79</v>
      </c>
      <c r="BM329" s="6">
        <v>244702.93</v>
      </c>
      <c r="BN329" s="6">
        <v>245582.69</v>
      </c>
      <c r="BO329" s="6">
        <v>245491.95</v>
      </c>
      <c r="BP329" s="6">
        <v>240220.35</v>
      </c>
      <c r="BQ329" s="6">
        <v>240439.63</v>
      </c>
      <c r="BR329" s="6">
        <v>233128.43</v>
      </c>
      <c r="BS329" s="6">
        <v>224493.01</v>
      </c>
      <c r="BT329" s="6">
        <v>222765.19</v>
      </c>
      <c r="BU329" s="6">
        <v>222616.7</v>
      </c>
      <c r="BV329" s="6">
        <v>219371.98</v>
      </c>
      <c r="BW329" s="6">
        <v>220414.3</v>
      </c>
      <c r="BX329" s="6">
        <v>219265.19</v>
      </c>
      <c r="BY329" s="6">
        <v>200260.37</v>
      </c>
      <c r="BZ329" s="6">
        <v>193870.88</v>
      </c>
      <c r="CA329" s="6">
        <v>190546.69</v>
      </c>
      <c r="CB329" s="6">
        <v>191002.49</v>
      </c>
      <c r="CC329" s="6">
        <v>192103.92</v>
      </c>
      <c r="CD329" s="6">
        <v>192302.43</v>
      </c>
      <c r="CE329" s="6">
        <v>192721.74</v>
      </c>
      <c r="CF329" s="6">
        <v>192416.82</v>
      </c>
      <c r="CG329" s="6">
        <v>192021.7</v>
      </c>
      <c r="CH329" s="6">
        <v>190519.29</v>
      </c>
      <c r="CI329" s="6">
        <v>178615.79</v>
      </c>
      <c r="CJ329" s="6">
        <v>162569.46</v>
      </c>
      <c r="CK329" s="6">
        <v>160454.21</v>
      </c>
      <c r="CL329" s="6">
        <v>158574.14000000001</v>
      </c>
      <c r="CM329" s="6">
        <v>157980.26999999999</v>
      </c>
      <c r="CN329" s="6">
        <v>158592.29999999999</v>
      </c>
      <c r="CO329" s="6">
        <v>159882.41</v>
      </c>
      <c r="CP329" s="6">
        <v>158482.41</v>
      </c>
      <c r="CQ329" s="6">
        <v>164493.76000000001</v>
      </c>
      <c r="CR329" s="6">
        <v>164115.38</v>
      </c>
      <c r="CS329" s="6">
        <v>147852.42000000001</v>
      </c>
      <c r="CT329" s="6">
        <v>143196.89000000001</v>
      </c>
      <c r="CU329" s="6">
        <v>143142.44</v>
      </c>
      <c r="CV329" s="6">
        <v>143060.16</v>
      </c>
      <c r="CW329" s="6">
        <v>142255.94</v>
      </c>
      <c r="CX329" s="6">
        <v>150880.46</v>
      </c>
      <c r="CY329" s="6">
        <v>150435.32</v>
      </c>
      <c r="CZ329" s="6">
        <v>152259.32</v>
      </c>
      <c r="DA329" s="6">
        <v>154476.06</v>
      </c>
      <c r="DB329" s="6">
        <v>154176.24</v>
      </c>
      <c r="DC329" s="6">
        <v>159686.65</v>
      </c>
      <c r="DD329" s="6">
        <v>159307.07999999999</v>
      </c>
      <c r="DE329" s="6">
        <v>157966.48000000001</v>
      </c>
      <c r="DF329" s="6">
        <v>420291.24</v>
      </c>
      <c r="DG329" s="6">
        <v>147398.71</v>
      </c>
      <c r="DH329" s="6">
        <v>147191.74</v>
      </c>
      <c r="DI329" s="6">
        <v>147176.78</v>
      </c>
      <c r="DJ329" s="6">
        <v>146167.14000000001</v>
      </c>
      <c r="DK329" s="6">
        <v>146613.20000000001</v>
      </c>
      <c r="DL329" s="6">
        <v>146576.13</v>
      </c>
      <c r="DM329" s="6">
        <v>146545.09</v>
      </c>
      <c r="DN329" s="6">
        <v>148885.17000000001</v>
      </c>
      <c r="DO329" s="6">
        <v>148495.5</v>
      </c>
      <c r="DP329" s="6">
        <v>151659.1</v>
      </c>
      <c r="DQ329" s="6">
        <v>151348.19</v>
      </c>
      <c r="DR329" s="6">
        <v>150963.31</v>
      </c>
      <c r="DS329" s="6">
        <v>151424.67000000001</v>
      </c>
      <c r="DT329" s="6">
        <v>148695.43</v>
      </c>
      <c r="DU329" s="6">
        <v>148552.89000000001</v>
      </c>
      <c r="DV329" s="6">
        <v>149861.57</v>
      </c>
      <c r="DW329" s="6">
        <v>151302.60999999999</v>
      </c>
      <c r="DX329" s="6">
        <v>149264.14000000001</v>
      </c>
      <c r="DY329" s="6">
        <v>149973.68</v>
      </c>
      <c r="DZ329" s="6">
        <v>149716.34</v>
      </c>
      <c r="EA329" s="6">
        <v>149614.98000000001</v>
      </c>
      <c r="EB329" s="6">
        <v>150201.78</v>
      </c>
      <c r="EC329" s="6">
        <v>151280.70000000001</v>
      </c>
      <c r="ED329" s="6">
        <v>151328.17000000001</v>
      </c>
      <c r="EE329" s="6">
        <v>151382.63</v>
      </c>
      <c r="EF329" s="6">
        <v>151831.49</v>
      </c>
      <c r="EG329" s="6">
        <v>151791.54</v>
      </c>
      <c r="EH329" s="6">
        <v>151804.26999999999</v>
      </c>
      <c r="EI329" s="6">
        <v>152304.39000000001</v>
      </c>
      <c r="EJ329" s="6">
        <v>152590.68</v>
      </c>
      <c r="EK329" s="6">
        <v>152563.25</v>
      </c>
      <c r="EL329" s="6">
        <v>154104.32000000001</v>
      </c>
      <c r="EM329" s="6">
        <v>155119.67000000001</v>
      </c>
      <c r="EN329" s="6">
        <v>155192.18</v>
      </c>
      <c r="EO329" s="6">
        <v>155130.07</v>
      </c>
      <c r="EP329" s="6">
        <v>155757.43</v>
      </c>
      <c r="EQ329" s="6">
        <v>156019.04</v>
      </c>
      <c r="ER329" s="6">
        <v>156409.60999999999</v>
      </c>
      <c r="ES329" s="6">
        <v>156730.15</v>
      </c>
      <c r="ET329" s="6">
        <v>156809.29</v>
      </c>
      <c r="EU329" s="6">
        <v>156792.10999999999</v>
      </c>
      <c r="EV329" s="6">
        <v>157330.34</v>
      </c>
      <c r="EW329" s="6">
        <v>157244.51</v>
      </c>
      <c r="EX329" s="6">
        <v>157656.31</v>
      </c>
      <c r="EY329" s="6">
        <v>175871.99</v>
      </c>
      <c r="EZ329" s="6">
        <v>174741.76000000001</v>
      </c>
      <c r="FA329" s="6">
        <v>173972.86</v>
      </c>
      <c r="FB329" s="6">
        <v>173666.16</v>
      </c>
      <c r="FC329" s="6" t="s">
        <v>95</v>
      </c>
      <c r="FD329" s="6" t="s">
        <v>95</v>
      </c>
      <c r="FE329" s="6" t="s">
        <v>95</v>
      </c>
      <c r="FF329" s="6" t="s">
        <v>95</v>
      </c>
      <c r="FG329" s="6" t="s">
        <v>95</v>
      </c>
      <c r="FH329" s="6" t="s">
        <v>95</v>
      </c>
      <c r="FI329" s="6" t="s">
        <v>95</v>
      </c>
      <c r="FJ329" s="6" t="s">
        <v>95</v>
      </c>
      <c r="FK329" s="6" t="s">
        <v>95</v>
      </c>
      <c r="FL329" s="6" t="s">
        <v>95</v>
      </c>
      <c r="FM329" s="6" t="s">
        <v>95</v>
      </c>
      <c r="FN329" s="6" t="s">
        <v>95</v>
      </c>
      <c r="FO329" s="6" t="s">
        <v>95</v>
      </c>
      <c r="FP329" s="6" t="s">
        <v>95</v>
      </c>
      <c r="FQ329" s="6" t="s">
        <v>95</v>
      </c>
      <c r="FR329" s="6" t="s">
        <v>95</v>
      </c>
      <c r="FS329" s="6" t="s">
        <v>95</v>
      </c>
      <c r="FT329" s="6" t="s">
        <v>95</v>
      </c>
      <c r="FU329" s="6" t="s">
        <v>95</v>
      </c>
      <c r="FV329" s="6" t="s">
        <v>95</v>
      </c>
      <c r="FW329" s="6" t="s">
        <v>95</v>
      </c>
      <c r="FX329" s="6" t="s">
        <v>95</v>
      </c>
      <c r="FY329" s="6" t="s">
        <v>95</v>
      </c>
      <c r="FZ329" s="6" t="s">
        <v>95</v>
      </c>
      <c r="GA329" s="6" t="s">
        <v>95</v>
      </c>
      <c r="GB329" s="6" t="s">
        <v>95</v>
      </c>
      <c r="GC329" s="6" t="s">
        <v>95</v>
      </c>
      <c r="GD329" s="6" t="s">
        <v>95</v>
      </c>
      <c r="GE329" s="6" t="s">
        <v>95</v>
      </c>
      <c r="GF329" s="6" t="s">
        <v>95</v>
      </c>
      <c r="GG329" s="6" t="s">
        <v>95</v>
      </c>
      <c r="GH329" s="6" t="s">
        <v>95</v>
      </c>
      <c r="GI329" s="6" t="s">
        <v>95</v>
      </c>
      <c r="GJ329" s="6" t="s">
        <v>95</v>
      </c>
      <c r="GK329" s="6" t="s">
        <v>95</v>
      </c>
      <c r="GL329" s="6" t="s">
        <v>95</v>
      </c>
      <c r="GM329" s="6" t="s">
        <v>95</v>
      </c>
      <c r="GN329" s="6" t="s">
        <v>95</v>
      </c>
      <c r="GO329" s="6" t="s">
        <v>95</v>
      </c>
      <c r="GP329" s="6" t="s">
        <v>95</v>
      </c>
      <c r="GQ329" s="6" t="s">
        <v>95</v>
      </c>
      <c r="GR329" s="6" t="s">
        <v>95</v>
      </c>
      <c r="GS329" s="6" t="s">
        <v>95</v>
      </c>
      <c r="GT329" s="6" t="s">
        <v>95</v>
      </c>
      <c r="GU329" s="6" t="s">
        <v>95</v>
      </c>
      <c r="GV329" s="6" t="s">
        <v>95</v>
      </c>
      <c r="GW329" s="6" t="s">
        <v>95</v>
      </c>
      <c r="GX329" s="6" t="s">
        <v>95</v>
      </c>
      <c r="GY329" s="6" t="s">
        <v>95</v>
      </c>
      <c r="GZ329" s="6" t="s">
        <v>95</v>
      </c>
      <c r="HA329" s="6" t="s">
        <v>95</v>
      </c>
      <c r="HB329" s="6" t="s">
        <v>95</v>
      </c>
      <c r="HC329" s="6" t="s">
        <v>95</v>
      </c>
      <c r="HD329" s="6" t="s">
        <v>95</v>
      </c>
      <c r="HE329" s="6" t="s">
        <v>95</v>
      </c>
      <c r="HF329" s="6" t="s">
        <v>95</v>
      </c>
      <c r="HG329" s="6" t="s">
        <v>95</v>
      </c>
      <c r="HH329" s="6" t="s">
        <v>95</v>
      </c>
      <c r="HI329" s="6" t="s">
        <v>95</v>
      </c>
      <c r="HJ329" s="6" t="s">
        <v>95</v>
      </c>
      <c r="HK329" s="6" t="s">
        <v>95</v>
      </c>
      <c r="HL329" s="6" t="s">
        <v>95</v>
      </c>
      <c r="HM329" s="6" t="s">
        <v>95</v>
      </c>
      <c r="HN329" s="6" t="s">
        <v>95</v>
      </c>
      <c r="HO329" s="6" t="s">
        <v>95</v>
      </c>
      <c r="HP329" s="6" t="s">
        <v>95</v>
      </c>
      <c r="HQ329" s="6" t="s">
        <v>95</v>
      </c>
      <c r="HR329" s="6" t="s">
        <v>95</v>
      </c>
      <c r="HS329" s="6" t="s">
        <v>95</v>
      </c>
      <c r="HT329" s="6" t="s">
        <v>95</v>
      </c>
      <c r="HU329" s="6" t="s">
        <v>95</v>
      </c>
      <c r="HV329" s="6" t="s">
        <v>95</v>
      </c>
      <c r="HW329" s="6" t="s">
        <v>95</v>
      </c>
      <c r="HX329" s="6" t="s">
        <v>95</v>
      </c>
      <c r="HY329" s="6" t="s">
        <v>95</v>
      </c>
      <c r="HZ329" s="6" t="s">
        <v>95</v>
      </c>
      <c r="IA329" s="6" t="s">
        <v>95</v>
      </c>
      <c r="IB329" s="6" t="s">
        <v>95</v>
      </c>
      <c r="ME329" s="7"/>
    </row>
    <row r="330" spans="2:343" x14ac:dyDescent="0.2">
      <c r="B330" s="64" t="s">
        <v>44</v>
      </c>
      <c r="C330" s="6">
        <v>-88388.29</v>
      </c>
      <c r="D330" s="6">
        <v>-88253.69</v>
      </c>
      <c r="E330" s="6">
        <v>-88324.77</v>
      </c>
      <c r="F330" s="6">
        <v>-88362.33</v>
      </c>
      <c r="G330" s="6">
        <v>-87660.24</v>
      </c>
      <c r="H330" s="6">
        <v>-87659.07</v>
      </c>
      <c r="I330" s="6">
        <v>-87955.55</v>
      </c>
      <c r="J330" s="6">
        <v>-87546.33</v>
      </c>
      <c r="K330" s="6">
        <v>-88407.17</v>
      </c>
      <c r="L330" s="6">
        <v>-88368.87</v>
      </c>
      <c r="M330" s="6">
        <v>-88492.13</v>
      </c>
      <c r="N330" s="6">
        <v>-88546.15</v>
      </c>
      <c r="O330" s="6">
        <v>-88853.29</v>
      </c>
      <c r="P330" s="6">
        <v>-88790.03</v>
      </c>
      <c r="Q330" s="6">
        <v>-88903.46</v>
      </c>
      <c r="R330" s="6">
        <v>-88871.67</v>
      </c>
      <c r="S330" s="6">
        <v>-88821.98</v>
      </c>
      <c r="T330" s="6">
        <v>-89555.22</v>
      </c>
      <c r="U330" s="6">
        <v>-89437.65</v>
      </c>
      <c r="V330" s="6">
        <v>-89381.87</v>
      </c>
      <c r="W330" s="6">
        <v>-89379.72</v>
      </c>
      <c r="X330" s="6">
        <v>-88984.79</v>
      </c>
      <c r="Y330" s="6">
        <v>-88833.71</v>
      </c>
      <c r="Z330" s="6">
        <v>-89464.48</v>
      </c>
      <c r="AA330" s="6">
        <v>-88791.55</v>
      </c>
      <c r="AB330" s="6">
        <v>-89080.27</v>
      </c>
      <c r="AC330" s="6">
        <v>-89024.12</v>
      </c>
      <c r="AD330" s="6">
        <v>-89211.87</v>
      </c>
      <c r="AE330" s="6">
        <v>-89377.69</v>
      </c>
      <c r="AF330" s="6">
        <v>-90542.24</v>
      </c>
      <c r="AG330" s="6">
        <v>-90390.07</v>
      </c>
      <c r="AH330" s="6">
        <v>-90371.99</v>
      </c>
      <c r="AI330" s="6">
        <v>-90287.44</v>
      </c>
      <c r="AJ330" s="6">
        <v>-90320.74</v>
      </c>
      <c r="AK330" s="6">
        <v>-90787.43</v>
      </c>
      <c r="AL330" s="6">
        <v>-90834.21</v>
      </c>
      <c r="AM330" s="6">
        <v>-90887.57</v>
      </c>
      <c r="AN330" s="6">
        <v>-91775.16</v>
      </c>
      <c r="AO330" s="6">
        <v>-93682.26</v>
      </c>
      <c r="AP330" s="6">
        <v>-92558.29</v>
      </c>
      <c r="AQ330" s="6">
        <v>-92598.77</v>
      </c>
      <c r="AR330" s="6">
        <v>-92730.48</v>
      </c>
      <c r="AS330" s="6">
        <v>-92806.07</v>
      </c>
      <c r="AT330" s="6">
        <v>-93513.600000000006</v>
      </c>
      <c r="AU330" s="6">
        <v>-93607.46</v>
      </c>
      <c r="AV330" s="6">
        <v>-93640.95</v>
      </c>
      <c r="AW330" s="6">
        <v>-93844.13</v>
      </c>
      <c r="AX330" s="6">
        <v>-94517.98</v>
      </c>
      <c r="AY330" s="6">
        <v>-94650.71</v>
      </c>
      <c r="AZ330" s="6">
        <v>-94471.24</v>
      </c>
      <c r="BA330" s="6">
        <v>-94409.29</v>
      </c>
      <c r="BB330" s="6">
        <v>-94520.62</v>
      </c>
      <c r="BC330" s="6">
        <v>-94175.39</v>
      </c>
      <c r="BD330" s="6">
        <v>-94113.03</v>
      </c>
      <c r="BE330" s="6">
        <v>-94234.65</v>
      </c>
      <c r="BF330" s="6">
        <v>-90833.03</v>
      </c>
      <c r="BG330" s="6">
        <v>-91747.41</v>
      </c>
      <c r="BH330" s="6">
        <v>-91577.02</v>
      </c>
      <c r="BI330" s="6">
        <v>-91631.039999999994</v>
      </c>
      <c r="BJ330" s="6">
        <v>-91579.23</v>
      </c>
      <c r="BK330" s="6">
        <v>-92668.07</v>
      </c>
      <c r="BL330" s="6">
        <v>-92752.95</v>
      </c>
      <c r="BM330" s="6">
        <v>-92823.52</v>
      </c>
      <c r="BN330" s="6">
        <v>-92931.26</v>
      </c>
      <c r="BO330" s="6">
        <v>-92941.66</v>
      </c>
      <c r="BP330" s="6">
        <v>-94651.79</v>
      </c>
      <c r="BQ330" s="6">
        <v>-94639.45</v>
      </c>
      <c r="BR330" s="6">
        <v>-94604.68</v>
      </c>
      <c r="BS330" s="6">
        <v>-94512.76</v>
      </c>
      <c r="BT330" s="6">
        <v>-93473.63</v>
      </c>
      <c r="BU330" s="6">
        <v>-93352.639999999999</v>
      </c>
      <c r="BV330" s="6">
        <v>-93225.56</v>
      </c>
      <c r="BW330" s="6">
        <v>-93350.03</v>
      </c>
      <c r="BX330" s="6">
        <v>-93150.75</v>
      </c>
      <c r="BY330" s="6">
        <v>-93170.37</v>
      </c>
      <c r="BZ330" s="6">
        <v>-93008.43</v>
      </c>
      <c r="CA330" s="6">
        <v>-93317.77</v>
      </c>
      <c r="CB330" s="6">
        <v>-93611.520000000004</v>
      </c>
      <c r="CC330" s="6">
        <v>-94170.25</v>
      </c>
      <c r="CD330" s="6">
        <v>-93972.93</v>
      </c>
      <c r="CE330" s="6">
        <v>-93985.29</v>
      </c>
      <c r="CF330" s="6">
        <v>-94079.71</v>
      </c>
      <c r="CG330" s="6">
        <v>-93544.44</v>
      </c>
      <c r="CH330" s="6">
        <v>-93336.45</v>
      </c>
      <c r="CI330" s="6">
        <v>-92931.91</v>
      </c>
      <c r="CJ330" s="6">
        <v>-93112.51</v>
      </c>
      <c r="CK330" s="6">
        <v>-90590.34</v>
      </c>
      <c r="CL330" s="6">
        <v>-90267.95</v>
      </c>
      <c r="CM330" s="6">
        <v>-90220.32</v>
      </c>
      <c r="CN330" s="6">
        <v>-90372.01</v>
      </c>
      <c r="CO330" s="6">
        <v>-90595.21</v>
      </c>
      <c r="CP330" s="6">
        <v>-89819.02</v>
      </c>
      <c r="CQ330" s="6">
        <v>-89614.14</v>
      </c>
      <c r="CR330" s="6">
        <v>-89437.3</v>
      </c>
      <c r="CS330" s="6">
        <v>-89133.74</v>
      </c>
      <c r="CT330" s="6">
        <v>-85736.8</v>
      </c>
      <c r="CU330" s="6">
        <v>-85659.78</v>
      </c>
      <c r="CV330" s="6">
        <v>-85573.35</v>
      </c>
      <c r="CW330" s="6">
        <v>-85501.51</v>
      </c>
      <c r="CX330" s="6">
        <v>-85624.69</v>
      </c>
      <c r="CY330" s="6">
        <v>-85607.15</v>
      </c>
      <c r="CZ330" s="6">
        <v>-85950.33</v>
      </c>
      <c r="DA330" s="6">
        <v>-86069.48</v>
      </c>
      <c r="DB330" s="6">
        <v>-86168.85</v>
      </c>
      <c r="DC330" s="6">
        <v>-89324.6</v>
      </c>
      <c r="DD330" s="6">
        <v>-89233.79</v>
      </c>
      <c r="DE330" s="6">
        <v>-89043.17</v>
      </c>
      <c r="DF330" s="6">
        <v>-88388.96</v>
      </c>
      <c r="DG330" s="6">
        <v>-86022.18</v>
      </c>
      <c r="DH330" s="6">
        <v>-86014.51</v>
      </c>
      <c r="DI330" s="6">
        <v>-85980.43</v>
      </c>
      <c r="DJ330" s="6">
        <v>-85857.78</v>
      </c>
      <c r="DK330" s="6">
        <v>-84615.43</v>
      </c>
      <c r="DL330" s="6">
        <v>-84572.76</v>
      </c>
      <c r="DM330" s="6">
        <v>-84508.97</v>
      </c>
      <c r="DN330" s="6">
        <v>-84904.2</v>
      </c>
      <c r="DO330" s="6">
        <v>-84802.94</v>
      </c>
      <c r="DP330" s="6">
        <v>-86256.77</v>
      </c>
      <c r="DQ330" s="6">
        <v>-86197.88</v>
      </c>
      <c r="DR330" s="6">
        <v>-86143.32</v>
      </c>
      <c r="DS330" s="6">
        <v>-86202.82</v>
      </c>
      <c r="DT330" s="6">
        <v>-86367.1</v>
      </c>
      <c r="DU330" s="6">
        <v>-86322.92</v>
      </c>
      <c r="DV330" s="6">
        <v>-86486.12</v>
      </c>
      <c r="DW330" s="6">
        <v>-86762.55</v>
      </c>
      <c r="DX330" s="6">
        <v>-83331.73</v>
      </c>
      <c r="DY330" s="6">
        <v>-83184.289999999994</v>
      </c>
      <c r="DZ330" s="6">
        <v>-83156.25</v>
      </c>
      <c r="EA330" s="6">
        <v>-83148.47</v>
      </c>
      <c r="EB330" s="6">
        <v>-83572.87</v>
      </c>
      <c r="EC330" s="6">
        <v>-90081.74</v>
      </c>
      <c r="ED330" s="6">
        <v>-90029.41</v>
      </c>
      <c r="EE330" s="6">
        <v>-89795.38</v>
      </c>
      <c r="EF330" s="6">
        <v>-89654.75</v>
      </c>
      <c r="EG330" s="6">
        <v>-89577.98</v>
      </c>
      <c r="EH330" s="6">
        <v>-89538.57</v>
      </c>
      <c r="EI330" s="6">
        <v>-89560.03</v>
      </c>
      <c r="EJ330" s="6">
        <v>-89585.61</v>
      </c>
      <c r="EK330" s="6">
        <v>-89622.86</v>
      </c>
      <c r="EL330" s="6">
        <v>-156419.01</v>
      </c>
      <c r="EM330" s="6">
        <v>-165971.57999999999</v>
      </c>
      <c r="EN330" s="6">
        <v>-166084.14000000001</v>
      </c>
      <c r="EO330" s="6">
        <v>-166098.69</v>
      </c>
      <c r="EP330" s="6">
        <v>-167273.60999999999</v>
      </c>
      <c r="EQ330" s="6">
        <v>-167332.21</v>
      </c>
      <c r="ER330" s="6">
        <v>-167410.84</v>
      </c>
      <c r="ES330" s="6">
        <v>-167675.78</v>
      </c>
      <c r="ET330" s="6">
        <v>-167796.6</v>
      </c>
      <c r="EU330" s="6">
        <v>-167786.2</v>
      </c>
      <c r="EV330" s="6">
        <v>-168185.36</v>
      </c>
      <c r="EW330" s="6">
        <v>-167915.74</v>
      </c>
      <c r="EX330" s="6">
        <v>-168549.01</v>
      </c>
      <c r="EY330" s="6">
        <v>-170191.67</v>
      </c>
      <c r="EZ330" s="6">
        <v>-169225.24</v>
      </c>
      <c r="FA330" s="6">
        <v>-167981.62</v>
      </c>
      <c r="FB330" s="6">
        <v>-167957.01</v>
      </c>
      <c r="FC330" s="6" t="s">
        <v>95</v>
      </c>
      <c r="FD330" s="6" t="s">
        <v>95</v>
      </c>
      <c r="FE330" s="6" t="s">
        <v>95</v>
      </c>
      <c r="FF330" s="6" t="s">
        <v>95</v>
      </c>
      <c r="FG330" s="6" t="s">
        <v>95</v>
      </c>
      <c r="FH330" s="6" t="s">
        <v>95</v>
      </c>
      <c r="FI330" s="6" t="s">
        <v>95</v>
      </c>
      <c r="FJ330" s="6" t="s">
        <v>95</v>
      </c>
      <c r="FK330" s="6" t="s">
        <v>95</v>
      </c>
      <c r="FL330" s="6" t="s">
        <v>95</v>
      </c>
      <c r="FM330" s="6" t="s">
        <v>95</v>
      </c>
      <c r="FN330" s="6" t="s">
        <v>95</v>
      </c>
      <c r="FO330" s="6" t="s">
        <v>95</v>
      </c>
      <c r="FP330" s="6" t="s">
        <v>95</v>
      </c>
      <c r="FQ330" s="6" t="s">
        <v>95</v>
      </c>
      <c r="FR330" s="6" t="s">
        <v>95</v>
      </c>
      <c r="FS330" s="6" t="s">
        <v>95</v>
      </c>
      <c r="FT330" s="6" t="s">
        <v>95</v>
      </c>
      <c r="FU330" s="6" t="s">
        <v>95</v>
      </c>
      <c r="FV330" s="6" t="s">
        <v>95</v>
      </c>
      <c r="FW330" s="6" t="s">
        <v>95</v>
      </c>
      <c r="FX330" s="6" t="s">
        <v>95</v>
      </c>
      <c r="FY330" s="6" t="s">
        <v>95</v>
      </c>
      <c r="FZ330" s="6" t="s">
        <v>95</v>
      </c>
      <c r="GA330" s="6" t="s">
        <v>95</v>
      </c>
      <c r="GB330" s="6" t="s">
        <v>95</v>
      </c>
      <c r="GC330" s="6" t="s">
        <v>95</v>
      </c>
      <c r="GD330" s="6" t="s">
        <v>95</v>
      </c>
      <c r="GE330" s="6" t="s">
        <v>95</v>
      </c>
      <c r="GF330" s="6" t="s">
        <v>95</v>
      </c>
      <c r="GG330" s="6" t="s">
        <v>95</v>
      </c>
      <c r="GH330" s="6" t="s">
        <v>95</v>
      </c>
      <c r="GI330" s="6" t="s">
        <v>95</v>
      </c>
      <c r="GJ330" s="6" t="s">
        <v>95</v>
      </c>
      <c r="GK330" s="6" t="s">
        <v>95</v>
      </c>
      <c r="GL330" s="6" t="s">
        <v>95</v>
      </c>
      <c r="GM330" s="6" t="s">
        <v>95</v>
      </c>
      <c r="GN330" s="6" t="s">
        <v>95</v>
      </c>
      <c r="GO330" s="6" t="s">
        <v>95</v>
      </c>
      <c r="GP330" s="6" t="s">
        <v>95</v>
      </c>
      <c r="GQ330" s="6" t="s">
        <v>95</v>
      </c>
      <c r="GR330" s="6" t="s">
        <v>95</v>
      </c>
      <c r="GS330" s="6" t="s">
        <v>95</v>
      </c>
      <c r="GT330" s="6" t="s">
        <v>95</v>
      </c>
      <c r="GU330" s="6" t="s">
        <v>95</v>
      </c>
      <c r="GV330" s="6" t="s">
        <v>95</v>
      </c>
      <c r="GW330" s="6" t="s">
        <v>95</v>
      </c>
      <c r="GX330" s="6" t="s">
        <v>95</v>
      </c>
      <c r="GY330" s="6" t="s">
        <v>95</v>
      </c>
      <c r="GZ330" s="6" t="s">
        <v>95</v>
      </c>
      <c r="HA330" s="6" t="s">
        <v>95</v>
      </c>
      <c r="HB330" s="6" t="s">
        <v>95</v>
      </c>
      <c r="HC330" s="6" t="s">
        <v>95</v>
      </c>
      <c r="HD330" s="6" t="s">
        <v>95</v>
      </c>
      <c r="HE330" s="6" t="s">
        <v>95</v>
      </c>
      <c r="HF330" s="6" t="s">
        <v>95</v>
      </c>
      <c r="HG330" s="6" t="s">
        <v>95</v>
      </c>
      <c r="HH330" s="6" t="s">
        <v>95</v>
      </c>
      <c r="HI330" s="6" t="s">
        <v>95</v>
      </c>
      <c r="HJ330" s="6" t="s">
        <v>95</v>
      </c>
      <c r="HK330" s="6" t="s">
        <v>95</v>
      </c>
      <c r="HL330" s="6" t="s">
        <v>95</v>
      </c>
      <c r="HM330" s="6" t="s">
        <v>95</v>
      </c>
      <c r="HN330" s="6" t="s">
        <v>95</v>
      </c>
      <c r="HO330" s="6" t="s">
        <v>95</v>
      </c>
      <c r="HP330" s="6" t="s">
        <v>95</v>
      </c>
      <c r="HQ330" s="6" t="s">
        <v>95</v>
      </c>
      <c r="HR330" s="6" t="s">
        <v>95</v>
      </c>
      <c r="HS330" s="6" t="s">
        <v>95</v>
      </c>
      <c r="HT330" s="6" t="s">
        <v>95</v>
      </c>
      <c r="HU330" s="6" t="s">
        <v>95</v>
      </c>
      <c r="HV330" s="6" t="s">
        <v>95</v>
      </c>
      <c r="HW330" s="6" t="s">
        <v>95</v>
      </c>
      <c r="HX330" s="6" t="s">
        <v>95</v>
      </c>
      <c r="HY330" s="6" t="s">
        <v>95</v>
      </c>
      <c r="HZ330" s="6" t="s">
        <v>95</v>
      </c>
      <c r="IA330" s="6" t="s">
        <v>95</v>
      </c>
      <c r="IB330" s="6" t="s">
        <v>95</v>
      </c>
      <c r="ME330" s="7"/>
    </row>
    <row r="331" spans="2:343" x14ac:dyDescent="0.2">
      <c r="B331" s="63"/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0</v>
      </c>
      <c r="BU331" s="6">
        <v>0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6">
        <v>0</v>
      </c>
      <c r="CN331" s="6">
        <v>0</v>
      </c>
      <c r="CO331" s="6">
        <v>0</v>
      </c>
      <c r="CP331" s="6">
        <v>0</v>
      </c>
      <c r="CQ331" s="6">
        <v>0</v>
      </c>
      <c r="CR331" s="6">
        <v>0</v>
      </c>
      <c r="CS331" s="6">
        <v>0</v>
      </c>
      <c r="CT331" s="6">
        <v>0</v>
      </c>
      <c r="CU331" s="6">
        <v>0</v>
      </c>
      <c r="CV331" s="6">
        <v>0</v>
      </c>
      <c r="CW331" s="6">
        <v>0</v>
      </c>
      <c r="CX331" s="6">
        <v>0</v>
      </c>
      <c r="CY331" s="6">
        <v>0</v>
      </c>
      <c r="CZ331" s="6">
        <v>0</v>
      </c>
      <c r="DA331" s="6">
        <v>0</v>
      </c>
      <c r="DB331" s="6">
        <v>0</v>
      </c>
      <c r="DC331" s="6">
        <v>0</v>
      </c>
      <c r="DD331" s="6">
        <v>0</v>
      </c>
      <c r="DE331" s="6">
        <v>0</v>
      </c>
      <c r="DF331" s="6">
        <v>0</v>
      </c>
      <c r="DG331" s="6">
        <v>0</v>
      </c>
      <c r="DH331" s="6">
        <v>0</v>
      </c>
      <c r="DI331" s="6">
        <v>0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  <c r="FO331" s="6">
        <v>0</v>
      </c>
      <c r="FP331" s="6">
        <v>0</v>
      </c>
      <c r="FQ331" s="6">
        <v>0</v>
      </c>
      <c r="FR331" s="6">
        <v>0</v>
      </c>
      <c r="FS331" s="6">
        <v>0</v>
      </c>
      <c r="FT331" s="6">
        <v>0</v>
      </c>
      <c r="FU331" s="6">
        <v>0</v>
      </c>
      <c r="FV331" s="6">
        <v>0</v>
      </c>
      <c r="FW331" s="6">
        <v>0</v>
      </c>
      <c r="FX331" s="6">
        <v>0</v>
      </c>
      <c r="FY331" s="6">
        <v>0</v>
      </c>
      <c r="FZ331" s="6">
        <v>0</v>
      </c>
      <c r="GA331" s="6">
        <v>0</v>
      </c>
      <c r="GB331" s="6">
        <v>0</v>
      </c>
      <c r="GC331" s="6">
        <v>0</v>
      </c>
      <c r="GD331" s="6">
        <v>0</v>
      </c>
      <c r="GE331" s="6">
        <v>0</v>
      </c>
      <c r="GF331" s="6">
        <v>0</v>
      </c>
      <c r="GG331" s="6">
        <v>0</v>
      </c>
      <c r="GH331" s="6">
        <v>0</v>
      </c>
      <c r="GI331" s="6">
        <v>0</v>
      </c>
      <c r="GJ331" s="6">
        <v>0</v>
      </c>
      <c r="GK331" s="6">
        <v>0</v>
      </c>
      <c r="GL331" s="6">
        <v>0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0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0</v>
      </c>
      <c r="HS331" s="6">
        <v>0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ME331" s="7"/>
    </row>
    <row r="332" spans="2:343" x14ac:dyDescent="0.2">
      <c r="B332" s="69" t="s">
        <v>1</v>
      </c>
      <c r="C332" s="6">
        <v>-71597.37</v>
      </c>
      <c r="D332" s="6">
        <v>-81231.360000000001</v>
      </c>
      <c r="E332" s="6">
        <v>-49274.64</v>
      </c>
      <c r="F332" s="6">
        <v>-49393.81</v>
      </c>
      <c r="G332" s="6">
        <v>-39769.589999999997</v>
      </c>
      <c r="H332" s="6">
        <v>-38590.42</v>
      </c>
      <c r="I332" s="6">
        <v>-39933.050000000003</v>
      </c>
      <c r="J332" s="6">
        <v>-40012.01</v>
      </c>
      <c r="K332" s="6">
        <v>-81284.539999999994</v>
      </c>
      <c r="L332" s="6">
        <v>-121123.9</v>
      </c>
      <c r="M332" s="6">
        <v>-106057.68</v>
      </c>
      <c r="N332" s="6">
        <v>-104496.25</v>
      </c>
      <c r="O332" s="6">
        <v>-144333.68</v>
      </c>
      <c r="P332" s="6">
        <v>-157694.01</v>
      </c>
      <c r="Q332" s="6">
        <v>-297161.67</v>
      </c>
      <c r="R332" s="6">
        <v>-270517.65999999997</v>
      </c>
      <c r="S332" s="6">
        <v>-213694.86</v>
      </c>
      <c r="T332" s="6">
        <v>-222074.77</v>
      </c>
      <c r="U332" s="6">
        <v>-200981.54</v>
      </c>
      <c r="V332" s="6">
        <v>-213276.84</v>
      </c>
      <c r="W332" s="6">
        <v>-217629.89</v>
      </c>
      <c r="X332" s="6">
        <v>-198683.48</v>
      </c>
      <c r="Y332" s="6">
        <v>-201038.11</v>
      </c>
      <c r="Z332" s="6">
        <v>-200882.35</v>
      </c>
      <c r="AA332" s="6">
        <v>-193098.55</v>
      </c>
      <c r="AB332" s="6">
        <v>-176515.4</v>
      </c>
      <c r="AC332" s="6">
        <v>-203177.94</v>
      </c>
      <c r="AD332" s="6">
        <v>-192728.8</v>
      </c>
      <c r="AE332" s="6">
        <v>-181912.57</v>
      </c>
      <c r="AF332" s="6">
        <v>-159210.18</v>
      </c>
      <c r="AG332" s="6">
        <v>-168472.46</v>
      </c>
      <c r="AH332" s="6">
        <v>-194247.75</v>
      </c>
      <c r="AI332" s="6">
        <v>-200209.81</v>
      </c>
      <c r="AJ332" s="6">
        <v>-212405.24</v>
      </c>
      <c r="AK332" s="6">
        <v>-207128</v>
      </c>
      <c r="AL332" s="6">
        <v>-224479.92</v>
      </c>
      <c r="AM332" s="6">
        <v>-212371.43</v>
      </c>
      <c r="AN332" s="6">
        <v>-219205.86</v>
      </c>
      <c r="AO332" s="6">
        <v>-237932.96</v>
      </c>
      <c r="AP332" s="6">
        <v>-267982.27</v>
      </c>
      <c r="AQ332" s="6">
        <v>-241079.08</v>
      </c>
      <c r="AR332" s="6">
        <v>-230999.85</v>
      </c>
      <c r="AS332" s="6">
        <v>-228795.51999999999</v>
      </c>
      <c r="AT332" s="6">
        <v>-237674.36</v>
      </c>
      <c r="AU332" s="6">
        <v>-214469.94</v>
      </c>
      <c r="AV332" s="6">
        <v>-245704.14</v>
      </c>
      <c r="AW332" s="6">
        <v>-236733.08</v>
      </c>
      <c r="AX332" s="6">
        <v>-240030.04</v>
      </c>
      <c r="AY332" s="6">
        <v>-249091.8</v>
      </c>
      <c r="AZ332" s="6">
        <v>-249585.02</v>
      </c>
      <c r="BA332" s="6">
        <v>-245457.97</v>
      </c>
      <c r="BB332" s="6">
        <v>-247894.7</v>
      </c>
      <c r="BC332" s="6">
        <v>-258975.63</v>
      </c>
      <c r="BD332" s="6">
        <v>-259910.23</v>
      </c>
      <c r="BE332" s="6">
        <v>-255516.53</v>
      </c>
      <c r="BF332" s="6">
        <v>-247913.05</v>
      </c>
      <c r="BG332" s="6">
        <v>-209944.1</v>
      </c>
      <c r="BH332" s="6">
        <v>-196133.67</v>
      </c>
      <c r="BI332" s="6">
        <v>-196608.7</v>
      </c>
      <c r="BJ332" s="6">
        <v>-186480.92</v>
      </c>
      <c r="BK332" s="6">
        <v>-142468.24</v>
      </c>
      <c r="BL332" s="6">
        <v>-161364.99</v>
      </c>
      <c r="BM332" s="6">
        <v>-130529.84</v>
      </c>
      <c r="BN332" s="6">
        <v>-133379.79</v>
      </c>
      <c r="BO332" s="6">
        <v>-127686.85</v>
      </c>
      <c r="BP332" s="6">
        <v>-177631.82</v>
      </c>
      <c r="BQ332" s="6">
        <v>-180717.64</v>
      </c>
      <c r="BR332" s="6">
        <v>-163410.56</v>
      </c>
      <c r="BS332" s="6">
        <v>-138592.29999999999</v>
      </c>
      <c r="BT332" s="6">
        <v>-132085.09</v>
      </c>
      <c r="BU332" s="6">
        <v>-196741.7</v>
      </c>
      <c r="BV332" s="6">
        <v>-169791.15</v>
      </c>
      <c r="BW332" s="6">
        <v>-185186.09</v>
      </c>
      <c r="BX332" s="6">
        <v>-183854.7</v>
      </c>
      <c r="BY332" s="6">
        <v>-175581.89</v>
      </c>
      <c r="BZ332" s="6">
        <v>-176571.79</v>
      </c>
      <c r="CA332" s="6">
        <v>-151249.07</v>
      </c>
      <c r="CB332" s="6">
        <v>-157709.23000000001</v>
      </c>
      <c r="CC332" s="6">
        <v>-143947.48000000001</v>
      </c>
      <c r="CD332" s="6">
        <v>-140010.60999999999</v>
      </c>
      <c r="CE332" s="6">
        <v>-122557.22</v>
      </c>
      <c r="CF332" s="6">
        <v>-115066.5</v>
      </c>
      <c r="CG332" s="6">
        <v>-105249.12</v>
      </c>
      <c r="CH332" s="6">
        <v>-121834.04</v>
      </c>
      <c r="CI332" s="6">
        <v>-120173.27</v>
      </c>
      <c r="CJ332" s="6">
        <v>-117425.06</v>
      </c>
      <c r="CK332" s="6">
        <v>-106783.63</v>
      </c>
      <c r="CL332" s="6">
        <v>-116065.24</v>
      </c>
      <c r="CM332" s="6">
        <v>-91910.53</v>
      </c>
      <c r="CN332" s="6">
        <v>-111651.64</v>
      </c>
      <c r="CO332" s="6">
        <v>-103679.3</v>
      </c>
      <c r="CP332" s="6">
        <v>-119265.94</v>
      </c>
      <c r="CQ332" s="6">
        <v>-106540.09</v>
      </c>
      <c r="CR332" s="6">
        <v>-98595.45</v>
      </c>
      <c r="CS332" s="6">
        <v>-112735.75</v>
      </c>
      <c r="CT332" s="6">
        <v>-101946.62</v>
      </c>
      <c r="CU332" s="6">
        <v>-110107.99</v>
      </c>
      <c r="CV332" s="6">
        <v>-62740.2</v>
      </c>
      <c r="CW332" s="6">
        <v>-47680.22</v>
      </c>
      <c r="CX332" s="6">
        <v>-38185.65</v>
      </c>
      <c r="CY332" s="6">
        <v>-33130.28</v>
      </c>
      <c r="CZ332" s="6">
        <v>-4675.24</v>
      </c>
      <c r="DA332" s="6">
        <v>-10471.41</v>
      </c>
      <c r="DB332" s="6">
        <v>-2700.73</v>
      </c>
      <c r="DC332" s="6">
        <v>-69969.399999999994</v>
      </c>
      <c r="DD332" s="6">
        <v>-93402.05</v>
      </c>
      <c r="DE332" s="6">
        <v>-75778.84</v>
      </c>
      <c r="DF332" s="6">
        <v>-341848.74</v>
      </c>
      <c r="DG332" s="6">
        <v>-71175.509999999995</v>
      </c>
      <c r="DH332" s="6">
        <v>-78929.2</v>
      </c>
      <c r="DI332" s="6">
        <v>-84563</v>
      </c>
      <c r="DJ332" s="6">
        <v>-70872.3</v>
      </c>
      <c r="DK332" s="6">
        <v>-59490.97</v>
      </c>
      <c r="DL332" s="6">
        <v>-42648.55</v>
      </c>
      <c r="DM332" s="6">
        <v>-49472</v>
      </c>
      <c r="DN332" s="6">
        <v>-44213.09</v>
      </c>
      <c r="DO332" s="6">
        <v>-27992.67</v>
      </c>
      <c r="DP332" s="6">
        <v>-54180.959999999999</v>
      </c>
      <c r="DQ332" s="6">
        <v>-72768.039999999994</v>
      </c>
      <c r="DR332" s="6">
        <v>-70553.27</v>
      </c>
      <c r="DS332" s="6">
        <v>-67005.210000000006</v>
      </c>
      <c r="DT332" s="6">
        <v>-84579.16</v>
      </c>
      <c r="DU332" s="6">
        <v>-102991.83</v>
      </c>
      <c r="DV332" s="6">
        <v>-96063.42</v>
      </c>
      <c r="DW332" s="6">
        <v>-80434.880000000005</v>
      </c>
      <c r="DX332" s="6">
        <v>-78261.259999999995</v>
      </c>
      <c r="DY332" s="6">
        <v>-86767.84</v>
      </c>
      <c r="DZ332" s="6">
        <v>-82725</v>
      </c>
      <c r="EA332" s="6">
        <v>-90326.44</v>
      </c>
      <c r="EB332" s="6">
        <v>-36905.660000000003</v>
      </c>
      <c r="EC332" s="6">
        <v>-70727.91</v>
      </c>
      <c r="ED332" s="6">
        <v>-114559.19</v>
      </c>
      <c r="EE332" s="6">
        <v>-121376.09</v>
      </c>
      <c r="EF332" s="6">
        <v>-88628.160000000003</v>
      </c>
      <c r="EG332" s="6">
        <v>-75964.600000000006</v>
      </c>
      <c r="EH332" s="6">
        <v>-80578.09</v>
      </c>
      <c r="EI332" s="6">
        <v>-86710.35</v>
      </c>
      <c r="EJ332" s="6">
        <v>-99833.22</v>
      </c>
      <c r="EK332" s="6">
        <v>-88008.87</v>
      </c>
      <c r="EL332" s="6">
        <v>-58455.75</v>
      </c>
      <c r="EM332" s="6">
        <v>-104963.92</v>
      </c>
      <c r="EN332" s="6">
        <v>-99937.41</v>
      </c>
      <c r="EO332" s="6">
        <v>-98925.5</v>
      </c>
      <c r="EP332" s="6">
        <v>-72863.66</v>
      </c>
      <c r="EQ332" s="6">
        <v>-63472.639999999999</v>
      </c>
      <c r="ER332" s="6">
        <v>-137536.25</v>
      </c>
      <c r="ES332" s="6">
        <v>-135453.71</v>
      </c>
      <c r="ET332" s="6">
        <v>-176896.48</v>
      </c>
      <c r="EU332" s="6">
        <v>-142924.19</v>
      </c>
      <c r="EV332" s="6">
        <v>-140302.75</v>
      </c>
      <c r="EW332" s="6">
        <v>-138471.94</v>
      </c>
      <c r="EX332" s="6">
        <v>-108862.94</v>
      </c>
      <c r="EY332" s="6">
        <v>-108524.77</v>
      </c>
      <c r="EZ332" s="6">
        <v>-119130.31</v>
      </c>
      <c r="FA332" s="6">
        <v>-80858.09</v>
      </c>
      <c r="FB332" s="6">
        <v>-85579.4</v>
      </c>
      <c r="FC332" s="6" t="s">
        <v>95</v>
      </c>
      <c r="FD332" s="6" t="s">
        <v>95</v>
      </c>
      <c r="FE332" s="6" t="s">
        <v>95</v>
      </c>
      <c r="FF332" s="6" t="s">
        <v>95</v>
      </c>
      <c r="FG332" s="6" t="s">
        <v>95</v>
      </c>
      <c r="FH332" s="6" t="s">
        <v>95</v>
      </c>
      <c r="FI332" s="6" t="s">
        <v>95</v>
      </c>
      <c r="FJ332" s="6" t="s">
        <v>95</v>
      </c>
      <c r="FK332" s="6" t="s">
        <v>95</v>
      </c>
      <c r="FL332" s="6" t="s">
        <v>95</v>
      </c>
      <c r="FM332" s="6" t="s">
        <v>95</v>
      </c>
      <c r="FN332" s="6" t="s">
        <v>95</v>
      </c>
      <c r="FO332" s="6" t="s">
        <v>95</v>
      </c>
      <c r="FP332" s="6" t="s">
        <v>95</v>
      </c>
      <c r="FQ332" s="6" t="s">
        <v>95</v>
      </c>
      <c r="FR332" s="6" t="s">
        <v>95</v>
      </c>
      <c r="FS332" s="6" t="s">
        <v>95</v>
      </c>
      <c r="FT332" s="6" t="s">
        <v>95</v>
      </c>
      <c r="FU332" s="6" t="s">
        <v>95</v>
      </c>
      <c r="FV332" s="6" t="s">
        <v>95</v>
      </c>
      <c r="FW332" s="6" t="s">
        <v>95</v>
      </c>
      <c r="FX332" s="6" t="s">
        <v>95</v>
      </c>
      <c r="FY332" s="6" t="s">
        <v>95</v>
      </c>
      <c r="FZ332" s="6" t="s">
        <v>95</v>
      </c>
      <c r="GA332" s="6" t="s">
        <v>95</v>
      </c>
      <c r="GB332" s="6" t="s">
        <v>95</v>
      </c>
      <c r="GC332" s="6" t="s">
        <v>95</v>
      </c>
      <c r="GD332" s="6" t="s">
        <v>95</v>
      </c>
      <c r="GE332" s="6" t="s">
        <v>95</v>
      </c>
      <c r="GF332" s="6" t="s">
        <v>95</v>
      </c>
      <c r="GG332" s="6" t="s">
        <v>95</v>
      </c>
      <c r="GH332" s="6" t="s">
        <v>95</v>
      </c>
      <c r="GI332" s="6" t="s">
        <v>95</v>
      </c>
      <c r="GJ332" s="6" t="s">
        <v>95</v>
      </c>
      <c r="GK332" s="6" t="s">
        <v>95</v>
      </c>
      <c r="GL332" s="6" t="s">
        <v>95</v>
      </c>
      <c r="GM332" s="6" t="s">
        <v>95</v>
      </c>
      <c r="GN332" s="6" t="s">
        <v>95</v>
      </c>
      <c r="GO332" s="6" t="s">
        <v>95</v>
      </c>
      <c r="GP332" s="6" t="s">
        <v>95</v>
      </c>
      <c r="GQ332" s="6" t="s">
        <v>95</v>
      </c>
      <c r="GR332" s="6" t="s">
        <v>95</v>
      </c>
      <c r="GS332" s="6" t="s">
        <v>95</v>
      </c>
      <c r="GT332" s="6" t="s">
        <v>95</v>
      </c>
      <c r="GU332" s="6" t="s">
        <v>95</v>
      </c>
      <c r="GV332" s="6" t="s">
        <v>95</v>
      </c>
      <c r="GW332" s="6" t="s">
        <v>95</v>
      </c>
      <c r="GX332" s="6" t="s">
        <v>95</v>
      </c>
      <c r="GY332" s="6" t="s">
        <v>95</v>
      </c>
      <c r="GZ332" s="6" t="s">
        <v>95</v>
      </c>
      <c r="HA332" s="6" t="s">
        <v>95</v>
      </c>
      <c r="HB332" s="6" t="s">
        <v>95</v>
      </c>
      <c r="HC332" s="6" t="s">
        <v>95</v>
      </c>
      <c r="HD332" s="6" t="s">
        <v>95</v>
      </c>
      <c r="HE332" s="6" t="s">
        <v>95</v>
      </c>
      <c r="HF332" s="6" t="s">
        <v>95</v>
      </c>
      <c r="HG332" s="6" t="s">
        <v>95</v>
      </c>
      <c r="HH332" s="6" t="s">
        <v>95</v>
      </c>
      <c r="HI332" s="6" t="s">
        <v>95</v>
      </c>
      <c r="HJ332" s="6" t="s">
        <v>95</v>
      </c>
      <c r="HK332" s="6" t="s">
        <v>95</v>
      </c>
      <c r="HL332" s="6" t="s">
        <v>95</v>
      </c>
      <c r="HM332" s="6" t="s">
        <v>95</v>
      </c>
      <c r="HN332" s="6" t="s">
        <v>95</v>
      </c>
      <c r="HO332" s="6" t="s">
        <v>95</v>
      </c>
      <c r="HP332" s="6" t="s">
        <v>95</v>
      </c>
      <c r="HQ332" s="6" t="s">
        <v>95</v>
      </c>
      <c r="HR332" s="6" t="s">
        <v>95</v>
      </c>
      <c r="HS332" s="6" t="s">
        <v>95</v>
      </c>
      <c r="HT332" s="6" t="s">
        <v>95</v>
      </c>
      <c r="HU332" s="6" t="s">
        <v>95</v>
      </c>
      <c r="HV332" s="6" t="s">
        <v>95</v>
      </c>
      <c r="HW332" s="6" t="s">
        <v>95</v>
      </c>
      <c r="HX332" s="6" t="s">
        <v>95</v>
      </c>
      <c r="HY332" s="6" t="s">
        <v>95</v>
      </c>
      <c r="HZ332" s="6" t="s">
        <v>95</v>
      </c>
      <c r="IA332" s="6" t="s">
        <v>95</v>
      </c>
      <c r="IB332" s="6" t="s">
        <v>95</v>
      </c>
      <c r="ME332" s="7"/>
    </row>
    <row r="333" spans="2:343" x14ac:dyDescent="0.2">
      <c r="B333" s="65" t="s">
        <v>2</v>
      </c>
      <c r="C333" s="6">
        <v>-61599.57</v>
      </c>
      <c r="D333" s="6">
        <v>-67593.710000000006</v>
      </c>
      <c r="E333" s="6">
        <v>-41556.32</v>
      </c>
      <c r="F333" s="6">
        <v>-43818.87</v>
      </c>
      <c r="G333" s="6">
        <v>-36210.44</v>
      </c>
      <c r="H333" s="6">
        <v>-32091.8</v>
      </c>
      <c r="I333" s="6">
        <v>-30838.959999999999</v>
      </c>
      <c r="J333" s="6">
        <v>-28194.2</v>
      </c>
      <c r="K333" s="6">
        <v>-28677.63</v>
      </c>
      <c r="L333" s="6">
        <v>-65505.26</v>
      </c>
      <c r="M333" s="6">
        <v>-47324.41</v>
      </c>
      <c r="N333" s="6">
        <v>-47474.44</v>
      </c>
      <c r="O333" s="6">
        <v>-28351.13</v>
      </c>
      <c r="P333" s="6">
        <v>-49980.3</v>
      </c>
      <c r="Q333" s="6">
        <v>-54746.879999999997</v>
      </c>
      <c r="R333" s="6">
        <v>-39489.99</v>
      </c>
      <c r="S333" s="6">
        <v>-37717.440000000002</v>
      </c>
      <c r="T333" s="6">
        <v>-53941.91</v>
      </c>
      <c r="U333" s="6">
        <v>-35259.82</v>
      </c>
      <c r="V333" s="6">
        <v>-32447.57</v>
      </c>
      <c r="W333" s="6">
        <v>-23549.97</v>
      </c>
      <c r="X333" s="6">
        <v>-42254.400000000001</v>
      </c>
      <c r="Y333" s="6">
        <v>-41155.42</v>
      </c>
      <c r="Z333" s="6">
        <v>-39993.06</v>
      </c>
      <c r="AA333" s="6">
        <v>-26890.31</v>
      </c>
      <c r="AB333" s="6">
        <v>-26919.26</v>
      </c>
      <c r="AC333" s="6">
        <v>-49218.37</v>
      </c>
      <c r="AD333" s="6">
        <v>-39602.230000000003</v>
      </c>
      <c r="AE333" s="6">
        <v>-28453.06</v>
      </c>
      <c r="AF333" s="6">
        <v>-8599.0400000000009</v>
      </c>
      <c r="AG333" s="6">
        <v>-16423.86</v>
      </c>
      <c r="AH333" s="6">
        <v>-35230.339999999997</v>
      </c>
      <c r="AI333" s="6">
        <v>-42814.26</v>
      </c>
      <c r="AJ333" s="6">
        <v>-49791.69</v>
      </c>
      <c r="AK333" s="6">
        <v>-52647.63</v>
      </c>
      <c r="AL333" s="6">
        <v>-65493.58</v>
      </c>
      <c r="AM333" s="6">
        <v>-43648.75</v>
      </c>
      <c r="AN333" s="6">
        <v>-44357.61</v>
      </c>
      <c r="AO333" s="6">
        <v>-79728.75</v>
      </c>
      <c r="AP333" s="6">
        <v>-109511.5</v>
      </c>
      <c r="AQ333" s="6">
        <v>-87157.52</v>
      </c>
      <c r="AR333" s="6">
        <v>-74985.509999999995</v>
      </c>
      <c r="AS333" s="6">
        <v>-75659.09</v>
      </c>
      <c r="AT333" s="6">
        <v>-90426.97</v>
      </c>
      <c r="AU333" s="6">
        <v>-67645.460000000006</v>
      </c>
      <c r="AV333" s="6">
        <v>-95994.44</v>
      </c>
      <c r="AW333" s="6">
        <v>-90669.69</v>
      </c>
      <c r="AX333" s="6">
        <v>-97358.31</v>
      </c>
      <c r="AY333" s="6">
        <v>-104656.85</v>
      </c>
      <c r="AZ333" s="6">
        <v>-90355.28</v>
      </c>
      <c r="BA333" s="6">
        <v>-90128.18</v>
      </c>
      <c r="BB333" s="6">
        <v>-108614.86</v>
      </c>
      <c r="BC333" s="6">
        <v>-112979.3</v>
      </c>
      <c r="BD333" s="6">
        <v>-110162.39</v>
      </c>
      <c r="BE333" s="6">
        <v>-114907.15</v>
      </c>
      <c r="BF333" s="6">
        <v>-105720.74</v>
      </c>
      <c r="BG333" s="6">
        <v>-83997.32</v>
      </c>
      <c r="BH333" s="6">
        <v>-80023.539999999994</v>
      </c>
      <c r="BI333" s="6">
        <v>-64585.23</v>
      </c>
      <c r="BJ333" s="6">
        <v>-71236.509999999995</v>
      </c>
      <c r="BK333" s="6">
        <v>-54269.14</v>
      </c>
      <c r="BL333" s="6">
        <v>-50516.47</v>
      </c>
      <c r="BM333" s="6">
        <v>-23189.61</v>
      </c>
      <c r="BN333" s="6">
        <v>-26377.98</v>
      </c>
      <c r="BO333" s="6">
        <v>-13891.85</v>
      </c>
      <c r="BP333" s="6">
        <v>-72884.14</v>
      </c>
      <c r="BQ333" s="6">
        <v>-80795.98</v>
      </c>
      <c r="BR333" s="6">
        <v>-71501.600000000006</v>
      </c>
      <c r="BS333" s="6">
        <v>-39254.980000000003</v>
      </c>
      <c r="BT333" s="6">
        <v>-50670.85</v>
      </c>
      <c r="BU333" s="6">
        <v>-111666.81</v>
      </c>
      <c r="BV333" s="6">
        <v>-83336.740000000005</v>
      </c>
      <c r="BW333" s="6">
        <v>-77300.42</v>
      </c>
      <c r="BX333" s="6">
        <v>-88590.81</v>
      </c>
      <c r="BY333" s="6">
        <v>-112288.36</v>
      </c>
      <c r="BZ333" s="6">
        <v>-116827.57</v>
      </c>
      <c r="CA333" s="6">
        <v>-78700.55</v>
      </c>
      <c r="CB333" s="6">
        <v>-80964.39</v>
      </c>
      <c r="CC333" s="6">
        <v>-94551.28</v>
      </c>
      <c r="CD333" s="6">
        <v>-90714.77</v>
      </c>
      <c r="CE333" s="6">
        <v>-73062.820000000007</v>
      </c>
      <c r="CF333" s="6">
        <v>-59657.36</v>
      </c>
      <c r="CG333" s="6">
        <v>-52076.57</v>
      </c>
      <c r="CH333" s="6">
        <v>-71691.72</v>
      </c>
      <c r="CI333" s="6">
        <v>-67088.710000000006</v>
      </c>
      <c r="CJ333" s="6">
        <v>-75890.66</v>
      </c>
      <c r="CK333" s="6">
        <v>-86737.08</v>
      </c>
      <c r="CL333" s="6">
        <v>-89314.68</v>
      </c>
      <c r="CM333" s="6">
        <v>-70605.97</v>
      </c>
      <c r="CN333" s="6">
        <v>-73213.8</v>
      </c>
      <c r="CO333" s="6">
        <v>-55600.91</v>
      </c>
      <c r="CP333" s="6">
        <v>-100984.61</v>
      </c>
      <c r="CQ333" s="6">
        <v>-83053.03</v>
      </c>
      <c r="CR333" s="6">
        <v>-74350.3</v>
      </c>
      <c r="CS333" s="6">
        <v>-96629.65</v>
      </c>
      <c r="CT333" s="6">
        <v>-96556.25</v>
      </c>
      <c r="CU333" s="6">
        <v>-103735.3</v>
      </c>
      <c r="CV333" s="6">
        <v>-56201.919999999998</v>
      </c>
      <c r="CW333" s="6">
        <v>-36079.08</v>
      </c>
      <c r="CX333" s="6">
        <v>-26098.34</v>
      </c>
      <c r="CY333" s="6">
        <v>-26827.05</v>
      </c>
      <c r="CZ333" s="6">
        <v>1278.28</v>
      </c>
      <c r="DA333" s="6">
        <v>6584.48</v>
      </c>
      <c r="DB333" s="6">
        <v>10506.88</v>
      </c>
      <c r="DC333" s="6">
        <v>-63829.73</v>
      </c>
      <c r="DD333" s="6">
        <v>-81420.649999999994</v>
      </c>
      <c r="DE333" s="6">
        <v>-68966.490000000005</v>
      </c>
      <c r="DF333" s="6">
        <v>-70050.880000000005</v>
      </c>
      <c r="DG333" s="6">
        <v>-64807.26</v>
      </c>
      <c r="DH333" s="6">
        <v>-63069.2</v>
      </c>
      <c r="DI333" s="6">
        <v>-55966.34</v>
      </c>
      <c r="DJ333" s="6">
        <v>-32275.63</v>
      </c>
      <c r="DK333" s="6">
        <v>-32613.83</v>
      </c>
      <c r="DL333" s="6">
        <v>-25776.86</v>
      </c>
      <c r="DM333" s="6">
        <v>-25406.06</v>
      </c>
      <c r="DN333" s="6">
        <v>-27174.76</v>
      </c>
      <c r="DO333" s="6">
        <v>-13638.4</v>
      </c>
      <c r="DP333" s="6">
        <v>-41478.89</v>
      </c>
      <c r="DQ333" s="6">
        <v>-60275.45</v>
      </c>
      <c r="DR333" s="6">
        <v>-51559.17</v>
      </c>
      <c r="DS333" s="6">
        <v>-53002.04</v>
      </c>
      <c r="DT333" s="6">
        <v>-73463.73</v>
      </c>
      <c r="DU333" s="6">
        <v>-92610.05</v>
      </c>
      <c r="DV333" s="6">
        <v>-86656.65</v>
      </c>
      <c r="DW333" s="6">
        <v>-65306.34</v>
      </c>
      <c r="DX333" s="6">
        <v>-75968.37</v>
      </c>
      <c r="DY333" s="6">
        <v>-77900.91</v>
      </c>
      <c r="DZ333" s="6">
        <v>-65654.84</v>
      </c>
      <c r="EA333" s="6">
        <v>-64419.35</v>
      </c>
      <c r="EB333" s="6">
        <v>-31531.09</v>
      </c>
      <c r="EC333" s="6">
        <v>-61779.34</v>
      </c>
      <c r="ED333" s="6">
        <v>-55241.52</v>
      </c>
      <c r="EE333" s="6">
        <v>-64940.58</v>
      </c>
      <c r="EF333" s="6">
        <v>-49795.94</v>
      </c>
      <c r="EG333" s="6">
        <v>-66296.22</v>
      </c>
      <c r="EH333" s="6">
        <v>-68661.98</v>
      </c>
      <c r="EI333" s="6">
        <v>-73780.14</v>
      </c>
      <c r="EJ333" s="6">
        <v>-79540.02</v>
      </c>
      <c r="EK333" s="6">
        <v>-69677.850000000006</v>
      </c>
      <c r="EL333" s="6">
        <v>-50864.23</v>
      </c>
      <c r="EM333" s="6">
        <v>-97275.44</v>
      </c>
      <c r="EN333" s="6">
        <v>-78447.839999999997</v>
      </c>
      <c r="EO333" s="6">
        <v>-72563.789999999994</v>
      </c>
      <c r="EP333" s="6">
        <v>-71189.62</v>
      </c>
      <c r="EQ333" s="6">
        <v>-60570.83</v>
      </c>
      <c r="ER333" s="6">
        <v>-125014.04</v>
      </c>
      <c r="ES333" s="6">
        <v>-125682.75</v>
      </c>
      <c r="ET333" s="6">
        <v>-117150.49</v>
      </c>
      <c r="EU333" s="6">
        <v>-89158.62</v>
      </c>
      <c r="EV333" s="6">
        <v>-86675.97</v>
      </c>
      <c r="EW333" s="6">
        <v>-77301.2</v>
      </c>
      <c r="EX333" s="6">
        <v>-63936.33</v>
      </c>
      <c r="EY333" s="6">
        <v>-43944.41</v>
      </c>
      <c r="EZ333" s="6">
        <v>-47740.160000000003</v>
      </c>
      <c r="FA333" s="6">
        <v>-16623.32</v>
      </c>
      <c r="FB333" s="6">
        <v>-20433.849999999999</v>
      </c>
      <c r="FC333" s="6" t="s">
        <v>95</v>
      </c>
      <c r="FD333" s="6" t="s">
        <v>95</v>
      </c>
      <c r="FE333" s="6" t="s">
        <v>95</v>
      </c>
      <c r="FF333" s="6" t="s">
        <v>95</v>
      </c>
      <c r="FG333" s="6" t="s">
        <v>95</v>
      </c>
      <c r="FH333" s="6" t="s">
        <v>95</v>
      </c>
      <c r="FI333" s="6" t="s">
        <v>95</v>
      </c>
      <c r="FJ333" s="6" t="s">
        <v>95</v>
      </c>
      <c r="FK333" s="6" t="s">
        <v>95</v>
      </c>
      <c r="FL333" s="6" t="s">
        <v>95</v>
      </c>
      <c r="FM333" s="6" t="s">
        <v>95</v>
      </c>
      <c r="FN333" s="6" t="s">
        <v>95</v>
      </c>
      <c r="FO333" s="6" t="s">
        <v>95</v>
      </c>
      <c r="FP333" s="6" t="s">
        <v>95</v>
      </c>
      <c r="FQ333" s="6" t="s">
        <v>95</v>
      </c>
      <c r="FR333" s="6" t="s">
        <v>95</v>
      </c>
      <c r="FS333" s="6" t="s">
        <v>95</v>
      </c>
      <c r="FT333" s="6" t="s">
        <v>95</v>
      </c>
      <c r="FU333" s="6" t="s">
        <v>95</v>
      </c>
      <c r="FV333" s="6" t="s">
        <v>95</v>
      </c>
      <c r="FW333" s="6" t="s">
        <v>95</v>
      </c>
      <c r="FX333" s="6" t="s">
        <v>95</v>
      </c>
      <c r="FY333" s="6" t="s">
        <v>95</v>
      </c>
      <c r="FZ333" s="6" t="s">
        <v>95</v>
      </c>
      <c r="GA333" s="6" t="s">
        <v>95</v>
      </c>
      <c r="GB333" s="6" t="s">
        <v>95</v>
      </c>
      <c r="GC333" s="6" t="s">
        <v>95</v>
      </c>
      <c r="GD333" s="6" t="s">
        <v>95</v>
      </c>
      <c r="GE333" s="6" t="s">
        <v>95</v>
      </c>
      <c r="GF333" s="6" t="s">
        <v>95</v>
      </c>
      <c r="GG333" s="6" t="s">
        <v>95</v>
      </c>
      <c r="GH333" s="6" t="s">
        <v>95</v>
      </c>
      <c r="GI333" s="6" t="s">
        <v>95</v>
      </c>
      <c r="GJ333" s="6" t="s">
        <v>95</v>
      </c>
      <c r="GK333" s="6" t="s">
        <v>95</v>
      </c>
      <c r="GL333" s="6" t="s">
        <v>95</v>
      </c>
      <c r="GM333" s="6" t="s">
        <v>95</v>
      </c>
      <c r="GN333" s="6" t="s">
        <v>95</v>
      </c>
      <c r="GO333" s="6" t="s">
        <v>95</v>
      </c>
      <c r="GP333" s="6" t="s">
        <v>95</v>
      </c>
      <c r="GQ333" s="6" t="s">
        <v>95</v>
      </c>
      <c r="GR333" s="6" t="s">
        <v>95</v>
      </c>
      <c r="GS333" s="6" t="s">
        <v>95</v>
      </c>
      <c r="GT333" s="6" t="s">
        <v>95</v>
      </c>
      <c r="GU333" s="6" t="s">
        <v>95</v>
      </c>
      <c r="GV333" s="6" t="s">
        <v>95</v>
      </c>
      <c r="GW333" s="6" t="s">
        <v>95</v>
      </c>
      <c r="GX333" s="6" t="s">
        <v>95</v>
      </c>
      <c r="GY333" s="6" t="s">
        <v>95</v>
      </c>
      <c r="GZ333" s="6" t="s">
        <v>95</v>
      </c>
      <c r="HA333" s="6" t="s">
        <v>95</v>
      </c>
      <c r="HB333" s="6" t="s">
        <v>95</v>
      </c>
      <c r="HC333" s="6" t="s">
        <v>95</v>
      </c>
      <c r="HD333" s="6" t="s">
        <v>95</v>
      </c>
      <c r="HE333" s="6" t="s">
        <v>95</v>
      </c>
      <c r="HF333" s="6" t="s">
        <v>95</v>
      </c>
      <c r="HG333" s="6" t="s">
        <v>95</v>
      </c>
      <c r="HH333" s="6" t="s">
        <v>95</v>
      </c>
      <c r="HI333" s="6" t="s">
        <v>95</v>
      </c>
      <c r="HJ333" s="6" t="s">
        <v>95</v>
      </c>
      <c r="HK333" s="6" t="s">
        <v>95</v>
      </c>
      <c r="HL333" s="6" t="s">
        <v>95</v>
      </c>
      <c r="HM333" s="6" t="s">
        <v>95</v>
      </c>
      <c r="HN333" s="6" t="s">
        <v>95</v>
      </c>
      <c r="HO333" s="6" t="s">
        <v>95</v>
      </c>
      <c r="HP333" s="6" t="s">
        <v>95</v>
      </c>
      <c r="HQ333" s="6" t="s">
        <v>95</v>
      </c>
      <c r="HR333" s="6" t="s">
        <v>95</v>
      </c>
      <c r="HS333" s="6" t="s">
        <v>95</v>
      </c>
      <c r="HT333" s="6" t="s">
        <v>95</v>
      </c>
      <c r="HU333" s="6" t="s">
        <v>95</v>
      </c>
      <c r="HV333" s="6" t="s">
        <v>95</v>
      </c>
      <c r="HW333" s="6" t="s">
        <v>95</v>
      </c>
      <c r="HX333" s="6" t="s">
        <v>95</v>
      </c>
      <c r="HY333" s="6" t="s">
        <v>95</v>
      </c>
      <c r="HZ333" s="6" t="s">
        <v>95</v>
      </c>
      <c r="IA333" s="6" t="s">
        <v>95</v>
      </c>
      <c r="IB333" s="6" t="s">
        <v>95</v>
      </c>
      <c r="ME333" s="7"/>
    </row>
    <row r="334" spans="2:343" x14ac:dyDescent="0.2">
      <c r="B334" s="64" t="s">
        <v>3</v>
      </c>
      <c r="C334" s="6">
        <v>6890.77</v>
      </c>
      <c r="D334" s="6">
        <v>1891.41</v>
      </c>
      <c r="E334" s="6">
        <v>5945.47</v>
      </c>
      <c r="F334" s="6">
        <v>6372.31</v>
      </c>
      <c r="G334" s="6">
        <v>4360.25</v>
      </c>
      <c r="H334" s="6">
        <v>5682.95</v>
      </c>
      <c r="I334" s="6">
        <v>1975.95</v>
      </c>
      <c r="J334" s="6">
        <v>3813.73</v>
      </c>
      <c r="K334" s="6">
        <v>8009.12</v>
      </c>
      <c r="L334" s="6">
        <v>2012.09</v>
      </c>
      <c r="M334" s="6">
        <v>1960.34</v>
      </c>
      <c r="N334" s="6">
        <v>2783.74</v>
      </c>
      <c r="O334" s="6">
        <v>2883.41</v>
      </c>
      <c r="P334" s="6">
        <v>7485.38</v>
      </c>
      <c r="Q334" s="6">
        <v>6548.08</v>
      </c>
      <c r="R334" s="6">
        <v>7440.57</v>
      </c>
      <c r="S334" s="6">
        <v>12313.87</v>
      </c>
      <c r="T334" s="6">
        <v>12607.6</v>
      </c>
      <c r="U334" s="6">
        <v>5625.62</v>
      </c>
      <c r="V334" s="6">
        <v>3880.09</v>
      </c>
      <c r="W334" s="6">
        <v>5071.74</v>
      </c>
      <c r="X334" s="6">
        <v>2981.16</v>
      </c>
      <c r="Y334" s="6">
        <v>11210.38</v>
      </c>
      <c r="Z334" s="6">
        <v>5948.83</v>
      </c>
      <c r="AA334" s="6">
        <v>3043.42</v>
      </c>
      <c r="AB334" s="6">
        <v>5526.27</v>
      </c>
      <c r="AC334" s="6">
        <v>3752.9</v>
      </c>
      <c r="AD334" s="6">
        <v>2100.46</v>
      </c>
      <c r="AE334" s="6">
        <v>8234.51</v>
      </c>
      <c r="AF334" s="6">
        <v>21111.97</v>
      </c>
      <c r="AG334" s="6">
        <v>20920.02</v>
      </c>
      <c r="AH334" s="6">
        <v>23340.78</v>
      </c>
      <c r="AI334" s="6">
        <v>25831.41</v>
      </c>
      <c r="AJ334" s="6">
        <v>23145.74</v>
      </c>
      <c r="AK334" s="6">
        <v>20096.87</v>
      </c>
      <c r="AL334" s="6">
        <v>21796.03</v>
      </c>
      <c r="AM334" s="6">
        <v>20187.189999999999</v>
      </c>
      <c r="AN334" s="6">
        <v>20146.830000000002</v>
      </c>
      <c r="AO334" s="6">
        <v>20229.63</v>
      </c>
      <c r="AP334" s="6">
        <v>20853.18</v>
      </c>
      <c r="AQ334" s="6">
        <v>20475.580000000002</v>
      </c>
      <c r="AR334" s="6">
        <v>20387.330000000002</v>
      </c>
      <c r="AS334" s="6">
        <v>20384.5</v>
      </c>
      <c r="AT334" s="6">
        <v>29371.88</v>
      </c>
      <c r="AU334" s="6">
        <v>29635.94</v>
      </c>
      <c r="AV334" s="6">
        <v>29450.22</v>
      </c>
      <c r="AW334" s="6">
        <v>26649.94</v>
      </c>
      <c r="AX334" s="6">
        <v>33680.86</v>
      </c>
      <c r="AY334" s="6">
        <v>28081.279999999999</v>
      </c>
      <c r="AZ334" s="6">
        <v>29686.61</v>
      </c>
      <c r="BA334" s="6">
        <v>34266.61</v>
      </c>
      <c r="BB334" s="6">
        <v>32364.28</v>
      </c>
      <c r="BC334" s="6">
        <v>40176.839999999997</v>
      </c>
      <c r="BD334" s="6">
        <v>45766.84</v>
      </c>
      <c r="BE334" s="6">
        <v>43898.03</v>
      </c>
      <c r="BF334" s="6">
        <v>35454.03</v>
      </c>
      <c r="BG334" s="6">
        <v>23853.040000000001</v>
      </c>
      <c r="BH334" s="6">
        <v>21765.040000000001</v>
      </c>
      <c r="BI334" s="6">
        <v>22944.04</v>
      </c>
      <c r="BJ334" s="6">
        <v>22499.040000000001</v>
      </c>
      <c r="BK334" s="6">
        <v>21382.42</v>
      </c>
      <c r="BL334" s="6">
        <v>21647.42</v>
      </c>
      <c r="BM334" s="6">
        <v>22543.42</v>
      </c>
      <c r="BN334" s="6">
        <v>22653.42</v>
      </c>
      <c r="BO334" s="6">
        <v>21738.42</v>
      </c>
      <c r="BP334" s="6">
        <v>24300.16</v>
      </c>
      <c r="BQ334" s="6">
        <v>27111.79</v>
      </c>
      <c r="BR334" s="6">
        <v>25575.8</v>
      </c>
      <c r="BS334" s="6">
        <v>22200.799999999999</v>
      </c>
      <c r="BT334" s="6">
        <v>22816.18</v>
      </c>
      <c r="BU334" s="6">
        <v>50506.29</v>
      </c>
      <c r="BV334" s="6">
        <v>40446.959999999999</v>
      </c>
      <c r="BW334" s="6">
        <v>27266.18</v>
      </c>
      <c r="BX334" s="6">
        <v>22541.55</v>
      </c>
      <c r="BY334" s="6">
        <v>23071.55</v>
      </c>
      <c r="BZ334" s="6">
        <v>22051.55</v>
      </c>
      <c r="CA334" s="6">
        <v>22181.55</v>
      </c>
      <c r="CB334" s="6">
        <v>22161.55</v>
      </c>
      <c r="CC334" s="6">
        <v>24046.93</v>
      </c>
      <c r="CD334" s="6">
        <v>27588.18</v>
      </c>
      <c r="CE334" s="6">
        <v>21896.93</v>
      </c>
      <c r="CF334" s="6">
        <v>21846.93</v>
      </c>
      <c r="CG334" s="6">
        <v>21912.31</v>
      </c>
      <c r="CH334" s="6">
        <v>21882.31</v>
      </c>
      <c r="CI334" s="6">
        <v>26362.31</v>
      </c>
      <c r="CJ334" s="6">
        <v>21902.31</v>
      </c>
      <c r="CK334" s="6">
        <v>21577.69</v>
      </c>
      <c r="CL334" s="6">
        <v>21617.69</v>
      </c>
      <c r="CM334" s="6">
        <v>23337.69</v>
      </c>
      <c r="CN334" s="6">
        <v>23357.69</v>
      </c>
      <c r="CO334" s="6">
        <v>22357.69</v>
      </c>
      <c r="CP334" s="6">
        <v>22713.07</v>
      </c>
      <c r="CQ334" s="6">
        <v>33199.519999999997</v>
      </c>
      <c r="CR334" s="6">
        <v>28840.78</v>
      </c>
      <c r="CS334" s="6">
        <v>22633.07</v>
      </c>
      <c r="CT334" s="6">
        <v>22638.45</v>
      </c>
      <c r="CU334" s="6">
        <v>27744.15</v>
      </c>
      <c r="CV334" s="6">
        <v>35819.120000000003</v>
      </c>
      <c r="CW334" s="6">
        <v>37616.449999999997</v>
      </c>
      <c r="CX334" s="6">
        <v>41813.379999999997</v>
      </c>
      <c r="CY334" s="6">
        <v>52128.68</v>
      </c>
      <c r="CZ334" s="6">
        <v>57645.06</v>
      </c>
      <c r="DA334" s="6">
        <v>56478.37</v>
      </c>
      <c r="DB334" s="6">
        <v>55656.23</v>
      </c>
      <c r="DC334" s="6">
        <v>37732.629999999997</v>
      </c>
      <c r="DD334" s="6">
        <v>30847.63</v>
      </c>
      <c r="DE334" s="6">
        <v>38890.400000000001</v>
      </c>
      <c r="DF334" s="6">
        <v>24869.21</v>
      </c>
      <c r="DG334" s="6">
        <v>24374.59</v>
      </c>
      <c r="DH334" s="6">
        <v>24374.59</v>
      </c>
      <c r="DI334" s="6">
        <v>24374.59</v>
      </c>
      <c r="DJ334" s="6">
        <v>24374.59</v>
      </c>
      <c r="DK334" s="6">
        <v>22659.97</v>
      </c>
      <c r="DL334" s="6">
        <v>22659.97</v>
      </c>
      <c r="DM334" s="6">
        <v>22659.97</v>
      </c>
      <c r="DN334" s="6">
        <v>22659.97</v>
      </c>
      <c r="DO334" s="6">
        <v>26379.97</v>
      </c>
      <c r="DP334" s="6">
        <v>22665.34</v>
      </c>
      <c r="DQ334" s="6">
        <v>31422.44</v>
      </c>
      <c r="DR334" s="6">
        <v>31060.34</v>
      </c>
      <c r="DS334" s="6">
        <v>25665.34</v>
      </c>
      <c r="DT334" s="6">
        <v>9957.9599999999991</v>
      </c>
      <c r="DU334" s="6">
        <v>6771.21</v>
      </c>
      <c r="DV334" s="6">
        <v>5171.21</v>
      </c>
      <c r="DW334" s="6">
        <v>3228.41</v>
      </c>
      <c r="DX334" s="6">
        <v>3260.72</v>
      </c>
      <c r="DY334" s="6">
        <v>4873.57</v>
      </c>
      <c r="DZ334" s="6">
        <v>3314.39</v>
      </c>
      <c r="EA334" s="6">
        <v>3331.69</v>
      </c>
      <c r="EB334" s="6">
        <v>18017.52</v>
      </c>
      <c r="EC334" s="6">
        <v>15248.1</v>
      </c>
      <c r="ED334" s="6">
        <v>16112.78</v>
      </c>
      <c r="EE334" s="6">
        <v>24247.13</v>
      </c>
      <c r="EF334" s="6">
        <v>4818.13</v>
      </c>
      <c r="EG334" s="6">
        <v>4915.51</v>
      </c>
      <c r="EH334" s="6">
        <v>6618.01</v>
      </c>
      <c r="EI334" s="6">
        <v>5261.76</v>
      </c>
      <c r="EJ334" s="6">
        <v>4508.76</v>
      </c>
      <c r="EK334" s="6">
        <v>3355.46</v>
      </c>
      <c r="EL334" s="6">
        <v>4599.4399999999996</v>
      </c>
      <c r="EM334" s="6">
        <v>4601.8100000000004</v>
      </c>
      <c r="EN334" s="6">
        <v>4595.8100000000004</v>
      </c>
      <c r="EO334" s="6">
        <v>9781.81</v>
      </c>
      <c r="EP334" s="6">
        <v>10282.59</v>
      </c>
      <c r="EQ334" s="6">
        <v>27591.67</v>
      </c>
      <c r="ER334" s="6">
        <v>11443.87</v>
      </c>
      <c r="ES334" s="6">
        <v>9107.8700000000008</v>
      </c>
      <c r="ET334" s="6">
        <v>15244.22</v>
      </c>
      <c r="EU334" s="6">
        <v>24044.55</v>
      </c>
      <c r="EV334" s="6">
        <v>25947.62</v>
      </c>
      <c r="EW334" s="6">
        <v>17783.18</v>
      </c>
      <c r="EX334" s="6">
        <v>19324.560000000001</v>
      </c>
      <c r="EY334" s="6">
        <v>42079.31</v>
      </c>
      <c r="EZ334" s="6">
        <v>45046.35</v>
      </c>
      <c r="FA334" s="6">
        <v>45648.18</v>
      </c>
      <c r="FB334" s="6">
        <v>44717.26</v>
      </c>
      <c r="FC334" s="6" t="s">
        <v>95</v>
      </c>
      <c r="FD334" s="6" t="s">
        <v>95</v>
      </c>
      <c r="FE334" s="6" t="s">
        <v>95</v>
      </c>
      <c r="FF334" s="6" t="s">
        <v>95</v>
      </c>
      <c r="FG334" s="6" t="s">
        <v>95</v>
      </c>
      <c r="FH334" s="6" t="s">
        <v>95</v>
      </c>
      <c r="FI334" s="6" t="s">
        <v>95</v>
      </c>
      <c r="FJ334" s="6" t="s">
        <v>95</v>
      </c>
      <c r="FK334" s="6" t="s">
        <v>95</v>
      </c>
      <c r="FL334" s="6" t="s">
        <v>95</v>
      </c>
      <c r="FM334" s="6" t="s">
        <v>95</v>
      </c>
      <c r="FN334" s="6" t="s">
        <v>95</v>
      </c>
      <c r="FO334" s="6" t="s">
        <v>95</v>
      </c>
      <c r="FP334" s="6" t="s">
        <v>95</v>
      </c>
      <c r="FQ334" s="6" t="s">
        <v>95</v>
      </c>
      <c r="FR334" s="6" t="s">
        <v>95</v>
      </c>
      <c r="FS334" s="6" t="s">
        <v>95</v>
      </c>
      <c r="FT334" s="6" t="s">
        <v>95</v>
      </c>
      <c r="FU334" s="6" t="s">
        <v>95</v>
      </c>
      <c r="FV334" s="6" t="s">
        <v>95</v>
      </c>
      <c r="FW334" s="6" t="s">
        <v>95</v>
      </c>
      <c r="FX334" s="6" t="s">
        <v>95</v>
      </c>
      <c r="FY334" s="6" t="s">
        <v>95</v>
      </c>
      <c r="FZ334" s="6" t="s">
        <v>95</v>
      </c>
      <c r="GA334" s="6" t="s">
        <v>95</v>
      </c>
      <c r="GB334" s="6" t="s">
        <v>95</v>
      </c>
      <c r="GC334" s="6" t="s">
        <v>95</v>
      </c>
      <c r="GD334" s="6" t="s">
        <v>95</v>
      </c>
      <c r="GE334" s="6" t="s">
        <v>95</v>
      </c>
      <c r="GF334" s="6" t="s">
        <v>95</v>
      </c>
      <c r="GG334" s="6" t="s">
        <v>95</v>
      </c>
      <c r="GH334" s="6" t="s">
        <v>95</v>
      </c>
      <c r="GI334" s="6" t="s">
        <v>95</v>
      </c>
      <c r="GJ334" s="6" t="s">
        <v>95</v>
      </c>
      <c r="GK334" s="6" t="s">
        <v>95</v>
      </c>
      <c r="GL334" s="6" t="s">
        <v>95</v>
      </c>
      <c r="GM334" s="6" t="s">
        <v>95</v>
      </c>
      <c r="GN334" s="6" t="s">
        <v>95</v>
      </c>
      <c r="GO334" s="6" t="s">
        <v>95</v>
      </c>
      <c r="GP334" s="6" t="s">
        <v>95</v>
      </c>
      <c r="GQ334" s="6" t="s">
        <v>95</v>
      </c>
      <c r="GR334" s="6" t="s">
        <v>95</v>
      </c>
      <c r="GS334" s="6" t="s">
        <v>95</v>
      </c>
      <c r="GT334" s="6" t="s">
        <v>95</v>
      </c>
      <c r="GU334" s="6" t="s">
        <v>95</v>
      </c>
      <c r="GV334" s="6" t="s">
        <v>95</v>
      </c>
      <c r="GW334" s="6" t="s">
        <v>95</v>
      </c>
      <c r="GX334" s="6" t="s">
        <v>95</v>
      </c>
      <c r="GY334" s="6" t="s">
        <v>95</v>
      </c>
      <c r="GZ334" s="6" t="s">
        <v>95</v>
      </c>
      <c r="HA334" s="6" t="s">
        <v>95</v>
      </c>
      <c r="HB334" s="6" t="s">
        <v>95</v>
      </c>
      <c r="HC334" s="6" t="s">
        <v>95</v>
      </c>
      <c r="HD334" s="6" t="s">
        <v>95</v>
      </c>
      <c r="HE334" s="6" t="s">
        <v>95</v>
      </c>
      <c r="HF334" s="6" t="s">
        <v>95</v>
      </c>
      <c r="HG334" s="6" t="s">
        <v>95</v>
      </c>
      <c r="HH334" s="6" t="s">
        <v>95</v>
      </c>
      <c r="HI334" s="6" t="s">
        <v>95</v>
      </c>
      <c r="HJ334" s="6" t="s">
        <v>95</v>
      </c>
      <c r="HK334" s="6" t="s">
        <v>95</v>
      </c>
      <c r="HL334" s="6" t="s">
        <v>95</v>
      </c>
      <c r="HM334" s="6" t="s">
        <v>95</v>
      </c>
      <c r="HN334" s="6" t="s">
        <v>95</v>
      </c>
      <c r="HO334" s="6" t="s">
        <v>95</v>
      </c>
      <c r="HP334" s="6" t="s">
        <v>95</v>
      </c>
      <c r="HQ334" s="6" t="s">
        <v>95</v>
      </c>
      <c r="HR334" s="6" t="s">
        <v>95</v>
      </c>
      <c r="HS334" s="6" t="s">
        <v>95</v>
      </c>
      <c r="HT334" s="6" t="s">
        <v>95</v>
      </c>
      <c r="HU334" s="6" t="s">
        <v>95</v>
      </c>
      <c r="HV334" s="6" t="s">
        <v>95</v>
      </c>
      <c r="HW334" s="6" t="s">
        <v>95</v>
      </c>
      <c r="HX334" s="6" t="s">
        <v>95</v>
      </c>
      <c r="HY334" s="6" t="s">
        <v>95</v>
      </c>
      <c r="HZ334" s="6" t="s">
        <v>95</v>
      </c>
      <c r="IA334" s="6" t="s">
        <v>95</v>
      </c>
      <c r="IB334" s="6" t="s">
        <v>95</v>
      </c>
      <c r="ME334" s="7"/>
    </row>
    <row r="335" spans="2:343" x14ac:dyDescent="0.2">
      <c r="B335" s="64" t="s">
        <v>4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9.58</v>
      </c>
      <c r="AV335" s="6">
        <v>9.58</v>
      </c>
      <c r="AW335" s="6">
        <v>0</v>
      </c>
      <c r="AX335" s="6">
        <v>60.28</v>
      </c>
      <c r="AY335" s="6">
        <v>60.28</v>
      </c>
      <c r="AZ335" s="6">
        <v>60.28</v>
      </c>
      <c r="BA335" s="6">
        <v>64.09</v>
      </c>
      <c r="BB335" s="6">
        <v>63.77</v>
      </c>
      <c r="BC335" s="6">
        <v>59.96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427.68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1039.55</v>
      </c>
      <c r="CR335" s="6">
        <v>47.38</v>
      </c>
      <c r="CS335" s="6">
        <v>0</v>
      </c>
      <c r="CT335" s="6">
        <v>0</v>
      </c>
      <c r="CU335" s="6">
        <v>0</v>
      </c>
      <c r="CV335" s="6">
        <v>618.27</v>
      </c>
      <c r="CW335" s="6">
        <v>19.309999999999999</v>
      </c>
      <c r="CX335" s="6">
        <v>0</v>
      </c>
      <c r="CY335" s="6">
        <v>542.83000000000004</v>
      </c>
      <c r="CZ335" s="6">
        <v>399.35</v>
      </c>
      <c r="DA335" s="6">
        <v>256.16000000000003</v>
      </c>
      <c r="DB335" s="6">
        <v>255.64</v>
      </c>
      <c r="DC335" s="6">
        <v>47.33</v>
      </c>
      <c r="DD335" s="6">
        <v>160.91</v>
      </c>
      <c r="DE335" s="6">
        <v>160.91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300.31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1179.28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480.81</v>
      </c>
      <c r="ER335" s="6">
        <v>1661.12</v>
      </c>
      <c r="ES335" s="6">
        <v>409.76</v>
      </c>
      <c r="ET335" s="6">
        <v>1483.24</v>
      </c>
      <c r="EU335" s="6">
        <v>1987.47</v>
      </c>
      <c r="EV335" s="6">
        <v>1647.64</v>
      </c>
      <c r="EW335" s="6">
        <v>0</v>
      </c>
      <c r="EX335" s="6">
        <v>1614.21</v>
      </c>
      <c r="EY335" s="6">
        <v>1438.46</v>
      </c>
      <c r="EZ335" s="6">
        <v>1211.1099999999999</v>
      </c>
      <c r="FA335" s="6">
        <v>1326.83</v>
      </c>
      <c r="FB335" s="6">
        <v>1001.49</v>
      </c>
      <c r="FC335" s="6" t="s">
        <v>95</v>
      </c>
      <c r="FD335" s="6" t="s">
        <v>95</v>
      </c>
      <c r="FE335" s="6" t="s">
        <v>95</v>
      </c>
      <c r="FF335" s="6" t="s">
        <v>95</v>
      </c>
      <c r="FG335" s="6" t="s">
        <v>95</v>
      </c>
      <c r="FH335" s="6" t="s">
        <v>95</v>
      </c>
      <c r="FI335" s="6" t="s">
        <v>95</v>
      </c>
      <c r="FJ335" s="6" t="s">
        <v>95</v>
      </c>
      <c r="FK335" s="6" t="s">
        <v>95</v>
      </c>
      <c r="FL335" s="6" t="s">
        <v>95</v>
      </c>
      <c r="FM335" s="6" t="s">
        <v>95</v>
      </c>
      <c r="FN335" s="6" t="s">
        <v>95</v>
      </c>
      <c r="FO335" s="6" t="s">
        <v>95</v>
      </c>
      <c r="FP335" s="6" t="s">
        <v>95</v>
      </c>
      <c r="FQ335" s="6" t="s">
        <v>95</v>
      </c>
      <c r="FR335" s="6" t="s">
        <v>95</v>
      </c>
      <c r="FS335" s="6" t="s">
        <v>95</v>
      </c>
      <c r="FT335" s="6" t="s">
        <v>95</v>
      </c>
      <c r="FU335" s="6" t="s">
        <v>95</v>
      </c>
      <c r="FV335" s="6" t="s">
        <v>95</v>
      </c>
      <c r="FW335" s="6" t="s">
        <v>95</v>
      </c>
      <c r="FX335" s="6" t="s">
        <v>95</v>
      </c>
      <c r="FY335" s="6" t="s">
        <v>95</v>
      </c>
      <c r="FZ335" s="6" t="s">
        <v>95</v>
      </c>
      <c r="GA335" s="6" t="s">
        <v>95</v>
      </c>
      <c r="GB335" s="6" t="s">
        <v>95</v>
      </c>
      <c r="GC335" s="6" t="s">
        <v>95</v>
      </c>
      <c r="GD335" s="6" t="s">
        <v>95</v>
      </c>
      <c r="GE335" s="6" t="s">
        <v>95</v>
      </c>
      <c r="GF335" s="6" t="s">
        <v>95</v>
      </c>
      <c r="GG335" s="6" t="s">
        <v>95</v>
      </c>
      <c r="GH335" s="6" t="s">
        <v>95</v>
      </c>
      <c r="GI335" s="6" t="s">
        <v>95</v>
      </c>
      <c r="GJ335" s="6" t="s">
        <v>95</v>
      </c>
      <c r="GK335" s="6" t="s">
        <v>95</v>
      </c>
      <c r="GL335" s="6" t="s">
        <v>95</v>
      </c>
      <c r="GM335" s="6" t="s">
        <v>95</v>
      </c>
      <c r="GN335" s="6" t="s">
        <v>95</v>
      </c>
      <c r="GO335" s="6" t="s">
        <v>95</v>
      </c>
      <c r="GP335" s="6" t="s">
        <v>95</v>
      </c>
      <c r="GQ335" s="6" t="s">
        <v>95</v>
      </c>
      <c r="GR335" s="6" t="s">
        <v>95</v>
      </c>
      <c r="GS335" s="6" t="s">
        <v>95</v>
      </c>
      <c r="GT335" s="6" t="s">
        <v>95</v>
      </c>
      <c r="GU335" s="6" t="s">
        <v>95</v>
      </c>
      <c r="GV335" s="6" t="s">
        <v>95</v>
      </c>
      <c r="GW335" s="6" t="s">
        <v>95</v>
      </c>
      <c r="GX335" s="6" t="s">
        <v>95</v>
      </c>
      <c r="GY335" s="6" t="s">
        <v>95</v>
      </c>
      <c r="GZ335" s="6" t="s">
        <v>95</v>
      </c>
      <c r="HA335" s="6" t="s">
        <v>95</v>
      </c>
      <c r="HB335" s="6" t="s">
        <v>95</v>
      </c>
      <c r="HC335" s="6" t="s">
        <v>95</v>
      </c>
      <c r="HD335" s="6" t="s">
        <v>95</v>
      </c>
      <c r="HE335" s="6" t="s">
        <v>95</v>
      </c>
      <c r="HF335" s="6" t="s">
        <v>95</v>
      </c>
      <c r="HG335" s="6" t="s">
        <v>95</v>
      </c>
      <c r="HH335" s="6" t="s">
        <v>95</v>
      </c>
      <c r="HI335" s="6" t="s">
        <v>95</v>
      </c>
      <c r="HJ335" s="6" t="s">
        <v>95</v>
      </c>
      <c r="HK335" s="6" t="s">
        <v>95</v>
      </c>
      <c r="HL335" s="6" t="s">
        <v>95</v>
      </c>
      <c r="HM335" s="6" t="s">
        <v>95</v>
      </c>
      <c r="HN335" s="6" t="s">
        <v>95</v>
      </c>
      <c r="HO335" s="6" t="s">
        <v>95</v>
      </c>
      <c r="HP335" s="6" t="s">
        <v>95</v>
      </c>
      <c r="HQ335" s="6" t="s">
        <v>95</v>
      </c>
      <c r="HR335" s="6" t="s">
        <v>95</v>
      </c>
      <c r="HS335" s="6" t="s">
        <v>95</v>
      </c>
      <c r="HT335" s="6" t="s">
        <v>95</v>
      </c>
      <c r="HU335" s="6" t="s">
        <v>95</v>
      </c>
      <c r="HV335" s="6" t="s">
        <v>95</v>
      </c>
      <c r="HW335" s="6" t="s">
        <v>95</v>
      </c>
      <c r="HX335" s="6" t="s">
        <v>95</v>
      </c>
      <c r="HY335" s="6" t="s">
        <v>95</v>
      </c>
      <c r="HZ335" s="6" t="s">
        <v>95</v>
      </c>
      <c r="IA335" s="6" t="s">
        <v>95</v>
      </c>
      <c r="IB335" s="6" t="s">
        <v>95</v>
      </c>
      <c r="ME335" s="7"/>
    </row>
    <row r="336" spans="2:343" x14ac:dyDescent="0.2">
      <c r="B336" s="64" t="s">
        <v>45</v>
      </c>
      <c r="C336" s="6">
        <v>5645.51</v>
      </c>
      <c r="D336" s="6">
        <v>640.79</v>
      </c>
      <c r="E336" s="6">
        <v>4694.8500000000004</v>
      </c>
      <c r="F336" s="6">
        <v>5121.6899999999996</v>
      </c>
      <c r="G336" s="6">
        <v>3074.74</v>
      </c>
      <c r="H336" s="6">
        <v>4397.4399999999996</v>
      </c>
      <c r="I336" s="6">
        <v>690.44</v>
      </c>
      <c r="J336" s="6">
        <v>2528.2199999999998</v>
      </c>
      <c r="K336" s="6">
        <v>6688.72</v>
      </c>
      <c r="L336" s="6">
        <v>691.69</v>
      </c>
      <c r="M336" s="6">
        <v>639.94000000000005</v>
      </c>
      <c r="N336" s="6">
        <v>1463.34</v>
      </c>
      <c r="O336" s="6">
        <v>1528.13</v>
      </c>
      <c r="P336" s="6">
        <v>6130.1</v>
      </c>
      <c r="Q336" s="6">
        <v>5192.8</v>
      </c>
      <c r="R336" s="6">
        <v>6085.29</v>
      </c>
      <c r="S336" s="6">
        <v>10958.59</v>
      </c>
      <c r="T336" s="6">
        <v>11217.43</v>
      </c>
      <c r="U336" s="6">
        <v>4235.45</v>
      </c>
      <c r="V336" s="6">
        <v>2489.92</v>
      </c>
      <c r="W336" s="6">
        <v>3681.57</v>
      </c>
      <c r="X336" s="6">
        <v>1556.1</v>
      </c>
      <c r="Y336" s="6">
        <v>9785.32</v>
      </c>
      <c r="Z336" s="6">
        <v>4523.7700000000004</v>
      </c>
      <c r="AA336" s="6">
        <v>1618.36</v>
      </c>
      <c r="AB336" s="6">
        <v>4066.33</v>
      </c>
      <c r="AC336" s="6">
        <v>2260.77</v>
      </c>
      <c r="AD336" s="6">
        <v>640.52</v>
      </c>
      <c r="AE336" s="6">
        <v>6774.57</v>
      </c>
      <c r="AF336" s="6">
        <v>19652.03</v>
      </c>
      <c r="AG336" s="6">
        <v>19454.7</v>
      </c>
      <c r="AH336" s="6">
        <v>21875.46</v>
      </c>
      <c r="AI336" s="6">
        <v>24366.09</v>
      </c>
      <c r="AJ336" s="6">
        <v>21680.42</v>
      </c>
      <c r="AK336" s="6">
        <v>18803.22</v>
      </c>
      <c r="AL336" s="6">
        <v>20502.38</v>
      </c>
      <c r="AM336" s="6">
        <v>18893.54</v>
      </c>
      <c r="AN336" s="6">
        <v>18853.18</v>
      </c>
      <c r="AO336" s="6">
        <v>18930.599999999999</v>
      </c>
      <c r="AP336" s="6">
        <v>19554.150000000001</v>
      </c>
      <c r="AQ336" s="6">
        <v>19176.55</v>
      </c>
      <c r="AR336" s="6">
        <v>19088.3</v>
      </c>
      <c r="AS336" s="6">
        <v>19085.47</v>
      </c>
      <c r="AT336" s="6">
        <v>28067.47</v>
      </c>
      <c r="AU336" s="6">
        <v>28321.95</v>
      </c>
      <c r="AV336" s="6">
        <v>28136.23</v>
      </c>
      <c r="AW336" s="6">
        <v>25345.53</v>
      </c>
      <c r="AX336" s="6">
        <v>32310.79</v>
      </c>
      <c r="AY336" s="6">
        <v>26711.21</v>
      </c>
      <c r="AZ336" s="6">
        <v>28316.54</v>
      </c>
      <c r="BA336" s="6">
        <v>32892.730000000003</v>
      </c>
      <c r="BB336" s="6">
        <v>30990.720000000001</v>
      </c>
      <c r="BC336" s="6">
        <v>38801.71</v>
      </c>
      <c r="BD336" s="6">
        <v>44451.67</v>
      </c>
      <c r="BE336" s="6">
        <v>42582.86</v>
      </c>
      <c r="BF336" s="6">
        <v>34138.86</v>
      </c>
      <c r="BG336" s="6">
        <v>22532.49</v>
      </c>
      <c r="BH336" s="6">
        <v>20444.490000000002</v>
      </c>
      <c r="BI336" s="6">
        <v>21623.49</v>
      </c>
      <c r="BJ336" s="6">
        <v>21178.49</v>
      </c>
      <c r="BK336" s="6">
        <v>20056.490000000002</v>
      </c>
      <c r="BL336" s="6">
        <v>20321.490000000002</v>
      </c>
      <c r="BM336" s="6">
        <v>21217.49</v>
      </c>
      <c r="BN336" s="6">
        <v>21327.49</v>
      </c>
      <c r="BO336" s="6">
        <v>20412.490000000002</v>
      </c>
      <c r="BP336" s="6">
        <v>22968.85</v>
      </c>
      <c r="BQ336" s="6">
        <v>25780.48</v>
      </c>
      <c r="BR336" s="6">
        <v>24244.49</v>
      </c>
      <c r="BS336" s="6">
        <v>20869.490000000002</v>
      </c>
      <c r="BT336" s="6">
        <v>21479.49</v>
      </c>
      <c r="BU336" s="6">
        <v>49169.599999999999</v>
      </c>
      <c r="BV336" s="6">
        <v>39110.269999999997</v>
      </c>
      <c r="BW336" s="6">
        <v>25929.49</v>
      </c>
      <c r="BX336" s="6">
        <v>21199.49</v>
      </c>
      <c r="BY336" s="6">
        <v>21729.49</v>
      </c>
      <c r="BZ336" s="6">
        <v>20709.490000000002</v>
      </c>
      <c r="CA336" s="6">
        <v>20839.490000000002</v>
      </c>
      <c r="CB336" s="6">
        <v>20819.490000000002</v>
      </c>
      <c r="CC336" s="6">
        <v>22699.49</v>
      </c>
      <c r="CD336" s="6">
        <v>25813.06</v>
      </c>
      <c r="CE336" s="6">
        <v>20549.490000000002</v>
      </c>
      <c r="CF336" s="6">
        <v>20499.490000000002</v>
      </c>
      <c r="CG336" s="6">
        <v>20559.490000000002</v>
      </c>
      <c r="CH336" s="6">
        <v>20529.490000000002</v>
      </c>
      <c r="CI336" s="6">
        <v>25009.49</v>
      </c>
      <c r="CJ336" s="6">
        <v>20549.490000000002</v>
      </c>
      <c r="CK336" s="6">
        <v>20219.490000000002</v>
      </c>
      <c r="CL336" s="6">
        <v>20259.490000000002</v>
      </c>
      <c r="CM336" s="6">
        <v>21979.49</v>
      </c>
      <c r="CN336" s="6">
        <v>21999.49</v>
      </c>
      <c r="CO336" s="6">
        <v>20999.49</v>
      </c>
      <c r="CP336" s="6">
        <v>21349.49</v>
      </c>
      <c r="CQ336" s="6">
        <v>30796.39</v>
      </c>
      <c r="CR336" s="6">
        <v>27429.82</v>
      </c>
      <c r="CS336" s="6">
        <v>21269.49</v>
      </c>
      <c r="CT336" s="6">
        <v>21269.49</v>
      </c>
      <c r="CU336" s="6">
        <v>26375.19</v>
      </c>
      <c r="CV336" s="6">
        <v>33831.89</v>
      </c>
      <c r="CW336" s="6">
        <v>36228.18</v>
      </c>
      <c r="CX336" s="6">
        <v>40439.040000000001</v>
      </c>
      <c r="CY336" s="6">
        <v>50211.51</v>
      </c>
      <c r="CZ336" s="6">
        <v>55871.37</v>
      </c>
      <c r="DA336" s="6">
        <v>54847.87</v>
      </c>
      <c r="DB336" s="6">
        <v>54026.25</v>
      </c>
      <c r="DC336" s="6">
        <v>36305.58</v>
      </c>
      <c r="DD336" s="6">
        <v>29307</v>
      </c>
      <c r="DE336" s="6">
        <v>37349.769999999997</v>
      </c>
      <c r="DF336" s="6">
        <v>23489.49</v>
      </c>
      <c r="DG336" s="6">
        <v>22989.49</v>
      </c>
      <c r="DH336" s="6">
        <v>22989.49</v>
      </c>
      <c r="DI336" s="6">
        <v>22989.49</v>
      </c>
      <c r="DJ336" s="6">
        <v>22989.49</v>
      </c>
      <c r="DK336" s="6">
        <v>21269.49</v>
      </c>
      <c r="DL336" s="6">
        <v>21269.49</v>
      </c>
      <c r="DM336" s="6">
        <v>21269.49</v>
      </c>
      <c r="DN336" s="6">
        <v>21269.49</v>
      </c>
      <c r="DO336" s="6">
        <v>24989.49</v>
      </c>
      <c r="DP336" s="6">
        <v>21269.49</v>
      </c>
      <c r="DQ336" s="6">
        <v>29726.28</v>
      </c>
      <c r="DR336" s="6">
        <v>29664.49</v>
      </c>
      <c r="DS336" s="6">
        <v>24269.49</v>
      </c>
      <c r="DT336" s="6">
        <v>8556.73</v>
      </c>
      <c r="DU336" s="6">
        <v>5369.98</v>
      </c>
      <c r="DV336" s="6">
        <v>3769.98</v>
      </c>
      <c r="DW336" s="6">
        <v>1827.18</v>
      </c>
      <c r="DX336" s="6">
        <v>1854.11</v>
      </c>
      <c r="DY336" s="6">
        <v>3466.96</v>
      </c>
      <c r="DZ336" s="6">
        <v>1907.78</v>
      </c>
      <c r="EA336" s="6">
        <v>1925.08</v>
      </c>
      <c r="EB336" s="6">
        <v>16610.91</v>
      </c>
      <c r="EC336" s="6">
        <v>13836.11</v>
      </c>
      <c r="ED336" s="6">
        <v>14700.79</v>
      </c>
      <c r="EE336" s="6">
        <v>21655.86</v>
      </c>
      <c r="EF336" s="6">
        <v>3406.14</v>
      </c>
      <c r="EG336" s="6">
        <v>3498.14</v>
      </c>
      <c r="EH336" s="6">
        <v>5200.6400000000003</v>
      </c>
      <c r="EI336" s="6">
        <v>3844.39</v>
      </c>
      <c r="EJ336" s="6">
        <v>3091.39</v>
      </c>
      <c r="EK336" s="6">
        <v>1938.09</v>
      </c>
      <c r="EL336" s="6">
        <v>3176.69</v>
      </c>
      <c r="EM336" s="6">
        <v>3179.06</v>
      </c>
      <c r="EN336" s="6">
        <v>3173.06</v>
      </c>
      <c r="EO336" s="6">
        <v>8359.06</v>
      </c>
      <c r="EP336" s="6">
        <v>8854.4599999999991</v>
      </c>
      <c r="EQ336" s="6">
        <v>25682.73</v>
      </c>
      <c r="ER336" s="6">
        <v>8354.6200000000008</v>
      </c>
      <c r="ES336" s="6">
        <v>7269.98</v>
      </c>
      <c r="ET336" s="6">
        <v>12327.47</v>
      </c>
      <c r="EU336" s="6">
        <v>20623.57</v>
      </c>
      <c r="EV336" s="6">
        <v>22866.47</v>
      </c>
      <c r="EW336" s="6">
        <v>16349.67</v>
      </c>
      <c r="EX336" s="6">
        <v>16276.84</v>
      </c>
      <c r="EY336" s="6">
        <v>39201.96</v>
      </c>
      <c r="EZ336" s="6">
        <v>42396.35</v>
      </c>
      <c r="FA336" s="6">
        <v>42882.46</v>
      </c>
      <c r="FB336" s="6">
        <v>42276.88</v>
      </c>
      <c r="FC336" s="6" t="s">
        <v>95</v>
      </c>
      <c r="FD336" s="6" t="s">
        <v>95</v>
      </c>
      <c r="FE336" s="6" t="s">
        <v>95</v>
      </c>
      <c r="FF336" s="6" t="s">
        <v>95</v>
      </c>
      <c r="FG336" s="6" t="s">
        <v>95</v>
      </c>
      <c r="FH336" s="6" t="s">
        <v>95</v>
      </c>
      <c r="FI336" s="6" t="s">
        <v>95</v>
      </c>
      <c r="FJ336" s="6" t="s">
        <v>95</v>
      </c>
      <c r="FK336" s="6" t="s">
        <v>95</v>
      </c>
      <c r="FL336" s="6" t="s">
        <v>95</v>
      </c>
      <c r="FM336" s="6" t="s">
        <v>95</v>
      </c>
      <c r="FN336" s="6" t="s">
        <v>95</v>
      </c>
      <c r="FO336" s="6" t="s">
        <v>95</v>
      </c>
      <c r="FP336" s="6" t="s">
        <v>95</v>
      </c>
      <c r="FQ336" s="6" t="s">
        <v>95</v>
      </c>
      <c r="FR336" s="6" t="s">
        <v>95</v>
      </c>
      <c r="FS336" s="6" t="s">
        <v>95</v>
      </c>
      <c r="FT336" s="6" t="s">
        <v>95</v>
      </c>
      <c r="FU336" s="6" t="s">
        <v>95</v>
      </c>
      <c r="FV336" s="6" t="s">
        <v>95</v>
      </c>
      <c r="FW336" s="6" t="s">
        <v>95</v>
      </c>
      <c r="FX336" s="6" t="s">
        <v>95</v>
      </c>
      <c r="FY336" s="6" t="s">
        <v>95</v>
      </c>
      <c r="FZ336" s="6" t="s">
        <v>95</v>
      </c>
      <c r="GA336" s="6" t="s">
        <v>95</v>
      </c>
      <c r="GB336" s="6" t="s">
        <v>95</v>
      </c>
      <c r="GC336" s="6" t="s">
        <v>95</v>
      </c>
      <c r="GD336" s="6" t="s">
        <v>95</v>
      </c>
      <c r="GE336" s="6" t="s">
        <v>95</v>
      </c>
      <c r="GF336" s="6" t="s">
        <v>95</v>
      </c>
      <c r="GG336" s="6" t="s">
        <v>95</v>
      </c>
      <c r="GH336" s="6" t="s">
        <v>95</v>
      </c>
      <c r="GI336" s="6" t="s">
        <v>95</v>
      </c>
      <c r="GJ336" s="6" t="s">
        <v>95</v>
      </c>
      <c r="GK336" s="6" t="s">
        <v>95</v>
      </c>
      <c r="GL336" s="6" t="s">
        <v>95</v>
      </c>
      <c r="GM336" s="6" t="s">
        <v>95</v>
      </c>
      <c r="GN336" s="6" t="s">
        <v>95</v>
      </c>
      <c r="GO336" s="6" t="s">
        <v>95</v>
      </c>
      <c r="GP336" s="6" t="s">
        <v>95</v>
      </c>
      <c r="GQ336" s="6" t="s">
        <v>95</v>
      </c>
      <c r="GR336" s="6" t="s">
        <v>95</v>
      </c>
      <c r="GS336" s="6" t="s">
        <v>95</v>
      </c>
      <c r="GT336" s="6" t="s">
        <v>95</v>
      </c>
      <c r="GU336" s="6" t="s">
        <v>95</v>
      </c>
      <c r="GV336" s="6" t="s">
        <v>95</v>
      </c>
      <c r="GW336" s="6" t="s">
        <v>95</v>
      </c>
      <c r="GX336" s="6" t="s">
        <v>95</v>
      </c>
      <c r="GY336" s="6" t="s">
        <v>95</v>
      </c>
      <c r="GZ336" s="6" t="s">
        <v>95</v>
      </c>
      <c r="HA336" s="6" t="s">
        <v>95</v>
      </c>
      <c r="HB336" s="6" t="s">
        <v>95</v>
      </c>
      <c r="HC336" s="6" t="s">
        <v>95</v>
      </c>
      <c r="HD336" s="6" t="s">
        <v>95</v>
      </c>
      <c r="HE336" s="6" t="s">
        <v>95</v>
      </c>
      <c r="HF336" s="6" t="s">
        <v>95</v>
      </c>
      <c r="HG336" s="6" t="s">
        <v>95</v>
      </c>
      <c r="HH336" s="6" t="s">
        <v>95</v>
      </c>
      <c r="HI336" s="6" t="s">
        <v>95</v>
      </c>
      <c r="HJ336" s="6" t="s">
        <v>95</v>
      </c>
      <c r="HK336" s="6" t="s">
        <v>95</v>
      </c>
      <c r="HL336" s="6" t="s">
        <v>95</v>
      </c>
      <c r="HM336" s="6" t="s">
        <v>95</v>
      </c>
      <c r="HN336" s="6" t="s">
        <v>95</v>
      </c>
      <c r="HO336" s="6" t="s">
        <v>95</v>
      </c>
      <c r="HP336" s="6" t="s">
        <v>95</v>
      </c>
      <c r="HQ336" s="6" t="s">
        <v>95</v>
      </c>
      <c r="HR336" s="6" t="s">
        <v>95</v>
      </c>
      <c r="HS336" s="6" t="s">
        <v>95</v>
      </c>
      <c r="HT336" s="6" t="s">
        <v>95</v>
      </c>
      <c r="HU336" s="6" t="s">
        <v>95</v>
      </c>
      <c r="HV336" s="6" t="s">
        <v>95</v>
      </c>
      <c r="HW336" s="6" t="s">
        <v>95</v>
      </c>
      <c r="HX336" s="6" t="s">
        <v>95</v>
      </c>
      <c r="HY336" s="6" t="s">
        <v>95</v>
      </c>
      <c r="HZ336" s="6" t="s">
        <v>95</v>
      </c>
      <c r="IA336" s="6" t="s">
        <v>95</v>
      </c>
      <c r="IB336" s="6" t="s">
        <v>95</v>
      </c>
      <c r="ME336" s="7"/>
    </row>
    <row r="337" spans="2:343" x14ac:dyDescent="0.2">
      <c r="B337" s="64" t="s">
        <v>23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6">
        <v>0</v>
      </c>
      <c r="BT337" s="6">
        <v>0</v>
      </c>
      <c r="BU337" s="6">
        <v>0</v>
      </c>
      <c r="BV337" s="6">
        <v>0</v>
      </c>
      <c r="BW337" s="6">
        <v>0</v>
      </c>
      <c r="BX337" s="6">
        <v>0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6">
        <v>0</v>
      </c>
      <c r="CN337" s="6">
        <v>0</v>
      </c>
      <c r="CO337" s="6">
        <v>0</v>
      </c>
      <c r="CP337" s="6">
        <v>0</v>
      </c>
      <c r="CQ337" s="6">
        <v>0</v>
      </c>
      <c r="CR337" s="6">
        <v>0</v>
      </c>
      <c r="CS337" s="6">
        <v>0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0</v>
      </c>
      <c r="EN337" s="6">
        <v>0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0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 t="s">
        <v>95</v>
      </c>
      <c r="FD337" s="6" t="s">
        <v>95</v>
      </c>
      <c r="FE337" s="6" t="s">
        <v>95</v>
      </c>
      <c r="FF337" s="6" t="s">
        <v>95</v>
      </c>
      <c r="FG337" s="6" t="s">
        <v>95</v>
      </c>
      <c r="FH337" s="6" t="s">
        <v>95</v>
      </c>
      <c r="FI337" s="6" t="s">
        <v>95</v>
      </c>
      <c r="FJ337" s="6" t="s">
        <v>95</v>
      </c>
      <c r="FK337" s="6" t="s">
        <v>95</v>
      </c>
      <c r="FL337" s="6" t="s">
        <v>95</v>
      </c>
      <c r="FM337" s="6" t="s">
        <v>95</v>
      </c>
      <c r="FN337" s="6" t="s">
        <v>95</v>
      </c>
      <c r="FO337" s="6" t="s">
        <v>95</v>
      </c>
      <c r="FP337" s="6" t="s">
        <v>95</v>
      </c>
      <c r="FQ337" s="6" t="s">
        <v>95</v>
      </c>
      <c r="FR337" s="6" t="s">
        <v>95</v>
      </c>
      <c r="FS337" s="6" t="s">
        <v>95</v>
      </c>
      <c r="FT337" s="6" t="s">
        <v>95</v>
      </c>
      <c r="FU337" s="6" t="s">
        <v>95</v>
      </c>
      <c r="FV337" s="6" t="s">
        <v>95</v>
      </c>
      <c r="FW337" s="6" t="s">
        <v>95</v>
      </c>
      <c r="FX337" s="6" t="s">
        <v>95</v>
      </c>
      <c r="FY337" s="6" t="s">
        <v>95</v>
      </c>
      <c r="FZ337" s="6" t="s">
        <v>95</v>
      </c>
      <c r="GA337" s="6" t="s">
        <v>95</v>
      </c>
      <c r="GB337" s="6" t="s">
        <v>95</v>
      </c>
      <c r="GC337" s="6" t="s">
        <v>95</v>
      </c>
      <c r="GD337" s="6" t="s">
        <v>95</v>
      </c>
      <c r="GE337" s="6" t="s">
        <v>95</v>
      </c>
      <c r="GF337" s="6" t="s">
        <v>95</v>
      </c>
      <c r="GG337" s="6" t="s">
        <v>95</v>
      </c>
      <c r="GH337" s="6" t="s">
        <v>95</v>
      </c>
      <c r="GI337" s="6" t="s">
        <v>95</v>
      </c>
      <c r="GJ337" s="6" t="s">
        <v>95</v>
      </c>
      <c r="GK337" s="6" t="s">
        <v>95</v>
      </c>
      <c r="GL337" s="6" t="s">
        <v>95</v>
      </c>
      <c r="GM337" s="6" t="s">
        <v>95</v>
      </c>
      <c r="GN337" s="6" t="s">
        <v>95</v>
      </c>
      <c r="GO337" s="6" t="s">
        <v>95</v>
      </c>
      <c r="GP337" s="6" t="s">
        <v>95</v>
      </c>
      <c r="GQ337" s="6" t="s">
        <v>95</v>
      </c>
      <c r="GR337" s="6" t="s">
        <v>95</v>
      </c>
      <c r="GS337" s="6" t="s">
        <v>95</v>
      </c>
      <c r="GT337" s="6" t="s">
        <v>95</v>
      </c>
      <c r="GU337" s="6" t="s">
        <v>95</v>
      </c>
      <c r="GV337" s="6" t="s">
        <v>95</v>
      </c>
      <c r="GW337" s="6" t="s">
        <v>95</v>
      </c>
      <c r="GX337" s="6" t="s">
        <v>95</v>
      </c>
      <c r="GY337" s="6" t="s">
        <v>95</v>
      </c>
      <c r="GZ337" s="6" t="s">
        <v>95</v>
      </c>
      <c r="HA337" s="6" t="s">
        <v>95</v>
      </c>
      <c r="HB337" s="6" t="s">
        <v>95</v>
      </c>
      <c r="HC337" s="6" t="s">
        <v>95</v>
      </c>
      <c r="HD337" s="6" t="s">
        <v>95</v>
      </c>
      <c r="HE337" s="6" t="s">
        <v>95</v>
      </c>
      <c r="HF337" s="6" t="s">
        <v>95</v>
      </c>
      <c r="HG337" s="6" t="s">
        <v>95</v>
      </c>
      <c r="HH337" s="6" t="s">
        <v>95</v>
      </c>
      <c r="HI337" s="6" t="s">
        <v>95</v>
      </c>
      <c r="HJ337" s="6" t="s">
        <v>95</v>
      </c>
      <c r="HK337" s="6" t="s">
        <v>95</v>
      </c>
      <c r="HL337" s="6" t="s">
        <v>95</v>
      </c>
      <c r="HM337" s="6" t="s">
        <v>95</v>
      </c>
      <c r="HN337" s="6" t="s">
        <v>95</v>
      </c>
      <c r="HO337" s="6" t="s">
        <v>95</v>
      </c>
      <c r="HP337" s="6" t="s">
        <v>95</v>
      </c>
      <c r="HQ337" s="6" t="s">
        <v>95</v>
      </c>
      <c r="HR337" s="6" t="s">
        <v>95</v>
      </c>
      <c r="HS337" s="6" t="s">
        <v>95</v>
      </c>
      <c r="HT337" s="6" t="s">
        <v>95</v>
      </c>
      <c r="HU337" s="6" t="s">
        <v>95</v>
      </c>
      <c r="HV337" s="6" t="s">
        <v>95</v>
      </c>
      <c r="HW337" s="6" t="s">
        <v>95</v>
      </c>
      <c r="HX337" s="6" t="s">
        <v>95</v>
      </c>
      <c r="HY337" s="6" t="s">
        <v>95</v>
      </c>
      <c r="HZ337" s="6" t="s">
        <v>95</v>
      </c>
      <c r="IA337" s="6" t="s">
        <v>95</v>
      </c>
      <c r="IB337" s="6" t="s">
        <v>95</v>
      </c>
      <c r="ME337" s="7"/>
    </row>
    <row r="338" spans="2:343" x14ac:dyDescent="0.2">
      <c r="B338" s="64" t="s">
        <v>5</v>
      </c>
      <c r="C338" s="6">
        <v>1245.26</v>
      </c>
      <c r="D338" s="6">
        <v>1250.6199999999999</v>
      </c>
      <c r="E338" s="6">
        <v>1250.6199999999999</v>
      </c>
      <c r="F338" s="6">
        <v>1250.6199999999999</v>
      </c>
      <c r="G338" s="6">
        <v>1285.51</v>
      </c>
      <c r="H338" s="6">
        <v>1285.51</v>
      </c>
      <c r="I338" s="6">
        <v>1285.51</v>
      </c>
      <c r="J338" s="6">
        <v>1285.51</v>
      </c>
      <c r="K338" s="6">
        <v>1320.4</v>
      </c>
      <c r="L338" s="6">
        <v>1320.4</v>
      </c>
      <c r="M338" s="6">
        <v>1320.4</v>
      </c>
      <c r="N338" s="6">
        <v>1320.4</v>
      </c>
      <c r="O338" s="6">
        <v>1355.28</v>
      </c>
      <c r="P338" s="6">
        <v>1355.28</v>
      </c>
      <c r="Q338" s="6">
        <v>1355.28</v>
      </c>
      <c r="R338" s="6">
        <v>1355.28</v>
      </c>
      <c r="S338" s="6">
        <v>1355.28</v>
      </c>
      <c r="T338" s="6">
        <v>1390.17</v>
      </c>
      <c r="U338" s="6">
        <v>1390.17</v>
      </c>
      <c r="V338" s="6">
        <v>1390.17</v>
      </c>
      <c r="W338" s="6">
        <v>1390.17</v>
      </c>
      <c r="X338" s="6">
        <v>1425.06</v>
      </c>
      <c r="Y338" s="6">
        <v>1425.06</v>
      </c>
      <c r="Z338" s="6">
        <v>1425.06</v>
      </c>
      <c r="AA338" s="6">
        <v>1425.06</v>
      </c>
      <c r="AB338" s="6">
        <v>1459.94</v>
      </c>
      <c r="AC338" s="6">
        <v>1492.13</v>
      </c>
      <c r="AD338" s="6">
        <v>1459.94</v>
      </c>
      <c r="AE338" s="6">
        <v>1459.94</v>
      </c>
      <c r="AF338" s="6">
        <v>1459.94</v>
      </c>
      <c r="AG338" s="6">
        <v>1465.32</v>
      </c>
      <c r="AH338" s="6">
        <v>1465.32</v>
      </c>
      <c r="AI338" s="6">
        <v>1465.32</v>
      </c>
      <c r="AJ338" s="6">
        <v>1465.32</v>
      </c>
      <c r="AK338" s="6">
        <v>1293.6500000000001</v>
      </c>
      <c r="AL338" s="6">
        <v>1293.6500000000001</v>
      </c>
      <c r="AM338" s="6">
        <v>1293.6500000000001</v>
      </c>
      <c r="AN338" s="6">
        <v>1293.6500000000001</v>
      </c>
      <c r="AO338" s="6">
        <v>1299.03</v>
      </c>
      <c r="AP338" s="6">
        <v>1299.03</v>
      </c>
      <c r="AQ338" s="6">
        <v>1299.03</v>
      </c>
      <c r="AR338" s="6">
        <v>1299.03</v>
      </c>
      <c r="AS338" s="6">
        <v>1299.03</v>
      </c>
      <c r="AT338" s="6">
        <v>1304.4100000000001</v>
      </c>
      <c r="AU338" s="6">
        <v>1304.4100000000001</v>
      </c>
      <c r="AV338" s="6">
        <v>1304.4100000000001</v>
      </c>
      <c r="AW338" s="6">
        <v>1304.4100000000001</v>
      </c>
      <c r="AX338" s="6">
        <v>1309.79</v>
      </c>
      <c r="AY338" s="6">
        <v>1309.79</v>
      </c>
      <c r="AZ338" s="6">
        <v>1309.79</v>
      </c>
      <c r="BA338" s="6">
        <v>1309.79</v>
      </c>
      <c r="BB338" s="6">
        <v>1309.79</v>
      </c>
      <c r="BC338" s="6">
        <v>1315.17</v>
      </c>
      <c r="BD338" s="6">
        <v>1315.17</v>
      </c>
      <c r="BE338" s="6">
        <v>1315.17</v>
      </c>
      <c r="BF338" s="6">
        <v>1315.17</v>
      </c>
      <c r="BG338" s="6">
        <v>1320.55</v>
      </c>
      <c r="BH338" s="6">
        <v>1320.55</v>
      </c>
      <c r="BI338" s="6">
        <v>1320.55</v>
      </c>
      <c r="BJ338" s="6">
        <v>1320.55</v>
      </c>
      <c r="BK338" s="6">
        <v>1325.93</v>
      </c>
      <c r="BL338" s="6">
        <v>1325.93</v>
      </c>
      <c r="BM338" s="6">
        <v>1325.93</v>
      </c>
      <c r="BN338" s="6">
        <v>1325.93</v>
      </c>
      <c r="BO338" s="6">
        <v>1325.93</v>
      </c>
      <c r="BP338" s="6">
        <v>1331.31</v>
      </c>
      <c r="BQ338" s="6">
        <v>1331.31</v>
      </c>
      <c r="BR338" s="6">
        <v>1331.31</v>
      </c>
      <c r="BS338" s="6">
        <v>1331.31</v>
      </c>
      <c r="BT338" s="6">
        <v>1336.69</v>
      </c>
      <c r="BU338" s="6">
        <v>1336.69</v>
      </c>
      <c r="BV338" s="6">
        <v>1336.69</v>
      </c>
      <c r="BW338" s="6">
        <v>1336.69</v>
      </c>
      <c r="BX338" s="6">
        <v>1342.06</v>
      </c>
      <c r="BY338" s="6">
        <v>1342.06</v>
      </c>
      <c r="BZ338" s="6">
        <v>1342.06</v>
      </c>
      <c r="CA338" s="6">
        <v>1342.06</v>
      </c>
      <c r="CB338" s="6">
        <v>1342.06</v>
      </c>
      <c r="CC338" s="6">
        <v>1347.44</v>
      </c>
      <c r="CD338" s="6">
        <v>1347.44</v>
      </c>
      <c r="CE338" s="6">
        <v>1347.44</v>
      </c>
      <c r="CF338" s="6">
        <v>1347.44</v>
      </c>
      <c r="CG338" s="6">
        <v>1352.82</v>
      </c>
      <c r="CH338" s="6">
        <v>1352.82</v>
      </c>
      <c r="CI338" s="6">
        <v>1352.82</v>
      </c>
      <c r="CJ338" s="6">
        <v>1352.82</v>
      </c>
      <c r="CK338" s="6">
        <v>1358.2</v>
      </c>
      <c r="CL338" s="6">
        <v>1358.2</v>
      </c>
      <c r="CM338" s="6">
        <v>1358.2</v>
      </c>
      <c r="CN338" s="6">
        <v>1358.2</v>
      </c>
      <c r="CO338" s="6">
        <v>1358.2</v>
      </c>
      <c r="CP338" s="6">
        <v>1363.58</v>
      </c>
      <c r="CQ338" s="6">
        <v>1363.58</v>
      </c>
      <c r="CR338" s="6">
        <v>1363.58</v>
      </c>
      <c r="CS338" s="6">
        <v>1363.58</v>
      </c>
      <c r="CT338" s="6">
        <v>1368.96</v>
      </c>
      <c r="CU338" s="6">
        <v>1368.96</v>
      </c>
      <c r="CV338" s="6">
        <v>1368.96</v>
      </c>
      <c r="CW338" s="6">
        <v>1368.96</v>
      </c>
      <c r="CX338" s="6">
        <v>1374.34</v>
      </c>
      <c r="CY338" s="6">
        <v>1374.34</v>
      </c>
      <c r="CZ338" s="6">
        <v>1374.34</v>
      </c>
      <c r="DA338" s="6">
        <v>1374.34</v>
      </c>
      <c r="DB338" s="6">
        <v>1374.34</v>
      </c>
      <c r="DC338" s="6">
        <v>1379.72</v>
      </c>
      <c r="DD338" s="6">
        <v>1379.72</v>
      </c>
      <c r="DE338" s="6">
        <v>1379.72</v>
      </c>
      <c r="DF338" s="6">
        <v>1379.72</v>
      </c>
      <c r="DG338" s="6">
        <v>1385.1</v>
      </c>
      <c r="DH338" s="6">
        <v>1385.1</v>
      </c>
      <c r="DI338" s="6">
        <v>1385.1</v>
      </c>
      <c r="DJ338" s="6">
        <v>1385.1</v>
      </c>
      <c r="DK338" s="6">
        <v>1390.48</v>
      </c>
      <c r="DL338" s="6">
        <v>1390.48</v>
      </c>
      <c r="DM338" s="6">
        <v>1390.48</v>
      </c>
      <c r="DN338" s="6">
        <v>1390.48</v>
      </c>
      <c r="DO338" s="6">
        <v>1390.48</v>
      </c>
      <c r="DP338" s="6">
        <v>1395.85</v>
      </c>
      <c r="DQ338" s="6">
        <v>1395.85</v>
      </c>
      <c r="DR338" s="6">
        <v>1395.85</v>
      </c>
      <c r="DS338" s="6">
        <v>1395.85</v>
      </c>
      <c r="DT338" s="6">
        <v>1401.23</v>
      </c>
      <c r="DU338" s="6">
        <v>1401.23</v>
      </c>
      <c r="DV338" s="6">
        <v>1401.23</v>
      </c>
      <c r="DW338" s="6">
        <v>1401.23</v>
      </c>
      <c r="DX338" s="6">
        <v>1406.61</v>
      </c>
      <c r="DY338" s="6">
        <v>1406.61</v>
      </c>
      <c r="DZ338" s="6">
        <v>1406.61</v>
      </c>
      <c r="EA338" s="6">
        <v>1406.61</v>
      </c>
      <c r="EB338" s="6">
        <v>1406.61</v>
      </c>
      <c r="EC338" s="6">
        <v>1411.99</v>
      </c>
      <c r="ED338" s="6">
        <v>1411.99</v>
      </c>
      <c r="EE338" s="6">
        <v>1411.99</v>
      </c>
      <c r="EF338" s="6">
        <v>1411.99</v>
      </c>
      <c r="EG338" s="6">
        <v>1417.37</v>
      </c>
      <c r="EH338" s="6">
        <v>1417.37</v>
      </c>
      <c r="EI338" s="6">
        <v>1417.37</v>
      </c>
      <c r="EJ338" s="6">
        <v>1417.37</v>
      </c>
      <c r="EK338" s="6">
        <v>1417.37</v>
      </c>
      <c r="EL338" s="6">
        <v>1422.75</v>
      </c>
      <c r="EM338" s="6">
        <v>1422.75</v>
      </c>
      <c r="EN338" s="6">
        <v>1422.75</v>
      </c>
      <c r="EO338" s="6">
        <v>1422.75</v>
      </c>
      <c r="EP338" s="6">
        <v>1428.13</v>
      </c>
      <c r="EQ338" s="6">
        <v>1428.13</v>
      </c>
      <c r="ER338" s="6">
        <v>1428.13</v>
      </c>
      <c r="ES338" s="6">
        <v>1428.13</v>
      </c>
      <c r="ET338" s="6">
        <v>1433.51</v>
      </c>
      <c r="EU338" s="6">
        <v>1433.51</v>
      </c>
      <c r="EV338" s="6">
        <v>1433.51</v>
      </c>
      <c r="EW338" s="6">
        <v>1433.51</v>
      </c>
      <c r="EX338" s="6">
        <v>1433.51</v>
      </c>
      <c r="EY338" s="6">
        <v>1438.89</v>
      </c>
      <c r="EZ338" s="6">
        <v>1438.89</v>
      </c>
      <c r="FA338" s="6">
        <v>1438.89</v>
      </c>
      <c r="FB338" s="6">
        <v>1438.89</v>
      </c>
      <c r="FC338" s="6" t="s">
        <v>95</v>
      </c>
      <c r="FD338" s="6" t="s">
        <v>95</v>
      </c>
      <c r="FE338" s="6" t="s">
        <v>95</v>
      </c>
      <c r="FF338" s="6" t="s">
        <v>95</v>
      </c>
      <c r="FG338" s="6" t="s">
        <v>95</v>
      </c>
      <c r="FH338" s="6" t="s">
        <v>95</v>
      </c>
      <c r="FI338" s="6" t="s">
        <v>95</v>
      </c>
      <c r="FJ338" s="6" t="s">
        <v>95</v>
      </c>
      <c r="FK338" s="6" t="s">
        <v>95</v>
      </c>
      <c r="FL338" s="6" t="s">
        <v>95</v>
      </c>
      <c r="FM338" s="6" t="s">
        <v>95</v>
      </c>
      <c r="FN338" s="6" t="s">
        <v>95</v>
      </c>
      <c r="FO338" s="6" t="s">
        <v>95</v>
      </c>
      <c r="FP338" s="6" t="s">
        <v>95</v>
      </c>
      <c r="FQ338" s="6" t="s">
        <v>95</v>
      </c>
      <c r="FR338" s="6" t="s">
        <v>95</v>
      </c>
      <c r="FS338" s="6" t="s">
        <v>95</v>
      </c>
      <c r="FT338" s="6" t="s">
        <v>95</v>
      </c>
      <c r="FU338" s="6" t="s">
        <v>95</v>
      </c>
      <c r="FV338" s="6" t="s">
        <v>95</v>
      </c>
      <c r="FW338" s="6" t="s">
        <v>95</v>
      </c>
      <c r="FX338" s="6" t="s">
        <v>95</v>
      </c>
      <c r="FY338" s="6" t="s">
        <v>95</v>
      </c>
      <c r="FZ338" s="6" t="s">
        <v>95</v>
      </c>
      <c r="GA338" s="6" t="s">
        <v>95</v>
      </c>
      <c r="GB338" s="6" t="s">
        <v>95</v>
      </c>
      <c r="GC338" s="6" t="s">
        <v>95</v>
      </c>
      <c r="GD338" s="6" t="s">
        <v>95</v>
      </c>
      <c r="GE338" s="6" t="s">
        <v>95</v>
      </c>
      <c r="GF338" s="6" t="s">
        <v>95</v>
      </c>
      <c r="GG338" s="6" t="s">
        <v>95</v>
      </c>
      <c r="GH338" s="6" t="s">
        <v>95</v>
      </c>
      <c r="GI338" s="6" t="s">
        <v>95</v>
      </c>
      <c r="GJ338" s="6" t="s">
        <v>95</v>
      </c>
      <c r="GK338" s="6" t="s">
        <v>95</v>
      </c>
      <c r="GL338" s="6" t="s">
        <v>95</v>
      </c>
      <c r="GM338" s="6" t="s">
        <v>95</v>
      </c>
      <c r="GN338" s="6" t="s">
        <v>95</v>
      </c>
      <c r="GO338" s="6" t="s">
        <v>95</v>
      </c>
      <c r="GP338" s="6" t="s">
        <v>95</v>
      </c>
      <c r="GQ338" s="6" t="s">
        <v>95</v>
      </c>
      <c r="GR338" s="6" t="s">
        <v>95</v>
      </c>
      <c r="GS338" s="6" t="s">
        <v>95</v>
      </c>
      <c r="GT338" s="6" t="s">
        <v>95</v>
      </c>
      <c r="GU338" s="6" t="s">
        <v>95</v>
      </c>
      <c r="GV338" s="6" t="s">
        <v>95</v>
      </c>
      <c r="GW338" s="6" t="s">
        <v>95</v>
      </c>
      <c r="GX338" s="6" t="s">
        <v>95</v>
      </c>
      <c r="GY338" s="6" t="s">
        <v>95</v>
      </c>
      <c r="GZ338" s="6" t="s">
        <v>95</v>
      </c>
      <c r="HA338" s="6" t="s">
        <v>95</v>
      </c>
      <c r="HB338" s="6" t="s">
        <v>95</v>
      </c>
      <c r="HC338" s="6" t="s">
        <v>95</v>
      </c>
      <c r="HD338" s="6" t="s">
        <v>95</v>
      </c>
      <c r="HE338" s="6" t="s">
        <v>95</v>
      </c>
      <c r="HF338" s="6" t="s">
        <v>95</v>
      </c>
      <c r="HG338" s="6" t="s">
        <v>95</v>
      </c>
      <c r="HH338" s="6" t="s">
        <v>95</v>
      </c>
      <c r="HI338" s="6" t="s">
        <v>95</v>
      </c>
      <c r="HJ338" s="6" t="s">
        <v>95</v>
      </c>
      <c r="HK338" s="6" t="s">
        <v>95</v>
      </c>
      <c r="HL338" s="6" t="s">
        <v>95</v>
      </c>
      <c r="HM338" s="6" t="s">
        <v>95</v>
      </c>
      <c r="HN338" s="6" t="s">
        <v>95</v>
      </c>
      <c r="HO338" s="6" t="s">
        <v>95</v>
      </c>
      <c r="HP338" s="6" t="s">
        <v>95</v>
      </c>
      <c r="HQ338" s="6" t="s">
        <v>95</v>
      </c>
      <c r="HR338" s="6" t="s">
        <v>95</v>
      </c>
      <c r="HS338" s="6" t="s">
        <v>95</v>
      </c>
      <c r="HT338" s="6" t="s">
        <v>95</v>
      </c>
      <c r="HU338" s="6" t="s">
        <v>95</v>
      </c>
      <c r="HV338" s="6" t="s">
        <v>95</v>
      </c>
      <c r="HW338" s="6" t="s">
        <v>95</v>
      </c>
      <c r="HX338" s="6" t="s">
        <v>95</v>
      </c>
      <c r="HY338" s="6" t="s">
        <v>95</v>
      </c>
      <c r="HZ338" s="6" t="s">
        <v>95</v>
      </c>
      <c r="IA338" s="6" t="s">
        <v>95</v>
      </c>
      <c r="IB338" s="6" t="s">
        <v>95</v>
      </c>
      <c r="ME338" s="7"/>
    </row>
    <row r="339" spans="2:343" x14ac:dyDescent="0.2">
      <c r="B339" s="65" t="s">
        <v>24</v>
      </c>
      <c r="C339" s="6">
        <v>-60574.1</v>
      </c>
      <c r="D339" s="6">
        <v>-61380.09</v>
      </c>
      <c r="E339" s="6">
        <v>-39592.81</v>
      </c>
      <c r="F339" s="6">
        <v>-41969.42</v>
      </c>
      <c r="G339" s="6">
        <v>-32282.54</v>
      </c>
      <c r="H339" s="6">
        <v>-27191.77</v>
      </c>
      <c r="I339" s="6">
        <v>-24535.54</v>
      </c>
      <c r="J339" s="6">
        <v>-23511.79</v>
      </c>
      <c r="K339" s="6">
        <v>-28071.32</v>
      </c>
      <c r="L339" s="6">
        <v>-59555.23</v>
      </c>
      <c r="M339" s="6">
        <v>-41630.080000000002</v>
      </c>
      <c r="N339" s="6">
        <v>-42400.23</v>
      </c>
      <c r="O339" s="6">
        <v>-23733.67</v>
      </c>
      <c r="P339" s="6">
        <v>-49992.15</v>
      </c>
      <c r="Q339" s="6">
        <v>-53556.07</v>
      </c>
      <c r="R339" s="6">
        <v>-39656.21</v>
      </c>
      <c r="S339" s="6">
        <v>-42568.33</v>
      </c>
      <c r="T339" s="6">
        <v>-58905.74</v>
      </c>
      <c r="U339" s="6">
        <v>-33523.620000000003</v>
      </c>
      <c r="V339" s="6">
        <v>-29022.68</v>
      </c>
      <c r="W339" s="6">
        <v>-21267.34</v>
      </c>
      <c r="X339" s="6">
        <v>-39951.72</v>
      </c>
      <c r="Y339" s="6">
        <v>-46869.15</v>
      </c>
      <c r="Z339" s="6">
        <v>-40683.33</v>
      </c>
      <c r="AA339" s="6">
        <v>-23947.07</v>
      </c>
      <c r="AB339" s="6">
        <v>-26279.54</v>
      </c>
      <c r="AC339" s="6">
        <v>-44248.81</v>
      </c>
      <c r="AD339" s="6">
        <v>-35649.43</v>
      </c>
      <c r="AE339" s="6">
        <v>-30727.66</v>
      </c>
      <c r="AF339" s="6">
        <v>-22895.61</v>
      </c>
      <c r="AG339" s="6">
        <v>-31569.91</v>
      </c>
      <c r="AH339" s="6">
        <v>-52419.34</v>
      </c>
      <c r="AI339" s="6">
        <v>-62402.57</v>
      </c>
      <c r="AJ339" s="6">
        <v>-66437.850000000006</v>
      </c>
      <c r="AK339" s="6">
        <v>-66524.97</v>
      </c>
      <c r="AL339" s="6">
        <v>-80660</v>
      </c>
      <c r="AM339" s="6">
        <v>-57380.33</v>
      </c>
      <c r="AN339" s="6">
        <v>-57928.21</v>
      </c>
      <c r="AO339" s="6">
        <v>-93300.03</v>
      </c>
      <c r="AP339" s="6">
        <v>-123982.52</v>
      </c>
      <c r="AQ339" s="6">
        <v>-100934.92</v>
      </c>
      <c r="AR339" s="6">
        <v>-88815.56</v>
      </c>
      <c r="AS339" s="6">
        <v>-89109.28</v>
      </c>
      <c r="AT339" s="6">
        <v>-113027.38</v>
      </c>
      <c r="AU339" s="6">
        <v>-89097.07</v>
      </c>
      <c r="AV339" s="6">
        <v>-117256.2</v>
      </c>
      <c r="AW339" s="6">
        <v>-108756.47</v>
      </c>
      <c r="AX339" s="6">
        <v>-123473.09</v>
      </c>
      <c r="AY339" s="6">
        <v>-124834.68</v>
      </c>
      <c r="AZ339" s="6">
        <v>-112761.58</v>
      </c>
      <c r="BA339" s="6">
        <v>-117183.44</v>
      </c>
      <c r="BB339" s="6">
        <v>-134374.03</v>
      </c>
      <c r="BC339" s="6">
        <v>-145093.12</v>
      </c>
      <c r="BD339" s="6">
        <v>-147561.60999999999</v>
      </c>
      <c r="BE339" s="6">
        <v>-149912.84</v>
      </c>
      <c r="BF339" s="6">
        <v>-132171.59</v>
      </c>
      <c r="BG339" s="6">
        <v>-99320.27</v>
      </c>
      <c r="BH339" s="6">
        <v>-92999.46</v>
      </c>
      <c r="BI339" s="6">
        <v>-79307.37</v>
      </c>
      <c r="BJ339" s="6">
        <v>-84329.31</v>
      </c>
      <c r="BK339" s="6">
        <v>-66587.210000000006</v>
      </c>
      <c r="BL339" s="6">
        <v>-63068.07</v>
      </c>
      <c r="BM339" s="6">
        <v>-37019.07</v>
      </c>
      <c r="BN339" s="6">
        <v>-40340.26</v>
      </c>
      <c r="BO339" s="6">
        <v>-25946.65</v>
      </c>
      <c r="BP339" s="6">
        <v>-87759.78</v>
      </c>
      <c r="BQ339" s="6">
        <v>-101202.8</v>
      </c>
      <c r="BR339" s="6">
        <v>-90509.7</v>
      </c>
      <c r="BS339" s="6">
        <v>-54640.800000000003</v>
      </c>
      <c r="BT339" s="6">
        <v>-66004.899999999994</v>
      </c>
      <c r="BU339" s="6">
        <v>-154897.76</v>
      </c>
      <c r="BV339" s="6">
        <v>-116471.96</v>
      </c>
      <c r="BW339" s="6">
        <v>-96062.55</v>
      </c>
      <c r="BX339" s="6">
        <v>-103096.69</v>
      </c>
      <c r="BY339" s="6">
        <v>-127624.63</v>
      </c>
      <c r="BZ339" s="6">
        <v>-131409.10999999999</v>
      </c>
      <c r="CA339" s="6">
        <v>-93612.38</v>
      </c>
      <c r="CB339" s="6">
        <v>-94622.76</v>
      </c>
      <c r="CC339" s="6">
        <v>-108679.63</v>
      </c>
      <c r="CD339" s="6">
        <v>-108447.55</v>
      </c>
      <c r="CE339" s="6">
        <v>-85212.01</v>
      </c>
      <c r="CF339" s="6">
        <v>-71906.69</v>
      </c>
      <c r="CG339" s="6">
        <v>-64909.61</v>
      </c>
      <c r="CH339" s="6">
        <v>-84758.04</v>
      </c>
      <c r="CI339" s="6">
        <v>-85197.55</v>
      </c>
      <c r="CJ339" s="6">
        <v>-89582.05</v>
      </c>
      <c r="CK339" s="6">
        <v>-100638.65</v>
      </c>
      <c r="CL339" s="6">
        <v>-103583.07</v>
      </c>
      <c r="CM339" s="6">
        <v>-86902.22</v>
      </c>
      <c r="CN339" s="6">
        <v>-89756.02</v>
      </c>
      <c r="CO339" s="6">
        <v>-69016.570000000007</v>
      </c>
      <c r="CP339" s="6">
        <v>-115162.32</v>
      </c>
      <c r="CQ339" s="6">
        <v>-105503.06</v>
      </c>
      <c r="CR339" s="6">
        <v>-92736.53</v>
      </c>
      <c r="CS339" s="6">
        <v>-108263.27</v>
      </c>
      <c r="CT339" s="6">
        <v>-108636.82</v>
      </c>
      <c r="CU339" s="6">
        <v>-120589.48</v>
      </c>
      <c r="CV339" s="6">
        <v>-81606.12</v>
      </c>
      <c r="CW339" s="6">
        <v>-63488.6</v>
      </c>
      <c r="CX339" s="6">
        <v>-57788.81</v>
      </c>
      <c r="CY339" s="6">
        <v>-56914.06</v>
      </c>
      <c r="CZ339" s="6">
        <v>-45645.3</v>
      </c>
      <c r="DA339" s="6">
        <v>-39598.31</v>
      </c>
      <c r="DB339" s="6">
        <v>-35056.67</v>
      </c>
      <c r="DC339" s="6">
        <v>-91593.62</v>
      </c>
      <c r="DD339" s="6">
        <v>-102433.12</v>
      </c>
      <c r="DE339" s="6">
        <v>-98202.64</v>
      </c>
      <c r="DF339" s="6">
        <v>-85390.1</v>
      </c>
      <c r="DG339" s="6">
        <v>-79757.81</v>
      </c>
      <c r="DH339" s="6">
        <v>-78134.63</v>
      </c>
      <c r="DI339" s="6">
        <v>-71070.080000000002</v>
      </c>
      <c r="DJ339" s="6">
        <v>-47029.94</v>
      </c>
      <c r="DK339" s="6">
        <v>-45965.85</v>
      </c>
      <c r="DL339" s="6">
        <v>-39930.76</v>
      </c>
      <c r="DM339" s="6">
        <v>-39725.11</v>
      </c>
      <c r="DN339" s="6">
        <v>-41504.92</v>
      </c>
      <c r="DO339" s="6">
        <v>-31662.3</v>
      </c>
      <c r="DP339" s="6">
        <v>-56337.04</v>
      </c>
      <c r="DQ339" s="6">
        <v>-83439.210000000006</v>
      </c>
      <c r="DR339" s="6">
        <v>-74139.100000000006</v>
      </c>
      <c r="DS339" s="6">
        <v>-69964.679999999993</v>
      </c>
      <c r="DT339" s="6">
        <v>-75322.92</v>
      </c>
      <c r="DU339" s="6">
        <v>-90638.71</v>
      </c>
      <c r="DV339" s="6">
        <v>-83386.13</v>
      </c>
      <c r="DW339" s="6">
        <v>-59438.99</v>
      </c>
      <c r="DX339" s="6">
        <v>-71396.78</v>
      </c>
      <c r="DY339" s="6">
        <v>-74569.2</v>
      </c>
      <c r="DZ339" s="6">
        <v>-60579.54</v>
      </c>
      <c r="EA339" s="6">
        <v>-59612.44</v>
      </c>
      <c r="EB339" s="6">
        <v>-40515.699999999997</v>
      </c>
      <c r="EC339" s="6">
        <v>-69048.929999999993</v>
      </c>
      <c r="ED339" s="6">
        <v>-62991.14</v>
      </c>
      <c r="EE339" s="6">
        <v>-82380.009999999995</v>
      </c>
      <c r="EF339" s="6">
        <v>-46904.99</v>
      </c>
      <c r="EG339" s="6">
        <v>-63992.19</v>
      </c>
      <c r="EH339" s="6">
        <v>-67514.94</v>
      </c>
      <c r="EI339" s="6">
        <v>-71068.72</v>
      </c>
      <c r="EJ339" s="6">
        <v>-76688.08</v>
      </c>
      <c r="EK339" s="6">
        <v>-65229.5</v>
      </c>
      <c r="EL339" s="6">
        <v>-47985.64</v>
      </c>
      <c r="EM339" s="6">
        <v>-93737.65</v>
      </c>
      <c r="EN339" s="6">
        <v>-75403.710000000006</v>
      </c>
      <c r="EO339" s="6">
        <v>-74427.41</v>
      </c>
      <c r="EP339" s="6">
        <v>-73608.63</v>
      </c>
      <c r="EQ339" s="6">
        <v>-80268.39</v>
      </c>
      <c r="ER339" s="6">
        <v>-128642.3</v>
      </c>
      <c r="ES339" s="6">
        <v>-127025.33</v>
      </c>
      <c r="ET339" s="6">
        <v>-125106.44</v>
      </c>
      <c r="EU339" s="6">
        <v>-105791.98</v>
      </c>
      <c r="EV339" s="6">
        <v>-104894.91</v>
      </c>
      <c r="EW339" s="6">
        <v>-87327.18</v>
      </c>
      <c r="EX339" s="6">
        <v>-75726.34</v>
      </c>
      <c r="EY339" s="6">
        <v>-78707.3</v>
      </c>
      <c r="EZ339" s="6">
        <v>-84962.52</v>
      </c>
      <c r="FA339" s="6">
        <v>-54127.01</v>
      </c>
      <c r="FB339" s="6">
        <v>-55997.09</v>
      </c>
      <c r="FC339" s="6" t="s">
        <v>95</v>
      </c>
      <c r="FD339" s="6" t="s">
        <v>95</v>
      </c>
      <c r="FE339" s="6" t="s">
        <v>95</v>
      </c>
      <c r="FF339" s="6" t="s">
        <v>95</v>
      </c>
      <c r="FG339" s="6" t="s">
        <v>95</v>
      </c>
      <c r="FH339" s="6" t="s">
        <v>95</v>
      </c>
      <c r="FI339" s="6" t="s">
        <v>95</v>
      </c>
      <c r="FJ339" s="6" t="s">
        <v>95</v>
      </c>
      <c r="FK339" s="6" t="s">
        <v>95</v>
      </c>
      <c r="FL339" s="6" t="s">
        <v>95</v>
      </c>
      <c r="FM339" s="6" t="s">
        <v>95</v>
      </c>
      <c r="FN339" s="6" t="s">
        <v>95</v>
      </c>
      <c r="FO339" s="6" t="s">
        <v>95</v>
      </c>
      <c r="FP339" s="6" t="s">
        <v>95</v>
      </c>
      <c r="FQ339" s="6" t="s">
        <v>95</v>
      </c>
      <c r="FR339" s="6" t="s">
        <v>95</v>
      </c>
      <c r="FS339" s="6" t="s">
        <v>95</v>
      </c>
      <c r="FT339" s="6" t="s">
        <v>95</v>
      </c>
      <c r="FU339" s="6" t="s">
        <v>95</v>
      </c>
      <c r="FV339" s="6" t="s">
        <v>95</v>
      </c>
      <c r="FW339" s="6" t="s">
        <v>95</v>
      </c>
      <c r="FX339" s="6" t="s">
        <v>95</v>
      </c>
      <c r="FY339" s="6" t="s">
        <v>95</v>
      </c>
      <c r="FZ339" s="6" t="s">
        <v>95</v>
      </c>
      <c r="GA339" s="6" t="s">
        <v>95</v>
      </c>
      <c r="GB339" s="6" t="s">
        <v>95</v>
      </c>
      <c r="GC339" s="6" t="s">
        <v>95</v>
      </c>
      <c r="GD339" s="6" t="s">
        <v>95</v>
      </c>
      <c r="GE339" s="6" t="s">
        <v>95</v>
      </c>
      <c r="GF339" s="6" t="s">
        <v>95</v>
      </c>
      <c r="GG339" s="6" t="s">
        <v>95</v>
      </c>
      <c r="GH339" s="6" t="s">
        <v>95</v>
      </c>
      <c r="GI339" s="6" t="s">
        <v>95</v>
      </c>
      <c r="GJ339" s="6" t="s">
        <v>95</v>
      </c>
      <c r="GK339" s="6" t="s">
        <v>95</v>
      </c>
      <c r="GL339" s="6" t="s">
        <v>95</v>
      </c>
      <c r="GM339" s="6" t="s">
        <v>95</v>
      </c>
      <c r="GN339" s="6" t="s">
        <v>95</v>
      </c>
      <c r="GO339" s="6" t="s">
        <v>95</v>
      </c>
      <c r="GP339" s="6" t="s">
        <v>95</v>
      </c>
      <c r="GQ339" s="6" t="s">
        <v>95</v>
      </c>
      <c r="GR339" s="6" t="s">
        <v>95</v>
      </c>
      <c r="GS339" s="6" t="s">
        <v>95</v>
      </c>
      <c r="GT339" s="6" t="s">
        <v>95</v>
      </c>
      <c r="GU339" s="6" t="s">
        <v>95</v>
      </c>
      <c r="GV339" s="6" t="s">
        <v>95</v>
      </c>
      <c r="GW339" s="6" t="s">
        <v>95</v>
      </c>
      <c r="GX339" s="6" t="s">
        <v>95</v>
      </c>
      <c r="GY339" s="6" t="s">
        <v>95</v>
      </c>
      <c r="GZ339" s="6" t="s">
        <v>95</v>
      </c>
      <c r="HA339" s="6" t="s">
        <v>95</v>
      </c>
      <c r="HB339" s="6" t="s">
        <v>95</v>
      </c>
      <c r="HC339" s="6" t="s">
        <v>95</v>
      </c>
      <c r="HD339" s="6" t="s">
        <v>95</v>
      </c>
      <c r="HE339" s="6" t="s">
        <v>95</v>
      </c>
      <c r="HF339" s="6" t="s">
        <v>95</v>
      </c>
      <c r="HG339" s="6" t="s">
        <v>95</v>
      </c>
      <c r="HH339" s="6" t="s">
        <v>95</v>
      </c>
      <c r="HI339" s="6" t="s">
        <v>95</v>
      </c>
      <c r="HJ339" s="6" t="s">
        <v>95</v>
      </c>
      <c r="HK339" s="6" t="s">
        <v>95</v>
      </c>
      <c r="HL339" s="6" t="s">
        <v>95</v>
      </c>
      <c r="HM339" s="6" t="s">
        <v>95</v>
      </c>
      <c r="HN339" s="6" t="s">
        <v>95</v>
      </c>
      <c r="HO339" s="6" t="s">
        <v>95</v>
      </c>
      <c r="HP339" s="6" t="s">
        <v>95</v>
      </c>
      <c r="HQ339" s="6" t="s">
        <v>95</v>
      </c>
      <c r="HR339" s="6" t="s">
        <v>95</v>
      </c>
      <c r="HS339" s="6" t="s">
        <v>95</v>
      </c>
      <c r="HT339" s="6" t="s">
        <v>95</v>
      </c>
      <c r="HU339" s="6" t="s">
        <v>95</v>
      </c>
      <c r="HV339" s="6" t="s">
        <v>95</v>
      </c>
      <c r="HW339" s="6" t="s">
        <v>95</v>
      </c>
      <c r="HX339" s="6" t="s">
        <v>95</v>
      </c>
      <c r="HY339" s="6" t="s">
        <v>95</v>
      </c>
      <c r="HZ339" s="6" t="s">
        <v>95</v>
      </c>
      <c r="IA339" s="6" t="s">
        <v>95</v>
      </c>
      <c r="IB339" s="6" t="s">
        <v>95</v>
      </c>
      <c r="ME339" s="7"/>
    </row>
    <row r="340" spans="2:343" x14ac:dyDescent="0.2">
      <c r="B340" s="64" t="s">
        <v>25</v>
      </c>
      <c r="C340" s="6">
        <v>-8454.14</v>
      </c>
      <c r="D340" s="6">
        <v>-8642.93</v>
      </c>
      <c r="E340" s="6">
        <v>-8446.8799999999992</v>
      </c>
      <c r="F340" s="6">
        <v>-8759.66</v>
      </c>
      <c r="G340" s="6">
        <v>-8826.0499999999993</v>
      </c>
      <c r="H340" s="6">
        <v>-11120.88</v>
      </c>
      <c r="I340" s="6">
        <v>-8817.27</v>
      </c>
      <c r="J340" s="6">
        <v>-9034.0400000000009</v>
      </c>
      <c r="K340" s="6">
        <v>-9153.33</v>
      </c>
      <c r="L340" s="6">
        <v>-8500.02</v>
      </c>
      <c r="M340" s="6">
        <v>-8192.57</v>
      </c>
      <c r="N340" s="6">
        <v>-8395.85</v>
      </c>
      <c r="O340" s="6">
        <v>-8038.77</v>
      </c>
      <c r="P340" s="6">
        <v>-8011.43</v>
      </c>
      <c r="Q340" s="6">
        <v>-8276.7900000000009</v>
      </c>
      <c r="R340" s="6">
        <v>-7812.25</v>
      </c>
      <c r="S340" s="6">
        <v>-8000.88</v>
      </c>
      <c r="T340" s="6">
        <v>-8181.67</v>
      </c>
      <c r="U340" s="6">
        <v>-7899.72</v>
      </c>
      <c r="V340" s="6">
        <v>-7842.88</v>
      </c>
      <c r="W340" s="6">
        <v>-7892.27</v>
      </c>
      <c r="X340" s="6">
        <v>-5821.74</v>
      </c>
      <c r="Y340" s="6">
        <v>-6034.55</v>
      </c>
      <c r="Z340" s="6">
        <v>-5796.46</v>
      </c>
      <c r="AA340" s="6">
        <v>-6524.56</v>
      </c>
      <c r="AB340" s="6">
        <v>-6703.89</v>
      </c>
      <c r="AC340" s="6">
        <v>-9260.36</v>
      </c>
      <c r="AD340" s="6">
        <v>-6591.16</v>
      </c>
      <c r="AE340" s="6">
        <v>-6497.81</v>
      </c>
      <c r="AF340" s="6">
        <v>-7353.3</v>
      </c>
      <c r="AG340" s="6">
        <v>-6311.87</v>
      </c>
      <c r="AH340" s="6">
        <v>-6689.68</v>
      </c>
      <c r="AI340" s="6">
        <v>-6781</v>
      </c>
      <c r="AJ340" s="6">
        <v>-7037.48</v>
      </c>
      <c r="AK340" s="6">
        <v>-6757.43</v>
      </c>
      <c r="AL340" s="6">
        <v>-7167.51</v>
      </c>
      <c r="AM340" s="6">
        <v>-6993.51</v>
      </c>
      <c r="AN340" s="6">
        <v>-7114.13</v>
      </c>
      <c r="AO340" s="6">
        <v>-7196.25</v>
      </c>
      <c r="AP340" s="6">
        <v>-6920.06</v>
      </c>
      <c r="AQ340" s="6">
        <v>-7236.08</v>
      </c>
      <c r="AR340" s="6">
        <v>-7095.18</v>
      </c>
      <c r="AS340" s="6">
        <v>-7472.21</v>
      </c>
      <c r="AT340" s="6">
        <v>-7309.37</v>
      </c>
      <c r="AU340" s="6">
        <v>-8722.23</v>
      </c>
      <c r="AV340" s="6">
        <v>-8726.36</v>
      </c>
      <c r="AW340" s="6">
        <v>-9101.06</v>
      </c>
      <c r="AX340" s="6">
        <v>-8103.98</v>
      </c>
      <c r="AY340" s="6">
        <v>-8441.35</v>
      </c>
      <c r="AZ340" s="6">
        <v>-7818.21</v>
      </c>
      <c r="BA340" s="6">
        <v>-7749.25</v>
      </c>
      <c r="BB340" s="6">
        <v>-7143.01</v>
      </c>
      <c r="BC340" s="6">
        <v>-8600.92</v>
      </c>
      <c r="BD340" s="6">
        <v>-8905.52</v>
      </c>
      <c r="BE340" s="6">
        <v>-9430.24</v>
      </c>
      <c r="BF340" s="6">
        <v>-9541.08</v>
      </c>
      <c r="BG340" s="6">
        <v>-9067.99</v>
      </c>
      <c r="BH340" s="6">
        <v>-9327.02</v>
      </c>
      <c r="BI340" s="6">
        <v>-8759.7999999999993</v>
      </c>
      <c r="BJ340" s="6">
        <v>-9944.14</v>
      </c>
      <c r="BK340" s="6">
        <v>-9602.25</v>
      </c>
      <c r="BL340" s="6">
        <v>-9633.7199999999993</v>
      </c>
      <c r="BM340" s="6">
        <v>-9251.86</v>
      </c>
      <c r="BN340" s="6">
        <v>-9229.0400000000009</v>
      </c>
      <c r="BO340" s="6">
        <v>-10221.52</v>
      </c>
      <c r="BP340" s="6">
        <v>-9962.42</v>
      </c>
      <c r="BQ340" s="6">
        <v>-7242.87</v>
      </c>
      <c r="BR340" s="6">
        <v>-7105.6</v>
      </c>
      <c r="BS340" s="6">
        <v>-7352.88</v>
      </c>
      <c r="BT340" s="6">
        <v>-8020.03</v>
      </c>
      <c r="BU340" s="6">
        <v>-7813.24</v>
      </c>
      <c r="BV340" s="6">
        <v>-7849.64</v>
      </c>
      <c r="BW340" s="6">
        <v>-9041.9500000000007</v>
      </c>
      <c r="BX340" s="6">
        <v>-8573.57</v>
      </c>
      <c r="BY340" s="6">
        <v>-8273.18</v>
      </c>
      <c r="BZ340" s="6">
        <v>-8007.91</v>
      </c>
      <c r="CA340" s="6">
        <v>-7807.62</v>
      </c>
      <c r="CB340" s="6">
        <v>-9041.08</v>
      </c>
      <c r="CC340" s="6">
        <v>-10456.48</v>
      </c>
      <c r="CD340" s="6">
        <v>-10393.299999999999</v>
      </c>
      <c r="CE340" s="6">
        <v>-10285.64</v>
      </c>
      <c r="CF340" s="6">
        <v>-10135.5</v>
      </c>
      <c r="CG340" s="6">
        <v>-9617.17</v>
      </c>
      <c r="CH340" s="6">
        <v>-9353.89</v>
      </c>
      <c r="CI340" s="6">
        <v>-8791.3700000000008</v>
      </c>
      <c r="CJ340" s="6">
        <v>-8748.82</v>
      </c>
      <c r="CK340" s="6">
        <v>-8214.02</v>
      </c>
      <c r="CL340" s="6">
        <v>-7887.2</v>
      </c>
      <c r="CM340" s="6">
        <v>-7579.34</v>
      </c>
      <c r="CN340" s="6">
        <v>-7353.37</v>
      </c>
      <c r="CO340" s="6">
        <v>-9479.93</v>
      </c>
      <c r="CP340" s="6">
        <v>-9073.26</v>
      </c>
      <c r="CQ340" s="6">
        <v>-11287.39</v>
      </c>
      <c r="CR340" s="6">
        <v>-10992.45</v>
      </c>
      <c r="CS340" s="6">
        <v>-11537.35</v>
      </c>
      <c r="CT340" s="6">
        <v>-11095.78</v>
      </c>
      <c r="CU340" s="6">
        <v>-11427.87</v>
      </c>
      <c r="CV340" s="6">
        <v>-10952.82</v>
      </c>
      <c r="CW340" s="6">
        <v>-10744.83</v>
      </c>
      <c r="CX340" s="6">
        <v>-10660.81</v>
      </c>
      <c r="CY340" s="6">
        <v>-22579.57</v>
      </c>
      <c r="CZ340" s="6">
        <v>-11259.38</v>
      </c>
      <c r="DA340" s="6">
        <v>-10833.48</v>
      </c>
      <c r="DB340" s="6">
        <v>-10630.58</v>
      </c>
      <c r="DC340" s="6">
        <v>-10506.64</v>
      </c>
      <c r="DD340" s="6">
        <v>-10373.06</v>
      </c>
      <c r="DE340" s="6">
        <v>-10192.15</v>
      </c>
      <c r="DF340" s="6">
        <v>-10067.89</v>
      </c>
      <c r="DG340" s="6">
        <v>-9961.94</v>
      </c>
      <c r="DH340" s="6">
        <v>-9847.06</v>
      </c>
      <c r="DI340" s="6">
        <v>-9808.75</v>
      </c>
      <c r="DJ340" s="6">
        <v>-10158.18</v>
      </c>
      <c r="DK340" s="6">
        <v>-9845.85</v>
      </c>
      <c r="DL340" s="6">
        <v>-9043.9699999999993</v>
      </c>
      <c r="DM340" s="6">
        <v>-8878.82</v>
      </c>
      <c r="DN340" s="6">
        <v>-8867.7099999999991</v>
      </c>
      <c r="DO340" s="6">
        <v>-8893.9699999999993</v>
      </c>
      <c r="DP340" s="6">
        <v>-8345.09</v>
      </c>
      <c r="DQ340" s="6">
        <v>-8796.58</v>
      </c>
      <c r="DR340" s="6">
        <v>-9018.31</v>
      </c>
      <c r="DS340" s="6">
        <v>-9240.6</v>
      </c>
      <c r="DT340" s="6">
        <v>-8636.67</v>
      </c>
      <c r="DU340" s="6">
        <v>-9280.4500000000007</v>
      </c>
      <c r="DV340" s="6">
        <v>-8979.6299999999992</v>
      </c>
      <c r="DW340" s="6">
        <v>-9633.66</v>
      </c>
      <c r="DX340" s="6">
        <v>-8370.2099999999991</v>
      </c>
      <c r="DY340" s="6">
        <v>-8743.18</v>
      </c>
      <c r="DZ340" s="6">
        <v>-8927.59</v>
      </c>
      <c r="EA340" s="6">
        <v>-8676.5</v>
      </c>
      <c r="EB340" s="6">
        <v>-9570.81</v>
      </c>
      <c r="EC340" s="6">
        <v>-8516.41</v>
      </c>
      <c r="ED340" s="6">
        <v>-8901.06</v>
      </c>
      <c r="EE340" s="6">
        <v>-7345.6</v>
      </c>
      <c r="EF340" s="6">
        <v>-8246.98</v>
      </c>
      <c r="EG340" s="6">
        <v>-7757.44</v>
      </c>
      <c r="EH340" s="6">
        <v>-8302.9500000000007</v>
      </c>
      <c r="EI340" s="6">
        <v>-8511.08</v>
      </c>
      <c r="EJ340" s="6">
        <v>-7898.6</v>
      </c>
      <c r="EK340" s="6">
        <v>-8341.7099999999991</v>
      </c>
      <c r="EL340" s="6">
        <v>-8015.93</v>
      </c>
      <c r="EM340" s="6">
        <v>-8677.5</v>
      </c>
      <c r="EN340" s="6">
        <v>-8177.84</v>
      </c>
      <c r="EO340" s="6">
        <v>-8456.09</v>
      </c>
      <c r="EP340" s="6">
        <v>-8401.48</v>
      </c>
      <c r="EQ340" s="6">
        <v>-8432.01</v>
      </c>
      <c r="ER340" s="6">
        <v>-8353.51</v>
      </c>
      <c r="ES340" s="6">
        <v>-8303.19</v>
      </c>
      <c r="ET340" s="6">
        <v>-7826.17</v>
      </c>
      <c r="EU340" s="6">
        <v>-7949.09</v>
      </c>
      <c r="EV340" s="6">
        <v>-8266.58</v>
      </c>
      <c r="EW340" s="6">
        <v>-8295.1</v>
      </c>
      <c r="EX340" s="6">
        <v>-8072.45</v>
      </c>
      <c r="EY340" s="6">
        <v>-7854.32</v>
      </c>
      <c r="EZ340" s="6">
        <v>-8361.89</v>
      </c>
      <c r="FA340" s="6">
        <v>-8682.39</v>
      </c>
      <c r="FB340" s="6">
        <v>-9691.92</v>
      </c>
      <c r="FC340" s="6" t="s">
        <v>95</v>
      </c>
      <c r="FD340" s="6" t="s">
        <v>95</v>
      </c>
      <c r="FE340" s="6" t="s">
        <v>95</v>
      </c>
      <c r="FF340" s="6" t="s">
        <v>95</v>
      </c>
      <c r="FG340" s="6" t="s">
        <v>95</v>
      </c>
      <c r="FH340" s="6" t="s">
        <v>95</v>
      </c>
      <c r="FI340" s="6" t="s">
        <v>95</v>
      </c>
      <c r="FJ340" s="6" t="s">
        <v>95</v>
      </c>
      <c r="FK340" s="6" t="s">
        <v>95</v>
      </c>
      <c r="FL340" s="6" t="s">
        <v>95</v>
      </c>
      <c r="FM340" s="6" t="s">
        <v>95</v>
      </c>
      <c r="FN340" s="6" t="s">
        <v>95</v>
      </c>
      <c r="FO340" s="6" t="s">
        <v>95</v>
      </c>
      <c r="FP340" s="6" t="s">
        <v>95</v>
      </c>
      <c r="FQ340" s="6" t="s">
        <v>95</v>
      </c>
      <c r="FR340" s="6" t="s">
        <v>95</v>
      </c>
      <c r="FS340" s="6" t="s">
        <v>95</v>
      </c>
      <c r="FT340" s="6" t="s">
        <v>95</v>
      </c>
      <c r="FU340" s="6" t="s">
        <v>95</v>
      </c>
      <c r="FV340" s="6" t="s">
        <v>95</v>
      </c>
      <c r="FW340" s="6" t="s">
        <v>95</v>
      </c>
      <c r="FX340" s="6" t="s">
        <v>95</v>
      </c>
      <c r="FY340" s="6" t="s">
        <v>95</v>
      </c>
      <c r="FZ340" s="6" t="s">
        <v>95</v>
      </c>
      <c r="GA340" s="6" t="s">
        <v>95</v>
      </c>
      <c r="GB340" s="6" t="s">
        <v>95</v>
      </c>
      <c r="GC340" s="6" t="s">
        <v>95</v>
      </c>
      <c r="GD340" s="6" t="s">
        <v>95</v>
      </c>
      <c r="GE340" s="6" t="s">
        <v>95</v>
      </c>
      <c r="GF340" s="6" t="s">
        <v>95</v>
      </c>
      <c r="GG340" s="6" t="s">
        <v>95</v>
      </c>
      <c r="GH340" s="6" t="s">
        <v>95</v>
      </c>
      <c r="GI340" s="6" t="s">
        <v>95</v>
      </c>
      <c r="GJ340" s="6" t="s">
        <v>95</v>
      </c>
      <c r="GK340" s="6" t="s">
        <v>95</v>
      </c>
      <c r="GL340" s="6" t="s">
        <v>95</v>
      </c>
      <c r="GM340" s="6" t="s">
        <v>95</v>
      </c>
      <c r="GN340" s="6" t="s">
        <v>95</v>
      </c>
      <c r="GO340" s="6" t="s">
        <v>95</v>
      </c>
      <c r="GP340" s="6" t="s">
        <v>95</v>
      </c>
      <c r="GQ340" s="6" t="s">
        <v>95</v>
      </c>
      <c r="GR340" s="6" t="s">
        <v>95</v>
      </c>
      <c r="GS340" s="6" t="s">
        <v>95</v>
      </c>
      <c r="GT340" s="6" t="s">
        <v>95</v>
      </c>
      <c r="GU340" s="6" t="s">
        <v>95</v>
      </c>
      <c r="GV340" s="6" t="s">
        <v>95</v>
      </c>
      <c r="GW340" s="6" t="s">
        <v>95</v>
      </c>
      <c r="GX340" s="6" t="s">
        <v>95</v>
      </c>
      <c r="GY340" s="6" t="s">
        <v>95</v>
      </c>
      <c r="GZ340" s="6" t="s">
        <v>95</v>
      </c>
      <c r="HA340" s="6" t="s">
        <v>95</v>
      </c>
      <c r="HB340" s="6" t="s">
        <v>95</v>
      </c>
      <c r="HC340" s="6" t="s">
        <v>95</v>
      </c>
      <c r="HD340" s="6" t="s">
        <v>95</v>
      </c>
      <c r="HE340" s="6" t="s">
        <v>95</v>
      </c>
      <c r="HF340" s="6" t="s">
        <v>95</v>
      </c>
      <c r="HG340" s="6" t="s">
        <v>95</v>
      </c>
      <c r="HH340" s="6" t="s">
        <v>95</v>
      </c>
      <c r="HI340" s="6" t="s">
        <v>95</v>
      </c>
      <c r="HJ340" s="6" t="s">
        <v>95</v>
      </c>
      <c r="HK340" s="6" t="s">
        <v>95</v>
      </c>
      <c r="HL340" s="6" t="s">
        <v>95</v>
      </c>
      <c r="HM340" s="6" t="s">
        <v>95</v>
      </c>
      <c r="HN340" s="6" t="s">
        <v>95</v>
      </c>
      <c r="HO340" s="6" t="s">
        <v>95</v>
      </c>
      <c r="HP340" s="6" t="s">
        <v>95</v>
      </c>
      <c r="HQ340" s="6" t="s">
        <v>95</v>
      </c>
      <c r="HR340" s="6" t="s">
        <v>95</v>
      </c>
      <c r="HS340" s="6" t="s">
        <v>95</v>
      </c>
      <c r="HT340" s="6" t="s">
        <v>95</v>
      </c>
      <c r="HU340" s="6" t="s">
        <v>95</v>
      </c>
      <c r="HV340" s="6" t="s">
        <v>95</v>
      </c>
      <c r="HW340" s="6" t="s">
        <v>95</v>
      </c>
      <c r="HX340" s="6" t="s">
        <v>95</v>
      </c>
      <c r="HY340" s="6" t="s">
        <v>95</v>
      </c>
      <c r="HZ340" s="6" t="s">
        <v>95</v>
      </c>
      <c r="IA340" s="6" t="s">
        <v>95</v>
      </c>
      <c r="IB340" s="6" t="s">
        <v>95</v>
      </c>
      <c r="ME340" s="7"/>
    </row>
    <row r="341" spans="2:343" x14ac:dyDescent="0.2">
      <c r="B341" s="65" t="s">
        <v>26</v>
      </c>
      <c r="C341" s="6">
        <v>537.9</v>
      </c>
      <c r="D341" s="6">
        <v>537.9</v>
      </c>
      <c r="E341" s="6">
        <v>537.9</v>
      </c>
      <c r="F341" s="6">
        <v>537.9</v>
      </c>
      <c r="G341" s="6">
        <v>537.9</v>
      </c>
      <c r="H341" s="6">
        <v>537.9</v>
      </c>
      <c r="I341" s="6">
        <v>537.9</v>
      </c>
      <c r="J341" s="6">
        <v>537.9</v>
      </c>
      <c r="K341" s="6">
        <v>537.9</v>
      </c>
      <c r="L341" s="6">
        <v>537.9</v>
      </c>
      <c r="M341" s="6">
        <v>537.9</v>
      </c>
      <c r="N341" s="6">
        <v>537.9</v>
      </c>
      <c r="O341" s="6">
        <v>537.9</v>
      </c>
      <c r="P341" s="6">
        <v>537.9</v>
      </c>
      <c r="Q341" s="6">
        <v>537.9</v>
      </c>
      <c r="R341" s="6">
        <v>537.9</v>
      </c>
      <c r="S341" s="6">
        <v>537.9</v>
      </c>
      <c r="T341" s="6">
        <v>537.9</v>
      </c>
      <c r="U341" s="6">
        <v>537.9</v>
      </c>
      <c r="V341" s="6">
        <v>537.9</v>
      </c>
      <c r="W341" s="6">
        <v>537.9</v>
      </c>
      <c r="X341" s="6">
        <v>537.9</v>
      </c>
      <c r="Y341" s="6">
        <v>537.9</v>
      </c>
      <c r="Z341" s="6">
        <v>537.9</v>
      </c>
      <c r="AA341" s="6">
        <v>537.9</v>
      </c>
      <c r="AB341" s="6">
        <v>537.9</v>
      </c>
      <c r="AC341" s="6">
        <v>537.9</v>
      </c>
      <c r="AD341" s="6">
        <v>537.9</v>
      </c>
      <c r="AE341" s="6">
        <v>537.9</v>
      </c>
      <c r="AF341" s="6">
        <v>537.9</v>
      </c>
      <c r="AG341" s="6">
        <v>537.9</v>
      </c>
      <c r="AH341" s="6">
        <v>537.9</v>
      </c>
      <c r="AI341" s="6">
        <v>537.9</v>
      </c>
      <c r="AJ341" s="6">
        <v>537.9</v>
      </c>
      <c r="AK341" s="6">
        <v>537.9</v>
      </c>
      <c r="AL341" s="6">
        <v>537.9</v>
      </c>
      <c r="AM341" s="6">
        <v>537.9</v>
      </c>
      <c r="AN341" s="6">
        <v>537.9</v>
      </c>
      <c r="AO341" s="6">
        <v>537.9</v>
      </c>
      <c r="AP341" s="6">
        <v>537.9</v>
      </c>
      <c r="AQ341" s="6">
        <v>537.9</v>
      </c>
      <c r="AR341" s="6">
        <v>537.9</v>
      </c>
      <c r="AS341" s="6">
        <v>537.9</v>
      </c>
      <c r="AT341" s="6">
        <v>537.9</v>
      </c>
      <c r="AU341" s="6">
        <v>537.9</v>
      </c>
      <c r="AV341" s="6">
        <v>537.9</v>
      </c>
      <c r="AW341" s="6">
        <v>537.9</v>
      </c>
      <c r="AX341" s="6">
        <v>537.9</v>
      </c>
      <c r="AY341" s="6">
        <v>537.9</v>
      </c>
      <c r="AZ341" s="6">
        <v>537.9</v>
      </c>
      <c r="BA341" s="6">
        <v>537.9</v>
      </c>
      <c r="BB341" s="6">
        <v>537.9</v>
      </c>
      <c r="BC341" s="6">
        <v>537.9</v>
      </c>
      <c r="BD341" s="6">
        <v>537.9</v>
      </c>
      <c r="BE341" s="6">
        <v>537.9</v>
      </c>
      <c r="BF341" s="6">
        <v>537.9</v>
      </c>
      <c r="BG341" s="6">
        <v>537.9</v>
      </c>
      <c r="BH341" s="6">
        <v>537.9</v>
      </c>
      <c r="BI341" s="6">
        <v>537.9</v>
      </c>
      <c r="BJ341" s="6">
        <v>537.9</v>
      </c>
      <c r="BK341" s="6">
        <v>537.9</v>
      </c>
      <c r="BL341" s="6">
        <v>537.9</v>
      </c>
      <c r="BM341" s="6">
        <v>537.9</v>
      </c>
      <c r="BN341" s="6">
        <v>537.9</v>
      </c>
      <c r="BO341" s="6">
        <v>537.9</v>
      </c>
      <c r="BP341" s="6">
        <v>537.9</v>
      </c>
      <c r="BQ341" s="6">
        <v>537.9</v>
      </c>
      <c r="BR341" s="6">
        <v>537.9</v>
      </c>
      <c r="BS341" s="6">
        <v>537.9</v>
      </c>
      <c r="BT341" s="6">
        <v>537.9</v>
      </c>
      <c r="BU341" s="6">
        <v>537.9</v>
      </c>
      <c r="BV341" s="6">
        <v>537.9</v>
      </c>
      <c r="BW341" s="6">
        <v>537.9</v>
      </c>
      <c r="BX341" s="6">
        <v>537.9</v>
      </c>
      <c r="BY341" s="6">
        <v>537.9</v>
      </c>
      <c r="BZ341" s="6">
        <v>537.9</v>
      </c>
      <c r="CA341" s="6">
        <v>537.9</v>
      </c>
      <c r="CB341" s="6">
        <v>537.9</v>
      </c>
      <c r="CC341" s="6">
        <v>537.9</v>
      </c>
      <c r="CD341" s="6">
        <v>537.9</v>
      </c>
      <c r="CE341" s="6">
        <v>537.9</v>
      </c>
      <c r="CF341" s="6">
        <v>537.9</v>
      </c>
      <c r="CG341" s="6">
        <v>537.9</v>
      </c>
      <c r="CH341" s="6">
        <v>537.9</v>
      </c>
      <c r="CI341" s="6">
        <v>537.9</v>
      </c>
      <c r="CJ341" s="6">
        <v>537.9</v>
      </c>
      <c r="CK341" s="6">
        <v>537.9</v>
      </c>
      <c r="CL341" s="6">
        <v>537.9</v>
      </c>
      <c r="CM341" s="6">
        <v>537.9</v>
      </c>
      <c r="CN341" s="6">
        <v>537.9</v>
      </c>
      <c r="CO341" s="6">
        <v>537.9</v>
      </c>
      <c r="CP341" s="6">
        <v>537.9</v>
      </c>
      <c r="CQ341" s="6">
        <v>537.9</v>
      </c>
      <c r="CR341" s="6">
        <v>537.9</v>
      </c>
      <c r="CS341" s="6">
        <v>537.9</v>
      </c>
      <c r="CT341" s="6">
        <v>537.9</v>
      </c>
      <c r="CU341" s="6">
        <v>537.9</v>
      </c>
      <c r="CV341" s="6">
        <v>537.9</v>
      </c>
      <c r="CW341" s="6">
        <v>537.9</v>
      </c>
      <c r="CX341" s="6">
        <v>537.9</v>
      </c>
      <c r="CY341" s="6">
        <v>537.9</v>
      </c>
      <c r="CZ341" s="6">
        <v>537.9</v>
      </c>
      <c r="DA341" s="6">
        <v>537.9</v>
      </c>
      <c r="DB341" s="6">
        <v>537.9</v>
      </c>
      <c r="DC341" s="6">
        <v>537.9</v>
      </c>
      <c r="DD341" s="6">
        <v>537.9</v>
      </c>
      <c r="DE341" s="6">
        <v>537.9</v>
      </c>
      <c r="DF341" s="6">
        <v>537.9</v>
      </c>
      <c r="DG341" s="6">
        <v>537.9</v>
      </c>
      <c r="DH341" s="6">
        <v>537.9</v>
      </c>
      <c r="DI341" s="6">
        <v>537.9</v>
      </c>
      <c r="DJ341" s="6">
        <v>537.9</v>
      </c>
      <c r="DK341" s="6">
        <v>537.9</v>
      </c>
      <c r="DL341" s="6">
        <v>537.9</v>
      </c>
      <c r="DM341" s="6">
        <v>537.9</v>
      </c>
      <c r="DN341" s="6">
        <v>537.9</v>
      </c>
      <c r="DO341" s="6">
        <v>537.9</v>
      </c>
      <c r="DP341" s="6">
        <v>537.9</v>
      </c>
      <c r="DQ341" s="6">
        <v>537.9</v>
      </c>
      <c r="DR341" s="6">
        <v>537.9</v>
      </c>
      <c r="DS341" s="6">
        <v>537.9</v>
      </c>
      <c r="DT341" s="6">
        <v>537.9</v>
      </c>
      <c r="DU341" s="6">
        <v>537.9</v>
      </c>
      <c r="DV341" s="6">
        <v>537.9</v>
      </c>
      <c r="DW341" s="6">
        <v>537.9</v>
      </c>
      <c r="DX341" s="6">
        <v>537.9</v>
      </c>
      <c r="DY341" s="6">
        <v>537.9</v>
      </c>
      <c r="DZ341" s="6">
        <v>537.9</v>
      </c>
      <c r="EA341" s="6">
        <v>537.9</v>
      </c>
      <c r="EB341" s="6">
        <v>537.9</v>
      </c>
      <c r="EC341" s="6">
        <v>537.9</v>
      </c>
      <c r="ED341" s="6">
        <v>537.9</v>
      </c>
      <c r="EE341" s="6">
        <v>537.9</v>
      </c>
      <c r="EF341" s="6">
        <v>537.9</v>
      </c>
      <c r="EG341" s="6">
        <v>537.9</v>
      </c>
      <c r="EH341" s="6">
        <v>537.9</v>
      </c>
      <c r="EI341" s="6">
        <v>537.9</v>
      </c>
      <c r="EJ341" s="6">
        <v>537.9</v>
      </c>
      <c r="EK341" s="6">
        <v>537.9</v>
      </c>
      <c r="EL341" s="6">
        <v>537.9</v>
      </c>
      <c r="EM341" s="6">
        <v>537.9</v>
      </c>
      <c r="EN341" s="6">
        <v>537.9</v>
      </c>
      <c r="EO341" s="6">
        <v>537.9</v>
      </c>
      <c r="EP341" s="6">
        <v>537.9</v>
      </c>
      <c r="EQ341" s="6">
        <v>537.9</v>
      </c>
      <c r="ER341" s="6">
        <v>537.9</v>
      </c>
      <c r="ES341" s="6">
        <v>537.9</v>
      </c>
      <c r="ET341" s="6">
        <v>537.9</v>
      </c>
      <c r="EU341" s="6">
        <v>537.9</v>
      </c>
      <c r="EV341" s="6">
        <v>537.9</v>
      </c>
      <c r="EW341" s="6">
        <v>537.9</v>
      </c>
      <c r="EX341" s="6">
        <v>537.9</v>
      </c>
      <c r="EY341" s="6">
        <v>537.9</v>
      </c>
      <c r="EZ341" s="6">
        <v>537.9</v>
      </c>
      <c r="FA341" s="6">
        <v>537.9</v>
      </c>
      <c r="FB341" s="6">
        <v>537.9</v>
      </c>
      <c r="FC341" s="6" t="s">
        <v>95</v>
      </c>
      <c r="FD341" s="6" t="s">
        <v>95</v>
      </c>
      <c r="FE341" s="6" t="s">
        <v>95</v>
      </c>
      <c r="FF341" s="6" t="s">
        <v>95</v>
      </c>
      <c r="FG341" s="6" t="s">
        <v>95</v>
      </c>
      <c r="FH341" s="6" t="s">
        <v>95</v>
      </c>
      <c r="FI341" s="6" t="s">
        <v>95</v>
      </c>
      <c r="FJ341" s="6" t="s">
        <v>95</v>
      </c>
      <c r="FK341" s="6" t="s">
        <v>95</v>
      </c>
      <c r="FL341" s="6" t="s">
        <v>95</v>
      </c>
      <c r="FM341" s="6" t="s">
        <v>95</v>
      </c>
      <c r="FN341" s="6" t="s">
        <v>95</v>
      </c>
      <c r="FO341" s="6" t="s">
        <v>95</v>
      </c>
      <c r="FP341" s="6" t="s">
        <v>95</v>
      </c>
      <c r="FQ341" s="6" t="s">
        <v>95</v>
      </c>
      <c r="FR341" s="6" t="s">
        <v>95</v>
      </c>
      <c r="FS341" s="6" t="s">
        <v>95</v>
      </c>
      <c r="FT341" s="6" t="s">
        <v>95</v>
      </c>
      <c r="FU341" s="6" t="s">
        <v>95</v>
      </c>
      <c r="FV341" s="6" t="s">
        <v>95</v>
      </c>
      <c r="FW341" s="6" t="s">
        <v>95</v>
      </c>
      <c r="FX341" s="6" t="s">
        <v>95</v>
      </c>
      <c r="FY341" s="6" t="s">
        <v>95</v>
      </c>
      <c r="FZ341" s="6" t="s">
        <v>95</v>
      </c>
      <c r="GA341" s="6" t="s">
        <v>95</v>
      </c>
      <c r="GB341" s="6" t="s">
        <v>95</v>
      </c>
      <c r="GC341" s="6" t="s">
        <v>95</v>
      </c>
      <c r="GD341" s="6" t="s">
        <v>95</v>
      </c>
      <c r="GE341" s="6" t="s">
        <v>95</v>
      </c>
      <c r="GF341" s="6" t="s">
        <v>95</v>
      </c>
      <c r="GG341" s="6" t="s">
        <v>95</v>
      </c>
      <c r="GH341" s="6" t="s">
        <v>95</v>
      </c>
      <c r="GI341" s="6" t="s">
        <v>95</v>
      </c>
      <c r="GJ341" s="6" t="s">
        <v>95</v>
      </c>
      <c r="GK341" s="6" t="s">
        <v>95</v>
      </c>
      <c r="GL341" s="6" t="s">
        <v>95</v>
      </c>
      <c r="GM341" s="6" t="s">
        <v>95</v>
      </c>
      <c r="GN341" s="6" t="s">
        <v>95</v>
      </c>
      <c r="GO341" s="6" t="s">
        <v>95</v>
      </c>
      <c r="GP341" s="6" t="s">
        <v>95</v>
      </c>
      <c r="GQ341" s="6" t="s">
        <v>95</v>
      </c>
      <c r="GR341" s="6" t="s">
        <v>95</v>
      </c>
      <c r="GS341" s="6" t="s">
        <v>95</v>
      </c>
      <c r="GT341" s="6" t="s">
        <v>95</v>
      </c>
      <c r="GU341" s="6" t="s">
        <v>95</v>
      </c>
      <c r="GV341" s="6" t="s">
        <v>95</v>
      </c>
      <c r="GW341" s="6" t="s">
        <v>95</v>
      </c>
      <c r="GX341" s="6" t="s">
        <v>95</v>
      </c>
      <c r="GY341" s="6" t="s">
        <v>95</v>
      </c>
      <c r="GZ341" s="6" t="s">
        <v>95</v>
      </c>
      <c r="HA341" s="6" t="s">
        <v>95</v>
      </c>
      <c r="HB341" s="6" t="s">
        <v>95</v>
      </c>
      <c r="HC341" s="6" t="s">
        <v>95</v>
      </c>
      <c r="HD341" s="6" t="s">
        <v>95</v>
      </c>
      <c r="HE341" s="6" t="s">
        <v>95</v>
      </c>
      <c r="HF341" s="6" t="s">
        <v>95</v>
      </c>
      <c r="HG341" s="6" t="s">
        <v>95</v>
      </c>
      <c r="HH341" s="6" t="s">
        <v>95</v>
      </c>
      <c r="HI341" s="6" t="s">
        <v>95</v>
      </c>
      <c r="HJ341" s="6" t="s">
        <v>95</v>
      </c>
      <c r="HK341" s="6" t="s">
        <v>95</v>
      </c>
      <c r="HL341" s="6" t="s">
        <v>95</v>
      </c>
      <c r="HM341" s="6" t="s">
        <v>95</v>
      </c>
      <c r="HN341" s="6" t="s">
        <v>95</v>
      </c>
      <c r="HO341" s="6" t="s">
        <v>95</v>
      </c>
      <c r="HP341" s="6" t="s">
        <v>95</v>
      </c>
      <c r="HQ341" s="6" t="s">
        <v>95</v>
      </c>
      <c r="HR341" s="6" t="s">
        <v>95</v>
      </c>
      <c r="HS341" s="6" t="s">
        <v>95</v>
      </c>
      <c r="HT341" s="6" t="s">
        <v>95</v>
      </c>
      <c r="HU341" s="6" t="s">
        <v>95</v>
      </c>
      <c r="HV341" s="6" t="s">
        <v>95</v>
      </c>
      <c r="HW341" s="6" t="s">
        <v>95</v>
      </c>
      <c r="HX341" s="6" t="s">
        <v>95</v>
      </c>
      <c r="HY341" s="6" t="s">
        <v>95</v>
      </c>
      <c r="HZ341" s="6" t="s">
        <v>95</v>
      </c>
      <c r="IA341" s="6" t="s">
        <v>95</v>
      </c>
      <c r="IB341" s="6" t="s">
        <v>95</v>
      </c>
      <c r="ME341" s="7"/>
    </row>
    <row r="342" spans="2:343" x14ac:dyDescent="0.2">
      <c r="B342" s="63"/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6">
        <v>0</v>
      </c>
      <c r="BT342" s="6">
        <v>0</v>
      </c>
      <c r="BU342" s="6">
        <v>0</v>
      </c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0</v>
      </c>
      <c r="CR342" s="6">
        <v>0</v>
      </c>
      <c r="CS342" s="6">
        <v>0</v>
      </c>
      <c r="CT342" s="6">
        <v>0</v>
      </c>
      <c r="CU342" s="6">
        <v>0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0</v>
      </c>
      <c r="DD342" s="6">
        <v>0</v>
      </c>
      <c r="DE342" s="6">
        <v>0</v>
      </c>
      <c r="DF342" s="6">
        <v>0</v>
      </c>
      <c r="DG342" s="6">
        <v>0</v>
      </c>
      <c r="DH342" s="6">
        <v>0</v>
      </c>
      <c r="DI342" s="6">
        <v>0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0</v>
      </c>
      <c r="EN342" s="6">
        <v>0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0</v>
      </c>
      <c r="EX342" s="6">
        <v>0</v>
      </c>
      <c r="EY342" s="6">
        <v>0</v>
      </c>
      <c r="EZ342" s="6">
        <v>0</v>
      </c>
      <c r="FA342" s="6">
        <v>0</v>
      </c>
      <c r="FB342" s="6">
        <v>0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  <c r="FO342" s="6">
        <v>0</v>
      </c>
      <c r="FP342" s="6">
        <v>0</v>
      </c>
      <c r="FQ342" s="6">
        <v>0</v>
      </c>
      <c r="FR342" s="6">
        <v>0</v>
      </c>
      <c r="FS342" s="6">
        <v>0</v>
      </c>
      <c r="FT342" s="6">
        <v>0</v>
      </c>
      <c r="FU342" s="6">
        <v>0</v>
      </c>
      <c r="FV342" s="6">
        <v>0</v>
      </c>
      <c r="FW342" s="6">
        <v>0</v>
      </c>
      <c r="FX342" s="6">
        <v>0</v>
      </c>
      <c r="FY342" s="6">
        <v>0</v>
      </c>
      <c r="FZ342" s="6">
        <v>0</v>
      </c>
      <c r="GA342" s="6">
        <v>0</v>
      </c>
      <c r="GB342" s="6">
        <v>0</v>
      </c>
      <c r="GC342" s="6">
        <v>0</v>
      </c>
      <c r="GD342" s="6">
        <v>0</v>
      </c>
      <c r="GE342" s="6">
        <v>0</v>
      </c>
      <c r="GF342" s="6">
        <v>0</v>
      </c>
      <c r="GG342" s="6">
        <v>0</v>
      </c>
      <c r="GH342" s="6">
        <v>0</v>
      </c>
      <c r="GI342" s="6">
        <v>0</v>
      </c>
      <c r="GJ342" s="6">
        <v>0</v>
      </c>
      <c r="GK342" s="6">
        <v>0</v>
      </c>
      <c r="GL342" s="6">
        <v>0</v>
      </c>
      <c r="GM342" s="6">
        <v>0</v>
      </c>
      <c r="GN342" s="6">
        <v>0</v>
      </c>
      <c r="GO342" s="6">
        <v>0</v>
      </c>
      <c r="GP342" s="6">
        <v>0</v>
      </c>
      <c r="GQ342" s="6">
        <v>0</v>
      </c>
      <c r="GR342" s="6">
        <v>0</v>
      </c>
      <c r="GS342" s="6">
        <v>0</v>
      </c>
      <c r="GT342" s="6">
        <v>0</v>
      </c>
      <c r="GU342" s="6">
        <v>0</v>
      </c>
      <c r="GV342" s="6">
        <v>0</v>
      </c>
      <c r="GW342" s="6">
        <v>0</v>
      </c>
      <c r="GX342" s="6">
        <v>0</v>
      </c>
      <c r="GY342" s="6">
        <v>0</v>
      </c>
      <c r="GZ342" s="6">
        <v>0</v>
      </c>
      <c r="HA342" s="6">
        <v>0</v>
      </c>
      <c r="HB342" s="6">
        <v>0</v>
      </c>
      <c r="HC342" s="6">
        <v>0</v>
      </c>
      <c r="HD342" s="6">
        <v>0</v>
      </c>
      <c r="HE342" s="6">
        <v>0</v>
      </c>
      <c r="HF342" s="6">
        <v>0</v>
      </c>
      <c r="HG342" s="6">
        <v>0</v>
      </c>
      <c r="HH342" s="6">
        <v>0</v>
      </c>
      <c r="HI342" s="6">
        <v>0</v>
      </c>
      <c r="HJ342" s="6">
        <v>0</v>
      </c>
      <c r="HK342" s="6">
        <v>0</v>
      </c>
      <c r="HL342" s="6">
        <v>0</v>
      </c>
      <c r="HM342" s="6">
        <v>0</v>
      </c>
      <c r="HN342" s="6">
        <v>0</v>
      </c>
      <c r="HO342" s="6">
        <v>0</v>
      </c>
      <c r="HP342" s="6">
        <v>0</v>
      </c>
      <c r="HQ342" s="6">
        <v>0</v>
      </c>
      <c r="HR342" s="6">
        <v>0</v>
      </c>
      <c r="HS342" s="6">
        <v>0</v>
      </c>
      <c r="HT342" s="6">
        <v>0</v>
      </c>
      <c r="HU342" s="6">
        <v>0</v>
      </c>
      <c r="HV342" s="6">
        <v>0</v>
      </c>
      <c r="HW342" s="6">
        <v>0</v>
      </c>
      <c r="HX342" s="6">
        <v>0</v>
      </c>
      <c r="HY342" s="6">
        <v>0</v>
      </c>
      <c r="HZ342" s="6">
        <v>0</v>
      </c>
      <c r="IA342" s="6">
        <v>0</v>
      </c>
      <c r="IB342" s="6">
        <v>0</v>
      </c>
      <c r="ME342" s="7"/>
    </row>
    <row r="343" spans="2:343" x14ac:dyDescent="0.2">
      <c r="B343" s="64" t="s">
        <v>27</v>
      </c>
      <c r="C343" s="6">
        <v>-9997.7999999999993</v>
      </c>
      <c r="D343" s="6">
        <v>-13637.65</v>
      </c>
      <c r="E343" s="6">
        <v>-7718.32</v>
      </c>
      <c r="F343" s="6">
        <v>-5574.94</v>
      </c>
      <c r="G343" s="6">
        <v>-3559.15</v>
      </c>
      <c r="H343" s="6">
        <v>-6498.62</v>
      </c>
      <c r="I343" s="6">
        <v>-9094.09</v>
      </c>
      <c r="J343" s="6">
        <v>-11817.81</v>
      </c>
      <c r="K343" s="6">
        <v>-52606.91</v>
      </c>
      <c r="L343" s="6">
        <v>-55618.64</v>
      </c>
      <c r="M343" s="6">
        <v>-58733.27</v>
      </c>
      <c r="N343" s="6">
        <v>-57021.81</v>
      </c>
      <c r="O343" s="6">
        <v>-115982.55</v>
      </c>
      <c r="P343" s="6">
        <v>-107713.71</v>
      </c>
      <c r="Q343" s="6">
        <v>-242414.79</v>
      </c>
      <c r="R343" s="6">
        <v>-231027.67</v>
      </c>
      <c r="S343" s="6">
        <v>-175977.42</v>
      </c>
      <c r="T343" s="6">
        <v>-168132.86</v>
      </c>
      <c r="U343" s="6">
        <v>-165721.72</v>
      </c>
      <c r="V343" s="6">
        <v>-180829.27</v>
      </c>
      <c r="W343" s="6">
        <v>-194079.92</v>
      </c>
      <c r="X343" s="6">
        <v>-156429.07999999999</v>
      </c>
      <c r="Y343" s="6">
        <v>-159882.69</v>
      </c>
      <c r="Z343" s="6">
        <v>-160889.29</v>
      </c>
      <c r="AA343" s="6">
        <v>-166208.24</v>
      </c>
      <c r="AB343" s="6">
        <v>-149596.14000000001</v>
      </c>
      <c r="AC343" s="6">
        <v>-153959.57</v>
      </c>
      <c r="AD343" s="6">
        <v>-153126.57</v>
      </c>
      <c r="AE343" s="6">
        <v>-153459.51</v>
      </c>
      <c r="AF343" s="6">
        <v>-150611.14000000001</v>
      </c>
      <c r="AG343" s="6">
        <v>-152048.6</v>
      </c>
      <c r="AH343" s="6">
        <v>-159017.41</v>
      </c>
      <c r="AI343" s="6">
        <v>-157395.54999999999</v>
      </c>
      <c r="AJ343" s="6">
        <v>-162613.54999999999</v>
      </c>
      <c r="AK343" s="6">
        <v>-154480.37</v>
      </c>
      <c r="AL343" s="6">
        <v>-158986.34</v>
      </c>
      <c r="AM343" s="6">
        <v>-168722.68</v>
      </c>
      <c r="AN343" s="6">
        <v>-174848.25</v>
      </c>
      <c r="AO343" s="6">
        <v>-158204.21</v>
      </c>
      <c r="AP343" s="6">
        <v>-158470.76999999999</v>
      </c>
      <c r="AQ343" s="6">
        <v>-153921.56</v>
      </c>
      <c r="AR343" s="6">
        <v>-156014.34</v>
      </c>
      <c r="AS343" s="6">
        <v>-153136.43</v>
      </c>
      <c r="AT343" s="6">
        <v>-147247.39000000001</v>
      </c>
      <c r="AU343" s="6">
        <v>-146824.48000000001</v>
      </c>
      <c r="AV343" s="6">
        <v>-149709.70000000001</v>
      </c>
      <c r="AW343" s="6">
        <v>-146063.39000000001</v>
      </c>
      <c r="AX343" s="6">
        <v>-142671.73000000001</v>
      </c>
      <c r="AY343" s="6">
        <v>-144434.95000000001</v>
      </c>
      <c r="AZ343" s="6">
        <v>-159229.74</v>
      </c>
      <c r="BA343" s="6">
        <v>-155329.79</v>
      </c>
      <c r="BB343" s="6">
        <v>-139279.84</v>
      </c>
      <c r="BC343" s="6">
        <v>-145996.32999999999</v>
      </c>
      <c r="BD343" s="6">
        <v>-149747.84</v>
      </c>
      <c r="BE343" s="6">
        <v>-140609.38</v>
      </c>
      <c r="BF343" s="6">
        <v>-142192.31</v>
      </c>
      <c r="BG343" s="6">
        <v>-125946.78</v>
      </c>
      <c r="BH343" s="6">
        <v>-116110.13</v>
      </c>
      <c r="BI343" s="6">
        <v>-132023.47</v>
      </c>
      <c r="BJ343" s="6">
        <v>-115244.41</v>
      </c>
      <c r="BK343" s="6">
        <v>-88199.1</v>
      </c>
      <c r="BL343" s="6">
        <v>-110848.52</v>
      </c>
      <c r="BM343" s="6">
        <v>-107340.23</v>
      </c>
      <c r="BN343" s="6">
        <v>-107001.81</v>
      </c>
      <c r="BO343" s="6">
        <v>-113795</v>
      </c>
      <c r="BP343" s="6">
        <v>-104747.68</v>
      </c>
      <c r="BQ343" s="6">
        <v>-99921.66</v>
      </c>
      <c r="BR343" s="6">
        <v>-91908.96</v>
      </c>
      <c r="BS343" s="6">
        <v>-99337.32</v>
      </c>
      <c r="BT343" s="6">
        <v>-81414.240000000005</v>
      </c>
      <c r="BU343" s="6">
        <v>-85074.89</v>
      </c>
      <c r="BV343" s="6">
        <v>-86454.41</v>
      </c>
      <c r="BW343" s="6">
        <v>-107885.67</v>
      </c>
      <c r="BX343" s="6">
        <v>-95263.89</v>
      </c>
      <c r="BY343" s="6">
        <v>-63293.53</v>
      </c>
      <c r="BZ343" s="6">
        <v>-59744.22</v>
      </c>
      <c r="CA343" s="6">
        <v>-72548.52</v>
      </c>
      <c r="CB343" s="6">
        <v>-76744.84</v>
      </c>
      <c r="CC343" s="6">
        <v>-49396.2</v>
      </c>
      <c r="CD343" s="6">
        <v>-49295.839999999997</v>
      </c>
      <c r="CE343" s="6">
        <v>-49494.400000000001</v>
      </c>
      <c r="CF343" s="6">
        <v>-55409.14</v>
      </c>
      <c r="CG343" s="6">
        <v>-53172.55</v>
      </c>
      <c r="CH343" s="6">
        <v>-50142.32</v>
      </c>
      <c r="CI343" s="6">
        <v>-53084.56</v>
      </c>
      <c r="CJ343" s="6">
        <v>-41534.400000000001</v>
      </c>
      <c r="CK343" s="6">
        <v>-20046.55</v>
      </c>
      <c r="CL343" s="6">
        <v>-26750.560000000001</v>
      </c>
      <c r="CM343" s="6">
        <v>-21304.560000000001</v>
      </c>
      <c r="CN343" s="6">
        <v>-38437.839999999997</v>
      </c>
      <c r="CO343" s="6">
        <v>-48078.39</v>
      </c>
      <c r="CP343" s="6">
        <v>-18281.330000000002</v>
      </c>
      <c r="CQ343" s="6">
        <v>-23487.06</v>
      </c>
      <c r="CR343" s="6">
        <v>-24245.15</v>
      </c>
      <c r="CS343" s="6">
        <v>-16106.1</v>
      </c>
      <c r="CT343" s="6">
        <v>-5390.37</v>
      </c>
      <c r="CU343" s="6">
        <v>-6372.69</v>
      </c>
      <c r="CV343" s="6">
        <v>-6538.28</v>
      </c>
      <c r="CW343" s="6">
        <v>-11601.14</v>
      </c>
      <c r="CX343" s="6">
        <v>-12087.31</v>
      </c>
      <c r="CY343" s="6">
        <v>-6303.23</v>
      </c>
      <c r="CZ343" s="6">
        <v>-5953.52</v>
      </c>
      <c r="DA343" s="6">
        <v>-17055.89</v>
      </c>
      <c r="DB343" s="6">
        <v>-13207.61</v>
      </c>
      <c r="DC343" s="6">
        <v>-6139.67</v>
      </c>
      <c r="DD343" s="6">
        <v>-11981.4</v>
      </c>
      <c r="DE343" s="6">
        <v>-6812.35</v>
      </c>
      <c r="DF343" s="6">
        <v>-271797.86</v>
      </c>
      <c r="DG343" s="6">
        <v>-6368.25</v>
      </c>
      <c r="DH343" s="6">
        <v>-15860</v>
      </c>
      <c r="DI343" s="6">
        <v>-28596.66</v>
      </c>
      <c r="DJ343" s="6">
        <v>-38596.67</v>
      </c>
      <c r="DK343" s="6">
        <v>-26877.14</v>
      </c>
      <c r="DL343" s="6">
        <v>-16871.689999999999</v>
      </c>
      <c r="DM343" s="6">
        <v>-24065.94</v>
      </c>
      <c r="DN343" s="6">
        <v>-17038.330000000002</v>
      </c>
      <c r="DO343" s="6">
        <v>-14354.27</v>
      </c>
      <c r="DP343" s="6">
        <v>-12702.07</v>
      </c>
      <c r="DQ343" s="6">
        <v>-12492.59</v>
      </c>
      <c r="DR343" s="6">
        <v>-18994.099999999999</v>
      </c>
      <c r="DS343" s="6">
        <v>-14003.17</v>
      </c>
      <c r="DT343" s="6">
        <v>-11115.43</v>
      </c>
      <c r="DU343" s="6">
        <v>-10381.780000000001</v>
      </c>
      <c r="DV343" s="6">
        <v>-9406.77</v>
      </c>
      <c r="DW343" s="6">
        <v>-15128.54</v>
      </c>
      <c r="DX343" s="6">
        <v>-2292.89</v>
      </c>
      <c r="DY343" s="6">
        <v>-8866.93</v>
      </c>
      <c r="DZ343" s="6">
        <v>-17070.16</v>
      </c>
      <c r="EA343" s="6">
        <v>-25907.09</v>
      </c>
      <c r="EB343" s="6">
        <v>-5374.57</v>
      </c>
      <c r="EC343" s="6">
        <v>-8948.57</v>
      </c>
      <c r="ED343" s="6">
        <v>-59317.67</v>
      </c>
      <c r="EE343" s="6">
        <v>-56435.51</v>
      </c>
      <c r="EF343" s="6">
        <v>-38832.22</v>
      </c>
      <c r="EG343" s="6">
        <v>-9668.3799999999992</v>
      </c>
      <c r="EH343" s="6">
        <v>-11916.11</v>
      </c>
      <c r="EI343" s="6">
        <v>-12930.21</v>
      </c>
      <c r="EJ343" s="6">
        <v>-20293.2</v>
      </c>
      <c r="EK343" s="6">
        <v>-18331.02</v>
      </c>
      <c r="EL343" s="6">
        <v>-7591.52</v>
      </c>
      <c r="EM343" s="6">
        <v>-7688.48</v>
      </c>
      <c r="EN343" s="6">
        <v>-21489.57</v>
      </c>
      <c r="EO343" s="6">
        <v>-26361.71</v>
      </c>
      <c r="EP343" s="6">
        <v>-1674.04</v>
      </c>
      <c r="EQ343" s="6">
        <v>-2901.81</v>
      </c>
      <c r="ER343" s="6">
        <v>-12522.21</v>
      </c>
      <c r="ES343" s="6">
        <v>-9770.9599999999991</v>
      </c>
      <c r="ET343" s="6">
        <v>-59745.99</v>
      </c>
      <c r="EU343" s="6">
        <v>-53765.57</v>
      </c>
      <c r="EV343" s="6">
        <v>-53626.78</v>
      </c>
      <c r="EW343" s="6">
        <v>-61170.74</v>
      </c>
      <c r="EX343" s="6">
        <v>-44926.61</v>
      </c>
      <c r="EY343" s="6">
        <v>-64580.36</v>
      </c>
      <c r="EZ343" s="6">
        <v>-71390.149999999994</v>
      </c>
      <c r="FA343" s="6">
        <v>-64234.77</v>
      </c>
      <c r="FB343" s="6">
        <v>-65145.55</v>
      </c>
      <c r="FC343" s="6" t="s">
        <v>95</v>
      </c>
      <c r="FD343" s="6" t="s">
        <v>95</v>
      </c>
      <c r="FE343" s="6" t="s">
        <v>95</v>
      </c>
      <c r="FF343" s="6" t="s">
        <v>95</v>
      </c>
      <c r="FG343" s="6" t="s">
        <v>95</v>
      </c>
      <c r="FH343" s="6" t="s">
        <v>95</v>
      </c>
      <c r="FI343" s="6" t="s">
        <v>95</v>
      </c>
      <c r="FJ343" s="6" t="s">
        <v>95</v>
      </c>
      <c r="FK343" s="6" t="s">
        <v>95</v>
      </c>
      <c r="FL343" s="6" t="s">
        <v>95</v>
      </c>
      <c r="FM343" s="6" t="s">
        <v>95</v>
      </c>
      <c r="FN343" s="6" t="s">
        <v>95</v>
      </c>
      <c r="FO343" s="6" t="s">
        <v>95</v>
      </c>
      <c r="FP343" s="6" t="s">
        <v>95</v>
      </c>
      <c r="FQ343" s="6" t="s">
        <v>95</v>
      </c>
      <c r="FR343" s="6" t="s">
        <v>95</v>
      </c>
      <c r="FS343" s="6" t="s">
        <v>95</v>
      </c>
      <c r="FT343" s="6" t="s">
        <v>95</v>
      </c>
      <c r="FU343" s="6" t="s">
        <v>95</v>
      </c>
      <c r="FV343" s="6" t="s">
        <v>95</v>
      </c>
      <c r="FW343" s="6" t="s">
        <v>95</v>
      </c>
      <c r="FX343" s="6" t="s">
        <v>95</v>
      </c>
      <c r="FY343" s="6" t="s">
        <v>95</v>
      </c>
      <c r="FZ343" s="6" t="s">
        <v>95</v>
      </c>
      <c r="GA343" s="6" t="s">
        <v>95</v>
      </c>
      <c r="GB343" s="6" t="s">
        <v>95</v>
      </c>
      <c r="GC343" s="6" t="s">
        <v>95</v>
      </c>
      <c r="GD343" s="6" t="s">
        <v>95</v>
      </c>
      <c r="GE343" s="6" t="s">
        <v>95</v>
      </c>
      <c r="GF343" s="6" t="s">
        <v>95</v>
      </c>
      <c r="GG343" s="6" t="s">
        <v>95</v>
      </c>
      <c r="GH343" s="6" t="s">
        <v>95</v>
      </c>
      <c r="GI343" s="6" t="s">
        <v>95</v>
      </c>
      <c r="GJ343" s="6" t="s">
        <v>95</v>
      </c>
      <c r="GK343" s="6" t="s">
        <v>95</v>
      </c>
      <c r="GL343" s="6" t="s">
        <v>95</v>
      </c>
      <c r="GM343" s="6" t="s">
        <v>95</v>
      </c>
      <c r="GN343" s="6" t="s">
        <v>95</v>
      </c>
      <c r="GO343" s="6" t="s">
        <v>95</v>
      </c>
      <c r="GP343" s="6" t="s">
        <v>95</v>
      </c>
      <c r="GQ343" s="6" t="s">
        <v>95</v>
      </c>
      <c r="GR343" s="6" t="s">
        <v>95</v>
      </c>
      <c r="GS343" s="6" t="s">
        <v>95</v>
      </c>
      <c r="GT343" s="6" t="s">
        <v>95</v>
      </c>
      <c r="GU343" s="6" t="s">
        <v>95</v>
      </c>
      <c r="GV343" s="6" t="s">
        <v>95</v>
      </c>
      <c r="GW343" s="6" t="s">
        <v>95</v>
      </c>
      <c r="GX343" s="6" t="s">
        <v>95</v>
      </c>
      <c r="GY343" s="6" t="s">
        <v>95</v>
      </c>
      <c r="GZ343" s="6" t="s">
        <v>95</v>
      </c>
      <c r="HA343" s="6" t="s">
        <v>95</v>
      </c>
      <c r="HB343" s="6" t="s">
        <v>95</v>
      </c>
      <c r="HC343" s="6" t="s">
        <v>95</v>
      </c>
      <c r="HD343" s="6" t="s">
        <v>95</v>
      </c>
      <c r="HE343" s="6" t="s">
        <v>95</v>
      </c>
      <c r="HF343" s="6" t="s">
        <v>95</v>
      </c>
      <c r="HG343" s="6" t="s">
        <v>95</v>
      </c>
      <c r="HH343" s="6" t="s">
        <v>95</v>
      </c>
      <c r="HI343" s="6" t="s">
        <v>95</v>
      </c>
      <c r="HJ343" s="6" t="s">
        <v>95</v>
      </c>
      <c r="HK343" s="6" t="s">
        <v>95</v>
      </c>
      <c r="HL343" s="6" t="s">
        <v>95</v>
      </c>
      <c r="HM343" s="6" t="s">
        <v>95</v>
      </c>
      <c r="HN343" s="6" t="s">
        <v>95</v>
      </c>
      <c r="HO343" s="6" t="s">
        <v>95</v>
      </c>
      <c r="HP343" s="6" t="s">
        <v>95</v>
      </c>
      <c r="HQ343" s="6" t="s">
        <v>95</v>
      </c>
      <c r="HR343" s="6" t="s">
        <v>95</v>
      </c>
      <c r="HS343" s="6" t="s">
        <v>95</v>
      </c>
      <c r="HT343" s="6" t="s">
        <v>95</v>
      </c>
      <c r="HU343" s="6" t="s">
        <v>95</v>
      </c>
      <c r="HV343" s="6" t="s">
        <v>95</v>
      </c>
      <c r="HW343" s="6" t="s">
        <v>95</v>
      </c>
      <c r="HX343" s="6" t="s">
        <v>95</v>
      </c>
      <c r="HY343" s="6" t="s">
        <v>95</v>
      </c>
      <c r="HZ343" s="6" t="s">
        <v>95</v>
      </c>
      <c r="IA343" s="6" t="s">
        <v>95</v>
      </c>
      <c r="IB343" s="6" t="s">
        <v>95</v>
      </c>
      <c r="ME343" s="7"/>
    </row>
    <row r="344" spans="2:343" x14ac:dyDescent="0.2">
      <c r="B344" s="357" t="s">
        <v>28</v>
      </c>
      <c r="C344" s="6">
        <v>-2615.71</v>
      </c>
      <c r="D344" s="6">
        <v>-5117.95</v>
      </c>
      <c r="E344" s="6">
        <v>-784.41</v>
      </c>
      <c r="F344" s="6">
        <v>-465.82</v>
      </c>
      <c r="G344" s="6">
        <v>-256.91000000000003</v>
      </c>
      <c r="H344" s="6">
        <v>-1536.91</v>
      </c>
      <c r="I344" s="6">
        <v>-2684.12</v>
      </c>
      <c r="J344" s="6">
        <v>-3467.75</v>
      </c>
      <c r="K344" s="6">
        <v>-2426.59</v>
      </c>
      <c r="L344" s="6">
        <v>-5553.75</v>
      </c>
      <c r="M344" s="6">
        <v>-3653.68</v>
      </c>
      <c r="N344" s="6">
        <v>-2914.5</v>
      </c>
      <c r="O344" s="6">
        <v>-12589.51</v>
      </c>
      <c r="P344" s="6">
        <v>-7738.48</v>
      </c>
      <c r="Q344" s="6">
        <v>-138527.53</v>
      </c>
      <c r="R344" s="6">
        <v>-125145.48</v>
      </c>
      <c r="S344" s="6">
        <v>-71781.039999999994</v>
      </c>
      <c r="T344" s="6">
        <v>-16960.93</v>
      </c>
      <c r="U344" s="6">
        <v>-12796.01</v>
      </c>
      <c r="V344" s="6">
        <v>-30685.29</v>
      </c>
      <c r="W344" s="6">
        <v>-43653.83</v>
      </c>
      <c r="X344" s="6">
        <v>-7716.18</v>
      </c>
      <c r="Y344" s="6">
        <v>-9268.06</v>
      </c>
      <c r="Z344" s="6">
        <v>-8978.5400000000009</v>
      </c>
      <c r="AA344" s="6">
        <v>-12719.01</v>
      </c>
      <c r="AB344" s="6">
        <v>-2796.97</v>
      </c>
      <c r="AC344" s="6">
        <v>-2549.4699999999998</v>
      </c>
      <c r="AD344" s="6">
        <v>-1349.68</v>
      </c>
      <c r="AE344" s="6">
        <v>-3068.22</v>
      </c>
      <c r="AF344" s="6">
        <v>-2214.21</v>
      </c>
      <c r="AG344" s="6">
        <v>-2599.3200000000002</v>
      </c>
      <c r="AH344" s="6">
        <v>-8458.2000000000007</v>
      </c>
      <c r="AI344" s="6">
        <v>-4063.1</v>
      </c>
      <c r="AJ344" s="6">
        <v>-10161.02</v>
      </c>
      <c r="AK344" s="6">
        <v>-3776.17</v>
      </c>
      <c r="AL344" s="6">
        <v>-8333.11</v>
      </c>
      <c r="AM344" s="6">
        <v>-16033.51</v>
      </c>
      <c r="AN344" s="6">
        <v>-23609.51</v>
      </c>
      <c r="AO344" s="6">
        <v>-7684.88</v>
      </c>
      <c r="AP344" s="6">
        <v>-7556.5</v>
      </c>
      <c r="AQ344" s="6">
        <v>-2797.52</v>
      </c>
      <c r="AR344" s="6">
        <v>-4805.29</v>
      </c>
      <c r="AS344" s="6">
        <v>-8366.0300000000007</v>
      </c>
      <c r="AT344" s="6">
        <v>-2896.36</v>
      </c>
      <c r="AU344" s="6">
        <v>-1100.5899999999999</v>
      </c>
      <c r="AV344" s="6">
        <v>-2807.23</v>
      </c>
      <c r="AW344" s="6">
        <v>-6090.32</v>
      </c>
      <c r="AX344" s="6">
        <v>-5298.72</v>
      </c>
      <c r="AY344" s="6">
        <v>-5689.5</v>
      </c>
      <c r="AZ344" s="6">
        <v>-21358.28</v>
      </c>
      <c r="BA344" s="6">
        <v>-19935.97</v>
      </c>
      <c r="BB344" s="6">
        <v>-10643.99</v>
      </c>
      <c r="BC344" s="6">
        <v>-19570.02</v>
      </c>
      <c r="BD344" s="6">
        <v>-20111.900000000001</v>
      </c>
      <c r="BE344" s="6">
        <v>-10888.91</v>
      </c>
      <c r="BF344" s="6">
        <v>-13736.27</v>
      </c>
      <c r="BG344" s="6">
        <v>-4757.82</v>
      </c>
      <c r="BH344" s="6">
        <v>-4015.55</v>
      </c>
      <c r="BI344" s="6">
        <v>-22256.13</v>
      </c>
      <c r="BJ344" s="6">
        <v>-4699.75</v>
      </c>
      <c r="BK344" s="6">
        <v>-4972.8900000000003</v>
      </c>
      <c r="BL344" s="6">
        <v>-6872.91</v>
      </c>
      <c r="BM344" s="6">
        <v>-3547.3</v>
      </c>
      <c r="BN344" s="6">
        <v>-3944.84</v>
      </c>
      <c r="BO344" s="6">
        <v>-14989.57</v>
      </c>
      <c r="BP344" s="6">
        <v>-9150.1200000000008</v>
      </c>
      <c r="BQ344" s="6">
        <v>-3909.42</v>
      </c>
      <c r="BR344" s="6">
        <v>-4273.84</v>
      </c>
      <c r="BS344" s="6">
        <v>-19716.36</v>
      </c>
      <c r="BT344" s="6">
        <v>-2524.37</v>
      </c>
      <c r="BU344" s="6">
        <v>-4896.4799999999996</v>
      </c>
      <c r="BV344" s="6">
        <v>-3956.93</v>
      </c>
      <c r="BW344" s="6">
        <v>-29382.63</v>
      </c>
      <c r="BX344" s="6">
        <v>-15679.25</v>
      </c>
      <c r="BY344" s="6">
        <v>-4866.2</v>
      </c>
      <c r="BZ344" s="6">
        <v>-2663.13</v>
      </c>
      <c r="CA344" s="6">
        <v>-22078.47</v>
      </c>
      <c r="CB344" s="6">
        <v>-27202.45</v>
      </c>
      <c r="CC344" s="6">
        <v>-1257.5899999999999</v>
      </c>
      <c r="CD344" s="6">
        <v>-1912.45</v>
      </c>
      <c r="CE344" s="6">
        <v>-965.11</v>
      </c>
      <c r="CF344" s="6">
        <v>-5177.8900000000003</v>
      </c>
      <c r="CG344" s="6">
        <v>-6424.15</v>
      </c>
      <c r="CH344" s="6">
        <v>-2350.46</v>
      </c>
      <c r="CI344" s="6">
        <v>-16130.86</v>
      </c>
      <c r="CJ344" s="6">
        <v>-20551.41</v>
      </c>
      <c r="CK344" s="6">
        <v>-3323.41</v>
      </c>
      <c r="CL344" s="6">
        <v>-6788.47</v>
      </c>
      <c r="CM344" s="6">
        <v>-1735.86</v>
      </c>
      <c r="CN344" s="6">
        <v>-19546.88</v>
      </c>
      <c r="CO344" s="6">
        <v>-30313.439999999999</v>
      </c>
      <c r="CP344" s="6">
        <v>-2195.6999999999998</v>
      </c>
      <c r="CQ344" s="6">
        <v>-3386.77</v>
      </c>
      <c r="CR344" s="6">
        <v>-5951.1</v>
      </c>
      <c r="CS344" s="6">
        <v>-12572.33</v>
      </c>
      <c r="CT344" s="6">
        <v>-3716.15</v>
      </c>
      <c r="CU344" s="6">
        <v>-2574.4</v>
      </c>
      <c r="CV344" s="6">
        <v>-1770.11</v>
      </c>
      <c r="CW344" s="6">
        <v>-1341.47</v>
      </c>
      <c r="CX344" s="6">
        <v>-1103.5999999999999</v>
      </c>
      <c r="CY344" s="6">
        <v>-1060.92</v>
      </c>
      <c r="CZ344" s="6">
        <v>-1330.57</v>
      </c>
      <c r="DA344" s="6">
        <v>-13846.71</v>
      </c>
      <c r="DB344" s="6">
        <v>-8766.17</v>
      </c>
      <c r="DC344" s="6">
        <v>-3527.92</v>
      </c>
      <c r="DD344" s="6">
        <v>-6789.47</v>
      </c>
      <c r="DE344" s="6">
        <v>-2145.4699999999998</v>
      </c>
      <c r="DF344" s="6">
        <v>-3791.85</v>
      </c>
      <c r="DG344" s="6">
        <v>-3745.98</v>
      </c>
      <c r="DH344" s="6">
        <v>-13391.22</v>
      </c>
      <c r="DI344" s="6">
        <v>-25508.81</v>
      </c>
      <c r="DJ344" s="6">
        <v>-34174.51</v>
      </c>
      <c r="DK344" s="6">
        <v>-24122.68</v>
      </c>
      <c r="DL344" s="6">
        <v>-13579.09</v>
      </c>
      <c r="DM344" s="6">
        <v>-22064.01</v>
      </c>
      <c r="DN344" s="6">
        <v>-11844.13</v>
      </c>
      <c r="DO344" s="6">
        <v>-10412.39</v>
      </c>
      <c r="DP344" s="6">
        <v>-7072.9</v>
      </c>
      <c r="DQ344" s="6">
        <v>-7184.03</v>
      </c>
      <c r="DR344" s="6">
        <v>-15371.28</v>
      </c>
      <c r="DS344" s="6">
        <v>-10826.49</v>
      </c>
      <c r="DT344" s="6">
        <v>-9067.24</v>
      </c>
      <c r="DU344" s="6">
        <v>-4763.84</v>
      </c>
      <c r="DV344" s="6">
        <v>-3910.83</v>
      </c>
      <c r="DW344" s="6">
        <v>-13569.33</v>
      </c>
      <c r="DX344" s="6">
        <v>-968.5</v>
      </c>
      <c r="DY344" s="6">
        <v>-6382.66</v>
      </c>
      <c r="DZ344" s="6">
        <v>-5945.07</v>
      </c>
      <c r="EA344" s="6">
        <v>-5238.3500000000004</v>
      </c>
      <c r="EB344" s="6">
        <v>-1852.42</v>
      </c>
      <c r="EC344" s="6">
        <v>-2880.31</v>
      </c>
      <c r="ED344" s="6">
        <v>-57412.31</v>
      </c>
      <c r="EE344" s="6">
        <v>-51953.5</v>
      </c>
      <c r="EF344" s="6">
        <v>-33930.550000000003</v>
      </c>
      <c r="EG344" s="6">
        <v>-3113.03</v>
      </c>
      <c r="EH344" s="6">
        <v>-7583.19</v>
      </c>
      <c r="EI344" s="6">
        <v>-9835.83</v>
      </c>
      <c r="EJ344" s="6">
        <v>-16033.44</v>
      </c>
      <c r="EK344" s="6">
        <v>-17073.21</v>
      </c>
      <c r="EL344" s="6">
        <v>-5705.56</v>
      </c>
      <c r="EM344" s="6">
        <v>-6161.97</v>
      </c>
      <c r="EN344" s="6">
        <v>-19236.669999999998</v>
      </c>
      <c r="EO344" s="6">
        <v>-24824.18</v>
      </c>
      <c r="EP344" s="6">
        <v>-99.88</v>
      </c>
      <c r="EQ344" s="6">
        <v>-509.55</v>
      </c>
      <c r="ER344" s="6">
        <v>-3472.73</v>
      </c>
      <c r="ES344" s="6">
        <v>-6466.83</v>
      </c>
      <c r="ET344" s="6">
        <v>-57624.959999999999</v>
      </c>
      <c r="EU344" s="6">
        <v>-51031.27</v>
      </c>
      <c r="EV344" s="6">
        <v>-50363.95</v>
      </c>
      <c r="EW344" s="6">
        <v>-59588.36</v>
      </c>
      <c r="EX344" s="6">
        <v>-43337.75</v>
      </c>
      <c r="EY344" s="6">
        <v>-45319.06</v>
      </c>
      <c r="EZ344" s="6">
        <v>-46631.35</v>
      </c>
      <c r="FA344" s="6">
        <v>-41026.910000000003</v>
      </c>
      <c r="FB344" s="6">
        <v>-41914.769999999997</v>
      </c>
      <c r="FC344" s="6" t="s">
        <v>95</v>
      </c>
      <c r="FD344" s="6" t="s">
        <v>95</v>
      </c>
      <c r="FE344" s="6" t="s">
        <v>95</v>
      </c>
      <c r="FF344" s="6" t="s">
        <v>95</v>
      </c>
      <c r="FG344" s="6" t="s">
        <v>95</v>
      </c>
      <c r="FH344" s="6" t="s">
        <v>95</v>
      </c>
      <c r="FI344" s="6" t="s">
        <v>95</v>
      </c>
      <c r="FJ344" s="6" t="s">
        <v>95</v>
      </c>
      <c r="FK344" s="6" t="s">
        <v>95</v>
      </c>
      <c r="FL344" s="6" t="s">
        <v>95</v>
      </c>
      <c r="FM344" s="6" t="s">
        <v>95</v>
      </c>
      <c r="FN344" s="6" t="s">
        <v>95</v>
      </c>
      <c r="FO344" s="6" t="s">
        <v>95</v>
      </c>
      <c r="FP344" s="6" t="s">
        <v>95</v>
      </c>
      <c r="FQ344" s="6" t="s">
        <v>95</v>
      </c>
      <c r="FR344" s="6" t="s">
        <v>95</v>
      </c>
      <c r="FS344" s="6" t="s">
        <v>95</v>
      </c>
      <c r="FT344" s="6" t="s">
        <v>95</v>
      </c>
      <c r="FU344" s="6" t="s">
        <v>95</v>
      </c>
      <c r="FV344" s="6" t="s">
        <v>95</v>
      </c>
      <c r="FW344" s="6" t="s">
        <v>95</v>
      </c>
      <c r="FX344" s="6" t="s">
        <v>95</v>
      </c>
      <c r="FY344" s="6" t="s">
        <v>95</v>
      </c>
      <c r="FZ344" s="6" t="s">
        <v>95</v>
      </c>
      <c r="GA344" s="6" t="s">
        <v>95</v>
      </c>
      <c r="GB344" s="6" t="s">
        <v>95</v>
      </c>
      <c r="GC344" s="6" t="s">
        <v>95</v>
      </c>
      <c r="GD344" s="6" t="s">
        <v>95</v>
      </c>
      <c r="GE344" s="6" t="s">
        <v>95</v>
      </c>
      <c r="GF344" s="6" t="s">
        <v>95</v>
      </c>
      <c r="GG344" s="6" t="s">
        <v>95</v>
      </c>
      <c r="GH344" s="6" t="s">
        <v>95</v>
      </c>
      <c r="GI344" s="6" t="s">
        <v>95</v>
      </c>
      <c r="GJ344" s="6" t="s">
        <v>95</v>
      </c>
      <c r="GK344" s="6" t="s">
        <v>95</v>
      </c>
      <c r="GL344" s="6" t="s">
        <v>95</v>
      </c>
      <c r="GM344" s="6" t="s">
        <v>95</v>
      </c>
      <c r="GN344" s="6" t="s">
        <v>95</v>
      </c>
      <c r="GO344" s="6" t="s">
        <v>95</v>
      </c>
      <c r="GP344" s="6" t="s">
        <v>95</v>
      </c>
      <c r="GQ344" s="6" t="s">
        <v>95</v>
      </c>
      <c r="GR344" s="6" t="s">
        <v>95</v>
      </c>
      <c r="GS344" s="6" t="s">
        <v>95</v>
      </c>
      <c r="GT344" s="6" t="s">
        <v>95</v>
      </c>
      <c r="GU344" s="6" t="s">
        <v>95</v>
      </c>
      <c r="GV344" s="6" t="s">
        <v>95</v>
      </c>
      <c r="GW344" s="6" t="s">
        <v>95</v>
      </c>
      <c r="GX344" s="6" t="s">
        <v>95</v>
      </c>
      <c r="GY344" s="6" t="s">
        <v>95</v>
      </c>
      <c r="GZ344" s="6" t="s">
        <v>95</v>
      </c>
      <c r="HA344" s="6" t="s">
        <v>95</v>
      </c>
      <c r="HB344" s="6" t="s">
        <v>95</v>
      </c>
      <c r="HC344" s="6" t="s">
        <v>95</v>
      </c>
      <c r="HD344" s="6" t="s">
        <v>95</v>
      </c>
      <c r="HE344" s="6" t="s">
        <v>95</v>
      </c>
      <c r="HF344" s="6" t="s">
        <v>95</v>
      </c>
      <c r="HG344" s="6" t="s">
        <v>95</v>
      </c>
      <c r="HH344" s="6" t="s">
        <v>95</v>
      </c>
      <c r="HI344" s="6" t="s">
        <v>95</v>
      </c>
      <c r="HJ344" s="6" t="s">
        <v>95</v>
      </c>
      <c r="HK344" s="6" t="s">
        <v>95</v>
      </c>
      <c r="HL344" s="6" t="s">
        <v>95</v>
      </c>
      <c r="HM344" s="6" t="s">
        <v>95</v>
      </c>
      <c r="HN344" s="6" t="s">
        <v>95</v>
      </c>
      <c r="HO344" s="6" t="s">
        <v>95</v>
      </c>
      <c r="HP344" s="6" t="s">
        <v>95</v>
      </c>
      <c r="HQ344" s="6" t="s">
        <v>95</v>
      </c>
      <c r="HR344" s="6" t="s">
        <v>95</v>
      </c>
      <c r="HS344" s="6" t="s">
        <v>95</v>
      </c>
      <c r="HT344" s="6" t="s">
        <v>95</v>
      </c>
      <c r="HU344" s="6" t="s">
        <v>95</v>
      </c>
      <c r="HV344" s="6" t="s">
        <v>95</v>
      </c>
      <c r="HW344" s="6" t="s">
        <v>95</v>
      </c>
      <c r="HX344" s="6" t="s">
        <v>95</v>
      </c>
      <c r="HY344" s="6" t="s">
        <v>95</v>
      </c>
      <c r="HZ344" s="6" t="s">
        <v>95</v>
      </c>
      <c r="IA344" s="6" t="s">
        <v>95</v>
      </c>
      <c r="IB344" s="6" t="s">
        <v>95</v>
      </c>
      <c r="ME344" s="7"/>
    </row>
    <row r="345" spans="2:343" x14ac:dyDescent="0.2">
      <c r="B345" s="64" t="s">
        <v>29</v>
      </c>
      <c r="C345" s="6">
        <v>-150.37</v>
      </c>
      <c r="D345" s="6">
        <v>-78.59</v>
      </c>
      <c r="E345" s="6">
        <v>-24.83</v>
      </c>
      <c r="F345" s="6">
        <v>-35.54</v>
      </c>
      <c r="G345" s="6">
        <v>-121.21</v>
      </c>
      <c r="H345" s="6">
        <v>-73.209999999999994</v>
      </c>
      <c r="I345" s="6">
        <v>-40.1</v>
      </c>
      <c r="J345" s="6">
        <v>-34.24</v>
      </c>
      <c r="K345" s="6">
        <v>-201.37</v>
      </c>
      <c r="L345" s="6">
        <v>-80.64</v>
      </c>
      <c r="M345" s="6">
        <v>-11.46</v>
      </c>
      <c r="N345" s="6">
        <v>-222.07</v>
      </c>
      <c r="O345" s="6">
        <v>-44.46</v>
      </c>
      <c r="P345" s="6">
        <v>-223.1</v>
      </c>
      <c r="Q345" s="6">
        <v>-26.63</v>
      </c>
      <c r="R345" s="6">
        <v>-14.59</v>
      </c>
      <c r="S345" s="6">
        <v>-30.83</v>
      </c>
      <c r="T345" s="6">
        <v>-289.87</v>
      </c>
      <c r="U345" s="6">
        <v>-16.43</v>
      </c>
      <c r="V345" s="6">
        <v>-25.61</v>
      </c>
      <c r="W345" s="6">
        <v>-44.49</v>
      </c>
      <c r="X345" s="6">
        <v>-59.86</v>
      </c>
      <c r="Y345" s="6">
        <v>-59.49</v>
      </c>
      <c r="Z345" s="6">
        <v>-59.89</v>
      </c>
      <c r="AA345" s="6">
        <v>-21.63</v>
      </c>
      <c r="AB345" s="6">
        <v>-44.64</v>
      </c>
      <c r="AC345" s="6">
        <v>-155.94</v>
      </c>
      <c r="AD345" s="6">
        <v>-44.48</v>
      </c>
      <c r="AE345" s="6">
        <v>-50.38</v>
      </c>
      <c r="AF345" s="6">
        <v>-35.31</v>
      </c>
      <c r="AG345" s="6">
        <v>-110.42</v>
      </c>
      <c r="AH345" s="6">
        <v>-46.74</v>
      </c>
      <c r="AI345" s="6">
        <v>-41.72</v>
      </c>
      <c r="AJ345" s="6">
        <v>-24.5</v>
      </c>
      <c r="AK345" s="6">
        <v>-52.48</v>
      </c>
      <c r="AL345" s="6">
        <v>-160.32</v>
      </c>
      <c r="AM345" s="6">
        <v>-12.04</v>
      </c>
      <c r="AN345" s="6">
        <v>-21.1</v>
      </c>
      <c r="AO345" s="6">
        <v>-14.48</v>
      </c>
      <c r="AP345" s="6">
        <v>-481.66</v>
      </c>
      <c r="AQ345" s="6">
        <v>-29.23</v>
      </c>
      <c r="AR345" s="6">
        <v>-26.33</v>
      </c>
      <c r="AS345" s="6">
        <v>-6.01</v>
      </c>
      <c r="AT345" s="6">
        <v>-221.8</v>
      </c>
      <c r="AU345" s="6">
        <v>-414.29</v>
      </c>
      <c r="AV345" s="6">
        <v>-484.46</v>
      </c>
      <c r="AW345" s="6">
        <v>-2191.1799999999998</v>
      </c>
      <c r="AX345" s="6">
        <v>-37.9</v>
      </c>
      <c r="AY345" s="6">
        <v>-213.43</v>
      </c>
      <c r="AZ345" s="6">
        <v>-103.45</v>
      </c>
      <c r="BA345" s="6">
        <v>-46.62</v>
      </c>
      <c r="BB345" s="6">
        <v>-60.22</v>
      </c>
      <c r="BC345" s="6">
        <v>-133.80000000000001</v>
      </c>
      <c r="BD345" s="6">
        <v>-24.45</v>
      </c>
      <c r="BE345" s="6">
        <v>-28.49</v>
      </c>
      <c r="BF345" s="6">
        <v>-21.58</v>
      </c>
      <c r="BG345" s="6">
        <v>-58.33</v>
      </c>
      <c r="BH345" s="6">
        <v>-320.07</v>
      </c>
      <c r="BI345" s="6">
        <v>-57.37</v>
      </c>
      <c r="BJ345" s="6">
        <v>-60.69</v>
      </c>
      <c r="BK345" s="6">
        <v>-49.04</v>
      </c>
      <c r="BL345" s="6">
        <v>-284.55</v>
      </c>
      <c r="BM345" s="6">
        <v>-22.32</v>
      </c>
      <c r="BN345" s="6">
        <v>-22.16</v>
      </c>
      <c r="BO345" s="6">
        <v>-34.25</v>
      </c>
      <c r="BP345" s="6">
        <v>-231.08</v>
      </c>
      <c r="BQ345" s="6">
        <v>-53.54</v>
      </c>
      <c r="BR345" s="6">
        <v>-67.209999999999994</v>
      </c>
      <c r="BS345" s="6">
        <v>-45.01</v>
      </c>
      <c r="BT345" s="6">
        <v>-180.55</v>
      </c>
      <c r="BU345" s="6">
        <v>-171.81</v>
      </c>
      <c r="BV345" s="6">
        <v>-10.36</v>
      </c>
      <c r="BW345" s="6">
        <v>-54.03</v>
      </c>
      <c r="BX345" s="6">
        <v>-72.84</v>
      </c>
      <c r="BY345" s="6">
        <v>-421.07</v>
      </c>
      <c r="BZ345" s="6">
        <v>-53.15</v>
      </c>
      <c r="CA345" s="6">
        <v>-20.72</v>
      </c>
      <c r="CB345" s="6">
        <v>-24.27</v>
      </c>
      <c r="CC345" s="6">
        <v>-169.7</v>
      </c>
      <c r="CD345" s="6">
        <v>-30.62</v>
      </c>
      <c r="CE345" s="6">
        <v>-32.03</v>
      </c>
      <c r="CF345" s="6">
        <v>-21.23</v>
      </c>
      <c r="CG345" s="6">
        <v>-86.13</v>
      </c>
      <c r="CH345" s="6">
        <v>-58.35</v>
      </c>
      <c r="CI345" s="6">
        <v>-78.599999999999994</v>
      </c>
      <c r="CJ345" s="6">
        <v>-86.83</v>
      </c>
      <c r="CK345" s="6">
        <v>-34.24</v>
      </c>
      <c r="CL345" s="6">
        <v>-141.58000000000001</v>
      </c>
      <c r="CM345" s="6">
        <v>-28.15</v>
      </c>
      <c r="CN345" s="6">
        <v>-9.74</v>
      </c>
      <c r="CO345" s="6">
        <v>-20.37</v>
      </c>
      <c r="CP345" s="6">
        <v>-164.29</v>
      </c>
      <c r="CQ345" s="6">
        <v>-6.71</v>
      </c>
      <c r="CR345" s="6">
        <v>-16.260000000000002</v>
      </c>
      <c r="CS345" s="6">
        <v>-17.75</v>
      </c>
      <c r="CT345" s="6">
        <v>-9.5</v>
      </c>
      <c r="CU345" s="6">
        <v>-221.7</v>
      </c>
      <c r="CV345" s="6">
        <v>-5.44</v>
      </c>
      <c r="CW345" s="6">
        <v>-23.49</v>
      </c>
      <c r="CX345" s="6">
        <v>-12.81</v>
      </c>
      <c r="CY345" s="6">
        <v>-148.13</v>
      </c>
      <c r="CZ345" s="6">
        <v>-28.93</v>
      </c>
      <c r="DA345" s="6">
        <v>-28.67</v>
      </c>
      <c r="DB345" s="6">
        <v>-50.11</v>
      </c>
      <c r="DC345" s="6">
        <v>-101.47</v>
      </c>
      <c r="DD345" s="6">
        <v>-630.86</v>
      </c>
      <c r="DE345" s="6">
        <v>-57.13</v>
      </c>
      <c r="DF345" s="6">
        <v>-28.26</v>
      </c>
      <c r="DG345" s="6">
        <v>-42.41</v>
      </c>
      <c r="DH345" s="6">
        <v>-215.65</v>
      </c>
      <c r="DI345" s="6">
        <v>-44.08</v>
      </c>
      <c r="DJ345" s="6">
        <v>-34.54</v>
      </c>
      <c r="DK345" s="6">
        <v>-18.02</v>
      </c>
      <c r="DL345" s="6">
        <v>-154.12</v>
      </c>
      <c r="DM345" s="6">
        <v>-76.989999999999995</v>
      </c>
      <c r="DN345" s="6">
        <v>-23.48</v>
      </c>
      <c r="DO345" s="6">
        <v>-64.86</v>
      </c>
      <c r="DP345" s="6">
        <v>-200.95</v>
      </c>
      <c r="DQ345" s="6">
        <v>-150.62</v>
      </c>
      <c r="DR345" s="6">
        <v>-19.5</v>
      </c>
      <c r="DS345" s="6">
        <v>-31.76</v>
      </c>
      <c r="DT345" s="6">
        <v>-11.31</v>
      </c>
      <c r="DU345" s="6">
        <v>-260.01</v>
      </c>
      <c r="DV345" s="6">
        <v>-47.58</v>
      </c>
      <c r="DW345" s="6">
        <v>-15.46</v>
      </c>
      <c r="DX345" s="6">
        <v>-26.13</v>
      </c>
      <c r="DY345" s="6">
        <v>-143.79</v>
      </c>
      <c r="DZ345" s="6">
        <v>-47</v>
      </c>
      <c r="EA345" s="6">
        <v>-61.53</v>
      </c>
      <c r="EB345" s="6">
        <v>-28.58</v>
      </c>
      <c r="EC345" s="6">
        <v>-196.77</v>
      </c>
      <c r="ED345" s="6">
        <v>-10.48</v>
      </c>
      <c r="EE345" s="6">
        <v>-15.85</v>
      </c>
      <c r="EF345" s="6">
        <v>-32.49</v>
      </c>
      <c r="EG345" s="6">
        <v>-30.08</v>
      </c>
      <c r="EH345" s="6">
        <v>-206.31</v>
      </c>
      <c r="EI345" s="6">
        <v>-20.84</v>
      </c>
      <c r="EJ345" s="6">
        <v>-21.98</v>
      </c>
      <c r="EK345" s="6">
        <v>-33.99</v>
      </c>
      <c r="EL345" s="6">
        <v>-362.45</v>
      </c>
      <c r="EM345" s="6">
        <v>-23.04</v>
      </c>
      <c r="EN345" s="6">
        <v>-26.65</v>
      </c>
      <c r="EO345" s="6">
        <v>-29.06</v>
      </c>
      <c r="EP345" s="6">
        <v>-385.03</v>
      </c>
      <c r="EQ345" s="6">
        <v>-46.26</v>
      </c>
      <c r="ER345" s="6">
        <v>-14.43</v>
      </c>
      <c r="ES345" s="6">
        <v>-43.97</v>
      </c>
      <c r="ET345" s="6">
        <v>-23.2</v>
      </c>
      <c r="EU345" s="6">
        <v>-1072.79</v>
      </c>
      <c r="EV345" s="6">
        <v>-13.19</v>
      </c>
      <c r="EW345" s="6">
        <v>-80.75</v>
      </c>
      <c r="EX345" s="6">
        <v>-25.01</v>
      </c>
      <c r="EY345" s="6">
        <v>-17391.14</v>
      </c>
      <c r="EZ345" s="6">
        <v>-14886.44</v>
      </c>
      <c r="FA345" s="6">
        <v>-14236.39</v>
      </c>
      <c r="FB345" s="6">
        <v>-13828.1</v>
      </c>
      <c r="FC345" s="6" t="s">
        <v>95</v>
      </c>
      <c r="FD345" s="6" t="s">
        <v>95</v>
      </c>
      <c r="FE345" s="6" t="s">
        <v>95</v>
      </c>
      <c r="FF345" s="6" t="s">
        <v>95</v>
      </c>
      <c r="FG345" s="6" t="s">
        <v>95</v>
      </c>
      <c r="FH345" s="6" t="s">
        <v>95</v>
      </c>
      <c r="FI345" s="6" t="s">
        <v>95</v>
      </c>
      <c r="FJ345" s="6" t="s">
        <v>95</v>
      </c>
      <c r="FK345" s="6" t="s">
        <v>95</v>
      </c>
      <c r="FL345" s="6" t="s">
        <v>95</v>
      </c>
      <c r="FM345" s="6" t="s">
        <v>95</v>
      </c>
      <c r="FN345" s="6" t="s">
        <v>95</v>
      </c>
      <c r="FO345" s="6" t="s">
        <v>95</v>
      </c>
      <c r="FP345" s="6" t="s">
        <v>95</v>
      </c>
      <c r="FQ345" s="6" t="s">
        <v>95</v>
      </c>
      <c r="FR345" s="6" t="s">
        <v>95</v>
      </c>
      <c r="FS345" s="6" t="s">
        <v>95</v>
      </c>
      <c r="FT345" s="6" t="s">
        <v>95</v>
      </c>
      <c r="FU345" s="6" t="s">
        <v>95</v>
      </c>
      <c r="FV345" s="6" t="s">
        <v>95</v>
      </c>
      <c r="FW345" s="6" t="s">
        <v>95</v>
      </c>
      <c r="FX345" s="6" t="s">
        <v>95</v>
      </c>
      <c r="FY345" s="6" t="s">
        <v>95</v>
      </c>
      <c r="FZ345" s="6" t="s">
        <v>95</v>
      </c>
      <c r="GA345" s="6" t="s">
        <v>95</v>
      </c>
      <c r="GB345" s="6" t="s">
        <v>95</v>
      </c>
      <c r="GC345" s="6" t="s">
        <v>95</v>
      </c>
      <c r="GD345" s="6" t="s">
        <v>95</v>
      </c>
      <c r="GE345" s="6" t="s">
        <v>95</v>
      </c>
      <c r="GF345" s="6" t="s">
        <v>95</v>
      </c>
      <c r="GG345" s="6" t="s">
        <v>95</v>
      </c>
      <c r="GH345" s="6" t="s">
        <v>95</v>
      </c>
      <c r="GI345" s="6" t="s">
        <v>95</v>
      </c>
      <c r="GJ345" s="6" t="s">
        <v>95</v>
      </c>
      <c r="GK345" s="6" t="s">
        <v>95</v>
      </c>
      <c r="GL345" s="6" t="s">
        <v>95</v>
      </c>
      <c r="GM345" s="6" t="s">
        <v>95</v>
      </c>
      <c r="GN345" s="6" t="s">
        <v>95</v>
      </c>
      <c r="GO345" s="6" t="s">
        <v>95</v>
      </c>
      <c r="GP345" s="6" t="s">
        <v>95</v>
      </c>
      <c r="GQ345" s="6" t="s">
        <v>95</v>
      </c>
      <c r="GR345" s="6" t="s">
        <v>95</v>
      </c>
      <c r="GS345" s="6" t="s">
        <v>95</v>
      </c>
      <c r="GT345" s="6" t="s">
        <v>95</v>
      </c>
      <c r="GU345" s="6" t="s">
        <v>95</v>
      </c>
      <c r="GV345" s="6" t="s">
        <v>95</v>
      </c>
      <c r="GW345" s="6" t="s">
        <v>95</v>
      </c>
      <c r="GX345" s="6" t="s">
        <v>95</v>
      </c>
      <c r="GY345" s="6" t="s">
        <v>95</v>
      </c>
      <c r="GZ345" s="6" t="s">
        <v>95</v>
      </c>
      <c r="HA345" s="6" t="s">
        <v>95</v>
      </c>
      <c r="HB345" s="6" t="s">
        <v>95</v>
      </c>
      <c r="HC345" s="6" t="s">
        <v>95</v>
      </c>
      <c r="HD345" s="6" t="s">
        <v>95</v>
      </c>
      <c r="HE345" s="6" t="s">
        <v>95</v>
      </c>
      <c r="HF345" s="6" t="s">
        <v>95</v>
      </c>
      <c r="HG345" s="6" t="s">
        <v>95</v>
      </c>
      <c r="HH345" s="6" t="s">
        <v>95</v>
      </c>
      <c r="HI345" s="6" t="s">
        <v>95</v>
      </c>
      <c r="HJ345" s="6" t="s">
        <v>95</v>
      </c>
      <c r="HK345" s="6" t="s">
        <v>95</v>
      </c>
      <c r="HL345" s="6" t="s">
        <v>95</v>
      </c>
      <c r="HM345" s="6" t="s">
        <v>95</v>
      </c>
      <c r="HN345" s="6" t="s">
        <v>95</v>
      </c>
      <c r="HO345" s="6" t="s">
        <v>95</v>
      </c>
      <c r="HP345" s="6" t="s">
        <v>95</v>
      </c>
      <c r="HQ345" s="6" t="s">
        <v>95</v>
      </c>
      <c r="HR345" s="6" t="s">
        <v>95</v>
      </c>
      <c r="HS345" s="6" t="s">
        <v>95</v>
      </c>
      <c r="HT345" s="6" t="s">
        <v>95</v>
      </c>
      <c r="HU345" s="6" t="s">
        <v>95</v>
      </c>
      <c r="HV345" s="6" t="s">
        <v>95</v>
      </c>
      <c r="HW345" s="6" t="s">
        <v>95</v>
      </c>
      <c r="HX345" s="6" t="s">
        <v>95</v>
      </c>
      <c r="HY345" s="6" t="s">
        <v>95</v>
      </c>
      <c r="HZ345" s="6" t="s">
        <v>95</v>
      </c>
      <c r="IA345" s="6" t="s">
        <v>95</v>
      </c>
      <c r="IB345" s="6" t="s">
        <v>95</v>
      </c>
      <c r="ME345" s="7"/>
    </row>
    <row r="346" spans="2:343" x14ac:dyDescent="0.2">
      <c r="B346" s="65" t="s">
        <v>6</v>
      </c>
      <c r="C346" s="6">
        <v>-5401.14</v>
      </c>
      <c r="D346" s="6">
        <v>-6759.84</v>
      </c>
      <c r="E346" s="6">
        <v>-4238.29</v>
      </c>
      <c r="F346" s="6">
        <v>-3434.33</v>
      </c>
      <c r="G346" s="6">
        <v>-2148.4899999999998</v>
      </c>
      <c r="H346" s="6">
        <v>-3265.3</v>
      </c>
      <c r="I346" s="6">
        <v>-5227.92</v>
      </c>
      <c r="J346" s="6">
        <v>-4042.19</v>
      </c>
      <c r="K346" s="6">
        <v>-3632.17</v>
      </c>
      <c r="L346" s="6">
        <v>-4886.7</v>
      </c>
      <c r="M346" s="6">
        <v>-4851.16</v>
      </c>
      <c r="N346" s="6">
        <v>-4714.63</v>
      </c>
      <c r="O346" s="6">
        <v>-1983.54</v>
      </c>
      <c r="P346" s="6">
        <v>-2382.89</v>
      </c>
      <c r="Q346" s="6">
        <v>-4167.8999999999996</v>
      </c>
      <c r="R346" s="6">
        <v>-6420.15</v>
      </c>
      <c r="S346" s="6">
        <v>-4597.53</v>
      </c>
      <c r="T346" s="6">
        <v>-3366.44</v>
      </c>
      <c r="U346" s="6">
        <v>-5178.2700000000004</v>
      </c>
      <c r="V346" s="6">
        <v>-3247.89</v>
      </c>
      <c r="W346" s="6">
        <v>-2744.49</v>
      </c>
      <c r="X346" s="6">
        <v>-1851.36</v>
      </c>
      <c r="Y346" s="6">
        <v>-3298.37</v>
      </c>
      <c r="Z346" s="6">
        <v>-5016.71</v>
      </c>
      <c r="AA346" s="6">
        <v>-4934.7</v>
      </c>
      <c r="AB346" s="6">
        <v>-1085.74</v>
      </c>
      <c r="AC346" s="6">
        <v>-4137.34</v>
      </c>
      <c r="AD346" s="6">
        <v>-4375.26</v>
      </c>
      <c r="AE346" s="6">
        <v>-3428.6</v>
      </c>
      <c r="AF346" s="6">
        <v>-1681.47</v>
      </c>
      <c r="AG346" s="6">
        <v>-1545.53</v>
      </c>
      <c r="AH346" s="6">
        <v>-2921.23</v>
      </c>
      <c r="AI346" s="6">
        <v>-3192.1</v>
      </c>
      <c r="AJ346" s="6">
        <v>-4377.59</v>
      </c>
      <c r="AK346" s="6">
        <v>-1690.35</v>
      </c>
      <c r="AL346" s="6">
        <v>-2056.5</v>
      </c>
      <c r="AM346" s="6">
        <v>-3563.32</v>
      </c>
      <c r="AN346" s="6">
        <v>-3206.88</v>
      </c>
      <c r="AO346" s="6">
        <v>-3193.7</v>
      </c>
      <c r="AP346" s="6">
        <v>-3222.99</v>
      </c>
      <c r="AQ346" s="6">
        <v>-3526.22</v>
      </c>
      <c r="AR346" s="6">
        <v>-3402.53</v>
      </c>
      <c r="AS346" s="6">
        <v>-2570.87</v>
      </c>
      <c r="AT346" s="6">
        <v>-2363.56</v>
      </c>
      <c r="AU346" s="6">
        <v>-3022.48</v>
      </c>
      <c r="AV346" s="6">
        <v>-2354.8200000000002</v>
      </c>
      <c r="AW346" s="6">
        <v>-3340.37</v>
      </c>
      <c r="AX346" s="6">
        <v>-1887.49</v>
      </c>
      <c r="AY346" s="6">
        <v>-3130.39</v>
      </c>
      <c r="AZ346" s="6">
        <v>-4574.74</v>
      </c>
      <c r="BA346" s="6">
        <v>-2067.62</v>
      </c>
      <c r="BB346" s="6">
        <v>-597.24</v>
      </c>
      <c r="BC346" s="6">
        <v>-579.4</v>
      </c>
      <c r="BD346" s="6">
        <v>-3908.9</v>
      </c>
      <c r="BE346" s="6">
        <v>-4393.01</v>
      </c>
      <c r="BF346" s="6">
        <v>-3496.57</v>
      </c>
      <c r="BG346" s="6">
        <v>-2521.34</v>
      </c>
      <c r="BH346" s="6">
        <v>-4463.0600000000004</v>
      </c>
      <c r="BI346" s="6">
        <v>-4705.1099999999997</v>
      </c>
      <c r="BJ346" s="6">
        <v>-5557.84</v>
      </c>
      <c r="BK346" s="6">
        <v>-2057.8000000000002</v>
      </c>
      <c r="BL346" s="6">
        <v>-4631.6499999999996</v>
      </c>
      <c r="BM346" s="6">
        <v>-6591.72</v>
      </c>
      <c r="BN346" s="6">
        <v>-6212.32</v>
      </c>
      <c r="BO346" s="6">
        <v>-2670.61</v>
      </c>
      <c r="BP346" s="6">
        <v>-2915.68</v>
      </c>
      <c r="BQ346" s="6">
        <v>-2525.33</v>
      </c>
      <c r="BR346" s="6">
        <v>-2777.41</v>
      </c>
      <c r="BS346" s="6">
        <v>-2373.21</v>
      </c>
      <c r="BT346" s="6">
        <v>-1450.62</v>
      </c>
      <c r="BU346" s="6">
        <v>-2649.67</v>
      </c>
      <c r="BV346" s="6">
        <v>-4591.3599999999997</v>
      </c>
      <c r="BW346" s="6">
        <v>-4655.01</v>
      </c>
      <c r="BX346" s="6">
        <v>-5239.55</v>
      </c>
      <c r="BY346" s="6">
        <v>-4356.8999999999996</v>
      </c>
      <c r="BZ346" s="6">
        <v>-4454.71</v>
      </c>
      <c r="CA346" s="6">
        <v>-4566.59</v>
      </c>
      <c r="CB346" s="6">
        <v>-4800.6099999999997</v>
      </c>
      <c r="CC346" s="6">
        <v>-2527.96</v>
      </c>
      <c r="CD346" s="6">
        <v>-2660.59</v>
      </c>
      <c r="CE346" s="6">
        <v>-2624.2</v>
      </c>
      <c r="CF346" s="6">
        <v>-4181.6899999999996</v>
      </c>
      <c r="CG346" s="6">
        <v>-1356.37</v>
      </c>
      <c r="CH346" s="6">
        <v>-1857.11</v>
      </c>
      <c r="CI346" s="6">
        <v>-2438</v>
      </c>
      <c r="CJ346" s="6">
        <v>-2986.56</v>
      </c>
      <c r="CK346" s="6">
        <v>-1626.45</v>
      </c>
      <c r="CL346" s="6">
        <v>-5157.03</v>
      </c>
      <c r="CM346" s="6">
        <v>-4613.41</v>
      </c>
      <c r="CN346" s="6">
        <v>-2543.7600000000002</v>
      </c>
      <c r="CO346" s="6">
        <v>-2341.6</v>
      </c>
      <c r="CP346" s="6">
        <v>-1719.29</v>
      </c>
      <c r="CQ346" s="6">
        <v>-3620.86</v>
      </c>
      <c r="CR346" s="6">
        <v>-2266.71</v>
      </c>
      <c r="CS346" s="6">
        <v>-1307.95</v>
      </c>
      <c r="CT346" s="6">
        <v>-699.09</v>
      </c>
      <c r="CU346" s="6">
        <v>-2173.7199999999998</v>
      </c>
      <c r="CV346" s="6">
        <v>-3411.43</v>
      </c>
      <c r="CW346" s="6">
        <v>-2095.85</v>
      </c>
      <c r="CX346" s="6">
        <v>-1091.8900000000001</v>
      </c>
      <c r="CY346" s="6">
        <v>-1786.68</v>
      </c>
      <c r="CZ346" s="6">
        <v>-2163.09</v>
      </c>
      <c r="DA346" s="6">
        <v>-1797.79</v>
      </c>
      <c r="DB346" s="6">
        <v>-1846.21</v>
      </c>
      <c r="DC346" s="6">
        <v>-1052.8</v>
      </c>
      <c r="DD346" s="6">
        <v>-2296.7600000000002</v>
      </c>
      <c r="DE346" s="6">
        <v>-2444.98</v>
      </c>
      <c r="DF346" s="6">
        <v>-1203.6500000000001</v>
      </c>
      <c r="DG346" s="6">
        <v>-872.16</v>
      </c>
      <c r="DH346" s="6">
        <v>-1295.67</v>
      </c>
      <c r="DI346" s="6">
        <v>-1704.14</v>
      </c>
      <c r="DJ346" s="6">
        <v>-1514.95</v>
      </c>
      <c r="DK346" s="6">
        <v>-1071.47</v>
      </c>
      <c r="DL346" s="6">
        <v>-1529.66</v>
      </c>
      <c r="DM346" s="6">
        <v>-1275.22</v>
      </c>
      <c r="DN346" s="6">
        <v>-2281.27</v>
      </c>
      <c r="DO346" s="6">
        <v>-937.93</v>
      </c>
      <c r="DP346" s="6">
        <v>-2127.9299999999998</v>
      </c>
      <c r="DQ346" s="6">
        <v>-1934.57</v>
      </c>
      <c r="DR346" s="6">
        <v>-1768.96</v>
      </c>
      <c r="DS346" s="6">
        <v>-1093.8399999999999</v>
      </c>
      <c r="DT346" s="6">
        <v>-846.19</v>
      </c>
      <c r="DU346" s="6">
        <v>-1891.41</v>
      </c>
      <c r="DV346" s="6">
        <v>-4536.28</v>
      </c>
      <c r="DW346" s="6">
        <v>-1453.89</v>
      </c>
      <c r="DX346" s="6">
        <v>-1286.08</v>
      </c>
      <c r="DY346" s="6">
        <v>-2266.6799999999998</v>
      </c>
      <c r="DZ346" s="6">
        <v>-2522.9699999999998</v>
      </c>
      <c r="EA346" s="6">
        <v>-5717.08</v>
      </c>
      <c r="EB346" s="6">
        <v>-3264.17</v>
      </c>
      <c r="EC346" s="6">
        <v>-2779.4</v>
      </c>
      <c r="ED346" s="6">
        <v>-1894.88</v>
      </c>
      <c r="EE346" s="6">
        <v>-4466.16</v>
      </c>
      <c r="EF346" s="6">
        <v>-4767.3</v>
      </c>
      <c r="EG346" s="6">
        <v>-6525.07</v>
      </c>
      <c r="EH346" s="6">
        <v>-2123.54</v>
      </c>
      <c r="EI346" s="6">
        <v>-1903.89</v>
      </c>
      <c r="EJ346" s="6">
        <v>-2434.86</v>
      </c>
      <c r="EK346" s="6">
        <v>-1223.78</v>
      </c>
      <c r="EL346" s="6">
        <v>-1337.95</v>
      </c>
      <c r="EM346" s="6">
        <v>-1503.46</v>
      </c>
      <c r="EN346" s="6">
        <v>-2195.61</v>
      </c>
      <c r="EO346" s="6">
        <v>-1506.13</v>
      </c>
      <c r="EP346" s="6">
        <v>-1178.56</v>
      </c>
      <c r="EQ346" s="6">
        <v>-2346</v>
      </c>
      <c r="ER346" s="6">
        <v>-8534.98</v>
      </c>
      <c r="ES346" s="6">
        <v>-1631.6</v>
      </c>
      <c r="ET346" s="6">
        <v>-1496.57</v>
      </c>
      <c r="EU346" s="6">
        <v>-1655.01</v>
      </c>
      <c r="EV346" s="6">
        <v>-2484.6799999999998</v>
      </c>
      <c r="EW346" s="6">
        <v>-1501.36</v>
      </c>
      <c r="EX346" s="6">
        <v>-1527.49</v>
      </c>
      <c r="EY346" s="6">
        <v>-439.84</v>
      </c>
      <c r="EZ346" s="6">
        <v>-9610.61</v>
      </c>
      <c r="FA346" s="6">
        <v>-8953.0400000000009</v>
      </c>
      <c r="FB346" s="6">
        <v>-9402.68</v>
      </c>
      <c r="FC346" s="6" t="s">
        <v>95</v>
      </c>
      <c r="FD346" s="6" t="s">
        <v>95</v>
      </c>
      <c r="FE346" s="6" t="s">
        <v>95</v>
      </c>
      <c r="FF346" s="6" t="s">
        <v>95</v>
      </c>
      <c r="FG346" s="6" t="s">
        <v>95</v>
      </c>
      <c r="FH346" s="6" t="s">
        <v>95</v>
      </c>
      <c r="FI346" s="6" t="s">
        <v>95</v>
      </c>
      <c r="FJ346" s="6" t="s">
        <v>95</v>
      </c>
      <c r="FK346" s="6" t="s">
        <v>95</v>
      </c>
      <c r="FL346" s="6" t="s">
        <v>95</v>
      </c>
      <c r="FM346" s="6" t="s">
        <v>95</v>
      </c>
      <c r="FN346" s="6" t="s">
        <v>95</v>
      </c>
      <c r="FO346" s="6" t="s">
        <v>95</v>
      </c>
      <c r="FP346" s="6" t="s">
        <v>95</v>
      </c>
      <c r="FQ346" s="6" t="s">
        <v>95</v>
      </c>
      <c r="FR346" s="6" t="s">
        <v>95</v>
      </c>
      <c r="FS346" s="6" t="s">
        <v>95</v>
      </c>
      <c r="FT346" s="6" t="s">
        <v>95</v>
      </c>
      <c r="FU346" s="6" t="s">
        <v>95</v>
      </c>
      <c r="FV346" s="6" t="s">
        <v>95</v>
      </c>
      <c r="FW346" s="6" t="s">
        <v>95</v>
      </c>
      <c r="FX346" s="6" t="s">
        <v>95</v>
      </c>
      <c r="FY346" s="6" t="s">
        <v>95</v>
      </c>
      <c r="FZ346" s="6" t="s">
        <v>95</v>
      </c>
      <c r="GA346" s="6" t="s">
        <v>95</v>
      </c>
      <c r="GB346" s="6" t="s">
        <v>95</v>
      </c>
      <c r="GC346" s="6" t="s">
        <v>95</v>
      </c>
      <c r="GD346" s="6" t="s">
        <v>95</v>
      </c>
      <c r="GE346" s="6" t="s">
        <v>95</v>
      </c>
      <c r="GF346" s="6" t="s">
        <v>95</v>
      </c>
      <c r="GG346" s="6" t="s">
        <v>95</v>
      </c>
      <c r="GH346" s="6" t="s">
        <v>95</v>
      </c>
      <c r="GI346" s="6" t="s">
        <v>95</v>
      </c>
      <c r="GJ346" s="6" t="s">
        <v>95</v>
      </c>
      <c r="GK346" s="6" t="s">
        <v>95</v>
      </c>
      <c r="GL346" s="6" t="s">
        <v>95</v>
      </c>
      <c r="GM346" s="6" t="s">
        <v>95</v>
      </c>
      <c r="GN346" s="6" t="s">
        <v>95</v>
      </c>
      <c r="GO346" s="6" t="s">
        <v>95</v>
      </c>
      <c r="GP346" s="6" t="s">
        <v>95</v>
      </c>
      <c r="GQ346" s="6" t="s">
        <v>95</v>
      </c>
      <c r="GR346" s="6" t="s">
        <v>95</v>
      </c>
      <c r="GS346" s="6" t="s">
        <v>95</v>
      </c>
      <c r="GT346" s="6" t="s">
        <v>95</v>
      </c>
      <c r="GU346" s="6" t="s">
        <v>95</v>
      </c>
      <c r="GV346" s="6" t="s">
        <v>95</v>
      </c>
      <c r="GW346" s="6" t="s">
        <v>95</v>
      </c>
      <c r="GX346" s="6" t="s">
        <v>95</v>
      </c>
      <c r="GY346" s="6" t="s">
        <v>95</v>
      </c>
      <c r="GZ346" s="6" t="s">
        <v>95</v>
      </c>
      <c r="HA346" s="6" t="s">
        <v>95</v>
      </c>
      <c r="HB346" s="6" t="s">
        <v>95</v>
      </c>
      <c r="HC346" s="6" t="s">
        <v>95</v>
      </c>
      <c r="HD346" s="6" t="s">
        <v>95</v>
      </c>
      <c r="HE346" s="6" t="s">
        <v>95</v>
      </c>
      <c r="HF346" s="6" t="s">
        <v>95</v>
      </c>
      <c r="HG346" s="6" t="s">
        <v>95</v>
      </c>
      <c r="HH346" s="6" t="s">
        <v>95</v>
      </c>
      <c r="HI346" s="6" t="s">
        <v>95</v>
      </c>
      <c r="HJ346" s="6" t="s">
        <v>95</v>
      </c>
      <c r="HK346" s="6" t="s">
        <v>95</v>
      </c>
      <c r="HL346" s="6" t="s">
        <v>95</v>
      </c>
      <c r="HM346" s="6" t="s">
        <v>95</v>
      </c>
      <c r="HN346" s="6" t="s">
        <v>95</v>
      </c>
      <c r="HO346" s="6" t="s">
        <v>95</v>
      </c>
      <c r="HP346" s="6" t="s">
        <v>95</v>
      </c>
      <c r="HQ346" s="6" t="s">
        <v>95</v>
      </c>
      <c r="HR346" s="6" t="s">
        <v>95</v>
      </c>
      <c r="HS346" s="6" t="s">
        <v>95</v>
      </c>
      <c r="HT346" s="6" t="s">
        <v>95</v>
      </c>
      <c r="HU346" s="6" t="s">
        <v>95</v>
      </c>
      <c r="HV346" s="6" t="s">
        <v>95</v>
      </c>
      <c r="HW346" s="6" t="s">
        <v>95</v>
      </c>
      <c r="HX346" s="6" t="s">
        <v>95</v>
      </c>
      <c r="HY346" s="6" t="s">
        <v>95</v>
      </c>
      <c r="HZ346" s="6" t="s">
        <v>95</v>
      </c>
      <c r="IA346" s="6" t="s">
        <v>95</v>
      </c>
      <c r="IB346" s="6" t="s">
        <v>95</v>
      </c>
      <c r="ME346" s="7"/>
    </row>
    <row r="347" spans="2:343" x14ac:dyDescent="0.2">
      <c r="B347" s="65" t="s">
        <v>38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-42892</v>
      </c>
      <c r="L347" s="6">
        <v>-42892</v>
      </c>
      <c r="M347" s="6">
        <v>-42892</v>
      </c>
      <c r="N347" s="6">
        <v>-42892</v>
      </c>
      <c r="O347" s="6">
        <v>-96507</v>
      </c>
      <c r="P347" s="6">
        <v>-96507</v>
      </c>
      <c r="Q347" s="6">
        <v>-96507</v>
      </c>
      <c r="R347" s="6">
        <v>-96507</v>
      </c>
      <c r="S347" s="6">
        <v>-96507</v>
      </c>
      <c r="T347" s="6">
        <v>-145189.42000000001</v>
      </c>
      <c r="U347" s="6">
        <v>-145189.42000000001</v>
      </c>
      <c r="V347" s="6">
        <v>-145189.42000000001</v>
      </c>
      <c r="W347" s="6">
        <v>-145189.42000000001</v>
      </c>
      <c r="X347" s="6">
        <v>-145189.42000000001</v>
      </c>
      <c r="Y347" s="6">
        <v>-145189.42000000001</v>
      </c>
      <c r="Z347" s="6">
        <v>-145189.42000000001</v>
      </c>
      <c r="AA347" s="6">
        <v>-145189.42000000001</v>
      </c>
      <c r="AB347" s="6">
        <v>-145189.42000000001</v>
      </c>
      <c r="AC347" s="6">
        <v>-145189.42000000001</v>
      </c>
      <c r="AD347" s="6">
        <v>-145189.42000000001</v>
      </c>
      <c r="AE347" s="6">
        <v>-145189.42000000001</v>
      </c>
      <c r="AF347" s="6">
        <v>-145189.42000000001</v>
      </c>
      <c r="AG347" s="6">
        <v>-145189.42000000001</v>
      </c>
      <c r="AH347" s="6">
        <v>-145189.42000000001</v>
      </c>
      <c r="AI347" s="6">
        <v>-145189.42000000001</v>
      </c>
      <c r="AJ347" s="6">
        <v>-145189.42000000001</v>
      </c>
      <c r="AK347" s="6">
        <v>-145189.42000000001</v>
      </c>
      <c r="AL347" s="6">
        <v>-145189.42000000001</v>
      </c>
      <c r="AM347" s="6">
        <v>-145189.42000000001</v>
      </c>
      <c r="AN347" s="6">
        <v>-145189.42000000001</v>
      </c>
      <c r="AO347" s="6">
        <v>-145189.42000000001</v>
      </c>
      <c r="AP347" s="6">
        <v>-145189.42000000001</v>
      </c>
      <c r="AQ347" s="6">
        <v>-145189.42000000001</v>
      </c>
      <c r="AR347" s="6">
        <v>-145189.42000000001</v>
      </c>
      <c r="AS347" s="6">
        <v>-141283.87</v>
      </c>
      <c r="AT347" s="6">
        <v>-141283.87</v>
      </c>
      <c r="AU347" s="6">
        <v>-141300.16</v>
      </c>
      <c r="AV347" s="6">
        <v>-141283.87</v>
      </c>
      <c r="AW347" s="6">
        <v>-133558.41</v>
      </c>
      <c r="AX347" s="6">
        <v>-133878.54999999999</v>
      </c>
      <c r="AY347" s="6">
        <v>-133456.07</v>
      </c>
      <c r="AZ347" s="6">
        <v>-131483.73000000001</v>
      </c>
      <c r="BA347" s="6">
        <v>-131482.68</v>
      </c>
      <c r="BB347" s="6">
        <v>-124383.67</v>
      </c>
      <c r="BC347" s="6">
        <v>-124376.31</v>
      </c>
      <c r="BD347" s="6">
        <v>-124380.63</v>
      </c>
      <c r="BE347" s="6">
        <v>-124380.87</v>
      </c>
      <c r="BF347" s="6">
        <v>-124359.9</v>
      </c>
      <c r="BG347" s="6">
        <v>-118123.63</v>
      </c>
      <c r="BH347" s="6">
        <v>-106756.13</v>
      </c>
      <c r="BI347" s="6">
        <v>-103827.52</v>
      </c>
      <c r="BJ347" s="6">
        <v>-103820.06</v>
      </c>
      <c r="BK347" s="6">
        <v>-80152.289999999994</v>
      </c>
      <c r="BL347" s="6">
        <v>-98124.13</v>
      </c>
      <c r="BM347" s="6">
        <v>-95664.85</v>
      </c>
      <c r="BN347" s="6">
        <v>-95643.91</v>
      </c>
      <c r="BO347" s="6">
        <v>-95652.28</v>
      </c>
      <c r="BP347" s="6">
        <v>-91164.05</v>
      </c>
      <c r="BQ347" s="6">
        <v>-91168.86</v>
      </c>
      <c r="BR347" s="6">
        <v>-83839.199999999997</v>
      </c>
      <c r="BS347" s="6">
        <v>-75909.86</v>
      </c>
      <c r="BT347" s="6">
        <v>-75907.77</v>
      </c>
      <c r="BU347" s="6">
        <v>-75902.63</v>
      </c>
      <c r="BV347" s="6">
        <v>-72848.73</v>
      </c>
      <c r="BW347" s="6">
        <v>-72848.62</v>
      </c>
      <c r="BX347" s="6">
        <v>-72845.86</v>
      </c>
      <c r="BY347" s="6">
        <v>-53384.63</v>
      </c>
      <c r="BZ347" s="6">
        <v>-48239.71</v>
      </c>
      <c r="CA347" s="6">
        <v>-44139.21</v>
      </c>
      <c r="CB347" s="6">
        <v>-44138.29</v>
      </c>
      <c r="CC347" s="6">
        <v>-44136.63</v>
      </c>
      <c r="CD347" s="6">
        <v>-44138.47</v>
      </c>
      <c r="CE347" s="6">
        <v>-44138.59</v>
      </c>
      <c r="CF347" s="6">
        <v>-44138.35</v>
      </c>
      <c r="CG347" s="6">
        <v>-44138.75</v>
      </c>
      <c r="CH347" s="6">
        <v>-44138.47</v>
      </c>
      <c r="CI347" s="6">
        <v>-33705.339999999997</v>
      </c>
      <c r="CJ347" s="6">
        <v>-17302.86</v>
      </c>
      <c r="CK347" s="6">
        <v>-13827.82</v>
      </c>
      <c r="CL347" s="6">
        <v>-13826.5</v>
      </c>
      <c r="CM347" s="6">
        <v>-13827.17</v>
      </c>
      <c r="CN347" s="6">
        <v>-13827.17</v>
      </c>
      <c r="CO347" s="6">
        <v>-13826.98</v>
      </c>
      <c r="CP347" s="6">
        <v>-13826.81</v>
      </c>
      <c r="CQ347" s="6">
        <v>-13826.33</v>
      </c>
      <c r="CR347" s="6">
        <v>-13825.58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-263772.36</v>
      </c>
      <c r="DG347" s="6">
        <v>0</v>
      </c>
      <c r="DH347" s="6">
        <v>-1.06</v>
      </c>
      <c r="DI347" s="6">
        <v>-2.4500000000000002</v>
      </c>
      <c r="DJ347" s="6">
        <v>-1.86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 t="s">
        <v>95</v>
      </c>
      <c r="FD347" s="6" t="s">
        <v>95</v>
      </c>
      <c r="FE347" s="6" t="s">
        <v>95</v>
      </c>
      <c r="FF347" s="6" t="s">
        <v>95</v>
      </c>
      <c r="FG347" s="6" t="s">
        <v>95</v>
      </c>
      <c r="FH347" s="6" t="s">
        <v>95</v>
      </c>
      <c r="FI347" s="6" t="s">
        <v>95</v>
      </c>
      <c r="FJ347" s="6" t="s">
        <v>95</v>
      </c>
      <c r="FK347" s="6" t="s">
        <v>95</v>
      </c>
      <c r="FL347" s="6" t="s">
        <v>95</v>
      </c>
      <c r="FM347" s="6" t="s">
        <v>95</v>
      </c>
      <c r="FN347" s="6" t="s">
        <v>95</v>
      </c>
      <c r="FO347" s="6" t="s">
        <v>95</v>
      </c>
      <c r="FP347" s="6" t="s">
        <v>95</v>
      </c>
      <c r="FQ347" s="6" t="s">
        <v>95</v>
      </c>
      <c r="FR347" s="6" t="s">
        <v>95</v>
      </c>
      <c r="FS347" s="6" t="s">
        <v>95</v>
      </c>
      <c r="FT347" s="6" t="s">
        <v>95</v>
      </c>
      <c r="FU347" s="6" t="s">
        <v>95</v>
      </c>
      <c r="FV347" s="6" t="s">
        <v>95</v>
      </c>
      <c r="FW347" s="6" t="s">
        <v>95</v>
      </c>
      <c r="FX347" s="6" t="s">
        <v>95</v>
      </c>
      <c r="FY347" s="6" t="s">
        <v>95</v>
      </c>
      <c r="FZ347" s="6" t="s">
        <v>95</v>
      </c>
      <c r="GA347" s="6" t="s">
        <v>95</v>
      </c>
      <c r="GB347" s="6" t="s">
        <v>95</v>
      </c>
      <c r="GC347" s="6" t="s">
        <v>95</v>
      </c>
      <c r="GD347" s="6" t="s">
        <v>95</v>
      </c>
      <c r="GE347" s="6" t="s">
        <v>95</v>
      </c>
      <c r="GF347" s="6" t="s">
        <v>95</v>
      </c>
      <c r="GG347" s="6" t="s">
        <v>95</v>
      </c>
      <c r="GH347" s="6" t="s">
        <v>95</v>
      </c>
      <c r="GI347" s="6" t="s">
        <v>95</v>
      </c>
      <c r="GJ347" s="6" t="s">
        <v>95</v>
      </c>
      <c r="GK347" s="6" t="s">
        <v>95</v>
      </c>
      <c r="GL347" s="6" t="s">
        <v>95</v>
      </c>
      <c r="GM347" s="6" t="s">
        <v>95</v>
      </c>
      <c r="GN347" s="6" t="s">
        <v>95</v>
      </c>
      <c r="GO347" s="6" t="s">
        <v>95</v>
      </c>
      <c r="GP347" s="6" t="s">
        <v>95</v>
      </c>
      <c r="GQ347" s="6" t="s">
        <v>95</v>
      </c>
      <c r="GR347" s="6" t="s">
        <v>95</v>
      </c>
      <c r="GS347" s="6" t="s">
        <v>95</v>
      </c>
      <c r="GT347" s="6" t="s">
        <v>95</v>
      </c>
      <c r="GU347" s="6" t="s">
        <v>95</v>
      </c>
      <c r="GV347" s="6" t="s">
        <v>95</v>
      </c>
      <c r="GW347" s="6" t="s">
        <v>95</v>
      </c>
      <c r="GX347" s="6" t="s">
        <v>95</v>
      </c>
      <c r="GY347" s="6" t="s">
        <v>95</v>
      </c>
      <c r="GZ347" s="6" t="s">
        <v>95</v>
      </c>
      <c r="HA347" s="6" t="s">
        <v>95</v>
      </c>
      <c r="HB347" s="6" t="s">
        <v>95</v>
      </c>
      <c r="HC347" s="6" t="s">
        <v>95</v>
      </c>
      <c r="HD347" s="6" t="s">
        <v>95</v>
      </c>
      <c r="HE347" s="6" t="s">
        <v>95</v>
      </c>
      <c r="HF347" s="6" t="s">
        <v>95</v>
      </c>
      <c r="HG347" s="6" t="s">
        <v>95</v>
      </c>
      <c r="HH347" s="6" t="s">
        <v>95</v>
      </c>
      <c r="HI347" s="6" t="s">
        <v>95</v>
      </c>
      <c r="HJ347" s="6" t="s">
        <v>95</v>
      </c>
      <c r="HK347" s="6" t="s">
        <v>95</v>
      </c>
      <c r="HL347" s="6" t="s">
        <v>95</v>
      </c>
      <c r="HM347" s="6" t="s">
        <v>95</v>
      </c>
      <c r="HN347" s="6" t="s">
        <v>95</v>
      </c>
      <c r="HO347" s="6" t="s">
        <v>95</v>
      </c>
      <c r="HP347" s="6" t="s">
        <v>95</v>
      </c>
      <c r="HQ347" s="6" t="s">
        <v>95</v>
      </c>
      <c r="HR347" s="6" t="s">
        <v>95</v>
      </c>
      <c r="HS347" s="6" t="s">
        <v>95</v>
      </c>
      <c r="HT347" s="6" t="s">
        <v>95</v>
      </c>
      <c r="HU347" s="6" t="s">
        <v>95</v>
      </c>
      <c r="HV347" s="6" t="s">
        <v>95</v>
      </c>
      <c r="HW347" s="6" t="s">
        <v>95</v>
      </c>
      <c r="HX347" s="6" t="s">
        <v>95</v>
      </c>
      <c r="HY347" s="6" t="s">
        <v>95</v>
      </c>
      <c r="HZ347" s="6" t="s">
        <v>95</v>
      </c>
      <c r="IA347" s="6" t="s">
        <v>95</v>
      </c>
      <c r="IB347" s="6" t="s">
        <v>95</v>
      </c>
      <c r="ME347" s="7"/>
    </row>
    <row r="348" spans="2:343" x14ac:dyDescent="0.2">
      <c r="B348" s="65" t="s">
        <v>39</v>
      </c>
      <c r="C348" s="6">
        <v>-1830.58</v>
      </c>
      <c r="D348" s="6">
        <v>-1681.27</v>
      </c>
      <c r="E348" s="6">
        <v>-2670.79</v>
      </c>
      <c r="F348" s="6">
        <v>-1639.25</v>
      </c>
      <c r="G348" s="6">
        <v>-1032.54</v>
      </c>
      <c r="H348" s="6">
        <v>-1623.2</v>
      </c>
      <c r="I348" s="6">
        <v>-1141.95</v>
      </c>
      <c r="J348" s="6">
        <v>-4273.63</v>
      </c>
      <c r="K348" s="6">
        <v>-3454.78</v>
      </c>
      <c r="L348" s="6">
        <v>-2205.5500000000002</v>
      </c>
      <c r="M348" s="6">
        <v>-7324.97</v>
      </c>
      <c r="N348" s="6">
        <v>-6278.61</v>
      </c>
      <c r="O348" s="6">
        <v>-4858.04</v>
      </c>
      <c r="P348" s="6">
        <v>-862.24</v>
      </c>
      <c r="Q348" s="6">
        <v>-3185.73</v>
      </c>
      <c r="R348" s="6">
        <v>-2940.45</v>
      </c>
      <c r="S348" s="6">
        <v>-3061.02</v>
      </c>
      <c r="T348" s="6">
        <v>-2326.1999999999998</v>
      </c>
      <c r="U348" s="6">
        <v>-2541.59</v>
      </c>
      <c r="V348" s="6">
        <v>-1681.06</v>
      </c>
      <c r="W348" s="6">
        <v>-2447.69</v>
      </c>
      <c r="X348" s="6">
        <v>-1612.26</v>
      </c>
      <c r="Y348" s="6">
        <v>-2067.35</v>
      </c>
      <c r="Z348" s="6">
        <v>-1644.73</v>
      </c>
      <c r="AA348" s="6">
        <v>-3343.48</v>
      </c>
      <c r="AB348" s="6">
        <v>-479.37</v>
      </c>
      <c r="AC348" s="6">
        <v>-1927.4</v>
      </c>
      <c r="AD348" s="6">
        <v>-2167.73</v>
      </c>
      <c r="AE348" s="6">
        <v>-1722.89</v>
      </c>
      <c r="AF348" s="6">
        <v>-1490.73</v>
      </c>
      <c r="AG348" s="6">
        <v>-2603.91</v>
      </c>
      <c r="AH348" s="6">
        <v>-2401.8200000000002</v>
      </c>
      <c r="AI348" s="6">
        <v>-4909.21</v>
      </c>
      <c r="AJ348" s="6">
        <v>-2861.02</v>
      </c>
      <c r="AK348" s="6">
        <v>-3771.95</v>
      </c>
      <c r="AL348" s="6">
        <v>-3246.99</v>
      </c>
      <c r="AM348" s="6">
        <v>-3924.39</v>
      </c>
      <c r="AN348" s="6">
        <v>-2821.34</v>
      </c>
      <c r="AO348" s="6">
        <v>-2121.73</v>
      </c>
      <c r="AP348" s="6">
        <v>-2020.2</v>
      </c>
      <c r="AQ348" s="6">
        <v>-2379.17</v>
      </c>
      <c r="AR348" s="6">
        <v>-2590.77</v>
      </c>
      <c r="AS348" s="6">
        <v>-909.65</v>
      </c>
      <c r="AT348" s="6">
        <v>-481.8</v>
      </c>
      <c r="AU348" s="6">
        <v>-986.96</v>
      </c>
      <c r="AV348" s="6">
        <v>-2779.32</v>
      </c>
      <c r="AW348" s="6">
        <v>-883.11</v>
      </c>
      <c r="AX348" s="6">
        <v>-1569.07</v>
      </c>
      <c r="AY348" s="6">
        <v>-1945.56</v>
      </c>
      <c r="AZ348" s="6">
        <v>-1709.54</v>
      </c>
      <c r="BA348" s="6">
        <v>-1796.9</v>
      </c>
      <c r="BB348" s="6">
        <v>-3594.72</v>
      </c>
      <c r="BC348" s="6">
        <v>-1336.8</v>
      </c>
      <c r="BD348" s="6">
        <v>-1321.96</v>
      </c>
      <c r="BE348" s="6">
        <v>-918.1</v>
      </c>
      <c r="BF348" s="6">
        <v>-577.99</v>
      </c>
      <c r="BG348" s="6">
        <v>-485.66</v>
      </c>
      <c r="BH348" s="6">
        <v>-555.32000000000005</v>
      </c>
      <c r="BI348" s="6">
        <v>-1177.3399999999999</v>
      </c>
      <c r="BJ348" s="6">
        <v>-1106.07</v>
      </c>
      <c r="BK348" s="6">
        <v>-967.08</v>
      </c>
      <c r="BL348" s="6">
        <v>-935.28</v>
      </c>
      <c r="BM348" s="6">
        <v>-1514.04</v>
      </c>
      <c r="BN348" s="6">
        <v>-1178.58</v>
      </c>
      <c r="BO348" s="6">
        <v>-448.29</v>
      </c>
      <c r="BP348" s="6">
        <v>-1286.75</v>
      </c>
      <c r="BQ348" s="6">
        <v>-2264.5100000000002</v>
      </c>
      <c r="BR348" s="6">
        <v>-951.3</v>
      </c>
      <c r="BS348" s="6">
        <v>-1292.8800000000001</v>
      </c>
      <c r="BT348" s="6">
        <v>-1350.93</v>
      </c>
      <c r="BU348" s="6">
        <v>-1454.3</v>
      </c>
      <c r="BV348" s="6">
        <v>-5047.03</v>
      </c>
      <c r="BW348" s="6">
        <v>-945.38</v>
      </c>
      <c r="BX348" s="6">
        <v>-1426.39</v>
      </c>
      <c r="BY348" s="6">
        <v>-264.73</v>
      </c>
      <c r="BZ348" s="6">
        <v>-4333.5200000000004</v>
      </c>
      <c r="CA348" s="6">
        <v>-1743.53</v>
      </c>
      <c r="CB348" s="6">
        <v>-579.22</v>
      </c>
      <c r="CC348" s="6">
        <v>-1304.32</v>
      </c>
      <c r="CD348" s="6">
        <v>-553.71</v>
      </c>
      <c r="CE348" s="6">
        <v>-1734.47</v>
      </c>
      <c r="CF348" s="6">
        <v>-1889.98</v>
      </c>
      <c r="CG348" s="6">
        <v>-1167.1500000000001</v>
      </c>
      <c r="CH348" s="6">
        <v>-1737.93</v>
      </c>
      <c r="CI348" s="6">
        <v>-731.76</v>
      </c>
      <c r="CJ348" s="6">
        <v>-606.74</v>
      </c>
      <c r="CK348" s="6">
        <v>-1234.6300000000001</v>
      </c>
      <c r="CL348" s="6">
        <v>-836.98</v>
      </c>
      <c r="CM348" s="6">
        <v>-1099.97</v>
      </c>
      <c r="CN348" s="6">
        <v>-2510.29</v>
      </c>
      <c r="CO348" s="6">
        <v>-1576</v>
      </c>
      <c r="CP348" s="6">
        <v>-375.24</v>
      </c>
      <c r="CQ348" s="6">
        <v>-2646.39</v>
      </c>
      <c r="CR348" s="6">
        <v>-2185.5</v>
      </c>
      <c r="CS348" s="6">
        <v>-2208.0700000000002</v>
      </c>
      <c r="CT348" s="6">
        <v>-965.63</v>
      </c>
      <c r="CU348" s="6">
        <v>-1402.87</v>
      </c>
      <c r="CV348" s="6">
        <v>-1351.3</v>
      </c>
      <c r="CW348" s="6">
        <v>-8140.33</v>
      </c>
      <c r="CX348" s="6">
        <v>-9879.01</v>
      </c>
      <c r="CY348" s="6">
        <v>-3307.5</v>
      </c>
      <c r="CZ348" s="6">
        <v>-2430.9299999999998</v>
      </c>
      <c r="DA348" s="6">
        <v>-1382.72</v>
      </c>
      <c r="DB348" s="6">
        <v>-2545.12</v>
      </c>
      <c r="DC348" s="6">
        <v>-1457.48</v>
      </c>
      <c r="DD348" s="6">
        <v>-2264.31</v>
      </c>
      <c r="DE348" s="6">
        <v>-2164.77</v>
      </c>
      <c r="DF348" s="6">
        <v>-3001.74</v>
      </c>
      <c r="DG348" s="6">
        <v>-1707.7</v>
      </c>
      <c r="DH348" s="6">
        <v>-956.4</v>
      </c>
      <c r="DI348" s="6">
        <v>-1337.18</v>
      </c>
      <c r="DJ348" s="6">
        <v>-2870.81</v>
      </c>
      <c r="DK348" s="6">
        <v>-1664.97</v>
      </c>
      <c r="DL348" s="6">
        <v>-1608.82</v>
      </c>
      <c r="DM348" s="6">
        <v>-649.72</v>
      </c>
      <c r="DN348" s="6">
        <v>-2889.45</v>
      </c>
      <c r="DO348" s="6">
        <v>-2939.09</v>
      </c>
      <c r="DP348" s="6">
        <v>-3300.29</v>
      </c>
      <c r="DQ348" s="6">
        <v>-3223.37</v>
      </c>
      <c r="DR348" s="6">
        <v>-1834.36</v>
      </c>
      <c r="DS348" s="6">
        <v>-2051.08</v>
      </c>
      <c r="DT348" s="6">
        <v>-1190.69</v>
      </c>
      <c r="DU348" s="6">
        <v>-3466.52</v>
      </c>
      <c r="DV348" s="6">
        <v>-912.08</v>
      </c>
      <c r="DW348" s="6">
        <v>-89.86</v>
      </c>
      <c r="DX348" s="6">
        <v>-12.18</v>
      </c>
      <c r="DY348" s="6">
        <v>-73.8</v>
      </c>
      <c r="DZ348" s="6">
        <v>-8555.1200000000008</v>
      </c>
      <c r="EA348" s="6">
        <v>-14890.13</v>
      </c>
      <c r="EB348" s="6">
        <v>-229.4</v>
      </c>
      <c r="EC348" s="6">
        <v>-3092.09</v>
      </c>
      <c r="ED348" s="6">
        <v>0</v>
      </c>
      <c r="EE348" s="6">
        <v>0</v>
      </c>
      <c r="EF348" s="6">
        <v>-101.88</v>
      </c>
      <c r="EG348" s="6">
        <v>-0.2</v>
      </c>
      <c r="EH348" s="6">
        <v>-2003.07</v>
      </c>
      <c r="EI348" s="6">
        <v>-1169.6500000000001</v>
      </c>
      <c r="EJ348" s="6">
        <v>-1802.92</v>
      </c>
      <c r="EK348" s="6">
        <v>-0.04</v>
      </c>
      <c r="EL348" s="6">
        <v>-185.56</v>
      </c>
      <c r="EM348" s="6">
        <v>-0.01</v>
      </c>
      <c r="EN348" s="6">
        <v>-30.64</v>
      </c>
      <c r="EO348" s="6">
        <v>-2.34</v>
      </c>
      <c r="EP348" s="6">
        <v>-10.57</v>
      </c>
      <c r="EQ348" s="6">
        <v>0</v>
      </c>
      <c r="ER348" s="6">
        <v>-500.07</v>
      </c>
      <c r="ES348" s="6">
        <v>-1628.56</v>
      </c>
      <c r="ET348" s="6">
        <v>-601.26</v>
      </c>
      <c r="EU348" s="6">
        <v>-6.5</v>
      </c>
      <c r="EV348" s="6">
        <v>-764.96</v>
      </c>
      <c r="EW348" s="6">
        <v>-0.27</v>
      </c>
      <c r="EX348" s="6">
        <v>-36.36</v>
      </c>
      <c r="EY348" s="6">
        <v>-1430.32</v>
      </c>
      <c r="EZ348" s="6">
        <v>-261.75</v>
      </c>
      <c r="FA348" s="6">
        <v>-18.43</v>
      </c>
      <c r="FB348" s="6">
        <v>0</v>
      </c>
      <c r="FC348" s="6" t="s">
        <v>95</v>
      </c>
      <c r="FD348" s="6" t="s">
        <v>95</v>
      </c>
      <c r="FE348" s="6" t="s">
        <v>95</v>
      </c>
      <c r="FF348" s="6" t="s">
        <v>95</v>
      </c>
      <c r="FG348" s="6" t="s">
        <v>95</v>
      </c>
      <c r="FH348" s="6" t="s">
        <v>95</v>
      </c>
      <c r="FI348" s="6" t="s">
        <v>95</v>
      </c>
      <c r="FJ348" s="6" t="s">
        <v>95</v>
      </c>
      <c r="FK348" s="6" t="s">
        <v>95</v>
      </c>
      <c r="FL348" s="6" t="s">
        <v>95</v>
      </c>
      <c r="FM348" s="6" t="s">
        <v>95</v>
      </c>
      <c r="FN348" s="6" t="s">
        <v>95</v>
      </c>
      <c r="FO348" s="6" t="s">
        <v>95</v>
      </c>
      <c r="FP348" s="6" t="s">
        <v>95</v>
      </c>
      <c r="FQ348" s="6" t="s">
        <v>95</v>
      </c>
      <c r="FR348" s="6" t="s">
        <v>95</v>
      </c>
      <c r="FS348" s="6" t="s">
        <v>95</v>
      </c>
      <c r="FT348" s="6" t="s">
        <v>95</v>
      </c>
      <c r="FU348" s="6" t="s">
        <v>95</v>
      </c>
      <c r="FV348" s="6" t="s">
        <v>95</v>
      </c>
      <c r="FW348" s="6" t="s">
        <v>95</v>
      </c>
      <c r="FX348" s="6" t="s">
        <v>95</v>
      </c>
      <c r="FY348" s="6" t="s">
        <v>95</v>
      </c>
      <c r="FZ348" s="6" t="s">
        <v>95</v>
      </c>
      <c r="GA348" s="6" t="s">
        <v>95</v>
      </c>
      <c r="GB348" s="6" t="s">
        <v>95</v>
      </c>
      <c r="GC348" s="6" t="s">
        <v>95</v>
      </c>
      <c r="GD348" s="6" t="s">
        <v>95</v>
      </c>
      <c r="GE348" s="6" t="s">
        <v>95</v>
      </c>
      <c r="GF348" s="6" t="s">
        <v>95</v>
      </c>
      <c r="GG348" s="6" t="s">
        <v>95</v>
      </c>
      <c r="GH348" s="6" t="s">
        <v>95</v>
      </c>
      <c r="GI348" s="6" t="s">
        <v>95</v>
      </c>
      <c r="GJ348" s="6" t="s">
        <v>95</v>
      </c>
      <c r="GK348" s="6" t="s">
        <v>95</v>
      </c>
      <c r="GL348" s="6" t="s">
        <v>95</v>
      </c>
      <c r="GM348" s="6" t="s">
        <v>95</v>
      </c>
      <c r="GN348" s="6" t="s">
        <v>95</v>
      </c>
      <c r="GO348" s="6" t="s">
        <v>95</v>
      </c>
      <c r="GP348" s="6" t="s">
        <v>95</v>
      </c>
      <c r="GQ348" s="6" t="s">
        <v>95</v>
      </c>
      <c r="GR348" s="6" t="s">
        <v>95</v>
      </c>
      <c r="GS348" s="6" t="s">
        <v>95</v>
      </c>
      <c r="GT348" s="6" t="s">
        <v>95</v>
      </c>
      <c r="GU348" s="6" t="s">
        <v>95</v>
      </c>
      <c r="GV348" s="6" t="s">
        <v>95</v>
      </c>
      <c r="GW348" s="6" t="s">
        <v>95</v>
      </c>
      <c r="GX348" s="6" t="s">
        <v>95</v>
      </c>
      <c r="GY348" s="6" t="s">
        <v>95</v>
      </c>
      <c r="GZ348" s="6" t="s">
        <v>95</v>
      </c>
      <c r="HA348" s="6" t="s">
        <v>95</v>
      </c>
      <c r="HB348" s="6" t="s">
        <v>95</v>
      </c>
      <c r="HC348" s="6" t="s">
        <v>95</v>
      </c>
      <c r="HD348" s="6" t="s">
        <v>95</v>
      </c>
      <c r="HE348" s="6" t="s">
        <v>95</v>
      </c>
      <c r="HF348" s="6" t="s">
        <v>95</v>
      </c>
      <c r="HG348" s="6" t="s">
        <v>95</v>
      </c>
      <c r="HH348" s="6" t="s">
        <v>95</v>
      </c>
      <c r="HI348" s="6" t="s">
        <v>95</v>
      </c>
      <c r="HJ348" s="6" t="s">
        <v>95</v>
      </c>
      <c r="HK348" s="6" t="s">
        <v>95</v>
      </c>
      <c r="HL348" s="6" t="s">
        <v>95</v>
      </c>
      <c r="HM348" s="6" t="s">
        <v>95</v>
      </c>
      <c r="HN348" s="6" t="s">
        <v>95</v>
      </c>
      <c r="HO348" s="6" t="s">
        <v>95</v>
      </c>
      <c r="HP348" s="6" t="s">
        <v>95</v>
      </c>
      <c r="HQ348" s="6" t="s">
        <v>95</v>
      </c>
      <c r="HR348" s="6" t="s">
        <v>95</v>
      </c>
      <c r="HS348" s="6" t="s">
        <v>95</v>
      </c>
      <c r="HT348" s="6" t="s">
        <v>95</v>
      </c>
      <c r="HU348" s="6" t="s">
        <v>95</v>
      </c>
      <c r="HV348" s="6" t="s">
        <v>95</v>
      </c>
      <c r="HW348" s="6" t="s">
        <v>95</v>
      </c>
      <c r="HX348" s="6" t="s">
        <v>95</v>
      </c>
      <c r="HY348" s="6" t="s">
        <v>95</v>
      </c>
      <c r="HZ348" s="6" t="s">
        <v>95</v>
      </c>
      <c r="IA348" s="6" t="s">
        <v>95</v>
      </c>
      <c r="IB348" s="6" t="s">
        <v>95</v>
      </c>
      <c r="ME348" s="7"/>
    </row>
    <row r="349" spans="2:343" x14ac:dyDescent="0.2">
      <c r="B349" s="64" t="s">
        <v>9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6">
        <v>0</v>
      </c>
      <c r="BT349" s="6">
        <v>0</v>
      </c>
      <c r="BU349" s="6">
        <v>0</v>
      </c>
      <c r="BV349" s="6">
        <v>0</v>
      </c>
      <c r="BW349" s="6">
        <v>0</v>
      </c>
      <c r="BX349" s="6">
        <v>0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6">
        <v>0</v>
      </c>
      <c r="CE349" s="6">
        <v>0</v>
      </c>
      <c r="CF349" s="6">
        <v>0</v>
      </c>
      <c r="CG349" s="6">
        <v>0</v>
      </c>
      <c r="CH349" s="6">
        <v>0</v>
      </c>
      <c r="CI349" s="6">
        <v>0</v>
      </c>
      <c r="CJ349" s="6">
        <v>0</v>
      </c>
      <c r="CK349" s="6">
        <v>0</v>
      </c>
      <c r="CL349" s="6">
        <v>0</v>
      </c>
      <c r="CM349" s="6">
        <v>0</v>
      </c>
      <c r="CN349" s="6">
        <v>0</v>
      </c>
      <c r="CO349" s="6">
        <v>0</v>
      </c>
      <c r="CP349" s="6">
        <v>0</v>
      </c>
      <c r="CQ349" s="6">
        <v>0</v>
      </c>
      <c r="CR349" s="6">
        <v>0</v>
      </c>
      <c r="CS349" s="6">
        <v>0</v>
      </c>
      <c r="CT349" s="6">
        <v>0</v>
      </c>
      <c r="CU349" s="6">
        <v>0</v>
      </c>
      <c r="CV349" s="6">
        <v>0</v>
      </c>
      <c r="CW349" s="6">
        <v>0</v>
      </c>
      <c r="CX349" s="6">
        <v>0</v>
      </c>
      <c r="CY349" s="6">
        <v>0</v>
      </c>
      <c r="CZ349" s="6">
        <v>0</v>
      </c>
      <c r="DA349" s="6">
        <v>0</v>
      </c>
      <c r="DB349" s="6">
        <v>0</v>
      </c>
      <c r="DC349" s="6">
        <v>0</v>
      </c>
      <c r="DD349" s="6">
        <v>0</v>
      </c>
      <c r="DE349" s="6">
        <v>0</v>
      </c>
      <c r="DF349" s="6">
        <v>0</v>
      </c>
      <c r="DG349" s="6">
        <v>0</v>
      </c>
      <c r="DH349" s="6">
        <v>0</v>
      </c>
      <c r="DI349" s="6">
        <v>0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 t="s">
        <v>95</v>
      </c>
      <c r="FD349" s="6" t="s">
        <v>95</v>
      </c>
      <c r="FE349" s="6" t="s">
        <v>95</v>
      </c>
      <c r="FF349" s="6" t="s">
        <v>95</v>
      </c>
      <c r="FG349" s="6" t="s">
        <v>95</v>
      </c>
      <c r="FH349" s="6" t="s">
        <v>95</v>
      </c>
      <c r="FI349" s="6" t="s">
        <v>95</v>
      </c>
      <c r="FJ349" s="6" t="s">
        <v>95</v>
      </c>
      <c r="FK349" s="6" t="s">
        <v>95</v>
      </c>
      <c r="FL349" s="6" t="s">
        <v>95</v>
      </c>
      <c r="FM349" s="6" t="s">
        <v>95</v>
      </c>
      <c r="FN349" s="6" t="s">
        <v>95</v>
      </c>
      <c r="FO349" s="6" t="s">
        <v>95</v>
      </c>
      <c r="FP349" s="6" t="s">
        <v>95</v>
      </c>
      <c r="FQ349" s="6" t="s">
        <v>95</v>
      </c>
      <c r="FR349" s="6" t="s">
        <v>95</v>
      </c>
      <c r="FS349" s="6" t="s">
        <v>95</v>
      </c>
      <c r="FT349" s="6" t="s">
        <v>95</v>
      </c>
      <c r="FU349" s="6" t="s">
        <v>95</v>
      </c>
      <c r="FV349" s="6" t="s">
        <v>95</v>
      </c>
      <c r="FW349" s="6" t="s">
        <v>95</v>
      </c>
      <c r="FX349" s="6" t="s">
        <v>95</v>
      </c>
      <c r="FY349" s="6" t="s">
        <v>95</v>
      </c>
      <c r="FZ349" s="6" t="s">
        <v>95</v>
      </c>
      <c r="GA349" s="6" t="s">
        <v>95</v>
      </c>
      <c r="GB349" s="6" t="s">
        <v>95</v>
      </c>
      <c r="GC349" s="6" t="s">
        <v>95</v>
      </c>
      <c r="GD349" s="6" t="s">
        <v>95</v>
      </c>
      <c r="GE349" s="6" t="s">
        <v>95</v>
      </c>
      <c r="GF349" s="6" t="s">
        <v>95</v>
      </c>
      <c r="GG349" s="6" t="s">
        <v>95</v>
      </c>
      <c r="GH349" s="6" t="s">
        <v>95</v>
      </c>
      <c r="GI349" s="6" t="s">
        <v>95</v>
      </c>
      <c r="GJ349" s="6" t="s">
        <v>95</v>
      </c>
      <c r="GK349" s="6" t="s">
        <v>95</v>
      </c>
      <c r="GL349" s="6" t="s">
        <v>95</v>
      </c>
      <c r="GM349" s="6" t="s">
        <v>95</v>
      </c>
      <c r="GN349" s="6" t="s">
        <v>95</v>
      </c>
      <c r="GO349" s="6" t="s">
        <v>95</v>
      </c>
      <c r="GP349" s="6" t="s">
        <v>95</v>
      </c>
      <c r="GQ349" s="6" t="s">
        <v>95</v>
      </c>
      <c r="GR349" s="6" t="s">
        <v>95</v>
      </c>
      <c r="GS349" s="6" t="s">
        <v>95</v>
      </c>
      <c r="GT349" s="6" t="s">
        <v>95</v>
      </c>
      <c r="GU349" s="6" t="s">
        <v>95</v>
      </c>
      <c r="GV349" s="6" t="s">
        <v>95</v>
      </c>
      <c r="GW349" s="6" t="s">
        <v>95</v>
      </c>
      <c r="GX349" s="6" t="s">
        <v>95</v>
      </c>
      <c r="GY349" s="6" t="s">
        <v>95</v>
      </c>
      <c r="GZ349" s="6" t="s">
        <v>95</v>
      </c>
      <c r="HA349" s="6" t="s">
        <v>95</v>
      </c>
      <c r="HB349" s="6" t="s">
        <v>95</v>
      </c>
      <c r="HC349" s="6" t="s">
        <v>95</v>
      </c>
      <c r="HD349" s="6" t="s">
        <v>95</v>
      </c>
      <c r="HE349" s="6" t="s">
        <v>95</v>
      </c>
      <c r="HF349" s="6" t="s">
        <v>95</v>
      </c>
      <c r="HG349" s="6" t="s">
        <v>95</v>
      </c>
      <c r="HH349" s="6" t="s">
        <v>95</v>
      </c>
      <c r="HI349" s="6" t="s">
        <v>95</v>
      </c>
      <c r="HJ349" s="6" t="s">
        <v>95</v>
      </c>
      <c r="HK349" s="6" t="s">
        <v>95</v>
      </c>
      <c r="HL349" s="6" t="s">
        <v>95</v>
      </c>
      <c r="HM349" s="6" t="s">
        <v>95</v>
      </c>
      <c r="HN349" s="6" t="s">
        <v>95</v>
      </c>
      <c r="HO349" s="6" t="s">
        <v>95</v>
      </c>
      <c r="HP349" s="6" t="s">
        <v>95</v>
      </c>
      <c r="HQ349" s="6" t="s">
        <v>95</v>
      </c>
      <c r="HR349" s="6" t="s">
        <v>95</v>
      </c>
      <c r="HS349" s="6" t="s">
        <v>95</v>
      </c>
      <c r="HT349" s="6" t="s">
        <v>95</v>
      </c>
      <c r="HU349" s="6" t="s">
        <v>95</v>
      </c>
      <c r="HV349" s="6" t="s">
        <v>95</v>
      </c>
      <c r="HW349" s="6" t="s">
        <v>95</v>
      </c>
      <c r="HX349" s="6" t="s">
        <v>95</v>
      </c>
      <c r="HY349" s="6" t="s">
        <v>95</v>
      </c>
      <c r="HZ349" s="6" t="s">
        <v>95</v>
      </c>
      <c r="IA349" s="6" t="s">
        <v>95</v>
      </c>
      <c r="IB349" s="6" t="s">
        <v>95</v>
      </c>
      <c r="ME349" s="7"/>
    </row>
    <row r="350" spans="2:343" x14ac:dyDescent="0.2">
      <c r="B350" s="63"/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6">
        <v>0</v>
      </c>
      <c r="HR350" s="6">
        <v>0</v>
      </c>
      <c r="HS350" s="6">
        <v>0</v>
      </c>
      <c r="HT350" s="6">
        <v>0</v>
      </c>
      <c r="HU350" s="6">
        <v>0</v>
      </c>
      <c r="HV350" s="6">
        <v>0</v>
      </c>
      <c r="HW350" s="6">
        <v>0</v>
      </c>
      <c r="HX350" s="6">
        <v>0</v>
      </c>
      <c r="HY350" s="6">
        <v>0</v>
      </c>
      <c r="HZ350" s="6">
        <v>0</v>
      </c>
      <c r="IA350" s="6">
        <v>0</v>
      </c>
      <c r="IB350" s="6">
        <v>0</v>
      </c>
      <c r="ME350" s="7"/>
    </row>
    <row r="351" spans="2:343" x14ac:dyDescent="0.2">
      <c r="B351" s="69" t="s">
        <v>10</v>
      </c>
      <c r="C351" s="6">
        <v>29.79</v>
      </c>
      <c r="D351" s="6">
        <v>68.83</v>
      </c>
      <c r="E351" s="6">
        <v>43.08</v>
      </c>
      <c r="F351" s="6">
        <v>32.200000000000003</v>
      </c>
      <c r="G351" s="6">
        <v>47.46</v>
      </c>
      <c r="H351" s="6">
        <v>23.03</v>
      </c>
      <c r="I351" s="6">
        <v>30.85</v>
      </c>
      <c r="J351" s="6">
        <v>85.77</v>
      </c>
      <c r="K351" s="6">
        <v>68.45</v>
      </c>
      <c r="L351" s="6">
        <v>234.46</v>
      </c>
      <c r="M351" s="6">
        <v>31.9</v>
      </c>
      <c r="N351" s="6">
        <v>224.33</v>
      </c>
      <c r="O351" s="6">
        <v>269.57</v>
      </c>
      <c r="P351" s="6">
        <v>116.79</v>
      </c>
      <c r="Q351" s="6">
        <v>61.03</v>
      </c>
      <c r="R351" s="6">
        <v>78.05</v>
      </c>
      <c r="S351" s="6">
        <v>305.77999999999997</v>
      </c>
      <c r="T351" s="6">
        <v>89.57</v>
      </c>
      <c r="U351" s="6">
        <v>18.14</v>
      </c>
      <c r="V351" s="6">
        <v>765.46</v>
      </c>
      <c r="W351" s="6">
        <v>36.71</v>
      </c>
      <c r="X351" s="6">
        <v>21.39</v>
      </c>
      <c r="Y351" s="6">
        <v>73.239999999999995</v>
      </c>
      <c r="Z351" s="6">
        <v>14.85</v>
      </c>
      <c r="AA351" s="6">
        <v>13.77</v>
      </c>
      <c r="AB351" s="6">
        <v>25.19</v>
      </c>
      <c r="AC351" s="6">
        <v>52.09</v>
      </c>
      <c r="AD351" s="6">
        <v>31.05</v>
      </c>
      <c r="AE351" s="6">
        <v>28.02</v>
      </c>
      <c r="AF351" s="6">
        <v>80.87</v>
      </c>
      <c r="AG351" s="6">
        <v>61.33</v>
      </c>
      <c r="AH351" s="6">
        <v>34.54</v>
      </c>
      <c r="AI351" s="6">
        <v>28.25</v>
      </c>
      <c r="AJ351" s="6">
        <v>63.99</v>
      </c>
      <c r="AK351" s="6">
        <v>229.71</v>
      </c>
      <c r="AL351" s="6">
        <v>44.86</v>
      </c>
      <c r="AM351" s="6">
        <v>15.15</v>
      </c>
      <c r="AN351" s="6">
        <v>12.54</v>
      </c>
      <c r="AO351" s="6">
        <v>15.44</v>
      </c>
      <c r="AP351" s="6">
        <v>36.08</v>
      </c>
      <c r="AQ351" s="6">
        <v>24.35</v>
      </c>
      <c r="AR351" s="6">
        <v>131.43</v>
      </c>
      <c r="AS351" s="6">
        <v>162.01</v>
      </c>
      <c r="AT351" s="6">
        <v>220.6</v>
      </c>
      <c r="AU351" s="6">
        <v>631.98</v>
      </c>
      <c r="AV351" s="6">
        <v>74.89</v>
      </c>
      <c r="AW351" s="6">
        <v>517.76</v>
      </c>
      <c r="AX351" s="6">
        <v>98.66</v>
      </c>
      <c r="AY351" s="6">
        <v>52.63</v>
      </c>
      <c r="AZ351" s="6">
        <v>300.76</v>
      </c>
      <c r="BA351" s="6">
        <v>253.62</v>
      </c>
      <c r="BB351" s="6">
        <v>28.63</v>
      </c>
      <c r="BC351" s="6">
        <v>58632.44</v>
      </c>
      <c r="BD351" s="6">
        <v>55827.72</v>
      </c>
      <c r="BE351" s="6">
        <v>45172.04</v>
      </c>
      <c r="BF351" s="6">
        <v>36200.199999999997</v>
      </c>
      <c r="BG351" s="6">
        <v>16504.75</v>
      </c>
      <c r="BH351" s="6">
        <v>15428.11</v>
      </c>
      <c r="BI351" s="6">
        <v>13524.14</v>
      </c>
      <c r="BJ351" s="6">
        <v>12094.59</v>
      </c>
      <c r="BK351" s="6">
        <v>109.2</v>
      </c>
      <c r="BL351" s="6">
        <v>506.28</v>
      </c>
      <c r="BM351" s="6">
        <v>48.71</v>
      </c>
      <c r="BN351" s="6">
        <v>16.27</v>
      </c>
      <c r="BO351" s="6">
        <v>155.88</v>
      </c>
      <c r="BP351" s="6">
        <v>61.21</v>
      </c>
      <c r="BQ351" s="6">
        <v>229.58</v>
      </c>
      <c r="BR351" s="6">
        <v>22.07</v>
      </c>
      <c r="BS351" s="6">
        <v>214.45</v>
      </c>
      <c r="BT351" s="6">
        <v>100.82</v>
      </c>
      <c r="BU351" s="6">
        <v>480.18</v>
      </c>
      <c r="BV351" s="6">
        <v>54.83</v>
      </c>
      <c r="BW351" s="6">
        <v>33.229999999999997</v>
      </c>
      <c r="BX351" s="6">
        <v>8846.93</v>
      </c>
      <c r="BY351" s="6">
        <v>78.8</v>
      </c>
      <c r="BZ351" s="6">
        <v>103</v>
      </c>
      <c r="CA351" s="6">
        <v>17.350000000000001</v>
      </c>
      <c r="CB351" s="6">
        <v>1569.01</v>
      </c>
      <c r="CC351" s="6">
        <v>202.71</v>
      </c>
      <c r="CD351" s="6">
        <v>18.45</v>
      </c>
      <c r="CE351" s="6">
        <v>88.81</v>
      </c>
      <c r="CF351" s="6">
        <v>94.46</v>
      </c>
      <c r="CG351" s="6">
        <v>37.69</v>
      </c>
      <c r="CH351" s="6">
        <v>35.71</v>
      </c>
      <c r="CI351" s="6">
        <v>255.65</v>
      </c>
      <c r="CJ351" s="6">
        <v>3343.77</v>
      </c>
      <c r="CK351" s="6">
        <v>1559</v>
      </c>
      <c r="CL351" s="6">
        <v>40.35</v>
      </c>
      <c r="CM351" s="6">
        <v>34.1</v>
      </c>
      <c r="CN351" s="6">
        <v>364.32</v>
      </c>
      <c r="CO351" s="6">
        <v>1492.04</v>
      </c>
      <c r="CP351" s="6">
        <v>315.48</v>
      </c>
      <c r="CQ351" s="6">
        <v>85.78</v>
      </c>
      <c r="CR351" s="6">
        <v>15.49</v>
      </c>
      <c r="CS351" s="6">
        <v>185.27</v>
      </c>
      <c r="CT351" s="6">
        <v>896.65</v>
      </c>
      <c r="CU351" s="6">
        <v>44.82</v>
      </c>
      <c r="CV351" s="6">
        <v>126.6</v>
      </c>
      <c r="CW351" s="6">
        <v>101.32</v>
      </c>
      <c r="CX351" s="6">
        <v>2625.43</v>
      </c>
      <c r="CY351" s="6">
        <v>112.34</v>
      </c>
      <c r="CZ351" s="6">
        <v>40.19</v>
      </c>
      <c r="DA351" s="6">
        <v>847.63</v>
      </c>
      <c r="DB351" s="6">
        <v>2192.92</v>
      </c>
      <c r="DC351" s="6">
        <v>43.97</v>
      </c>
      <c r="DD351" s="6">
        <v>90.61</v>
      </c>
      <c r="DE351" s="6">
        <v>45.52</v>
      </c>
      <c r="DF351" s="6">
        <v>20.100000000000001</v>
      </c>
      <c r="DG351" s="6">
        <v>3363.83</v>
      </c>
      <c r="DH351" s="6">
        <v>86.64</v>
      </c>
      <c r="DI351" s="6">
        <v>975.85</v>
      </c>
      <c r="DJ351" s="6">
        <v>18.55</v>
      </c>
      <c r="DK351" s="6">
        <v>810.17</v>
      </c>
      <c r="DL351" s="6">
        <v>74.08</v>
      </c>
      <c r="DM351" s="6">
        <v>54.3</v>
      </c>
      <c r="DN351" s="6">
        <v>139.99</v>
      </c>
      <c r="DO351" s="6">
        <v>723.34</v>
      </c>
      <c r="DP351" s="6">
        <v>141.24</v>
      </c>
      <c r="DQ351" s="6">
        <v>38.770000000000003</v>
      </c>
      <c r="DR351" s="6">
        <v>44.07</v>
      </c>
      <c r="DS351" s="6">
        <v>16.75</v>
      </c>
      <c r="DT351" s="6">
        <v>19.8</v>
      </c>
      <c r="DU351" s="6">
        <v>101.77</v>
      </c>
      <c r="DV351" s="6">
        <v>773.6</v>
      </c>
      <c r="DW351" s="6">
        <v>20.56</v>
      </c>
      <c r="DX351" s="6">
        <v>1261.5</v>
      </c>
      <c r="DY351" s="6">
        <v>39.479999999999997</v>
      </c>
      <c r="DZ351" s="6">
        <v>105.67</v>
      </c>
      <c r="EA351" s="6">
        <v>20.22</v>
      </c>
      <c r="EB351" s="6">
        <v>41.9</v>
      </c>
      <c r="EC351" s="6">
        <v>51.55</v>
      </c>
      <c r="ED351" s="6">
        <v>133.11000000000001</v>
      </c>
      <c r="EE351" s="6">
        <v>23.13</v>
      </c>
      <c r="EF351" s="6">
        <v>127.52</v>
      </c>
      <c r="EG351" s="6">
        <v>28.96</v>
      </c>
      <c r="EH351" s="6">
        <v>1740.54</v>
      </c>
      <c r="EI351" s="6">
        <v>95.9</v>
      </c>
      <c r="EJ351" s="6">
        <v>136.16</v>
      </c>
      <c r="EK351" s="6">
        <v>2345.34</v>
      </c>
      <c r="EL351" s="6">
        <v>74</v>
      </c>
      <c r="EM351" s="6">
        <v>16.350000000000001</v>
      </c>
      <c r="EN351" s="6">
        <v>53.48</v>
      </c>
      <c r="EO351" s="6">
        <v>184.21</v>
      </c>
      <c r="EP351" s="6">
        <v>114.54</v>
      </c>
      <c r="EQ351" s="6">
        <v>64.19</v>
      </c>
      <c r="ER351" s="6">
        <v>25.39</v>
      </c>
      <c r="ES351" s="6">
        <v>18.93</v>
      </c>
      <c r="ET351" s="6">
        <v>336.75</v>
      </c>
      <c r="EU351" s="6">
        <v>100.87</v>
      </c>
      <c r="EV351" s="6">
        <v>21.57</v>
      </c>
      <c r="EW351" s="6">
        <v>213.62</v>
      </c>
      <c r="EX351" s="6">
        <v>25.61</v>
      </c>
      <c r="EY351" s="6">
        <v>320.54000000000002</v>
      </c>
      <c r="EZ351" s="6">
        <v>581.71</v>
      </c>
      <c r="FA351" s="6">
        <v>603.29999999999995</v>
      </c>
      <c r="FB351" s="6">
        <v>73.75</v>
      </c>
      <c r="FC351" s="6" t="s">
        <v>95</v>
      </c>
      <c r="FD351" s="6" t="s">
        <v>95</v>
      </c>
      <c r="FE351" s="6" t="s">
        <v>95</v>
      </c>
      <c r="FF351" s="6" t="s">
        <v>95</v>
      </c>
      <c r="FG351" s="6" t="s">
        <v>95</v>
      </c>
      <c r="FH351" s="6" t="s">
        <v>95</v>
      </c>
      <c r="FI351" s="6" t="s">
        <v>95</v>
      </c>
      <c r="FJ351" s="6" t="s">
        <v>95</v>
      </c>
      <c r="FK351" s="6" t="s">
        <v>95</v>
      </c>
      <c r="FL351" s="6" t="s">
        <v>95</v>
      </c>
      <c r="FM351" s="6" t="s">
        <v>95</v>
      </c>
      <c r="FN351" s="6" t="s">
        <v>95</v>
      </c>
      <c r="FO351" s="6" t="s">
        <v>95</v>
      </c>
      <c r="FP351" s="6" t="s">
        <v>95</v>
      </c>
      <c r="FQ351" s="6" t="s">
        <v>95</v>
      </c>
      <c r="FR351" s="6" t="s">
        <v>95</v>
      </c>
      <c r="FS351" s="6" t="s">
        <v>95</v>
      </c>
      <c r="FT351" s="6" t="s">
        <v>95</v>
      </c>
      <c r="FU351" s="6" t="s">
        <v>95</v>
      </c>
      <c r="FV351" s="6" t="s">
        <v>95</v>
      </c>
      <c r="FW351" s="6" t="s">
        <v>95</v>
      </c>
      <c r="FX351" s="6" t="s">
        <v>95</v>
      </c>
      <c r="FY351" s="6" t="s">
        <v>95</v>
      </c>
      <c r="FZ351" s="6" t="s">
        <v>95</v>
      </c>
      <c r="GA351" s="6" t="s">
        <v>95</v>
      </c>
      <c r="GB351" s="6" t="s">
        <v>95</v>
      </c>
      <c r="GC351" s="6" t="s">
        <v>95</v>
      </c>
      <c r="GD351" s="6" t="s">
        <v>95</v>
      </c>
      <c r="GE351" s="6" t="s">
        <v>95</v>
      </c>
      <c r="GF351" s="6" t="s">
        <v>95</v>
      </c>
      <c r="GG351" s="6" t="s">
        <v>95</v>
      </c>
      <c r="GH351" s="6" t="s">
        <v>95</v>
      </c>
      <c r="GI351" s="6" t="s">
        <v>95</v>
      </c>
      <c r="GJ351" s="6" t="s">
        <v>95</v>
      </c>
      <c r="GK351" s="6" t="s">
        <v>95</v>
      </c>
      <c r="GL351" s="6" t="s">
        <v>95</v>
      </c>
      <c r="GM351" s="6" t="s">
        <v>95</v>
      </c>
      <c r="GN351" s="6" t="s">
        <v>95</v>
      </c>
      <c r="GO351" s="6" t="s">
        <v>95</v>
      </c>
      <c r="GP351" s="6" t="s">
        <v>95</v>
      </c>
      <c r="GQ351" s="6" t="s">
        <v>95</v>
      </c>
      <c r="GR351" s="6" t="s">
        <v>95</v>
      </c>
      <c r="GS351" s="6" t="s">
        <v>95</v>
      </c>
      <c r="GT351" s="6" t="s">
        <v>95</v>
      </c>
      <c r="GU351" s="6" t="s">
        <v>95</v>
      </c>
      <c r="GV351" s="6" t="s">
        <v>95</v>
      </c>
      <c r="GW351" s="6" t="s">
        <v>95</v>
      </c>
      <c r="GX351" s="6" t="s">
        <v>95</v>
      </c>
      <c r="GY351" s="6" t="s">
        <v>95</v>
      </c>
      <c r="GZ351" s="6" t="s">
        <v>95</v>
      </c>
      <c r="HA351" s="6" t="s">
        <v>95</v>
      </c>
      <c r="HB351" s="6" t="s">
        <v>95</v>
      </c>
      <c r="HC351" s="6" t="s">
        <v>95</v>
      </c>
      <c r="HD351" s="6" t="s">
        <v>95</v>
      </c>
      <c r="HE351" s="6" t="s">
        <v>95</v>
      </c>
      <c r="HF351" s="6" t="s">
        <v>95</v>
      </c>
      <c r="HG351" s="6" t="s">
        <v>95</v>
      </c>
      <c r="HH351" s="6" t="s">
        <v>95</v>
      </c>
      <c r="HI351" s="6" t="s">
        <v>95</v>
      </c>
      <c r="HJ351" s="6" t="s">
        <v>95</v>
      </c>
      <c r="HK351" s="6" t="s">
        <v>95</v>
      </c>
      <c r="HL351" s="6" t="s">
        <v>95</v>
      </c>
      <c r="HM351" s="6" t="s">
        <v>95</v>
      </c>
      <c r="HN351" s="6" t="s">
        <v>95</v>
      </c>
      <c r="HO351" s="6" t="s">
        <v>95</v>
      </c>
      <c r="HP351" s="6" t="s">
        <v>95</v>
      </c>
      <c r="HQ351" s="6" t="s">
        <v>95</v>
      </c>
      <c r="HR351" s="6" t="s">
        <v>95</v>
      </c>
      <c r="HS351" s="6" t="s">
        <v>95</v>
      </c>
      <c r="HT351" s="6" t="s">
        <v>95</v>
      </c>
      <c r="HU351" s="6" t="s">
        <v>95</v>
      </c>
      <c r="HV351" s="6" t="s">
        <v>95</v>
      </c>
      <c r="HW351" s="6" t="s">
        <v>95</v>
      </c>
      <c r="HX351" s="6" t="s">
        <v>95</v>
      </c>
      <c r="HY351" s="6" t="s">
        <v>95</v>
      </c>
      <c r="HZ351" s="6" t="s">
        <v>95</v>
      </c>
      <c r="IA351" s="6" t="s">
        <v>95</v>
      </c>
      <c r="IB351" s="6" t="s">
        <v>95</v>
      </c>
      <c r="ME351" s="7"/>
    </row>
    <row r="352" spans="2:343" x14ac:dyDescent="0.2">
      <c r="B352" s="64" t="s">
        <v>31</v>
      </c>
      <c r="C352" s="6">
        <v>21.7</v>
      </c>
      <c r="D352" s="6">
        <v>60.74</v>
      </c>
      <c r="E352" s="6">
        <v>34.99</v>
      </c>
      <c r="F352" s="6">
        <v>24.11</v>
      </c>
      <c r="G352" s="6">
        <v>39.369999999999997</v>
      </c>
      <c r="H352" s="6">
        <v>14.94</v>
      </c>
      <c r="I352" s="6">
        <v>22.76</v>
      </c>
      <c r="J352" s="6">
        <v>77.680000000000007</v>
      </c>
      <c r="K352" s="6">
        <v>60.36</v>
      </c>
      <c r="L352" s="6">
        <v>226.37</v>
      </c>
      <c r="M352" s="6">
        <v>23.81</v>
      </c>
      <c r="N352" s="6">
        <v>216.24</v>
      </c>
      <c r="O352" s="6">
        <v>261.48</v>
      </c>
      <c r="P352" s="6">
        <v>108.7</v>
      </c>
      <c r="Q352" s="6">
        <v>52.94</v>
      </c>
      <c r="R352" s="6">
        <v>69.959999999999994</v>
      </c>
      <c r="S352" s="6">
        <v>297.69</v>
      </c>
      <c r="T352" s="6">
        <v>81.48</v>
      </c>
      <c r="U352" s="6">
        <v>10.050000000000001</v>
      </c>
      <c r="V352" s="6">
        <v>757.37</v>
      </c>
      <c r="W352" s="6">
        <v>28.62</v>
      </c>
      <c r="X352" s="6">
        <v>13.3</v>
      </c>
      <c r="Y352" s="6">
        <v>65.150000000000006</v>
      </c>
      <c r="Z352" s="6">
        <v>6.76</v>
      </c>
      <c r="AA352" s="6">
        <v>5.68</v>
      </c>
      <c r="AB352" s="6">
        <v>17.100000000000001</v>
      </c>
      <c r="AC352" s="6">
        <v>44</v>
      </c>
      <c r="AD352" s="6">
        <v>22.96</v>
      </c>
      <c r="AE352" s="6">
        <v>19.93</v>
      </c>
      <c r="AF352" s="6">
        <v>72.78</v>
      </c>
      <c r="AG352" s="6">
        <v>53.24</v>
      </c>
      <c r="AH352" s="6">
        <v>26.45</v>
      </c>
      <c r="AI352" s="6">
        <v>20.16</v>
      </c>
      <c r="AJ352" s="6">
        <v>55.9</v>
      </c>
      <c r="AK352" s="6">
        <v>221.62</v>
      </c>
      <c r="AL352" s="6">
        <v>36.770000000000003</v>
      </c>
      <c r="AM352" s="6">
        <v>7.06</v>
      </c>
      <c r="AN352" s="6">
        <v>4.45</v>
      </c>
      <c r="AO352" s="6">
        <v>7.35</v>
      </c>
      <c r="AP352" s="6">
        <v>27.99</v>
      </c>
      <c r="AQ352" s="6">
        <v>16.260000000000002</v>
      </c>
      <c r="AR352" s="6">
        <v>123.34</v>
      </c>
      <c r="AS352" s="6">
        <v>153.91999999999999</v>
      </c>
      <c r="AT352" s="6">
        <v>212.51</v>
      </c>
      <c r="AU352" s="6">
        <v>623.89</v>
      </c>
      <c r="AV352" s="6">
        <v>66.8</v>
      </c>
      <c r="AW352" s="6">
        <v>509.67</v>
      </c>
      <c r="AX352" s="6">
        <v>90.57</v>
      </c>
      <c r="AY352" s="6">
        <v>44.54</v>
      </c>
      <c r="AZ352" s="6">
        <v>292.67</v>
      </c>
      <c r="BA352" s="6">
        <v>245.53</v>
      </c>
      <c r="BB352" s="6">
        <v>20.54</v>
      </c>
      <c r="BC352" s="6">
        <v>58624.35</v>
      </c>
      <c r="BD352" s="6">
        <v>55819.63</v>
      </c>
      <c r="BE352" s="6">
        <v>45163.95</v>
      </c>
      <c r="BF352" s="6">
        <v>36192.11</v>
      </c>
      <c r="BG352" s="6">
        <v>16496.66</v>
      </c>
      <c r="BH352" s="6">
        <v>15420.02</v>
      </c>
      <c r="BI352" s="6">
        <v>13516.05</v>
      </c>
      <c r="BJ352" s="6">
        <v>12086.5</v>
      </c>
      <c r="BK352" s="6">
        <v>101.11</v>
      </c>
      <c r="BL352" s="6">
        <v>498.19</v>
      </c>
      <c r="BM352" s="6">
        <v>40.619999999999997</v>
      </c>
      <c r="BN352" s="6">
        <v>8.18</v>
      </c>
      <c r="BO352" s="6">
        <v>147.79</v>
      </c>
      <c r="BP352" s="6">
        <v>53.12</v>
      </c>
      <c r="BQ352" s="6">
        <v>221.49</v>
      </c>
      <c r="BR352" s="6">
        <v>13.98</v>
      </c>
      <c r="BS352" s="6">
        <v>206.36</v>
      </c>
      <c r="BT352" s="6">
        <v>92.73</v>
      </c>
      <c r="BU352" s="6">
        <v>472.09</v>
      </c>
      <c r="BV352" s="6">
        <v>46.74</v>
      </c>
      <c r="BW352" s="6">
        <v>25.14</v>
      </c>
      <c r="BX352" s="6">
        <v>8838.84</v>
      </c>
      <c r="BY352" s="6">
        <v>70.709999999999994</v>
      </c>
      <c r="BZ352" s="6">
        <v>94.91</v>
      </c>
      <c r="CA352" s="6">
        <v>9.26</v>
      </c>
      <c r="CB352" s="6">
        <v>1560.92</v>
      </c>
      <c r="CC352" s="6">
        <v>194.62</v>
      </c>
      <c r="CD352" s="6">
        <v>10.36</v>
      </c>
      <c r="CE352" s="6">
        <v>80.72</v>
      </c>
      <c r="CF352" s="6">
        <v>86.37</v>
      </c>
      <c r="CG352" s="6">
        <v>29.6</v>
      </c>
      <c r="CH352" s="6">
        <v>27.62</v>
      </c>
      <c r="CI352" s="6">
        <v>247.56</v>
      </c>
      <c r="CJ352" s="6">
        <v>3335.68</v>
      </c>
      <c r="CK352" s="6">
        <v>1550.91</v>
      </c>
      <c r="CL352" s="6">
        <v>32.26</v>
      </c>
      <c r="CM352" s="6">
        <v>26.01</v>
      </c>
      <c r="CN352" s="6">
        <v>356.23</v>
      </c>
      <c r="CO352" s="6">
        <v>1483.95</v>
      </c>
      <c r="CP352" s="6">
        <v>307.39</v>
      </c>
      <c r="CQ352" s="6">
        <v>77.69</v>
      </c>
      <c r="CR352" s="6">
        <v>7.4</v>
      </c>
      <c r="CS352" s="6">
        <v>177.18</v>
      </c>
      <c r="CT352" s="6">
        <v>888.56</v>
      </c>
      <c r="CU352" s="6">
        <v>36.729999999999997</v>
      </c>
      <c r="CV352" s="6">
        <v>118.51</v>
      </c>
      <c r="CW352" s="6">
        <v>93.23</v>
      </c>
      <c r="CX352" s="6">
        <v>2617.34</v>
      </c>
      <c r="CY352" s="6">
        <v>104.25</v>
      </c>
      <c r="CZ352" s="6">
        <v>32.1</v>
      </c>
      <c r="DA352" s="6">
        <v>839.54</v>
      </c>
      <c r="DB352" s="6">
        <v>2184.83</v>
      </c>
      <c r="DC352" s="6">
        <v>35.880000000000003</v>
      </c>
      <c r="DD352" s="6">
        <v>82.52</v>
      </c>
      <c r="DE352" s="6">
        <v>37.43</v>
      </c>
      <c r="DF352" s="6">
        <v>12.01</v>
      </c>
      <c r="DG352" s="6">
        <v>3355.74</v>
      </c>
      <c r="DH352" s="6">
        <v>78.55</v>
      </c>
      <c r="DI352" s="6">
        <v>967.76</v>
      </c>
      <c r="DJ352" s="6">
        <v>10.46</v>
      </c>
      <c r="DK352" s="6">
        <v>802.08</v>
      </c>
      <c r="DL352" s="6">
        <v>65.989999999999995</v>
      </c>
      <c r="DM352" s="6">
        <v>46.21</v>
      </c>
      <c r="DN352" s="6">
        <v>131.9</v>
      </c>
      <c r="DO352" s="6">
        <v>715.25</v>
      </c>
      <c r="DP352" s="6">
        <v>133.15</v>
      </c>
      <c r="DQ352" s="6">
        <v>30.68</v>
      </c>
      <c r="DR352" s="6">
        <v>35.979999999999997</v>
      </c>
      <c r="DS352" s="6">
        <v>8.66</v>
      </c>
      <c r="DT352" s="6">
        <v>11.71</v>
      </c>
      <c r="DU352" s="6">
        <v>93.68</v>
      </c>
      <c r="DV352" s="6">
        <v>765.51</v>
      </c>
      <c r="DW352" s="6">
        <v>12.47</v>
      </c>
      <c r="DX352" s="6">
        <v>1253.4100000000001</v>
      </c>
      <c r="DY352" s="6">
        <v>31.39</v>
      </c>
      <c r="DZ352" s="6">
        <v>97.58</v>
      </c>
      <c r="EA352" s="6">
        <v>12.13</v>
      </c>
      <c r="EB352" s="6">
        <v>33.81</v>
      </c>
      <c r="EC352" s="6">
        <v>43.46</v>
      </c>
      <c r="ED352" s="6">
        <v>125.02</v>
      </c>
      <c r="EE352" s="6">
        <v>15.04</v>
      </c>
      <c r="EF352" s="6">
        <v>119.43</v>
      </c>
      <c r="EG352" s="6">
        <v>20.87</v>
      </c>
      <c r="EH352" s="6">
        <v>1732.45</v>
      </c>
      <c r="EI352" s="6">
        <v>87.81</v>
      </c>
      <c r="EJ352" s="6">
        <v>128.07</v>
      </c>
      <c r="EK352" s="6">
        <v>2337.25</v>
      </c>
      <c r="EL352" s="6">
        <v>65.91</v>
      </c>
      <c r="EM352" s="6">
        <v>8.26</v>
      </c>
      <c r="EN352" s="6">
        <v>45.39</v>
      </c>
      <c r="EO352" s="6">
        <v>176.12</v>
      </c>
      <c r="EP352" s="6">
        <v>106.45</v>
      </c>
      <c r="EQ352" s="6">
        <v>56.1</v>
      </c>
      <c r="ER352" s="6">
        <v>17.3</v>
      </c>
      <c r="ES352" s="6">
        <v>10.84</v>
      </c>
      <c r="ET352" s="6">
        <v>328.66</v>
      </c>
      <c r="EU352" s="6">
        <v>92.78</v>
      </c>
      <c r="EV352" s="6">
        <v>13.48</v>
      </c>
      <c r="EW352" s="6">
        <v>205.53</v>
      </c>
      <c r="EX352" s="6">
        <v>17.52</v>
      </c>
      <c r="EY352" s="6">
        <v>312.45</v>
      </c>
      <c r="EZ352" s="6">
        <v>573.62</v>
      </c>
      <c r="FA352" s="6">
        <v>595.21</v>
      </c>
      <c r="FB352" s="6">
        <v>65.66</v>
      </c>
      <c r="FC352" s="6" t="s">
        <v>95</v>
      </c>
      <c r="FD352" s="6" t="s">
        <v>95</v>
      </c>
      <c r="FE352" s="6" t="s">
        <v>95</v>
      </c>
      <c r="FF352" s="6" t="s">
        <v>95</v>
      </c>
      <c r="FG352" s="6" t="s">
        <v>95</v>
      </c>
      <c r="FH352" s="6" t="s">
        <v>95</v>
      </c>
      <c r="FI352" s="6" t="s">
        <v>95</v>
      </c>
      <c r="FJ352" s="6" t="s">
        <v>95</v>
      </c>
      <c r="FK352" s="6" t="s">
        <v>95</v>
      </c>
      <c r="FL352" s="6" t="s">
        <v>95</v>
      </c>
      <c r="FM352" s="6" t="s">
        <v>95</v>
      </c>
      <c r="FN352" s="6" t="s">
        <v>95</v>
      </c>
      <c r="FO352" s="6" t="s">
        <v>95</v>
      </c>
      <c r="FP352" s="6" t="s">
        <v>95</v>
      </c>
      <c r="FQ352" s="6" t="s">
        <v>95</v>
      </c>
      <c r="FR352" s="6" t="s">
        <v>95</v>
      </c>
      <c r="FS352" s="6" t="s">
        <v>95</v>
      </c>
      <c r="FT352" s="6" t="s">
        <v>95</v>
      </c>
      <c r="FU352" s="6" t="s">
        <v>95</v>
      </c>
      <c r="FV352" s="6" t="s">
        <v>95</v>
      </c>
      <c r="FW352" s="6" t="s">
        <v>95</v>
      </c>
      <c r="FX352" s="6" t="s">
        <v>95</v>
      </c>
      <c r="FY352" s="6" t="s">
        <v>95</v>
      </c>
      <c r="FZ352" s="6" t="s">
        <v>95</v>
      </c>
      <c r="GA352" s="6" t="s">
        <v>95</v>
      </c>
      <c r="GB352" s="6" t="s">
        <v>95</v>
      </c>
      <c r="GC352" s="6" t="s">
        <v>95</v>
      </c>
      <c r="GD352" s="6" t="s">
        <v>95</v>
      </c>
      <c r="GE352" s="6" t="s">
        <v>95</v>
      </c>
      <c r="GF352" s="6" t="s">
        <v>95</v>
      </c>
      <c r="GG352" s="6" t="s">
        <v>95</v>
      </c>
      <c r="GH352" s="6" t="s">
        <v>95</v>
      </c>
      <c r="GI352" s="6" t="s">
        <v>95</v>
      </c>
      <c r="GJ352" s="6" t="s">
        <v>95</v>
      </c>
      <c r="GK352" s="6" t="s">
        <v>95</v>
      </c>
      <c r="GL352" s="6" t="s">
        <v>95</v>
      </c>
      <c r="GM352" s="6" t="s">
        <v>95</v>
      </c>
      <c r="GN352" s="6" t="s">
        <v>95</v>
      </c>
      <c r="GO352" s="6" t="s">
        <v>95</v>
      </c>
      <c r="GP352" s="6" t="s">
        <v>95</v>
      </c>
      <c r="GQ352" s="6" t="s">
        <v>95</v>
      </c>
      <c r="GR352" s="6" t="s">
        <v>95</v>
      </c>
      <c r="GS352" s="6" t="s">
        <v>95</v>
      </c>
      <c r="GT352" s="6" t="s">
        <v>95</v>
      </c>
      <c r="GU352" s="6" t="s">
        <v>95</v>
      </c>
      <c r="GV352" s="6" t="s">
        <v>95</v>
      </c>
      <c r="GW352" s="6" t="s">
        <v>95</v>
      </c>
      <c r="GX352" s="6" t="s">
        <v>95</v>
      </c>
      <c r="GY352" s="6" t="s">
        <v>95</v>
      </c>
      <c r="GZ352" s="6" t="s">
        <v>95</v>
      </c>
      <c r="HA352" s="6" t="s">
        <v>95</v>
      </c>
      <c r="HB352" s="6" t="s">
        <v>95</v>
      </c>
      <c r="HC352" s="6" t="s">
        <v>95</v>
      </c>
      <c r="HD352" s="6" t="s">
        <v>95</v>
      </c>
      <c r="HE352" s="6" t="s">
        <v>95</v>
      </c>
      <c r="HF352" s="6" t="s">
        <v>95</v>
      </c>
      <c r="HG352" s="6" t="s">
        <v>95</v>
      </c>
      <c r="HH352" s="6" t="s">
        <v>95</v>
      </c>
      <c r="HI352" s="6" t="s">
        <v>95</v>
      </c>
      <c r="HJ352" s="6" t="s">
        <v>95</v>
      </c>
      <c r="HK352" s="6" t="s">
        <v>95</v>
      </c>
      <c r="HL352" s="6" t="s">
        <v>95</v>
      </c>
      <c r="HM352" s="6" t="s">
        <v>95</v>
      </c>
      <c r="HN352" s="6" t="s">
        <v>95</v>
      </c>
      <c r="HO352" s="6" t="s">
        <v>95</v>
      </c>
      <c r="HP352" s="6" t="s">
        <v>95</v>
      </c>
      <c r="HQ352" s="6" t="s">
        <v>95</v>
      </c>
      <c r="HR352" s="6" t="s">
        <v>95</v>
      </c>
      <c r="HS352" s="6" t="s">
        <v>95</v>
      </c>
      <c r="HT352" s="6" t="s">
        <v>95</v>
      </c>
      <c r="HU352" s="6" t="s">
        <v>95</v>
      </c>
      <c r="HV352" s="6" t="s">
        <v>95</v>
      </c>
      <c r="HW352" s="6" t="s">
        <v>95</v>
      </c>
      <c r="HX352" s="6" t="s">
        <v>95</v>
      </c>
      <c r="HY352" s="6" t="s">
        <v>95</v>
      </c>
      <c r="HZ352" s="6" t="s">
        <v>95</v>
      </c>
      <c r="IA352" s="6" t="s">
        <v>95</v>
      </c>
      <c r="IB352" s="6" t="s">
        <v>95</v>
      </c>
      <c r="ME352" s="7"/>
    </row>
    <row r="353" spans="2:343" x14ac:dyDescent="0.2">
      <c r="B353" s="64" t="s">
        <v>11</v>
      </c>
      <c r="C353" s="6">
        <v>0.09</v>
      </c>
      <c r="D353" s="6">
        <v>0.09</v>
      </c>
      <c r="E353" s="6">
        <v>0.09</v>
      </c>
      <c r="F353" s="6">
        <v>0.09</v>
      </c>
      <c r="G353" s="6">
        <v>0.09</v>
      </c>
      <c r="H353" s="6">
        <v>0.09</v>
      </c>
      <c r="I353" s="6">
        <v>0.09</v>
      </c>
      <c r="J353" s="6">
        <v>0.09</v>
      </c>
      <c r="K353" s="6">
        <v>0.09</v>
      </c>
      <c r="L353" s="6">
        <v>0.09</v>
      </c>
      <c r="M353" s="6">
        <v>0.09</v>
      </c>
      <c r="N353" s="6">
        <v>0.09</v>
      </c>
      <c r="O353" s="6">
        <v>0.09</v>
      </c>
      <c r="P353" s="6">
        <v>0.09</v>
      </c>
      <c r="Q353" s="6">
        <v>0.09</v>
      </c>
      <c r="R353" s="6">
        <v>0.09</v>
      </c>
      <c r="S353" s="6">
        <v>0.09</v>
      </c>
      <c r="T353" s="6">
        <v>0.09</v>
      </c>
      <c r="U353" s="6">
        <v>0.09</v>
      </c>
      <c r="V353" s="6">
        <v>0.09</v>
      </c>
      <c r="W353" s="6">
        <v>0.09</v>
      </c>
      <c r="X353" s="6">
        <v>0.09</v>
      </c>
      <c r="Y353" s="6">
        <v>0.09</v>
      </c>
      <c r="Z353" s="6">
        <v>0.09</v>
      </c>
      <c r="AA353" s="6">
        <v>0.09</v>
      </c>
      <c r="AB353" s="6">
        <v>0.09</v>
      </c>
      <c r="AC353" s="6">
        <v>0.09</v>
      </c>
      <c r="AD353" s="6">
        <v>0.09</v>
      </c>
      <c r="AE353" s="6">
        <v>0.09</v>
      </c>
      <c r="AF353" s="6">
        <v>0.09</v>
      </c>
      <c r="AG353" s="6">
        <v>0.09</v>
      </c>
      <c r="AH353" s="6">
        <v>0.09</v>
      </c>
      <c r="AI353" s="6">
        <v>0.09</v>
      </c>
      <c r="AJ353" s="6">
        <v>0.09</v>
      </c>
      <c r="AK353" s="6">
        <v>0.09</v>
      </c>
      <c r="AL353" s="6">
        <v>0.09</v>
      </c>
      <c r="AM353" s="6">
        <v>0.09</v>
      </c>
      <c r="AN353" s="6">
        <v>0.09</v>
      </c>
      <c r="AO353" s="6">
        <v>0.09</v>
      </c>
      <c r="AP353" s="6">
        <v>0.09</v>
      </c>
      <c r="AQ353" s="6">
        <v>0.09</v>
      </c>
      <c r="AR353" s="6">
        <v>0.09</v>
      </c>
      <c r="AS353" s="6">
        <v>0.09</v>
      </c>
      <c r="AT353" s="6">
        <v>0.09</v>
      </c>
      <c r="AU353" s="6">
        <v>0.09</v>
      </c>
      <c r="AV353" s="6">
        <v>0.09</v>
      </c>
      <c r="AW353" s="6">
        <v>0.09</v>
      </c>
      <c r="AX353" s="6">
        <v>0.09</v>
      </c>
      <c r="AY353" s="6">
        <v>0.09</v>
      </c>
      <c r="AZ353" s="6">
        <v>0.09</v>
      </c>
      <c r="BA353" s="6">
        <v>0.09</v>
      </c>
      <c r="BB353" s="6">
        <v>0.09</v>
      </c>
      <c r="BC353" s="6">
        <v>0.09</v>
      </c>
      <c r="BD353" s="6">
        <v>0.09</v>
      </c>
      <c r="BE353" s="6">
        <v>0.09</v>
      </c>
      <c r="BF353" s="6">
        <v>0.09</v>
      </c>
      <c r="BG353" s="6">
        <v>0.09</v>
      </c>
      <c r="BH353" s="6">
        <v>0.09</v>
      </c>
      <c r="BI353" s="6">
        <v>0.09</v>
      </c>
      <c r="BJ353" s="6">
        <v>0.09</v>
      </c>
      <c r="BK353" s="6">
        <v>0.09</v>
      </c>
      <c r="BL353" s="6">
        <v>0.09</v>
      </c>
      <c r="BM353" s="6">
        <v>0.09</v>
      </c>
      <c r="BN353" s="6">
        <v>0.09</v>
      </c>
      <c r="BO353" s="6">
        <v>0.09</v>
      </c>
      <c r="BP353" s="6">
        <v>0.09</v>
      </c>
      <c r="BQ353" s="6">
        <v>0.09</v>
      </c>
      <c r="BR353" s="6">
        <v>0.09</v>
      </c>
      <c r="BS353" s="6">
        <v>0.09</v>
      </c>
      <c r="BT353" s="6">
        <v>0.09</v>
      </c>
      <c r="BU353" s="6">
        <v>0.09</v>
      </c>
      <c r="BV353" s="6">
        <v>0.09</v>
      </c>
      <c r="BW353" s="6">
        <v>0.09</v>
      </c>
      <c r="BX353" s="6">
        <v>0.09</v>
      </c>
      <c r="BY353" s="6">
        <v>0.09</v>
      </c>
      <c r="BZ353" s="6">
        <v>0.09</v>
      </c>
      <c r="CA353" s="6">
        <v>0.09</v>
      </c>
      <c r="CB353" s="6">
        <v>0.09</v>
      </c>
      <c r="CC353" s="6">
        <v>0.09</v>
      </c>
      <c r="CD353" s="6">
        <v>0.09</v>
      </c>
      <c r="CE353" s="6">
        <v>0.09</v>
      </c>
      <c r="CF353" s="6">
        <v>0.09</v>
      </c>
      <c r="CG353" s="6">
        <v>0.09</v>
      </c>
      <c r="CH353" s="6">
        <v>0.09</v>
      </c>
      <c r="CI353" s="6">
        <v>0.09</v>
      </c>
      <c r="CJ353" s="6">
        <v>0.09</v>
      </c>
      <c r="CK353" s="6">
        <v>0.09</v>
      </c>
      <c r="CL353" s="6">
        <v>0.09</v>
      </c>
      <c r="CM353" s="6">
        <v>0.09</v>
      </c>
      <c r="CN353" s="6">
        <v>0.09</v>
      </c>
      <c r="CO353" s="6">
        <v>0.09</v>
      </c>
      <c r="CP353" s="6">
        <v>0.09</v>
      </c>
      <c r="CQ353" s="6">
        <v>0.09</v>
      </c>
      <c r="CR353" s="6">
        <v>0.09</v>
      </c>
      <c r="CS353" s="6">
        <v>0.09</v>
      </c>
      <c r="CT353" s="6">
        <v>0.09</v>
      </c>
      <c r="CU353" s="6">
        <v>0.09</v>
      </c>
      <c r="CV353" s="6">
        <v>0.09</v>
      </c>
      <c r="CW353" s="6">
        <v>0.09</v>
      </c>
      <c r="CX353" s="6">
        <v>0.09</v>
      </c>
      <c r="CY353" s="6">
        <v>0.09</v>
      </c>
      <c r="CZ353" s="6">
        <v>0.09</v>
      </c>
      <c r="DA353" s="6">
        <v>0.09</v>
      </c>
      <c r="DB353" s="6">
        <v>0.09</v>
      </c>
      <c r="DC353" s="6">
        <v>0.09</v>
      </c>
      <c r="DD353" s="6">
        <v>0.09</v>
      </c>
      <c r="DE353" s="6">
        <v>0.09</v>
      </c>
      <c r="DF353" s="6">
        <v>0.09</v>
      </c>
      <c r="DG353" s="6">
        <v>0.09</v>
      </c>
      <c r="DH353" s="6">
        <v>0.09</v>
      </c>
      <c r="DI353" s="6">
        <v>0.09</v>
      </c>
      <c r="DJ353" s="6">
        <v>0.09</v>
      </c>
      <c r="DK353" s="6">
        <v>0.09</v>
      </c>
      <c r="DL353" s="6">
        <v>0.09</v>
      </c>
      <c r="DM353" s="6">
        <v>0.09</v>
      </c>
      <c r="DN353" s="6">
        <v>0.09</v>
      </c>
      <c r="DO353" s="6">
        <v>0.09</v>
      </c>
      <c r="DP353" s="6">
        <v>0.09</v>
      </c>
      <c r="DQ353" s="6">
        <v>0.09</v>
      </c>
      <c r="DR353" s="6">
        <v>0.09</v>
      </c>
      <c r="DS353" s="6">
        <v>0.09</v>
      </c>
      <c r="DT353" s="6">
        <v>0.09</v>
      </c>
      <c r="DU353" s="6">
        <v>0.09</v>
      </c>
      <c r="DV353" s="6">
        <v>0.09</v>
      </c>
      <c r="DW353" s="6">
        <v>0.09</v>
      </c>
      <c r="DX353" s="6">
        <v>0.09</v>
      </c>
      <c r="DY353" s="6">
        <v>0.09</v>
      </c>
      <c r="DZ353" s="6">
        <v>0.09</v>
      </c>
      <c r="EA353" s="6">
        <v>0.09</v>
      </c>
      <c r="EB353" s="6">
        <v>0.09</v>
      </c>
      <c r="EC353" s="6">
        <v>0.09</v>
      </c>
      <c r="ED353" s="6">
        <v>0.09</v>
      </c>
      <c r="EE353" s="6">
        <v>0.09</v>
      </c>
      <c r="EF353" s="6">
        <v>0.09</v>
      </c>
      <c r="EG353" s="6">
        <v>0.09</v>
      </c>
      <c r="EH353" s="6">
        <v>0.09</v>
      </c>
      <c r="EI353" s="6">
        <v>0.09</v>
      </c>
      <c r="EJ353" s="6">
        <v>0.09</v>
      </c>
      <c r="EK353" s="6">
        <v>0.09</v>
      </c>
      <c r="EL353" s="6">
        <v>0.09</v>
      </c>
      <c r="EM353" s="6">
        <v>0.09</v>
      </c>
      <c r="EN353" s="6">
        <v>0.09</v>
      </c>
      <c r="EO353" s="6">
        <v>0.09</v>
      </c>
      <c r="EP353" s="6">
        <v>0.09</v>
      </c>
      <c r="EQ353" s="6">
        <v>0.09</v>
      </c>
      <c r="ER353" s="6">
        <v>0.09</v>
      </c>
      <c r="ES353" s="6">
        <v>0.09</v>
      </c>
      <c r="ET353" s="6">
        <v>0.09</v>
      </c>
      <c r="EU353" s="6">
        <v>0.09</v>
      </c>
      <c r="EV353" s="6">
        <v>0.09</v>
      </c>
      <c r="EW353" s="6">
        <v>0.09</v>
      </c>
      <c r="EX353" s="6">
        <v>0.09</v>
      </c>
      <c r="EY353" s="6">
        <v>0.09</v>
      </c>
      <c r="EZ353" s="6">
        <v>0.09</v>
      </c>
      <c r="FA353" s="6">
        <v>0.09</v>
      </c>
      <c r="FB353" s="6">
        <v>0.09</v>
      </c>
      <c r="FC353" s="6" t="s">
        <v>95</v>
      </c>
      <c r="FD353" s="6" t="s">
        <v>95</v>
      </c>
      <c r="FE353" s="6" t="s">
        <v>95</v>
      </c>
      <c r="FF353" s="6" t="s">
        <v>95</v>
      </c>
      <c r="FG353" s="6" t="s">
        <v>95</v>
      </c>
      <c r="FH353" s="6" t="s">
        <v>95</v>
      </c>
      <c r="FI353" s="6" t="s">
        <v>95</v>
      </c>
      <c r="FJ353" s="6" t="s">
        <v>95</v>
      </c>
      <c r="FK353" s="6" t="s">
        <v>95</v>
      </c>
      <c r="FL353" s="6" t="s">
        <v>95</v>
      </c>
      <c r="FM353" s="6" t="s">
        <v>95</v>
      </c>
      <c r="FN353" s="6" t="s">
        <v>95</v>
      </c>
      <c r="FO353" s="6" t="s">
        <v>95</v>
      </c>
      <c r="FP353" s="6" t="s">
        <v>95</v>
      </c>
      <c r="FQ353" s="6" t="s">
        <v>95</v>
      </c>
      <c r="FR353" s="6" t="s">
        <v>95</v>
      </c>
      <c r="FS353" s="6" t="s">
        <v>95</v>
      </c>
      <c r="FT353" s="6" t="s">
        <v>95</v>
      </c>
      <c r="FU353" s="6" t="s">
        <v>95</v>
      </c>
      <c r="FV353" s="6" t="s">
        <v>95</v>
      </c>
      <c r="FW353" s="6" t="s">
        <v>95</v>
      </c>
      <c r="FX353" s="6" t="s">
        <v>95</v>
      </c>
      <c r="FY353" s="6" t="s">
        <v>95</v>
      </c>
      <c r="FZ353" s="6" t="s">
        <v>95</v>
      </c>
      <c r="GA353" s="6" t="s">
        <v>95</v>
      </c>
      <c r="GB353" s="6" t="s">
        <v>95</v>
      </c>
      <c r="GC353" s="6" t="s">
        <v>95</v>
      </c>
      <c r="GD353" s="6" t="s">
        <v>95</v>
      </c>
      <c r="GE353" s="6" t="s">
        <v>95</v>
      </c>
      <c r="GF353" s="6" t="s">
        <v>95</v>
      </c>
      <c r="GG353" s="6" t="s">
        <v>95</v>
      </c>
      <c r="GH353" s="6" t="s">
        <v>95</v>
      </c>
      <c r="GI353" s="6" t="s">
        <v>95</v>
      </c>
      <c r="GJ353" s="6" t="s">
        <v>95</v>
      </c>
      <c r="GK353" s="6" t="s">
        <v>95</v>
      </c>
      <c r="GL353" s="6" t="s">
        <v>95</v>
      </c>
      <c r="GM353" s="6" t="s">
        <v>95</v>
      </c>
      <c r="GN353" s="6" t="s">
        <v>95</v>
      </c>
      <c r="GO353" s="6" t="s">
        <v>95</v>
      </c>
      <c r="GP353" s="6" t="s">
        <v>95</v>
      </c>
      <c r="GQ353" s="6" t="s">
        <v>95</v>
      </c>
      <c r="GR353" s="6" t="s">
        <v>95</v>
      </c>
      <c r="GS353" s="6" t="s">
        <v>95</v>
      </c>
      <c r="GT353" s="6" t="s">
        <v>95</v>
      </c>
      <c r="GU353" s="6" t="s">
        <v>95</v>
      </c>
      <c r="GV353" s="6" t="s">
        <v>95</v>
      </c>
      <c r="GW353" s="6" t="s">
        <v>95</v>
      </c>
      <c r="GX353" s="6" t="s">
        <v>95</v>
      </c>
      <c r="GY353" s="6" t="s">
        <v>95</v>
      </c>
      <c r="GZ353" s="6" t="s">
        <v>95</v>
      </c>
      <c r="HA353" s="6" t="s">
        <v>95</v>
      </c>
      <c r="HB353" s="6" t="s">
        <v>95</v>
      </c>
      <c r="HC353" s="6" t="s">
        <v>95</v>
      </c>
      <c r="HD353" s="6" t="s">
        <v>95</v>
      </c>
      <c r="HE353" s="6" t="s">
        <v>95</v>
      </c>
      <c r="HF353" s="6" t="s">
        <v>95</v>
      </c>
      <c r="HG353" s="6" t="s">
        <v>95</v>
      </c>
      <c r="HH353" s="6" t="s">
        <v>95</v>
      </c>
      <c r="HI353" s="6" t="s">
        <v>95</v>
      </c>
      <c r="HJ353" s="6" t="s">
        <v>95</v>
      </c>
      <c r="HK353" s="6" t="s">
        <v>95</v>
      </c>
      <c r="HL353" s="6" t="s">
        <v>95</v>
      </c>
      <c r="HM353" s="6" t="s">
        <v>95</v>
      </c>
      <c r="HN353" s="6" t="s">
        <v>95</v>
      </c>
      <c r="HO353" s="6" t="s">
        <v>95</v>
      </c>
      <c r="HP353" s="6" t="s">
        <v>95</v>
      </c>
      <c r="HQ353" s="6" t="s">
        <v>95</v>
      </c>
      <c r="HR353" s="6" t="s">
        <v>95</v>
      </c>
      <c r="HS353" s="6" t="s">
        <v>95</v>
      </c>
      <c r="HT353" s="6" t="s">
        <v>95</v>
      </c>
      <c r="HU353" s="6" t="s">
        <v>95</v>
      </c>
      <c r="HV353" s="6" t="s">
        <v>95</v>
      </c>
      <c r="HW353" s="6" t="s">
        <v>95</v>
      </c>
      <c r="HX353" s="6" t="s">
        <v>95</v>
      </c>
      <c r="HY353" s="6" t="s">
        <v>95</v>
      </c>
      <c r="HZ353" s="6" t="s">
        <v>95</v>
      </c>
      <c r="IA353" s="6" t="s">
        <v>95</v>
      </c>
      <c r="IB353" s="6" t="s">
        <v>95</v>
      </c>
      <c r="ME353" s="7"/>
    </row>
    <row r="354" spans="2:343" x14ac:dyDescent="0.2">
      <c r="B354" s="64" t="s">
        <v>8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6">
        <v>0</v>
      </c>
      <c r="BT354" s="6">
        <v>0</v>
      </c>
      <c r="BU354" s="6">
        <v>0</v>
      </c>
      <c r="BV354" s="6">
        <v>0</v>
      </c>
      <c r="BW354" s="6">
        <v>0</v>
      </c>
      <c r="BX354" s="6">
        <v>0</v>
      </c>
      <c r="BY354" s="6">
        <v>0</v>
      </c>
      <c r="BZ354" s="6">
        <v>0</v>
      </c>
      <c r="CA354" s="6">
        <v>0</v>
      </c>
      <c r="CB354" s="6">
        <v>0</v>
      </c>
      <c r="CC354" s="6">
        <v>0</v>
      </c>
      <c r="CD354" s="6">
        <v>0</v>
      </c>
      <c r="CE354" s="6">
        <v>0</v>
      </c>
      <c r="CF354" s="6">
        <v>0</v>
      </c>
      <c r="CG354" s="6">
        <v>0</v>
      </c>
      <c r="CH354" s="6">
        <v>0</v>
      </c>
      <c r="CI354" s="6">
        <v>0</v>
      </c>
      <c r="CJ354" s="6">
        <v>0</v>
      </c>
      <c r="CK354" s="6">
        <v>0</v>
      </c>
      <c r="CL354" s="6">
        <v>0</v>
      </c>
      <c r="CM354" s="6">
        <v>0</v>
      </c>
      <c r="CN354" s="6">
        <v>0</v>
      </c>
      <c r="CO354" s="6">
        <v>0</v>
      </c>
      <c r="CP354" s="6">
        <v>0</v>
      </c>
      <c r="CQ354" s="6">
        <v>0</v>
      </c>
      <c r="CR354" s="6">
        <v>0</v>
      </c>
      <c r="CS354" s="6">
        <v>0</v>
      </c>
      <c r="CT354" s="6">
        <v>0</v>
      </c>
      <c r="CU354" s="6">
        <v>0</v>
      </c>
      <c r="CV354" s="6">
        <v>0</v>
      </c>
      <c r="CW354" s="6">
        <v>0</v>
      </c>
      <c r="CX354" s="6">
        <v>690</v>
      </c>
      <c r="CY354" s="6">
        <v>0</v>
      </c>
      <c r="CZ354" s="6">
        <v>0</v>
      </c>
      <c r="DA354" s="6">
        <v>0</v>
      </c>
      <c r="DB354" s="6">
        <v>882.71</v>
      </c>
      <c r="DC354" s="6">
        <v>0</v>
      </c>
      <c r="DD354" s="6">
        <v>0</v>
      </c>
      <c r="DE354" s="6">
        <v>0</v>
      </c>
      <c r="DF354" s="6">
        <v>0</v>
      </c>
      <c r="DG354" s="6">
        <v>0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0</v>
      </c>
      <c r="EE354" s="6">
        <v>0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0</v>
      </c>
      <c r="EN354" s="6">
        <v>0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0</v>
      </c>
      <c r="EW354" s="6">
        <v>0</v>
      </c>
      <c r="EX354" s="6">
        <v>0</v>
      </c>
      <c r="EY354" s="6">
        <v>220</v>
      </c>
      <c r="EZ354" s="6">
        <v>0</v>
      </c>
      <c r="FA354" s="6">
        <v>141.71</v>
      </c>
      <c r="FB354" s="6">
        <v>59.23</v>
      </c>
      <c r="FC354" s="6" t="s">
        <v>95</v>
      </c>
      <c r="FD354" s="6" t="s">
        <v>95</v>
      </c>
      <c r="FE354" s="6" t="s">
        <v>95</v>
      </c>
      <c r="FF354" s="6" t="s">
        <v>95</v>
      </c>
      <c r="FG354" s="6" t="s">
        <v>95</v>
      </c>
      <c r="FH354" s="6" t="s">
        <v>95</v>
      </c>
      <c r="FI354" s="6" t="s">
        <v>95</v>
      </c>
      <c r="FJ354" s="6" t="s">
        <v>95</v>
      </c>
      <c r="FK354" s="6" t="s">
        <v>95</v>
      </c>
      <c r="FL354" s="6" t="s">
        <v>95</v>
      </c>
      <c r="FM354" s="6" t="s">
        <v>95</v>
      </c>
      <c r="FN354" s="6" t="s">
        <v>95</v>
      </c>
      <c r="FO354" s="6" t="s">
        <v>95</v>
      </c>
      <c r="FP354" s="6" t="s">
        <v>95</v>
      </c>
      <c r="FQ354" s="6" t="s">
        <v>95</v>
      </c>
      <c r="FR354" s="6" t="s">
        <v>95</v>
      </c>
      <c r="FS354" s="6" t="s">
        <v>95</v>
      </c>
      <c r="FT354" s="6" t="s">
        <v>95</v>
      </c>
      <c r="FU354" s="6" t="s">
        <v>95</v>
      </c>
      <c r="FV354" s="6" t="s">
        <v>95</v>
      </c>
      <c r="FW354" s="6" t="s">
        <v>95</v>
      </c>
      <c r="FX354" s="6" t="s">
        <v>95</v>
      </c>
      <c r="FY354" s="6" t="s">
        <v>95</v>
      </c>
      <c r="FZ354" s="6" t="s">
        <v>95</v>
      </c>
      <c r="GA354" s="6" t="s">
        <v>95</v>
      </c>
      <c r="GB354" s="6" t="s">
        <v>95</v>
      </c>
      <c r="GC354" s="6" t="s">
        <v>95</v>
      </c>
      <c r="GD354" s="6" t="s">
        <v>95</v>
      </c>
      <c r="GE354" s="6" t="s">
        <v>95</v>
      </c>
      <c r="GF354" s="6" t="s">
        <v>95</v>
      </c>
      <c r="GG354" s="6" t="s">
        <v>95</v>
      </c>
      <c r="GH354" s="6" t="s">
        <v>95</v>
      </c>
      <c r="GI354" s="6" t="s">
        <v>95</v>
      </c>
      <c r="GJ354" s="6" t="s">
        <v>95</v>
      </c>
      <c r="GK354" s="6" t="s">
        <v>95</v>
      </c>
      <c r="GL354" s="6" t="s">
        <v>95</v>
      </c>
      <c r="GM354" s="6" t="s">
        <v>95</v>
      </c>
      <c r="GN354" s="6" t="s">
        <v>95</v>
      </c>
      <c r="GO354" s="6" t="s">
        <v>95</v>
      </c>
      <c r="GP354" s="6" t="s">
        <v>95</v>
      </c>
      <c r="GQ354" s="6" t="s">
        <v>95</v>
      </c>
      <c r="GR354" s="6" t="s">
        <v>95</v>
      </c>
      <c r="GS354" s="6" t="s">
        <v>95</v>
      </c>
      <c r="GT354" s="6" t="s">
        <v>95</v>
      </c>
      <c r="GU354" s="6" t="s">
        <v>95</v>
      </c>
      <c r="GV354" s="6" t="s">
        <v>95</v>
      </c>
      <c r="GW354" s="6" t="s">
        <v>95</v>
      </c>
      <c r="GX354" s="6" t="s">
        <v>95</v>
      </c>
      <c r="GY354" s="6" t="s">
        <v>95</v>
      </c>
      <c r="GZ354" s="6" t="s">
        <v>95</v>
      </c>
      <c r="HA354" s="6" t="s">
        <v>95</v>
      </c>
      <c r="HB354" s="6" t="s">
        <v>95</v>
      </c>
      <c r="HC354" s="6" t="s">
        <v>95</v>
      </c>
      <c r="HD354" s="6" t="s">
        <v>95</v>
      </c>
      <c r="HE354" s="6" t="s">
        <v>95</v>
      </c>
      <c r="HF354" s="6" t="s">
        <v>95</v>
      </c>
      <c r="HG354" s="6" t="s">
        <v>95</v>
      </c>
      <c r="HH354" s="6" t="s">
        <v>95</v>
      </c>
      <c r="HI354" s="6" t="s">
        <v>95</v>
      </c>
      <c r="HJ354" s="6" t="s">
        <v>95</v>
      </c>
      <c r="HK354" s="6" t="s">
        <v>95</v>
      </c>
      <c r="HL354" s="6" t="s">
        <v>95</v>
      </c>
      <c r="HM354" s="6" t="s">
        <v>95</v>
      </c>
      <c r="HN354" s="6" t="s">
        <v>95</v>
      </c>
      <c r="HO354" s="6" t="s">
        <v>95</v>
      </c>
      <c r="HP354" s="6" t="s">
        <v>95</v>
      </c>
      <c r="HQ354" s="6" t="s">
        <v>95</v>
      </c>
      <c r="HR354" s="6" t="s">
        <v>95</v>
      </c>
      <c r="HS354" s="6" t="s">
        <v>95</v>
      </c>
      <c r="HT354" s="6" t="s">
        <v>95</v>
      </c>
      <c r="HU354" s="6" t="s">
        <v>95</v>
      </c>
      <c r="HV354" s="6" t="s">
        <v>95</v>
      </c>
      <c r="HW354" s="6" t="s">
        <v>95</v>
      </c>
      <c r="HX354" s="6" t="s">
        <v>95</v>
      </c>
      <c r="HY354" s="6" t="s">
        <v>95</v>
      </c>
      <c r="HZ354" s="6" t="s">
        <v>95</v>
      </c>
      <c r="IA354" s="6" t="s">
        <v>95</v>
      </c>
      <c r="IB354" s="6" t="s">
        <v>95</v>
      </c>
      <c r="ME354" s="7"/>
    </row>
    <row r="355" spans="2:343" x14ac:dyDescent="0.2">
      <c r="B355" s="64" t="s">
        <v>12</v>
      </c>
      <c r="C355" s="6">
        <v>21.61</v>
      </c>
      <c r="D355" s="6">
        <v>60.65</v>
      </c>
      <c r="E355" s="6">
        <v>34.9</v>
      </c>
      <c r="F355" s="6">
        <v>24.02</v>
      </c>
      <c r="G355" s="6">
        <v>39.28</v>
      </c>
      <c r="H355" s="6">
        <v>14.85</v>
      </c>
      <c r="I355" s="6">
        <v>22.67</v>
      </c>
      <c r="J355" s="6">
        <v>77.59</v>
      </c>
      <c r="K355" s="6">
        <v>60.27</v>
      </c>
      <c r="L355" s="6">
        <v>226.28</v>
      </c>
      <c r="M355" s="6">
        <v>23.72</v>
      </c>
      <c r="N355" s="6">
        <v>216.15</v>
      </c>
      <c r="O355" s="6">
        <v>261.39</v>
      </c>
      <c r="P355" s="6">
        <v>108.61</v>
      </c>
      <c r="Q355" s="6">
        <v>52.85</v>
      </c>
      <c r="R355" s="6">
        <v>69.87</v>
      </c>
      <c r="S355" s="6">
        <v>297.60000000000002</v>
      </c>
      <c r="T355" s="6">
        <v>81.39</v>
      </c>
      <c r="U355" s="6">
        <v>9.9600000000000009</v>
      </c>
      <c r="V355" s="6">
        <v>757.28</v>
      </c>
      <c r="W355" s="6">
        <v>28.53</v>
      </c>
      <c r="X355" s="6">
        <v>13.21</v>
      </c>
      <c r="Y355" s="6">
        <v>65.06</v>
      </c>
      <c r="Z355" s="6">
        <v>6.67</v>
      </c>
      <c r="AA355" s="6">
        <v>5.59</v>
      </c>
      <c r="AB355" s="6">
        <v>17.010000000000002</v>
      </c>
      <c r="AC355" s="6">
        <v>43.91</v>
      </c>
      <c r="AD355" s="6">
        <v>22.87</v>
      </c>
      <c r="AE355" s="6">
        <v>19.84</v>
      </c>
      <c r="AF355" s="6">
        <v>72.69</v>
      </c>
      <c r="AG355" s="6">
        <v>53.15</v>
      </c>
      <c r="AH355" s="6">
        <v>26.36</v>
      </c>
      <c r="AI355" s="6">
        <v>20.07</v>
      </c>
      <c r="AJ355" s="6">
        <v>55.81</v>
      </c>
      <c r="AK355" s="6">
        <v>221.53</v>
      </c>
      <c r="AL355" s="6">
        <v>36.68</v>
      </c>
      <c r="AM355" s="6">
        <v>6.97</v>
      </c>
      <c r="AN355" s="6">
        <v>4.3600000000000003</v>
      </c>
      <c r="AO355" s="6">
        <v>7.26</v>
      </c>
      <c r="AP355" s="6">
        <v>27.9</v>
      </c>
      <c r="AQ355" s="6">
        <v>16.170000000000002</v>
      </c>
      <c r="AR355" s="6">
        <v>123.25</v>
      </c>
      <c r="AS355" s="6">
        <v>153.83000000000001</v>
      </c>
      <c r="AT355" s="6">
        <v>212.42</v>
      </c>
      <c r="AU355" s="6">
        <v>623.79999999999995</v>
      </c>
      <c r="AV355" s="6">
        <v>66.709999999999994</v>
      </c>
      <c r="AW355" s="6">
        <v>509.58</v>
      </c>
      <c r="AX355" s="6">
        <v>90.48</v>
      </c>
      <c r="AY355" s="6">
        <v>44.45</v>
      </c>
      <c r="AZ355" s="6">
        <v>292.58</v>
      </c>
      <c r="BA355" s="6">
        <v>245.44</v>
      </c>
      <c r="BB355" s="6">
        <v>20.45</v>
      </c>
      <c r="BC355" s="6">
        <v>58624.26</v>
      </c>
      <c r="BD355" s="6">
        <v>55819.54</v>
      </c>
      <c r="BE355" s="6">
        <v>45163.86</v>
      </c>
      <c r="BF355" s="6">
        <v>36192.019999999997</v>
      </c>
      <c r="BG355" s="6">
        <v>16496.57</v>
      </c>
      <c r="BH355" s="6">
        <v>15419.93</v>
      </c>
      <c r="BI355" s="6">
        <v>13515.96</v>
      </c>
      <c r="BJ355" s="6">
        <v>12086.41</v>
      </c>
      <c r="BK355" s="6">
        <v>101.02</v>
      </c>
      <c r="BL355" s="6">
        <v>498.1</v>
      </c>
      <c r="BM355" s="6">
        <v>40.53</v>
      </c>
      <c r="BN355" s="6">
        <v>8.09</v>
      </c>
      <c r="BO355" s="6">
        <v>147.69999999999999</v>
      </c>
      <c r="BP355" s="6">
        <v>53.03</v>
      </c>
      <c r="BQ355" s="6">
        <v>221.4</v>
      </c>
      <c r="BR355" s="6">
        <v>13.89</v>
      </c>
      <c r="BS355" s="6">
        <v>206.27</v>
      </c>
      <c r="BT355" s="6">
        <v>92.64</v>
      </c>
      <c r="BU355" s="6">
        <v>472</v>
      </c>
      <c r="BV355" s="6">
        <v>46.65</v>
      </c>
      <c r="BW355" s="6">
        <v>25.05</v>
      </c>
      <c r="BX355" s="6">
        <v>8838.75</v>
      </c>
      <c r="BY355" s="6">
        <v>70.62</v>
      </c>
      <c r="BZ355" s="6">
        <v>94.82</v>
      </c>
      <c r="CA355" s="6">
        <v>9.17</v>
      </c>
      <c r="CB355" s="6">
        <v>1560.83</v>
      </c>
      <c r="CC355" s="6">
        <v>194.53</v>
      </c>
      <c r="CD355" s="6">
        <v>10.27</v>
      </c>
      <c r="CE355" s="6">
        <v>80.63</v>
      </c>
      <c r="CF355" s="6">
        <v>86.28</v>
      </c>
      <c r="CG355" s="6">
        <v>29.51</v>
      </c>
      <c r="CH355" s="6">
        <v>27.53</v>
      </c>
      <c r="CI355" s="6">
        <v>247.47</v>
      </c>
      <c r="CJ355" s="6">
        <v>3335.59</v>
      </c>
      <c r="CK355" s="6">
        <v>1550.82</v>
      </c>
      <c r="CL355" s="6">
        <v>32.17</v>
      </c>
      <c r="CM355" s="6">
        <v>25.92</v>
      </c>
      <c r="CN355" s="6">
        <v>356.14</v>
      </c>
      <c r="CO355" s="6">
        <v>1483.86</v>
      </c>
      <c r="CP355" s="6">
        <v>307.3</v>
      </c>
      <c r="CQ355" s="6">
        <v>77.599999999999994</v>
      </c>
      <c r="CR355" s="6">
        <v>7.31</v>
      </c>
      <c r="CS355" s="6">
        <v>177.09</v>
      </c>
      <c r="CT355" s="6">
        <v>888.47</v>
      </c>
      <c r="CU355" s="6">
        <v>36.64</v>
      </c>
      <c r="CV355" s="6">
        <v>118.42</v>
      </c>
      <c r="CW355" s="6">
        <v>93.14</v>
      </c>
      <c r="CX355" s="6">
        <v>1927.25</v>
      </c>
      <c r="CY355" s="6">
        <v>104.16</v>
      </c>
      <c r="CZ355" s="6">
        <v>32.01</v>
      </c>
      <c r="DA355" s="6">
        <v>839.45</v>
      </c>
      <c r="DB355" s="6">
        <v>1302.03</v>
      </c>
      <c r="DC355" s="6">
        <v>35.79</v>
      </c>
      <c r="DD355" s="6">
        <v>82.43</v>
      </c>
      <c r="DE355" s="6">
        <v>37.340000000000003</v>
      </c>
      <c r="DF355" s="6">
        <v>11.92</v>
      </c>
      <c r="DG355" s="6">
        <v>3355.65</v>
      </c>
      <c r="DH355" s="6">
        <v>78.459999999999994</v>
      </c>
      <c r="DI355" s="6">
        <v>967.67</v>
      </c>
      <c r="DJ355" s="6">
        <v>10.37</v>
      </c>
      <c r="DK355" s="6">
        <v>801.99</v>
      </c>
      <c r="DL355" s="6">
        <v>65.900000000000006</v>
      </c>
      <c r="DM355" s="6">
        <v>46.12</v>
      </c>
      <c r="DN355" s="6">
        <v>131.81</v>
      </c>
      <c r="DO355" s="6">
        <v>715.16</v>
      </c>
      <c r="DP355" s="6">
        <v>133.06</v>
      </c>
      <c r="DQ355" s="6">
        <v>30.59</v>
      </c>
      <c r="DR355" s="6">
        <v>35.89</v>
      </c>
      <c r="DS355" s="6">
        <v>8.57</v>
      </c>
      <c r="DT355" s="6">
        <v>11.62</v>
      </c>
      <c r="DU355" s="6">
        <v>93.59</v>
      </c>
      <c r="DV355" s="6">
        <v>765.42</v>
      </c>
      <c r="DW355" s="6">
        <v>12.38</v>
      </c>
      <c r="DX355" s="6">
        <v>1253.32</v>
      </c>
      <c r="DY355" s="6">
        <v>31.3</v>
      </c>
      <c r="DZ355" s="6">
        <v>97.49</v>
      </c>
      <c r="EA355" s="6">
        <v>12.04</v>
      </c>
      <c r="EB355" s="6">
        <v>33.72</v>
      </c>
      <c r="EC355" s="6">
        <v>43.37</v>
      </c>
      <c r="ED355" s="6">
        <v>124.93</v>
      </c>
      <c r="EE355" s="6">
        <v>14.95</v>
      </c>
      <c r="EF355" s="6">
        <v>119.34</v>
      </c>
      <c r="EG355" s="6">
        <v>20.78</v>
      </c>
      <c r="EH355" s="6">
        <v>1732.36</v>
      </c>
      <c r="EI355" s="6">
        <v>87.72</v>
      </c>
      <c r="EJ355" s="6">
        <v>127.98</v>
      </c>
      <c r="EK355" s="6">
        <v>2337.16</v>
      </c>
      <c r="EL355" s="6">
        <v>65.819999999999993</v>
      </c>
      <c r="EM355" s="6">
        <v>8.17</v>
      </c>
      <c r="EN355" s="6">
        <v>45.3</v>
      </c>
      <c r="EO355" s="6">
        <v>176.03</v>
      </c>
      <c r="EP355" s="6">
        <v>106.36</v>
      </c>
      <c r="EQ355" s="6">
        <v>56.01</v>
      </c>
      <c r="ER355" s="6">
        <v>17.21</v>
      </c>
      <c r="ES355" s="6">
        <v>10.75</v>
      </c>
      <c r="ET355" s="6">
        <v>328.57</v>
      </c>
      <c r="EU355" s="6">
        <v>92.69</v>
      </c>
      <c r="EV355" s="6">
        <v>13.39</v>
      </c>
      <c r="EW355" s="6">
        <v>205.44</v>
      </c>
      <c r="EX355" s="6">
        <v>17.43</v>
      </c>
      <c r="EY355" s="6">
        <v>92.36</v>
      </c>
      <c r="EZ355" s="6">
        <v>573.53</v>
      </c>
      <c r="FA355" s="6">
        <v>453.41</v>
      </c>
      <c r="FB355" s="6">
        <v>6.34</v>
      </c>
      <c r="FC355" s="6" t="s">
        <v>95</v>
      </c>
      <c r="FD355" s="6" t="s">
        <v>95</v>
      </c>
      <c r="FE355" s="6" t="s">
        <v>95</v>
      </c>
      <c r="FF355" s="6" t="s">
        <v>95</v>
      </c>
      <c r="FG355" s="6" t="s">
        <v>95</v>
      </c>
      <c r="FH355" s="6" t="s">
        <v>95</v>
      </c>
      <c r="FI355" s="6" t="s">
        <v>95</v>
      </c>
      <c r="FJ355" s="6" t="s">
        <v>95</v>
      </c>
      <c r="FK355" s="6" t="s">
        <v>95</v>
      </c>
      <c r="FL355" s="6" t="s">
        <v>95</v>
      </c>
      <c r="FM355" s="6" t="s">
        <v>95</v>
      </c>
      <c r="FN355" s="6" t="s">
        <v>95</v>
      </c>
      <c r="FO355" s="6" t="s">
        <v>95</v>
      </c>
      <c r="FP355" s="6" t="s">
        <v>95</v>
      </c>
      <c r="FQ355" s="6" t="s">
        <v>95</v>
      </c>
      <c r="FR355" s="6" t="s">
        <v>95</v>
      </c>
      <c r="FS355" s="6" t="s">
        <v>95</v>
      </c>
      <c r="FT355" s="6" t="s">
        <v>95</v>
      </c>
      <c r="FU355" s="6" t="s">
        <v>95</v>
      </c>
      <c r="FV355" s="6" t="s">
        <v>95</v>
      </c>
      <c r="FW355" s="6" t="s">
        <v>95</v>
      </c>
      <c r="FX355" s="6" t="s">
        <v>95</v>
      </c>
      <c r="FY355" s="6" t="s">
        <v>95</v>
      </c>
      <c r="FZ355" s="6" t="s">
        <v>95</v>
      </c>
      <c r="GA355" s="6" t="s">
        <v>95</v>
      </c>
      <c r="GB355" s="6" t="s">
        <v>95</v>
      </c>
      <c r="GC355" s="6" t="s">
        <v>95</v>
      </c>
      <c r="GD355" s="6" t="s">
        <v>95</v>
      </c>
      <c r="GE355" s="6" t="s">
        <v>95</v>
      </c>
      <c r="GF355" s="6" t="s">
        <v>95</v>
      </c>
      <c r="GG355" s="6" t="s">
        <v>95</v>
      </c>
      <c r="GH355" s="6" t="s">
        <v>95</v>
      </c>
      <c r="GI355" s="6" t="s">
        <v>95</v>
      </c>
      <c r="GJ355" s="6" t="s">
        <v>95</v>
      </c>
      <c r="GK355" s="6" t="s">
        <v>95</v>
      </c>
      <c r="GL355" s="6" t="s">
        <v>95</v>
      </c>
      <c r="GM355" s="6" t="s">
        <v>95</v>
      </c>
      <c r="GN355" s="6" t="s">
        <v>95</v>
      </c>
      <c r="GO355" s="6" t="s">
        <v>95</v>
      </c>
      <c r="GP355" s="6" t="s">
        <v>95</v>
      </c>
      <c r="GQ355" s="6" t="s">
        <v>95</v>
      </c>
      <c r="GR355" s="6" t="s">
        <v>95</v>
      </c>
      <c r="GS355" s="6" t="s">
        <v>95</v>
      </c>
      <c r="GT355" s="6" t="s">
        <v>95</v>
      </c>
      <c r="GU355" s="6" t="s">
        <v>95</v>
      </c>
      <c r="GV355" s="6" t="s">
        <v>95</v>
      </c>
      <c r="GW355" s="6" t="s">
        <v>95</v>
      </c>
      <c r="GX355" s="6" t="s">
        <v>95</v>
      </c>
      <c r="GY355" s="6" t="s">
        <v>95</v>
      </c>
      <c r="GZ355" s="6" t="s">
        <v>95</v>
      </c>
      <c r="HA355" s="6" t="s">
        <v>95</v>
      </c>
      <c r="HB355" s="6" t="s">
        <v>95</v>
      </c>
      <c r="HC355" s="6" t="s">
        <v>95</v>
      </c>
      <c r="HD355" s="6" t="s">
        <v>95</v>
      </c>
      <c r="HE355" s="6" t="s">
        <v>95</v>
      </c>
      <c r="HF355" s="6" t="s">
        <v>95</v>
      </c>
      <c r="HG355" s="6" t="s">
        <v>95</v>
      </c>
      <c r="HH355" s="6" t="s">
        <v>95</v>
      </c>
      <c r="HI355" s="6" t="s">
        <v>95</v>
      </c>
      <c r="HJ355" s="6" t="s">
        <v>95</v>
      </c>
      <c r="HK355" s="6" t="s">
        <v>95</v>
      </c>
      <c r="HL355" s="6" t="s">
        <v>95</v>
      </c>
      <c r="HM355" s="6" t="s">
        <v>95</v>
      </c>
      <c r="HN355" s="6" t="s">
        <v>95</v>
      </c>
      <c r="HO355" s="6" t="s">
        <v>95</v>
      </c>
      <c r="HP355" s="6" t="s">
        <v>95</v>
      </c>
      <c r="HQ355" s="6" t="s">
        <v>95</v>
      </c>
      <c r="HR355" s="6" t="s">
        <v>95</v>
      </c>
      <c r="HS355" s="6" t="s">
        <v>95</v>
      </c>
      <c r="HT355" s="6" t="s">
        <v>95</v>
      </c>
      <c r="HU355" s="6" t="s">
        <v>95</v>
      </c>
      <c r="HV355" s="6" t="s">
        <v>95</v>
      </c>
      <c r="HW355" s="6" t="s">
        <v>95</v>
      </c>
      <c r="HX355" s="6" t="s">
        <v>95</v>
      </c>
      <c r="HY355" s="6" t="s">
        <v>95</v>
      </c>
      <c r="HZ355" s="6" t="s">
        <v>95</v>
      </c>
      <c r="IA355" s="6" t="s">
        <v>95</v>
      </c>
      <c r="IB355" s="6" t="s">
        <v>95</v>
      </c>
      <c r="ME355" s="7"/>
    </row>
    <row r="356" spans="2:343" x14ac:dyDescent="0.2">
      <c r="B356" s="64" t="s">
        <v>13</v>
      </c>
      <c r="C356" s="6">
        <v>8.09</v>
      </c>
      <c r="D356" s="6">
        <v>8.09</v>
      </c>
      <c r="E356" s="6">
        <v>8.09</v>
      </c>
      <c r="F356" s="6">
        <v>8.09</v>
      </c>
      <c r="G356" s="6">
        <v>8.09</v>
      </c>
      <c r="H356" s="6">
        <v>8.09</v>
      </c>
      <c r="I356" s="6">
        <v>8.09</v>
      </c>
      <c r="J356" s="6">
        <v>8.09</v>
      </c>
      <c r="K356" s="6">
        <v>8.09</v>
      </c>
      <c r="L356" s="6">
        <v>8.09</v>
      </c>
      <c r="M356" s="6">
        <v>8.09</v>
      </c>
      <c r="N356" s="6">
        <v>8.09</v>
      </c>
      <c r="O356" s="6">
        <v>8.09</v>
      </c>
      <c r="P356" s="6">
        <v>8.09</v>
      </c>
      <c r="Q356" s="6">
        <v>8.09</v>
      </c>
      <c r="R356" s="6">
        <v>8.09</v>
      </c>
      <c r="S356" s="6">
        <v>8.09</v>
      </c>
      <c r="T356" s="6">
        <v>8.09</v>
      </c>
      <c r="U356" s="6">
        <v>8.09</v>
      </c>
      <c r="V356" s="6">
        <v>8.09</v>
      </c>
      <c r="W356" s="6">
        <v>8.09</v>
      </c>
      <c r="X356" s="6">
        <v>8.09</v>
      </c>
      <c r="Y356" s="6">
        <v>8.09</v>
      </c>
      <c r="Z356" s="6">
        <v>8.09</v>
      </c>
      <c r="AA356" s="6">
        <v>8.09</v>
      </c>
      <c r="AB356" s="6">
        <v>8.09</v>
      </c>
      <c r="AC356" s="6">
        <v>8.09</v>
      </c>
      <c r="AD356" s="6">
        <v>8.09</v>
      </c>
      <c r="AE356" s="6">
        <v>8.09</v>
      </c>
      <c r="AF356" s="6">
        <v>8.09</v>
      </c>
      <c r="AG356" s="6">
        <v>8.09</v>
      </c>
      <c r="AH356" s="6">
        <v>8.09</v>
      </c>
      <c r="AI356" s="6">
        <v>8.09</v>
      </c>
      <c r="AJ356" s="6">
        <v>8.09</v>
      </c>
      <c r="AK356" s="6">
        <v>8.09</v>
      </c>
      <c r="AL356" s="6">
        <v>8.09</v>
      </c>
      <c r="AM356" s="6">
        <v>8.09</v>
      </c>
      <c r="AN356" s="6">
        <v>8.09</v>
      </c>
      <c r="AO356" s="6">
        <v>8.09</v>
      </c>
      <c r="AP356" s="6">
        <v>8.09</v>
      </c>
      <c r="AQ356" s="6">
        <v>8.09</v>
      </c>
      <c r="AR356" s="6">
        <v>8.09</v>
      </c>
      <c r="AS356" s="6">
        <v>8.09</v>
      </c>
      <c r="AT356" s="6">
        <v>8.09</v>
      </c>
      <c r="AU356" s="6">
        <v>8.09</v>
      </c>
      <c r="AV356" s="6">
        <v>8.09</v>
      </c>
      <c r="AW356" s="6">
        <v>8.09</v>
      </c>
      <c r="AX356" s="6">
        <v>8.09</v>
      </c>
      <c r="AY356" s="6">
        <v>8.09</v>
      </c>
      <c r="AZ356" s="6">
        <v>8.09</v>
      </c>
      <c r="BA356" s="6">
        <v>8.09</v>
      </c>
      <c r="BB356" s="6">
        <v>8.09</v>
      </c>
      <c r="BC356" s="6">
        <v>8.09</v>
      </c>
      <c r="BD356" s="6">
        <v>8.09</v>
      </c>
      <c r="BE356" s="6">
        <v>8.09</v>
      </c>
      <c r="BF356" s="6">
        <v>8.09</v>
      </c>
      <c r="BG356" s="6">
        <v>8.09</v>
      </c>
      <c r="BH356" s="6">
        <v>8.09</v>
      </c>
      <c r="BI356" s="6">
        <v>8.09</v>
      </c>
      <c r="BJ356" s="6">
        <v>8.09</v>
      </c>
      <c r="BK356" s="6">
        <v>8.09</v>
      </c>
      <c r="BL356" s="6">
        <v>8.09</v>
      </c>
      <c r="BM356" s="6">
        <v>8.09</v>
      </c>
      <c r="BN356" s="6">
        <v>8.09</v>
      </c>
      <c r="BO356" s="6">
        <v>8.09</v>
      </c>
      <c r="BP356" s="6">
        <v>8.09</v>
      </c>
      <c r="BQ356" s="6">
        <v>8.09</v>
      </c>
      <c r="BR356" s="6">
        <v>8.09</v>
      </c>
      <c r="BS356" s="6">
        <v>8.09</v>
      </c>
      <c r="BT356" s="6">
        <v>8.09</v>
      </c>
      <c r="BU356" s="6">
        <v>8.09</v>
      </c>
      <c r="BV356" s="6">
        <v>8.09</v>
      </c>
      <c r="BW356" s="6">
        <v>8.09</v>
      </c>
      <c r="BX356" s="6">
        <v>8.09</v>
      </c>
      <c r="BY356" s="6">
        <v>8.09</v>
      </c>
      <c r="BZ356" s="6">
        <v>8.09</v>
      </c>
      <c r="CA356" s="6">
        <v>8.09</v>
      </c>
      <c r="CB356" s="6">
        <v>8.09</v>
      </c>
      <c r="CC356" s="6">
        <v>8.09</v>
      </c>
      <c r="CD356" s="6">
        <v>8.09</v>
      </c>
      <c r="CE356" s="6">
        <v>8.09</v>
      </c>
      <c r="CF356" s="6">
        <v>8.09</v>
      </c>
      <c r="CG356" s="6">
        <v>8.09</v>
      </c>
      <c r="CH356" s="6">
        <v>8.09</v>
      </c>
      <c r="CI356" s="6">
        <v>8.09</v>
      </c>
      <c r="CJ356" s="6">
        <v>8.09</v>
      </c>
      <c r="CK356" s="6">
        <v>8.09</v>
      </c>
      <c r="CL356" s="6">
        <v>8.09</v>
      </c>
      <c r="CM356" s="6">
        <v>8.09</v>
      </c>
      <c r="CN356" s="6">
        <v>8.09</v>
      </c>
      <c r="CO356" s="6">
        <v>8.09</v>
      </c>
      <c r="CP356" s="6">
        <v>8.09</v>
      </c>
      <c r="CQ356" s="6">
        <v>8.09</v>
      </c>
      <c r="CR356" s="6">
        <v>8.09</v>
      </c>
      <c r="CS356" s="6">
        <v>8.09</v>
      </c>
      <c r="CT356" s="6">
        <v>8.09</v>
      </c>
      <c r="CU356" s="6">
        <v>8.09</v>
      </c>
      <c r="CV356" s="6">
        <v>8.09</v>
      </c>
      <c r="CW356" s="6">
        <v>8.09</v>
      </c>
      <c r="CX356" s="6">
        <v>8.09</v>
      </c>
      <c r="CY356" s="6">
        <v>8.09</v>
      </c>
      <c r="CZ356" s="6">
        <v>8.09</v>
      </c>
      <c r="DA356" s="6">
        <v>8.09</v>
      </c>
      <c r="DB356" s="6">
        <v>8.09</v>
      </c>
      <c r="DC356" s="6">
        <v>8.09</v>
      </c>
      <c r="DD356" s="6">
        <v>8.09</v>
      </c>
      <c r="DE356" s="6">
        <v>8.09</v>
      </c>
      <c r="DF356" s="6">
        <v>8.09</v>
      </c>
      <c r="DG356" s="6">
        <v>8.09</v>
      </c>
      <c r="DH356" s="6">
        <v>8.09</v>
      </c>
      <c r="DI356" s="6">
        <v>8.09</v>
      </c>
      <c r="DJ356" s="6">
        <v>8.09</v>
      </c>
      <c r="DK356" s="6">
        <v>8.09</v>
      </c>
      <c r="DL356" s="6">
        <v>8.09</v>
      </c>
      <c r="DM356" s="6">
        <v>8.09</v>
      </c>
      <c r="DN356" s="6">
        <v>8.09</v>
      </c>
      <c r="DO356" s="6">
        <v>8.09</v>
      </c>
      <c r="DP356" s="6">
        <v>8.09</v>
      </c>
      <c r="DQ356" s="6">
        <v>8.09</v>
      </c>
      <c r="DR356" s="6">
        <v>8.09</v>
      </c>
      <c r="DS356" s="6">
        <v>8.09</v>
      </c>
      <c r="DT356" s="6">
        <v>8.09</v>
      </c>
      <c r="DU356" s="6">
        <v>8.09</v>
      </c>
      <c r="DV356" s="6">
        <v>8.09</v>
      </c>
      <c r="DW356" s="6">
        <v>8.09</v>
      </c>
      <c r="DX356" s="6">
        <v>8.09</v>
      </c>
      <c r="DY356" s="6">
        <v>8.09</v>
      </c>
      <c r="DZ356" s="6">
        <v>8.09</v>
      </c>
      <c r="EA356" s="6">
        <v>8.09</v>
      </c>
      <c r="EB356" s="6">
        <v>8.09</v>
      </c>
      <c r="EC356" s="6">
        <v>8.09</v>
      </c>
      <c r="ED356" s="6">
        <v>8.09</v>
      </c>
      <c r="EE356" s="6">
        <v>8.09</v>
      </c>
      <c r="EF356" s="6">
        <v>8.09</v>
      </c>
      <c r="EG356" s="6">
        <v>8.09</v>
      </c>
      <c r="EH356" s="6">
        <v>8.09</v>
      </c>
      <c r="EI356" s="6">
        <v>8.09</v>
      </c>
      <c r="EJ356" s="6">
        <v>8.09</v>
      </c>
      <c r="EK356" s="6">
        <v>8.09</v>
      </c>
      <c r="EL356" s="6">
        <v>8.09</v>
      </c>
      <c r="EM356" s="6">
        <v>8.09</v>
      </c>
      <c r="EN356" s="6">
        <v>8.09</v>
      </c>
      <c r="EO356" s="6">
        <v>8.09</v>
      </c>
      <c r="EP356" s="6">
        <v>8.09</v>
      </c>
      <c r="EQ356" s="6">
        <v>8.09</v>
      </c>
      <c r="ER356" s="6">
        <v>8.09</v>
      </c>
      <c r="ES356" s="6">
        <v>8.09</v>
      </c>
      <c r="ET356" s="6">
        <v>8.09</v>
      </c>
      <c r="EU356" s="6">
        <v>8.09</v>
      </c>
      <c r="EV356" s="6">
        <v>8.09</v>
      </c>
      <c r="EW356" s="6">
        <v>8.09</v>
      </c>
      <c r="EX356" s="6">
        <v>8.09</v>
      </c>
      <c r="EY356" s="6">
        <v>8.09</v>
      </c>
      <c r="EZ356" s="6">
        <v>8.09</v>
      </c>
      <c r="FA356" s="6">
        <v>8.09</v>
      </c>
      <c r="FB356" s="6">
        <v>8.09</v>
      </c>
      <c r="FC356" s="6" t="s">
        <v>95</v>
      </c>
      <c r="FD356" s="6" t="s">
        <v>95</v>
      </c>
      <c r="FE356" s="6" t="s">
        <v>95</v>
      </c>
      <c r="FF356" s="6" t="s">
        <v>95</v>
      </c>
      <c r="FG356" s="6" t="s">
        <v>95</v>
      </c>
      <c r="FH356" s="6" t="s">
        <v>95</v>
      </c>
      <c r="FI356" s="6" t="s">
        <v>95</v>
      </c>
      <c r="FJ356" s="6" t="s">
        <v>95</v>
      </c>
      <c r="FK356" s="6" t="s">
        <v>95</v>
      </c>
      <c r="FL356" s="6" t="s">
        <v>95</v>
      </c>
      <c r="FM356" s="6" t="s">
        <v>95</v>
      </c>
      <c r="FN356" s="6" t="s">
        <v>95</v>
      </c>
      <c r="FO356" s="6" t="s">
        <v>95</v>
      </c>
      <c r="FP356" s="6" t="s">
        <v>95</v>
      </c>
      <c r="FQ356" s="6" t="s">
        <v>95</v>
      </c>
      <c r="FR356" s="6" t="s">
        <v>95</v>
      </c>
      <c r="FS356" s="6" t="s">
        <v>95</v>
      </c>
      <c r="FT356" s="6" t="s">
        <v>95</v>
      </c>
      <c r="FU356" s="6" t="s">
        <v>95</v>
      </c>
      <c r="FV356" s="6" t="s">
        <v>95</v>
      </c>
      <c r="FW356" s="6" t="s">
        <v>95</v>
      </c>
      <c r="FX356" s="6" t="s">
        <v>95</v>
      </c>
      <c r="FY356" s="6" t="s">
        <v>95</v>
      </c>
      <c r="FZ356" s="6" t="s">
        <v>95</v>
      </c>
      <c r="GA356" s="6" t="s">
        <v>95</v>
      </c>
      <c r="GB356" s="6" t="s">
        <v>95</v>
      </c>
      <c r="GC356" s="6" t="s">
        <v>95</v>
      </c>
      <c r="GD356" s="6" t="s">
        <v>95</v>
      </c>
      <c r="GE356" s="6" t="s">
        <v>95</v>
      </c>
      <c r="GF356" s="6" t="s">
        <v>95</v>
      </c>
      <c r="GG356" s="6" t="s">
        <v>95</v>
      </c>
      <c r="GH356" s="6" t="s">
        <v>95</v>
      </c>
      <c r="GI356" s="6" t="s">
        <v>95</v>
      </c>
      <c r="GJ356" s="6" t="s">
        <v>95</v>
      </c>
      <c r="GK356" s="6" t="s">
        <v>95</v>
      </c>
      <c r="GL356" s="6" t="s">
        <v>95</v>
      </c>
      <c r="GM356" s="6" t="s">
        <v>95</v>
      </c>
      <c r="GN356" s="6" t="s">
        <v>95</v>
      </c>
      <c r="GO356" s="6" t="s">
        <v>95</v>
      </c>
      <c r="GP356" s="6" t="s">
        <v>95</v>
      </c>
      <c r="GQ356" s="6" t="s">
        <v>95</v>
      </c>
      <c r="GR356" s="6" t="s">
        <v>95</v>
      </c>
      <c r="GS356" s="6" t="s">
        <v>95</v>
      </c>
      <c r="GT356" s="6" t="s">
        <v>95</v>
      </c>
      <c r="GU356" s="6" t="s">
        <v>95</v>
      </c>
      <c r="GV356" s="6" t="s">
        <v>95</v>
      </c>
      <c r="GW356" s="6" t="s">
        <v>95</v>
      </c>
      <c r="GX356" s="6" t="s">
        <v>95</v>
      </c>
      <c r="GY356" s="6" t="s">
        <v>95</v>
      </c>
      <c r="GZ356" s="6" t="s">
        <v>95</v>
      </c>
      <c r="HA356" s="6" t="s">
        <v>95</v>
      </c>
      <c r="HB356" s="6" t="s">
        <v>95</v>
      </c>
      <c r="HC356" s="6" t="s">
        <v>95</v>
      </c>
      <c r="HD356" s="6" t="s">
        <v>95</v>
      </c>
      <c r="HE356" s="6" t="s">
        <v>95</v>
      </c>
      <c r="HF356" s="6" t="s">
        <v>95</v>
      </c>
      <c r="HG356" s="6" t="s">
        <v>95</v>
      </c>
      <c r="HH356" s="6" t="s">
        <v>95</v>
      </c>
      <c r="HI356" s="6" t="s">
        <v>95</v>
      </c>
      <c r="HJ356" s="6" t="s">
        <v>95</v>
      </c>
      <c r="HK356" s="6" t="s">
        <v>95</v>
      </c>
      <c r="HL356" s="6" t="s">
        <v>95</v>
      </c>
      <c r="HM356" s="6" t="s">
        <v>95</v>
      </c>
      <c r="HN356" s="6" t="s">
        <v>95</v>
      </c>
      <c r="HO356" s="6" t="s">
        <v>95</v>
      </c>
      <c r="HP356" s="6" t="s">
        <v>95</v>
      </c>
      <c r="HQ356" s="6" t="s">
        <v>95</v>
      </c>
      <c r="HR356" s="6" t="s">
        <v>95</v>
      </c>
      <c r="HS356" s="6" t="s">
        <v>95</v>
      </c>
      <c r="HT356" s="6" t="s">
        <v>95</v>
      </c>
      <c r="HU356" s="6" t="s">
        <v>95</v>
      </c>
      <c r="HV356" s="6" t="s">
        <v>95</v>
      </c>
      <c r="HW356" s="6" t="s">
        <v>95</v>
      </c>
      <c r="HX356" s="6" t="s">
        <v>95</v>
      </c>
      <c r="HY356" s="6" t="s">
        <v>95</v>
      </c>
      <c r="HZ356" s="6" t="s">
        <v>95</v>
      </c>
      <c r="IA356" s="6" t="s">
        <v>95</v>
      </c>
      <c r="IB356" s="6" t="s">
        <v>95</v>
      </c>
      <c r="ME356" s="7"/>
    </row>
    <row r="357" spans="2:343" x14ac:dyDescent="0.2">
      <c r="B357" s="63"/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6">
        <v>0</v>
      </c>
      <c r="BT357" s="6">
        <v>0</v>
      </c>
      <c r="BU357" s="6">
        <v>0</v>
      </c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  <c r="FO357" s="6">
        <v>0</v>
      </c>
      <c r="FP357" s="6">
        <v>0</v>
      </c>
      <c r="FQ357" s="6">
        <v>0</v>
      </c>
      <c r="FR357" s="6">
        <v>0</v>
      </c>
      <c r="FS357" s="6">
        <v>0</v>
      </c>
      <c r="FT357" s="6">
        <v>0</v>
      </c>
      <c r="FU357" s="6">
        <v>0</v>
      </c>
      <c r="FV357" s="6">
        <v>0</v>
      </c>
      <c r="FW357" s="6">
        <v>0</v>
      </c>
      <c r="FX357" s="6">
        <v>0</v>
      </c>
      <c r="FY357" s="6">
        <v>0</v>
      </c>
      <c r="FZ357" s="6">
        <v>0</v>
      </c>
      <c r="GA357" s="6">
        <v>0</v>
      </c>
      <c r="GB357" s="6">
        <v>0</v>
      </c>
      <c r="GC357" s="6">
        <v>0</v>
      </c>
      <c r="GD357" s="6">
        <v>0</v>
      </c>
      <c r="GE357" s="6">
        <v>0</v>
      </c>
      <c r="GF357" s="6">
        <v>0</v>
      </c>
      <c r="GG357" s="6">
        <v>0</v>
      </c>
      <c r="GH357" s="6">
        <v>0</v>
      </c>
      <c r="GI357" s="6">
        <v>0</v>
      </c>
      <c r="GJ357" s="6">
        <v>0</v>
      </c>
      <c r="GK357" s="6">
        <v>0</v>
      </c>
      <c r="GL357" s="6">
        <v>0</v>
      </c>
      <c r="GM357" s="6">
        <v>0</v>
      </c>
      <c r="GN357" s="6">
        <v>0</v>
      </c>
      <c r="GO357" s="6">
        <v>0</v>
      </c>
      <c r="GP357" s="6">
        <v>0</v>
      </c>
      <c r="GQ357" s="6">
        <v>0</v>
      </c>
      <c r="GR357" s="6">
        <v>0</v>
      </c>
      <c r="GS357" s="6">
        <v>0</v>
      </c>
      <c r="GT357" s="6">
        <v>0</v>
      </c>
      <c r="GU357" s="6">
        <v>0</v>
      </c>
      <c r="GV357" s="6">
        <v>0</v>
      </c>
      <c r="GW357" s="6">
        <v>0</v>
      </c>
      <c r="GX357" s="6">
        <v>0</v>
      </c>
      <c r="GY357" s="6">
        <v>0</v>
      </c>
      <c r="GZ357" s="6">
        <v>0</v>
      </c>
      <c r="HA357" s="6">
        <v>0</v>
      </c>
      <c r="HB357" s="6">
        <v>0</v>
      </c>
      <c r="HC357" s="6">
        <v>0</v>
      </c>
      <c r="HD357" s="6">
        <v>0</v>
      </c>
      <c r="HE357" s="6">
        <v>0</v>
      </c>
      <c r="HF357" s="6">
        <v>0</v>
      </c>
      <c r="HG357" s="6">
        <v>0</v>
      </c>
      <c r="HH357" s="6">
        <v>0</v>
      </c>
      <c r="HI357" s="6">
        <v>0</v>
      </c>
      <c r="HJ357" s="6">
        <v>0</v>
      </c>
      <c r="HK357" s="6">
        <v>0</v>
      </c>
      <c r="HL357" s="6">
        <v>0</v>
      </c>
      <c r="HM357" s="6">
        <v>0</v>
      </c>
      <c r="HN357" s="6">
        <v>0</v>
      </c>
      <c r="HO357" s="6">
        <v>0</v>
      </c>
      <c r="HP357" s="6">
        <v>0</v>
      </c>
      <c r="HQ357" s="6">
        <v>0</v>
      </c>
      <c r="HR357" s="6">
        <v>0</v>
      </c>
      <c r="HS357" s="6">
        <v>0</v>
      </c>
      <c r="HT357" s="6">
        <v>0</v>
      </c>
      <c r="HU357" s="6">
        <v>0</v>
      </c>
      <c r="HV357" s="6">
        <v>0</v>
      </c>
      <c r="HW357" s="6">
        <v>0</v>
      </c>
      <c r="HX357" s="6">
        <v>0</v>
      </c>
      <c r="HY357" s="6">
        <v>0</v>
      </c>
      <c r="HZ357" s="6">
        <v>0</v>
      </c>
      <c r="IA357" s="6">
        <v>0</v>
      </c>
      <c r="IB357" s="6">
        <v>0</v>
      </c>
      <c r="ME357" s="7"/>
    </row>
    <row r="358" spans="2:343" x14ac:dyDescent="0.2">
      <c r="B358" s="69" t="s">
        <v>46</v>
      </c>
      <c r="C358" s="6">
        <v>2202.4699999999998</v>
      </c>
      <c r="D358" s="6">
        <v>2211.65</v>
      </c>
      <c r="E358" s="6">
        <v>2213.6</v>
      </c>
      <c r="F358" s="6">
        <v>2217</v>
      </c>
      <c r="G358" s="6">
        <v>2223.64</v>
      </c>
      <c r="H358" s="6">
        <v>2224.33</v>
      </c>
      <c r="I358" s="6">
        <v>2229.91</v>
      </c>
      <c r="J358" s="6">
        <v>2239.94</v>
      </c>
      <c r="K358" s="6">
        <v>2243.66</v>
      </c>
      <c r="L358" s="6">
        <v>2269.79</v>
      </c>
      <c r="M358" s="6">
        <v>2261.9299999999998</v>
      </c>
      <c r="N358" s="6">
        <v>2264.59</v>
      </c>
      <c r="O358" s="6">
        <v>2271.42</v>
      </c>
      <c r="P358" s="6">
        <v>2275.58</v>
      </c>
      <c r="Q358" s="6">
        <v>2279.02</v>
      </c>
      <c r="R358" s="6">
        <v>2290.21</v>
      </c>
      <c r="S358" s="6">
        <v>2292.98</v>
      </c>
      <c r="T358" s="6">
        <v>2295.63</v>
      </c>
      <c r="U358" s="6">
        <v>2307.7600000000002</v>
      </c>
      <c r="V358" s="6">
        <v>2312.35</v>
      </c>
      <c r="W358" s="6">
        <v>2318.19</v>
      </c>
      <c r="X358" s="6">
        <v>2324.4899999999998</v>
      </c>
      <c r="Y358" s="6">
        <v>2336.54</v>
      </c>
      <c r="Z358" s="6">
        <v>2337.9899999999998</v>
      </c>
      <c r="AA358" s="6">
        <v>2360.37</v>
      </c>
      <c r="AB358" s="6">
        <v>2366.6</v>
      </c>
      <c r="AC358" s="6">
        <v>2370.02</v>
      </c>
      <c r="AD358" s="6">
        <v>2382.21</v>
      </c>
      <c r="AE358" s="6">
        <v>2386.62</v>
      </c>
      <c r="AF358" s="6">
        <v>2389.9</v>
      </c>
      <c r="AG358" s="6">
        <v>2396.69</v>
      </c>
      <c r="AH358" s="6">
        <v>2392.37</v>
      </c>
      <c r="AI358" s="6">
        <v>2408.62</v>
      </c>
      <c r="AJ358" s="6">
        <v>2411.62</v>
      </c>
      <c r="AK358" s="6">
        <v>2418.48</v>
      </c>
      <c r="AL358" s="6">
        <v>2432.0700000000002</v>
      </c>
      <c r="AM358" s="6">
        <v>2435.89</v>
      </c>
      <c r="AN358" s="6">
        <v>2439.0100000000002</v>
      </c>
      <c r="AO358" s="6">
        <v>2447.14</v>
      </c>
      <c r="AP358" s="6">
        <v>2452.54</v>
      </c>
      <c r="AQ358" s="6">
        <v>2464.1999999999998</v>
      </c>
      <c r="AR358" s="6">
        <v>2464.0500000000002</v>
      </c>
      <c r="AS358" s="6">
        <v>2470.02</v>
      </c>
      <c r="AT358" s="6">
        <v>2471.02</v>
      </c>
      <c r="AU358" s="6">
        <v>2473.3000000000002</v>
      </c>
      <c r="AV358" s="6">
        <v>2488.33</v>
      </c>
      <c r="AW358" s="6">
        <v>2495.5100000000002</v>
      </c>
      <c r="AX358" s="6">
        <v>2499.81</v>
      </c>
      <c r="AY358" s="6">
        <v>2505.41</v>
      </c>
      <c r="AZ358" s="6">
        <v>2526.5100000000002</v>
      </c>
      <c r="BA358" s="6">
        <v>2533.66</v>
      </c>
      <c r="BB358" s="6">
        <v>2532.69</v>
      </c>
      <c r="BC358" s="6">
        <v>2532.77</v>
      </c>
      <c r="BD358" s="6">
        <v>2544.12</v>
      </c>
      <c r="BE358" s="6">
        <v>2544.66</v>
      </c>
      <c r="BF358" s="6">
        <v>2550.52</v>
      </c>
      <c r="BG358" s="6">
        <v>2552.9</v>
      </c>
      <c r="BH358" s="6">
        <v>2554.33</v>
      </c>
      <c r="BI358" s="6">
        <v>2552.7800000000002</v>
      </c>
      <c r="BJ358" s="6">
        <v>2567.15</v>
      </c>
      <c r="BK358" s="6">
        <v>2605.02</v>
      </c>
      <c r="BL358" s="6">
        <v>2600.79</v>
      </c>
      <c r="BM358" s="6">
        <v>2610.7800000000002</v>
      </c>
      <c r="BN358" s="6">
        <v>2613.39</v>
      </c>
      <c r="BO358" s="6">
        <v>2614.39</v>
      </c>
      <c r="BP358" s="6">
        <v>2624.44</v>
      </c>
      <c r="BQ358" s="6">
        <v>2639.11</v>
      </c>
      <c r="BR358" s="6">
        <v>2644.34</v>
      </c>
      <c r="BS358" s="6">
        <v>2648.69</v>
      </c>
      <c r="BT358" s="6">
        <v>2652.65</v>
      </c>
      <c r="BU358" s="6">
        <v>2670.46</v>
      </c>
      <c r="BV358" s="6">
        <v>2674.89</v>
      </c>
      <c r="BW358" s="6">
        <v>2680.84</v>
      </c>
      <c r="BX358" s="6">
        <v>2685.93</v>
      </c>
      <c r="BY358" s="6">
        <v>2691.63</v>
      </c>
      <c r="BZ358" s="6">
        <v>2694.5</v>
      </c>
      <c r="CA358" s="6">
        <v>2733.72</v>
      </c>
      <c r="CB358" s="6">
        <v>2738.45</v>
      </c>
      <c r="CC358" s="6">
        <v>2746.14</v>
      </c>
      <c r="CD358" s="6">
        <v>2750.6</v>
      </c>
      <c r="CE358" s="6">
        <v>2763.02</v>
      </c>
      <c r="CF358" s="6">
        <v>2767.61</v>
      </c>
      <c r="CG358" s="6">
        <v>2774.48</v>
      </c>
      <c r="CH358" s="6">
        <v>2795.78</v>
      </c>
      <c r="CI358" s="6">
        <v>2801.57</v>
      </c>
      <c r="CJ358" s="6">
        <v>2804.77</v>
      </c>
      <c r="CK358" s="6">
        <v>2813.94</v>
      </c>
      <c r="CL358" s="6">
        <v>2818.2</v>
      </c>
      <c r="CM358" s="6">
        <v>2824.85</v>
      </c>
      <c r="CN358" s="6">
        <v>2839.74</v>
      </c>
      <c r="CO358" s="6">
        <v>2848.27</v>
      </c>
      <c r="CP358" s="6">
        <v>2856.79</v>
      </c>
      <c r="CQ358" s="6">
        <v>2860.98</v>
      </c>
      <c r="CR358" s="6">
        <v>2866.52</v>
      </c>
      <c r="CS358" s="6">
        <v>2878.26</v>
      </c>
      <c r="CT358" s="6">
        <v>2883.86</v>
      </c>
      <c r="CU358" s="6">
        <v>2884.64</v>
      </c>
      <c r="CV358" s="6">
        <v>2898.78</v>
      </c>
      <c r="CW358" s="6">
        <v>2904.04</v>
      </c>
      <c r="CX358" s="6">
        <v>2910.63</v>
      </c>
      <c r="CY358" s="6">
        <v>2911.34</v>
      </c>
      <c r="CZ358" s="6">
        <v>2936.93</v>
      </c>
      <c r="DA358" s="6">
        <v>2941.94</v>
      </c>
      <c r="DB358" s="6">
        <v>2948.33</v>
      </c>
      <c r="DC358" s="6">
        <v>3454.54</v>
      </c>
      <c r="DD358" s="6">
        <v>3458.58</v>
      </c>
      <c r="DE358" s="6">
        <v>3458.92</v>
      </c>
      <c r="DF358" s="6">
        <v>3465.93</v>
      </c>
      <c r="DG358" s="6">
        <v>3482.78</v>
      </c>
      <c r="DH358" s="6">
        <v>3486.75</v>
      </c>
      <c r="DI358" s="6">
        <v>3494.11</v>
      </c>
      <c r="DJ358" s="6">
        <v>3516.43</v>
      </c>
      <c r="DK358" s="6">
        <v>3521.42</v>
      </c>
      <c r="DL358" s="6">
        <v>3525.67</v>
      </c>
      <c r="DM358" s="6">
        <v>3550.14</v>
      </c>
      <c r="DN358" s="6">
        <v>3558.13</v>
      </c>
      <c r="DO358" s="6">
        <v>3568.42</v>
      </c>
      <c r="DP358" s="6">
        <v>3578.28</v>
      </c>
      <c r="DQ358" s="6">
        <v>3581.64</v>
      </c>
      <c r="DR358" s="6">
        <v>3588.06</v>
      </c>
      <c r="DS358" s="6">
        <v>3599.07</v>
      </c>
      <c r="DT358" s="6">
        <v>3621.5</v>
      </c>
      <c r="DU358" s="6">
        <v>3629.5</v>
      </c>
      <c r="DV358" s="6">
        <v>3652.55</v>
      </c>
      <c r="DW358" s="6">
        <v>3665.77</v>
      </c>
      <c r="DX358" s="6">
        <v>3670.47</v>
      </c>
      <c r="DY358" s="6">
        <v>3677.55</v>
      </c>
      <c r="DZ358" s="6">
        <v>3681.57</v>
      </c>
      <c r="EA358" s="6">
        <v>3691.34</v>
      </c>
      <c r="EB358" s="6">
        <v>3749.15</v>
      </c>
      <c r="EC358" s="6">
        <v>3763.78</v>
      </c>
      <c r="ED358" s="6">
        <v>3783.66</v>
      </c>
      <c r="EE358" s="6">
        <v>3787.18</v>
      </c>
      <c r="EF358" s="6">
        <v>3793.62</v>
      </c>
      <c r="EG358" s="6">
        <v>3801.72</v>
      </c>
      <c r="EH358" s="6">
        <v>3811.27</v>
      </c>
      <c r="EI358" s="6">
        <v>3822.06</v>
      </c>
      <c r="EJ358" s="6">
        <v>3855.72</v>
      </c>
      <c r="EK358" s="6">
        <v>3862.1</v>
      </c>
      <c r="EL358" s="6">
        <v>3872.55</v>
      </c>
      <c r="EM358" s="6">
        <v>3880.76</v>
      </c>
      <c r="EN358" s="6">
        <v>3903.06</v>
      </c>
      <c r="EO358" s="6">
        <v>3912.72</v>
      </c>
      <c r="EP358" s="6">
        <v>3924.6</v>
      </c>
      <c r="EQ358" s="6">
        <v>3938.87</v>
      </c>
      <c r="ER358" s="6">
        <v>3959.5</v>
      </c>
      <c r="ES358" s="6">
        <v>3975.11</v>
      </c>
      <c r="ET358" s="6">
        <v>3990.04</v>
      </c>
      <c r="EU358" s="6">
        <v>3987.71</v>
      </c>
      <c r="EV358" s="6">
        <v>4005.44</v>
      </c>
      <c r="EW358" s="6">
        <v>4014.18</v>
      </c>
      <c r="EX358" s="6">
        <v>4019.67</v>
      </c>
      <c r="EY358" s="6">
        <v>4027.45</v>
      </c>
      <c r="EZ358" s="6">
        <v>4035.5</v>
      </c>
      <c r="FA358" s="6">
        <v>4065.81</v>
      </c>
      <c r="FB358" s="6">
        <v>4074.64</v>
      </c>
      <c r="FC358" s="6" t="s">
        <v>95</v>
      </c>
      <c r="FD358" s="6" t="s">
        <v>95</v>
      </c>
      <c r="FE358" s="6" t="s">
        <v>95</v>
      </c>
      <c r="FF358" s="6" t="s">
        <v>95</v>
      </c>
      <c r="FG358" s="6" t="s">
        <v>95</v>
      </c>
      <c r="FH358" s="6" t="s">
        <v>95</v>
      </c>
      <c r="FI358" s="6" t="s">
        <v>95</v>
      </c>
      <c r="FJ358" s="6" t="s">
        <v>95</v>
      </c>
      <c r="FK358" s="6" t="s">
        <v>95</v>
      </c>
      <c r="FL358" s="6" t="s">
        <v>95</v>
      </c>
      <c r="FM358" s="6" t="s">
        <v>95</v>
      </c>
      <c r="FN358" s="6" t="s">
        <v>95</v>
      </c>
      <c r="FO358" s="6" t="s">
        <v>95</v>
      </c>
      <c r="FP358" s="6" t="s">
        <v>95</v>
      </c>
      <c r="FQ358" s="6" t="s">
        <v>95</v>
      </c>
      <c r="FR358" s="6" t="s">
        <v>95</v>
      </c>
      <c r="FS358" s="6" t="s">
        <v>95</v>
      </c>
      <c r="FT358" s="6" t="s">
        <v>95</v>
      </c>
      <c r="FU358" s="6" t="s">
        <v>95</v>
      </c>
      <c r="FV358" s="6" t="s">
        <v>95</v>
      </c>
      <c r="FW358" s="6" t="s">
        <v>95</v>
      </c>
      <c r="FX358" s="6" t="s">
        <v>95</v>
      </c>
      <c r="FY358" s="6" t="s">
        <v>95</v>
      </c>
      <c r="FZ358" s="6" t="s">
        <v>95</v>
      </c>
      <c r="GA358" s="6" t="s">
        <v>95</v>
      </c>
      <c r="GB358" s="6" t="s">
        <v>95</v>
      </c>
      <c r="GC358" s="6" t="s">
        <v>95</v>
      </c>
      <c r="GD358" s="6" t="s">
        <v>95</v>
      </c>
      <c r="GE358" s="6" t="s">
        <v>95</v>
      </c>
      <c r="GF358" s="6" t="s">
        <v>95</v>
      </c>
      <c r="GG358" s="6" t="s">
        <v>95</v>
      </c>
      <c r="GH358" s="6" t="s">
        <v>95</v>
      </c>
      <c r="GI358" s="6" t="s">
        <v>95</v>
      </c>
      <c r="GJ358" s="6" t="s">
        <v>95</v>
      </c>
      <c r="GK358" s="6" t="s">
        <v>95</v>
      </c>
      <c r="GL358" s="6" t="s">
        <v>95</v>
      </c>
      <c r="GM358" s="6" t="s">
        <v>95</v>
      </c>
      <c r="GN358" s="6" t="s">
        <v>95</v>
      </c>
      <c r="GO358" s="6" t="s">
        <v>95</v>
      </c>
      <c r="GP358" s="6" t="s">
        <v>95</v>
      </c>
      <c r="GQ358" s="6" t="s">
        <v>95</v>
      </c>
      <c r="GR358" s="6" t="s">
        <v>95</v>
      </c>
      <c r="GS358" s="6" t="s">
        <v>95</v>
      </c>
      <c r="GT358" s="6" t="s">
        <v>95</v>
      </c>
      <c r="GU358" s="6" t="s">
        <v>95</v>
      </c>
      <c r="GV358" s="6" t="s">
        <v>95</v>
      </c>
      <c r="GW358" s="6" t="s">
        <v>95</v>
      </c>
      <c r="GX358" s="6" t="s">
        <v>95</v>
      </c>
      <c r="GY358" s="6" t="s">
        <v>95</v>
      </c>
      <c r="GZ358" s="6" t="s">
        <v>95</v>
      </c>
      <c r="HA358" s="6" t="s">
        <v>95</v>
      </c>
      <c r="HB358" s="6" t="s">
        <v>95</v>
      </c>
      <c r="HC358" s="6" t="s">
        <v>95</v>
      </c>
      <c r="HD358" s="6" t="s">
        <v>95</v>
      </c>
      <c r="HE358" s="6" t="s">
        <v>95</v>
      </c>
      <c r="HF358" s="6" t="s">
        <v>95</v>
      </c>
      <c r="HG358" s="6" t="s">
        <v>95</v>
      </c>
      <c r="HH358" s="6" t="s">
        <v>95</v>
      </c>
      <c r="HI358" s="6" t="s">
        <v>95</v>
      </c>
      <c r="HJ358" s="6" t="s">
        <v>95</v>
      </c>
      <c r="HK358" s="6" t="s">
        <v>95</v>
      </c>
      <c r="HL358" s="6" t="s">
        <v>95</v>
      </c>
      <c r="HM358" s="6" t="s">
        <v>95</v>
      </c>
      <c r="HN358" s="6" t="s">
        <v>95</v>
      </c>
      <c r="HO358" s="6" t="s">
        <v>95</v>
      </c>
      <c r="HP358" s="6" t="s">
        <v>95</v>
      </c>
      <c r="HQ358" s="6" t="s">
        <v>95</v>
      </c>
      <c r="HR358" s="6" t="s">
        <v>95</v>
      </c>
      <c r="HS358" s="6" t="s">
        <v>95</v>
      </c>
      <c r="HT358" s="6" t="s">
        <v>95</v>
      </c>
      <c r="HU358" s="6" t="s">
        <v>95</v>
      </c>
      <c r="HV358" s="6" t="s">
        <v>95</v>
      </c>
      <c r="HW358" s="6" t="s">
        <v>95</v>
      </c>
      <c r="HX358" s="6" t="s">
        <v>95</v>
      </c>
      <c r="HY358" s="6" t="s">
        <v>95</v>
      </c>
      <c r="HZ358" s="6" t="s">
        <v>95</v>
      </c>
      <c r="IA358" s="6" t="s">
        <v>95</v>
      </c>
      <c r="IB358" s="6" t="s">
        <v>95</v>
      </c>
      <c r="ME358" s="7"/>
    </row>
    <row r="359" spans="2:343" x14ac:dyDescent="0.2">
      <c r="B359" s="63"/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F359" s="6">
        <v>0</v>
      </c>
      <c r="HG359" s="6">
        <v>0</v>
      </c>
      <c r="HH359" s="6">
        <v>0</v>
      </c>
      <c r="HI359" s="6">
        <v>0</v>
      </c>
      <c r="HJ359" s="6">
        <v>0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0</v>
      </c>
      <c r="HV359" s="6">
        <v>0</v>
      </c>
      <c r="HW359" s="6">
        <v>0</v>
      </c>
      <c r="HX359" s="6">
        <v>0</v>
      </c>
      <c r="HY359" s="6">
        <v>0</v>
      </c>
      <c r="HZ359" s="6">
        <v>0</v>
      </c>
      <c r="IA359" s="6">
        <v>0</v>
      </c>
      <c r="IB359" s="6">
        <v>0</v>
      </c>
      <c r="ME359" s="7"/>
    </row>
    <row r="360" spans="2:343" x14ac:dyDescent="0.2">
      <c r="B360" s="69" t="s">
        <v>32</v>
      </c>
      <c r="C360" s="6">
        <v>-336972.91</v>
      </c>
      <c r="D360" s="6">
        <v>-334781.99</v>
      </c>
      <c r="E360" s="6">
        <v>-358309.6</v>
      </c>
      <c r="F360" s="6">
        <v>-364816.37</v>
      </c>
      <c r="G360" s="6">
        <v>-370758.34</v>
      </c>
      <c r="H360" s="6">
        <v>-359933.03</v>
      </c>
      <c r="I360" s="6">
        <v>-352046.13</v>
      </c>
      <c r="J360" s="6">
        <v>-348038.66</v>
      </c>
      <c r="K360" s="6">
        <v>-335174.06</v>
      </c>
      <c r="L360" s="6">
        <v>-323051.39</v>
      </c>
      <c r="M360" s="6">
        <v>-333898.90000000002</v>
      </c>
      <c r="N360" s="6">
        <v>-333776.90000000002</v>
      </c>
      <c r="O360" s="6">
        <v>-350143.53</v>
      </c>
      <c r="P360" s="6">
        <v>-317427.07</v>
      </c>
      <c r="Q360" s="6">
        <v>-185007.78</v>
      </c>
      <c r="R360" s="6">
        <v>-204459.23</v>
      </c>
      <c r="S360" s="6">
        <v>-232759.81</v>
      </c>
      <c r="T360" s="6">
        <v>-243568.01</v>
      </c>
      <c r="U360" s="6">
        <v>-236716.74</v>
      </c>
      <c r="V360" s="6">
        <v>-235472.89</v>
      </c>
      <c r="W360" s="6">
        <v>-238508.63</v>
      </c>
      <c r="X360" s="6">
        <v>-253893.2</v>
      </c>
      <c r="Y360" s="6">
        <v>-250989</v>
      </c>
      <c r="Z360" s="6">
        <v>-245973.18</v>
      </c>
      <c r="AA360" s="6">
        <v>-244449.82</v>
      </c>
      <c r="AB360" s="6">
        <v>-255392.47</v>
      </c>
      <c r="AC360" s="6">
        <v>-239133.42</v>
      </c>
      <c r="AD360" s="6">
        <v>-230589.63</v>
      </c>
      <c r="AE360" s="6">
        <v>-238456.24</v>
      </c>
      <c r="AF360" s="6">
        <v>-241828.6</v>
      </c>
      <c r="AG360" s="6">
        <v>-241073.54</v>
      </c>
      <c r="AH360" s="6">
        <v>-222917.72</v>
      </c>
      <c r="AI360" s="6">
        <v>-217312.35</v>
      </c>
      <c r="AJ360" s="6">
        <v>-217908.24</v>
      </c>
      <c r="AK360" s="6">
        <v>-230078.14</v>
      </c>
      <c r="AL360" s="6">
        <v>-218521.37</v>
      </c>
      <c r="AM360" s="6">
        <v>-225084.82</v>
      </c>
      <c r="AN360" s="6">
        <v>-217407.97</v>
      </c>
      <c r="AO360" s="6">
        <v>-204714.75</v>
      </c>
      <c r="AP360" s="6">
        <v>-181271.92</v>
      </c>
      <c r="AQ360" s="6">
        <v>-176618.35</v>
      </c>
      <c r="AR360" s="6">
        <v>-185865.83</v>
      </c>
      <c r="AS360" s="6">
        <v>-180287.52</v>
      </c>
      <c r="AT360" s="6">
        <v>-181180.79</v>
      </c>
      <c r="AU360" s="6">
        <v>-172218.54</v>
      </c>
      <c r="AV360" s="6">
        <v>-138811.22</v>
      </c>
      <c r="AW360" s="6">
        <v>-137296.93</v>
      </c>
      <c r="AX360" s="6">
        <v>-136014.29999999999</v>
      </c>
      <c r="AY360" s="6">
        <v>-130877.8</v>
      </c>
      <c r="AZ360" s="6">
        <v>-122475.16</v>
      </c>
      <c r="BA360" s="6">
        <v>-125239.89</v>
      </c>
      <c r="BB360" s="6">
        <v>-127862.88</v>
      </c>
      <c r="BC360" s="6">
        <v>-109291.89</v>
      </c>
      <c r="BD360" s="6">
        <v>-95946.39</v>
      </c>
      <c r="BE360" s="6">
        <v>-98024.09</v>
      </c>
      <c r="BF360" s="6">
        <v>-116123.93</v>
      </c>
      <c r="BG360" s="6">
        <v>-131843.01</v>
      </c>
      <c r="BH360" s="6">
        <v>-138409.69</v>
      </c>
      <c r="BI360" s="6">
        <v>-139286.01999999999</v>
      </c>
      <c r="BJ360" s="6">
        <v>-149687.28</v>
      </c>
      <c r="BK360" s="6">
        <v>-154475</v>
      </c>
      <c r="BL360" s="6">
        <v>-157459.85</v>
      </c>
      <c r="BM360" s="6">
        <v>-165343.54999999999</v>
      </c>
      <c r="BN360" s="6">
        <v>-168109.66</v>
      </c>
      <c r="BO360" s="6">
        <v>-161963.14000000001</v>
      </c>
      <c r="BP360" s="6">
        <v>-145050.65</v>
      </c>
      <c r="BQ360" s="6">
        <v>-115678.68</v>
      </c>
      <c r="BR360" s="6">
        <v>-126192.96000000001</v>
      </c>
      <c r="BS360" s="6">
        <v>-107779.68</v>
      </c>
      <c r="BT360" s="6">
        <v>-104891.39</v>
      </c>
      <c r="BU360" s="6">
        <v>-89149.88</v>
      </c>
      <c r="BV360" s="6">
        <v>-76597.22</v>
      </c>
      <c r="BW360" s="6">
        <v>-89992.69</v>
      </c>
      <c r="BX360" s="6">
        <v>-107007.86</v>
      </c>
      <c r="BY360" s="6">
        <v>-116512.37</v>
      </c>
      <c r="BZ360" s="6">
        <v>-116033.54</v>
      </c>
      <c r="CA360" s="6">
        <v>-139837.4</v>
      </c>
      <c r="CB360" s="6">
        <v>-161773.65</v>
      </c>
      <c r="CC360" s="6">
        <v>-167399.20000000001</v>
      </c>
      <c r="CD360" s="6">
        <v>-161695.42000000001</v>
      </c>
      <c r="CE360" s="6">
        <v>-167846.33</v>
      </c>
      <c r="CF360" s="6">
        <v>-174365.03</v>
      </c>
      <c r="CG360" s="6">
        <v>-198101.9</v>
      </c>
      <c r="CH360" s="6">
        <v>-195643.21</v>
      </c>
      <c r="CI360" s="6">
        <v>-185486.15</v>
      </c>
      <c r="CJ360" s="6">
        <v>-192539.56</v>
      </c>
      <c r="CK360" s="6">
        <v>-209236.18</v>
      </c>
      <c r="CL360" s="6">
        <v>-216448.64000000001</v>
      </c>
      <c r="CM360" s="6">
        <v>-226858.91</v>
      </c>
      <c r="CN360" s="6">
        <v>-241936.55</v>
      </c>
      <c r="CO360" s="6">
        <v>-245652.03</v>
      </c>
      <c r="CP360" s="6">
        <v>-239577.64</v>
      </c>
      <c r="CQ360" s="6">
        <v>-232099.83</v>
      </c>
      <c r="CR360" s="6">
        <v>-239591.88</v>
      </c>
      <c r="CS360" s="6">
        <v>-231689.97</v>
      </c>
      <c r="CT360" s="6">
        <v>-246047.56</v>
      </c>
      <c r="CU360" s="6">
        <v>-228500.45</v>
      </c>
      <c r="CV360" s="6">
        <v>-218236.92</v>
      </c>
      <c r="CW360" s="6">
        <v>-222234.17</v>
      </c>
      <c r="CX360" s="6">
        <v>-223033.36</v>
      </c>
      <c r="CY360" s="6">
        <v>-211890.16</v>
      </c>
      <c r="CZ360" s="6">
        <v>-217694.7</v>
      </c>
      <c r="DA360" s="6">
        <v>-208163.48</v>
      </c>
      <c r="DB360" s="6">
        <v>-204829.64</v>
      </c>
      <c r="DC360" s="6">
        <v>-232640</v>
      </c>
      <c r="DD360" s="6">
        <v>-251130.51</v>
      </c>
      <c r="DE360" s="6">
        <v>-255770.39</v>
      </c>
      <c r="DF360" s="6">
        <v>-269830.78999999998</v>
      </c>
      <c r="DG360" s="6">
        <v>-288470.71999999997</v>
      </c>
      <c r="DH360" s="6">
        <v>-278324.40999999997</v>
      </c>
      <c r="DI360" s="6">
        <v>-266552.15999999997</v>
      </c>
      <c r="DJ360" s="6">
        <v>-268882.05</v>
      </c>
      <c r="DK360" s="6">
        <v>-271674.65000000002</v>
      </c>
      <c r="DL360" s="6">
        <v>-279875.65000000002</v>
      </c>
      <c r="DM360" s="6">
        <v>-295671.52</v>
      </c>
      <c r="DN360" s="6">
        <v>-291738.08</v>
      </c>
      <c r="DO360" s="6">
        <v>-284725.01</v>
      </c>
      <c r="DP360" s="6">
        <v>-282083.89</v>
      </c>
      <c r="DQ360" s="6">
        <v>-266243.69</v>
      </c>
      <c r="DR360" s="6">
        <v>-246864.79</v>
      </c>
      <c r="DS360" s="6">
        <v>-237891.83</v>
      </c>
      <c r="DT360" s="6">
        <v>-237495.02</v>
      </c>
      <c r="DU360" s="6">
        <v>-238749.2</v>
      </c>
      <c r="DV360" s="6">
        <v>-232990.25</v>
      </c>
      <c r="DW360" s="6">
        <v>-249232.89</v>
      </c>
      <c r="DX360" s="6">
        <v>-240613.85</v>
      </c>
      <c r="DY360" s="6">
        <v>-236446.15</v>
      </c>
      <c r="DZ360" s="6">
        <v>-237568.42</v>
      </c>
      <c r="EA360" s="6">
        <v>-233850.16</v>
      </c>
      <c r="EB360" s="6">
        <v>-245620.06</v>
      </c>
      <c r="EC360" s="6">
        <v>-235584.97</v>
      </c>
      <c r="ED360" s="6">
        <v>-196182.2</v>
      </c>
      <c r="EE360" s="6">
        <v>-190317.07</v>
      </c>
      <c r="EF360" s="6">
        <v>-222999.2</v>
      </c>
      <c r="EG360" s="6">
        <v>-247814.81</v>
      </c>
      <c r="EH360" s="6">
        <v>-233248.82</v>
      </c>
      <c r="EI360" s="6">
        <v>-220191.23</v>
      </c>
      <c r="EJ360" s="6">
        <v>-206638.36</v>
      </c>
      <c r="EK360" s="6">
        <v>-206224.19</v>
      </c>
      <c r="EL360" s="6">
        <v>-214196.31</v>
      </c>
      <c r="EM360" s="6">
        <v>-197268.54</v>
      </c>
      <c r="EN360" s="6">
        <v>-179676.73</v>
      </c>
      <c r="EO360" s="6">
        <v>-172625.38</v>
      </c>
      <c r="EP360" s="6">
        <v>-171284.31</v>
      </c>
      <c r="EQ360" s="6">
        <v>-147606.81</v>
      </c>
      <c r="ER360" s="6">
        <v>-92559.05</v>
      </c>
      <c r="ES360" s="6">
        <v>-78450.100000000006</v>
      </c>
      <c r="ET360" s="6">
        <v>-67987.009999999995</v>
      </c>
      <c r="EU360" s="6">
        <v>-85218.84</v>
      </c>
      <c r="EV360" s="6">
        <v>-79755.039999999994</v>
      </c>
      <c r="EW360" s="6">
        <v>-74186.600000000006</v>
      </c>
      <c r="EX360" s="6">
        <v>-87933.5</v>
      </c>
      <c r="EY360" s="6">
        <v>-86659.73</v>
      </c>
      <c r="EZ360" s="6">
        <v>-79774.03</v>
      </c>
      <c r="FA360" s="6">
        <v>-76493.67</v>
      </c>
      <c r="FB360" s="6">
        <v>-77794.06</v>
      </c>
      <c r="FC360" s="6" t="s">
        <v>95</v>
      </c>
      <c r="FD360" s="6" t="s">
        <v>95</v>
      </c>
      <c r="FE360" s="6" t="s">
        <v>95</v>
      </c>
      <c r="FF360" s="6" t="s">
        <v>95</v>
      </c>
      <c r="FG360" s="6" t="s">
        <v>95</v>
      </c>
      <c r="FH360" s="6" t="s">
        <v>95</v>
      </c>
      <c r="FI360" s="6" t="s">
        <v>95</v>
      </c>
      <c r="FJ360" s="6" t="s">
        <v>95</v>
      </c>
      <c r="FK360" s="6" t="s">
        <v>95</v>
      </c>
      <c r="FL360" s="6" t="s">
        <v>95</v>
      </c>
      <c r="FM360" s="6" t="s">
        <v>95</v>
      </c>
      <c r="FN360" s="6" t="s">
        <v>95</v>
      </c>
      <c r="FO360" s="6" t="s">
        <v>95</v>
      </c>
      <c r="FP360" s="6" t="s">
        <v>95</v>
      </c>
      <c r="FQ360" s="6" t="s">
        <v>95</v>
      </c>
      <c r="FR360" s="6" t="s">
        <v>95</v>
      </c>
      <c r="FS360" s="6" t="s">
        <v>95</v>
      </c>
      <c r="FT360" s="6" t="s">
        <v>95</v>
      </c>
      <c r="FU360" s="6" t="s">
        <v>95</v>
      </c>
      <c r="FV360" s="6" t="s">
        <v>95</v>
      </c>
      <c r="FW360" s="6" t="s">
        <v>95</v>
      </c>
      <c r="FX360" s="6" t="s">
        <v>95</v>
      </c>
      <c r="FY360" s="6" t="s">
        <v>95</v>
      </c>
      <c r="FZ360" s="6" t="s">
        <v>95</v>
      </c>
      <c r="GA360" s="6" t="s">
        <v>95</v>
      </c>
      <c r="GB360" s="6" t="s">
        <v>95</v>
      </c>
      <c r="GC360" s="6" t="s">
        <v>95</v>
      </c>
      <c r="GD360" s="6" t="s">
        <v>95</v>
      </c>
      <c r="GE360" s="6" t="s">
        <v>95</v>
      </c>
      <c r="GF360" s="6" t="s">
        <v>95</v>
      </c>
      <c r="GG360" s="6" t="s">
        <v>95</v>
      </c>
      <c r="GH360" s="6" t="s">
        <v>95</v>
      </c>
      <c r="GI360" s="6" t="s">
        <v>95</v>
      </c>
      <c r="GJ360" s="6" t="s">
        <v>95</v>
      </c>
      <c r="GK360" s="6" t="s">
        <v>95</v>
      </c>
      <c r="GL360" s="6" t="s">
        <v>95</v>
      </c>
      <c r="GM360" s="6" t="s">
        <v>95</v>
      </c>
      <c r="GN360" s="6" t="s">
        <v>95</v>
      </c>
      <c r="GO360" s="6" t="s">
        <v>95</v>
      </c>
      <c r="GP360" s="6" t="s">
        <v>95</v>
      </c>
      <c r="GQ360" s="6" t="s">
        <v>95</v>
      </c>
      <c r="GR360" s="6" t="s">
        <v>95</v>
      </c>
      <c r="GS360" s="6" t="s">
        <v>95</v>
      </c>
      <c r="GT360" s="6" t="s">
        <v>95</v>
      </c>
      <c r="GU360" s="6" t="s">
        <v>95</v>
      </c>
      <c r="GV360" s="6" t="s">
        <v>95</v>
      </c>
      <c r="GW360" s="6" t="s">
        <v>95</v>
      </c>
      <c r="GX360" s="6" t="s">
        <v>95</v>
      </c>
      <c r="GY360" s="6" t="s">
        <v>95</v>
      </c>
      <c r="GZ360" s="6" t="s">
        <v>95</v>
      </c>
      <c r="HA360" s="6" t="s">
        <v>95</v>
      </c>
      <c r="HB360" s="6" t="s">
        <v>95</v>
      </c>
      <c r="HC360" s="6" t="s">
        <v>95</v>
      </c>
      <c r="HD360" s="6" t="s">
        <v>95</v>
      </c>
      <c r="HE360" s="6" t="s">
        <v>95</v>
      </c>
      <c r="HF360" s="6" t="s">
        <v>95</v>
      </c>
      <c r="HG360" s="6" t="s">
        <v>95</v>
      </c>
      <c r="HH360" s="6" t="s">
        <v>95</v>
      </c>
      <c r="HI360" s="6" t="s">
        <v>95</v>
      </c>
      <c r="HJ360" s="6" t="s">
        <v>95</v>
      </c>
      <c r="HK360" s="6" t="s">
        <v>95</v>
      </c>
      <c r="HL360" s="6" t="s">
        <v>95</v>
      </c>
      <c r="HM360" s="6" t="s">
        <v>95</v>
      </c>
      <c r="HN360" s="6" t="s">
        <v>95</v>
      </c>
      <c r="HO360" s="6" t="s">
        <v>95</v>
      </c>
      <c r="HP360" s="6" t="s">
        <v>95</v>
      </c>
      <c r="HQ360" s="6" t="s">
        <v>95</v>
      </c>
      <c r="HR360" s="6" t="s">
        <v>95</v>
      </c>
      <c r="HS360" s="6" t="s">
        <v>95</v>
      </c>
      <c r="HT360" s="6" t="s">
        <v>95</v>
      </c>
      <c r="HU360" s="6" t="s">
        <v>95</v>
      </c>
      <c r="HV360" s="6" t="s">
        <v>95</v>
      </c>
      <c r="HW360" s="6" t="s">
        <v>95</v>
      </c>
      <c r="HX360" s="6" t="s">
        <v>95</v>
      </c>
      <c r="HY360" s="6" t="s">
        <v>95</v>
      </c>
      <c r="HZ360" s="6" t="s">
        <v>95</v>
      </c>
      <c r="IA360" s="6" t="s">
        <v>95</v>
      </c>
      <c r="IB360" s="6" t="s">
        <v>95</v>
      </c>
      <c r="ME360" s="7"/>
    </row>
    <row r="361" spans="2:343" x14ac:dyDescent="0.2">
      <c r="B361" s="65" t="s">
        <v>33</v>
      </c>
      <c r="C361" s="6">
        <v>-336265.48</v>
      </c>
      <c r="D361" s="6">
        <v>-334074.56</v>
      </c>
      <c r="E361" s="6">
        <v>-357604.35</v>
      </c>
      <c r="F361" s="6">
        <v>-364111.12</v>
      </c>
      <c r="G361" s="6">
        <v>-370053.08</v>
      </c>
      <c r="H361" s="6">
        <v>-359227.78</v>
      </c>
      <c r="I361" s="6">
        <v>-351340.88</v>
      </c>
      <c r="J361" s="6">
        <v>-347333.41</v>
      </c>
      <c r="K361" s="6">
        <v>-334468.8</v>
      </c>
      <c r="L361" s="6">
        <v>-322346.13</v>
      </c>
      <c r="M361" s="6">
        <v>-333193.65000000002</v>
      </c>
      <c r="N361" s="6">
        <v>-333071.65000000002</v>
      </c>
      <c r="O361" s="6">
        <v>-349438.28</v>
      </c>
      <c r="P361" s="6">
        <v>-316721.82</v>
      </c>
      <c r="Q361" s="6">
        <v>-184302.53</v>
      </c>
      <c r="R361" s="6">
        <v>-203753.98</v>
      </c>
      <c r="S361" s="6">
        <v>-232054.56</v>
      </c>
      <c r="T361" s="6">
        <v>-242865.97</v>
      </c>
      <c r="U361" s="6">
        <v>-236014.7</v>
      </c>
      <c r="V361" s="6">
        <v>-234773.04</v>
      </c>
      <c r="W361" s="6">
        <v>-237808.78</v>
      </c>
      <c r="X361" s="6">
        <v>-253193.35</v>
      </c>
      <c r="Y361" s="6">
        <v>-250289.15</v>
      </c>
      <c r="Z361" s="6">
        <v>-245273.33</v>
      </c>
      <c r="AA361" s="6">
        <v>-243749.97</v>
      </c>
      <c r="AB361" s="6">
        <v>-254692.62</v>
      </c>
      <c r="AC361" s="6">
        <v>-238433.57</v>
      </c>
      <c r="AD361" s="6">
        <v>-229889.78</v>
      </c>
      <c r="AE361" s="6">
        <v>-237756.39</v>
      </c>
      <c r="AF361" s="6">
        <v>-241128.75</v>
      </c>
      <c r="AG361" s="6">
        <v>-240373.69</v>
      </c>
      <c r="AH361" s="6">
        <v>-222217.87</v>
      </c>
      <c r="AI361" s="6">
        <v>-216612.5</v>
      </c>
      <c r="AJ361" s="6">
        <v>-217208.39</v>
      </c>
      <c r="AK361" s="6">
        <v>-229384.28</v>
      </c>
      <c r="AL361" s="6">
        <v>-217827.51</v>
      </c>
      <c r="AM361" s="6">
        <v>-224390.96</v>
      </c>
      <c r="AN361" s="6">
        <v>-216714.11</v>
      </c>
      <c r="AO361" s="6">
        <v>-204020.89</v>
      </c>
      <c r="AP361" s="6">
        <v>-180578.06</v>
      </c>
      <c r="AQ361" s="6">
        <v>-175924.49</v>
      </c>
      <c r="AR361" s="6">
        <v>-185203.33</v>
      </c>
      <c r="AS361" s="6">
        <v>-179625.02</v>
      </c>
      <c r="AT361" s="6">
        <v>-180518.29</v>
      </c>
      <c r="AU361" s="6">
        <v>-171556.04</v>
      </c>
      <c r="AV361" s="6">
        <v>-138148.72</v>
      </c>
      <c r="AW361" s="6">
        <v>-136634.43</v>
      </c>
      <c r="AX361" s="6">
        <v>-135354.04</v>
      </c>
      <c r="AY361" s="6">
        <v>-130217.54</v>
      </c>
      <c r="AZ361" s="6">
        <v>-121956.31</v>
      </c>
      <c r="BA361" s="6">
        <v>-124721.04</v>
      </c>
      <c r="BB361" s="6">
        <v>-127348.04</v>
      </c>
      <c r="BC361" s="6">
        <v>-108783.03999999999</v>
      </c>
      <c r="BD361" s="6">
        <v>-95437.54</v>
      </c>
      <c r="BE361" s="6">
        <v>-97515.24</v>
      </c>
      <c r="BF361" s="6">
        <v>-115615.08</v>
      </c>
      <c r="BG361" s="6">
        <v>-131336.07999999999</v>
      </c>
      <c r="BH361" s="6">
        <v>-137977.57999999999</v>
      </c>
      <c r="BI361" s="6">
        <v>-138856.44</v>
      </c>
      <c r="BJ361" s="6">
        <v>-149257.70000000001</v>
      </c>
      <c r="BK361" s="6">
        <v>-154045.68</v>
      </c>
      <c r="BL361" s="6">
        <v>-157030.53</v>
      </c>
      <c r="BM361" s="6">
        <v>-164914.23000000001</v>
      </c>
      <c r="BN361" s="6">
        <v>-167680.34</v>
      </c>
      <c r="BO361" s="6">
        <v>-161533.82</v>
      </c>
      <c r="BP361" s="6">
        <v>-144621.32999999999</v>
      </c>
      <c r="BQ361" s="6">
        <v>-115249.36</v>
      </c>
      <c r="BR361" s="6">
        <v>-126032.34</v>
      </c>
      <c r="BS361" s="6">
        <v>-107619.28</v>
      </c>
      <c r="BT361" s="6">
        <v>-104730.99</v>
      </c>
      <c r="BU361" s="6">
        <v>-88989.48</v>
      </c>
      <c r="BV361" s="6">
        <v>-76436.820000000007</v>
      </c>
      <c r="BW361" s="6">
        <v>-89832.29</v>
      </c>
      <c r="BX361" s="6">
        <v>-106847.46</v>
      </c>
      <c r="BY361" s="6">
        <v>-116358.52</v>
      </c>
      <c r="BZ361" s="6">
        <v>-115879.69</v>
      </c>
      <c r="CA361" s="6">
        <v>-139694.76</v>
      </c>
      <c r="CB361" s="6">
        <v>-161631.01</v>
      </c>
      <c r="CC361" s="6">
        <v>-167256.56</v>
      </c>
      <c r="CD361" s="6">
        <v>-161552.78</v>
      </c>
      <c r="CE361" s="6">
        <v>-167706.03</v>
      </c>
      <c r="CF361" s="6">
        <v>-174224.73</v>
      </c>
      <c r="CG361" s="6">
        <v>-197961.60000000001</v>
      </c>
      <c r="CH361" s="6">
        <v>-195503.29</v>
      </c>
      <c r="CI361" s="6">
        <v>-185346.23</v>
      </c>
      <c r="CJ361" s="6">
        <v>-192399.64</v>
      </c>
      <c r="CK361" s="6">
        <v>-209096.26</v>
      </c>
      <c r="CL361" s="6">
        <v>-216308.72</v>
      </c>
      <c r="CM361" s="6">
        <v>-226718.99</v>
      </c>
      <c r="CN361" s="6">
        <v>-241796.63</v>
      </c>
      <c r="CO361" s="6">
        <v>-245513.09</v>
      </c>
      <c r="CP361" s="6">
        <v>-239438.7</v>
      </c>
      <c r="CQ361" s="6">
        <v>-231960.89</v>
      </c>
      <c r="CR361" s="6">
        <v>-239452.94</v>
      </c>
      <c r="CS361" s="6">
        <v>-231551.03</v>
      </c>
      <c r="CT361" s="6">
        <v>-245908.62</v>
      </c>
      <c r="CU361" s="6">
        <v>-228361.51</v>
      </c>
      <c r="CV361" s="6">
        <v>-218097.98</v>
      </c>
      <c r="CW361" s="6">
        <v>-222095.23</v>
      </c>
      <c r="CX361" s="6">
        <v>-222894.42</v>
      </c>
      <c r="CY361" s="6">
        <v>-211751.22</v>
      </c>
      <c r="CZ361" s="6">
        <v>-217555.76</v>
      </c>
      <c r="DA361" s="6">
        <v>-208038.99</v>
      </c>
      <c r="DB361" s="6">
        <v>-204705.15</v>
      </c>
      <c r="DC361" s="6">
        <v>-232517.43</v>
      </c>
      <c r="DD361" s="6">
        <v>-251007.94</v>
      </c>
      <c r="DE361" s="6">
        <v>-255647.82</v>
      </c>
      <c r="DF361" s="6">
        <v>-269708.21999999997</v>
      </c>
      <c r="DG361" s="6">
        <v>-288370.74</v>
      </c>
      <c r="DH361" s="6">
        <v>-278224.43</v>
      </c>
      <c r="DI361" s="6">
        <v>-266480.76</v>
      </c>
      <c r="DJ361" s="6">
        <v>-268810.65000000002</v>
      </c>
      <c r="DK361" s="6">
        <v>-271603.25</v>
      </c>
      <c r="DL361" s="6">
        <v>-279804.25</v>
      </c>
      <c r="DM361" s="6">
        <v>-295600.12</v>
      </c>
      <c r="DN361" s="6">
        <v>-291666.68</v>
      </c>
      <c r="DO361" s="6">
        <v>-284653.61</v>
      </c>
      <c r="DP361" s="6">
        <v>-282012.49</v>
      </c>
      <c r="DQ361" s="6">
        <v>-266172.28999999998</v>
      </c>
      <c r="DR361" s="6">
        <v>-246793.39</v>
      </c>
      <c r="DS361" s="6">
        <v>-237820.43</v>
      </c>
      <c r="DT361" s="6">
        <v>-237423.62</v>
      </c>
      <c r="DU361" s="6">
        <v>-238677.8</v>
      </c>
      <c r="DV361" s="6">
        <v>-232918.85</v>
      </c>
      <c r="DW361" s="6">
        <v>-249161.49</v>
      </c>
      <c r="DX361" s="6">
        <v>-240542.45</v>
      </c>
      <c r="DY361" s="6">
        <v>-236374.86</v>
      </c>
      <c r="DZ361" s="6">
        <v>-237497.13</v>
      </c>
      <c r="EA361" s="6">
        <v>-233778.87</v>
      </c>
      <c r="EB361" s="6">
        <v>-245548.77</v>
      </c>
      <c r="EC361" s="6">
        <v>-235513.68</v>
      </c>
      <c r="ED361" s="6">
        <v>-196110.91</v>
      </c>
      <c r="EE361" s="6">
        <v>-190245.78</v>
      </c>
      <c r="EF361" s="6">
        <v>-222927.91</v>
      </c>
      <c r="EG361" s="6">
        <v>-247743.52</v>
      </c>
      <c r="EH361" s="6">
        <v>-233177.53</v>
      </c>
      <c r="EI361" s="6">
        <v>-220119.94</v>
      </c>
      <c r="EJ361" s="6">
        <v>-206567.07</v>
      </c>
      <c r="EK361" s="6">
        <v>-206152.9</v>
      </c>
      <c r="EL361" s="6">
        <v>-214125.02</v>
      </c>
      <c r="EM361" s="6">
        <v>-197197.25</v>
      </c>
      <c r="EN361" s="6">
        <v>-179605.44</v>
      </c>
      <c r="EO361" s="6">
        <v>-172554.09</v>
      </c>
      <c r="EP361" s="6">
        <v>-171213.02</v>
      </c>
      <c r="EQ361" s="6">
        <v>-147535.51999999999</v>
      </c>
      <c r="ER361" s="6">
        <v>-92487.76</v>
      </c>
      <c r="ES361" s="6">
        <v>-78378.81</v>
      </c>
      <c r="ET361" s="6">
        <v>-67915.72</v>
      </c>
      <c r="EU361" s="6">
        <v>-85147.55</v>
      </c>
      <c r="EV361" s="6">
        <v>-79683.75</v>
      </c>
      <c r="EW361" s="6">
        <v>-74115.31</v>
      </c>
      <c r="EX361" s="6">
        <v>-87862.21</v>
      </c>
      <c r="EY361" s="6">
        <v>-86588.44</v>
      </c>
      <c r="EZ361" s="6">
        <v>-79702.740000000005</v>
      </c>
      <c r="FA361" s="6">
        <v>-76434.740000000005</v>
      </c>
      <c r="FB361" s="6">
        <v>-77737.039999999994</v>
      </c>
      <c r="FC361" s="6" t="s">
        <v>95</v>
      </c>
      <c r="FD361" s="6" t="s">
        <v>95</v>
      </c>
      <c r="FE361" s="6" t="s">
        <v>95</v>
      </c>
      <c r="FF361" s="6" t="s">
        <v>95</v>
      </c>
      <c r="FG361" s="6" t="s">
        <v>95</v>
      </c>
      <c r="FH361" s="6" t="s">
        <v>95</v>
      </c>
      <c r="FI361" s="6" t="s">
        <v>95</v>
      </c>
      <c r="FJ361" s="6" t="s">
        <v>95</v>
      </c>
      <c r="FK361" s="6" t="s">
        <v>95</v>
      </c>
      <c r="FL361" s="6" t="s">
        <v>95</v>
      </c>
      <c r="FM361" s="6" t="s">
        <v>95</v>
      </c>
      <c r="FN361" s="6" t="s">
        <v>95</v>
      </c>
      <c r="FO361" s="6" t="s">
        <v>95</v>
      </c>
      <c r="FP361" s="6" t="s">
        <v>95</v>
      </c>
      <c r="FQ361" s="6" t="s">
        <v>95</v>
      </c>
      <c r="FR361" s="6" t="s">
        <v>95</v>
      </c>
      <c r="FS361" s="6" t="s">
        <v>95</v>
      </c>
      <c r="FT361" s="6" t="s">
        <v>95</v>
      </c>
      <c r="FU361" s="6" t="s">
        <v>95</v>
      </c>
      <c r="FV361" s="6" t="s">
        <v>95</v>
      </c>
      <c r="FW361" s="6" t="s">
        <v>95</v>
      </c>
      <c r="FX361" s="6" t="s">
        <v>95</v>
      </c>
      <c r="FY361" s="6" t="s">
        <v>95</v>
      </c>
      <c r="FZ361" s="6" t="s">
        <v>95</v>
      </c>
      <c r="GA361" s="6" t="s">
        <v>95</v>
      </c>
      <c r="GB361" s="6" t="s">
        <v>95</v>
      </c>
      <c r="GC361" s="6" t="s">
        <v>95</v>
      </c>
      <c r="GD361" s="6" t="s">
        <v>95</v>
      </c>
      <c r="GE361" s="6" t="s">
        <v>95</v>
      </c>
      <c r="GF361" s="6" t="s">
        <v>95</v>
      </c>
      <c r="GG361" s="6" t="s">
        <v>95</v>
      </c>
      <c r="GH361" s="6" t="s">
        <v>95</v>
      </c>
      <c r="GI361" s="6" t="s">
        <v>95</v>
      </c>
      <c r="GJ361" s="6" t="s">
        <v>95</v>
      </c>
      <c r="GK361" s="6" t="s">
        <v>95</v>
      </c>
      <c r="GL361" s="6" t="s">
        <v>95</v>
      </c>
      <c r="GM361" s="6" t="s">
        <v>95</v>
      </c>
      <c r="GN361" s="6" t="s">
        <v>95</v>
      </c>
      <c r="GO361" s="6" t="s">
        <v>95</v>
      </c>
      <c r="GP361" s="6" t="s">
        <v>95</v>
      </c>
      <c r="GQ361" s="6" t="s">
        <v>95</v>
      </c>
      <c r="GR361" s="6" t="s">
        <v>95</v>
      </c>
      <c r="GS361" s="6" t="s">
        <v>95</v>
      </c>
      <c r="GT361" s="6" t="s">
        <v>95</v>
      </c>
      <c r="GU361" s="6" t="s">
        <v>95</v>
      </c>
      <c r="GV361" s="6" t="s">
        <v>95</v>
      </c>
      <c r="GW361" s="6" t="s">
        <v>95</v>
      </c>
      <c r="GX361" s="6" t="s">
        <v>95</v>
      </c>
      <c r="GY361" s="6" t="s">
        <v>95</v>
      </c>
      <c r="GZ361" s="6" t="s">
        <v>95</v>
      </c>
      <c r="HA361" s="6" t="s">
        <v>95</v>
      </c>
      <c r="HB361" s="6" t="s">
        <v>95</v>
      </c>
      <c r="HC361" s="6" t="s">
        <v>95</v>
      </c>
      <c r="HD361" s="6" t="s">
        <v>95</v>
      </c>
      <c r="HE361" s="6" t="s">
        <v>95</v>
      </c>
      <c r="HF361" s="6" t="s">
        <v>95</v>
      </c>
      <c r="HG361" s="6" t="s">
        <v>95</v>
      </c>
      <c r="HH361" s="6" t="s">
        <v>95</v>
      </c>
      <c r="HI361" s="6" t="s">
        <v>95</v>
      </c>
      <c r="HJ361" s="6" t="s">
        <v>95</v>
      </c>
      <c r="HK361" s="6" t="s">
        <v>95</v>
      </c>
      <c r="HL361" s="6" t="s">
        <v>95</v>
      </c>
      <c r="HM361" s="6" t="s">
        <v>95</v>
      </c>
      <c r="HN361" s="6" t="s">
        <v>95</v>
      </c>
      <c r="HO361" s="6" t="s">
        <v>95</v>
      </c>
      <c r="HP361" s="6" t="s">
        <v>95</v>
      </c>
      <c r="HQ361" s="6" t="s">
        <v>95</v>
      </c>
      <c r="HR361" s="6" t="s">
        <v>95</v>
      </c>
      <c r="HS361" s="6" t="s">
        <v>95</v>
      </c>
      <c r="HT361" s="6" t="s">
        <v>95</v>
      </c>
      <c r="HU361" s="6" t="s">
        <v>95</v>
      </c>
      <c r="HV361" s="6" t="s">
        <v>95</v>
      </c>
      <c r="HW361" s="6" t="s">
        <v>95</v>
      </c>
      <c r="HX361" s="6" t="s">
        <v>95</v>
      </c>
      <c r="HY361" s="6" t="s">
        <v>95</v>
      </c>
      <c r="HZ361" s="6" t="s">
        <v>95</v>
      </c>
      <c r="IA361" s="6" t="s">
        <v>95</v>
      </c>
      <c r="IB361" s="6" t="s">
        <v>95</v>
      </c>
      <c r="ME361" s="7"/>
    </row>
    <row r="362" spans="2:343" x14ac:dyDescent="0.2">
      <c r="B362" s="65" t="s">
        <v>34</v>
      </c>
      <c r="C362" s="6">
        <v>-707.43</v>
      </c>
      <c r="D362" s="6">
        <v>-707.43</v>
      </c>
      <c r="E362" s="6">
        <v>-705.25</v>
      </c>
      <c r="F362" s="6">
        <v>-705.25</v>
      </c>
      <c r="G362" s="6">
        <v>-705.26</v>
      </c>
      <c r="H362" s="6">
        <v>-705.25</v>
      </c>
      <c r="I362" s="6">
        <v>-705.25</v>
      </c>
      <c r="J362" s="6">
        <v>-705.25</v>
      </c>
      <c r="K362" s="6">
        <v>-705.26</v>
      </c>
      <c r="L362" s="6">
        <v>-705.26</v>
      </c>
      <c r="M362" s="6">
        <v>-705.25</v>
      </c>
      <c r="N362" s="6">
        <v>-705.25</v>
      </c>
      <c r="O362" s="6">
        <v>-705.25</v>
      </c>
      <c r="P362" s="6">
        <v>-705.25</v>
      </c>
      <c r="Q362" s="6">
        <v>-705.25</v>
      </c>
      <c r="R362" s="6">
        <v>-705.25</v>
      </c>
      <c r="S362" s="6">
        <v>-705.25</v>
      </c>
      <c r="T362" s="6">
        <v>-702.04</v>
      </c>
      <c r="U362" s="6">
        <v>-702.04</v>
      </c>
      <c r="V362" s="6">
        <v>-699.85</v>
      </c>
      <c r="W362" s="6">
        <v>-699.85</v>
      </c>
      <c r="X362" s="6">
        <v>-699.85</v>
      </c>
      <c r="Y362" s="6">
        <v>-699.85</v>
      </c>
      <c r="Z362" s="6">
        <v>-699.85</v>
      </c>
      <c r="AA362" s="6">
        <v>-699.85</v>
      </c>
      <c r="AB362" s="6">
        <v>-699.85</v>
      </c>
      <c r="AC362" s="6">
        <v>-699.85</v>
      </c>
      <c r="AD362" s="6">
        <v>-699.85</v>
      </c>
      <c r="AE362" s="6">
        <v>-699.85</v>
      </c>
      <c r="AF362" s="6">
        <v>-699.85</v>
      </c>
      <c r="AG362" s="6">
        <v>-699.85</v>
      </c>
      <c r="AH362" s="6">
        <v>-699.85</v>
      </c>
      <c r="AI362" s="6">
        <v>-699.85</v>
      </c>
      <c r="AJ362" s="6">
        <v>-699.85</v>
      </c>
      <c r="AK362" s="6">
        <v>-693.86</v>
      </c>
      <c r="AL362" s="6">
        <v>-693.86</v>
      </c>
      <c r="AM362" s="6">
        <v>-693.86</v>
      </c>
      <c r="AN362" s="6">
        <v>-693.86</v>
      </c>
      <c r="AO362" s="6">
        <v>-693.86</v>
      </c>
      <c r="AP362" s="6">
        <v>-693.86</v>
      </c>
      <c r="AQ362" s="6">
        <v>-693.86</v>
      </c>
      <c r="AR362" s="6">
        <v>-662.5</v>
      </c>
      <c r="AS362" s="6">
        <v>-662.5</v>
      </c>
      <c r="AT362" s="6">
        <v>-662.5</v>
      </c>
      <c r="AU362" s="6">
        <v>-662.5</v>
      </c>
      <c r="AV362" s="6">
        <v>-662.5</v>
      </c>
      <c r="AW362" s="6">
        <v>-662.5</v>
      </c>
      <c r="AX362" s="6">
        <v>-660.26</v>
      </c>
      <c r="AY362" s="6">
        <v>-660.26</v>
      </c>
      <c r="AZ362" s="6">
        <v>-518.85</v>
      </c>
      <c r="BA362" s="6">
        <v>-518.85</v>
      </c>
      <c r="BB362" s="6">
        <v>-514.84</v>
      </c>
      <c r="BC362" s="6">
        <v>-508.85</v>
      </c>
      <c r="BD362" s="6">
        <v>-508.85</v>
      </c>
      <c r="BE362" s="6">
        <v>-508.85</v>
      </c>
      <c r="BF362" s="6">
        <v>-508.85</v>
      </c>
      <c r="BG362" s="6">
        <v>-506.93</v>
      </c>
      <c r="BH362" s="6">
        <v>-432.11</v>
      </c>
      <c r="BI362" s="6">
        <v>-429.58</v>
      </c>
      <c r="BJ362" s="6">
        <v>-429.58</v>
      </c>
      <c r="BK362" s="6">
        <v>-429.32</v>
      </c>
      <c r="BL362" s="6">
        <v>-429.32</v>
      </c>
      <c r="BM362" s="6">
        <v>-429.32</v>
      </c>
      <c r="BN362" s="6">
        <v>-429.32</v>
      </c>
      <c r="BO362" s="6">
        <v>-429.32</v>
      </c>
      <c r="BP362" s="6">
        <v>-429.32</v>
      </c>
      <c r="BQ362" s="6">
        <v>-429.32</v>
      </c>
      <c r="BR362" s="6">
        <v>-160.62</v>
      </c>
      <c r="BS362" s="6">
        <v>-160.4</v>
      </c>
      <c r="BT362" s="6">
        <v>-160.4</v>
      </c>
      <c r="BU362" s="6">
        <v>-160.4</v>
      </c>
      <c r="BV362" s="6">
        <v>-160.4</v>
      </c>
      <c r="BW362" s="6">
        <v>-160.4</v>
      </c>
      <c r="BX362" s="6">
        <v>-160.4</v>
      </c>
      <c r="BY362" s="6">
        <v>-153.85</v>
      </c>
      <c r="BZ362" s="6">
        <v>-153.85</v>
      </c>
      <c r="CA362" s="6">
        <v>-142.63999999999999</v>
      </c>
      <c r="CB362" s="6">
        <v>-142.63999999999999</v>
      </c>
      <c r="CC362" s="6">
        <v>-142.63999999999999</v>
      </c>
      <c r="CD362" s="6">
        <v>-142.63999999999999</v>
      </c>
      <c r="CE362" s="6">
        <v>-140.30000000000001</v>
      </c>
      <c r="CF362" s="6">
        <v>-140.30000000000001</v>
      </c>
      <c r="CG362" s="6">
        <v>-140.30000000000001</v>
      </c>
      <c r="CH362" s="6">
        <v>-139.91999999999999</v>
      </c>
      <c r="CI362" s="6">
        <v>-139.91999999999999</v>
      </c>
      <c r="CJ362" s="6">
        <v>-139.91999999999999</v>
      </c>
      <c r="CK362" s="6">
        <v>-139.91999999999999</v>
      </c>
      <c r="CL362" s="6">
        <v>-139.91999999999999</v>
      </c>
      <c r="CM362" s="6">
        <v>-139.91999999999999</v>
      </c>
      <c r="CN362" s="6">
        <v>-139.91999999999999</v>
      </c>
      <c r="CO362" s="6">
        <v>-138.94</v>
      </c>
      <c r="CP362" s="6">
        <v>-138.94</v>
      </c>
      <c r="CQ362" s="6">
        <v>-138.94</v>
      </c>
      <c r="CR362" s="6">
        <v>-138.94</v>
      </c>
      <c r="CS362" s="6">
        <v>-138.94</v>
      </c>
      <c r="CT362" s="6">
        <v>-138.94</v>
      </c>
      <c r="CU362" s="6">
        <v>-138.94</v>
      </c>
      <c r="CV362" s="6">
        <v>-138.94</v>
      </c>
      <c r="CW362" s="6">
        <v>-138.94</v>
      </c>
      <c r="CX362" s="6">
        <v>-138.94</v>
      </c>
      <c r="CY362" s="6">
        <v>-138.94</v>
      </c>
      <c r="CZ362" s="6">
        <v>-138.94</v>
      </c>
      <c r="DA362" s="6">
        <v>-124.49</v>
      </c>
      <c r="DB362" s="6">
        <v>-124.49</v>
      </c>
      <c r="DC362" s="6">
        <v>-122.57</v>
      </c>
      <c r="DD362" s="6">
        <v>-122.57</v>
      </c>
      <c r="DE362" s="6">
        <v>-122.57</v>
      </c>
      <c r="DF362" s="6">
        <v>-122.57</v>
      </c>
      <c r="DG362" s="6">
        <v>-99.98</v>
      </c>
      <c r="DH362" s="6">
        <v>-99.98</v>
      </c>
      <c r="DI362" s="6">
        <v>-71.400000000000006</v>
      </c>
      <c r="DJ362" s="6">
        <v>-71.400000000000006</v>
      </c>
      <c r="DK362" s="6">
        <v>-71.400000000000006</v>
      </c>
      <c r="DL362" s="6">
        <v>-71.400000000000006</v>
      </c>
      <c r="DM362" s="6">
        <v>-71.400000000000006</v>
      </c>
      <c r="DN362" s="6">
        <v>-71.400000000000006</v>
      </c>
      <c r="DO362" s="6">
        <v>-71.400000000000006</v>
      </c>
      <c r="DP362" s="6">
        <v>-71.400000000000006</v>
      </c>
      <c r="DQ362" s="6">
        <v>-71.400000000000006</v>
      </c>
      <c r="DR362" s="6">
        <v>-71.400000000000006</v>
      </c>
      <c r="DS362" s="6">
        <v>-71.400000000000006</v>
      </c>
      <c r="DT362" s="6">
        <v>-71.400000000000006</v>
      </c>
      <c r="DU362" s="6">
        <v>-71.400000000000006</v>
      </c>
      <c r="DV362" s="6">
        <v>-71.400000000000006</v>
      </c>
      <c r="DW362" s="6">
        <v>-71.400000000000006</v>
      </c>
      <c r="DX362" s="6">
        <v>-71.400000000000006</v>
      </c>
      <c r="DY362" s="6">
        <v>-71.290000000000006</v>
      </c>
      <c r="DZ362" s="6">
        <v>-71.290000000000006</v>
      </c>
      <c r="EA362" s="6">
        <v>-71.290000000000006</v>
      </c>
      <c r="EB362" s="6">
        <v>-71.290000000000006</v>
      </c>
      <c r="EC362" s="6">
        <v>-71.290000000000006</v>
      </c>
      <c r="ED362" s="6">
        <v>-71.290000000000006</v>
      </c>
      <c r="EE362" s="6">
        <v>-71.290000000000006</v>
      </c>
      <c r="EF362" s="6">
        <v>-71.290000000000006</v>
      </c>
      <c r="EG362" s="6">
        <v>-71.290000000000006</v>
      </c>
      <c r="EH362" s="6">
        <v>-71.290000000000006</v>
      </c>
      <c r="EI362" s="6">
        <v>-71.290000000000006</v>
      </c>
      <c r="EJ362" s="6">
        <v>-71.290000000000006</v>
      </c>
      <c r="EK362" s="6">
        <v>-71.290000000000006</v>
      </c>
      <c r="EL362" s="6">
        <v>-71.290000000000006</v>
      </c>
      <c r="EM362" s="6">
        <v>-71.290000000000006</v>
      </c>
      <c r="EN362" s="6">
        <v>-71.290000000000006</v>
      </c>
      <c r="EO362" s="6">
        <v>-71.290000000000006</v>
      </c>
      <c r="EP362" s="6">
        <v>-71.290000000000006</v>
      </c>
      <c r="EQ362" s="6">
        <v>-71.290000000000006</v>
      </c>
      <c r="ER362" s="6">
        <v>-71.290000000000006</v>
      </c>
      <c r="ES362" s="6">
        <v>-71.290000000000006</v>
      </c>
      <c r="ET362" s="6">
        <v>-71.290000000000006</v>
      </c>
      <c r="EU362" s="6">
        <v>-71.290000000000006</v>
      </c>
      <c r="EV362" s="6">
        <v>-71.290000000000006</v>
      </c>
      <c r="EW362" s="6">
        <v>-71.290000000000006</v>
      </c>
      <c r="EX362" s="6">
        <v>-71.290000000000006</v>
      </c>
      <c r="EY362" s="6">
        <v>-71.290000000000006</v>
      </c>
      <c r="EZ362" s="6">
        <v>-71.290000000000006</v>
      </c>
      <c r="FA362" s="6">
        <v>-58.93</v>
      </c>
      <c r="FB362" s="6">
        <v>-57.02</v>
      </c>
      <c r="FC362" s="6" t="s">
        <v>95</v>
      </c>
      <c r="FD362" s="6" t="s">
        <v>95</v>
      </c>
      <c r="FE362" s="6" t="s">
        <v>95</v>
      </c>
      <c r="FF362" s="6" t="s">
        <v>95</v>
      </c>
      <c r="FG362" s="6" t="s">
        <v>95</v>
      </c>
      <c r="FH362" s="6" t="s">
        <v>95</v>
      </c>
      <c r="FI362" s="6" t="s">
        <v>95</v>
      </c>
      <c r="FJ362" s="6" t="s">
        <v>95</v>
      </c>
      <c r="FK362" s="6" t="s">
        <v>95</v>
      </c>
      <c r="FL362" s="6" t="s">
        <v>95</v>
      </c>
      <c r="FM362" s="6" t="s">
        <v>95</v>
      </c>
      <c r="FN362" s="6" t="s">
        <v>95</v>
      </c>
      <c r="FO362" s="6" t="s">
        <v>95</v>
      </c>
      <c r="FP362" s="6" t="s">
        <v>95</v>
      </c>
      <c r="FQ362" s="6" t="s">
        <v>95</v>
      </c>
      <c r="FR362" s="6" t="s">
        <v>95</v>
      </c>
      <c r="FS362" s="6" t="s">
        <v>95</v>
      </c>
      <c r="FT362" s="6" t="s">
        <v>95</v>
      </c>
      <c r="FU362" s="6" t="s">
        <v>95</v>
      </c>
      <c r="FV362" s="6" t="s">
        <v>95</v>
      </c>
      <c r="FW362" s="6" t="s">
        <v>95</v>
      </c>
      <c r="FX362" s="6" t="s">
        <v>95</v>
      </c>
      <c r="FY362" s="6" t="s">
        <v>95</v>
      </c>
      <c r="FZ362" s="6" t="s">
        <v>95</v>
      </c>
      <c r="GA362" s="6" t="s">
        <v>95</v>
      </c>
      <c r="GB362" s="6" t="s">
        <v>95</v>
      </c>
      <c r="GC362" s="6" t="s">
        <v>95</v>
      </c>
      <c r="GD362" s="6" t="s">
        <v>95</v>
      </c>
      <c r="GE362" s="6" t="s">
        <v>95</v>
      </c>
      <c r="GF362" s="6" t="s">
        <v>95</v>
      </c>
      <c r="GG362" s="6" t="s">
        <v>95</v>
      </c>
      <c r="GH362" s="6" t="s">
        <v>95</v>
      </c>
      <c r="GI362" s="6" t="s">
        <v>95</v>
      </c>
      <c r="GJ362" s="6" t="s">
        <v>95</v>
      </c>
      <c r="GK362" s="6" t="s">
        <v>95</v>
      </c>
      <c r="GL362" s="6" t="s">
        <v>95</v>
      </c>
      <c r="GM362" s="6" t="s">
        <v>95</v>
      </c>
      <c r="GN362" s="6" t="s">
        <v>95</v>
      </c>
      <c r="GO362" s="6" t="s">
        <v>95</v>
      </c>
      <c r="GP362" s="6" t="s">
        <v>95</v>
      </c>
      <c r="GQ362" s="6" t="s">
        <v>95</v>
      </c>
      <c r="GR362" s="6" t="s">
        <v>95</v>
      </c>
      <c r="GS362" s="6" t="s">
        <v>95</v>
      </c>
      <c r="GT362" s="6" t="s">
        <v>95</v>
      </c>
      <c r="GU362" s="6" t="s">
        <v>95</v>
      </c>
      <c r="GV362" s="6" t="s">
        <v>95</v>
      </c>
      <c r="GW362" s="6" t="s">
        <v>95</v>
      </c>
      <c r="GX362" s="6" t="s">
        <v>95</v>
      </c>
      <c r="GY362" s="6" t="s">
        <v>95</v>
      </c>
      <c r="GZ362" s="6" t="s">
        <v>95</v>
      </c>
      <c r="HA362" s="6" t="s">
        <v>95</v>
      </c>
      <c r="HB362" s="6" t="s">
        <v>95</v>
      </c>
      <c r="HC362" s="6" t="s">
        <v>95</v>
      </c>
      <c r="HD362" s="6" t="s">
        <v>95</v>
      </c>
      <c r="HE362" s="6" t="s">
        <v>95</v>
      </c>
      <c r="HF362" s="6" t="s">
        <v>95</v>
      </c>
      <c r="HG362" s="6" t="s">
        <v>95</v>
      </c>
      <c r="HH362" s="6" t="s">
        <v>95</v>
      </c>
      <c r="HI362" s="6" t="s">
        <v>95</v>
      </c>
      <c r="HJ362" s="6" t="s">
        <v>95</v>
      </c>
      <c r="HK362" s="6" t="s">
        <v>95</v>
      </c>
      <c r="HL362" s="6" t="s">
        <v>95</v>
      </c>
      <c r="HM362" s="6" t="s">
        <v>95</v>
      </c>
      <c r="HN362" s="6" t="s">
        <v>95</v>
      </c>
      <c r="HO362" s="6" t="s">
        <v>95</v>
      </c>
      <c r="HP362" s="6" t="s">
        <v>95</v>
      </c>
      <c r="HQ362" s="6" t="s">
        <v>95</v>
      </c>
      <c r="HR362" s="6" t="s">
        <v>95</v>
      </c>
      <c r="HS362" s="6" t="s">
        <v>95</v>
      </c>
      <c r="HT362" s="6" t="s">
        <v>95</v>
      </c>
      <c r="HU362" s="6" t="s">
        <v>95</v>
      </c>
      <c r="HV362" s="6" t="s">
        <v>95</v>
      </c>
      <c r="HW362" s="6" t="s">
        <v>95</v>
      </c>
      <c r="HX362" s="6" t="s">
        <v>95</v>
      </c>
      <c r="HY362" s="6" t="s">
        <v>95</v>
      </c>
      <c r="HZ362" s="6" t="s">
        <v>95</v>
      </c>
      <c r="IA362" s="6" t="s">
        <v>95</v>
      </c>
      <c r="IB362" s="6" t="s">
        <v>95</v>
      </c>
      <c r="ME362" s="7"/>
    </row>
    <row r="363" spans="2:343" x14ac:dyDescent="0.2">
      <c r="B363" s="63"/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6">
        <v>0</v>
      </c>
      <c r="CN363" s="6">
        <v>0</v>
      </c>
      <c r="CO363" s="6">
        <v>0</v>
      </c>
      <c r="CP363" s="6">
        <v>0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  <c r="FO363" s="6">
        <v>0</v>
      </c>
      <c r="FP363" s="6">
        <v>0</v>
      </c>
      <c r="FQ363" s="6">
        <v>0</v>
      </c>
      <c r="FR363" s="6">
        <v>0</v>
      </c>
      <c r="FS363" s="6">
        <v>0</v>
      </c>
      <c r="FT363" s="6">
        <v>0</v>
      </c>
      <c r="FU363" s="6">
        <v>0</v>
      </c>
      <c r="FV363" s="6">
        <v>0</v>
      </c>
      <c r="FW363" s="6">
        <v>0</v>
      </c>
      <c r="FX363" s="6">
        <v>0</v>
      </c>
      <c r="FY363" s="6">
        <v>0</v>
      </c>
      <c r="FZ363" s="6">
        <v>0</v>
      </c>
      <c r="GA363" s="6">
        <v>0</v>
      </c>
      <c r="GB363" s="6">
        <v>0</v>
      </c>
      <c r="GC363" s="6">
        <v>0</v>
      </c>
      <c r="GD363" s="6">
        <v>0</v>
      </c>
      <c r="GE363" s="6">
        <v>0</v>
      </c>
      <c r="GF363" s="6">
        <v>0</v>
      </c>
      <c r="GG363" s="6">
        <v>0</v>
      </c>
      <c r="GH363" s="6">
        <v>0</v>
      </c>
      <c r="GI363" s="6">
        <v>0</v>
      </c>
      <c r="GJ363" s="6">
        <v>0</v>
      </c>
      <c r="GK363" s="6">
        <v>0</v>
      </c>
      <c r="GL363" s="6">
        <v>0</v>
      </c>
      <c r="GM363" s="6">
        <v>0</v>
      </c>
      <c r="GN363" s="6">
        <v>0</v>
      </c>
      <c r="GO363" s="6">
        <v>0</v>
      </c>
      <c r="GP363" s="6">
        <v>0</v>
      </c>
      <c r="GQ363" s="6">
        <v>0</v>
      </c>
      <c r="GR363" s="6">
        <v>0</v>
      </c>
      <c r="GS363" s="6">
        <v>0</v>
      </c>
      <c r="GT363" s="6">
        <v>0</v>
      </c>
      <c r="GU363" s="6">
        <v>0</v>
      </c>
      <c r="GV363" s="6">
        <v>0</v>
      </c>
      <c r="GW363" s="6">
        <v>0</v>
      </c>
      <c r="GX363" s="6">
        <v>0</v>
      </c>
      <c r="GY363" s="6">
        <v>0</v>
      </c>
      <c r="GZ363" s="6">
        <v>0</v>
      </c>
      <c r="HA363" s="6">
        <v>0</v>
      </c>
      <c r="HB363" s="6">
        <v>0</v>
      </c>
      <c r="HC363" s="6">
        <v>0</v>
      </c>
      <c r="HD363" s="6">
        <v>0</v>
      </c>
      <c r="HE363" s="6">
        <v>0</v>
      </c>
      <c r="HF363" s="6">
        <v>0</v>
      </c>
      <c r="HG363" s="6">
        <v>0</v>
      </c>
      <c r="HH363" s="6">
        <v>0</v>
      </c>
      <c r="HI363" s="6">
        <v>0</v>
      </c>
      <c r="HJ363" s="6">
        <v>0</v>
      </c>
      <c r="HK363" s="6">
        <v>0</v>
      </c>
      <c r="HL363" s="6">
        <v>0</v>
      </c>
      <c r="HM363" s="6">
        <v>0</v>
      </c>
      <c r="HN363" s="6">
        <v>0</v>
      </c>
      <c r="HO363" s="6">
        <v>0</v>
      </c>
      <c r="HP363" s="6">
        <v>0</v>
      </c>
      <c r="HQ363" s="6">
        <v>0</v>
      </c>
      <c r="HR363" s="6">
        <v>0</v>
      </c>
      <c r="HS363" s="6">
        <v>0</v>
      </c>
      <c r="HT363" s="6">
        <v>0</v>
      </c>
      <c r="HU363" s="6">
        <v>0</v>
      </c>
      <c r="HV363" s="6">
        <v>0</v>
      </c>
      <c r="HW363" s="6">
        <v>0</v>
      </c>
      <c r="HX363" s="6">
        <v>0</v>
      </c>
      <c r="HY363" s="6">
        <v>0</v>
      </c>
      <c r="HZ363" s="6">
        <v>0</v>
      </c>
      <c r="IA363" s="6">
        <v>0</v>
      </c>
      <c r="IB363" s="6">
        <v>0</v>
      </c>
      <c r="ME363" s="7"/>
    </row>
    <row r="364" spans="2:343" x14ac:dyDescent="0.2">
      <c r="B364" s="69" t="s">
        <v>15</v>
      </c>
      <c r="C364" s="6">
        <v>126017.56</v>
      </c>
      <c r="D364" s="6">
        <v>126854.62</v>
      </c>
      <c r="E364" s="6">
        <v>127365.61</v>
      </c>
      <c r="F364" s="6">
        <v>127640.39</v>
      </c>
      <c r="G364" s="6">
        <v>125868.58</v>
      </c>
      <c r="H364" s="6">
        <v>126475.96</v>
      </c>
      <c r="I364" s="6">
        <v>127421.72</v>
      </c>
      <c r="J364" s="6">
        <v>127989.13</v>
      </c>
      <c r="K364" s="6">
        <v>168881.87</v>
      </c>
      <c r="L364" s="6">
        <v>169532.5</v>
      </c>
      <c r="M364" s="6">
        <v>170110.49</v>
      </c>
      <c r="N364" s="6">
        <v>170666.15</v>
      </c>
      <c r="O364" s="6">
        <v>222926.42</v>
      </c>
      <c r="P364" s="6">
        <v>223360.66</v>
      </c>
      <c r="Q364" s="6">
        <v>224040.12</v>
      </c>
      <c r="R364" s="6">
        <v>222535.28</v>
      </c>
      <c r="S364" s="6">
        <v>222646.91</v>
      </c>
      <c r="T364" s="6">
        <v>269554.96000000002</v>
      </c>
      <c r="U364" s="6">
        <v>269929.76</v>
      </c>
      <c r="V364" s="6">
        <v>270378.89</v>
      </c>
      <c r="W364" s="6">
        <v>270892.93</v>
      </c>
      <c r="X364" s="6">
        <v>269449.99</v>
      </c>
      <c r="Y364" s="6">
        <v>269422.65999999997</v>
      </c>
      <c r="Z364" s="6">
        <v>270674.34999999998</v>
      </c>
      <c r="AA364" s="6">
        <v>271091.64</v>
      </c>
      <c r="AB364" s="6">
        <v>270291.58</v>
      </c>
      <c r="AC364" s="6">
        <v>270517.02</v>
      </c>
      <c r="AD364" s="6">
        <v>271180.84999999998</v>
      </c>
      <c r="AE364" s="6">
        <v>271629.28000000003</v>
      </c>
      <c r="AF364" s="6">
        <v>273101.56</v>
      </c>
      <c r="AG364" s="6">
        <v>270160.39</v>
      </c>
      <c r="AH364" s="6">
        <v>271463.78999999998</v>
      </c>
      <c r="AI364" s="6">
        <v>272224.51</v>
      </c>
      <c r="AJ364" s="6">
        <v>272472.90000000002</v>
      </c>
      <c r="AK364" s="6">
        <v>270242.14</v>
      </c>
      <c r="AL364" s="6">
        <v>269460.40999999997</v>
      </c>
      <c r="AM364" s="6">
        <v>271143.98</v>
      </c>
      <c r="AN364" s="6">
        <v>272704.28999999998</v>
      </c>
      <c r="AO364" s="6">
        <v>271319.13</v>
      </c>
      <c r="AP364" s="6">
        <v>271465.73</v>
      </c>
      <c r="AQ364" s="6">
        <v>271923.28999999998</v>
      </c>
      <c r="AR364" s="6">
        <v>272345.58</v>
      </c>
      <c r="AS364" s="6">
        <v>272065.44</v>
      </c>
      <c r="AT364" s="6">
        <v>270394.27</v>
      </c>
      <c r="AU364" s="6">
        <v>271262.09999999998</v>
      </c>
      <c r="AV364" s="6">
        <v>271987.34999999998</v>
      </c>
      <c r="AW364" s="6">
        <v>272133.73</v>
      </c>
      <c r="AX364" s="6">
        <v>270185.78000000003</v>
      </c>
      <c r="AY364" s="6">
        <v>270391.99</v>
      </c>
      <c r="AZ364" s="6">
        <v>271064.61</v>
      </c>
      <c r="BA364" s="6">
        <v>271109.90000000002</v>
      </c>
      <c r="BB364" s="6">
        <v>271786.64</v>
      </c>
      <c r="BC364" s="6">
        <v>273541.34999999998</v>
      </c>
      <c r="BD364" s="6">
        <v>274137.19</v>
      </c>
      <c r="BE364" s="6">
        <v>273997.53000000003</v>
      </c>
      <c r="BF364" s="6">
        <v>274024.75</v>
      </c>
      <c r="BG364" s="6">
        <v>285297.44</v>
      </c>
      <c r="BH364" s="6">
        <v>285557.84000000003</v>
      </c>
      <c r="BI364" s="6">
        <v>286020.34999999998</v>
      </c>
      <c r="BJ364" s="6">
        <v>286337.40999999997</v>
      </c>
      <c r="BK364" s="6">
        <v>282465.21000000002</v>
      </c>
      <c r="BL364" s="6">
        <v>300296.65999999997</v>
      </c>
      <c r="BM364" s="6">
        <v>303882.2</v>
      </c>
      <c r="BN364" s="6">
        <v>304049.46000000002</v>
      </c>
      <c r="BO364" s="6">
        <v>304473.71999999997</v>
      </c>
      <c r="BP364" s="6">
        <v>302976.05</v>
      </c>
      <c r="BQ364" s="6">
        <v>302569.21000000002</v>
      </c>
      <c r="BR364" s="6">
        <v>302607.90999999997</v>
      </c>
      <c r="BS364" s="6">
        <v>302026.14</v>
      </c>
      <c r="BT364" s="6">
        <v>303194.21000000002</v>
      </c>
      <c r="BU364" s="6">
        <v>303493</v>
      </c>
      <c r="BV364" s="6">
        <v>304126.55</v>
      </c>
      <c r="BW364" s="6">
        <v>304320.56</v>
      </c>
      <c r="BX364" s="6">
        <v>303653.15999999997</v>
      </c>
      <c r="BY364" s="6">
        <v>303750.21000000002</v>
      </c>
      <c r="BZ364" s="6">
        <v>301660.99</v>
      </c>
      <c r="CA364" s="6">
        <v>302362.03000000003</v>
      </c>
      <c r="CB364" s="6">
        <v>305323.03000000003</v>
      </c>
      <c r="CC364" s="6">
        <v>305855.49</v>
      </c>
      <c r="CD364" s="6">
        <v>306413.68</v>
      </c>
      <c r="CE364" s="6">
        <v>306882.05</v>
      </c>
      <c r="CF364" s="6">
        <v>307185.01</v>
      </c>
      <c r="CG364" s="6">
        <v>306211.03000000003</v>
      </c>
      <c r="CH364" s="6">
        <v>307028.46000000002</v>
      </c>
      <c r="CI364" s="6">
        <v>308623.12</v>
      </c>
      <c r="CJ364" s="6">
        <v>308799.7</v>
      </c>
      <c r="CK364" s="6">
        <v>308678.27</v>
      </c>
      <c r="CL364" s="6">
        <v>308892.7</v>
      </c>
      <c r="CM364" s="6">
        <v>308467.59999999998</v>
      </c>
      <c r="CN364" s="6">
        <v>310116.26</v>
      </c>
      <c r="CO364" s="6">
        <v>310594.24</v>
      </c>
      <c r="CP364" s="6">
        <v>309374.64</v>
      </c>
      <c r="CQ364" s="6">
        <v>308666.99</v>
      </c>
      <c r="CR364" s="6">
        <v>309741.46999999997</v>
      </c>
      <c r="CS364" s="6">
        <v>309797.46999999997</v>
      </c>
      <c r="CT364" s="6">
        <v>307936.34000000003</v>
      </c>
      <c r="CU364" s="6">
        <v>310206.63</v>
      </c>
      <c r="CV364" s="6">
        <v>310372.88</v>
      </c>
      <c r="CW364" s="6">
        <v>310906.11</v>
      </c>
      <c r="CX364" s="6">
        <v>308872.90000000002</v>
      </c>
      <c r="CY364" s="6">
        <v>310399.71999999997</v>
      </c>
      <c r="CZ364" s="6">
        <v>311276.5</v>
      </c>
      <c r="DA364" s="6">
        <v>311911.39</v>
      </c>
      <c r="DB364" s="6">
        <v>312582.12</v>
      </c>
      <c r="DC364" s="6">
        <v>314420.43</v>
      </c>
      <c r="DD364" s="6">
        <v>315369.40000000002</v>
      </c>
      <c r="DE364" s="6">
        <v>316564.13</v>
      </c>
      <c r="DF364" s="6">
        <v>581834.01</v>
      </c>
      <c r="DG364" s="6">
        <v>582686.85</v>
      </c>
      <c r="DH364" s="6">
        <v>583564.81999999995</v>
      </c>
      <c r="DI364" s="6">
        <v>584021.26</v>
      </c>
      <c r="DJ364" s="6">
        <v>584337.01</v>
      </c>
      <c r="DK364" s="6">
        <v>581196.73</v>
      </c>
      <c r="DL364" s="6">
        <v>582303.52</v>
      </c>
      <c r="DM364" s="6">
        <v>582789.03</v>
      </c>
      <c r="DN364" s="6">
        <v>584100.55000000005</v>
      </c>
      <c r="DO364" s="6">
        <v>585133.39</v>
      </c>
      <c r="DP364" s="6">
        <v>585114.64</v>
      </c>
      <c r="DQ364" s="6">
        <v>585791.86</v>
      </c>
      <c r="DR364" s="6">
        <v>586451.57999999996</v>
      </c>
      <c r="DS364" s="6">
        <v>587192.4</v>
      </c>
      <c r="DT364" s="6">
        <v>587907.92000000004</v>
      </c>
      <c r="DU364" s="6">
        <v>589037.21</v>
      </c>
      <c r="DV364" s="6">
        <v>589736.12</v>
      </c>
      <c r="DW364" s="6">
        <v>588875.64</v>
      </c>
      <c r="DX364" s="6">
        <v>587372.39</v>
      </c>
      <c r="DY364" s="6">
        <v>585064.19999999995</v>
      </c>
      <c r="DZ364" s="6">
        <v>585390.42000000004</v>
      </c>
      <c r="EA364" s="6">
        <v>585928.31999999995</v>
      </c>
      <c r="EB364" s="6">
        <v>579070.84</v>
      </c>
      <c r="EC364" s="6">
        <v>578330.91</v>
      </c>
      <c r="ED364" s="6">
        <v>578948.98</v>
      </c>
      <c r="EE364" s="6">
        <v>578709.96</v>
      </c>
      <c r="EF364" s="6">
        <v>578685.73</v>
      </c>
      <c r="EG364" s="6">
        <v>578848.52</v>
      </c>
      <c r="EH364" s="6">
        <v>579734.87</v>
      </c>
      <c r="EI364" s="6">
        <v>580169.76</v>
      </c>
      <c r="EJ364" s="6">
        <v>580825.61</v>
      </c>
      <c r="EK364" s="6">
        <v>581040.19999999995</v>
      </c>
      <c r="EL364" s="6">
        <v>581094.12</v>
      </c>
      <c r="EM364" s="6">
        <v>581260.02</v>
      </c>
      <c r="EN364" s="6">
        <v>580414.12</v>
      </c>
      <c r="EO364" s="6">
        <v>578738.42000000004</v>
      </c>
      <c r="EP364" s="6">
        <v>578220.68999999994</v>
      </c>
      <c r="EQ364" s="6">
        <v>575876.13</v>
      </c>
      <c r="ER364" s="6">
        <v>575903.18000000005</v>
      </c>
      <c r="ES364" s="6">
        <v>575888.48</v>
      </c>
      <c r="ET364" s="6">
        <v>575466.31000000006</v>
      </c>
      <c r="EU364" s="6">
        <v>575651.32999999996</v>
      </c>
      <c r="EV364" s="6">
        <v>575478.76</v>
      </c>
      <c r="EW364" s="6">
        <v>574422.43999999994</v>
      </c>
      <c r="EX364" s="6">
        <v>575083.94999999995</v>
      </c>
      <c r="EY364" s="6">
        <v>573861.01</v>
      </c>
      <c r="EZ364" s="6">
        <v>574225.05000000005</v>
      </c>
      <c r="FA364" s="6">
        <v>573279.41</v>
      </c>
      <c r="FB364" s="6">
        <v>572160.66</v>
      </c>
      <c r="FC364" s="6" t="s">
        <v>95</v>
      </c>
      <c r="FD364" s="6" t="s">
        <v>95</v>
      </c>
      <c r="FE364" s="6" t="s">
        <v>95</v>
      </c>
      <c r="FF364" s="6" t="s">
        <v>95</v>
      </c>
      <c r="FG364" s="6" t="s">
        <v>95</v>
      </c>
      <c r="FH364" s="6" t="s">
        <v>95</v>
      </c>
      <c r="FI364" s="6" t="s">
        <v>95</v>
      </c>
      <c r="FJ364" s="6" t="s">
        <v>95</v>
      </c>
      <c r="FK364" s="6" t="s">
        <v>95</v>
      </c>
      <c r="FL364" s="6" t="s">
        <v>95</v>
      </c>
      <c r="FM364" s="6" t="s">
        <v>95</v>
      </c>
      <c r="FN364" s="6" t="s">
        <v>95</v>
      </c>
      <c r="FO364" s="6" t="s">
        <v>95</v>
      </c>
      <c r="FP364" s="6" t="s">
        <v>95</v>
      </c>
      <c r="FQ364" s="6" t="s">
        <v>95</v>
      </c>
      <c r="FR364" s="6" t="s">
        <v>95</v>
      </c>
      <c r="FS364" s="6" t="s">
        <v>95</v>
      </c>
      <c r="FT364" s="6" t="s">
        <v>95</v>
      </c>
      <c r="FU364" s="6" t="s">
        <v>95</v>
      </c>
      <c r="FV364" s="6" t="s">
        <v>95</v>
      </c>
      <c r="FW364" s="6" t="s">
        <v>95</v>
      </c>
      <c r="FX364" s="6" t="s">
        <v>95</v>
      </c>
      <c r="FY364" s="6" t="s">
        <v>95</v>
      </c>
      <c r="FZ364" s="6" t="s">
        <v>95</v>
      </c>
      <c r="GA364" s="6" t="s">
        <v>95</v>
      </c>
      <c r="GB364" s="6" t="s">
        <v>95</v>
      </c>
      <c r="GC364" s="6" t="s">
        <v>95</v>
      </c>
      <c r="GD364" s="6" t="s">
        <v>95</v>
      </c>
      <c r="GE364" s="6" t="s">
        <v>95</v>
      </c>
      <c r="GF364" s="6" t="s">
        <v>95</v>
      </c>
      <c r="GG364" s="6" t="s">
        <v>95</v>
      </c>
      <c r="GH364" s="6" t="s">
        <v>95</v>
      </c>
      <c r="GI364" s="6" t="s">
        <v>95</v>
      </c>
      <c r="GJ364" s="6" t="s">
        <v>95</v>
      </c>
      <c r="GK364" s="6" t="s">
        <v>95</v>
      </c>
      <c r="GL364" s="6" t="s">
        <v>95</v>
      </c>
      <c r="GM364" s="6" t="s">
        <v>95</v>
      </c>
      <c r="GN364" s="6" t="s">
        <v>95</v>
      </c>
      <c r="GO364" s="6" t="s">
        <v>95</v>
      </c>
      <c r="GP364" s="6" t="s">
        <v>95</v>
      </c>
      <c r="GQ364" s="6" t="s">
        <v>95</v>
      </c>
      <c r="GR364" s="6" t="s">
        <v>95</v>
      </c>
      <c r="GS364" s="6" t="s">
        <v>95</v>
      </c>
      <c r="GT364" s="6" t="s">
        <v>95</v>
      </c>
      <c r="GU364" s="6" t="s">
        <v>95</v>
      </c>
      <c r="GV364" s="6" t="s">
        <v>95</v>
      </c>
      <c r="GW364" s="6" t="s">
        <v>95</v>
      </c>
      <c r="GX364" s="6" t="s">
        <v>95</v>
      </c>
      <c r="GY364" s="6" t="s">
        <v>95</v>
      </c>
      <c r="GZ364" s="6" t="s">
        <v>95</v>
      </c>
      <c r="HA364" s="6" t="s">
        <v>95</v>
      </c>
      <c r="HB364" s="6" t="s">
        <v>95</v>
      </c>
      <c r="HC364" s="6" t="s">
        <v>95</v>
      </c>
      <c r="HD364" s="6" t="s">
        <v>95</v>
      </c>
      <c r="HE364" s="6" t="s">
        <v>95</v>
      </c>
      <c r="HF364" s="6" t="s">
        <v>95</v>
      </c>
      <c r="HG364" s="6" t="s">
        <v>95</v>
      </c>
      <c r="HH364" s="6" t="s">
        <v>95</v>
      </c>
      <c r="HI364" s="6" t="s">
        <v>95</v>
      </c>
      <c r="HJ364" s="6" t="s">
        <v>95</v>
      </c>
      <c r="HK364" s="6" t="s">
        <v>95</v>
      </c>
      <c r="HL364" s="6" t="s">
        <v>95</v>
      </c>
      <c r="HM364" s="6" t="s">
        <v>95</v>
      </c>
      <c r="HN364" s="6" t="s">
        <v>95</v>
      </c>
      <c r="HO364" s="6" t="s">
        <v>95</v>
      </c>
      <c r="HP364" s="6" t="s">
        <v>95</v>
      </c>
      <c r="HQ364" s="6" t="s">
        <v>95</v>
      </c>
      <c r="HR364" s="6" t="s">
        <v>95</v>
      </c>
      <c r="HS364" s="6" t="s">
        <v>95</v>
      </c>
      <c r="HT364" s="6" t="s">
        <v>95</v>
      </c>
      <c r="HU364" s="6" t="s">
        <v>95</v>
      </c>
      <c r="HV364" s="6" t="s">
        <v>95</v>
      </c>
      <c r="HW364" s="6" t="s">
        <v>95</v>
      </c>
      <c r="HX364" s="6" t="s">
        <v>95</v>
      </c>
      <c r="HY364" s="6" t="s">
        <v>95</v>
      </c>
      <c r="HZ364" s="6" t="s">
        <v>95</v>
      </c>
      <c r="IA364" s="6" t="s">
        <v>95</v>
      </c>
      <c r="IB364" s="6" t="s">
        <v>95</v>
      </c>
      <c r="ME364" s="7"/>
    </row>
    <row r="365" spans="2:343" x14ac:dyDescent="0.2">
      <c r="B365" s="66" t="s">
        <v>40</v>
      </c>
      <c r="C365" s="6">
        <v>124532.93</v>
      </c>
      <c r="D365" s="6">
        <v>124532.93</v>
      </c>
      <c r="E365" s="6">
        <v>124532.93</v>
      </c>
      <c r="F365" s="6">
        <v>124532.93</v>
      </c>
      <c r="G365" s="6">
        <v>124532.93</v>
      </c>
      <c r="H365" s="6">
        <v>124532.93</v>
      </c>
      <c r="I365" s="6">
        <v>124532.93</v>
      </c>
      <c r="J365" s="6">
        <v>124532.93</v>
      </c>
      <c r="K365" s="6">
        <v>124532.93</v>
      </c>
      <c r="L365" s="6">
        <v>124532.93</v>
      </c>
      <c r="M365" s="6">
        <v>124532.93</v>
      </c>
      <c r="N365" s="6">
        <v>124532.93</v>
      </c>
      <c r="O365" s="6">
        <v>124532.93</v>
      </c>
      <c r="P365" s="6">
        <v>124532.93</v>
      </c>
      <c r="Q365" s="6">
        <v>124532.93</v>
      </c>
      <c r="R365" s="6">
        <v>124532.93</v>
      </c>
      <c r="S365" s="6">
        <v>124532.93</v>
      </c>
      <c r="T365" s="6">
        <v>124532.93</v>
      </c>
      <c r="U365" s="6">
        <v>124532.93</v>
      </c>
      <c r="V365" s="6">
        <v>124532.93</v>
      </c>
      <c r="W365" s="6">
        <v>124532.93</v>
      </c>
      <c r="X365" s="6">
        <v>124532.93</v>
      </c>
      <c r="Y365" s="6">
        <v>124532.93</v>
      </c>
      <c r="Z365" s="6">
        <v>124532.93</v>
      </c>
      <c r="AA365" s="6">
        <v>124532.93</v>
      </c>
      <c r="AB365" s="6">
        <v>124532.93</v>
      </c>
      <c r="AC365" s="6">
        <v>124532.93</v>
      </c>
      <c r="AD365" s="6">
        <v>124532.93</v>
      </c>
      <c r="AE365" s="6">
        <v>124532.93</v>
      </c>
      <c r="AF365" s="6">
        <v>124532.93</v>
      </c>
      <c r="AG365" s="6">
        <v>269722.34999999998</v>
      </c>
      <c r="AH365" s="6">
        <v>269722.34999999998</v>
      </c>
      <c r="AI365" s="6">
        <v>269722.34999999998</v>
      </c>
      <c r="AJ365" s="6">
        <v>269722.34999999998</v>
      </c>
      <c r="AK365" s="6">
        <v>269722.34999999998</v>
      </c>
      <c r="AL365" s="6">
        <v>269722.34999999998</v>
      </c>
      <c r="AM365" s="6">
        <v>269722.34999999998</v>
      </c>
      <c r="AN365" s="6">
        <v>269722.34999999998</v>
      </c>
      <c r="AO365" s="6">
        <v>269722.34999999998</v>
      </c>
      <c r="AP365" s="6">
        <v>269722.34999999998</v>
      </c>
      <c r="AQ365" s="6">
        <v>269722.34999999998</v>
      </c>
      <c r="AR365" s="6">
        <v>269722.34999999998</v>
      </c>
      <c r="AS365" s="6">
        <v>269722.34999999998</v>
      </c>
      <c r="AT365" s="6">
        <v>269722.34999999998</v>
      </c>
      <c r="AU365" s="6">
        <v>269722.34999999998</v>
      </c>
      <c r="AV365" s="6">
        <v>269722.34999999998</v>
      </c>
      <c r="AW365" s="6">
        <v>269722.34999999998</v>
      </c>
      <c r="AX365" s="6">
        <v>269722.34999999998</v>
      </c>
      <c r="AY365" s="6">
        <v>269722.34999999998</v>
      </c>
      <c r="AZ365" s="6">
        <v>269722.34999999998</v>
      </c>
      <c r="BA365" s="6">
        <v>269722.34999999998</v>
      </c>
      <c r="BB365" s="6">
        <v>269722.34999999998</v>
      </c>
      <c r="BC365" s="6">
        <v>269722.34999999998</v>
      </c>
      <c r="BD365" s="6">
        <v>269722.34999999998</v>
      </c>
      <c r="BE365" s="6">
        <v>269722.34999999998</v>
      </c>
      <c r="BF365" s="6">
        <v>269722.34999999998</v>
      </c>
      <c r="BG365" s="6">
        <v>269722.34999999998</v>
      </c>
      <c r="BH365" s="6">
        <v>269722.34999999998</v>
      </c>
      <c r="BI365" s="6">
        <v>269722.34999999998</v>
      </c>
      <c r="BJ365" s="6">
        <v>269722.34999999998</v>
      </c>
      <c r="BK365" s="6">
        <v>269722.34999999998</v>
      </c>
      <c r="BL365" s="6">
        <v>269722.34999999998</v>
      </c>
      <c r="BM365" s="6">
        <v>269722.34999999998</v>
      </c>
      <c r="BN365" s="6">
        <v>269722.34999999998</v>
      </c>
      <c r="BO365" s="6">
        <v>269722.34999999998</v>
      </c>
      <c r="BP365" s="6">
        <v>269722.34999999998</v>
      </c>
      <c r="BQ365" s="6">
        <v>269722.34999999998</v>
      </c>
      <c r="BR365" s="6">
        <v>269722.34999999998</v>
      </c>
      <c r="BS365" s="6">
        <v>269722.34999999998</v>
      </c>
      <c r="BT365" s="6">
        <v>269722.34999999998</v>
      </c>
      <c r="BU365" s="6">
        <v>269722.34999999998</v>
      </c>
      <c r="BV365" s="6">
        <v>269722.34999999998</v>
      </c>
      <c r="BW365" s="6">
        <v>269722.34999999998</v>
      </c>
      <c r="BX365" s="6">
        <v>269722.34999999998</v>
      </c>
      <c r="BY365" s="6">
        <v>269722.34999999998</v>
      </c>
      <c r="BZ365" s="6">
        <v>269722.34999999998</v>
      </c>
      <c r="CA365" s="6">
        <v>269722.34999999998</v>
      </c>
      <c r="CB365" s="6">
        <v>269722.34999999998</v>
      </c>
      <c r="CC365" s="6">
        <v>302706.3</v>
      </c>
      <c r="CD365" s="6">
        <v>302706.3</v>
      </c>
      <c r="CE365" s="6">
        <v>302706.3</v>
      </c>
      <c r="CF365" s="6">
        <v>302706.3</v>
      </c>
      <c r="CG365" s="6">
        <v>302706.3</v>
      </c>
      <c r="CH365" s="6">
        <v>302706.3</v>
      </c>
      <c r="CI365" s="6">
        <v>302706.3</v>
      </c>
      <c r="CJ365" s="6">
        <v>302706.3</v>
      </c>
      <c r="CK365" s="6">
        <v>302706.3</v>
      </c>
      <c r="CL365" s="6">
        <v>302706.3</v>
      </c>
      <c r="CM365" s="6">
        <v>302706.3</v>
      </c>
      <c r="CN365" s="6">
        <v>302706.3</v>
      </c>
      <c r="CO365" s="6">
        <v>302706.3</v>
      </c>
      <c r="CP365" s="6">
        <v>302706.3</v>
      </c>
      <c r="CQ365" s="6">
        <v>302706.3</v>
      </c>
      <c r="CR365" s="6">
        <v>302706.3</v>
      </c>
      <c r="CS365" s="6">
        <v>302706.3</v>
      </c>
      <c r="CT365" s="6">
        <v>302706.3</v>
      </c>
      <c r="CU365" s="6">
        <v>302706.3</v>
      </c>
      <c r="CV365" s="6">
        <v>302706.3</v>
      </c>
      <c r="CW365" s="6">
        <v>302706.3</v>
      </c>
      <c r="CX365" s="6">
        <v>302706.3</v>
      </c>
      <c r="CY365" s="6">
        <v>302706.3</v>
      </c>
      <c r="CZ365" s="6">
        <v>302706.3</v>
      </c>
      <c r="DA365" s="6">
        <v>302706.3</v>
      </c>
      <c r="DB365" s="6">
        <v>302706.3</v>
      </c>
      <c r="DC365" s="6">
        <v>302706.3</v>
      </c>
      <c r="DD365" s="6">
        <v>302706.3</v>
      </c>
      <c r="DE365" s="6">
        <v>302706.3</v>
      </c>
      <c r="DF365" s="6">
        <v>302706.3</v>
      </c>
      <c r="DG365" s="6">
        <v>566477.56000000006</v>
      </c>
      <c r="DH365" s="6">
        <v>566477.56000000006</v>
      </c>
      <c r="DI365" s="6">
        <v>566477.56000000006</v>
      </c>
      <c r="DJ365" s="6">
        <v>566477.56000000006</v>
      </c>
      <c r="DK365" s="6">
        <v>566477.56000000006</v>
      </c>
      <c r="DL365" s="6">
        <v>566477.56000000006</v>
      </c>
      <c r="DM365" s="6">
        <v>566477.56000000006</v>
      </c>
      <c r="DN365" s="6">
        <v>566477.56000000006</v>
      </c>
      <c r="DO365" s="6">
        <v>566477.56000000006</v>
      </c>
      <c r="DP365" s="6">
        <v>566477.56000000006</v>
      </c>
      <c r="DQ365" s="6">
        <v>566477.56000000006</v>
      </c>
      <c r="DR365" s="6">
        <v>566477.56000000006</v>
      </c>
      <c r="DS365" s="6">
        <v>566477.56000000006</v>
      </c>
      <c r="DT365" s="6">
        <v>566477.56000000006</v>
      </c>
      <c r="DU365" s="6">
        <v>566477.56000000006</v>
      </c>
      <c r="DV365" s="6">
        <v>566477.56000000006</v>
      </c>
      <c r="DW365" s="6">
        <v>566477.56000000006</v>
      </c>
      <c r="DX365" s="6">
        <v>566477.56000000006</v>
      </c>
      <c r="DY365" s="6">
        <v>566477.56000000006</v>
      </c>
      <c r="DZ365" s="6">
        <v>566477.56000000006</v>
      </c>
      <c r="EA365" s="6">
        <v>566477.56000000006</v>
      </c>
      <c r="EB365" s="6">
        <v>566477.56000000006</v>
      </c>
      <c r="EC365" s="6">
        <v>566477.56000000006</v>
      </c>
      <c r="ED365" s="6">
        <v>566477.56000000006</v>
      </c>
      <c r="EE365" s="6">
        <v>566477.56000000006</v>
      </c>
      <c r="EF365" s="6">
        <v>566477.56000000006</v>
      </c>
      <c r="EG365" s="6">
        <v>566477.56000000006</v>
      </c>
      <c r="EH365" s="6">
        <v>566477.56000000006</v>
      </c>
      <c r="EI365" s="6">
        <v>566477.56000000006</v>
      </c>
      <c r="EJ365" s="6">
        <v>566477.56000000006</v>
      </c>
      <c r="EK365" s="6">
        <v>566477.56000000006</v>
      </c>
      <c r="EL365" s="6">
        <v>566477.56000000006</v>
      </c>
      <c r="EM365" s="6">
        <v>566477.56000000006</v>
      </c>
      <c r="EN365" s="6">
        <v>566477.56000000006</v>
      </c>
      <c r="EO365" s="6">
        <v>566477.56000000006</v>
      </c>
      <c r="EP365" s="6">
        <v>566477.56000000006</v>
      </c>
      <c r="EQ365" s="6">
        <v>566477.56000000006</v>
      </c>
      <c r="ER365" s="6">
        <v>566477.56000000006</v>
      </c>
      <c r="ES365" s="6">
        <v>566477.56000000006</v>
      </c>
      <c r="ET365" s="6">
        <v>566477.56000000006</v>
      </c>
      <c r="EU365" s="6">
        <v>566477.56000000006</v>
      </c>
      <c r="EV365" s="6">
        <v>566477.56000000006</v>
      </c>
      <c r="EW365" s="6">
        <v>566477.56000000006</v>
      </c>
      <c r="EX365" s="6">
        <v>566477.56000000006</v>
      </c>
      <c r="EY365" s="6">
        <v>566477.56000000006</v>
      </c>
      <c r="EZ365" s="6">
        <v>566477.56000000006</v>
      </c>
      <c r="FA365" s="6">
        <v>566477.56000000006</v>
      </c>
      <c r="FB365" s="6">
        <v>566477.56000000006</v>
      </c>
      <c r="FC365" s="6" t="s">
        <v>95</v>
      </c>
      <c r="FD365" s="6" t="s">
        <v>95</v>
      </c>
      <c r="FE365" s="6" t="s">
        <v>95</v>
      </c>
      <c r="FF365" s="6" t="s">
        <v>95</v>
      </c>
      <c r="FG365" s="6" t="s">
        <v>95</v>
      </c>
      <c r="FH365" s="6" t="s">
        <v>95</v>
      </c>
      <c r="FI365" s="6" t="s">
        <v>95</v>
      </c>
      <c r="FJ365" s="6" t="s">
        <v>95</v>
      </c>
      <c r="FK365" s="6" t="s">
        <v>95</v>
      </c>
      <c r="FL365" s="6" t="s">
        <v>95</v>
      </c>
      <c r="FM365" s="6" t="s">
        <v>95</v>
      </c>
      <c r="FN365" s="6" t="s">
        <v>95</v>
      </c>
      <c r="FO365" s="6" t="s">
        <v>95</v>
      </c>
      <c r="FP365" s="6" t="s">
        <v>95</v>
      </c>
      <c r="FQ365" s="6" t="s">
        <v>95</v>
      </c>
      <c r="FR365" s="6" t="s">
        <v>95</v>
      </c>
      <c r="FS365" s="6" t="s">
        <v>95</v>
      </c>
      <c r="FT365" s="6" t="s">
        <v>95</v>
      </c>
      <c r="FU365" s="6" t="s">
        <v>95</v>
      </c>
      <c r="FV365" s="6" t="s">
        <v>95</v>
      </c>
      <c r="FW365" s="6" t="s">
        <v>95</v>
      </c>
      <c r="FX365" s="6" t="s">
        <v>95</v>
      </c>
      <c r="FY365" s="6" t="s">
        <v>95</v>
      </c>
      <c r="FZ365" s="6" t="s">
        <v>95</v>
      </c>
      <c r="GA365" s="6" t="s">
        <v>95</v>
      </c>
      <c r="GB365" s="6" t="s">
        <v>95</v>
      </c>
      <c r="GC365" s="6" t="s">
        <v>95</v>
      </c>
      <c r="GD365" s="6" t="s">
        <v>95</v>
      </c>
      <c r="GE365" s="6" t="s">
        <v>95</v>
      </c>
      <c r="GF365" s="6" t="s">
        <v>95</v>
      </c>
      <c r="GG365" s="6" t="s">
        <v>95</v>
      </c>
      <c r="GH365" s="6" t="s">
        <v>95</v>
      </c>
      <c r="GI365" s="6" t="s">
        <v>95</v>
      </c>
      <c r="GJ365" s="6" t="s">
        <v>95</v>
      </c>
      <c r="GK365" s="6" t="s">
        <v>95</v>
      </c>
      <c r="GL365" s="6" t="s">
        <v>95</v>
      </c>
      <c r="GM365" s="6" t="s">
        <v>95</v>
      </c>
      <c r="GN365" s="6" t="s">
        <v>95</v>
      </c>
      <c r="GO365" s="6" t="s">
        <v>95</v>
      </c>
      <c r="GP365" s="6" t="s">
        <v>95</v>
      </c>
      <c r="GQ365" s="6" t="s">
        <v>95</v>
      </c>
      <c r="GR365" s="6" t="s">
        <v>95</v>
      </c>
      <c r="GS365" s="6" t="s">
        <v>95</v>
      </c>
      <c r="GT365" s="6" t="s">
        <v>95</v>
      </c>
      <c r="GU365" s="6" t="s">
        <v>95</v>
      </c>
      <c r="GV365" s="6" t="s">
        <v>95</v>
      </c>
      <c r="GW365" s="6" t="s">
        <v>95</v>
      </c>
      <c r="GX365" s="6" t="s">
        <v>95</v>
      </c>
      <c r="GY365" s="6" t="s">
        <v>95</v>
      </c>
      <c r="GZ365" s="6" t="s">
        <v>95</v>
      </c>
      <c r="HA365" s="6" t="s">
        <v>95</v>
      </c>
      <c r="HB365" s="6" t="s">
        <v>95</v>
      </c>
      <c r="HC365" s="6" t="s">
        <v>95</v>
      </c>
      <c r="HD365" s="6" t="s">
        <v>95</v>
      </c>
      <c r="HE365" s="6" t="s">
        <v>95</v>
      </c>
      <c r="HF365" s="6" t="s">
        <v>95</v>
      </c>
      <c r="HG365" s="6" t="s">
        <v>95</v>
      </c>
      <c r="HH365" s="6" t="s">
        <v>95</v>
      </c>
      <c r="HI365" s="6" t="s">
        <v>95</v>
      </c>
      <c r="HJ365" s="6" t="s">
        <v>95</v>
      </c>
      <c r="HK365" s="6" t="s">
        <v>95</v>
      </c>
      <c r="HL365" s="6" t="s">
        <v>95</v>
      </c>
      <c r="HM365" s="6" t="s">
        <v>95</v>
      </c>
      <c r="HN365" s="6" t="s">
        <v>95</v>
      </c>
      <c r="HO365" s="6" t="s">
        <v>95</v>
      </c>
      <c r="HP365" s="6" t="s">
        <v>95</v>
      </c>
      <c r="HQ365" s="6" t="s">
        <v>95</v>
      </c>
      <c r="HR365" s="6" t="s">
        <v>95</v>
      </c>
      <c r="HS365" s="6" t="s">
        <v>95</v>
      </c>
      <c r="HT365" s="6" t="s">
        <v>95</v>
      </c>
      <c r="HU365" s="6" t="s">
        <v>95</v>
      </c>
      <c r="HV365" s="6" t="s">
        <v>95</v>
      </c>
      <c r="HW365" s="6" t="s">
        <v>95</v>
      </c>
      <c r="HX365" s="6" t="s">
        <v>95</v>
      </c>
      <c r="HY365" s="6" t="s">
        <v>95</v>
      </c>
      <c r="HZ365" s="6" t="s">
        <v>95</v>
      </c>
      <c r="IA365" s="6" t="s">
        <v>95</v>
      </c>
      <c r="IB365" s="6" t="s">
        <v>95</v>
      </c>
      <c r="ME365" s="7"/>
    </row>
    <row r="366" spans="2:343" x14ac:dyDescent="0.2">
      <c r="B366" s="67" t="s">
        <v>36</v>
      </c>
      <c r="C366" s="6">
        <v>1484.63</v>
      </c>
      <c r="D366" s="6">
        <v>2321.69</v>
      </c>
      <c r="E366" s="6">
        <v>2832.68</v>
      </c>
      <c r="F366" s="6">
        <v>3107.46</v>
      </c>
      <c r="G366" s="6">
        <v>1335.65</v>
      </c>
      <c r="H366" s="6">
        <v>1943.03</v>
      </c>
      <c r="I366" s="6">
        <v>2888.79</v>
      </c>
      <c r="J366" s="6">
        <v>3456.2</v>
      </c>
      <c r="K366" s="6">
        <v>44348.94</v>
      </c>
      <c r="L366" s="6">
        <v>44999.57</v>
      </c>
      <c r="M366" s="6">
        <v>45577.56</v>
      </c>
      <c r="N366" s="6">
        <v>46133.22</v>
      </c>
      <c r="O366" s="6">
        <v>98393.49</v>
      </c>
      <c r="P366" s="6">
        <v>98827.73</v>
      </c>
      <c r="Q366" s="6">
        <v>99507.19</v>
      </c>
      <c r="R366" s="6">
        <v>98002.35</v>
      </c>
      <c r="S366" s="6">
        <v>98113.98</v>
      </c>
      <c r="T366" s="6">
        <v>145022.03</v>
      </c>
      <c r="U366" s="6">
        <v>145396.82999999999</v>
      </c>
      <c r="V366" s="6">
        <v>145845.96</v>
      </c>
      <c r="W366" s="6">
        <v>146360</v>
      </c>
      <c r="X366" s="6">
        <v>144917.06</v>
      </c>
      <c r="Y366" s="6">
        <v>144889.73000000001</v>
      </c>
      <c r="Z366" s="6">
        <v>146141.42000000001</v>
      </c>
      <c r="AA366" s="6">
        <v>146558.71</v>
      </c>
      <c r="AB366" s="6">
        <v>145758.65</v>
      </c>
      <c r="AC366" s="6">
        <v>145984.09</v>
      </c>
      <c r="AD366" s="6">
        <v>146647.92000000001</v>
      </c>
      <c r="AE366" s="6">
        <v>147096.35</v>
      </c>
      <c r="AF366" s="6">
        <v>148568.63</v>
      </c>
      <c r="AG366" s="6">
        <v>438.04</v>
      </c>
      <c r="AH366" s="6">
        <v>1741.44</v>
      </c>
      <c r="AI366" s="6">
        <v>2502.16</v>
      </c>
      <c r="AJ366" s="6">
        <v>2750.55</v>
      </c>
      <c r="AK366" s="6">
        <v>519.79</v>
      </c>
      <c r="AL366" s="6">
        <v>-261.94</v>
      </c>
      <c r="AM366" s="6">
        <v>1421.63</v>
      </c>
      <c r="AN366" s="6">
        <v>2981.94</v>
      </c>
      <c r="AO366" s="6">
        <v>1596.78</v>
      </c>
      <c r="AP366" s="6">
        <v>1743.38</v>
      </c>
      <c r="AQ366" s="6">
        <v>2200.94</v>
      </c>
      <c r="AR366" s="6">
        <v>2623.23</v>
      </c>
      <c r="AS366" s="6">
        <v>2343.09</v>
      </c>
      <c r="AT366" s="6">
        <v>671.92</v>
      </c>
      <c r="AU366" s="6">
        <v>1539.75</v>
      </c>
      <c r="AV366" s="6">
        <v>2265</v>
      </c>
      <c r="AW366" s="6">
        <v>2411.38</v>
      </c>
      <c r="AX366" s="6">
        <v>463.43</v>
      </c>
      <c r="AY366" s="6">
        <v>669.64</v>
      </c>
      <c r="AZ366" s="6">
        <v>1342.26</v>
      </c>
      <c r="BA366" s="6">
        <v>1387.55</v>
      </c>
      <c r="BB366" s="6">
        <v>2064.29</v>
      </c>
      <c r="BC366" s="6">
        <v>3819</v>
      </c>
      <c r="BD366" s="6">
        <v>4414.84</v>
      </c>
      <c r="BE366" s="6">
        <v>4275.18</v>
      </c>
      <c r="BF366" s="6">
        <v>4302.3999999999996</v>
      </c>
      <c r="BG366" s="6">
        <v>15575.09</v>
      </c>
      <c r="BH366" s="6">
        <v>15835.49</v>
      </c>
      <c r="BI366" s="6">
        <v>16298</v>
      </c>
      <c r="BJ366" s="6">
        <v>16615.060000000001</v>
      </c>
      <c r="BK366" s="6">
        <v>12742.86</v>
      </c>
      <c r="BL366" s="6">
        <v>30574.31</v>
      </c>
      <c r="BM366" s="6">
        <v>34159.85</v>
      </c>
      <c r="BN366" s="6">
        <v>34327.11</v>
      </c>
      <c r="BO366" s="6">
        <v>34751.370000000003</v>
      </c>
      <c r="BP366" s="6">
        <v>33253.699999999997</v>
      </c>
      <c r="BQ366" s="6">
        <v>32846.86</v>
      </c>
      <c r="BR366" s="6">
        <v>32885.56</v>
      </c>
      <c r="BS366" s="6">
        <v>32303.79</v>
      </c>
      <c r="BT366" s="6">
        <v>33471.86</v>
      </c>
      <c r="BU366" s="6">
        <v>33770.65</v>
      </c>
      <c r="BV366" s="6">
        <v>34404.199999999997</v>
      </c>
      <c r="BW366" s="6">
        <v>34598.21</v>
      </c>
      <c r="BX366" s="6">
        <v>33930.81</v>
      </c>
      <c r="BY366" s="6">
        <v>34027.86</v>
      </c>
      <c r="BZ366" s="6">
        <v>31938.639999999999</v>
      </c>
      <c r="CA366" s="6">
        <v>32639.68</v>
      </c>
      <c r="CB366" s="6">
        <v>35600.68</v>
      </c>
      <c r="CC366" s="6">
        <v>3149.19</v>
      </c>
      <c r="CD366" s="6">
        <v>3707.38</v>
      </c>
      <c r="CE366" s="6">
        <v>4175.75</v>
      </c>
      <c r="CF366" s="6">
        <v>4478.71</v>
      </c>
      <c r="CG366" s="6">
        <v>3504.73</v>
      </c>
      <c r="CH366" s="6">
        <v>4322.16</v>
      </c>
      <c r="CI366" s="6">
        <v>5916.82</v>
      </c>
      <c r="CJ366" s="6">
        <v>6093.4</v>
      </c>
      <c r="CK366" s="6">
        <v>5971.97</v>
      </c>
      <c r="CL366" s="6">
        <v>6186.4</v>
      </c>
      <c r="CM366" s="6">
        <v>5761.3</v>
      </c>
      <c r="CN366" s="6">
        <v>7409.96</v>
      </c>
      <c r="CO366" s="6">
        <v>7887.94</v>
      </c>
      <c r="CP366" s="6">
        <v>6668.34</v>
      </c>
      <c r="CQ366" s="6">
        <v>5960.69</v>
      </c>
      <c r="CR366" s="6">
        <v>7035.17</v>
      </c>
      <c r="CS366" s="6">
        <v>7091.17</v>
      </c>
      <c r="CT366" s="6">
        <v>5230.04</v>
      </c>
      <c r="CU366" s="6">
        <v>7500.33</v>
      </c>
      <c r="CV366" s="6">
        <v>7666.58</v>
      </c>
      <c r="CW366" s="6">
        <v>8199.81</v>
      </c>
      <c r="CX366" s="6">
        <v>6166.6</v>
      </c>
      <c r="CY366" s="6">
        <v>7693.42</v>
      </c>
      <c r="CZ366" s="6">
        <v>8570.2000000000007</v>
      </c>
      <c r="DA366" s="6">
        <v>9205.09</v>
      </c>
      <c r="DB366" s="6">
        <v>9875.82</v>
      </c>
      <c r="DC366" s="6">
        <v>11714.13</v>
      </c>
      <c r="DD366" s="6">
        <v>12663.1</v>
      </c>
      <c r="DE366" s="6">
        <v>13857.83</v>
      </c>
      <c r="DF366" s="6">
        <v>279127.71000000002</v>
      </c>
      <c r="DG366" s="6">
        <v>16209.29</v>
      </c>
      <c r="DH366" s="6">
        <v>17087.259999999998</v>
      </c>
      <c r="DI366" s="6">
        <v>17543.7</v>
      </c>
      <c r="DJ366" s="6">
        <v>17859.45</v>
      </c>
      <c r="DK366" s="6">
        <v>14719.17</v>
      </c>
      <c r="DL366" s="6">
        <v>15825.96</v>
      </c>
      <c r="DM366" s="6">
        <v>16311.47</v>
      </c>
      <c r="DN366" s="6">
        <v>17622.990000000002</v>
      </c>
      <c r="DO366" s="6">
        <v>18655.830000000002</v>
      </c>
      <c r="DP366" s="6">
        <v>18637.080000000002</v>
      </c>
      <c r="DQ366" s="6">
        <v>19314.3</v>
      </c>
      <c r="DR366" s="6">
        <v>19974.02</v>
      </c>
      <c r="DS366" s="6">
        <v>20714.84</v>
      </c>
      <c r="DT366" s="6">
        <v>21430.36</v>
      </c>
      <c r="DU366" s="6">
        <v>22559.65</v>
      </c>
      <c r="DV366" s="6">
        <v>23258.560000000001</v>
      </c>
      <c r="DW366" s="6">
        <v>22398.080000000002</v>
      </c>
      <c r="DX366" s="6">
        <v>20894.830000000002</v>
      </c>
      <c r="DY366" s="6">
        <v>18586.64</v>
      </c>
      <c r="DZ366" s="6">
        <v>18912.86</v>
      </c>
      <c r="EA366" s="6">
        <v>19450.759999999998</v>
      </c>
      <c r="EB366" s="6">
        <v>12593.28</v>
      </c>
      <c r="EC366" s="6">
        <v>11853.35</v>
      </c>
      <c r="ED366" s="6">
        <v>12471.42</v>
      </c>
      <c r="EE366" s="6">
        <v>12232.4</v>
      </c>
      <c r="EF366" s="6">
        <v>12208.17</v>
      </c>
      <c r="EG366" s="6">
        <v>12370.96</v>
      </c>
      <c r="EH366" s="6">
        <v>13257.31</v>
      </c>
      <c r="EI366" s="6">
        <v>13692.2</v>
      </c>
      <c r="EJ366" s="6">
        <v>14348.05</v>
      </c>
      <c r="EK366" s="6">
        <v>14562.64</v>
      </c>
      <c r="EL366" s="6">
        <v>14616.56</v>
      </c>
      <c r="EM366" s="6">
        <v>14782.46</v>
      </c>
      <c r="EN366" s="6">
        <v>13936.56</v>
      </c>
      <c r="EO366" s="6">
        <v>12260.86</v>
      </c>
      <c r="EP366" s="6">
        <v>11743.13</v>
      </c>
      <c r="EQ366" s="6">
        <v>9398.57</v>
      </c>
      <c r="ER366" s="6">
        <v>9425.6200000000008</v>
      </c>
      <c r="ES366" s="6">
        <v>9410.92</v>
      </c>
      <c r="ET366" s="6">
        <v>8988.75</v>
      </c>
      <c r="EU366" s="6">
        <v>9173.77</v>
      </c>
      <c r="EV366" s="6">
        <v>9001.2000000000007</v>
      </c>
      <c r="EW366" s="6">
        <v>7944.88</v>
      </c>
      <c r="EX366" s="6">
        <v>8606.39</v>
      </c>
      <c r="EY366" s="6">
        <v>7383.45</v>
      </c>
      <c r="EZ366" s="6">
        <v>7747.49</v>
      </c>
      <c r="FA366" s="6">
        <v>6801.85</v>
      </c>
      <c r="FB366" s="6">
        <v>5683.1</v>
      </c>
      <c r="FC366" s="6" t="s">
        <v>95</v>
      </c>
      <c r="FD366" s="6" t="s">
        <v>95</v>
      </c>
      <c r="FE366" s="6" t="s">
        <v>95</v>
      </c>
      <c r="FF366" s="6" t="s">
        <v>95</v>
      </c>
      <c r="FG366" s="6" t="s">
        <v>95</v>
      </c>
      <c r="FH366" s="6" t="s">
        <v>95</v>
      </c>
      <c r="FI366" s="6" t="s">
        <v>95</v>
      </c>
      <c r="FJ366" s="6" t="s">
        <v>95</v>
      </c>
      <c r="FK366" s="6" t="s">
        <v>95</v>
      </c>
      <c r="FL366" s="6" t="s">
        <v>95</v>
      </c>
      <c r="FM366" s="6" t="s">
        <v>95</v>
      </c>
      <c r="FN366" s="6" t="s">
        <v>95</v>
      </c>
      <c r="FO366" s="6" t="s">
        <v>95</v>
      </c>
      <c r="FP366" s="6" t="s">
        <v>95</v>
      </c>
      <c r="FQ366" s="6" t="s">
        <v>95</v>
      </c>
      <c r="FR366" s="6" t="s">
        <v>95</v>
      </c>
      <c r="FS366" s="6" t="s">
        <v>95</v>
      </c>
      <c r="FT366" s="6" t="s">
        <v>95</v>
      </c>
      <c r="FU366" s="6" t="s">
        <v>95</v>
      </c>
      <c r="FV366" s="6" t="s">
        <v>95</v>
      </c>
      <c r="FW366" s="6" t="s">
        <v>95</v>
      </c>
      <c r="FX366" s="6" t="s">
        <v>95</v>
      </c>
      <c r="FY366" s="6" t="s">
        <v>95</v>
      </c>
      <c r="FZ366" s="6" t="s">
        <v>95</v>
      </c>
      <c r="GA366" s="6" t="s">
        <v>95</v>
      </c>
      <c r="GB366" s="6" t="s">
        <v>95</v>
      </c>
      <c r="GC366" s="6" t="s">
        <v>95</v>
      </c>
      <c r="GD366" s="6" t="s">
        <v>95</v>
      </c>
      <c r="GE366" s="6" t="s">
        <v>95</v>
      </c>
      <c r="GF366" s="6" t="s">
        <v>95</v>
      </c>
      <c r="GG366" s="6" t="s">
        <v>95</v>
      </c>
      <c r="GH366" s="6" t="s">
        <v>95</v>
      </c>
      <c r="GI366" s="6" t="s">
        <v>95</v>
      </c>
      <c r="GJ366" s="6" t="s">
        <v>95</v>
      </c>
      <c r="GK366" s="6" t="s">
        <v>95</v>
      </c>
      <c r="GL366" s="6" t="s">
        <v>95</v>
      </c>
      <c r="GM366" s="6" t="s">
        <v>95</v>
      </c>
      <c r="GN366" s="6" t="s">
        <v>95</v>
      </c>
      <c r="GO366" s="6" t="s">
        <v>95</v>
      </c>
      <c r="GP366" s="6" t="s">
        <v>95</v>
      </c>
      <c r="GQ366" s="6" t="s">
        <v>95</v>
      </c>
      <c r="GR366" s="6" t="s">
        <v>95</v>
      </c>
      <c r="GS366" s="6" t="s">
        <v>95</v>
      </c>
      <c r="GT366" s="6" t="s">
        <v>95</v>
      </c>
      <c r="GU366" s="6" t="s">
        <v>95</v>
      </c>
      <c r="GV366" s="6" t="s">
        <v>95</v>
      </c>
      <c r="GW366" s="6" t="s">
        <v>95</v>
      </c>
      <c r="GX366" s="6" t="s">
        <v>95</v>
      </c>
      <c r="GY366" s="6" t="s">
        <v>95</v>
      </c>
      <c r="GZ366" s="6" t="s">
        <v>95</v>
      </c>
      <c r="HA366" s="6" t="s">
        <v>95</v>
      </c>
      <c r="HB366" s="6" t="s">
        <v>95</v>
      </c>
      <c r="HC366" s="6" t="s">
        <v>95</v>
      </c>
      <c r="HD366" s="6" t="s">
        <v>95</v>
      </c>
      <c r="HE366" s="6" t="s">
        <v>95</v>
      </c>
      <c r="HF366" s="6" t="s">
        <v>95</v>
      </c>
      <c r="HG366" s="6" t="s">
        <v>95</v>
      </c>
      <c r="HH366" s="6" t="s">
        <v>95</v>
      </c>
      <c r="HI366" s="6" t="s">
        <v>95</v>
      </c>
      <c r="HJ366" s="6" t="s">
        <v>95</v>
      </c>
      <c r="HK366" s="6" t="s">
        <v>95</v>
      </c>
      <c r="HL366" s="6" t="s">
        <v>95</v>
      </c>
      <c r="HM366" s="6" t="s">
        <v>95</v>
      </c>
      <c r="HN366" s="6" t="s">
        <v>95</v>
      </c>
      <c r="HO366" s="6" t="s">
        <v>95</v>
      </c>
      <c r="HP366" s="6" t="s">
        <v>95</v>
      </c>
      <c r="HQ366" s="6" t="s">
        <v>95</v>
      </c>
      <c r="HR366" s="6" t="s">
        <v>95</v>
      </c>
      <c r="HS366" s="6" t="s">
        <v>95</v>
      </c>
      <c r="HT366" s="6" t="s">
        <v>95</v>
      </c>
      <c r="HU366" s="6" t="s">
        <v>95</v>
      </c>
      <c r="HV366" s="6" t="s">
        <v>95</v>
      </c>
      <c r="HW366" s="6" t="s">
        <v>95</v>
      </c>
      <c r="HX366" s="6" t="s">
        <v>95</v>
      </c>
      <c r="HY366" s="6" t="s">
        <v>95</v>
      </c>
      <c r="HZ366" s="6" t="s">
        <v>95</v>
      </c>
      <c r="IA366" s="6" t="s">
        <v>95</v>
      </c>
      <c r="IB366" s="6" t="s">
        <v>95</v>
      </c>
      <c r="ME366" s="7"/>
    </row>
    <row r="367" spans="2:343" x14ac:dyDescent="0.2">
      <c r="B367" s="68"/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6">
        <v>0</v>
      </c>
      <c r="BT367" s="6">
        <v>0</v>
      </c>
      <c r="BU367" s="6">
        <v>0</v>
      </c>
      <c r="BV367" s="6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6">
        <v>0</v>
      </c>
      <c r="CN367" s="6">
        <v>0</v>
      </c>
      <c r="CO367" s="6">
        <v>0</v>
      </c>
      <c r="CP367" s="6">
        <v>0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  <c r="FO367" s="6">
        <v>0</v>
      </c>
      <c r="FP367" s="6">
        <v>0</v>
      </c>
      <c r="FQ367" s="6">
        <v>0</v>
      </c>
      <c r="FR367" s="6">
        <v>0</v>
      </c>
      <c r="FS367" s="6">
        <v>0</v>
      </c>
      <c r="FT367" s="6">
        <v>0</v>
      </c>
      <c r="FU367" s="6">
        <v>0</v>
      </c>
      <c r="FV367" s="6">
        <v>0</v>
      </c>
      <c r="FW367" s="6">
        <v>0</v>
      </c>
      <c r="FX367" s="6">
        <v>0</v>
      </c>
      <c r="FY367" s="6">
        <v>0</v>
      </c>
      <c r="FZ367" s="6">
        <v>0</v>
      </c>
      <c r="GA367" s="6">
        <v>0</v>
      </c>
      <c r="GB367" s="6">
        <v>0</v>
      </c>
      <c r="GC367" s="6">
        <v>0</v>
      </c>
      <c r="GD367" s="6">
        <v>0</v>
      </c>
      <c r="GE367" s="6">
        <v>0</v>
      </c>
      <c r="GF367" s="6">
        <v>0</v>
      </c>
      <c r="GG367" s="6">
        <v>0</v>
      </c>
      <c r="GH367" s="6">
        <v>0</v>
      </c>
      <c r="GI367" s="6">
        <v>0</v>
      </c>
      <c r="GJ367" s="6">
        <v>0</v>
      </c>
      <c r="GK367" s="6">
        <v>0</v>
      </c>
      <c r="GL367" s="6">
        <v>0</v>
      </c>
      <c r="GM367" s="6">
        <v>0</v>
      </c>
      <c r="GN367" s="6">
        <v>0</v>
      </c>
      <c r="GO367" s="6">
        <v>0</v>
      </c>
      <c r="GP367" s="6">
        <v>0</v>
      </c>
      <c r="GQ367" s="6">
        <v>0</v>
      </c>
      <c r="GR367" s="6">
        <v>0</v>
      </c>
      <c r="GS367" s="6">
        <v>0</v>
      </c>
      <c r="GT367" s="6">
        <v>0</v>
      </c>
      <c r="GU367" s="6">
        <v>0</v>
      </c>
      <c r="GV367" s="6">
        <v>0</v>
      </c>
      <c r="GW367" s="6">
        <v>0</v>
      </c>
      <c r="GX367" s="6">
        <v>0</v>
      </c>
      <c r="GY367" s="6">
        <v>0</v>
      </c>
      <c r="GZ367" s="6">
        <v>0</v>
      </c>
      <c r="HA367" s="6">
        <v>0</v>
      </c>
      <c r="HB367" s="6">
        <v>0</v>
      </c>
      <c r="HC367" s="6">
        <v>0</v>
      </c>
      <c r="HD367" s="6">
        <v>0</v>
      </c>
      <c r="HE367" s="6">
        <v>0</v>
      </c>
      <c r="HF367" s="6">
        <v>0</v>
      </c>
      <c r="HG367" s="6">
        <v>0</v>
      </c>
      <c r="HH367" s="6">
        <v>0</v>
      </c>
      <c r="HI367" s="6">
        <v>0</v>
      </c>
      <c r="HJ367" s="6">
        <v>0</v>
      </c>
      <c r="HK367" s="6">
        <v>0</v>
      </c>
      <c r="HL367" s="6">
        <v>0</v>
      </c>
      <c r="HM367" s="6">
        <v>0</v>
      </c>
      <c r="HN367" s="6">
        <v>0</v>
      </c>
      <c r="HO367" s="6">
        <v>0</v>
      </c>
      <c r="HP367" s="6">
        <v>0</v>
      </c>
      <c r="HQ367" s="6">
        <v>0</v>
      </c>
      <c r="HR367" s="6">
        <v>0</v>
      </c>
      <c r="HS367" s="6">
        <v>0</v>
      </c>
      <c r="HT367" s="6">
        <v>0</v>
      </c>
      <c r="HU367" s="6">
        <v>0</v>
      </c>
      <c r="HV367" s="6">
        <v>0</v>
      </c>
      <c r="HW367" s="6">
        <v>0</v>
      </c>
      <c r="HX367" s="6">
        <v>0</v>
      </c>
      <c r="HY367" s="6">
        <v>0</v>
      </c>
      <c r="HZ367" s="6">
        <v>0</v>
      </c>
      <c r="IA367" s="6">
        <v>0</v>
      </c>
      <c r="IB367" s="6">
        <v>0</v>
      </c>
      <c r="ME367" s="7"/>
    </row>
    <row r="368" spans="2:343" x14ac:dyDescent="0.2">
      <c r="B368" s="69" t="s">
        <v>41</v>
      </c>
      <c r="C368" s="6">
        <v>-81467.17</v>
      </c>
      <c r="D368" s="6">
        <v>-80559.37</v>
      </c>
      <c r="E368" s="6">
        <v>-80959.14</v>
      </c>
      <c r="F368" s="6">
        <v>-80775.3</v>
      </c>
      <c r="G368" s="6">
        <v>-81472.97</v>
      </c>
      <c r="H368" s="6">
        <v>-81283.44</v>
      </c>
      <c r="I368" s="6">
        <v>-81828.17</v>
      </c>
      <c r="J368" s="6">
        <v>-81677.09</v>
      </c>
      <c r="K368" s="6">
        <v>-87200.52</v>
      </c>
      <c r="L368" s="6">
        <v>-86828.47</v>
      </c>
      <c r="M368" s="6">
        <v>-87377.63</v>
      </c>
      <c r="N368" s="6">
        <v>-87792.57</v>
      </c>
      <c r="O368" s="6">
        <v>-89771.86</v>
      </c>
      <c r="P368" s="6">
        <v>-89785.53</v>
      </c>
      <c r="Q368" s="6">
        <v>-90357.92</v>
      </c>
      <c r="R368" s="6">
        <v>-90957.73</v>
      </c>
      <c r="S368" s="6">
        <v>-91025.45</v>
      </c>
      <c r="T368" s="6">
        <v>-91871.55</v>
      </c>
      <c r="U368" s="6">
        <v>-91639.5</v>
      </c>
      <c r="V368" s="6">
        <v>-91393.69</v>
      </c>
      <c r="W368" s="6">
        <v>-91320.48</v>
      </c>
      <c r="X368" s="6">
        <v>-91820.04</v>
      </c>
      <c r="Y368" s="6">
        <v>-91830.37</v>
      </c>
      <c r="Z368" s="6">
        <v>-91239.2</v>
      </c>
      <c r="AA368" s="6">
        <v>-91833.43</v>
      </c>
      <c r="AB368" s="6">
        <v>-88202.38</v>
      </c>
      <c r="AC368" s="6">
        <v>-88628.64</v>
      </c>
      <c r="AD368" s="6">
        <v>-89612.06</v>
      </c>
      <c r="AE368" s="6">
        <v>-89956.83</v>
      </c>
      <c r="AF368" s="6">
        <v>-89676.36</v>
      </c>
      <c r="AG368" s="6">
        <v>-90535.08</v>
      </c>
      <c r="AH368" s="6">
        <v>-90721.8</v>
      </c>
      <c r="AI368" s="6">
        <v>-89545.279999999999</v>
      </c>
      <c r="AJ368" s="6">
        <v>-89966.58</v>
      </c>
      <c r="AK368" s="6">
        <v>-91888.55</v>
      </c>
      <c r="AL368" s="6">
        <v>-92025.19</v>
      </c>
      <c r="AM368" s="6">
        <v>-92879.97</v>
      </c>
      <c r="AN368" s="6">
        <v>-93130.23</v>
      </c>
      <c r="AO368" s="6">
        <v>-99172.75</v>
      </c>
      <c r="AP368" s="6">
        <v>-99055.12</v>
      </c>
      <c r="AQ368" s="6">
        <v>-99226.13</v>
      </c>
      <c r="AR368" s="6">
        <v>-99748.73</v>
      </c>
      <c r="AS368" s="6">
        <v>-100182.71</v>
      </c>
      <c r="AT368" s="6">
        <v>-113418.28</v>
      </c>
      <c r="AU368" s="6">
        <v>-114552.9</v>
      </c>
      <c r="AV368" s="6">
        <v>-113813.72</v>
      </c>
      <c r="AW368" s="6">
        <v>-114822.07</v>
      </c>
      <c r="AX368" s="6">
        <v>-127621.22</v>
      </c>
      <c r="AY368" s="6">
        <v>-126384.2</v>
      </c>
      <c r="AZ368" s="6">
        <v>-126245.24</v>
      </c>
      <c r="BA368" s="6">
        <v>-124870.97</v>
      </c>
      <c r="BB368" s="6">
        <v>-125803.81</v>
      </c>
      <c r="BC368" s="6">
        <v>-131935.46</v>
      </c>
      <c r="BD368" s="6">
        <v>-131746.29</v>
      </c>
      <c r="BE368" s="6">
        <v>-131617.94</v>
      </c>
      <c r="BF368" s="6">
        <v>-131725.93</v>
      </c>
      <c r="BG368" s="6">
        <v>-146278.76</v>
      </c>
      <c r="BH368" s="6">
        <v>-144447.67999999999</v>
      </c>
      <c r="BI368" s="6">
        <v>-144807.19</v>
      </c>
      <c r="BJ368" s="6">
        <v>-145325.13</v>
      </c>
      <c r="BK368" s="6">
        <v>-160862.59</v>
      </c>
      <c r="BL368" s="6">
        <v>-161956.4</v>
      </c>
      <c r="BM368" s="6">
        <v>-163175.75</v>
      </c>
      <c r="BN368" s="6">
        <v>-164137.53</v>
      </c>
      <c r="BO368" s="6">
        <v>-164103.41</v>
      </c>
      <c r="BP368" s="6">
        <v>-169612.57</v>
      </c>
      <c r="BQ368" s="6">
        <v>-169892.85</v>
      </c>
      <c r="BR368" s="6">
        <v>-170096.7</v>
      </c>
      <c r="BS368" s="6">
        <v>-169350.69</v>
      </c>
      <c r="BT368" s="6">
        <v>-165605.59</v>
      </c>
      <c r="BU368" s="6">
        <v>-165163.71</v>
      </c>
      <c r="BV368" s="6">
        <v>-165079.1</v>
      </c>
      <c r="BW368" s="6">
        <v>-166671.82999999999</v>
      </c>
      <c r="BX368" s="6">
        <v>-156359.35999999999</v>
      </c>
      <c r="BY368" s="6">
        <v>-156336.88</v>
      </c>
      <c r="BZ368" s="6">
        <v>-155309.67000000001</v>
      </c>
      <c r="CA368" s="6">
        <v>-156037.65</v>
      </c>
      <c r="CB368" s="6">
        <v>-156828.41</v>
      </c>
      <c r="CC368" s="6">
        <v>-155028.29</v>
      </c>
      <c r="CD368" s="6">
        <v>-155073.29999999999</v>
      </c>
      <c r="CE368" s="6">
        <v>-155564.26</v>
      </c>
      <c r="CF368" s="6">
        <v>-155168.94</v>
      </c>
      <c r="CG368" s="6">
        <v>-160904.45000000001</v>
      </c>
      <c r="CH368" s="6">
        <v>-158972.47</v>
      </c>
      <c r="CI368" s="6">
        <v>-156293.13</v>
      </c>
      <c r="CJ368" s="6">
        <v>-156618.1</v>
      </c>
      <c r="CK368" s="6">
        <v>-154847.06</v>
      </c>
      <c r="CL368" s="6">
        <v>-152443.26999999999</v>
      </c>
      <c r="CM368" s="6">
        <v>-151136.17000000001</v>
      </c>
      <c r="CN368" s="6">
        <v>-152616.28</v>
      </c>
      <c r="CO368" s="6">
        <v>-154469.24</v>
      </c>
      <c r="CP368" s="6">
        <v>-137927.63</v>
      </c>
      <c r="CQ368" s="6">
        <v>-136434.06</v>
      </c>
      <c r="CR368" s="6">
        <v>-135757.29</v>
      </c>
      <c r="CS368" s="6">
        <v>-131767.74</v>
      </c>
      <c r="CT368" s="6">
        <v>-128099.33</v>
      </c>
      <c r="CU368" s="6">
        <v>-128099.36</v>
      </c>
      <c r="CV368" s="6">
        <v>-128100.42</v>
      </c>
      <c r="CW368" s="6">
        <v>-125611.14</v>
      </c>
      <c r="CX368" s="6">
        <v>-129056.28</v>
      </c>
      <c r="CY368" s="6">
        <v>-127521.63</v>
      </c>
      <c r="CZ368" s="6">
        <v>-129937.63</v>
      </c>
      <c r="DA368" s="6">
        <v>-134918.01999999999</v>
      </c>
      <c r="DB368" s="6">
        <v>-133394.25</v>
      </c>
      <c r="DC368" s="6">
        <v>-136840.48000000001</v>
      </c>
      <c r="DD368" s="6">
        <v>-136226.4</v>
      </c>
      <c r="DE368" s="6">
        <v>-133722.28</v>
      </c>
      <c r="DF368" s="6">
        <v>-131657.32999999999</v>
      </c>
      <c r="DG368" s="6">
        <v>-140298.32999999999</v>
      </c>
      <c r="DH368" s="6">
        <v>-139755.9</v>
      </c>
      <c r="DI368" s="6">
        <v>-139813.88</v>
      </c>
      <c r="DJ368" s="6">
        <v>-138129.94</v>
      </c>
      <c r="DK368" s="6">
        <v>-150061.42000000001</v>
      </c>
      <c r="DL368" s="6">
        <v>-150061.54999999999</v>
      </c>
      <c r="DM368" s="6">
        <v>-150060.69</v>
      </c>
      <c r="DN368" s="6">
        <v>-153141.09</v>
      </c>
      <c r="DO368" s="6">
        <v>-154041.91</v>
      </c>
      <c r="DP368" s="6">
        <v>-162833.82</v>
      </c>
      <c r="DQ368" s="6">
        <v>-163058.74</v>
      </c>
      <c r="DR368" s="6">
        <v>-162500.79</v>
      </c>
      <c r="DS368" s="6">
        <v>-162138.29</v>
      </c>
      <c r="DT368" s="6">
        <v>-154568.97</v>
      </c>
      <c r="DU368" s="6">
        <v>-154403.20000000001</v>
      </c>
      <c r="DV368" s="6">
        <v>-156821.85</v>
      </c>
      <c r="DW368" s="6">
        <v>-157642.23999999999</v>
      </c>
      <c r="DX368" s="6">
        <v>-156973.98000000001</v>
      </c>
      <c r="DY368" s="6">
        <v>-155551.09</v>
      </c>
      <c r="DZ368" s="6">
        <v>-154996.01999999999</v>
      </c>
      <c r="EA368" s="6">
        <v>-154832.71</v>
      </c>
      <c r="EB368" s="6">
        <v>-148142.48000000001</v>
      </c>
      <c r="EC368" s="6">
        <v>-149673.09</v>
      </c>
      <c r="ED368" s="6">
        <v>-149673.73000000001</v>
      </c>
      <c r="EE368" s="6">
        <v>-149673.18</v>
      </c>
      <c r="EF368" s="6">
        <v>-150537.51</v>
      </c>
      <c r="EG368" s="6">
        <v>-151322.97</v>
      </c>
      <c r="EH368" s="6">
        <v>-151322.76</v>
      </c>
      <c r="EI368" s="6">
        <v>-152183.04999999999</v>
      </c>
      <c r="EJ368" s="6">
        <v>-152520.95000000001</v>
      </c>
      <c r="EK368" s="6">
        <v>-152311.45000000001</v>
      </c>
      <c r="EL368" s="6">
        <v>-154479.23000000001</v>
      </c>
      <c r="EM368" s="6">
        <v>-155879.88</v>
      </c>
      <c r="EN368" s="6">
        <v>-154638.59</v>
      </c>
      <c r="EO368" s="6">
        <v>-152840.25</v>
      </c>
      <c r="EP368" s="6">
        <v>-160046.06</v>
      </c>
      <c r="EQ368" s="6">
        <v>-158214.24</v>
      </c>
      <c r="ER368" s="6">
        <v>-159062.5</v>
      </c>
      <c r="ES368" s="6">
        <v>-159913.1</v>
      </c>
      <c r="ET368" s="6">
        <v>-167484.64000000001</v>
      </c>
      <c r="EU368" s="6">
        <v>-166872.76999999999</v>
      </c>
      <c r="EV368" s="6">
        <v>-167572.23000000001</v>
      </c>
      <c r="EW368" s="6">
        <v>-166432.57</v>
      </c>
      <c r="EX368" s="6">
        <v>-166726.54</v>
      </c>
      <c r="EY368" s="6">
        <v>-184857.60000000001</v>
      </c>
      <c r="EZ368" s="6">
        <v>-182644.66</v>
      </c>
      <c r="FA368" s="6">
        <v>-180675.73</v>
      </c>
      <c r="FB368" s="6">
        <v>-178368.92</v>
      </c>
      <c r="FC368" s="6" t="s">
        <v>95</v>
      </c>
      <c r="FD368" s="6" t="s">
        <v>95</v>
      </c>
      <c r="FE368" s="6" t="s">
        <v>95</v>
      </c>
      <c r="FF368" s="6" t="s">
        <v>95</v>
      </c>
      <c r="FG368" s="6" t="s">
        <v>95</v>
      </c>
      <c r="FH368" s="6" t="s">
        <v>95</v>
      </c>
      <c r="FI368" s="6" t="s">
        <v>95</v>
      </c>
      <c r="FJ368" s="6" t="s">
        <v>95</v>
      </c>
      <c r="FK368" s="6" t="s">
        <v>95</v>
      </c>
      <c r="FL368" s="6" t="s">
        <v>95</v>
      </c>
      <c r="FM368" s="6" t="s">
        <v>95</v>
      </c>
      <c r="FN368" s="6" t="s">
        <v>95</v>
      </c>
      <c r="FO368" s="6" t="s">
        <v>95</v>
      </c>
      <c r="FP368" s="6" t="s">
        <v>95</v>
      </c>
      <c r="FQ368" s="6" t="s">
        <v>95</v>
      </c>
      <c r="FR368" s="6" t="s">
        <v>95</v>
      </c>
      <c r="FS368" s="6" t="s">
        <v>95</v>
      </c>
      <c r="FT368" s="6" t="s">
        <v>95</v>
      </c>
      <c r="FU368" s="6" t="s">
        <v>95</v>
      </c>
      <c r="FV368" s="6" t="s">
        <v>95</v>
      </c>
      <c r="FW368" s="6" t="s">
        <v>95</v>
      </c>
      <c r="FX368" s="6" t="s">
        <v>95</v>
      </c>
      <c r="FY368" s="6" t="s">
        <v>95</v>
      </c>
      <c r="FZ368" s="6" t="s">
        <v>95</v>
      </c>
      <c r="GA368" s="6" t="s">
        <v>95</v>
      </c>
      <c r="GB368" s="6" t="s">
        <v>95</v>
      </c>
      <c r="GC368" s="6" t="s">
        <v>95</v>
      </c>
      <c r="GD368" s="6" t="s">
        <v>95</v>
      </c>
      <c r="GE368" s="6" t="s">
        <v>95</v>
      </c>
      <c r="GF368" s="6" t="s">
        <v>95</v>
      </c>
      <c r="GG368" s="6" t="s">
        <v>95</v>
      </c>
      <c r="GH368" s="6" t="s">
        <v>95</v>
      </c>
      <c r="GI368" s="6" t="s">
        <v>95</v>
      </c>
      <c r="GJ368" s="6" t="s">
        <v>95</v>
      </c>
      <c r="GK368" s="6" t="s">
        <v>95</v>
      </c>
      <c r="GL368" s="6" t="s">
        <v>95</v>
      </c>
      <c r="GM368" s="6" t="s">
        <v>95</v>
      </c>
      <c r="GN368" s="6" t="s">
        <v>95</v>
      </c>
      <c r="GO368" s="6" t="s">
        <v>95</v>
      </c>
      <c r="GP368" s="6" t="s">
        <v>95</v>
      </c>
      <c r="GQ368" s="6" t="s">
        <v>95</v>
      </c>
      <c r="GR368" s="6" t="s">
        <v>95</v>
      </c>
      <c r="GS368" s="6" t="s">
        <v>95</v>
      </c>
      <c r="GT368" s="6" t="s">
        <v>95</v>
      </c>
      <c r="GU368" s="6" t="s">
        <v>95</v>
      </c>
      <c r="GV368" s="6" t="s">
        <v>95</v>
      </c>
      <c r="GW368" s="6" t="s">
        <v>95</v>
      </c>
      <c r="GX368" s="6" t="s">
        <v>95</v>
      </c>
      <c r="GY368" s="6" t="s">
        <v>95</v>
      </c>
      <c r="GZ368" s="6" t="s">
        <v>95</v>
      </c>
      <c r="HA368" s="6" t="s">
        <v>95</v>
      </c>
      <c r="HB368" s="6" t="s">
        <v>95</v>
      </c>
      <c r="HC368" s="6" t="s">
        <v>95</v>
      </c>
      <c r="HD368" s="6" t="s">
        <v>95</v>
      </c>
      <c r="HE368" s="6" t="s">
        <v>95</v>
      </c>
      <c r="HF368" s="6" t="s">
        <v>95</v>
      </c>
      <c r="HG368" s="6" t="s">
        <v>95</v>
      </c>
      <c r="HH368" s="6" t="s">
        <v>95</v>
      </c>
      <c r="HI368" s="6" t="s">
        <v>95</v>
      </c>
      <c r="HJ368" s="6" t="s">
        <v>95</v>
      </c>
      <c r="HK368" s="6" t="s">
        <v>95</v>
      </c>
      <c r="HL368" s="6" t="s">
        <v>95</v>
      </c>
      <c r="HM368" s="6" t="s">
        <v>95</v>
      </c>
      <c r="HN368" s="6" t="s">
        <v>95</v>
      </c>
      <c r="HO368" s="6" t="s">
        <v>95</v>
      </c>
      <c r="HP368" s="6" t="s">
        <v>95</v>
      </c>
      <c r="HQ368" s="6" t="s">
        <v>95</v>
      </c>
      <c r="HR368" s="6" t="s">
        <v>95</v>
      </c>
      <c r="HS368" s="6" t="s">
        <v>95</v>
      </c>
      <c r="HT368" s="6" t="s">
        <v>95</v>
      </c>
      <c r="HU368" s="6" t="s">
        <v>95</v>
      </c>
      <c r="HV368" s="6" t="s">
        <v>95</v>
      </c>
      <c r="HW368" s="6" t="s">
        <v>95</v>
      </c>
      <c r="HX368" s="6" t="s">
        <v>95</v>
      </c>
      <c r="HY368" s="6" t="s">
        <v>95</v>
      </c>
      <c r="HZ368" s="6" t="s">
        <v>95</v>
      </c>
      <c r="IA368" s="6" t="s">
        <v>95</v>
      </c>
      <c r="IB368" s="6" t="s">
        <v>95</v>
      </c>
      <c r="ME368" s="7"/>
    </row>
    <row r="369" spans="2:398" x14ac:dyDescent="0.2">
      <c r="B369" s="63"/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6">
        <v>0</v>
      </c>
      <c r="BT369" s="6">
        <v>0</v>
      </c>
      <c r="BU369" s="6">
        <v>0</v>
      </c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  <c r="FO369" s="6">
        <v>0</v>
      </c>
      <c r="FP369" s="6">
        <v>0</v>
      </c>
      <c r="FQ369" s="6">
        <v>0</v>
      </c>
      <c r="FR369" s="6">
        <v>0</v>
      </c>
      <c r="FS369" s="6">
        <v>0</v>
      </c>
      <c r="FT369" s="6">
        <v>0</v>
      </c>
      <c r="FU369" s="6">
        <v>0</v>
      </c>
      <c r="FV369" s="6">
        <v>0</v>
      </c>
      <c r="FW369" s="6">
        <v>0</v>
      </c>
      <c r="FX369" s="6">
        <v>0</v>
      </c>
      <c r="FY369" s="6">
        <v>0</v>
      </c>
      <c r="FZ369" s="6">
        <v>0</v>
      </c>
      <c r="GA369" s="6">
        <v>0</v>
      </c>
      <c r="GB369" s="6">
        <v>0</v>
      </c>
      <c r="GC369" s="6">
        <v>0</v>
      </c>
      <c r="GD369" s="6">
        <v>0</v>
      </c>
      <c r="GE369" s="6">
        <v>0</v>
      </c>
      <c r="GF369" s="6">
        <v>0</v>
      </c>
      <c r="GG369" s="6">
        <v>0</v>
      </c>
      <c r="GH369" s="6">
        <v>0</v>
      </c>
      <c r="GI369" s="6">
        <v>0</v>
      </c>
      <c r="GJ369" s="6">
        <v>0</v>
      </c>
      <c r="GK369" s="6">
        <v>0</v>
      </c>
      <c r="GL369" s="6">
        <v>0</v>
      </c>
      <c r="GM369" s="6">
        <v>0</v>
      </c>
      <c r="GN369" s="6">
        <v>0</v>
      </c>
      <c r="GO369" s="6">
        <v>0</v>
      </c>
      <c r="GP369" s="6">
        <v>0</v>
      </c>
      <c r="GQ369" s="6">
        <v>0</v>
      </c>
      <c r="GR369" s="6">
        <v>0</v>
      </c>
      <c r="GS369" s="6">
        <v>0</v>
      </c>
      <c r="GT369" s="6">
        <v>0</v>
      </c>
      <c r="GU369" s="6">
        <v>0</v>
      </c>
      <c r="GV369" s="6">
        <v>0</v>
      </c>
      <c r="GW369" s="6">
        <v>0</v>
      </c>
      <c r="GX369" s="6">
        <v>0</v>
      </c>
      <c r="GY369" s="6">
        <v>0</v>
      </c>
      <c r="GZ369" s="6">
        <v>0</v>
      </c>
      <c r="HA369" s="6">
        <v>0</v>
      </c>
      <c r="HB369" s="6">
        <v>0</v>
      </c>
      <c r="HC369" s="6">
        <v>0</v>
      </c>
      <c r="HD369" s="6">
        <v>0</v>
      </c>
      <c r="HE369" s="6">
        <v>0</v>
      </c>
      <c r="HF369" s="6">
        <v>0</v>
      </c>
      <c r="HG369" s="6">
        <v>0</v>
      </c>
      <c r="HH369" s="6">
        <v>0</v>
      </c>
      <c r="HI369" s="6">
        <v>0</v>
      </c>
      <c r="HJ369" s="6">
        <v>0</v>
      </c>
      <c r="HK369" s="6">
        <v>0</v>
      </c>
      <c r="HL369" s="6">
        <v>0</v>
      </c>
      <c r="HM369" s="6">
        <v>0</v>
      </c>
      <c r="HN369" s="6">
        <v>0</v>
      </c>
      <c r="HO369" s="6">
        <v>0</v>
      </c>
      <c r="HP369" s="6">
        <v>0</v>
      </c>
      <c r="HQ369" s="6">
        <v>0</v>
      </c>
      <c r="HR369" s="6">
        <v>0</v>
      </c>
      <c r="HS369" s="6">
        <v>0</v>
      </c>
      <c r="HT369" s="6">
        <v>0</v>
      </c>
      <c r="HU369" s="6">
        <v>0</v>
      </c>
      <c r="HV369" s="6">
        <v>0</v>
      </c>
      <c r="HW369" s="6">
        <v>0</v>
      </c>
      <c r="HX369" s="6">
        <v>0</v>
      </c>
      <c r="HY369" s="6">
        <v>0</v>
      </c>
      <c r="HZ369" s="6">
        <v>0</v>
      </c>
      <c r="IA369" s="6">
        <v>0</v>
      </c>
      <c r="IB369" s="6">
        <v>0</v>
      </c>
      <c r="ME369" s="7"/>
    </row>
    <row r="370" spans="2:398" x14ac:dyDescent="0.2">
      <c r="B370" s="62" t="s">
        <v>16</v>
      </c>
      <c r="C370" s="6">
        <v>454328.1</v>
      </c>
      <c r="D370" s="6">
        <v>448231.21</v>
      </c>
      <c r="E370" s="6">
        <v>445577.85</v>
      </c>
      <c r="F370" s="6">
        <v>435101.87</v>
      </c>
      <c r="G370" s="6">
        <v>438616.6</v>
      </c>
      <c r="H370" s="6">
        <v>437113.21</v>
      </c>
      <c r="I370" s="6">
        <v>436896.59</v>
      </c>
      <c r="J370" s="6">
        <v>437180.69</v>
      </c>
      <c r="K370" s="6">
        <v>446202.26</v>
      </c>
      <c r="L370" s="6">
        <v>435703.63</v>
      </c>
      <c r="M370" s="6">
        <v>434857.19</v>
      </c>
      <c r="N370" s="6">
        <v>436775.87</v>
      </c>
      <c r="O370" s="6">
        <v>449770.83</v>
      </c>
      <c r="P370" s="6">
        <v>472363.73</v>
      </c>
      <c r="Q370" s="6">
        <v>446463.45</v>
      </c>
      <c r="R370" s="6">
        <v>447652.52</v>
      </c>
      <c r="S370" s="6">
        <v>437246.42</v>
      </c>
      <c r="T370" s="6">
        <v>423972.76</v>
      </c>
      <c r="U370" s="6">
        <v>435294.99</v>
      </c>
      <c r="V370" s="6">
        <v>441162.44</v>
      </c>
      <c r="W370" s="6">
        <v>435646.43</v>
      </c>
      <c r="X370" s="6">
        <v>436758.98</v>
      </c>
      <c r="Y370" s="6">
        <v>440510.08</v>
      </c>
      <c r="Z370" s="6">
        <v>445435.9</v>
      </c>
      <c r="AA370" s="6">
        <v>446204.49</v>
      </c>
      <c r="AB370" s="6">
        <v>455328.81</v>
      </c>
      <c r="AC370" s="6">
        <v>460529.04</v>
      </c>
      <c r="AD370" s="6">
        <v>477492.42</v>
      </c>
      <c r="AE370" s="6">
        <v>477101.95</v>
      </c>
      <c r="AF370" s="6">
        <v>493842.98</v>
      </c>
      <c r="AG370" s="6">
        <v>496260.25</v>
      </c>
      <c r="AH370" s="6">
        <v>490730.1</v>
      </c>
      <c r="AI370" s="6">
        <v>498945.2</v>
      </c>
      <c r="AJ370" s="6">
        <v>498479.12</v>
      </c>
      <c r="AK370" s="6">
        <v>501580.46</v>
      </c>
      <c r="AL370" s="6">
        <v>499204.97</v>
      </c>
      <c r="AM370" s="6">
        <v>508351.58</v>
      </c>
      <c r="AN370" s="6">
        <v>518268.44</v>
      </c>
      <c r="AO370" s="6">
        <v>532529.68000000005</v>
      </c>
      <c r="AP370" s="6">
        <v>525681.32999999996</v>
      </c>
      <c r="AQ370" s="6">
        <v>546052.81999999995</v>
      </c>
      <c r="AR370" s="6">
        <v>547688.85</v>
      </c>
      <c r="AS370" s="6">
        <v>555131.14</v>
      </c>
      <c r="AT370" s="6">
        <v>561553</v>
      </c>
      <c r="AU370" s="6">
        <v>596139.68000000005</v>
      </c>
      <c r="AV370" s="6">
        <v>593229.49</v>
      </c>
      <c r="AW370" s="6">
        <v>605771.06000000006</v>
      </c>
      <c r="AX370" s="6">
        <v>614089.14</v>
      </c>
      <c r="AY370" s="6">
        <v>607332.56999999995</v>
      </c>
      <c r="AZ370" s="6">
        <v>619285.4</v>
      </c>
      <c r="BA370" s="6">
        <v>641643.89</v>
      </c>
      <c r="BB370" s="6">
        <v>644643.02</v>
      </c>
      <c r="BC370" s="6">
        <v>711619.39</v>
      </c>
      <c r="BD370" s="6">
        <v>699541.64</v>
      </c>
      <c r="BE370" s="6">
        <v>688587.92</v>
      </c>
      <c r="BF370" s="6">
        <v>671769.91</v>
      </c>
      <c r="BG370" s="6">
        <v>663835.32999999996</v>
      </c>
      <c r="BH370" s="6">
        <v>651894.44999999995</v>
      </c>
      <c r="BI370" s="6">
        <v>653614.11</v>
      </c>
      <c r="BJ370" s="6">
        <v>640921.11</v>
      </c>
      <c r="BK370" s="6">
        <v>644897.52</v>
      </c>
      <c r="BL370" s="6">
        <v>629081.31000000006</v>
      </c>
      <c r="BM370" s="6">
        <v>639311.79</v>
      </c>
      <c r="BN370" s="6">
        <v>633633.24</v>
      </c>
      <c r="BO370" s="6">
        <v>657286.05000000005</v>
      </c>
      <c r="BP370" s="6">
        <v>614759.30000000005</v>
      </c>
      <c r="BQ370" s="6">
        <v>623486.11</v>
      </c>
      <c r="BR370" s="6">
        <v>616073.56000000006</v>
      </c>
      <c r="BS370" s="6">
        <v>651017.57999999996</v>
      </c>
      <c r="BT370" s="6">
        <v>669322.76</v>
      </c>
      <c r="BU370" s="6">
        <v>618842.09</v>
      </c>
      <c r="BV370" s="6">
        <v>639247.4</v>
      </c>
      <c r="BW370" s="6">
        <v>636824.6</v>
      </c>
      <c r="BX370" s="6">
        <v>642109.44999999995</v>
      </c>
      <c r="BY370" s="6">
        <v>628554.62</v>
      </c>
      <c r="BZ370" s="6">
        <v>631010.30000000005</v>
      </c>
      <c r="CA370" s="6">
        <v>652924.78</v>
      </c>
      <c r="CB370" s="6">
        <v>635039.56000000006</v>
      </c>
      <c r="CC370" s="6">
        <v>645737.57999999996</v>
      </c>
      <c r="CD370" s="6">
        <v>646529.36</v>
      </c>
      <c r="CE370" s="6">
        <v>662265.07999999996</v>
      </c>
      <c r="CF370" s="6">
        <v>675349.64</v>
      </c>
      <c r="CG370" s="6">
        <v>680860.82</v>
      </c>
      <c r="CH370" s="6">
        <v>676738.43</v>
      </c>
      <c r="CI370" s="6">
        <v>686463.04</v>
      </c>
      <c r="CJ370" s="6">
        <v>700107.15</v>
      </c>
      <c r="CK370" s="6">
        <v>694015.28</v>
      </c>
      <c r="CL370" s="6">
        <v>674663.6</v>
      </c>
      <c r="CM370" s="6">
        <v>685245.89</v>
      </c>
      <c r="CN370" s="6">
        <v>692318.7</v>
      </c>
      <c r="CO370" s="6">
        <v>693114.38</v>
      </c>
      <c r="CP370" s="6">
        <v>687474.95</v>
      </c>
      <c r="CQ370" s="6">
        <v>712109.77</v>
      </c>
      <c r="CR370" s="6">
        <v>716138.2</v>
      </c>
      <c r="CS370" s="6">
        <v>720156.4</v>
      </c>
      <c r="CT370" s="6">
        <v>723145.12</v>
      </c>
      <c r="CU370" s="6">
        <v>727458.2</v>
      </c>
      <c r="CV370" s="6">
        <v>775368.93</v>
      </c>
      <c r="CW370" s="6">
        <v>793054.35</v>
      </c>
      <c r="CX370" s="6">
        <v>798943.58</v>
      </c>
      <c r="CY370" s="6">
        <v>796986.34</v>
      </c>
      <c r="CZ370" s="6">
        <v>815201.04</v>
      </c>
      <c r="DA370" s="6">
        <v>822143.08</v>
      </c>
      <c r="DB370" s="6">
        <v>828520.64</v>
      </c>
      <c r="DC370" s="6">
        <v>837258.2</v>
      </c>
      <c r="DD370" s="6">
        <v>790478.15</v>
      </c>
      <c r="DE370" s="6">
        <v>786567.59</v>
      </c>
      <c r="DF370" s="6">
        <v>773739.92</v>
      </c>
      <c r="DG370" s="6">
        <v>772512.71</v>
      </c>
      <c r="DH370" s="6">
        <v>768956.49</v>
      </c>
      <c r="DI370" s="6">
        <v>762061.91</v>
      </c>
      <c r="DJ370" s="6">
        <v>764568.87</v>
      </c>
      <c r="DK370" s="6">
        <v>775296.99</v>
      </c>
      <c r="DL370" s="6">
        <v>773107.08</v>
      </c>
      <c r="DM370" s="6">
        <v>745231.03</v>
      </c>
      <c r="DN370" s="6">
        <v>752328.72</v>
      </c>
      <c r="DO370" s="6">
        <v>772493.82</v>
      </c>
      <c r="DP370" s="6">
        <v>752990.71999999997</v>
      </c>
      <c r="DQ370" s="6">
        <v>748602.13</v>
      </c>
      <c r="DR370" s="6">
        <v>767149.15</v>
      </c>
      <c r="DS370" s="6">
        <v>784588.92</v>
      </c>
      <c r="DT370" s="6">
        <v>783270.52</v>
      </c>
      <c r="DU370" s="6">
        <v>771332.42</v>
      </c>
      <c r="DV370" s="6">
        <v>777047.15</v>
      </c>
      <c r="DW370" s="6">
        <v>773120.51</v>
      </c>
      <c r="DX370" s="6">
        <v>787697.4</v>
      </c>
      <c r="DY370" s="6">
        <v>784044.12</v>
      </c>
      <c r="DZ370" s="6">
        <v>785289.2</v>
      </c>
      <c r="EA370" s="6">
        <v>793783.92</v>
      </c>
      <c r="EB370" s="6">
        <v>841498.36</v>
      </c>
      <c r="EC370" s="6">
        <v>817443.89</v>
      </c>
      <c r="ED370" s="6">
        <v>820362.9</v>
      </c>
      <c r="EE370" s="6">
        <v>816876.73</v>
      </c>
      <c r="EF370" s="6">
        <v>811511.79</v>
      </c>
      <c r="EG370" s="6">
        <v>810894.67</v>
      </c>
      <c r="EH370" s="6">
        <v>828960.3</v>
      </c>
      <c r="EI370" s="6">
        <v>837379.75</v>
      </c>
      <c r="EJ370" s="6">
        <v>841212.12</v>
      </c>
      <c r="EK370" s="6">
        <v>847268.4</v>
      </c>
      <c r="EL370" s="6">
        <v>857370.05</v>
      </c>
      <c r="EM370" s="6">
        <v>832034.91</v>
      </c>
      <c r="EN370" s="6">
        <v>849986.63</v>
      </c>
      <c r="EO370" s="6">
        <v>840274.49</v>
      </c>
      <c r="EP370" s="6">
        <v>857016.27</v>
      </c>
      <c r="EQ370" s="6">
        <v>887218.69</v>
      </c>
      <c r="ER370" s="6">
        <v>868590.05</v>
      </c>
      <c r="ES370" s="6">
        <v>888487.32</v>
      </c>
      <c r="ET370" s="6">
        <v>847320.45</v>
      </c>
      <c r="EU370" s="6">
        <v>859016.1</v>
      </c>
      <c r="EV370" s="6">
        <v>872694.23</v>
      </c>
      <c r="EW370" s="6">
        <v>886789.96</v>
      </c>
      <c r="EX370" s="6">
        <v>896715</v>
      </c>
      <c r="EY370" s="6">
        <v>913905.16</v>
      </c>
      <c r="EZ370" s="6">
        <v>926291.37</v>
      </c>
      <c r="FA370" s="6">
        <v>954059.19</v>
      </c>
      <c r="FB370" s="6">
        <v>953595.21</v>
      </c>
      <c r="FC370" s="6">
        <v>989528.68</v>
      </c>
      <c r="FD370" s="6">
        <v>987166.1</v>
      </c>
      <c r="FE370" s="6">
        <v>993327.24</v>
      </c>
      <c r="FF370" s="6">
        <v>1009364.61</v>
      </c>
      <c r="FG370" s="6">
        <v>1022497.83</v>
      </c>
      <c r="FH370" s="6">
        <v>1029159.51</v>
      </c>
      <c r="FI370" s="6">
        <v>1012326.71</v>
      </c>
      <c r="FJ370" s="6">
        <v>1017159.72</v>
      </c>
      <c r="FK370" s="6">
        <v>1013094.64</v>
      </c>
      <c r="FL370" s="6">
        <v>1007651.97</v>
      </c>
      <c r="FM370" s="6">
        <v>1015894.81</v>
      </c>
      <c r="FN370" s="6">
        <v>1004908.64</v>
      </c>
      <c r="FO370" s="6">
        <v>1024157.32</v>
      </c>
      <c r="FP370" s="6">
        <v>1037878.69</v>
      </c>
      <c r="FQ370" s="6">
        <v>1007776.73</v>
      </c>
      <c r="FR370" s="6">
        <v>1007030.58</v>
      </c>
      <c r="FS370" s="6">
        <v>999609.3</v>
      </c>
      <c r="FT370" s="6">
        <v>1006443.34</v>
      </c>
      <c r="FU370" s="6">
        <v>987313.55</v>
      </c>
      <c r="FV370" s="6">
        <v>983467.78</v>
      </c>
      <c r="FW370" s="6">
        <v>980148.56</v>
      </c>
      <c r="FX370" s="6">
        <v>1013196.05</v>
      </c>
      <c r="FY370" s="6">
        <v>985126.95</v>
      </c>
      <c r="FZ370" s="6">
        <v>971122.29</v>
      </c>
      <c r="GA370" s="6">
        <v>989101.67</v>
      </c>
      <c r="GB370" s="6">
        <v>987612.63</v>
      </c>
      <c r="GC370" s="6">
        <v>1035769.52</v>
      </c>
      <c r="GD370" s="6">
        <v>1014311.6</v>
      </c>
      <c r="GE370" s="6">
        <v>1039991.7</v>
      </c>
      <c r="GF370" s="6">
        <v>1038833.97</v>
      </c>
      <c r="GG370" s="6">
        <v>1072643.75</v>
      </c>
      <c r="GH370" s="6">
        <v>1064715.3500000001</v>
      </c>
      <c r="GI370" s="6">
        <v>1078308.97</v>
      </c>
      <c r="GJ370" s="6">
        <v>1105763.26</v>
      </c>
      <c r="GK370" s="6">
        <v>1046792.21</v>
      </c>
      <c r="GL370" s="6">
        <v>1063439.94</v>
      </c>
      <c r="GM370" s="6">
        <v>1039560.58</v>
      </c>
      <c r="GN370" s="6">
        <v>1050846.19</v>
      </c>
      <c r="GO370" s="6">
        <v>1075051.53</v>
      </c>
      <c r="GP370" s="6">
        <v>1081932.24</v>
      </c>
      <c r="GQ370" s="6">
        <v>1061017.53</v>
      </c>
      <c r="GR370" s="6">
        <v>1065155.17</v>
      </c>
      <c r="GS370" s="6">
        <v>1090391.04</v>
      </c>
      <c r="GT370" s="6">
        <v>1005670.92</v>
      </c>
      <c r="GU370" s="6">
        <v>991904.45</v>
      </c>
      <c r="GV370" s="6">
        <v>1017996.87</v>
      </c>
      <c r="GW370" s="6">
        <v>1079639.04</v>
      </c>
      <c r="GX370" s="6">
        <v>1082723.56</v>
      </c>
      <c r="GY370" s="6">
        <v>1182419.6200000001</v>
      </c>
      <c r="GZ370" s="6">
        <v>1204696.6499999999</v>
      </c>
      <c r="HA370" s="6">
        <v>1268516.8999999999</v>
      </c>
      <c r="HB370" s="6">
        <v>1274677.04</v>
      </c>
      <c r="HC370" s="6">
        <v>1262343.67</v>
      </c>
      <c r="HD370" s="6">
        <v>1269174.32</v>
      </c>
      <c r="HE370" s="6">
        <v>1271386.3999999999</v>
      </c>
      <c r="HF370" s="6">
        <v>1255751.56</v>
      </c>
      <c r="HG370" s="6">
        <v>1271245.92</v>
      </c>
      <c r="HH370" s="6">
        <v>1279319.1299999999</v>
      </c>
      <c r="HI370" s="6">
        <v>1277797.1000000001</v>
      </c>
      <c r="HJ370" s="6">
        <v>1185443.51</v>
      </c>
      <c r="HK370" s="6">
        <v>1183387.8899999999</v>
      </c>
      <c r="HL370" s="6">
        <v>1263782.8999999999</v>
      </c>
      <c r="HM370" s="6">
        <v>1262294.24</v>
      </c>
      <c r="HN370" s="6">
        <v>1271956.3600000001</v>
      </c>
      <c r="HO370" s="6">
        <v>1271815.8799999999</v>
      </c>
      <c r="HP370" s="6">
        <v>1239085.03</v>
      </c>
      <c r="HQ370" s="6">
        <v>1213122.6599999999</v>
      </c>
      <c r="HR370" s="6">
        <v>1260700.42</v>
      </c>
      <c r="HS370" s="6">
        <v>1244943.75</v>
      </c>
      <c r="HT370" s="6">
        <v>1245254.75</v>
      </c>
      <c r="HU370" s="6">
        <v>1254251.08</v>
      </c>
      <c r="HV370" s="6">
        <v>1234914.26</v>
      </c>
      <c r="HW370" s="6">
        <v>1254198.0900000001</v>
      </c>
      <c r="HX370" s="6">
        <v>1272257.01</v>
      </c>
      <c r="HY370" s="6">
        <v>1286415.56</v>
      </c>
      <c r="HZ370" s="6">
        <v>1299324.24</v>
      </c>
      <c r="IA370" s="6">
        <v>1235167.5900000001</v>
      </c>
      <c r="IB370" s="6">
        <v>1306194.74</v>
      </c>
      <c r="ME370" s="7"/>
    </row>
    <row r="371" spans="2:398" x14ac:dyDescent="0.2">
      <c r="B371" s="63"/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6">
        <v>0</v>
      </c>
      <c r="BT371" s="6">
        <v>0</v>
      </c>
      <c r="BU371" s="6">
        <v>0</v>
      </c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0</v>
      </c>
      <c r="CR371" s="6">
        <v>0</v>
      </c>
      <c r="CS371" s="6">
        <v>0</v>
      </c>
      <c r="CT371" s="6">
        <v>0</v>
      </c>
      <c r="CU371" s="6">
        <v>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0</v>
      </c>
      <c r="EN371" s="6">
        <v>0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0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  <c r="FO371" s="6">
        <v>0</v>
      </c>
      <c r="FP371" s="6">
        <v>0</v>
      </c>
      <c r="FQ371" s="6">
        <v>0</v>
      </c>
      <c r="FR371" s="6">
        <v>0</v>
      </c>
      <c r="FS371" s="6">
        <v>0</v>
      </c>
      <c r="FT371" s="6">
        <v>0</v>
      </c>
      <c r="FU371" s="6">
        <v>0</v>
      </c>
      <c r="FV371" s="6">
        <v>0</v>
      </c>
      <c r="FW371" s="6">
        <v>0</v>
      </c>
      <c r="FX371" s="6">
        <v>0</v>
      </c>
      <c r="FY371" s="6">
        <v>0</v>
      </c>
      <c r="FZ371" s="6">
        <v>0</v>
      </c>
      <c r="GA371" s="6">
        <v>0</v>
      </c>
      <c r="GB371" s="6">
        <v>0</v>
      </c>
      <c r="GC371" s="6">
        <v>0</v>
      </c>
      <c r="GD371" s="6">
        <v>0</v>
      </c>
      <c r="GE371" s="6">
        <v>0</v>
      </c>
      <c r="GF371" s="6">
        <v>0</v>
      </c>
      <c r="GG371" s="6">
        <v>0</v>
      </c>
      <c r="GH371" s="6">
        <v>0</v>
      </c>
      <c r="GI371" s="6">
        <v>0</v>
      </c>
      <c r="GJ371" s="6">
        <v>0</v>
      </c>
      <c r="GK371" s="6">
        <v>0</v>
      </c>
      <c r="GL371" s="6">
        <v>0</v>
      </c>
      <c r="GM371" s="6">
        <v>0</v>
      </c>
      <c r="GN371" s="6">
        <v>0</v>
      </c>
      <c r="GO371" s="6">
        <v>0</v>
      </c>
      <c r="GP371" s="6">
        <v>0</v>
      </c>
      <c r="GQ371" s="6">
        <v>0</v>
      </c>
      <c r="GR371" s="6">
        <v>0</v>
      </c>
      <c r="GS371" s="6">
        <v>0</v>
      </c>
      <c r="GT371" s="6">
        <v>0</v>
      </c>
      <c r="GU371" s="6">
        <v>0</v>
      </c>
      <c r="GV371" s="6">
        <v>0</v>
      </c>
      <c r="GW371" s="6">
        <v>0</v>
      </c>
      <c r="GX371" s="6">
        <v>0</v>
      </c>
      <c r="GY371" s="6">
        <v>0</v>
      </c>
      <c r="GZ371" s="6">
        <v>0</v>
      </c>
      <c r="HA371" s="6">
        <v>0</v>
      </c>
      <c r="HB371" s="6">
        <v>0</v>
      </c>
      <c r="HC371" s="6">
        <v>0</v>
      </c>
      <c r="HD371" s="6">
        <v>0</v>
      </c>
      <c r="HE371" s="6">
        <v>0</v>
      </c>
      <c r="HF371" s="6">
        <v>0</v>
      </c>
      <c r="HG371" s="6">
        <v>0</v>
      </c>
      <c r="HH371" s="6">
        <v>0</v>
      </c>
      <c r="HI371" s="6">
        <v>0</v>
      </c>
      <c r="HJ371" s="6">
        <v>0</v>
      </c>
      <c r="HK371" s="6">
        <v>0</v>
      </c>
      <c r="HL371" s="6">
        <v>0</v>
      </c>
      <c r="HM371" s="6">
        <v>0</v>
      </c>
      <c r="HN371" s="6">
        <v>0</v>
      </c>
      <c r="HO371" s="6">
        <v>0</v>
      </c>
      <c r="HP371" s="6">
        <v>0</v>
      </c>
      <c r="HQ371" s="6">
        <v>0</v>
      </c>
      <c r="HR371" s="6">
        <v>0</v>
      </c>
      <c r="HS371" s="6">
        <v>0</v>
      </c>
      <c r="HT371" s="6">
        <v>0</v>
      </c>
      <c r="HU371" s="6">
        <v>0</v>
      </c>
      <c r="HV371" s="6">
        <v>0</v>
      </c>
      <c r="HW371" s="6">
        <v>0</v>
      </c>
      <c r="HX371" s="6">
        <v>0</v>
      </c>
      <c r="HY371" s="6">
        <v>0</v>
      </c>
      <c r="HZ371" s="6">
        <v>0</v>
      </c>
      <c r="IA371" s="6">
        <v>0</v>
      </c>
      <c r="IB371" s="6">
        <v>0</v>
      </c>
      <c r="ME371" s="7"/>
    </row>
    <row r="372" spans="2:398" x14ac:dyDescent="0.2">
      <c r="B372" s="64" t="s">
        <v>37</v>
      </c>
      <c r="C372" s="6">
        <v>282927.57</v>
      </c>
      <c r="D372" s="6">
        <v>282383.64</v>
      </c>
      <c r="E372" s="6">
        <v>286355.18</v>
      </c>
      <c r="F372" s="6">
        <v>283794.61</v>
      </c>
      <c r="G372" s="6">
        <v>290712.56</v>
      </c>
      <c r="H372" s="6">
        <v>287048.11</v>
      </c>
      <c r="I372" s="6">
        <v>284195.96999999997</v>
      </c>
      <c r="J372" s="6">
        <v>284164.13</v>
      </c>
      <c r="K372" s="6">
        <v>291872.84000000003</v>
      </c>
      <c r="L372" s="6">
        <v>285245.7</v>
      </c>
      <c r="M372" s="6">
        <v>282778.21000000002</v>
      </c>
      <c r="N372" s="6">
        <v>284689.73</v>
      </c>
      <c r="O372" s="6">
        <v>297283.99</v>
      </c>
      <c r="P372" s="6">
        <v>310306.46000000002</v>
      </c>
      <c r="Q372" s="6">
        <v>297587.77</v>
      </c>
      <c r="R372" s="6">
        <v>300356.08</v>
      </c>
      <c r="S372" s="6">
        <v>291922.90999999997</v>
      </c>
      <c r="T372" s="6">
        <v>277981.33</v>
      </c>
      <c r="U372" s="6">
        <v>287867.39</v>
      </c>
      <c r="V372" s="6">
        <v>291568.09999999998</v>
      </c>
      <c r="W372" s="6">
        <v>289650.36</v>
      </c>
      <c r="X372" s="6">
        <v>289663.34999999998</v>
      </c>
      <c r="Y372" s="6">
        <v>291555.34999999998</v>
      </c>
      <c r="Z372" s="6">
        <v>296002.34000000003</v>
      </c>
      <c r="AA372" s="6">
        <v>297088.43</v>
      </c>
      <c r="AB372" s="6">
        <v>306720.40000000002</v>
      </c>
      <c r="AC372" s="6">
        <v>309364.08</v>
      </c>
      <c r="AD372" s="6">
        <v>324903.61</v>
      </c>
      <c r="AE372" s="6">
        <v>323626.89</v>
      </c>
      <c r="AF372" s="6">
        <v>338328.95</v>
      </c>
      <c r="AG372" s="6">
        <v>339417</v>
      </c>
      <c r="AH372" s="6">
        <v>334858.87</v>
      </c>
      <c r="AI372" s="6">
        <v>341226.18</v>
      </c>
      <c r="AJ372" s="6">
        <v>338565.58</v>
      </c>
      <c r="AK372" s="6">
        <v>340490.62</v>
      </c>
      <c r="AL372" s="6">
        <v>336966.83</v>
      </c>
      <c r="AM372" s="6">
        <v>345786.09</v>
      </c>
      <c r="AN372" s="6">
        <v>352691.07</v>
      </c>
      <c r="AO372" s="6">
        <v>371369.55</v>
      </c>
      <c r="AP372" s="6">
        <v>363834.51</v>
      </c>
      <c r="AQ372" s="6">
        <v>381735.99</v>
      </c>
      <c r="AR372" s="6">
        <v>381375.09</v>
      </c>
      <c r="AS372" s="6">
        <v>382868.96</v>
      </c>
      <c r="AT372" s="6">
        <v>381991.52</v>
      </c>
      <c r="AU372" s="6">
        <v>408921.26</v>
      </c>
      <c r="AV372" s="6">
        <v>402843.6</v>
      </c>
      <c r="AW372" s="6">
        <v>404620.07</v>
      </c>
      <c r="AX372" s="6">
        <v>413567.5</v>
      </c>
      <c r="AY372" s="6">
        <v>403021.93</v>
      </c>
      <c r="AZ372" s="6">
        <v>413568.5</v>
      </c>
      <c r="BA372" s="6">
        <v>426853.66</v>
      </c>
      <c r="BB372" s="6">
        <v>422783.38</v>
      </c>
      <c r="BC372" s="6">
        <v>419040.62</v>
      </c>
      <c r="BD372" s="6">
        <v>416757.5</v>
      </c>
      <c r="BE372" s="6">
        <v>420476.93</v>
      </c>
      <c r="BF372" s="6">
        <v>420627.55</v>
      </c>
      <c r="BG372" s="6">
        <v>421090.6</v>
      </c>
      <c r="BH372" s="6">
        <v>416332.82</v>
      </c>
      <c r="BI372" s="6">
        <v>425624.9</v>
      </c>
      <c r="BJ372" s="6">
        <v>418705.11</v>
      </c>
      <c r="BK372" s="6">
        <v>428360.05</v>
      </c>
      <c r="BL372" s="6">
        <v>419672.27</v>
      </c>
      <c r="BM372" s="6">
        <v>428178.04</v>
      </c>
      <c r="BN372" s="6">
        <v>423780.24</v>
      </c>
      <c r="BO372" s="6">
        <v>448432.04</v>
      </c>
      <c r="BP372" s="6">
        <v>414896.41</v>
      </c>
      <c r="BQ372" s="6">
        <v>419460.38</v>
      </c>
      <c r="BR372" s="6">
        <v>413039.79</v>
      </c>
      <c r="BS372" s="6">
        <v>443488.78</v>
      </c>
      <c r="BT372" s="6">
        <v>443408.4</v>
      </c>
      <c r="BU372" s="6">
        <v>419070.33</v>
      </c>
      <c r="BV372" s="6">
        <v>436917.9</v>
      </c>
      <c r="BW372" s="6">
        <v>435146.34</v>
      </c>
      <c r="BX372" s="6">
        <v>436569.85</v>
      </c>
      <c r="BY372" s="6">
        <v>426150.31</v>
      </c>
      <c r="BZ372" s="6">
        <v>431934.06</v>
      </c>
      <c r="CA372" s="6">
        <v>457585.58</v>
      </c>
      <c r="CB372" s="6">
        <v>438281.39</v>
      </c>
      <c r="CC372" s="6">
        <v>447274.98</v>
      </c>
      <c r="CD372" s="6">
        <v>448995.76</v>
      </c>
      <c r="CE372" s="6">
        <v>462347.53</v>
      </c>
      <c r="CF372" s="6">
        <v>468501.47</v>
      </c>
      <c r="CG372" s="6">
        <v>471639.74</v>
      </c>
      <c r="CH372" s="6">
        <v>467819.26</v>
      </c>
      <c r="CI372" s="6">
        <v>475633.8</v>
      </c>
      <c r="CJ372" s="6">
        <v>488870.87</v>
      </c>
      <c r="CK372" s="6">
        <v>482234.96</v>
      </c>
      <c r="CL372" s="6">
        <v>464246.08</v>
      </c>
      <c r="CM372" s="6">
        <v>474103.54</v>
      </c>
      <c r="CN372" s="6">
        <v>482975.23</v>
      </c>
      <c r="CO372" s="6">
        <v>482663.81</v>
      </c>
      <c r="CP372" s="6">
        <v>475497.37</v>
      </c>
      <c r="CQ372" s="6">
        <v>499072.88</v>
      </c>
      <c r="CR372" s="6">
        <v>499987.47</v>
      </c>
      <c r="CS372" s="6">
        <v>499295.34</v>
      </c>
      <c r="CT372" s="6">
        <v>501351.62</v>
      </c>
      <c r="CU372" s="6">
        <v>501350.84</v>
      </c>
      <c r="CV372" s="6">
        <v>538725.5</v>
      </c>
      <c r="CW372" s="6">
        <v>527090.79</v>
      </c>
      <c r="CX372" s="6">
        <v>524077.16</v>
      </c>
      <c r="CY372" s="6">
        <v>521367.31</v>
      </c>
      <c r="CZ372" s="6">
        <v>535682.30000000005</v>
      </c>
      <c r="DA372" s="6">
        <v>527137.55000000005</v>
      </c>
      <c r="DB372" s="6">
        <v>524064.99</v>
      </c>
      <c r="DC372" s="6">
        <v>531686.31999999995</v>
      </c>
      <c r="DD372" s="6">
        <v>494206.64</v>
      </c>
      <c r="DE372" s="6">
        <v>507639.47</v>
      </c>
      <c r="DF372" s="6">
        <v>504506.2</v>
      </c>
      <c r="DG372" s="6">
        <v>513176.73</v>
      </c>
      <c r="DH372" s="6">
        <v>510386.07</v>
      </c>
      <c r="DI372" s="6">
        <v>501171.98</v>
      </c>
      <c r="DJ372" s="6">
        <v>503665.43</v>
      </c>
      <c r="DK372" s="6">
        <v>513430.76</v>
      </c>
      <c r="DL372" s="6">
        <v>512248.22</v>
      </c>
      <c r="DM372" s="6">
        <v>487551.27</v>
      </c>
      <c r="DN372" s="6">
        <v>496547.32</v>
      </c>
      <c r="DO372" s="6">
        <v>513383.67999999999</v>
      </c>
      <c r="DP372" s="6">
        <v>498837.46</v>
      </c>
      <c r="DQ372" s="6">
        <v>487925.36</v>
      </c>
      <c r="DR372" s="6">
        <v>505140.67</v>
      </c>
      <c r="DS372" s="6">
        <v>528153.09</v>
      </c>
      <c r="DT372" s="6">
        <v>525030.61</v>
      </c>
      <c r="DU372" s="6">
        <v>520757.13</v>
      </c>
      <c r="DV372" s="6">
        <v>522810.87</v>
      </c>
      <c r="DW372" s="6">
        <v>521978.58</v>
      </c>
      <c r="DX372" s="6">
        <v>536913.03</v>
      </c>
      <c r="DY372" s="6">
        <v>535122.75</v>
      </c>
      <c r="DZ372" s="6">
        <v>536132.92000000004</v>
      </c>
      <c r="EA372" s="6">
        <v>543256.66</v>
      </c>
      <c r="EB372" s="6">
        <v>589307.06000000006</v>
      </c>
      <c r="EC372" s="6">
        <v>563259.89</v>
      </c>
      <c r="ED372" s="6">
        <v>561355.24</v>
      </c>
      <c r="EE372" s="6">
        <v>565781.79</v>
      </c>
      <c r="EF372" s="6">
        <v>554827.79</v>
      </c>
      <c r="EG372" s="6">
        <v>550349.76</v>
      </c>
      <c r="EH372" s="6">
        <v>567709.02</v>
      </c>
      <c r="EI372" s="6">
        <v>571998.56999999995</v>
      </c>
      <c r="EJ372" s="6">
        <v>575602.55000000005</v>
      </c>
      <c r="EK372" s="6">
        <v>575865.14</v>
      </c>
      <c r="EL372" s="6">
        <v>587098.63</v>
      </c>
      <c r="EM372" s="6">
        <v>564740.17000000004</v>
      </c>
      <c r="EN372" s="6">
        <v>579960.4</v>
      </c>
      <c r="EO372" s="6">
        <v>571861.25</v>
      </c>
      <c r="EP372" s="6">
        <v>578459.44999999995</v>
      </c>
      <c r="EQ372" s="6">
        <v>583971.13</v>
      </c>
      <c r="ER372" s="6">
        <v>594795.36</v>
      </c>
      <c r="ES372" s="6">
        <v>610895.97</v>
      </c>
      <c r="ET372" s="6">
        <v>576530.1</v>
      </c>
      <c r="EU372" s="6">
        <v>580276.17000000004</v>
      </c>
      <c r="EV372" s="6">
        <v>582899.76</v>
      </c>
      <c r="EW372" s="6">
        <v>579979.93000000005</v>
      </c>
      <c r="EX372" s="6">
        <v>582261.44999999995</v>
      </c>
      <c r="EY372" s="6">
        <v>576564.80000000005</v>
      </c>
      <c r="EZ372" s="6">
        <v>579712.41</v>
      </c>
      <c r="FA372" s="6">
        <v>592793.48</v>
      </c>
      <c r="FB372" s="6">
        <v>566723.89</v>
      </c>
      <c r="FC372" s="6">
        <v>604480.28</v>
      </c>
      <c r="FD372" s="6">
        <v>608307.59</v>
      </c>
      <c r="FE372" s="6">
        <v>628442.77</v>
      </c>
      <c r="FF372" s="6">
        <v>658525.18999999994</v>
      </c>
      <c r="FG372" s="6">
        <v>685134.7</v>
      </c>
      <c r="FH372" s="6">
        <v>696928.91</v>
      </c>
      <c r="FI372" s="6">
        <v>682248.53</v>
      </c>
      <c r="FJ372" s="6">
        <v>691297.7</v>
      </c>
      <c r="FK372" s="6">
        <v>694799.59</v>
      </c>
      <c r="FL372" s="6">
        <v>678000.36</v>
      </c>
      <c r="FM372" s="6">
        <v>690852.92</v>
      </c>
      <c r="FN372" s="6">
        <v>677814.88</v>
      </c>
      <c r="FO372" s="6">
        <v>683612.55</v>
      </c>
      <c r="FP372" s="6">
        <v>668318.99</v>
      </c>
      <c r="FQ372" s="6">
        <v>643667.47</v>
      </c>
      <c r="FR372" s="6">
        <v>653003.25</v>
      </c>
      <c r="FS372" s="6">
        <v>646688.99</v>
      </c>
      <c r="FT372" s="6">
        <v>660111.93999999994</v>
      </c>
      <c r="FU372" s="6">
        <v>642341.99</v>
      </c>
      <c r="FV372" s="6">
        <v>641548.77</v>
      </c>
      <c r="FW372" s="6">
        <v>628341.81000000006</v>
      </c>
      <c r="FX372" s="6">
        <v>667419.03</v>
      </c>
      <c r="FY372" s="6">
        <v>649872.65</v>
      </c>
      <c r="FZ372" s="6">
        <v>636133.99</v>
      </c>
      <c r="GA372" s="6">
        <v>644444.9</v>
      </c>
      <c r="GB372" s="6">
        <v>632158.23</v>
      </c>
      <c r="GC372" s="6">
        <v>682719.85</v>
      </c>
      <c r="GD372" s="6">
        <v>662369.56999999995</v>
      </c>
      <c r="GE372" s="6">
        <v>682070.79</v>
      </c>
      <c r="GF372" s="6">
        <v>677207.79</v>
      </c>
      <c r="GG372" s="6">
        <v>709268.2</v>
      </c>
      <c r="GH372" s="6">
        <v>699457.45</v>
      </c>
      <c r="GI372" s="6">
        <v>715197.25</v>
      </c>
      <c r="GJ372" s="6">
        <v>742354.86</v>
      </c>
      <c r="GK372" s="6">
        <v>678829.18</v>
      </c>
      <c r="GL372" s="6">
        <v>698076.62</v>
      </c>
      <c r="GM372" s="6">
        <v>682892.15</v>
      </c>
      <c r="GN372" s="6">
        <v>695746.75</v>
      </c>
      <c r="GO372" s="6">
        <v>712111.39</v>
      </c>
      <c r="GP372" s="6">
        <v>720422.92</v>
      </c>
      <c r="GQ372" s="6">
        <v>701290.45</v>
      </c>
      <c r="GR372" s="6">
        <v>704722.88</v>
      </c>
      <c r="GS372" s="6">
        <v>731971.95</v>
      </c>
      <c r="GT372" s="6">
        <v>639410.37</v>
      </c>
      <c r="GU372" s="6">
        <v>605940.47999999998</v>
      </c>
      <c r="GV372" s="6">
        <v>631690.18000000005</v>
      </c>
      <c r="GW372" s="6">
        <v>665831.24</v>
      </c>
      <c r="GX372" s="6">
        <v>643265.56999999995</v>
      </c>
      <c r="GY372" s="6">
        <v>726617.22</v>
      </c>
      <c r="GZ372" s="6">
        <v>735140.34</v>
      </c>
      <c r="HA372" s="6">
        <v>781568.68</v>
      </c>
      <c r="HB372" s="6">
        <v>765446.58</v>
      </c>
      <c r="HC372" s="6">
        <v>753706.51</v>
      </c>
      <c r="HD372" s="6">
        <v>772471.75</v>
      </c>
      <c r="HE372" s="6">
        <v>793271.99</v>
      </c>
      <c r="HF372" s="6">
        <v>794744.5</v>
      </c>
      <c r="HG372" s="6">
        <v>824662.88</v>
      </c>
      <c r="HH372" s="6">
        <v>839886.51</v>
      </c>
      <c r="HI372" s="6">
        <v>849579.14</v>
      </c>
      <c r="HJ372" s="6">
        <v>763648.58</v>
      </c>
      <c r="HK372" s="6">
        <v>766284.48</v>
      </c>
      <c r="HL372" s="6">
        <v>778851.8</v>
      </c>
      <c r="HM372" s="6">
        <v>785011.49</v>
      </c>
      <c r="HN372" s="6">
        <v>797948.42</v>
      </c>
      <c r="HO372" s="6">
        <v>802724.48</v>
      </c>
      <c r="HP372" s="6">
        <v>775853.19</v>
      </c>
      <c r="HQ372" s="6">
        <v>752372.37</v>
      </c>
      <c r="HR372" s="6">
        <v>792904.07</v>
      </c>
      <c r="HS372" s="6">
        <v>769884.55</v>
      </c>
      <c r="HT372" s="6">
        <v>772937.13</v>
      </c>
      <c r="HU372" s="6">
        <v>789233.09</v>
      </c>
      <c r="HV372" s="6">
        <v>781379.25</v>
      </c>
      <c r="HW372" s="6">
        <v>807174.38</v>
      </c>
      <c r="HX372" s="6">
        <v>828781.44</v>
      </c>
      <c r="HY372" s="6">
        <v>871739.64</v>
      </c>
      <c r="HZ372" s="6">
        <v>831343.69</v>
      </c>
      <c r="IA372" s="6">
        <v>766633.1</v>
      </c>
      <c r="IB372" s="6">
        <v>745673.19</v>
      </c>
      <c r="ME372" s="7"/>
    </row>
    <row r="373" spans="2:398" x14ac:dyDescent="0.2">
      <c r="B373" s="64" t="s">
        <v>17</v>
      </c>
      <c r="C373" s="6">
        <v>6571.77</v>
      </c>
      <c r="D373" s="6">
        <v>6819.4</v>
      </c>
      <c r="E373" s="6">
        <v>7236.58</v>
      </c>
      <c r="F373" s="6">
        <v>7363.11</v>
      </c>
      <c r="G373" s="6">
        <v>7506.42</v>
      </c>
      <c r="H373" s="6">
        <v>8295.93</v>
      </c>
      <c r="I373" s="6">
        <v>7740.79</v>
      </c>
      <c r="J373" s="6">
        <v>7650.83</v>
      </c>
      <c r="K373" s="6">
        <v>7648.1</v>
      </c>
      <c r="L373" s="6">
        <v>8108.3</v>
      </c>
      <c r="M373" s="6">
        <v>8041.8</v>
      </c>
      <c r="N373" s="6">
        <v>8427.91</v>
      </c>
      <c r="O373" s="6">
        <v>8757.9599999999991</v>
      </c>
      <c r="P373" s="6">
        <v>9258.32</v>
      </c>
      <c r="Q373" s="6">
        <v>8454.44</v>
      </c>
      <c r="R373" s="6">
        <v>8470.84</v>
      </c>
      <c r="S373" s="6">
        <v>7976.96</v>
      </c>
      <c r="T373" s="6">
        <v>8142.61</v>
      </c>
      <c r="U373" s="6">
        <v>8579.27</v>
      </c>
      <c r="V373" s="6">
        <v>8668.02</v>
      </c>
      <c r="W373" s="6">
        <v>8337.08</v>
      </c>
      <c r="X373" s="6">
        <v>9047.7999999999993</v>
      </c>
      <c r="Y373" s="6">
        <v>9151.98</v>
      </c>
      <c r="Z373" s="6">
        <v>9740.73</v>
      </c>
      <c r="AA373" s="6">
        <v>9223.0300000000007</v>
      </c>
      <c r="AB373" s="6">
        <v>9846.2199999999993</v>
      </c>
      <c r="AC373" s="6">
        <v>9400.1</v>
      </c>
      <c r="AD373" s="6">
        <v>9369.32</v>
      </c>
      <c r="AE373" s="6">
        <v>9423.35</v>
      </c>
      <c r="AF373" s="6">
        <v>9665.19</v>
      </c>
      <c r="AG373" s="6">
        <v>9462.52</v>
      </c>
      <c r="AH373" s="6">
        <v>9509.5</v>
      </c>
      <c r="AI373" s="6">
        <v>10166.09</v>
      </c>
      <c r="AJ373" s="6">
        <v>10138.11</v>
      </c>
      <c r="AK373" s="6">
        <v>10624.44</v>
      </c>
      <c r="AL373" s="6">
        <v>10820.32</v>
      </c>
      <c r="AM373" s="6">
        <v>11201.01</v>
      </c>
      <c r="AN373" s="6">
        <v>11468.71</v>
      </c>
      <c r="AO373" s="6">
        <v>10995.51</v>
      </c>
      <c r="AP373" s="6">
        <v>11626.86</v>
      </c>
      <c r="AQ373" s="6">
        <v>11916.96</v>
      </c>
      <c r="AR373" s="6">
        <v>12876.32</v>
      </c>
      <c r="AS373" s="6">
        <v>12182.63</v>
      </c>
      <c r="AT373" s="6">
        <v>12600.13</v>
      </c>
      <c r="AU373" s="6">
        <v>13361.54</v>
      </c>
      <c r="AV373" s="6">
        <v>12744.68</v>
      </c>
      <c r="AW373" s="6">
        <v>12168.89</v>
      </c>
      <c r="AX373" s="6">
        <v>11348.7</v>
      </c>
      <c r="AY373" s="6">
        <v>11156.75</v>
      </c>
      <c r="AZ373" s="6">
        <v>10226.709999999999</v>
      </c>
      <c r="BA373" s="6">
        <v>10570.11</v>
      </c>
      <c r="BB373" s="6">
        <v>10977.54</v>
      </c>
      <c r="BC373" s="6">
        <v>10809.43</v>
      </c>
      <c r="BD373" s="6">
        <v>10392.26</v>
      </c>
      <c r="BE373" s="6">
        <v>10348.61</v>
      </c>
      <c r="BF373" s="6">
        <v>10329.5</v>
      </c>
      <c r="BG373" s="6">
        <v>11174.24</v>
      </c>
      <c r="BH373" s="6">
        <v>11081.52</v>
      </c>
      <c r="BI373" s="6">
        <v>12255.69</v>
      </c>
      <c r="BJ373" s="6">
        <v>11081.25</v>
      </c>
      <c r="BK373" s="6">
        <v>10534.69</v>
      </c>
      <c r="BL373" s="6">
        <v>11074.31</v>
      </c>
      <c r="BM373" s="6">
        <v>11438.84</v>
      </c>
      <c r="BN373" s="6">
        <v>10782.39</v>
      </c>
      <c r="BO373" s="6">
        <v>11188.53</v>
      </c>
      <c r="BP373" s="6">
        <v>11100.96</v>
      </c>
      <c r="BQ373" s="6">
        <v>11367.88</v>
      </c>
      <c r="BR373" s="6">
        <v>11068.23</v>
      </c>
      <c r="BS373" s="6">
        <v>12563.93</v>
      </c>
      <c r="BT373" s="6">
        <v>13521.75</v>
      </c>
      <c r="BU373" s="6">
        <v>10977.37</v>
      </c>
      <c r="BV373" s="6">
        <v>12421.25</v>
      </c>
      <c r="BW373" s="6">
        <v>12459.94</v>
      </c>
      <c r="BX373" s="6">
        <v>13140.76</v>
      </c>
      <c r="BY373" s="6">
        <v>12394.66</v>
      </c>
      <c r="BZ373" s="6">
        <v>12042.06</v>
      </c>
      <c r="CA373" s="6">
        <v>11938.28</v>
      </c>
      <c r="CB373" s="6">
        <v>11841.7</v>
      </c>
      <c r="CC373" s="6">
        <v>11771.36</v>
      </c>
      <c r="CD373" s="6">
        <v>11917.27</v>
      </c>
      <c r="CE373" s="6">
        <v>13438.91</v>
      </c>
      <c r="CF373" s="6">
        <v>12472.76</v>
      </c>
      <c r="CG373" s="6">
        <v>12907.37</v>
      </c>
      <c r="CH373" s="6">
        <v>12324.75</v>
      </c>
      <c r="CI373" s="6">
        <v>12508.51</v>
      </c>
      <c r="CJ373" s="6">
        <v>12459.02</v>
      </c>
      <c r="CK373" s="6">
        <v>13545.46</v>
      </c>
      <c r="CL373" s="6">
        <v>12537.85</v>
      </c>
      <c r="CM373" s="6">
        <v>12167.37</v>
      </c>
      <c r="CN373" s="6">
        <v>12266.27</v>
      </c>
      <c r="CO373" s="6">
        <v>11248.16</v>
      </c>
      <c r="CP373" s="6">
        <v>11301.99</v>
      </c>
      <c r="CQ373" s="6">
        <v>12178.82</v>
      </c>
      <c r="CR373" s="6">
        <v>12548.93</v>
      </c>
      <c r="CS373" s="6">
        <v>12933.92</v>
      </c>
      <c r="CT373" s="6">
        <v>13919.38</v>
      </c>
      <c r="CU373" s="6">
        <v>12466.58</v>
      </c>
      <c r="CV373" s="6">
        <v>12512.3</v>
      </c>
      <c r="CW373" s="6">
        <v>12223.25</v>
      </c>
      <c r="CX373" s="6">
        <v>12232.41</v>
      </c>
      <c r="CY373" s="6">
        <v>12551.5</v>
      </c>
      <c r="CZ373" s="6">
        <v>13028.49</v>
      </c>
      <c r="DA373" s="6">
        <v>12450.72</v>
      </c>
      <c r="DB373" s="6">
        <v>12218.35</v>
      </c>
      <c r="DC373" s="6">
        <v>11581.26</v>
      </c>
      <c r="DD373" s="6">
        <v>10926.58</v>
      </c>
      <c r="DE373" s="6">
        <v>11301.51</v>
      </c>
      <c r="DF373" s="6">
        <v>11041.64</v>
      </c>
      <c r="DG373" s="6">
        <v>11029.45</v>
      </c>
      <c r="DH373" s="6">
        <v>11054</v>
      </c>
      <c r="DI373" s="6">
        <v>11405.61</v>
      </c>
      <c r="DJ373" s="6">
        <v>10841.66</v>
      </c>
      <c r="DK373" s="6">
        <v>10825.31</v>
      </c>
      <c r="DL373" s="6">
        <v>10749.63</v>
      </c>
      <c r="DM373" s="6">
        <v>10900.85</v>
      </c>
      <c r="DN373" s="6">
        <v>9984.69</v>
      </c>
      <c r="DO373" s="6">
        <v>12441.01</v>
      </c>
      <c r="DP373" s="6">
        <v>10742.5</v>
      </c>
      <c r="DQ373" s="6">
        <v>10479.290000000001</v>
      </c>
      <c r="DR373" s="6">
        <v>10711.21</v>
      </c>
      <c r="DS373" s="6">
        <v>9449.2999999999993</v>
      </c>
      <c r="DT373" s="6">
        <v>9942.44</v>
      </c>
      <c r="DU373" s="6">
        <v>7570.21</v>
      </c>
      <c r="DV373" s="6">
        <v>7740.39</v>
      </c>
      <c r="DW373" s="6">
        <v>7996.09</v>
      </c>
      <c r="DX373" s="6">
        <v>9171.11</v>
      </c>
      <c r="DY373" s="6">
        <v>9702.4599999999991</v>
      </c>
      <c r="DZ373" s="6">
        <v>9771.69</v>
      </c>
      <c r="EA373" s="6">
        <v>10772.39</v>
      </c>
      <c r="EB373" s="6">
        <v>10073.879999999999</v>
      </c>
      <c r="EC373" s="6">
        <v>10044.36</v>
      </c>
      <c r="ED373" s="6">
        <v>11095.56</v>
      </c>
      <c r="EE373" s="6">
        <v>10362.530000000001</v>
      </c>
      <c r="EF373" s="6">
        <v>10003.18</v>
      </c>
      <c r="EG373" s="6">
        <v>10194.120000000001</v>
      </c>
      <c r="EH373" s="6">
        <v>11083.74</v>
      </c>
      <c r="EI373" s="6">
        <v>11349.45</v>
      </c>
      <c r="EJ373" s="6">
        <v>11596.38</v>
      </c>
      <c r="EK373" s="6">
        <v>18442.09</v>
      </c>
      <c r="EL373" s="6">
        <v>14222.88</v>
      </c>
      <c r="EM373" s="6">
        <v>12631.49</v>
      </c>
      <c r="EN373" s="6">
        <v>13100.38</v>
      </c>
      <c r="EO373" s="6">
        <v>13752</v>
      </c>
      <c r="EP373" s="6">
        <v>12333.14</v>
      </c>
      <c r="EQ373" s="6">
        <v>14216.63</v>
      </c>
      <c r="ER373" s="6">
        <v>15020.78</v>
      </c>
      <c r="ES373" s="6">
        <v>13003.54</v>
      </c>
      <c r="ET373" s="6">
        <v>13380.53</v>
      </c>
      <c r="EU373" s="6">
        <v>13070.89</v>
      </c>
      <c r="EV373" s="6">
        <v>12700.92</v>
      </c>
      <c r="EW373" s="6">
        <v>12720.51</v>
      </c>
      <c r="EX373" s="6">
        <v>11933.7</v>
      </c>
      <c r="EY373" s="6">
        <v>11159.89</v>
      </c>
      <c r="EZ373" s="6">
        <v>9723.9599999999991</v>
      </c>
      <c r="FA373" s="6">
        <v>3976.19</v>
      </c>
      <c r="FB373" s="6">
        <v>5349.39</v>
      </c>
      <c r="FC373" s="6">
        <v>5123.42</v>
      </c>
      <c r="FD373" s="6">
        <v>4778.2700000000004</v>
      </c>
      <c r="FE373" s="6">
        <v>4755.8599999999997</v>
      </c>
      <c r="FF373" s="6">
        <v>4646.04</v>
      </c>
      <c r="FG373" s="6">
        <v>5068.38</v>
      </c>
      <c r="FH373" s="6">
        <v>5047.99</v>
      </c>
      <c r="FI373" s="6">
        <v>5005.8100000000004</v>
      </c>
      <c r="FJ373" s="6">
        <v>5183.8999999999996</v>
      </c>
      <c r="FK373" s="6">
        <v>5319.7</v>
      </c>
      <c r="FL373" s="6">
        <v>5490.29</v>
      </c>
      <c r="FM373" s="6">
        <v>5374.96</v>
      </c>
      <c r="FN373" s="6">
        <v>6794.68</v>
      </c>
      <c r="FO373" s="6">
        <v>6302.28</v>
      </c>
      <c r="FP373" s="6">
        <v>6150.64</v>
      </c>
      <c r="FQ373" s="6">
        <v>6751.91</v>
      </c>
      <c r="FR373" s="6">
        <v>6665.5</v>
      </c>
      <c r="FS373" s="6">
        <v>6785.24</v>
      </c>
      <c r="FT373" s="6">
        <v>6022.02</v>
      </c>
      <c r="FU373" s="6">
        <v>5276.55</v>
      </c>
      <c r="FV373" s="6">
        <v>6322.54</v>
      </c>
      <c r="FW373" s="6">
        <v>5904.57</v>
      </c>
      <c r="FX373" s="6">
        <v>5706.24</v>
      </c>
      <c r="FY373" s="6">
        <v>5837.55</v>
      </c>
      <c r="FZ373" s="6">
        <v>5072.3999999999996</v>
      </c>
      <c r="GA373" s="6">
        <v>5067.3999999999996</v>
      </c>
      <c r="GB373" s="6">
        <v>5004.78</v>
      </c>
      <c r="GC373" s="6">
        <v>5096.8599999999997</v>
      </c>
      <c r="GD373" s="6">
        <v>4881.34</v>
      </c>
      <c r="GE373" s="6">
        <v>4983.04</v>
      </c>
      <c r="GF373" s="6">
        <v>5193.78</v>
      </c>
      <c r="GG373" s="6">
        <v>4864.09</v>
      </c>
      <c r="GH373" s="6">
        <v>4746.7700000000004</v>
      </c>
      <c r="GI373" s="6">
        <v>4959.09</v>
      </c>
      <c r="GJ373" s="6">
        <v>5014.09</v>
      </c>
      <c r="GK373" s="6">
        <v>4889.2700000000004</v>
      </c>
      <c r="GL373" s="6">
        <v>5148.0200000000004</v>
      </c>
      <c r="GM373" s="6">
        <v>5185.3100000000004</v>
      </c>
      <c r="GN373" s="6">
        <v>5361.16</v>
      </c>
      <c r="GO373" s="6">
        <v>5454.29</v>
      </c>
      <c r="GP373" s="6">
        <v>5633.15</v>
      </c>
      <c r="GQ373" s="6">
        <v>5705.87</v>
      </c>
      <c r="GR373" s="6">
        <v>5750.4</v>
      </c>
      <c r="GS373" s="6">
        <v>5114.3500000000004</v>
      </c>
      <c r="GT373" s="6">
        <v>4618.4399999999996</v>
      </c>
      <c r="GU373" s="6">
        <v>4518.4799999999996</v>
      </c>
      <c r="GV373" s="6">
        <v>4575.5200000000004</v>
      </c>
      <c r="GW373" s="6">
        <v>4486.83</v>
      </c>
      <c r="GX373" s="6">
        <v>4406.6499999999996</v>
      </c>
      <c r="GY373" s="6">
        <v>4291.58</v>
      </c>
      <c r="GZ373" s="6">
        <v>4791.7299999999996</v>
      </c>
      <c r="HA373" s="6">
        <v>4868.8500000000004</v>
      </c>
      <c r="HB373" s="6">
        <v>4836.68</v>
      </c>
      <c r="HC373" s="6">
        <v>4992.71</v>
      </c>
      <c r="HD373" s="6">
        <v>5070.47</v>
      </c>
      <c r="HE373" s="6">
        <v>4928.45</v>
      </c>
      <c r="HF373" s="6">
        <v>5329.32</v>
      </c>
      <c r="HG373" s="6">
        <v>1304.18</v>
      </c>
      <c r="HH373" s="6">
        <v>690.87</v>
      </c>
      <c r="HI373" s="6">
        <v>699.19</v>
      </c>
      <c r="HJ373" s="6">
        <v>703.47</v>
      </c>
      <c r="HK373" s="6">
        <v>711.71</v>
      </c>
      <c r="HL373" s="6">
        <v>712.55</v>
      </c>
      <c r="HM373" s="6">
        <v>933.48</v>
      </c>
      <c r="HN373" s="6">
        <v>914.1</v>
      </c>
      <c r="HO373" s="6">
        <v>925.6</v>
      </c>
      <c r="HP373" s="6">
        <v>1025.8399999999999</v>
      </c>
      <c r="HQ373" s="6">
        <v>808.84</v>
      </c>
      <c r="HR373" s="6">
        <v>810.4</v>
      </c>
      <c r="HS373" s="6">
        <v>810.4</v>
      </c>
      <c r="HT373" s="6">
        <v>810.4</v>
      </c>
      <c r="HU373" s="6">
        <v>830.85</v>
      </c>
      <c r="HV373" s="6">
        <v>835</v>
      </c>
      <c r="HW373" s="6">
        <v>839.23</v>
      </c>
      <c r="HX373" s="6">
        <v>848.72</v>
      </c>
      <c r="HY373" s="6">
        <v>851.56</v>
      </c>
      <c r="HZ373" s="6">
        <v>869.86</v>
      </c>
      <c r="IA373" s="6">
        <v>840.09</v>
      </c>
      <c r="IB373" s="6">
        <v>840.09</v>
      </c>
      <c r="ME373" s="7"/>
    </row>
    <row r="374" spans="2:398" x14ac:dyDescent="0.2">
      <c r="B374" s="64" t="s">
        <v>18</v>
      </c>
      <c r="C374" s="6">
        <v>14249.19</v>
      </c>
      <c r="D374" s="6">
        <v>15994.64</v>
      </c>
      <c r="E374" s="6">
        <v>13785.66</v>
      </c>
      <c r="F374" s="6">
        <v>9662.5499999999993</v>
      </c>
      <c r="G374" s="6">
        <v>8111.72</v>
      </c>
      <c r="H374" s="6">
        <v>8804.26</v>
      </c>
      <c r="I374" s="6">
        <v>8926.02</v>
      </c>
      <c r="J374" s="6">
        <v>9389.58</v>
      </c>
      <c r="K374" s="6">
        <v>11791.29</v>
      </c>
      <c r="L374" s="6">
        <v>8702.7900000000009</v>
      </c>
      <c r="M374" s="6">
        <v>9853.23</v>
      </c>
      <c r="N374" s="6">
        <v>9319.9</v>
      </c>
      <c r="O374" s="6">
        <v>8413.76</v>
      </c>
      <c r="P374" s="6">
        <v>15107.25</v>
      </c>
      <c r="Q374" s="6">
        <v>4367.17</v>
      </c>
      <c r="R374" s="6">
        <v>4390.1400000000003</v>
      </c>
      <c r="S374" s="6">
        <v>5082.13</v>
      </c>
      <c r="T374" s="6">
        <v>5700.39</v>
      </c>
      <c r="U374" s="6">
        <v>6602.89</v>
      </c>
      <c r="V374" s="6">
        <v>7535.66</v>
      </c>
      <c r="W374" s="6">
        <v>4117.4799999999996</v>
      </c>
      <c r="X374" s="6">
        <v>3881.61</v>
      </c>
      <c r="Y374" s="6">
        <v>4439.17</v>
      </c>
      <c r="Z374" s="6">
        <v>4754.3</v>
      </c>
      <c r="AA374" s="6">
        <v>4686.05</v>
      </c>
      <c r="AB374" s="6">
        <v>2874.48</v>
      </c>
      <c r="AC374" s="6">
        <v>4268.7</v>
      </c>
      <c r="AD374" s="6">
        <v>4833.6099999999997</v>
      </c>
      <c r="AE374" s="6">
        <v>3218.59</v>
      </c>
      <c r="AF374" s="6">
        <v>3813.18</v>
      </c>
      <c r="AG374" s="6">
        <v>4202.4399999999996</v>
      </c>
      <c r="AH374" s="6">
        <v>4196.0600000000004</v>
      </c>
      <c r="AI374" s="6">
        <v>4945.6099999999997</v>
      </c>
      <c r="AJ374" s="6">
        <v>6985.37</v>
      </c>
      <c r="AK374" s="6">
        <v>8514.7000000000007</v>
      </c>
      <c r="AL374" s="6">
        <v>10174.370000000001</v>
      </c>
      <c r="AM374" s="6">
        <v>10284.459999999999</v>
      </c>
      <c r="AN374" s="6">
        <v>13327.13</v>
      </c>
      <c r="AO374" s="6">
        <v>9133.77</v>
      </c>
      <c r="AP374" s="6">
        <v>9012.6200000000008</v>
      </c>
      <c r="AQ374" s="6">
        <v>10665.22</v>
      </c>
      <c r="AR374" s="6">
        <v>10428.1</v>
      </c>
      <c r="AS374" s="6">
        <v>11852.95</v>
      </c>
      <c r="AT374" s="6">
        <v>11923.12</v>
      </c>
      <c r="AU374" s="6">
        <v>13278.23</v>
      </c>
      <c r="AV374" s="6">
        <v>9873.0400000000009</v>
      </c>
      <c r="AW374" s="6">
        <v>11072.89</v>
      </c>
      <c r="AX374" s="6">
        <v>4908.4799999999996</v>
      </c>
      <c r="AY374" s="6">
        <v>5145.67</v>
      </c>
      <c r="AZ374" s="6">
        <v>5321.05</v>
      </c>
      <c r="BA374" s="6">
        <v>4385.95</v>
      </c>
      <c r="BB374" s="6">
        <v>4005.84</v>
      </c>
      <c r="BC374" s="6">
        <v>4641.16</v>
      </c>
      <c r="BD374" s="6">
        <v>4008.76</v>
      </c>
      <c r="BE374" s="6">
        <v>4825.71</v>
      </c>
      <c r="BF374" s="6">
        <v>4150.49</v>
      </c>
      <c r="BG374" s="6">
        <v>5605.68</v>
      </c>
      <c r="BH374" s="6">
        <v>5371.99</v>
      </c>
      <c r="BI374" s="6">
        <v>5720.55</v>
      </c>
      <c r="BJ374" s="6">
        <v>7246.93</v>
      </c>
      <c r="BK374" s="6">
        <v>9398.26</v>
      </c>
      <c r="BL374" s="6">
        <v>7066.79</v>
      </c>
      <c r="BM374" s="6">
        <v>9029.17</v>
      </c>
      <c r="BN374" s="6">
        <v>7760.46</v>
      </c>
      <c r="BO374" s="6">
        <v>10845.66</v>
      </c>
      <c r="BP374" s="6">
        <v>7713.9</v>
      </c>
      <c r="BQ374" s="6">
        <v>15106.9</v>
      </c>
      <c r="BR374" s="6">
        <v>17714.72</v>
      </c>
      <c r="BS374" s="6">
        <v>22973.78</v>
      </c>
      <c r="BT374" s="6">
        <v>39580.15</v>
      </c>
      <c r="BU374" s="6">
        <v>16366.18</v>
      </c>
      <c r="BV374" s="6">
        <v>17757.240000000002</v>
      </c>
      <c r="BW374" s="6">
        <v>16591.64</v>
      </c>
      <c r="BX374" s="6">
        <v>19852.64</v>
      </c>
      <c r="BY374" s="6">
        <v>17811.41</v>
      </c>
      <c r="BZ374" s="6">
        <v>17804.38</v>
      </c>
      <c r="CA374" s="6">
        <v>13180.33</v>
      </c>
      <c r="CB374" s="6">
        <v>12202.75</v>
      </c>
      <c r="CC374" s="6">
        <v>13353.88</v>
      </c>
      <c r="CD374" s="6">
        <v>11869.63</v>
      </c>
      <c r="CE374" s="6">
        <v>10692.83</v>
      </c>
      <c r="CF374" s="6">
        <v>14528.33</v>
      </c>
      <c r="CG374" s="6">
        <v>13207.96</v>
      </c>
      <c r="CH374" s="6">
        <v>12354.27</v>
      </c>
      <c r="CI374" s="6">
        <v>11916.11</v>
      </c>
      <c r="CJ374" s="6">
        <v>11840.34</v>
      </c>
      <c r="CK374" s="6">
        <v>9920.6299999999992</v>
      </c>
      <c r="CL374" s="6">
        <v>9221.9</v>
      </c>
      <c r="CM374" s="6">
        <v>10765.26</v>
      </c>
      <c r="CN374" s="6">
        <v>9452.43</v>
      </c>
      <c r="CO374" s="6">
        <v>10836.18</v>
      </c>
      <c r="CP374" s="6">
        <v>11564.05</v>
      </c>
      <c r="CQ374" s="6">
        <v>11061.17</v>
      </c>
      <c r="CR374" s="6">
        <v>13423.94</v>
      </c>
      <c r="CS374" s="6">
        <v>11496.54</v>
      </c>
      <c r="CT374" s="6">
        <v>7850.52</v>
      </c>
      <c r="CU374" s="6">
        <v>7757.53</v>
      </c>
      <c r="CV374" s="6">
        <v>6719.56</v>
      </c>
      <c r="CW374" s="6">
        <v>6465.69</v>
      </c>
      <c r="CX374" s="6">
        <v>8134.68</v>
      </c>
      <c r="CY374" s="6">
        <v>8077.46</v>
      </c>
      <c r="CZ374" s="6">
        <v>10679.26</v>
      </c>
      <c r="DA374" s="6">
        <v>13818.8</v>
      </c>
      <c r="DB374" s="6">
        <v>7465.97</v>
      </c>
      <c r="DC374" s="6">
        <v>11659.14</v>
      </c>
      <c r="DD374" s="6">
        <v>12192.77</v>
      </c>
      <c r="DE374" s="6">
        <v>7319.37</v>
      </c>
      <c r="DF374" s="6">
        <v>8160.46</v>
      </c>
      <c r="DG374" s="6">
        <v>7168.97</v>
      </c>
      <c r="DH374" s="6">
        <v>7277.14</v>
      </c>
      <c r="DI374" s="6">
        <v>7517.78</v>
      </c>
      <c r="DJ374" s="6">
        <v>7202.28</v>
      </c>
      <c r="DK374" s="6">
        <v>8237.8799999999992</v>
      </c>
      <c r="DL374" s="6">
        <v>8927.9699999999993</v>
      </c>
      <c r="DM374" s="6">
        <v>8948.24</v>
      </c>
      <c r="DN374" s="6">
        <v>7652.23</v>
      </c>
      <c r="DO374" s="6">
        <v>9327.69</v>
      </c>
      <c r="DP374" s="6">
        <v>6249.43</v>
      </c>
      <c r="DQ374" s="6">
        <v>7717.65</v>
      </c>
      <c r="DR374" s="6">
        <v>9651.52</v>
      </c>
      <c r="DS374" s="6">
        <v>7890.5</v>
      </c>
      <c r="DT374" s="6">
        <v>10931.92</v>
      </c>
      <c r="DU374" s="6">
        <v>7881.34</v>
      </c>
      <c r="DV374" s="6">
        <v>12507.52</v>
      </c>
      <c r="DW374" s="6">
        <v>10013.549999999999</v>
      </c>
      <c r="DX374" s="6">
        <v>8351.86</v>
      </c>
      <c r="DY374" s="6">
        <v>7000.21</v>
      </c>
      <c r="DZ374" s="6">
        <v>7789.83</v>
      </c>
      <c r="EA374" s="6">
        <v>8004.44</v>
      </c>
      <c r="EB374" s="6">
        <v>8210.06</v>
      </c>
      <c r="EC374" s="6">
        <v>10371.01</v>
      </c>
      <c r="ED374" s="6">
        <v>14325.05</v>
      </c>
      <c r="EE374" s="6">
        <v>6158.73</v>
      </c>
      <c r="EF374" s="6">
        <v>8142.68</v>
      </c>
      <c r="EG374" s="6">
        <v>9971.33</v>
      </c>
      <c r="EH374" s="6">
        <v>7954.13</v>
      </c>
      <c r="EI374" s="6">
        <v>11703.57</v>
      </c>
      <c r="EJ374" s="6">
        <v>11066.7</v>
      </c>
      <c r="EK374" s="6">
        <v>9869.6299999999992</v>
      </c>
      <c r="EL374" s="6">
        <v>13243.19</v>
      </c>
      <c r="EM374" s="6">
        <v>12510.53</v>
      </c>
      <c r="EN374" s="6">
        <v>15578.05</v>
      </c>
      <c r="EO374" s="6">
        <v>13455.71</v>
      </c>
      <c r="EP374" s="6">
        <v>25511.84</v>
      </c>
      <c r="EQ374" s="6">
        <v>48615.4</v>
      </c>
      <c r="ER374" s="6">
        <v>17239.240000000002</v>
      </c>
      <c r="ES374" s="6">
        <v>23643.83</v>
      </c>
      <c r="ET374" s="6">
        <v>11283.39</v>
      </c>
      <c r="EU374" s="6">
        <v>11031.18</v>
      </c>
      <c r="EV374" s="6">
        <v>12584.75</v>
      </c>
      <c r="EW374" s="6">
        <v>10961.31</v>
      </c>
      <c r="EX374" s="6">
        <v>11304.54</v>
      </c>
      <c r="EY374" s="6">
        <v>11305.1</v>
      </c>
      <c r="EZ374" s="6">
        <v>11835.94</v>
      </c>
      <c r="FA374" s="6">
        <v>12992.08</v>
      </c>
      <c r="FB374" s="6">
        <v>17269.43</v>
      </c>
      <c r="FC374" s="6">
        <v>15806.1</v>
      </c>
      <c r="FD374" s="6">
        <v>20072.650000000001</v>
      </c>
      <c r="FE374" s="6">
        <v>22625.79</v>
      </c>
      <c r="FF374" s="6">
        <v>22480.71</v>
      </c>
      <c r="FG374" s="6">
        <v>17579.009999999998</v>
      </c>
      <c r="FH374" s="6">
        <v>17850.8</v>
      </c>
      <c r="FI374" s="6">
        <v>17784.13</v>
      </c>
      <c r="FJ374" s="6">
        <v>15731.45</v>
      </c>
      <c r="FK374" s="6">
        <v>12484.66</v>
      </c>
      <c r="FL374" s="6">
        <v>26834.09</v>
      </c>
      <c r="FM374" s="6">
        <v>27093.03</v>
      </c>
      <c r="FN374" s="6">
        <v>27423.52</v>
      </c>
      <c r="FO374" s="6">
        <v>37275.35</v>
      </c>
      <c r="FP374" s="6">
        <v>60821.22</v>
      </c>
      <c r="FQ374" s="6">
        <v>56265.760000000002</v>
      </c>
      <c r="FR374" s="6">
        <v>49199.22</v>
      </c>
      <c r="FS374" s="6">
        <v>50074.51</v>
      </c>
      <c r="FT374" s="6">
        <v>47508.67</v>
      </c>
      <c r="FU374" s="6">
        <v>48721.19</v>
      </c>
      <c r="FV374" s="6">
        <v>46060.31</v>
      </c>
      <c r="FW374" s="6">
        <v>56374.89</v>
      </c>
      <c r="FX374" s="6">
        <v>50618.26</v>
      </c>
      <c r="FY374" s="6">
        <v>38450.25</v>
      </c>
      <c r="FZ374" s="6">
        <v>38889.4</v>
      </c>
      <c r="GA374" s="6">
        <v>35545.839999999997</v>
      </c>
      <c r="GB374" s="6">
        <v>34157.1</v>
      </c>
      <c r="GC374" s="6">
        <v>33008.53</v>
      </c>
      <c r="GD374" s="6">
        <v>30586.82</v>
      </c>
      <c r="GE374" s="6">
        <v>36422.86</v>
      </c>
      <c r="GF374" s="6">
        <v>36420.39</v>
      </c>
      <c r="GG374" s="6">
        <v>35425.9</v>
      </c>
      <c r="GH374" s="6">
        <v>33478.75</v>
      </c>
      <c r="GI374" s="6">
        <v>31598.36</v>
      </c>
      <c r="GJ374" s="6">
        <v>31836.27</v>
      </c>
      <c r="GK374" s="6">
        <v>37251.53</v>
      </c>
      <c r="GL374" s="6">
        <v>36260.21</v>
      </c>
      <c r="GM374" s="6">
        <v>29984.6</v>
      </c>
      <c r="GN374" s="6">
        <v>29249.39</v>
      </c>
      <c r="GO374" s="6">
        <v>28531.79</v>
      </c>
      <c r="GP374" s="6">
        <v>29071.34</v>
      </c>
      <c r="GQ374" s="6">
        <v>29128.94</v>
      </c>
      <c r="GR374" s="6">
        <v>31232.959999999999</v>
      </c>
      <c r="GS374" s="6">
        <v>30787.5</v>
      </c>
      <c r="GT374" s="6">
        <v>35754.5</v>
      </c>
      <c r="GU374" s="6">
        <v>46848.68</v>
      </c>
      <c r="GV374" s="6">
        <v>40339.93</v>
      </c>
      <c r="GW374" s="6">
        <v>40916.26</v>
      </c>
      <c r="GX374" s="6">
        <v>46611.38</v>
      </c>
      <c r="GY374" s="6">
        <v>50128.3</v>
      </c>
      <c r="GZ374" s="6">
        <v>49978.5</v>
      </c>
      <c r="HA374" s="6">
        <v>46270.5</v>
      </c>
      <c r="HB374" s="6">
        <v>39849.480000000003</v>
      </c>
      <c r="HC374" s="6">
        <v>38940.68</v>
      </c>
      <c r="HD374" s="6">
        <v>39788.720000000001</v>
      </c>
      <c r="HE374" s="6">
        <v>38456.199999999997</v>
      </c>
      <c r="HF374" s="6">
        <v>36044.6</v>
      </c>
      <c r="HG374" s="6">
        <v>36563.769999999997</v>
      </c>
      <c r="HH374" s="6">
        <v>37125.03</v>
      </c>
      <c r="HI374" s="6">
        <v>34446.5</v>
      </c>
      <c r="HJ374" s="6">
        <v>32774.339999999997</v>
      </c>
      <c r="HK374" s="6">
        <v>32348.02</v>
      </c>
      <c r="HL374" s="6">
        <v>96731.19</v>
      </c>
      <c r="HM374" s="6">
        <v>86120.79</v>
      </c>
      <c r="HN374" s="6">
        <v>86577.35</v>
      </c>
      <c r="HO374" s="6">
        <v>86356.04</v>
      </c>
      <c r="HP374" s="6">
        <v>87797.22</v>
      </c>
      <c r="HQ374" s="6">
        <v>86045.18</v>
      </c>
      <c r="HR374" s="6">
        <v>82973.36</v>
      </c>
      <c r="HS374" s="6">
        <v>82760.36</v>
      </c>
      <c r="HT374" s="6">
        <v>81905.460000000006</v>
      </c>
      <c r="HU374" s="6">
        <v>82439.83</v>
      </c>
      <c r="HV374" s="6">
        <v>72038.25</v>
      </c>
      <c r="HW374" s="6">
        <v>70081.98</v>
      </c>
      <c r="HX374" s="6">
        <v>69802.33</v>
      </c>
      <c r="HY374" s="6">
        <v>40563.949999999997</v>
      </c>
      <c r="HZ374" s="6">
        <v>95880.04</v>
      </c>
      <c r="IA374" s="6">
        <v>89227.65</v>
      </c>
      <c r="IB374" s="6">
        <v>171033.47</v>
      </c>
      <c r="ME374" s="7"/>
    </row>
    <row r="375" spans="2:398" x14ac:dyDescent="0.2">
      <c r="B375" s="64" t="s">
        <v>19</v>
      </c>
      <c r="C375" s="6">
        <v>150579.57</v>
      </c>
      <c r="D375" s="6">
        <v>143033.53</v>
      </c>
      <c r="E375" s="6">
        <v>138200.43</v>
      </c>
      <c r="F375" s="6">
        <v>134281.60000000001</v>
      </c>
      <c r="G375" s="6">
        <v>132285.9</v>
      </c>
      <c r="H375" s="6">
        <v>132964.91</v>
      </c>
      <c r="I375" s="6">
        <v>136033.81</v>
      </c>
      <c r="J375" s="6">
        <v>135976.15</v>
      </c>
      <c r="K375" s="6">
        <v>134890.03</v>
      </c>
      <c r="L375" s="6">
        <v>133646.84</v>
      </c>
      <c r="M375" s="6">
        <v>134183.95000000001</v>
      </c>
      <c r="N375" s="6">
        <v>134338.32999999999</v>
      </c>
      <c r="O375" s="6">
        <v>135315.12</v>
      </c>
      <c r="P375" s="6">
        <v>137691.70000000001</v>
      </c>
      <c r="Q375" s="6">
        <v>136054.07</v>
      </c>
      <c r="R375" s="6">
        <v>134435.46</v>
      </c>
      <c r="S375" s="6">
        <v>132264.42000000001</v>
      </c>
      <c r="T375" s="6">
        <v>132148.43</v>
      </c>
      <c r="U375" s="6">
        <v>132245.44</v>
      </c>
      <c r="V375" s="6">
        <v>133390.66</v>
      </c>
      <c r="W375" s="6">
        <v>133541.51</v>
      </c>
      <c r="X375" s="6">
        <v>134166.22</v>
      </c>
      <c r="Y375" s="6">
        <v>135363.57999999999</v>
      </c>
      <c r="Z375" s="6">
        <v>134938.53</v>
      </c>
      <c r="AA375" s="6">
        <v>135206.98000000001</v>
      </c>
      <c r="AB375" s="6">
        <v>135887.71</v>
      </c>
      <c r="AC375" s="6">
        <v>137496.16</v>
      </c>
      <c r="AD375" s="6">
        <v>138385.88</v>
      </c>
      <c r="AE375" s="6">
        <v>140833.12</v>
      </c>
      <c r="AF375" s="6">
        <v>142035.66</v>
      </c>
      <c r="AG375" s="6">
        <v>143178.29</v>
      </c>
      <c r="AH375" s="6">
        <v>142165.67000000001</v>
      </c>
      <c r="AI375" s="6">
        <v>142607.32</v>
      </c>
      <c r="AJ375" s="6">
        <v>142790.06</v>
      </c>
      <c r="AK375" s="6">
        <v>141950.70000000001</v>
      </c>
      <c r="AL375" s="6">
        <v>141243.45000000001</v>
      </c>
      <c r="AM375" s="6">
        <v>141080.01999999999</v>
      </c>
      <c r="AN375" s="6">
        <v>140781.53</v>
      </c>
      <c r="AO375" s="6">
        <v>141030.85</v>
      </c>
      <c r="AP375" s="6">
        <v>141207.34</v>
      </c>
      <c r="AQ375" s="6">
        <v>141734.65</v>
      </c>
      <c r="AR375" s="6">
        <v>143009.34</v>
      </c>
      <c r="AS375" s="6">
        <v>148226.6</v>
      </c>
      <c r="AT375" s="6">
        <v>155038.23000000001</v>
      </c>
      <c r="AU375" s="6">
        <v>160578.65</v>
      </c>
      <c r="AV375" s="6">
        <v>167768.17000000001</v>
      </c>
      <c r="AW375" s="6">
        <v>177909.21</v>
      </c>
      <c r="AX375" s="6">
        <v>184264.46</v>
      </c>
      <c r="AY375" s="6">
        <v>188008.22</v>
      </c>
      <c r="AZ375" s="6">
        <v>190169.14</v>
      </c>
      <c r="BA375" s="6">
        <v>199834.17</v>
      </c>
      <c r="BB375" s="6">
        <v>206876.26</v>
      </c>
      <c r="BC375" s="6">
        <v>277128.18</v>
      </c>
      <c r="BD375" s="6">
        <v>268383.12</v>
      </c>
      <c r="BE375" s="6">
        <v>252936.67</v>
      </c>
      <c r="BF375" s="6">
        <v>236662.37</v>
      </c>
      <c r="BG375" s="6">
        <v>225964.81</v>
      </c>
      <c r="BH375" s="6">
        <v>219108.12</v>
      </c>
      <c r="BI375" s="6">
        <v>210012.97</v>
      </c>
      <c r="BJ375" s="6">
        <v>203887.82</v>
      </c>
      <c r="BK375" s="6">
        <v>196604.52</v>
      </c>
      <c r="BL375" s="6">
        <v>191267.94</v>
      </c>
      <c r="BM375" s="6">
        <v>190665.74</v>
      </c>
      <c r="BN375" s="6">
        <v>191310.15</v>
      </c>
      <c r="BO375" s="6">
        <v>186819.82</v>
      </c>
      <c r="BP375" s="6">
        <v>181048.03</v>
      </c>
      <c r="BQ375" s="6">
        <v>177550.95</v>
      </c>
      <c r="BR375" s="6">
        <v>174250.82</v>
      </c>
      <c r="BS375" s="6">
        <v>171991.09</v>
      </c>
      <c r="BT375" s="6">
        <v>172812.46</v>
      </c>
      <c r="BU375" s="6">
        <v>172428.21</v>
      </c>
      <c r="BV375" s="6">
        <v>172151.01</v>
      </c>
      <c r="BW375" s="6">
        <v>172626.68</v>
      </c>
      <c r="BX375" s="6">
        <v>172546.2</v>
      </c>
      <c r="BY375" s="6">
        <v>172198.24</v>
      </c>
      <c r="BZ375" s="6">
        <v>169229.8</v>
      </c>
      <c r="CA375" s="6">
        <v>170220.59</v>
      </c>
      <c r="CB375" s="6">
        <v>172713.72</v>
      </c>
      <c r="CC375" s="6">
        <v>173337.36</v>
      </c>
      <c r="CD375" s="6">
        <v>173746.7</v>
      </c>
      <c r="CE375" s="6">
        <v>175785.81</v>
      </c>
      <c r="CF375" s="6">
        <v>179847.08</v>
      </c>
      <c r="CG375" s="6">
        <v>183105.75</v>
      </c>
      <c r="CH375" s="6">
        <v>184240.15</v>
      </c>
      <c r="CI375" s="6">
        <v>186404.62</v>
      </c>
      <c r="CJ375" s="6">
        <v>186936.92</v>
      </c>
      <c r="CK375" s="6">
        <v>188314.23</v>
      </c>
      <c r="CL375" s="6">
        <v>188657.77</v>
      </c>
      <c r="CM375" s="6">
        <v>188209.72</v>
      </c>
      <c r="CN375" s="6">
        <v>187624.77</v>
      </c>
      <c r="CO375" s="6">
        <v>188366.23</v>
      </c>
      <c r="CP375" s="6">
        <v>189111.54</v>
      </c>
      <c r="CQ375" s="6">
        <v>189796.9</v>
      </c>
      <c r="CR375" s="6">
        <v>190177.86</v>
      </c>
      <c r="CS375" s="6">
        <v>196430.6</v>
      </c>
      <c r="CT375" s="6">
        <v>200023.6</v>
      </c>
      <c r="CU375" s="6">
        <v>205883.25</v>
      </c>
      <c r="CV375" s="6">
        <v>217411.57</v>
      </c>
      <c r="CW375" s="6">
        <v>247274.62</v>
      </c>
      <c r="CX375" s="6">
        <v>254499.33</v>
      </c>
      <c r="CY375" s="6">
        <v>254990.07</v>
      </c>
      <c r="CZ375" s="6">
        <v>255810.99</v>
      </c>
      <c r="DA375" s="6">
        <v>268736.01</v>
      </c>
      <c r="DB375" s="6">
        <v>284771.33</v>
      </c>
      <c r="DC375" s="6">
        <v>282331.48</v>
      </c>
      <c r="DD375" s="6">
        <v>273152.15999999997</v>
      </c>
      <c r="DE375" s="6">
        <v>260307.24</v>
      </c>
      <c r="DF375" s="6">
        <v>250031.62</v>
      </c>
      <c r="DG375" s="6">
        <v>241137.56</v>
      </c>
      <c r="DH375" s="6">
        <v>240239.28</v>
      </c>
      <c r="DI375" s="6">
        <v>241966.54</v>
      </c>
      <c r="DJ375" s="6">
        <v>242859.5</v>
      </c>
      <c r="DK375" s="6">
        <v>242803.04</v>
      </c>
      <c r="DL375" s="6">
        <v>241181.26</v>
      </c>
      <c r="DM375" s="6">
        <v>237830.67</v>
      </c>
      <c r="DN375" s="6">
        <v>238144.48</v>
      </c>
      <c r="DO375" s="6">
        <v>237341.44</v>
      </c>
      <c r="DP375" s="6">
        <v>237161.33</v>
      </c>
      <c r="DQ375" s="6">
        <v>242479.83</v>
      </c>
      <c r="DR375" s="6">
        <v>241645.75</v>
      </c>
      <c r="DS375" s="6">
        <v>239096.03</v>
      </c>
      <c r="DT375" s="6">
        <v>237365.55</v>
      </c>
      <c r="DU375" s="6">
        <v>235123.74</v>
      </c>
      <c r="DV375" s="6">
        <v>233988.37</v>
      </c>
      <c r="DW375" s="6">
        <v>233132.29</v>
      </c>
      <c r="DX375" s="6">
        <v>233261.4</v>
      </c>
      <c r="DY375" s="6">
        <v>232218.7</v>
      </c>
      <c r="DZ375" s="6">
        <v>231594.76</v>
      </c>
      <c r="EA375" s="6">
        <v>231750.43</v>
      </c>
      <c r="EB375" s="6">
        <v>233907.36</v>
      </c>
      <c r="EC375" s="6">
        <v>233768.63</v>
      </c>
      <c r="ED375" s="6">
        <v>233587.05</v>
      </c>
      <c r="EE375" s="6">
        <v>234573.68</v>
      </c>
      <c r="EF375" s="6">
        <v>238538.14</v>
      </c>
      <c r="EG375" s="6">
        <v>240379.46</v>
      </c>
      <c r="EH375" s="6">
        <v>242213.41</v>
      </c>
      <c r="EI375" s="6">
        <v>242328.16</v>
      </c>
      <c r="EJ375" s="6">
        <v>242946.49</v>
      </c>
      <c r="EK375" s="6">
        <v>243091.54</v>
      </c>
      <c r="EL375" s="6">
        <v>242805.35</v>
      </c>
      <c r="EM375" s="6">
        <v>242152.72</v>
      </c>
      <c r="EN375" s="6">
        <v>241347.8</v>
      </c>
      <c r="EO375" s="6">
        <v>241205.53</v>
      </c>
      <c r="EP375" s="6">
        <v>240711.84</v>
      </c>
      <c r="EQ375" s="6">
        <v>240415.53</v>
      </c>
      <c r="ER375" s="6">
        <v>241534.67</v>
      </c>
      <c r="ES375" s="6">
        <v>240943.98</v>
      </c>
      <c r="ET375" s="6">
        <v>246126.43</v>
      </c>
      <c r="EU375" s="6">
        <v>254637.86</v>
      </c>
      <c r="EV375" s="6">
        <v>264508.79999999999</v>
      </c>
      <c r="EW375" s="6">
        <v>283128.21000000002</v>
      </c>
      <c r="EX375" s="6">
        <v>291215.31</v>
      </c>
      <c r="EY375" s="6">
        <v>314875.37</v>
      </c>
      <c r="EZ375" s="6">
        <v>325019.06</v>
      </c>
      <c r="FA375" s="6">
        <v>344297.44</v>
      </c>
      <c r="FB375" s="6">
        <v>364252.5</v>
      </c>
      <c r="FC375" s="6">
        <v>364118.88</v>
      </c>
      <c r="FD375" s="6">
        <v>354007.59</v>
      </c>
      <c r="FE375" s="6">
        <v>337502.82</v>
      </c>
      <c r="FF375" s="6">
        <v>323712.67</v>
      </c>
      <c r="FG375" s="6">
        <v>314715.74</v>
      </c>
      <c r="FH375" s="6">
        <v>309331.81</v>
      </c>
      <c r="FI375" s="6">
        <v>307288.24</v>
      </c>
      <c r="FJ375" s="6">
        <v>304946.67</v>
      </c>
      <c r="FK375" s="6">
        <v>300490.69</v>
      </c>
      <c r="FL375" s="6">
        <v>297327.23</v>
      </c>
      <c r="FM375" s="6">
        <v>292573.90000000002</v>
      </c>
      <c r="FN375" s="6">
        <v>292875.56</v>
      </c>
      <c r="FO375" s="6">
        <v>296967.14</v>
      </c>
      <c r="FP375" s="6">
        <v>302587.84000000003</v>
      </c>
      <c r="FQ375" s="6">
        <v>301091.59000000003</v>
      </c>
      <c r="FR375" s="6">
        <v>298162.61</v>
      </c>
      <c r="FS375" s="6">
        <v>296060.56</v>
      </c>
      <c r="FT375" s="6">
        <v>292800.71000000002</v>
      </c>
      <c r="FU375" s="6">
        <v>290973.82</v>
      </c>
      <c r="FV375" s="6">
        <v>289536.15999999997</v>
      </c>
      <c r="FW375" s="6">
        <v>289527.28999999998</v>
      </c>
      <c r="FX375" s="6">
        <v>289452.52</v>
      </c>
      <c r="FY375" s="6">
        <v>290966.5</v>
      </c>
      <c r="FZ375" s="6">
        <v>291026.5</v>
      </c>
      <c r="GA375" s="6">
        <v>304043.53000000003</v>
      </c>
      <c r="GB375" s="6">
        <v>316292.52</v>
      </c>
      <c r="GC375" s="6">
        <v>314944.28000000003</v>
      </c>
      <c r="GD375" s="6">
        <v>316473.87</v>
      </c>
      <c r="GE375" s="6">
        <v>316515.01</v>
      </c>
      <c r="GF375" s="6">
        <v>320012.01</v>
      </c>
      <c r="GG375" s="6">
        <v>323085.56</v>
      </c>
      <c r="GH375" s="6">
        <v>327032.38</v>
      </c>
      <c r="GI375" s="6">
        <v>326554.27</v>
      </c>
      <c r="GJ375" s="6">
        <v>326558.03999999998</v>
      </c>
      <c r="GK375" s="6">
        <v>325822.23</v>
      </c>
      <c r="GL375" s="6">
        <v>323955.09000000003</v>
      </c>
      <c r="GM375" s="6">
        <v>321498.52</v>
      </c>
      <c r="GN375" s="6">
        <v>320488.89</v>
      </c>
      <c r="GO375" s="6">
        <v>328954.06</v>
      </c>
      <c r="GP375" s="6">
        <v>326804.83</v>
      </c>
      <c r="GQ375" s="6">
        <v>324892.27</v>
      </c>
      <c r="GR375" s="6">
        <v>323448.93</v>
      </c>
      <c r="GS375" s="6">
        <v>322517.24</v>
      </c>
      <c r="GT375" s="6">
        <v>325887.61</v>
      </c>
      <c r="GU375" s="6">
        <v>334596.81</v>
      </c>
      <c r="GV375" s="6">
        <v>341391.24</v>
      </c>
      <c r="GW375" s="6">
        <v>368404.71</v>
      </c>
      <c r="GX375" s="6">
        <v>388439.96</v>
      </c>
      <c r="GY375" s="6">
        <v>401382.52</v>
      </c>
      <c r="GZ375" s="6">
        <v>414786.08</v>
      </c>
      <c r="HA375" s="6">
        <v>435808.87</v>
      </c>
      <c r="HB375" s="6">
        <v>464544.3</v>
      </c>
      <c r="HC375" s="6">
        <v>464703.77</v>
      </c>
      <c r="HD375" s="6">
        <v>451843.38</v>
      </c>
      <c r="HE375" s="6">
        <v>434729.76</v>
      </c>
      <c r="HF375" s="6">
        <v>419633.14</v>
      </c>
      <c r="HG375" s="6">
        <v>408715.09</v>
      </c>
      <c r="HH375" s="6">
        <v>401616.72</v>
      </c>
      <c r="HI375" s="6">
        <v>393072.27</v>
      </c>
      <c r="HJ375" s="6">
        <v>388317.12</v>
      </c>
      <c r="HK375" s="6">
        <v>384043.68</v>
      </c>
      <c r="HL375" s="6">
        <v>387487.36</v>
      </c>
      <c r="HM375" s="6">
        <v>390228.47999999998</v>
      </c>
      <c r="HN375" s="6">
        <v>386516.49</v>
      </c>
      <c r="HO375" s="6">
        <v>381809.76</v>
      </c>
      <c r="HP375" s="6">
        <v>374408.78</v>
      </c>
      <c r="HQ375" s="6">
        <v>373896.27</v>
      </c>
      <c r="HR375" s="6">
        <v>384012.59</v>
      </c>
      <c r="HS375" s="6">
        <v>391488.44</v>
      </c>
      <c r="HT375" s="6">
        <v>389601.76</v>
      </c>
      <c r="HU375" s="6">
        <v>381747.31</v>
      </c>
      <c r="HV375" s="6">
        <v>380661.76000000001</v>
      </c>
      <c r="HW375" s="6">
        <v>376102.5</v>
      </c>
      <c r="HX375" s="6">
        <v>372824.52</v>
      </c>
      <c r="HY375" s="6">
        <v>373260.41</v>
      </c>
      <c r="HZ375" s="6">
        <v>371230.65</v>
      </c>
      <c r="IA375" s="6">
        <v>378466.75</v>
      </c>
      <c r="IB375" s="6">
        <v>388647.99</v>
      </c>
      <c r="ME375" s="7"/>
    </row>
    <row r="379" spans="2:398" x14ac:dyDescent="0.2">
      <c r="ME379" s="11"/>
      <c r="MF379" s="11"/>
      <c r="MG379" s="23"/>
      <c r="MH379" s="24"/>
      <c r="MI379" s="25"/>
      <c r="MJ379" s="26"/>
      <c r="MK379" s="26"/>
      <c r="ML379" s="24"/>
      <c r="MM379" s="25"/>
      <c r="MN379" s="26"/>
      <c r="MO379" s="26"/>
      <c r="MP379" s="24"/>
      <c r="MQ379" s="25"/>
      <c r="MR379" s="27"/>
      <c r="MS379" s="26"/>
      <c r="MT379" s="26"/>
      <c r="MU379" s="26"/>
      <c r="MV379" s="26"/>
      <c r="MW379" s="26"/>
      <c r="MX379" s="27"/>
      <c r="MY379" s="26"/>
      <c r="MZ379" s="27"/>
      <c r="NA379" s="24"/>
      <c r="NB379" s="26"/>
      <c r="NC379" s="26"/>
      <c r="ND379" s="26"/>
      <c r="NE379" s="27"/>
      <c r="NF379" s="27"/>
      <c r="NG379" s="27"/>
      <c r="NH379" s="26"/>
      <c r="NI379" s="24"/>
      <c r="NJ379" s="25"/>
      <c r="NK379" s="26"/>
      <c r="NL379" s="26"/>
      <c r="NM379" s="26"/>
      <c r="NN379" s="26"/>
      <c r="NO379" s="26"/>
      <c r="NP379" s="24"/>
      <c r="NQ379" s="25"/>
      <c r="NR379" s="24"/>
      <c r="NS379" s="25"/>
      <c r="NT379" s="27"/>
      <c r="NU379" s="27"/>
      <c r="NV379" s="24"/>
      <c r="NW379" s="25"/>
      <c r="NX379" s="28"/>
      <c r="NY379" s="29"/>
      <c r="NZ379" s="30"/>
      <c r="OA379" s="25"/>
      <c r="OB379" s="24"/>
      <c r="OC379" s="23"/>
      <c r="OD379" s="24"/>
      <c r="OE379" s="26"/>
      <c r="OF379" s="26"/>
      <c r="OG379" s="26"/>
      <c r="OH379" s="26"/>
    </row>
    <row r="380" spans="2:398" x14ac:dyDescent="0.2">
      <c r="B380" s="11"/>
      <c r="C380" s="7">
        <v>38359</v>
      </c>
      <c r="D380" s="7">
        <v>38366</v>
      </c>
      <c r="E380" s="7">
        <v>38373</v>
      </c>
      <c r="F380" s="7">
        <v>38380</v>
      </c>
      <c r="G380" s="7">
        <v>38387</v>
      </c>
      <c r="H380" s="7">
        <v>38394</v>
      </c>
      <c r="I380" s="7">
        <v>38401</v>
      </c>
      <c r="J380" s="7">
        <v>38408</v>
      </c>
      <c r="K380" s="7">
        <v>38415</v>
      </c>
      <c r="L380" s="7">
        <v>38422</v>
      </c>
      <c r="M380" s="7">
        <v>38429</v>
      </c>
      <c r="N380" s="7">
        <v>38436</v>
      </c>
      <c r="O380" s="7">
        <v>38443</v>
      </c>
      <c r="P380" s="7">
        <v>38450</v>
      </c>
      <c r="Q380" s="7">
        <v>38457</v>
      </c>
      <c r="R380" s="7">
        <v>38464</v>
      </c>
      <c r="S380" s="7">
        <v>38471</v>
      </c>
      <c r="T380" s="7">
        <v>38478</v>
      </c>
      <c r="U380" s="7">
        <v>38485</v>
      </c>
      <c r="V380" s="7">
        <v>38492</v>
      </c>
      <c r="W380" s="7">
        <v>38499</v>
      </c>
      <c r="X380" s="7">
        <v>38506</v>
      </c>
      <c r="Y380" s="7">
        <v>38513</v>
      </c>
      <c r="Z380" s="7">
        <v>38520</v>
      </c>
      <c r="AA380" s="7">
        <v>38527</v>
      </c>
      <c r="AB380" s="7">
        <v>38534</v>
      </c>
      <c r="AC380" s="7">
        <v>38541</v>
      </c>
      <c r="AD380" s="7">
        <v>38548</v>
      </c>
      <c r="AE380" s="7">
        <v>38555</v>
      </c>
      <c r="AF380" s="7">
        <v>38562</v>
      </c>
      <c r="AG380" s="7">
        <v>38569</v>
      </c>
      <c r="AH380" s="7">
        <v>38576</v>
      </c>
      <c r="AI380" s="7">
        <v>38583</v>
      </c>
      <c r="AJ380" s="7">
        <v>38590</v>
      </c>
      <c r="AK380" s="7">
        <v>38597</v>
      </c>
      <c r="AL380" s="7">
        <v>38604</v>
      </c>
      <c r="AM380" s="7">
        <v>38611</v>
      </c>
      <c r="AN380" s="7">
        <v>38618</v>
      </c>
      <c r="AO380" s="7">
        <v>38625</v>
      </c>
      <c r="AP380" s="7">
        <v>38632</v>
      </c>
      <c r="AQ380" s="7">
        <v>38639</v>
      </c>
      <c r="AR380" s="7">
        <v>38646</v>
      </c>
      <c r="AS380" s="7">
        <v>38653</v>
      </c>
      <c r="AT380" s="7">
        <v>38660</v>
      </c>
      <c r="AU380" s="7">
        <v>38667</v>
      </c>
      <c r="AV380" s="7">
        <v>38674</v>
      </c>
      <c r="AW380" s="7">
        <v>38681</v>
      </c>
      <c r="AX380" s="7">
        <v>38688</v>
      </c>
      <c r="AY380" s="7">
        <v>38695</v>
      </c>
      <c r="AZ380" s="7">
        <v>38702</v>
      </c>
      <c r="BA380" s="7">
        <v>38709</v>
      </c>
      <c r="BB380" s="7">
        <v>38716</v>
      </c>
      <c r="BC380" s="7">
        <v>38723</v>
      </c>
      <c r="BD380" s="7">
        <v>38730</v>
      </c>
      <c r="BE380" s="7">
        <v>38737</v>
      </c>
      <c r="BF380" s="7">
        <v>38744</v>
      </c>
      <c r="BG380" s="7">
        <v>38751</v>
      </c>
      <c r="BH380" s="7">
        <v>38758</v>
      </c>
      <c r="BI380" s="7">
        <v>38765</v>
      </c>
      <c r="BJ380" s="7">
        <v>38772</v>
      </c>
      <c r="BK380" s="7">
        <v>38779</v>
      </c>
      <c r="BL380" s="7">
        <v>38786</v>
      </c>
      <c r="BM380" s="7">
        <v>38793</v>
      </c>
      <c r="BN380" s="7">
        <v>38800</v>
      </c>
      <c r="BO380" s="7">
        <v>38807</v>
      </c>
      <c r="BP380" s="7">
        <v>38814</v>
      </c>
      <c r="BQ380" s="7">
        <v>38821</v>
      </c>
      <c r="BR380" s="7">
        <v>38828</v>
      </c>
      <c r="BS380" s="7">
        <v>38835</v>
      </c>
      <c r="BT380" s="7">
        <v>38842</v>
      </c>
      <c r="BU380" s="7">
        <v>38849</v>
      </c>
      <c r="BV380" s="7">
        <v>38856</v>
      </c>
      <c r="BW380" s="7">
        <v>38863</v>
      </c>
      <c r="BX380" s="7">
        <v>38870</v>
      </c>
      <c r="BY380" s="7">
        <v>38877</v>
      </c>
      <c r="BZ380" s="7">
        <v>38884</v>
      </c>
      <c r="CA380" s="7">
        <v>38891</v>
      </c>
      <c r="CB380" s="7">
        <v>38898</v>
      </c>
      <c r="CC380" s="7">
        <v>38905</v>
      </c>
      <c r="CD380" s="7">
        <v>38912</v>
      </c>
      <c r="CE380" s="7">
        <v>38919</v>
      </c>
      <c r="CF380" s="7">
        <v>38926</v>
      </c>
      <c r="CG380" s="7">
        <v>38933</v>
      </c>
      <c r="CH380" s="7">
        <v>38940</v>
      </c>
      <c r="CI380" s="7">
        <v>38947</v>
      </c>
      <c r="CJ380" s="7">
        <v>38954</v>
      </c>
      <c r="CK380" s="7">
        <v>38961</v>
      </c>
      <c r="CL380" s="7">
        <v>38968</v>
      </c>
      <c r="CM380" s="7">
        <v>38975</v>
      </c>
      <c r="CN380" s="7">
        <v>38982</v>
      </c>
      <c r="CO380" s="7">
        <v>38989</v>
      </c>
      <c r="CP380" s="7">
        <v>38996</v>
      </c>
      <c r="CQ380" s="7">
        <v>39003</v>
      </c>
      <c r="CR380" s="7">
        <v>39010</v>
      </c>
      <c r="CS380" s="7">
        <v>39017</v>
      </c>
      <c r="CT380" s="7">
        <v>39024</v>
      </c>
      <c r="CU380" s="7">
        <v>39031</v>
      </c>
      <c r="CV380" s="7">
        <v>39038</v>
      </c>
      <c r="CW380" s="7">
        <v>39045</v>
      </c>
      <c r="CX380" s="7">
        <v>39052</v>
      </c>
      <c r="CY380" s="7">
        <v>39059</v>
      </c>
      <c r="CZ380" s="7">
        <v>39066</v>
      </c>
      <c r="DA380" s="7">
        <v>39073</v>
      </c>
      <c r="DB380" s="7">
        <v>39080</v>
      </c>
      <c r="ME380" s="7"/>
    </row>
    <row r="381" spans="2:398" x14ac:dyDescent="0.2">
      <c r="B381" s="11"/>
      <c r="ME381" s="7"/>
    </row>
    <row r="382" spans="2:398" x14ac:dyDescent="0.2">
      <c r="B382" s="54" t="s">
        <v>20</v>
      </c>
      <c r="C382" s="6">
        <v>161857.01999999999</v>
      </c>
      <c r="D382" s="6">
        <v>162533.96</v>
      </c>
      <c r="E382" s="6">
        <v>163555.73000000001</v>
      </c>
      <c r="F382" s="6">
        <v>161873.4</v>
      </c>
      <c r="G382" s="6">
        <v>158177.96</v>
      </c>
      <c r="H382" s="6">
        <v>160937.88</v>
      </c>
      <c r="I382" s="6">
        <v>160894.81</v>
      </c>
      <c r="J382" s="6">
        <v>156489.68</v>
      </c>
      <c r="K382" s="6">
        <v>157230.20000000001</v>
      </c>
      <c r="L382" s="6">
        <v>157429.18</v>
      </c>
      <c r="M382" s="6">
        <v>160634.32</v>
      </c>
      <c r="N382" s="6">
        <v>163913.4</v>
      </c>
      <c r="O382" s="6">
        <v>166561.06</v>
      </c>
      <c r="P382" s="6">
        <v>170283.96</v>
      </c>
      <c r="Q382" s="6">
        <v>173629.28</v>
      </c>
      <c r="R382" s="6">
        <v>163412.76</v>
      </c>
      <c r="S382" s="6">
        <v>163787.46</v>
      </c>
      <c r="T382" s="6">
        <v>161003.31</v>
      </c>
      <c r="U382" s="6">
        <v>165355.53</v>
      </c>
      <c r="V382" s="6">
        <v>165622.76</v>
      </c>
      <c r="W382" s="6">
        <v>165493.70000000001</v>
      </c>
      <c r="X382" s="6">
        <v>167956.08</v>
      </c>
      <c r="Y382" s="6">
        <v>162300.54</v>
      </c>
      <c r="Z382" s="6">
        <v>166574.43</v>
      </c>
      <c r="AA382" s="6">
        <v>166634.43</v>
      </c>
      <c r="AB382" s="6">
        <v>180302.44</v>
      </c>
      <c r="AC382" s="6">
        <v>172135.66</v>
      </c>
      <c r="AD382" s="6">
        <v>174147.31</v>
      </c>
      <c r="AE382" s="6">
        <v>182543</v>
      </c>
      <c r="AF382" s="6">
        <v>185247.55</v>
      </c>
      <c r="AG382" s="6">
        <v>181779.32</v>
      </c>
      <c r="AH382" s="6">
        <v>178337.19</v>
      </c>
      <c r="AI382" s="6">
        <v>185575.69</v>
      </c>
      <c r="AJ382" s="6">
        <v>186700.45</v>
      </c>
      <c r="AK382" s="6">
        <v>202323.20000000001</v>
      </c>
      <c r="AL382" s="6">
        <v>187214.86</v>
      </c>
      <c r="AM382" s="6">
        <v>193622.99</v>
      </c>
      <c r="AN382" s="6">
        <v>196180.31</v>
      </c>
      <c r="AO382" s="6">
        <v>195217.24</v>
      </c>
      <c r="AP382" s="6">
        <v>194712.55</v>
      </c>
      <c r="AQ382" s="6">
        <v>190078.6</v>
      </c>
      <c r="AR382" s="6">
        <v>187815.33</v>
      </c>
      <c r="AS382" s="6">
        <v>193910.7</v>
      </c>
      <c r="AT382" s="6">
        <v>191519.24</v>
      </c>
      <c r="AU382" s="6">
        <v>197746.58</v>
      </c>
      <c r="AV382" s="6">
        <v>219229.83</v>
      </c>
      <c r="AW382" s="6">
        <v>238834.48</v>
      </c>
      <c r="AX382" s="6">
        <v>259346.39</v>
      </c>
      <c r="AY382" s="6">
        <v>229672.24</v>
      </c>
      <c r="AZ382" s="6">
        <v>237578.68</v>
      </c>
      <c r="BA382" s="6">
        <v>238987.32</v>
      </c>
      <c r="BB382" s="6">
        <v>230865.12</v>
      </c>
      <c r="BC382" s="6">
        <v>229524.46</v>
      </c>
      <c r="BD382" s="6">
        <v>225252.78</v>
      </c>
      <c r="BE382" s="6">
        <v>227405.06</v>
      </c>
      <c r="BF382" s="6">
        <v>220424</v>
      </c>
      <c r="BG382" s="6">
        <v>216991.52</v>
      </c>
      <c r="BH382" s="6">
        <v>217692.26</v>
      </c>
      <c r="BI382" s="6">
        <v>217445.78</v>
      </c>
      <c r="BJ382" s="6">
        <v>223217.94</v>
      </c>
      <c r="BK382" s="6">
        <v>231721.53</v>
      </c>
      <c r="BL382" s="6">
        <v>236035.16</v>
      </c>
      <c r="BM382" s="6">
        <v>234532.58</v>
      </c>
      <c r="BN382" s="6">
        <v>237306.63</v>
      </c>
      <c r="BO382" s="6">
        <v>256407.97</v>
      </c>
      <c r="BP382" s="6">
        <v>243150.49</v>
      </c>
      <c r="BQ382" s="6">
        <v>243755.15</v>
      </c>
      <c r="BR382" s="6">
        <v>262468.32</v>
      </c>
      <c r="BS382" s="6">
        <v>260281.16</v>
      </c>
      <c r="BT382" s="6">
        <v>267153.51</v>
      </c>
      <c r="BU382" s="6">
        <v>266926.34999999998</v>
      </c>
      <c r="BV382" s="6">
        <v>267383.62</v>
      </c>
      <c r="BW382" s="6">
        <v>274100.42</v>
      </c>
      <c r="BX382" s="6">
        <v>273285.67</v>
      </c>
      <c r="BY382" s="6">
        <v>270636.98</v>
      </c>
      <c r="BZ382" s="6">
        <v>257612.05</v>
      </c>
      <c r="CA382" s="6">
        <v>255878.41</v>
      </c>
      <c r="CB382" s="6">
        <v>267139.15000000002</v>
      </c>
      <c r="CC382" s="6">
        <v>270142.95</v>
      </c>
      <c r="CD382" s="6">
        <v>268635.02</v>
      </c>
      <c r="CE382" s="6">
        <v>268302.40000000002</v>
      </c>
      <c r="CF382" s="6">
        <v>276342.76</v>
      </c>
      <c r="CG382" s="6">
        <v>277682.19</v>
      </c>
      <c r="CH382" s="6">
        <v>286108.5</v>
      </c>
      <c r="CI382" s="6">
        <v>285667.40999999997</v>
      </c>
      <c r="CJ382" s="6">
        <v>284522.33</v>
      </c>
      <c r="CK382" s="6">
        <v>304845.08</v>
      </c>
      <c r="CL382" s="6">
        <v>307478.53000000003</v>
      </c>
      <c r="CM382" s="6">
        <v>308395</v>
      </c>
      <c r="CN382" s="6">
        <v>308338.95</v>
      </c>
      <c r="CO382" s="6">
        <v>317450.86</v>
      </c>
      <c r="CP382" s="6">
        <v>310552.64</v>
      </c>
      <c r="CQ382" s="6">
        <v>316339.27</v>
      </c>
      <c r="CR382" s="6">
        <v>325656.27</v>
      </c>
      <c r="CS382" s="6">
        <v>335928.74</v>
      </c>
      <c r="CT382" s="6">
        <v>353018.83</v>
      </c>
      <c r="CU382" s="6">
        <v>392710.61</v>
      </c>
      <c r="CV382" s="6">
        <v>396945.41</v>
      </c>
      <c r="CW382" s="6">
        <v>406594.78</v>
      </c>
      <c r="CX382" s="6">
        <v>440932.9</v>
      </c>
      <c r="CY382" s="6">
        <v>430647.19</v>
      </c>
      <c r="CZ382" s="6">
        <v>435693.33</v>
      </c>
      <c r="DA382" s="6">
        <v>452171.45</v>
      </c>
      <c r="DB382" s="6">
        <v>447954.46</v>
      </c>
      <c r="ME382" s="7"/>
    </row>
    <row r="383" spans="2:398" x14ac:dyDescent="0.2">
      <c r="B383" s="55"/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ME383" s="7"/>
    </row>
    <row r="384" spans="2:398" x14ac:dyDescent="0.2">
      <c r="B384" s="60" t="s">
        <v>0</v>
      </c>
      <c r="C384" s="6">
        <v>448633.14</v>
      </c>
      <c r="D384" s="6">
        <v>451357.24</v>
      </c>
      <c r="E384" s="6">
        <v>449100.65</v>
      </c>
      <c r="F384" s="6">
        <v>453312.88</v>
      </c>
      <c r="G384" s="6">
        <v>455288.05</v>
      </c>
      <c r="H384" s="6">
        <v>453032.02</v>
      </c>
      <c r="I384" s="6">
        <v>453322.72</v>
      </c>
      <c r="J384" s="6">
        <v>457953.06</v>
      </c>
      <c r="K384" s="6">
        <v>518339.25</v>
      </c>
      <c r="L384" s="6">
        <v>527237.77</v>
      </c>
      <c r="M384" s="6">
        <v>524342.89</v>
      </c>
      <c r="N384" s="6">
        <v>523399.54</v>
      </c>
      <c r="O384" s="6">
        <v>533523.43000000005</v>
      </c>
      <c r="P384" s="6">
        <v>544627.79</v>
      </c>
      <c r="Q384" s="6">
        <v>545465.18000000005</v>
      </c>
      <c r="R384" s="6">
        <v>557801.19999999995</v>
      </c>
      <c r="S384" s="6">
        <v>566591.14</v>
      </c>
      <c r="T384" s="6">
        <v>575441.79</v>
      </c>
      <c r="U384" s="6">
        <v>567647.4</v>
      </c>
      <c r="V384" s="6">
        <v>579369.19999999995</v>
      </c>
      <c r="W384" s="6">
        <v>585746.76</v>
      </c>
      <c r="X384" s="6">
        <v>570135.80000000005</v>
      </c>
      <c r="Y384" s="6">
        <v>580318.12</v>
      </c>
      <c r="Z384" s="6">
        <v>590591.61</v>
      </c>
      <c r="AA384" s="6">
        <v>598307.35</v>
      </c>
      <c r="AB384" s="6">
        <v>601903.38</v>
      </c>
      <c r="AC384" s="6">
        <v>607430.69999999995</v>
      </c>
      <c r="AD384" s="6">
        <v>614791.1</v>
      </c>
      <c r="AE384" s="6">
        <v>626881.21</v>
      </c>
      <c r="AF384" s="6">
        <v>633857.67000000004</v>
      </c>
      <c r="AG384" s="6">
        <v>640254.57999999996</v>
      </c>
      <c r="AH384" s="6">
        <v>638149.98</v>
      </c>
      <c r="AI384" s="6">
        <v>654010.68000000005</v>
      </c>
      <c r="AJ384" s="6">
        <v>662860.30000000005</v>
      </c>
      <c r="AK384" s="6">
        <v>673654.08</v>
      </c>
      <c r="AL384" s="6">
        <v>668206.9</v>
      </c>
      <c r="AM384" s="6">
        <v>669351.44999999995</v>
      </c>
      <c r="AN384" s="6">
        <v>676129.31</v>
      </c>
      <c r="AO384" s="6">
        <v>637613.73</v>
      </c>
      <c r="AP384" s="6">
        <v>642514.53</v>
      </c>
      <c r="AQ384" s="6">
        <v>606748.5</v>
      </c>
      <c r="AR384" s="6">
        <v>613200.41</v>
      </c>
      <c r="AS384" s="6">
        <v>635989</v>
      </c>
      <c r="AT384" s="6">
        <v>623635.80000000005</v>
      </c>
      <c r="AU384" s="6">
        <v>632948.30000000005</v>
      </c>
      <c r="AV384" s="6">
        <v>622575.6</v>
      </c>
      <c r="AW384" s="6">
        <v>617326.15</v>
      </c>
      <c r="AX384" s="6">
        <v>616084.14</v>
      </c>
      <c r="AY384" s="6">
        <v>604790.86</v>
      </c>
      <c r="AZ384" s="6">
        <v>608736.55000000005</v>
      </c>
      <c r="BA384" s="6">
        <v>620997.76</v>
      </c>
      <c r="BB384" s="6">
        <v>629954.32999999996</v>
      </c>
      <c r="BC384" s="6">
        <v>637993.18999999994</v>
      </c>
      <c r="BD384" s="6">
        <v>610647.63</v>
      </c>
      <c r="BE384" s="6">
        <v>616885</v>
      </c>
      <c r="BF384" s="6">
        <v>609915.18000000005</v>
      </c>
      <c r="BG384" s="6">
        <v>602322.96</v>
      </c>
      <c r="BH384" s="6">
        <v>611020.62</v>
      </c>
      <c r="BI384" s="6">
        <v>599272.53</v>
      </c>
      <c r="BJ384" s="6">
        <v>616452.21</v>
      </c>
      <c r="BK384" s="6">
        <v>611746.85</v>
      </c>
      <c r="BL384" s="6">
        <v>632206.9</v>
      </c>
      <c r="BM384" s="6">
        <v>634693.72</v>
      </c>
      <c r="BN384" s="6">
        <v>638804.17000000004</v>
      </c>
      <c r="BO384" s="6">
        <v>669499.28</v>
      </c>
      <c r="BP384" s="6">
        <v>650196.14</v>
      </c>
      <c r="BQ384" s="6">
        <v>653816.21</v>
      </c>
      <c r="BR384" s="6">
        <v>659594.99</v>
      </c>
      <c r="BS384" s="6">
        <v>648653.59</v>
      </c>
      <c r="BT384" s="6">
        <v>652529.16</v>
      </c>
      <c r="BU384" s="6">
        <v>645351.68000000005</v>
      </c>
      <c r="BV384" s="6">
        <v>630927</v>
      </c>
      <c r="BW384" s="6">
        <v>625370.04</v>
      </c>
      <c r="BX384" s="6">
        <v>634388.86</v>
      </c>
      <c r="BY384" s="6">
        <v>651225.36</v>
      </c>
      <c r="BZ384" s="6">
        <v>653656.56999999995</v>
      </c>
      <c r="CA384" s="6">
        <v>658436.05000000005</v>
      </c>
      <c r="CB384" s="6">
        <v>666817.74</v>
      </c>
      <c r="CC384" s="6">
        <v>669510.13</v>
      </c>
      <c r="CD384" s="6">
        <v>677397.49</v>
      </c>
      <c r="CE384" s="6">
        <v>680562.91</v>
      </c>
      <c r="CF384" s="6">
        <v>698451.13</v>
      </c>
      <c r="CG384" s="6">
        <v>702598.82</v>
      </c>
      <c r="CH384" s="6">
        <v>709171.26</v>
      </c>
      <c r="CI384" s="6">
        <v>716410.99</v>
      </c>
      <c r="CJ384" s="6">
        <v>717540.54</v>
      </c>
      <c r="CK384" s="6">
        <v>740924.47</v>
      </c>
      <c r="CL384" s="6">
        <v>746559.85</v>
      </c>
      <c r="CM384" s="6">
        <v>734882.9</v>
      </c>
      <c r="CN384" s="6">
        <v>732626.87</v>
      </c>
      <c r="CO384" s="6">
        <v>731953.22</v>
      </c>
      <c r="CP384" s="6">
        <v>728789.45</v>
      </c>
      <c r="CQ384" s="6">
        <v>726563.73</v>
      </c>
      <c r="CR384" s="6">
        <v>724967.2</v>
      </c>
      <c r="CS384" s="6">
        <v>728813.57</v>
      </c>
      <c r="CT384" s="6">
        <v>724528.58</v>
      </c>
      <c r="CU384" s="6">
        <v>738415.03</v>
      </c>
      <c r="CV384" s="6">
        <v>753728.56</v>
      </c>
      <c r="CW384" s="6">
        <v>757772.85</v>
      </c>
      <c r="CX384" s="6">
        <v>759139.97</v>
      </c>
      <c r="CY384" s="6">
        <v>762068.05</v>
      </c>
      <c r="CZ384" s="6">
        <v>747650.48</v>
      </c>
      <c r="DA384" s="6">
        <v>755422.21</v>
      </c>
      <c r="DB384" s="6">
        <v>782145.66</v>
      </c>
      <c r="ME384" s="7"/>
    </row>
    <row r="385" spans="2:343" x14ac:dyDescent="0.2">
      <c r="B385" s="56" t="s">
        <v>21</v>
      </c>
      <c r="C385" s="6">
        <v>454503.13</v>
      </c>
      <c r="D385" s="6">
        <v>454907.19</v>
      </c>
      <c r="E385" s="6">
        <v>452731.4</v>
      </c>
      <c r="F385" s="6">
        <v>457088.65</v>
      </c>
      <c r="G385" s="6">
        <v>459335.29</v>
      </c>
      <c r="H385" s="6">
        <v>457102.93</v>
      </c>
      <c r="I385" s="6">
        <v>456608.98</v>
      </c>
      <c r="J385" s="6">
        <v>461002.99</v>
      </c>
      <c r="K385" s="6">
        <v>521516.07</v>
      </c>
      <c r="L385" s="6">
        <v>530213.4</v>
      </c>
      <c r="M385" s="6">
        <v>527268.18000000005</v>
      </c>
      <c r="N385" s="6">
        <v>526271.56999999995</v>
      </c>
      <c r="O385" s="6">
        <v>536767.91</v>
      </c>
      <c r="P385" s="6">
        <v>547554.81000000006</v>
      </c>
      <c r="Q385" s="6">
        <v>547833.15</v>
      </c>
      <c r="R385" s="6">
        <v>561024.30000000005</v>
      </c>
      <c r="S385" s="6">
        <v>571013.18000000005</v>
      </c>
      <c r="T385" s="6">
        <v>581092.93000000005</v>
      </c>
      <c r="U385" s="6">
        <v>570148.42000000004</v>
      </c>
      <c r="V385" s="6">
        <v>582376.78</v>
      </c>
      <c r="W385" s="6">
        <v>589037.52</v>
      </c>
      <c r="X385" s="6">
        <v>573396.92000000004</v>
      </c>
      <c r="Y385" s="6">
        <v>582956.4</v>
      </c>
      <c r="Z385" s="6">
        <v>593375.23</v>
      </c>
      <c r="AA385" s="6">
        <v>601343.77</v>
      </c>
      <c r="AB385" s="6">
        <v>605411.02</v>
      </c>
      <c r="AC385" s="6">
        <v>610247.88</v>
      </c>
      <c r="AD385" s="6">
        <v>618879.44999999995</v>
      </c>
      <c r="AE385" s="6">
        <v>630714.21</v>
      </c>
      <c r="AF385" s="6">
        <v>636924.71</v>
      </c>
      <c r="AG385" s="6">
        <v>645036.9</v>
      </c>
      <c r="AH385" s="6">
        <v>642339.6</v>
      </c>
      <c r="AI385" s="6">
        <v>658175.14</v>
      </c>
      <c r="AJ385" s="6">
        <v>668689.56999999995</v>
      </c>
      <c r="AK385" s="6">
        <v>681701.09</v>
      </c>
      <c r="AL385" s="6">
        <v>673260.12</v>
      </c>
      <c r="AM385" s="6">
        <v>673754.45</v>
      </c>
      <c r="AN385" s="6">
        <v>679495.5</v>
      </c>
      <c r="AO385" s="6">
        <v>642126.75</v>
      </c>
      <c r="AP385" s="6">
        <v>646498.38</v>
      </c>
      <c r="AQ385" s="6">
        <v>611594.6</v>
      </c>
      <c r="AR385" s="6">
        <v>618040.80000000005</v>
      </c>
      <c r="AS385" s="6">
        <v>639057.65</v>
      </c>
      <c r="AT385" s="6">
        <v>627663.66</v>
      </c>
      <c r="AU385" s="6">
        <v>636033.04</v>
      </c>
      <c r="AV385" s="6">
        <v>626013.86</v>
      </c>
      <c r="AW385" s="6">
        <v>620193.81999999995</v>
      </c>
      <c r="AX385" s="6">
        <v>619656.63</v>
      </c>
      <c r="AY385" s="6">
        <v>608109.43999999994</v>
      </c>
      <c r="AZ385" s="6">
        <v>612174.9</v>
      </c>
      <c r="BA385" s="6">
        <v>624995.68999999994</v>
      </c>
      <c r="BB385" s="6">
        <v>635580.6</v>
      </c>
      <c r="BC385" s="6">
        <v>644357.52</v>
      </c>
      <c r="BD385" s="6">
        <v>613508.56999999995</v>
      </c>
      <c r="BE385" s="6">
        <v>620005.98</v>
      </c>
      <c r="BF385" s="6">
        <v>613576.67000000004</v>
      </c>
      <c r="BG385" s="6">
        <v>604869.23</v>
      </c>
      <c r="BH385" s="6">
        <v>613637.86</v>
      </c>
      <c r="BI385" s="6">
        <v>602642.41</v>
      </c>
      <c r="BJ385" s="6">
        <v>619589.59</v>
      </c>
      <c r="BK385" s="6">
        <v>615091.80000000005</v>
      </c>
      <c r="BL385" s="6">
        <v>636330.44999999995</v>
      </c>
      <c r="BM385" s="6">
        <v>636884.06999999995</v>
      </c>
      <c r="BN385" s="6">
        <v>640939.92000000004</v>
      </c>
      <c r="BO385" s="6">
        <v>672503.07</v>
      </c>
      <c r="BP385" s="6">
        <v>655252.57999999996</v>
      </c>
      <c r="BQ385" s="6">
        <v>658954.41</v>
      </c>
      <c r="BR385" s="6">
        <v>662700.12</v>
      </c>
      <c r="BS385" s="6">
        <v>653826.05000000005</v>
      </c>
      <c r="BT385" s="6">
        <v>659870.15</v>
      </c>
      <c r="BU385" s="6">
        <v>648285.64</v>
      </c>
      <c r="BV385" s="6">
        <v>633103.54</v>
      </c>
      <c r="BW385" s="6">
        <v>627185.71</v>
      </c>
      <c r="BX385" s="6">
        <v>637205.38</v>
      </c>
      <c r="BY385" s="6">
        <v>654561.16</v>
      </c>
      <c r="BZ385" s="6">
        <v>655362.65</v>
      </c>
      <c r="CA385" s="6">
        <v>661298.21</v>
      </c>
      <c r="CB385" s="6">
        <v>668453.5</v>
      </c>
      <c r="CC385" s="6">
        <v>672378.6</v>
      </c>
      <c r="CD385" s="6">
        <v>680653.35</v>
      </c>
      <c r="CE385" s="6">
        <v>683174.9</v>
      </c>
      <c r="CF385" s="6">
        <v>700785.09</v>
      </c>
      <c r="CG385" s="6">
        <v>705182.47</v>
      </c>
      <c r="CH385" s="6">
        <v>712755.36</v>
      </c>
      <c r="CI385" s="6">
        <v>721541.7</v>
      </c>
      <c r="CJ385" s="6">
        <v>721309.31</v>
      </c>
      <c r="CK385" s="6">
        <v>747926.16</v>
      </c>
      <c r="CL385" s="6">
        <v>749822.95</v>
      </c>
      <c r="CM385" s="6">
        <v>738166.43</v>
      </c>
      <c r="CN385" s="6">
        <v>735094.89</v>
      </c>
      <c r="CO385" s="6">
        <v>736232.97</v>
      </c>
      <c r="CP385" s="6">
        <v>730873.06</v>
      </c>
      <c r="CQ385" s="6">
        <v>730126.68</v>
      </c>
      <c r="CR385" s="6">
        <v>727002.04</v>
      </c>
      <c r="CS385" s="6">
        <v>732882.45</v>
      </c>
      <c r="CT385" s="6">
        <v>727019.37</v>
      </c>
      <c r="CU385" s="6">
        <v>742473.31</v>
      </c>
      <c r="CV385" s="6">
        <v>756176.75</v>
      </c>
      <c r="CW385" s="6">
        <v>760435.83</v>
      </c>
      <c r="CX385" s="6">
        <v>760825.66</v>
      </c>
      <c r="CY385" s="6">
        <v>766295.95</v>
      </c>
      <c r="CZ385" s="6">
        <v>754047.22</v>
      </c>
      <c r="DA385" s="6">
        <v>757385.67</v>
      </c>
      <c r="DB385" s="6">
        <v>786471.52</v>
      </c>
      <c r="ME385" s="7"/>
    </row>
    <row r="386" spans="2:343" x14ac:dyDescent="0.2">
      <c r="B386" s="56" t="s">
        <v>22</v>
      </c>
      <c r="C386" s="6">
        <v>-5869.99</v>
      </c>
      <c r="D386" s="6">
        <v>-3549.95</v>
      </c>
      <c r="E386" s="6">
        <v>-3630.75</v>
      </c>
      <c r="F386" s="6">
        <v>-3775.77</v>
      </c>
      <c r="G386" s="6">
        <v>-4047.24</v>
      </c>
      <c r="H386" s="6">
        <v>-4070.91</v>
      </c>
      <c r="I386" s="6">
        <v>-3286.26</v>
      </c>
      <c r="J386" s="6">
        <v>-3049.93</v>
      </c>
      <c r="K386" s="6">
        <v>-3176.82</v>
      </c>
      <c r="L386" s="6">
        <v>-2975.63</v>
      </c>
      <c r="M386" s="6">
        <v>-2925.29</v>
      </c>
      <c r="N386" s="6">
        <v>-2872.03</v>
      </c>
      <c r="O386" s="6">
        <v>-3244.48</v>
      </c>
      <c r="P386" s="6">
        <v>-2927.02</v>
      </c>
      <c r="Q386" s="6">
        <v>-2367.9699999999998</v>
      </c>
      <c r="R386" s="6">
        <v>-3223.1</v>
      </c>
      <c r="S386" s="6">
        <v>-4422.04</v>
      </c>
      <c r="T386" s="6">
        <v>-5651.14</v>
      </c>
      <c r="U386" s="6">
        <v>-2501.02</v>
      </c>
      <c r="V386" s="6">
        <v>-3007.58</v>
      </c>
      <c r="W386" s="6">
        <v>-3290.76</v>
      </c>
      <c r="X386" s="6">
        <v>-3261.12</v>
      </c>
      <c r="Y386" s="6">
        <v>-2638.28</v>
      </c>
      <c r="Z386" s="6">
        <v>-2783.62</v>
      </c>
      <c r="AA386" s="6">
        <v>-3036.42</v>
      </c>
      <c r="AB386" s="6">
        <v>-3507.64</v>
      </c>
      <c r="AC386" s="6">
        <v>-2817.18</v>
      </c>
      <c r="AD386" s="6">
        <v>-4088.35</v>
      </c>
      <c r="AE386" s="6">
        <v>-3833</v>
      </c>
      <c r="AF386" s="6">
        <v>-3067.04</v>
      </c>
      <c r="AG386" s="6">
        <v>-4782.32</v>
      </c>
      <c r="AH386" s="6">
        <v>-4189.62</v>
      </c>
      <c r="AI386" s="6">
        <v>-4164.46</v>
      </c>
      <c r="AJ386" s="6">
        <v>-5829.27</v>
      </c>
      <c r="AK386" s="6">
        <v>-8047.01</v>
      </c>
      <c r="AL386" s="6">
        <v>-5053.22</v>
      </c>
      <c r="AM386" s="6">
        <v>-4403</v>
      </c>
      <c r="AN386" s="6">
        <v>-3366.19</v>
      </c>
      <c r="AO386" s="6">
        <v>-4513.0200000000004</v>
      </c>
      <c r="AP386" s="6">
        <v>-3983.85</v>
      </c>
      <c r="AQ386" s="6">
        <v>-4846.1000000000004</v>
      </c>
      <c r="AR386" s="6">
        <v>-4840.3900000000003</v>
      </c>
      <c r="AS386" s="6">
        <v>-3068.65</v>
      </c>
      <c r="AT386" s="6">
        <v>-4027.86</v>
      </c>
      <c r="AU386" s="6">
        <v>-3084.74</v>
      </c>
      <c r="AV386" s="6">
        <v>-3438.26</v>
      </c>
      <c r="AW386" s="6">
        <v>-2867.67</v>
      </c>
      <c r="AX386" s="6">
        <v>-3572.49</v>
      </c>
      <c r="AY386" s="6">
        <v>-3318.58</v>
      </c>
      <c r="AZ386" s="6">
        <v>-3438.35</v>
      </c>
      <c r="BA386" s="6">
        <v>-3997.93</v>
      </c>
      <c r="BB386" s="6">
        <v>-5626.27</v>
      </c>
      <c r="BC386" s="6">
        <v>-6364.33</v>
      </c>
      <c r="BD386" s="6">
        <v>-2860.94</v>
      </c>
      <c r="BE386" s="6">
        <v>-3120.98</v>
      </c>
      <c r="BF386" s="6">
        <v>-3661.49</v>
      </c>
      <c r="BG386" s="6">
        <v>-2546.27</v>
      </c>
      <c r="BH386" s="6">
        <v>-2617.2399999999998</v>
      </c>
      <c r="BI386" s="6">
        <v>-3369.88</v>
      </c>
      <c r="BJ386" s="6">
        <v>-3137.38</v>
      </c>
      <c r="BK386" s="6">
        <v>-3344.95</v>
      </c>
      <c r="BL386" s="6">
        <v>-4123.55</v>
      </c>
      <c r="BM386" s="6">
        <v>-2190.35</v>
      </c>
      <c r="BN386" s="6">
        <v>-2135.75</v>
      </c>
      <c r="BO386" s="6">
        <v>-3003.79</v>
      </c>
      <c r="BP386" s="6">
        <v>-5056.4399999999996</v>
      </c>
      <c r="BQ386" s="6">
        <v>-5138.2</v>
      </c>
      <c r="BR386" s="6">
        <v>-3105.13</v>
      </c>
      <c r="BS386" s="6">
        <v>-5172.46</v>
      </c>
      <c r="BT386" s="6">
        <v>-7340.99</v>
      </c>
      <c r="BU386" s="6">
        <v>-2933.96</v>
      </c>
      <c r="BV386" s="6">
        <v>-2176.54</v>
      </c>
      <c r="BW386" s="6">
        <v>-1815.67</v>
      </c>
      <c r="BX386" s="6">
        <v>-2816.52</v>
      </c>
      <c r="BY386" s="6">
        <v>-3335.8</v>
      </c>
      <c r="BZ386" s="6">
        <v>-1706.08</v>
      </c>
      <c r="CA386" s="6">
        <v>-2862.16</v>
      </c>
      <c r="CB386" s="6">
        <v>-1635.76</v>
      </c>
      <c r="CC386" s="6">
        <v>-2868.47</v>
      </c>
      <c r="CD386" s="6">
        <v>-3255.86</v>
      </c>
      <c r="CE386" s="6">
        <v>-2611.9899999999998</v>
      </c>
      <c r="CF386" s="6">
        <v>-2333.96</v>
      </c>
      <c r="CG386" s="6">
        <v>-2583.65</v>
      </c>
      <c r="CH386" s="6">
        <v>-3584.1</v>
      </c>
      <c r="CI386" s="6">
        <v>-5130.71</v>
      </c>
      <c r="CJ386" s="6">
        <v>-3768.77</v>
      </c>
      <c r="CK386" s="6">
        <v>-7001.69</v>
      </c>
      <c r="CL386" s="6">
        <v>-3263.1</v>
      </c>
      <c r="CM386" s="6">
        <v>-3283.53</v>
      </c>
      <c r="CN386" s="6">
        <v>-2468.02</v>
      </c>
      <c r="CO386" s="6">
        <v>-4279.75</v>
      </c>
      <c r="CP386" s="6">
        <v>-2083.61</v>
      </c>
      <c r="CQ386" s="6">
        <v>-3562.95</v>
      </c>
      <c r="CR386" s="6">
        <v>-2034.84</v>
      </c>
      <c r="CS386" s="6">
        <v>-4068.88</v>
      </c>
      <c r="CT386" s="6">
        <v>-2490.79</v>
      </c>
      <c r="CU386" s="6">
        <v>-4058.28</v>
      </c>
      <c r="CV386" s="6">
        <v>-2448.19</v>
      </c>
      <c r="CW386" s="6">
        <v>-2662.98</v>
      </c>
      <c r="CX386" s="6">
        <v>-1685.69</v>
      </c>
      <c r="CY386" s="6">
        <v>-4227.8999999999996</v>
      </c>
      <c r="CZ386" s="6">
        <v>-6396.74</v>
      </c>
      <c r="DA386" s="6">
        <v>-1963.46</v>
      </c>
      <c r="DB386" s="6">
        <v>-4325.8599999999997</v>
      </c>
      <c r="ME386" s="7"/>
    </row>
    <row r="387" spans="2:343" x14ac:dyDescent="0.2">
      <c r="B387" s="55"/>
      <c r="C387" s="6">
        <v>0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6">
        <v>0</v>
      </c>
      <c r="BT387" s="6">
        <v>0</v>
      </c>
      <c r="BU387" s="6">
        <v>0</v>
      </c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ME387" s="7"/>
    </row>
    <row r="388" spans="2:343" x14ac:dyDescent="0.2">
      <c r="B388" s="60" t="s">
        <v>1</v>
      </c>
      <c r="C388" s="6">
        <v>-81099.34</v>
      </c>
      <c r="D388" s="6">
        <v>-74226.42</v>
      </c>
      <c r="E388" s="6">
        <v>-65112.639999999999</v>
      </c>
      <c r="F388" s="6">
        <v>-68060.460000000006</v>
      </c>
      <c r="G388" s="6">
        <v>-74122.91</v>
      </c>
      <c r="H388" s="6">
        <v>-68903.009999999995</v>
      </c>
      <c r="I388" s="6">
        <v>-70932.34</v>
      </c>
      <c r="J388" s="6">
        <v>-78232.600000000006</v>
      </c>
      <c r="K388" s="6">
        <v>-82467.199999999997</v>
      </c>
      <c r="L388" s="6">
        <v>-89977.63</v>
      </c>
      <c r="M388" s="6">
        <v>-82637.070000000007</v>
      </c>
      <c r="N388" s="6">
        <v>-73233.070000000007</v>
      </c>
      <c r="O388" s="6">
        <v>-75236.75</v>
      </c>
      <c r="P388" s="6">
        <v>-87652.76</v>
      </c>
      <c r="Q388" s="6">
        <v>-99714.06</v>
      </c>
      <c r="R388" s="6">
        <v>-132592.85999999999</v>
      </c>
      <c r="S388" s="6">
        <v>-135511.03</v>
      </c>
      <c r="T388" s="6">
        <v>-140946</v>
      </c>
      <c r="U388" s="6">
        <v>-130573.6</v>
      </c>
      <c r="V388" s="6">
        <v>-128365.24</v>
      </c>
      <c r="W388" s="6">
        <v>-131206.51999999999</v>
      </c>
      <c r="X388" s="6">
        <v>-112011.17</v>
      </c>
      <c r="Y388" s="6">
        <v>-128187.41</v>
      </c>
      <c r="Z388" s="6">
        <v>-132925.1</v>
      </c>
      <c r="AA388" s="6">
        <v>-128475.02</v>
      </c>
      <c r="AB388" s="6">
        <v>-133485.93</v>
      </c>
      <c r="AC388" s="6">
        <v>-143482.45000000001</v>
      </c>
      <c r="AD388" s="6">
        <v>-148083.29</v>
      </c>
      <c r="AE388" s="6">
        <v>-146600.88</v>
      </c>
      <c r="AF388" s="6">
        <v>-150114.39000000001</v>
      </c>
      <c r="AG388" s="6">
        <v>-149639.9</v>
      </c>
      <c r="AH388" s="6">
        <v>-121987.17</v>
      </c>
      <c r="AI388" s="6">
        <v>-140361.75</v>
      </c>
      <c r="AJ388" s="6">
        <v>-135245.38</v>
      </c>
      <c r="AK388" s="6">
        <v>-106441.86</v>
      </c>
      <c r="AL388" s="6">
        <v>-103994.77</v>
      </c>
      <c r="AM388" s="6">
        <v>-87685.71</v>
      </c>
      <c r="AN388" s="6">
        <v>-164510.04999999999</v>
      </c>
      <c r="AO388" s="6">
        <v>-115347.55</v>
      </c>
      <c r="AP388" s="6">
        <v>-152091.04</v>
      </c>
      <c r="AQ388" s="6">
        <v>-96445.96</v>
      </c>
      <c r="AR388" s="6">
        <v>-111817.54</v>
      </c>
      <c r="AS388" s="6">
        <v>-107886.67</v>
      </c>
      <c r="AT388" s="6">
        <v>-125203.7</v>
      </c>
      <c r="AU388" s="6">
        <v>-144563.79</v>
      </c>
      <c r="AV388" s="6">
        <v>-90721.65</v>
      </c>
      <c r="AW388" s="6">
        <v>-74516.240000000005</v>
      </c>
      <c r="AX388" s="6">
        <v>-47394.96</v>
      </c>
      <c r="AY388" s="6">
        <v>-95901.25</v>
      </c>
      <c r="AZ388" s="6">
        <v>-91942.11</v>
      </c>
      <c r="BA388" s="6">
        <v>-85200.03</v>
      </c>
      <c r="BB388" s="6">
        <v>-59935.97</v>
      </c>
      <c r="BC388" s="6">
        <v>-58684.27</v>
      </c>
      <c r="BD388" s="6">
        <v>-44492.1</v>
      </c>
      <c r="BE388" s="6">
        <v>-50442.07</v>
      </c>
      <c r="BF388" s="6">
        <v>-56398.81</v>
      </c>
      <c r="BG388" s="6">
        <v>-49015.53</v>
      </c>
      <c r="BH388" s="6">
        <v>-55530</v>
      </c>
      <c r="BI388" s="6">
        <v>-45244.83</v>
      </c>
      <c r="BJ388" s="6">
        <v>-28362.59</v>
      </c>
      <c r="BK388" s="6">
        <v>-32657.99</v>
      </c>
      <c r="BL388" s="6">
        <v>-54935.3</v>
      </c>
      <c r="BM388" s="6">
        <v>-39466.620000000003</v>
      </c>
      <c r="BN388" s="6">
        <v>-36204</v>
      </c>
      <c r="BO388" s="6">
        <v>-76361.09</v>
      </c>
      <c r="BP388" s="6">
        <v>-71732.149999999994</v>
      </c>
      <c r="BQ388" s="6">
        <v>-79598.67</v>
      </c>
      <c r="BR388" s="6">
        <v>-56034.81</v>
      </c>
      <c r="BS388" s="6">
        <v>-54161.74</v>
      </c>
      <c r="BT388" s="6">
        <v>-83013.42</v>
      </c>
      <c r="BU388" s="6">
        <v>-75878.62</v>
      </c>
      <c r="BV388" s="6">
        <v>-62310.63</v>
      </c>
      <c r="BW388" s="6">
        <v>-44014.93</v>
      </c>
      <c r="BX388" s="6">
        <v>-39738.76</v>
      </c>
      <c r="BY388" s="6">
        <v>-48983.56</v>
      </c>
      <c r="BZ388" s="6">
        <v>-57118.21</v>
      </c>
      <c r="CA388" s="6">
        <v>-65939.520000000004</v>
      </c>
      <c r="CB388" s="6">
        <v>-53535.28</v>
      </c>
      <c r="CC388" s="6">
        <v>-63409.61</v>
      </c>
      <c r="CD388" s="6">
        <v>-73491.59</v>
      </c>
      <c r="CE388" s="6">
        <v>-63856.62</v>
      </c>
      <c r="CF388" s="6">
        <v>-62772.58</v>
      </c>
      <c r="CG388" s="6">
        <v>-76906.44</v>
      </c>
      <c r="CH388" s="6">
        <v>-129050.77</v>
      </c>
      <c r="CI388" s="6">
        <v>-132456.73000000001</v>
      </c>
      <c r="CJ388" s="6">
        <v>-126225.94</v>
      </c>
      <c r="CK388" s="6">
        <v>-134139.03</v>
      </c>
      <c r="CL388" s="6">
        <v>-157196.39000000001</v>
      </c>
      <c r="CM388" s="6">
        <v>-149328.70000000001</v>
      </c>
      <c r="CN388" s="6">
        <v>-147154.03</v>
      </c>
      <c r="CO388" s="6">
        <v>-141312.37</v>
      </c>
      <c r="CP388" s="6">
        <v>-149816.76999999999</v>
      </c>
      <c r="CQ388" s="6">
        <v>-151511.95000000001</v>
      </c>
      <c r="CR388" s="6">
        <v>-157632.21</v>
      </c>
      <c r="CS388" s="6">
        <v>-152016.57</v>
      </c>
      <c r="CT388" s="6">
        <v>-116755.88</v>
      </c>
      <c r="CU388" s="6">
        <v>-115126.12</v>
      </c>
      <c r="CV388" s="6">
        <v>-107069.84</v>
      </c>
      <c r="CW388" s="6">
        <v>-104259.52</v>
      </c>
      <c r="CX388" s="6">
        <v>-74216.289999999994</v>
      </c>
      <c r="CY388" s="6">
        <v>-76971.59</v>
      </c>
      <c r="CZ388" s="6">
        <v>-85369.01</v>
      </c>
      <c r="DA388" s="6">
        <v>-59300.71</v>
      </c>
      <c r="DB388" s="6">
        <v>-66704.52</v>
      </c>
      <c r="ME388" s="7"/>
    </row>
    <row r="389" spans="2:343" x14ac:dyDescent="0.2">
      <c r="B389" s="57" t="s">
        <v>2</v>
      </c>
      <c r="C389" s="6">
        <v>-57252.46</v>
      </c>
      <c r="D389" s="6">
        <v>-54390.81</v>
      </c>
      <c r="E389" s="6">
        <v>-51574.59</v>
      </c>
      <c r="F389" s="6">
        <v>-51341.45</v>
      </c>
      <c r="G389" s="6">
        <v>-55511.93</v>
      </c>
      <c r="H389" s="6">
        <v>-52501.63</v>
      </c>
      <c r="I389" s="6">
        <v>-51432.97</v>
      </c>
      <c r="J389" s="6">
        <v>-55373.8</v>
      </c>
      <c r="K389" s="6">
        <v>-61207.15</v>
      </c>
      <c r="L389" s="6">
        <v>-63305.78</v>
      </c>
      <c r="M389" s="6">
        <v>-56765.4</v>
      </c>
      <c r="N389" s="6">
        <v>-50807.38</v>
      </c>
      <c r="O389" s="6">
        <v>-68848.649999999994</v>
      </c>
      <c r="P389" s="6">
        <v>-82371.759999999995</v>
      </c>
      <c r="Q389" s="6">
        <v>-93319.09</v>
      </c>
      <c r="R389" s="6">
        <v>-119553.17</v>
      </c>
      <c r="S389" s="6">
        <v>-115751.02</v>
      </c>
      <c r="T389" s="6">
        <v>-111580.11</v>
      </c>
      <c r="U389" s="6">
        <v>-112189.52</v>
      </c>
      <c r="V389" s="6">
        <v>-93106.16</v>
      </c>
      <c r="W389" s="6">
        <v>-98991.99</v>
      </c>
      <c r="X389" s="6">
        <v>-98091.94</v>
      </c>
      <c r="Y389" s="6">
        <v>-105497.39</v>
      </c>
      <c r="Z389" s="6">
        <v>-105320</v>
      </c>
      <c r="AA389" s="6">
        <v>-96220.41</v>
      </c>
      <c r="AB389" s="6">
        <v>-114122.15</v>
      </c>
      <c r="AC389" s="6">
        <v>-122426.56</v>
      </c>
      <c r="AD389" s="6">
        <v>-117860.93</v>
      </c>
      <c r="AE389" s="6">
        <v>-99998.88</v>
      </c>
      <c r="AF389" s="6">
        <v>-100919.52</v>
      </c>
      <c r="AG389" s="6">
        <v>-80812.73</v>
      </c>
      <c r="AH389" s="6">
        <v>-65802.36</v>
      </c>
      <c r="AI389" s="6">
        <v>-70544.77</v>
      </c>
      <c r="AJ389" s="6">
        <v>-76834.09</v>
      </c>
      <c r="AK389" s="6">
        <v>-61133.43</v>
      </c>
      <c r="AL389" s="6">
        <v>-58890.43</v>
      </c>
      <c r="AM389" s="6">
        <v>-50227.16</v>
      </c>
      <c r="AN389" s="6">
        <v>-62238.44</v>
      </c>
      <c r="AO389" s="6">
        <v>-71102.13</v>
      </c>
      <c r="AP389" s="6">
        <v>-67459.289999999994</v>
      </c>
      <c r="AQ389" s="6">
        <v>-43515.01</v>
      </c>
      <c r="AR389" s="6">
        <v>-56350.59</v>
      </c>
      <c r="AS389" s="6">
        <v>-56139.93</v>
      </c>
      <c r="AT389" s="6">
        <v>-67899.06</v>
      </c>
      <c r="AU389" s="6">
        <v>-68705.47</v>
      </c>
      <c r="AV389" s="6">
        <v>-31908.54</v>
      </c>
      <c r="AW389" s="6">
        <v>-35532.25</v>
      </c>
      <c r="AX389" s="6">
        <v>-22507.89</v>
      </c>
      <c r="AY389" s="6">
        <v>-88795.19</v>
      </c>
      <c r="AZ389" s="6">
        <v>-69447.56</v>
      </c>
      <c r="BA389" s="6">
        <v>-63686.38</v>
      </c>
      <c r="BB389" s="6">
        <v>-55524.35</v>
      </c>
      <c r="BC389" s="6">
        <v>-52674.55</v>
      </c>
      <c r="BD389" s="6">
        <v>-35938.47</v>
      </c>
      <c r="BE389" s="6">
        <v>-29878.49</v>
      </c>
      <c r="BF389" s="6">
        <v>-33650.28</v>
      </c>
      <c r="BG389" s="6">
        <v>-31877.78</v>
      </c>
      <c r="BH389" s="6">
        <v>-28394.12</v>
      </c>
      <c r="BI389" s="6">
        <v>-22921.07</v>
      </c>
      <c r="BJ389" s="6">
        <v>-8280.17</v>
      </c>
      <c r="BK389" s="6">
        <v>-23193.27</v>
      </c>
      <c r="BL389" s="6">
        <v>-38863.019999999997</v>
      </c>
      <c r="BM389" s="6">
        <v>-16344.75</v>
      </c>
      <c r="BN389" s="6">
        <v>-21568.52</v>
      </c>
      <c r="BO389" s="6">
        <v>-26463.18</v>
      </c>
      <c r="BP389" s="6">
        <v>-64198.63</v>
      </c>
      <c r="BQ389" s="6">
        <v>-73945.81</v>
      </c>
      <c r="BR389" s="6">
        <v>-46670.39</v>
      </c>
      <c r="BS389" s="6">
        <v>-48663.360000000001</v>
      </c>
      <c r="BT389" s="6">
        <v>-75536.039999999994</v>
      </c>
      <c r="BU389" s="6">
        <v>-69577.98</v>
      </c>
      <c r="BV389" s="6">
        <v>-55808.18</v>
      </c>
      <c r="BW389" s="6">
        <v>-39312.910000000003</v>
      </c>
      <c r="BX389" s="6">
        <v>-36330.51</v>
      </c>
      <c r="BY389" s="6">
        <v>-40311.01</v>
      </c>
      <c r="BZ389" s="6">
        <v>-46785.69</v>
      </c>
      <c r="CA389" s="6">
        <v>-48458.239999999998</v>
      </c>
      <c r="CB389" s="6">
        <v>-51695.69</v>
      </c>
      <c r="CC389" s="6">
        <v>-58669.19</v>
      </c>
      <c r="CD389" s="6">
        <v>-68111.87</v>
      </c>
      <c r="CE389" s="6">
        <v>-57017.98</v>
      </c>
      <c r="CF389" s="6">
        <v>-49458.8</v>
      </c>
      <c r="CG389" s="6">
        <v>-60833.21</v>
      </c>
      <c r="CH389" s="6">
        <v>-116122.24000000001</v>
      </c>
      <c r="CI389" s="6">
        <v>-121688.15</v>
      </c>
      <c r="CJ389" s="6">
        <v>-113993.04</v>
      </c>
      <c r="CK389" s="6">
        <v>-125818.37</v>
      </c>
      <c r="CL389" s="6">
        <v>-148869.26999999999</v>
      </c>
      <c r="CM389" s="6">
        <v>-143108.85</v>
      </c>
      <c r="CN389" s="6">
        <v>-137102.19</v>
      </c>
      <c r="CO389" s="6">
        <v>-133866.5</v>
      </c>
      <c r="CP389" s="6">
        <v>-137835.59</v>
      </c>
      <c r="CQ389" s="6">
        <v>-142899.06</v>
      </c>
      <c r="CR389" s="6">
        <v>-145895.01999999999</v>
      </c>
      <c r="CS389" s="6">
        <v>-143214.12</v>
      </c>
      <c r="CT389" s="6">
        <v>-112964.88</v>
      </c>
      <c r="CU389" s="6">
        <v>-103847.13</v>
      </c>
      <c r="CV389" s="6">
        <v>-101260.43</v>
      </c>
      <c r="CW389" s="6">
        <v>-96315.94</v>
      </c>
      <c r="CX389" s="6">
        <v>-67970.87</v>
      </c>
      <c r="CY389" s="6">
        <v>-71931.11</v>
      </c>
      <c r="CZ389" s="6">
        <v>-78482.14</v>
      </c>
      <c r="DA389" s="6">
        <v>-50391.49</v>
      </c>
      <c r="DB389" s="6">
        <v>-62553.11</v>
      </c>
      <c r="ME389" s="7"/>
    </row>
    <row r="390" spans="2:343" x14ac:dyDescent="0.2">
      <c r="B390" s="56" t="s">
        <v>3</v>
      </c>
      <c r="C390" s="6">
        <v>10982.89</v>
      </c>
      <c r="D390" s="6">
        <v>11459.13</v>
      </c>
      <c r="E390" s="6">
        <v>11686.98</v>
      </c>
      <c r="F390" s="6">
        <v>11680.91</v>
      </c>
      <c r="G390" s="6">
        <v>11678.02</v>
      </c>
      <c r="H390" s="6">
        <v>11661.72</v>
      </c>
      <c r="I390" s="6">
        <v>11671.99</v>
      </c>
      <c r="J390" s="6">
        <v>11680.79</v>
      </c>
      <c r="K390" s="6">
        <v>12693.12</v>
      </c>
      <c r="L390" s="6">
        <v>12682.48</v>
      </c>
      <c r="M390" s="6">
        <v>12670.81</v>
      </c>
      <c r="N390" s="6">
        <v>12669.45</v>
      </c>
      <c r="O390" s="6">
        <v>12666.75</v>
      </c>
      <c r="P390" s="6">
        <v>12592.61</v>
      </c>
      <c r="Q390" s="6">
        <v>12104.97</v>
      </c>
      <c r="R390" s="6">
        <v>16096.34</v>
      </c>
      <c r="S390" s="6">
        <v>11855.01</v>
      </c>
      <c r="T390" s="6">
        <v>11853.55</v>
      </c>
      <c r="U390" s="6">
        <v>11847.67</v>
      </c>
      <c r="V390" s="6">
        <v>11922.5</v>
      </c>
      <c r="W390" s="6">
        <v>12086.51</v>
      </c>
      <c r="X390" s="6">
        <v>11993.54</v>
      </c>
      <c r="Y390" s="6">
        <v>15130.52</v>
      </c>
      <c r="Z390" s="6">
        <v>12057.75</v>
      </c>
      <c r="AA390" s="6">
        <v>12049.74</v>
      </c>
      <c r="AB390" s="6">
        <v>12032.94</v>
      </c>
      <c r="AC390" s="6">
        <v>12764.21</v>
      </c>
      <c r="AD390" s="6">
        <v>11791.76</v>
      </c>
      <c r="AE390" s="6">
        <v>12620.22</v>
      </c>
      <c r="AF390" s="6">
        <v>13091.29</v>
      </c>
      <c r="AG390" s="6">
        <v>13053.44</v>
      </c>
      <c r="AH390" s="6">
        <v>13044.35</v>
      </c>
      <c r="AI390" s="6">
        <v>11522.56</v>
      </c>
      <c r="AJ390" s="6">
        <v>11537.01</v>
      </c>
      <c r="AK390" s="6">
        <v>12692.76</v>
      </c>
      <c r="AL390" s="6">
        <v>17005.669999999998</v>
      </c>
      <c r="AM390" s="6">
        <v>18556.41</v>
      </c>
      <c r="AN390" s="6">
        <v>20131.11</v>
      </c>
      <c r="AO390" s="6">
        <v>21190.12</v>
      </c>
      <c r="AP390" s="6">
        <v>22277.19</v>
      </c>
      <c r="AQ390" s="6">
        <v>25847.77</v>
      </c>
      <c r="AR390" s="6">
        <v>22276.78</v>
      </c>
      <c r="AS390" s="6">
        <v>25371.29</v>
      </c>
      <c r="AT390" s="6">
        <v>26080.26</v>
      </c>
      <c r="AU390" s="6">
        <v>25370.62</v>
      </c>
      <c r="AV390" s="6">
        <v>25469.83</v>
      </c>
      <c r="AW390" s="6">
        <v>25469.94</v>
      </c>
      <c r="AX390" s="6">
        <v>25476.45</v>
      </c>
      <c r="AY390" s="6">
        <v>25476.45</v>
      </c>
      <c r="AZ390" s="6">
        <v>25577.11</v>
      </c>
      <c r="BA390" s="6">
        <v>25576.93</v>
      </c>
      <c r="BB390" s="6">
        <v>25587.360000000001</v>
      </c>
      <c r="BC390" s="6">
        <v>25588.3</v>
      </c>
      <c r="BD390" s="6">
        <v>25388.98</v>
      </c>
      <c r="BE390" s="6">
        <v>25388.58</v>
      </c>
      <c r="BF390" s="6">
        <v>25388.560000000001</v>
      </c>
      <c r="BG390" s="6">
        <v>25752.06</v>
      </c>
      <c r="BH390" s="6">
        <v>25761.68</v>
      </c>
      <c r="BI390" s="6">
        <v>25393.89</v>
      </c>
      <c r="BJ390" s="6">
        <v>25400.02</v>
      </c>
      <c r="BK390" s="6">
        <v>25400.880000000001</v>
      </c>
      <c r="BL390" s="6">
        <v>25169.49</v>
      </c>
      <c r="BM390" s="6">
        <v>25169.77</v>
      </c>
      <c r="BN390" s="6">
        <v>25169.87</v>
      </c>
      <c r="BO390" s="6">
        <v>25175.87</v>
      </c>
      <c r="BP390" s="6">
        <v>25176.11</v>
      </c>
      <c r="BQ390" s="6">
        <v>25175.7</v>
      </c>
      <c r="BR390" s="6">
        <v>25176.32</v>
      </c>
      <c r="BS390" s="6">
        <v>25183.59</v>
      </c>
      <c r="BT390" s="6">
        <v>25184.34</v>
      </c>
      <c r="BU390" s="6">
        <v>25185.78</v>
      </c>
      <c r="BV390" s="6">
        <v>25195.85</v>
      </c>
      <c r="BW390" s="6">
        <v>22161.98</v>
      </c>
      <c r="BX390" s="6">
        <v>15390.55</v>
      </c>
      <c r="BY390" s="6">
        <v>17524.61</v>
      </c>
      <c r="BZ390" s="6">
        <v>7696.37</v>
      </c>
      <c r="CA390" s="6">
        <v>4396.16</v>
      </c>
      <c r="CB390" s="6">
        <v>6318.64</v>
      </c>
      <c r="CC390" s="6">
        <v>6233.12</v>
      </c>
      <c r="CD390" s="6">
        <v>6314.63</v>
      </c>
      <c r="CE390" s="6">
        <v>7716.51</v>
      </c>
      <c r="CF390" s="6">
        <v>14350.25</v>
      </c>
      <c r="CG390" s="6">
        <v>8857.34</v>
      </c>
      <c r="CH390" s="6">
        <v>6847.69</v>
      </c>
      <c r="CI390" s="6">
        <v>5569.62</v>
      </c>
      <c r="CJ390" s="6">
        <v>5269.67</v>
      </c>
      <c r="CK390" s="6">
        <v>7966.3</v>
      </c>
      <c r="CL390" s="6">
        <v>7710.21</v>
      </c>
      <c r="CM390" s="6">
        <v>4900.7</v>
      </c>
      <c r="CN390" s="6">
        <v>4860.46</v>
      </c>
      <c r="CO390" s="6">
        <v>8052.81</v>
      </c>
      <c r="CP390" s="6">
        <v>13882.49</v>
      </c>
      <c r="CQ390" s="6">
        <v>12125.87</v>
      </c>
      <c r="CR390" s="6">
        <v>9242.77</v>
      </c>
      <c r="CS390" s="6">
        <v>10246.879999999999</v>
      </c>
      <c r="CT390" s="6">
        <v>5960.87</v>
      </c>
      <c r="CU390" s="6">
        <v>4416.57</v>
      </c>
      <c r="CV390" s="6">
        <v>4476.47</v>
      </c>
      <c r="CW390" s="6">
        <v>4436.95</v>
      </c>
      <c r="CX390" s="6">
        <v>5974.53</v>
      </c>
      <c r="CY390" s="6">
        <v>4804.37</v>
      </c>
      <c r="CZ390" s="6">
        <v>8426.7199999999993</v>
      </c>
      <c r="DA390" s="6">
        <v>4477.71</v>
      </c>
      <c r="DB390" s="6">
        <v>4343.7</v>
      </c>
      <c r="ME390" s="7"/>
    </row>
    <row r="391" spans="2:343" x14ac:dyDescent="0.2">
      <c r="B391" s="56" t="s">
        <v>4</v>
      </c>
      <c r="C391" s="6">
        <v>0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6">
        <v>0</v>
      </c>
      <c r="BT391" s="6">
        <v>0</v>
      </c>
      <c r="BU391" s="6">
        <v>0</v>
      </c>
      <c r="BV391" s="6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</v>
      </c>
      <c r="CH391" s="6">
        <v>0</v>
      </c>
      <c r="CI391" s="6">
        <v>0</v>
      </c>
      <c r="CJ391" s="6">
        <v>0</v>
      </c>
      <c r="CK391" s="6">
        <v>0</v>
      </c>
      <c r="CL391" s="6">
        <v>0</v>
      </c>
      <c r="CM391" s="6">
        <v>0</v>
      </c>
      <c r="CN391" s="6">
        <v>0</v>
      </c>
      <c r="CO391" s="6">
        <v>0</v>
      </c>
      <c r="CP391" s="6">
        <v>0</v>
      </c>
      <c r="CQ391" s="6">
        <v>0</v>
      </c>
      <c r="CR391" s="6">
        <v>0</v>
      </c>
      <c r="CS391" s="6">
        <v>0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ME391" s="7"/>
    </row>
    <row r="392" spans="2:343" x14ac:dyDescent="0.2">
      <c r="B392" s="56" t="s">
        <v>23</v>
      </c>
      <c r="C392" s="6">
        <v>1565.56</v>
      </c>
      <c r="D392" s="6">
        <v>1566.27</v>
      </c>
      <c r="E392" s="6">
        <v>1566</v>
      </c>
      <c r="F392" s="6">
        <v>1565.96</v>
      </c>
      <c r="G392" s="6">
        <v>1565.73</v>
      </c>
      <c r="H392" s="6">
        <v>1564.83</v>
      </c>
      <c r="I392" s="6">
        <v>1565.06</v>
      </c>
      <c r="J392" s="6">
        <v>1565.42</v>
      </c>
      <c r="K392" s="6">
        <v>1753.05</v>
      </c>
      <c r="L392" s="6">
        <v>1753.41</v>
      </c>
      <c r="M392" s="6">
        <v>1753.34</v>
      </c>
      <c r="N392" s="6">
        <v>1752.76</v>
      </c>
      <c r="O392" s="6">
        <v>1751.66</v>
      </c>
      <c r="P392" s="6">
        <v>1751.21</v>
      </c>
      <c r="Q392" s="6">
        <v>1751.79</v>
      </c>
      <c r="R392" s="6">
        <v>1752.22</v>
      </c>
      <c r="S392" s="6">
        <v>1752.49</v>
      </c>
      <c r="T392" s="6">
        <v>1753.03</v>
      </c>
      <c r="U392" s="6">
        <v>1752.3</v>
      </c>
      <c r="V392" s="6">
        <v>1751.67</v>
      </c>
      <c r="W392" s="6">
        <v>1751.25</v>
      </c>
      <c r="X392" s="6">
        <v>1750.68</v>
      </c>
      <c r="Y392" s="6">
        <v>1751.35</v>
      </c>
      <c r="Z392" s="6">
        <v>1750.57</v>
      </c>
      <c r="AA392" s="6">
        <v>1751.01</v>
      </c>
      <c r="AB392" s="6">
        <v>1749.97</v>
      </c>
      <c r="AC392" s="6">
        <v>1749.04</v>
      </c>
      <c r="AD392" s="6">
        <v>1749.18</v>
      </c>
      <c r="AE392" s="6">
        <v>1748.72</v>
      </c>
      <c r="AF392" s="6">
        <v>1748.88</v>
      </c>
      <c r="AG392" s="6">
        <v>1749.59</v>
      </c>
      <c r="AH392" s="6">
        <v>1749.82</v>
      </c>
      <c r="AI392" s="6">
        <v>1750.2</v>
      </c>
      <c r="AJ392" s="6">
        <v>1750.07</v>
      </c>
      <c r="AK392" s="6">
        <v>1749.9</v>
      </c>
      <c r="AL392" s="6">
        <v>1750.37</v>
      </c>
      <c r="AM392" s="6">
        <v>1750.17</v>
      </c>
      <c r="AN392" s="6">
        <v>1749.72</v>
      </c>
      <c r="AO392" s="6">
        <v>1748.79</v>
      </c>
      <c r="AP392" s="6">
        <v>1748.41</v>
      </c>
      <c r="AQ392" s="6">
        <v>1748.11</v>
      </c>
      <c r="AR392" s="6">
        <v>1748</v>
      </c>
      <c r="AS392" s="6">
        <v>1747.84</v>
      </c>
      <c r="AT392" s="6">
        <v>1747.53</v>
      </c>
      <c r="AU392" s="6">
        <v>1747.17</v>
      </c>
      <c r="AV392" s="6">
        <v>1746.38</v>
      </c>
      <c r="AW392" s="6">
        <v>1746.49</v>
      </c>
      <c r="AX392" s="6">
        <v>1746.66</v>
      </c>
      <c r="AY392" s="6">
        <v>1746.66</v>
      </c>
      <c r="AZ392" s="6">
        <v>1747.32</v>
      </c>
      <c r="BA392" s="6">
        <v>1747.14</v>
      </c>
      <c r="BB392" s="6">
        <v>1746.76</v>
      </c>
      <c r="BC392" s="6">
        <v>1747.7</v>
      </c>
      <c r="BD392" s="6">
        <v>1748.38</v>
      </c>
      <c r="BE392" s="6">
        <v>1747.98</v>
      </c>
      <c r="BF392" s="6">
        <v>1747.96</v>
      </c>
      <c r="BG392" s="6">
        <v>1747.11</v>
      </c>
      <c r="BH392" s="6">
        <v>1746.73</v>
      </c>
      <c r="BI392" s="6">
        <v>1746.94</v>
      </c>
      <c r="BJ392" s="6">
        <v>1746.73</v>
      </c>
      <c r="BK392" s="6">
        <v>1747.59</v>
      </c>
      <c r="BL392" s="6">
        <v>1746.91</v>
      </c>
      <c r="BM392" s="6">
        <v>1747.19</v>
      </c>
      <c r="BN392" s="6">
        <v>1747.29</v>
      </c>
      <c r="BO392" s="6">
        <v>1746.94</v>
      </c>
      <c r="BP392" s="6">
        <v>1747.18</v>
      </c>
      <c r="BQ392" s="6">
        <v>1746.77</v>
      </c>
      <c r="BR392" s="6">
        <v>1747.39</v>
      </c>
      <c r="BS392" s="6">
        <v>1748.31</v>
      </c>
      <c r="BT392" s="6">
        <v>1749.06</v>
      </c>
      <c r="BU392" s="6">
        <v>1750.5</v>
      </c>
      <c r="BV392" s="6">
        <v>1750.34</v>
      </c>
      <c r="BW392" s="6">
        <v>1749.64</v>
      </c>
      <c r="BX392" s="6">
        <v>1749.67</v>
      </c>
      <c r="BY392" s="6">
        <v>1749.23</v>
      </c>
      <c r="BZ392" s="6">
        <v>1748.57</v>
      </c>
      <c r="CA392" s="6">
        <v>1748.69</v>
      </c>
      <c r="CB392" s="6">
        <v>1747.93</v>
      </c>
      <c r="CC392" s="6">
        <v>1748.85</v>
      </c>
      <c r="CD392" s="6">
        <v>1748.37</v>
      </c>
      <c r="CE392" s="6">
        <v>1747.98</v>
      </c>
      <c r="CF392" s="6">
        <v>1748.22</v>
      </c>
      <c r="CG392" s="6">
        <v>1748.96</v>
      </c>
      <c r="CH392" s="6">
        <v>1748.97</v>
      </c>
      <c r="CI392" s="6">
        <v>1748.67</v>
      </c>
      <c r="CJ392" s="6">
        <v>1748.47</v>
      </c>
      <c r="CK392" s="6">
        <v>1748.31</v>
      </c>
      <c r="CL392" s="6">
        <v>1748.33</v>
      </c>
      <c r="CM392" s="6">
        <v>1747.67</v>
      </c>
      <c r="CN392" s="6">
        <v>1747.77</v>
      </c>
      <c r="CO392" s="6">
        <v>1747.76</v>
      </c>
      <c r="CP392" s="6">
        <v>1747.62</v>
      </c>
      <c r="CQ392" s="6">
        <v>1746.8</v>
      </c>
      <c r="CR392" s="6">
        <v>1747.15</v>
      </c>
      <c r="CS392" s="6">
        <v>1747.19</v>
      </c>
      <c r="CT392" s="6">
        <v>1748.05</v>
      </c>
      <c r="CU392" s="6">
        <v>1747.77</v>
      </c>
      <c r="CV392" s="6">
        <v>1747.59</v>
      </c>
      <c r="CW392" s="6">
        <v>1747.74</v>
      </c>
      <c r="CX392" s="6">
        <v>1748.5</v>
      </c>
      <c r="CY392" s="6">
        <v>1749.06</v>
      </c>
      <c r="CZ392" s="6">
        <v>1748.29</v>
      </c>
      <c r="DA392" s="6">
        <v>1747.96</v>
      </c>
      <c r="DB392" s="6">
        <v>1747.8</v>
      </c>
      <c r="ME392" s="7"/>
    </row>
    <row r="393" spans="2:343" x14ac:dyDescent="0.2">
      <c r="B393" s="56" t="s">
        <v>5</v>
      </c>
      <c r="C393" s="6">
        <v>9417.33</v>
      </c>
      <c r="D393" s="6">
        <v>9892.86</v>
      </c>
      <c r="E393" s="6">
        <v>10120.98</v>
      </c>
      <c r="F393" s="6">
        <v>10114.950000000001</v>
      </c>
      <c r="G393" s="6">
        <v>10112.290000000001</v>
      </c>
      <c r="H393" s="6">
        <v>10096.89</v>
      </c>
      <c r="I393" s="6">
        <v>10106.93</v>
      </c>
      <c r="J393" s="6">
        <v>10115.370000000001</v>
      </c>
      <c r="K393" s="6">
        <v>10940.07</v>
      </c>
      <c r="L393" s="6">
        <v>10929.07</v>
      </c>
      <c r="M393" s="6">
        <v>10917.47</v>
      </c>
      <c r="N393" s="6">
        <v>10916.69</v>
      </c>
      <c r="O393" s="6">
        <v>10915.09</v>
      </c>
      <c r="P393" s="6">
        <v>10841.4</v>
      </c>
      <c r="Q393" s="6">
        <v>10353.18</v>
      </c>
      <c r="R393" s="6">
        <v>14344.12</v>
      </c>
      <c r="S393" s="6">
        <v>10102.52</v>
      </c>
      <c r="T393" s="6">
        <v>10100.52</v>
      </c>
      <c r="U393" s="6">
        <v>10095.370000000001</v>
      </c>
      <c r="V393" s="6">
        <v>10170.83</v>
      </c>
      <c r="W393" s="6">
        <v>10335.26</v>
      </c>
      <c r="X393" s="6">
        <v>10242.86</v>
      </c>
      <c r="Y393" s="6">
        <v>13379.17</v>
      </c>
      <c r="Z393" s="6">
        <v>10307.18</v>
      </c>
      <c r="AA393" s="6">
        <v>10298.73</v>
      </c>
      <c r="AB393" s="6">
        <v>10282.969999999999</v>
      </c>
      <c r="AC393" s="6">
        <v>11015.17</v>
      </c>
      <c r="AD393" s="6">
        <v>10042.58</v>
      </c>
      <c r="AE393" s="6">
        <v>10871.5</v>
      </c>
      <c r="AF393" s="6">
        <v>11342.41</v>
      </c>
      <c r="AG393" s="6">
        <v>11303.85</v>
      </c>
      <c r="AH393" s="6">
        <v>11294.53</v>
      </c>
      <c r="AI393" s="6">
        <v>9772.36</v>
      </c>
      <c r="AJ393" s="6">
        <v>9786.94</v>
      </c>
      <c r="AK393" s="6">
        <v>10942.86</v>
      </c>
      <c r="AL393" s="6">
        <v>15255.3</v>
      </c>
      <c r="AM393" s="6">
        <v>16806.240000000002</v>
      </c>
      <c r="AN393" s="6">
        <v>18381.39</v>
      </c>
      <c r="AO393" s="6">
        <v>19441.330000000002</v>
      </c>
      <c r="AP393" s="6">
        <v>20528.78</v>
      </c>
      <c r="AQ393" s="6">
        <v>24099.66</v>
      </c>
      <c r="AR393" s="6">
        <v>20528.78</v>
      </c>
      <c r="AS393" s="6">
        <v>23623.45</v>
      </c>
      <c r="AT393" s="6">
        <v>24332.73</v>
      </c>
      <c r="AU393" s="6">
        <v>23623.45</v>
      </c>
      <c r="AV393" s="6">
        <v>23723.45</v>
      </c>
      <c r="AW393" s="6">
        <v>23723.45</v>
      </c>
      <c r="AX393" s="6">
        <v>23729.79</v>
      </c>
      <c r="AY393" s="6">
        <v>23729.79</v>
      </c>
      <c r="AZ393" s="6">
        <v>23829.79</v>
      </c>
      <c r="BA393" s="6">
        <v>23829.79</v>
      </c>
      <c r="BB393" s="6">
        <v>23840.6</v>
      </c>
      <c r="BC393" s="6">
        <v>23840.6</v>
      </c>
      <c r="BD393" s="6">
        <v>23640.6</v>
      </c>
      <c r="BE393" s="6">
        <v>23640.6</v>
      </c>
      <c r="BF393" s="6">
        <v>23640.6</v>
      </c>
      <c r="BG393" s="6">
        <v>24004.95</v>
      </c>
      <c r="BH393" s="6">
        <v>24014.95</v>
      </c>
      <c r="BI393" s="6">
        <v>23646.95</v>
      </c>
      <c r="BJ393" s="6">
        <v>23653.29</v>
      </c>
      <c r="BK393" s="6">
        <v>23653.29</v>
      </c>
      <c r="BL393" s="6">
        <v>23422.58</v>
      </c>
      <c r="BM393" s="6">
        <v>23422.58</v>
      </c>
      <c r="BN393" s="6">
        <v>23422.58</v>
      </c>
      <c r="BO393" s="6">
        <v>23428.93</v>
      </c>
      <c r="BP393" s="6">
        <v>23428.93</v>
      </c>
      <c r="BQ393" s="6">
        <v>23428.93</v>
      </c>
      <c r="BR393" s="6">
        <v>23428.93</v>
      </c>
      <c r="BS393" s="6">
        <v>23435.279999999999</v>
      </c>
      <c r="BT393" s="6">
        <v>23435.279999999999</v>
      </c>
      <c r="BU393" s="6">
        <v>23435.279999999999</v>
      </c>
      <c r="BV393" s="6">
        <v>23445.51</v>
      </c>
      <c r="BW393" s="6">
        <v>20412.34</v>
      </c>
      <c r="BX393" s="6">
        <v>13640.88</v>
      </c>
      <c r="BY393" s="6">
        <v>15775.38</v>
      </c>
      <c r="BZ393" s="6">
        <v>5947.8</v>
      </c>
      <c r="CA393" s="6">
        <v>2647.47</v>
      </c>
      <c r="CB393" s="6">
        <v>4570.71</v>
      </c>
      <c r="CC393" s="6">
        <v>4484.2700000000004</v>
      </c>
      <c r="CD393" s="6">
        <v>4566.26</v>
      </c>
      <c r="CE393" s="6">
        <v>5968.53</v>
      </c>
      <c r="CF393" s="6">
        <v>12602.03</v>
      </c>
      <c r="CG393" s="6">
        <v>7108.38</v>
      </c>
      <c r="CH393" s="6">
        <v>5098.72</v>
      </c>
      <c r="CI393" s="6">
        <v>3820.95</v>
      </c>
      <c r="CJ393" s="6">
        <v>3521.2</v>
      </c>
      <c r="CK393" s="6">
        <v>6217.99</v>
      </c>
      <c r="CL393" s="6">
        <v>5961.88</v>
      </c>
      <c r="CM393" s="6">
        <v>3153.03</v>
      </c>
      <c r="CN393" s="6">
        <v>3112.69</v>
      </c>
      <c r="CO393" s="6">
        <v>6305.05</v>
      </c>
      <c r="CP393" s="6">
        <v>12134.87</v>
      </c>
      <c r="CQ393" s="6">
        <v>10379.07</v>
      </c>
      <c r="CR393" s="6">
        <v>7495.62</v>
      </c>
      <c r="CS393" s="6">
        <v>8499.69</v>
      </c>
      <c r="CT393" s="6">
        <v>4212.82</v>
      </c>
      <c r="CU393" s="6">
        <v>2668.8</v>
      </c>
      <c r="CV393" s="6">
        <v>2728.88</v>
      </c>
      <c r="CW393" s="6">
        <v>2689.21</v>
      </c>
      <c r="CX393" s="6">
        <v>4226.03</v>
      </c>
      <c r="CY393" s="6">
        <v>3055.31</v>
      </c>
      <c r="CZ393" s="6">
        <v>6678.43</v>
      </c>
      <c r="DA393" s="6">
        <v>2729.75</v>
      </c>
      <c r="DB393" s="6">
        <v>2595.9</v>
      </c>
      <c r="ME393" s="7"/>
    </row>
    <row r="394" spans="2:343" x14ac:dyDescent="0.2">
      <c r="B394" s="57" t="s">
        <v>24</v>
      </c>
      <c r="C394" s="6">
        <v>-19289.330000000002</v>
      </c>
      <c r="D394" s="6">
        <v>-17096.63</v>
      </c>
      <c r="E394" s="6">
        <v>-14094.91</v>
      </c>
      <c r="F394" s="6">
        <v>-16673.05</v>
      </c>
      <c r="G394" s="6">
        <v>-19769.189999999999</v>
      </c>
      <c r="H394" s="6">
        <v>-14772.02</v>
      </c>
      <c r="I394" s="6">
        <v>-19256.68</v>
      </c>
      <c r="J394" s="6">
        <v>-59016.29</v>
      </c>
      <c r="K394" s="6">
        <v>-64192.97</v>
      </c>
      <c r="L394" s="6">
        <v>-63599.18</v>
      </c>
      <c r="M394" s="6">
        <v>-61268.93</v>
      </c>
      <c r="N394" s="6">
        <v>-54903.69</v>
      </c>
      <c r="O394" s="6">
        <v>-72502.67</v>
      </c>
      <c r="P394" s="6">
        <v>-86650.6</v>
      </c>
      <c r="Q394" s="6">
        <v>-96662.28</v>
      </c>
      <c r="R394" s="6">
        <v>-91923.87</v>
      </c>
      <c r="S394" s="6">
        <v>-84069.38</v>
      </c>
      <c r="T394" s="6">
        <v>-95022.26</v>
      </c>
      <c r="U394" s="6">
        <v>-96559.45</v>
      </c>
      <c r="V394" s="6">
        <v>-96886.9</v>
      </c>
      <c r="W394" s="6">
        <v>-101971.87</v>
      </c>
      <c r="X394" s="6">
        <v>-102126.94</v>
      </c>
      <c r="Y394" s="6">
        <v>-112615.89</v>
      </c>
      <c r="Z394" s="6">
        <v>-109872.36</v>
      </c>
      <c r="AA394" s="6">
        <v>-100774.6</v>
      </c>
      <c r="AB394" s="6">
        <v>-99856.29</v>
      </c>
      <c r="AC394" s="6">
        <v>-108869.98</v>
      </c>
      <c r="AD394" s="6">
        <v>-103124.44</v>
      </c>
      <c r="AE394" s="6">
        <v>-85945.36</v>
      </c>
      <c r="AF394" s="6">
        <v>-87465.05</v>
      </c>
      <c r="AG394" s="6">
        <v>-67486.600000000006</v>
      </c>
      <c r="AH394" s="6">
        <v>-68722.31</v>
      </c>
      <c r="AI394" s="6">
        <v>-71972.62</v>
      </c>
      <c r="AJ394" s="6">
        <v>-77728.53</v>
      </c>
      <c r="AK394" s="6">
        <v>-63671.31</v>
      </c>
      <c r="AL394" s="6">
        <v>-65583.62</v>
      </c>
      <c r="AM394" s="6">
        <v>-58735.68</v>
      </c>
      <c r="AN394" s="6">
        <v>-72728.320000000007</v>
      </c>
      <c r="AO394" s="6">
        <v>-82523.61</v>
      </c>
      <c r="AP394" s="6">
        <v>-79739.600000000006</v>
      </c>
      <c r="AQ394" s="6">
        <v>-59714.02</v>
      </c>
      <c r="AR394" s="6">
        <v>-65487.27</v>
      </c>
      <c r="AS394" s="6">
        <v>-71894.11</v>
      </c>
      <c r="AT394" s="6">
        <v>-83970.78</v>
      </c>
      <c r="AU394" s="6">
        <v>-83804.08</v>
      </c>
      <c r="AV394" s="6">
        <v>-47384.7</v>
      </c>
      <c r="AW394" s="6">
        <v>-44864.87</v>
      </c>
      <c r="AX394" s="6">
        <v>-33465.519999999997</v>
      </c>
      <c r="AY394" s="6">
        <v>-46719.89</v>
      </c>
      <c r="AZ394" s="6">
        <v>-44352.54</v>
      </c>
      <c r="BA394" s="6">
        <v>-56099.15</v>
      </c>
      <c r="BB394" s="6">
        <v>-41921.269999999997</v>
      </c>
      <c r="BC394" s="6">
        <v>-38898.85</v>
      </c>
      <c r="BD394" s="6">
        <v>-44560.32</v>
      </c>
      <c r="BE394" s="6">
        <v>-39580.85</v>
      </c>
      <c r="BF394" s="6">
        <v>-43289.13</v>
      </c>
      <c r="BG394" s="6">
        <v>-41975.12</v>
      </c>
      <c r="BH394" s="6">
        <v>-38526.769999999997</v>
      </c>
      <c r="BI394" s="6">
        <v>-31029.599999999999</v>
      </c>
      <c r="BJ394" s="6">
        <v>-24653.84</v>
      </c>
      <c r="BK394" s="6">
        <v>-39663.11</v>
      </c>
      <c r="BL394" s="6">
        <v>-51906.97</v>
      </c>
      <c r="BM394" s="6">
        <v>-29479.54</v>
      </c>
      <c r="BN394" s="6">
        <v>-36575.71</v>
      </c>
      <c r="BO394" s="6">
        <v>-41514.53</v>
      </c>
      <c r="BP394" s="6">
        <v>-77495.66</v>
      </c>
      <c r="BQ394" s="6">
        <v>-80450.7</v>
      </c>
      <c r="BR394" s="6">
        <v>-59250.84</v>
      </c>
      <c r="BS394" s="6">
        <v>-61172.81</v>
      </c>
      <c r="BT394" s="6">
        <v>-88339.62</v>
      </c>
      <c r="BU394" s="6">
        <v>-84215.47</v>
      </c>
      <c r="BV394" s="6">
        <v>-70322.7</v>
      </c>
      <c r="BW394" s="6">
        <v>-51138.36</v>
      </c>
      <c r="BX394" s="6">
        <v>-40687.599999999999</v>
      </c>
      <c r="BY394" s="6">
        <v>-45575.93</v>
      </c>
      <c r="BZ394" s="6">
        <v>-42144.82</v>
      </c>
      <c r="CA394" s="6">
        <v>-40600</v>
      </c>
      <c r="CB394" s="6">
        <v>-46339.38</v>
      </c>
      <c r="CC394" s="6">
        <v>-53243.08</v>
      </c>
      <c r="CD394" s="6">
        <v>-61191.95</v>
      </c>
      <c r="CE394" s="6">
        <v>-48507.34</v>
      </c>
      <c r="CF394" s="6">
        <v>-53029.760000000002</v>
      </c>
      <c r="CG394" s="6">
        <v>-59157.08</v>
      </c>
      <c r="CH394" s="6">
        <v>-112315.23</v>
      </c>
      <c r="CI394" s="6">
        <v>-116636.66</v>
      </c>
      <c r="CJ394" s="6">
        <v>-108587.47</v>
      </c>
      <c r="CK394" s="6">
        <v>-123357.89</v>
      </c>
      <c r="CL394" s="6">
        <v>-143490.39000000001</v>
      </c>
      <c r="CM394" s="6">
        <v>-135022.06</v>
      </c>
      <c r="CN394" s="6">
        <v>-128802.93</v>
      </c>
      <c r="CO394" s="6">
        <v>-128964.68</v>
      </c>
      <c r="CP394" s="6">
        <v>-140801.1</v>
      </c>
      <c r="CQ394" s="6">
        <v>-145585.14000000001</v>
      </c>
      <c r="CR394" s="6">
        <v>-144655.5</v>
      </c>
      <c r="CS394" s="6">
        <v>-142976.23000000001</v>
      </c>
      <c r="CT394" s="6">
        <v>-108103.29</v>
      </c>
      <c r="CU394" s="6">
        <v>-97100.85</v>
      </c>
      <c r="CV394" s="6">
        <v>-95422.47</v>
      </c>
      <c r="CW394" s="6">
        <v>-90850.11</v>
      </c>
      <c r="CX394" s="6">
        <v>-65900.42</v>
      </c>
      <c r="CY394" s="6">
        <v>-69263.64</v>
      </c>
      <c r="CZ394" s="6">
        <v>-79716.850000000006</v>
      </c>
      <c r="DA394" s="6">
        <v>-47319.76</v>
      </c>
      <c r="DB394" s="6">
        <v>-58958.64</v>
      </c>
      <c r="ME394" s="7"/>
    </row>
    <row r="395" spans="2:343" x14ac:dyDescent="0.2">
      <c r="B395" s="56" t="s">
        <v>25</v>
      </c>
      <c r="C395" s="6">
        <v>-49483.92</v>
      </c>
      <c r="D395" s="6">
        <v>-49291.21</v>
      </c>
      <c r="E395" s="6">
        <v>-49704.56</v>
      </c>
      <c r="F395" s="6">
        <v>-46887.21</v>
      </c>
      <c r="G395" s="6">
        <v>-47958.65</v>
      </c>
      <c r="H395" s="6">
        <v>-49929.23</v>
      </c>
      <c r="I395" s="6">
        <v>-44386.18</v>
      </c>
      <c r="J395" s="6">
        <v>-8576.2000000000007</v>
      </c>
      <c r="K395" s="6">
        <v>-10245.200000000001</v>
      </c>
      <c r="L395" s="6">
        <v>-12926.98</v>
      </c>
      <c r="M395" s="6">
        <v>-8705.18</v>
      </c>
      <c r="N395" s="6">
        <v>-9111.0400000000009</v>
      </c>
      <c r="O395" s="6">
        <v>-9550.6299999999992</v>
      </c>
      <c r="P395" s="6">
        <v>-8851.67</v>
      </c>
      <c r="Q395" s="6">
        <v>-9299.68</v>
      </c>
      <c r="R395" s="6">
        <v>-44263.54</v>
      </c>
      <c r="S395" s="6">
        <v>-44074.55</v>
      </c>
      <c r="T395" s="6">
        <v>-28949.29</v>
      </c>
      <c r="U395" s="6">
        <v>-28015.64</v>
      </c>
      <c r="V395" s="6">
        <v>-8679.66</v>
      </c>
      <c r="W395" s="6">
        <v>-9644.5300000000007</v>
      </c>
      <c r="X395" s="6">
        <v>-8496.44</v>
      </c>
      <c r="Y395" s="6">
        <v>-8549.92</v>
      </c>
      <c r="Z395" s="6">
        <v>-8043.29</v>
      </c>
      <c r="AA395" s="6">
        <v>-8033.45</v>
      </c>
      <c r="AB395" s="6">
        <v>-26836.7</v>
      </c>
      <c r="AC395" s="6">
        <v>-26858.69</v>
      </c>
      <c r="AD395" s="6">
        <v>-27066.15</v>
      </c>
      <c r="AE395" s="6">
        <v>-27211.64</v>
      </c>
      <c r="AF395" s="6">
        <v>-27083.66</v>
      </c>
      <c r="AG395" s="6">
        <v>-26917.47</v>
      </c>
      <c r="AH395" s="6">
        <v>-10662.3</v>
      </c>
      <c r="AI395" s="6">
        <v>-10632.6</v>
      </c>
      <c r="AJ395" s="6">
        <v>-11180.47</v>
      </c>
      <c r="AK395" s="6">
        <v>-10692.78</v>
      </c>
      <c r="AL395" s="6">
        <v>-10850.38</v>
      </c>
      <c r="AM395" s="6">
        <v>-10585.79</v>
      </c>
      <c r="AN395" s="6">
        <v>-10179.129999999999</v>
      </c>
      <c r="AO395" s="6">
        <v>-10306.540000000001</v>
      </c>
      <c r="AP395" s="6">
        <v>-10534.78</v>
      </c>
      <c r="AQ395" s="6">
        <v>-10186.66</v>
      </c>
      <c r="AR395" s="6">
        <v>-13678</v>
      </c>
      <c r="AS395" s="6">
        <v>-10155.01</v>
      </c>
      <c r="AT395" s="6">
        <v>-10546.44</v>
      </c>
      <c r="AU395" s="6">
        <v>-10809.91</v>
      </c>
      <c r="AV395" s="6">
        <v>-10531.57</v>
      </c>
      <c r="AW395" s="6">
        <v>-16675.22</v>
      </c>
      <c r="AX395" s="6">
        <v>-15056.72</v>
      </c>
      <c r="AY395" s="6">
        <v>-68089.649999999994</v>
      </c>
      <c r="AZ395" s="6">
        <v>-51210.03</v>
      </c>
      <c r="BA395" s="6">
        <v>-33702.06</v>
      </c>
      <c r="BB395" s="6">
        <v>-39728.339999999997</v>
      </c>
      <c r="BC395" s="6">
        <v>-39901.89</v>
      </c>
      <c r="BD395" s="6">
        <v>-17305.03</v>
      </c>
      <c r="BE395" s="6">
        <v>-16224.12</v>
      </c>
      <c r="BF395" s="6">
        <v>-16287.61</v>
      </c>
      <c r="BG395" s="6">
        <v>-16192.62</v>
      </c>
      <c r="BH395" s="6">
        <v>-16166.93</v>
      </c>
      <c r="BI395" s="6">
        <v>-17823.259999999998</v>
      </c>
      <c r="BJ395" s="6">
        <v>-9564.25</v>
      </c>
      <c r="BK395" s="6">
        <v>-9468.94</v>
      </c>
      <c r="BL395" s="6">
        <v>-12663.44</v>
      </c>
      <c r="BM395" s="6">
        <v>-12572.88</v>
      </c>
      <c r="BN395" s="6">
        <v>-10700.58</v>
      </c>
      <c r="BO395" s="6">
        <v>-10662.42</v>
      </c>
      <c r="BP395" s="6">
        <v>-12416.98</v>
      </c>
      <c r="BQ395" s="6">
        <v>-19208.71</v>
      </c>
      <c r="BR395" s="6">
        <v>-13133.77</v>
      </c>
      <c r="BS395" s="6">
        <v>-13212.04</v>
      </c>
      <c r="BT395" s="6">
        <v>-12918.66</v>
      </c>
      <c r="BU395" s="6">
        <v>-11086.19</v>
      </c>
      <c r="BV395" s="6">
        <v>-11219.23</v>
      </c>
      <c r="BW395" s="6">
        <v>-10874.43</v>
      </c>
      <c r="BX395" s="6">
        <v>-11571.36</v>
      </c>
      <c r="BY395" s="6">
        <v>-12797.59</v>
      </c>
      <c r="BZ395" s="6">
        <v>-12875.14</v>
      </c>
      <c r="CA395" s="6">
        <v>-12792.3</v>
      </c>
      <c r="CB395" s="6">
        <v>-12212.85</v>
      </c>
      <c r="CC395" s="6">
        <v>-12197.13</v>
      </c>
      <c r="CD395" s="6">
        <v>-13772.45</v>
      </c>
      <c r="CE395" s="6">
        <v>-16765.05</v>
      </c>
      <c r="CF395" s="6">
        <v>-11317.19</v>
      </c>
      <c r="CG395" s="6">
        <v>-11071.37</v>
      </c>
      <c r="CH395" s="6">
        <v>-11192.6</v>
      </c>
      <c r="CI395" s="6">
        <v>-11159.01</v>
      </c>
      <c r="CJ395" s="6">
        <v>-11213.14</v>
      </c>
      <c r="CK395" s="6">
        <v>-10964.68</v>
      </c>
      <c r="CL395" s="6">
        <v>-13626.99</v>
      </c>
      <c r="CM395" s="6">
        <v>-13525.39</v>
      </c>
      <c r="CN395" s="6">
        <v>-13697.62</v>
      </c>
      <c r="CO395" s="6">
        <v>-13492.53</v>
      </c>
      <c r="CP395" s="6">
        <v>-11454.88</v>
      </c>
      <c r="CQ395" s="6">
        <v>-9977.69</v>
      </c>
      <c r="CR395" s="6">
        <v>-11020.19</v>
      </c>
      <c r="CS395" s="6">
        <v>-11022.67</v>
      </c>
      <c r="CT395" s="6">
        <v>-11360.36</v>
      </c>
      <c r="CU395" s="6">
        <v>-11700.75</v>
      </c>
      <c r="CV395" s="6">
        <v>-10852.33</v>
      </c>
      <c r="CW395" s="6">
        <v>-10440.68</v>
      </c>
      <c r="CX395" s="6">
        <v>-8582.8799999999992</v>
      </c>
      <c r="CY395" s="6">
        <v>-8009.74</v>
      </c>
      <c r="CZ395" s="6">
        <v>-7729.91</v>
      </c>
      <c r="DA395" s="6">
        <v>-8087.34</v>
      </c>
      <c r="DB395" s="6">
        <v>-8476.07</v>
      </c>
      <c r="ME395" s="7"/>
    </row>
    <row r="396" spans="2:343" x14ac:dyDescent="0.2">
      <c r="B396" s="57" t="s">
        <v>26</v>
      </c>
      <c r="C396" s="6">
        <v>537.9</v>
      </c>
      <c r="D396" s="6">
        <v>537.9</v>
      </c>
      <c r="E396" s="6">
        <v>537.9</v>
      </c>
      <c r="F396" s="6">
        <v>537.9</v>
      </c>
      <c r="G396" s="6">
        <v>537.89</v>
      </c>
      <c r="H396" s="6">
        <v>537.9</v>
      </c>
      <c r="I396" s="6">
        <v>537.9</v>
      </c>
      <c r="J396" s="6">
        <v>537.9</v>
      </c>
      <c r="K396" s="6">
        <v>537.9</v>
      </c>
      <c r="L396" s="6">
        <v>537.9</v>
      </c>
      <c r="M396" s="6">
        <v>537.9</v>
      </c>
      <c r="N396" s="6">
        <v>537.9</v>
      </c>
      <c r="O396" s="6">
        <v>537.9</v>
      </c>
      <c r="P396" s="6">
        <v>537.9</v>
      </c>
      <c r="Q396" s="6">
        <v>537.9</v>
      </c>
      <c r="R396" s="6">
        <v>537.9</v>
      </c>
      <c r="S396" s="6">
        <v>537.9</v>
      </c>
      <c r="T396" s="6">
        <v>537.89</v>
      </c>
      <c r="U396" s="6">
        <v>537.9</v>
      </c>
      <c r="V396" s="6">
        <v>537.9</v>
      </c>
      <c r="W396" s="6">
        <v>537.9</v>
      </c>
      <c r="X396" s="6">
        <v>537.9</v>
      </c>
      <c r="Y396" s="6">
        <v>537.9</v>
      </c>
      <c r="Z396" s="6">
        <v>537.9</v>
      </c>
      <c r="AA396" s="6">
        <v>537.9</v>
      </c>
      <c r="AB396" s="6">
        <v>537.9</v>
      </c>
      <c r="AC396" s="6">
        <v>537.9</v>
      </c>
      <c r="AD396" s="6">
        <v>537.9</v>
      </c>
      <c r="AE396" s="6">
        <v>537.9</v>
      </c>
      <c r="AF396" s="6">
        <v>537.9</v>
      </c>
      <c r="AG396" s="6">
        <v>537.9</v>
      </c>
      <c r="AH396" s="6">
        <v>537.9</v>
      </c>
      <c r="AI396" s="6">
        <v>537.89</v>
      </c>
      <c r="AJ396" s="6">
        <v>537.9</v>
      </c>
      <c r="AK396" s="6">
        <v>537.9</v>
      </c>
      <c r="AL396" s="6">
        <v>537.9</v>
      </c>
      <c r="AM396" s="6">
        <v>537.9</v>
      </c>
      <c r="AN396" s="6">
        <v>537.9</v>
      </c>
      <c r="AO396" s="6">
        <v>537.9</v>
      </c>
      <c r="AP396" s="6">
        <v>537.9</v>
      </c>
      <c r="AQ396" s="6">
        <v>537.9</v>
      </c>
      <c r="AR396" s="6">
        <v>537.9</v>
      </c>
      <c r="AS396" s="6">
        <v>537.9</v>
      </c>
      <c r="AT396" s="6">
        <v>537.9</v>
      </c>
      <c r="AU396" s="6">
        <v>537.9</v>
      </c>
      <c r="AV396" s="6">
        <v>537.9</v>
      </c>
      <c r="AW396" s="6">
        <v>537.9</v>
      </c>
      <c r="AX396" s="6">
        <v>537.9</v>
      </c>
      <c r="AY396" s="6">
        <v>537.9</v>
      </c>
      <c r="AZ396" s="6">
        <v>537.9</v>
      </c>
      <c r="BA396" s="6">
        <v>537.9</v>
      </c>
      <c r="BB396" s="6">
        <v>537.9</v>
      </c>
      <c r="BC396" s="6">
        <v>537.89</v>
      </c>
      <c r="BD396" s="6">
        <v>537.9</v>
      </c>
      <c r="BE396" s="6">
        <v>537.9</v>
      </c>
      <c r="BF396" s="6">
        <v>537.9</v>
      </c>
      <c r="BG396" s="6">
        <v>537.9</v>
      </c>
      <c r="BH396" s="6">
        <v>537.9</v>
      </c>
      <c r="BI396" s="6">
        <v>537.9</v>
      </c>
      <c r="BJ396" s="6">
        <v>537.9</v>
      </c>
      <c r="BK396" s="6">
        <v>537.9</v>
      </c>
      <c r="BL396" s="6">
        <v>537.9</v>
      </c>
      <c r="BM396" s="6">
        <v>537.9</v>
      </c>
      <c r="BN396" s="6">
        <v>537.9</v>
      </c>
      <c r="BO396" s="6">
        <v>537.9</v>
      </c>
      <c r="BP396" s="6">
        <v>537.9</v>
      </c>
      <c r="BQ396" s="6">
        <v>537.9</v>
      </c>
      <c r="BR396" s="6">
        <v>537.9</v>
      </c>
      <c r="BS396" s="6">
        <v>537.9</v>
      </c>
      <c r="BT396" s="6">
        <v>537.9</v>
      </c>
      <c r="BU396" s="6">
        <v>537.9</v>
      </c>
      <c r="BV396" s="6">
        <v>537.9</v>
      </c>
      <c r="BW396" s="6">
        <v>537.9</v>
      </c>
      <c r="BX396" s="6">
        <v>537.9</v>
      </c>
      <c r="BY396" s="6">
        <v>537.9</v>
      </c>
      <c r="BZ396" s="6">
        <v>537.9</v>
      </c>
      <c r="CA396" s="6">
        <v>537.9</v>
      </c>
      <c r="CB396" s="6">
        <v>537.9</v>
      </c>
      <c r="CC396" s="6">
        <v>537.9</v>
      </c>
      <c r="CD396" s="6">
        <v>537.9</v>
      </c>
      <c r="CE396" s="6">
        <v>537.9</v>
      </c>
      <c r="CF396" s="6">
        <v>537.9</v>
      </c>
      <c r="CG396" s="6">
        <v>537.9</v>
      </c>
      <c r="CH396" s="6">
        <v>537.9</v>
      </c>
      <c r="CI396" s="6">
        <v>537.9</v>
      </c>
      <c r="CJ396" s="6">
        <v>537.9</v>
      </c>
      <c r="CK396" s="6">
        <v>537.9</v>
      </c>
      <c r="CL396" s="6">
        <v>537.9</v>
      </c>
      <c r="CM396" s="6">
        <v>537.9</v>
      </c>
      <c r="CN396" s="6">
        <v>537.9</v>
      </c>
      <c r="CO396" s="6">
        <v>537.9</v>
      </c>
      <c r="CP396" s="6">
        <v>537.9</v>
      </c>
      <c r="CQ396" s="6">
        <v>537.9</v>
      </c>
      <c r="CR396" s="6">
        <v>537.9</v>
      </c>
      <c r="CS396" s="6">
        <v>537.9</v>
      </c>
      <c r="CT396" s="6">
        <v>537.9</v>
      </c>
      <c r="CU396" s="6">
        <v>537.9</v>
      </c>
      <c r="CV396" s="6">
        <v>537.9</v>
      </c>
      <c r="CW396" s="6">
        <v>537.9</v>
      </c>
      <c r="CX396" s="6">
        <v>537.9</v>
      </c>
      <c r="CY396" s="6">
        <v>537.9</v>
      </c>
      <c r="CZ396" s="6">
        <v>537.9</v>
      </c>
      <c r="DA396" s="6">
        <v>537.9</v>
      </c>
      <c r="DB396" s="6">
        <v>537.9</v>
      </c>
      <c r="ME396" s="7"/>
    </row>
    <row r="397" spans="2:343" x14ac:dyDescent="0.2">
      <c r="B397" s="55"/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6">
        <v>0</v>
      </c>
      <c r="BT397" s="6">
        <v>0</v>
      </c>
      <c r="BU397" s="6">
        <v>0</v>
      </c>
      <c r="BV397" s="6">
        <v>0</v>
      </c>
      <c r="BW397" s="6">
        <v>0</v>
      </c>
      <c r="BX397" s="6">
        <v>0</v>
      </c>
      <c r="BY397" s="6">
        <v>0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</v>
      </c>
      <c r="CF397" s="6">
        <v>0</v>
      </c>
      <c r="CG397" s="6">
        <v>0</v>
      </c>
      <c r="CH397" s="6">
        <v>0</v>
      </c>
      <c r="CI397" s="6">
        <v>0</v>
      </c>
      <c r="CJ397" s="6">
        <v>0</v>
      </c>
      <c r="CK397" s="6">
        <v>0</v>
      </c>
      <c r="CL397" s="6">
        <v>0</v>
      </c>
      <c r="CM397" s="6">
        <v>0</v>
      </c>
      <c r="CN397" s="6">
        <v>0</v>
      </c>
      <c r="CO397" s="6">
        <v>0</v>
      </c>
      <c r="CP397" s="6">
        <v>0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ME397" s="7"/>
    </row>
    <row r="398" spans="2:343" x14ac:dyDescent="0.2">
      <c r="B398" s="56" t="s">
        <v>27</v>
      </c>
      <c r="C398" s="6">
        <v>-23846.880000000001</v>
      </c>
      <c r="D398" s="6">
        <v>-19835.61</v>
      </c>
      <c r="E398" s="6">
        <v>-13538.05</v>
      </c>
      <c r="F398" s="6">
        <v>-16719.009999999998</v>
      </c>
      <c r="G398" s="6">
        <v>-18610.98</v>
      </c>
      <c r="H398" s="6">
        <v>-16401.38</v>
      </c>
      <c r="I398" s="6">
        <v>-19499.37</v>
      </c>
      <c r="J398" s="6">
        <v>-22858.799999999999</v>
      </c>
      <c r="K398" s="6">
        <v>-21260.05</v>
      </c>
      <c r="L398" s="6">
        <v>-26671.85</v>
      </c>
      <c r="M398" s="6">
        <v>-25871.67</v>
      </c>
      <c r="N398" s="6">
        <v>-22425.69</v>
      </c>
      <c r="O398" s="6">
        <v>-6388.1</v>
      </c>
      <c r="P398" s="6">
        <v>-5281</v>
      </c>
      <c r="Q398" s="6">
        <v>-6394.97</v>
      </c>
      <c r="R398" s="6">
        <v>-13039.69</v>
      </c>
      <c r="S398" s="6">
        <v>-19760.009999999998</v>
      </c>
      <c r="T398" s="6">
        <v>-29365.89</v>
      </c>
      <c r="U398" s="6">
        <v>-18384.080000000002</v>
      </c>
      <c r="V398" s="6">
        <v>-35259.08</v>
      </c>
      <c r="W398" s="6">
        <v>-32214.53</v>
      </c>
      <c r="X398" s="6">
        <v>-13919.23</v>
      </c>
      <c r="Y398" s="6">
        <v>-22690.02</v>
      </c>
      <c r="Z398" s="6">
        <v>-27605.1</v>
      </c>
      <c r="AA398" s="6">
        <v>-32254.61</v>
      </c>
      <c r="AB398" s="6">
        <v>-19363.78</v>
      </c>
      <c r="AC398" s="6">
        <v>-21055.89</v>
      </c>
      <c r="AD398" s="6">
        <v>-30222.36</v>
      </c>
      <c r="AE398" s="6">
        <v>-46602</v>
      </c>
      <c r="AF398" s="6">
        <v>-49194.87</v>
      </c>
      <c r="AG398" s="6">
        <v>-68827.17</v>
      </c>
      <c r="AH398" s="6">
        <v>-56184.81</v>
      </c>
      <c r="AI398" s="6">
        <v>-69816.98</v>
      </c>
      <c r="AJ398" s="6">
        <v>-58411.29</v>
      </c>
      <c r="AK398" s="6">
        <v>-45308.43</v>
      </c>
      <c r="AL398" s="6">
        <v>-45104.34</v>
      </c>
      <c r="AM398" s="6">
        <v>-37458.550000000003</v>
      </c>
      <c r="AN398" s="6">
        <v>-102271.61</v>
      </c>
      <c r="AO398" s="6">
        <v>-44245.42</v>
      </c>
      <c r="AP398" s="6">
        <v>-84631.75</v>
      </c>
      <c r="AQ398" s="6">
        <v>-52930.95</v>
      </c>
      <c r="AR398" s="6">
        <v>-55466.95</v>
      </c>
      <c r="AS398" s="6">
        <v>-51746.74</v>
      </c>
      <c r="AT398" s="6">
        <v>-57304.639999999999</v>
      </c>
      <c r="AU398" s="6">
        <v>-75858.320000000007</v>
      </c>
      <c r="AV398" s="6">
        <v>-58813.11</v>
      </c>
      <c r="AW398" s="6">
        <v>-38983.99</v>
      </c>
      <c r="AX398" s="6">
        <v>-24887.07</v>
      </c>
      <c r="AY398" s="6">
        <v>-7106.06</v>
      </c>
      <c r="AZ398" s="6">
        <v>-22494.55</v>
      </c>
      <c r="BA398" s="6">
        <v>-21513.65</v>
      </c>
      <c r="BB398" s="6">
        <v>-4411.62</v>
      </c>
      <c r="BC398" s="6">
        <v>-6009.72</v>
      </c>
      <c r="BD398" s="6">
        <v>-8553.6299999999992</v>
      </c>
      <c r="BE398" s="6">
        <v>-20563.580000000002</v>
      </c>
      <c r="BF398" s="6">
        <v>-22748.53</v>
      </c>
      <c r="BG398" s="6">
        <v>-17137.75</v>
      </c>
      <c r="BH398" s="6">
        <v>-27135.88</v>
      </c>
      <c r="BI398" s="6">
        <v>-22323.759999999998</v>
      </c>
      <c r="BJ398" s="6">
        <v>-20082.419999999998</v>
      </c>
      <c r="BK398" s="6">
        <v>-9464.7199999999993</v>
      </c>
      <c r="BL398" s="6">
        <v>-16072.28</v>
      </c>
      <c r="BM398" s="6">
        <v>-23121.87</v>
      </c>
      <c r="BN398" s="6">
        <v>-14635.48</v>
      </c>
      <c r="BO398" s="6">
        <v>-49897.91</v>
      </c>
      <c r="BP398" s="6">
        <v>-7533.52</v>
      </c>
      <c r="BQ398" s="6">
        <v>-5652.86</v>
      </c>
      <c r="BR398" s="6">
        <v>-9364.42</v>
      </c>
      <c r="BS398" s="6">
        <v>-5498.38</v>
      </c>
      <c r="BT398" s="6">
        <v>-7477.38</v>
      </c>
      <c r="BU398" s="6">
        <v>-6300.64</v>
      </c>
      <c r="BV398" s="6">
        <v>-6502.45</v>
      </c>
      <c r="BW398" s="6">
        <v>-4702.0200000000004</v>
      </c>
      <c r="BX398" s="6">
        <v>-3408.25</v>
      </c>
      <c r="BY398" s="6">
        <v>-8672.5499999999993</v>
      </c>
      <c r="BZ398" s="6">
        <v>-10332.52</v>
      </c>
      <c r="CA398" s="6">
        <v>-17481.28</v>
      </c>
      <c r="CB398" s="6">
        <v>-1839.59</v>
      </c>
      <c r="CC398" s="6">
        <v>-4740.42</v>
      </c>
      <c r="CD398" s="6">
        <v>-5379.72</v>
      </c>
      <c r="CE398" s="6">
        <v>-6838.64</v>
      </c>
      <c r="CF398" s="6">
        <v>-13313.78</v>
      </c>
      <c r="CG398" s="6">
        <v>-16073.23</v>
      </c>
      <c r="CH398" s="6">
        <v>-12928.53</v>
      </c>
      <c r="CI398" s="6">
        <v>-10768.58</v>
      </c>
      <c r="CJ398" s="6">
        <v>-12232.9</v>
      </c>
      <c r="CK398" s="6">
        <v>-8320.66</v>
      </c>
      <c r="CL398" s="6">
        <v>-8327.1200000000008</v>
      </c>
      <c r="CM398" s="6">
        <v>-6219.85</v>
      </c>
      <c r="CN398" s="6">
        <v>-10051.84</v>
      </c>
      <c r="CO398" s="6">
        <v>-7445.87</v>
      </c>
      <c r="CP398" s="6">
        <v>-11981.18</v>
      </c>
      <c r="CQ398" s="6">
        <v>-8612.89</v>
      </c>
      <c r="CR398" s="6">
        <v>-11737.19</v>
      </c>
      <c r="CS398" s="6">
        <v>-8802.4500000000007</v>
      </c>
      <c r="CT398" s="6">
        <v>-3791</v>
      </c>
      <c r="CU398" s="6">
        <v>-11278.99</v>
      </c>
      <c r="CV398" s="6">
        <v>-5809.41</v>
      </c>
      <c r="CW398" s="6">
        <v>-7943.58</v>
      </c>
      <c r="CX398" s="6">
        <v>-6245.42</v>
      </c>
      <c r="CY398" s="6">
        <v>-5040.4799999999996</v>
      </c>
      <c r="CZ398" s="6">
        <v>-6886.87</v>
      </c>
      <c r="DA398" s="6">
        <v>-8909.2199999999993</v>
      </c>
      <c r="DB398" s="6">
        <v>-4151.41</v>
      </c>
      <c r="ME398" s="7"/>
    </row>
    <row r="399" spans="2:343" x14ac:dyDescent="0.2">
      <c r="B399" s="358" t="s">
        <v>28</v>
      </c>
      <c r="C399" s="6">
        <v>-9251.3799999999992</v>
      </c>
      <c r="D399" s="6">
        <v>-14372.62</v>
      </c>
      <c r="E399" s="6">
        <v>-14378.93</v>
      </c>
      <c r="F399" s="6">
        <v>-17661.71</v>
      </c>
      <c r="G399" s="6">
        <v>-18374.53</v>
      </c>
      <c r="H399" s="6">
        <v>-14580.2</v>
      </c>
      <c r="I399" s="6">
        <v>-17734.57</v>
      </c>
      <c r="J399" s="6">
        <v>-22044.74</v>
      </c>
      <c r="K399" s="6">
        <v>-20446.25</v>
      </c>
      <c r="L399" s="6">
        <v>-25619.55</v>
      </c>
      <c r="M399" s="6">
        <v>-21826.2</v>
      </c>
      <c r="N399" s="6">
        <v>-21709.94</v>
      </c>
      <c r="O399" s="6">
        <v>-3704.03</v>
      </c>
      <c r="P399" s="6">
        <v>-4125.29</v>
      </c>
      <c r="Q399" s="6">
        <v>-5410.76</v>
      </c>
      <c r="R399" s="6">
        <v>-10381.18</v>
      </c>
      <c r="S399" s="6">
        <v>-10356.39</v>
      </c>
      <c r="T399" s="6">
        <v>-12344.65</v>
      </c>
      <c r="U399" s="6">
        <v>-16734.72</v>
      </c>
      <c r="V399" s="6">
        <v>-16332.72</v>
      </c>
      <c r="W399" s="6">
        <v>-18972.46</v>
      </c>
      <c r="X399" s="6">
        <v>-13423.55</v>
      </c>
      <c r="Y399" s="6">
        <v>-21262.52</v>
      </c>
      <c r="Z399" s="6">
        <v>-26532.11</v>
      </c>
      <c r="AA399" s="6">
        <v>-29606.93</v>
      </c>
      <c r="AB399" s="6">
        <v>-19057.330000000002</v>
      </c>
      <c r="AC399" s="6">
        <v>-20026.21</v>
      </c>
      <c r="AD399" s="6">
        <v>-26917.93</v>
      </c>
      <c r="AE399" s="6">
        <v>-37430.589999999997</v>
      </c>
      <c r="AF399" s="6">
        <v>-38354.94</v>
      </c>
      <c r="AG399" s="6">
        <v>-36522.720000000001</v>
      </c>
      <c r="AH399" s="6">
        <v>-41176.050000000003</v>
      </c>
      <c r="AI399" s="6">
        <v>-47538.69</v>
      </c>
      <c r="AJ399" s="6">
        <v>-49085.19</v>
      </c>
      <c r="AK399" s="6">
        <v>-36455.050000000003</v>
      </c>
      <c r="AL399" s="6">
        <v>-35021.379999999997</v>
      </c>
      <c r="AM399" s="6">
        <v>-33279.22</v>
      </c>
      <c r="AN399" s="6">
        <v>-44574.76</v>
      </c>
      <c r="AO399" s="6">
        <v>-41807.4</v>
      </c>
      <c r="AP399" s="6">
        <v>-40972.26</v>
      </c>
      <c r="AQ399" s="6">
        <v>-42259.94</v>
      </c>
      <c r="AR399" s="6">
        <v>-52443.33</v>
      </c>
      <c r="AS399" s="6">
        <v>-50920.57</v>
      </c>
      <c r="AT399" s="6">
        <v>-54253.31</v>
      </c>
      <c r="AU399" s="6">
        <v>-59044.93</v>
      </c>
      <c r="AV399" s="6">
        <v>-52872.24</v>
      </c>
      <c r="AW399" s="6">
        <v>-33424</v>
      </c>
      <c r="AX399" s="6">
        <v>-21519.16</v>
      </c>
      <c r="AY399" s="6">
        <v>-1716.18</v>
      </c>
      <c r="AZ399" s="6">
        <v>-9487.7000000000007</v>
      </c>
      <c r="BA399" s="6">
        <v>-10522.37</v>
      </c>
      <c r="BB399" s="6">
        <v>-1897.02</v>
      </c>
      <c r="BC399" s="6">
        <v>-2740.07</v>
      </c>
      <c r="BD399" s="6">
        <v>-5392.53</v>
      </c>
      <c r="BE399" s="6">
        <v>-16192</v>
      </c>
      <c r="BF399" s="6">
        <v>-18818.080000000002</v>
      </c>
      <c r="BG399" s="6">
        <v>-14495.79</v>
      </c>
      <c r="BH399" s="6">
        <v>-20924.189999999999</v>
      </c>
      <c r="BI399" s="6">
        <v>-16530.400000000001</v>
      </c>
      <c r="BJ399" s="6">
        <v>-18218.310000000001</v>
      </c>
      <c r="BK399" s="6">
        <v>-6919.86</v>
      </c>
      <c r="BL399" s="6">
        <v>-7517.67</v>
      </c>
      <c r="BM399" s="6">
        <v>-7447.5</v>
      </c>
      <c r="BN399" s="6">
        <v>-5523.7</v>
      </c>
      <c r="BO399" s="6">
        <v>-7903.11</v>
      </c>
      <c r="BP399" s="6">
        <v>-4724.22</v>
      </c>
      <c r="BQ399" s="6">
        <v>-2337.3000000000002</v>
      </c>
      <c r="BR399" s="6">
        <v>-5122.43</v>
      </c>
      <c r="BS399" s="6">
        <v>-4323.51</v>
      </c>
      <c r="BT399" s="6">
        <v>-4487.17</v>
      </c>
      <c r="BU399" s="6">
        <v>-4087.78</v>
      </c>
      <c r="BV399" s="6">
        <v>-3023.48</v>
      </c>
      <c r="BW399" s="6">
        <v>-2338.5700000000002</v>
      </c>
      <c r="BX399" s="6">
        <v>-2482.0300000000002</v>
      </c>
      <c r="BY399" s="6">
        <v>-4664.8999999999996</v>
      </c>
      <c r="BZ399" s="6">
        <v>-6377.17</v>
      </c>
      <c r="CA399" s="6">
        <v>-12223.54</v>
      </c>
      <c r="CB399" s="6">
        <v>-1584.57</v>
      </c>
      <c r="CC399" s="6">
        <v>-1436.6</v>
      </c>
      <c r="CD399" s="6">
        <v>-2727.2</v>
      </c>
      <c r="CE399" s="6">
        <v>-4402.41</v>
      </c>
      <c r="CF399" s="6">
        <v>-10471.879999999999</v>
      </c>
      <c r="CG399" s="6">
        <v>-9869.41</v>
      </c>
      <c r="CH399" s="6">
        <v>-2949.06</v>
      </c>
      <c r="CI399" s="6">
        <v>-2239.5100000000002</v>
      </c>
      <c r="CJ399" s="6">
        <v>-3890.49</v>
      </c>
      <c r="CK399" s="6">
        <v>-1300.6500000000001</v>
      </c>
      <c r="CL399" s="6">
        <v>-2919.52</v>
      </c>
      <c r="CM399" s="6">
        <v>-1901.45</v>
      </c>
      <c r="CN399" s="6">
        <v>-2429.5100000000002</v>
      </c>
      <c r="CO399" s="6">
        <v>-4372.16</v>
      </c>
      <c r="CP399" s="6">
        <v>-6188.45</v>
      </c>
      <c r="CQ399" s="6">
        <v>-1689.43</v>
      </c>
      <c r="CR399" s="6">
        <v>-987.07</v>
      </c>
      <c r="CS399" s="6">
        <v>-2095.85</v>
      </c>
      <c r="CT399" s="6">
        <v>-1015.09</v>
      </c>
      <c r="CU399" s="6">
        <v>-1609.31</v>
      </c>
      <c r="CV399" s="6">
        <v>-170.68</v>
      </c>
      <c r="CW399" s="6">
        <v>-1668.41</v>
      </c>
      <c r="CX399" s="6">
        <v>-365.85</v>
      </c>
      <c r="CY399" s="6">
        <v>-208.25</v>
      </c>
      <c r="CZ399" s="6">
        <v>-1435.72</v>
      </c>
      <c r="DA399" s="6">
        <v>-2962.42</v>
      </c>
      <c r="DB399" s="6">
        <v>-3211.9</v>
      </c>
      <c r="ME399" s="7"/>
    </row>
    <row r="400" spans="2:343" x14ac:dyDescent="0.2">
      <c r="B400" s="56" t="s">
        <v>29</v>
      </c>
      <c r="C400" s="6">
        <v>-180.59</v>
      </c>
      <c r="D400" s="6">
        <v>-132.72</v>
      </c>
      <c r="E400" s="6">
        <v>-1.18</v>
      </c>
      <c r="F400" s="6">
        <v>-0.27</v>
      </c>
      <c r="G400" s="6">
        <v>-71.97</v>
      </c>
      <c r="H400" s="6">
        <v>-2.23</v>
      </c>
      <c r="I400" s="6">
        <v>-12.22</v>
      </c>
      <c r="J400" s="6">
        <v>1.18</v>
      </c>
      <c r="K400" s="6">
        <v>-85.56</v>
      </c>
      <c r="L400" s="6">
        <v>-4.68</v>
      </c>
      <c r="M400" s="6">
        <v>-6.16</v>
      </c>
      <c r="N400" s="6">
        <v>-23.79</v>
      </c>
      <c r="O400" s="6">
        <v>-47.51</v>
      </c>
      <c r="P400" s="6">
        <v>-113.25</v>
      </c>
      <c r="Q400" s="6">
        <v>1.02</v>
      </c>
      <c r="R400" s="6">
        <v>-1.5</v>
      </c>
      <c r="S400" s="6">
        <v>-4.93</v>
      </c>
      <c r="T400" s="6">
        <v>-94.74</v>
      </c>
      <c r="U400" s="6">
        <v>-5.04</v>
      </c>
      <c r="V400" s="6">
        <v>0.42</v>
      </c>
      <c r="W400" s="6">
        <v>-5.48</v>
      </c>
      <c r="X400" s="6">
        <v>-130.84</v>
      </c>
      <c r="Y400" s="6">
        <v>-56.47</v>
      </c>
      <c r="Z400" s="6">
        <v>-24.27</v>
      </c>
      <c r="AA400" s="6">
        <v>-103.82</v>
      </c>
      <c r="AB400" s="6">
        <v>-37.5</v>
      </c>
      <c r="AC400" s="6">
        <v>-139.47999999999999</v>
      </c>
      <c r="AD400" s="6">
        <v>-11.25</v>
      </c>
      <c r="AE400" s="6">
        <v>-14.28</v>
      </c>
      <c r="AF400" s="6">
        <v>-96.36</v>
      </c>
      <c r="AG400" s="6">
        <v>-271.18</v>
      </c>
      <c r="AH400" s="6">
        <v>-1.56</v>
      </c>
      <c r="AI400" s="6">
        <v>-2.98</v>
      </c>
      <c r="AJ400" s="6">
        <v>-2.2000000000000002</v>
      </c>
      <c r="AK400" s="6">
        <v>-76.48</v>
      </c>
      <c r="AL400" s="6">
        <v>-38.5</v>
      </c>
      <c r="AM400" s="6">
        <v>-21.9</v>
      </c>
      <c r="AN400" s="6">
        <v>-26.46</v>
      </c>
      <c r="AO400" s="6">
        <v>-19.47</v>
      </c>
      <c r="AP400" s="6">
        <v>-220.86</v>
      </c>
      <c r="AQ400" s="6">
        <v>-14.66</v>
      </c>
      <c r="AR400" s="6">
        <v>-16.3</v>
      </c>
      <c r="AS400" s="6">
        <v>-32.159999999999997</v>
      </c>
      <c r="AT400" s="6">
        <v>-221.36</v>
      </c>
      <c r="AU400" s="6">
        <v>-25.07</v>
      </c>
      <c r="AV400" s="6">
        <v>-15.83</v>
      </c>
      <c r="AW400" s="6">
        <v>-22.39</v>
      </c>
      <c r="AX400" s="6">
        <v>-135.52000000000001</v>
      </c>
      <c r="AY400" s="6">
        <v>-39.92</v>
      </c>
      <c r="AZ400" s="6">
        <v>-66.62</v>
      </c>
      <c r="BA400" s="6">
        <v>-45.64</v>
      </c>
      <c r="BB400" s="6">
        <v>-40.93</v>
      </c>
      <c r="BC400" s="6">
        <v>-530.94000000000005</v>
      </c>
      <c r="BD400" s="6">
        <v>-10.33</v>
      </c>
      <c r="BE400" s="6">
        <v>-5.58</v>
      </c>
      <c r="BF400" s="6">
        <v>-21.2</v>
      </c>
      <c r="BG400" s="6">
        <v>-200.26</v>
      </c>
      <c r="BH400" s="6">
        <v>-42.23</v>
      </c>
      <c r="BI400" s="6">
        <v>-21.17</v>
      </c>
      <c r="BJ400" s="6">
        <v>-17.95</v>
      </c>
      <c r="BK400" s="6">
        <v>-198.42</v>
      </c>
      <c r="BL400" s="6">
        <v>-112.11</v>
      </c>
      <c r="BM400" s="6">
        <v>-18.239999999999998</v>
      </c>
      <c r="BN400" s="6">
        <v>-25.93</v>
      </c>
      <c r="BO400" s="6">
        <v>-51.18</v>
      </c>
      <c r="BP400" s="6">
        <v>-300.18</v>
      </c>
      <c r="BQ400" s="6">
        <v>-143.88999999999999</v>
      </c>
      <c r="BR400" s="6">
        <v>-31.05</v>
      </c>
      <c r="BS400" s="6">
        <v>-41.76</v>
      </c>
      <c r="BT400" s="6">
        <v>-199.84</v>
      </c>
      <c r="BU400" s="6">
        <v>-65.44</v>
      </c>
      <c r="BV400" s="6">
        <v>-38.75</v>
      </c>
      <c r="BW400" s="6">
        <v>-49.18</v>
      </c>
      <c r="BX400" s="6">
        <v>-163.69999999999999</v>
      </c>
      <c r="BY400" s="6">
        <v>-71.16</v>
      </c>
      <c r="BZ400" s="6">
        <v>-22.08</v>
      </c>
      <c r="CA400" s="6">
        <v>-34.08</v>
      </c>
      <c r="CB400" s="6">
        <v>-18.399999999999999</v>
      </c>
      <c r="CC400" s="6">
        <v>-102.08</v>
      </c>
      <c r="CD400" s="6">
        <v>-56.43</v>
      </c>
      <c r="CE400" s="6">
        <v>-43.99</v>
      </c>
      <c r="CF400" s="6">
        <v>-19.34</v>
      </c>
      <c r="CG400" s="6">
        <v>-208.49</v>
      </c>
      <c r="CH400" s="6">
        <v>-32.799999999999997</v>
      </c>
      <c r="CI400" s="6">
        <v>-25.97</v>
      </c>
      <c r="CJ400" s="6">
        <v>-18.46</v>
      </c>
      <c r="CK400" s="6">
        <v>-78.33</v>
      </c>
      <c r="CL400" s="6">
        <v>-80.180000000000007</v>
      </c>
      <c r="CM400" s="6">
        <v>-35.54</v>
      </c>
      <c r="CN400" s="6">
        <v>-37.96</v>
      </c>
      <c r="CO400" s="6">
        <v>-18.43</v>
      </c>
      <c r="CP400" s="6">
        <v>-153.15</v>
      </c>
      <c r="CQ400" s="6">
        <v>-84.02</v>
      </c>
      <c r="CR400" s="6">
        <v>-4.22</v>
      </c>
      <c r="CS400" s="6">
        <v>-64.709999999999994</v>
      </c>
      <c r="CT400" s="6">
        <v>-389.59</v>
      </c>
      <c r="CU400" s="6">
        <v>-39.43</v>
      </c>
      <c r="CV400" s="6">
        <v>-29.04</v>
      </c>
      <c r="CW400" s="6">
        <v>-30.17</v>
      </c>
      <c r="CX400" s="6">
        <v>-157.58000000000001</v>
      </c>
      <c r="CY400" s="6">
        <v>-221.2</v>
      </c>
      <c r="CZ400" s="6">
        <v>-80.52</v>
      </c>
      <c r="DA400" s="6">
        <v>-77.69</v>
      </c>
      <c r="DB400" s="6">
        <v>-28.8</v>
      </c>
      <c r="ME400" s="7"/>
    </row>
    <row r="401" spans="2:343" x14ac:dyDescent="0.2">
      <c r="B401" s="57" t="s">
        <v>6</v>
      </c>
      <c r="C401" s="6">
        <v>-15941.43</v>
      </c>
      <c r="D401" s="6">
        <v>-6861.61</v>
      </c>
      <c r="E401" s="6">
        <v>-690.87</v>
      </c>
      <c r="F401" s="6">
        <v>-568.25</v>
      </c>
      <c r="G401" s="6">
        <v>-1680.77</v>
      </c>
      <c r="H401" s="6">
        <v>-3333.68</v>
      </c>
      <c r="I401" s="6">
        <v>-3252.27</v>
      </c>
      <c r="J401" s="6">
        <v>-2317.7399999999998</v>
      </c>
      <c r="K401" s="6">
        <v>-2235.31</v>
      </c>
      <c r="L401" s="6">
        <v>-2563.1</v>
      </c>
      <c r="M401" s="6">
        <v>-5557.81</v>
      </c>
      <c r="N401" s="6">
        <v>-2210.59</v>
      </c>
      <c r="O401" s="6">
        <v>-4152.9399999999996</v>
      </c>
      <c r="P401" s="6">
        <v>-2522.41</v>
      </c>
      <c r="Q401" s="6">
        <v>-2473.42</v>
      </c>
      <c r="R401" s="6">
        <v>-4146.95</v>
      </c>
      <c r="S401" s="6">
        <v>-10893.15</v>
      </c>
      <c r="T401" s="6">
        <v>-18428.91</v>
      </c>
      <c r="U401" s="6">
        <v>-3147.42</v>
      </c>
      <c r="V401" s="6">
        <v>-20431.53</v>
      </c>
      <c r="W401" s="6">
        <v>-14747.46</v>
      </c>
      <c r="X401" s="6">
        <v>-1881.96</v>
      </c>
      <c r="Y401" s="6">
        <v>-2883.72</v>
      </c>
      <c r="Z401" s="6">
        <v>-2558.5</v>
      </c>
      <c r="AA401" s="6">
        <v>-4069.51</v>
      </c>
      <c r="AB401" s="6">
        <v>-1793.41</v>
      </c>
      <c r="AC401" s="6">
        <v>-2427.9899999999998</v>
      </c>
      <c r="AD401" s="6">
        <v>-4840.78</v>
      </c>
      <c r="AE401" s="6">
        <v>-10710.36</v>
      </c>
      <c r="AF401" s="6">
        <v>-12301.77</v>
      </c>
      <c r="AG401" s="6">
        <v>-33589.82</v>
      </c>
      <c r="AH401" s="6">
        <v>-16591.7</v>
      </c>
      <c r="AI401" s="6">
        <v>-23867.23</v>
      </c>
      <c r="AJ401" s="6">
        <v>-10911.12</v>
      </c>
      <c r="AK401" s="6">
        <v>-10377.35</v>
      </c>
      <c r="AL401" s="6">
        <v>-11647.91</v>
      </c>
      <c r="AM401" s="6">
        <v>-5769.56</v>
      </c>
      <c r="AN401" s="6">
        <v>-3547.61</v>
      </c>
      <c r="AO401" s="6">
        <v>-3964.9</v>
      </c>
      <c r="AP401" s="6">
        <v>-2120.56</v>
      </c>
      <c r="AQ401" s="6">
        <v>-6889.69</v>
      </c>
      <c r="AR401" s="6">
        <v>-7693.15</v>
      </c>
      <c r="AS401" s="6">
        <v>-2416.16</v>
      </c>
      <c r="AT401" s="6">
        <v>-4439.3100000000004</v>
      </c>
      <c r="AU401" s="6">
        <v>-8169.62</v>
      </c>
      <c r="AV401" s="6">
        <v>-7305.25</v>
      </c>
      <c r="AW401" s="6">
        <v>-6841.73</v>
      </c>
      <c r="AX401" s="6">
        <v>-4849.7700000000004</v>
      </c>
      <c r="AY401" s="6">
        <v>-6690.42</v>
      </c>
      <c r="AZ401" s="6">
        <v>-14318.53</v>
      </c>
      <c r="BA401" s="6">
        <v>-12277.87</v>
      </c>
      <c r="BB401" s="6">
        <v>-4143.66</v>
      </c>
      <c r="BC401" s="6">
        <v>-4405.8599999999997</v>
      </c>
      <c r="BD401" s="6">
        <v>-4835.26</v>
      </c>
      <c r="BE401" s="6">
        <v>-5926.69</v>
      </c>
      <c r="BF401" s="6">
        <v>-5598.26</v>
      </c>
      <c r="BG401" s="6">
        <v>-4098.71</v>
      </c>
      <c r="BH401" s="6">
        <v>-7916.4</v>
      </c>
      <c r="BI401" s="6">
        <v>-7533.69</v>
      </c>
      <c r="BJ401" s="6">
        <v>-3449.33</v>
      </c>
      <c r="BK401" s="6">
        <v>-3458.17</v>
      </c>
      <c r="BL401" s="6">
        <v>-10208.34</v>
      </c>
      <c r="BM401" s="6">
        <v>-10605.94</v>
      </c>
      <c r="BN401" s="6">
        <v>-10710.66</v>
      </c>
      <c r="BO401" s="6">
        <v>-2539.29</v>
      </c>
      <c r="BP401" s="6">
        <v>-4199.2</v>
      </c>
      <c r="BQ401" s="6">
        <v>-4922.32</v>
      </c>
      <c r="BR401" s="6">
        <v>-5276.93</v>
      </c>
      <c r="BS401" s="6">
        <v>-2914.56</v>
      </c>
      <c r="BT401" s="6">
        <v>-4117.87</v>
      </c>
      <c r="BU401" s="6">
        <v>-3831.48</v>
      </c>
      <c r="BV401" s="6">
        <v>-5074.13</v>
      </c>
      <c r="BW401" s="6">
        <v>-3786.35</v>
      </c>
      <c r="BX401" s="6">
        <v>-2642.34</v>
      </c>
      <c r="BY401" s="6">
        <v>-5811.38</v>
      </c>
      <c r="BZ401" s="6">
        <v>-5810.92</v>
      </c>
      <c r="CA401" s="6">
        <v>-7117.4</v>
      </c>
      <c r="CB401" s="6">
        <v>-2164.7600000000002</v>
      </c>
      <c r="CC401" s="6">
        <v>-4219.95</v>
      </c>
      <c r="CD401" s="6">
        <v>-3751.26</v>
      </c>
      <c r="CE401" s="6">
        <v>-2767.8</v>
      </c>
      <c r="CF401" s="6">
        <v>-3482.16</v>
      </c>
      <c r="CG401" s="6">
        <v>-5867.3</v>
      </c>
      <c r="CH401" s="6">
        <v>-5920.12</v>
      </c>
      <c r="CI401" s="6">
        <v>-4946.41</v>
      </c>
      <c r="CJ401" s="6">
        <v>-4758.88</v>
      </c>
      <c r="CK401" s="6">
        <v>-2975.74</v>
      </c>
      <c r="CL401" s="6">
        <v>-4205.72</v>
      </c>
      <c r="CM401" s="6">
        <v>-4539.37</v>
      </c>
      <c r="CN401" s="6">
        <v>-7155.16</v>
      </c>
      <c r="CO401" s="6">
        <v>-2706.05</v>
      </c>
      <c r="CP401" s="6">
        <v>-3178.93</v>
      </c>
      <c r="CQ401" s="6">
        <v>-3911.22</v>
      </c>
      <c r="CR401" s="6">
        <v>-5398.1</v>
      </c>
      <c r="CS401" s="6">
        <v>-5433.54</v>
      </c>
      <c r="CT401" s="6">
        <v>-3551.72</v>
      </c>
      <c r="CU401" s="6">
        <v>-4513.0200000000004</v>
      </c>
      <c r="CV401" s="6">
        <v>-4645.7</v>
      </c>
      <c r="CW401" s="6">
        <v>-4750.1099999999997</v>
      </c>
      <c r="CX401" s="6">
        <v>-4747.63</v>
      </c>
      <c r="CY401" s="6">
        <v>-5665.54</v>
      </c>
      <c r="CZ401" s="6">
        <v>-4879.72</v>
      </c>
      <c r="DA401" s="6">
        <v>-5400.96</v>
      </c>
      <c r="DB401" s="6">
        <v>-2450.48</v>
      </c>
      <c r="ME401" s="7"/>
    </row>
    <row r="402" spans="2:343" x14ac:dyDescent="0.2">
      <c r="B402" s="57" t="s">
        <v>38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6">
        <v>0</v>
      </c>
      <c r="AN402" s="6">
        <v>-55669.52</v>
      </c>
      <c r="AO402" s="6">
        <v>0</v>
      </c>
      <c r="AP402" s="6">
        <v>-42892</v>
      </c>
      <c r="AQ402" s="6">
        <v>-5361.5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-40747.4</v>
      </c>
      <c r="BP402" s="6">
        <v>0</v>
      </c>
      <c r="BQ402" s="6">
        <v>0</v>
      </c>
      <c r="BR402" s="6">
        <v>0</v>
      </c>
      <c r="BS402" s="6">
        <v>0</v>
      </c>
      <c r="BT402" s="6">
        <v>0</v>
      </c>
      <c r="BU402" s="6">
        <v>0</v>
      </c>
      <c r="BV402" s="6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0</v>
      </c>
      <c r="CL402" s="6">
        <v>0</v>
      </c>
      <c r="CM402" s="6">
        <v>0</v>
      </c>
      <c r="CN402" s="6">
        <v>0</v>
      </c>
      <c r="CO402" s="6">
        <v>0</v>
      </c>
      <c r="CP402" s="6">
        <v>0</v>
      </c>
      <c r="CQ402" s="6">
        <v>0</v>
      </c>
      <c r="CR402" s="6">
        <v>0</v>
      </c>
      <c r="CS402" s="6">
        <v>0</v>
      </c>
      <c r="CT402" s="6">
        <v>0</v>
      </c>
      <c r="CU402" s="6">
        <v>0</v>
      </c>
      <c r="CV402" s="6">
        <v>0</v>
      </c>
      <c r="CW402" s="6">
        <v>0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ME402" s="7"/>
    </row>
    <row r="403" spans="2:343" x14ac:dyDescent="0.2">
      <c r="B403" s="57" t="s">
        <v>39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-317.48</v>
      </c>
      <c r="AO403" s="6">
        <v>-49.95</v>
      </c>
      <c r="AP403" s="6">
        <v>-27.12</v>
      </c>
      <c r="AQ403" s="6">
        <v>-11.83</v>
      </c>
      <c r="AR403" s="6">
        <v>-8.65</v>
      </c>
      <c r="AS403" s="6">
        <v>-0.17</v>
      </c>
      <c r="AT403" s="6">
        <v>-20.16</v>
      </c>
      <c r="AU403" s="6">
        <v>-10247</v>
      </c>
      <c r="AV403" s="6">
        <v>-249.34</v>
      </c>
      <c r="AW403" s="6">
        <v>-307.27</v>
      </c>
      <c r="AX403" s="6">
        <v>-2.72</v>
      </c>
      <c r="AY403" s="6">
        <v>-329.46</v>
      </c>
      <c r="AZ403" s="6">
        <v>-301.37</v>
      </c>
      <c r="BA403" s="6">
        <v>-340.16</v>
      </c>
      <c r="BB403" s="6">
        <v>-16.71</v>
      </c>
      <c r="BC403" s="6">
        <v>-20.64</v>
      </c>
      <c r="BD403" s="6">
        <v>-4.68</v>
      </c>
      <c r="BE403" s="6">
        <v>-129.74</v>
      </c>
      <c r="BF403" s="6">
        <v>-5.26</v>
      </c>
      <c r="BG403" s="6">
        <v>-133.80000000000001</v>
      </c>
      <c r="BH403" s="6">
        <v>-37.020000000000003</v>
      </c>
      <c r="BI403" s="6">
        <v>-24.75</v>
      </c>
      <c r="BJ403" s="6">
        <v>-189.68</v>
      </c>
      <c r="BK403" s="6">
        <v>-683.14</v>
      </c>
      <c r="BL403" s="6">
        <v>-35.28</v>
      </c>
      <c r="BM403" s="6">
        <v>-6854.38</v>
      </c>
      <c r="BN403" s="6">
        <v>-208.53</v>
      </c>
      <c r="BO403" s="6">
        <v>-507.97</v>
      </c>
      <c r="BP403" s="6">
        <v>-164.7</v>
      </c>
      <c r="BQ403" s="6">
        <v>-104.52</v>
      </c>
      <c r="BR403" s="6">
        <v>-790.96</v>
      </c>
      <c r="BS403" s="6">
        <v>-88.84</v>
      </c>
      <c r="BT403" s="6">
        <v>-516.91</v>
      </c>
      <c r="BU403" s="6">
        <v>-173.12</v>
      </c>
      <c r="BV403" s="6">
        <v>-226.63</v>
      </c>
      <c r="BW403" s="6">
        <v>-393.95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-917.5</v>
      </c>
      <c r="CD403" s="6">
        <v>-777.97</v>
      </c>
      <c r="CE403" s="6">
        <v>-1537.2</v>
      </c>
      <c r="CF403" s="6">
        <v>-1255.42</v>
      </c>
      <c r="CG403" s="6">
        <v>-2079.83</v>
      </c>
      <c r="CH403" s="6">
        <v>-5984.8</v>
      </c>
      <c r="CI403" s="6">
        <v>-5516.75</v>
      </c>
      <c r="CJ403" s="6">
        <v>-5533.99</v>
      </c>
      <c r="CK403" s="6">
        <v>-5940.39</v>
      </c>
      <c r="CL403" s="6">
        <v>-3091.42</v>
      </c>
      <c r="CM403" s="6">
        <v>-1716.01</v>
      </c>
      <c r="CN403" s="6">
        <v>-2468.71</v>
      </c>
      <c r="CO403" s="6">
        <v>-2404.31</v>
      </c>
      <c r="CP403" s="6">
        <v>-4459.75</v>
      </c>
      <c r="CQ403" s="6">
        <v>-4944.83</v>
      </c>
      <c r="CR403" s="6">
        <v>-7366.93</v>
      </c>
      <c r="CS403" s="6">
        <v>-3186.86</v>
      </c>
      <c r="CT403" s="6">
        <v>-818.97</v>
      </c>
      <c r="CU403" s="6">
        <v>-7097.24</v>
      </c>
      <c r="CV403" s="6">
        <v>-2984.85</v>
      </c>
      <c r="CW403" s="6">
        <v>-3519.23</v>
      </c>
      <c r="CX403" s="6">
        <v>-3018.84</v>
      </c>
      <c r="CY403" s="6">
        <v>-987.47</v>
      </c>
      <c r="CZ403" s="6">
        <v>-2776.72</v>
      </c>
      <c r="DA403" s="6">
        <v>-2758.5</v>
      </c>
      <c r="DB403" s="6">
        <v>-748.91</v>
      </c>
      <c r="ME403" s="7"/>
    </row>
    <row r="404" spans="2:343" x14ac:dyDescent="0.2">
      <c r="B404" s="57" t="s">
        <v>26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6">
        <v>0</v>
      </c>
      <c r="BT404" s="6">
        <v>0</v>
      </c>
      <c r="BU404" s="6">
        <v>0</v>
      </c>
      <c r="BV404" s="6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</v>
      </c>
      <c r="CE404" s="6">
        <v>0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6">
        <v>0</v>
      </c>
      <c r="CN404" s="6">
        <v>0</v>
      </c>
      <c r="CO404" s="6">
        <v>0</v>
      </c>
      <c r="CP404" s="6">
        <v>0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ME404" s="7"/>
    </row>
    <row r="405" spans="2:343" x14ac:dyDescent="0.2">
      <c r="B405" s="56" t="s">
        <v>30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6">
        <v>0</v>
      </c>
      <c r="BT405" s="6">
        <v>0</v>
      </c>
      <c r="BU405" s="6">
        <v>0</v>
      </c>
      <c r="BV405" s="6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</v>
      </c>
      <c r="CE405" s="6">
        <v>0</v>
      </c>
      <c r="CF405" s="6">
        <v>0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6">
        <v>0</v>
      </c>
      <c r="CN405" s="6">
        <v>0</v>
      </c>
      <c r="CO405" s="6">
        <v>0</v>
      </c>
      <c r="CP405" s="6">
        <v>0</v>
      </c>
      <c r="CQ405" s="6">
        <v>0</v>
      </c>
      <c r="CR405" s="6">
        <v>0</v>
      </c>
      <c r="CS405" s="6">
        <v>0</v>
      </c>
      <c r="CT405" s="6">
        <v>0</v>
      </c>
      <c r="CU405" s="6">
        <v>0</v>
      </c>
      <c r="CV405" s="6">
        <v>0</v>
      </c>
      <c r="CW405" s="6">
        <v>0</v>
      </c>
      <c r="CX405" s="6">
        <v>0</v>
      </c>
      <c r="CY405" s="6">
        <v>0</v>
      </c>
      <c r="CZ405" s="6">
        <v>0</v>
      </c>
      <c r="DA405" s="6">
        <v>0</v>
      </c>
      <c r="DB405" s="6">
        <v>0</v>
      </c>
      <c r="ME405" s="7"/>
    </row>
    <row r="406" spans="2:343" x14ac:dyDescent="0.2">
      <c r="B406" s="56" t="s">
        <v>7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6">
        <v>0</v>
      </c>
      <c r="BT406" s="6">
        <v>0</v>
      </c>
      <c r="BU406" s="6">
        <v>0</v>
      </c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0</v>
      </c>
      <c r="CR406" s="6">
        <v>0</v>
      </c>
      <c r="CS406" s="6">
        <v>0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ME406" s="7"/>
    </row>
    <row r="407" spans="2:343" x14ac:dyDescent="0.2">
      <c r="B407" s="56" t="s">
        <v>8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ME407" s="7"/>
    </row>
    <row r="408" spans="2:343" x14ac:dyDescent="0.2">
      <c r="B408" s="56" t="s">
        <v>9</v>
      </c>
      <c r="C408" s="6">
        <v>1526.52</v>
      </c>
      <c r="D408" s="6">
        <v>1531.34</v>
      </c>
      <c r="E408" s="6">
        <v>1532.93</v>
      </c>
      <c r="F408" s="6">
        <v>1511.22</v>
      </c>
      <c r="G408" s="6">
        <v>1516.29</v>
      </c>
      <c r="H408" s="6">
        <v>1514.73</v>
      </c>
      <c r="I408" s="6">
        <v>1499.69</v>
      </c>
      <c r="J408" s="6">
        <v>1502.5</v>
      </c>
      <c r="K408" s="6">
        <v>1507.07</v>
      </c>
      <c r="L408" s="6">
        <v>1515.48</v>
      </c>
      <c r="M408" s="6">
        <v>1518.5</v>
      </c>
      <c r="N408" s="6">
        <v>1518.63</v>
      </c>
      <c r="O408" s="6">
        <v>1516.38</v>
      </c>
      <c r="P408" s="6">
        <v>1479.95</v>
      </c>
      <c r="Q408" s="6">
        <v>1488.19</v>
      </c>
      <c r="R408" s="6">
        <v>1489.94</v>
      </c>
      <c r="S408" s="6">
        <v>1494.46</v>
      </c>
      <c r="T408" s="6">
        <v>1502.41</v>
      </c>
      <c r="U408" s="6">
        <v>1503.1</v>
      </c>
      <c r="V408" s="6">
        <v>1504.75</v>
      </c>
      <c r="W408" s="6">
        <v>1510.87</v>
      </c>
      <c r="X408" s="6">
        <v>1517.12</v>
      </c>
      <c r="Y408" s="6">
        <v>1512.69</v>
      </c>
      <c r="Z408" s="6">
        <v>1509.78</v>
      </c>
      <c r="AA408" s="6">
        <v>1525.65</v>
      </c>
      <c r="AB408" s="6">
        <v>1524.46</v>
      </c>
      <c r="AC408" s="6">
        <v>1537.79</v>
      </c>
      <c r="AD408" s="6">
        <v>1547.6</v>
      </c>
      <c r="AE408" s="6">
        <v>1553.23</v>
      </c>
      <c r="AF408" s="6">
        <v>1558.2</v>
      </c>
      <c r="AG408" s="6">
        <v>1556.55</v>
      </c>
      <c r="AH408" s="6">
        <v>1584.5</v>
      </c>
      <c r="AI408" s="6">
        <v>1591.92</v>
      </c>
      <c r="AJ408" s="6">
        <v>1587.22</v>
      </c>
      <c r="AK408" s="6">
        <v>1600.45</v>
      </c>
      <c r="AL408" s="6">
        <v>1603.45</v>
      </c>
      <c r="AM408" s="6">
        <v>1612.13</v>
      </c>
      <c r="AN408" s="6">
        <v>1864.22</v>
      </c>
      <c r="AO408" s="6">
        <v>1596.3</v>
      </c>
      <c r="AP408" s="6">
        <v>1601.05</v>
      </c>
      <c r="AQ408" s="6">
        <v>1606.67</v>
      </c>
      <c r="AR408" s="6">
        <v>4694.4799999999996</v>
      </c>
      <c r="AS408" s="6">
        <v>1622.32</v>
      </c>
      <c r="AT408" s="6">
        <v>1629.5</v>
      </c>
      <c r="AU408" s="6">
        <v>1628.3</v>
      </c>
      <c r="AV408" s="6">
        <v>1629.55</v>
      </c>
      <c r="AW408" s="6">
        <v>1611.4</v>
      </c>
      <c r="AX408" s="6">
        <v>1620.1</v>
      </c>
      <c r="AY408" s="6">
        <v>1669.92</v>
      </c>
      <c r="AZ408" s="6">
        <v>1679.67</v>
      </c>
      <c r="BA408" s="6">
        <v>1672.39</v>
      </c>
      <c r="BB408" s="6">
        <v>1686.7</v>
      </c>
      <c r="BC408" s="6">
        <v>1687.79</v>
      </c>
      <c r="BD408" s="6">
        <v>1689.17</v>
      </c>
      <c r="BE408" s="6">
        <v>1690.43</v>
      </c>
      <c r="BF408" s="6">
        <v>1694.27</v>
      </c>
      <c r="BG408" s="6">
        <v>1790.81</v>
      </c>
      <c r="BH408" s="6">
        <v>1783.96</v>
      </c>
      <c r="BI408" s="6">
        <v>1786.25</v>
      </c>
      <c r="BJ408" s="6">
        <v>1792.85</v>
      </c>
      <c r="BK408" s="6">
        <v>1794.87</v>
      </c>
      <c r="BL408" s="6">
        <v>1801.12</v>
      </c>
      <c r="BM408" s="6">
        <v>1804.19</v>
      </c>
      <c r="BN408" s="6">
        <v>1833.34</v>
      </c>
      <c r="BO408" s="6">
        <v>1851.04</v>
      </c>
      <c r="BP408" s="6">
        <v>1854.78</v>
      </c>
      <c r="BQ408" s="6">
        <v>1855.17</v>
      </c>
      <c r="BR408" s="6">
        <v>1856.95</v>
      </c>
      <c r="BS408" s="6">
        <v>1870.29</v>
      </c>
      <c r="BT408" s="6">
        <v>1844.41</v>
      </c>
      <c r="BU408" s="6">
        <v>1857.18</v>
      </c>
      <c r="BV408" s="6">
        <v>1860.54</v>
      </c>
      <c r="BW408" s="6">
        <v>1866.03</v>
      </c>
      <c r="BX408" s="6">
        <v>1879.82</v>
      </c>
      <c r="BY408" s="6">
        <v>1874.89</v>
      </c>
      <c r="BZ408" s="6">
        <v>1877.65</v>
      </c>
      <c r="CA408" s="6">
        <v>1893.74</v>
      </c>
      <c r="CB408" s="6">
        <v>1928.14</v>
      </c>
      <c r="CC408" s="6">
        <v>1935.71</v>
      </c>
      <c r="CD408" s="6">
        <v>1933.14</v>
      </c>
      <c r="CE408" s="6">
        <v>1912.76</v>
      </c>
      <c r="CF408" s="6">
        <v>1915.02</v>
      </c>
      <c r="CG408" s="6">
        <v>1951.8</v>
      </c>
      <c r="CH408" s="6">
        <v>1958.25</v>
      </c>
      <c r="CI408" s="6">
        <v>1960.06</v>
      </c>
      <c r="CJ408" s="6">
        <v>1968.92</v>
      </c>
      <c r="CK408" s="6">
        <v>1974.45</v>
      </c>
      <c r="CL408" s="6">
        <v>1969.72</v>
      </c>
      <c r="CM408" s="6">
        <v>1972.52</v>
      </c>
      <c r="CN408" s="6">
        <v>2039.5</v>
      </c>
      <c r="CO408" s="6">
        <v>2055.08</v>
      </c>
      <c r="CP408" s="6">
        <v>1999.1</v>
      </c>
      <c r="CQ408" s="6">
        <v>2016.61</v>
      </c>
      <c r="CR408" s="6">
        <v>2019.13</v>
      </c>
      <c r="CS408" s="6">
        <v>1978.51</v>
      </c>
      <c r="CT408" s="6">
        <v>1984.37</v>
      </c>
      <c r="CU408" s="6">
        <v>1980.01</v>
      </c>
      <c r="CV408" s="6">
        <v>2020.86</v>
      </c>
      <c r="CW408" s="6">
        <v>2024.34</v>
      </c>
      <c r="CX408" s="6">
        <v>2044.48</v>
      </c>
      <c r="CY408" s="6">
        <v>2041.98</v>
      </c>
      <c r="CZ408" s="6">
        <v>2285.81</v>
      </c>
      <c r="DA408" s="6">
        <v>2290.35</v>
      </c>
      <c r="DB408" s="6">
        <v>2288.6799999999998</v>
      </c>
      <c r="ME408" s="7"/>
    </row>
    <row r="409" spans="2:343" x14ac:dyDescent="0.2">
      <c r="B409" s="55"/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6">
        <v>0</v>
      </c>
      <c r="BT409" s="6">
        <v>0</v>
      </c>
      <c r="BU409" s="6">
        <v>0</v>
      </c>
      <c r="BV409" s="6">
        <v>0</v>
      </c>
      <c r="BW409" s="6">
        <v>0</v>
      </c>
      <c r="BX409" s="6">
        <v>0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</v>
      </c>
      <c r="CE409" s="6">
        <v>0</v>
      </c>
      <c r="CF409" s="6">
        <v>0</v>
      </c>
      <c r="CG409" s="6">
        <v>0</v>
      </c>
      <c r="CH409" s="6">
        <v>0</v>
      </c>
      <c r="CI409" s="6">
        <v>0</v>
      </c>
      <c r="CJ409" s="6">
        <v>0</v>
      </c>
      <c r="CK409" s="6">
        <v>0</v>
      </c>
      <c r="CL409" s="6">
        <v>0</v>
      </c>
      <c r="CM409" s="6">
        <v>0</v>
      </c>
      <c r="CN409" s="6">
        <v>0</v>
      </c>
      <c r="CO409" s="6">
        <v>0</v>
      </c>
      <c r="CP409" s="6">
        <v>0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ME409" s="7"/>
    </row>
    <row r="410" spans="2:343" x14ac:dyDescent="0.2">
      <c r="B410" s="60" t="s">
        <v>10</v>
      </c>
      <c r="C410" s="6">
        <v>45.96</v>
      </c>
      <c r="D410" s="6">
        <v>13.83</v>
      </c>
      <c r="E410" s="6">
        <v>18.61</v>
      </c>
      <c r="F410" s="6">
        <v>19.25</v>
      </c>
      <c r="G410" s="6">
        <v>26.22</v>
      </c>
      <c r="H410" s="6">
        <v>20.39</v>
      </c>
      <c r="I410" s="6">
        <v>40.5</v>
      </c>
      <c r="J410" s="6">
        <v>15.29</v>
      </c>
      <c r="K410" s="6">
        <v>33.549999999999997</v>
      </c>
      <c r="L410" s="6">
        <v>30.96</v>
      </c>
      <c r="M410" s="6">
        <v>15.28</v>
      </c>
      <c r="N410" s="6">
        <v>13.82</v>
      </c>
      <c r="O410" s="6">
        <v>29.66</v>
      </c>
      <c r="P410" s="6">
        <v>24.85</v>
      </c>
      <c r="Q410" s="6">
        <v>16.46</v>
      </c>
      <c r="R410" s="6">
        <v>18.5</v>
      </c>
      <c r="S410" s="6">
        <v>1469.2</v>
      </c>
      <c r="T410" s="6">
        <v>30.52</v>
      </c>
      <c r="U410" s="6">
        <v>30.31</v>
      </c>
      <c r="V410" s="6">
        <v>16.48</v>
      </c>
      <c r="W410" s="6">
        <v>85.1</v>
      </c>
      <c r="X410" s="6">
        <v>508.59</v>
      </c>
      <c r="Y410" s="6">
        <v>13.28</v>
      </c>
      <c r="Z410" s="6">
        <v>21.17</v>
      </c>
      <c r="AA410" s="6">
        <v>16.989999999999998</v>
      </c>
      <c r="AB410" s="6">
        <v>21.1</v>
      </c>
      <c r="AC410" s="6">
        <v>40.78</v>
      </c>
      <c r="AD410" s="6">
        <v>17.02</v>
      </c>
      <c r="AE410" s="6">
        <v>19.34</v>
      </c>
      <c r="AF410" s="6">
        <v>17.53</v>
      </c>
      <c r="AG410" s="6">
        <v>32.75</v>
      </c>
      <c r="AH410" s="6">
        <v>15.04</v>
      </c>
      <c r="AI410" s="6">
        <v>27.3</v>
      </c>
      <c r="AJ410" s="6">
        <v>14.74</v>
      </c>
      <c r="AK410" s="6">
        <v>21.83</v>
      </c>
      <c r="AL410" s="6">
        <v>20.09</v>
      </c>
      <c r="AM410" s="6">
        <v>14.88</v>
      </c>
      <c r="AN410" s="6">
        <v>17.93</v>
      </c>
      <c r="AO410" s="6">
        <v>96.91</v>
      </c>
      <c r="AP410" s="6">
        <v>878.23</v>
      </c>
      <c r="AQ410" s="6">
        <v>1014.82</v>
      </c>
      <c r="AR410" s="6">
        <v>1403.87</v>
      </c>
      <c r="AS410" s="6">
        <v>50.49</v>
      </c>
      <c r="AT410" s="6">
        <v>700.99</v>
      </c>
      <c r="AU410" s="6">
        <v>16.88</v>
      </c>
      <c r="AV410" s="6">
        <v>72.47</v>
      </c>
      <c r="AW410" s="6">
        <v>36.81</v>
      </c>
      <c r="AX410" s="6">
        <v>26.23</v>
      </c>
      <c r="AY410" s="6">
        <v>16.350000000000001</v>
      </c>
      <c r="AZ410" s="6">
        <v>438.64</v>
      </c>
      <c r="BA410" s="6">
        <v>30.17</v>
      </c>
      <c r="BB410" s="6">
        <v>33.75</v>
      </c>
      <c r="BC410" s="6">
        <v>55.78</v>
      </c>
      <c r="BD410" s="6">
        <v>24.82</v>
      </c>
      <c r="BE410" s="6">
        <v>16.73</v>
      </c>
      <c r="BF410" s="6">
        <v>16.989999999999998</v>
      </c>
      <c r="BG410" s="6">
        <v>31.66</v>
      </c>
      <c r="BH410" s="6">
        <v>21.96</v>
      </c>
      <c r="BI410" s="6">
        <v>17.3</v>
      </c>
      <c r="BJ410" s="6">
        <v>14.18</v>
      </c>
      <c r="BK410" s="6">
        <v>24.71</v>
      </c>
      <c r="BL410" s="6">
        <v>29.57</v>
      </c>
      <c r="BM410" s="6">
        <v>13.17</v>
      </c>
      <c r="BN410" s="6">
        <v>18.239999999999998</v>
      </c>
      <c r="BO410" s="6">
        <v>44.92</v>
      </c>
      <c r="BP410" s="6">
        <v>36.549999999999997</v>
      </c>
      <c r="BQ410" s="6">
        <v>14.69</v>
      </c>
      <c r="BR410" s="6">
        <v>20.82</v>
      </c>
      <c r="BS410" s="6">
        <v>49.7</v>
      </c>
      <c r="BT410" s="6">
        <v>31.43</v>
      </c>
      <c r="BU410" s="6">
        <v>67.569999999999993</v>
      </c>
      <c r="BV410" s="6">
        <v>19.02</v>
      </c>
      <c r="BW410" s="6">
        <v>43.54</v>
      </c>
      <c r="BX410" s="6">
        <v>71.72</v>
      </c>
      <c r="BY410" s="6">
        <v>13.13</v>
      </c>
      <c r="BZ410" s="6">
        <v>18.57</v>
      </c>
      <c r="CA410" s="6">
        <v>35.909999999999997</v>
      </c>
      <c r="CB410" s="6">
        <v>16.22</v>
      </c>
      <c r="CC410" s="6">
        <v>19.89</v>
      </c>
      <c r="CD410" s="6">
        <v>21.48</v>
      </c>
      <c r="CE410" s="6">
        <v>17.88</v>
      </c>
      <c r="CF410" s="6">
        <v>14</v>
      </c>
      <c r="CG410" s="6">
        <v>36.950000000000003</v>
      </c>
      <c r="CH410" s="6">
        <v>16.41</v>
      </c>
      <c r="CI410" s="6">
        <v>28.81</v>
      </c>
      <c r="CJ410" s="6">
        <v>12.83</v>
      </c>
      <c r="CK410" s="6">
        <v>48.72</v>
      </c>
      <c r="CL410" s="6">
        <v>14.03</v>
      </c>
      <c r="CM410" s="6">
        <v>16.82</v>
      </c>
      <c r="CN410" s="6">
        <v>12.59</v>
      </c>
      <c r="CO410" s="6">
        <v>13.37</v>
      </c>
      <c r="CP410" s="6">
        <v>44.6</v>
      </c>
      <c r="CQ410" s="6">
        <v>14.46</v>
      </c>
      <c r="CR410" s="6">
        <v>17.21</v>
      </c>
      <c r="CS410" s="6">
        <v>15.13</v>
      </c>
      <c r="CT410" s="6">
        <v>79.52</v>
      </c>
      <c r="CU410" s="6">
        <v>18.78</v>
      </c>
      <c r="CV410" s="6">
        <v>195.42</v>
      </c>
      <c r="CW410" s="6">
        <v>19.649999999999999</v>
      </c>
      <c r="CX410" s="6">
        <v>86.29</v>
      </c>
      <c r="CY410" s="6">
        <v>29.83</v>
      </c>
      <c r="CZ410" s="6">
        <v>66.069999999999993</v>
      </c>
      <c r="DA410" s="6">
        <v>25.81</v>
      </c>
      <c r="DB410" s="6">
        <v>15.67</v>
      </c>
      <c r="ME410" s="7"/>
    </row>
    <row r="411" spans="2:343" x14ac:dyDescent="0.2">
      <c r="B411" s="56" t="s">
        <v>31</v>
      </c>
      <c r="C411" s="6">
        <v>37.869999999999997</v>
      </c>
      <c r="D411" s="6">
        <v>5.74</v>
      </c>
      <c r="E411" s="6">
        <v>10.52</v>
      </c>
      <c r="F411" s="6">
        <v>11.16</v>
      </c>
      <c r="G411" s="6">
        <v>18.13</v>
      </c>
      <c r="H411" s="6">
        <v>12.3</v>
      </c>
      <c r="I411" s="6">
        <v>32.409999999999997</v>
      </c>
      <c r="J411" s="6">
        <v>7.2</v>
      </c>
      <c r="K411" s="6">
        <v>25.46</v>
      </c>
      <c r="L411" s="6">
        <v>22.87</v>
      </c>
      <c r="M411" s="6">
        <v>7.19</v>
      </c>
      <c r="N411" s="6">
        <v>5.73</v>
      </c>
      <c r="O411" s="6">
        <v>21.57</v>
      </c>
      <c r="P411" s="6">
        <v>16.760000000000002</v>
      </c>
      <c r="Q411" s="6">
        <v>8.3699999999999992</v>
      </c>
      <c r="R411" s="6">
        <v>10.41</v>
      </c>
      <c r="S411" s="6">
        <v>1461.11</v>
      </c>
      <c r="T411" s="6">
        <v>22.43</v>
      </c>
      <c r="U411" s="6">
        <v>22.22</v>
      </c>
      <c r="V411" s="6">
        <v>8.39</v>
      </c>
      <c r="W411" s="6">
        <v>77.010000000000005</v>
      </c>
      <c r="X411" s="6">
        <v>500.5</v>
      </c>
      <c r="Y411" s="6">
        <v>5.19</v>
      </c>
      <c r="Z411" s="6">
        <v>13.08</v>
      </c>
      <c r="AA411" s="6">
        <v>8.9</v>
      </c>
      <c r="AB411" s="6">
        <v>13.01</v>
      </c>
      <c r="AC411" s="6">
        <v>32.69</v>
      </c>
      <c r="AD411" s="6">
        <v>8.93</v>
      </c>
      <c r="AE411" s="6">
        <v>11.25</v>
      </c>
      <c r="AF411" s="6">
        <v>9.44</v>
      </c>
      <c r="AG411" s="6">
        <v>24.66</v>
      </c>
      <c r="AH411" s="6">
        <v>6.95</v>
      </c>
      <c r="AI411" s="6">
        <v>19.21</v>
      </c>
      <c r="AJ411" s="6">
        <v>6.65</v>
      </c>
      <c r="AK411" s="6">
        <v>13.74</v>
      </c>
      <c r="AL411" s="6">
        <v>12</v>
      </c>
      <c r="AM411" s="6">
        <v>6.79</v>
      </c>
      <c r="AN411" s="6">
        <v>9.84</v>
      </c>
      <c r="AO411" s="6">
        <v>88.82</v>
      </c>
      <c r="AP411" s="6">
        <v>870.14</v>
      </c>
      <c r="AQ411" s="6">
        <v>1006.73</v>
      </c>
      <c r="AR411" s="6">
        <v>1395.78</v>
      </c>
      <c r="AS411" s="6">
        <v>42.4</v>
      </c>
      <c r="AT411" s="6">
        <v>692.9</v>
      </c>
      <c r="AU411" s="6">
        <v>8.7899999999999991</v>
      </c>
      <c r="AV411" s="6">
        <v>64.38</v>
      </c>
      <c r="AW411" s="6">
        <v>28.72</v>
      </c>
      <c r="AX411" s="6">
        <v>18.14</v>
      </c>
      <c r="AY411" s="6">
        <v>8.26</v>
      </c>
      <c r="AZ411" s="6">
        <v>430.55</v>
      </c>
      <c r="BA411" s="6">
        <v>22.08</v>
      </c>
      <c r="BB411" s="6">
        <v>25.66</v>
      </c>
      <c r="BC411" s="6">
        <v>47.69</v>
      </c>
      <c r="BD411" s="6">
        <v>16.73</v>
      </c>
      <c r="BE411" s="6">
        <v>8.64</v>
      </c>
      <c r="BF411" s="6">
        <v>8.9</v>
      </c>
      <c r="BG411" s="6">
        <v>23.57</v>
      </c>
      <c r="BH411" s="6">
        <v>13.87</v>
      </c>
      <c r="BI411" s="6">
        <v>9.2100000000000009</v>
      </c>
      <c r="BJ411" s="6">
        <v>6.09</v>
      </c>
      <c r="BK411" s="6">
        <v>16.62</v>
      </c>
      <c r="BL411" s="6">
        <v>21.48</v>
      </c>
      <c r="BM411" s="6">
        <v>5.08</v>
      </c>
      <c r="BN411" s="6">
        <v>10.15</v>
      </c>
      <c r="BO411" s="6">
        <v>36.83</v>
      </c>
      <c r="BP411" s="6">
        <v>28.46</v>
      </c>
      <c r="BQ411" s="6">
        <v>6.6</v>
      </c>
      <c r="BR411" s="6">
        <v>12.73</v>
      </c>
      <c r="BS411" s="6">
        <v>41.61</v>
      </c>
      <c r="BT411" s="6">
        <v>23.34</v>
      </c>
      <c r="BU411" s="6">
        <v>59.48</v>
      </c>
      <c r="BV411" s="6">
        <v>10.93</v>
      </c>
      <c r="BW411" s="6">
        <v>35.450000000000003</v>
      </c>
      <c r="BX411" s="6">
        <v>63.63</v>
      </c>
      <c r="BY411" s="6">
        <v>5.04</v>
      </c>
      <c r="BZ411" s="6">
        <v>10.48</v>
      </c>
      <c r="CA411" s="6">
        <v>27.82</v>
      </c>
      <c r="CB411" s="6">
        <v>8.1300000000000008</v>
      </c>
      <c r="CC411" s="6">
        <v>11.8</v>
      </c>
      <c r="CD411" s="6">
        <v>13.39</v>
      </c>
      <c r="CE411" s="6">
        <v>9.7899999999999991</v>
      </c>
      <c r="CF411" s="6">
        <v>5.91</v>
      </c>
      <c r="CG411" s="6">
        <v>28.86</v>
      </c>
      <c r="CH411" s="6">
        <v>8.32</v>
      </c>
      <c r="CI411" s="6">
        <v>20.72</v>
      </c>
      <c r="CJ411" s="6">
        <v>4.74</v>
      </c>
      <c r="CK411" s="6">
        <v>40.630000000000003</v>
      </c>
      <c r="CL411" s="6">
        <v>5.94</v>
      </c>
      <c r="CM411" s="6">
        <v>8.73</v>
      </c>
      <c r="CN411" s="6">
        <v>4.5</v>
      </c>
      <c r="CO411" s="6">
        <v>5.28</v>
      </c>
      <c r="CP411" s="6">
        <v>36.51</v>
      </c>
      <c r="CQ411" s="6">
        <v>6.37</v>
      </c>
      <c r="CR411" s="6">
        <v>9.1199999999999992</v>
      </c>
      <c r="CS411" s="6">
        <v>7.04</v>
      </c>
      <c r="CT411" s="6">
        <v>71.430000000000007</v>
      </c>
      <c r="CU411" s="6">
        <v>10.69</v>
      </c>
      <c r="CV411" s="6">
        <v>187.33</v>
      </c>
      <c r="CW411" s="6">
        <v>11.56</v>
      </c>
      <c r="CX411" s="6">
        <v>78.2</v>
      </c>
      <c r="CY411" s="6">
        <v>21.74</v>
      </c>
      <c r="CZ411" s="6">
        <v>57.98</v>
      </c>
      <c r="DA411" s="6">
        <v>17.72</v>
      </c>
      <c r="DB411" s="6">
        <v>7.58</v>
      </c>
      <c r="ME411" s="7"/>
    </row>
    <row r="412" spans="2:343" x14ac:dyDescent="0.2">
      <c r="B412" s="56" t="s">
        <v>11</v>
      </c>
      <c r="C412" s="6">
        <v>0.09</v>
      </c>
      <c r="D412" s="6">
        <v>0.09</v>
      </c>
      <c r="E412" s="6">
        <v>0.09</v>
      </c>
      <c r="F412" s="6">
        <v>0.09</v>
      </c>
      <c r="G412" s="6">
        <v>0.09</v>
      </c>
      <c r="H412" s="6">
        <v>0.09</v>
      </c>
      <c r="I412" s="6">
        <v>0.09</v>
      </c>
      <c r="J412" s="6">
        <v>0.09</v>
      </c>
      <c r="K412" s="6">
        <v>0.09</v>
      </c>
      <c r="L412" s="6">
        <v>0.09</v>
      </c>
      <c r="M412" s="6">
        <v>0.09</v>
      </c>
      <c r="N412" s="6">
        <v>0.09</v>
      </c>
      <c r="O412" s="6">
        <v>0.09</v>
      </c>
      <c r="P412" s="6">
        <v>0.09</v>
      </c>
      <c r="Q412" s="6">
        <v>0.09</v>
      </c>
      <c r="R412" s="6">
        <v>0.09</v>
      </c>
      <c r="S412" s="6">
        <v>0.09</v>
      </c>
      <c r="T412" s="6">
        <v>0.09</v>
      </c>
      <c r="U412" s="6">
        <v>0.09</v>
      </c>
      <c r="V412" s="6">
        <v>0.09</v>
      </c>
      <c r="W412" s="6">
        <v>0.09</v>
      </c>
      <c r="X412" s="6">
        <v>0.09</v>
      </c>
      <c r="Y412" s="6">
        <v>0.09</v>
      </c>
      <c r="Z412" s="6">
        <v>0.09</v>
      </c>
      <c r="AA412" s="6">
        <v>0.09</v>
      </c>
      <c r="AB412" s="6">
        <v>0.09</v>
      </c>
      <c r="AC412" s="6">
        <v>0.09</v>
      </c>
      <c r="AD412" s="6">
        <v>0.09</v>
      </c>
      <c r="AE412" s="6">
        <v>0.09</v>
      </c>
      <c r="AF412" s="6">
        <v>0.09</v>
      </c>
      <c r="AG412" s="6">
        <v>0.09</v>
      </c>
      <c r="AH412" s="6">
        <v>0.09</v>
      </c>
      <c r="AI412" s="6">
        <v>0.09</v>
      </c>
      <c r="AJ412" s="6">
        <v>0.09</v>
      </c>
      <c r="AK412" s="6">
        <v>0.09</v>
      </c>
      <c r="AL412" s="6">
        <v>0.09</v>
      </c>
      <c r="AM412" s="6">
        <v>0.09</v>
      </c>
      <c r="AN412" s="6">
        <v>0.09</v>
      </c>
      <c r="AO412" s="6">
        <v>0.09</v>
      </c>
      <c r="AP412" s="6">
        <v>0.09</v>
      </c>
      <c r="AQ412" s="6">
        <v>0.09</v>
      </c>
      <c r="AR412" s="6">
        <v>0.09</v>
      </c>
      <c r="AS412" s="6">
        <v>0.09</v>
      </c>
      <c r="AT412" s="6">
        <v>0.09</v>
      </c>
      <c r="AU412" s="6">
        <v>0.09</v>
      </c>
      <c r="AV412" s="6">
        <v>0.09</v>
      </c>
      <c r="AW412" s="6">
        <v>0.09</v>
      </c>
      <c r="AX412" s="6">
        <v>0.09</v>
      </c>
      <c r="AY412" s="6">
        <v>0.09</v>
      </c>
      <c r="AZ412" s="6">
        <v>0.09</v>
      </c>
      <c r="BA412" s="6">
        <v>0.09</v>
      </c>
      <c r="BB412" s="6">
        <v>0.09</v>
      </c>
      <c r="BC412" s="6">
        <v>0.09</v>
      </c>
      <c r="BD412" s="6">
        <v>0.09</v>
      </c>
      <c r="BE412" s="6">
        <v>0.09</v>
      </c>
      <c r="BF412" s="6">
        <v>0.09</v>
      </c>
      <c r="BG412" s="6">
        <v>0.09</v>
      </c>
      <c r="BH412" s="6">
        <v>0.09</v>
      </c>
      <c r="BI412" s="6">
        <v>0.09</v>
      </c>
      <c r="BJ412" s="6">
        <v>0.09</v>
      </c>
      <c r="BK412" s="6">
        <v>0.09</v>
      </c>
      <c r="BL412" s="6">
        <v>0.09</v>
      </c>
      <c r="BM412" s="6">
        <v>0.09</v>
      </c>
      <c r="BN412" s="6">
        <v>0.09</v>
      </c>
      <c r="BO412" s="6">
        <v>0.09</v>
      </c>
      <c r="BP412" s="6">
        <v>0.09</v>
      </c>
      <c r="BQ412" s="6">
        <v>0.09</v>
      </c>
      <c r="BR412" s="6">
        <v>0.09</v>
      </c>
      <c r="BS412" s="6">
        <v>0.09</v>
      </c>
      <c r="BT412" s="6">
        <v>0.09</v>
      </c>
      <c r="BU412" s="6">
        <v>0.09</v>
      </c>
      <c r="BV412" s="6">
        <v>0.09</v>
      </c>
      <c r="BW412" s="6">
        <v>0.09</v>
      </c>
      <c r="BX412" s="6">
        <v>0.09</v>
      </c>
      <c r="BY412" s="6">
        <v>0.09</v>
      </c>
      <c r="BZ412" s="6">
        <v>0.09</v>
      </c>
      <c r="CA412" s="6">
        <v>0.09</v>
      </c>
      <c r="CB412" s="6">
        <v>0.09</v>
      </c>
      <c r="CC412" s="6">
        <v>0.09</v>
      </c>
      <c r="CD412" s="6">
        <v>0.09</v>
      </c>
      <c r="CE412" s="6">
        <v>0.09</v>
      </c>
      <c r="CF412" s="6">
        <v>0.09</v>
      </c>
      <c r="CG412" s="6">
        <v>0.09</v>
      </c>
      <c r="CH412" s="6">
        <v>0.09</v>
      </c>
      <c r="CI412" s="6">
        <v>0.09</v>
      </c>
      <c r="CJ412" s="6">
        <v>0.09</v>
      </c>
      <c r="CK412" s="6">
        <v>0.09</v>
      </c>
      <c r="CL412" s="6">
        <v>0.09</v>
      </c>
      <c r="CM412" s="6">
        <v>0.09</v>
      </c>
      <c r="CN412" s="6">
        <v>0.09</v>
      </c>
      <c r="CO412" s="6">
        <v>0.09</v>
      </c>
      <c r="CP412" s="6">
        <v>0.09</v>
      </c>
      <c r="CQ412" s="6">
        <v>0.09</v>
      </c>
      <c r="CR412" s="6">
        <v>0.09</v>
      </c>
      <c r="CS412" s="6">
        <v>0.09</v>
      </c>
      <c r="CT412" s="6">
        <v>0.09</v>
      </c>
      <c r="CU412" s="6">
        <v>0.09</v>
      </c>
      <c r="CV412" s="6">
        <v>0.09</v>
      </c>
      <c r="CW412" s="6">
        <v>0.09</v>
      </c>
      <c r="CX412" s="6">
        <v>0.09</v>
      </c>
      <c r="CY412" s="6">
        <v>0.09</v>
      </c>
      <c r="CZ412" s="6">
        <v>0.09</v>
      </c>
      <c r="DA412" s="6">
        <v>0.09</v>
      </c>
      <c r="DB412" s="6">
        <v>0.09</v>
      </c>
      <c r="ME412" s="7"/>
    </row>
    <row r="413" spans="2:343" x14ac:dyDescent="0.2">
      <c r="B413" s="56" t="s">
        <v>8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1450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1000</v>
      </c>
      <c r="AR413" s="6">
        <v>1380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ME413" s="7"/>
    </row>
    <row r="414" spans="2:343" x14ac:dyDescent="0.2">
      <c r="B414" s="57" t="s">
        <v>26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0</v>
      </c>
      <c r="CE414" s="6">
        <v>0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0</v>
      </c>
      <c r="CN414" s="6">
        <v>0</v>
      </c>
      <c r="CO414" s="6">
        <v>0</v>
      </c>
      <c r="CP414" s="6">
        <v>0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ME414" s="7"/>
    </row>
    <row r="415" spans="2:343" x14ac:dyDescent="0.2">
      <c r="B415" s="56" t="s">
        <v>12</v>
      </c>
      <c r="C415" s="6">
        <v>37.78</v>
      </c>
      <c r="D415" s="6">
        <v>5.65</v>
      </c>
      <c r="E415" s="6">
        <v>10.43</v>
      </c>
      <c r="F415" s="6">
        <v>11.07</v>
      </c>
      <c r="G415" s="6">
        <v>18.04</v>
      </c>
      <c r="H415" s="6">
        <v>12.21</v>
      </c>
      <c r="I415" s="6">
        <v>32.32</v>
      </c>
      <c r="J415" s="6">
        <v>7.11</v>
      </c>
      <c r="K415" s="6">
        <v>25.37</v>
      </c>
      <c r="L415" s="6">
        <v>22.78</v>
      </c>
      <c r="M415" s="6">
        <v>7.1</v>
      </c>
      <c r="N415" s="6">
        <v>5.64</v>
      </c>
      <c r="O415" s="6">
        <v>21.48</v>
      </c>
      <c r="P415" s="6">
        <v>16.670000000000002</v>
      </c>
      <c r="Q415" s="6">
        <v>8.2799999999999994</v>
      </c>
      <c r="R415" s="6">
        <v>10.32</v>
      </c>
      <c r="S415" s="6">
        <v>11.02</v>
      </c>
      <c r="T415" s="6">
        <v>22.34</v>
      </c>
      <c r="U415" s="6">
        <v>22.13</v>
      </c>
      <c r="V415" s="6">
        <v>8.3000000000000007</v>
      </c>
      <c r="W415" s="6">
        <v>76.92</v>
      </c>
      <c r="X415" s="6">
        <v>500.41</v>
      </c>
      <c r="Y415" s="6">
        <v>5.0999999999999996</v>
      </c>
      <c r="Z415" s="6">
        <v>12.99</v>
      </c>
      <c r="AA415" s="6">
        <v>8.81</v>
      </c>
      <c r="AB415" s="6">
        <v>12.92</v>
      </c>
      <c r="AC415" s="6">
        <v>32.6</v>
      </c>
      <c r="AD415" s="6">
        <v>8.84</v>
      </c>
      <c r="AE415" s="6">
        <v>11.16</v>
      </c>
      <c r="AF415" s="6">
        <v>9.35</v>
      </c>
      <c r="AG415" s="6">
        <v>24.57</v>
      </c>
      <c r="AH415" s="6">
        <v>6.86</v>
      </c>
      <c r="AI415" s="6">
        <v>19.12</v>
      </c>
      <c r="AJ415" s="6">
        <v>6.56</v>
      </c>
      <c r="AK415" s="6">
        <v>13.65</v>
      </c>
      <c r="AL415" s="6">
        <v>11.91</v>
      </c>
      <c r="AM415" s="6">
        <v>6.7</v>
      </c>
      <c r="AN415" s="6">
        <v>9.75</v>
      </c>
      <c r="AO415" s="6">
        <v>88.73</v>
      </c>
      <c r="AP415" s="6">
        <v>870.05</v>
      </c>
      <c r="AQ415" s="6">
        <v>6.64</v>
      </c>
      <c r="AR415" s="6">
        <v>15.69</v>
      </c>
      <c r="AS415" s="6">
        <v>42.31</v>
      </c>
      <c r="AT415" s="6">
        <v>692.81</v>
      </c>
      <c r="AU415" s="6">
        <v>8.6999999999999993</v>
      </c>
      <c r="AV415" s="6">
        <v>64.290000000000006</v>
      </c>
      <c r="AW415" s="6">
        <v>28.63</v>
      </c>
      <c r="AX415" s="6">
        <v>18.05</v>
      </c>
      <c r="AY415" s="6">
        <v>8.17</v>
      </c>
      <c r="AZ415" s="6">
        <v>430.46</v>
      </c>
      <c r="BA415" s="6">
        <v>21.99</v>
      </c>
      <c r="BB415" s="6">
        <v>25.57</v>
      </c>
      <c r="BC415" s="6">
        <v>47.6</v>
      </c>
      <c r="BD415" s="6">
        <v>16.64</v>
      </c>
      <c r="BE415" s="6">
        <v>8.5500000000000007</v>
      </c>
      <c r="BF415" s="6">
        <v>8.81</v>
      </c>
      <c r="BG415" s="6">
        <v>23.48</v>
      </c>
      <c r="BH415" s="6">
        <v>13.78</v>
      </c>
      <c r="BI415" s="6">
        <v>9.1199999999999992</v>
      </c>
      <c r="BJ415" s="6">
        <v>6</v>
      </c>
      <c r="BK415" s="6">
        <v>16.53</v>
      </c>
      <c r="BL415" s="6">
        <v>21.39</v>
      </c>
      <c r="BM415" s="6">
        <v>4.99</v>
      </c>
      <c r="BN415" s="6">
        <v>10.06</v>
      </c>
      <c r="BO415" s="6">
        <v>36.74</v>
      </c>
      <c r="BP415" s="6">
        <v>28.37</v>
      </c>
      <c r="BQ415" s="6">
        <v>6.51</v>
      </c>
      <c r="BR415" s="6">
        <v>12.64</v>
      </c>
      <c r="BS415" s="6">
        <v>41.52</v>
      </c>
      <c r="BT415" s="6">
        <v>23.25</v>
      </c>
      <c r="BU415" s="6">
        <v>59.39</v>
      </c>
      <c r="BV415" s="6">
        <v>10.84</v>
      </c>
      <c r="BW415" s="6">
        <v>35.36</v>
      </c>
      <c r="BX415" s="6">
        <v>63.54</v>
      </c>
      <c r="BY415" s="6">
        <v>4.95</v>
      </c>
      <c r="BZ415" s="6">
        <v>10.39</v>
      </c>
      <c r="CA415" s="6">
        <v>27.73</v>
      </c>
      <c r="CB415" s="6">
        <v>8.0399999999999991</v>
      </c>
      <c r="CC415" s="6">
        <v>11.71</v>
      </c>
      <c r="CD415" s="6">
        <v>13.3</v>
      </c>
      <c r="CE415" s="6">
        <v>9.6999999999999993</v>
      </c>
      <c r="CF415" s="6">
        <v>5.82</v>
      </c>
      <c r="CG415" s="6">
        <v>28.77</v>
      </c>
      <c r="CH415" s="6">
        <v>8.23</v>
      </c>
      <c r="CI415" s="6">
        <v>20.63</v>
      </c>
      <c r="CJ415" s="6">
        <v>4.6500000000000004</v>
      </c>
      <c r="CK415" s="6">
        <v>40.54</v>
      </c>
      <c r="CL415" s="6">
        <v>5.85</v>
      </c>
      <c r="CM415" s="6">
        <v>8.64</v>
      </c>
      <c r="CN415" s="6">
        <v>4.41</v>
      </c>
      <c r="CO415" s="6">
        <v>5.19</v>
      </c>
      <c r="CP415" s="6">
        <v>36.42</v>
      </c>
      <c r="CQ415" s="6">
        <v>6.28</v>
      </c>
      <c r="CR415" s="6">
        <v>9.0299999999999994</v>
      </c>
      <c r="CS415" s="6">
        <v>6.95</v>
      </c>
      <c r="CT415" s="6">
        <v>71.34</v>
      </c>
      <c r="CU415" s="6">
        <v>10.6</v>
      </c>
      <c r="CV415" s="6">
        <v>187.24</v>
      </c>
      <c r="CW415" s="6">
        <v>11.47</v>
      </c>
      <c r="CX415" s="6">
        <v>78.11</v>
      </c>
      <c r="CY415" s="6">
        <v>21.65</v>
      </c>
      <c r="CZ415" s="6">
        <v>57.89</v>
      </c>
      <c r="DA415" s="6">
        <v>17.63</v>
      </c>
      <c r="DB415" s="6">
        <v>7.49</v>
      </c>
      <c r="ME415" s="7"/>
    </row>
    <row r="416" spans="2:343" x14ac:dyDescent="0.2">
      <c r="B416" s="56" t="s">
        <v>13</v>
      </c>
      <c r="C416" s="6">
        <v>8.09</v>
      </c>
      <c r="D416" s="6">
        <v>8.09</v>
      </c>
      <c r="E416" s="6">
        <v>8.09</v>
      </c>
      <c r="F416" s="6">
        <v>8.09</v>
      </c>
      <c r="G416" s="6">
        <v>8.09</v>
      </c>
      <c r="H416" s="6">
        <v>8.09</v>
      </c>
      <c r="I416" s="6">
        <v>8.09</v>
      </c>
      <c r="J416" s="6">
        <v>8.09</v>
      </c>
      <c r="K416" s="6">
        <v>8.09</v>
      </c>
      <c r="L416" s="6">
        <v>8.09</v>
      </c>
      <c r="M416" s="6">
        <v>8.09</v>
      </c>
      <c r="N416" s="6">
        <v>8.09</v>
      </c>
      <c r="O416" s="6">
        <v>8.09</v>
      </c>
      <c r="P416" s="6">
        <v>8.09</v>
      </c>
      <c r="Q416" s="6">
        <v>8.09</v>
      </c>
      <c r="R416" s="6">
        <v>8.09</v>
      </c>
      <c r="S416" s="6">
        <v>8.09</v>
      </c>
      <c r="T416" s="6">
        <v>8.09</v>
      </c>
      <c r="U416" s="6">
        <v>8.09</v>
      </c>
      <c r="V416" s="6">
        <v>8.09</v>
      </c>
      <c r="W416" s="6">
        <v>8.09</v>
      </c>
      <c r="X416" s="6">
        <v>8.09</v>
      </c>
      <c r="Y416" s="6">
        <v>8.09</v>
      </c>
      <c r="Z416" s="6">
        <v>8.09</v>
      </c>
      <c r="AA416" s="6">
        <v>8.09</v>
      </c>
      <c r="AB416" s="6">
        <v>8.09</v>
      </c>
      <c r="AC416" s="6">
        <v>8.09</v>
      </c>
      <c r="AD416" s="6">
        <v>8.09</v>
      </c>
      <c r="AE416" s="6">
        <v>8.09</v>
      </c>
      <c r="AF416" s="6">
        <v>8.09</v>
      </c>
      <c r="AG416" s="6">
        <v>8.09</v>
      </c>
      <c r="AH416" s="6">
        <v>8.09</v>
      </c>
      <c r="AI416" s="6">
        <v>8.09</v>
      </c>
      <c r="AJ416" s="6">
        <v>8.09</v>
      </c>
      <c r="AK416" s="6">
        <v>8.09</v>
      </c>
      <c r="AL416" s="6">
        <v>8.09</v>
      </c>
      <c r="AM416" s="6">
        <v>8.09</v>
      </c>
      <c r="AN416" s="6">
        <v>8.09</v>
      </c>
      <c r="AO416" s="6">
        <v>8.09</v>
      </c>
      <c r="AP416" s="6">
        <v>8.09</v>
      </c>
      <c r="AQ416" s="6">
        <v>8.09</v>
      </c>
      <c r="AR416" s="6">
        <v>8.09</v>
      </c>
      <c r="AS416" s="6">
        <v>8.09</v>
      </c>
      <c r="AT416" s="6">
        <v>8.09</v>
      </c>
      <c r="AU416" s="6">
        <v>8.09</v>
      </c>
      <c r="AV416" s="6">
        <v>8.09</v>
      </c>
      <c r="AW416" s="6">
        <v>8.09</v>
      </c>
      <c r="AX416" s="6">
        <v>8.09</v>
      </c>
      <c r="AY416" s="6">
        <v>8.09</v>
      </c>
      <c r="AZ416" s="6">
        <v>8.09</v>
      </c>
      <c r="BA416" s="6">
        <v>8.09</v>
      </c>
      <c r="BB416" s="6">
        <v>8.09</v>
      </c>
      <c r="BC416" s="6">
        <v>8.09</v>
      </c>
      <c r="BD416" s="6">
        <v>8.09</v>
      </c>
      <c r="BE416" s="6">
        <v>8.09</v>
      </c>
      <c r="BF416" s="6">
        <v>8.09</v>
      </c>
      <c r="BG416" s="6">
        <v>8.09</v>
      </c>
      <c r="BH416" s="6">
        <v>8.09</v>
      </c>
      <c r="BI416" s="6">
        <v>8.09</v>
      </c>
      <c r="BJ416" s="6">
        <v>8.09</v>
      </c>
      <c r="BK416" s="6">
        <v>8.09</v>
      </c>
      <c r="BL416" s="6">
        <v>8.09</v>
      </c>
      <c r="BM416" s="6">
        <v>8.09</v>
      </c>
      <c r="BN416" s="6">
        <v>8.09</v>
      </c>
      <c r="BO416" s="6">
        <v>8.09</v>
      </c>
      <c r="BP416" s="6">
        <v>8.09</v>
      </c>
      <c r="BQ416" s="6">
        <v>8.09</v>
      </c>
      <c r="BR416" s="6">
        <v>8.09</v>
      </c>
      <c r="BS416" s="6">
        <v>8.09</v>
      </c>
      <c r="BT416" s="6">
        <v>8.09</v>
      </c>
      <c r="BU416" s="6">
        <v>8.09</v>
      </c>
      <c r="BV416" s="6">
        <v>8.09</v>
      </c>
      <c r="BW416" s="6">
        <v>8.09</v>
      </c>
      <c r="BX416" s="6">
        <v>8.09</v>
      </c>
      <c r="BY416" s="6">
        <v>8.09</v>
      </c>
      <c r="BZ416" s="6">
        <v>8.09</v>
      </c>
      <c r="CA416" s="6">
        <v>8.09</v>
      </c>
      <c r="CB416" s="6">
        <v>8.09</v>
      </c>
      <c r="CC416" s="6">
        <v>8.09</v>
      </c>
      <c r="CD416" s="6">
        <v>8.09</v>
      </c>
      <c r="CE416" s="6">
        <v>8.09</v>
      </c>
      <c r="CF416" s="6">
        <v>8.09</v>
      </c>
      <c r="CG416" s="6">
        <v>8.09</v>
      </c>
      <c r="CH416" s="6">
        <v>8.09</v>
      </c>
      <c r="CI416" s="6">
        <v>8.09</v>
      </c>
      <c r="CJ416" s="6">
        <v>8.09</v>
      </c>
      <c r="CK416" s="6">
        <v>8.09</v>
      </c>
      <c r="CL416" s="6">
        <v>8.09</v>
      </c>
      <c r="CM416" s="6">
        <v>8.09</v>
      </c>
      <c r="CN416" s="6">
        <v>8.09</v>
      </c>
      <c r="CO416" s="6">
        <v>8.09</v>
      </c>
      <c r="CP416" s="6">
        <v>8.09</v>
      </c>
      <c r="CQ416" s="6">
        <v>8.09</v>
      </c>
      <c r="CR416" s="6">
        <v>8.09</v>
      </c>
      <c r="CS416" s="6">
        <v>8.09</v>
      </c>
      <c r="CT416" s="6">
        <v>8.09</v>
      </c>
      <c r="CU416" s="6">
        <v>8.09</v>
      </c>
      <c r="CV416" s="6">
        <v>8.09</v>
      </c>
      <c r="CW416" s="6">
        <v>8.09</v>
      </c>
      <c r="CX416" s="6">
        <v>8.09</v>
      </c>
      <c r="CY416" s="6">
        <v>8.09</v>
      </c>
      <c r="CZ416" s="6">
        <v>8.09</v>
      </c>
      <c r="DA416" s="6">
        <v>8.09</v>
      </c>
      <c r="DB416" s="6">
        <v>8.09</v>
      </c>
      <c r="ME416" s="7"/>
    </row>
    <row r="417" spans="2:343" x14ac:dyDescent="0.2">
      <c r="B417" s="56" t="s">
        <v>14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6">
        <v>0</v>
      </c>
      <c r="BT417" s="6">
        <v>0</v>
      </c>
      <c r="BU417" s="6">
        <v>0</v>
      </c>
      <c r="BV417" s="6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</v>
      </c>
      <c r="CE417" s="6">
        <v>0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0</v>
      </c>
      <c r="CN417" s="6">
        <v>0</v>
      </c>
      <c r="CO417" s="6">
        <v>0</v>
      </c>
      <c r="CP417" s="6">
        <v>0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ME417" s="7"/>
    </row>
    <row r="418" spans="2:343" x14ac:dyDescent="0.2">
      <c r="B418" s="55"/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0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6">
        <v>0</v>
      </c>
      <c r="BT418" s="6">
        <v>0</v>
      </c>
      <c r="BU418" s="6">
        <v>0</v>
      </c>
      <c r="BV418" s="6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</v>
      </c>
      <c r="CE418" s="6">
        <v>0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0</v>
      </c>
      <c r="CL418" s="6">
        <v>0</v>
      </c>
      <c r="CM418" s="6">
        <v>0</v>
      </c>
      <c r="CN418" s="6">
        <v>0</v>
      </c>
      <c r="CO418" s="6">
        <v>0</v>
      </c>
      <c r="CP418" s="6">
        <v>0</v>
      </c>
      <c r="CQ418" s="6">
        <v>0</v>
      </c>
      <c r="CR418" s="6">
        <v>0</v>
      </c>
      <c r="CS418" s="6">
        <v>0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ME418" s="7"/>
    </row>
    <row r="419" spans="2:343" x14ac:dyDescent="0.2">
      <c r="B419" s="60" t="s">
        <v>32</v>
      </c>
      <c r="C419" s="6">
        <v>-78065.41</v>
      </c>
      <c r="D419" s="6">
        <v>-87168.94</v>
      </c>
      <c r="E419" s="6">
        <v>-94023.65</v>
      </c>
      <c r="F419" s="6">
        <v>-96751.15</v>
      </c>
      <c r="G419" s="6">
        <v>-97157.14</v>
      </c>
      <c r="H419" s="6">
        <v>-97734.14</v>
      </c>
      <c r="I419" s="6">
        <v>-96135.07</v>
      </c>
      <c r="J419" s="6">
        <v>-97877.09</v>
      </c>
      <c r="K419" s="6">
        <v>-101347.45</v>
      </c>
      <c r="L419" s="6">
        <v>-102074.58</v>
      </c>
      <c r="M419" s="6">
        <v>-103346.5</v>
      </c>
      <c r="N419" s="6">
        <v>-109173.6</v>
      </c>
      <c r="O419" s="6">
        <v>-114018.04</v>
      </c>
      <c r="P419" s="6">
        <v>-109432.21</v>
      </c>
      <c r="Q419" s="6">
        <v>-95254.01</v>
      </c>
      <c r="R419" s="6">
        <v>-84855.11</v>
      </c>
      <c r="S419" s="6">
        <v>-90220.26</v>
      </c>
      <c r="T419" s="6">
        <v>-95257.62</v>
      </c>
      <c r="U419" s="6">
        <v>-93925.4</v>
      </c>
      <c r="V419" s="6">
        <v>-108113.22</v>
      </c>
      <c r="W419" s="6">
        <v>-112413.15</v>
      </c>
      <c r="X419" s="6">
        <v>-115014.19</v>
      </c>
      <c r="Y419" s="6">
        <v>-112928.11</v>
      </c>
      <c r="Z419" s="6">
        <v>-114136.36</v>
      </c>
      <c r="AA419" s="6">
        <v>-126463.73</v>
      </c>
      <c r="AB419" s="6">
        <v>-130314.91</v>
      </c>
      <c r="AC419" s="6">
        <v>-134877.04999999999</v>
      </c>
      <c r="AD419" s="6">
        <v>-135456.95999999999</v>
      </c>
      <c r="AE419" s="6">
        <v>-141096.68</v>
      </c>
      <c r="AF419" s="6">
        <v>-141768.25</v>
      </c>
      <c r="AG419" s="6">
        <v>-151454.13</v>
      </c>
      <c r="AH419" s="6">
        <v>-180258.48</v>
      </c>
      <c r="AI419" s="6">
        <v>-170959.48</v>
      </c>
      <c r="AJ419" s="6">
        <v>-184478.35</v>
      </c>
      <c r="AK419" s="6">
        <v>-205653.13</v>
      </c>
      <c r="AL419" s="6">
        <v>-217792.67</v>
      </c>
      <c r="AM419" s="6">
        <v>-228491.83</v>
      </c>
      <c r="AN419" s="6">
        <v>-219701</v>
      </c>
      <c r="AO419" s="6">
        <v>-228738.98</v>
      </c>
      <c r="AP419" s="6">
        <v>-241973.73</v>
      </c>
      <c r="AQ419" s="6">
        <v>-267078.23</v>
      </c>
      <c r="AR419" s="6">
        <v>-260895.58</v>
      </c>
      <c r="AS419" s="6">
        <v>-276040.78000000003</v>
      </c>
      <c r="AT419" s="6">
        <v>-270985.81</v>
      </c>
      <c r="AU419" s="6">
        <v>-255489</v>
      </c>
      <c r="AV419" s="6">
        <v>-278258.56</v>
      </c>
      <c r="AW419" s="6">
        <v>-269712.78000000003</v>
      </c>
      <c r="AX419" s="6">
        <v>-272100.87</v>
      </c>
      <c r="AY419" s="6">
        <v>-240824.32000000001</v>
      </c>
      <c r="AZ419" s="6">
        <v>-240649.07</v>
      </c>
      <c r="BA419" s="6">
        <v>-257990.63</v>
      </c>
      <c r="BB419" s="6">
        <v>-303973.3</v>
      </c>
      <c r="BC419" s="6">
        <v>-315986.34999999998</v>
      </c>
      <c r="BD419" s="6">
        <v>-307486.5</v>
      </c>
      <c r="BE419" s="6">
        <v>-306615.84000000003</v>
      </c>
      <c r="BF419" s="6">
        <v>-301004.06</v>
      </c>
      <c r="BG419" s="6">
        <v>-294302.27</v>
      </c>
      <c r="BH419" s="6">
        <v>-296541.21000000002</v>
      </c>
      <c r="BI419" s="6">
        <v>-295900.11</v>
      </c>
      <c r="BJ419" s="6">
        <v>-319418.49</v>
      </c>
      <c r="BK419" s="6">
        <v>-302125.59000000003</v>
      </c>
      <c r="BL419" s="6">
        <v>-297685.86</v>
      </c>
      <c r="BM419" s="6">
        <v>-317505.68</v>
      </c>
      <c r="BN419" s="6">
        <v>-323060.63</v>
      </c>
      <c r="BO419" s="6">
        <v>-334201.05</v>
      </c>
      <c r="BP419" s="6">
        <v>-332865.15999999997</v>
      </c>
      <c r="BQ419" s="6">
        <v>-328931.87</v>
      </c>
      <c r="BR419" s="6">
        <v>-339507.36</v>
      </c>
      <c r="BS419" s="6">
        <v>-361910.13</v>
      </c>
      <c r="BT419" s="6">
        <v>-330065.19</v>
      </c>
      <c r="BU419" s="6">
        <v>-330255.59000000003</v>
      </c>
      <c r="BV419" s="6">
        <v>-329447.89</v>
      </c>
      <c r="BW419" s="6">
        <v>-333372.26</v>
      </c>
      <c r="BX419" s="6">
        <v>-343229.24</v>
      </c>
      <c r="BY419" s="6">
        <v>-353919.16</v>
      </c>
      <c r="BZ419" s="6">
        <v>-361231.33</v>
      </c>
      <c r="CA419" s="6">
        <v>-357682.89</v>
      </c>
      <c r="CB419" s="6">
        <v>-369713.54</v>
      </c>
      <c r="CC419" s="6">
        <v>-366790.72</v>
      </c>
      <c r="CD419" s="6">
        <v>-367305.01</v>
      </c>
      <c r="CE419" s="6">
        <v>-380991.53</v>
      </c>
      <c r="CF419" s="6">
        <v>-392239.85</v>
      </c>
      <c r="CG419" s="6">
        <v>-383866.87</v>
      </c>
      <c r="CH419" s="6">
        <v>-374900.11</v>
      </c>
      <c r="CI419" s="6">
        <v>-379987.53</v>
      </c>
      <c r="CJ419" s="6">
        <v>-388792.56</v>
      </c>
      <c r="CK419" s="6">
        <v>-378796.49</v>
      </c>
      <c r="CL419" s="6">
        <v>-359820.3</v>
      </c>
      <c r="CM419" s="6">
        <v>-355367.03</v>
      </c>
      <c r="CN419" s="6">
        <v>-355831.81</v>
      </c>
      <c r="CO419" s="6">
        <v>-354027.32</v>
      </c>
      <c r="CP419" s="6">
        <v>-349512.21</v>
      </c>
      <c r="CQ419" s="6">
        <v>-340757.79</v>
      </c>
      <c r="CR419" s="6">
        <v>-324542.43</v>
      </c>
      <c r="CS419" s="6">
        <v>-324041.45</v>
      </c>
      <c r="CT419" s="6">
        <v>-341264.97</v>
      </c>
      <c r="CU419" s="6">
        <v>-317837.59999999998</v>
      </c>
      <c r="CV419" s="6">
        <v>-338859.72</v>
      </c>
      <c r="CW419" s="6">
        <v>-336131.54</v>
      </c>
      <c r="CX419" s="6">
        <v>-326087.78999999998</v>
      </c>
      <c r="CY419" s="6">
        <v>-335743.08</v>
      </c>
      <c r="CZ419" s="6">
        <v>-311163.46999999997</v>
      </c>
      <c r="DA419" s="6">
        <v>-328877.62</v>
      </c>
      <c r="DB419" s="6">
        <v>-348201.62</v>
      </c>
      <c r="ME419" s="7"/>
    </row>
    <row r="420" spans="2:343" x14ac:dyDescent="0.2">
      <c r="B420" s="57" t="s">
        <v>33</v>
      </c>
      <c r="C420" s="6">
        <v>-76843.34</v>
      </c>
      <c r="D420" s="6">
        <v>-85946.87</v>
      </c>
      <c r="E420" s="6">
        <v>-92801.69</v>
      </c>
      <c r="F420" s="6">
        <v>-95529.16</v>
      </c>
      <c r="G420" s="6">
        <v>-95935.16</v>
      </c>
      <c r="H420" s="6">
        <v>-96512.26</v>
      </c>
      <c r="I420" s="6">
        <v>-94913.1</v>
      </c>
      <c r="J420" s="6">
        <v>-96655.039999999994</v>
      </c>
      <c r="K420" s="6">
        <v>-99979.06</v>
      </c>
      <c r="L420" s="6">
        <v>-100706.07</v>
      </c>
      <c r="M420" s="6">
        <v>-101977.97</v>
      </c>
      <c r="N420" s="6">
        <v>-107805.19</v>
      </c>
      <c r="O420" s="6">
        <v>-112649.75</v>
      </c>
      <c r="P420" s="6">
        <v>-108063.95</v>
      </c>
      <c r="Q420" s="6">
        <v>-93885.73</v>
      </c>
      <c r="R420" s="6">
        <v>-83486.740000000005</v>
      </c>
      <c r="S420" s="6">
        <v>-88851.97</v>
      </c>
      <c r="T420" s="6">
        <v>-93889.32</v>
      </c>
      <c r="U420" s="6">
        <v>-92557.17</v>
      </c>
      <c r="V420" s="6">
        <v>-106745.05</v>
      </c>
      <c r="W420" s="6">
        <v>-111045.01</v>
      </c>
      <c r="X420" s="6">
        <v>-113646.24</v>
      </c>
      <c r="Y420" s="6">
        <v>-111560.15</v>
      </c>
      <c r="Z420" s="6">
        <v>-112909.08</v>
      </c>
      <c r="AA420" s="6">
        <v>-125237.63</v>
      </c>
      <c r="AB420" s="6">
        <v>-129088.84</v>
      </c>
      <c r="AC420" s="6">
        <v>-133651</v>
      </c>
      <c r="AD420" s="6">
        <v>-134230.88</v>
      </c>
      <c r="AE420" s="6">
        <v>-139870.59</v>
      </c>
      <c r="AF420" s="6">
        <v>-140542.17000000001</v>
      </c>
      <c r="AG420" s="6">
        <v>-150228</v>
      </c>
      <c r="AH420" s="6">
        <v>-179032.35</v>
      </c>
      <c r="AI420" s="6">
        <v>-169733.37</v>
      </c>
      <c r="AJ420" s="6">
        <v>-183252.23</v>
      </c>
      <c r="AK420" s="6">
        <v>-204445.21</v>
      </c>
      <c r="AL420" s="6">
        <v>-216584.73</v>
      </c>
      <c r="AM420" s="6">
        <v>-227283.92</v>
      </c>
      <c r="AN420" s="6">
        <v>-218493.1</v>
      </c>
      <c r="AO420" s="6">
        <v>-227531.11</v>
      </c>
      <c r="AP420" s="6">
        <v>-240765.88</v>
      </c>
      <c r="AQ420" s="6">
        <v>-265870.37</v>
      </c>
      <c r="AR420" s="6">
        <v>-259687.72</v>
      </c>
      <c r="AS420" s="6">
        <v>-274832.90999999997</v>
      </c>
      <c r="AT420" s="6">
        <v>-269777.94</v>
      </c>
      <c r="AU420" s="6">
        <v>-254281.18</v>
      </c>
      <c r="AV420" s="6">
        <v>-277050.76</v>
      </c>
      <c r="AW420" s="6">
        <v>-268504.96000000002</v>
      </c>
      <c r="AX420" s="6">
        <v>-270893.03000000003</v>
      </c>
      <c r="AY420" s="6">
        <v>-239616.48</v>
      </c>
      <c r="AZ420" s="6">
        <v>-239770.95</v>
      </c>
      <c r="BA420" s="6">
        <v>-257153.68</v>
      </c>
      <c r="BB420" s="6">
        <v>-303138.75</v>
      </c>
      <c r="BC420" s="6">
        <v>-315151.8</v>
      </c>
      <c r="BD420" s="6">
        <v>-306651.95</v>
      </c>
      <c r="BE420" s="6">
        <v>-305788.14</v>
      </c>
      <c r="BF420" s="6">
        <v>-300176.36</v>
      </c>
      <c r="BG420" s="6">
        <v>-293474.57</v>
      </c>
      <c r="BH420" s="6">
        <v>-295713.51</v>
      </c>
      <c r="BI420" s="6">
        <v>-295072.40999999997</v>
      </c>
      <c r="BJ420" s="6">
        <v>-318590.78999999998</v>
      </c>
      <c r="BK420" s="6">
        <v>-301297.90000000002</v>
      </c>
      <c r="BL420" s="6">
        <v>-296858.15999999997</v>
      </c>
      <c r="BM420" s="6">
        <v>-316677.98</v>
      </c>
      <c r="BN420" s="6">
        <v>-322232.93</v>
      </c>
      <c r="BO420" s="6">
        <v>-333373.36</v>
      </c>
      <c r="BP420" s="6">
        <v>-332037.46000000002</v>
      </c>
      <c r="BQ420" s="6">
        <v>-328104.18</v>
      </c>
      <c r="BR420" s="6">
        <v>-338679.66</v>
      </c>
      <c r="BS420" s="6">
        <v>-361082.43</v>
      </c>
      <c r="BT420" s="6">
        <v>-329237.49</v>
      </c>
      <c r="BU420" s="6">
        <v>-329427.89</v>
      </c>
      <c r="BV420" s="6">
        <v>-328620.19</v>
      </c>
      <c r="BW420" s="6">
        <v>-332544.56</v>
      </c>
      <c r="BX420" s="6">
        <v>-342401.54</v>
      </c>
      <c r="BY420" s="6">
        <v>-353091.46</v>
      </c>
      <c r="BZ420" s="6">
        <v>-360403.63</v>
      </c>
      <c r="CA420" s="6">
        <v>-356855.99</v>
      </c>
      <c r="CB420" s="6">
        <v>-368886.64</v>
      </c>
      <c r="CC420" s="6">
        <v>-365963.82</v>
      </c>
      <c r="CD420" s="6">
        <v>-366478.11</v>
      </c>
      <c r="CE420" s="6">
        <v>-380164.63</v>
      </c>
      <c r="CF420" s="6">
        <v>-391412.95</v>
      </c>
      <c r="CG420" s="6">
        <v>-383039.97</v>
      </c>
      <c r="CH420" s="6">
        <v>-374073.21</v>
      </c>
      <c r="CI420" s="6">
        <v>-379160.63</v>
      </c>
      <c r="CJ420" s="6">
        <v>-387965.66</v>
      </c>
      <c r="CK420" s="6">
        <v>-377969.59</v>
      </c>
      <c r="CL420" s="6">
        <v>-358993.39</v>
      </c>
      <c r="CM420" s="6">
        <v>-354540.12</v>
      </c>
      <c r="CN420" s="6">
        <v>-355004.9</v>
      </c>
      <c r="CO420" s="6">
        <v>-353200.42</v>
      </c>
      <c r="CP420" s="6">
        <v>-348685.3</v>
      </c>
      <c r="CQ420" s="6">
        <v>-339930.89</v>
      </c>
      <c r="CR420" s="6">
        <v>-323715.53000000003</v>
      </c>
      <c r="CS420" s="6">
        <v>-323214.55</v>
      </c>
      <c r="CT420" s="6">
        <v>-340438.07</v>
      </c>
      <c r="CU420" s="6">
        <v>-317010.69</v>
      </c>
      <c r="CV420" s="6">
        <v>-338032.82</v>
      </c>
      <c r="CW420" s="6">
        <v>-335304.64</v>
      </c>
      <c r="CX420" s="6">
        <v>-325260.89</v>
      </c>
      <c r="CY420" s="6">
        <v>-334916.18</v>
      </c>
      <c r="CZ420" s="6">
        <v>-310444.27</v>
      </c>
      <c r="DA420" s="6">
        <v>-328158.42</v>
      </c>
      <c r="DB420" s="6">
        <v>-347483.17</v>
      </c>
      <c r="ME420" s="7"/>
    </row>
    <row r="421" spans="2:343" x14ac:dyDescent="0.2">
      <c r="B421" s="57" t="s">
        <v>34</v>
      </c>
      <c r="C421" s="6">
        <v>-1222.07</v>
      </c>
      <c r="D421" s="6">
        <v>-1222.07</v>
      </c>
      <c r="E421" s="6">
        <v>-1221.96</v>
      </c>
      <c r="F421" s="6">
        <v>-1221.99</v>
      </c>
      <c r="G421" s="6">
        <v>-1221.98</v>
      </c>
      <c r="H421" s="6">
        <v>-1221.8800000000001</v>
      </c>
      <c r="I421" s="6">
        <v>-1221.97</v>
      </c>
      <c r="J421" s="6">
        <v>-1222.05</v>
      </c>
      <c r="K421" s="6">
        <v>-1368.39</v>
      </c>
      <c r="L421" s="6">
        <v>-1368.51</v>
      </c>
      <c r="M421" s="6">
        <v>-1368.53</v>
      </c>
      <c r="N421" s="6">
        <v>-1368.41</v>
      </c>
      <c r="O421" s="6">
        <v>-1368.29</v>
      </c>
      <c r="P421" s="6">
        <v>-1368.26</v>
      </c>
      <c r="Q421" s="6">
        <v>-1368.28</v>
      </c>
      <c r="R421" s="6">
        <v>-1368.37</v>
      </c>
      <c r="S421" s="6">
        <v>-1368.29</v>
      </c>
      <c r="T421" s="6">
        <v>-1368.3</v>
      </c>
      <c r="U421" s="6">
        <v>-1368.23</v>
      </c>
      <c r="V421" s="6">
        <v>-1368.17</v>
      </c>
      <c r="W421" s="6">
        <v>-1368.14</v>
      </c>
      <c r="X421" s="6">
        <v>-1367.95</v>
      </c>
      <c r="Y421" s="6">
        <v>-1367.96</v>
      </c>
      <c r="Z421" s="6">
        <v>-1227.28</v>
      </c>
      <c r="AA421" s="6">
        <v>-1226.0999999999999</v>
      </c>
      <c r="AB421" s="6">
        <v>-1226.07</v>
      </c>
      <c r="AC421" s="6">
        <v>-1226.05</v>
      </c>
      <c r="AD421" s="6">
        <v>-1226.08</v>
      </c>
      <c r="AE421" s="6">
        <v>-1226.0899999999999</v>
      </c>
      <c r="AF421" s="6">
        <v>-1226.08</v>
      </c>
      <c r="AG421" s="6">
        <v>-1226.1300000000001</v>
      </c>
      <c r="AH421" s="6">
        <v>-1226.1300000000001</v>
      </c>
      <c r="AI421" s="6">
        <v>-1226.1099999999999</v>
      </c>
      <c r="AJ421" s="6">
        <v>-1226.1199999999999</v>
      </c>
      <c r="AK421" s="6">
        <v>-1207.92</v>
      </c>
      <c r="AL421" s="6">
        <v>-1207.94</v>
      </c>
      <c r="AM421" s="6">
        <v>-1207.9100000000001</v>
      </c>
      <c r="AN421" s="6">
        <v>-1207.9000000000001</v>
      </c>
      <c r="AO421" s="6">
        <v>-1207.8699999999999</v>
      </c>
      <c r="AP421" s="6">
        <v>-1207.8499999999999</v>
      </c>
      <c r="AQ421" s="6">
        <v>-1207.8599999999999</v>
      </c>
      <c r="AR421" s="6">
        <v>-1207.8599999999999</v>
      </c>
      <c r="AS421" s="6">
        <v>-1207.8699999999999</v>
      </c>
      <c r="AT421" s="6">
        <v>-1207.8699999999999</v>
      </c>
      <c r="AU421" s="6">
        <v>-1207.82</v>
      </c>
      <c r="AV421" s="6">
        <v>-1207.8</v>
      </c>
      <c r="AW421" s="6">
        <v>-1207.82</v>
      </c>
      <c r="AX421" s="6">
        <v>-1207.8399999999999</v>
      </c>
      <c r="AY421" s="6">
        <v>-1207.8399999999999</v>
      </c>
      <c r="AZ421" s="6">
        <v>-878.12</v>
      </c>
      <c r="BA421" s="6">
        <v>-836.95</v>
      </c>
      <c r="BB421" s="6">
        <v>-834.55</v>
      </c>
      <c r="BC421" s="6">
        <v>-834.55</v>
      </c>
      <c r="BD421" s="6">
        <v>-834.55</v>
      </c>
      <c r="BE421" s="6">
        <v>-827.7</v>
      </c>
      <c r="BF421" s="6">
        <v>-827.7</v>
      </c>
      <c r="BG421" s="6">
        <v>-827.7</v>
      </c>
      <c r="BH421" s="6">
        <v>-827.7</v>
      </c>
      <c r="BI421" s="6">
        <v>-827.7</v>
      </c>
      <c r="BJ421" s="6">
        <v>-827.7</v>
      </c>
      <c r="BK421" s="6">
        <v>-827.69</v>
      </c>
      <c r="BL421" s="6">
        <v>-827.7</v>
      </c>
      <c r="BM421" s="6">
        <v>-827.7</v>
      </c>
      <c r="BN421" s="6">
        <v>-827.7</v>
      </c>
      <c r="BO421" s="6">
        <v>-827.69</v>
      </c>
      <c r="BP421" s="6">
        <v>-827.7</v>
      </c>
      <c r="BQ421" s="6">
        <v>-827.69</v>
      </c>
      <c r="BR421" s="6">
        <v>-827.7</v>
      </c>
      <c r="BS421" s="6">
        <v>-827.7</v>
      </c>
      <c r="BT421" s="6">
        <v>-827.7</v>
      </c>
      <c r="BU421" s="6">
        <v>-827.7</v>
      </c>
      <c r="BV421" s="6">
        <v>-827.7</v>
      </c>
      <c r="BW421" s="6">
        <v>-827.7</v>
      </c>
      <c r="BX421" s="6">
        <v>-827.7</v>
      </c>
      <c r="BY421" s="6">
        <v>-827.7</v>
      </c>
      <c r="BZ421" s="6">
        <v>-827.7</v>
      </c>
      <c r="CA421" s="6">
        <v>-826.9</v>
      </c>
      <c r="CB421" s="6">
        <v>-826.9</v>
      </c>
      <c r="CC421" s="6">
        <v>-826.9</v>
      </c>
      <c r="CD421" s="6">
        <v>-826.9</v>
      </c>
      <c r="CE421" s="6">
        <v>-826.9</v>
      </c>
      <c r="CF421" s="6">
        <v>-826.9</v>
      </c>
      <c r="CG421" s="6">
        <v>-826.9</v>
      </c>
      <c r="CH421" s="6">
        <v>-826.9</v>
      </c>
      <c r="CI421" s="6">
        <v>-826.9</v>
      </c>
      <c r="CJ421" s="6">
        <v>-826.9</v>
      </c>
      <c r="CK421" s="6">
        <v>-826.9</v>
      </c>
      <c r="CL421" s="6">
        <v>-826.91</v>
      </c>
      <c r="CM421" s="6">
        <v>-826.91</v>
      </c>
      <c r="CN421" s="6">
        <v>-826.91</v>
      </c>
      <c r="CO421" s="6">
        <v>-826.9</v>
      </c>
      <c r="CP421" s="6">
        <v>-826.91</v>
      </c>
      <c r="CQ421" s="6">
        <v>-826.9</v>
      </c>
      <c r="CR421" s="6">
        <v>-826.9</v>
      </c>
      <c r="CS421" s="6">
        <v>-826.9</v>
      </c>
      <c r="CT421" s="6">
        <v>-826.9</v>
      </c>
      <c r="CU421" s="6">
        <v>-826.91</v>
      </c>
      <c r="CV421" s="6">
        <v>-826.9</v>
      </c>
      <c r="CW421" s="6">
        <v>-826.9</v>
      </c>
      <c r="CX421" s="6">
        <v>-826.9</v>
      </c>
      <c r="CY421" s="6">
        <v>-826.9</v>
      </c>
      <c r="CZ421" s="6">
        <v>-719.2</v>
      </c>
      <c r="DA421" s="6">
        <v>-719.2</v>
      </c>
      <c r="DB421" s="6">
        <v>-718.45</v>
      </c>
      <c r="ME421" s="7"/>
    </row>
    <row r="422" spans="2:343" x14ac:dyDescent="0.2">
      <c r="B422" s="55"/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ME422" s="7"/>
    </row>
    <row r="423" spans="2:343" x14ac:dyDescent="0.2">
      <c r="B423" s="61" t="s">
        <v>15</v>
      </c>
      <c r="C423" s="6">
        <v>-8648.25</v>
      </c>
      <c r="D423" s="6">
        <v>-8484.52</v>
      </c>
      <c r="E423" s="6">
        <v>-8176.13</v>
      </c>
      <c r="F423" s="6">
        <v>-8084.39</v>
      </c>
      <c r="G423" s="6">
        <v>-7170.92</v>
      </c>
      <c r="H423" s="6">
        <v>-7559.79</v>
      </c>
      <c r="I423" s="6">
        <v>-6758.25</v>
      </c>
      <c r="J423" s="6">
        <v>-6146.9</v>
      </c>
      <c r="K423" s="6">
        <v>196.97</v>
      </c>
      <c r="L423" s="6">
        <v>833.35</v>
      </c>
      <c r="M423" s="6">
        <v>572.45000000000005</v>
      </c>
      <c r="N423" s="6">
        <v>18.16</v>
      </c>
      <c r="O423" s="6">
        <v>-11689.35</v>
      </c>
      <c r="P423" s="6">
        <v>-11848.04</v>
      </c>
      <c r="Q423" s="6">
        <v>-11432.79</v>
      </c>
      <c r="R423" s="6">
        <v>-10404.219999999999</v>
      </c>
      <c r="S423" s="6">
        <v>-14781.48</v>
      </c>
      <c r="T423" s="6">
        <v>-14530.51</v>
      </c>
      <c r="U423" s="6">
        <v>-15621.73</v>
      </c>
      <c r="V423" s="6">
        <v>-15564.05</v>
      </c>
      <c r="W423" s="6">
        <v>-15410.6</v>
      </c>
      <c r="X423" s="6">
        <v>-20474.099999999999</v>
      </c>
      <c r="Y423" s="6">
        <v>-21866.94</v>
      </c>
      <c r="Z423" s="6">
        <v>-22286.31</v>
      </c>
      <c r="AA423" s="6">
        <v>-22150.61</v>
      </c>
      <c r="AB423" s="6">
        <v>-7308.89</v>
      </c>
      <c r="AC423" s="6">
        <v>-7627.03</v>
      </c>
      <c r="AD423" s="6">
        <v>-7720.05</v>
      </c>
      <c r="AE423" s="6">
        <v>-7242.24</v>
      </c>
      <c r="AF423" s="6">
        <v>-11031.09</v>
      </c>
      <c r="AG423" s="6">
        <v>-10519.08</v>
      </c>
      <c r="AH423" s="6">
        <v>-10139.77</v>
      </c>
      <c r="AI423" s="6">
        <v>-10523.57</v>
      </c>
      <c r="AJ423" s="6">
        <v>-9294.14</v>
      </c>
      <c r="AK423" s="6">
        <v>-15175.86</v>
      </c>
      <c r="AL423" s="6">
        <v>-15334.72</v>
      </c>
      <c r="AM423" s="6">
        <v>-16298.52</v>
      </c>
      <c r="AN423" s="6">
        <v>46886.68</v>
      </c>
      <c r="AO423" s="6">
        <v>38652.199999999997</v>
      </c>
      <c r="AP423" s="6">
        <v>82520.73</v>
      </c>
      <c r="AQ423" s="6">
        <v>82202.649999999994</v>
      </c>
      <c r="AR423" s="6">
        <v>82563.66</v>
      </c>
      <c r="AS423" s="6">
        <v>81730.080000000002</v>
      </c>
      <c r="AT423" s="6">
        <v>102579.28</v>
      </c>
      <c r="AU423" s="6">
        <v>102873.35</v>
      </c>
      <c r="AV423" s="6">
        <v>103170.84</v>
      </c>
      <c r="AW423" s="6">
        <v>103610.65</v>
      </c>
      <c r="AX423" s="6">
        <v>105943.72</v>
      </c>
      <c r="AY423" s="6">
        <v>102770.14</v>
      </c>
      <c r="AZ423" s="6">
        <v>103470.12</v>
      </c>
      <c r="BA423" s="6">
        <v>102666.96</v>
      </c>
      <c r="BB423" s="6">
        <v>111992.16</v>
      </c>
      <c r="BC423" s="6">
        <v>114656.34</v>
      </c>
      <c r="BD423" s="6">
        <v>115048.14</v>
      </c>
      <c r="BE423" s="6">
        <v>115965.73</v>
      </c>
      <c r="BF423" s="6">
        <v>116741.73</v>
      </c>
      <c r="BG423" s="6">
        <v>114468.75</v>
      </c>
      <c r="BH423" s="6">
        <v>114673.2</v>
      </c>
      <c r="BI423" s="6">
        <v>114841.25</v>
      </c>
      <c r="BJ423" s="6">
        <v>116487.48</v>
      </c>
      <c r="BK423" s="6">
        <v>117037.22</v>
      </c>
      <c r="BL423" s="6">
        <v>117961.21</v>
      </c>
      <c r="BM423" s="6">
        <v>119196.37</v>
      </c>
      <c r="BN423" s="6">
        <v>119421.77</v>
      </c>
      <c r="BO423" s="6">
        <v>120051</v>
      </c>
      <c r="BP423" s="6">
        <v>120674.88</v>
      </c>
      <c r="BQ423" s="6">
        <v>121318.66</v>
      </c>
      <c r="BR423" s="6">
        <v>122220.52</v>
      </c>
      <c r="BS423" s="6">
        <v>121478.28</v>
      </c>
      <c r="BT423" s="6">
        <v>121915.84</v>
      </c>
      <c r="BU423" s="6">
        <v>123218.61</v>
      </c>
      <c r="BV423" s="6">
        <v>122674.26</v>
      </c>
      <c r="BW423" s="6">
        <v>120555.92</v>
      </c>
      <c r="BX423" s="6">
        <v>112683.87</v>
      </c>
      <c r="BY423" s="6">
        <v>112240.83</v>
      </c>
      <c r="BZ423" s="6">
        <v>111906.01</v>
      </c>
      <c r="CA423" s="6">
        <v>110254.56</v>
      </c>
      <c r="CB423" s="6">
        <v>111610.96</v>
      </c>
      <c r="CC423" s="6">
        <v>119430.31</v>
      </c>
      <c r="CD423" s="6">
        <v>120018.12</v>
      </c>
      <c r="CE423" s="6">
        <v>120645.43</v>
      </c>
      <c r="CF423" s="6">
        <v>120586.52</v>
      </c>
      <c r="CG423" s="6">
        <v>120728.25</v>
      </c>
      <c r="CH423" s="6">
        <v>164902.22</v>
      </c>
      <c r="CI423" s="6">
        <v>165669.26</v>
      </c>
      <c r="CJ423" s="6">
        <v>165472.6</v>
      </c>
      <c r="CK423" s="6">
        <v>163308.85</v>
      </c>
      <c r="CL423" s="6">
        <v>163914.79999999999</v>
      </c>
      <c r="CM423" s="6">
        <v>163877.92000000001</v>
      </c>
      <c r="CN423" s="6">
        <v>164893.1</v>
      </c>
      <c r="CO423" s="6">
        <v>163260.6</v>
      </c>
      <c r="CP423" s="6">
        <v>163021.59</v>
      </c>
      <c r="CQ423" s="6">
        <v>163128.92000000001</v>
      </c>
      <c r="CR423" s="6">
        <v>163383.79</v>
      </c>
      <c r="CS423" s="6">
        <v>164040.13</v>
      </c>
      <c r="CT423" s="6">
        <v>161050.76</v>
      </c>
      <c r="CU423" s="6">
        <v>161381.46</v>
      </c>
      <c r="CV423" s="6">
        <v>162374.32</v>
      </c>
      <c r="CW423" s="6">
        <v>163752.32999999999</v>
      </c>
      <c r="CX423" s="6">
        <v>160845.38</v>
      </c>
      <c r="CY423" s="6">
        <v>160506.76</v>
      </c>
      <c r="CZ423" s="6">
        <v>163110.91</v>
      </c>
      <c r="DA423" s="6">
        <v>163620.28</v>
      </c>
      <c r="DB423" s="6">
        <v>162413.69</v>
      </c>
      <c r="ME423" s="7"/>
    </row>
    <row r="424" spans="2:343" x14ac:dyDescent="0.2">
      <c r="B424" s="58" t="s">
        <v>35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6">
        <v>0</v>
      </c>
      <c r="BT424" s="6">
        <v>0</v>
      </c>
      <c r="BU424" s="6">
        <v>0</v>
      </c>
      <c r="BV424" s="6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0</v>
      </c>
      <c r="CN424" s="6">
        <v>0</v>
      </c>
      <c r="CO424" s="6">
        <v>0</v>
      </c>
      <c r="CP424" s="6">
        <v>0</v>
      </c>
      <c r="CQ424" s="6">
        <v>0</v>
      </c>
      <c r="CR424" s="6">
        <v>0</v>
      </c>
      <c r="CS424" s="6">
        <v>0</v>
      </c>
      <c r="CT424" s="6">
        <v>0</v>
      </c>
      <c r="CU424" s="6">
        <v>0</v>
      </c>
      <c r="CV424" s="6">
        <v>0</v>
      </c>
      <c r="CW424" s="6">
        <v>0</v>
      </c>
      <c r="CX424" s="6">
        <v>0</v>
      </c>
      <c r="CY424" s="6">
        <v>0</v>
      </c>
      <c r="CZ424" s="6">
        <v>0</v>
      </c>
      <c r="DA424" s="6">
        <v>0</v>
      </c>
      <c r="DB424" s="6">
        <v>0</v>
      </c>
      <c r="ME424" s="7"/>
    </row>
    <row r="425" spans="2:343" x14ac:dyDescent="0.2">
      <c r="B425" s="58" t="s">
        <v>40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60793.95</v>
      </c>
      <c r="AP425" s="6">
        <v>60793.95</v>
      </c>
      <c r="AQ425" s="6">
        <v>60793.95</v>
      </c>
      <c r="AR425" s="6">
        <v>60793.95</v>
      </c>
      <c r="AS425" s="6">
        <v>103094.44</v>
      </c>
      <c r="AT425" s="6">
        <v>103094.44</v>
      </c>
      <c r="AU425" s="6">
        <v>103094.44</v>
      </c>
      <c r="AV425" s="6">
        <v>103094.44</v>
      </c>
      <c r="AW425" s="6">
        <v>103094.44</v>
      </c>
      <c r="AX425" s="6">
        <v>124532.93</v>
      </c>
      <c r="AY425" s="6">
        <v>124532.93</v>
      </c>
      <c r="AZ425" s="6">
        <v>124532.93</v>
      </c>
      <c r="BA425" s="6">
        <v>124532.93</v>
      </c>
      <c r="BB425" s="6">
        <v>124532.93</v>
      </c>
      <c r="BC425" s="6">
        <v>124532.93</v>
      </c>
      <c r="BD425" s="6">
        <v>124532.93</v>
      </c>
      <c r="BE425" s="6">
        <v>124532.93</v>
      </c>
      <c r="BF425" s="6">
        <v>124532.93</v>
      </c>
      <c r="BG425" s="6">
        <v>124532.93</v>
      </c>
      <c r="BH425" s="6">
        <v>124532.93</v>
      </c>
      <c r="BI425" s="6">
        <v>124532.93</v>
      </c>
      <c r="BJ425" s="6">
        <v>124532.93</v>
      </c>
      <c r="BK425" s="6">
        <v>124532.93</v>
      </c>
      <c r="BL425" s="6">
        <v>124532.93</v>
      </c>
      <c r="BM425" s="6">
        <v>124532.93</v>
      </c>
      <c r="BN425" s="6">
        <v>124532.93</v>
      </c>
      <c r="BO425" s="6">
        <v>124532.93</v>
      </c>
      <c r="BP425" s="6">
        <v>124532.93</v>
      </c>
      <c r="BQ425" s="6">
        <v>124532.93</v>
      </c>
      <c r="BR425" s="6">
        <v>124532.93</v>
      </c>
      <c r="BS425" s="6">
        <v>124532.93</v>
      </c>
      <c r="BT425" s="6">
        <v>124532.93</v>
      </c>
      <c r="BU425" s="6">
        <v>124532.93</v>
      </c>
      <c r="BV425" s="6">
        <v>124532.93</v>
      </c>
      <c r="BW425" s="6">
        <v>124532.93</v>
      </c>
      <c r="BX425" s="6">
        <v>124532.93</v>
      </c>
      <c r="BY425" s="6">
        <v>124532.93</v>
      </c>
      <c r="BZ425" s="6">
        <v>124532.93</v>
      </c>
      <c r="CA425" s="6">
        <v>124532.93</v>
      </c>
      <c r="CB425" s="6">
        <v>124532.93</v>
      </c>
      <c r="CC425" s="6">
        <v>124532.93</v>
      </c>
      <c r="CD425" s="6">
        <v>124532.93</v>
      </c>
      <c r="CE425" s="6">
        <v>124532.93</v>
      </c>
      <c r="CF425" s="6">
        <v>124532.93</v>
      </c>
      <c r="CG425" s="6">
        <v>124532.93</v>
      </c>
      <c r="CH425" s="6">
        <v>124532.93</v>
      </c>
      <c r="CI425" s="6">
        <v>124532.93</v>
      </c>
      <c r="CJ425" s="6">
        <v>124532.93</v>
      </c>
      <c r="CK425" s="6">
        <v>124532.93</v>
      </c>
      <c r="CL425" s="6">
        <v>124532.92</v>
      </c>
      <c r="CM425" s="6">
        <v>124532.93</v>
      </c>
      <c r="CN425" s="6">
        <v>124532.93</v>
      </c>
      <c r="CO425" s="6">
        <v>124532.93</v>
      </c>
      <c r="CP425" s="6">
        <v>124532.93</v>
      </c>
      <c r="CQ425" s="6">
        <v>124532.93</v>
      </c>
      <c r="CR425" s="6">
        <v>124532.93</v>
      </c>
      <c r="CS425" s="6">
        <v>124532.93</v>
      </c>
      <c r="CT425" s="6">
        <v>124532.93</v>
      </c>
      <c r="CU425" s="6">
        <v>124532.93</v>
      </c>
      <c r="CV425" s="6">
        <v>124532.93</v>
      </c>
      <c r="CW425" s="6">
        <v>124532.93</v>
      </c>
      <c r="CX425" s="6">
        <v>124532.93</v>
      </c>
      <c r="CY425" s="6">
        <v>124532.93</v>
      </c>
      <c r="CZ425" s="6">
        <v>124532.93</v>
      </c>
      <c r="DA425" s="6">
        <v>124532.93</v>
      </c>
      <c r="DB425" s="6">
        <v>124532.93</v>
      </c>
      <c r="ME425" s="7"/>
    </row>
    <row r="426" spans="2:343" x14ac:dyDescent="0.2">
      <c r="B426" s="58" t="s">
        <v>36</v>
      </c>
      <c r="C426" s="6">
        <v>-8648.25</v>
      </c>
      <c r="D426" s="6">
        <v>-8484.52</v>
      </c>
      <c r="E426" s="6">
        <v>-8176.13</v>
      </c>
      <c r="F426" s="6">
        <v>-8084.39</v>
      </c>
      <c r="G426" s="6">
        <v>-7170.92</v>
      </c>
      <c r="H426" s="6">
        <v>-7559.79</v>
      </c>
      <c r="I426" s="6">
        <v>-6758.25</v>
      </c>
      <c r="J426" s="6">
        <v>-6146.9</v>
      </c>
      <c r="K426" s="6">
        <v>196.97</v>
      </c>
      <c r="L426" s="6">
        <v>833.35</v>
      </c>
      <c r="M426" s="6">
        <v>572.45000000000005</v>
      </c>
      <c r="N426" s="6">
        <v>18.16</v>
      </c>
      <c r="O426" s="6">
        <v>-11689.35</v>
      </c>
      <c r="P426" s="6">
        <v>-11848.04</v>
      </c>
      <c r="Q426" s="6">
        <v>-11432.79</v>
      </c>
      <c r="R426" s="6">
        <v>-10404.219999999999</v>
      </c>
      <c r="S426" s="6">
        <v>-14781.48</v>
      </c>
      <c r="T426" s="6">
        <v>-14530.51</v>
      </c>
      <c r="U426" s="6">
        <v>-15621.73</v>
      </c>
      <c r="V426" s="6">
        <v>-15564.05</v>
      </c>
      <c r="W426" s="6">
        <v>-15410.6</v>
      </c>
      <c r="X426" s="6">
        <v>-20474.099999999999</v>
      </c>
      <c r="Y426" s="6">
        <v>-21866.94</v>
      </c>
      <c r="Z426" s="6">
        <v>-22286.31</v>
      </c>
      <c r="AA426" s="6">
        <v>-22150.61</v>
      </c>
      <c r="AB426" s="6">
        <v>-7308.89</v>
      </c>
      <c r="AC426" s="6">
        <v>-7627.03</v>
      </c>
      <c r="AD426" s="6">
        <v>-7720.05</v>
      </c>
      <c r="AE426" s="6">
        <v>-7242.24</v>
      </c>
      <c r="AF426" s="6">
        <v>-11031.09</v>
      </c>
      <c r="AG426" s="6">
        <v>-10519.08</v>
      </c>
      <c r="AH426" s="6">
        <v>-10139.77</v>
      </c>
      <c r="AI426" s="6">
        <v>-10523.57</v>
      </c>
      <c r="AJ426" s="6">
        <v>-9294.14</v>
      </c>
      <c r="AK426" s="6">
        <v>-15175.86</v>
      </c>
      <c r="AL426" s="6">
        <v>-15334.72</v>
      </c>
      <c r="AM426" s="6">
        <v>-16298.52</v>
      </c>
      <c r="AN426" s="6">
        <v>46886.68</v>
      </c>
      <c r="AO426" s="6">
        <v>-22141.75</v>
      </c>
      <c r="AP426" s="6">
        <v>21726.78</v>
      </c>
      <c r="AQ426" s="6">
        <v>21408.7</v>
      </c>
      <c r="AR426" s="6">
        <v>21769.71</v>
      </c>
      <c r="AS426" s="6">
        <v>-21364.36</v>
      </c>
      <c r="AT426" s="6">
        <v>-515.16</v>
      </c>
      <c r="AU426" s="6">
        <v>-221.09</v>
      </c>
      <c r="AV426" s="6">
        <v>76.400000000000006</v>
      </c>
      <c r="AW426" s="6">
        <v>516.21</v>
      </c>
      <c r="AX426" s="6">
        <v>-18589.21</v>
      </c>
      <c r="AY426" s="6">
        <v>-21762.79</v>
      </c>
      <c r="AZ426" s="6">
        <v>-21062.81</v>
      </c>
      <c r="BA426" s="6">
        <v>-21865.97</v>
      </c>
      <c r="BB426" s="6">
        <v>-12540.77</v>
      </c>
      <c r="BC426" s="6">
        <v>-9876.59</v>
      </c>
      <c r="BD426" s="6">
        <v>-9484.7900000000009</v>
      </c>
      <c r="BE426" s="6">
        <v>-8567.2000000000007</v>
      </c>
      <c r="BF426" s="6">
        <v>-7791.2</v>
      </c>
      <c r="BG426" s="6">
        <v>-10064.18</v>
      </c>
      <c r="BH426" s="6">
        <v>-9859.73</v>
      </c>
      <c r="BI426" s="6">
        <v>-9691.68</v>
      </c>
      <c r="BJ426" s="6">
        <v>-8045.45</v>
      </c>
      <c r="BK426" s="6">
        <v>-7495.71</v>
      </c>
      <c r="BL426" s="6">
        <v>-6571.72</v>
      </c>
      <c r="BM426" s="6">
        <v>-5336.56</v>
      </c>
      <c r="BN426" s="6">
        <v>-5111.16</v>
      </c>
      <c r="BO426" s="6">
        <v>-4481.93</v>
      </c>
      <c r="BP426" s="6">
        <v>-3858.05</v>
      </c>
      <c r="BQ426" s="6">
        <v>-3214.27</v>
      </c>
      <c r="BR426" s="6">
        <v>-2312.41</v>
      </c>
      <c r="BS426" s="6">
        <v>-3054.65</v>
      </c>
      <c r="BT426" s="6">
        <v>-2617.09</v>
      </c>
      <c r="BU426" s="6">
        <v>-1314.32</v>
      </c>
      <c r="BV426" s="6">
        <v>-1858.67</v>
      </c>
      <c r="BW426" s="6">
        <v>-3977.01</v>
      </c>
      <c r="BX426" s="6">
        <v>-11849.06</v>
      </c>
      <c r="BY426" s="6">
        <v>-12292.1</v>
      </c>
      <c r="BZ426" s="6">
        <v>-12626.92</v>
      </c>
      <c r="CA426" s="6">
        <v>-14278.37</v>
      </c>
      <c r="CB426" s="6">
        <v>-12921.97</v>
      </c>
      <c r="CC426" s="6">
        <v>-5102.62</v>
      </c>
      <c r="CD426" s="6">
        <v>-4514.8100000000004</v>
      </c>
      <c r="CE426" s="6">
        <v>-3887.5</v>
      </c>
      <c r="CF426" s="6">
        <v>-3946.41</v>
      </c>
      <c r="CG426" s="6">
        <v>-3804.68</v>
      </c>
      <c r="CH426" s="6">
        <v>40369.29</v>
      </c>
      <c r="CI426" s="6">
        <v>41136.33</v>
      </c>
      <c r="CJ426" s="6">
        <v>40939.67</v>
      </c>
      <c r="CK426" s="6">
        <v>38775.919999999998</v>
      </c>
      <c r="CL426" s="6">
        <v>39381.879999999997</v>
      </c>
      <c r="CM426" s="6">
        <v>39344.99</v>
      </c>
      <c r="CN426" s="6">
        <v>40360.17</v>
      </c>
      <c r="CO426" s="6">
        <v>38727.67</v>
      </c>
      <c r="CP426" s="6">
        <v>38488.660000000003</v>
      </c>
      <c r="CQ426" s="6">
        <v>38595.99</v>
      </c>
      <c r="CR426" s="6">
        <v>38850.86</v>
      </c>
      <c r="CS426" s="6">
        <v>39507.199999999997</v>
      </c>
      <c r="CT426" s="6">
        <v>36517.83</v>
      </c>
      <c r="CU426" s="6">
        <v>36848.53</v>
      </c>
      <c r="CV426" s="6">
        <v>37841.39</v>
      </c>
      <c r="CW426" s="6">
        <v>39219.4</v>
      </c>
      <c r="CX426" s="6">
        <v>36312.449999999997</v>
      </c>
      <c r="CY426" s="6">
        <v>35973.83</v>
      </c>
      <c r="CZ426" s="6">
        <v>38577.980000000003</v>
      </c>
      <c r="DA426" s="6">
        <v>39087.35</v>
      </c>
      <c r="DB426" s="6">
        <v>37880.76</v>
      </c>
      <c r="ME426" s="7"/>
    </row>
    <row r="427" spans="2:343" x14ac:dyDescent="0.2">
      <c r="B427" s="59"/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0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6">
        <v>0</v>
      </c>
      <c r="BT427" s="6">
        <v>0</v>
      </c>
      <c r="BU427" s="6">
        <v>0</v>
      </c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0</v>
      </c>
      <c r="CW427" s="6">
        <v>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ME427" s="7"/>
    </row>
    <row r="428" spans="2:343" x14ac:dyDescent="0.2">
      <c r="B428" s="61" t="s">
        <v>41</v>
      </c>
      <c r="C428" s="6">
        <v>-119009.08</v>
      </c>
      <c r="D428" s="6">
        <v>-118957.23</v>
      </c>
      <c r="E428" s="6">
        <v>-118251.11</v>
      </c>
      <c r="F428" s="6">
        <v>-118562.73</v>
      </c>
      <c r="G428" s="6">
        <v>-118685.34</v>
      </c>
      <c r="H428" s="6">
        <v>-117917.59</v>
      </c>
      <c r="I428" s="6">
        <v>-118642.75</v>
      </c>
      <c r="J428" s="6">
        <v>-119222.08</v>
      </c>
      <c r="K428" s="6">
        <v>-177524.92</v>
      </c>
      <c r="L428" s="6">
        <v>-178620.69</v>
      </c>
      <c r="M428" s="6">
        <v>-178312.73</v>
      </c>
      <c r="N428" s="6">
        <v>-177111.45</v>
      </c>
      <c r="O428" s="6">
        <v>-166047.89000000001</v>
      </c>
      <c r="P428" s="6">
        <v>-165435.67000000001</v>
      </c>
      <c r="Q428" s="6">
        <v>-165451.5</v>
      </c>
      <c r="R428" s="6">
        <v>-166554.75</v>
      </c>
      <c r="S428" s="6">
        <v>-163760.10999999999</v>
      </c>
      <c r="T428" s="6">
        <v>-163734.87</v>
      </c>
      <c r="U428" s="6">
        <v>-162201.45000000001</v>
      </c>
      <c r="V428" s="6">
        <v>-161720.41</v>
      </c>
      <c r="W428" s="6">
        <v>-161307.89000000001</v>
      </c>
      <c r="X428" s="6">
        <v>-155188.85</v>
      </c>
      <c r="Y428" s="6">
        <v>-155048.4</v>
      </c>
      <c r="Z428" s="6">
        <v>-154690.57999999999</v>
      </c>
      <c r="AA428" s="6">
        <v>-154600.54999999999</v>
      </c>
      <c r="AB428" s="6">
        <v>-150512.31</v>
      </c>
      <c r="AC428" s="6">
        <v>-149349.29</v>
      </c>
      <c r="AD428" s="6">
        <v>-149400.51</v>
      </c>
      <c r="AE428" s="6">
        <v>-149417.75</v>
      </c>
      <c r="AF428" s="6">
        <v>-145713.92000000001</v>
      </c>
      <c r="AG428" s="6">
        <v>-146894.9</v>
      </c>
      <c r="AH428" s="6">
        <v>-147442.41</v>
      </c>
      <c r="AI428" s="6">
        <v>-146617.49</v>
      </c>
      <c r="AJ428" s="6">
        <v>-147156.72</v>
      </c>
      <c r="AK428" s="6">
        <v>-144081.85999999999</v>
      </c>
      <c r="AL428" s="6">
        <v>-143889.97</v>
      </c>
      <c r="AM428" s="6">
        <v>-143267.28</v>
      </c>
      <c r="AN428" s="6">
        <v>-142642.56</v>
      </c>
      <c r="AO428" s="6">
        <v>-137059.07</v>
      </c>
      <c r="AP428" s="6">
        <v>-137136.17000000001</v>
      </c>
      <c r="AQ428" s="6">
        <v>-136363.18</v>
      </c>
      <c r="AR428" s="6">
        <v>-136639.49</v>
      </c>
      <c r="AS428" s="6">
        <v>-139931.42000000001</v>
      </c>
      <c r="AT428" s="6">
        <v>-139207.32</v>
      </c>
      <c r="AU428" s="6">
        <v>-138039.16</v>
      </c>
      <c r="AV428" s="6">
        <v>-137608.87</v>
      </c>
      <c r="AW428" s="6">
        <v>-137910.10999999999</v>
      </c>
      <c r="AX428" s="6">
        <v>-143211.87</v>
      </c>
      <c r="AY428" s="6">
        <v>-141179.54</v>
      </c>
      <c r="AZ428" s="6">
        <v>-142475.45000000001</v>
      </c>
      <c r="BA428" s="6">
        <v>-141516.91</v>
      </c>
      <c r="BB428" s="6">
        <v>-147205.85</v>
      </c>
      <c r="BC428" s="6">
        <v>-148510.23000000001</v>
      </c>
      <c r="BD428" s="6">
        <v>-148489.21</v>
      </c>
      <c r="BE428" s="6">
        <v>-148404.49</v>
      </c>
      <c r="BF428" s="6">
        <v>-148847.03</v>
      </c>
      <c r="BG428" s="6">
        <v>-156514.04999999999</v>
      </c>
      <c r="BH428" s="6">
        <v>-155952.31</v>
      </c>
      <c r="BI428" s="6">
        <v>-155540.35999999999</v>
      </c>
      <c r="BJ428" s="6">
        <v>-161954.85</v>
      </c>
      <c r="BK428" s="6">
        <v>-162303.67000000001</v>
      </c>
      <c r="BL428" s="6">
        <v>-161541.35999999999</v>
      </c>
      <c r="BM428" s="6">
        <v>-162398.38</v>
      </c>
      <c r="BN428" s="6">
        <v>-161672.92000000001</v>
      </c>
      <c r="BO428" s="6">
        <v>-122625.09</v>
      </c>
      <c r="BP428" s="6">
        <v>-123159.77</v>
      </c>
      <c r="BQ428" s="6">
        <v>-122863.87</v>
      </c>
      <c r="BR428" s="6">
        <v>-123825.84</v>
      </c>
      <c r="BS428" s="6">
        <v>-93828.54</v>
      </c>
      <c r="BT428" s="6">
        <v>-94244.31</v>
      </c>
      <c r="BU428" s="6">
        <v>-95577.3</v>
      </c>
      <c r="BV428" s="6">
        <v>-94478.14</v>
      </c>
      <c r="BW428" s="6">
        <v>-94481.89</v>
      </c>
      <c r="BX428" s="6">
        <v>-90890.78</v>
      </c>
      <c r="BY428" s="6">
        <v>-89939.62</v>
      </c>
      <c r="BZ428" s="6">
        <v>-89619.56</v>
      </c>
      <c r="CA428" s="6">
        <v>-89225.7</v>
      </c>
      <c r="CB428" s="6">
        <v>-88056.95</v>
      </c>
      <c r="CC428" s="6">
        <v>-88617.05</v>
      </c>
      <c r="CD428" s="6">
        <v>-88005.47</v>
      </c>
      <c r="CE428" s="6">
        <v>-88075.67</v>
      </c>
      <c r="CF428" s="6">
        <v>-87696.46</v>
      </c>
      <c r="CG428" s="6">
        <v>-84908.52</v>
      </c>
      <c r="CH428" s="6">
        <v>-84030.51</v>
      </c>
      <c r="CI428" s="6">
        <v>-83997.39</v>
      </c>
      <c r="CJ428" s="6">
        <v>-83485.14</v>
      </c>
      <c r="CK428" s="6">
        <v>-86501.440000000002</v>
      </c>
      <c r="CL428" s="6">
        <v>-85993.46</v>
      </c>
      <c r="CM428" s="6">
        <v>-85686.91</v>
      </c>
      <c r="CN428" s="6">
        <v>-86207.77</v>
      </c>
      <c r="CO428" s="6">
        <v>-82436.639999999999</v>
      </c>
      <c r="CP428" s="6">
        <v>-81974.02</v>
      </c>
      <c r="CQ428" s="6">
        <v>-81098.100000000006</v>
      </c>
      <c r="CR428" s="6">
        <v>-80537.289999999994</v>
      </c>
      <c r="CS428" s="6">
        <v>-80882.070000000007</v>
      </c>
      <c r="CT428" s="6">
        <v>-74619.179999999993</v>
      </c>
      <c r="CU428" s="6">
        <v>-74140.94</v>
      </c>
      <c r="CV428" s="6">
        <v>-73423.33</v>
      </c>
      <c r="CW428" s="6">
        <v>-74558.990000000005</v>
      </c>
      <c r="CX428" s="6">
        <v>-78834.66</v>
      </c>
      <c r="CY428" s="6">
        <v>-79242.78</v>
      </c>
      <c r="CZ428" s="6">
        <v>-78601.649999999994</v>
      </c>
      <c r="DA428" s="6">
        <v>-78718.52</v>
      </c>
      <c r="DB428" s="6">
        <v>-81714.42</v>
      </c>
      <c r="ME428" s="7"/>
    </row>
    <row r="429" spans="2:343" x14ac:dyDescent="0.2">
      <c r="B429" s="55"/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0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6">
        <v>0</v>
      </c>
      <c r="BT429" s="6">
        <v>0</v>
      </c>
      <c r="BU429" s="6">
        <v>0</v>
      </c>
      <c r="BV429" s="6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6">
        <v>0</v>
      </c>
      <c r="CI429" s="6">
        <v>0</v>
      </c>
      <c r="CJ429" s="6">
        <v>0</v>
      </c>
      <c r="CK429" s="6">
        <v>0</v>
      </c>
      <c r="CL429" s="6">
        <v>0</v>
      </c>
      <c r="CM429" s="6">
        <v>0</v>
      </c>
      <c r="CN429" s="6">
        <v>0</v>
      </c>
      <c r="CO429" s="6">
        <v>0</v>
      </c>
      <c r="CP429" s="6">
        <v>0</v>
      </c>
      <c r="CQ429" s="6">
        <v>0</v>
      </c>
      <c r="CR429" s="6">
        <v>0</v>
      </c>
      <c r="CS429" s="6">
        <v>0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ME429" s="7"/>
    </row>
    <row r="430" spans="2:343" x14ac:dyDescent="0.2">
      <c r="B430" s="54" t="s">
        <v>16</v>
      </c>
      <c r="C430" s="6">
        <v>161857.01999999999</v>
      </c>
      <c r="D430" s="6">
        <v>162533.96</v>
      </c>
      <c r="E430" s="6">
        <v>163555.73000000001</v>
      </c>
      <c r="F430" s="6">
        <v>161873.4</v>
      </c>
      <c r="G430" s="6">
        <v>158177.96</v>
      </c>
      <c r="H430" s="6">
        <v>160937.88</v>
      </c>
      <c r="I430" s="6">
        <v>160894.81</v>
      </c>
      <c r="J430" s="6">
        <v>156489.68</v>
      </c>
      <c r="K430" s="6">
        <v>157230.20000000001</v>
      </c>
      <c r="L430" s="6">
        <v>157429.18</v>
      </c>
      <c r="M430" s="6">
        <v>160634.32</v>
      </c>
      <c r="N430" s="6">
        <v>163913.4</v>
      </c>
      <c r="O430" s="6">
        <v>166561.06</v>
      </c>
      <c r="P430" s="6">
        <v>170283.96</v>
      </c>
      <c r="Q430" s="6">
        <v>173629.28</v>
      </c>
      <c r="R430" s="6">
        <v>163412.76</v>
      </c>
      <c r="S430" s="6">
        <v>163787.46</v>
      </c>
      <c r="T430" s="6">
        <v>161003.31</v>
      </c>
      <c r="U430" s="6">
        <v>165355.53</v>
      </c>
      <c r="V430" s="6">
        <v>165622.76</v>
      </c>
      <c r="W430" s="6">
        <v>165493.70000000001</v>
      </c>
      <c r="X430" s="6">
        <v>167956.08</v>
      </c>
      <c r="Y430" s="6">
        <v>162300.54</v>
      </c>
      <c r="Z430" s="6">
        <v>166574.43</v>
      </c>
      <c r="AA430" s="6">
        <v>166634.43</v>
      </c>
      <c r="AB430" s="6">
        <v>180302.44</v>
      </c>
      <c r="AC430" s="6">
        <v>172135.66</v>
      </c>
      <c r="AD430" s="6">
        <v>174147.31</v>
      </c>
      <c r="AE430" s="6">
        <v>182543</v>
      </c>
      <c r="AF430" s="6">
        <v>185247.55</v>
      </c>
      <c r="AG430" s="6">
        <v>181779.32</v>
      </c>
      <c r="AH430" s="6">
        <v>178337.19</v>
      </c>
      <c r="AI430" s="6">
        <v>185575.69</v>
      </c>
      <c r="AJ430" s="6">
        <v>186700.45</v>
      </c>
      <c r="AK430" s="6">
        <v>202323.20000000001</v>
      </c>
      <c r="AL430" s="6">
        <v>187214.86</v>
      </c>
      <c r="AM430" s="6">
        <v>193622.99</v>
      </c>
      <c r="AN430" s="6">
        <v>196180.31</v>
      </c>
      <c r="AO430" s="6">
        <v>195217.24</v>
      </c>
      <c r="AP430" s="6">
        <v>194712.55</v>
      </c>
      <c r="AQ430" s="6">
        <v>190078.6</v>
      </c>
      <c r="AR430" s="6">
        <v>187815.33</v>
      </c>
      <c r="AS430" s="6">
        <v>193910.7</v>
      </c>
      <c r="AT430" s="6">
        <v>191519.24</v>
      </c>
      <c r="AU430" s="6">
        <v>197746.58</v>
      </c>
      <c r="AV430" s="6">
        <v>219229.83</v>
      </c>
      <c r="AW430" s="6">
        <v>238834.48</v>
      </c>
      <c r="AX430" s="6">
        <v>259346.39</v>
      </c>
      <c r="AY430" s="6">
        <v>229672.24</v>
      </c>
      <c r="AZ430" s="6">
        <v>237578.68</v>
      </c>
      <c r="BA430" s="6">
        <v>238987.32</v>
      </c>
      <c r="BB430" s="6">
        <v>230865.12</v>
      </c>
      <c r="BC430" s="6">
        <v>229524.46</v>
      </c>
      <c r="BD430" s="6">
        <v>225252.78</v>
      </c>
      <c r="BE430" s="6">
        <v>227405.06</v>
      </c>
      <c r="BF430" s="6">
        <v>220424</v>
      </c>
      <c r="BG430" s="6">
        <v>216991.52</v>
      </c>
      <c r="BH430" s="6">
        <v>217692.26</v>
      </c>
      <c r="BI430" s="6">
        <v>217445.78</v>
      </c>
      <c r="BJ430" s="6">
        <v>223217.94</v>
      </c>
      <c r="BK430" s="6">
        <v>231721.53</v>
      </c>
      <c r="BL430" s="6">
        <v>236035.16</v>
      </c>
      <c r="BM430" s="6">
        <v>234532.58</v>
      </c>
      <c r="BN430" s="6">
        <v>237306.63</v>
      </c>
      <c r="BO430" s="6">
        <v>256407.97</v>
      </c>
      <c r="BP430" s="6">
        <v>243150.49</v>
      </c>
      <c r="BQ430" s="6">
        <v>243755.15</v>
      </c>
      <c r="BR430" s="6">
        <v>262468.32</v>
      </c>
      <c r="BS430" s="6">
        <v>260281.16</v>
      </c>
      <c r="BT430" s="6">
        <v>267153.51</v>
      </c>
      <c r="BU430" s="6">
        <v>266926.34999999998</v>
      </c>
      <c r="BV430" s="6">
        <v>267383.62</v>
      </c>
      <c r="BW430" s="6">
        <v>274100.42</v>
      </c>
      <c r="BX430" s="6">
        <v>273285.67</v>
      </c>
      <c r="BY430" s="6">
        <v>270636.98</v>
      </c>
      <c r="BZ430" s="6">
        <v>257612.05</v>
      </c>
      <c r="CA430" s="6">
        <v>255878.41</v>
      </c>
      <c r="CB430" s="6">
        <v>267139.15000000002</v>
      </c>
      <c r="CC430" s="6">
        <v>270142.95</v>
      </c>
      <c r="CD430" s="6">
        <v>268635.02</v>
      </c>
      <c r="CE430" s="6">
        <v>268302.40000000002</v>
      </c>
      <c r="CF430" s="6">
        <v>276342.76</v>
      </c>
      <c r="CG430" s="6">
        <v>277682.19</v>
      </c>
      <c r="CH430" s="6">
        <v>286108.5</v>
      </c>
      <c r="CI430" s="6">
        <v>285667.40999999997</v>
      </c>
      <c r="CJ430" s="6">
        <v>284522.33</v>
      </c>
      <c r="CK430" s="6">
        <v>304845.08</v>
      </c>
      <c r="CL430" s="6">
        <v>307478.53000000003</v>
      </c>
      <c r="CM430" s="6">
        <v>308395</v>
      </c>
      <c r="CN430" s="6">
        <v>308338.95</v>
      </c>
      <c r="CO430" s="6">
        <v>317450.86</v>
      </c>
      <c r="CP430" s="6">
        <v>310552.64</v>
      </c>
      <c r="CQ430" s="6">
        <v>316339.27</v>
      </c>
      <c r="CR430" s="6">
        <v>325656.27</v>
      </c>
      <c r="CS430" s="6">
        <v>335928.74</v>
      </c>
      <c r="CT430" s="6">
        <v>353018.83</v>
      </c>
      <c r="CU430" s="6">
        <v>392710.61</v>
      </c>
      <c r="CV430" s="6">
        <v>396945.41</v>
      </c>
      <c r="CW430" s="6">
        <v>406594.78</v>
      </c>
      <c r="CX430" s="6">
        <v>440932.9</v>
      </c>
      <c r="CY430" s="6">
        <v>430647.19</v>
      </c>
      <c r="CZ430" s="6">
        <v>435693.33</v>
      </c>
      <c r="DA430" s="6">
        <v>452171.45</v>
      </c>
      <c r="DB430" s="6">
        <v>447954.46</v>
      </c>
      <c r="ME430" s="7"/>
    </row>
    <row r="431" spans="2:343" x14ac:dyDescent="0.2">
      <c r="B431" s="55"/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0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6">
        <v>0</v>
      </c>
      <c r="BT431" s="6">
        <v>0</v>
      </c>
      <c r="BU431" s="6">
        <v>0</v>
      </c>
      <c r="BV431" s="6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6">
        <v>0</v>
      </c>
      <c r="CI431" s="6">
        <v>0</v>
      </c>
      <c r="CJ431" s="6">
        <v>0</v>
      </c>
      <c r="CK431" s="6">
        <v>0</v>
      </c>
      <c r="CL431" s="6">
        <v>0</v>
      </c>
      <c r="CM431" s="6">
        <v>0</v>
      </c>
      <c r="CN431" s="6">
        <v>0</v>
      </c>
      <c r="CO431" s="6">
        <v>0</v>
      </c>
      <c r="CP431" s="6">
        <v>0</v>
      </c>
      <c r="CQ431" s="6">
        <v>0</v>
      </c>
      <c r="CR431" s="6">
        <v>0</v>
      </c>
      <c r="CS431" s="6">
        <v>0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ME431" s="7"/>
    </row>
    <row r="432" spans="2:343" x14ac:dyDescent="0.2">
      <c r="B432" s="56" t="s">
        <v>37</v>
      </c>
      <c r="C432" s="6">
        <v>73133.13</v>
      </c>
      <c r="D432" s="6">
        <v>77770.06</v>
      </c>
      <c r="E432" s="6">
        <v>81619.429999999993</v>
      </c>
      <c r="F432" s="6">
        <v>81168.28</v>
      </c>
      <c r="G432" s="6">
        <v>76997.27</v>
      </c>
      <c r="H432" s="6">
        <v>80011.990000000005</v>
      </c>
      <c r="I432" s="6">
        <v>80470.720000000001</v>
      </c>
      <c r="J432" s="6">
        <v>76880.19</v>
      </c>
      <c r="K432" s="6">
        <v>78062.69</v>
      </c>
      <c r="L432" s="6">
        <v>78934.649999999994</v>
      </c>
      <c r="M432" s="6">
        <v>81388.67</v>
      </c>
      <c r="N432" s="6">
        <v>83778.89</v>
      </c>
      <c r="O432" s="6">
        <v>86656.77</v>
      </c>
      <c r="P432" s="6">
        <v>89915.47</v>
      </c>
      <c r="Q432" s="6">
        <v>93523.31</v>
      </c>
      <c r="R432" s="6">
        <v>84300.98</v>
      </c>
      <c r="S432" s="6">
        <v>86685.97</v>
      </c>
      <c r="T432" s="6">
        <v>81342.350000000006</v>
      </c>
      <c r="U432" s="6">
        <v>85640.09</v>
      </c>
      <c r="V432" s="6">
        <v>86838.87</v>
      </c>
      <c r="W432" s="6">
        <v>86183.16</v>
      </c>
      <c r="X432" s="6">
        <v>88729.23</v>
      </c>
      <c r="Y432" s="6">
        <v>83022.14</v>
      </c>
      <c r="Z432" s="6">
        <v>86324.65</v>
      </c>
      <c r="AA432" s="6">
        <v>84918.74</v>
      </c>
      <c r="AB432" s="6">
        <v>98788.86</v>
      </c>
      <c r="AC432" s="6">
        <v>89319.52</v>
      </c>
      <c r="AD432" s="6">
        <v>91281</v>
      </c>
      <c r="AE432" s="6">
        <v>98576.39</v>
      </c>
      <c r="AF432" s="6">
        <v>99480.8</v>
      </c>
      <c r="AG432" s="6">
        <v>94807.98</v>
      </c>
      <c r="AH432" s="6">
        <v>91316.95</v>
      </c>
      <c r="AI432" s="6">
        <v>97243.24</v>
      </c>
      <c r="AJ432" s="6">
        <v>99206.76</v>
      </c>
      <c r="AK432" s="6">
        <v>115910.97</v>
      </c>
      <c r="AL432" s="6">
        <v>101402.52</v>
      </c>
      <c r="AM432" s="6">
        <v>107861.38</v>
      </c>
      <c r="AN432" s="6">
        <v>110535.83</v>
      </c>
      <c r="AO432" s="6">
        <v>109722.28</v>
      </c>
      <c r="AP432" s="6">
        <v>107490.37</v>
      </c>
      <c r="AQ432" s="6">
        <v>102015.03999999999</v>
      </c>
      <c r="AR432" s="6">
        <v>99008.54</v>
      </c>
      <c r="AS432" s="6">
        <v>103095.87</v>
      </c>
      <c r="AT432" s="6">
        <v>98224.07</v>
      </c>
      <c r="AU432" s="6">
        <v>101822.35</v>
      </c>
      <c r="AV432" s="6">
        <v>114738.35</v>
      </c>
      <c r="AW432" s="6">
        <v>125934.28</v>
      </c>
      <c r="AX432" s="6">
        <v>141982.29</v>
      </c>
      <c r="AY432" s="6">
        <v>111510.26</v>
      </c>
      <c r="AZ432" s="6">
        <v>118226.82</v>
      </c>
      <c r="BA432" s="6">
        <v>114330.33</v>
      </c>
      <c r="BB432" s="6">
        <v>108729.7</v>
      </c>
      <c r="BC432" s="6">
        <v>110203.32</v>
      </c>
      <c r="BD432" s="6">
        <v>108889.05</v>
      </c>
      <c r="BE432" s="6">
        <v>117358.49</v>
      </c>
      <c r="BF432" s="6">
        <v>113105.04</v>
      </c>
      <c r="BG432" s="6">
        <v>111756.93</v>
      </c>
      <c r="BH432" s="6">
        <v>113193.75</v>
      </c>
      <c r="BI432" s="6">
        <v>109636.2</v>
      </c>
      <c r="BJ432" s="6">
        <v>115215.06</v>
      </c>
      <c r="BK432" s="6">
        <v>119376.37</v>
      </c>
      <c r="BL432" s="6">
        <v>125987.64</v>
      </c>
      <c r="BM432" s="6">
        <v>129211.1</v>
      </c>
      <c r="BN432" s="6">
        <v>131367.64000000001</v>
      </c>
      <c r="BO432" s="6">
        <v>152220.25</v>
      </c>
      <c r="BP432" s="6">
        <v>137348.51</v>
      </c>
      <c r="BQ432" s="6">
        <v>135209.10999999999</v>
      </c>
      <c r="BR432" s="6">
        <v>137182.72</v>
      </c>
      <c r="BS432" s="6">
        <v>139099.60999999999</v>
      </c>
      <c r="BT432" s="6">
        <v>138241.12</v>
      </c>
      <c r="BU432" s="6">
        <v>139138.03</v>
      </c>
      <c r="BV432" s="6">
        <v>139899.98000000001</v>
      </c>
      <c r="BW432" s="6">
        <v>139087.41</v>
      </c>
      <c r="BX432" s="6">
        <v>136619.94</v>
      </c>
      <c r="BY432" s="6">
        <v>137191.41</v>
      </c>
      <c r="BZ432" s="6">
        <v>142885.26</v>
      </c>
      <c r="CA432" s="6">
        <v>140955.29999999999</v>
      </c>
      <c r="CB432" s="6">
        <v>149413.18</v>
      </c>
      <c r="CC432" s="6">
        <v>151555.82</v>
      </c>
      <c r="CD432" s="6">
        <v>152272.95000000001</v>
      </c>
      <c r="CE432" s="6">
        <v>152395.41</v>
      </c>
      <c r="CF432" s="6">
        <v>157996.46</v>
      </c>
      <c r="CG432" s="6">
        <v>156884.64000000001</v>
      </c>
      <c r="CH432" s="6">
        <v>164288.42000000001</v>
      </c>
      <c r="CI432" s="6">
        <v>163501.72</v>
      </c>
      <c r="CJ432" s="6">
        <v>162913.18</v>
      </c>
      <c r="CK432" s="6">
        <v>182111.45</v>
      </c>
      <c r="CL432" s="6">
        <v>183909.73</v>
      </c>
      <c r="CM432" s="6">
        <v>182855.41</v>
      </c>
      <c r="CN432" s="6">
        <v>182990.02</v>
      </c>
      <c r="CO432" s="6">
        <v>202217.03</v>
      </c>
      <c r="CP432" s="6">
        <v>193886.49</v>
      </c>
      <c r="CQ432" s="6">
        <v>198792.02</v>
      </c>
      <c r="CR432" s="6">
        <v>205753.36</v>
      </c>
      <c r="CS432" s="6">
        <v>213811.76</v>
      </c>
      <c r="CT432" s="6">
        <v>219557.55</v>
      </c>
      <c r="CU432" s="6">
        <v>248577.11</v>
      </c>
      <c r="CV432" s="6">
        <v>247834.07</v>
      </c>
      <c r="CW432" s="6">
        <v>248656.16</v>
      </c>
      <c r="CX432" s="6">
        <v>273481.76</v>
      </c>
      <c r="CY432" s="6">
        <v>262999.86</v>
      </c>
      <c r="CZ432" s="6">
        <v>269453.40000000002</v>
      </c>
      <c r="DA432" s="6">
        <v>277186.52</v>
      </c>
      <c r="DB432" s="6">
        <v>273610.38</v>
      </c>
      <c r="ME432" s="7"/>
    </row>
    <row r="433" spans="2:343" x14ac:dyDescent="0.2">
      <c r="B433" s="56" t="s">
        <v>17</v>
      </c>
      <c r="C433" s="6">
        <v>1306.71</v>
      </c>
      <c r="D433" s="6">
        <v>1510.02</v>
      </c>
      <c r="E433" s="6">
        <v>1628.22</v>
      </c>
      <c r="F433" s="6">
        <v>1457.14</v>
      </c>
      <c r="G433" s="6">
        <v>1544.07</v>
      </c>
      <c r="H433" s="6">
        <v>1568.49</v>
      </c>
      <c r="I433" s="6">
        <v>1654.76</v>
      </c>
      <c r="J433" s="6">
        <v>1487.33</v>
      </c>
      <c r="K433" s="6">
        <v>1501.76</v>
      </c>
      <c r="L433" s="6">
        <v>1509.43</v>
      </c>
      <c r="M433" s="6">
        <v>1602.58</v>
      </c>
      <c r="N433" s="6">
        <v>1674.53</v>
      </c>
      <c r="O433" s="6">
        <v>1624.11</v>
      </c>
      <c r="P433" s="6">
        <v>1778.04</v>
      </c>
      <c r="Q433" s="6">
        <v>1814.06</v>
      </c>
      <c r="R433" s="6">
        <v>1595.5</v>
      </c>
      <c r="S433" s="6">
        <v>1558.72</v>
      </c>
      <c r="T433" s="6">
        <v>1597.03</v>
      </c>
      <c r="U433" s="6">
        <v>1722.7</v>
      </c>
      <c r="V433" s="6">
        <v>1751.19</v>
      </c>
      <c r="W433" s="6">
        <v>1849.32</v>
      </c>
      <c r="X433" s="6">
        <v>2179.7199999999998</v>
      </c>
      <c r="Y433" s="6">
        <v>1773.14</v>
      </c>
      <c r="Z433" s="6">
        <v>1762.98</v>
      </c>
      <c r="AA433" s="6">
        <v>1839.94</v>
      </c>
      <c r="AB433" s="6">
        <v>2126.13</v>
      </c>
      <c r="AC433" s="6">
        <v>2461.64</v>
      </c>
      <c r="AD433" s="6">
        <v>2116.4</v>
      </c>
      <c r="AE433" s="6">
        <v>1852.93</v>
      </c>
      <c r="AF433" s="6">
        <v>1809.32</v>
      </c>
      <c r="AG433" s="6">
        <v>1882.68</v>
      </c>
      <c r="AH433" s="6">
        <v>1881.57</v>
      </c>
      <c r="AI433" s="6">
        <v>2257.87</v>
      </c>
      <c r="AJ433" s="6">
        <v>2600.64</v>
      </c>
      <c r="AK433" s="6">
        <v>2170.8000000000002</v>
      </c>
      <c r="AL433" s="6">
        <v>1997.68</v>
      </c>
      <c r="AM433" s="6">
        <v>2069.38</v>
      </c>
      <c r="AN433" s="6">
        <v>2080.4699999999998</v>
      </c>
      <c r="AO433" s="6">
        <v>2281.52</v>
      </c>
      <c r="AP433" s="6">
        <v>2308.75</v>
      </c>
      <c r="AQ433" s="6">
        <v>2531.19</v>
      </c>
      <c r="AR433" s="6">
        <v>2166.34</v>
      </c>
      <c r="AS433" s="6">
        <v>1914.49</v>
      </c>
      <c r="AT433" s="6">
        <v>2105.14</v>
      </c>
      <c r="AU433" s="6">
        <v>2055.86</v>
      </c>
      <c r="AV433" s="6">
        <v>2134.3000000000002</v>
      </c>
      <c r="AW433" s="6">
        <v>2432.0700000000002</v>
      </c>
      <c r="AX433" s="6">
        <v>2135.52</v>
      </c>
      <c r="AY433" s="6">
        <v>1656.62</v>
      </c>
      <c r="AZ433" s="6">
        <v>1970.86</v>
      </c>
      <c r="BA433" s="6">
        <v>2394.34</v>
      </c>
      <c r="BB433" s="6">
        <v>1898.34</v>
      </c>
      <c r="BC433" s="6">
        <v>2436.19</v>
      </c>
      <c r="BD433" s="6">
        <v>4560.8599999999997</v>
      </c>
      <c r="BE433" s="6">
        <v>2245.9</v>
      </c>
      <c r="BF433" s="6">
        <v>2187.64</v>
      </c>
      <c r="BG433" s="6">
        <v>1886.77</v>
      </c>
      <c r="BH433" s="6">
        <v>2004.44</v>
      </c>
      <c r="BI433" s="6">
        <v>2130.12</v>
      </c>
      <c r="BJ433" s="6">
        <v>1830.53</v>
      </c>
      <c r="BK433" s="6">
        <v>5380.25</v>
      </c>
      <c r="BL433" s="6">
        <v>4767.0200000000004</v>
      </c>
      <c r="BM433" s="6">
        <v>2125.9</v>
      </c>
      <c r="BN433" s="6">
        <v>1954.18</v>
      </c>
      <c r="BO433" s="6">
        <v>2086.63</v>
      </c>
      <c r="BP433" s="6">
        <v>2447.38</v>
      </c>
      <c r="BQ433" s="6">
        <v>2050.1999999999998</v>
      </c>
      <c r="BR433" s="6">
        <v>4410.21</v>
      </c>
      <c r="BS433" s="6">
        <v>2252.0100000000002</v>
      </c>
      <c r="BT433" s="6">
        <v>2239.38</v>
      </c>
      <c r="BU433" s="6">
        <v>2315.1799999999998</v>
      </c>
      <c r="BV433" s="6">
        <v>2330.37</v>
      </c>
      <c r="BW433" s="6">
        <v>2515.88</v>
      </c>
      <c r="BX433" s="6">
        <v>2574.9</v>
      </c>
      <c r="BY433" s="6">
        <v>2731.54</v>
      </c>
      <c r="BZ433" s="6">
        <v>2544.75</v>
      </c>
      <c r="CA433" s="6">
        <v>2663.48</v>
      </c>
      <c r="CB433" s="6">
        <v>2566.4899999999998</v>
      </c>
      <c r="CC433" s="6">
        <v>2669.99</v>
      </c>
      <c r="CD433" s="6">
        <v>2732.08</v>
      </c>
      <c r="CE433" s="6">
        <v>2827.2</v>
      </c>
      <c r="CF433" s="6">
        <v>3201.59</v>
      </c>
      <c r="CG433" s="6">
        <v>3272.42</v>
      </c>
      <c r="CH433" s="6">
        <v>3280.63</v>
      </c>
      <c r="CI433" s="6">
        <v>3361.02</v>
      </c>
      <c r="CJ433" s="6">
        <v>3375.29</v>
      </c>
      <c r="CK433" s="6">
        <v>3520.94</v>
      </c>
      <c r="CL433" s="6">
        <v>3671.93</v>
      </c>
      <c r="CM433" s="6">
        <v>3571.95</v>
      </c>
      <c r="CN433" s="6">
        <v>3797.36</v>
      </c>
      <c r="CO433" s="6">
        <v>4167.59</v>
      </c>
      <c r="CP433" s="6">
        <v>3708.59</v>
      </c>
      <c r="CQ433" s="6">
        <v>3806.29</v>
      </c>
      <c r="CR433" s="6">
        <v>3748.34</v>
      </c>
      <c r="CS433" s="6">
        <v>3884.94</v>
      </c>
      <c r="CT433" s="6">
        <v>3726.3</v>
      </c>
      <c r="CU433" s="6">
        <v>5406.2</v>
      </c>
      <c r="CV433" s="6">
        <v>4680.55</v>
      </c>
      <c r="CW433" s="6">
        <v>4912.0600000000004</v>
      </c>
      <c r="CX433" s="6">
        <v>4781.32</v>
      </c>
      <c r="CY433" s="6">
        <v>5026.5200000000004</v>
      </c>
      <c r="CZ433" s="6">
        <v>4684.1400000000003</v>
      </c>
      <c r="DA433" s="6">
        <v>5599.68</v>
      </c>
      <c r="DB433" s="6">
        <v>4692.26</v>
      </c>
      <c r="ME433" s="7"/>
    </row>
    <row r="434" spans="2:343" x14ac:dyDescent="0.2">
      <c r="B434" s="56" t="s">
        <v>18</v>
      </c>
      <c r="C434" s="6">
        <v>11699.63</v>
      </c>
      <c r="D434" s="6">
        <v>11497.39</v>
      </c>
      <c r="E434" s="6">
        <v>10821.68</v>
      </c>
      <c r="F434" s="6">
        <v>10779.25</v>
      </c>
      <c r="G434" s="6">
        <v>10316.1</v>
      </c>
      <c r="H434" s="6">
        <v>10287.42</v>
      </c>
      <c r="I434" s="6">
        <v>10852.95</v>
      </c>
      <c r="J434" s="6">
        <v>10521.79</v>
      </c>
      <c r="K434" s="6">
        <v>10112.27</v>
      </c>
      <c r="L434" s="6">
        <v>9808.4699999999993</v>
      </c>
      <c r="M434" s="6">
        <v>9590.44</v>
      </c>
      <c r="N434" s="6">
        <v>9076.76</v>
      </c>
      <c r="O434" s="6">
        <v>8917.61</v>
      </c>
      <c r="P434" s="6">
        <v>9802.8700000000008</v>
      </c>
      <c r="Q434" s="6">
        <v>10608.12</v>
      </c>
      <c r="R434" s="6">
        <v>9769.48</v>
      </c>
      <c r="S434" s="6">
        <v>8324.6299999999992</v>
      </c>
      <c r="T434" s="6">
        <v>10077.44</v>
      </c>
      <c r="U434" s="6">
        <v>10018.48</v>
      </c>
      <c r="V434" s="6">
        <v>9328.41</v>
      </c>
      <c r="W434" s="6">
        <v>9281.5400000000009</v>
      </c>
      <c r="X434" s="6">
        <v>8931.7099999999991</v>
      </c>
      <c r="Y434" s="6">
        <v>9845.61</v>
      </c>
      <c r="Z434" s="6">
        <v>10405.129999999999</v>
      </c>
      <c r="AA434" s="6">
        <v>10041.98</v>
      </c>
      <c r="AB434" s="6">
        <v>9894.2199999999993</v>
      </c>
      <c r="AC434" s="6">
        <v>10549.44</v>
      </c>
      <c r="AD434" s="6">
        <v>10421.700000000001</v>
      </c>
      <c r="AE434" s="6">
        <v>10005.08</v>
      </c>
      <c r="AF434" s="6">
        <v>10798.08</v>
      </c>
      <c r="AG434" s="6">
        <v>10879.46</v>
      </c>
      <c r="AH434" s="6">
        <v>10647.5</v>
      </c>
      <c r="AI434" s="6">
        <v>11623.55</v>
      </c>
      <c r="AJ434" s="6">
        <v>11108.21</v>
      </c>
      <c r="AK434" s="6">
        <v>10936.37</v>
      </c>
      <c r="AL434" s="6">
        <v>11027.22</v>
      </c>
      <c r="AM434" s="6">
        <v>10687.86</v>
      </c>
      <c r="AN434" s="6">
        <v>10069.52</v>
      </c>
      <c r="AO434" s="6">
        <v>10024.94</v>
      </c>
      <c r="AP434" s="6">
        <v>11540.9</v>
      </c>
      <c r="AQ434" s="6">
        <v>11402.39</v>
      </c>
      <c r="AR434" s="6">
        <v>11297.07</v>
      </c>
      <c r="AS434" s="6">
        <v>11885.72</v>
      </c>
      <c r="AT434" s="6">
        <v>12875.44</v>
      </c>
      <c r="AU434" s="6">
        <v>13275.33</v>
      </c>
      <c r="AV434" s="6">
        <v>13471.22</v>
      </c>
      <c r="AW434" s="6">
        <v>13470.71</v>
      </c>
      <c r="AX434" s="6">
        <v>14786.38</v>
      </c>
      <c r="AY434" s="6">
        <v>13601.76</v>
      </c>
      <c r="AZ434" s="6">
        <v>13592.14</v>
      </c>
      <c r="BA434" s="6">
        <v>12794.32</v>
      </c>
      <c r="BB434" s="6">
        <v>12470.15</v>
      </c>
      <c r="BC434" s="6">
        <v>13840.47</v>
      </c>
      <c r="BD434" s="6">
        <v>13325.87</v>
      </c>
      <c r="BE434" s="6">
        <v>12848.23</v>
      </c>
      <c r="BF434" s="6">
        <v>12178.22</v>
      </c>
      <c r="BG434" s="6">
        <v>11894.41</v>
      </c>
      <c r="BH434" s="6">
        <v>12064.27</v>
      </c>
      <c r="BI434" s="6">
        <v>15788.45</v>
      </c>
      <c r="BJ434" s="6">
        <v>14399.23</v>
      </c>
      <c r="BK434" s="6">
        <v>14468.44</v>
      </c>
      <c r="BL434" s="6">
        <v>14279.46</v>
      </c>
      <c r="BM434" s="6">
        <v>13248.69</v>
      </c>
      <c r="BN434" s="6">
        <v>14244.28</v>
      </c>
      <c r="BO434" s="6">
        <v>12742.86</v>
      </c>
      <c r="BP434" s="6">
        <v>12309.35</v>
      </c>
      <c r="BQ434" s="6">
        <v>11946.62</v>
      </c>
      <c r="BR434" s="6">
        <v>27236.14</v>
      </c>
      <c r="BS434" s="6">
        <v>27158.240000000002</v>
      </c>
      <c r="BT434" s="6">
        <v>33928.69</v>
      </c>
      <c r="BU434" s="6">
        <v>32816.71</v>
      </c>
      <c r="BV434" s="6">
        <v>33066.82</v>
      </c>
      <c r="BW434" s="6">
        <v>40487.120000000003</v>
      </c>
      <c r="BX434" s="6">
        <v>41738.6</v>
      </c>
      <c r="BY434" s="6">
        <v>38136.07</v>
      </c>
      <c r="BZ434" s="6">
        <v>18535.310000000001</v>
      </c>
      <c r="CA434" s="6">
        <v>18696.009999999998</v>
      </c>
      <c r="CB434" s="6">
        <v>19841.45</v>
      </c>
      <c r="CC434" s="6">
        <v>19117.12</v>
      </c>
      <c r="CD434" s="6">
        <v>16122.23</v>
      </c>
      <c r="CE434" s="6">
        <v>14055.36</v>
      </c>
      <c r="CF434" s="6">
        <v>14244.73</v>
      </c>
      <c r="CG434" s="6">
        <v>15360.88</v>
      </c>
      <c r="CH434" s="6">
        <v>15620.32</v>
      </c>
      <c r="CI434" s="6">
        <v>16485.810000000001</v>
      </c>
      <c r="CJ434" s="6">
        <v>16137.83</v>
      </c>
      <c r="CK434" s="6">
        <v>16097.65</v>
      </c>
      <c r="CL434" s="6">
        <v>17136.669999999998</v>
      </c>
      <c r="CM434" s="6">
        <v>20148.5</v>
      </c>
      <c r="CN434" s="6">
        <v>19756.75</v>
      </c>
      <c r="CO434" s="6">
        <v>8558.1200000000008</v>
      </c>
      <c r="CP434" s="6">
        <v>8902.75</v>
      </c>
      <c r="CQ434" s="6">
        <v>7638.14</v>
      </c>
      <c r="CR434" s="6">
        <v>8730.98</v>
      </c>
      <c r="CS434" s="6">
        <v>8600.4</v>
      </c>
      <c r="CT434" s="6">
        <v>7209.39</v>
      </c>
      <c r="CU434" s="6">
        <v>9423.5300000000007</v>
      </c>
      <c r="CV434" s="6">
        <v>10444.92</v>
      </c>
      <c r="CW434" s="6">
        <v>11817</v>
      </c>
      <c r="CX434" s="6">
        <v>12999.71</v>
      </c>
      <c r="CY434" s="6">
        <v>12294.89</v>
      </c>
      <c r="CZ434" s="6">
        <v>12135.24</v>
      </c>
      <c r="DA434" s="6">
        <v>15696.21</v>
      </c>
      <c r="DB434" s="6">
        <v>14751.68</v>
      </c>
      <c r="ME434" s="7"/>
    </row>
    <row r="435" spans="2:343" x14ac:dyDescent="0.2">
      <c r="B435" s="56" t="s">
        <v>19</v>
      </c>
      <c r="C435" s="6">
        <v>75717.55</v>
      </c>
      <c r="D435" s="6">
        <v>71756.490000000005</v>
      </c>
      <c r="E435" s="6">
        <v>69486.399999999994</v>
      </c>
      <c r="F435" s="6">
        <v>68468.73</v>
      </c>
      <c r="G435" s="6">
        <v>69320.52</v>
      </c>
      <c r="H435" s="6">
        <v>69069.98</v>
      </c>
      <c r="I435" s="6">
        <v>67916.38</v>
      </c>
      <c r="J435" s="6">
        <v>67600.37</v>
      </c>
      <c r="K435" s="6">
        <v>67553.48</v>
      </c>
      <c r="L435" s="6">
        <v>67176.63</v>
      </c>
      <c r="M435" s="6">
        <v>68052.63</v>
      </c>
      <c r="N435" s="6">
        <v>69383.22</v>
      </c>
      <c r="O435" s="6">
        <v>69362.570000000007</v>
      </c>
      <c r="P435" s="6">
        <v>68787.58</v>
      </c>
      <c r="Q435" s="6">
        <v>67683.789999999994</v>
      </c>
      <c r="R435" s="6">
        <v>67746.8</v>
      </c>
      <c r="S435" s="6">
        <v>67218.14</v>
      </c>
      <c r="T435" s="6">
        <v>67986.490000000005</v>
      </c>
      <c r="U435" s="6">
        <v>67974.259999999995</v>
      </c>
      <c r="V435" s="6">
        <v>67704.289999999994</v>
      </c>
      <c r="W435" s="6">
        <v>68179.679999999993</v>
      </c>
      <c r="X435" s="6">
        <v>68115.42</v>
      </c>
      <c r="Y435" s="6">
        <v>67659.649999999994</v>
      </c>
      <c r="Z435" s="6">
        <v>68081.67</v>
      </c>
      <c r="AA435" s="6">
        <v>69833.77</v>
      </c>
      <c r="AB435" s="6">
        <v>69493.23</v>
      </c>
      <c r="AC435" s="6">
        <v>69805.06</v>
      </c>
      <c r="AD435" s="6">
        <v>70328.210000000006</v>
      </c>
      <c r="AE435" s="6">
        <v>72108.600000000006</v>
      </c>
      <c r="AF435" s="6">
        <v>73159.350000000006</v>
      </c>
      <c r="AG435" s="6">
        <v>74209.2</v>
      </c>
      <c r="AH435" s="6">
        <v>74491.17</v>
      </c>
      <c r="AI435" s="6">
        <v>74451.03</v>
      </c>
      <c r="AJ435" s="6">
        <v>73784.84</v>
      </c>
      <c r="AK435" s="6">
        <v>73305.06</v>
      </c>
      <c r="AL435" s="6">
        <v>72787.44</v>
      </c>
      <c r="AM435" s="6">
        <v>73004.37</v>
      </c>
      <c r="AN435" s="6">
        <v>73494.490000000005</v>
      </c>
      <c r="AO435" s="6">
        <v>73188.5</v>
      </c>
      <c r="AP435" s="6">
        <v>73372.53</v>
      </c>
      <c r="AQ435" s="6">
        <v>74129.98</v>
      </c>
      <c r="AR435" s="6">
        <v>75343.38</v>
      </c>
      <c r="AS435" s="6">
        <v>77014.62</v>
      </c>
      <c r="AT435" s="6">
        <v>78314.59</v>
      </c>
      <c r="AU435" s="6">
        <v>80593.039999999994</v>
      </c>
      <c r="AV435" s="6">
        <v>88885.96</v>
      </c>
      <c r="AW435" s="6">
        <v>96997.42</v>
      </c>
      <c r="AX435" s="6">
        <v>100442.2</v>
      </c>
      <c r="AY435" s="6">
        <v>102903.6</v>
      </c>
      <c r="AZ435" s="6">
        <v>103788.86</v>
      </c>
      <c r="BA435" s="6">
        <v>109468.33</v>
      </c>
      <c r="BB435" s="6">
        <v>107766.93</v>
      </c>
      <c r="BC435" s="6">
        <v>103044.48</v>
      </c>
      <c r="BD435" s="6">
        <v>98477</v>
      </c>
      <c r="BE435" s="6">
        <v>94952.44</v>
      </c>
      <c r="BF435" s="6">
        <v>92953.1</v>
      </c>
      <c r="BG435" s="6">
        <v>91453.41</v>
      </c>
      <c r="BH435" s="6">
        <v>90429.8</v>
      </c>
      <c r="BI435" s="6">
        <v>89891.01</v>
      </c>
      <c r="BJ435" s="6">
        <v>91773.119999999995</v>
      </c>
      <c r="BK435" s="6">
        <v>92496.47</v>
      </c>
      <c r="BL435" s="6">
        <v>91001.04</v>
      </c>
      <c r="BM435" s="6">
        <v>89946.89</v>
      </c>
      <c r="BN435" s="6">
        <v>89740.53</v>
      </c>
      <c r="BO435" s="6">
        <v>89358.23</v>
      </c>
      <c r="BP435" s="6">
        <v>91045.25</v>
      </c>
      <c r="BQ435" s="6">
        <v>94549.22</v>
      </c>
      <c r="BR435" s="6">
        <v>93639.25</v>
      </c>
      <c r="BS435" s="6">
        <v>91771.3</v>
      </c>
      <c r="BT435" s="6">
        <v>92744.320000000007</v>
      </c>
      <c r="BU435" s="6">
        <v>92656.43</v>
      </c>
      <c r="BV435" s="6">
        <v>92086.45</v>
      </c>
      <c r="BW435" s="6">
        <v>92010.01</v>
      </c>
      <c r="BX435" s="6">
        <v>92352.23</v>
      </c>
      <c r="BY435" s="6">
        <v>92577.96</v>
      </c>
      <c r="BZ435" s="6">
        <v>93646.73</v>
      </c>
      <c r="CA435" s="6">
        <v>93563.62</v>
      </c>
      <c r="CB435" s="6">
        <v>95318.03</v>
      </c>
      <c r="CC435" s="6">
        <v>96800.02</v>
      </c>
      <c r="CD435" s="6">
        <v>97507.76</v>
      </c>
      <c r="CE435" s="6">
        <v>99024.43</v>
      </c>
      <c r="CF435" s="6">
        <v>100899.98</v>
      </c>
      <c r="CG435" s="6">
        <v>102164.25</v>
      </c>
      <c r="CH435" s="6">
        <v>102919.13</v>
      </c>
      <c r="CI435" s="6">
        <v>102318.86</v>
      </c>
      <c r="CJ435" s="6">
        <v>102096.03</v>
      </c>
      <c r="CK435" s="6">
        <v>103115.04</v>
      </c>
      <c r="CL435" s="6">
        <v>102760.2</v>
      </c>
      <c r="CM435" s="6">
        <v>101819.14</v>
      </c>
      <c r="CN435" s="6">
        <v>101794.82</v>
      </c>
      <c r="CO435" s="6">
        <v>102508.12</v>
      </c>
      <c r="CP435" s="6">
        <v>104054.81</v>
      </c>
      <c r="CQ435" s="6">
        <v>106102.82</v>
      </c>
      <c r="CR435" s="6">
        <v>107423.59</v>
      </c>
      <c r="CS435" s="6">
        <v>109631.64</v>
      </c>
      <c r="CT435" s="6">
        <v>122525.59</v>
      </c>
      <c r="CU435" s="6">
        <v>129303.77</v>
      </c>
      <c r="CV435" s="6">
        <v>133985.87</v>
      </c>
      <c r="CW435" s="6">
        <v>141209.56</v>
      </c>
      <c r="CX435" s="6">
        <v>149670.10999999999</v>
      </c>
      <c r="CY435" s="6">
        <v>150325.92000000001</v>
      </c>
      <c r="CZ435" s="6">
        <v>149420.54999999999</v>
      </c>
      <c r="DA435" s="6">
        <v>153689.04</v>
      </c>
      <c r="DB435" s="6">
        <v>154900.14000000001</v>
      </c>
      <c r="ME435" s="7"/>
    </row>
    <row r="436" spans="2:343" x14ac:dyDescent="0.2">
      <c r="B436" s="31"/>
      <c r="ME436" s="7"/>
    </row>
    <row r="437" spans="2:343" x14ac:dyDescent="0.2">
      <c r="ME437" s="7"/>
    </row>
    <row r="438" spans="2:343" x14ac:dyDescent="0.2">
      <c r="ME438" s="7"/>
    </row>
    <row r="439" spans="2:343" x14ac:dyDescent="0.2">
      <c r="ME439" s="7"/>
    </row>
    <row r="440" spans="2:343" x14ac:dyDescent="0.2">
      <c r="B440" s="11"/>
      <c r="C440" s="7">
        <v>36896</v>
      </c>
      <c r="D440" s="7">
        <v>36903</v>
      </c>
      <c r="E440" s="7">
        <v>36910</v>
      </c>
      <c r="F440" s="7">
        <v>36917</v>
      </c>
      <c r="G440" s="7">
        <v>36924</v>
      </c>
      <c r="H440" s="7">
        <v>36931</v>
      </c>
      <c r="I440" s="7">
        <v>36938</v>
      </c>
      <c r="J440" s="7">
        <v>36945</v>
      </c>
      <c r="K440" s="7">
        <v>36952</v>
      </c>
      <c r="L440" s="7">
        <v>36959</v>
      </c>
      <c r="M440" s="7">
        <v>36966</v>
      </c>
      <c r="N440" s="7">
        <v>36973</v>
      </c>
      <c r="O440" s="7">
        <v>36980</v>
      </c>
      <c r="P440" s="7">
        <v>36987</v>
      </c>
      <c r="Q440" s="7">
        <v>36994</v>
      </c>
      <c r="R440" s="7">
        <v>37001</v>
      </c>
      <c r="S440" s="7">
        <v>37008</v>
      </c>
      <c r="T440" s="7">
        <v>37015</v>
      </c>
      <c r="U440" s="7">
        <v>37022</v>
      </c>
      <c r="V440" s="7">
        <v>37029</v>
      </c>
      <c r="W440" s="7">
        <v>37036</v>
      </c>
      <c r="X440" s="7">
        <v>37043</v>
      </c>
      <c r="Y440" s="7">
        <v>37050</v>
      </c>
      <c r="Z440" s="7">
        <v>37057</v>
      </c>
      <c r="AA440" s="7">
        <v>37064</v>
      </c>
      <c r="AB440" s="7">
        <v>37071</v>
      </c>
      <c r="AC440" s="7">
        <v>37078</v>
      </c>
      <c r="AD440" s="7">
        <v>37085</v>
      </c>
      <c r="AE440" s="7">
        <v>37092</v>
      </c>
      <c r="AF440" s="7">
        <v>37099</v>
      </c>
      <c r="AG440" s="7">
        <v>37106</v>
      </c>
      <c r="AH440" s="7">
        <v>37113</v>
      </c>
      <c r="AI440" s="7">
        <v>37120</v>
      </c>
      <c r="AJ440" s="7">
        <v>37127</v>
      </c>
      <c r="AK440" s="7">
        <v>37134</v>
      </c>
      <c r="AL440" s="7">
        <v>37141</v>
      </c>
      <c r="AM440" s="7">
        <v>37148</v>
      </c>
      <c r="AN440" s="7">
        <v>37155</v>
      </c>
      <c r="AO440" s="7">
        <v>37162</v>
      </c>
      <c r="AP440" s="7">
        <v>37169</v>
      </c>
      <c r="AQ440" s="7">
        <v>37176</v>
      </c>
      <c r="AR440" s="7">
        <v>37183</v>
      </c>
      <c r="AS440" s="7">
        <v>37190</v>
      </c>
      <c r="AT440" s="7">
        <v>37197</v>
      </c>
      <c r="AU440" s="7">
        <v>37204</v>
      </c>
      <c r="AV440" s="7">
        <v>37211</v>
      </c>
      <c r="AW440" s="7">
        <v>37218</v>
      </c>
      <c r="AX440" s="7">
        <v>37225</v>
      </c>
      <c r="AY440" s="7">
        <v>37232</v>
      </c>
      <c r="AZ440" s="7">
        <v>37239</v>
      </c>
      <c r="BA440" s="7">
        <v>37246</v>
      </c>
      <c r="BB440" s="7">
        <v>37253</v>
      </c>
      <c r="BC440" s="7">
        <v>37260</v>
      </c>
      <c r="BD440" s="7">
        <v>37267</v>
      </c>
      <c r="BE440" s="7">
        <v>37274</v>
      </c>
      <c r="BF440" s="7">
        <v>37281</v>
      </c>
      <c r="BG440" s="7">
        <v>37288</v>
      </c>
      <c r="BH440" s="7">
        <v>37295</v>
      </c>
      <c r="BI440" s="7">
        <v>37302</v>
      </c>
      <c r="BJ440" s="7">
        <v>37309</v>
      </c>
      <c r="BK440" s="7">
        <v>37316</v>
      </c>
      <c r="BL440" s="7">
        <v>37323</v>
      </c>
      <c r="BM440" s="7">
        <v>37330</v>
      </c>
      <c r="BN440" s="7">
        <v>37337</v>
      </c>
      <c r="BO440" s="7">
        <v>37344</v>
      </c>
      <c r="BP440" s="7">
        <v>37351</v>
      </c>
      <c r="BQ440" s="7">
        <v>37358</v>
      </c>
      <c r="BR440" s="7">
        <v>37365</v>
      </c>
      <c r="BS440" s="7">
        <v>37372</v>
      </c>
      <c r="BT440" s="7">
        <v>37379</v>
      </c>
      <c r="BU440" s="7">
        <v>37386</v>
      </c>
      <c r="BV440" s="7">
        <v>37393</v>
      </c>
      <c r="BW440" s="7">
        <v>37400</v>
      </c>
      <c r="BX440" s="7">
        <v>37407</v>
      </c>
      <c r="BY440" s="7">
        <v>37414</v>
      </c>
      <c r="BZ440" s="7">
        <v>37421</v>
      </c>
      <c r="CA440" s="7">
        <v>37428</v>
      </c>
      <c r="CB440" s="7">
        <v>37435</v>
      </c>
      <c r="CC440" s="7">
        <v>37442</v>
      </c>
      <c r="CD440" s="7">
        <v>37449</v>
      </c>
      <c r="CE440" s="7">
        <v>37456</v>
      </c>
      <c r="CF440" s="7">
        <v>37463</v>
      </c>
      <c r="CG440" s="7">
        <v>37470</v>
      </c>
      <c r="CH440" s="7">
        <v>37477</v>
      </c>
      <c r="CI440" s="7">
        <v>37484</v>
      </c>
      <c r="CJ440" s="7">
        <v>37491</v>
      </c>
      <c r="CK440" s="7">
        <v>37498</v>
      </c>
      <c r="CL440" s="7">
        <v>37505</v>
      </c>
      <c r="CM440" s="7">
        <v>37512</v>
      </c>
      <c r="CN440" s="7">
        <v>37519</v>
      </c>
      <c r="CO440" s="7">
        <v>37526</v>
      </c>
      <c r="CP440" s="7">
        <v>37533</v>
      </c>
      <c r="CQ440" s="7">
        <v>37540</v>
      </c>
      <c r="CR440" s="7">
        <v>37547</v>
      </c>
      <c r="CS440" s="7">
        <v>37554</v>
      </c>
      <c r="CT440" s="7">
        <v>37561</v>
      </c>
      <c r="CU440" s="7">
        <v>37568</v>
      </c>
      <c r="CV440" s="7">
        <v>37575</v>
      </c>
      <c r="CW440" s="7">
        <v>37582</v>
      </c>
      <c r="CX440" s="7">
        <v>37589</v>
      </c>
      <c r="CY440" s="7">
        <v>37596</v>
      </c>
      <c r="CZ440" s="7">
        <v>37603</v>
      </c>
      <c r="DA440" s="7">
        <v>37610</v>
      </c>
      <c r="DB440" s="7">
        <v>37617</v>
      </c>
      <c r="DC440" s="7">
        <v>37624</v>
      </c>
      <c r="DD440" s="7">
        <v>37631</v>
      </c>
      <c r="DE440" s="7">
        <v>37638</v>
      </c>
      <c r="DF440" s="7">
        <v>37645</v>
      </c>
      <c r="DG440" s="7">
        <v>37652</v>
      </c>
      <c r="DH440" s="7">
        <v>37659</v>
      </c>
      <c r="DI440" s="7">
        <v>37666</v>
      </c>
      <c r="DJ440" s="7">
        <v>37673</v>
      </c>
      <c r="DK440" s="7">
        <v>37680</v>
      </c>
      <c r="DL440" s="7">
        <v>37687</v>
      </c>
      <c r="DM440" s="7">
        <v>37694</v>
      </c>
      <c r="DN440" s="7">
        <v>37701</v>
      </c>
      <c r="DO440" s="7">
        <v>37708</v>
      </c>
      <c r="DP440" s="7">
        <v>37715</v>
      </c>
      <c r="DQ440" s="7">
        <v>37722</v>
      </c>
      <c r="DR440" s="7">
        <v>37729</v>
      </c>
      <c r="DS440" s="7">
        <v>37736</v>
      </c>
      <c r="DT440" s="7">
        <v>37743</v>
      </c>
      <c r="DU440" s="7">
        <v>37750</v>
      </c>
      <c r="DV440" s="7">
        <v>37757</v>
      </c>
      <c r="DW440" s="7">
        <v>37764</v>
      </c>
      <c r="DX440" s="7">
        <v>37771</v>
      </c>
      <c r="DY440" s="7">
        <v>37778</v>
      </c>
      <c r="DZ440" s="7">
        <v>37785</v>
      </c>
      <c r="EA440" s="7">
        <v>37792</v>
      </c>
      <c r="EB440" s="7">
        <v>37799</v>
      </c>
      <c r="EC440" s="7">
        <v>37806</v>
      </c>
      <c r="ED440" s="7">
        <v>37813</v>
      </c>
      <c r="EE440" s="7">
        <v>37820</v>
      </c>
      <c r="EF440" s="7">
        <v>37827</v>
      </c>
      <c r="EG440" s="7">
        <v>37834</v>
      </c>
      <c r="EH440" s="7">
        <v>37841</v>
      </c>
      <c r="EI440" s="7">
        <v>37848</v>
      </c>
      <c r="EJ440" s="7">
        <v>37855</v>
      </c>
      <c r="EK440" s="7">
        <v>37862</v>
      </c>
      <c r="EL440" s="7">
        <v>37869</v>
      </c>
      <c r="EM440" s="7">
        <v>37876</v>
      </c>
      <c r="EN440" s="7">
        <v>37883</v>
      </c>
      <c r="EO440" s="7">
        <v>37890</v>
      </c>
      <c r="EP440" s="7">
        <v>37897</v>
      </c>
      <c r="EQ440" s="7">
        <v>37904</v>
      </c>
      <c r="ER440" s="7">
        <v>37911</v>
      </c>
      <c r="ES440" s="7">
        <v>37918</v>
      </c>
      <c r="ET440" s="7">
        <v>37925</v>
      </c>
      <c r="EU440" s="7">
        <v>37932</v>
      </c>
      <c r="EV440" s="7">
        <v>37939</v>
      </c>
      <c r="EW440" s="7">
        <v>37946</v>
      </c>
      <c r="EX440" s="7">
        <v>37953</v>
      </c>
      <c r="EY440" s="7">
        <v>37960</v>
      </c>
      <c r="EZ440" s="7">
        <v>37967</v>
      </c>
      <c r="FA440" s="7">
        <v>37974</v>
      </c>
      <c r="FB440" s="7">
        <v>37981</v>
      </c>
      <c r="FC440" s="7">
        <v>37988</v>
      </c>
      <c r="FD440" s="7">
        <v>37995</v>
      </c>
      <c r="FE440" s="7">
        <v>38002</v>
      </c>
      <c r="FF440" s="7">
        <v>38009</v>
      </c>
      <c r="FG440" s="7">
        <v>38016</v>
      </c>
      <c r="FH440" s="7">
        <v>38023</v>
      </c>
      <c r="FI440" s="7">
        <v>38030</v>
      </c>
      <c r="FJ440" s="7">
        <v>38037</v>
      </c>
      <c r="FK440" s="7">
        <v>38044</v>
      </c>
      <c r="FL440" s="7">
        <v>38051</v>
      </c>
      <c r="FM440" s="7">
        <v>38058</v>
      </c>
      <c r="FN440" s="7">
        <v>38065</v>
      </c>
      <c r="FO440" s="7">
        <v>38072</v>
      </c>
      <c r="FP440" s="7">
        <v>38079</v>
      </c>
      <c r="FQ440" s="7">
        <v>38086</v>
      </c>
      <c r="FR440" s="7">
        <v>38093</v>
      </c>
      <c r="FS440" s="7">
        <v>38100</v>
      </c>
      <c r="FT440" s="7">
        <v>38107</v>
      </c>
      <c r="FU440" s="7">
        <v>38114</v>
      </c>
      <c r="FV440" s="7">
        <v>38121</v>
      </c>
      <c r="FW440" s="7">
        <v>38128</v>
      </c>
      <c r="FX440" s="7">
        <v>38135</v>
      </c>
      <c r="FY440" s="7">
        <v>38142</v>
      </c>
      <c r="FZ440" s="7">
        <v>38149</v>
      </c>
      <c r="GA440" s="7">
        <v>38156</v>
      </c>
      <c r="GB440" s="7">
        <v>38163</v>
      </c>
      <c r="GC440" s="7">
        <v>38170</v>
      </c>
      <c r="GD440" s="7">
        <v>38177</v>
      </c>
      <c r="GE440" s="7">
        <v>38184</v>
      </c>
      <c r="GF440" s="7">
        <v>38191</v>
      </c>
      <c r="GG440" s="7">
        <v>38198</v>
      </c>
      <c r="GH440" s="7">
        <v>38205</v>
      </c>
      <c r="GI440" s="7">
        <v>38212</v>
      </c>
      <c r="GJ440" s="7">
        <v>38219</v>
      </c>
      <c r="GK440" s="7">
        <v>38226</v>
      </c>
      <c r="GL440" s="7">
        <v>38233</v>
      </c>
      <c r="GM440" s="7">
        <v>38240</v>
      </c>
      <c r="GN440" s="7">
        <v>38247</v>
      </c>
      <c r="GO440" s="7">
        <v>38254</v>
      </c>
      <c r="GP440" s="7">
        <v>38261</v>
      </c>
      <c r="GQ440" s="7">
        <v>38268</v>
      </c>
      <c r="GR440" s="7">
        <v>38275</v>
      </c>
      <c r="GS440" s="7">
        <v>38282</v>
      </c>
      <c r="GT440" s="7">
        <v>38289</v>
      </c>
      <c r="GU440" s="7">
        <v>38296</v>
      </c>
      <c r="GV440" s="7">
        <v>38303</v>
      </c>
      <c r="GW440" s="7">
        <v>38310</v>
      </c>
      <c r="GX440" s="7">
        <v>38317</v>
      </c>
      <c r="GY440" s="7">
        <v>38324</v>
      </c>
      <c r="GZ440" s="7">
        <v>38331</v>
      </c>
      <c r="HA440" s="7">
        <v>38338</v>
      </c>
      <c r="HB440" s="7">
        <v>38345</v>
      </c>
      <c r="HC440" s="7">
        <v>38352</v>
      </c>
      <c r="ME440" s="7"/>
    </row>
    <row r="441" spans="2:343" x14ac:dyDescent="0.2">
      <c r="B441" s="11"/>
      <c r="ME441" s="7"/>
    </row>
    <row r="442" spans="2:343" x14ac:dyDescent="0.2">
      <c r="B442" s="32" t="s">
        <v>20</v>
      </c>
      <c r="C442" s="6">
        <v>56029.11</v>
      </c>
      <c r="D442" s="6">
        <v>55243.68</v>
      </c>
      <c r="E442" s="6">
        <v>52189.78</v>
      </c>
      <c r="F442" s="6">
        <v>52326.29</v>
      </c>
      <c r="G442" s="6">
        <v>53580.4</v>
      </c>
      <c r="H442" s="6">
        <v>53685.39</v>
      </c>
      <c r="I442" s="6">
        <v>54486.37</v>
      </c>
      <c r="J442" s="6">
        <v>52880.03</v>
      </c>
      <c r="K442" s="6">
        <v>53636.94</v>
      </c>
      <c r="L442" s="6">
        <v>50896.45</v>
      </c>
      <c r="M442" s="6">
        <v>50675.45</v>
      </c>
      <c r="N442" s="6">
        <v>50451.25</v>
      </c>
      <c r="O442" s="6">
        <v>50653.87</v>
      </c>
      <c r="P442" s="6">
        <v>51072.66</v>
      </c>
      <c r="Q442" s="6">
        <v>50467.040000000001</v>
      </c>
      <c r="R442" s="6">
        <v>51864.35</v>
      </c>
      <c r="S442" s="6">
        <v>50598.39</v>
      </c>
      <c r="T442" s="6">
        <v>50991.38</v>
      </c>
      <c r="U442" s="6">
        <v>49528.89</v>
      </c>
      <c r="V442" s="6">
        <v>47819.12</v>
      </c>
      <c r="W442" s="6">
        <v>48401.93</v>
      </c>
      <c r="X442" s="6">
        <v>47905.13</v>
      </c>
      <c r="Y442" s="6">
        <v>48085.95</v>
      </c>
      <c r="Z442" s="6">
        <v>48348.53</v>
      </c>
      <c r="AA442" s="6">
        <v>48532.4</v>
      </c>
      <c r="AB442" s="6">
        <v>49790.25</v>
      </c>
      <c r="AC442" s="6">
        <v>49489.42</v>
      </c>
      <c r="AD442" s="6">
        <v>49822.36</v>
      </c>
      <c r="AE442" s="6">
        <v>49013.83</v>
      </c>
      <c r="AF442" s="6">
        <v>53389.91</v>
      </c>
      <c r="AG442" s="6">
        <v>54114.74</v>
      </c>
      <c r="AH442" s="6">
        <v>53292.63</v>
      </c>
      <c r="AI442" s="6">
        <v>54172.57</v>
      </c>
      <c r="AJ442" s="6">
        <v>54703.69</v>
      </c>
      <c r="AK442" s="6">
        <v>54885.72</v>
      </c>
      <c r="AL442" s="6">
        <v>52931.87</v>
      </c>
      <c r="AM442" s="6">
        <v>52718.19</v>
      </c>
      <c r="AN442" s="6">
        <v>52357.27</v>
      </c>
      <c r="AO442" s="6">
        <v>52813.59</v>
      </c>
      <c r="AP442" s="6">
        <v>52309.120000000003</v>
      </c>
      <c r="AQ442" s="6">
        <v>53054.49</v>
      </c>
      <c r="AR442" s="6">
        <v>52909.04</v>
      </c>
      <c r="AS442" s="6">
        <v>52025.29</v>
      </c>
      <c r="AT442" s="6">
        <v>51401.26</v>
      </c>
      <c r="AU442" s="6">
        <v>51478.400000000001</v>
      </c>
      <c r="AV442" s="6">
        <v>53591.8</v>
      </c>
      <c r="AW442" s="6">
        <v>55221.78</v>
      </c>
      <c r="AX442" s="6">
        <v>60137.53</v>
      </c>
      <c r="AY442" s="6">
        <v>62047.25</v>
      </c>
      <c r="AZ442" s="6">
        <v>63595.78</v>
      </c>
      <c r="BA442" s="6">
        <v>63623.07</v>
      </c>
      <c r="BB442" s="6">
        <v>65282.67</v>
      </c>
      <c r="BC442" s="6">
        <v>62797.84</v>
      </c>
      <c r="BD442" s="6">
        <v>60285.8</v>
      </c>
      <c r="BE442" s="6">
        <v>56044.09</v>
      </c>
      <c r="BF442" s="6">
        <v>56313.24</v>
      </c>
      <c r="BG442" s="6">
        <v>55371.21</v>
      </c>
      <c r="BH442" s="6">
        <v>55934.3</v>
      </c>
      <c r="BI442" s="6">
        <v>55852.41</v>
      </c>
      <c r="BJ442" s="6">
        <v>54627.58</v>
      </c>
      <c r="BK442" s="6">
        <v>54161.81</v>
      </c>
      <c r="BL442" s="6">
        <v>53294.54</v>
      </c>
      <c r="BM442" s="6">
        <v>53684.39</v>
      </c>
      <c r="BN442" s="6">
        <v>52962.76</v>
      </c>
      <c r="BO442" s="6">
        <v>54256.32</v>
      </c>
      <c r="BP442" s="6">
        <v>54463.19</v>
      </c>
      <c r="BQ442" s="6">
        <v>53776.73</v>
      </c>
      <c r="BR442" s="6">
        <v>53563.37</v>
      </c>
      <c r="BS442" s="6">
        <v>51606.559999999998</v>
      </c>
      <c r="BT442" s="6">
        <v>50107.4</v>
      </c>
      <c r="BU442" s="6">
        <v>50192.79</v>
      </c>
      <c r="BV442" s="6">
        <v>49127.9</v>
      </c>
      <c r="BW442" s="6">
        <v>48310.96</v>
      </c>
      <c r="BX442" s="6">
        <v>47840.82</v>
      </c>
      <c r="BY442" s="6">
        <v>49113.93</v>
      </c>
      <c r="BZ442" s="6">
        <v>47644.53</v>
      </c>
      <c r="CA442" s="6">
        <v>48870.42</v>
      </c>
      <c r="CB442" s="6">
        <v>48703.96</v>
      </c>
      <c r="CC442" s="6">
        <v>49523.58</v>
      </c>
      <c r="CD442" s="6">
        <v>50926.68</v>
      </c>
      <c r="CE442" s="6">
        <v>52699.05</v>
      </c>
      <c r="CF442" s="6">
        <v>53038.33</v>
      </c>
      <c r="CG442" s="6">
        <v>51324.9</v>
      </c>
      <c r="CH442" s="6">
        <v>51563.89</v>
      </c>
      <c r="CI442" s="6">
        <v>52352.43</v>
      </c>
      <c r="CJ442" s="6">
        <v>52613.72</v>
      </c>
      <c r="CK442" s="6">
        <v>51950.18</v>
      </c>
      <c r="CL442" s="6">
        <v>52041.52</v>
      </c>
      <c r="CM442" s="6">
        <v>52296.19</v>
      </c>
      <c r="CN442" s="6">
        <v>51444.81</v>
      </c>
      <c r="CO442" s="6">
        <v>53765.16</v>
      </c>
      <c r="CP442" s="6">
        <v>51112.6</v>
      </c>
      <c r="CQ442" s="6">
        <v>51655.59</v>
      </c>
      <c r="CR442" s="6">
        <v>52280.71</v>
      </c>
      <c r="CS442" s="6">
        <v>53021.7</v>
      </c>
      <c r="CT442" s="6">
        <v>53241.94</v>
      </c>
      <c r="CU442" s="6">
        <v>53678.27</v>
      </c>
      <c r="CV442" s="6">
        <v>57619.15</v>
      </c>
      <c r="CW442" s="6">
        <v>61202.53</v>
      </c>
      <c r="CX442" s="6">
        <v>64829.53</v>
      </c>
      <c r="CY442" s="6">
        <v>66341.130000000019</v>
      </c>
      <c r="CZ442" s="6">
        <v>73669.470000000016</v>
      </c>
      <c r="DA442" s="6">
        <v>75755.99000000002</v>
      </c>
      <c r="DB442" s="6">
        <v>79600.280000000013</v>
      </c>
      <c r="DC442" s="6">
        <v>76185.87</v>
      </c>
      <c r="DD442" s="6">
        <v>75794.52</v>
      </c>
      <c r="DE442" s="6">
        <v>73934.06</v>
      </c>
      <c r="DF442" s="6">
        <v>75361.320000000007</v>
      </c>
      <c r="DG442" s="6">
        <v>73410.28</v>
      </c>
      <c r="DH442" s="6">
        <v>70333.69</v>
      </c>
      <c r="DI442" s="6">
        <v>69897.320000000007</v>
      </c>
      <c r="DJ442" s="6">
        <v>68411.149999999994</v>
      </c>
      <c r="DK442" s="6">
        <v>71039.360000000001</v>
      </c>
      <c r="DL442" s="6">
        <v>68757.83</v>
      </c>
      <c r="DM442" s="6">
        <v>67463.679999999993</v>
      </c>
      <c r="DN442" s="6">
        <v>66717.81</v>
      </c>
      <c r="DO442" s="6">
        <v>70280.759999999995</v>
      </c>
      <c r="DP442" s="6">
        <v>68776.929999999993</v>
      </c>
      <c r="DQ442" s="6">
        <v>67762.66</v>
      </c>
      <c r="DR442" s="6">
        <v>69192.61</v>
      </c>
      <c r="DS442" s="6">
        <v>69425.06</v>
      </c>
      <c r="DT442" s="6">
        <v>70797.289999999994</v>
      </c>
      <c r="DU442" s="6">
        <v>72054.399999999994</v>
      </c>
      <c r="DV442" s="6">
        <v>74383.149999999994</v>
      </c>
      <c r="DW442" s="6">
        <v>76692.52</v>
      </c>
      <c r="DX442" s="6">
        <v>70095.37</v>
      </c>
      <c r="DY442" s="6">
        <v>69234.37</v>
      </c>
      <c r="DZ442" s="6">
        <v>68670.3</v>
      </c>
      <c r="EA442" s="6">
        <v>69905.27</v>
      </c>
      <c r="EB442" s="6">
        <v>70776.09</v>
      </c>
      <c r="EC442" s="6">
        <v>72066.820000000007</v>
      </c>
      <c r="ED442" s="6">
        <v>71593.289999999994</v>
      </c>
      <c r="EE442" s="6">
        <v>73822.98</v>
      </c>
      <c r="EF442" s="6">
        <v>84997.28</v>
      </c>
      <c r="EG442" s="6">
        <v>95933.68</v>
      </c>
      <c r="EH442" s="6">
        <v>76734.83</v>
      </c>
      <c r="EI442" s="6">
        <v>81229.81</v>
      </c>
      <c r="EJ442" s="6">
        <v>78459.97</v>
      </c>
      <c r="EK442" s="6">
        <v>77647.05</v>
      </c>
      <c r="EL442" s="6">
        <v>77777.37</v>
      </c>
      <c r="EM442" s="6">
        <v>77900.06</v>
      </c>
      <c r="EN442" s="6">
        <v>78691.59</v>
      </c>
      <c r="EO442" s="6">
        <v>79644.61</v>
      </c>
      <c r="EP442" s="6">
        <v>79564.05</v>
      </c>
      <c r="EQ442" s="6">
        <v>78492.55</v>
      </c>
      <c r="ER442" s="6">
        <v>76047.259999999995</v>
      </c>
      <c r="ES442" s="6">
        <v>78884.56</v>
      </c>
      <c r="ET442" s="6">
        <v>83626.080000000002</v>
      </c>
      <c r="EU442" s="6">
        <v>84197.09</v>
      </c>
      <c r="EV442" s="6">
        <v>91043.5</v>
      </c>
      <c r="EW442" s="6">
        <v>99701.119999999995</v>
      </c>
      <c r="EX442" s="6">
        <v>106265.11</v>
      </c>
      <c r="EY442" s="6">
        <v>96052.02</v>
      </c>
      <c r="EZ442" s="6">
        <v>104196.6</v>
      </c>
      <c r="FA442" s="6">
        <v>106197.63</v>
      </c>
      <c r="FB442" s="6">
        <v>109395.07</v>
      </c>
      <c r="FC442" s="6">
        <v>112035.21</v>
      </c>
      <c r="FD442" s="6">
        <v>110868.44</v>
      </c>
      <c r="FE442" s="6">
        <v>104892.74</v>
      </c>
      <c r="FF442" s="6">
        <v>100731.04</v>
      </c>
      <c r="FG442" s="6">
        <v>107524.25</v>
      </c>
      <c r="FH442" s="6">
        <v>105968.19</v>
      </c>
      <c r="FI442" s="6">
        <v>106900.3</v>
      </c>
      <c r="FJ442" s="6">
        <v>107557.69</v>
      </c>
      <c r="FK442" s="6">
        <v>107621.52</v>
      </c>
      <c r="FL442" s="6">
        <v>110278.89</v>
      </c>
      <c r="FM442" s="6">
        <v>122777.84</v>
      </c>
      <c r="FN442" s="6">
        <v>106178.33</v>
      </c>
      <c r="FO442" s="6">
        <v>122689.03</v>
      </c>
      <c r="FP442" s="6">
        <v>113886.52</v>
      </c>
      <c r="FQ442" s="6">
        <v>114513.12</v>
      </c>
      <c r="FR442" s="6">
        <v>120386.38</v>
      </c>
      <c r="FS442" s="6">
        <v>107458.4</v>
      </c>
      <c r="FT442" s="6">
        <v>110497.44</v>
      </c>
      <c r="FU442" s="6">
        <v>113360.79</v>
      </c>
      <c r="FV442" s="6">
        <v>109363.43</v>
      </c>
      <c r="FW442" s="6">
        <v>107825.23</v>
      </c>
      <c r="FX442" s="6">
        <v>110286.71</v>
      </c>
      <c r="FY442" s="6">
        <v>112916.42</v>
      </c>
      <c r="FZ442" s="6">
        <v>112667.77</v>
      </c>
      <c r="GA442" s="6">
        <v>114080.25</v>
      </c>
      <c r="GB442" s="6">
        <v>116520.68</v>
      </c>
      <c r="GC442" s="6">
        <v>113212.16</v>
      </c>
      <c r="GD442" s="6">
        <v>118965.9</v>
      </c>
      <c r="GE442" s="6">
        <v>119014.08</v>
      </c>
      <c r="GF442" s="6">
        <v>116485.4</v>
      </c>
      <c r="GG442" s="6">
        <v>123467.73</v>
      </c>
      <c r="GH442" s="6">
        <v>122935.21</v>
      </c>
      <c r="GI442" s="6">
        <v>129889.71</v>
      </c>
      <c r="GJ442" s="6">
        <v>129038.26</v>
      </c>
      <c r="GK442" s="6">
        <v>124983</v>
      </c>
      <c r="GL442" s="6">
        <v>125879.66</v>
      </c>
      <c r="GM442" s="6">
        <v>124958.68</v>
      </c>
      <c r="GN442" s="6">
        <v>125720.15</v>
      </c>
      <c r="GO442" s="6">
        <v>124127.99</v>
      </c>
      <c r="GP442" s="6">
        <v>123545.46</v>
      </c>
      <c r="GQ442" s="6">
        <v>124741.12</v>
      </c>
      <c r="GR442" s="6">
        <v>125767.56</v>
      </c>
      <c r="GS442" s="6">
        <v>125614.06</v>
      </c>
      <c r="GT442" s="6">
        <v>132176.5</v>
      </c>
      <c r="GU442" s="6">
        <v>129176.99</v>
      </c>
      <c r="GV442" s="6">
        <v>137984.06</v>
      </c>
      <c r="GW442" s="6">
        <v>145755.74</v>
      </c>
      <c r="GX442" s="6">
        <v>148207.29999999999</v>
      </c>
      <c r="GY442" s="6">
        <v>154246.34</v>
      </c>
      <c r="GZ442" s="6">
        <v>149404.26</v>
      </c>
      <c r="HA442" s="6">
        <v>157334.12</v>
      </c>
      <c r="HB442" s="6">
        <v>171351.27</v>
      </c>
      <c r="HC442" s="6">
        <v>165244.60999999999</v>
      </c>
      <c r="ME442" s="7"/>
    </row>
    <row r="443" spans="2:343" x14ac:dyDescent="0.2">
      <c r="B443" s="11"/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0</v>
      </c>
      <c r="EK443" s="6">
        <v>0</v>
      </c>
      <c r="EL443" s="6">
        <v>0</v>
      </c>
      <c r="EM443" s="6">
        <v>0</v>
      </c>
      <c r="EN443" s="6">
        <v>0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  <c r="FO443" s="6">
        <v>0</v>
      </c>
      <c r="FP443" s="6">
        <v>0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0</v>
      </c>
      <c r="GB443" s="6">
        <v>0</v>
      </c>
      <c r="GC443" s="6">
        <v>0</v>
      </c>
      <c r="GD443" s="6">
        <v>0</v>
      </c>
      <c r="GE443" s="6">
        <v>0</v>
      </c>
      <c r="GF443" s="6">
        <v>0</v>
      </c>
      <c r="GG443" s="6">
        <v>0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0</v>
      </c>
      <c r="GZ443" s="6">
        <v>0</v>
      </c>
      <c r="HA443" s="6">
        <v>0</v>
      </c>
      <c r="HB443" s="6">
        <v>0</v>
      </c>
      <c r="HC443" s="6">
        <v>0</v>
      </c>
      <c r="ME443" s="7"/>
    </row>
    <row r="444" spans="2:343" x14ac:dyDescent="0.2">
      <c r="B444" s="33" t="s">
        <v>0</v>
      </c>
      <c r="C444" s="6">
        <v>111321.92</v>
      </c>
      <c r="D444" s="6">
        <v>111551.74</v>
      </c>
      <c r="E444" s="6">
        <v>114034.61</v>
      </c>
      <c r="F444" s="6">
        <v>114528.3</v>
      </c>
      <c r="G444" s="6">
        <v>115643.96</v>
      </c>
      <c r="H444" s="6">
        <v>114631.01</v>
      </c>
      <c r="I444" s="6">
        <v>111807.43</v>
      </c>
      <c r="J444" s="6">
        <v>110731.15</v>
      </c>
      <c r="K444" s="6">
        <v>110331.03</v>
      </c>
      <c r="L444" s="6">
        <v>109130.84</v>
      </c>
      <c r="M444" s="6">
        <v>107433.38</v>
      </c>
      <c r="N444" s="6">
        <v>109779.15</v>
      </c>
      <c r="O444" s="6">
        <v>103899.01</v>
      </c>
      <c r="P444" s="6">
        <v>101485.99</v>
      </c>
      <c r="Q444" s="6">
        <v>101191.4</v>
      </c>
      <c r="R444" s="6">
        <v>102346.1</v>
      </c>
      <c r="S444" s="6">
        <v>100944.21</v>
      </c>
      <c r="T444" s="6">
        <v>99913.07</v>
      </c>
      <c r="U444" s="6">
        <v>98839.92</v>
      </c>
      <c r="V444" s="6">
        <v>98884.04</v>
      </c>
      <c r="W444" s="6">
        <v>98775.85</v>
      </c>
      <c r="X444" s="6">
        <v>97010.67</v>
      </c>
      <c r="Y444" s="6">
        <v>96525.29</v>
      </c>
      <c r="Z444" s="6">
        <v>95149.23</v>
      </c>
      <c r="AA444" s="6">
        <v>96791.88</v>
      </c>
      <c r="AB444" s="6">
        <v>95618.4</v>
      </c>
      <c r="AC444" s="6">
        <v>95551.22</v>
      </c>
      <c r="AD444" s="6">
        <v>95439.53</v>
      </c>
      <c r="AE444" s="6">
        <v>96745.91</v>
      </c>
      <c r="AF444" s="6">
        <v>99003.81</v>
      </c>
      <c r="AG444" s="6">
        <v>97167.42</v>
      </c>
      <c r="AH444" s="6">
        <v>95740.32</v>
      </c>
      <c r="AI444" s="6">
        <v>92741.1</v>
      </c>
      <c r="AJ444" s="6">
        <v>93521.31</v>
      </c>
      <c r="AK444" s="6">
        <v>91260.13</v>
      </c>
      <c r="AL444" s="6">
        <v>89286.95</v>
      </c>
      <c r="AM444" s="6">
        <v>86835.83</v>
      </c>
      <c r="AN444" s="6">
        <v>89817.53</v>
      </c>
      <c r="AO444" s="6">
        <v>88764.13</v>
      </c>
      <c r="AP444" s="6">
        <v>89488</v>
      </c>
      <c r="AQ444" s="6">
        <v>89985.04</v>
      </c>
      <c r="AR444" s="6">
        <v>91275.99</v>
      </c>
      <c r="AS444" s="6">
        <v>91365.57</v>
      </c>
      <c r="AT444" s="6">
        <v>91648.89</v>
      </c>
      <c r="AU444" s="6">
        <v>92288.7</v>
      </c>
      <c r="AV444" s="6">
        <v>91250.05</v>
      </c>
      <c r="AW444" s="6">
        <v>95112.43</v>
      </c>
      <c r="AX444" s="6">
        <v>92682.42</v>
      </c>
      <c r="AY444" s="6">
        <v>91567.59</v>
      </c>
      <c r="AZ444" s="6">
        <v>96069.66</v>
      </c>
      <c r="BA444" s="6">
        <v>95357.11</v>
      </c>
      <c r="BB444" s="6">
        <v>93685.11</v>
      </c>
      <c r="BC444" s="6">
        <v>88794.51</v>
      </c>
      <c r="BD444" s="6">
        <v>89021.56</v>
      </c>
      <c r="BE444" s="6">
        <v>86205.85</v>
      </c>
      <c r="BF444" s="6">
        <v>83343.199999999997</v>
      </c>
      <c r="BG444" s="6">
        <v>80207.990000000005</v>
      </c>
      <c r="BH444" s="6">
        <v>79602.45</v>
      </c>
      <c r="BI444" s="6">
        <v>99783.93</v>
      </c>
      <c r="BJ444" s="6">
        <v>94576.05</v>
      </c>
      <c r="BK444" s="6">
        <v>101799.83</v>
      </c>
      <c r="BL444" s="6">
        <v>95868.23</v>
      </c>
      <c r="BM444" s="6">
        <v>84437.56</v>
      </c>
      <c r="BN444" s="6">
        <v>83902.27</v>
      </c>
      <c r="BO444" s="6">
        <v>83834.92</v>
      </c>
      <c r="BP444" s="6">
        <v>85900.5</v>
      </c>
      <c r="BQ444" s="6">
        <v>84456.639999999999</v>
      </c>
      <c r="BR444" s="6">
        <v>87716.18</v>
      </c>
      <c r="BS444" s="6">
        <v>84319.46</v>
      </c>
      <c r="BT444" s="6">
        <v>85305.08</v>
      </c>
      <c r="BU444" s="6">
        <v>92568.81</v>
      </c>
      <c r="BV444" s="6">
        <v>99371.6</v>
      </c>
      <c r="BW444" s="6">
        <v>98373.34</v>
      </c>
      <c r="BX444" s="6">
        <v>110067.22</v>
      </c>
      <c r="BY444" s="6">
        <v>108812.71</v>
      </c>
      <c r="BZ444" s="6">
        <v>122836.14</v>
      </c>
      <c r="CA444" s="6">
        <v>132944.21</v>
      </c>
      <c r="CB444" s="6">
        <v>144466.26</v>
      </c>
      <c r="CC444" s="6">
        <v>152383.35999999999</v>
      </c>
      <c r="CD444" s="6">
        <v>144269.74</v>
      </c>
      <c r="CE444" s="6">
        <v>150155.26</v>
      </c>
      <c r="CF444" s="6">
        <v>150576.06</v>
      </c>
      <c r="CG444" s="6">
        <v>154103.15</v>
      </c>
      <c r="CH444" s="6">
        <v>157560.04999999999</v>
      </c>
      <c r="CI444" s="6">
        <v>157383.29999999999</v>
      </c>
      <c r="CJ444" s="6">
        <v>158802.46</v>
      </c>
      <c r="CK444" s="6">
        <v>158495.47</v>
      </c>
      <c r="CL444" s="6">
        <v>160524.20000000001</v>
      </c>
      <c r="CM444" s="6">
        <v>166958</v>
      </c>
      <c r="CN444" s="6">
        <v>162869.34</v>
      </c>
      <c r="CO444" s="6">
        <v>168075.38</v>
      </c>
      <c r="CP444" s="6">
        <v>169612.65</v>
      </c>
      <c r="CQ444" s="6">
        <v>173217.83</v>
      </c>
      <c r="CR444" s="6">
        <v>165420.60999999999</v>
      </c>
      <c r="CS444" s="6">
        <v>172242.45</v>
      </c>
      <c r="CT444" s="6">
        <v>168914.19</v>
      </c>
      <c r="CU444" s="6">
        <v>169737.64</v>
      </c>
      <c r="CV444" s="6">
        <v>168967</v>
      </c>
      <c r="CW444" s="6">
        <v>167677.89000000001</v>
      </c>
      <c r="CX444" s="6">
        <v>164907.84</v>
      </c>
      <c r="CY444" s="6">
        <v>162856.12</v>
      </c>
      <c r="CZ444" s="6">
        <v>161740.41</v>
      </c>
      <c r="DA444" s="6">
        <v>155469.12</v>
      </c>
      <c r="DB444" s="6">
        <v>166518.79</v>
      </c>
      <c r="DC444" s="6">
        <v>164528.87</v>
      </c>
      <c r="DD444" s="6">
        <v>170677.84</v>
      </c>
      <c r="DE444" s="6">
        <v>188369.89</v>
      </c>
      <c r="DF444" s="6">
        <v>202822.86</v>
      </c>
      <c r="DG444" s="6">
        <v>206753.26</v>
      </c>
      <c r="DH444" s="6">
        <v>180691.51</v>
      </c>
      <c r="DI444" s="6">
        <v>179992.85600000003</v>
      </c>
      <c r="DJ444" s="6">
        <v>186767.59</v>
      </c>
      <c r="DK444" s="6">
        <v>194266.53</v>
      </c>
      <c r="DL444" s="6">
        <v>194266.98</v>
      </c>
      <c r="DM444" s="6">
        <v>198135.9</v>
      </c>
      <c r="DN444" s="6">
        <v>199644.26</v>
      </c>
      <c r="DO444" s="6">
        <v>217060.08</v>
      </c>
      <c r="DP444" s="6">
        <v>220579.71</v>
      </c>
      <c r="DQ444" s="6">
        <v>224672.2</v>
      </c>
      <c r="DR444" s="6">
        <v>223561.55</v>
      </c>
      <c r="DS444" s="6">
        <v>228026.68</v>
      </c>
      <c r="DT444" s="6">
        <v>227917.34</v>
      </c>
      <c r="DU444" s="6">
        <v>233102.96</v>
      </c>
      <c r="DV444" s="6">
        <v>237742.6</v>
      </c>
      <c r="DW444" s="6">
        <v>242787.16</v>
      </c>
      <c r="DX444" s="6">
        <v>250428.99</v>
      </c>
      <c r="DY444" s="6">
        <v>253203.47</v>
      </c>
      <c r="DZ444" s="6">
        <v>258587.41</v>
      </c>
      <c r="EA444" s="6">
        <v>263165.31</v>
      </c>
      <c r="EB444" s="6">
        <v>264538.81</v>
      </c>
      <c r="EC444" s="6">
        <v>272628.17</v>
      </c>
      <c r="ED444" s="6">
        <v>275880.87</v>
      </c>
      <c r="EE444" s="6">
        <v>278167.62</v>
      </c>
      <c r="EF444" s="6">
        <v>284549.08</v>
      </c>
      <c r="EG444" s="6">
        <v>286669.13</v>
      </c>
      <c r="EH444" s="6">
        <v>267205.71999999997</v>
      </c>
      <c r="EI444" s="6">
        <v>267786.62</v>
      </c>
      <c r="EJ444" s="6">
        <v>266923.45</v>
      </c>
      <c r="EK444" s="6">
        <v>271363.78999999998</v>
      </c>
      <c r="EL444" s="6">
        <v>273668.94</v>
      </c>
      <c r="EM444" s="6">
        <v>276694.15000000002</v>
      </c>
      <c r="EN444" s="6">
        <v>281762.33</v>
      </c>
      <c r="EO444" s="6">
        <v>291852.11</v>
      </c>
      <c r="EP444" s="6">
        <v>297087.34000000003</v>
      </c>
      <c r="EQ444" s="6">
        <v>300046.59000000003</v>
      </c>
      <c r="ER444" s="6">
        <v>298201.55</v>
      </c>
      <c r="ES444" s="6">
        <v>304874.13</v>
      </c>
      <c r="ET444" s="6">
        <v>314202.33</v>
      </c>
      <c r="EU444" s="6">
        <v>318683.46000000002</v>
      </c>
      <c r="EV444" s="6">
        <v>322641.99</v>
      </c>
      <c r="EW444" s="6">
        <v>324631.59000000003</v>
      </c>
      <c r="EX444" s="6">
        <v>328814.3</v>
      </c>
      <c r="EY444" s="6">
        <v>316193.88</v>
      </c>
      <c r="EZ444" s="6">
        <v>317456.40999999997</v>
      </c>
      <c r="FA444" s="6">
        <v>318281.69</v>
      </c>
      <c r="FB444" s="6">
        <v>321084.46000000002</v>
      </c>
      <c r="FC444" s="6">
        <v>329579.42</v>
      </c>
      <c r="FD444" s="6">
        <v>331759.34999999998</v>
      </c>
      <c r="FE444" s="6">
        <v>340388.83</v>
      </c>
      <c r="FF444" s="6">
        <v>341938.66</v>
      </c>
      <c r="FG444" s="6">
        <v>343865.16</v>
      </c>
      <c r="FH444" s="6">
        <v>344810.99</v>
      </c>
      <c r="FI444" s="6">
        <v>412974.04</v>
      </c>
      <c r="FJ444" s="6">
        <v>415235.27</v>
      </c>
      <c r="FK444" s="6">
        <v>418623.31</v>
      </c>
      <c r="FL444" s="6">
        <v>418649.68</v>
      </c>
      <c r="FM444" s="6">
        <v>417427.65</v>
      </c>
      <c r="FN444" s="6">
        <v>422213.07</v>
      </c>
      <c r="FO444" s="6">
        <v>426127.38</v>
      </c>
      <c r="FP444" s="6">
        <v>430686.42</v>
      </c>
      <c r="FQ444" s="6">
        <v>434361.56</v>
      </c>
      <c r="FR444" s="6">
        <v>437806.19</v>
      </c>
      <c r="FS444" s="6">
        <v>444968.98</v>
      </c>
      <c r="FT444" s="6">
        <v>449259.81</v>
      </c>
      <c r="FU444" s="6">
        <v>453544.13</v>
      </c>
      <c r="FV444" s="6">
        <v>457771.02</v>
      </c>
      <c r="FW444" s="6">
        <v>453759.66</v>
      </c>
      <c r="FX444" s="6">
        <v>450215.67999999999</v>
      </c>
      <c r="FY444" s="6">
        <v>441886.23</v>
      </c>
      <c r="FZ444" s="6">
        <v>434934.46</v>
      </c>
      <c r="GA444" s="6">
        <v>439165.99</v>
      </c>
      <c r="GB444" s="6">
        <v>433415</v>
      </c>
      <c r="GC444" s="6">
        <v>428761.49</v>
      </c>
      <c r="GD444" s="6">
        <v>434884.54</v>
      </c>
      <c r="GE444" s="6">
        <v>435753.06</v>
      </c>
      <c r="GF444" s="6">
        <v>439475.91</v>
      </c>
      <c r="GG444" s="6">
        <v>444112.91</v>
      </c>
      <c r="GH444" s="6">
        <v>396473.98</v>
      </c>
      <c r="GI444" s="6">
        <v>390959.79</v>
      </c>
      <c r="GJ444" s="6">
        <v>390891.11</v>
      </c>
      <c r="GK444" s="6">
        <v>394904.16</v>
      </c>
      <c r="GL444" s="6">
        <v>396743.35</v>
      </c>
      <c r="GM444" s="6">
        <v>395248.15</v>
      </c>
      <c r="GN444" s="6">
        <v>392780.51</v>
      </c>
      <c r="GO444" s="6">
        <v>403054.28</v>
      </c>
      <c r="GP444" s="6">
        <v>404049.76</v>
      </c>
      <c r="GQ444" s="6">
        <v>402053.44</v>
      </c>
      <c r="GR444" s="6">
        <v>403569.58</v>
      </c>
      <c r="GS444" s="6">
        <v>411902.75</v>
      </c>
      <c r="GT444" s="6">
        <v>417560.51</v>
      </c>
      <c r="GU444" s="6">
        <v>421063.71</v>
      </c>
      <c r="GV444" s="6">
        <v>424519.91</v>
      </c>
      <c r="GW444" s="6">
        <v>428991.26</v>
      </c>
      <c r="GX444" s="6">
        <v>437552.53</v>
      </c>
      <c r="GY444" s="6">
        <v>440540.44</v>
      </c>
      <c r="GZ444" s="6">
        <v>438106.02</v>
      </c>
      <c r="HA444" s="6">
        <v>444087.52</v>
      </c>
      <c r="HB444" s="6">
        <v>439855.33</v>
      </c>
      <c r="HC444" s="6">
        <v>444390.65</v>
      </c>
      <c r="ME444" s="7"/>
    </row>
    <row r="445" spans="2:343" x14ac:dyDescent="0.2">
      <c r="B445" s="34" t="s">
        <v>21</v>
      </c>
      <c r="C445" s="6">
        <v>112905.88</v>
      </c>
      <c r="D445" s="6">
        <v>113093.46</v>
      </c>
      <c r="E445" s="6">
        <v>115187.73</v>
      </c>
      <c r="F445" s="6">
        <v>115672.89</v>
      </c>
      <c r="G445" s="6">
        <v>116793.60000000001</v>
      </c>
      <c r="H445" s="6">
        <v>115781.9</v>
      </c>
      <c r="I445" s="6">
        <v>112957.31</v>
      </c>
      <c r="J445" s="6">
        <v>111883.78</v>
      </c>
      <c r="K445" s="6">
        <v>111487.85</v>
      </c>
      <c r="L445" s="6">
        <v>110279.24</v>
      </c>
      <c r="M445" s="6">
        <v>108592.91</v>
      </c>
      <c r="N445" s="6">
        <v>110942.79</v>
      </c>
      <c r="O445" s="6">
        <v>105060.44</v>
      </c>
      <c r="P445" s="6">
        <v>102656.48</v>
      </c>
      <c r="Q445" s="6">
        <v>102359.11</v>
      </c>
      <c r="R445" s="6">
        <v>103133.51</v>
      </c>
      <c r="S445" s="6">
        <v>101742.27</v>
      </c>
      <c r="T445" s="6">
        <v>100725.23</v>
      </c>
      <c r="U445" s="6">
        <v>99640.42</v>
      </c>
      <c r="V445" s="6">
        <v>99652.479999999996</v>
      </c>
      <c r="W445" s="6">
        <v>99542.61</v>
      </c>
      <c r="X445" s="6">
        <v>97867.98</v>
      </c>
      <c r="Y445" s="6">
        <v>97365.58</v>
      </c>
      <c r="Z445" s="6">
        <v>95884.38</v>
      </c>
      <c r="AA445" s="6">
        <v>97531.32</v>
      </c>
      <c r="AB445" s="6">
        <v>96359.54</v>
      </c>
      <c r="AC445" s="6">
        <v>96278.39</v>
      </c>
      <c r="AD445" s="6">
        <v>96161.84</v>
      </c>
      <c r="AE445" s="6">
        <v>97057.05</v>
      </c>
      <c r="AF445" s="6">
        <v>99320.65</v>
      </c>
      <c r="AG445" s="6">
        <v>97492.91</v>
      </c>
      <c r="AH445" s="6">
        <v>96048.95</v>
      </c>
      <c r="AI445" s="6">
        <v>93048.69</v>
      </c>
      <c r="AJ445" s="6">
        <v>93848.88</v>
      </c>
      <c r="AK445" s="6">
        <v>91583.88</v>
      </c>
      <c r="AL445" s="6">
        <v>89619.86</v>
      </c>
      <c r="AM445" s="6">
        <v>87118.04</v>
      </c>
      <c r="AN445" s="6">
        <v>90091.14</v>
      </c>
      <c r="AO445" s="6">
        <v>89109.119999999995</v>
      </c>
      <c r="AP445" s="6">
        <v>89837.84</v>
      </c>
      <c r="AQ445" s="6">
        <v>90315.72</v>
      </c>
      <c r="AR445" s="6">
        <v>91606.39</v>
      </c>
      <c r="AS445" s="6">
        <v>91694.81</v>
      </c>
      <c r="AT445" s="6">
        <v>91969.48</v>
      </c>
      <c r="AU445" s="6">
        <v>92597.66</v>
      </c>
      <c r="AV445" s="6">
        <v>91553.69</v>
      </c>
      <c r="AW445" s="6">
        <v>95414.93</v>
      </c>
      <c r="AX445" s="6">
        <v>92980.52</v>
      </c>
      <c r="AY445" s="6">
        <v>91862.56</v>
      </c>
      <c r="AZ445" s="6">
        <v>96255.12</v>
      </c>
      <c r="BA445" s="6">
        <v>95542.43</v>
      </c>
      <c r="BB445" s="6">
        <v>93914.64</v>
      </c>
      <c r="BC445" s="6">
        <v>89048.69</v>
      </c>
      <c r="BD445" s="6">
        <v>89216.99</v>
      </c>
      <c r="BE445" s="6">
        <v>86399.92</v>
      </c>
      <c r="BF445" s="6">
        <v>83537.740000000005</v>
      </c>
      <c r="BG445" s="6">
        <v>80412.75</v>
      </c>
      <c r="BH445" s="6">
        <v>79792.03</v>
      </c>
      <c r="BI445" s="6">
        <v>99998.05</v>
      </c>
      <c r="BJ445" s="6">
        <v>94785.08</v>
      </c>
      <c r="BK445" s="6">
        <v>102091.6</v>
      </c>
      <c r="BL445" s="6">
        <v>96137.21</v>
      </c>
      <c r="BM445" s="6">
        <v>84680.97</v>
      </c>
      <c r="BN445" s="6">
        <v>84149.36</v>
      </c>
      <c r="BO445" s="6">
        <v>84079.4</v>
      </c>
      <c r="BP445" s="6">
        <v>86148.03</v>
      </c>
      <c r="BQ445" s="6">
        <v>84702.399999999994</v>
      </c>
      <c r="BR445" s="6">
        <v>87936.77</v>
      </c>
      <c r="BS445" s="6">
        <v>84515.48</v>
      </c>
      <c r="BT445" s="6">
        <v>85504.42</v>
      </c>
      <c r="BU445" s="6">
        <v>92778.04</v>
      </c>
      <c r="BV445" s="6">
        <v>99587.03</v>
      </c>
      <c r="BW445" s="6">
        <v>98563.83</v>
      </c>
      <c r="BX445" s="6">
        <v>110257.81</v>
      </c>
      <c r="BY445" s="6">
        <v>109006.2</v>
      </c>
      <c r="BZ445" s="6">
        <v>123038.87</v>
      </c>
      <c r="CA445" s="6">
        <v>133156.56</v>
      </c>
      <c r="CB445" s="6">
        <v>144897.51</v>
      </c>
      <c r="CC445" s="6">
        <v>152848.92000000001</v>
      </c>
      <c r="CD445" s="6">
        <v>144705.13</v>
      </c>
      <c r="CE445" s="6">
        <v>150600.79</v>
      </c>
      <c r="CF445" s="6">
        <v>151121.12</v>
      </c>
      <c r="CG445" s="6">
        <v>154658.23000000001</v>
      </c>
      <c r="CH445" s="6">
        <v>158123.19</v>
      </c>
      <c r="CI445" s="6">
        <v>157981.18</v>
      </c>
      <c r="CJ445" s="6">
        <v>159416.44</v>
      </c>
      <c r="CK445" s="6">
        <v>159119.03</v>
      </c>
      <c r="CL445" s="6">
        <v>161115.17000000001</v>
      </c>
      <c r="CM445" s="6">
        <v>167534.51</v>
      </c>
      <c r="CN445" s="6">
        <v>163429.64000000001</v>
      </c>
      <c r="CO445" s="6">
        <v>168753.02</v>
      </c>
      <c r="CP445" s="6">
        <v>170284.12</v>
      </c>
      <c r="CQ445" s="6">
        <v>173877.63</v>
      </c>
      <c r="CR445" s="6">
        <v>166039.47</v>
      </c>
      <c r="CS445" s="6">
        <v>172875.88</v>
      </c>
      <c r="CT445" s="6">
        <v>169510.49</v>
      </c>
      <c r="CU445" s="6">
        <v>170323.69</v>
      </c>
      <c r="CV445" s="6">
        <v>169538.37</v>
      </c>
      <c r="CW445" s="6">
        <v>168286.74</v>
      </c>
      <c r="CX445" s="6">
        <v>165507.4</v>
      </c>
      <c r="CY445" s="6">
        <v>163443.35</v>
      </c>
      <c r="CZ445" s="6">
        <v>162335.29999999999</v>
      </c>
      <c r="DA445" s="6">
        <v>156030.20000000001</v>
      </c>
      <c r="DB445" s="6">
        <v>167110.91</v>
      </c>
      <c r="DC445" s="6">
        <v>165115.17000000001</v>
      </c>
      <c r="DD445" s="6">
        <v>172156.94</v>
      </c>
      <c r="DE445" s="6">
        <v>190459.48</v>
      </c>
      <c r="DF445" s="6">
        <v>205518.1</v>
      </c>
      <c r="DG445" s="6">
        <v>209185.51</v>
      </c>
      <c r="DH445" s="6">
        <v>182975.77</v>
      </c>
      <c r="DI445" s="6">
        <v>181911.30600000001</v>
      </c>
      <c r="DJ445" s="6">
        <v>188450.23</v>
      </c>
      <c r="DK445" s="6">
        <v>195784.93</v>
      </c>
      <c r="DL445" s="6">
        <v>195787.78</v>
      </c>
      <c r="DM445" s="6">
        <v>199287.96</v>
      </c>
      <c r="DN445" s="6">
        <v>200565.22</v>
      </c>
      <c r="DO445" s="6">
        <v>217973.75</v>
      </c>
      <c r="DP445" s="6">
        <v>221277.65</v>
      </c>
      <c r="DQ445" s="6">
        <v>225364.56</v>
      </c>
      <c r="DR445" s="6">
        <v>224253.93</v>
      </c>
      <c r="DS445" s="6">
        <v>228604.16</v>
      </c>
      <c r="DT445" s="6">
        <v>228475.23</v>
      </c>
      <c r="DU445" s="6">
        <v>233784.88</v>
      </c>
      <c r="DV445" s="6">
        <v>238414.89</v>
      </c>
      <c r="DW445" s="6">
        <v>243452.79</v>
      </c>
      <c r="DX445" s="6">
        <v>251077.45</v>
      </c>
      <c r="DY445" s="6">
        <v>253852.41</v>
      </c>
      <c r="DZ445" s="6">
        <v>259237.17</v>
      </c>
      <c r="EA445" s="6">
        <v>263813.44</v>
      </c>
      <c r="EB445" s="6">
        <v>265187.3</v>
      </c>
      <c r="EC445" s="6">
        <v>273268.13</v>
      </c>
      <c r="ED445" s="6">
        <v>276512.89</v>
      </c>
      <c r="EE445" s="6">
        <v>278795.95</v>
      </c>
      <c r="EF445" s="6">
        <v>285156.15999999997</v>
      </c>
      <c r="EG445" s="6">
        <v>287273.63</v>
      </c>
      <c r="EH445" s="6">
        <v>267796.78999999998</v>
      </c>
      <c r="EI445" s="6">
        <v>268351.01</v>
      </c>
      <c r="EJ445" s="6">
        <v>267480.15999999997</v>
      </c>
      <c r="EK445" s="6">
        <v>271931.31</v>
      </c>
      <c r="EL445" s="6">
        <v>274262.34000000003</v>
      </c>
      <c r="EM445" s="6">
        <v>277238.09000000003</v>
      </c>
      <c r="EN445" s="6">
        <v>282312.03000000003</v>
      </c>
      <c r="EO445" s="6">
        <v>292427.09999999998</v>
      </c>
      <c r="EP445" s="6">
        <v>297600.73</v>
      </c>
      <c r="EQ445" s="6">
        <v>300555.77</v>
      </c>
      <c r="ER445" s="6">
        <v>298584.94</v>
      </c>
      <c r="ES445" s="6">
        <v>305375.34999999998</v>
      </c>
      <c r="ET445" s="6">
        <v>314695.98</v>
      </c>
      <c r="EU445" s="6">
        <v>319161.65000000002</v>
      </c>
      <c r="EV445" s="6">
        <v>323289.46000000002</v>
      </c>
      <c r="EW445" s="6">
        <v>325136.56</v>
      </c>
      <c r="EX445" s="6">
        <v>329288.34000000003</v>
      </c>
      <c r="EY445" s="6">
        <v>316771.06</v>
      </c>
      <c r="EZ445" s="6">
        <v>318081.03999999998</v>
      </c>
      <c r="FA445" s="6">
        <v>318625.88</v>
      </c>
      <c r="FB445" s="6">
        <v>321799.82</v>
      </c>
      <c r="FC445" s="6">
        <v>330287.98</v>
      </c>
      <c r="FD445" s="6">
        <v>332246.18</v>
      </c>
      <c r="FE445" s="6">
        <v>341601.4</v>
      </c>
      <c r="FF445" s="6">
        <v>343168.99</v>
      </c>
      <c r="FG445" s="6">
        <v>345110.17</v>
      </c>
      <c r="FH445" s="6">
        <v>346042.22</v>
      </c>
      <c r="FI445" s="6">
        <v>414437.22</v>
      </c>
      <c r="FJ445" s="6">
        <v>416856.61</v>
      </c>
      <c r="FK445" s="6">
        <v>419997.57</v>
      </c>
      <c r="FL445" s="6">
        <v>420038.47</v>
      </c>
      <c r="FM445" s="6">
        <v>418920.45</v>
      </c>
      <c r="FN445" s="6">
        <v>423682.71</v>
      </c>
      <c r="FO445" s="6">
        <v>428894.36</v>
      </c>
      <c r="FP445" s="6">
        <v>433490.67</v>
      </c>
      <c r="FQ445" s="6">
        <v>436561.15</v>
      </c>
      <c r="FR445" s="6">
        <v>440046.42</v>
      </c>
      <c r="FS445" s="6">
        <v>447255.59</v>
      </c>
      <c r="FT445" s="6">
        <v>451818.57</v>
      </c>
      <c r="FU445" s="6">
        <v>456621.71</v>
      </c>
      <c r="FV445" s="6">
        <v>459917.09</v>
      </c>
      <c r="FW445" s="6">
        <v>456196.5</v>
      </c>
      <c r="FX445" s="6">
        <v>452494.71</v>
      </c>
      <c r="FY445" s="6">
        <v>444453.1</v>
      </c>
      <c r="FZ445" s="6">
        <v>437484.67</v>
      </c>
      <c r="GA445" s="6">
        <v>441329.52</v>
      </c>
      <c r="GB445" s="6">
        <v>435409.99</v>
      </c>
      <c r="GC445" s="6">
        <v>430722.17</v>
      </c>
      <c r="GD445" s="6">
        <v>436941.21</v>
      </c>
      <c r="GE445" s="6">
        <v>437765.05</v>
      </c>
      <c r="GF445" s="6">
        <v>441397.14</v>
      </c>
      <c r="GG445" s="6">
        <v>446352.4</v>
      </c>
      <c r="GH445" s="6">
        <v>398279.37</v>
      </c>
      <c r="GI445" s="6">
        <v>392829.39</v>
      </c>
      <c r="GJ445" s="6">
        <v>392590.44</v>
      </c>
      <c r="GK445" s="6">
        <v>397341.24</v>
      </c>
      <c r="GL445" s="6">
        <v>400271.34</v>
      </c>
      <c r="GM445" s="6">
        <v>397579.61</v>
      </c>
      <c r="GN445" s="6">
        <v>394298.14</v>
      </c>
      <c r="GO445" s="6">
        <v>404813.84</v>
      </c>
      <c r="GP445" s="6">
        <v>405983.74</v>
      </c>
      <c r="GQ445" s="6">
        <v>404237.9</v>
      </c>
      <c r="GR445" s="6">
        <v>405600.95</v>
      </c>
      <c r="GS445" s="6">
        <v>415062.36</v>
      </c>
      <c r="GT445" s="6">
        <v>420823</v>
      </c>
      <c r="GU445" s="6">
        <v>423942.78</v>
      </c>
      <c r="GV445" s="6">
        <v>427780.16</v>
      </c>
      <c r="GW445" s="6">
        <v>432093.97</v>
      </c>
      <c r="GX445" s="6">
        <v>440962.54</v>
      </c>
      <c r="GY445" s="6">
        <v>443781.41</v>
      </c>
      <c r="GZ445" s="6">
        <v>441947.7</v>
      </c>
      <c r="HA445" s="6">
        <v>448478.58</v>
      </c>
      <c r="HB445" s="6">
        <v>444366.25</v>
      </c>
      <c r="HC445" s="6">
        <v>450039.07</v>
      </c>
      <c r="ME445" s="7"/>
    </row>
    <row r="446" spans="2:343" x14ac:dyDescent="0.2">
      <c r="B446" s="34" t="s">
        <v>22</v>
      </c>
      <c r="C446" s="6">
        <v>-1583.96</v>
      </c>
      <c r="D446" s="6">
        <v>-1541.72</v>
      </c>
      <c r="E446" s="6">
        <v>-1153.1199999999999</v>
      </c>
      <c r="F446" s="6">
        <v>-1144.5899999999999</v>
      </c>
      <c r="G446" s="6">
        <v>-1149.6400000000001</v>
      </c>
      <c r="H446" s="6">
        <v>-1150.8900000000001</v>
      </c>
      <c r="I446" s="6">
        <v>-1149.8800000000001</v>
      </c>
      <c r="J446" s="6">
        <v>-1152.6300000000001</v>
      </c>
      <c r="K446" s="6">
        <v>-1156.82</v>
      </c>
      <c r="L446" s="6">
        <v>-1148.4000000000001</v>
      </c>
      <c r="M446" s="6">
        <v>-1159.53</v>
      </c>
      <c r="N446" s="6">
        <v>-1163.6400000000001</v>
      </c>
      <c r="O446" s="6">
        <v>-1161.43</v>
      </c>
      <c r="P446" s="6">
        <v>-1170.49</v>
      </c>
      <c r="Q446" s="6">
        <v>-1167.71</v>
      </c>
      <c r="R446" s="6">
        <v>-787.41</v>
      </c>
      <c r="S446" s="6">
        <v>-798.06</v>
      </c>
      <c r="T446" s="6">
        <v>-812.16</v>
      </c>
      <c r="U446" s="6">
        <v>-800.5</v>
      </c>
      <c r="V446" s="6">
        <v>-768.44</v>
      </c>
      <c r="W446" s="6">
        <v>-766.76</v>
      </c>
      <c r="X446" s="6">
        <v>-857.31</v>
      </c>
      <c r="Y446" s="6">
        <v>-840.29</v>
      </c>
      <c r="Z446" s="6">
        <v>-735.15</v>
      </c>
      <c r="AA446" s="6">
        <v>-739.44</v>
      </c>
      <c r="AB446" s="6">
        <v>-741.14</v>
      </c>
      <c r="AC446" s="6">
        <v>-727.17</v>
      </c>
      <c r="AD446" s="6">
        <v>-722.31</v>
      </c>
      <c r="AE446" s="6">
        <v>-311.14</v>
      </c>
      <c r="AF446" s="6">
        <v>-316.83999999999997</v>
      </c>
      <c r="AG446" s="6">
        <v>-325.49</v>
      </c>
      <c r="AH446" s="6">
        <v>-308.63</v>
      </c>
      <c r="AI446" s="6">
        <v>-307.58999999999997</v>
      </c>
      <c r="AJ446" s="6">
        <v>-327.57</v>
      </c>
      <c r="AK446" s="6">
        <v>-323.75</v>
      </c>
      <c r="AL446" s="6">
        <v>-332.91</v>
      </c>
      <c r="AM446" s="6">
        <v>-282.20999999999998</v>
      </c>
      <c r="AN446" s="6">
        <v>-273.61</v>
      </c>
      <c r="AO446" s="6">
        <v>-344.99</v>
      </c>
      <c r="AP446" s="6">
        <v>-349.84</v>
      </c>
      <c r="AQ446" s="6">
        <v>-330.68</v>
      </c>
      <c r="AR446" s="6">
        <v>-330.4</v>
      </c>
      <c r="AS446" s="6">
        <v>-329.24</v>
      </c>
      <c r="AT446" s="6">
        <v>-320.58999999999997</v>
      </c>
      <c r="AU446" s="6">
        <v>-308.95999999999998</v>
      </c>
      <c r="AV446" s="6">
        <v>-303.64</v>
      </c>
      <c r="AW446" s="6">
        <v>-302.5</v>
      </c>
      <c r="AX446" s="6">
        <v>-298.10000000000002</v>
      </c>
      <c r="AY446" s="6">
        <v>-294.97000000000003</v>
      </c>
      <c r="AZ446" s="6">
        <v>-185.46</v>
      </c>
      <c r="BA446" s="6">
        <v>-185.32</v>
      </c>
      <c r="BB446" s="6">
        <v>-229.53</v>
      </c>
      <c r="BC446" s="6">
        <v>-254.18</v>
      </c>
      <c r="BD446" s="6">
        <v>-195.43</v>
      </c>
      <c r="BE446" s="6">
        <v>-194.07</v>
      </c>
      <c r="BF446" s="6">
        <v>-194.54</v>
      </c>
      <c r="BG446" s="6">
        <v>-204.76</v>
      </c>
      <c r="BH446" s="6">
        <v>-189.58</v>
      </c>
      <c r="BI446" s="6">
        <v>-214.12</v>
      </c>
      <c r="BJ446" s="6">
        <v>-209.03</v>
      </c>
      <c r="BK446" s="6">
        <v>-291.77</v>
      </c>
      <c r="BL446" s="6">
        <v>-268.98</v>
      </c>
      <c r="BM446" s="6">
        <v>-243.41</v>
      </c>
      <c r="BN446" s="6">
        <v>-247.09</v>
      </c>
      <c r="BO446" s="6">
        <v>-244.48</v>
      </c>
      <c r="BP446" s="6">
        <v>-247.53</v>
      </c>
      <c r="BQ446" s="6">
        <v>-245.76</v>
      </c>
      <c r="BR446" s="6">
        <v>-220.59</v>
      </c>
      <c r="BS446" s="6">
        <v>-196.02</v>
      </c>
      <c r="BT446" s="6">
        <v>-199.34</v>
      </c>
      <c r="BU446" s="6">
        <v>-209.23</v>
      </c>
      <c r="BV446" s="6">
        <v>-215.43</v>
      </c>
      <c r="BW446" s="6">
        <v>-190.49</v>
      </c>
      <c r="BX446" s="6">
        <v>-190.59</v>
      </c>
      <c r="BY446" s="6">
        <v>-193.49</v>
      </c>
      <c r="BZ446" s="6">
        <v>-202.73</v>
      </c>
      <c r="CA446" s="6">
        <v>-212.35</v>
      </c>
      <c r="CB446" s="6">
        <v>-431.25</v>
      </c>
      <c r="CC446" s="6">
        <v>-465.56</v>
      </c>
      <c r="CD446" s="6">
        <v>-435.39</v>
      </c>
      <c r="CE446" s="6">
        <v>-445.53</v>
      </c>
      <c r="CF446" s="6">
        <v>-545.05999999999995</v>
      </c>
      <c r="CG446" s="6">
        <v>-555.08000000000004</v>
      </c>
      <c r="CH446" s="6">
        <v>-563.14</v>
      </c>
      <c r="CI446" s="6">
        <v>-597.88</v>
      </c>
      <c r="CJ446" s="6">
        <v>-613.98</v>
      </c>
      <c r="CK446" s="6">
        <v>-623.55999999999995</v>
      </c>
      <c r="CL446" s="6">
        <v>-590.97</v>
      </c>
      <c r="CM446" s="6">
        <v>-576.51</v>
      </c>
      <c r="CN446" s="6">
        <v>-560.29999999999995</v>
      </c>
      <c r="CO446" s="6">
        <v>-677.64</v>
      </c>
      <c r="CP446" s="6">
        <v>-671.47</v>
      </c>
      <c r="CQ446" s="6">
        <v>-659.8</v>
      </c>
      <c r="CR446" s="6">
        <v>-618.86</v>
      </c>
      <c r="CS446" s="6">
        <v>-633.42999999999995</v>
      </c>
      <c r="CT446" s="6">
        <v>-596.29999999999995</v>
      </c>
      <c r="CU446" s="6">
        <v>-586.04999999999995</v>
      </c>
      <c r="CV446" s="6">
        <v>-571.37</v>
      </c>
      <c r="CW446" s="6">
        <v>-608.85</v>
      </c>
      <c r="CX446" s="6">
        <v>-599.55999999999995</v>
      </c>
      <c r="CY446" s="6">
        <v>-587.23</v>
      </c>
      <c r="CZ446" s="6">
        <v>-594.89</v>
      </c>
      <c r="DA446" s="6">
        <v>-561.08000000000004</v>
      </c>
      <c r="DB446" s="6">
        <v>-592.12</v>
      </c>
      <c r="DC446" s="6">
        <v>-586.29999999999995</v>
      </c>
      <c r="DD446" s="6">
        <v>-1479.1</v>
      </c>
      <c r="DE446" s="6">
        <v>-2089.59</v>
      </c>
      <c r="DF446" s="6">
        <v>-2695.24</v>
      </c>
      <c r="DG446" s="6">
        <v>-2432.25</v>
      </c>
      <c r="DH446" s="6">
        <v>-2284.2600000000002</v>
      </c>
      <c r="DI446" s="6">
        <v>-1918.45</v>
      </c>
      <c r="DJ446" s="6">
        <v>-1682.64</v>
      </c>
      <c r="DK446" s="6">
        <v>-1518.4</v>
      </c>
      <c r="DL446" s="6">
        <v>-1520.8</v>
      </c>
      <c r="DM446" s="6">
        <v>-1152.06</v>
      </c>
      <c r="DN446" s="6">
        <v>-920.96</v>
      </c>
      <c r="DO446" s="6">
        <v>-913.67</v>
      </c>
      <c r="DP446" s="6">
        <v>-697.94</v>
      </c>
      <c r="DQ446" s="6">
        <v>-692.36</v>
      </c>
      <c r="DR446" s="6">
        <v>-692.38</v>
      </c>
      <c r="DS446" s="6">
        <v>-577.48</v>
      </c>
      <c r="DT446" s="6">
        <v>-557.89</v>
      </c>
      <c r="DU446" s="6">
        <v>-681.92</v>
      </c>
      <c r="DV446" s="6">
        <v>-672.29</v>
      </c>
      <c r="DW446" s="6">
        <v>-665.63</v>
      </c>
      <c r="DX446" s="6">
        <v>-648.46</v>
      </c>
      <c r="DY446" s="6">
        <v>-648.94000000000005</v>
      </c>
      <c r="DZ446" s="6">
        <v>-649.76</v>
      </c>
      <c r="EA446" s="6">
        <v>-648.13</v>
      </c>
      <c r="EB446" s="6">
        <v>-648.49</v>
      </c>
      <c r="EC446" s="6">
        <v>-639.96</v>
      </c>
      <c r="ED446" s="6">
        <v>-632.02</v>
      </c>
      <c r="EE446" s="6">
        <v>-628.33000000000004</v>
      </c>
      <c r="EF446" s="6">
        <v>-607.08000000000004</v>
      </c>
      <c r="EG446" s="6">
        <v>-604.5</v>
      </c>
      <c r="EH446" s="6">
        <v>-591.07000000000005</v>
      </c>
      <c r="EI446" s="6">
        <v>-564.39</v>
      </c>
      <c r="EJ446" s="6">
        <v>-556.71</v>
      </c>
      <c r="EK446" s="6">
        <v>-567.52</v>
      </c>
      <c r="EL446" s="6">
        <v>-593.4</v>
      </c>
      <c r="EM446" s="6">
        <v>-543.94000000000005</v>
      </c>
      <c r="EN446" s="6">
        <v>-549.70000000000005</v>
      </c>
      <c r="EO446" s="6">
        <v>-574.99</v>
      </c>
      <c r="EP446" s="6">
        <v>-513.39</v>
      </c>
      <c r="EQ446" s="6">
        <v>-509.18</v>
      </c>
      <c r="ER446" s="6">
        <v>-383.39</v>
      </c>
      <c r="ES446" s="6">
        <v>-501.22</v>
      </c>
      <c r="ET446" s="6">
        <v>-493.65</v>
      </c>
      <c r="EU446" s="6">
        <v>-478.19</v>
      </c>
      <c r="EV446" s="6">
        <v>-647.47</v>
      </c>
      <c r="EW446" s="6">
        <v>-504.97</v>
      </c>
      <c r="EX446" s="6">
        <v>-474.04</v>
      </c>
      <c r="EY446" s="6">
        <v>-577.17999999999995</v>
      </c>
      <c r="EZ446" s="6">
        <v>-624.63</v>
      </c>
      <c r="FA446" s="6">
        <v>-344.19</v>
      </c>
      <c r="FB446" s="6">
        <v>-715.36</v>
      </c>
      <c r="FC446" s="6">
        <v>-708.56</v>
      </c>
      <c r="FD446" s="6">
        <v>-486.83</v>
      </c>
      <c r="FE446" s="6">
        <v>-1212.57</v>
      </c>
      <c r="FF446" s="6">
        <v>-1230.33</v>
      </c>
      <c r="FG446" s="6">
        <v>-1245.01</v>
      </c>
      <c r="FH446" s="6">
        <v>-1231.23</v>
      </c>
      <c r="FI446" s="6">
        <v>-1463.18</v>
      </c>
      <c r="FJ446" s="6">
        <v>-1621.34</v>
      </c>
      <c r="FK446" s="6">
        <v>-1374.26</v>
      </c>
      <c r="FL446" s="6">
        <v>-1388.79</v>
      </c>
      <c r="FM446" s="6">
        <v>-1492.8</v>
      </c>
      <c r="FN446" s="6">
        <v>-1469.64</v>
      </c>
      <c r="FO446" s="6">
        <v>-2766.98</v>
      </c>
      <c r="FP446" s="6">
        <v>-2804.25</v>
      </c>
      <c r="FQ446" s="6">
        <v>-2199.59</v>
      </c>
      <c r="FR446" s="6">
        <v>-2240.23</v>
      </c>
      <c r="FS446" s="6">
        <v>-2286.61</v>
      </c>
      <c r="FT446" s="6">
        <v>-2558.7600000000002</v>
      </c>
      <c r="FU446" s="6">
        <v>-3077.58</v>
      </c>
      <c r="FV446" s="6">
        <v>-2146.0700000000002</v>
      </c>
      <c r="FW446" s="6">
        <v>-2436.84</v>
      </c>
      <c r="FX446" s="6">
        <v>-2279.0300000000002</v>
      </c>
      <c r="FY446" s="6">
        <v>-2566.87</v>
      </c>
      <c r="FZ446" s="6">
        <v>-2550.21</v>
      </c>
      <c r="GA446" s="6">
        <v>-2163.5300000000002</v>
      </c>
      <c r="GB446" s="6">
        <v>-1994.99</v>
      </c>
      <c r="GC446" s="6">
        <v>-1960.68</v>
      </c>
      <c r="GD446" s="6">
        <v>-2056.67</v>
      </c>
      <c r="GE446" s="6">
        <v>-2011.99</v>
      </c>
      <c r="GF446" s="6">
        <v>-1921.23</v>
      </c>
      <c r="GG446" s="6">
        <v>-2239.4899999999998</v>
      </c>
      <c r="GH446" s="6">
        <v>-1805.39</v>
      </c>
      <c r="GI446" s="6">
        <v>-1869.6</v>
      </c>
      <c r="GJ446" s="6">
        <v>-1699.33</v>
      </c>
      <c r="GK446" s="6">
        <v>-2437.08</v>
      </c>
      <c r="GL446" s="6">
        <v>-3527.99</v>
      </c>
      <c r="GM446" s="6">
        <v>-2331.46</v>
      </c>
      <c r="GN446" s="6">
        <v>-1517.63</v>
      </c>
      <c r="GO446" s="6">
        <v>-1759.56</v>
      </c>
      <c r="GP446" s="6">
        <v>-1933.98</v>
      </c>
      <c r="GQ446" s="6">
        <v>-2184.46</v>
      </c>
      <c r="GR446" s="6">
        <v>-2031.37</v>
      </c>
      <c r="GS446" s="6">
        <v>-3159.61</v>
      </c>
      <c r="GT446" s="6">
        <v>-3262.49</v>
      </c>
      <c r="GU446" s="6">
        <v>-2879.07</v>
      </c>
      <c r="GV446" s="6">
        <v>-3260.25</v>
      </c>
      <c r="GW446" s="6">
        <v>-3102.71</v>
      </c>
      <c r="GX446" s="6">
        <v>-3410.01</v>
      </c>
      <c r="GY446" s="6">
        <v>-3240.97</v>
      </c>
      <c r="GZ446" s="6">
        <v>-3841.68</v>
      </c>
      <c r="HA446" s="6">
        <v>-4391.0600000000004</v>
      </c>
      <c r="HB446" s="6">
        <v>-4510.92</v>
      </c>
      <c r="HC446" s="6">
        <v>-5648.42</v>
      </c>
      <c r="ME446" s="7"/>
    </row>
    <row r="447" spans="2:343" x14ac:dyDescent="0.2">
      <c r="B447" s="11"/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6">
        <v>0</v>
      </c>
      <c r="BT447" s="6">
        <v>0</v>
      </c>
      <c r="BU447" s="6">
        <v>0</v>
      </c>
      <c r="BV447" s="6">
        <v>0</v>
      </c>
      <c r="BW447" s="6">
        <v>0</v>
      </c>
      <c r="BX447" s="6">
        <v>0</v>
      </c>
      <c r="BY447" s="6">
        <v>0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0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0</v>
      </c>
      <c r="CN447" s="6">
        <v>0</v>
      </c>
      <c r="CO447" s="6">
        <v>0</v>
      </c>
      <c r="CP447" s="6">
        <v>0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  <c r="FO447" s="6">
        <v>0</v>
      </c>
      <c r="FP447" s="6">
        <v>0</v>
      </c>
      <c r="FQ447" s="6">
        <v>0</v>
      </c>
      <c r="FR447" s="6">
        <v>0</v>
      </c>
      <c r="FS447" s="6">
        <v>0</v>
      </c>
      <c r="FT447" s="6">
        <v>0</v>
      </c>
      <c r="FU447" s="6">
        <v>0</v>
      </c>
      <c r="FV447" s="6">
        <v>0</v>
      </c>
      <c r="FW447" s="6">
        <v>0</v>
      </c>
      <c r="FX447" s="6">
        <v>0</v>
      </c>
      <c r="FY447" s="6">
        <v>0</v>
      </c>
      <c r="FZ447" s="6">
        <v>0</v>
      </c>
      <c r="GA447" s="6">
        <v>0</v>
      </c>
      <c r="GB447" s="6">
        <v>0</v>
      </c>
      <c r="GC447" s="6">
        <v>0</v>
      </c>
      <c r="GD447" s="6">
        <v>0</v>
      </c>
      <c r="GE447" s="6">
        <v>0</v>
      </c>
      <c r="GF447" s="6">
        <v>0</v>
      </c>
      <c r="GG447" s="6">
        <v>0</v>
      </c>
      <c r="GH447" s="6">
        <v>0</v>
      </c>
      <c r="GI447" s="6">
        <v>0</v>
      </c>
      <c r="GJ447" s="6">
        <v>0</v>
      </c>
      <c r="GK447" s="6">
        <v>0</v>
      </c>
      <c r="GL447" s="6">
        <v>0</v>
      </c>
      <c r="GM447" s="6">
        <v>0</v>
      </c>
      <c r="GN447" s="6">
        <v>0</v>
      </c>
      <c r="GO447" s="6">
        <v>0</v>
      </c>
      <c r="GP447" s="6">
        <v>0</v>
      </c>
      <c r="GQ447" s="6">
        <v>0</v>
      </c>
      <c r="GR447" s="6">
        <v>0</v>
      </c>
      <c r="GS447" s="6">
        <v>0</v>
      </c>
      <c r="GT447" s="6">
        <v>0</v>
      </c>
      <c r="GU447" s="6">
        <v>0</v>
      </c>
      <c r="GV447" s="6">
        <v>0</v>
      </c>
      <c r="GW447" s="6">
        <v>0</v>
      </c>
      <c r="GX447" s="6">
        <v>0</v>
      </c>
      <c r="GY447" s="6">
        <v>0</v>
      </c>
      <c r="GZ447" s="6">
        <v>0</v>
      </c>
      <c r="HA447" s="6">
        <v>0</v>
      </c>
      <c r="HB447" s="6">
        <v>0</v>
      </c>
      <c r="HC447" s="6">
        <v>0</v>
      </c>
      <c r="ME447" s="7"/>
    </row>
    <row r="448" spans="2:343" x14ac:dyDescent="0.2">
      <c r="B448" s="33" t="s">
        <v>1</v>
      </c>
      <c r="C448" s="6">
        <v>-12537.92</v>
      </c>
      <c r="D448" s="6">
        <v>-13800.44</v>
      </c>
      <c r="E448" s="6">
        <v>-18761.71</v>
      </c>
      <c r="F448" s="6">
        <v>-19002.79</v>
      </c>
      <c r="G448" s="6">
        <v>-18370.849999999999</v>
      </c>
      <c r="H448" s="6">
        <v>-17710.650000000001</v>
      </c>
      <c r="I448" s="6">
        <v>-13483.99</v>
      </c>
      <c r="J448" s="6">
        <v>-14016.94</v>
      </c>
      <c r="K448" s="6">
        <v>-13016.06</v>
      </c>
      <c r="L448" s="6">
        <v>-14396.21</v>
      </c>
      <c r="M448" s="6">
        <v>-13141.91</v>
      </c>
      <c r="N448" s="6">
        <v>-15565.17</v>
      </c>
      <c r="O448" s="6">
        <v>-7537.45</v>
      </c>
      <c r="P448" s="6">
        <v>-6057.23</v>
      </c>
      <c r="Q448" s="6">
        <v>-6150.59</v>
      </c>
      <c r="R448" s="6">
        <v>-5740.9</v>
      </c>
      <c r="S448" s="6">
        <v>-5365.12</v>
      </c>
      <c r="T448" s="6">
        <v>-3533.43</v>
      </c>
      <c r="U448" s="6">
        <v>-3508.96</v>
      </c>
      <c r="V448" s="6">
        <v>-5537.26</v>
      </c>
      <c r="W448" s="6">
        <v>-4241.59</v>
      </c>
      <c r="X448" s="6">
        <v>-2631.36</v>
      </c>
      <c r="Y448" s="6">
        <v>-1951.74</v>
      </c>
      <c r="Z448" s="6">
        <v>-105.71999999999883</v>
      </c>
      <c r="AA448" s="6">
        <v>-1489.54</v>
      </c>
      <c r="AB448" s="6">
        <v>-4516.34</v>
      </c>
      <c r="AC448" s="6">
        <v>-4862.01</v>
      </c>
      <c r="AD448" s="6">
        <v>-4096.17</v>
      </c>
      <c r="AE448" s="6">
        <v>-6462.38</v>
      </c>
      <c r="AF448" s="6">
        <v>-3283.9</v>
      </c>
      <c r="AG448" s="6">
        <v>-397.63</v>
      </c>
      <c r="AH448" s="6">
        <v>952.28</v>
      </c>
      <c r="AI448" s="6">
        <v>4184.38</v>
      </c>
      <c r="AJ448" s="6">
        <v>4848.76</v>
      </c>
      <c r="AK448" s="6">
        <v>8130.77</v>
      </c>
      <c r="AL448" s="6">
        <v>8392.7999999999993</v>
      </c>
      <c r="AM448" s="6">
        <v>11066.8</v>
      </c>
      <c r="AN448" s="6">
        <v>7623.48</v>
      </c>
      <c r="AO448" s="6">
        <v>10667.43</v>
      </c>
      <c r="AP448" s="6">
        <v>10208.99</v>
      </c>
      <c r="AQ448" s="6">
        <v>9214.44</v>
      </c>
      <c r="AR448" s="6">
        <v>7861.6</v>
      </c>
      <c r="AS448" s="6">
        <v>6900.83</v>
      </c>
      <c r="AT448" s="6">
        <v>6907.85</v>
      </c>
      <c r="AU448" s="6">
        <v>6076.96</v>
      </c>
      <c r="AV448" s="6">
        <v>9263.17</v>
      </c>
      <c r="AW448" s="6">
        <v>6976.92</v>
      </c>
      <c r="AX448" s="6">
        <v>14506.86</v>
      </c>
      <c r="AY448" s="6">
        <v>17670.57</v>
      </c>
      <c r="AZ448" s="6">
        <v>15176.07</v>
      </c>
      <c r="BA448" s="6">
        <v>15628.33</v>
      </c>
      <c r="BB448" s="6">
        <v>18915.36</v>
      </c>
      <c r="BC448" s="6">
        <v>15959.54</v>
      </c>
      <c r="BD448" s="6">
        <v>13190.89</v>
      </c>
      <c r="BE448" s="6">
        <v>12187.74</v>
      </c>
      <c r="BF448" s="6">
        <v>13743.23</v>
      </c>
      <c r="BG448" s="6">
        <v>17446.88</v>
      </c>
      <c r="BH448" s="6">
        <v>17626.62</v>
      </c>
      <c r="BI448" s="6">
        <v>15649.29</v>
      </c>
      <c r="BJ448" s="6">
        <v>19959.990000000002</v>
      </c>
      <c r="BK448" s="6">
        <v>25477.37</v>
      </c>
      <c r="BL448" s="6">
        <v>24604.11</v>
      </c>
      <c r="BM448" s="6">
        <v>27666.09</v>
      </c>
      <c r="BN448" s="6">
        <v>26461.14</v>
      </c>
      <c r="BO448" s="6">
        <v>28466.75</v>
      </c>
      <c r="BP448" s="6">
        <v>28538.79</v>
      </c>
      <c r="BQ448" s="6">
        <v>27240.21</v>
      </c>
      <c r="BR448" s="6">
        <v>25932.05</v>
      </c>
      <c r="BS448" s="6">
        <v>24045.89</v>
      </c>
      <c r="BT448" s="6">
        <v>23692.21</v>
      </c>
      <c r="BU448" s="6">
        <v>26174.61</v>
      </c>
      <c r="BV448" s="6">
        <v>25554.09</v>
      </c>
      <c r="BW448" s="6">
        <v>26191.19</v>
      </c>
      <c r="BX448" s="6">
        <v>27186.44</v>
      </c>
      <c r="BY448" s="6">
        <v>28540.240000000002</v>
      </c>
      <c r="BZ448" s="6">
        <v>22618.880000000001</v>
      </c>
      <c r="CA448" s="6">
        <v>15473.51</v>
      </c>
      <c r="CB448" s="6">
        <v>10957.12</v>
      </c>
      <c r="CC448" s="6">
        <v>15742.63</v>
      </c>
      <c r="CD448" s="6">
        <v>16046.05</v>
      </c>
      <c r="CE448" s="6">
        <v>13008.1</v>
      </c>
      <c r="CF448" s="6">
        <v>15987.17</v>
      </c>
      <c r="CG448" s="6">
        <v>15657.58</v>
      </c>
      <c r="CH448" s="6">
        <v>13419.09</v>
      </c>
      <c r="CI448" s="6">
        <v>16133.24</v>
      </c>
      <c r="CJ448" s="6">
        <v>18259.259999999998</v>
      </c>
      <c r="CK448" s="6">
        <v>19432.29</v>
      </c>
      <c r="CL448" s="6">
        <v>20805.78</v>
      </c>
      <c r="CM448" s="6">
        <v>19186.64</v>
      </c>
      <c r="CN448" s="6">
        <v>16030.37</v>
      </c>
      <c r="CO448" s="6">
        <v>14488.08</v>
      </c>
      <c r="CP448" s="6">
        <v>2663.86</v>
      </c>
      <c r="CQ448" s="6">
        <v>1006.13</v>
      </c>
      <c r="CR448" s="6">
        <v>-737.08</v>
      </c>
      <c r="CS448" s="6">
        <v>-4496.32</v>
      </c>
      <c r="CT448" s="6">
        <v>-3716.23</v>
      </c>
      <c r="CU448" s="6">
        <v>-7673.24</v>
      </c>
      <c r="CV448" s="6">
        <v>-2.5099999999999998</v>
      </c>
      <c r="CW448" s="6">
        <v>838.02</v>
      </c>
      <c r="CX448" s="6">
        <v>8098.7</v>
      </c>
      <c r="CY448" s="6">
        <v>11297.72</v>
      </c>
      <c r="CZ448" s="6">
        <v>15305.58</v>
      </c>
      <c r="DA448" s="6">
        <v>18177.816999999999</v>
      </c>
      <c r="DB448" s="6">
        <v>22303.8</v>
      </c>
      <c r="DC448" s="6">
        <v>23571.01</v>
      </c>
      <c r="DD448" s="6">
        <v>28946.35</v>
      </c>
      <c r="DE448" s="6">
        <v>34070.839999999997</v>
      </c>
      <c r="DF448" s="6">
        <v>37071.78</v>
      </c>
      <c r="DG448" s="6">
        <v>36380.480000000003</v>
      </c>
      <c r="DH448" s="6">
        <v>29980.02</v>
      </c>
      <c r="DI448" s="6">
        <v>33344.22</v>
      </c>
      <c r="DJ448" s="6">
        <v>26237.98</v>
      </c>
      <c r="DK448" s="6">
        <v>27488.240000000002</v>
      </c>
      <c r="DL448" s="6">
        <v>27909.08</v>
      </c>
      <c r="DM448" s="6">
        <v>26448.53</v>
      </c>
      <c r="DN448" s="6">
        <v>22932.78</v>
      </c>
      <c r="DO448" s="6">
        <v>7871.95</v>
      </c>
      <c r="DP448" s="6">
        <v>4224.22</v>
      </c>
      <c r="DQ448" s="6">
        <v>-1329.75</v>
      </c>
      <c r="DR448" s="6">
        <v>3660.59</v>
      </c>
      <c r="DS448" s="6">
        <v>821.47</v>
      </c>
      <c r="DT448" s="6">
        <v>1550.34</v>
      </c>
      <c r="DU448" s="6">
        <v>-1254.8499999999999</v>
      </c>
      <c r="DV448" s="6">
        <v>-912.31</v>
      </c>
      <c r="DW448" s="6">
        <v>-1112.8</v>
      </c>
      <c r="DX448" s="6">
        <v>-1495.57</v>
      </c>
      <c r="DY448" s="6">
        <v>-2744.27</v>
      </c>
      <c r="DZ448" s="6">
        <v>-4939.1899999999996</v>
      </c>
      <c r="EA448" s="6">
        <v>-6090.03</v>
      </c>
      <c r="EB448" s="6">
        <v>-5366.37</v>
      </c>
      <c r="EC448" s="6">
        <v>-29654.080000000002</v>
      </c>
      <c r="ED448" s="6">
        <v>-32886.79</v>
      </c>
      <c r="EE448" s="6">
        <v>-32499.03</v>
      </c>
      <c r="EF448" s="6">
        <v>-33031.06</v>
      </c>
      <c r="EG448" s="6">
        <v>-26607.09</v>
      </c>
      <c r="EH448" s="6">
        <v>-29294.46</v>
      </c>
      <c r="EI448" s="6">
        <v>-21940.67</v>
      </c>
      <c r="EJ448" s="6">
        <v>-20291.27</v>
      </c>
      <c r="EK448" s="6">
        <v>-21722.41</v>
      </c>
      <c r="EL448" s="6">
        <v>-28357.3</v>
      </c>
      <c r="EM448" s="6">
        <v>-31852.66</v>
      </c>
      <c r="EN448" s="6">
        <v>-33402.410000000003</v>
      </c>
      <c r="EO448" s="6">
        <v>-39950.33</v>
      </c>
      <c r="EP448" s="6">
        <v>-41460.86</v>
      </c>
      <c r="EQ448" s="6">
        <v>-42698</v>
      </c>
      <c r="ER448" s="6">
        <v>-43642.44</v>
      </c>
      <c r="ES448" s="6">
        <v>-45440.74</v>
      </c>
      <c r="ET448" s="6">
        <v>-40315.74</v>
      </c>
      <c r="EU448" s="6">
        <v>-41214.01</v>
      </c>
      <c r="EV448" s="6">
        <v>-36222.54</v>
      </c>
      <c r="EW448" s="6">
        <v>-35895.82</v>
      </c>
      <c r="EX448" s="6">
        <v>-34383.9</v>
      </c>
      <c r="EY448" s="6">
        <v>-31053.119999999999</v>
      </c>
      <c r="EZ448" s="6">
        <v>-22064.03</v>
      </c>
      <c r="FA448" s="6">
        <v>-21247.35</v>
      </c>
      <c r="FB448" s="6">
        <v>-22561.21</v>
      </c>
      <c r="FC448" s="6">
        <v>-32288</v>
      </c>
      <c r="FD448" s="6">
        <v>-33749.9</v>
      </c>
      <c r="FE448" s="6">
        <v>-41457.15</v>
      </c>
      <c r="FF448" s="6">
        <v>-46975.94</v>
      </c>
      <c r="FG448" s="6">
        <v>-40914.61</v>
      </c>
      <c r="FH448" s="6">
        <v>-43422.27</v>
      </c>
      <c r="FI448" s="6">
        <v>-41200.1</v>
      </c>
      <c r="FJ448" s="6">
        <v>-40582.18</v>
      </c>
      <c r="FK448" s="6">
        <v>-45948.02</v>
      </c>
      <c r="FL448" s="6">
        <v>-45962.14</v>
      </c>
      <c r="FM448" s="6">
        <v>-39908.92</v>
      </c>
      <c r="FN448" s="6">
        <v>-70419.710000000006</v>
      </c>
      <c r="FO448" s="6">
        <v>-55576.79</v>
      </c>
      <c r="FP448" s="6">
        <v>-70396.160000000003</v>
      </c>
      <c r="FQ448" s="6">
        <v>-79803.570000000007</v>
      </c>
      <c r="FR448" s="6">
        <v>-82720.160000000003</v>
      </c>
      <c r="FS448" s="6">
        <v>-104645.23</v>
      </c>
      <c r="FT448" s="6">
        <v>-104128.82</v>
      </c>
      <c r="FU448" s="6">
        <v>-104182.42</v>
      </c>
      <c r="FV448" s="6">
        <v>-110496.6</v>
      </c>
      <c r="FW448" s="6">
        <v>-109422.51</v>
      </c>
      <c r="FX448" s="6">
        <v>-106104.08</v>
      </c>
      <c r="FY448" s="6">
        <v>-97664.7</v>
      </c>
      <c r="FZ448" s="6">
        <v>-91057.71</v>
      </c>
      <c r="GA448" s="6">
        <v>-93741.63</v>
      </c>
      <c r="GB448" s="6">
        <v>-88679.88</v>
      </c>
      <c r="GC448" s="6">
        <v>-103334.85</v>
      </c>
      <c r="GD448" s="6">
        <v>-101558.82</v>
      </c>
      <c r="GE448" s="6">
        <v>-95651.99</v>
      </c>
      <c r="GF448" s="6">
        <v>-99604.36</v>
      </c>
      <c r="GG448" s="6">
        <v>-98078.720000000001</v>
      </c>
      <c r="GH448" s="6">
        <v>-53567.37</v>
      </c>
      <c r="GI448" s="6">
        <v>-45826.84</v>
      </c>
      <c r="GJ448" s="6">
        <v>-46924.31</v>
      </c>
      <c r="GK448" s="6">
        <v>-59484.959999999999</v>
      </c>
      <c r="GL448" s="6">
        <v>-57736.1</v>
      </c>
      <c r="GM448" s="6">
        <v>-58676.55</v>
      </c>
      <c r="GN448" s="6">
        <v>-54970.879999999997</v>
      </c>
      <c r="GO448" s="6">
        <v>-66890.509999999995</v>
      </c>
      <c r="GP448" s="6">
        <v>-69015.490000000005</v>
      </c>
      <c r="GQ448" s="6">
        <v>-69960.53</v>
      </c>
      <c r="GR448" s="6">
        <v>-69181.62</v>
      </c>
      <c r="GS448" s="6">
        <v>-76460.81</v>
      </c>
      <c r="GT448" s="6">
        <v>-73144.259999999995</v>
      </c>
      <c r="GU448" s="6">
        <v>-81484.570000000007</v>
      </c>
      <c r="GV448" s="6">
        <v>-77146.039999999994</v>
      </c>
      <c r="GW448" s="6">
        <v>-64212.89</v>
      </c>
      <c r="GX448" s="6">
        <v>-69253.119999999995</v>
      </c>
      <c r="GY448" s="6">
        <v>-64407.26</v>
      </c>
      <c r="GZ448" s="6">
        <v>-75360.679999999993</v>
      </c>
      <c r="HA448" s="6">
        <v>-75616.710000000006</v>
      </c>
      <c r="HB448" s="6">
        <v>-55147.27</v>
      </c>
      <c r="HC448" s="6">
        <v>-78926.259999999995</v>
      </c>
      <c r="ME448" s="7"/>
    </row>
    <row r="449" spans="2:343" x14ac:dyDescent="0.2">
      <c r="B449" s="16" t="s">
        <v>2</v>
      </c>
      <c r="C449" s="6">
        <v>-9289.7197509999987</v>
      </c>
      <c r="D449" s="6">
        <v>-8838.6297509999986</v>
      </c>
      <c r="E449" s="6">
        <v>-10017.939751</v>
      </c>
      <c r="F449" s="6">
        <v>-12269.229750999999</v>
      </c>
      <c r="G449" s="6">
        <v>-12748.389750999999</v>
      </c>
      <c r="H449" s="6">
        <v>-10787.879750999999</v>
      </c>
      <c r="I449" s="6">
        <v>-6231.1797509999997</v>
      </c>
      <c r="J449" s="6">
        <v>-6754.0197509999989</v>
      </c>
      <c r="K449" s="6">
        <v>-7671.0097509999996</v>
      </c>
      <c r="L449" s="6">
        <v>-9221.7997509999987</v>
      </c>
      <c r="M449" s="6">
        <v>-7029.3797509999995</v>
      </c>
      <c r="N449" s="6">
        <v>-6807.4297509999997</v>
      </c>
      <c r="O449" s="6">
        <v>-7006.5897509999995</v>
      </c>
      <c r="P449" s="6">
        <v>-7239.5097509999996</v>
      </c>
      <c r="Q449" s="6">
        <v>-8535.2497509999994</v>
      </c>
      <c r="R449" s="6">
        <v>-6471.4997509999994</v>
      </c>
      <c r="S449" s="6">
        <v>-8126.3697509999993</v>
      </c>
      <c r="T449" s="6">
        <v>-5533.189750999999</v>
      </c>
      <c r="U449" s="6">
        <v>-6565.7697509999989</v>
      </c>
      <c r="V449" s="6">
        <v>-6328.189750999999</v>
      </c>
      <c r="W449" s="6">
        <v>-8624.1797509999997</v>
      </c>
      <c r="X449" s="6">
        <v>-8777.8897509999988</v>
      </c>
      <c r="Y449" s="6">
        <v>-8977.1897509999999</v>
      </c>
      <c r="Z449" s="6">
        <v>-8471.3897509999988</v>
      </c>
      <c r="AA449" s="6">
        <v>-7715.7097509999994</v>
      </c>
      <c r="AB449" s="6">
        <v>-13812.129750999999</v>
      </c>
      <c r="AC449" s="6">
        <v>-15464.779751</v>
      </c>
      <c r="AD449" s="6">
        <v>-13183.039750999998</v>
      </c>
      <c r="AE449" s="6">
        <v>-18776.989751000001</v>
      </c>
      <c r="AF449" s="6">
        <v>-16311.529751</v>
      </c>
      <c r="AG449" s="6">
        <v>-11588.339751</v>
      </c>
      <c r="AH449" s="6">
        <v>-11185.609751</v>
      </c>
      <c r="AI449" s="6">
        <v>-9959.7697509999998</v>
      </c>
      <c r="AJ449" s="6">
        <v>-8027.5797509999993</v>
      </c>
      <c r="AK449" s="6">
        <v>-8980.1697509999995</v>
      </c>
      <c r="AL449" s="6">
        <v>-7733.9097509999992</v>
      </c>
      <c r="AM449" s="6">
        <v>-4795.8397509999995</v>
      </c>
      <c r="AN449" s="6">
        <v>-4590.8197509999991</v>
      </c>
      <c r="AO449" s="6">
        <v>-5428.8197509999991</v>
      </c>
      <c r="AP449" s="6">
        <v>-4594.6297510000004</v>
      </c>
      <c r="AQ449" s="6">
        <v>-5890.1097509999991</v>
      </c>
      <c r="AR449" s="6">
        <v>-4856.6997510000001</v>
      </c>
      <c r="AS449" s="6">
        <v>-4570.069751</v>
      </c>
      <c r="AT449" s="6">
        <v>-7590.2597509999996</v>
      </c>
      <c r="AU449" s="6">
        <v>-7554.0297509999991</v>
      </c>
      <c r="AV449" s="6">
        <v>-7854.1597509999992</v>
      </c>
      <c r="AW449" s="6">
        <v>-5663.359751</v>
      </c>
      <c r="AX449" s="6">
        <v>-2934.8997510000004</v>
      </c>
      <c r="AY449" s="6">
        <v>155.91024900000019</v>
      </c>
      <c r="AZ449" s="6">
        <v>-3267.8497510000002</v>
      </c>
      <c r="BA449" s="6">
        <v>-1142.8197510000005</v>
      </c>
      <c r="BB449" s="6">
        <v>-195.76975099999981</v>
      </c>
      <c r="BC449" s="6">
        <v>-3041.9397510000003</v>
      </c>
      <c r="BD449" s="6">
        <v>-4498.63</v>
      </c>
      <c r="BE449" s="6">
        <v>-4831.55</v>
      </c>
      <c r="BF449" s="6">
        <v>-1126.3900000000001</v>
      </c>
      <c r="BG449" s="6">
        <v>-756.98</v>
      </c>
      <c r="BH449" s="6">
        <v>616.22</v>
      </c>
      <c r="BI449" s="6">
        <v>-2914.45</v>
      </c>
      <c r="BJ449" s="6">
        <v>1987.52</v>
      </c>
      <c r="BK449" s="6">
        <v>6035.71</v>
      </c>
      <c r="BL449" s="6">
        <v>5965.16</v>
      </c>
      <c r="BM449" s="6">
        <v>8899.99</v>
      </c>
      <c r="BN449" s="6">
        <v>8972.64</v>
      </c>
      <c r="BO449" s="6">
        <v>9018.36</v>
      </c>
      <c r="BP449" s="6">
        <v>8946.5</v>
      </c>
      <c r="BQ449" s="6">
        <v>8345.56</v>
      </c>
      <c r="BR449" s="6">
        <v>12131.91</v>
      </c>
      <c r="BS449" s="6">
        <v>9297.24</v>
      </c>
      <c r="BT449" s="6">
        <v>8264.15</v>
      </c>
      <c r="BU449" s="6">
        <v>11081.17</v>
      </c>
      <c r="BV449" s="6">
        <v>11051.21</v>
      </c>
      <c r="BW449" s="6">
        <v>12064.07</v>
      </c>
      <c r="BX449" s="6">
        <v>11671.24</v>
      </c>
      <c r="BY449" s="6">
        <v>13141.65</v>
      </c>
      <c r="BZ449" s="6">
        <v>11386.42</v>
      </c>
      <c r="CA449" s="6">
        <v>1891.73</v>
      </c>
      <c r="CB449" s="6">
        <v>-2517.86</v>
      </c>
      <c r="CC449" s="6">
        <v>2489.46</v>
      </c>
      <c r="CD449" s="6">
        <v>3194.44</v>
      </c>
      <c r="CE449" s="6">
        <v>1485.52</v>
      </c>
      <c r="CF449" s="6">
        <v>2770.3</v>
      </c>
      <c r="CG449" s="6">
        <v>3986.22</v>
      </c>
      <c r="CH449" s="6">
        <v>2565.41</v>
      </c>
      <c r="CI449" s="6">
        <v>5211.54</v>
      </c>
      <c r="CJ449" s="6">
        <v>5057.3599999999997</v>
      </c>
      <c r="CK449" s="6">
        <v>5712.75</v>
      </c>
      <c r="CL449" s="6">
        <v>6397.6</v>
      </c>
      <c r="CM449" s="6">
        <v>7217.03</v>
      </c>
      <c r="CN449" s="6">
        <v>9346.4</v>
      </c>
      <c r="CO449" s="6">
        <v>6314.38</v>
      </c>
      <c r="CP449" s="6">
        <v>-5281.24</v>
      </c>
      <c r="CQ449" s="6">
        <v>-1963.11</v>
      </c>
      <c r="CR449" s="6">
        <v>187.05</v>
      </c>
      <c r="CS449" s="6">
        <v>1384.69</v>
      </c>
      <c r="CT449" s="6">
        <v>597.41</v>
      </c>
      <c r="CU449" s="6">
        <v>-2861.86</v>
      </c>
      <c r="CV449" s="6">
        <v>2283.5</v>
      </c>
      <c r="CW449" s="6">
        <v>5236.5600000000004</v>
      </c>
      <c r="CX449" s="6">
        <v>3839.79</v>
      </c>
      <c r="CY449" s="6">
        <v>6187.5</v>
      </c>
      <c r="CZ449" s="6">
        <v>8992.56</v>
      </c>
      <c r="DA449" s="6">
        <v>9864.5869999999995</v>
      </c>
      <c r="DB449" s="6">
        <v>10746.31</v>
      </c>
      <c r="DC449" s="6">
        <v>12154.32</v>
      </c>
      <c r="DD449" s="6">
        <v>17063.8</v>
      </c>
      <c r="DE449" s="6">
        <v>21014.01</v>
      </c>
      <c r="DF449" s="6">
        <v>22103.22</v>
      </c>
      <c r="DG449" s="6">
        <v>20596.68</v>
      </c>
      <c r="DH449" s="6">
        <v>15079.36</v>
      </c>
      <c r="DI449" s="6">
        <v>18462.12</v>
      </c>
      <c r="DJ449" s="6">
        <v>16514.400000000001</v>
      </c>
      <c r="DK449" s="6">
        <v>17432.77</v>
      </c>
      <c r="DL449" s="6">
        <v>17059.61</v>
      </c>
      <c r="DM449" s="6">
        <v>17835.27</v>
      </c>
      <c r="DN449" s="6">
        <v>16792.400000000001</v>
      </c>
      <c r="DO449" s="6">
        <v>11146.73</v>
      </c>
      <c r="DP449" s="6">
        <v>8914.06</v>
      </c>
      <c r="DQ449" s="6">
        <v>4898.09</v>
      </c>
      <c r="DR449" s="6">
        <v>4836.41</v>
      </c>
      <c r="DS449" s="6">
        <v>2766.68</v>
      </c>
      <c r="DT449" s="6">
        <v>3255.32</v>
      </c>
      <c r="DU449" s="6">
        <v>1982.67</v>
      </c>
      <c r="DV449" s="6">
        <v>4181.24</v>
      </c>
      <c r="DW449" s="6">
        <v>5047.04</v>
      </c>
      <c r="DX449" s="6">
        <v>5828.53</v>
      </c>
      <c r="DY449" s="6">
        <v>3378.55</v>
      </c>
      <c r="DZ449" s="6">
        <v>4067.59</v>
      </c>
      <c r="EA449" s="6">
        <v>-777.98</v>
      </c>
      <c r="EB449" s="6">
        <v>2997.1</v>
      </c>
      <c r="EC449" s="6">
        <v>-18410.98</v>
      </c>
      <c r="ED449" s="6">
        <v>-21573.37</v>
      </c>
      <c r="EE449" s="6">
        <v>-20427.72</v>
      </c>
      <c r="EF449" s="6">
        <v>-21169.3</v>
      </c>
      <c r="EG449" s="6">
        <v>-19964.34</v>
      </c>
      <c r="EH449" s="6">
        <v>-21450.39</v>
      </c>
      <c r="EI449" s="6">
        <v>-15197.23</v>
      </c>
      <c r="EJ449" s="6">
        <v>-17451.669999999998</v>
      </c>
      <c r="EK449" s="6">
        <v>-17781.099999999999</v>
      </c>
      <c r="EL449" s="6">
        <v>-22401.51</v>
      </c>
      <c r="EM449" s="6">
        <v>-21117.29</v>
      </c>
      <c r="EN449" s="6">
        <v>-22437.360000000001</v>
      </c>
      <c r="EO449" s="6">
        <v>-13685.07</v>
      </c>
      <c r="EP449" s="6">
        <v>-14267.94</v>
      </c>
      <c r="EQ449" s="6">
        <v>-14018.3</v>
      </c>
      <c r="ER449" s="6">
        <v>-16939.849999999999</v>
      </c>
      <c r="ES449" s="6">
        <v>-18377.78</v>
      </c>
      <c r="ET449" s="6">
        <v>-16353.64</v>
      </c>
      <c r="EU449" s="6">
        <v>-15468.1</v>
      </c>
      <c r="EV449" s="6">
        <v>-16583.87</v>
      </c>
      <c r="EW449" s="6">
        <v>-13117.9</v>
      </c>
      <c r="EX449" s="6">
        <v>-11259.38</v>
      </c>
      <c r="EY449" s="6">
        <v>-8430.51</v>
      </c>
      <c r="EZ449" s="6">
        <v>-4281.49</v>
      </c>
      <c r="FA449" s="6">
        <v>-11477.12</v>
      </c>
      <c r="FB449" s="6">
        <v>-17978.73</v>
      </c>
      <c r="FC449" s="6">
        <v>-24012.15</v>
      </c>
      <c r="FD449" s="6">
        <v>-23221.99</v>
      </c>
      <c r="FE449" s="6">
        <v>-25643.88</v>
      </c>
      <c r="FF449" s="6">
        <v>-27876.17</v>
      </c>
      <c r="FG449" s="6">
        <v>-25542.32</v>
      </c>
      <c r="FH449" s="6">
        <v>-26525.919999999998</v>
      </c>
      <c r="FI449" s="6">
        <v>-23552.41</v>
      </c>
      <c r="FJ449" s="6">
        <v>-20217.04</v>
      </c>
      <c r="FK449" s="6">
        <v>-20083.7</v>
      </c>
      <c r="FL449" s="6">
        <v>-18952.28</v>
      </c>
      <c r="FM449" s="6">
        <v>-15511.44</v>
      </c>
      <c r="FN449" s="6">
        <v>-44124.67</v>
      </c>
      <c r="FO449" s="6">
        <v>-27892.12</v>
      </c>
      <c r="FP449" s="6">
        <v>-41013.97</v>
      </c>
      <c r="FQ449" s="6">
        <v>-36686.26</v>
      </c>
      <c r="FR449" s="6">
        <v>-36831.089999999997</v>
      </c>
      <c r="FS449" s="6">
        <v>-53090.97</v>
      </c>
      <c r="FT449" s="6">
        <v>-54667.03</v>
      </c>
      <c r="FU449" s="6">
        <v>-48114.18</v>
      </c>
      <c r="FV449" s="6">
        <v>-53508.39</v>
      </c>
      <c r="FW449" s="6">
        <v>-54762.49</v>
      </c>
      <c r="FX449" s="6">
        <v>-58205.56</v>
      </c>
      <c r="FY449" s="6">
        <v>-51653.79</v>
      </c>
      <c r="FZ449" s="6">
        <v>-54399.41</v>
      </c>
      <c r="GA449" s="6">
        <v>-46945.34</v>
      </c>
      <c r="GB449" s="6">
        <v>-37372.26</v>
      </c>
      <c r="GC449" s="6">
        <v>-54251.03</v>
      </c>
      <c r="GD449" s="6">
        <v>-46525.58</v>
      </c>
      <c r="GE449" s="6">
        <v>-36887.199999999997</v>
      </c>
      <c r="GF449" s="6">
        <v>-35637.019999999997</v>
      </c>
      <c r="GG449" s="6">
        <v>-35017.26</v>
      </c>
      <c r="GH449" s="6">
        <v>-42043.4</v>
      </c>
      <c r="GI449" s="6">
        <v>-37894.9</v>
      </c>
      <c r="GJ449" s="6">
        <v>-38337.29</v>
      </c>
      <c r="GK449" s="6">
        <v>-46530.55</v>
      </c>
      <c r="GL449" s="6">
        <v>-50521.760000000002</v>
      </c>
      <c r="GM449" s="6">
        <v>-50993.73</v>
      </c>
      <c r="GN449" s="6">
        <v>-42980.23</v>
      </c>
      <c r="GO449" s="6">
        <v>-44200.480000000003</v>
      </c>
      <c r="GP449" s="6">
        <v>-45313.89</v>
      </c>
      <c r="GQ449" s="6">
        <v>-53895.23</v>
      </c>
      <c r="GR449" s="6">
        <v>-50351.1</v>
      </c>
      <c r="GS449" s="6">
        <v>-55405</v>
      </c>
      <c r="GT449" s="6">
        <v>-55206.57</v>
      </c>
      <c r="GU449" s="6">
        <v>-64320.72</v>
      </c>
      <c r="GV449" s="6">
        <v>-58130.03</v>
      </c>
      <c r="GW449" s="6">
        <v>-44664.27</v>
      </c>
      <c r="GX449" s="6">
        <v>-43306.91</v>
      </c>
      <c r="GY449" s="6">
        <v>-40962.589999999997</v>
      </c>
      <c r="GZ449" s="6">
        <v>-53478.1</v>
      </c>
      <c r="HA449" s="6">
        <v>-47439.23</v>
      </c>
      <c r="HB449" s="6">
        <v>-35732.74</v>
      </c>
      <c r="HC449" s="6">
        <v>-69600</v>
      </c>
      <c r="ME449" s="7"/>
    </row>
    <row r="450" spans="2:343" x14ac:dyDescent="0.2">
      <c r="B450" s="34" t="s">
        <v>3</v>
      </c>
      <c r="C450" s="6">
        <v>9311.2099999999991</v>
      </c>
      <c r="D450" s="6">
        <v>9310.86</v>
      </c>
      <c r="E450" s="6">
        <v>9320.33</v>
      </c>
      <c r="F450" s="6">
        <v>9323.7199999999993</v>
      </c>
      <c r="G450" s="6">
        <v>9335.31</v>
      </c>
      <c r="H450" s="6">
        <v>9334.35</v>
      </c>
      <c r="I450" s="6">
        <v>9354.93</v>
      </c>
      <c r="J450" s="6">
        <v>9364.7099999999991</v>
      </c>
      <c r="K450" s="6">
        <v>9366.65</v>
      </c>
      <c r="L450" s="6">
        <v>9369.9699999999993</v>
      </c>
      <c r="M450" s="6">
        <v>9367.41</v>
      </c>
      <c r="N450" s="6">
        <v>9379.2199999999993</v>
      </c>
      <c r="O450" s="6">
        <v>9403.1</v>
      </c>
      <c r="P450" s="6">
        <v>9407.61</v>
      </c>
      <c r="Q450" s="6">
        <v>9417.33</v>
      </c>
      <c r="R450" s="6">
        <v>9428.4</v>
      </c>
      <c r="S450" s="6">
        <v>9435.7800000000007</v>
      </c>
      <c r="T450" s="6">
        <v>9457.84</v>
      </c>
      <c r="U450" s="6">
        <v>9151.26</v>
      </c>
      <c r="V450" s="6">
        <v>9159.33</v>
      </c>
      <c r="W450" s="6">
        <v>9164.16</v>
      </c>
      <c r="X450" s="6">
        <v>9100.43</v>
      </c>
      <c r="Y450" s="6">
        <v>8930.2999999999993</v>
      </c>
      <c r="Z450" s="6">
        <v>8724.76</v>
      </c>
      <c r="AA450" s="6">
        <v>8480.91</v>
      </c>
      <c r="AB450" s="6">
        <v>8221.57</v>
      </c>
      <c r="AC450" s="6">
        <v>8024.12</v>
      </c>
      <c r="AD450" s="6">
        <v>7858.62</v>
      </c>
      <c r="AE450" s="6">
        <v>7803.55</v>
      </c>
      <c r="AF450" s="6">
        <v>7611.27</v>
      </c>
      <c r="AG450" s="6">
        <v>7082.37</v>
      </c>
      <c r="AH450" s="6">
        <v>6859.65</v>
      </c>
      <c r="AI450" s="6">
        <v>6747.95</v>
      </c>
      <c r="AJ450" s="6">
        <v>6676.39</v>
      </c>
      <c r="AK450" s="6">
        <v>6579.65</v>
      </c>
      <c r="AL450" s="6">
        <v>6433.63</v>
      </c>
      <c r="AM450" s="6">
        <v>6338.45</v>
      </c>
      <c r="AN450" s="6">
        <v>6062.26</v>
      </c>
      <c r="AO450" s="6">
        <v>5896.9</v>
      </c>
      <c r="AP450" s="6">
        <v>5735.82</v>
      </c>
      <c r="AQ450" s="6">
        <v>5429.6</v>
      </c>
      <c r="AR450" s="6">
        <v>5105.75</v>
      </c>
      <c r="AS450" s="6">
        <v>5105.8500000000004</v>
      </c>
      <c r="AT450" s="6">
        <v>5002.01</v>
      </c>
      <c r="AU450" s="6">
        <v>4785.92</v>
      </c>
      <c r="AV450" s="6">
        <v>4789.55</v>
      </c>
      <c r="AW450" s="6">
        <v>4791.91</v>
      </c>
      <c r="AX450" s="6">
        <v>4801.72</v>
      </c>
      <c r="AY450" s="6">
        <v>4811.6000000000004</v>
      </c>
      <c r="AZ450" s="6">
        <v>4815.1899999999996</v>
      </c>
      <c r="BA450" s="6">
        <v>4836.26</v>
      </c>
      <c r="BB450" s="6">
        <v>4848.5200000000004</v>
      </c>
      <c r="BC450" s="6">
        <v>4858.17</v>
      </c>
      <c r="BD450" s="6">
        <v>4872.4399999999996</v>
      </c>
      <c r="BE450" s="6">
        <v>4884.93</v>
      </c>
      <c r="BF450" s="6">
        <v>4892.17</v>
      </c>
      <c r="BG450" s="6">
        <v>4905.88</v>
      </c>
      <c r="BH450" s="6">
        <v>4945.8599999999997</v>
      </c>
      <c r="BI450" s="6">
        <v>5987.22</v>
      </c>
      <c r="BJ450" s="6">
        <v>7667.97</v>
      </c>
      <c r="BK450" s="6">
        <v>9439.6299999999992</v>
      </c>
      <c r="BL450" s="6">
        <v>10228.379999999999</v>
      </c>
      <c r="BM450" s="6">
        <v>11413.7</v>
      </c>
      <c r="BN450" s="6">
        <v>12226.88</v>
      </c>
      <c r="BO450" s="6">
        <v>11862.05</v>
      </c>
      <c r="BP450" s="6">
        <v>12927.23</v>
      </c>
      <c r="BQ450" s="6">
        <v>11788</v>
      </c>
      <c r="BR450" s="6">
        <v>16356.97</v>
      </c>
      <c r="BS450" s="6">
        <v>15180.19</v>
      </c>
      <c r="BT450" s="6">
        <v>13409.59</v>
      </c>
      <c r="BU450" s="6">
        <v>14691.79</v>
      </c>
      <c r="BV450" s="6">
        <v>14584.63</v>
      </c>
      <c r="BW450" s="6">
        <v>14700.27</v>
      </c>
      <c r="BX450" s="6">
        <v>15590.08</v>
      </c>
      <c r="BY450" s="6">
        <v>16059.3</v>
      </c>
      <c r="BZ450" s="6">
        <v>16689.38</v>
      </c>
      <c r="CA450" s="6">
        <v>8760.01</v>
      </c>
      <c r="CB450" s="6">
        <v>7709.45</v>
      </c>
      <c r="CC450" s="6">
        <v>7942.99</v>
      </c>
      <c r="CD450" s="6">
        <v>9046.61</v>
      </c>
      <c r="CE450" s="6">
        <v>8485.5400000000009</v>
      </c>
      <c r="CF450" s="6">
        <v>8668.5400000000009</v>
      </c>
      <c r="CG450" s="6">
        <v>8337.2199999999993</v>
      </c>
      <c r="CH450" s="6">
        <v>8361.3700000000008</v>
      </c>
      <c r="CI450" s="6">
        <v>8829.64</v>
      </c>
      <c r="CJ450" s="6">
        <v>9002.6299999999992</v>
      </c>
      <c r="CK450" s="6">
        <v>8800.4</v>
      </c>
      <c r="CL450" s="6">
        <v>9794.94</v>
      </c>
      <c r="CM450" s="6">
        <v>10259.19</v>
      </c>
      <c r="CN450" s="6">
        <v>12110.79</v>
      </c>
      <c r="CO450" s="6">
        <v>11193.39</v>
      </c>
      <c r="CP450" s="6">
        <v>9926.5</v>
      </c>
      <c r="CQ450" s="6">
        <v>13180.72</v>
      </c>
      <c r="CR450" s="6">
        <v>15259.82</v>
      </c>
      <c r="CS450" s="6">
        <v>17250.25</v>
      </c>
      <c r="CT450" s="6">
        <v>14996.08</v>
      </c>
      <c r="CU450" s="6">
        <v>12172.96</v>
      </c>
      <c r="CV450" s="6">
        <v>13736.41</v>
      </c>
      <c r="CW450" s="6">
        <v>12110.23</v>
      </c>
      <c r="CX450" s="6">
        <v>10304.6</v>
      </c>
      <c r="CY450" s="6">
        <v>10307.870000000001</v>
      </c>
      <c r="CZ450" s="6">
        <v>14057.02</v>
      </c>
      <c r="DA450" s="6">
        <v>16556.386999999999</v>
      </c>
      <c r="DB450" s="6">
        <v>14992.02</v>
      </c>
      <c r="DC450" s="6">
        <v>16240.23</v>
      </c>
      <c r="DD450" s="6">
        <v>21101.72</v>
      </c>
      <c r="DE450" s="6">
        <v>25784.57</v>
      </c>
      <c r="DF450" s="6">
        <v>28306.74</v>
      </c>
      <c r="DG450" s="6">
        <v>24121.279999999999</v>
      </c>
      <c r="DH450" s="6">
        <v>20264.55</v>
      </c>
      <c r="DI450" s="6">
        <v>21754.71</v>
      </c>
      <c r="DJ450" s="6">
        <v>20803.11</v>
      </c>
      <c r="DK450" s="6">
        <v>22150.400000000001</v>
      </c>
      <c r="DL450" s="6">
        <v>20706.77</v>
      </c>
      <c r="DM450" s="6">
        <v>20962.490000000002</v>
      </c>
      <c r="DN450" s="6">
        <v>20461.48</v>
      </c>
      <c r="DO450" s="6">
        <v>17889.68</v>
      </c>
      <c r="DP450" s="6">
        <v>16940.07</v>
      </c>
      <c r="DQ450" s="6">
        <v>14235.2</v>
      </c>
      <c r="DR450" s="6">
        <v>14918.78</v>
      </c>
      <c r="DS450" s="6">
        <v>14307.1</v>
      </c>
      <c r="DT450" s="6">
        <v>14161.93</v>
      </c>
      <c r="DU450" s="6">
        <v>13490.58</v>
      </c>
      <c r="DV450" s="6">
        <v>12219.29</v>
      </c>
      <c r="DW450" s="6">
        <v>11511.44</v>
      </c>
      <c r="DX450" s="6">
        <v>11728.48</v>
      </c>
      <c r="DY450" s="6">
        <v>11484.65</v>
      </c>
      <c r="DZ450" s="6">
        <v>11098.3</v>
      </c>
      <c r="EA450" s="6">
        <v>11101.77</v>
      </c>
      <c r="EB450" s="6">
        <v>11098.41</v>
      </c>
      <c r="EC450" s="6">
        <v>11249.24</v>
      </c>
      <c r="ED450" s="6">
        <v>10873.47</v>
      </c>
      <c r="EE450" s="6">
        <v>10873.16</v>
      </c>
      <c r="EF450" s="6">
        <v>9900.01</v>
      </c>
      <c r="EG450" s="6">
        <v>9959.94</v>
      </c>
      <c r="EH450" s="6">
        <v>14650.91</v>
      </c>
      <c r="EI450" s="6">
        <v>14876.93</v>
      </c>
      <c r="EJ450" s="6">
        <v>14877.11</v>
      </c>
      <c r="EK450" s="6">
        <v>14880.37</v>
      </c>
      <c r="EL450" s="6">
        <v>10772.62</v>
      </c>
      <c r="EM450" s="6">
        <v>10512.49</v>
      </c>
      <c r="EN450" s="6">
        <v>10432.43</v>
      </c>
      <c r="EO450" s="6">
        <v>10433.530000000001</v>
      </c>
      <c r="EP450" s="6">
        <v>9076.27</v>
      </c>
      <c r="EQ450" s="6">
        <v>9041.89</v>
      </c>
      <c r="ER450" s="6">
        <v>9081.9</v>
      </c>
      <c r="ES450" s="6">
        <v>9081.18</v>
      </c>
      <c r="ET450" s="6">
        <v>9205.25</v>
      </c>
      <c r="EU450" s="6">
        <v>9203.68</v>
      </c>
      <c r="EV450" s="6">
        <v>9183.39</v>
      </c>
      <c r="EW450" s="6">
        <v>9183.26</v>
      </c>
      <c r="EX450" s="6">
        <v>9658.61</v>
      </c>
      <c r="EY450" s="6">
        <v>9387.7199999999993</v>
      </c>
      <c r="EZ450" s="6">
        <v>9396.26</v>
      </c>
      <c r="FA450" s="6">
        <v>9365.2000000000007</v>
      </c>
      <c r="FB450" s="6">
        <v>8879.7999999999993</v>
      </c>
      <c r="FC450" s="6">
        <v>8866.6299999999992</v>
      </c>
      <c r="FD450" s="6">
        <v>8819.24</v>
      </c>
      <c r="FE450" s="6">
        <v>8735.67</v>
      </c>
      <c r="FF450" s="6">
        <v>8699.82</v>
      </c>
      <c r="FG450" s="6">
        <v>8931.2999999999993</v>
      </c>
      <c r="FH450" s="6">
        <v>8698.99</v>
      </c>
      <c r="FI450" s="6">
        <v>10204.64</v>
      </c>
      <c r="FJ450" s="6">
        <v>10199.16</v>
      </c>
      <c r="FK450" s="6">
        <v>12208.84</v>
      </c>
      <c r="FL450" s="6">
        <v>11993.77</v>
      </c>
      <c r="FM450" s="6">
        <v>12039.89</v>
      </c>
      <c r="FN450" s="6">
        <v>13362.74</v>
      </c>
      <c r="FO450" s="6">
        <v>12919.68</v>
      </c>
      <c r="FP450" s="6">
        <v>14789.64</v>
      </c>
      <c r="FQ450" s="6">
        <v>22746.18</v>
      </c>
      <c r="FR450" s="6">
        <v>21111.759999999998</v>
      </c>
      <c r="FS450" s="6">
        <v>22547.439999999999</v>
      </c>
      <c r="FT450" s="6">
        <v>20186.48</v>
      </c>
      <c r="FU450" s="6">
        <v>19352.71</v>
      </c>
      <c r="FV450" s="6">
        <v>17426.62</v>
      </c>
      <c r="FW450" s="6">
        <v>13068.74</v>
      </c>
      <c r="FX450" s="6">
        <v>11494.71</v>
      </c>
      <c r="FY450" s="6">
        <v>11664.63</v>
      </c>
      <c r="FZ450" s="6">
        <v>11656.72</v>
      </c>
      <c r="GA450" s="6">
        <v>11605.54</v>
      </c>
      <c r="GB450" s="6">
        <v>11403.8</v>
      </c>
      <c r="GC450" s="6">
        <v>11760.25</v>
      </c>
      <c r="GD450" s="6">
        <v>13569.72</v>
      </c>
      <c r="GE450" s="6">
        <v>17404.599999999999</v>
      </c>
      <c r="GF450" s="6">
        <v>18920.849999999999</v>
      </c>
      <c r="GG450" s="6">
        <v>18923.09</v>
      </c>
      <c r="GH450" s="6">
        <v>18626.240000000002</v>
      </c>
      <c r="GI450" s="6">
        <v>17768.66</v>
      </c>
      <c r="GJ450" s="6">
        <v>15335.95</v>
      </c>
      <c r="GK450" s="6">
        <v>12326.14</v>
      </c>
      <c r="GL450" s="6">
        <v>11450.55</v>
      </c>
      <c r="GM450" s="6">
        <v>11451.24</v>
      </c>
      <c r="GN450" s="6">
        <v>11364.22</v>
      </c>
      <c r="GO450" s="6">
        <v>11173.3</v>
      </c>
      <c r="GP450" s="6">
        <v>11260.81</v>
      </c>
      <c r="GQ450" s="6">
        <v>10965.32</v>
      </c>
      <c r="GR450" s="6">
        <v>10984.59</v>
      </c>
      <c r="GS450" s="6">
        <v>11356.81</v>
      </c>
      <c r="GT450" s="6">
        <v>10993.85</v>
      </c>
      <c r="GU450" s="6">
        <v>10991.22</v>
      </c>
      <c r="GV450" s="6">
        <v>10985.75</v>
      </c>
      <c r="GW450" s="6">
        <v>10984.42</v>
      </c>
      <c r="GX450" s="6">
        <v>10979.58</v>
      </c>
      <c r="GY450" s="6">
        <v>10976.33</v>
      </c>
      <c r="GZ450" s="6">
        <v>11638.65</v>
      </c>
      <c r="HA450" s="6">
        <v>10976.72</v>
      </c>
      <c r="HB450" s="6">
        <v>10976.12</v>
      </c>
      <c r="HC450" s="6">
        <v>10999.95</v>
      </c>
      <c r="ME450" s="7"/>
    </row>
    <row r="451" spans="2:343" x14ac:dyDescent="0.2">
      <c r="B451" s="34" t="s">
        <v>4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  <c r="BE451" s="6">
        <v>0</v>
      </c>
      <c r="BF451" s="6">
        <v>0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6">
        <v>0</v>
      </c>
      <c r="BT451" s="6">
        <v>0</v>
      </c>
      <c r="BU451" s="6">
        <v>0</v>
      </c>
      <c r="BV451" s="6">
        <v>0</v>
      </c>
      <c r="BW451" s="6">
        <v>0</v>
      </c>
      <c r="BX451" s="6">
        <v>0</v>
      </c>
      <c r="BY451" s="6">
        <v>0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0</v>
      </c>
      <c r="CF451" s="6">
        <v>0</v>
      </c>
      <c r="CG451" s="6">
        <v>0</v>
      </c>
      <c r="CH451" s="6">
        <v>0</v>
      </c>
      <c r="CI451" s="6">
        <v>0</v>
      </c>
      <c r="CJ451" s="6">
        <v>0</v>
      </c>
      <c r="CK451" s="6">
        <v>0</v>
      </c>
      <c r="CL451" s="6">
        <v>0</v>
      </c>
      <c r="CM451" s="6">
        <v>30.6</v>
      </c>
      <c r="CN451" s="6">
        <v>40.369999999999997</v>
      </c>
      <c r="CO451" s="6">
        <v>53.5</v>
      </c>
      <c r="CP451" s="6">
        <v>53.5</v>
      </c>
      <c r="CQ451" s="6">
        <v>9.77</v>
      </c>
      <c r="CR451" s="6">
        <v>25.76</v>
      </c>
      <c r="CS451" s="6">
        <v>178.73</v>
      </c>
      <c r="CT451" s="6">
        <v>185.59</v>
      </c>
      <c r="CU451" s="6">
        <v>33.630000000000003</v>
      </c>
      <c r="CV451" s="6">
        <v>1.01</v>
      </c>
      <c r="CW451" s="6">
        <v>20.36</v>
      </c>
      <c r="CX451" s="6">
        <v>20.36</v>
      </c>
      <c r="CY451" s="6">
        <v>8.9499999999999993</v>
      </c>
      <c r="CZ451" s="6">
        <v>8.9499999999999993</v>
      </c>
      <c r="DA451" s="6">
        <v>35.93</v>
      </c>
      <c r="DB451" s="6">
        <v>35.93</v>
      </c>
      <c r="DC451" s="6">
        <v>47.32</v>
      </c>
      <c r="DD451" s="6">
        <v>97.3</v>
      </c>
      <c r="DE451" s="6">
        <v>312.45999999999998</v>
      </c>
      <c r="DF451" s="6">
        <v>315.43</v>
      </c>
      <c r="DG451" s="6">
        <v>313.44</v>
      </c>
      <c r="DH451" s="6">
        <v>349.54</v>
      </c>
      <c r="DI451" s="6">
        <v>89.06</v>
      </c>
      <c r="DJ451" s="6">
        <v>173.82</v>
      </c>
      <c r="DK451" s="6">
        <v>170.22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63.11</v>
      </c>
      <c r="EI451" s="6">
        <v>102.93</v>
      </c>
      <c r="EJ451" s="6">
        <v>102.93</v>
      </c>
      <c r="EK451" s="6">
        <v>102.93</v>
      </c>
      <c r="EL451" s="6">
        <v>39.83</v>
      </c>
      <c r="EM451" s="6">
        <v>0</v>
      </c>
      <c r="EN451" s="6">
        <v>0</v>
      </c>
      <c r="EO451" s="6">
        <v>0</v>
      </c>
      <c r="EP451" s="6">
        <v>0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</v>
      </c>
      <c r="EW451" s="6">
        <v>0</v>
      </c>
      <c r="EX451" s="6">
        <v>0</v>
      </c>
      <c r="EY451" s="6">
        <v>0</v>
      </c>
      <c r="EZ451" s="6">
        <v>0</v>
      </c>
      <c r="FA451" s="6">
        <v>0</v>
      </c>
      <c r="FB451" s="6">
        <v>0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54.24</v>
      </c>
      <c r="FO451" s="6">
        <v>54.24</v>
      </c>
      <c r="FP451" s="6">
        <v>54.24</v>
      </c>
      <c r="FQ451" s="6">
        <v>54.24</v>
      </c>
      <c r="FR451" s="6">
        <v>0</v>
      </c>
      <c r="FS451" s="6">
        <v>27.48</v>
      </c>
      <c r="FT451" s="6">
        <v>0</v>
      </c>
      <c r="FU451" s="6">
        <v>0</v>
      </c>
      <c r="FV451" s="6">
        <v>0</v>
      </c>
      <c r="FW451" s="6">
        <v>0</v>
      </c>
      <c r="FX451" s="6">
        <v>0</v>
      </c>
      <c r="FY451" s="6">
        <v>0</v>
      </c>
      <c r="FZ451" s="6">
        <v>0</v>
      </c>
      <c r="GA451" s="6">
        <v>0</v>
      </c>
      <c r="GB451" s="6">
        <v>0</v>
      </c>
      <c r="GC451" s="6">
        <v>0</v>
      </c>
      <c r="GD451" s="6">
        <v>0</v>
      </c>
      <c r="GE451" s="6">
        <v>0</v>
      </c>
      <c r="GF451" s="6">
        <v>0</v>
      </c>
      <c r="GG451" s="6">
        <v>0</v>
      </c>
      <c r="GH451" s="6">
        <v>0</v>
      </c>
      <c r="GI451" s="6">
        <v>0</v>
      </c>
      <c r="GJ451" s="6">
        <v>0</v>
      </c>
      <c r="GK451" s="6">
        <v>0</v>
      </c>
      <c r="GL451" s="6">
        <v>0</v>
      </c>
      <c r="GM451" s="6">
        <v>0</v>
      </c>
      <c r="GN451" s="6">
        <v>0</v>
      </c>
      <c r="GO451" s="6">
        <v>0</v>
      </c>
      <c r="GP451" s="6">
        <v>0</v>
      </c>
      <c r="GQ451" s="6">
        <v>0</v>
      </c>
      <c r="GR451" s="6">
        <v>0</v>
      </c>
      <c r="GS451" s="6">
        <v>0</v>
      </c>
      <c r="GT451" s="6">
        <v>0</v>
      </c>
      <c r="GU451" s="6">
        <v>0</v>
      </c>
      <c r="GV451" s="6">
        <v>0</v>
      </c>
      <c r="GW451" s="6">
        <v>0</v>
      </c>
      <c r="GX451" s="6">
        <v>0</v>
      </c>
      <c r="GY451" s="6">
        <v>0</v>
      </c>
      <c r="GZ451" s="6">
        <v>0</v>
      </c>
      <c r="HA451" s="6">
        <v>0</v>
      </c>
      <c r="HB451" s="6">
        <v>0</v>
      </c>
      <c r="HC451" s="6">
        <v>0</v>
      </c>
      <c r="ME451" s="7"/>
    </row>
    <row r="452" spans="2:343" x14ac:dyDescent="0.2">
      <c r="B452" s="34" t="s">
        <v>23</v>
      </c>
      <c r="C452" s="6">
        <v>758</v>
      </c>
      <c r="D452" s="6">
        <v>757.67</v>
      </c>
      <c r="E452" s="6">
        <v>758.21</v>
      </c>
      <c r="F452" s="6">
        <v>759.28</v>
      </c>
      <c r="G452" s="6">
        <v>759.59</v>
      </c>
      <c r="H452" s="6">
        <v>760.6</v>
      </c>
      <c r="I452" s="6">
        <v>766.16</v>
      </c>
      <c r="J452" s="6">
        <v>767.36</v>
      </c>
      <c r="K452" s="6">
        <v>766.59</v>
      </c>
      <c r="L452" s="6">
        <v>763.47</v>
      </c>
      <c r="M452" s="6">
        <v>763.06</v>
      </c>
      <c r="N452" s="6">
        <v>764.14</v>
      </c>
      <c r="O452" s="6">
        <v>766.17</v>
      </c>
      <c r="P452" s="6">
        <v>766.39</v>
      </c>
      <c r="Q452" s="6">
        <v>767.53</v>
      </c>
      <c r="R452" s="6">
        <v>769.02</v>
      </c>
      <c r="S452" s="6">
        <v>769.97</v>
      </c>
      <c r="T452" s="6">
        <v>771.34</v>
      </c>
      <c r="U452" s="6">
        <v>772.39</v>
      </c>
      <c r="V452" s="6">
        <v>773.9</v>
      </c>
      <c r="W452" s="6">
        <v>775.36</v>
      </c>
      <c r="X452" s="6">
        <v>774.2</v>
      </c>
      <c r="Y452" s="6">
        <v>774.67</v>
      </c>
      <c r="Z452" s="6">
        <v>775.85</v>
      </c>
      <c r="AA452" s="6">
        <v>777.31</v>
      </c>
      <c r="AB452" s="6">
        <v>777.87</v>
      </c>
      <c r="AC452" s="6">
        <v>778.1</v>
      </c>
      <c r="AD452" s="6">
        <v>780.25</v>
      </c>
      <c r="AE452" s="6">
        <v>782.76</v>
      </c>
      <c r="AF452" s="6">
        <v>784.7</v>
      </c>
      <c r="AG452" s="6">
        <v>786.8</v>
      </c>
      <c r="AH452" s="6">
        <v>792.81</v>
      </c>
      <c r="AI452" s="6">
        <v>790.32</v>
      </c>
      <c r="AJ452" s="6">
        <v>793.76</v>
      </c>
      <c r="AK452" s="6">
        <v>798.13</v>
      </c>
      <c r="AL452" s="6">
        <v>803.24</v>
      </c>
      <c r="AM452" s="6">
        <v>808.02</v>
      </c>
      <c r="AN452" s="6">
        <v>805.79</v>
      </c>
      <c r="AO452" s="6">
        <v>804.98</v>
      </c>
      <c r="AP452" s="6">
        <v>804.64</v>
      </c>
      <c r="AQ452" s="6">
        <v>804.65</v>
      </c>
      <c r="AR452" s="6">
        <v>804.24</v>
      </c>
      <c r="AS452" s="6">
        <v>804.56</v>
      </c>
      <c r="AT452" s="6">
        <v>805.21</v>
      </c>
      <c r="AU452" s="6">
        <v>589.04</v>
      </c>
      <c r="AV452" s="6">
        <v>589.51</v>
      </c>
      <c r="AW452" s="6">
        <v>589.76</v>
      </c>
      <c r="AX452" s="6">
        <v>590.70000000000005</v>
      </c>
      <c r="AY452" s="6">
        <v>592.15</v>
      </c>
      <c r="AZ452" s="6">
        <v>593.64</v>
      </c>
      <c r="BA452" s="6">
        <v>596.79</v>
      </c>
      <c r="BB452" s="6">
        <v>598.51</v>
      </c>
      <c r="BC452" s="6">
        <v>598.96</v>
      </c>
      <c r="BD452" s="6">
        <v>600.04999999999995</v>
      </c>
      <c r="BE452" s="6">
        <v>602.13</v>
      </c>
      <c r="BF452" s="6">
        <v>603.04999999999995</v>
      </c>
      <c r="BG452" s="6">
        <v>604.35</v>
      </c>
      <c r="BH452" s="6">
        <v>610.6</v>
      </c>
      <c r="BI452" s="6">
        <v>775.2</v>
      </c>
      <c r="BJ452" s="6">
        <v>755.96</v>
      </c>
      <c r="BK452" s="6">
        <v>826.66</v>
      </c>
      <c r="BL452" s="6">
        <v>780.07</v>
      </c>
      <c r="BM452" s="6">
        <v>716.47</v>
      </c>
      <c r="BN452" s="6">
        <v>702.84</v>
      </c>
      <c r="BO452" s="6">
        <v>704.4</v>
      </c>
      <c r="BP452" s="6">
        <v>713.8</v>
      </c>
      <c r="BQ452" s="6">
        <v>698.2</v>
      </c>
      <c r="BR452" s="6">
        <v>717.14</v>
      </c>
      <c r="BS452" s="6">
        <v>670.04</v>
      </c>
      <c r="BT452" s="6">
        <v>672.96</v>
      </c>
      <c r="BU452" s="6">
        <v>738.24</v>
      </c>
      <c r="BV452" s="6">
        <v>792.64</v>
      </c>
      <c r="BW452" s="6">
        <v>788.95</v>
      </c>
      <c r="BX452" s="6">
        <v>869.59</v>
      </c>
      <c r="BY452" s="6">
        <v>862.44</v>
      </c>
      <c r="BZ452" s="6">
        <v>921.31</v>
      </c>
      <c r="CA452" s="6">
        <v>990.98</v>
      </c>
      <c r="CB452" s="6">
        <v>1043.3599999999999</v>
      </c>
      <c r="CC452" s="6">
        <v>1110.74</v>
      </c>
      <c r="CD452" s="6">
        <v>1045.8</v>
      </c>
      <c r="CE452" s="6">
        <v>1044.1099999999999</v>
      </c>
      <c r="CF452" s="6">
        <v>1046.95</v>
      </c>
      <c r="CG452" s="6">
        <v>1067.33</v>
      </c>
      <c r="CH452" s="6">
        <v>1071.69</v>
      </c>
      <c r="CI452" s="6">
        <v>1089.75</v>
      </c>
      <c r="CJ452" s="6">
        <v>1108.3</v>
      </c>
      <c r="CK452" s="6">
        <v>1116.83</v>
      </c>
      <c r="CL452" s="6">
        <v>1138.52</v>
      </c>
      <c r="CM452" s="6">
        <v>1182.3699999999999</v>
      </c>
      <c r="CN452" s="6">
        <v>1156.29</v>
      </c>
      <c r="CO452" s="6">
        <v>1160.26</v>
      </c>
      <c r="CP452" s="6">
        <v>1169.82</v>
      </c>
      <c r="CQ452" s="6">
        <v>1182.5899999999999</v>
      </c>
      <c r="CR452" s="6">
        <v>1113.94</v>
      </c>
      <c r="CS452" s="6">
        <v>1131.1199999999999</v>
      </c>
      <c r="CT452" s="6">
        <v>1106.72</v>
      </c>
      <c r="CU452" s="6">
        <v>1092.9000000000001</v>
      </c>
      <c r="CV452" s="6">
        <v>1077.25</v>
      </c>
      <c r="CW452" s="6">
        <v>1060.46</v>
      </c>
      <c r="CX452" s="6">
        <v>1050.8599999999999</v>
      </c>
      <c r="CY452" s="6">
        <v>1045.6300000000001</v>
      </c>
      <c r="CZ452" s="6">
        <v>1034.74</v>
      </c>
      <c r="DA452" s="6">
        <v>1005.55</v>
      </c>
      <c r="DB452" s="6">
        <v>1100.07</v>
      </c>
      <c r="DC452" s="6">
        <v>1110.5899999999999</v>
      </c>
      <c r="DD452" s="6">
        <v>1195.82</v>
      </c>
      <c r="DE452" s="6">
        <v>1360.69</v>
      </c>
      <c r="DF452" s="6">
        <v>1467.88</v>
      </c>
      <c r="DG452" s="6">
        <v>1476.79</v>
      </c>
      <c r="DH452" s="6">
        <v>1274</v>
      </c>
      <c r="DI452" s="6">
        <v>1273.57</v>
      </c>
      <c r="DJ452" s="6">
        <v>1274.07</v>
      </c>
      <c r="DK452" s="6">
        <v>1274.4100000000001</v>
      </c>
      <c r="DL452" s="6">
        <v>1274.95</v>
      </c>
      <c r="DM452" s="6">
        <v>1275.01</v>
      </c>
      <c r="DN452" s="6">
        <v>1274.4000000000001</v>
      </c>
      <c r="DO452" s="6">
        <v>1274.1400000000001</v>
      </c>
      <c r="DP452" s="6">
        <v>1274.3800000000001</v>
      </c>
      <c r="DQ452" s="6">
        <v>1274.06</v>
      </c>
      <c r="DR452" s="6">
        <v>1274.06</v>
      </c>
      <c r="DS452" s="6">
        <v>1273.6300000000001</v>
      </c>
      <c r="DT452" s="6">
        <v>1273.81</v>
      </c>
      <c r="DU452" s="6">
        <v>1304.68</v>
      </c>
      <c r="DV452" s="6">
        <v>1304.82</v>
      </c>
      <c r="DW452" s="6">
        <v>1304.6500000000001</v>
      </c>
      <c r="DX452" s="6">
        <v>1304.31</v>
      </c>
      <c r="DY452" s="6">
        <v>1304.23</v>
      </c>
      <c r="DZ452" s="6">
        <v>1304.7</v>
      </c>
      <c r="EA452" s="6">
        <v>1304.72</v>
      </c>
      <c r="EB452" s="6">
        <v>1304.6600000000001</v>
      </c>
      <c r="EC452" s="6">
        <v>1303.08</v>
      </c>
      <c r="ED452" s="6">
        <v>1303.3599999999999</v>
      </c>
      <c r="EE452" s="6">
        <v>1303.05</v>
      </c>
      <c r="EF452" s="6">
        <v>1302.83</v>
      </c>
      <c r="EG452" s="6">
        <v>1302.6400000000001</v>
      </c>
      <c r="EH452" s="6">
        <v>1302.6400000000001</v>
      </c>
      <c r="EI452" s="6">
        <v>1302.8800000000001</v>
      </c>
      <c r="EJ452" s="6">
        <v>1303.06</v>
      </c>
      <c r="EK452" s="6">
        <v>1303.1199999999999</v>
      </c>
      <c r="EL452" s="6">
        <v>1303.1199999999999</v>
      </c>
      <c r="EM452" s="6">
        <v>1303.29</v>
      </c>
      <c r="EN452" s="6">
        <v>1303.6300000000001</v>
      </c>
      <c r="EO452" s="6">
        <v>1305.1300000000001</v>
      </c>
      <c r="EP452" s="6">
        <v>1305.4100000000001</v>
      </c>
      <c r="EQ452" s="6">
        <v>1305.68</v>
      </c>
      <c r="ER452" s="6">
        <v>1305.83</v>
      </c>
      <c r="ES452" s="6">
        <v>1306</v>
      </c>
      <c r="ET452" s="6">
        <v>1306.23</v>
      </c>
      <c r="EU452" s="6">
        <v>1305.6300000000001</v>
      </c>
      <c r="EV452" s="6">
        <v>1305.95</v>
      </c>
      <c r="EW452" s="6">
        <v>1305.93</v>
      </c>
      <c r="EX452" s="6">
        <v>1305.8900000000001</v>
      </c>
      <c r="EY452" s="6">
        <v>1306.4000000000001</v>
      </c>
      <c r="EZ452" s="6">
        <v>1306.45</v>
      </c>
      <c r="FA452" s="6">
        <v>1306.82</v>
      </c>
      <c r="FB452" s="6">
        <v>1306.81</v>
      </c>
      <c r="FC452" s="6">
        <v>1306.99</v>
      </c>
      <c r="FD452" s="6">
        <v>1307.43</v>
      </c>
      <c r="FE452" s="6">
        <v>1307.51</v>
      </c>
      <c r="FF452" s="6">
        <v>1307.28</v>
      </c>
      <c r="FG452" s="6">
        <v>1307.51</v>
      </c>
      <c r="FH452" s="6">
        <v>1307.74</v>
      </c>
      <c r="FI452" s="6">
        <v>1569.67</v>
      </c>
      <c r="FJ452" s="6">
        <v>1569.09</v>
      </c>
      <c r="FK452" s="6">
        <v>1568.23</v>
      </c>
      <c r="FL452" s="6">
        <v>1567.65</v>
      </c>
      <c r="FM452" s="6">
        <v>1567.25</v>
      </c>
      <c r="FN452" s="6">
        <v>1563.43</v>
      </c>
      <c r="FO452" s="6">
        <v>1564.41</v>
      </c>
      <c r="FP452" s="6">
        <v>1565.28</v>
      </c>
      <c r="FQ452" s="6">
        <v>1564.88</v>
      </c>
      <c r="FR452" s="6">
        <v>1563.35</v>
      </c>
      <c r="FS452" s="6">
        <v>1563</v>
      </c>
      <c r="FT452" s="6">
        <v>1562.74</v>
      </c>
      <c r="FU452" s="6">
        <v>1563.37</v>
      </c>
      <c r="FV452" s="6">
        <v>1561.78</v>
      </c>
      <c r="FW452" s="6">
        <v>1561.84</v>
      </c>
      <c r="FX452" s="6">
        <v>1562.41</v>
      </c>
      <c r="FY452" s="6">
        <v>1563.14</v>
      </c>
      <c r="FZ452" s="6">
        <v>1562.98</v>
      </c>
      <c r="GA452" s="6">
        <v>1563.1</v>
      </c>
      <c r="GB452" s="6">
        <v>1563.31</v>
      </c>
      <c r="GC452" s="6">
        <v>1563.48</v>
      </c>
      <c r="GD452" s="6">
        <v>1563.81</v>
      </c>
      <c r="GE452" s="6">
        <v>1563.59</v>
      </c>
      <c r="GF452" s="6">
        <v>1563.24</v>
      </c>
      <c r="GG452" s="6">
        <v>1562.53</v>
      </c>
      <c r="GH452" s="6">
        <v>1562.71</v>
      </c>
      <c r="GI452" s="6">
        <v>1562.83</v>
      </c>
      <c r="GJ452" s="6">
        <v>1563.32</v>
      </c>
      <c r="GK452" s="6">
        <v>1562.89</v>
      </c>
      <c r="GL452" s="6">
        <v>1563.09</v>
      </c>
      <c r="GM452" s="6">
        <v>1563.11</v>
      </c>
      <c r="GN452" s="6">
        <v>1562.8</v>
      </c>
      <c r="GO452" s="6">
        <v>1562.72</v>
      </c>
      <c r="GP452" s="6">
        <v>1562.64</v>
      </c>
      <c r="GQ452" s="6">
        <v>1562.45</v>
      </c>
      <c r="GR452" s="6">
        <v>1562.99</v>
      </c>
      <c r="GS452" s="6">
        <v>1563.69</v>
      </c>
      <c r="GT452" s="6">
        <v>1564.37</v>
      </c>
      <c r="GU452" s="6">
        <v>1564.58</v>
      </c>
      <c r="GV452" s="6">
        <v>1564.81</v>
      </c>
      <c r="GW452" s="6">
        <v>1565.48</v>
      </c>
      <c r="GX452" s="6">
        <v>1565.76</v>
      </c>
      <c r="GY452" s="6">
        <v>1566.43</v>
      </c>
      <c r="GZ452" s="6">
        <v>1565.9</v>
      </c>
      <c r="HA452" s="6">
        <v>1565.88</v>
      </c>
      <c r="HB452" s="6">
        <v>1565.71</v>
      </c>
      <c r="HC452" s="6">
        <v>1565.84</v>
      </c>
      <c r="ME452" s="7"/>
    </row>
    <row r="453" spans="2:343" x14ac:dyDescent="0.2">
      <c r="B453" s="34" t="s">
        <v>5</v>
      </c>
      <c r="C453" s="6">
        <v>8553.2099999999991</v>
      </c>
      <c r="D453" s="6">
        <v>8553.19</v>
      </c>
      <c r="E453" s="6">
        <v>8562.1200000000008</v>
      </c>
      <c r="F453" s="6">
        <v>8564.44</v>
      </c>
      <c r="G453" s="6">
        <v>8575.7199999999993</v>
      </c>
      <c r="H453" s="6">
        <v>8573.75</v>
      </c>
      <c r="I453" s="6">
        <v>8588.77</v>
      </c>
      <c r="J453" s="6">
        <v>8597.35</v>
      </c>
      <c r="K453" s="6">
        <v>8600.06</v>
      </c>
      <c r="L453" s="6">
        <v>8606.5</v>
      </c>
      <c r="M453" s="6">
        <v>8604.35</v>
      </c>
      <c r="N453" s="6">
        <v>8615.08</v>
      </c>
      <c r="O453" s="6">
        <v>8636.93</v>
      </c>
      <c r="P453" s="6">
        <v>8641.2199999999993</v>
      </c>
      <c r="Q453" s="6">
        <v>8649.7999999999993</v>
      </c>
      <c r="R453" s="6">
        <v>8659.3799999999992</v>
      </c>
      <c r="S453" s="6">
        <v>8665.81</v>
      </c>
      <c r="T453" s="6">
        <v>8686.5</v>
      </c>
      <c r="U453" s="6">
        <v>8378.8700000000008</v>
      </c>
      <c r="V453" s="6">
        <v>8385.43</v>
      </c>
      <c r="W453" s="6">
        <v>8388.7999999999993</v>
      </c>
      <c r="X453" s="6">
        <v>8326.23</v>
      </c>
      <c r="Y453" s="6">
        <v>8155.63</v>
      </c>
      <c r="Z453" s="6">
        <v>7948.91</v>
      </c>
      <c r="AA453" s="6">
        <v>7703.6</v>
      </c>
      <c r="AB453" s="6">
        <v>7443.7</v>
      </c>
      <c r="AC453" s="6">
        <v>7246.02</v>
      </c>
      <c r="AD453" s="6">
        <v>7078.37</v>
      </c>
      <c r="AE453" s="6">
        <v>7020.79</v>
      </c>
      <c r="AF453" s="6">
        <v>6826.57</v>
      </c>
      <c r="AG453" s="6">
        <v>6295.57</v>
      </c>
      <c r="AH453" s="6">
        <v>6066.84</v>
      </c>
      <c r="AI453" s="6">
        <v>5957.63</v>
      </c>
      <c r="AJ453" s="6">
        <v>5882.63</v>
      </c>
      <c r="AK453" s="6">
        <v>5781.52</v>
      </c>
      <c r="AL453" s="6">
        <v>5630.39</v>
      </c>
      <c r="AM453" s="6">
        <v>5530.43</v>
      </c>
      <c r="AN453" s="6">
        <v>5256.47</v>
      </c>
      <c r="AO453" s="6">
        <v>5091.92</v>
      </c>
      <c r="AP453" s="6">
        <v>4931.18</v>
      </c>
      <c r="AQ453" s="6">
        <v>4624.95</v>
      </c>
      <c r="AR453" s="6">
        <v>4301.51</v>
      </c>
      <c r="AS453" s="6">
        <v>4301.29</v>
      </c>
      <c r="AT453" s="6">
        <v>4196.8</v>
      </c>
      <c r="AU453" s="6">
        <v>4196.88</v>
      </c>
      <c r="AV453" s="6">
        <v>4200.04</v>
      </c>
      <c r="AW453" s="6">
        <v>4202.1499999999996</v>
      </c>
      <c r="AX453" s="6">
        <v>4211.0200000000004</v>
      </c>
      <c r="AY453" s="6">
        <v>4219.45</v>
      </c>
      <c r="AZ453" s="6">
        <v>4221.55</v>
      </c>
      <c r="BA453" s="6">
        <v>4239.47</v>
      </c>
      <c r="BB453" s="6">
        <v>4250.01</v>
      </c>
      <c r="BC453" s="6">
        <v>4259.21</v>
      </c>
      <c r="BD453" s="6">
        <v>4272.3900000000003</v>
      </c>
      <c r="BE453" s="6">
        <v>4282.8</v>
      </c>
      <c r="BF453" s="6">
        <v>4289.12</v>
      </c>
      <c r="BG453" s="6">
        <v>4301.53</v>
      </c>
      <c r="BH453" s="6">
        <v>4335.26</v>
      </c>
      <c r="BI453" s="6">
        <v>5212.0200000000004</v>
      </c>
      <c r="BJ453" s="6">
        <v>6912.01</v>
      </c>
      <c r="BK453" s="6">
        <v>8612.9699999999993</v>
      </c>
      <c r="BL453" s="6">
        <v>9448.31</v>
      </c>
      <c r="BM453" s="6">
        <v>10697.23</v>
      </c>
      <c r="BN453" s="6">
        <v>11524.04</v>
      </c>
      <c r="BO453" s="6">
        <v>11157.65</v>
      </c>
      <c r="BP453" s="6">
        <v>12213.43</v>
      </c>
      <c r="BQ453" s="6">
        <v>11089.8</v>
      </c>
      <c r="BR453" s="6">
        <v>15639.83</v>
      </c>
      <c r="BS453" s="6">
        <v>14510.15</v>
      </c>
      <c r="BT453" s="6">
        <v>12736.63</v>
      </c>
      <c r="BU453" s="6">
        <v>13953.55</v>
      </c>
      <c r="BV453" s="6">
        <v>13791.99</v>
      </c>
      <c r="BW453" s="6">
        <v>13911.32</v>
      </c>
      <c r="BX453" s="6">
        <v>14720.49</v>
      </c>
      <c r="BY453" s="6">
        <v>15196.86</v>
      </c>
      <c r="BZ453" s="6">
        <v>15768.07</v>
      </c>
      <c r="CA453" s="6">
        <v>7769.03</v>
      </c>
      <c r="CB453" s="6">
        <v>6666.09</v>
      </c>
      <c r="CC453" s="6">
        <v>6832.25</v>
      </c>
      <c r="CD453" s="6">
        <v>8000.81</v>
      </c>
      <c r="CE453" s="6">
        <v>7441.43</v>
      </c>
      <c r="CF453" s="6">
        <v>7621.59</v>
      </c>
      <c r="CG453" s="6">
        <v>7269.89</v>
      </c>
      <c r="CH453" s="6">
        <v>7289.68</v>
      </c>
      <c r="CI453" s="6">
        <v>7739.89</v>
      </c>
      <c r="CJ453" s="6">
        <v>7894.33</v>
      </c>
      <c r="CK453" s="6">
        <v>7683.57</v>
      </c>
      <c r="CL453" s="6">
        <v>8656.42</v>
      </c>
      <c r="CM453" s="6">
        <v>9046.2199999999993</v>
      </c>
      <c r="CN453" s="6">
        <v>10914.13</v>
      </c>
      <c r="CO453" s="6">
        <v>9979.6299999999992</v>
      </c>
      <c r="CP453" s="6">
        <v>8703.18</v>
      </c>
      <c r="CQ453" s="6">
        <v>11988.36</v>
      </c>
      <c r="CR453" s="6">
        <v>14120.12</v>
      </c>
      <c r="CS453" s="6">
        <v>15940.4</v>
      </c>
      <c r="CT453" s="6">
        <v>13703.77</v>
      </c>
      <c r="CU453" s="6">
        <v>11046.43</v>
      </c>
      <c r="CV453" s="6">
        <v>12658.15</v>
      </c>
      <c r="CW453" s="6">
        <v>11029.41</v>
      </c>
      <c r="CX453" s="6">
        <v>9233.3799999999992</v>
      </c>
      <c r="CY453" s="6">
        <v>9253.2900000000009</v>
      </c>
      <c r="CZ453" s="6">
        <v>13013.33</v>
      </c>
      <c r="DA453" s="6">
        <v>15514.906999999999</v>
      </c>
      <c r="DB453" s="6">
        <v>13856.02</v>
      </c>
      <c r="DC453" s="6">
        <v>15082.32</v>
      </c>
      <c r="DD453" s="6">
        <v>19808.599999999999</v>
      </c>
      <c r="DE453" s="6">
        <v>24111.42</v>
      </c>
      <c r="DF453" s="6">
        <v>26523.43</v>
      </c>
      <c r="DG453" s="6">
        <v>22331.05</v>
      </c>
      <c r="DH453" s="6">
        <v>18641.009999999998</v>
      </c>
      <c r="DI453" s="6">
        <v>20392.080000000002</v>
      </c>
      <c r="DJ453" s="6">
        <v>19355.22</v>
      </c>
      <c r="DK453" s="6">
        <v>20705.77</v>
      </c>
      <c r="DL453" s="6">
        <v>19431.82</v>
      </c>
      <c r="DM453" s="6">
        <v>19687.48</v>
      </c>
      <c r="DN453" s="6">
        <v>19187.080000000002</v>
      </c>
      <c r="DO453" s="6">
        <v>16615.54</v>
      </c>
      <c r="DP453" s="6">
        <v>15665.69</v>
      </c>
      <c r="DQ453" s="6">
        <v>12961.14</v>
      </c>
      <c r="DR453" s="6">
        <v>13644.72</v>
      </c>
      <c r="DS453" s="6">
        <v>13033.47</v>
      </c>
      <c r="DT453" s="6">
        <v>12888.12</v>
      </c>
      <c r="DU453" s="6">
        <v>12185.9</v>
      </c>
      <c r="DV453" s="6">
        <v>10914.47</v>
      </c>
      <c r="DW453" s="6">
        <v>10206.790000000001</v>
      </c>
      <c r="DX453" s="6">
        <v>10424.17</v>
      </c>
      <c r="DY453" s="6">
        <v>10180.42</v>
      </c>
      <c r="DZ453" s="6">
        <v>9793.6</v>
      </c>
      <c r="EA453" s="6">
        <v>9797.0499999999993</v>
      </c>
      <c r="EB453" s="6">
        <v>9793.75</v>
      </c>
      <c r="EC453" s="6">
        <v>9946.16</v>
      </c>
      <c r="ED453" s="6">
        <v>9570.11</v>
      </c>
      <c r="EE453" s="6">
        <v>9570.11</v>
      </c>
      <c r="EF453" s="6">
        <v>8597.18</v>
      </c>
      <c r="EG453" s="6">
        <v>8657.2999999999993</v>
      </c>
      <c r="EH453" s="6">
        <v>13285.16</v>
      </c>
      <c r="EI453" s="6">
        <v>13471.12</v>
      </c>
      <c r="EJ453" s="6">
        <v>13471.12</v>
      </c>
      <c r="EK453" s="6">
        <v>13474.32</v>
      </c>
      <c r="EL453" s="6">
        <v>9429.67</v>
      </c>
      <c r="EM453" s="6">
        <v>9209.2000000000007</v>
      </c>
      <c r="EN453" s="6">
        <v>9128.7999999999993</v>
      </c>
      <c r="EO453" s="6">
        <v>9128.4</v>
      </c>
      <c r="EP453" s="6">
        <v>7770.86</v>
      </c>
      <c r="EQ453" s="6">
        <v>7736.21</v>
      </c>
      <c r="ER453" s="6">
        <v>7776.07</v>
      </c>
      <c r="ES453" s="6">
        <v>7775.18</v>
      </c>
      <c r="ET453" s="6">
        <v>7899.02</v>
      </c>
      <c r="EU453" s="6">
        <v>7898.05</v>
      </c>
      <c r="EV453" s="6">
        <v>7877.44</v>
      </c>
      <c r="EW453" s="6">
        <v>7877.33</v>
      </c>
      <c r="EX453" s="6">
        <v>8352.7199999999993</v>
      </c>
      <c r="EY453" s="6">
        <v>8081.32</v>
      </c>
      <c r="EZ453" s="6">
        <v>8089.81</v>
      </c>
      <c r="FA453" s="6">
        <v>8058.38</v>
      </c>
      <c r="FB453" s="6">
        <v>7572.99</v>
      </c>
      <c r="FC453" s="6">
        <v>7559.64</v>
      </c>
      <c r="FD453" s="6">
        <v>7511.81</v>
      </c>
      <c r="FE453" s="6">
        <v>7428.16</v>
      </c>
      <c r="FF453" s="6">
        <v>7392.54</v>
      </c>
      <c r="FG453" s="6">
        <v>7623.79</v>
      </c>
      <c r="FH453" s="6">
        <v>7391.25</v>
      </c>
      <c r="FI453" s="6">
        <v>8634.9699999999993</v>
      </c>
      <c r="FJ453" s="6">
        <v>8630.07</v>
      </c>
      <c r="FK453" s="6">
        <v>10640.61</v>
      </c>
      <c r="FL453" s="6">
        <v>10426.120000000001</v>
      </c>
      <c r="FM453" s="6">
        <v>10472.64</v>
      </c>
      <c r="FN453" s="6">
        <v>11745.07</v>
      </c>
      <c r="FO453" s="6">
        <v>11301.03</v>
      </c>
      <c r="FP453" s="6">
        <v>13170.12</v>
      </c>
      <c r="FQ453" s="6">
        <v>21127.06</v>
      </c>
      <c r="FR453" s="6">
        <v>19548.41</v>
      </c>
      <c r="FS453" s="6">
        <v>20956.96</v>
      </c>
      <c r="FT453" s="6">
        <v>18623.740000000002</v>
      </c>
      <c r="FU453" s="6">
        <v>17789.34</v>
      </c>
      <c r="FV453" s="6">
        <v>15864.84</v>
      </c>
      <c r="FW453" s="6">
        <v>11506.9</v>
      </c>
      <c r="FX453" s="6">
        <v>9932.2999999999993</v>
      </c>
      <c r="FY453" s="6">
        <v>10101.49</v>
      </c>
      <c r="FZ453" s="6">
        <v>10093.74</v>
      </c>
      <c r="GA453" s="6">
        <v>10042.44</v>
      </c>
      <c r="GB453" s="6">
        <v>9840.49</v>
      </c>
      <c r="GC453" s="6">
        <v>10196.77</v>
      </c>
      <c r="GD453" s="6">
        <v>12005.91</v>
      </c>
      <c r="GE453" s="6">
        <v>15841.01</v>
      </c>
      <c r="GF453" s="6">
        <v>17357.61</v>
      </c>
      <c r="GG453" s="6">
        <v>17360.560000000001</v>
      </c>
      <c r="GH453" s="6">
        <v>17063.53</v>
      </c>
      <c r="GI453" s="6">
        <v>16205.83</v>
      </c>
      <c r="GJ453" s="6">
        <v>13772.63</v>
      </c>
      <c r="GK453" s="6">
        <v>10763.25</v>
      </c>
      <c r="GL453" s="6">
        <v>9887.4599999999991</v>
      </c>
      <c r="GM453" s="6">
        <v>9888.1299999999992</v>
      </c>
      <c r="GN453" s="6">
        <v>9801.42</v>
      </c>
      <c r="GO453" s="6">
        <v>9610.58</v>
      </c>
      <c r="GP453" s="6">
        <v>9698.17</v>
      </c>
      <c r="GQ453" s="6">
        <v>9402.8700000000008</v>
      </c>
      <c r="GR453" s="6">
        <v>9421.6</v>
      </c>
      <c r="GS453" s="6">
        <v>9793.1200000000008</v>
      </c>
      <c r="GT453" s="6">
        <v>9429.48</v>
      </c>
      <c r="GU453" s="6">
        <v>9426.64</v>
      </c>
      <c r="GV453" s="6">
        <v>9420.94</v>
      </c>
      <c r="GW453" s="6">
        <v>9418.94</v>
      </c>
      <c r="GX453" s="6">
        <v>9413.82</v>
      </c>
      <c r="GY453" s="6">
        <v>9409.9</v>
      </c>
      <c r="GZ453" s="6">
        <v>10072.75</v>
      </c>
      <c r="HA453" s="6">
        <v>9410.84</v>
      </c>
      <c r="HB453" s="6">
        <v>9410.41</v>
      </c>
      <c r="HC453" s="6">
        <v>9434.11</v>
      </c>
      <c r="ME453" s="7"/>
    </row>
    <row r="454" spans="2:343" x14ac:dyDescent="0.2">
      <c r="B454" s="16" t="s">
        <v>24</v>
      </c>
      <c r="C454" s="6">
        <v>-2850.15</v>
      </c>
      <c r="D454" s="6">
        <v>-2071.4499999999998</v>
      </c>
      <c r="E454" s="6">
        <v>-3661.86</v>
      </c>
      <c r="F454" s="6">
        <v>-6161.28</v>
      </c>
      <c r="G454" s="6">
        <v>-5881.84</v>
      </c>
      <c r="H454" s="6">
        <v>-2471.75</v>
      </c>
      <c r="I454" s="6">
        <v>-376.08</v>
      </c>
      <c r="J454" s="6">
        <v>-953.82</v>
      </c>
      <c r="K454" s="6">
        <v>-2395.58</v>
      </c>
      <c r="L454" s="6">
        <v>-2312.86</v>
      </c>
      <c r="M454" s="6">
        <v>-1582.51</v>
      </c>
      <c r="N454" s="6">
        <v>-692.4</v>
      </c>
      <c r="O454" s="6">
        <v>-1857.62</v>
      </c>
      <c r="P454" s="6">
        <v>-1487.32</v>
      </c>
      <c r="Q454" s="6">
        <v>-556.88</v>
      </c>
      <c r="R454" s="6">
        <v>-1579.44</v>
      </c>
      <c r="S454" s="6">
        <v>-3311.03</v>
      </c>
      <c r="T454" s="6">
        <v>-557.77</v>
      </c>
      <c r="U454" s="6">
        <v>-1180.3800000000001</v>
      </c>
      <c r="V454" s="6">
        <v>-1053.3800000000001</v>
      </c>
      <c r="W454" s="6">
        <v>-3237.87</v>
      </c>
      <c r="X454" s="6">
        <v>-3378.08</v>
      </c>
      <c r="Y454" s="6">
        <v>-2548.54</v>
      </c>
      <c r="Z454" s="6">
        <v>-2254.9499999999998</v>
      </c>
      <c r="AA454" s="6">
        <v>-1950.6</v>
      </c>
      <c r="AB454" s="6">
        <v>-2631.26</v>
      </c>
      <c r="AC454" s="6">
        <v>-3743.6</v>
      </c>
      <c r="AD454" s="6">
        <v>-564.61</v>
      </c>
      <c r="AE454" s="6">
        <v>-6206.64</v>
      </c>
      <c r="AF454" s="6">
        <v>-8448.89</v>
      </c>
      <c r="AG454" s="6">
        <v>-2701.07</v>
      </c>
      <c r="AH454" s="6">
        <v>-894.87</v>
      </c>
      <c r="AI454" s="6">
        <v>-6078.97</v>
      </c>
      <c r="AJ454" s="6">
        <v>-4145.58</v>
      </c>
      <c r="AK454" s="6">
        <v>-4838.3599999999997</v>
      </c>
      <c r="AL454" s="6">
        <v>-3432.85</v>
      </c>
      <c r="AM454" s="6">
        <v>-523.57000000000005</v>
      </c>
      <c r="AN454" s="6">
        <v>-519.75</v>
      </c>
      <c r="AO454" s="6">
        <v>-996.53</v>
      </c>
      <c r="AP454" s="6">
        <v>-486.09</v>
      </c>
      <c r="AQ454" s="6">
        <v>-5804.35</v>
      </c>
      <c r="AR454" s="6">
        <v>-5195.0200000000004</v>
      </c>
      <c r="AS454" s="6">
        <v>-4391.13</v>
      </c>
      <c r="AT454" s="6">
        <v>-8064.47</v>
      </c>
      <c r="AU454" s="6">
        <v>-7054.29</v>
      </c>
      <c r="AV454" s="6">
        <v>-7931.9</v>
      </c>
      <c r="AW454" s="6">
        <v>-5798.04</v>
      </c>
      <c r="AX454" s="6">
        <v>-2475.8000000000002</v>
      </c>
      <c r="AY454" s="6">
        <v>-1105.77</v>
      </c>
      <c r="AZ454" s="6">
        <v>-4767.12</v>
      </c>
      <c r="BA454" s="6">
        <v>-3314.45</v>
      </c>
      <c r="BB454" s="6">
        <v>-1560.81</v>
      </c>
      <c r="BC454" s="6">
        <v>5.18</v>
      </c>
      <c r="BD454" s="6">
        <v>-1643.04</v>
      </c>
      <c r="BE454" s="6">
        <v>-1909.02</v>
      </c>
      <c r="BF454" s="6">
        <v>-1147.32</v>
      </c>
      <c r="BG454" s="6">
        <v>-815.75</v>
      </c>
      <c r="BH454" s="6">
        <v>-3.33</v>
      </c>
      <c r="BI454" s="6">
        <v>-6020.76</v>
      </c>
      <c r="BJ454" s="6">
        <v>-2587.89</v>
      </c>
      <c r="BK454" s="6">
        <v>-351.84</v>
      </c>
      <c r="BL454" s="6">
        <v>-1302.74</v>
      </c>
      <c r="BM454" s="6">
        <v>-99.39</v>
      </c>
      <c r="BN454" s="6">
        <v>-755.22</v>
      </c>
      <c r="BO454" s="6">
        <v>-195.29</v>
      </c>
      <c r="BP454" s="6">
        <v>-1241.9000000000001</v>
      </c>
      <c r="BQ454" s="6">
        <v>-538.58000000000004</v>
      </c>
      <c r="BR454" s="6">
        <v>-1456.49</v>
      </c>
      <c r="BS454" s="6">
        <v>-3400.23</v>
      </c>
      <c r="BT454" s="6">
        <v>-2223.61</v>
      </c>
      <c r="BU454" s="6">
        <v>-354.57</v>
      </c>
      <c r="BV454" s="6">
        <v>-1008.07</v>
      </c>
      <c r="BW454" s="6">
        <v>22.37</v>
      </c>
      <c r="BX454" s="6">
        <v>-1060.6199999999999</v>
      </c>
      <c r="BY454" s="6">
        <v>-241.96</v>
      </c>
      <c r="BZ454" s="6">
        <v>-1844.45</v>
      </c>
      <c r="CA454" s="6">
        <v>-3597.82</v>
      </c>
      <c r="CB454" s="6">
        <v>-7395.03</v>
      </c>
      <c r="CC454" s="6">
        <v>-2633.56</v>
      </c>
      <c r="CD454" s="6">
        <v>-3444.51</v>
      </c>
      <c r="CE454" s="6">
        <v>-3953.4</v>
      </c>
      <c r="CF454" s="6">
        <v>-3250.13</v>
      </c>
      <c r="CG454" s="6">
        <v>-1116.56</v>
      </c>
      <c r="CH454" s="6">
        <v>-2699.94</v>
      </c>
      <c r="CI454" s="6">
        <v>-614.30999999999995</v>
      </c>
      <c r="CJ454" s="6">
        <v>-1066.53</v>
      </c>
      <c r="CK454" s="6">
        <v>-472.91</v>
      </c>
      <c r="CL454" s="6">
        <v>-1331.18</v>
      </c>
      <c r="CM454" s="6">
        <v>-1871.55</v>
      </c>
      <c r="CN454" s="6">
        <v>-1282.52</v>
      </c>
      <c r="CO454" s="6">
        <v>-3087.81</v>
      </c>
      <c r="CP454" s="6">
        <v>-1434.95</v>
      </c>
      <c r="CQ454" s="6">
        <v>-1305.78</v>
      </c>
      <c r="CR454" s="6">
        <v>-1631.44</v>
      </c>
      <c r="CS454" s="6">
        <v>-2778.77</v>
      </c>
      <c r="CT454" s="6">
        <v>-5908.42</v>
      </c>
      <c r="CU454" s="6">
        <v>-5846.57</v>
      </c>
      <c r="CV454" s="6">
        <v>-2158.9</v>
      </c>
      <c r="CW454" s="6">
        <v>-1815.61</v>
      </c>
      <c r="CX454" s="6">
        <v>-3128.62</v>
      </c>
      <c r="CY454" s="6">
        <v>-1032.25</v>
      </c>
      <c r="CZ454" s="6">
        <v>-1821.08</v>
      </c>
      <c r="DA454" s="6">
        <v>-2945.79</v>
      </c>
      <c r="DB454" s="6">
        <v>-615.87</v>
      </c>
      <c r="DC454" s="6">
        <v>-293.89</v>
      </c>
      <c r="DD454" s="6">
        <v>-533.19000000000005</v>
      </c>
      <c r="DE454" s="6">
        <v>-602.01</v>
      </c>
      <c r="DF454" s="6">
        <v>-2129.02</v>
      </c>
      <c r="DG454" s="6">
        <v>-393.39</v>
      </c>
      <c r="DH454" s="6">
        <v>-2052.96</v>
      </c>
      <c r="DI454" s="6">
        <v>-156.28</v>
      </c>
      <c r="DJ454" s="6">
        <v>-1092.57</v>
      </c>
      <c r="DK454" s="6">
        <v>-1355.42</v>
      </c>
      <c r="DL454" s="6">
        <v>-1424.99</v>
      </c>
      <c r="DM454" s="6">
        <v>-1273.71</v>
      </c>
      <c r="DN454" s="6">
        <v>-922.1</v>
      </c>
      <c r="DO454" s="6">
        <v>-4683.16</v>
      </c>
      <c r="DP454" s="6">
        <v>-6044.35</v>
      </c>
      <c r="DQ454" s="6">
        <v>-6860.62</v>
      </c>
      <c r="DR454" s="6">
        <v>-7143.44</v>
      </c>
      <c r="DS454" s="6">
        <v>-8732.57</v>
      </c>
      <c r="DT454" s="6">
        <v>-7157.63</v>
      </c>
      <c r="DU454" s="6">
        <v>-8210.6299999999992</v>
      </c>
      <c r="DV454" s="6">
        <v>-5026.4399999999996</v>
      </c>
      <c r="DW454" s="6">
        <v>-3322.3</v>
      </c>
      <c r="DX454" s="6">
        <v>-2834.75</v>
      </c>
      <c r="DY454" s="6">
        <v>-5559.43</v>
      </c>
      <c r="DZ454" s="6">
        <v>-4781.05</v>
      </c>
      <c r="EA454" s="6">
        <v>-8368.3700000000008</v>
      </c>
      <c r="EB454" s="6">
        <v>-4466.04</v>
      </c>
      <c r="EC454" s="6">
        <v>-3403.36</v>
      </c>
      <c r="ED454" s="6">
        <v>-6145.23</v>
      </c>
      <c r="EE454" s="6">
        <v>-5041.6099999999997</v>
      </c>
      <c r="EF454" s="6">
        <v>-5187.25</v>
      </c>
      <c r="EG454" s="6">
        <v>-4100.17</v>
      </c>
      <c r="EH454" s="6">
        <v>-8630.64</v>
      </c>
      <c r="EI454" s="6">
        <v>-22230.31</v>
      </c>
      <c r="EJ454" s="6">
        <v>-24353.89</v>
      </c>
      <c r="EK454" s="6">
        <v>-25766.76</v>
      </c>
      <c r="EL454" s="6">
        <v>-25511.96</v>
      </c>
      <c r="EM454" s="6">
        <v>-23461.439999999999</v>
      </c>
      <c r="EN454" s="6">
        <v>-24719.33</v>
      </c>
      <c r="EO454" s="6">
        <v>-16339.43</v>
      </c>
      <c r="EP454" s="6">
        <v>-15778.95</v>
      </c>
      <c r="EQ454" s="6">
        <v>-15261.12</v>
      </c>
      <c r="ER454" s="6">
        <v>-17798.39</v>
      </c>
      <c r="ES454" s="6">
        <v>-19867.259999999998</v>
      </c>
      <c r="ET454" s="6">
        <v>-15578.4</v>
      </c>
      <c r="EU454" s="6">
        <v>-17003.900000000001</v>
      </c>
      <c r="EV454" s="6">
        <v>-19068.07</v>
      </c>
      <c r="EW454" s="6">
        <v>-13888.06</v>
      </c>
      <c r="EX454" s="6">
        <v>-9974.18</v>
      </c>
      <c r="EY454" s="6">
        <v>-9344.26</v>
      </c>
      <c r="EZ454" s="6">
        <v>-5502.74</v>
      </c>
      <c r="FA454" s="6">
        <v>-12290.86</v>
      </c>
      <c r="FB454" s="6">
        <v>-18096.75</v>
      </c>
      <c r="FC454" s="6">
        <v>-14315.56</v>
      </c>
      <c r="FD454" s="6">
        <v>-12723.23</v>
      </c>
      <c r="FE454" s="6">
        <v>-15120.88</v>
      </c>
      <c r="FF454" s="6">
        <v>-16757.27</v>
      </c>
      <c r="FG454" s="6">
        <v>-15057.85</v>
      </c>
      <c r="FH454" s="6">
        <v>-15505.96</v>
      </c>
      <c r="FI454" s="6">
        <v>-14591.53</v>
      </c>
      <c r="FJ454" s="6">
        <v>-12062.68</v>
      </c>
      <c r="FK454" s="6">
        <v>-13230.66</v>
      </c>
      <c r="FL454" s="6">
        <v>-12461.79</v>
      </c>
      <c r="FM454" s="6">
        <v>-8829.7800000000007</v>
      </c>
      <c r="FN454" s="6">
        <v>-6562.66</v>
      </c>
      <c r="FO454" s="6">
        <v>-11786.19</v>
      </c>
      <c r="FP454" s="6">
        <v>-20345.82</v>
      </c>
      <c r="FQ454" s="6">
        <v>-22877.3</v>
      </c>
      <c r="FR454" s="6">
        <v>-20411.259999999998</v>
      </c>
      <c r="FS454" s="6">
        <v>-19457.66</v>
      </c>
      <c r="FT454" s="6">
        <v>-20847.53</v>
      </c>
      <c r="FU454" s="6">
        <v>-19377.939999999999</v>
      </c>
      <c r="FV454" s="6">
        <v>-23232.74</v>
      </c>
      <c r="FW454" s="6">
        <v>-20237.27</v>
      </c>
      <c r="FX454" s="6">
        <v>-22347.23</v>
      </c>
      <c r="FY454" s="6">
        <v>-20071.95</v>
      </c>
      <c r="FZ454" s="6">
        <v>-28529.74</v>
      </c>
      <c r="GA454" s="6">
        <v>-22776.21</v>
      </c>
      <c r="GB454" s="6">
        <v>-20098.439999999999</v>
      </c>
      <c r="GC454" s="6">
        <v>-23838.63</v>
      </c>
      <c r="GD454" s="6">
        <v>-23969.1</v>
      </c>
      <c r="GE454" s="6">
        <v>-18273.41</v>
      </c>
      <c r="GF454" s="6">
        <v>-20527.400000000001</v>
      </c>
      <c r="GG454" s="6">
        <v>-19862.8</v>
      </c>
      <c r="GH454" s="6">
        <v>-27603.69</v>
      </c>
      <c r="GI454" s="6">
        <v>-22278.26</v>
      </c>
      <c r="GJ454" s="6">
        <v>-21919.18</v>
      </c>
      <c r="GK454" s="6">
        <v>-26129.08</v>
      </c>
      <c r="GL454" s="6">
        <v>-34798.71</v>
      </c>
      <c r="GM454" s="6">
        <v>-47594.39</v>
      </c>
      <c r="GN454" s="6">
        <v>-39092.449999999997</v>
      </c>
      <c r="GO454" s="6">
        <v>-39594.69</v>
      </c>
      <c r="GP454" s="6">
        <v>-42698.6</v>
      </c>
      <c r="GQ454" s="6">
        <v>-51084.36</v>
      </c>
      <c r="GR454" s="6">
        <v>-48784.01</v>
      </c>
      <c r="GS454" s="6">
        <v>-53393.17</v>
      </c>
      <c r="GT454" s="6">
        <v>-52481.73</v>
      </c>
      <c r="GU454" s="6">
        <v>-61565.09</v>
      </c>
      <c r="GV454" s="6">
        <v>-52753.23</v>
      </c>
      <c r="GW454" s="6">
        <v>-43416.47</v>
      </c>
      <c r="GX454" s="6">
        <v>-42286.23</v>
      </c>
      <c r="GY454" s="6">
        <v>-41080.65</v>
      </c>
      <c r="GZ454" s="6">
        <v>-40901.910000000003</v>
      </c>
      <c r="HA454" s="6">
        <v>-35003.269999999997</v>
      </c>
      <c r="HB454" s="6">
        <v>-31338.83</v>
      </c>
      <c r="HC454" s="6">
        <v>-31023.11</v>
      </c>
      <c r="ME454" s="7"/>
    </row>
    <row r="455" spans="2:343" x14ac:dyDescent="0.2">
      <c r="B455" s="34" t="s">
        <v>25</v>
      </c>
      <c r="C455" s="6">
        <v>-16317.27</v>
      </c>
      <c r="D455" s="6">
        <v>-16644.53</v>
      </c>
      <c r="E455" s="6">
        <v>-16242.9</v>
      </c>
      <c r="F455" s="6">
        <v>-15998.16</v>
      </c>
      <c r="G455" s="6">
        <v>-16768.349999999999</v>
      </c>
      <c r="H455" s="6">
        <v>-18216.97</v>
      </c>
      <c r="I455" s="6">
        <v>-15776.52</v>
      </c>
      <c r="J455" s="6">
        <v>-15731.4</v>
      </c>
      <c r="K455" s="6">
        <v>-15208.57</v>
      </c>
      <c r="L455" s="6">
        <v>-16845.400000000001</v>
      </c>
      <c r="M455" s="6">
        <v>-15380.77</v>
      </c>
      <c r="N455" s="6">
        <v>-16060.74</v>
      </c>
      <c r="O455" s="6">
        <v>-15118.56</v>
      </c>
      <c r="P455" s="6">
        <v>-15726.29</v>
      </c>
      <c r="Q455" s="6">
        <v>-17962.189999999999</v>
      </c>
      <c r="R455" s="6">
        <v>-14886.95</v>
      </c>
      <c r="S455" s="6">
        <v>-14817.61</v>
      </c>
      <c r="T455" s="6">
        <v>-14999.75</v>
      </c>
      <c r="U455" s="6">
        <v>-15103.14</v>
      </c>
      <c r="V455" s="6">
        <v>-15000.63</v>
      </c>
      <c r="W455" s="6">
        <v>-15116.96</v>
      </c>
      <c r="X455" s="6">
        <v>-15066.73</v>
      </c>
      <c r="Y455" s="6">
        <v>-15925.44</v>
      </c>
      <c r="Z455" s="6">
        <v>-15507.69</v>
      </c>
      <c r="AA455" s="6">
        <v>-14812.51</v>
      </c>
      <c r="AB455" s="6">
        <v>-19968.93</v>
      </c>
      <c r="AC455" s="6">
        <v>-20311.79</v>
      </c>
      <c r="AD455" s="6">
        <v>-21043.54</v>
      </c>
      <c r="AE455" s="6">
        <v>-20940.39</v>
      </c>
      <c r="AF455" s="6">
        <v>-16040.4</v>
      </c>
      <c r="AG455" s="6">
        <v>-16535.96</v>
      </c>
      <c r="AH455" s="6">
        <v>-17716.71</v>
      </c>
      <c r="AI455" s="6">
        <v>-11195.07</v>
      </c>
      <c r="AJ455" s="6">
        <v>-11124.71</v>
      </c>
      <c r="AK455" s="6">
        <v>-11287.78</v>
      </c>
      <c r="AL455" s="6">
        <v>-11300.66</v>
      </c>
      <c r="AM455" s="6">
        <v>-11176.69</v>
      </c>
      <c r="AN455" s="6">
        <v>-10699.3</v>
      </c>
      <c r="AO455" s="6">
        <v>-10894.99</v>
      </c>
      <c r="AP455" s="6">
        <v>-10410.16</v>
      </c>
      <c r="AQ455" s="6">
        <v>-6081.16</v>
      </c>
      <c r="AR455" s="6">
        <v>-5333.23</v>
      </c>
      <c r="AS455" s="6">
        <v>-5850.59</v>
      </c>
      <c r="AT455" s="6">
        <v>-5093.24</v>
      </c>
      <c r="AU455" s="6">
        <v>-5851.1</v>
      </c>
      <c r="AV455" s="6">
        <v>-5277.25</v>
      </c>
      <c r="AW455" s="6">
        <v>-5222.67</v>
      </c>
      <c r="AX455" s="6">
        <v>-5825.72</v>
      </c>
      <c r="AY455" s="6">
        <v>-4114.82</v>
      </c>
      <c r="AZ455" s="6">
        <v>-3880.82</v>
      </c>
      <c r="BA455" s="6">
        <v>-3229.53</v>
      </c>
      <c r="BB455" s="6">
        <v>-4048.38</v>
      </c>
      <c r="BC455" s="6">
        <v>-8469.66</v>
      </c>
      <c r="BD455" s="6">
        <v>-8286.0400000000009</v>
      </c>
      <c r="BE455" s="6">
        <v>-8365.4699999999993</v>
      </c>
      <c r="BF455" s="6">
        <v>-5429.25</v>
      </c>
      <c r="BG455" s="6">
        <v>-5404.41</v>
      </c>
      <c r="BH455" s="6">
        <v>-4883.6099999999997</v>
      </c>
      <c r="BI455" s="6">
        <v>-3438.21</v>
      </c>
      <c r="BJ455" s="6">
        <v>-3649.86</v>
      </c>
      <c r="BK455" s="6">
        <v>-3608.68</v>
      </c>
      <c r="BL455" s="6">
        <v>-3517.08</v>
      </c>
      <c r="BM455" s="6">
        <v>-2970.92</v>
      </c>
      <c r="BN455" s="6">
        <v>-3055.62</v>
      </c>
      <c r="BO455" s="6">
        <v>-3204.29</v>
      </c>
      <c r="BP455" s="6">
        <v>-3294.72</v>
      </c>
      <c r="BQ455" s="6">
        <v>-3459.75</v>
      </c>
      <c r="BR455" s="6">
        <v>-3324.46</v>
      </c>
      <c r="BS455" s="6">
        <v>-3038.61</v>
      </c>
      <c r="BT455" s="6">
        <v>-3477.36</v>
      </c>
      <c r="BU455" s="6">
        <v>-3811.58</v>
      </c>
      <c r="BV455" s="6">
        <v>-3080.88</v>
      </c>
      <c r="BW455" s="6">
        <v>-3214.1</v>
      </c>
      <c r="BX455" s="6">
        <v>-3413.38</v>
      </c>
      <c r="BY455" s="6">
        <v>-3230.85</v>
      </c>
      <c r="BZ455" s="6">
        <v>-4013.67</v>
      </c>
      <c r="CA455" s="6">
        <v>-3825.62</v>
      </c>
      <c r="CB455" s="6">
        <v>-3387.08</v>
      </c>
      <c r="CC455" s="6">
        <v>-3374.77</v>
      </c>
      <c r="CD455" s="6">
        <v>-2962.46</v>
      </c>
      <c r="CE455" s="6">
        <v>-3601.42</v>
      </c>
      <c r="CF455" s="6">
        <v>-3202.91</v>
      </c>
      <c r="CG455" s="6">
        <v>-3788.88</v>
      </c>
      <c r="CH455" s="6">
        <v>-3650.46</v>
      </c>
      <c r="CI455" s="6">
        <v>-3558.23</v>
      </c>
      <c r="CJ455" s="6">
        <v>-3433.18</v>
      </c>
      <c r="CK455" s="6">
        <v>-3168.81</v>
      </c>
      <c r="CL455" s="6">
        <v>-2620.23</v>
      </c>
      <c r="CM455" s="6">
        <v>-1724.68</v>
      </c>
      <c r="CN455" s="6">
        <v>-2035.94</v>
      </c>
      <c r="CO455" s="6">
        <v>-2345.27</v>
      </c>
      <c r="CP455" s="6">
        <v>-14326.5</v>
      </c>
      <c r="CQ455" s="6">
        <v>-14391.76</v>
      </c>
      <c r="CR455" s="6">
        <v>-13995.04</v>
      </c>
      <c r="CS455" s="6">
        <v>-13640.5</v>
      </c>
      <c r="CT455" s="6">
        <v>-9043.6</v>
      </c>
      <c r="CU455" s="6">
        <v>-9741.6</v>
      </c>
      <c r="CV455" s="6">
        <v>-9847.35</v>
      </c>
      <c r="CW455" s="6">
        <v>-5611.4</v>
      </c>
      <c r="CX455" s="6">
        <v>-3874.45</v>
      </c>
      <c r="CY455" s="6">
        <v>-3626.38</v>
      </c>
      <c r="CZ455" s="6">
        <v>-3781.64</v>
      </c>
      <c r="DA455" s="6">
        <v>-4284.2700000000004</v>
      </c>
      <c r="DB455" s="6">
        <v>-4168.1000000000004</v>
      </c>
      <c r="DC455" s="6">
        <v>-4329.92</v>
      </c>
      <c r="DD455" s="6">
        <v>-4042.63</v>
      </c>
      <c r="DE455" s="6">
        <v>-4706.45</v>
      </c>
      <c r="DF455" s="6">
        <v>-4612.3999999999996</v>
      </c>
      <c r="DG455" s="6">
        <v>-3669.11</v>
      </c>
      <c r="DH455" s="6">
        <v>-3670.13</v>
      </c>
      <c r="DI455" s="6">
        <v>-3674.21</v>
      </c>
      <c r="DJ455" s="6">
        <v>-3734.04</v>
      </c>
      <c r="DK455" s="6">
        <v>-3900.11</v>
      </c>
      <c r="DL455" s="6">
        <v>-2760.07</v>
      </c>
      <c r="DM455" s="6">
        <v>-2391.41</v>
      </c>
      <c r="DN455" s="6">
        <v>-3284.88</v>
      </c>
      <c r="DO455" s="6">
        <v>-2597.69</v>
      </c>
      <c r="DP455" s="6">
        <v>-2519.56</v>
      </c>
      <c r="DQ455" s="6">
        <v>-3014.39</v>
      </c>
      <c r="DR455" s="6">
        <v>-3476.83</v>
      </c>
      <c r="DS455" s="6">
        <v>-3345.75</v>
      </c>
      <c r="DT455" s="6">
        <v>-4286.88</v>
      </c>
      <c r="DU455" s="6">
        <v>-3835.18</v>
      </c>
      <c r="DV455" s="6">
        <v>-3549.5</v>
      </c>
      <c r="DW455" s="6">
        <v>-3680</v>
      </c>
      <c r="DX455" s="6">
        <v>-3603.1</v>
      </c>
      <c r="DY455" s="6">
        <v>-3084.57</v>
      </c>
      <c r="DZ455" s="6">
        <v>-2787.56</v>
      </c>
      <c r="EA455" s="6">
        <v>-4049.28</v>
      </c>
      <c r="EB455" s="6">
        <v>-4173.17</v>
      </c>
      <c r="EC455" s="6">
        <v>-26794.76</v>
      </c>
      <c r="ED455" s="6">
        <v>-26839.51</v>
      </c>
      <c r="EE455" s="6">
        <v>-26797.17</v>
      </c>
      <c r="EF455" s="6">
        <v>-26419.96</v>
      </c>
      <c r="EG455" s="6">
        <v>-26362.01</v>
      </c>
      <c r="EH455" s="6">
        <v>-28008.560000000001</v>
      </c>
      <c r="EI455" s="6">
        <v>-8381.75</v>
      </c>
      <c r="EJ455" s="6">
        <v>-8512.7900000000009</v>
      </c>
      <c r="EK455" s="6">
        <v>-7432.61</v>
      </c>
      <c r="EL455" s="6">
        <v>-8200.07</v>
      </c>
      <c r="EM455" s="6">
        <v>-8706.24</v>
      </c>
      <c r="EN455" s="6">
        <v>-8688.36</v>
      </c>
      <c r="EO455" s="6">
        <v>-8317.07</v>
      </c>
      <c r="EP455" s="6">
        <v>-8103.16</v>
      </c>
      <c r="EQ455" s="6">
        <v>-8336.9699999999993</v>
      </c>
      <c r="ER455" s="6">
        <v>-8761.26</v>
      </c>
      <c r="ES455" s="6">
        <v>-8129.6</v>
      </c>
      <c r="ET455" s="6">
        <v>-10518.39</v>
      </c>
      <c r="EU455" s="6">
        <v>-8205.77</v>
      </c>
      <c r="EV455" s="6">
        <v>-7237.09</v>
      </c>
      <c r="EW455" s="6">
        <v>-8951</v>
      </c>
      <c r="EX455" s="6">
        <v>-11481.71</v>
      </c>
      <c r="EY455" s="6">
        <v>-9011.8700000000008</v>
      </c>
      <c r="EZ455" s="6">
        <v>-8712.91</v>
      </c>
      <c r="FA455" s="6">
        <v>-9089.36</v>
      </c>
      <c r="FB455" s="6">
        <v>-9299.68</v>
      </c>
      <c r="FC455" s="6">
        <v>-19101.12</v>
      </c>
      <c r="FD455" s="6">
        <v>-19855.900000000001</v>
      </c>
      <c r="FE455" s="6">
        <v>-19796.57</v>
      </c>
      <c r="FF455" s="6">
        <v>-20356.62</v>
      </c>
      <c r="FG455" s="6">
        <v>-19953.669999999998</v>
      </c>
      <c r="FH455" s="6">
        <v>-20256.849999999999</v>
      </c>
      <c r="FI455" s="6">
        <v>-19703.419999999998</v>
      </c>
      <c r="FJ455" s="6">
        <v>-18891.419999999998</v>
      </c>
      <c r="FK455" s="6">
        <v>-19599.78</v>
      </c>
      <c r="FL455" s="6">
        <v>-19022.16</v>
      </c>
      <c r="FM455" s="6">
        <v>-19259.45</v>
      </c>
      <c r="FN455" s="6">
        <v>-51462.65</v>
      </c>
      <c r="FO455" s="6">
        <v>-29563.51</v>
      </c>
      <c r="FP455" s="6">
        <v>-35995.69</v>
      </c>
      <c r="FQ455" s="6">
        <v>-37093.040000000001</v>
      </c>
      <c r="FR455" s="6">
        <v>-38069.49</v>
      </c>
      <c r="FS455" s="6">
        <v>-56718.65</v>
      </c>
      <c r="FT455" s="6">
        <v>-54543.88</v>
      </c>
      <c r="FU455" s="6">
        <v>-48626.85</v>
      </c>
      <c r="FV455" s="6">
        <v>-48240.17</v>
      </c>
      <c r="FW455" s="6">
        <v>-48131.86</v>
      </c>
      <c r="FX455" s="6">
        <v>-47890.94</v>
      </c>
      <c r="FY455" s="6">
        <v>-43784.37</v>
      </c>
      <c r="FZ455" s="6">
        <v>-38064.29</v>
      </c>
      <c r="GA455" s="6">
        <v>-36312.57</v>
      </c>
      <c r="GB455" s="6">
        <v>-29215.52</v>
      </c>
      <c r="GC455" s="6">
        <v>-42710.55</v>
      </c>
      <c r="GD455" s="6">
        <v>-36664.1</v>
      </c>
      <c r="GE455" s="6">
        <v>-36556.29</v>
      </c>
      <c r="GF455" s="6">
        <v>-34568.370000000003</v>
      </c>
      <c r="GG455" s="6">
        <v>-34615.449999999997</v>
      </c>
      <c r="GH455" s="6">
        <v>-33603.85</v>
      </c>
      <c r="GI455" s="6">
        <v>-33923.199999999997</v>
      </c>
      <c r="GJ455" s="6">
        <v>-32291.96</v>
      </c>
      <c r="GK455" s="6">
        <v>-33265.51</v>
      </c>
      <c r="GL455" s="6">
        <v>-27711.5</v>
      </c>
      <c r="GM455" s="6">
        <v>-15388.48</v>
      </c>
      <c r="GN455" s="6">
        <v>-15789.9</v>
      </c>
      <c r="GO455" s="6">
        <v>-16316.99</v>
      </c>
      <c r="GP455" s="6">
        <v>-14414</v>
      </c>
      <c r="GQ455" s="6">
        <v>-14314.09</v>
      </c>
      <c r="GR455" s="6">
        <v>-13089.58</v>
      </c>
      <c r="GS455" s="6">
        <v>-13906.54</v>
      </c>
      <c r="GT455" s="6">
        <v>-14256.59</v>
      </c>
      <c r="GU455" s="6">
        <v>-14284.75</v>
      </c>
      <c r="GV455" s="6">
        <v>-16900.45</v>
      </c>
      <c r="GW455" s="6">
        <v>-12770.12</v>
      </c>
      <c r="GX455" s="6">
        <v>-12538.16</v>
      </c>
      <c r="GY455" s="6">
        <v>-11396.17</v>
      </c>
      <c r="GZ455" s="6">
        <v>-24752.74</v>
      </c>
      <c r="HA455" s="6">
        <v>-23950.58</v>
      </c>
      <c r="HB455" s="6">
        <v>-15907.93</v>
      </c>
      <c r="HC455" s="6">
        <v>-50114.74</v>
      </c>
      <c r="ME455" s="7"/>
    </row>
    <row r="456" spans="2:343" x14ac:dyDescent="0.2">
      <c r="B456" s="16" t="s">
        <v>26</v>
      </c>
      <c r="C456" s="6">
        <v>566.49024899999995</v>
      </c>
      <c r="D456" s="6">
        <v>566.49024899999995</v>
      </c>
      <c r="E456" s="6">
        <v>566.49024899999995</v>
      </c>
      <c r="F456" s="6">
        <v>566.49024899999995</v>
      </c>
      <c r="G456" s="6">
        <v>566.49024899999995</v>
      </c>
      <c r="H456" s="6">
        <v>566.49024899999995</v>
      </c>
      <c r="I456" s="6">
        <v>566.49024899999995</v>
      </c>
      <c r="J456" s="6">
        <v>566.49024899999995</v>
      </c>
      <c r="K456" s="6">
        <v>566.49024899999995</v>
      </c>
      <c r="L456" s="6">
        <v>566.49024899999995</v>
      </c>
      <c r="M456" s="6">
        <v>566.49024899999995</v>
      </c>
      <c r="N456" s="6">
        <v>566.49024899999995</v>
      </c>
      <c r="O456" s="6">
        <v>566.49024899999995</v>
      </c>
      <c r="P456" s="6">
        <v>566.49024899999995</v>
      </c>
      <c r="Q456" s="6">
        <v>566.49024899999995</v>
      </c>
      <c r="R456" s="6">
        <v>566.49024899999995</v>
      </c>
      <c r="S456" s="6">
        <v>566.49024899999995</v>
      </c>
      <c r="T456" s="6">
        <v>566.49024899999995</v>
      </c>
      <c r="U456" s="6">
        <v>566.49024899999995</v>
      </c>
      <c r="V456" s="6">
        <v>566.49024899999995</v>
      </c>
      <c r="W456" s="6">
        <v>566.49024899999995</v>
      </c>
      <c r="X456" s="6">
        <v>566.49024899999995</v>
      </c>
      <c r="Y456" s="6">
        <v>566.49024899999995</v>
      </c>
      <c r="Z456" s="6">
        <v>566.49024899999995</v>
      </c>
      <c r="AA456" s="6">
        <v>566.49024899999995</v>
      </c>
      <c r="AB456" s="6">
        <v>566.49024899999995</v>
      </c>
      <c r="AC456" s="6">
        <v>566.49024899999995</v>
      </c>
      <c r="AD456" s="6">
        <v>566.49024899999995</v>
      </c>
      <c r="AE456" s="6">
        <v>566.49024899999995</v>
      </c>
      <c r="AF456" s="6">
        <v>566.49024899999995</v>
      </c>
      <c r="AG456" s="6">
        <v>566.32024899999999</v>
      </c>
      <c r="AH456" s="6">
        <v>566.32024899999999</v>
      </c>
      <c r="AI456" s="6">
        <v>566.32024899999999</v>
      </c>
      <c r="AJ456" s="6">
        <v>566.32024899999999</v>
      </c>
      <c r="AK456" s="6">
        <v>566.32024899999999</v>
      </c>
      <c r="AL456" s="6">
        <v>565.97024899999997</v>
      </c>
      <c r="AM456" s="6">
        <v>565.97024899999997</v>
      </c>
      <c r="AN456" s="6">
        <v>565.97024899999997</v>
      </c>
      <c r="AO456" s="6">
        <v>565.80024900000001</v>
      </c>
      <c r="AP456" s="6">
        <v>565.80024900000001</v>
      </c>
      <c r="AQ456" s="6">
        <v>565.80024900000001</v>
      </c>
      <c r="AR456" s="6">
        <v>565.80024900000001</v>
      </c>
      <c r="AS456" s="6">
        <v>565.80024900000001</v>
      </c>
      <c r="AT456" s="6">
        <v>565.44024899999999</v>
      </c>
      <c r="AU456" s="6">
        <v>565.44024899999999</v>
      </c>
      <c r="AV456" s="6">
        <v>565.44024899999999</v>
      </c>
      <c r="AW456" s="6">
        <v>565.44024899999999</v>
      </c>
      <c r="AX456" s="6">
        <v>564.90024899999992</v>
      </c>
      <c r="AY456" s="6">
        <v>564.90024899999992</v>
      </c>
      <c r="AZ456" s="6">
        <v>564.90024899999992</v>
      </c>
      <c r="BA456" s="6">
        <v>564.90024899999992</v>
      </c>
      <c r="BB456" s="6">
        <v>564.90024899999992</v>
      </c>
      <c r="BC456" s="6">
        <v>564.37024899999994</v>
      </c>
      <c r="BD456" s="6">
        <v>558.01</v>
      </c>
      <c r="BE456" s="6">
        <v>558.01</v>
      </c>
      <c r="BF456" s="6">
        <v>558.01</v>
      </c>
      <c r="BG456" s="6">
        <v>557.29999999999995</v>
      </c>
      <c r="BH456" s="6">
        <v>557.29999999999995</v>
      </c>
      <c r="BI456" s="6">
        <v>557.29999999999995</v>
      </c>
      <c r="BJ456" s="6">
        <v>557.29999999999995</v>
      </c>
      <c r="BK456" s="6">
        <v>556.6</v>
      </c>
      <c r="BL456" s="6">
        <v>556.6</v>
      </c>
      <c r="BM456" s="6">
        <v>556.6</v>
      </c>
      <c r="BN456" s="6">
        <v>556.6</v>
      </c>
      <c r="BO456" s="6">
        <v>555.89</v>
      </c>
      <c r="BP456" s="6">
        <v>555.89</v>
      </c>
      <c r="BQ456" s="6">
        <v>555.89</v>
      </c>
      <c r="BR456" s="6">
        <v>555.89</v>
      </c>
      <c r="BS456" s="6">
        <v>555.89</v>
      </c>
      <c r="BT456" s="6">
        <v>555.53</v>
      </c>
      <c r="BU456" s="6">
        <v>555.53</v>
      </c>
      <c r="BV456" s="6">
        <v>555.53</v>
      </c>
      <c r="BW456" s="6">
        <v>555.53</v>
      </c>
      <c r="BX456" s="6">
        <v>555.16</v>
      </c>
      <c r="BY456" s="6">
        <v>555.16</v>
      </c>
      <c r="BZ456" s="6">
        <v>555.16</v>
      </c>
      <c r="CA456" s="6">
        <v>555.16</v>
      </c>
      <c r="CB456" s="6">
        <v>554.79999999999995</v>
      </c>
      <c r="CC456" s="6">
        <v>554.79999999999995</v>
      </c>
      <c r="CD456" s="6">
        <v>554.79999999999995</v>
      </c>
      <c r="CE456" s="6">
        <v>554.79999999999995</v>
      </c>
      <c r="CF456" s="6">
        <v>554.79999999999995</v>
      </c>
      <c r="CG456" s="6">
        <v>554.44000000000005</v>
      </c>
      <c r="CH456" s="6">
        <v>554.44000000000005</v>
      </c>
      <c r="CI456" s="6">
        <v>554.44000000000005</v>
      </c>
      <c r="CJ456" s="6">
        <v>554.44000000000005</v>
      </c>
      <c r="CK456" s="6">
        <v>554.07000000000005</v>
      </c>
      <c r="CL456" s="6">
        <v>554.07000000000005</v>
      </c>
      <c r="CM456" s="6">
        <v>554.07000000000005</v>
      </c>
      <c r="CN456" s="6">
        <v>554.07000000000005</v>
      </c>
      <c r="CO456" s="6">
        <v>554.07000000000005</v>
      </c>
      <c r="CP456" s="6">
        <v>553.71</v>
      </c>
      <c r="CQ456" s="6">
        <v>553.71</v>
      </c>
      <c r="CR456" s="6">
        <v>553.71</v>
      </c>
      <c r="CS456" s="6">
        <v>553.71</v>
      </c>
      <c r="CT456" s="6">
        <v>553.35</v>
      </c>
      <c r="CU456" s="6">
        <v>553.35</v>
      </c>
      <c r="CV456" s="6">
        <v>553.34</v>
      </c>
      <c r="CW456" s="6">
        <v>553.34</v>
      </c>
      <c r="CX456" s="6">
        <v>538.26</v>
      </c>
      <c r="CY456" s="6">
        <v>538.26</v>
      </c>
      <c r="CZ456" s="6">
        <v>538.26</v>
      </c>
      <c r="DA456" s="6">
        <v>538.26</v>
      </c>
      <c r="DB456" s="6">
        <v>538.26</v>
      </c>
      <c r="DC456" s="6">
        <v>537.9</v>
      </c>
      <c r="DD456" s="6">
        <v>537.9</v>
      </c>
      <c r="DE456" s="6">
        <v>537.9</v>
      </c>
      <c r="DF456" s="6">
        <v>537.9</v>
      </c>
      <c r="DG456" s="6">
        <v>537.9</v>
      </c>
      <c r="DH456" s="6">
        <v>537.9</v>
      </c>
      <c r="DI456" s="6">
        <v>537.9</v>
      </c>
      <c r="DJ456" s="6">
        <v>537.9</v>
      </c>
      <c r="DK456" s="6">
        <v>537.9</v>
      </c>
      <c r="DL456" s="6">
        <v>537.9</v>
      </c>
      <c r="DM456" s="6">
        <v>537.9</v>
      </c>
      <c r="DN456" s="6">
        <v>537.9</v>
      </c>
      <c r="DO456" s="6">
        <v>537.9</v>
      </c>
      <c r="DP456" s="6">
        <v>537.9</v>
      </c>
      <c r="DQ456" s="6">
        <v>537.9</v>
      </c>
      <c r="DR456" s="6">
        <v>537.9</v>
      </c>
      <c r="DS456" s="6">
        <v>537.9</v>
      </c>
      <c r="DT456" s="6">
        <v>537.9</v>
      </c>
      <c r="DU456" s="6">
        <v>537.9</v>
      </c>
      <c r="DV456" s="6">
        <v>537.89</v>
      </c>
      <c r="DW456" s="6">
        <v>537.9</v>
      </c>
      <c r="DX456" s="6">
        <v>537.9</v>
      </c>
      <c r="DY456" s="6">
        <v>537.9</v>
      </c>
      <c r="DZ456" s="6">
        <v>537.9</v>
      </c>
      <c r="EA456" s="6">
        <v>537.9</v>
      </c>
      <c r="EB456" s="6">
        <v>537.9</v>
      </c>
      <c r="EC456" s="6">
        <v>537.9</v>
      </c>
      <c r="ED456" s="6">
        <v>537.9</v>
      </c>
      <c r="EE456" s="6">
        <v>537.9</v>
      </c>
      <c r="EF456" s="6">
        <v>537.9</v>
      </c>
      <c r="EG456" s="6">
        <v>537.9</v>
      </c>
      <c r="EH456" s="6">
        <v>537.9</v>
      </c>
      <c r="EI456" s="6">
        <v>537.9</v>
      </c>
      <c r="EJ456" s="6">
        <v>537.9</v>
      </c>
      <c r="EK456" s="6">
        <v>537.9</v>
      </c>
      <c r="EL456" s="6">
        <v>537.9</v>
      </c>
      <c r="EM456" s="6">
        <v>537.9</v>
      </c>
      <c r="EN456" s="6">
        <v>537.9</v>
      </c>
      <c r="EO456" s="6">
        <v>537.9</v>
      </c>
      <c r="EP456" s="6">
        <v>537.9</v>
      </c>
      <c r="EQ456" s="6">
        <v>537.9</v>
      </c>
      <c r="ER456" s="6">
        <v>537.9</v>
      </c>
      <c r="ES456" s="6">
        <v>537.9</v>
      </c>
      <c r="ET456" s="6">
        <v>537.9</v>
      </c>
      <c r="EU456" s="6">
        <v>537.89</v>
      </c>
      <c r="EV456" s="6">
        <v>537.9</v>
      </c>
      <c r="EW456" s="6">
        <v>537.9</v>
      </c>
      <c r="EX456" s="6">
        <v>537.9</v>
      </c>
      <c r="EY456" s="6">
        <v>537.9</v>
      </c>
      <c r="EZ456" s="6">
        <v>537.9</v>
      </c>
      <c r="FA456" s="6">
        <v>537.9</v>
      </c>
      <c r="FB456" s="6">
        <v>537.9</v>
      </c>
      <c r="FC456" s="6">
        <v>537.9</v>
      </c>
      <c r="FD456" s="6">
        <v>537.9</v>
      </c>
      <c r="FE456" s="6">
        <v>537.9</v>
      </c>
      <c r="FF456" s="6">
        <v>537.9</v>
      </c>
      <c r="FG456" s="6">
        <v>537.9</v>
      </c>
      <c r="FH456" s="6">
        <v>537.9</v>
      </c>
      <c r="FI456" s="6">
        <v>537.9</v>
      </c>
      <c r="FJ456" s="6">
        <v>537.9</v>
      </c>
      <c r="FK456" s="6">
        <v>537.9</v>
      </c>
      <c r="FL456" s="6">
        <v>537.9</v>
      </c>
      <c r="FM456" s="6">
        <v>537.9</v>
      </c>
      <c r="FN456" s="6">
        <v>537.9</v>
      </c>
      <c r="FO456" s="6">
        <v>537.9</v>
      </c>
      <c r="FP456" s="6">
        <v>537.9</v>
      </c>
      <c r="FQ456" s="6">
        <v>537.9</v>
      </c>
      <c r="FR456" s="6">
        <v>537.9</v>
      </c>
      <c r="FS456" s="6">
        <v>537.9</v>
      </c>
      <c r="FT456" s="6">
        <v>537.9</v>
      </c>
      <c r="FU456" s="6">
        <v>537.9</v>
      </c>
      <c r="FV456" s="6">
        <v>537.9</v>
      </c>
      <c r="FW456" s="6">
        <v>537.9</v>
      </c>
      <c r="FX456" s="6">
        <v>537.9</v>
      </c>
      <c r="FY456" s="6">
        <v>537.9</v>
      </c>
      <c r="FZ456" s="6">
        <v>537.9</v>
      </c>
      <c r="GA456" s="6">
        <v>537.9</v>
      </c>
      <c r="GB456" s="6">
        <v>537.9</v>
      </c>
      <c r="GC456" s="6">
        <v>537.9</v>
      </c>
      <c r="GD456" s="6">
        <v>537.9</v>
      </c>
      <c r="GE456" s="6">
        <v>537.9</v>
      </c>
      <c r="GF456" s="6">
        <v>537.9</v>
      </c>
      <c r="GG456" s="6">
        <v>537.9</v>
      </c>
      <c r="GH456" s="6">
        <v>537.9</v>
      </c>
      <c r="GI456" s="6">
        <v>537.9</v>
      </c>
      <c r="GJ456" s="6">
        <v>537.9</v>
      </c>
      <c r="GK456" s="6">
        <v>537.9</v>
      </c>
      <c r="GL456" s="6">
        <v>537.9</v>
      </c>
      <c r="GM456" s="6">
        <v>537.9</v>
      </c>
      <c r="GN456" s="6">
        <v>537.9</v>
      </c>
      <c r="GO456" s="6">
        <v>537.9</v>
      </c>
      <c r="GP456" s="6">
        <v>537.9</v>
      </c>
      <c r="GQ456" s="6">
        <v>537.9</v>
      </c>
      <c r="GR456" s="6">
        <v>537.9</v>
      </c>
      <c r="GS456" s="6">
        <v>537.9</v>
      </c>
      <c r="GT456" s="6">
        <v>537.9</v>
      </c>
      <c r="GU456" s="6">
        <v>537.9</v>
      </c>
      <c r="GV456" s="6">
        <v>537.9</v>
      </c>
      <c r="GW456" s="6">
        <v>537.9</v>
      </c>
      <c r="GX456" s="6">
        <v>537.9</v>
      </c>
      <c r="GY456" s="6">
        <v>537.9</v>
      </c>
      <c r="GZ456" s="6">
        <v>537.9</v>
      </c>
      <c r="HA456" s="6">
        <v>537.9</v>
      </c>
      <c r="HB456" s="6">
        <v>537.9</v>
      </c>
      <c r="HC456" s="6">
        <v>537.9</v>
      </c>
      <c r="ME456" s="7"/>
    </row>
    <row r="457" spans="2:343" x14ac:dyDescent="0.2">
      <c r="B457" s="11"/>
      <c r="C457" s="6">
        <v>0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  <c r="BE457" s="6">
        <v>0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6">
        <v>0</v>
      </c>
      <c r="BT457" s="6">
        <v>0</v>
      </c>
      <c r="BU457" s="6">
        <v>0</v>
      </c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  <c r="FO457" s="6">
        <v>0</v>
      </c>
      <c r="FP457" s="6">
        <v>0</v>
      </c>
      <c r="FQ457" s="6">
        <v>0</v>
      </c>
      <c r="FR457" s="6">
        <v>0</v>
      </c>
      <c r="FS457" s="6">
        <v>0</v>
      </c>
      <c r="FT457" s="6">
        <v>0</v>
      </c>
      <c r="FU457" s="6">
        <v>0</v>
      </c>
      <c r="FV457" s="6">
        <v>0</v>
      </c>
      <c r="FW457" s="6">
        <v>0</v>
      </c>
      <c r="FX457" s="6">
        <v>0</v>
      </c>
      <c r="FY457" s="6">
        <v>0</v>
      </c>
      <c r="FZ457" s="6">
        <v>0</v>
      </c>
      <c r="GA457" s="6">
        <v>0</v>
      </c>
      <c r="GB457" s="6">
        <v>0</v>
      </c>
      <c r="GC457" s="6">
        <v>0</v>
      </c>
      <c r="GD457" s="6">
        <v>0</v>
      </c>
      <c r="GE457" s="6">
        <v>0</v>
      </c>
      <c r="GF457" s="6">
        <v>0</v>
      </c>
      <c r="GG457" s="6">
        <v>0</v>
      </c>
      <c r="GH457" s="6">
        <v>0</v>
      </c>
      <c r="GI457" s="6">
        <v>0</v>
      </c>
      <c r="GJ457" s="6">
        <v>0</v>
      </c>
      <c r="GK457" s="6">
        <v>0</v>
      </c>
      <c r="GL457" s="6">
        <v>0</v>
      </c>
      <c r="GM457" s="6">
        <v>0</v>
      </c>
      <c r="GN457" s="6">
        <v>0</v>
      </c>
      <c r="GO457" s="6">
        <v>0</v>
      </c>
      <c r="GP457" s="6">
        <v>0</v>
      </c>
      <c r="GQ457" s="6">
        <v>0</v>
      </c>
      <c r="GR457" s="6">
        <v>0</v>
      </c>
      <c r="GS457" s="6">
        <v>0</v>
      </c>
      <c r="GT457" s="6">
        <v>0</v>
      </c>
      <c r="GU457" s="6">
        <v>0</v>
      </c>
      <c r="GV457" s="6">
        <v>0</v>
      </c>
      <c r="GW457" s="6">
        <v>0</v>
      </c>
      <c r="GX457" s="6">
        <v>0</v>
      </c>
      <c r="GY457" s="6">
        <v>0</v>
      </c>
      <c r="GZ457" s="6">
        <v>0</v>
      </c>
      <c r="HA457" s="6">
        <v>0</v>
      </c>
      <c r="HB457" s="6">
        <v>0</v>
      </c>
      <c r="HC457" s="6">
        <v>0</v>
      </c>
      <c r="ME457" s="7"/>
    </row>
    <row r="458" spans="2:343" x14ac:dyDescent="0.2">
      <c r="B458" s="34" t="s">
        <v>27</v>
      </c>
      <c r="C458" s="6">
        <v>-3248.200249</v>
      </c>
      <c r="D458" s="6">
        <v>-4961.8102489999992</v>
      </c>
      <c r="E458" s="6">
        <v>-8743.7702489999992</v>
      </c>
      <c r="F458" s="6">
        <v>-6733.5602489999992</v>
      </c>
      <c r="G458" s="6">
        <v>-5622.4602489999997</v>
      </c>
      <c r="H458" s="6">
        <v>-6922.7702489999992</v>
      </c>
      <c r="I458" s="6">
        <v>-7252.8102489999992</v>
      </c>
      <c r="J458" s="6">
        <v>-7262.9202489999998</v>
      </c>
      <c r="K458" s="6">
        <v>-5345.0502489999999</v>
      </c>
      <c r="L458" s="6">
        <v>-5174.4102489999996</v>
      </c>
      <c r="M458" s="6">
        <v>-6112.5302489999995</v>
      </c>
      <c r="N458" s="6">
        <v>-8757.7402490000004</v>
      </c>
      <c r="O458" s="6">
        <v>-530.86024899999984</v>
      </c>
      <c r="P458" s="6">
        <v>1182.279751</v>
      </c>
      <c r="Q458" s="6">
        <v>2384.6597510000001</v>
      </c>
      <c r="R458" s="6">
        <v>730.59975100000008</v>
      </c>
      <c r="S458" s="6">
        <v>2761.2497510000003</v>
      </c>
      <c r="T458" s="6">
        <v>1999.7597510000001</v>
      </c>
      <c r="U458" s="6">
        <v>3056.8097510000002</v>
      </c>
      <c r="V458" s="6">
        <v>790.92975100000012</v>
      </c>
      <c r="W458" s="6">
        <v>4382.5897509999995</v>
      </c>
      <c r="X458" s="6">
        <v>6146.5297509999991</v>
      </c>
      <c r="Y458" s="6">
        <v>7025.4497509999992</v>
      </c>
      <c r="Z458" s="6">
        <v>8365.6697510000013</v>
      </c>
      <c r="AA458" s="6">
        <v>6226.1697509999995</v>
      </c>
      <c r="AB458" s="6">
        <v>9295.7897510000003</v>
      </c>
      <c r="AC458" s="6">
        <v>10602.769751</v>
      </c>
      <c r="AD458" s="6">
        <v>9086.8697510000002</v>
      </c>
      <c r="AE458" s="6">
        <v>12314.609751</v>
      </c>
      <c r="AF458" s="6">
        <v>13027.629750999999</v>
      </c>
      <c r="AG458" s="6">
        <v>11190.709750999999</v>
      </c>
      <c r="AH458" s="6">
        <v>12137.889750999999</v>
      </c>
      <c r="AI458" s="6">
        <v>14144.149750999999</v>
      </c>
      <c r="AJ458" s="6">
        <v>12876.339751</v>
      </c>
      <c r="AK458" s="6">
        <v>17110.939750999998</v>
      </c>
      <c r="AL458" s="6">
        <v>16126.709750999999</v>
      </c>
      <c r="AM458" s="6">
        <v>15862.639750999999</v>
      </c>
      <c r="AN458" s="6">
        <v>12214.299750999999</v>
      </c>
      <c r="AO458" s="6">
        <v>16096.249750999999</v>
      </c>
      <c r="AP458" s="6">
        <v>14803.619750999998</v>
      </c>
      <c r="AQ458" s="6">
        <v>15104.549750999999</v>
      </c>
      <c r="AR458" s="6">
        <v>12718.299750999999</v>
      </c>
      <c r="AS458" s="6">
        <v>11470.899750999999</v>
      </c>
      <c r="AT458" s="6">
        <v>14498.109751</v>
      </c>
      <c r="AU458" s="6">
        <v>13630.989750999999</v>
      </c>
      <c r="AV458" s="6">
        <v>17117.329750999997</v>
      </c>
      <c r="AW458" s="6">
        <v>12640.279751</v>
      </c>
      <c r="AX458" s="6">
        <v>17441.759750999998</v>
      </c>
      <c r="AY458" s="6">
        <v>17514.659750999999</v>
      </c>
      <c r="AZ458" s="6">
        <v>18443.919750999998</v>
      </c>
      <c r="BA458" s="6">
        <v>16771.149751000001</v>
      </c>
      <c r="BB458" s="6">
        <v>19111.129751</v>
      </c>
      <c r="BC458" s="6">
        <v>19001.479750999999</v>
      </c>
      <c r="BD458" s="6">
        <v>17689.52</v>
      </c>
      <c r="BE458" s="6">
        <v>17019.29</v>
      </c>
      <c r="BF458" s="6">
        <v>14869.62</v>
      </c>
      <c r="BG458" s="6">
        <v>18203.86</v>
      </c>
      <c r="BH458" s="6">
        <v>17010.400000000001</v>
      </c>
      <c r="BI458" s="6">
        <v>18563.740000000002</v>
      </c>
      <c r="BJ458" s="6">
        <v>17972.47</v>
      </c>
      <c r="BK458" s="6">
        <v>19441.66</v>
      </c>
      <c r="BL458" s="6">
        <v>18638.95</v>
      </c>
      <c r="BM458" s="6">
        <v>18766.099999999999</v>
      </c>
      <c r="BN458" s="6">
        <v>17488.5</v>
      </c>
      <c r="BO458" s="6">
        <v>19448.39</v>
      </c>
      <c r="BP458" s="6">
        <v>19592.29</v>
      </c>
      <c r="BQ458" s="6">
        <v>18894.650000000001</v>
      </c>
      <c r="BR458" s="6">
        <v>13800.14</v>
      </c>
      <c r="BS458" s="6">
        <v>14748.65</v>
      </c>
      <c r="BT458" s="6">
        <v>15428.06</v>
      </c>
      <c r="BU458" s="6">
        <v>15093.44</v>
      </c>
      <c r="BV458" s="6">
        <v>14502.88</v>
      </c>
      <c r="BW458" s="6">
        <v>14127.12</v>
      </c>
      <c r="BX458" s="6">
        <v>15515.2</v>
      </c>
      <c r="BY458" s="6">
        <v>15398.59</v>
      </c>
      <c r="BZ458" s="6">
        <v>11232.46</v>
      </c>
      <c r="CA458" s="6">
        <v>13581.78</v>
      </c>
      <c r="CB458" s="6">
        <v>13474.98</v>
      </c>
      <c r="CC458" s="6">
        <v>13253.17</v>
      </c>
      <c r="CD458" s="6">
        <v>12851.61</v>
      </c>
      <c r="CE458" s="6">
        <v>11522.58</v>
      </c>
      <c r="CF458" s="6">
        <v>13216.87</v>
      </c>
      <c r="CG458" s="6">
        <v>11671.36</v>
      </c>
      <c r="CH458" s="6">
        <v>10853.68</v>
      </c>
      <c r="CI458" s="6">
        <v>10921.7</v>
      </c>
      <c r="CJ458" s="6">
        <v>13201.9</v>
      </c>
      <c r="CK458" s="6">
        <v>13719.54</v>
      </c>
      <c r="CL458" s="6">
        <v>14408.18</v>
      </c>
      <c r="CM458" s="6">
        <v>11969.61</v>
      </c>
      <c r="CN458" s="6">
        <v>6683.97</v>
      </c>
      <c r="CO458" s="6">
        <v>8173.7</v>
      </c>
      <c r="CP458" s="6">
        <v>7945.1</v>
      </c>
      <c r="CQ458" s="6">
        <v>2969.24</v>
      </c>
      <c r="CR458" s="6">
        <v>-924.13</v>
      </c>
      <c r="CS458" s="6">
        <v>-5881.01</v>
      </c>
      <c r="CT458" s="6">
        <v>-4313.6400000000003</v>
      </c>
      <c r="CU458" s="6">
        <v>-4811.38</v>
      </c>
      <c r="CV458" s="6">
        <v>-2286.0100000000002</v>
      </c>
      <c r="CW458" s="6">
        <v>-4398.54</v>
      </c>
      <c r="CX458" s="6">
        <v>4258.91</v>
      </c>
      <c r="CY458" s="6">
        <v>5110.22</v>
      </c>
      <c r="CZ458" s="6">
        <v>6313.02</v>
      </c>
      <c r="DA458" s="6">
        <v>8313.23</v>
      </c>
      <c r="DB458" s="6">
        <v>11557.49</v>
      </c>
      <c r="DC458" s="6">
        <v>11416.69</v>
      </c>
      <c r="DD458" s="6">
        <v>11882.55</v>
      </c>
      <c r="DE458" s="6">
        <v>13056.83</v>
      </c>
      <c r="DF458" s="6">
        <v>14968.56</v>
      </c>
      <c r="DG458" s="6">
        <v>15783.8</v>
      </c>
      <c r="DH458" s="6">
        <v>14900.66</v>
      </c>
      <c r="DI458" s="6">
        <v>14882.1</v>
      </c>
      <c r="DJ458" s="6">
        <v>9723.58</v>
      </c>
      <c r="DK458" s="6">
        <v>10055.469999999999</v>
      </c>
      <c r="DL458" s="6">
        <v>10849.47</v>
      </c>
      <c r="DM458" s="6">
        <v>8613.26</v>
      </c>
      <c r="DN458" s="6">
        <v>6140.38</v>
      </c>
      <c r="DO458" s="6">
        <v>-3274.78</v>
      </c>
      <c r="DP458" s="6">
        <v>-4689.84</v>
      </c>
      <c r="DQ458" s="6">
        <v>-6227.84</v>
      </c>
      <c r="DR458" s="6">
        <v>-1175.82</v>
      </c>
      <c r="DS458" s="6">
        <v>-1945.21</v>
      </c>
      <c r="DT458" s="6">
        <v>-1704.98</v>
      </c>
      <c r="DU458" s="6">
        <v>-3237.52</v>
      </c>
      <c r="DV458" s="6">
        <v>-5093.55</v>
      </c>
      <c r="DW458" s="6">
        <v>-6159.84</v>
      </c>
      <c r="DX458" s="6">
        <v>-7324.1</v>
      </c>
      <c r="DY458" s="6">
        <v>-6122.82</v>
      </c>
      <c r="DZ458" s="6">
        <v>-9006.7800000000007</v>
      </c>
      <c r="EA458" s="6">
        <v>-5312.05</v>
      </c>
      <c r="EB458" s="6">
        <v>-8363.4699999999993</v>
      </c>
      <c r="EC458" s="6">
        <v>-11243.1</v>
      </c>
      <c r="ED458" s="6">
        <v>-11313.42</v>
      </c>
      <c r="EE458" s="6">
        <v>-12071.31</v>
      </c>
      <c r="EF458" s="6">
        <v>-11861.76</v>
      </c>
      <c r="EG458" s="6">
        <v>-6642.75</v>
      </c>
      <c r="EH458" s="6">
        <v>-7844.07</v>
      </c>
      <c r="EI458" s="6">
        <v>-6743.44</v>
      </c>
      <c r="EJ458" s="6">
        <v>-2839.6</v>
      </c>
      <c r="EK458" s="6">
        <v>-3941.31</v>
      </c>
      <c r="EL458" s="6">
        <v>-5955.79</v>
      </c>
      <c r="EM458" s="6">
        <v>-10735.37</v>
      </c>
      <c r="EN458" s="6">
        <v>-10965.05</v>
      </c>
      <c r="EO458" s="6">
        <v>-26265.26</v>
      </c>
      <c r="EP458" s="6">
        <v>-27192.92</v>
      </c>
      <c r="EQ458" s="6">
        <v>-28679.7</v>
      </c>
      <c r="ER458" s="6">
        <v>-26702.59</v>
      </c>
      <c r="ES458" s="6">
        <v>-27062.959999999999</v>
      </c>
      <c r="ET458" s="6">
        <v>-23962.1</v>
      </c>
      <c r="EU458" s="6">
        <v>-25745.91</v>
      </c>
      <c r="EV458" s="6">
        <v>-19638.669999999998</v>
      </c>
      <c r="EW458" s="6">
        <v>-22777.919999999998</v>
      </c>
      <c r="EX458" s="6">
        <v>-23124.52</v>
      </c>
      <c r="EY458" s="6">
        <v>-22622.61</v>
      </c>
      <c r="EZ458" s="6">
        <v>-17782.54</v>
      </c>
      <c r="FA458" s="6">
        <v>-9770.23</v>
      </c>
      <c r="FB458" s="6">
        <v>-4582.4799999999996</v>
      </c>
      <c r="FC458" s="6">
        <v>-8275.85</v>
      </c>
      <c r="FD458" s="6">
        <v>-10527.91</v>
      </c>
      <c r="FE458" s="6">
        <v>-15813.27</v>
      </c>
      <c r="FF458" s="6">
        <v>-19099.77</v>
      </c>
      <c r="FG458" s="6">
        <v>-15372.29</v>
      </c>
      <c r="FH458" s="6">
        <v>-16896.349999999999</v>
      </c>
      <c r="FI458" s="6">
        <v>-17647.689999999999</v>
      </c>
      <c r="FJ458" s="6">
        <v>-20365.14</v>
      </c>
      <c r="FK458" s="6">
        <v>-25864.32</v>
      </c>
      <c r="FL458" s="6">
        <v>-27009.86</v>
      </c>
      <c r="FM458" s="6">
        <v>-24397.48</v>
      </c>
      <c r="FN458" s="6">
        <v>-26295.040000000001</v>
      </c>
      <c r="FO458" s="6">
        <v>-27684.67</v>
      </c>
      <c r="FP458" s="6">
        <v>-29382.19</v>
      </c>
      <c r="FQ458" s="6">
        <v>-43117.31</v>
      </c>
      <c r="FR458" s="6">
        <v>-45889.07</v>
      </c>
      <c r="FS458" s="6">
        <v>-51554.26</v>
      </c>
      <c r="FT458" s="6">
        <v>-49461.79</v>
      </c>
      <c r="FU458" s="6">
        <v>-56068.24</v>
      </c>
      <c r="FV458" s="6">
        <v>-56988.21</v>
      </c>
      <c r="FW458" s="6">
        <v>-54660.02</v>
      </c>
      <c r="FX458" s="6">
        <v>-47898.52</v>
      </c>
      <c r="FY458" s="6">
        <v>-46010.91</v>
      </c>
      <c r="FZ458" s="6">
        <v>-36658.300000000003</v>
      </c>
      <c r="GA458" s="6">
        <v>-46796.29</v>
      </c>
      <c r="GB458" s="6">
        <v>-51307.62</v>
      </c>
      <c r="GC458" s="6">
        <v>-49083.82</v>
      </c>
      <c r="GD458" s="6">
        <v>-55033.24</v>
      </c>
      <c r="GE458" s="6">
        <v>-58764.79</v>
      </c>
      <c r="GF458" s="6">
        <v>-63967.34</v>
      </c>
      <c r="GG458" s="6">
        <v>-63061.46</v>
      </c>
      <c r="GH458" s="6">
        <v>-11523.97</v>
      </c>
      <c r="GI458" s="6">
        <v>-7931.94</v>
      </c>
      <c r="GJ458" s="6">
        <v>-8587.02</v>
      </c>
      <c r="GK458" s="6">
        <v>-12954.41</v>
      </c>
      <c r="GL458" s="6">
        <v>-7214.34</v>
      </c>
      <c r="GM458" s="6">
        <v>-7682.82</v>
      </c>
      <c r="GN458" s="6">
        <v>-11990.65</v>
      </c>
      <c r="GO458" s="6">
        <v>-22690.03</v>
      </c>
      <c r="GP458" s="6">
        <v>-23701.599999999999</v>
      </c>
      <c r="GQ458" s="6">
        <v>-16065.3</v>
      </c>
      <c r="GR458" s="6">
        <v>-18830.52</v>
      </c>
      <c r="GS458" s="6">
        <v>-21055.81</v>
      </c>
      <c r="GT458" s="6">
        <v>-17937.689999999999</v>
      </c>
      <c r="GU458" s="6">
        <v>-17163.849999999999</v>
      </c>
      <c r="GV458" s="6">
        <v>-19016.009999999998</v>
      </c>
      <c r="GW458" s="6">
        <v>-19548.62</v>
      </c>
      <c r="GX458" s="6">
        <v>-25946.21</v>
      </c>
      <c r="GY458" s="6">
        <v>-23444.67</v>
      </c>
      <c r="GZ458" s="6">
        <v>-21882.58</v>
      </c>
      <c r="HA458" s="6">
        <v>-28177.48</v>
      </c>
      <c r="HB458" s="6">
        <v>-19414.53</v>
      </c>
      <c r="HC458" s="6">
        <v>-9326.26</v>
      </c>
      <c r="ME458" s="7"/>
    </row>
    <row r="459" spans="2:343" x14ac:dyDescent="0.2">
      <c r="B459" s="34" t="s">
        <v>28</v>
      </c>
      <c r="C459" s="6">
        <v>-18591.740000000002</v>
      </c>
      <c r="D459" s="6">
        <v>-19962.63</v>
      </c>
      <c r="E459" s="6">
        <v>-23962.93</v>
      </c>
      <c r="F459" s="6">
        <v>-21858.19</v>
      </c>
      <c r="G459" s="6">
        <v>-20878.61</v>
      </c>
      <c r="H459" s="6">
        <v>-21794.639999999999</v>
      </c>
      <c r="I459" s="6">
        <v>-22429.200000000001</v>
      </c>
      <c r="J459" s="6">
        <v>-22437.67</v>
      </c>
      <c r="K459" s="6">
        <v>-20451.580000000002</v>
      </c>
      <c r="L459" s="6">
        <v>-20379.55</v>
      </c>
      <c r="M459" s="6">
        <v>-21193.56</v>
      </c>
      <c r="N459" s="6">
        <v>-23930.36</v>
      </c>
      <c r="O459" s="6">
        <v>-15790.29</v>
      </c>
      <c r="P459" s="6">
        <v>-14052.09</v>
      </c>
      <c r="Q459" s="6">
        <v>-13037.21</v>
      </c>
      <c r="R459" s="6">
        <v>-14692.65</v>
      </c>
      <c r="S459" s="6">
        <v>-12462.77</v>
      </c>
      <c r="T459" s="6">
        <v>-13166.08</v>
      </c>
      <c r="U459" s="6">
        <v>-12305.57</v>
      </c>
      <c r="V459" s="6">
        <v>-14238.37</v>
      </c>
      <c r="W459" s="6">
        <v>-10771.28</v>
      </c>
      <c r="X459" s="6">
        <v>-8997.69</v>
      </c>
      <c r="Y459" s="6">
        <v>-8200.9599999999991</v>
      </c>
      <c r="Z459" s="6">
        <v>-6954.09</v>
      </c>
      <c r="AA459" s="6">
        <v>-8914.33</v>
      </c>
      <c r="AB459" s="6">
        <v>-6335.42</v>
      </c>
      <c r="AC459" s="6">
        <v>-5041.8</v>
      </c>
      <c r="AD459" s="6">
        <v>-6792.32</v>
      </c>
      <c r="AE459" s="6">
        <v>-4049.63</v>
      </c>
      <c r="AF459" s="6">
        <v>-3571.77</v>
      </c>
      <c r="AG459" s="6">
        <v>-3827.03</v>
      </c>
      <c r="AH459" s="6">
        <v>-2599.5700000000002</v>
      </c>
      <c r="AI459" s="6">
        <v>-1557.7</v>
      </c>
      <c r="AJ459" s="6">
        <v>-3968.76</v>
      </c>
      <c r="AK459" s="6">
        <v>-494.16</v>
      </c>
      <c r="AL459" s="6">
        <v>-1310.06</v>
      </c>
      <c r="AM459" s="6">
        <v>-1801.35</v>
      </c>
      <c r="AN459" s="6">
        <v>-5578.23</v>
      </c>
      <c r="AO459" s="6">
        <v>-2126.91</v>
      </c>
      <c r="AP459" s="6">
        <v>-3521.88</v>
      </c>
      <c r="AQ459" s="6">
        <v>-3233.26</v>
      </c>
      <c r="AR459" s="6">
        <v>-6101.58</v>
      </c>
      <c r="AS459" s="6">
        <v>-7291.02</v>
      </c>
      <c r="AT459" s="6">
        <v>-4348.75</v>
      </c>
      <c r="AU459" s="6">
        <v>-5289.84</v>
      </c>
      <c r="AV459" s="6">
        <v>-1954.23</v>
      </c>
      <c r="AW459" s="6">
        <v>-6626.24</v>
      </c>
      <c r="AX459" s="6">
        <v>-1532.05</v>
      </c>
      <c r="AY459" s="6">
        <v>-1067.3399999999999</v>
      </c>
      <c r="AZ459" s="6">
        <v>-743.63</v>
      </c>
      <c r="BA459" s="6">
        <v>-2245.42</v>
      </c>
      <c r="BB459" s="6">
        <v>-179.47</v>
      </c>
      <c r="BC459" s="6">
        <v>-214.24</v>
      </c>
      <c r="BD459" s="6">
        <v>-1906.02</v>
      </c>
      <c r="BE459" s="6">
        <v>-2689.59</v>
      </c>
      <c r="BF459" s="6">
        <v>-3299.89</v>
      </c>
      <c r="BG459" s="6">
        <v>-1434.4</v>
      </c>
      <c r="BH459" s="6">
        <v>-2566.04</v>
      </c>
      <c r="BI459" s="6">
        <v>-1202.96</v>
      </c>
      <c r="BJ459" s="6">
        <v>-1877.27</v>
      </c>
      <c r="BK459" s="6">
        <v>-507.63</v>
      </c>
      <c r="BL459" s="6">
        <v>-1406.9</v>
      </c>
      <c r="BM459" s="6">
        <v>-1140.99</v>
      </c>
      <c r="BN459" s="6">
        <v>-2608.5700000000002</v>
      </c>
      <c r="BO459" s="6">
        <v>-690.42</v>
      </c>
      <c r="BP459" s="6">
        <v>-522.21</v>
      </c>
      <c r="BQ459" s="6">
        <v>-1166.8499999999999</v>
      </c>
      <c r="BR459" s="6">
        <v>-1986.76</v>
      </c>
      <c r="BS459" s="6">
        <v>-1132.54</v>
      </c>
      <c r="BT459" s="6">
        <v>-556.79999999999995</v>
      </c>
      <c r="BU459" s="6">
        <v>-406.34</v>
      </c>
      <c r="BV459" s="6">
        <v>-1101.9100000000001</v>
      </c>
      <c r="BW459" s="6">
        <v>-1588.59</v>
      </c>
      <c r="BX459" s="6">
        <v>-223.03</v>
      </c>
      <c r="BY459" s="6">
        <v>-226.68</v>
      </c>
      <c r="BZ459" s="6">
        <v>-3454.53</v>
      </c>
      <c r="CA459" s="6">
        <v>-1810.91</v>
      </c>
      <c r="CB459" s="6">
        <v>-1381.98</v>
      </c>
      <c r="CC459" s="6">
        <v>-1973.15</v>
      </c>
      <c r="CD459" s="6">
        <v>-2569.0700000000002</v>
      </c>
      <c r="CE459" s="6">
        <v>-3762.77</v>
      </c>
      <c r="CF459" s="6">
        <v>-1776.33</v>
      </c>
      <c r="CG459" s="6">
        <v>-3633.57</v>
      </c>
      <c r="CH459" s="6">
        <v>-4474.83</v>
      </c>
      <c r="CI459" s="6">
        <v>-4250.1099999999997</v>
      </c>
      <c r="CJ459" s="6">
        <v>-1870.04</v>
      </c>
      <c r="CK459" s="6">
        <v>-1658.29</v>
      </c>
      <c r="CL459" s="6">
        <v>-963.77</v>
      </c>
      <c r="CM459" s="6">
        <v>-3421.55</v>
      </c>
      <c r="CN459" s="6">
        <v>-8728.42</v>
      </c>
      <c r="CO459" s="6">
        <v>-7189.98</v>
      </c>
      <c r="CP459" s="6">
        <v>-7432.95</v>
      </c>
      <c r="CQ459" s="6">
        <v>-12375.71</v>
      </c>
      <c r="CR459" s="6">
        <v>-16353.18</v>
      </c>
      <c r="CS459" s="6">
        <v>-21456.16</v>
      </c>
      <c r="CT459" s="6">
        <v>-19753.68</v>
      </c>
      <c r="CU459" s="6">
        <v>-20258.169999999998</v>
      </c>
      <c r="CV459" s="6">
        <v>-17787.28</v>
      </c>
      <c r="CW459" s="6">
        <v>-19230.04</v>
      </c>
      <c r="CX459" s="6">
        <v>-10994.94</v>
      </c>
      <c r="CY459" s="6">
        <v>-10215.93</v>
      </c>
      <c r="CZ459" s="6">
        <v>-9104.39</v>
      </c>
      <c r="DA459" s="6">
        <v>-7028.51</v>
      </c>
      <c r="DB459" s="6">
        <v>-3813.7</v>
      </c>
      <c r="DC459" s="6">
        <v>-3669.72</v>
      </c>
      <c r="DD459" s="6">
        <v>-2918.46</v>
      </c>
      <c r="DE459" s="6">
        <v>-2238.0300000000002</v>
      </c>
      <c r="DF459" s="6">
        <v>-866.8</v>
      </c>
      <c r="DG459" s="6">
        <v>-137.05000000000001</v>
      </c>
      <c r="DH459" s="6">
        <v>-943.59</v>
      </c>
      <c r="DI459" s="6">
        <v>-1096.1600000000001</v>
      </c>
      <c r="DJ459" s="6">
        <v>-5731.11</v>
      </c>
      <c r="DK459" s="6">
        <v>-4879.6499999999996</v>
      </c>
      <c r="DL459" s="6">
        <v>-4136.88</v>
      </c>
      <c r="DM459" s="6">
        <v>-6696.64</v>
      </c>
      <c r="DN459" s="6">
        <v>-8799.58</v>
      </c>
      <c r="DO459" s="6">
        <v>-18548.580000000002</v>
      </c>
      <c r="DP459" s="6">
        <v>-19900.78</v>
      </c>
      <c r="DQ459" s="6">
        <v>-21461.73</v>
      </c>
      <c r="DR459" s="6">
        <v>-15867.88</v>
      </c>
      <c r="DS459" s="6">
        <v>-16695.759999999998</v>
      </c>
      <c r="DT459" s="6">
        <v>-16726.599999999999</v>
      </c>
      <c r="DU459" s="6">
        <v>-18692</v>
      </c>
      <c r="DV459" s="6">
        <v>-20203.25</v>
      </c>
      <c r="DW459" s="6">
        <v>-22046.720000000001</v>
      </c>
      <c r="DX459" s="6">
        <v>-23423.27</v>
      </c>
      <c r="DY459" s="6">
        <v>-21516.639999999999</v>
      </c>
      <c r="DZ459" s="6">
        <v>-24274.98</v>
      </c>
      <c r="EA459" s="6">
        <v>-20154.68</v>
      </c>
      <c r="EB459" s="6">
        <v>-23139.9</v>
      </c>
      <c r="EC459" s="6">
        <v>-26421.78</v>
      </c>
      <c r="ED459" s="6">
        <v>-26693.279999999999</v>
      </c>
      <c r="EE459" s="6">
        <v>-27181.85</v>
      </c>
      <c r="EF459" s="6">
        <v>-27174.62</v>
      </c>
      <c r="EG459" s="6">
        <v>-22355.01</v>
      </c>
      <c r="EH459" s="6">
        <v>-24097.95</v>
      </c>
      <c r="EI459" s="6">
        <v>-22555.599999999999</v>
      </c>
      <c r="EJ459" s="6">
        <v>-18837.75</v>
      </c>
      <c r="EK459" s="6">
        <v>-20287.939999999999</v>
      </c>
      <c r="EL459" s="6">
        <v>-21507.5</v>
      </c>
      <c r="EM459" s="6">
        <v>-26182.81</v>
      </c>
      <c r="EN459" s="6">
        <v>-26471.16</v>
      </c>
      <c r="EO459" s="6">
        <v>-33428.36</v>
      </c>
      <c r="EP459" s="6">
        <v>-34978.14</v>
      </c>
      <c r="EQ459" s="6">
        <v>-38264.15</v>
      </c>
      <c r="ER459" s="6">
        <v>-36292.74</v>
      </c>
      <c r="ES459" s="6">
        <v>-38145.79</v>
      </c>
      <c r="ET459" s="6">
        <v>-34388.06</v>
      </c>
      <c r="EU459" s="6">
        <v>-36682.339999999997</v>
      </c>
      <c r="EV459" s="6">
        <v>-29893.32</v>
      </c>
      <c r="EW459" s="6">
        <v>-32207.82</v>
      </c>
      <c r="EX459" s="6">
        <v>-32874.94</v>
      </c>
      <c r="EY459" s="6">
        <v>-33082.67</v>
      </c>
      <c r="EZ459" s="6">
        <v>-27038.62</v>
      </c>
      <c r="FA459" s="6">
        <v>-19219.189999999999</v>
      </c>
      <c r="FB459" s="6">
        <v>-14958.5</v>
      </c>
      <c r="FC459" s="6">
        <v>-17668.439999999999</v>
      </c>
      <c r="FD459" s="6">
        <v>-19653.939999999999</v>
      </c>
      <c r="FE459" s="6">
        <v>-26254.93</v>
      </c>
      <c r="FF459" s="6">
        <v>-26208.65</v>
      </c>
      <c r="FG459" s="6">
        <v>-27823.77</v>
      </c>
      <c r="FH459" s="6">
        <v>-29710.6</v>
      </c>
      <c r="FI459" s="6">
        <v>-28979.57</v>
      </c>
      <c r="FJ459" s="6">
        <v>-31426.65</v>
      </c>
      <c r="FK459" s="6">
        <v>-35456.480000000003</v>
      </c>
      <c r="FL459" s="6">
        <v>-35911.199999999997</v>
      </c>
      <c r="FM459" s="6">
        <v>-34022.480000000003</v>
      </c>
      <c r="FN459" s="6">
        <v>-37933.230000000003</v>
      </c>
      <c r="FO459" s="6">
        <v>-38001.660000000003</v>
      </c>
      <c r="FP459" s="6">
        <v>-40920.57</v>
      </c>
      <c r="FQ459" s="6">
        <v>-41719.07</v>
      </c>
      <c r="FR459" s="6">
        <v>-41384.83</v>
      </c>
      <c r="FS459" s="6">
        <v>-48444.3</v>
      </c>
      <c r="FT459" s="6">
        <v>-49580.79</v>
      </c>
      <c r="FU459" s="6">
        <v>-53155.57</v>
      </c>
      <c r="FV459" s="6">
        <v>-56925.65</v>
      </c>
      <c r="FW459" s="6">
        <v>-55067.17</v>
      </c>
      <c r="FX459" s="6">
        <v>-47387.21</v>
      </c>
      <c r="FY459" s="6">
        <v>-42924.33</v>
      </c>
      <c r="FZ459" s="6">
        <v>-36191.1</v>
      </c>
      <c r="GA459" s="6">
        <v>-45974.28</v>
      </c>
      <c r="GB459" s="6">
        <v>-49224.2</v>
      </c>
      <c r="GC459" s="6">
        <v>-48222.49</v>
      </c>
      <c r="GD459" s="6">
        <v>-54247.64</v>
      </c>
      <c r="GE459" s="6">
        <v>-58465.77</v>
      </c>
      <c r="GF459" s="6">
        <v>-63655.69</v>
      </c>
      <c r="GG459" s="6">
        <v>-62694.99</v>
      </c>
      <c r="GH459" s="6">
        <v>-8193.19</v>
      </c>
      <c r="GI459" s="6">
        <v>-8164.45</v>
      </c>
      <c r="GJ459" s="6">
        <v>-8933.0300000000007</v>
      </c>
      <c r="GK459" s="6">
        <v>-11068.55</v>
      </c>
      <c r="GL459" s="6">
        <v>-8016.95</v>
      </c>
      <c r="GM459" s="6">
        <v>-8193.08</v>
      </c>
      <c r="GN459" s="6">
        <v>-12647.61</v>
      </c>
      <c r="GO459" s="6">
        <v>-21133.16</v>
      </c>
      <c r="GP459" s="6">
        <v>-21968.58</v>
      </c>
      <c r="GQ459" s="6">
        <v>-16147.93</v>
      </c>
      <c r="GR459" s="6">
        <v>-14785.96</v>
      </c>
      <c r="GS459" s="6">
        <v>-19614.09</v>
      </c>
      <c r="GT459" s="6">
        <v>-18721.57</v>
      </c>
      <c r="GU459" s="6">
        <v>-17064.79</v>
      </c>
      <c r="GV459" s="6">
        <v>-19457.34</v>
      </c>
      <c r="GW459" s="6">
        <v>-18901.22</v>
      </c>
      <c r="GX459" s="6">
        <v>-25500.080000000002</v>
      </c>
      <c r="GY459" s="6">
        <v>-23124.79</v>
      </c>
      <c r="GZ459" s="6">
        <v>-20663.05</v>
      </c>
      <c r="HA459" s="6">
        <v>-22669.45</v>
      </c>
      <c r="HB459" s="6">
        <v>-18181.349999999999</v>
      </c>
      <c r="HC459" s="6">
        <v>-5881.17</v>
      </c>
      <c r="ME459" s="7"/>
    </row>
    <row r="460" spans="2:343" x14ac:dyDescent="0.2">
      <c r="B460" s="34" t="s">
        <v>29</v>
      </c>
      <c r="C460" s="6">
        <v>13774.79</v>
      </c>
      <c r="D460" s="6">
        <v>13744.33</v>
      </c>
      <c r="E460" s="6">
        <v>13799.98</v>
      </c>
      <c r="F460" s="6">
        <v>13735.63</v>
      </c>
      <c r="G460" s="6">
        <v>13845.49</v>
      </c>
      <c r="H460" s="6">
        <v>13824.81</v>
      </c>
      <c r="I460" s="6">
        <v>13734.93</v>
      </c>
      <c r="J460" s="6">
        <v>13728</v>
      </c>
      <c r="K460" s="6">
        <v>13801.05</v>
      </c>
      <c r="L460" s="6">
        <v>13858.18</v>
      </c>
      <c r="M460" s="6">
        <v>13904.03</v>
      </c>
      <c r="N460" s="6">
        <v>13897.57</v>
      </c>
      <c r="O460" s="6">
        <v>13974.25</v>
      </c>
      <c r="P460" s="6">
        <v>13949.79</v>
      </c>
      <c r="Q460" s="6">
        <v>13967.44</v>
      </c>
      <c r="R460" s="6">
        <v>13977.02</v>
      </c>
      <c r="S460" s="6">
        <v>13978.65</v>
      </c>
      <c r="T460" s="6">
        <v>13902.32</v>
      </c>
      <c r="U460" s="6">
        <v>13971.52</v>
      </c>
      <c r="V460" s="6">
        <v>13684.09</v>
      </c>
      <c r="W460" s="6">
        <v>13698.76</v>
      </c>
      <c r="X460" s="6">
        <v>13753.45</v>
      </c>
      <c r="Y460" s="6">
        <v>13665.4</v>
      </c>
      <c r="Z460" s="6">
        <v>13757.76</v>
      </c>
      <c r="AA460" s="6">
        <v>13752.79</v>
      </c>
      <c r="AB460" s="6">
        <v>13815.92</v>
      </c>
      <c r="AC460" s="6">
        <v>13792.57</v>
      </c>
      <c r="AD460" s="6">
        <v>13803.91</v>
      </c>
      <c r="AE460" s="6">
        <v>13813.34</v>
      </c>
      <c r="AF460" s="6">
        <v>13818.21</v>
      </c>
      <c r="AG460" s="6">
        <v>13849.92</v>
      </c>
      <c r="AH460" s="6">
        <v>13853.81</v>
      </c>
      <c r="AI460" s="6">
        <v>13804.04</v>
      </c>
      <c r="AJ460" s="6">
        <v>13874.54</v>
      </c>
      <c r="AK460" s="6">
        <v>13932.36</v>
      </c>
      <c r="AL460" s="6">
        <v>13879.44</v>
      </c>
      <c r="AM460" s="6">
        <v>13919.73</v>
      </c>
      <c r="AN460" s="6">
        <v>13928.62</v>
      </c>
      <c r="AO460" s="6">
        <v>13983.86</v>
      </c>
      <c r="AP460" s="6">
        <v>13939.63</v>
      </c>
      <c r="AQ460" s="6">
        <v>13984.39</v>
      </c>
      <c r="AR460" s="6">
        <v>13971.09</v>
      </c>
      <c r="AS460" s="6">
        <v>13981.36</v>
      </c>
      <c r="AT460" s="6">
        <v>14022.79</v>
      </c>
      <c r="AU460" s="6">
        <v>14017.78</v>
      </c>
      <c r="AV460" s="6">
        <v>14037.92</v>
      </c>
      <c r="AW460" s="6">
        <v>14032.77</v>
      </c>
      <c r="AX460" s="6">
        <v>13733.49</v>
      </c>
      <c r="AY460" s="6">
        <v>13733.06</v>
      </c>
      <c r="AZ460" s="6">
        <v>13749.29</v>
      </c>
      <c r="BA460" s="6">
        <v>13738.18</v>
      </c>
      <c r="BB460" s="6">
        <v>13735.82</v>
      </c>
      <c r="BC460" s="6">
        <v>13708.07</v>
      </c>
      <c r="BD460" s="6">
        <v>13792.07</v>
      </c>
      <c r="BE460" s="6">
        <v>13801.27</v>
      </c>
      <c r="BF460" s="6">
        <v>13814.63</v>
      </c>
      <c r="BG460" s="6">
        <v>13864.12</v>
      </c>
      <c r="BH460" s="6">
        <v>13858.47</v>
      </c>
      <c r="BI460" s="6">
        <v>13874.55</v>
      </c>
      <c r="BJ460" s="6">
        <v>13875.17</v>
      </c>
      <c r="BK460" s="6">
        <v>13910.48</v>
      </c>
      <c r="BL460" s="6">
        <v>13915.43</v>
      </c>
      <c r="BM460" s="6">
        <v>13924.19</v>
      </c>
      <c r="BN460" s="6">
        <v>13922.73</v>
      </c>
      <c r="BO460" s="6">
        <v>13987.23</v>
      </c>
      <c r="BP460" s="6">
        <v>13941.43</v>
      </c>
      <c r="BQ460" s="6">
        <v>13985.64</v>
      </c>
      <c r="BR460" s="6">
        <v>13985.57</v>
      </c>
      <c r="BS460" s="6">
        <v>13982.18</v>
      </c>
      <c r="BT460" s="6">
        <v>14021.2</v>
      </c>
      <c r="BU460" s="6">
        <v>14034.14</v>
      </c>
      <c r="BV460" s="6">
        <v>14037.7</v>
      </c>
      <c r="BW460" s="6">
        <v>14026.54</v>
      </c>
      <c r="BX460" s="6">
        <v>14097.03</v>
      </c>
      <c r="BY460" s="6">
        <v>14071.93</v>
      </c>
      <c r="BZ460" s="6">
        <v>13747.13</v>
      </c>
      <c r="CA460" s="6">
        <v>13739.88</v>
      </c>
      <c r="CB460" s="6">
        <v>13818.86</v>
      </c>
      <c r="CC460" s="6">
        <v>13790.19</v>
      </c>
      <c r="CD460" s="6">
        <v>13801.47</v>
      </c>
      <c r="CE460" s="6">
        <v>13807.82</v>
      </c>
      <c r="CF460" s="6">
        <v>13815.1</v>
      </c>
      <c r="CG460" s="6">
        <v>13860.14</v>
      </c>
      <c r="CH460" s="6">
        <v>13872.46</v>
      </c>
      <c r="CI460" s="6">
        <v>13876.01</v>
      </c>
      <c r="CJ460" s="6">
        <v>13843.95</v>
      </c>
      <c r="CK460" s="6">
        <v>13931.2</v>
      </c>
      <c r="CL460" s="6">
        <v>13902.03</v>
      </c>
      <c r="CM460" s="6">
        <v>13928.43</v>
      </c>
      <c r="CN460" s="6">
        <v>13930.22</v>
      </c>
      <c r="CO460" s="6">
        <v>13929.76</v>
      </c>
      <c r="CP460" s="6">
        <v>13953.67</v>
      </c>
      <c r="CQ460" s="6">
        <v>13984.3</v>
      </c>
      <c r="CR460" s="6">
        <v>13974.43</v>
      </c>
      <c r="CS460" s="6">
        <v>13973.07</v>
      </c>
      <c r="CT460" s="6">
        <v>14019.15</v>
      </c>
      <c r="CU460" s="6">
        <v>13998</v>
      </c>
      <c r="CV460" s="6">
        <v>14027.44</v>
      </c>
      <c r="CW460" s="6">
        <v>14037.61</v>
      </c>
      <c r="CX460" s="6">
        <v>14076.61</v>
      </c>
      <c r="CY460" s="6">
        <v>14034.61</v>
      </c>
      <c r="CZ460" s="6">
        <v>14085.21</v>
      </c>
      <c r="DA460" s="6">
        <v>13739.67</v>
      </c>
      <c r="DB460" s="6">
        <v>13721.99</v>
      </c>
      <c r="DC460" s="6">
        <v>13772.92</v>
      </c>
      <c r="DD460" s="6">
        <v>13733.57</v>
      </c>
      <c r="DE460" s="6">
        <v>13327.56</v>
      </c>
      <c r="DF460" s="6">
        <v>13334.17</v>
      </c>
      <c r="DG460" s="6">
        <v>13379.91</v>
      </c>
      <c r="DH460" s="6">
        <v>13334.32</v>
      </c>
      <c r="DI460" s="6">
        <v>13398.3</v>
      </c>
      <c r="DJ460" s="6">
        <v>13395.81</v>
      </c>
      <c r="DK460" s="6">
        <v>13455.11</v>
      </c>
      <c r="DL460" s="6">
        <v>13443.83</v>
      </c>
      <c r="DM460" s="6">
        <v>13426.2</v>
      </c>
      <c r="DN460" s="6">
        <v>13444.82</v>
      </c>
      <c r="DO460" s="6">
        <v>13505.04</v>
      </c>
      <c r="DP460" s="6">
        <v>13497.45</v>
      </c>
      <c r="DQ460" s="6">
        <v>13501.78</v>
      </c>
      <c r="DR460" s="6">
        <v>13502.62</v>
      </c>
      <c r="DS460" s="6">
        <v>13489.78</v>
      </c>
      <c r="DT460" s="6">
        <v>13543.19</v>
      </c>
      <c r="DU460" s="6">
        <v>13557.19</v>
      </c>
      <c r="DV460" s="6">
        <v>13562.26</v>
      </c>
      <c r="DW460" s="6">
        <v>13565.74</v>
      </c>
      <c r="DX460" s="6">
        <v>13620.67</v>
      </c>
      <c r="DY460" s="6">
        <v>13572.05</v>
      </c>
      <c r="DZ460" s="6">
        <v>13615.11</v>
      </c>
      <c r="EA460" s="6">
        <v>13595.85</v>
      </c>
      <c r="EB460" s="6">
        <v>13610.15</v>
      </c>
      <c r="EC460" s="6">
        <v>13436.61</v>
      </c>
      <c r="ED460" s="6">
        <v>13455.23</v>
      </c>
      <c r="EE460" s="6">
        <v>13449.03</v>
      </c>
      <c r="EF460" s="6">
        <v>13447.75</v>
      </c>
      <c r="EG460" s="6">
        <v>13492.98</v>
      </c>
      <c r="EH460" s="6">
        <v>13500.73</v>
      </c>
      <c r="EI460" s="6">
        <v>13482.66</v>
      </c>
      <c r="EJ460" s="6">
        <v>13482.52</v>
      </c>
      <c r="EK460" s="6">
        <v>13567.39</v>
      </c>
      <c r="EL460" s="6">
        <v>13521.86</v>
      </c>
      <c r="EM460" s="6">
        <v>13564.75</v>
      </c>
      <c r="EN460" s="6">
        <v>13564.15</v>
      </c>
      <c r="EO460" s="6">
        <v>13562.77</v>
      </c>
      <c r="EP460" s="6">
        <v>13580.74</v>
      </c>
      <c r="EQ460" s="6">
        <v>13618.79</v>
      </c>
      <c r="ER460" s="6">
        <v>13578.88</v>
      </c>
      <c r="ES460" s="6">
        <v>13621.17</v>
      </c>
      <c r="ET460" s="6">
        <v>13675.76</v>
      </c>
      <c r="EU460" s="6">
        <v>13610.97</v>
      </c>
      <c r="EV460" s="6">
        <v>13671.97</v>
      </c>
      <c r="EW460" s="6">
        <v>13675.64</v>
      </c>
      <c r="EX460" s="6">
        <v>13731.52</v>
      </c>
      <c r="EY460" s="6">
        <v>13687.62</v>
      </c>
      <c r="EZ460" s="6">
        <v>13711.5</v>
      </c>
      <c r="FA460" s="6">
        <v>13718.49</v>
      </c>
      <c r="FB460" s="6">
        <v>13725.07</v>
      </c>
      <c r="FC460" s="6">
        <v>13781.49</v>
      </c>
      <c r="FD460" s="6">
        <v>13683.85</v>
      </c>
      <c r="FE460" s="6">
        <v>13649.88</v>
      </c>
      <c r="FF460" s="6">
        <v>13789.59</v>
      </c>
      <c r="FG460" s="6">
        <v>13817.32</v>
      </c>
      <c r="FH460" s="6">
        <v>13441.59</v>
      </c>
      <c r="FI460" s="6">
        <v>13509.87</v>
      </c>
      <c r="FJ460" s="6">
        <v>13503.95</v>
      </c>
      <c r="FK460" s="6">
        <v>13565</v>
      </c>
      <c r="FL460" s="6">
        <v>13513.77</v>
      </c>
      <c r="FM460" s="6">
        <v>13557.32</v>
      </c>
      <c r="FN460" s="6">
        <v>13479.28</v>
      </c>
      <c r="FO460" s="6">
        <v>13467.96</v>
      </c>
      <c r="FP460" s="6">
        <v>13591.77</v>
      </c>
      <c r="FQ460" s="6">
        <v>-55.19</v>
      </c>
      <c r="FR460" s="6">
        <v>-58.55</v>
      </c>
      <c r="FS460" s="6">
        <v>2.15</v>
      </c>
      <c r="FT460" s="6">
        <v>-5.94</v>
      </c>
      <c r="FU460" s="6">
        <v>-122.45</v>
      </c>
      <c r="FV460" s="6">
        <v>1.23</v>
      </c>
      <c r="FW460" s="6">
        <v>-7.34</v>
      </c>
      <c r="FX460" s="6">
        <v>-54.61</v>
      </c>
      <c r="FY460" s="6">
        <v>-221.16</v>
      </c>
      <c r="FZ460" s="6">
        <v>-136.22</v>
      </c>
      <c r="GA460" s="6">
        <v>-8.1300000000000008</v>
      </c>
      <c r="GB460" s="6">
        <v>1.44</v>
      </c>
      <c r="GC460" s="6">
        <v>-31.39</v>
      </c>
      <c r="GD460" s="6">
        <v>-207.03</v>
      </c>
      <c r="GE460" s="6">
        <v>5.38</v>
      </c>
      <c r="GF460" s="6">
        <v>-2.79</v>
      </c>
      <c r="GG460" s="6">
        <v>3.1</v>
      </c>
      <c r="GH460" s="6">
        <v>-65.84</v>
      </c>
      <c r="GI460" s="6">
        <v>-21.09</v>
      </c>
      <c r="GJ460" s="6">
        <v>5.18</v>
      </c>
      <c r="GK460" s="6">
        <v>6.83</v>
      </c>
      <c r="GL460" s="6">
        <v>-27.09</v>
      </c>
      <c r="GM460" s="6">
        <v>8.16</v>
      </c>
      <c r="GN460" s="6">
        <v>3.19</v>
      </c>
      <c r="GO460" s="6">
        <v>5.91</v>
      </c>
      <c r="GP460" s="6">
        <v>-3.73</v>
      </c>
      <c r="GQ460" s="6">
        <v>-13.36</v>
      </c>
      <c r="GR460" s="6">
        <v>-7.24</v>
      </c>
      <c r="GS460" s="6">
        <v>-5.36</v>
      </c>
      <c r="GT460" s="6">
        <v>-14.67</v>
      </c>
      <c r="GU460" s="6">
        <v>-47.29</v>
      </c>
      <c r="GV460" s="6">
        <v>-0.64</v>
      </c>
      <c r="GW460" s="6">
        <v>1.68</v>
      </c>
      <c r="GX460" s="6">
        <v>-2.35</v>
      </c>
      <c r="GY460" s="6">
        <v>-46.29</v>
      </c>
      <c r="GZ460" s="6">
        <v>-9.76</v>
      </c>
      <c r="HA460" s="6">
        <v>-11.59</v>
      </c>
      <c r="HB460" s="6">
        <v>-33.979999999999997</v>
      </c>
      <c r="HC460" s="6">
        <v>-21.08</v>
      </c>
      <c r="ME460" s="7"/>
    </row>
    <row r="461" spans="2:343" x14ac:dyDescent="0.2">
      <c r="B461" s="16" t="s">
        <v>6</v>
      </c>
      <c r="C461" s="6">
        <v>-64.89</v>
      </c>
      <c r="D461" s="6">
        <v>-11.49</v>
      </c>
      <c r="E461" s="6">
        <v>-100.62</v>
      </c>
      <c r="F461" s="6">
        <v>-139.28</v>
      </c>
      <c r="G461" s="6">
        <v>-117.09</v>
      </c>
      <c r="H461" s="6">
        <v>-476.48</v>
      </c>
      <c r="I461" s="6">
        <v>-89.04</v>
      </c>
      <c r="J461" s="6">
        <v>-82.74</v>
      </c>
      <c r="K461" s="6">
        <v>-224.41</v>
      </c>
      <c r="L461" s="6">
        <v>-185.69</v>
      </c>
      <c r="M461" s="6">
        <v>-349.77</v>
      </c>
      <c r="N461" s="6">
        <v>-254.06</v>
      </c>
      <c r="O461" s="6">
        <v>-249.52</v>
      </c>
      <c r="P461" s="6">
        <v>-260.67</v>
      </c>
      <c r="Q461" s="6">
        <v>-81.27</v>
      </c>
      <c r="R461" s="6">
        <v>-103.98</v>
      </c>
      <c r="S461" s="6">
        <v>-292</v>
      </c>
      <c r="T461" s="6">
        <v>-289.73</v>
      </c>
      <c r="U461" s="6">
        <v>-152.22</v>
      </c>
      <c r="V461" s="6">
        <v>-202.77</v>
      </c>
      <c r="W461" s="6">
        <v>-88.81</v>
      </c>
      <c r="X461" s="6">
        <v>-160.29</v>
      </c>
      <c r="Y461" s="6">
        <v>-298.91000000000003</v>
      </c>
      <c r="Z461" s="6">
        <v>-298.02999999999997</v>
      </c>
      <c r="AA461" s="6">
        <v>-476.96</v>
      </c>
      <c r="AB461" s="6">
        <v>-123.78</v>
      </c>
      <c r="AC461" s="6">
        <v>-263.08</v>
      </c>
      <c r="AD461" s="6">
        <v>-256.86</v>
      </c>
      <c r="AE461" s="6">
        <v>-21.28</v>
      </c>
      <c r="AF461" s="6">
        <v>-75.86</v>
      </c>
      <c r="AG461" s="6">
        <v>-1885.93</v>
      </c>
      <c r="AH461" s="6">
        <v>-2340.17</v>
      </c>
      <c r="AI461" s="6">
        <v>-1398.07</v>
      </c>
      <c r="AJ461" s="6">
        <v>-519.84</v>
      </c>
      <c r="AK461" s="6">
        <v>-183.72</v>
      </c>
      <c r="AL461" s="6">
        <v>-406.84</v>
      </c>
      <c r="AM461" s="6">
        <v>-283.58</v>
      </c>
      <c r="AN461" s="6">
        <v>-229.04</v>
      </c>
      <c r="AO461" s="6">
        <v>-131.84</v>
      </c>
      <c r="AP461" s="6">
        <v>-189.91</v>
      </c>
      <c r="AQ461" s="6">
        <v>-373.91</v>
      </c>
      <c r="AR461" s="6">
        <v>-147.96</v>
      </c>
      <c r="AS461" s="6">
        <v>-150.91</v>
      </c>
      <c r="AT461" s="6">
        <v>-201.65</v>
      </c>
      <c r="AU461" s="6">
        <v>-282.91000000000003</v>
      </c>
      <c r="AV461" s="6">
        <v>-153.38999999999999</v>
      </c>
      <c r="AW461" s="6">
        <v>-181.46</v>
      </c>
      <c r="AX461" s="6">
        <v>-187.26</v>
      </c>
      <c r="AY461" s="6">
        <v>-368.24</v>
      </c>
      <c r="AZ461" s="6">
        <v>-134.82</v>
      </c>
      <c r="BA461" s="6">
        <v>-179.61</v>
      </c>
      <c r="BB461" s="6">
        <v>-102.93</v>
      </c>
      <c r="BC461" s="6">
        <v>-284.33</v>
      </c>
      <c r="BD461" s="6">
        <v>-115.74</v>
      </c>
      <c r="BE461" s="6">
        <v>-117.12</v>
      </c>
      <c r="BF461" s="6">
        <v>-1586.36</v>
      </c>
      <c r="BG461" s="6">
        <v>-145.58000000000001</v>
      </c>
      <c r="BH461" s="6">
        <v>-159.63999999999999</v>
      </c>
      <c r="BI461" s="6">
        <v>-60.65</v>
      </c>
      <c r="BJ461" s="6">
        <v>-62.32</v>
      </c>
      <c r="BK461" s="6">
        <v>-54.5</v>
      </c>
      <c r="BL461" s="6">
        <v>-13.49</v>
      </c>
      <c r="BM461" s="6">
        <v>-170.86</v>
      </c>
      <c r="BN461" s="6">
        <v>-22.99</v>
      </c>
      <c r="BO461" s="6">
        <v>-49.39</v>
      </c>
      <c r="BP461" s="6">
        <v>-49.36</v>
      </c>
      <c r="BQ461" s="6">
        <v>-146.97</v>
      </c>
      <c r="BR461" s="6">
        <v>-75.400000000000006</v>
      </c>
      <c r="BS461" s="6">
        <v>-103.13</v>
      </c>
      <c r="BT461" s="6">
        <v>-46.69</v>
      </c>
      <c r="BU461" s="6">
        <v>-271.19</v>
      </c>
      <c r="BV461" s="6">
        <v>-167.51</v>
      </c>
      <c r="BW461" s="6">
        <v>-49</v>
      </c>
      <c r="BX461" s="6">
        <v>-94.16</v>
      </c>
      <c r="BY461" s="6">
        <v>-179.28</v>
      </c>
      <c r="BZ461" s="6">
        <v>-788.2</v>
      </c>
      <c r="CA461" s="6">
        <v>-84.65</v>
      </c>
      <c r="CB461" s="6">
        <v>-374.57</v>
      </c>
      <c r="CC461" s="6">
        <v>-298.63</v>
      </c>
      <c r="CD461" s="6">
        <v>-116.08</v>
      </c>
      <c r="CE461" s="6">
        <v>-68.81</v>
      </c>
      <c r="CF461" s="6">
        <v>-377.6</v>
      </c>
      <c r="CG461" s="6">
        <v>-113.84</v>
      </c>
      <c r="CH461" s="6">
        <v>-105.98</v>
      </c>
      <c r="CI461" s="6">
        <v>-268.91000000000003</v>
      </c>
      <c r="CJ461" s="6">
        <v>-321.23</v>
      </c>
      <c r="CK461" s="6">
        <v>-106.84</v>
      </c>
      <c r="CL461" s="6">
        <v>-82.78</v>
      </c>
      <c r="CM461" s="6">
        <v>-98.96</v>
      </c>
      <c r="CN461" s="6">
        <v>-83.15</v>
      </c>
      <c r="CO461" s="6">
        <v>-133.22</v>
      </c>
      <c r="CP461" s="6">
        <v>-139.74</v>
      </c>
      <c r="CQ461" s="6">
        <v>-215.6</v>
      </c>
      <c r="CR461" s="6">
        <v>-148.02000000000001</v>
      </c>
      <c r="CS461" s="6">
        <v>-192.78</v>
      </c>
      <c r="CT461" s="6">
        <v>-163.16999999999999</v>
      </c>
      <c r="CU461" s="6">
        <v>-144.01</v>
      </c>
      <c r="CV461" s="6">
        <v>-118.19</v>
      </c>
      <c r="CW461" s="6">
        <v>-609.79</v>
      </c>
      <c r="CX461" s="6">
        <v>-420.64</v>
      </c>
      <c r="CY461" s="6">
        <v>-309.22000000000003</v>
      </c>
      <c r="CZ461" s="6">
        <v>-278.32</v>
      </c>
      <c r="DA461" s="6">
        <v>-336.86</v>
      </c>
      <c r="DB461" s="6">
        <v>-290.45999999999998</v>
      </c>
      <c r="DC461" s="6">
        <v>-298.36</v>
      </c>
      <c r="DD461" s="6">
        <v>-556.41</v>
      </c>
      <c r="DE461" s="6">
        <v>-138.80000000000001</v>
      </c>
      <c r="DF461" s="6">
        <v>-163.89</v>
      </c>
      <c r="DG461" s="6">
        <v>-190.49</v>
      </c>
      <c r="DH461" s="6">
        <v>-223.32</v>
      </c>
      <c r="DI461" s="6">
        <v>-155.72</v>
      </c>
      <c r="DJ461" s="6">
        <v>-676.85</v>
      </c>
      <c r="DK461" s="6">
        <v>-554.83000000000004</v>
      </c>
      <c r="DL461" s="6">
        <v>-493.21</v>
      </c>
      <c r="DM461" s="6">
        <v>-348.9</v>
      </c>
      <c r="DN461" s="6">
        <v>-600.97</v>
      </c>
      <c r="DO461" s="6">
        <v>-276.02999999999997</v>
      </c>
      <c r="DP461" s="6">
        <v>-322.2</v>
      </c>
      <c r="DQ461" s="6">
        <v>-425.53</v>
      </c>
      <c r="DR461" s="6">
        <v>-948.17</v>
      </c>
      <c r="DS461" s="6">
        <v>-765.26</v>
      </c>
      <c r="DT461" s="6">
        <v>-560.85</v>
      </c>
      <c r="DU461" s="6">
        <v>-147.82</v>
      </c>
      <c r="DV461" s="6">
        <v>-500.15</v>
      </c>
      <c r="DW461" s="6">
        <v>-284.29000000000002</v>
      </c>
      <c r="DX461" s="6">
        <v>-128.86000000000001</v>
      </c>
      <c r="DY461" s="6">
        <v>-193.14</v>
      </c>
      <c r="DZ461" s="6">
        <v>-363.17</v>
      </c>
      <c r="EA461" s="6">
        <v>-770.39</v>
      </c>
      <c r="EB461" s="6">
        <v>-855.53</v>
      </c>
      <c r="EC461" s="6">
        <v>-462.16</v>
      </c>
      <c r="ED461" s="6">
        <v>-252.61</v>
      </c>
      <c r="EE461" s="6">
        <v>-385.95</v>
      </c>
      <c r="EF461" s="6">
        <v>-933.73</v>
      </c>
      <c r="EG461" s="6">
        <v>-583.84</v>
      </c>
      <c r="EH461" s="6">
        <v>-60.03</v>
      </c>
      <c r="EI461" s="6">
        <v>-484.85</v>
      </c>
      <c r="EJ461" s="6">
        <v>-299.81</v>
      </c>
      <c r="EK461" s="6">
        <v>-38.840000000000003</v>
      </c>
      <c r="EL461" s="6">
        <v>-794.27</v>
      </c>
      <c r="EM461" s="6">
        <v>-942.14</v>
      </c>
      <c r="EN461" s="6">
        <v>-884.57</v>
      </c>
      <c r="EO461" s="6">
        <v>-9229.57</v>
      </c>
      <c r="EP461" s="6">
        <v>-8661.91</v>
      </c>
      <c r="EQ461" s="6">
        <v>-6914.13</v>
      </c>
      <c r="ER461" s="6">
        <v>-6871.02</v>
      </c>
      <c r="ES461" s="6">
        <v>-5420.62</v>
      </c>
      <c r="ET461" s="6">
        <v>-6152.8</v>
      </c>
      <c r="EU461" s="6">
        <v>-5586.52</v>
      </c>
      <c r="EV461" s="6">
        <v>-6339.15</v>
      </c>
      <c r="EW461" s="6">
        <v>-7173.73</v>
      </c>
      <c r="EX461" s="6">
        <v>-6917.34</v>
      </c>
      <c r="EY461" s="6">
        <v>-6165.71</v>
      </c>
      <c r="EZ461" s="6">
        <v>-7399.62</v>
      </c>
      <c r="FA461" s="6">
        <v>-7215.4</v>
      </c>
      <c r="FB461" s="6">
        <v>-6302.25</v>
      </c>
      <c r="FC461" s="6">
        <v>-7324.82</v>
      </c>
      <c r="FD461" s="6">
        <v>-7494.71</v>
      </c>
      <c r="FE461" s="6">
        <v>-6153.53</v>
      </c>
      <c r="FF461" s="6">
        <v>-9620.5300000000007</v>
      </c>
      <c r="FG461" s="6">
        <v>-4395.24</v>
      </c>
      <c r="FH461" s="6">
        <v>-3998.01</v>
      </c>
      <c r="FI461" s="6">
        <v>-5549.77</v>
      </c>
      <c r="FJ461" s="6">
        <v>-5810.92</v>
      </c>
      <c r="FK461" s="6">
        <v>-5361.54</v>
      </c>
      <c r="FL461" s="6">
        <v>-6009.16</v>
      </c>
      <c r="FM461" s="6">
        <v>-5300.38</v>
      </c>
      <c r="FN461" s="6">
        <v>-4167.57</v>
      </c>
      <c r="FO461" s="6">
        <v>-4520.05</v>
      </c>
      <c r="FP461" s="6">
        <v>-3416.52</v>
      </c>
      <c r="FQ461" s="6">
        <v>-2717.78</v>
      </c>
      <c r="FR461" s="6">
        <v>-5829.16</v>
      </c>
      <c r="FS461" s="6">
        <v>-4497.9799999999996</v>
      </c>
      <c r="FT461" s="6">
        <v>-1271.9100000000001</v>
      </c>
      <c r="FU461" s="6">
        <v>-4171.88</v>
      </c>
      <c r="FV461" s="6">
        <v>-1487.97</v>
      </c>
      <c r="FW461" s="6">
        <v>-1010.75</v>
      </c>
      <c r="FX461" s="6">
        <v>-1886.11</v>
      </c>
      <c r="FY461" s="6">
        <v>-4302.5200000000004</v>
      </c>
      <c r="FZ461" s="6">
        <v>-1771.66</v>
      </c>
      <c r="GA461" s="6">
        <v>-2256.39</v>
      </c>
      <c r="GB461" s="6">
        <v>-3535.42</v>
      </c>
      <c r="GC461" s="6">
        <v>-2287.0700000000002</v>
      </c>
      <c r="GD461" s="6">
        <v>-2044.92</v>
      </c>
      <c r="GE461" s="6">
        <v>-1777</v>
      </c>
      <c r="GF461" s="6">
        <v>-1791.64</v>
      </c>
      <c r="GG461" s="6">
        <v>-1855.81</v>
      </c>
      <c r="GH461" s="6">
        <v>-4752.4399999999996</v>
      </c>
      <c r="GI461" s="6">
        <v>-1240.28</v>
      </c>
      <c r="GJ461" s="6">
        <v>-1152.8800000000001</v>
      </c>
      <c r="GK461" s="6">
        <v>-3401.47</v>
      </c>
      <c r="GL461" s="6">
        <v>-686.44</v>
      </c>
      <c r="GM461" s="6">
        <v>-1020.88</v>
      </c>
      <c r="GN461" s="6">
        <v>-863.73</v>
      </c>
      <c r="GO461" s="6">
        <v>-3082.53</v>
      </c>
      <c r="GP461" s="6">
        <v>-3528.94</v>
      </c>
      <c r="GQ461" s="6">
        <v>-1416.78</v>
      </c>
      <c r="GR461" s="6">
        <v>-5550.09</v>
      </c>
      <c r="GS461" s="6">
        <v>-2951.73</v>
      </c>
      <c r="GT461" s="6">
        <v>-720.42</v>
      </c>
      <c r="GU461" s="6">
        <v>-1563.19</v>
      </c>
      <c r="GV461" s="6">
        <v>-1075</v>
      </c>
      <c r="GW461" s="6">
        <v>-2172.23</v>
      </c>
      <c r="GX461" s="6">
        <v>-1948.22</v>
      </c>
      <c r="GY461" s="6">
        <v>-1784.98</v>
      </c>
      <c r="GZ461" s="6">
        <v>-2719.01</v>
      </c>
      <c r="HA461" s="6">
        <v>-7004.54</v>
      </c>
      <c r="HB461" s="6">
        <v>-2705.11</v>
      </c>
      <c r="HC461" s="6">
        <v>-4949.29</v>
      </c>
      <c r="ME461" s="7"/>
    </row>
    <row r="462" spans="2:343" x14ac:dyDescent="0.2">
      <c r="B462" s="16" t="s">
        <v>26</v>
      </c>
      <c r="C462" s="6">
        <v>0.49975100000003292</v>
      </c>
      <c r="D462" s="6">
        <v>0.49975100000003292</v>
      </c>
      <c r="E462" s="6">
        <v>0.49975100000003292</v>
      </c>
      <c r="F462" s="6">
        <v>0.49975100000003292</v>
      </c>
      <c r="G462" s="6">
        <v>0.49975100000003292</v>
      </c>
      <c r="H462" s="6">
        <v>0.49975100000003292</v>
      </c>
      <c r="I462" s="6">
        <v>0.49975100000003292</v>
      </c>
      <c r="J462" s="6">
        <v>0.49975100000003292</v>
      </c>
      <c r="K462" s="6">
        <v>0.49975100000003292</v>
      </c>
      <c r="L462" s="6">
        <v>0.49975100000003292</v>
      </c>
      <c r="M462" s="6">
        <v>0.49975100000003292</v>
      </c>
      <c r="N462" s="6">
        <v>0.49975100000003292</v>
      </c>
      <c r="O462" s="6">
        <v>0.49975100000003292</v>
      </c>
      <c r="P462" s="6">
        <v>0.49975100000003292</v>
      </c>
      <c r="Q462" s="6">
        <v>0.49975100000003292</v>
      </c>
      <c r="R462" s="6">
        <v>0.49975100000003292</v>
      </c>
      <c r="S462" s="6">
        <v>0.49975100000003292</v>
      </c>
      <c r="T462" s="6">
        <v>0.49975100000003292</v>
      </c>
      <c r="U462" s="6">
        <v>0.49975100000003292</v>
      </c>
      <c r="V462" s="6">
        <v>0.49975100000003292</v>
      </c>
      <c r="W462" s="6">
        <v>0.49975100000003292</v>
      </c>
      <c r="X462" s="6">
        <v>0.49975100000003292</v>
      </c>
      <c r="Y462" s="6">
        <v>0.49975100000003292</v>
      </c>
      <c r="Z462" s="6">
        <v>0.49975100000003292</v>
      </c>
      <c r="AA462" s="6">
        <v>0.49975100000003292</v>
      </c>
      <c r="AB462" s="6">
        <v>0.49975100000003292</v>
      </c>
      <c r="AC462" s="6">
        <v>0.49975100000003292</v>
      </c>
      <c r="AD462" s="6">
        <v>0.49975100000003292</v>
      </c>
      <c r="AE462" s="6">
        <v>0.49975100000003292</v>
      </c>
      <c r="AF462" s="6">
        <v>0.49975100000003292</v>
      </c>
      <c r="AG462" s="6">
        <v>0.49975100000003292</v>
      </c>
      <c r="AH462" s="6">
        <v>0.49975100000003292</v>
      </c>
      <c r="AI462" s="6">
        <v>0.49975100000003292</v>
      </c>
      <c r="AJ462" s="6">
        <v>0.49975100000003292</v>
      </c>
      <c r="AK462" s="6">
        <v>0.49975100000003292</v>
      </c>
      <c r="AL462" s="6">
        <v>0.49975100000003292</v>
      </c>
      <c r="AM462" s="6">
        <v>0.49975100000003292</v>
      </c>
      <c r="AN462" s="6">
        <v>0.49975100000003292</v>
      </c>
      <c r="AO462" s="6">
        <v>0.49975100000003292</v>
      </c>
      <c r="AP462" s="6">
        <v>0.49975100000003292</v>
      </c>
      <c r="AQ462" s="6">
        <v>0.49975100000003292</v>
      </c>
      <c r="AR462" s="6">
        <v>0.49975100000003292</v>
      </c>
      <c r="AS462" s="6">
        <v>0.49975100000003292</v>
      </c>
      <c r="AT462" s="6">
        <v>0.49975100000003292</v>
      </c>
      <c r="AU462" s="6">
        <v>0.49975100000003292</v>
      </c>
      <c r="AV462" s="6">
        <v>0.49975100000003292</v>
      </c>
      <c r="AW462" s="6">
        <v>0.49975100000003292</v>
      </c>
      <c r="AX462" s="6">
        <v>0.49975100000003292</v>
      </c>
      <c r="AY462" s="6">
        <v>0.49975100000003292</v>
      </c>
      <c r="AZ462" s="6">
        <v>0.49975100000003292</v>
      </c>
      <c r="BA462" s="6">
        <v>0.49975100000003292</v>
      </c>
      <c r="BB462" s="6">
        <v>0.49975100000003292</v>
      </c>
      <c r="BC462" s="6">
        <v>0.49975100000003292</v>
      </c>
      <c r="BD462" s="6">
        <v>0</v>
      </c>
      <c r="BE462" s="6">
        <v>0</v>
      </c>
      <c r="BF462" s="6">
        <v>0</v>
      </c>
      <c r="BG462" s="6">
        <v>0</v>
      </c>
      <c r="BH462" s="6">
        <v>0</v>
      </c>
      <c r="BI462" s="6">
        <v>0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6">
        <v>0</v>
      </c>
      <c r="BT462" s="6">
        <v>0</v>
      </c>
      <c r="BU462" s="6">
        <v>0</v>
      </c>
      <c r="BV462" s="6">
        <v>0</v>
      </c>
      <c r="BW462" s="6">
        <v>0</v>
      </c>
      <c r="BX462" s="6">
        <v>0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0</v>
      </c>
      <c r="CI462" s="6">
        <v>0</v>
      </c>
      <c r="CJ462" s="6">
        <v>0</v>
      </c>
      <c r="CK462" s="6">
        <v>0</v>
      </c>
      <c r="CL462" s="6">
        <v>0</v>
      </c>
      <c r="CM462" s="6">
        <v>0</v>
      </c>
      <c r="CN462" s="6">
        <v>0</v>
      </c>
      <c r="CO462" s="6">
        <v>0</v>
      </c>
      <c r="CP462" s="6">
        <v>0</v>
      </c>
      <c r="CQ462" s="6">
        <v>0</v>
      </c>
      <c r="CR462" s="6">
        <v>0</v>
      </c>
      <c r="CS462" s="6">
        <v>0</v>
      </c>
      <c r="CT462" s="6">
        <v>0</v>
      </c>
      <c r="CU462" s="6">
        <v>0</v>
      </c>
      <c r="CV462" s="6">
        <v>0</v>
      </c>
      <c r="CW462" s="6">
        <v>0</v>
      </c>
      <c r="CX462" s="6">
        <v>0</v>
      </c>
      <c r="CY462" s="6">
        <v>0</v>
      </c>
      <c r="CZ462" s="6">
        <v>0</v>
      </c>
      <c r="DA462" s="6">
        <v>0</v>
      </c>
      <c r="DB462" s="6">
        <v>0</v>
      </c>
      <c r="DC462" s="6">
        <v>0</v>
      </c>
      <c r="DD462" s="6">
        <v>0</v>
      </c>
      <c r="DE462" s="6">
        <v>0</v>
      </c>
      <c r="DF462" s="6">
        <v>0</v>
      </c>
      <c r="DG462" s="6">
        <v>0</v>
      </c>
      <c r="DH462" s="6">
        <v>0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0</v>
      </c>
      <c r="EN462" s="6">
        <v>0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</v>
      </c>
      <c r="EX462" s="6">
        <v>0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  <c r="FO462" s="6">
        <v>0</v>
      </c>
      <c r="FP462" s="6">
        <v>0</v>
      </c>
      <c r="FQ462" s="6">
        <v>0</v>
      </c>
      <c r="FR462" s="6">
        <v>0</v>
      </c>
      <c r="FS462" s="6">
        <v>0</v>
      </c>
      <c r="FT462" s="6">
        <v>0</v>
      </c>
      <c r="FU462" s="6">
        <v>0</v>
      </c>
      <c r="FV462" s="6">
        <v>0</v>
      </c>
      <c r="FW462" s="6">
        <v>0</v>
      </c>
      <c r="FX462" s="6">
        <v>0</v>
      </c>
      <c r="FY462" s="6">
        <v>0</v>
      </c>
      <c r="FZ462" s="6">
        <v>0</v>
      </c>
      <c r="GA462" s="6">
        <v>0</v>
      </c>
      <c r="GB462" s="6">
        <v>0</v>
      </c>
      <c r="GC462" s="6">
        <v>0</v>
      </c>
      <c r="GD462" s="6">
        <v>0</v>
      </c>
      <c r="GE462" s="6">
        <v>0</v>
      </c>
      <c r="GF462" s="6">
        <v>0</v>
      </c>
      <c r="GG462" s="6">
        <v>0</v>
      </c>
      <c r="GH462" s="6">
        <v>0</v>
      </c>
      <c r="GI462" s="6">
        <v>0</v>
      </c>
      <c r="GJ462" s="6">
        <v>0</v>
      </c>
      <c r="GK462" s="6">
        <v>0</v>
      </c>
      <c r="GL462" s="6">
        <v>0</v>
      </c>
      <c r="GM462" s="6">
        <v>0</v>
      </c>
      <c r="GN462" s="6">
        <v>0</v>
      </c>
      <c r="GO462" s="6">
        <v>0</v>
      </c>
      <c r="GP462" s="6">
        <v>0</v>
      </c>
      <c r="GQ462" s="6">
        <v>0</v>
      </c>
      <c r="GR462" s="6">
        <v>0</v>
      </c>
      <c r="GS462" s="6">
        <v>0</v>
      </c>
      <c r="GT462" s="6">
        <v>0</v>
      </c>
      <c r="GU462" s="6">
        <v>0</v>
      </c>
      <c r="GV462" s="6">
        <v>0</v>
      </c>
      <c r="GW462" s="6">
        <v>0</v>
      </c>
      <c r="GX462" s="6">
        <v>0</v>
      </c>
      <c r="GY462" s="6">
        <v>0</v>
      </c>
      <c r="GZ462" s="6">
        <v>0</v>
      </c>
      <c r="HA462" s="6">
        <v>0</v>
      </c>
      <c r="HB462" s="6">
        <v>0</v>
      </c>
      <c r="HC462" s="6">
        <v>0</v>
      </c>
      <c r="ME462" s="7"/>
    </row>
    <row r="463" spans="2:343" x14ac:dyDescent="0.2">
      <c r="B463" s="34" t="s">
        <v>30</v>
      </c>
      <c r="C463" s="6">
        <v>0.49975100000003292</v>
      </c>
      <c r="D463" s="6">
        <v>0.49975100000003292</v>
      </c>
      <c r="E463" s="6">
        <v>0.49975100000003292</v>
      </c>
      <c r="F463" s="6">
        <v>0.49975100000003292</v>
      </c>
      <c r="G463" s="6">
        <v>0.49975100000003292</v>
      </c>
      <c r="H463" s="6">
        <v>0.49975100000003292</v>
      </c>
      <c r="I463" s="6">
        <v>0.49975100000003292</v>
      </c>
      <c r="J463" s="6">
        <v>0.49975100000003292</v>
      </c>
      <c r="K463" s="6">
        <v>0.49975100000003292</v>
      </c>
      <c r="L463" s="6">
        <v>0.49975100000003292</v>
      </c>
      <c r="M463" s="6">
        <v>0.49975100000003292</v>
      </c>
      <c r="N463" s="6">
        <v>0.49975100000003292</v>
      </c>
      <c r="O463" s="6">
        <v>0.49975100000003292</v>
      </c>
      <c r="P463" s="6">
        <v>0.49975100000003292</v>
      </c>
      <c r="Q463" s="6">
        <v>0.49975100000003292</v>
      </c>
      <c r="R463" s="6">
        <v>0.49975100000003292</v>
      </c>
      <c r="S463" s="6">
        <v>0.49975100000003292</v>
      </c>
      <c r="T463" s="6">
        <v>0.49975100000003292</v>
      </c>
      <c r="U463" s="6">
        <v>0.49975100000003292</v>
      </c>
      <c r="V463" s="6">
        <v>0.49975100000003292</v>
      </c>
      <c r="W463" s="6">
        <v>0.49975100000003292</v>
      </c>
      <c r="X463" s="6">
        <v>0.49975100000003292</v>
      </c>
      <c r="Y463" s="6">
        <v>0.49975100000003292</v>
      </c>
      <c r="Z463" s="6">
        <v>0.49975100000003292</v>
      </c>
      <c r="AA463" s="6">
        <v>0.49975100000003292</v>
      </c>
      <c r="AB463" s="6">
        <v>0.49975100000003292</v>
      </c>
      <c r="AC463" s="6">
        <v>0.49975100000003292</v>
      </c>
      <c r="AD463" s="6">
        <v>0.49975100000003292</v>
      </c>
      <c r="AE463" s="6">
        <v>0.49975100000003292</v>
      </c>
      <c r="AF463" s="6">
        <v>0.49975100000003292</v>
      </c>
      <c r="AG463" s="6">
        <v>0.49975100000003292</v>
      </c>
      <c r="AH463" s="6">
        <v>0.49975100000003292</v>
      </c>
      <c r="AI463" s="6">
        <v>0.49975100000003292</v>
      </c>
      <c r="AJ463" s="6">
        <v>0.49975100000003292</v>
      </c>
      <c r="AK463" s="6">
        <v>0.49975100000003292</v>
      </c>
      <c r="AL463" s="6">
        <v>0.49975100000003292</v>
      </c>
      <c r="AM463" s="6">
        <v>0.49975100000003292</v>
      </c>
      <c r="AN463" s="6">
        <v>0.49975100000003292</v>
      </c>
      <c r="AO463" s="6">
        <v>0.49975100000003292</v>
      </c>
      <c r="AP463" s="6">
        <v>0.49975100000003292</v>
      </c>
      <c r="AQ463" s="6">
        <v>0.49975100000003292</v>
      </c>
      <c r="AR463" s="6">
        <v>0.49975100000003292</v>
      </c>
      <c r="AS463" s="6">
        <v>0.49975100000003292</v>
      </c>
      <c r="AT463" s="6">
        <v>0.49975100000003292</v>
      </c>
      <c r="AU463" s="6">
        <v>0.49975100000003292</v>
      </c>
      <c r="AV463" s="6">
        <v>0.49975100000003292</v>
      </c>
      <c r="AW463" s="6">
        <v>0.49975100000003292</v>
      </c>
      <c r="AX463" s="6">
        <v>0.49975100000003292</v>
      </c>
      <c r="AY463" s="6">
        <v>0.49975100000003292</v>
      </c>
      <c r="AZ463" s="6">
        <v>0.49975100000003292</v>
      </c>
      <c r="BA463" s="6">
        <v>0.49975100000003292</v>
      </c>
      <c r="BB463" s="6">
        <v>0.49975100000003292</v>
      </c>
      <c r="BC463" s="6">
        <v>0.49975100000003292</v>
      </c>
      <c r="BD463" s="6">
        <v>0</v>
      </c>
      <c r="BE463" s="6">
        <v>0</v>
      </c>
      <c r="BF463" s="6">
        <v>0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6">
        <v>0</v>
      </c>
      <c r="BT463" s="6">
        <v>0</v>
      </c>
      <c r="BU463" s="6">
        <v>0</v>
      </c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</v>
      </c>
      <c r="CR463" s="6">
        <v>0</v>
      </c>
      <c r="CS463" s="6">
        <v>0</v>
      </c>
      <c r="CT463" s="6">
        <v>0</v>
      </c>
      <c r="CU463" s="6">
        <v>0</v>
      </c>
      <c r="CV463" s="6">
        <v>0</v>
      </c>
      <c r="CW463" s="6">
        <v>0</v>
      </c>
      <c r="CX463" s="6">
        <v>0</v>
      </c>
      <c r="CY463" s="6">
        <v>0</v>
      </c>
      <c r="CZ463" s="6">
        <v>0</v>
      </c>
      <c r="DA463" s="6">
        <v>0</v>
      </c>
      <c r="DB463" s="6">
        <v>0</v>
      </c>
      <c r="DC463" s="6">
        <v>0</v>
      </c>
      <c r="DD463" s="6">
        <v>0</v>
      </c>
      <c r="DE463" s="6">
        <v>0</v>
      </c>
      <c r="DF463" s="6">
        <v>0</v>
      </c>
      <c r="DG463" s="6">
        <v>0</v>
      </c>
      <c r="DH463" s="6">
        <v>0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0</v>
      </c>
      <c r="EN463" s="6">
        <v>0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0</v>
      </c>
      <c r="FG463" s="6">
        <v>0</v>
      </c>
      <c r="FH463" s="6">
        <v>0</v>
      </c>
      <c r="FI463" s="6">
        <v>0</v>
      </c>
      <c r="FJ463" s="6">
        <v>0</v>
      </c>
      <c r="FK463" s="6">
        <v>0</v>
      </c>
      <c r="FL463" s="6">
        <v>0</v>
      </c>
      <c r="FM463" s="6">
        <v>0</v>
      </c>
      <c r="FN463" s="6">
        <v>0</v>
      </c>
      <c r="FO463" s="6">
        <v>0</v>
      </c>
      <c r="FP463" s="6">
        <v>0</v>
      </c>
      <c r="FQ463" s="6">
        <v>0</v>
      </c>
      <c r="FR463" s="6">
        <v>0</v>
      </c>
      <c r="FS463" s="6">
        <v>0</v>
      </c>
      <c r="FT463" s="6">
        <v>0</v>
      </c>
      <c r="FU463" s="6">
        <v>0</v>
      </c>
      <c r="FV463" s="6">
        <v>0</v>
      </c>
      <c r="FW463" s="6">
        <v>0</v>
      </c>
      <c r="FX463" s="6">
        <v>0</v>
      </c>
      <c r="FY463" s="6">
        <v>0</v>
      </c>
      <c r="FZ463" s="6">
        <v>0</v>
      </c>
      <c r="GA463" s="6">
        <v>0</v>
      </c>
      <c r="GB463" s="6">
        <v>0</v>
      </c>
      <c r="GC463" s="6">
        <v>0</v>
      </c>
      <c r="GD463" s="6">
        <v>0</v>
      </c>
      <c r="GE463" s="6">
        <v>0</v>
      </c>
      <c r="GF463" s="6">
        <v>0</v>
      </c>
      <c r="GG463" s="6">
        <v>0</v>
      </c>
      <c r="GH463" s="6">
        <v>0</v>
      </c>
      <c r="GI463" s="6">
        <v>0</v>
      </c>
      <c r="GJ463" s="6">
        <v>0</v>
      </c>
      <c r="GK463" s="6">
        <v>0</v>
      </c>
      <c r="GL463" s="6">
        <v>0</v>
      </c>
      <c r="GM463" s="6">
        <v>0</v>
      </c>
      <c r="GN463" s="6">
        <v>0</v>
      </c>
      <c r="GO463" s="6">
        <v>0</v>
      </c>
      <c r="GP463" s="6">
        <v>0</v>
      </c>
      <c r="GQ463" s="6">
        <v>0</v>
      </c>
      <c r="GR463" s="6">
        <v>0</v>
      </c>
      <c r="GS463" s="6">
        <v>0</v>
      </c>
      <c r="GT463" s="6">
        <v>0</v>
      </c>
      <c r="GU463" s="6">
        <v>0</v>
      </c>
      <c r="GV463" s="6">
        <v>0</v>
      </c>
      <c r="GW463" s="6">
        <v>0</v>
      </c>
      <c r="GX463" s="6">
        <v>0</v>
      </c>
      <c r="GY463" s="6">
        <v>0</v>
      </c>
      <c r="GZ463" s="6">
        <v>0</v>
      </c>
      <c r="HA463" s="6">
        <v>0</v>
      </c>
      <c r="HB463" s="6">
        <v>0</v>
      </c>
      <c r="HC463" s="6">
        <v>0</v>
      </c>
      <c r="ME463" s="7"/>
    </row>
    <row r="464" spans="2:343" x14ac:dyDescent="0.2">
      <c r="B464" s="34" t="s">
        <v>7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0</v>
      </c>
      <c r="BF464" s="6">
        <v>0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6">
        <v>0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0</v>
      </c>
      <c r="CI464" s="6">
        <v>0</v>
      </c>
      <c r="CJ464" s="6">
        <v>0</v>
      </c>
      <c r="CK464" s="6">
        <v>0</v>
      </c>
      <c r="CL464" s="6">
        <v>0</v>
      </c>
      <c r="CM464" s="6">
        <v>0</v>
      </c>
      <c r="CN464" s="6">
        <v>0</v>
      </c>
      <c r="CO464" s="6">
        <v>0</v>
      </c>
      <c r="CP464" s="6">
        <v>0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  <c r="FO464" s="6">
        <v>0</v>
      </c>
      <c r="FP464" s="6">
        <v>0</v>
      </c>
      <c r="FQ464" s="6">
        <v>0</v>
      </c>
      <c r="FR464" s="6">
        <v>0</v>
      </c>
      <c r="FS464" s="6">
        <v>0</v>
      </c>
      <c r="FT464" s="6">
        <v>0</v>
      </c>
      <c r="FU464" s="6">
        <v>0</v>
      </c>
      <c r="FV464" s="6">
        <v>0</v>
      </c>
      <c r="FW464" s="6">
        <v>0</v>
      </c>
      <c r="FX464" s="6">
        <v>0</v>
      </c>
      <c r="FY464" s="6">
        <v>0</v>
      </c>
      <c r="FZ464" s="6">
        <v>0</v>
      </c>
      <c r="GA464" s="6">
        <v>0</v>
      </c>
      <c r="GB464" s="6">
        <v>0</v>
      </c>
      <c r="GC464" s="6">
        <v>0</v>
      </c>
      <c r="GD464" s="6">
        <v>0</v>
      </c>
      <c r="GE464" s="6">
        <v>0</v>
      </c>
      <c r="GF464" s="6">
        <v>0</v>
      </c>
      <c r="GG464" s="6">
        <v>0</v>
      </c>
      <c r="GH464" s="6">
        <v>0</v>
      </c>
      <c r="GI464" s="6">
        <v>0</v>
      </c>
      <c r="GJ464" s="6">
        <v>0</v>
      </c>
      <c r="GK464" s="6">
        <v>0</v>
      </c>
      <c r="GL464" s="6">
        <v>0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0</v>
      </c>
      <c r="GY464" s="6">
        <v>0</v>
      </c>
      <c r="GZ464" s="6">
        <v>0</v>
      </c>
      <c r="HA464" s="6">
        <v>0</v>
      </c>
      <c r="HB464" s="6">
        <v>0</v>
      </c>
      <c r="HC464" s="6">
        <v>0</v>
      </c>
      <c r="ME464" s="7"/>
    </row>
    <row r="465" spans="2:343" x14ac:dyDescent="0.2">
      <c r="B465" s="34" t="s">
        <v>8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0</v>
      </c>
      <c r="BF465" s="6">
        <v>0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6">
        <v>0</v>
      </c>
      <c r="BT465" s="6">
        <v>0</v>
      </c>
      <c r="BU465" s="6">
        <v>0</v>
      </c>
      <c r="BV465" s="6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0</v>
      </c>
      <c r="CL465" s="6">
        <v>0</v>
      </c>
      <c r="CM465" s="6">
        <v>0</v>
      </c>
      <c r="CN465" s="6">
        <v>0</v>
      </c>
      <c r="CO465" s="6">
        <v>0</v>
      </c>
      <c r="CP465" s="6">
        <v>0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  <c r="FO465" s="6">
        <v>0</v>
      </c>
      <c r="FP465" s="6">
        <v>0</v>
      </c>
      <c r="FQ465" s="6">
        <v>0</v>
      </c>
      <c r="FR465" s="6">
        <v>0</v>
      </c>
      <c r="FS465" s="6">
        <v>0</v>
      </c>
      <c r="FT465" s="6">
        <v>0</v>
      </c>
      <c r="FU465" s="6">
        <v>0</v>
      </c>
      <c r="FV465" s="6">
        <v>0</v>
      </c>
      <c r="FW465" s="6">
        <v>0</v>
      </c>
      <c r="FX465" s="6">
        <v>0</v>
      </c>
      <c r="FY465" s="6">
        <v>0</v>
      </c>
      <c r="FZ465" s="6">
        <v>0</v>
      </c>
      <c r="GA465" s="6">
        <v>0</v>
      </c>
      <c r="GB465" s="6">
        <v>0</v>
      </c>
      <c r="GC465" s="6">
        <v>0</v>
      </c>
      <c r="GD465" s="6">
        <v>0</v>
      </c>
      <c r="GE465" s="6">
        <v>0</v>
      </c>
      <c r="GF465" s="6">
        <v>0</v>
      </c>
      <c r="GG465" s="6">
        <v>0</v>
      </c>
      <c r="GH465" s="6">
        <v>0</v>
      </c>
      <c r="GI465" s="6">
        <v>0</v>
      </c>
      <c r="GJ465" s="6">
        <v>0</v>
      </c>
      <c r="GK465" s="6">
        <v>0</v>
      </c>
      <c r="GL465" s="6">
        <v>0</v>
      </c>
      <c r="GM465" s="6">
        <v>0</v>
      </c>
      <c r="GN465" s="6">
        <v>0</v>
      </c>
      <c r="GO465" s="6">
        <v>0</v>
      </c>
      <c r="GP465" s="6">
        <v>0</v>
      </c>
      <c r="GQ465" s="6">
        <v>0</v>
      </c>
      <c r="GR465" s="6">
        <v>0</v>
      </c>
      <c r="GS465" s="6">
        <v>0</v>
      </c>
      <c r="GT465" s="6">
        <v>0</v>
      </c>
      <c r="GU465" s="6">
        <v>0</v>
      </c>
      <c r="GV465" s="6">
        <v>0</v>
      </c>
      <c r="GW465" s="6">
        <v>0</v>
      </c>
      <c r="GX465" s="6">
        <v>0</v>
      </c>
      <c r="GY465" s="6">
        <v>0</v>
      </c>
      <c r="GZ465" s="6">
        <v>0</v>
      </c>
      <c r="HA465" s="6">
        <v>0</v>
      </c>
      <c r="HB465" s="6">
        <v>0</v>
      </c>
      <c r="HC465" s="6">
        <v>0</v>
      </c>
      <c r="ME465" s="7"/>
    </row>
    <row r="466" spans="2:343" x14ac:dyDescent="0.2">
      <c r="B466" s="34" t="s">
        <v>9</v>
      </c>
      <c r="C466" s="6">
        <v>1633.14</v>
      </c>
      <c r="D466" s="6">
        <v>1267.48</v>
      </c>
      <c r="E466" s="6">
        <v>1519.3</v>
      </c>
      <c r="F466" s="6">
        <v>1527.78</v>
      </c>
      <c r="G466" s="6">
        <v>1527.25</v>
      </c>
      <c r="H466" s="6">
        <v>1523.04</v>
      </c>
      <c r="I466" s="6">
        <v>1530</v>
      </c>
      <c r="J466" s="6">
        <v>1528.99</v>
      </c>
      <c r="K466" s="6">
        <v>1529.39</v>
      </c>
      <c r="L466" s="6">
        <v>1532.15</v>
      </c>
      <c r="M466" s="6">
        <v>1526.27</v>
      </c>
      <c r="N466" s="6">
        <v>1528.61</v>
      </c>
      <c r="O466" s="6">
        <v>1534.2</v>
      </c>
      <c r="P466" s="6">
        <v>1544.75</v>
      </c>
      <c r="Q466" s="6">
        <v>1535.2</v>
      </c>
      <c r="R466" s="6">
        <v>1549.71</v>
      </c>
      <c r="S466" s="6">
        <v>1536.87</v>
      </c>
      <c r="T466" s="6">
        <v>1552.75</v>
      </c>
      <c r="U466" s="6">
        <v>1542.58</v>
      </c>
      <c r="V466" s="6">
        <v>1547.48</v>
      </c>
      <c r="W466" s="6">
        <v>1543.42</v>
      </c>
      <c r="X466" s="6">
        <v>1550.56</v>
      </c>
      <c r="Y466" s="6">
        <v>1859.42</v>
      </c>
      <c r="Z466" s="6">
        <v>1859.53</v>
      </c>
      <c r="AA466" s="6">
        <v>1864.17</v>
      </c>
      <c r="AB466" s="6">
        <v>1938.57</v>
      </c>
      <c r="AC466" s="6">
        <v>2114.58</v>
      </c>
      <c r="AD466" s="6">
        <v>2331.64</v>
      </c>
      <c r="AE466" s="6">
        <v>2571.6799999999998</v>
      </c>
      <c r="AF466" s="6">
        <v>2856.55</v>
      </c>
      <c r="AG466" s="6">
        <v>3053.25</v>
      </c>
      <c r="AH466" s="6">
        <v>3223.32</v>
      </c>
      <c r="AI466" s="6">
        <v>3295.38</v>
      </c>
      <c r="AJ466" s="6">
        <v>3489.9</v>
      </c>
      <c r="AK466" s="6">
        <v>3855.96</v>
      </c>
      <c r="AL466" s="6">
        <v>3963.67</v>
      </c>
      <c r="AM466" s="6">
        <v>4027.34</v>
      </c>
      <c r="AN466" s="6">
        <v>4092.45</v>
      </c>
      <c r="AO466" s="6">
        <v>4370.6400000000003</v>
      </c>
      <c r="AP466" s="6">
        <v>4575.28</v>
      </c>
      <c r="AQ466" s="6">
        <v>4726.83</v>
      </c>
      <c r="AR466" s="6">
        <v>4996.25</v>
      </c>
      <c r="AS466" s="6">
        <v>4930.97</v>
      </c>
      <c r="AT466" s="6">
        <v>5025.22</v>
      </c>
      <c r="AU466" s="6">
        <v>5185.46</v>
      </c>
      <c r="AV466" s="6">
        <v>5186.53</v>
      </c>
      <c r="AW466" s="6">
        <v>5414.71</v>
      </c>
      <c r="AX466" s="6">
        <v>5427.08</v>
      </c>
      <c r="AY466" s="6">
        <v>5216.68</v>
      </c>
      <c r="AZ466" s="6">
        <v>5572.58</v>
      </c>
      <c r="BA466" s="6">
        <v>5457.5</v>
      </c>
      <c r="BB466" s="6">
        <v>5657.21</v>
      </c>
      <c r="BC466" s="6">
        <v>5791.48</v>
      </c>
      <c r="BD466" s="6">
        <v>5919.21</v>
      </c>
      <c r="BE466" s="6">
        <v>6024.73</v>
      </c>
      <c r="BF466" s="6">
        <v>5941.24</v>
      </c>
      <c r="BG466" s="6">
        <v>5919.72</v>
      </c>
      <c r="BH466" s="6">
        <v>5877.61</v>
      </c>
      <c r="BI466" s="6">
        <v>5952.8</v>
      </c>
      <c r="BJ466" s="6">
        <v>6036.89</v>
      </c>
      <c r="BK466" s="6">
        <v>6093.31</v>
      </c>
      <c r="BL466" s="6">
        <v>6143.91</v>
      </c>
      <c r="BM466" s="6">
        <v>6153.76</v>
      </c>
      <c r="BN466" s="6">
        <v>6197.33</v>
      </c>
      <c r="BO466" s="6">
        <v>6200.97</v>
      </c>
      <c r="BP466" s="6">
        <v>6222.43</v>
      </c>
      <c r="BQ466" s="6">
        <v>6222.83</v>
      </c>
      <c r="BR466" s="6">
        <v>1876.73</v>
      </c>
      <c r="BS466" s="6">
        <v>2002.14</v>
      </c>
      <c r="BT466" s="6">
        <v>2010.35</v>
      </c>
      <c r="BU466" s="6">
        <v>1736.83</v>
      </c>
      <c r="BV466" s="6">
        <v>1734.6</v>
      </c>
      <c r="BW466" s="6">
        <v>1738.17</v>
      </c>
      <c r="BX466" s="6">
        <v>1735.36</v>
      </c>
      <c r="BY466" s="6">
        <v>1732.62</v>
      </c>
      <c r="BZ466" s="6">
        <v>1728.06</v>
      </c>
      <c r="CA466" s="6">
        <v>1737.46</v>
      </c>
      <c r="CB466" s="6">
        <v>1412.67</v>
      </c>
      <c r="CC466" s="6">
        <v>1734.76</v>
      </c>
      <c r="CD466" s="6">
        <v>1735.29</v>
      </c>
      <c r="CE466" s="6">
        <v>1546.34</v>
      </c>
      <c r="CF466" s="6">
        <v>1555.7</v>
      </c>
      <c r="CG466" s="6">
        <v>1558.63</v>
      </c>
      <c r="CH466" s="6">
        <v>1562.03</v>
      </c>
      <c r="CI466" s="6">
        <v>1564.71</v>
      </c>
      <c r="CJ466" s="6">
        <v>1549.22</v>
      </c>
      <c r="CK466" s="6">
        <v>1553.47</v>
      </c>
      <c r="CL466" s="6">
        <v>1552.7</v>
      </c>
      <c r="CM466" s="6">
        <v>1561.69</v>
      </c>
      <c r="CN466" s="6">
        <v>1565.32</v>
      </c>
      <c r="CO466" s="6">
        <v>1567.14</v>
      </c>
      <c r="CP466" s="6">
        <v>1564.12</v>
      </c>
      <c r="CQ466" s="6">
        <v>1576.25</v>
      </c>
      <c r="CR466" s="6">
        <v>1602.64</v>
      </c>
      <c r="CS466" s="6">
        <v>1794.86</v>
      </c>
      <c r="CT466" s="6">
        <v>1584.06</v>
      </c>
      <c r="CU466" s="6">
        <v>1592.8</v>
      </c>
      <c r="CV466" s="6">
        <v>1592.02</v>
      </c>
      <c r="CW466" s="6">
        <v>1403.68</v>
      </c>
      <c r="CX466" s="6">
        <v>1597.88</v>
      </c>
      <c r="CY466" s="6">
        <v>1600.76</v>
      </c>
      <c r="CZ466" s="6">
        <v>1610.52</v>
      </c>
      <c r="DA466" s="6">
        <v>1938.93</v>
      </c>
      <c r="DB466" s="6">
        <v>1939.66</v>
      </c>
      <c r="DC466" s="6">
        <v>1611.85</v>
      </c>
      <c r="DD466" s="6">
        <v>1623.85</v>
      </c>
      <c r="DE466" s="6">
        <v>2106.1</v>
      </c>
      <c r="DF466" s="6">
        <v>2665.08</v>
      </c>
      <c r="DG466" s="6">
        <v>2731.43</v>
      </c>
      <c r="DH466" s="6">
        <v>2733.25</v>
      </c>
      <c r="DI466" s="6">
        <v>2735.68</v>
      </c>
      <c r="DJ466" s="6">
        <v>2735.73</v>
      </c>
      <c r="DK466" s="6">
        <v>2034.84</v>
      </c>
      <c r="DL466" s="6">
        <v>2035.73</v>
      </c>
      <c r="DM466" s="6">
        <v>2232.6</v>
      </c>
      <c r="DN466" s="6">
        <v>2096.11</v>
      </c>
      <c r="DO466" s="6">
        <v>2044.79</v>
      </c>
      <c r="DP466" s="6">
        <v>2035.69</v>
      </c>
      <c r="DQ466" s="6">
        <v>2157.64</v>
      </c>
      <c r="DR466" s="6">
        <v>2137.61</v>
      </c>
      <c r="DS466" s="6">
        <v>2026.03</v>
      </c>
      <c r="DT466" s="6">
        <v>2039.28</v>
      </c>
      <c r="DU466" s="6">
        <v>2045.11</v>
      </c>
      <c r="DV466" s="6">
        <v>2047.59</v>
      </c>
      <c r="DW466" s="6">
        <v>2605.4299999999998</v>
      </c>
      <c r="DX466" s="6">
        <v>2607.36</v>
      </c>
      <c r="DY466" s="6">
        <v>2014.91</v>
      </c>
      <c r="DZ466" s="6">
        <v>2016.26</v>
      </c>
      <c r="EA466" s="6">
        <v>2017.17</v>
      </c>
      <c r="EB466" s="6">
        <v>2021.81</v>
      </c>
      <c r="EC466" s="6">
        <v>2204.23</v>
      </c>
      <c r="ED466" s="6">
        <v>2177.2399999999998</v>
      </c>
      <c r="EE466" s="6">
        <v>2047.46</v>
      </c>
      <c r="EF466" s="6">
        <v>2798.84</v>
      </c>
      <c r="EG466" s="6">
        <v>2803.12</v>
      </c>
      <c r="EH466" s="6">
        <v>2813.18</v>
      </c>
      <c r="EI466" s="6">
        <v>2814.35</v>
      </c>
      <c r="EJ466" s="6">
        <v>2815.44</v>
      </c>
      <c r="EK466" s="6">
        <v>2818.08</v>
      </c>
      <c r="EL466" s="6">
        <v>2824.12</v>
      </c>
      <c r="EM466" s="6">
        <v>2824.83</v>
      </c>
      <c r="EN466" s="6">
        <v>2826.53</v>
      </c>
      <c r="EO466" s="6">
        <v>2829.9</v>
      </c>
      <c r="EP466" s="6">
        <v>2866.39</v>
      </c>
      <c r="EQ466" s="6">
        <v>2879.79</v>
      </c>
      <c r="ER466" s="6">
        <v>2882.29</v>
      </c>
      <c r="ES466" s="6">
        <v>2882.28</v>
      </c>
      <c r="ET466" s="6">
        <v>2903</v>
      </c>
      <c r="EU466" s="6">
        <v>2911.98</v>
      </c>
      <c r="EV466" s="6">
        <v>2921.83</v>
      </c>
      <c r="EW466" s="6">
        <v>2927.99</v>
      </c>
      <c r="EX466" s="6">
        <v>2936.24</v>
      </c>
      <c r="EY466" s="6">
        <v>2938.15</v>
      </c>
      <c r="EZ466" s="6">
        <v>2944.2</v>
      </c>
      <c r="FA466" s="6">
        <v>2945.87</v>
      </c>
      <c r="FB466" s="6">
        <v>2953.2</v>
      </c>
      <c r="FC466" s="6">
        <v>2935.92</v>
      </c>
      <c r="FD466" s="6">
        <v>2936.89</v>
      </c>
      <c r="FE466" s="6">
        <v>2945.31</v>
      </c>
      <c r="FF466" s="6">
        <v>2939.82</v>
      </c>
      <c r="FG466" s="6">
        <v>3029.4</v>
      </c>
      <c r="FH466" s="6">
        <v>3370.67</v>
      </c>
      <c r="FI466" s="6">
        <v>3371.78</v>
      </c>
      <c r="FJ466" s="6">
        <v>3368.48</v>
      </c>
      <c r="FK466" s="6">
        <v>1388.7</v>
      </c>
      <c r="FL466" s="6">
        <v>1396.73</v>
      </c>
      <c r="FM466" s="6">
        <v>1368.06</v>
      </c>
      <c r="FN466" s="6">
        <v>2326.48</v>
      </c>
      <c r="FO466" s="6">
        <v>1369.08</v>
      </c>
      <c r="FP466" s="6">
        <v>1363.13</v>
      </c>
      <c r="FQ466" s="6">
        <v>1374.73</v>
      </c>
      <c r="FR466" s="6">
        <v>1383.47</v>
      </c>
      <c r="FS466" s="6">
        <v>1385.87</v>
      </c>
      <c r="FT466" s="6">
        <v>1396.85</v>
      </c>
      <c r="FU466" s="6">
        <v>1381.66</v>
      </c>
      <c r="FV466" s="6">
        <v>1424.18</v>
      </c>
      <c r="FW466" s="6">
        <v>1425.24</v>
      </c>
      <c r="FX466" s="6">
        <v>1429.41</v>
      </c>
      <c r="FY466" s="6">
        <v>1437.1</v>
      </c>
      <c r="FZ466" s="6">
        <v>1440.68</v>
      </c>
      <c r="GA466" s="6">
        <v>1442.51</v>
      </c>
      <c r="GB466" s="6">
        <v>1450.56</v>
      </c>
      <c r="GC466" s="6">
        <v>1457.13</v>
      </c>
      <c r="GD466" s="6">
        <v>1466.35</v>
      </c>
      <c r="GE466" s="6">
        <v>1472.6</v>
      </c>
      <c r="GF466" s="6">
        <v>1482.78</v>
      </c>
      <c r="GG466" s="6">
        <v>1486.24</v>
      </c>
      <c r="GH466" s="6">
        <v>1487.5</v>
      </c>
      <c r="GI466" s="6">
        <v>1493.88</v>
      </c>
      <c r="GJ466" s="6">
        <v>1493.71</v>
      </c>
      <c r="GK466" s="6">
        <v>1508.78</v>
      </c>
      <c r="GL466" s="6">
        <v>1516.14</v>
      </c>
      <c r="GM466" s="6">
        <v>1522.98</v>
      </c>
      <c r="GN466" s="6">
        <v>1517.5</v>
      </c>
      <c r="GO466" s="6">
        <v>1519.75</v>
      </c>
      <c r="GP466" s="6">
        <v>1799.65</v>
      </c>
      <c r="GQ466" s="6">
        <v>1512.77</v>
      </c>
      <c r="GR466" s="6">
        <v>1512.77</v>
      </c>
      <c r="GS466" s="6">
        <v>1515.37</v>
      </c>
      <c r="GT466" s="6">
        <v>1518.97</v>
      </c>
      <c r="GU466" s="6">
        <v>1511.42</v>
      </c>
      <c r="GV466" s="6">
        <v>1516.97</v>
      </c>
      <c r="GW466" s="6">
        <v>1523.15</v>
      </c>
      <c r="GX466" s="6">
        <v>1504.44</v>
      </c>
      <c r="GY466" s="6">
        <v>1511.39</v>
      </c>
      <c r="GZ466" s="6">
        <v>1509.24</v>
      </c>
      <c r="HA466" s="6">
        <v>1508.1</v>
      </c>
      <c r="HB466" s="6">
        <v>1505.91</v>
      </c>
      <c r="HC466" s="6">
        <v>1525.28</v>
      </c>
      <c r="ME466" s="7"/>
    </row>
    <row r="467" spans="2:343" x14ac:dyDescent="0.2">
      <c r="B467" s="11"/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6">
        <v>0</v>
      </c>
      <c r="HC467" s="6">
        <v>0</v>
      </c>
      <c r="ME467" s="7"/>
    </row>
    <row r="468" spans="2:343" x14ac:dyDescent="0.2">
      <c r="B468" s="33" t="s">
        <v>10</v>
      </c>
      <c r="C468" s="6">
        <v>22.73</v>
      </c>
      <c r="D468" s="6">
        <v>22.27</v>
      </c>
      <c r="E468" s="6">
        <v>72.81</v>
      </c>
      <c r="F468" s="6">
        <v>20.47</v>
      </c>
      <c r="G468" s="6">
        <v>70.94</v>
      </c>
      <c r="H468" s="6">
        <v>67.14</v>
      </c>
      <c r="I468" s="6">
        <v>13.72</v>
      </c>
      <c r="J468" s="6">
        <v>12.41</v>
      </c>
      <c r="K468" s="6">
        <v>17.440000000000001</v>
      </c>
      <c r="L468" s="6">
        <v>11.36</v>
      </c>
      <c r="M468" s="6">
        <v>14</v>
      </c>
      <c r="N468" s="6">
        <v>15.8</v>
      </c>
      <c r="O468" s="6">
        <v>31.32</v>
      </c>
      <c r="P468" s="6">
        <v>44.34</v>
      </c>
      <c r="Q468" s="6">
        <v>14.17</v>
      </c>
      <c r="R468" s="6">
        <v>9.99</v>
      </c>
      <c r="S468" s="6">
        <v>17.920000000000002</v>
      </c>
      <c r="T468" s="6">
        <v>15.6</v>
      </c>
      <c r="U468" s="6">
        <v>10.84</v>
      </c>
      <c r="V468" s="6">
        <v>482.29</v>
      </c>
      <c r="W468" s="6">
        <v>29.68</v>
      </c>
      <c r="X468" s="6">
        <v>10.3</v>
      </c>
      <c r="Y468" s="6">
        <v>14.07</v>
      </c>
      <c r="Z468" s="6">
        <v>18.75</v>
      </c>
      <c r="AA468" s="6">
        <v>133.53</v>
      </c>
      <c r="AB468" s="6">
        <v>14.93</v>
      </c>
      <c r="AC468" s="6">
        <v>15.46</v>
      </c>
      <c r="AD468" s="6">
        <v>13.82</v>
      </c>
      <c r="AE468" s="6">
        <v>816.45</v>
      </c>
      <c r="AF468" s="6">
        <v>12.6</v>
      </c>
      <c r="AG468" s="6">
        <v>15.46</v>
      </c>
      <c r="AH468" s="6">
        <v>24.29</v>
      </c>
      <c r="AI468" s="6">
        <v>518.37</v>
      </c>
      <c r="AJ468" s="6">
        <v>65.17</v>
      </c>
      <c r="AK468" s="6">
        <v>65.91</v>
      </c>
      <c r="AL468" s="6">
        <v>311.81</v>
      </c>
      <c r="AM468" s="6">
        <v>659.35</v>
      </c>
      <c r="AN468" s="6">
        <v>509.31</v>
      </c>
      <c r="AO468" s="6">
        <v>18.010000000000002</v>
      </c>
      <c r="AP468" s="6">
        <v>26.35</v>
      </c>
      <c r="AQ468" s="6">
        <v>32.49</v>
      </c>
      <c r="AR468" s="6">
        <v>10.15</v>
      </c>
      <c r="AS468" s="6">
        <v>11.19</v>
      </c>
      <c r="AT468" s="6">
        <v>14.31</v>
      </c>
      <c r="AU468" s="6">
        <v>68.290000000000006</v>
      </c>
      <c r="AV468" s="6">
        <v>10.28</v>
      </c>
      <c r="AW468" s="6">
        <v>21.74</v>
      </c>
      <c r="AX468" s="6">
        <v>10.84</v>
      </c>
      <c r="AY468" s="6">
        <v>62.86</v>
      </c>
      <c r="AZ468" s="6">
        <v>171.37</v>
      </c>
      <c r="BA468" s="6">
        <v>882.71</v>
      </c>
      <c r="BB468" s="6">
        <v>1389.77</v>
      </c>
      <c r="BC468" s="6">
        <v>1159.06</v>
      </c>
      <c r="BD468" s="6">
        <v>474.86</v>
      </c>
      <c r="BE468" s="6">
        <v>324.23</v>
      </c>
      <c r="BF468" s="6">
        <v>2031</v>
      </c>
      <c r="BG468" s="6">
        <v>1320.46</v>
      </c>
      <c r="BH468" s="6">
        <v>3304.93</v>
      </c>
      <c r="BI468" s="6">
        <v>6391.52</v>
      </c>
      <c r="BJ468" s="6">
        <v>3593.01</v>
      </c>
      <c r="BK468" s="6">
        <v>674.81</v>
      </c>
      <c r="BL468" s="6">
        <v>637.80999999999995</v>
      </c>
      <c r="BM468" s="6">
        <v>1034.0899999999999</v>
      </c>
      <c r="BN468" s="6">
        <v>597.4</v>
      </c>
      <c r="BO468" s="6">
        <v>759.07</v>
      </c>
      <c r="BP468" s="6">
        <v>98.47</v>
      </c>
      <c r="BQ468" s="6">
        <v>206.38</v>
      </c>
      <c r="BR468" s="6">
        <v>317.97000000000003</v>
      </c>
      <c r="BS468" s="6">
        <v>13.69</v>
      </c>
      <c r="BT468" s="6">
        <v>33.78</v>
      </c>
      <c r="BU468" s="6">
        <v>12.99</v>
      </c>
      <c r="BV468" s="6">
        <v>13.62</v>
      </c>
      <c r="BW468" s="6">
        <v>125.63</v>
      </c>
      <c r="BX468" s="6">
        <v>13.36</v>
      </c>
      <c r="BY468" s="6">
        <v>25.28</v>
      </c>
      <c r="BZ468" s="6">
        <v>13.34</v>
      </c>
      <c r="CA468" s="6">
        <v>15.55</v>
      </c>
      <c r="CB468" s="6">
        <v>2229.3200000000002</v>
      </c>
      <c r="CC468" s="6">
        <v>1423.16</v>
      </c>
      <c r="CD468" s="6">
        <v>2261.71</v>
      </c>
      <c r="CE468" s="6">
        <v>1650.56</v>
      </c>
      <c r="CF468" s="6">
        <v>1966</v>
      </c>
      <c r="CG468" s="6">
        <v>2070.81</v>
      </c>
      <c r="CH468" s="6">
        <v>2186.36</v>
      </c>
      <c r="CI468" s="6">
        <v>2445.27</v>
      </c>
      <c r="CJ468" s="6">
        <v>2360.85</v>
      </c>
      <c r="CK468" s="6">
        <v>2615.7600000000002</v>
      </c>
      <c r="CL468" s="6">
        <v>1985.75</v>
      </c>
      <c r="CM468" s="6">
        <v>2688.76</v>
      </c>
      <c r="CN468" s="6">
        <v>2644.15</v>
      </c>
      <c r="CO468" s="6">
        <v>1756.76</v>
      </c>
      <c r="CP468" s="6">
        <v>1697.6</v>
      </c>
      <c r="CQ468" s="6">
        <v>2228.65</v>
      </c>
      <c r="CR468" s="6">
        <v>2090.42</v>
      </c>
      <c r="CS468" s="6">
        <v>2725.09</v>
      </c>
      <c r="CT468" s="6">
        <v>1940.86</v>
      </c>
      <c r="CU468" s="6">
        <v>3827.85</v>
      </c>
      <c r="CV468" s="6">
        <v>1444.51</v>
      </c>
      <c r="CW468" s="6">
        <v>1467.94</v>
      </c>
      <c r="CX468" s="6">
        <v>2019.9</v>
      </c>
      <c r="CY468" s="6">
        <v>1660.45</v>
      </c>
      <c r="CZ468" s="6">
        <v>14.63</v>
      </c>
      <c r="DA468" s="6">
        <v>288.76</v>
      </c>
      <c r="DB468" s="6">
        <v>242.16</v>
      </c>
      <c r="DC468" s="6">
        <v>371.49</v>
      </c>
      <c r="DD468" s="6">
        <v>668.83</v>
      </c>
      <c r="DE468" s="6">
        <v>54.5</v>
      </c>
      <c r="DF468" s="6">
        <v>15.57</v>
      </c>
      <c r="DG468" s="6">
        <v>13.73</v>
      </c>
      <c r="DH468" s="6">
        <v>1756.52</v>
      </c>
      <c r="DI468" s="6">
        <v>13.05</v>
      </c>
      <c r="DJ468" s="6">
        <v>22.03</v>
      </c>
      <c r="DK468" s="6">
        <v>19.25</v>
      </c>
      <c r="DL468" s="6">
        <v>47.48</v>
      </c>
      <c r="DM468" s="6">
        <v>259.48</v>
      </c>
      <c r="DN468" s="6">
        <v>263.44</v>
      </c>
      <c r="DO468" s="6">
        <v>271.77999999999997</v>
      </c>
      <c r="DP468" s="6">
        <v>266.55</v>
      </c>
      <c r="DQ468" s="6">
        <v>540.22</v>
      </c>
      <c r="DR468" s="6">
        <v>259.47000000000003</v>
      </c>
      <c r="DS468" s="6">
        <v>259.95999999999998</v>
      </c>
      <c r="DT468" s="6">
        <v>261.11</v>
      </c>
      <c r="DU468" s="6">
        <v>267.13</v>
      </c>
      <c r="DV468" s="6">
        <v>252.05</v>
      </c>
      <c r="DW468" s="6">
        <v>258.47000000000003</v>
      </c>
      <c r="DX468" s="6">
        <v>251.03</v>
      </c>
      <c r="DY468" s="6">
        <v>267.57</v>
      </c>
      <c r="DZ468" s="6">
        <v>250.56</v>
      </c>
      <c r="EA468" s="6">
        <v>249.94</v>
      </c>
      <c r="EB468" s="6">
        <v>250.92</v>
      </c>
      <c r="EC468" s="6">
        <v>262.54000000000002</v>
      </c>
      <c r="ED468" s="6">
        <v>13.89</v>
      </c>
      <c r="EE468" s="6">
        <v>16.260000000000002</v>
      </c>
      <c r="EF468" s="6">
        <v>14.13</v>
      </c>
      <c r="EG468" s="6">
        <v>14.2</v>
      </c>
      <c r="EH468" s="6">
        <v>393.42</v>
      </c>
      <c r="EI468" s="6">
        <v>327.47000000000003</v>
      </c>
      <c r="EJ468" s="6">
        <v>328.19</v>
      </c>
      <c r="EK468" s="6">
        <v>349.04</v>
      </c>
      <c r="EL468" s="6">
        <v>341.12</v>
      </c>
      <c r="EM468" s="6">
        <v>327.52</v>
      </c>
      <c r="EN468" s="6">
        <v>423.2</v>
      </c>
      <c r="EO468" s="6">
        <v>327.22000000000003</v>
      </c>
      <c r="EP468" s="6">
        <v>31.79</v>
      </c>
      <c r="EQ468" s="6">
        <v>17.48</v>
      </c>
      <c r="ER468" s="6">
        <v>14.01</v>
      </c>
      <c r="ES468" s="6">
        <v>13.28</v>
      </c>
      <c r="ET468" s="6">
        <v>13.96</v>
      </c>
      <c r="EU468" s="6">
        <v>20.34</v>
      </c>
      <c r="EV468" s="6">
        <v>22.7</v>
      </c>
      <c r="EW468" s="6">
        <v>14.49</v>
      </c>
      <c r="EX468" s="6">
        <v>16.510000000000002</v>
      </c>
      <c r="EY468" s="6">
        <v>21.31</v>
      </c>
      <c r="EZ468" s="6">
        <v>26.04</v>
      </c>
      <c r="FA468" s="6">
        <v>15.53</v>
      </c>
      <c r="FB468" s="6">
        <v>47.21</v>
      </c>
      <c r="FC468" s="6">
        <v>14.36</v>
      </c>
      <c r="FD468" s="6">
        <v>32.01</v>
      </c>
      <c r="FE468" s="6">
        <v>148.86000000000001</v>
      </c>
      <c r="FF468" s="6">
        <v>13.19</v>
      </c>
      <c r="FG468" s="6">
        <v>18.68</v>
      </c>
      <c r="FH468" s="6">
        <v>33.96</v>
      </c>
      <c r="FI468" s="6">
        <v>14.33</v>
      </c>
      <c r="FJ468" s="6">
        <v>107.08</v>
      </c>
      <c r="FK468" s="6">
        <v>15.77</v>
      </c>
      <c r="FL468" s="6">
        <v>24.43</v>
      </c>
      <c r="FM468" s="6">
        <v>23.82</v>
      </c>
      <c r="FN468" s="6">
        <v>1403.41</v>
      </c>
      <c r="FO468" s="6">
        <v>34.799999999999997</v>
      </c>
      <c r="FP468" s="6">
        <v>45.36</v>
      </c>
      <c r="FQ468" s="6">
        <v>25.77</v>
      </c>
      <c r="FR468" s="6">
        <v>81.33</v>
      </c>
      <c r="FS468" s="6">
        <v>15.08</v>
      </c>
      <c r="FT468" s="6">
        <v>16.63</v>
      </c>
      <c r="FU468" s="6">
        <v>97.17</v>
      </c>
      <c r="FV468" s="6">
        <v>13.9</v>
      </c>
      <c r="FW468" s="6">
        <v>22.25</v>
      </c>
      <c r="FX468" s="6">
        <v>17.96</v>
      </c>
      <c r="FY468" s="6">
        <v>24.54</v>
      </c>
      <c r="FZ468" s="6">
        <v>18.11</v>
      </c>
      <c r="GA468" s="6">
        <v>14.43</v>
      </c>
      <c r="GB468" s="6">
        <v>18.79</v>
      </c>
      <c r="GC468" s="6">
        <v>29.13</v>
      </c>
      <c r="GD468" s="6">
        <v>19.04</v>
      </c>
      <c r="GE468" s="6">
        <v>14.64</v>
      </c>
      <c r="GF468" s="6">
        <v>13.74</v>
      </c>
      <c r="GG468" s="6">
        <v>15.8</v>
      </c>
      <c r="GH468" s="6">
        <v>30.11</v>
      </c>
      <c r="GI468" s="6">
        <v>215.5</v>
      </c>
      <c r="GJ468" s="6">
        <v>17.59</v>
      </c>
      <c r="GK468" s="6">
        <v>27.47</v>
      </c>
      <c r="GL468" s="6">
        <v>22.43</v>
      </c>
      <c r="GM468" s="6">
        <v>14.53</v>
      </c>
      <c r="GN468" s="6">
        <v>14.05</v>
      </c>
      <c r="GO468" s="6">
        <v>13.11</v>
      </c>
      <c r="GP468" s="6">
        <v>16.14</v>
      </c>
      <c r="GQ468" s="6">
        <v>13.88</v>
      </c>
      <c r="GR468" s="6">
        <v>17.420000000000002</v>
      </c>
      <c r="GS468" s="6">
        <v>14.47</v>
      </c>
      <c r="GT468" s="6">
        <v>16.100000000000001</v>
      </c>
      <c r="GU468" s="6">
        <v>31.03</v>
      </c>
      <c r="GV468" s="6">
        <v>16.38</v>
      </c>
      <c r="GW468" s="6">
        <v>36.82</v>
      </c>
      <c r="GX468" s="6">
        <v>15.38</v>
      </c>
      <c r="GY468" s="6">
        <v>31.1</v>
      </c>
      <c r="GZ468" s="6">
        <v>2452.21</v>
      </c>
      <c r="HA468" s="6">
        <v>1596.41</v>
      </c>
      <c r="HB468" s="6">
        <v>16.2</v>
      </c>
      <c r="HC468" s="6">
        <v>14.22</v>
      </c>
      <c r="ME468" s="7"/>
    </row>
    <row r="469" spans="2:343" x14ac:dyDescent="0.2">
      <c r="B469" s="34" t="s">
        <v>31</v>
      </c>
      <c r="C469" s="6">
        <v>16.7</v>
      </c>
      <c r="D469" s="6">
        <v>16.239999999999998</v>
      </c>
      <c r="E469" s="6">
        <v>66.78</v>
      </c>
      <c r="F469" s="6">
        <v>14.44</v>
      </c>
      <c r="G469" s="6">
        <v>64.91</v>
      </c>
      <c r="H469" s="6">
        <v>61.11</v>
      </c>
      <c r="I469" s="6">
        <v>7.69</v>
      </c>
      <c r="J469" s="6">
        <v>6.38</v>
      </c>
      <c r="K469" s="6">
        <v>11.41</v>
      </c>
      <c r="L469" s="6">
        <v>5.33</v>
      </c>
      <c r="M469" s="6">
        <v>7.97</v>
      </c>
      <c r="N469" s="6">
        <v>9.77</v>
      </c>
      <c r="O469" s="6">
        <v>25.29</v>
      </c>
      <c r="P469" s="6">
        <v>38.31</v>
      </c>
      <c r="Q469" s="6">
        <v>8.14</v>
      </c>
      <c r="R469" s="6">
        <v>3.96</v>
      </c>
      <c r="S469" s="6">
        <v>11.89</v>
      </c>
      <c r="T469" s="6">
        <v>9.57</v>
      </c>
      <c r="U469" s="6">
        <v>4.8099999999999996</v>
      </c>
      <c r="V469" s="6">
        <v>476.26</v>
      </c>
      <c r="W469" s="6">
        <v>23.65</v>
      </c>
      <c r="X469" s="6">
        <v>4.2699999999999996</v>
      </c>
      <c r="Y469" s="6">
        <v>8.0399999999999991</v>
      </c>
      <c r="Z469" s="6">
        <v>12.72</v>
      </c>
      <c r="AA469" s="6">
        <v>127.5</v>
      </c>
      <c r="AB469" s="6">
        <v>8.9</v>
      </c>
      <c r="AC469" s="6">
        <v>9.43</v>
      </c>
      <c r="AD469" s="6">
        <v>7.79</v>
      </c>
      <c r="AE469" s="6">
        <v>810.42</v>
      </c>
      <c r="AF469" s="6">
        <v>6.57</v>
      </c>
      <c r="AG469" s="6">
        <v>9.43</v>
      </c>
      <c r="AH469" s="6">
        <v>18.260000000000002</v>
      </c>
      <c r="AI469" s="6">
        <v>512.34</v>
      </c>
      <c r="AJ469" s="6">
        <v>59.14</v>
      </c>
      <c r="AK469" s="6">
        <v>59.88</v>
      </c>
      <c r="AL469" s="6">
        <v>305.77999999999997</v>
      </c>
      <c r="AM469" s="6">
        <v>653.32000000000005</v>
      </c>
      <c r="AN469" s="6">
        <v>503.28</v>
      </c>
      <c r="AO469" s="6">
        <v>11.98</v>
      </c>
      <c r="AP469" s="6">
        <v>20.32</v>
      </c>
      <c r="AQ469" s="6">
        <v>26.46</v>
      </c>
      <c r="AR469" s="6">
        <v>4.12</v>
      </c>
      <c r="AS469" s="6">
        <v>5.16</v>
      </c>
      <c r="AT469" s="6">
        <v>8.2799999999999994</v>
      </c>
      <c r="AU469" s="6">
        <v>62.26</v>
      </c>
      <c r="AV469" s="6">
        <v>4.25</v>
      </c>
      <c r="AW469" s="6">
        <v>15.71</v>
      </c>
      <c r="AX469" s="6">
        <v>4.8099999999999996</v>
      </c>
      <c r="AY469" s="6">
        <v>56.83</v>
      </c>
      <c r="AZ469" s="6">
        <v>165.34</v>
      </c>
      <c r="BA469" s="6">
        <v>876.68</v>
      </c>
      <c r="BB469" s="6">
        <v>1383.74</v>
      </c>
      <c r="BC469" s="6">
        <v>1153.03</v>
      </c>
      <c r="BD469" s="6">
        <v>466.76</v>
      </c>
      <c r="BE469" s="6">
        <v>316.13</v>
      </c>
      <c r="BF469" s="6">
        <v>2022.9</v>
      </c>
      <c r="BG469" s="6">
        <v>1312.36</v>
      </c>
      <c r="BH469" s="6">
        <v>3296.83</v>
      </c>
      <c r="BI469" s="6">
        <v>6383.42</v>
      </c>
      <c r="BJ469" s="6">
        <v>3584.91</v>
      </c>
      <c r="BK469" s="6">
        <v>666.71</v>
      </c>
      <c r="BL469" s="6">
        <v>629.71</v>
      </c>
      <c r="BM469" s="6">
        <v>1025.99</v>
      </c>
      <c r="BN469" s="6">
        <v>589.29999999999995</v>
      </c>
      <c r="BO469" s="6">
        <v>750.97</v>
      </c>
      <c r="BP469" s="6">
        <v>90.37</v>
      </c>
      <c r="BQ469" s="6">
        <v>198.28</v>
      </c>
      <c r="BR469" s="6">
        <v>309.87</v>
      </c>
      <c r="BS469" s="6">
        <v>5.59</v>
      </c>
      <c r="BT469" s="6">
        <v>25.68</v>
      </c>
      <c r="BU469" s="6">
        <v>4.8899999999999997</v>
      </c>
      <c r="BV469" s="6">
        <v>5.52</v>
      </c>
      <c r="BW469" s="6">
        <v>117.53</v>
      </c>
      <c r="BX469" s="6">
        <v>5.26</v>
      </c>
      <c r="BY469" s="6">
        <v>17.18</v>
      </c>
      <c r="BZ469" s="6">
        <v>5.24</v>
      </c>
      <c r="CA469" s="6">
        <v>7.45</v>
      </c>
      <c r="CB469" s="6">
        <v>2221.2199999999998</v>
      </c>
      <c r="CC469" s="6">
        <v>1415.06</v>
      </c>
      <c r="CD469" s="6">
        <v>2253.61</v>
      </c>
      <c r="CE469" s="6">
        <v>1642.46</v>
      </c>
      <c r="CF469" s="6">
        <v>1957.9</v>
      </c>
      <c r="CG469" s="6">
        <v>2062.71</v>
      </c>
      <c r="CH469" s="6">
        <v>2178.2600000000002</v>
      </c>
      <c r="CI469" s="6">
        <v>2437.17</v>
      </c>
      <c r="CJ469" s="6">
        <v>2352.75</v>
      </c>
      <c r="CK469" s="6">
        <v>2607.66</v>
      </c>
      <c r="CL469" s="6">
        <v>1977.65</v>
      </c>
      <c r="CM469" s="6">
        <v>2680.66</v>
      </c>
      <c r="CN469" s="6">
        <v>2636.05</v>
      </c>
      <c r="CO469" s="6">
        <v>1748.66</v>
      </c>
      <c r="CP469" s="6">
        <v>1689.5</v>
      </c>
      <c r="CQ469" s="6">
        <v>2220.5500000000002</v>
      </c>
      <c r="CR469" s="6">
        <v>2082.3200000000002</v>
      </c>
      <c r="CS469" s="6">
        <v>2716.99</v>
      </c>
      <c r="CT469" s="6">
        <v>1932.76</v>
      </c>
      <c r="CU469" s="6">
        <v>3819.75</v>
      </c>
      <c r="CV469" s="6">
        <v>1436.41</v>
      </c>
      <c r="CW469" s="6">
        <v>1459.84</v>
      </c>
      <c r="CX469" s="6">
        <v>2011.8</v>
      </c>
      <c r="CY469" s="6">
        <v>1652.35</v>
      </c>
      <c r="CZ469" s="6">
        <v>6.53</v>
      </c>
      <c r="DA469" s="6">
        <v>280.66000000000003</v>
      </c>
      <c r="DB469" s="6">
        <v>234.06</v>
      </c>
      <c r="DC469" s="6">
        <v>363.39</v>
      </c>
      <c r="DD469" s="6">
        <v>660.73</v>
      </c>
      <c r="DE469" s="6">
        <v>46.4</v>
      </c>
      <c r="DF469" s="6">
        <v>7.47</v>
      </c>
      <c r="DG469" s="6">
        <v>5.63</v>
      </c>
      <c r="DH469" s="6">
        <v>1748.42</v>
      </c>
      <c r="DI469" s="6">
        <v>4.95</v>
      </c>
      <c r="DJ469" s="6">
        <v>13.93</v>
      </c>
      <c r="DK469" s="6">
        <v>11.15</v>
      </c>
      <c r="DL469" s="6">
        <v>39.380000000000003</v>
      </c>
      <c r="DM469" s="6">
        <v>251.38</v>
      </c>
      <c r="DN469" s="6">
        <v>255.34</v>
      </c>
      <c r="DO469" s="6">
        <v>263.68</v>
      </c>
      <c r="DP469" s="6">
        <v>258.45</v>
      </c>
      <c r="DQ469" s="6">
        <v>532.12</v>
      </c>
      <c r="DR469" s="6">
        <v>251.37</v>
      </c>
      <c r="DS469" s="6">
        <v>251.86</v>
      </c>
      <c r="DT469" s="6">
        <v>253.01</v>
      </c>
      <c r="DU469" s="6">
        <v>259.02999999999997</v>
      </c>
      <c r="DV469" s="6">
        <v>243.95</v>
      </c>
      <c r="DW469" s="6">
        <v>250.37</v>
      </c>
      <c r="DX469" s="6">
        <v>242.93</v>
      </c>
      <c r="DY469" s="6">
        <v>259.47000000000003</v>
      </c>
      <c r="DZ469" s="6">
        <v>242.46</v>
      </c>
      <c r="EA469" s="6">
        <v>241.84</v>
      </c>
      <c r="EB469" s="6">
        <v>242.82</v>
      </c>
      <c r="EC469" s="6">
        <v>254.44</v>
      </c>
      <c r="ED469" s="6">
        <v>5.79</v>
      </c>
      <c r="EE469" s="6">
        <v>8.16</v>
      </c>
      <c r="EF469" s="6">
        <v>6.03</v>
      </c>
      <c r="EG469" s="6">
        <v>6.1</v>
      </c>
      <c r="EH469" s="6">
        <v>385.32</v>
      </c>
      <c r="EI469" s="6">
        <v>319.37</v>
      </c>
      <c r="EJ469" s="6">
        <v>320.08999999999997</v>
      </c>
      <c r="EK469" s="6">
        <v>340.94</v>
      </c>
      <c r="EL469" s="6">
        <v>333.02</v>
      </c>
      <c r="EM469" s="6">
        <v>319.42</v>
      </c>
      <c r="EN469" s="6">
        <v>415.1</v>
      </c>
      <c r="EO469" s="6">
        <v>319.12</v>
      </c>
      <c r="EP469" s="6">
        <v>23.69</v>
      </c>
      <c r="EQ469" s="6">
        <v>9.3800000000000008</v>
      </c>
      <c r="ER469" s="6">
        <v>5.92</v>
      </c>
      <c r="ES469" s="6">
        <v>5.19</v>
      </c>
      <c r="ET469" s="6">
        <v>5.87</v>
      </c>
      <c r="EU469" s="6">
        <v>12.25</v>
      </c>
      <c r="EV469" s="6">
        <v>14.6</v>
      </c>
      <c r="EW469" s="6">
        <v>6.39</v>
      </c>
      <c r="EX469" s="6">
        <v>8.41</v>
      </c>
      <c r="EY469" s="6">
        <v>13.21</v>
      </c>
      <c r="EZ469" s="6">
        <v>17.940000000000001</v>
      </c>
      <c r="FA469" s="6">
        <v>7.44</v>
      </c>
      <c r="FB469" s="6">
        <v>39.11</v>
      </c>
      <c r="FC469" s="6">
        <v>6.26</v>
      </c>
      <c r="FD469" s="6">
        <v>23.91</v>
      </c>
      <c r="FE469" s="6">
        <v>140.77000000000001</v>
      </c>
      <c r="FF469" s="6">
        <v>5.0999999999999996</v>
      </c>
      <c r="FG469" s="6">
        <v>10.59</v>
      </c>
      <c r="FH469" s="6">
        <v>25.87</v>
      </c>
      <c r="FI469" s="6">
        <v>6.24</v>
      </c>
      <c r="FJ469" s="6">
        <v>98.99</v>
      </c>
      <c r="FK469" s="6">
        <v>7.68</v>
      </c>
      <c r="FL469" s="6">
        <v>16.34</v>
      </c>
      <c r="FM469" s="6">
        <v>15.73</v>
      </c>
      <c r="FN469" s="6">
        <v>1395.32</v>
      </c>
      <c r="FO469" s="6">
        <v>26.71</v>
      </c>
      <c r="FP469" s="6">
        <v>37.270000000000003</v>
      </c>
      <c r="FQ469" s="6">
        <v>17.68</v>
      </c>
      <c r="FR469" s="6">
        <v>73.239999999999995</v>
      </c>
      <c r="FS469" s="6">
        <v>6.99</v>
      </c>
      <c r="FT469" s="6">
        <v>8.5399999999999991</v>
      </c>
      <c r="FU469" s="6">
        <v>89.08</v>
      </c>
      <c r="FV469" s="6">
        <v>5.81</v>
      </c>
      <c r="FW469" s="6">
        <v>14.16</v>
      </c>
      <c r="FX469" s="6">
        <v>9.8699999999999992</v>
      </c>
      <c r="FY469" s="6">
        <v>16.45</v>
      </c>
      <c r="FZ469" s="6">
        <v>10.02</v>
      </c>
      <c r="GA469" s="6">
        <v>6.34</v>
      </c>
      <c r="GB469" s="6">
        <v>10.7</v>
      </c>
      <c r="GC469" s="6">
        <v>21.04</v>
      </c>
      <c r="GD469" s="6">
        <v>10.95</v>
      </c>
      <c r="GE469" s="6">
        <v>6.55</v>
      </c>
      <c r="GF469" s="6">
        <v>5.65</v>
      </c>
      <c r="GG469" s="6">
        <v>7.71</v>
      </c>
      <c r="GH469" s="6">
        <v>22.02</v>
      </c>
      <c r="GI469" s="6">
        <v>207.41</v>
      </c>
      <c r="GJ469" s="6">
        <v>9.5</v>
      </c>
      <c r="GK469" s="6">
        <v>19.38</v>
      </c>
      <c r="GL469" s="6">
        <v>14.34</v>
      </c>
      <c r="GM469" s="6">
        <v>6.44</v>
      </c>
      <c r="GN469" s="6">
        <v>5.96</v>
      </c>
      <c r="GO469" s="6">
        <v>5.0199999999999996</v>
      </c>
      <c r="GP469" s="6">
        <v>8.0500000000000007</v>
      </c>
      <c r="GQ469" s="6">
        <v>5.79</v>
      </c>
      <c r="GR469" s="6">
        <v>9.33</v>
      </c>
      <c r="GS469" s="6">
        <v>6.38</v>
      </c>
      <c r="GT469" s="6">
        <v>8.01</v>
      </c>
      <c r="GU469" s="6">
        <v>22.94</v>
      </c>
      <c r="GV469" s="6">
        <v>8.2899999999999991</v>
      </c>
      <c r="GW469" s="6">
        <v>28.73</v>
      </c>
      <c r="GX469" s="6">
        <v>7.29</v>
      </c>
      <c r="GY469" s="6">
        <v>23.01</v>
      </c>
      <c r="GZ469" s="6">
        <v>2444.12</v>
      </c>
      <c r="HA469" s="6">
        <v>1588.32</v>
      </c>
      <c r="HB469" s="6">
        <v>8.11</v>
      </c>
      <c r="HC469" s="6">
        <v>6.13</v>
      </c>
      <c r="ME469" s="7"/>
    </row>
    <row r="470" spans="2:343" x14ac:dyDescent="0.2">
      <c r="B470" s="34" t="s">
        <v>11</v>
      </c>
      <c r="C470" s="6">
        <v>0.09</v>
      </c>
      <c r="D470" s="6">
        <v>0.09</v>
      </c>
      <c r="E470" s="6">
        <v>0.09</v>
      </c>
      <c r="F470" s="6">
        <v>0.09</v>
      </c>
      <c r="G470" s="6">
        <v>0.09</v>
      </c>
      <c r="H470" s="6">
        <v>0.09</v>
      </c>
      <c r="I470" s="6">
        <v>0.09</v>
      </c>
      <c r="J470" s="6">
        <v>0.09</v>
      </c>
      <c r="K470" s="6">
        <v>0.09</v>
      </c>
      <c r="L470" s="6">
        <v>0.09</v>
      </c>
      <c r="M470" s="6">
        <v>0.09</v>
      </c>
      <c r="N470" s="6">
        <v>0.09</v>
      </c>
      <c r="O470" s="6">
        <v>0.09</v>
      </c>
      <c r="P470" s="6">
        <v>0.09</v>
      </c>
      <c r="Q470" s="6">
        <v>0.09</v>
      </c>
      <c r="R470" s="6">
        <v>0.09</v>
      </c>
      <c r="S470" s="6">
        <v>0.09</v>
      </c>
      <c r="T470" s="6">
        <v>0.09</v>
      </c>
      <c r="U470" s="6">
        <v>0.09</v>
      </c>
      <c r="V470" s="6">
        <v>0.09</v>
      </c>
      <c r="W470" s="6">
        <v>0.09</v>
      </c>
      <c r="X470" s="6">
        <v>0.09</v>
      </c>
      <c r="Y470" s="6">
        <v>0.09</v>
      </c>
      <c r="Z470" s="6">
        <v>0.09</v>
      </c>
      <c r="AA470" s="6">
        <v>0.09</v>
      </c>
      <c r="AB470" s="6">
        <v>0.09</v>
      </c>
      <c r="AC470" s="6">
        <v>0.09</v>
      </c>
      <c r="AD470" s="6">
        <v>0.09</v>
      </c>
      <c r="AE470" s="6">
        <v>0.09</v>
      </c>
      <c r="AF470" s="6">
        <v>0.09</v>
      </c>
      <c r="AG470" s="6">
        <v>0.09</v>
      </c>
      <c r="AH470" s="6">
        <v>0.09</v>
      </c>
      <c r="AI470" s="6">
        <v>0.09</v>
      </c>
      <c r="AJ470" s="6">
        <v>0.09</v>
      </c>
      <c r="AK470" s="6">
        <v>0.09</v>
      </c>
      <c r="AL470" s="6">
        <v>0.09</v>
      </c>
      <c r="AM470" s="6">
        <v>0.09</v>
      </c>
      <c r="AN470" s="6">
        <v>0.09</v>
      </c>
      <c r="AO470" s="6">
        <v>0.09</v>
      </c>
      <c r="AP470" s="6">
        <v>0.09</v>
      </c>
      <c r="AQ470" s="6">
        <v>0.09</v>
      </c>
      <c r="AR470" s="6">
        <v>0.09</v>
      </c>
      <c r="AS470" s="6">
        <v>0.09</v>
      </c>
      <c r="AT470" s="6">
        <v>0.09</v>
      </c>
      <c r="AU470" s="6">
        <v>0.09</v>
      </c>
      <c r="AV470" s="6">
        <v>0.09</v>
      </c>
      <c r="AW470" s="6">
        <v>0.09</v>
      </c>
      <c r="AX470" s="6">
        <v>0.09</v>
      </c>
      <c r="AY470" s="6">
        <v>0.09</v>
      </c>
      <c r="AZ470" s="6">
        <v>0.09</v>
      </c>
      <c r="BA470" s="6">
        <v>0.09</v>
      </c>
      <c r="BB470" s="6">
        <v>0.09</v>
      </c>
      <c r="BC470" s="6">
        <v>0.09</v>
      </c>
      <c r="BD470" s="6">
        <v>0.09</v>
      </c>
      <c r="BE470" s="6">
        <v>0.09</v>
      </c>
      <c r="BF470" s="6">
        <v>0.09</v>
      </c>
      <c r="BG470" s="6">
        <v>0.09</v>
      </c>
      <c r="BH470" s="6">
        <v>0.09</v>
      </c>
      <c r="BI470" s="6">
        <v>0.09</v>
      </c>
      <c r="BJ470" s="6">
        <v>0.09</v>
      </c>
      <c r="BK470" s="6">
        <v>0.09</v>
      </c>
      <c r="BL470" s="6">
        <v>0.09</v>
      </c>
      <c r="BM470" s="6">
        <v>0.09</v>
      </c>
      <c r="BN470" s="6">
        <v>0.09</v>
      </c>
      <c r="BO470" s="6">
        <v>0.09</v>
      </c>
      <c r="BP470" s="6">
        <v>0.09</v>
      </c>
      <c r="BQ470" s="6">
        <v>0.09</v>
      </c>
      <c r="BR470" s="6">
        <v>0.09</v>
      </c>
      <c r="BS470" s="6">
        <v>0.09</v>
      </c>
      <c r="BT470" s="6">
        <v>0.09</v>
      </c>
      <c r="BU470" s="6">
        <v>0.09</v>
      </c>
      <c r="BV470" s="6">
        <v>0.09</v>
      </c>
      <c r="BW470" s="6">
        <v>0.09</v>
      </c>
      <c r="BX470" s="6">
        <v>0.09</v>
      </c>
      <c r="BY470" s="6">
        <v>0.09</v>
      </c>
      <c r="BZ470" s="6">
        <v>0.09</v>
      </c>
      <c r="CA470" s="6">
        <v>0.09</v>
      </c>
      <c r="CB470" s="6">
        <v>0.09</v>
      </c>
      <c r="CC470" s="6">
        <v>0.09</v>
      </c>
      <c r="CD470" s="6">
        <v>0.09</v>
      </c>
      <c r="CE470" s="6">
        <v>0.09</v>
      </c>
      <c r="CF470" s="6">
        <v>0.09</v>
      </c>
      <c r="CG470" s="6">
        <v>0.09</v>
      </c>
      <c r="CH470" s="6">
        <v>0.09</v>
      </c>
      <c r="CI470" s="6">
        <v>0.09</v>
      </c>
      <c r="CJ470" s="6">
        <v>0.09</v>
      </c>
      <c r="CK470" s="6">
        <v>0.09</v>
      </c>
      <c r="CL470" s="6">
        <v>0.09</v>
      </c>
      <c r="CM470" s="6">
        <v>0.09</v>
      </c>
      <c r="CN470" s="6">
        <v>0.09</v>
      </c>
      <c r="CO470" s="6">
        <v>0.09</v>
      </c>
      <c r="CP470" s="6">
        <v>0.09</v>
      </c>
      <c r="CQ470" s="6">
        <v>0.09</v>
      </c>
      <c r="CR470" s="6">
        <v>0.09</v>
      </c>
      <c r="CS470" s="6">
        <v>0.09</v>
      </c>
      <c r="CT470" s="6">
        <v>0.09</v>
      </c>
      <c r="CU470" s="6">
        <v>0.09</v>
      </c>
      <c r="CV470" s="6">
        <v>0.09</v>
      </c>
      <c r="CW470" s="6">
        <v>0.09</v>
      </c>
      <c r="CX470" s="6">
        <v>0.09</v>
      </c>
      <c r="CY470" s="6">
        <v>0.09</v>
      </c>
      <c r="CZ470" s="6">
        <v>0.09</v>
      </c>
      <c r="DA470" s="6">
        <v>0.09</v>
      </c>
      <c r="DB470" s="6">
        <v>0.09</v>
      </c>
      <c r="DC470" s="6">
        <v>0.09</v>
      </c>
      <c r="DD470" s="6">
        <v>0.09</v>
      </c>
      <c r="DE470" s="6">
        <v>0.09</v>
      </c>
      <c r="DF470" s="6">
        <v>0.09</v>
      </c>
      <c r="DG470" s="6">
        <v>0.09</v>
      </c>
      <c r="DH470" s="6">
        <v>0.09</v>
      </c>
      <c r="DI470" s="6">
        <v>0.09</v>
      </c>
      <c r="DJ470" s="6">
        <v>0.09</v>
      </c>
      <c r="DK470" s="6">
        <v>0.09</v>
      </c>
      <c r="DL470" s="6">
        <v>0.09</v>
      </c>
      <c r="DM470" s="6">
        <v>0.09</v>
      </c>
      <c r="DN470" s="6">
        <v>0.09</v>
      </c>
      <c r="DO470" s="6">
        <v>0.09</v>
      </c>
      <c r="DP470" s="6">
        <v>0.09</v>
      </c>
      <c r="DQ470" s="6">
        <v>0.09</v>
      </c>
      <c r="DR470" s="6">
        <v>0.09</v>
      </c>
      <c r="DS470" s="6">
        <v>0.09</v>
      </c>
      <c r="DT470" s="6">
        <v>0.09</v>
      </c>
      <c r="DU470" s="6">
        <v>0.09</v>
      </c>
      <c r="DV470" s="6">
        <v>0.09</v>
      </c>
      <c r="DW470" s="6">
        <v>0.09</v>
      </c>
      <c r="DX470" s="6">
        <v>0.09</v>
      </c>
      <c r="DY470" s="6">
        <v>0.09</v>
      </c>
      <c r="DZ470" s="6">
        <v>0.09</v>
      </c>
      <c r="EA470" s="6">
        <v>0.09</v>
      </c>
      <c r="EB470" s="6">
        <v>0.09</v>
      </c>
      <c r="EC470" s="6">
        <v>0.09</v>
      </c>
      <c r="ED470" s="6">
        <v>0.09</v>
      </c>
      <c r="EE470" s="6">
        <v>0.09</v>
      </c>
      <c r="EF470" s="6">
        <v>0.09</v>
      </c>
      <c r="EG470" s="6">
        <v>0.09</v>
      </c>
      <c r="EH470" s="6">
        <v>0.09</v>
      </c>
      <c r="EI470" s="6">
        <v>0.09</v>
      </c>
      <c r="EJ470" s="6">
        <v>0.09</v>
      </c>
      <c r="EK470" s="6">
        <v>0.09</v>
      </c>
      <c r="EL470" s="6">
        <v>0.09</v>
      </c>
      <c r="EM470" s="6">
        <v>0.09</v>
      </c>
      <c r="EN470" s="6">
        <v>0.09</v>
      </c>
      <c r="EO470" s="6">
        <v>0.09</v>
      </c>
      <c r="EP470" s="6">
        <v>0.09</v>
      </c>
      <c r="EQ470" s="6">
        <v>0.09</v>
      </c>
      <c r="ER470" s="6">
        <v>0.09</v>
      </c>
      <c r="ES470" s="6">
        <v>0.09</v>
      </c>
      <c r="ET470" s="6">
        <v>0.09</v>
      </c>
      <c r="EU470" s="6">
        <v>0.09</v>
      </c>
      <c r="EV470" s="6">
        <v>0.09</v>
      </c>
      <c r="EW470" s="6">
        <v>0.09</v>
      </c>
      <c r="EX470" s="6">
        <v>0.09</v>
      </c>
      <c r="EY470" s="6">
        <v>0.09</v>
      </c>
      <c r="EZ470" s="6">
        <v>0.09</v>
      </c>
      <c r="FA470" s="6">
        <v>0.09</v>
      </c>
      <c r="FB470" s="6">
        <v>0.09</v>
      </c>
      <c r="FC470" s="6">
        <v>0.09</v>
      </c>
      <c r="FD470" s="6">
        <v>0.09</v>
      </c>
      <c r="FE470" s="6">
        <v>0.09</v>
      </c>
      <c r="FF470" s="6">
        <v>0.09</v>
      </c>
      <c r="FG470" s="6">
        <v>0.09</v>
      </c>
      <c r="FH470" s="6">
        <v>0.09</v>
      </c>
      <c r="FI470" s="6">
        <v>0.09</v>
      </c>
      <c r="FJ470" s="6">
        <v>0.09</v>
      </c>
      <c r="FK470" s="6">
        <v>0.09</v>
      </c>
      <c r="FL470" s="6">
        <v>0.09</v>
      </c>
      <c r="FM470" s="6">
        <v>0.09</v>
      </c>
      <c r="FN470" s="6">
        <v>0.09</v>
      </c>
      <c r="FO470" s="6">
        <v>0.09</v>
      </c>
      <c r="FP470" s="6">
        <v>0.09</v>
      </c>
      <c r="FQ470" s="6">
        <v>0.09</v>
      </c>
      <c r="FR470" s="6">
        <v>0.09</v>
      </c>
      <c r="FS470" s="6">
        <v>0.09</v>
      </c>
      <c r="FT470" s="6">
        <v>0.09</v>
      </c>
      <c r="FU470" s="6">
        <v>0.09</v>
      </c>
      <c r="FV470" s="6">
        <v>0.09</v>
      </c>
      <c r="FW470" s="6">
        <v>0.09</v>
      </c>
      <c r="FX470" s="6">
        <v>0.09</v>
      </c>
      <c r="FY470" s="6">
        <v>0.09</v>
      </c>
      <c r="FZ470" s="6">
        <v>0.09</v>
      </c>
      <c r="GA470" s="6">
        <v>0.09</v>
      </c>
      <c r="GB470" s="6">
        <v>0.09</v>
      </c>
      <c r="GC470" s="6">
        <v>0.09</v>
      </c>
      <c r="GD470" s="6">
        <v>0.09</v>
      </c>
      <c r="GE470" s="6">
        <v>0.09</v>
      </c>
      <c r="GF470" s="6">
        <v>0.09</v>
      </c>
      <c r="GG470" s="6">
        <v>0.09</v>
      </c>
      <c r="GH470" s="6">
        <v>0.09</v>
      </c>
      <c r="GI470" s="6">
        <v>0.09</v>
      </c>
      <c r="GJ470" s="6">
        <v>0.09</v>
      </c>
      <c r="GK470" s="6">
        <v>0.09</v>
      </c>
      <c r="GL470" s="6">
        <v>0.09</v>
      </c>
      <c r="GM470" s="6">
        <v>0.09</v>
      </c>
      <c r="GN470" s="6">
        <v>0.09</v>
      </c>
      <c r="GO470" s="6">
        <v>0.09</v>
      </c>
      <c r="GP470" s="6">
        <v>0.09</v>
      </c>
      <c r="GQ470" s="6">
        <v>0.09</v>
      </c>
      <c r="GR470" s="6">
        <v>0.09</v>
      </c>
      <c r="GS470" s="6">
        <v>0.09</v>
      </c>
      <c r="GT470" s="6">
        <v>0.09</v>
      </c>
      <c r="GU470" s="6">
        <v>0.09</v>
      </c>
      <c r="GV470" s="6">
        <v>0.09</v>
      </c>
      <c r="GW470" s="6">
        <v>0.09</v>
      </c>
      <c r="GX470" s="6">
        <v>0.09</v>
      </c>
      <c r="GY470" s="6">
        <v>0.09</v>
      </c>
      <c r="GZ470" s="6">
        <v>0.09</v>
      </c>
      <c r="HA470" s="6">
        <v>0.09</v>
      </c>
      <c r="HB470" s="6">
        <v>0.09</v>
      </c>
      <c r="HC470" s="6">
        <v>0.09</v>
      </c>
      <c r="ME470" s="7"/>
    </row>
    <row r="471" spans="2:343" x14ac:dyDescent="0.2">
      <c r="B471" s="34" t="s">
        <v>8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470.5</v>
      </c>
      <c r="W471" s="6">
        <v>16</v>
      </c>
      <c r="X471" s="6">
        <v>0</v>
      </c>
      <c r="Y471" s="6">
        <v>0</v>
      </c>
      <c r="Z471" s="6">
        <v>0</v>
      </c>
      <c r="AA471" s="6">
        <v>121.95</v>
      </c>
      <c r="AB471" s="6">
        <v>0</v>
      </c>
      <c r="AC471" s="6">
        <v>0</v>
      </c>
      <c r="AD471" s="6">
        <v>0</v>
      </c>
      <c r="AE471" s="6">
        <v>803.52</v>
      </c>
      <c r="AF471" s="6">
        <v>0</v>
      </c>
      <c r="AG471" s="6">
        <v>0</v>
      </c>
      <c r="AH471" s="6">
        <v>0</v>
      </c>
      <c r="AI471" s="6">
        <v>508.08</v>
      </c>
      <c r="AJ471" s="6">
        <v>50</v>
      </c>
      <c r="AK471" s="6">
        <v>0</v>
      </c>
      <c r="AL471" s="6">
        <v>245.9</v>
      </c>
      <c r="AM471" s="6">
        <v>645.98</v>
      </c>
      <c r="AN471" s="6">
        <v>497.8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57</v>
      </c>
      <c r="AV471" s="6">
        <v>0</v>
      </c>
      <c r="AW471" s="6">
        <v>0</v>
      </c>
      <c r="AX471" s="6">
        <v>0</v>
      </c>
      <c r="AY471" s="6">
        <v>40.799999999999997</v>
      </c>
      <c r="AZ471" s="6">
        <v>42.02</v>
      </c>
      <c r="BA471" s="6">
        <v>841.9</v>
      </c>
      <c r="BB471" s="6">
        <v>1351.18</v>
      </c>
      <c r="BC471" s="6">
        <v>1135.48</v>
      </c>
      <c r="BD471" s="6">
        <v>443.06</v>
      </c>
      <c r="BE471" s="6">
        <v>311.12</v>
      </c>
      <c r="BF471" s="6">
        <v>2016.84</v>
      </c>
      <c r="BG471" s="6">
        <v>1255.81</v>
      </c>
      <c r="BH471" s="6">
        <v>3292.74</v>
      </c>
      <c r="BI471" s="6">
        <v>6379.34</v>
      </c>
      <c r="BJ471" s="6">
        <v>3580.1</v>
      </c>
      <c r="BK471" s="6">
        <v>659.47</v>
      </c>
      <c r="BL471" s="6">
        <v>612.5</v>
      </c>
      <c r="BM471" s="6">
        <v>995.18</v>
      </c>
      <c r="BN471" s="6">
        <v>567</v>
      </c>
      <c r="BO471" s="6">
        <v>733.98</v>
      </c>
      <c r="BP471" s="6">
        <v>62.49</v>
      </c>
      <c r="BQ471" s="6">
        <v>184.58</v>
      </c>
      <c r="BR471" s="6">
        <v>303.10000000000002</v>
      </c>
      <c r="BS471" s="6">
        <v>0</v>
      </c>
      <c r="BT471" s="6">
        <v>0</v>
      </c>
      <c r="BU471" s="6">
        <v>0</v>
      </c>
      <c r="BV471" s="6">
        <v>0</v>
      </c>
      <c r="BW471" s="6">
        <v>110</v>
      </c>
      <c r="BX471" s="6">
        <v>0</v>
      </c>
      <c r="BY471" s="6">
        <v>0</v>
      </c>
      <c r="BZ471" s="6">
        <v>0</v>
      </c>
      <c r="CA471" s="6">
        <v>0</v>
      </c>
      <c r="CB471" s="6">
        <v>2215</v>
      </c>
      <c r="CC471" s="6">
        <v>1404</v>
      </c>
      <c r="CD471" s="6">
        <v>2236</v>
      </c>
      <c r="CE471" s="6">
        <v>1630</v>
      </c>
      <c r="CF471" s="6">
        <v>1950</v>
      </c>
      <c r="CG471" s="6">
        <v>2055</v>
      </c>
      <c r="CH471" s="6">
        <v>2170</v>
      </c>
      <c r="CI471" s="6">
        <v>2428.5</v>
      </c>
      <c r="CJ471" s="6">
        <v>2346.4499999999998</v>
      </c>
      <c r="CK471" s="6">
        <v>2600</v>
      </c>
      <c r="CL471" s="6">
        <v>1960</v>
      </c>
      <c r="CM471" s="6">
        <v>2675</v>
      </c>
      <c r="CN471" s="6">
        <v>2624.5</v>
      </c>
      <c r="CO471" s="6">
        <v>1740</v>
      </c>
      <c r="CP471" s="6">
        <v>1670</v>
      </c>
      <c r="CQ471" s="6">
        <v>2215</v>
      </c>
      <c r="CR471" s="6">
        <v>2076</v>
      </c>
      <c r="CS471" s="6">
        <v>2711.1</v>
      </c>
      <c r="CT471" s="6">
        <v>1920</v>
      </c>
      <c r="CU471" s="6">
        <v>3793.14</v>
      </c>
      <c r="CV471" s="6">
        <v>1430</v>
      </c>
      <c r="CW471" s="6">
        <v>1451.42</v>
      </c>
      <c r="CX471" s="6">
        <v>1994</v>
      </c>
      <c r="CY471" s="6">
        <v>1635</v>
      </c>
      <c r="CZ471" s="6">
        <v>0</v>
      </c>
      <c r="DA471" s="6">
        <v>268.51</v>
      </c>
      <c r="DB471" s="6">
        <v>226.56</v>
      </c>
      <c r="DC471" s="6">
        <v>356.53</v>
      </c>
      <c r="DD471" s="6">
        <v>653.76</v>
      </c>
      <c r="DE471" s="6">
        <v>40.5</v>
      </c>
      <c r="DF471" s="6">
        <v>0</v>
      </c>
      <c r="DG471" s="6">
        <v>0</v>
      </c>
      <c r="DH471" s="6">
        <v>1733.76</v>
      </c>
      <c r="DI471" s="6">
        <v>0</v>
      </c>
      <c r="DJ471" s="6">
        <v>0</v>
      </c>
      <c r="DK471" s="6">
        <v>0</v>
      </c>
      <c r="DL471" s="6">
        <v>0</v>
      </c>
      <c r="DM471" s="6">
        <v>244.61</v>
      </c>
      <c r="DN471" s="6">
        <v>244.61</v>
      </c>
      <c r="DO471" s="6">
        <v>244.61</v>
      </c>
      <c r="DP471" s="6">
        <v>244.61</v>
      </c>
      <c r="DQ471" s="6">
        <v>525</v>
      </c>
      <c r="DR471" s="6">
        <v>244.61</v>
      </c>
      <c r="DS471" s="6">
        <v>244.61</v>
      </c>
      <c r="DT471" s="6">
        <v>244.61</v>
      </c>
      <c r="DU471" s="6">
        <v>244.61</v>
      </c>
      <c r="DV471" s="6">
        <v>235.72</v>
      </c>
      <c r="DW471" s="6">
        <v>235.72</v>
      </c>
      <c r="DX471" s="6">
        <v>235.72</v>
      </c>
      <c r="DY471" s="6">
        <v>235.72</v>
      </c>
      <c r="DZ471" s="6">
        <v>235.72</v>
      </c>
      <c r="EA471" s="6">
        <v>235.72</v>
      </c>
      <c r="EB471" s="6">
        <v>235.72</v>
      </c>
      <c r="EC471" s="6">
        <v>235.72</v>
      </c>
      <c r="ED471" s="6">
        <v>0</v>
      </c>
      <c r="EE471" s="6">
        <v>0</v>
      </c>
      <c r="EF471" s="6">
        <v>0</v>
      </c>
      <c r="EG471" s="6">
        <v>0</v>
      </c>
      <c r="EH471" s="6">
        <v>380.19</v>
      </c>
      <c r="EI471" s="6">
        <v>313.44</v>
      </c>
      <c r="EJ471" s="6">
        <v>313.44</v>
      </c>
      <c r="EK471" s="6">
        <v>313.44</v>
      </c>
      <c r="EL471" s="6">
        <v>313.44</v>
      </c>
      <c r="EM471" s="6">
        <v>313.44</v>
      </c>
      <c r="EN471" s="6">
        <v>313.44</v>
      </c>
      <c r="EO471" s="6">
        <v>313.44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0</v>
      </c>
      <c r="FG471" s="6">
        <v>0</v>
      </c>
      <c r="FH471" s="6">
        <v>0</v>
      </c>
      <c r="FI471" s="6">
        <v>0</v>
      </c>
      <c r="FJ471" s="6">
        <v>0</v>
      </c>
      <c r="FK471" s="6">
        <v>0</v>
      </c>
      <c r="FL471" s="6">
        <v>0</v>
      </c>
      <c r="FM471" s="6">
        <v>0</v>
      </c>
      <c r="FN471" s="6">
        <v>1115.21</v>
      </c>
      <c r="FO471" s="6">
        <v>0</v>
      </c>
      <c r="FP471" s="6">
        <v>0</v>
      </c>
      <c r="FQ471" s="6">
        <v>0</v>
      </c>
      <c r="FR471" s="6">
        <v>0</v>
      </c>
      <c r="FS471" s="6">
        <v>0</v>
      </c>
      <c r="FT471" s="6">
        <v>0</v>
      </c>
      <c r="FU471" s="6">
        <v>0</v>
      </c>
      <c r="FV471" s="6">
        <v>0</v>
      </c>
      <c r="FW471" s="6">
        <v>0</v>
      </c>
      <c r="FX471" s="6">
        <v>0</v>
      </c>
      <c r="FY471" s="6">
        <v>0</v>
      </c>
      <c r="FZ471" s="6">
        <v>0</v>
      </c>
      <c r="GA471" s="6">
        <v>0</v>
      </c>
      <c r="GB471" s="6">
        <v>0</v>
      </c>
      <c r="GC471" s="6">
        <v>0</v>
      </c>
      <c r="GD471" s="6">
        <v>0</v>
      </c>
      <c r="GE471" s="6">
        <v>0</v>
      </c>
      <c r="GF471" s="6">
        <v>0</v>
      </c>
      <c r="GG471" s="6">
        <v>0</v>
      </c>
      <c r="GH471" s="6">
        <v>0</v>
      </c>
      <c r="GI471" s="6">
        <v>200</v>
      </c>
      <c r="GJ471" s="6">
        <v>0</v>
      </c>
      <c r="GK471" s="6">
        <v>0</v>
      </c>
      <c r="GL471" s="6">
        <v>0</v>
      </c>
      <c r="GM471" s="6">
        <v>0</v>
      </c>
      <c r="GN471" s="6">
        <v>0</v>
      </c>
      <c r="GO471" s="6">
        <v>0</v>
      </c>
      <c r="GP471" s="6">
        <v>0</v>
      </c>
      <c r="GQ471" s="6">
        <v>0</v>
      </c>
      <c r="GR471" s="6">
        <v>0</v>
      </c>
      <c r="GS471" s="6">
        <v>0</v>
      </c>
      <c r="GT471" s="6">
        <v>0</v>
      </c>
      <c r="GU471" s="6">
        <v>0</v>
      </c>
      <c r="GV471" s="6">
        <v>0</v>
      </c>
      <c r="GW471" s="6">
        <v>0</v>
      </c>
      <c r="GX471" s="6">
        <v>0</v>
      </c>
      <c r="GY471" s="6">
        <v>0</v>
      </c>
      <c r="GZ471" s="6">
        <v>2360</v>
      </c>
      <c r="HA471" s="6">
        <v>1580</v>
      </c>
      <c r="HB471" s="6">
        <v>0</v>
      </c>
      <c r="HC471" s="6">
        <v>0</v>
      </c>
      <c r="ME471" s="7"/>
    </row>
    <row r="472" spans="2:343" x14ac:dyDescent="0.2">
      <c r="B472" s="16" t="s">
        <v>26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0</v>
      </c>
      <c r="BB472" s="6">
        <v>0</v>
      </c>
      <c r="BC472" s="6">
        <v>0</v>
      </c>
      <c r="BD472" s="6">
        <v>0</v>
      </c>
      <c r="BE472" s="6">
        <v>0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6">
        <v>0</v>
      </c>
      <c r="BT472" s="6">
        <v>0</v>
      </c>
      <c r="BU472" s="6">
        <v>0</v>
      </c>
      <c r="BV472" s="6">
        <v>0</v>
      </c>
      <c r="BW472" s="6">
        <v>0</v>
      </c>
      <c r="BX472" s="6">
        <v>0</v>
      </c>
      <c r="BY472" s="6">
        <v>0</v>
      </c>
      <c r="BZ472" s="6">
        <v>0</v>
      </c>
      <c r="CA472" s="6">
        <v>0</v>
      </c>
      <c r="CB472" s="6">
        <v>0</v>
      </c>
      <c r="CC472" s="6">
        <v>0</v>
      </c>
      <c r="CD472" s="6">
        <v>0</v>
      </c>
      <c r="CE472" s="6">
        <v>0</v>
      </c>
      <c r="CF472" s="6">
        <v>0</v>
      </c>
      <c r="CG472" s="6">
        <v>0</v>
      </c>
      <c r="CH472" s="6">
        <v>0</v>
      </c>
      <c r="CI472" s="6">
        <v>0</v>
      </c>
      <c r="CJ472" s="6">
        <v>0</v>
      </c>
      <c r="CK472" s="6">
        <v>0</v>
      </c>
      <c r="CL472" s="6">
        <v>0</v>
      </c>
      <c r="CM472" s="6">
        <v>0</v>
      </c>
      <c r="CN472" s="6">
        <v>0</v>
      </c>
      <c r="CO472" s="6">
        <v>0</v>
      </c>
      <c r="CP472" s="6">
        <v>0</v>
      </c>
      <c r="CQ472" s="6">
        <v>0</v>
      </c>
      <c r="CR472" s="6">
        <v>0</v>
      </c>
      <c r="CS472" s="6">
        <v>0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0</v>
      </c>
      <c r="DD472" s="6">
        <v>0</v>
      </c>
      <c r="DE472" s="6">
        <v>0</v>
      </c>
      <c r="DF472" s="6">
        <v>0</v>
      </c>
      <c r="DG472" s="6">
        <v>0</v>
      </c>
      <c r="DH472" s="6">
        <v>0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0</v>
      </c>
      <c r="EE472" s="6">
        <v>0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</v>
      </c>
      <c r="EN472" s="6">
        <v>0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</v>
      </c>
      <c r="EX472" s="6">
        <v>0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0</v>
      </c>
      <c r="FG472" s="6">
        <v>0</v>
      </c>
      <c r="FH472" s="6">
        <v>0</v>
      </c>
      <c r="FI472" s="6">
        <v>0</v>
      </c>
      <c r="FJ472" s="6">
        <v>0</v>
      </c>
      <c r="FK472" s="6">
        <v>0</v>
      </c>
      <c r="FL472" s="6">
        <v>0</v>
      </c>
      <c r="FM472" s="6">
        <v>0</v>
      </c>
      <c r="FN472" s="6">
        <v>0</v>
      </c>
      <c r="FO472" s="6">
        <v>0</v>
      </c>
      <c r="FP472" s="6">
        <v>0</v>
      </c>
      <c r="FQ472" s="6">
        <v>0</v>
      </c>
      <c r="FR472" s="6">
        <v>0</v>
      </c>
      <c r="FS472" s="6">
        <v>0</v>
      </c>
      <c r="FT472" s="6">
        <v>0</v>
      </c>
      <c r="FU472" s="6">
        <v>0</v>
      </c>
      <c r="FV472" s="6">
        <v>0</v>
      </c>
      <c r="FW472" s="6">
        <v>0</v>
      </c>
      <c r="FX472" s="6">
        <v>0</v>
      </c>
      <c r="FY472" s="6">
        <v>0</v>
      </c>
      <c r="FZ472" s="6">
        <v>0</v>
      </c>
      <c r="GA472" s="6">
        <v>0</v>
      </c>
      <c r="GB472" s="6">
        <v>0</v>
      </c>
      <c r="GC472" s="6">
        <v>0</v>
      </c>
      <c r="GD472" s="6">
        <v>0</v>
      </c>
      <c r="GE472" s="6">
        <v>0</v>
      </c>
      <c r="GF472" s="6">
        <v>0</v>
      </c>
      <c r="GG472" s="6">
        <v>0</v>
      </c>
      <c r="GH472" s="6">
        <v>0</v>
      </c>
      <c r="GI472" s="6">
        <v>0</v>
      </c>
      <c r="GJ472" s="6">
        <v>0</v>
      </c>
      <c r="GK472" s="6">
        <v>0</v>
      </c>
      <c r="GL472" s="6">
        <v>0</v>
      </c>
      <c r="GM472" s="6">
        <v>0</v>
      </c>
      <c r="GN472" s="6">
        <v>0</v>
      </c>
      <c r="GO472" s="6">
        <v>0</v>
      </c>
      <c r="GP472" s="6">
        <v>0</v>
      </c>
      <c r="GQ472" s="6">
        <v>0</v>
      </c>
      <c r="GR472" s="6">
        <v>0</v>
      </c>
      <c r="GS472" s="6">
        <v>0</v>
      </c>
      <c r="GT472" s="6">
        <v>0</v>
      </c>
      <c r="GU472" s="6">
        <v>0</v>
      </c>
      <c r="GV472" s="6">
        <v>0</v>
      </c>
      <c r="GW472" s="6">
        <v>0</v>
      </c>
      <c r="GX472" s="6">
        <v>0</v>
      </c>
      <c r="GY472" s="6">
        <v>0</v>
      </c>
      <c r="GZ472" s="6">
        <v>0</v>
      </c>
      <c r="HA472" s="6">
        <v>0</v>
      </c>
      <c r="HB472" s="6">
        <v>0</v>
      </c>
      <c r="HC472" s="6">
        <v>0</v>
      </c>
      <c r="ME472" s="7"/>
    </row>
    <row r="473" spans="2:343" x14ac:dyDescent="0.2">
      <c r="B473" s="34" t="s">
        <v>12</v>
      </c>
      <c r="C473" s="6">
        <v>16.61</v>
      </c>
      <c r="D473" s="6">
        <v>16.149999999999999</v>
      </c>
      <c r="E473" s="6">
        <v>66.69</v>
      </c>
      <c r="F473" s="6">
        <v>14.35</v>
      </c>
      <c r="G473" s="6">
        <v>64.819999999999993</v>
      </c>
      <c r="H473" s="6">
        <v>61.02</v>
      </c>
      <c r="I473" s="6">
        <v>7.6</v>
      </c>
      <c r="J473" s="6">
        <v>6.29</v>
      </c>
      <c r="K473" s="6">
        <v>11.32</v>
      </c>
      <c r="L473" s="6">
        <v>5.24</v>
      </c>
      <c r="M473" s="6">
        <v>7.88</v>
      </c>
      <c r="N473" s="6">
        <v>9.68</v>
      </c>
      <c r="O473" s="6">
        <v>25.2</v>
      </c>
      <c r="P473" s="6">
        <v>38.22</v>
      </c>
      <c r="Q473" s="6">
        <v>8.0500000000000007</v>
      </c>
      <c r="R473" s="6">
        <v>3.87</v>
      </c>
      <c r="S473" s="6">
        <v>11.8</v>
      </c>
      <c r="T473" s="6">
        <v>9.48</v>
      </c>
      <c r="U473" s="6">
        <v>4.72</v>
      </c>
      <c r="V473" s="6">
        <v>5.67</v>
      </c>
      <c r="W473" s="6">
        <v>7.56</v>
      </c>
      <c r="X473" s="6">
        <v>4.18</v>
      </c>
      <c r="Y473" s="6">
        <v>7.95</v>
      </c>
      <c r="Z473" s="6">
        <v>12.63</v>
      </c>
      <c r="AA473" s="6">
        <v>5.46</v>
      </c>
      <c r="AB473" s="6">
        <v>8.81</v>
      </c>
      <c r="AC473" s="6">
        <v>9.34</v>
      </c>
      <c r="AD473" s="6">
        <v>7.7</v>
      </c>
      <c r="AE473" s="6">
        <v>6.81</v>
      </c>
      <c r="AF473" s="6">
        <v>6.48</v>
      </c>
      <c r="AG473" s="6">
        <v>9.34</v>
      </c>
      <c r="AH473" s="6">
        <v>18.170000000000002</v>
      </c>
      <c r="AI473" s="6">
        <v>4.17</v>
      </c>
      <c r="AJ473" s="6">
        <v>9.0500000000000007</v>
      </c>
      <c r="AK473" s="6">
        <v>59.79</v>
      </c>
      <c r="AL473" s="6">
        <v>59.79</v>
      </c>
      <c r="AM473" s="6">
        <v>7.25</v>
      </c>
      <c r="AN473" s="6">
        <v>5.39</v>
      </c>
      <c r="AO473" s="6">
        <v>11.89</v>
      </c>
      <c r="AP473" s="6">
        <v>20.23</v>
      </c>
      <c r="AQ473" s="6">
        <v>26.37</v>
      </c>
      <c r="AR473" s="6">
        <v>4.03</v>
      </c>
      <c r="AS473" s="6">
        <v>5.07</v>
      </c>
      <c r="AT473" s="6">
        <v>8.19</v>
      </c>
      <c r="AU473" s="6">
        <v>5.17</v>
      </c>
      <c r="AV473" s="6">
        <v>4.16</v>
      </c>
      <c r="AW473" s="6">
        <v>15.62</v>
      </c>
      <c r="AX473" s="6">
        <v>4.72</v>
      </c>
      <c r="AY473" s="6">
        <v>15.94</v>
      </c>
      <c r="AZ473" s="6">
        <v>123.23</v>
      </c>
      <c r="BA473" s="6">
        <v>34.69</v>
      </c>
      <c r="BB473" s="6">
        <v>32.47</v>
      </c>
      <c r="BC473" s="6">
        <v>17.46</v>
      </c>
      <c r="BD473" s="6">
        <v>23.61</v>
      </c>
      <c r="BE473" s="6">
        <v>4.92</v>
      </c>
      <c r="BF473" s="6">
        <v>5.97</v>
      </c>
      <c r="BG473" s="6">
        <v>56.46</v>
      </c>
      <c r="BH473" s="6">
        <v>4</v>
      </c>
      <c r="BI473" s="6">
        <v>3.99</v>
      </c>
      <c r="BJ473" s="6">
        <v>4.72</v>
      </c>
      <c r="BK473" s="6">
        <v>7.15</v>
      </c>
      <c r="BL473" s="6">
        <v>17.12</v>
      </c>
      <c r="BM473" s="6">
        <v>30.72</v>
      </c>
      <c r="BN473" s="6">
        <v>22.21</v>
      </c>
      <c r="BO473" s="6">
        <v>16.899999999999999</v>
      </c>
      <c r="BP473" s="6">
        <v>27.79</v>
      </c>
      <c r="BQ473" s="6">
        <v>13.61</v>
      </c>
      <c r="BR473" s="6">
        <v>6.68</v>
      </c>
      <c r="BS473" s="6">
        <v>5.5</v>
      </c>
      <c r="BT473" s="6">
        <v>25.59</v>
      </c>
      <c r="BU473" s="6">
        <v>4.8</v>
      </c>
      <c r="BV473" s="6">
        <v>5.43</v>
      </c>
      <c r="BW473" s="6">
        <v>7.44</v>
      </c>
      <c r="BX473" s="6">
        <v>5.17</v>
      </c>
      <c r="BY473" s="6">
        <v>17.09</v>
      </c>
      <c r="BZ473" s="6">
        <v>5.15</v>
      </c>
      <c r="CA473" s="6">
        <v>7.36</v>
      </c>
      <c r="CB473" s="6">
        <v>6.13</v>
      </c>
      <c r="CC473" s="6">
        <v>10.97</v>
      </c>
      <c r="CD473" s="6">
        <v>17.52</v>
      </c>
      <c r="CE473" s="6">
        <v>12.37</v>
      </c>
      <c r="CF473" s="6">
        <v>7.81</v>
      </c>
      <c r="CG473" s="6">
        <v>7.62</v>
      </c>
      <c r="CH473" s="6">
        <v>8.17</v>
      </c>
      <c r="CI473" s="6">
        <v>8.58</v>
      </c>
      <c r="CJ473" s="6">
        <v>6.21</v>
      </c>
      <c r="CK473" s="6">
        <v>7.57</v>
      </c>
      <c r="CL473" s="6">
        <v>17.559999999999999</v>
      </c>
      <c r="CM473" s="6">
        <v>5.57</v>
      </c>
      <c r="CN473" s="6">
        <v>11.46</v>
      </c>
      <c r="CO473" s="6">
        <v>8.57</v>
      </c>
      <c r="CP473" s="6">
        <v>19.41</v>
      </c>
      <c r="CQ473" s="6">
        <v>5.46</v>
      </c>
      <c r="CR473" s="6">
        <v>6.23</v>
      </c>
      <c r="CS473" s="6">
        <v>5.8</v>
      </c>
      <c r="CT473" s="6">
        <v>12.67</v>
      </c>
      <c r="CU473" s="6">
        <v>26.52</v>
      </c>
      <c r="CV473" s="6">
        <v>6.32</v>
      </c>
      <c r="CW473" s="6">
        <v>8.33</v>
      </c>
      <c r="CX473" s="6">
        <v>17.71</v>
      </c>
      <c r="CY473" s="6">
        <v>17.260000000000002</v>
      </c>
      <c r="CZ473" s="6">
        <v>6.44</v>
      </c>
      <c r="DA473" s="6">
        <v>12.06</v>
      </c>
      <c r="DB473" s="6">
        <v>7.41</v>
      </c>
      <c r="DC473" s="6">
        <v>6.77</v>
      </c>
      <c r="DD473" s="6">
        <v>6.88</v>
      </c>
      <c r="DE473" s="6">
        <v>5.81</v>
      </c>
      <c r="DF473" s="6">
        <v>7.38</v>
      </c>
      <c r="DG473" s="6">
        <v>5.54</v>
      </c>
      <c r="DH473" s="6">
        <v>14.57</v>
      </c>
      <c r="DI473" s="6">
        <v>4.8600000000000003</v>
      </c>
      <c r="DJ473" s="6">
        <v>13.84</v>
      </c>
      <c r="DK473" s="6">
        <v>11.06</v>
      </c>
      <c r="DL473" s="6">
        <v>39.29</v>
      </c>
      <c r="DM473" s="6">
        <v>6.68</v>
      </c>
      <c r="DN473" s="6">
        <v>10.64</v>
      </c>
      <c r="DO473" s="6">
        <v>18.98</v>
      </c>
      <c r="DP473" s="6">
        <v>13.75</v>
      </c>
      <c r="DQ473" s="6">
        <v>7.03</v>
      </c>
      <c r="DR473" s="6">
        <v>6.67</v>
      </c>
      <c r="DS473" s="6">
        <v>7.16</v>
      </c>
      <c r="DT473" s="6">
        <v>8.31</v>
      </c>
      <c r="DU473" s="6">
        <v>14.33</v>
      </c>
      <c r="DV473" s="6">
        <v>8.14</v>
      </c>
      <c r="DW473" s="6">
        <v>14.56</v>
      </c>
      <c r="DX473" s="6">
        <v>7.12</v>
      </c>
      <c r="DY473" s="6">
        <v>23.66</v>
      </c>
      <c r="DZ473" s="6">
        <v>6.65</v>
      </c>
      <c r="EA473" s="6">
        <v>6.03</v>
      </c>
      <c r="EB473" s="6">
        <v>7.01</v>
      </c>
      <c r="EC473" s="6">
        <v>18.63</v>
      </c>
      <c r="ED473" s="6">
        <v>5.7</v>
      </c>
      <c r="EE473" s="6">
        <v>8.07</v>
      </c>
      <c r="EF473" s="6">
        <v>5.94</v>
      </c>
      <c r="EG473" s="6">
        <v>6.01</v>
      </c>
      <c r="EH473" s="6">
        <v>5.04</v>
      </c>
      <c r="EI473" s="6">
        <v>5.84</v>
      </c>
      <c r="EJ473" s="6">
        <v>6.56</v>
      </c>
      <c r="EK473" s="6">
        <v>27.41</v>
      </c>
      <c r="EL473" s="6">
        <v>19.489999999999998</v>
      </c>
      <c r="EM473" s="6">
        <v>5.89</v>
      </c>
      <c r="EN473" s="6">
        <v>101.57</v>
      </c>
      <c r="EO473" s="6">
        <v>5.59</v>
      </c>
      <c r="EP473" s="6">
        <v>23.6</v>
      </c>
      <c r="EQ473" s="6">
        <v>9.2899999999999991</v>
      </c>
      <c r="ER473" s="6">
        <v>5.83</v>
      </c>
      <c r="ES473" s="6">
        <v>5.0999999999999996</v>
      </c>
      <c r="ET473" s="6">
        <v>5.78</v>
      </c>
      <c r="EU473" s="6">
        <v>12.16</v>
      </c>
      <c r="EV473" s="6">
        <v>14.51</v>
      </c>
      <c r="EW473" s="6">
        <v>6.3</v>
      </c>
      <c r="EX473" s="6">
        <v>8.32</v>
      </c>
      <c r="EY473" s="6">
        <v>13.12</v>
      </c>
      <c r="EZ473" s="6">
        <v>17.850000000000001</v>
      </c>
      <c r="FA473" s="6">
        <v>7.35</v>
      </c>
      <c r="FB473" s="6">
        <v>39.020000000000003</v>
      </c>
      <c r="FC473" s="6">
        <v>6.17</v>
      </c>
      <c r="FD473" s="6">
        <v>23.82</v>
      </c>
      <c r="FE473" s="6">
        <v>140.68</v>
      </c>
      <c r="FF473" s="6">
        <v>5.01</v>
      </c>
      <c r="FG473" s="6">
        <v>10.5</v>
      </c>
      <c r="FH473" s="6">
        <v>25.78</v>
      </c>
      <c r="FI473" s="6">
        <v>6.15</v>
      </c>
      <c r="FJ473" s="6">
        <v>98.9</v>
      </c>
      <c r="FK473" s="6">
        <v>7.59</v>
      </c>
      <c r="FL473" s="6">
        <v>16.25</v>
      </c>
      <c r="FM473" s="6">
        <v>15.64</v>
      </c>
      <c r="FN473" s="6">
        <v>280.02</v>
      </c>
      <c r="FO473" s="6">
        <v>26.62</v>
      </c>
      <c r="FP473" s="6">
        <v>37.18</v>
      </c>
      <c r="FQ473" s="6">
        <v>17.59</v>
      </c>
      <c r="FR473" s="6">
        <v>73.150000000000006</v>
      </c>
      <c r="FS473" s="6">
        <v>6.9</v>
      </c>
      <c r="FT473" s="6">
        <v>8.4499999999999993</v>
      </c>
      <c r="FU473" s="6">
        <v>88.99</v>
      </c>
      <c r="FV473" s="6">
        <v>5.72</v>
      </c>
      <c r="FW473" s="6">
        <v>14.07</v>
      </c>
      <c r="FX473" s="6">
        <v>9.7799999999999994</v>
      </c>
      <c r="FY473" s="6">
        <v>16.36</v>
      </c>
      <c r="FZ473" s="6">
        <v>9.93</v>
      </c>
      <c r="GA473" s="6">
        <v>6.25</v>
      </c>
      <c r="GB473" s="6">
        <v>10.61</v>
      </c>
      <c r="GC473" s="6">
        <v>20.95</v>
      </c>
      <c r="GD473" s="6">
        <v>10.86</v>
      </c>
      <c r="GE473" s="6">
        <v>6.46</v>
      </c>
      <c r="GF473" s="6">
        <v>5.56</v>
      </c>
      <c r="GG473" s="6">
        <v>7.62</v>
      </c>
      <c r="GH473" s="6">
        <v>21.93</v>
      </c>
      <c r="GI473" s="6">
        <v>7.32</v>
      </c>
      <c r="GJ473" s="6">
        <v>9.41</v>
      </c>
      <c r="GK473" s="6">
        <v>19.29</v>
      </c>
      <c r="GL473" s="6">
        <v>14.25</v>
      </c>
      <c r="GM473" s="6">
        <v>6.35</v>
      </c>
      <c r="GN473" s="6">
        <v>5.87</v>
      </c>
      <c r="GO473" s="6">
        <v>4.93</v>
      </c>
      <c r="GP473" s="6">
        <v>7.96</v>
      </c>
      <c r="GQ473" s="6">
        <v>5.7</v>
      </c>
      <c r="GR473" s="6">
        <v>9.24</v>
      </c>
      <c r="GS473" s="6">
        <v>6.29</v>
      </c>
      <c r="GT473" s="6">
        <v>7.92</v>
      </c>
      <c r="GU473" s="6">
        <v>22.85</v>
      </c>
      <c r="GV473" s="6">
        <v>8.1999999999999993</v>
      </c>
      <c r="GW473" s="6">
        <v>28.64</v>
      </c>
      <c r="GX473" s="6">
        <v>7.2</v>
      </c>
      <c r="GY473" s="6">
        <v>22.92</v>
      </c>
      <c r="GZ473" s="6">
        <v>84.03</v>
      </c>
      <c r="HA473" s="6">
        <v>8.23</v>
      </c>
      <c r="HB473" s="6">
        <v>8.02</v>
      </c>
      <c r="HC473" s="6">
        <v>6.04</v>
      </c>
      <c r="ME473" s="7"/>
    </row>
    <row r="474" spans="2:343" x14ac:dyDescent="0.2">
      <c r="B474" s="34" t="s">
        <v>13</v>
      </c>
      <c r="C474" s="6">
        <v>6</v>
      </c>
      <c r="D474" s="6">
        <v>6</v>
      </c>
      <c r="E474" s="6">
        <v>6</v>
      </c>
      <c r="F474" s="6">
        <v>6</v>
      </c>
      <c r="G474" s="6">
        <v>6</v>
      </c>
      <c r="H474" s="6">
        <v>6</v>
      </c>
      <c r="I474" s="6">
        <v>6</v>
      </c>
      <c r="J474" s="6">
        <v>6</v>
      </c>
      <c r="K474" s="6">
        <v>6</v>
      </c>
      <c r="L474" s="6">
        <v>6</v>
      </c>
      <c r="M474" s="6">
        <v>6</v>
      </c>
      <c r="N474" s="6">
        <v>6</v>
      </c>
      <c r="O474" s="6">
        <v>6</v>
      </c>
      <c r="P474" s="6">
        <v>6</v>
      </c>
      <c r="Q474" s="6">
        <v>6</v>
      </c>
      <c r="R474" s="6">
        <v>6</v>
      </c>
      <c r="S474" s="6">
        <v>6</v>
      </c>
      <c r="T474" s="6">
        <v>6</v>
      </c>
      <c r="U474" s="6">
        <v>6</v>
      </c>
      <c r="V474" s="6">
        <v>6</v>
      </c>
      <c r="W474" s="6">
        <v>6</v>
      </c>
      <c r="X474" s="6">
        <v>6</v>
      </c>
      <c r="Y474" s="6">
        <v>6</v>
      </c>
      <c r="Z474" s="6">
        <v>6</v>
      </c>
      <c r="AA474" s="6">
        <v>6</v>
      </c>
      <c r="AB474" s="6">
        <v>6</v>
      </c>
      <c r="AC474" s="6">
        <v>6</v>
      </c>
      <c r="AD474" s="6">
        <v>6</v>
      </c>
      <c r="AE474" s="6">
        <v>6</v>
      </c>
      <c r="AF474" s="6">
        <v>6</v>
      </c>
      <c r="AG474" s="6">
        <v>6</v>
      </c>
      <c r="AH474" s="6">
        <v>6</v>
      </c>
      <c r="AI474" s="6">
        <v>6</v>
      </c>
      <c r="AJ474" s="6">
        <v>6</v>
      </c>
      <c r="AK474" s="6">
        <v>6</v>
      </c>
      <c r="AL474" s="6">
        <v>6</v>
      </c>
      <c r="AM474" s="6">
        <v>6</v>
      </c>
      <c r="AN474" s="6">
        <v>6</v>
      </c>
      <c r="AO474" s="6">
        <v>6</v>
      </c>
      <c r="AP474" s="6">
        <v>6</v>
      </c>
      <c r="AQ474" s="6">
        <v>6</v>
      </c>
      <c r="AR474" s="6">
        <v>6</v>
      </c>
      <c r="AS474" s="6">
        <v>6</v>
      </c>
      <c r="AT474" s="6">
        <v>6</v>
      </c>
      <c r="AU474" s="6">
        <v>6</v>
      </c>
      <c r="AV474" s="6">
        <v>6</v>
      </c>
      <c r="AW474" s="6">
        <v>6</v>
      </c>
      <c r="AX474" s="6">
        <v>6</v>
      </c>
      <c r="AY474" s="6">
        <v>6</v>
      </c>
      <c r="AZ474" s="6">
        <v>6</v>
      </c>
      <c r="BA474" s="6">
        <v>6</v>
      </c>
      <c r="BB474" s="6">
        <v>6</v>
      </c>
      <c r="BC474" s="6">
        <v>6</v>
      </c>
      <c r="BD474" s="6">
        <v>8.1</v>
      </c>
      <c r="BE474" s="6">
        <v>8.1</v>
      </c>
      <c r="BF474" s="6">
        <v>8.1</v>
      </c>
      <c r="BG474" s="6">
        <v>8.1</v>
      </c>
      <c r="BH474" s="6">
        <v>8.1</v>
      </c>
      <c r="BI474" s="6">
        <v>8.1</v>
      </c>
      <c r="BJ474" s="6">
        <v>8.1</v>
      </c>
      <c r="BK474" s="6">
        <v>8.1</v>
      </c>
      <c r="BL474" s="6">
        <v>8.1</v>
      </c>
      <c r="BM474" s="6">
        <v>8.1</v>
      </c>
      <c r="BN474" s="6">
        <v>8.1</v>
      </c>
      <c r="BO474" s="6">
        <v>8.1</v>
      </c>
      <c r="BP474" s="6">
        <v>8.1</v>
      </c>
      <c r="BQ474" s="6">
        <v>8.1</v>
      </c>
      <c r="BR474" s="6">
        <v>8.1</v>
      </c>
      <c r="BS474" s="6">
        <v>8.1</v>
      </c>
      <c r="BT474" s="6">
        <v>8.1</v>
      </c>
      <c r="BU474" s="6">
        <v>8.1</v>
      </c>
      <c r="BV474" s="6">
        <v>8.1</v>
      </c>
      <c r="BW474" s="6">
        <v>8.1</v>
      </c>
      <c r="BX474" s="6">
        <v>8.1</v>
      </c>
      <c r="BY474" s="6">
        <v>8.1</v>
      </c>
      <c r="BZ474" s="6">
        <v>8.1</v>
      </c>
      <c r="CA474" s="6">
        <v>8.1</v>
      </c>
      <c r="CB474" s="6">
        <v>8.1</v>
      </c>
      <c r="CC474" s="6">
        <v>8.1</v>
      </c>
      <c r="CD474" s="6">
        <v>8.1</v>
      </c>
      <c r="CE474" s="6">
        <v>8.1</v>
      </c>
      <c r="CF474" s="6">
        <v>8.1</v>
      </c>
      <c r="CG474" s="6">
        <v>8.1</v>
      </c>
      <c r="CH474" s="6">
        <v>8.1</v>
      </c>
      <c r="CI474" s="6">
        <v>8.1</v>
      </c>
      <c r="CJ474" s="6">
        <v>8.1</v>
      </c>
      <c r="CK474" s="6">
        <v>8.1</v>
      </c>
      <c r="CL474" s="6">
        <v>8.1</v>
      </c>
      <c r="CM474" s="6">
        <v>8.1</v>
      </c>
      <c r="CN474" s="6">
        <v>8.1</v>
      </c>
      <c r="CO474" s="6">
        <v>8.1</v>
      </c>
      <c r="CP474" s="6">
        <v>8.1</v>
      </c>
      <c r="CQ474" s="6">
        <v>8.1</v>
      </c>
      <c r="CR474" s="6">
        <v>8.1</v>
      </c>
      <c r="CS474" s="6">
        <v>8.1</v>
      </c>
      <c r="CT474" s="6">
        <v>8.1</v>
      </c>
      <c r="CU474" s="6">
        <v>8.1</v>
      </c>
      <c r="CV474" s="6">
        <v>8.1</v>
      </c>
      <c r="CW474" s="6">
        <v>8.1</v>
      </c>
      <c r="CX474" s="6">
        <v>8.1</v>
      </c>
      <c r="CY474" s="6">
        <v>8.1</v>
      </c>
      <c r="CZ474" s="6">
        <v>8.1</v>
      </c>
      <c r="DA474" s="6">
        <v>8.1</v>
      </c>
      <c r="DB474" s="6">
        <v>8.1</v>
      </c>
      <c r="DC474" s="6">
        <v>8.1</v>
      </c>
      <c r="DD474" s="6">
        <v>8.1</v>
      </c>
      <c r="DE474" s="6">
        <v>8.1</v>
      </c>
      <c r="DF474" s="6">
        <v>8.1</v>
      </c>
      <c r="DG474" s="6">
        <v>8.1</v>
      </c>
      <c r="DH474" s="6">
        <v>8.1</v>
      </c>
      <c r="DI474" s="6">
        <v>8.1</v>
      </c>
      <c r="DJ474" s="6">
        <v>8.1</v>
      </c>
      <c r="DK474" s="6">
        <v>8.1</v>
      </c>
      <c r="DL474" s="6">
        <v>8.1</v>
      </c>
      <c r="DM474" s="6">
        <v>8.1</v>
      </c>
      <c r="DN474" s="6">
        <v>8.1</v>
      </c>
      <c r="DO474" s="6">
        <v>8.1</v>
      </c>
      <c r="DP474" s="6">
        <v>8.1</v>
      </c>
      <c r="DQ474" s="6">
        <v>8.1</v>
      </c>
      <c r="DR474" s="6">
        <v>8.1</v>
      </c>
      <c r="DS474" s="6">
        <v>8.1</v>
      </c>
      <c r="DT474" s="6">
        <v>8.1</v>
      </c>
      <c r="DU474" s="6">
        <v>8.1</v>
      </c>
      <c r="DV474" s="6">
        <v>8.1</v>
      </c>
      <c r="DW474" s="6">
        <v>8.1</v>
      </c>
      <c r="DX474" s="6">
        <v>8.1</v>
      </c>
      <c r="DY474" s="6">
        <v>8.1</v>
      </c>
      <c r="DZ474" s="6">
        <v>8.1</v>
      </c>
      <c r="EA474" s="6">
        <v>8.1</v>
      </c>
      <c r="EB474" s="6">
        <v>8.1</v>
      </c>
      <c r="EC474" s="6">
        <v>8.1</v>
      </c>
      <c r="ED474" s="6">
        <v>8.1</v>
      </c>
      <c r="EE474" s="6">
        <v>8.1</v>
      </c>
      <c r="EF474" s="6">
        <v>8.1</v>
      </c>
      <c r="EG474" s="6">
        <v>8.1</v>
      </c>
      <c r="EH474" s="6">
        <v>8.1</v>
      </c>
      <c r="EI474" s="6">
        <v>8.1</v>
      </c>
      <c r="EJ474" s="6">
        <v>8.1</v>
      </c>
      <c r="EK474" s="6">
        <v>8.1</v>
      </c>
      <c r="EL474" s="6">
        <v>8.1</v>
      </c>
      <c r="EM474" s="6">
        <v>8.1</v>
      </c>
      <c r="EN474" s="6">
        <v>8.1</v>
      </c>
      <c r="EO474" s="6">
        <v>8.1</v>
      </c>
      <c r="EP474" s="6">
        <v>8.1</v>
      </c>
      <c r="EQ474" s="6">
        <v>8.1</v>
      </c>
      <c r="ER474" s="6">
        <v>8.09</v>
      </c>
      <c r="ES474" s="6">
        <v>8.09</v>
      </c>
      <c r="ET474" s="6">
        <v>8.09</v>
      </c>
      <c r="EU474" s="6">
        <v>8.09</v>
      </c>
      <c r="EV474" s="6">
        <v>8.1</v>
      </c>
      <c r="EW474" s="6">
        <v>8.1</v>
      </c>
      <c r="EX474" s="6">
        <v>8.1</v>
      </c>
      <c r="EY474" s="6">
        <v>8.1</v>
      </c>
      <c r="EZ474" s="6">
        <v>8.1</v>
      </c>
      <c r="FA474" s="6">
        <v>8.09</v>
      </c>
      <c r="FB474" s="6">
        <v>8.1</v>
      </c>
      <c r="FC474" s="6">
        <v>8.1</v>
      </c>
      <c r="FD474" s="6">
        <v>8.1</v>
      </c>
      <c r="FE474" s="6">
        <v>8.09</v>
      </c>
      <c r="FF474" s="6">
        <v>8.09</v>
      </c>
      <c r="FG474" s="6">
        <v>8.09</v>
      </c>
      <c r="FH474" s="6">
        <v>8.09</v>
      </c>
      <c r="FI474" s="6">
        <v>8.09</v>
      </c>
      <c r="FJ474" s="6">
        <v>8.09</v>
      </c>
      <c r="FK474" s="6">
        <v>8.09</v>
      </c>
      <c r="FL474" s="6">
        <v>8.09</v>
      </c>
      <c r="FM474" s="6">
        <v>8.09</v>
      </c>
      <c r="FN474" s="6">
        <v>8.09</v>
      </c>
      <c r="FO474" s="6">
        <v>8.09</v>
      </c>
      <c r="FP474" s="6">
        <v>8.09</v>
      </c>
      <c r="FQ474" s="6">
        <v>8.09</v>
      </c>
      <c r="FR474" s="6">
        <v>8.09</v>
      </c>
      <c r="FS474" s="6">
        <v>8.09</v>
      </c>
      <c r="FT474" s="6">
        <v>8.09</v>
      </c>
      <c r="FU474" s="6">
        <v>8.09</v>
      </c>
      <c r="FV474" s="6">
        <v>8.09</v>
      </c>
      <c r="FW474" s="6">
        <v>8.09</v>
      </c>
      <c r="FX474" s="6">
        <v>8.09</v>
      </c>
      <c r="FY474" s="6">
        <v>8.09</v>
      </c>
      <c r="FZ474" s="6">
        <v>8.09</v>
      </c>
      <c r="GA474" s="6">
        <v>8.09</v>
      </c>
      <c r="GB474" s="6">
        <v>8.09</v>
      </c>
      <c r="GC474" s="6">
        <v>8.09</v>
      </c>
      <c r="GD474" s="6">
        <v>8.09</v>
      </c>
      <c r="GE474" s="6">
        <v>8.09</v>
      </c>
      <c r="GF474" s="6">
        <v>8.09</v>
      </c>
      <c r="GG474" s="6">
        <v>8.09</v>
      </c>
      <c r="GH474" s="6">
        <v>8.09</v>
      </c>
      <c r="GI474" s="6">
        <v>8.09</v>
      </c>
      <c r="GJ474" s="6">
        <v>8.09</v>
      </c>
      <c r="GK474" s="6">
        <v>8.09</v>
      </c>
      <c r="GL474" s="6">
        <v>8.09</v>
      </c>
      <c r="GM474" s="6">
        <v>8.09</v>
      </c>
      <c r="GN474" s="6">
        <v>8.09</v>
      </c>
      <c r="GO474" s="6">
        <v>8.09</v>
      </c>
      <c r="GP474" s="6">
        <v>8.09</v>
      </c>
      <c r="GQ474" s="6">
        <v>8.09</v>
      </c>
      <c r="GR474" s="6">
        <v>8.09</v>
      </c>
      <c r="GS474" s="6">
        <v>8.09</v>
      </c>
      <c r="GT474" s="6">
        <v>8.09</v>
      </c>
      <c r="GU474" s="6">
        <v>8.09</v>
      </c>
      <c r="GV474" s="6">
        <v>8.09</v>
      </c>
      <c r="GW474" s="6">
        <v>8.09</v>
      </c>
      <c r="GX474" s="6">
        <v>8.09</v>
      </c>
      <c r="GY474" s="6">
        <v>8.09</v>
      </c>
      <c r="GZ474" s="6">
        <v>8.09</v>
      </c>
      <c r="HA474" s="6">
        <v>8.09</v>
      </c>
      <c r="HB474" s="6">
        <v>8.09</v>
      </c>
      <c r="HC474" s="6">
        <v>8.09</v>
      </c>
      <c r="ME474" s="7"/>
    </row>
    <row r="475" spans="2:343" x14ac:dyDescent="0.2">
      <c r="B475" s="34" t="s">
        <v>14</v>
      </c>
      <c r="C475" s="6">
        <v>0.03</v>
      </c>
      <c r="D475" s="6">
        <v>0.03</v>
      </c>
      <c r="E475" s="6">
        <v>0.03</v>
      </c>
      <c r="F475" s="6">
        <v>0.03</v>
      </c>
      <c r="G475" s="6">
        <v>0.03</v>
      </c>
      <c r="H475" s="6">
        <v>0.03</v>
      </c>
      <c r="I475" s="6">
        <v>0.03</v>
      </c>
      <c r="J475" s="6">
        <v>0.03</v>
      </c>
      <c r="K475" s="6">
        <v>0.03</v>
      </c>
      <c r="L475" s="6">
        <v>0.03</v>
      </c>
      <c r="M475" s="6">
        <v>0.03</v>
      </c>
      <c r="N475" s="6">
        <v>0.03</v>
      </c>
      <c r="O475" s="6">
        <v>0.03</v>
      </c>
      <c r="P475" s="6">
        <v>0.03</v>
      </c>
      <c r="Q475" s="6">
        <v>0.03</v>
      </c>
      <c r="R475" s="6">
        <v>0.03</v>
      </c>
      <c r="S475" s="6">
        <v>0.03</v>
      </c>
      <c r="T475" s="6">
        <v>0.03</v>
      </c>
      <c r="U475" s="6">
        <v>0.03</v>
      </c>
      <c r="V475" s="6">
        <v>0.03</v>
      </c>
      <c r="W475" s="6">
        <v>0.03</v>
      </c>
      <c r="X475" s="6">
        <v>0.03</v>
      </c>
      <c r="Y475" s="6">
        <v>0.03</v>
      </c>
      <c r="Z475" s="6">
        <v>0.03</v>
      </c>
      <c r="AA475" s="6">
        <v>0.03</v>
      </c>
      <c r="AB475" s="6">
        <v>0.03</v>
      </c>
      <c r="AC475" s="6">
        <v>0.03</v>
      </c>
      <c r="AD475" s="6">
        <v>0.03</v>
      </c>
      <c r="AE475" s="6">
        <v>0.03</v>
      </c>
      <c r="AF475" s="6">
        <v>0.03</v>
      </c>
      <c r="AG475" s="6">
        <v>0.03</v>
      </c>
      <c r="AH475" s="6">
        <v>0.03</v>
      </c>
      <c r="AI475" s="6">
        <v>0.03</v>
      </c>
      <c r="AJ475" s="6">
        <v>0.03</v>
      </c>
      <c r="AK475" s="6">
        <v>0.03</v>
      </c>
      <c r="AL475" s="6">
        <v>0.03</v>
      </c>
      <c r="AM475" s="6">
        <v>0.03</v>
      </c>
      <c r="AN475" s="6">
        <v>0.03</v>
      </c>
      <c r="AO475" s="6">
        <v>0.03</v>
      </c>
      <c r="AP475" s="6">
        <v>0.03</v>
      </c>
      <c r="AQ475" s="6">
        <v>0.03</v>
      </c>
      <c r="AR475" s="6">
        <v>0.03</v>
      </c>
      <c r="AS475" s="6">
        <v>0.03</v>
      </c>
      <c r="AT475" s="6">
        <v>0.03</v>
      </c>
      <c r="AU475" s="6">
        <v>0.03</v>
      </c>
      <c r="AV475" s="6">
        <v>0.03</v>
      </c>
      <c r="AW475" s="6">
        <v>0.03</v>
      </c>
      <c r="AX475" s="6">
        <v>0.03</v>
      </c>
      <c r="AY475" s="6">
        <v>0.03</v>
      </c>
      <c r="AZ475" s="6">
        <v>0.03</v>
      </c>
      <c r="BA475" s="6">
        <v>0.03</v>
      </c>
      <c r="BB475" s="6">
        <v>0.03</v>
      </c>
      <c r="BC475" s="6">
        <v>0.03</v>
      </c>
      <c r="BD475" s="6">
        <v>0</v>
      </c>
      <c r="BE475" s="6">
        <v>0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6">
        <v>0</v>
      </c>
      <c r="BT475" s="6">
        <v>0</v>
      </c>
      <c r="BU475" s="6">
        <v>0</v>
      </c>
      <c r="BV475" s="6">
        <v>0</v>
      </c>
      <c r="BW475" s="6">
        <v>0</v>
      </c>
      <c r="BX475" s="6">
        <v>0</v>
      </c>
      <c r="BY475" s="6">
        <v>0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0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0</v>
      </c>
      <c r="CL475" s="6">
        <v>0</v>
      </c>
      <c r="CM475" s="6">
        <v>0</v>
      </c>
      <c r="CN475" s="6">
        <v>0</v>
      </c>
      <c r="CO475" s="6">
        <v>0</v>
      </c>
      <c r="CP475" s="6">
        <v>0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  <c r="FO475" s="6">
        <v>0</v>
      </c>
      <c r="FP475" s="6">
        <v>0</v>
      </c>
      <c r="FQ475" s="6">
        <v>0</v>
      </c>
      <c r="FR475" s="6">
        <v>0</v>
      </c>
      <c r="FS475" s="6">
        <v>0</v>
      </c>
      <c r="FT475" s="6">
        <v>0</v>
      </c>
      <c r="FU475" s="6">
        <v>0</v>
      </c>
      <c r="FV475" s="6">
        <v>0</v>
      </c>
      <c r="FW475" s="6">
        <v>0</v>
      </c>
      <c r="FX475" s="6">
        <v>0</v>
      </c>
      <c r="FY475" s="6">
        <v>0</v>
      </c>
      <c r="FZ475" s="6">
        <v>0</v>
      </c>
      <c r="GA475" s="6">
        <v>0</v>
      </c>
      <c r="GB475" s="6">
        <v>0</v>
      </c>
      <c r="GC475" s="6">
        <v>0</v>
      </c>
      <c r="GD475" s="6">
        <v>0</v>
      </c>
      <c r="GE475" s="6">
        <v>0</v>
      </c>
      <c r="GF475" s="6">
        <v>0</v>
      </c>
      <c r="GG475" s="6">
        <v>0</v>
      </c>
      <c r="GH475" s="6">
        <v>0</v>
      </c>
      <c r="GI475" s="6">
        <v>0</v>
      </c>
      <c r="GJ475" s="6">
        <v>0</v>
      </c>
      <c r="GK475" s="6">
        <v>0</v>
      </c>
      <c r="GL475" s="6">
        <v>0</v>
      </c>
      <c r="GM475" s="6">
        <v>0</v>
      </c>
      <c r="GN475" s="6">
        <v>0</v>
      </c>
      <c r="GO475" s="6">
        <v>0</v>
      </c>
      <c r="GP475" s="6">
        <v>0</v>
      </c>
      <c r="GQ475" s="6">
        <v>0</v>
      </c>
      <c r="GR475" s="6">
        <v>0</v>
      </c>
      <c r="GS475" s="6">
        <v>0</v>
      </c>
      <c r="GT475" s="6">
        <v>0</v>
      </c>
      <c r="GU475" s="6">
        <v>0</v>
      </c>
      <c r="GV475" s="6">
        <v>0</v>
      </c>
      <c r="GW475" s="6">
        <v>0</v>
      </c>
      <c r="GX475" s="6">
        <v>0</v>
      </c>
      <c r="GY475" s="6">
        <v>0</v>
      </c>
      <c r="GZ475" s="6">
        <v>0</v>
      </c>
      <c r="HA475" s="6">
        <v>0</v>
      </c>
      <c r="HB475" s="6">
        <v>0</v>
      </c>
      <c r="HC475" s="6">
        <v>0</v>
      </c>
      <c r="ME475" s="7"/>
    </row>
    <row r="476" spans="2:343" x14ac:dyDescent="0.2">
      <c r="B476" s="11"/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ME476" s="7"/>
    </row>
    <row r="477" spans="2:343" x14ac:dyDescent="0.2">
      <c r="B477" s="33" t="s">
        <v>32</v>
      </c>
      <c r="C477" s="6">
        <v>-1147.1300000000001</v>
      </c>
      <c r="D477" s="6">
        <v>-1144.1600000000001</v>
      </c>
      <c r="E477" s="6">
        <v>-1145.3499999999999</v>
      </c>
      <c r="F477" s="6">
        <v>-1146.0999999999999</v>
      </c>
      <c r="G477" s="6">
        <v>-1145.9100000000001</v>
      </c>
      <c r="H477" s="6">
        <v>-1147.55</v>
      </c>
      <c r="I477" s="6">
        <v>-1150.31</v>
      </c>
      <c r="J477" s="6">
        <v>-1151.8800000000001</v>
      </c>
      <c r="K477" s="6">
        <v>-1151.17</v>
      </c>
      <c r="L477" s="6">
        <v>-1152.4000000000001</v>
      </c>
      <c r="M477" s="6">
        <v>-1151.6500000000001</v>
      </c>
      <c r="N477" s="6">
        <v>-1116.03</v>
      </c>
      <c r="O477" s="6">
        <v>-1118.71</v>
      </c>
      <c r="P477" s="6">
        <v>-1119.5999999999999</v>
      </c>
      <c r="Q477" s="6">
        <v>-1121.1500000000001</v>
      </c>
      <c r="R477" s="6">
        <v>-1123</v>
      </c>
      <c r="S477" s="6">
        <v>-1124.33</v>
      </c>
      <c r="T477" s="6">
        <v>-1126.27</v>
      </c>
      <c r="U477" s="6">
        <v>-1127.78</v>
      </c>
      <c r="V477" s="6">
        <v>-1130.1300000000001</v>
      </c>
      <c r="W477" s="6">
        <v>-1131.49</v>
      </c>
      <c r="X477" s="6">
        <v>-1129.93</v>
      </c>
      <c r="Y477" s="6">
        <v>-1130.6500000000001</v>
      </c>
      <c r="Z477" s="6">
        <v>-1085.95</v>
      </c>
      <c r="AA477" s="6">
        <v>-1088.21</v>
      </c>
      <c r="AB477" s="6">
        <v>-1089</v>
      </c>
      <c r="AC477" s="6">
        <v>-1089.31</v>
      </c>
      <c r="AD477" s="6">
        <v>-1092.3900000000001</v>
      </c>
      <c r="AE477" s="6">
        <v>-1095.8699999999999</v>
      </c>
      <c r="AF477" s="6">
        <v>-1098.52</v>
      </c>
      <c r="AG477" s="6">
        <v>-1101.54</v>
      </c>
      <c r="AH477" s="6">
        <v>-1109.83</v>
      </c>
      <c r="AI477" s="6">
        <v>-1105.9100000000001</v>
      </c>
      <c r="AJ477" s="6">
        <v>-1110.82</v>
      </c>
      <c r="AK477" s="6">
        <v>-1116.82</v>
      </c>
      <c r="AL477" s="6">
        <v>-1123.81</v>
      </c>
      <c r="AM477" s="6">
        <v>-1294.8699999999999</v>
      </c>
      <c r="AN477" s="6">
        <v>-1226.8699999999999</v>
      </c>
      <c r="AO477" s="6">
        <v>-1580.17</v>
      </c>
      <c r="AP477" s="6">
        <v>-2325.5</v>
      </c>
      <c r="AQ477" s="6">
        <v>-1125.82</v>
      </c>
      <c r="AR477" s="6">
        <v>-1125.3699999999999</v>
      </c>
      <c r="AS477" s="6">
        <v>-1126.05</v>
      </c>
      <c r="AT477" s="6">
        <v>-1126.8499999999999</v>
      </c>
      <c r="AU477" s="6">
        <v>-1127.21</v>
      </c>
      <c r="AV477" s="6">
        <v>-1128.24</v>
      </c>
      <c r="AW477" s="6">
        <v>-1128.99</v>
      </c>
      <c r="AX477" s="6">
        <v>-1130.9100000000001</v>
      </c>
      <c r="AY477" s="6">
        <v>-1133.93</v>
      </c>
      <c r="AZ477" s="6">
        <v>-1326.02</v>
      </c>
      <c r="BA477" s="6">
        <v>-1148.22</v>
      </c>
      <c r="BB477" s="6">
        <v>-1055.75</v>
      </c>
      <c r="BC477" s="6">
        <v>-1056.94</v>
      </c>
      <c r="BD477" s="6">
        <v>-1049.3800000000001</v>
      </c>
      <c r="BE477" s="6">
        <v>-1052.76</v>
      </c>
      <c r="BF477" s="6">
        <v>-1054.79</v>
      </c>
      <c r="BG477" s="6">
        <v>-1055.98</v>
      </c>
      <c r="BH477" s="6">
        <v>-1163.7</v>
      </c>
      <c r="BI477" s="6">
        <v>-1352.53</v>
      </c>
      <c r="BJ477" s="6">
        <v>-1319.23</v>
      </c>
      <c r="BK477" s="6">
        <v>-1449.75</v>
      </c>
      <c r="BL477" s="6">
        <v>-1360.47</v>
      </c>
      <c r="BM477" s="6">
        <v>-1249.96</v>
      </c>
      <c r="BN477" s="6">
        <v>-1226.69</v>
      </c>
      <c r="BO477" s="6">
        <v>-1229.73</v>
      </c>
      <c r="BP477" s="6">
        <v>-1245.8499999999999</v>
      </c>
      <c r="BQ477" s="6">
        <v>-1218.3900000000001</v>
      </c>
      <c r="BR477" s="6">
        <v>-1251.3499999999999</v>
      </c>
      <c r="BS477" s="6">
        <v>-3634.48</v>
      </c>
      <c r="BT477" s="6">
        <v>-4480.16</v>
      </c>
      <c r="BU477" s="6">
        <v>-5736.85</v>
      </c>
      <c r="BV477" s="6">
        <v>-5806.23</v>
      </c>
      <c r="BW477" s="6">
        <v>-6640.66</v>
      </c>
      <c r="BX477" s="6">
        <v>-7482.17</v>
      </c>
      <c r="BY477" s="6">
        <v>-7954.54</v>
      </c>
      <c r="BZ477" s="6">
        <v>-9751.75</v>
      </c>
      <c r="CA477" s="6">
        <v>-1642.98</v>
      </c>
      <c r="CB477" s="6">
        <v>-2239.02</v>
      </c>
      <c r="CC477" s="6">
        <v>-4716.74</v>
      </c>
      <c r="CD477" s="6">
        <v>-5638.03</v>
      </c>
      <c r="CE477" s="6">
        <v>-5037.1499999999996</v>
      </c>
      <c r="CF477" s="6">
        <v>-8222.73</v>
      </c>
      <c r="CG477" s="6">
        <v>-9823.99</v>
      </c>
      <c r="CH477" s="6">
        <v>-10510.27</v>
      </c>
      <c r="CI477" s="6">
        <v>-9693.27</v>
      </c>
      <c r="CJ477" s="6">
        <v>-10203.16</v>
      </c>
      <c r="CK477" s="6">
        <v>-10957.74</v>
      </c>
      <c r="CL477" s="6">
        <v>-10493.39</v>
      </c>
      <c r="CM477" s="6">
        <v>-9359.74</v>
      </c>
      <c r="CN477" s="6">
        <v>-6838.6</v>
      </c>
      <c r="CO477" s="6">
        <v>-6688.48</v>
      </c>
      <c r="CP477" s="6">
        <v>-8634.9</v>
      </c>
      <c r="CQ477" s="6">
        <v>-8707.5400000000009</v>
      </c>
      <c r="CR477" s="6">
        <v>-8482.09</v>
      </c>
      <c r="CS477" s="6">
        <v>-8803.83</v>
      </c>
      <c r="CT477" s="6">
        <v>-9103.07</v>
      </c>
      <c r="CU477" s="6">
        <v>-8858.89</v>
      </c>
      <c r="CV477" s="6">
        <v>-11796</v>
      </c>
      <c r="CW477" s="6">
        <v>-10595.57</v>
      </c>
      <c r="CX477" s="6">
        <v>-13772.78</v>
      </c>
      <c r="CY477" s="6">
        <v>-13730.3</v>
      </c>
      <c r="CZ477" s="6">
        <v>-9443.49</v>
      </c>
      <c r="DA477" s="6">
        <v>-8685.9699999999993</v>
      </c>
      <c r="DB477" s="6">
        <v>-5142.8599999999997</v>
      </c>
      <c r="DC477" s="6">
        <v>-5561.81</v>
      </c>
      <c r="DD477" s="6">
        <v>-4934.01</v>
      </c>
      <c r="DE477" s="6">
        <v>-5049.91</v>
      </c>
      <c r="DF477" s="6">
        <v>-6207.91</v>
      </c>
      <c r="DG477" s="6">
        <v>-7519.28</v>
      </c>
      <c r="DH477" s="6">
        <v>-9746.07</v>
      </c>
      <c r="DI477" s="6">
        <v>-11425.56</v>
      </c>
      <c r="DJ477" s="6">
        <v>-12562.21</v>
      </c>
      <c r="DK477" s="6">
        <v>-16599.91</v>
      </c>
      <c r="DL477" s="6">
        <v>-19157.03</v>
      </c>
      <c r="DM477" s="6">
        <v>-23181.88</v>
      </c>
      <c r="DN477" s="6">
        <v>-22513.27</v>
      </c>
      <c r="DO477" s="6">
        <v>-22001.73</v>
      </c>
      <c r="DP477" s="6">
        <v>-23957.43</v>
      </c>
      <c r="DQ477" s="6">
        <v>-24182.2</v>
      </c>
      <c r="DR477" s="6">
        <v>-26341.68</v>
      </c>
      <c r="DS477" s="6">
        <v>-27651.06</v>
      </c>
      <c r="DT477" s="6">
        <v>-28987.86</v>
      </c>
      <c r="DU477" s="6">
        <v>-30147.1</v>
      </c>
      <c r="DV477" s="6">
        <v>-32593.79</v>
      </c>
      <c r="DW477" s="6">
        <v>-34962.559999999998</v>
      </c>
      <c r="DX477" s="6">
        <v>-46636.5</v>
      </c>
      <c r="DY477" s="6">
        <v>-50119.39</v>
      </c>
      <c r="DZ477" s="6">
        <v>-53807.13</v>
      </c>
      <c r="EA477" s="6">
        <v>-56286.83</v>
      </c>
      <c r="EB477" s="6">
        <v>-57675.58</v>
      </c>
      <c r="EC477" s="6">
        <v>-59934.42</v>
      </c>
      <c r="ED477" s="6">
        <v>-60610.05</v>
      </c>
      <c r="EE477" s="6">
        <v>-61665.69</v>
      </c>
      <c r="EF477" s="6">
        <v>-56336.19</v>
      </c>
      <c r="EG477" s="6">
        <v>-54744.54</v>
      </c>
      <c r="EH477" s="6">
        <v>-52170.89</v>
      </c>
      <c r="EI477" s="6">
        <v>-55546.98</v>
      </c>
      <c r="EJ477" s="6">
        <v>-59437.81</v>
      </c>
      <c r="EK477" s="6">
        <v>-62735.32</v>
      </c>
      <c r="EL477" s="6">
        <v>-58853.33</v>
      </c>
      <c r="EM477" s="6">
        <v>-58125.65</v>
      </c>
      <c r="EN477" s="6">
        <v>-61044.81</v>
      </c>
      <c r="EO477" s="6">
        <v>-63368.65</v>
      </c>
      <c r="EP477" s="6">
        <v>-64058.01</v>
      </c>
      <c r="EQ477" s="6">
        <v>-66971.87</v>
      </c>
      <c r="ER477" s="6">
        <v>-66937.58</v>
      </c>
      <c r="ES477" s="6">
        <v>-68896.820000000007</v>
      </c>
      <c r="ET477" s="6">
        <v>-76241.149999999994</v>
      </c>
      <c r="EU477" s="6">
        <v>-79773.48</v>
      </c>
      <c r="EV477" s="6">
        <v>-82129.039999999994</v>
      </c>
      <c r="EW477" s="6">
        <v>-75602.64</v>
      </c>
      <c r="EX477" s="6">
        <v>-74174.820000000007</v>
      </c>
      <c r="EY477" s="6">
        <v>-74984.63</v>
      </c>
      <c r="EZ477" s="6">
        <v>-76990.67</v>
      </c>
      <c r="FA477" s="6">
        <v>-76387.88</v>
      </c>
      <c r="FB477" s="6">
        <v>-74815.429999999993</v>
      </c>
      <c r="FC477" s="6">
        <v>-77828.83</v>
      </c>
      <c r="FD477" s="6">
        <v>-79727.259999999995</v>
      </c>
      <c r="FE477" s="6">
        <v>-86514.12</v>
      </c>
      <c r="FF477" s="6">
        <v>-87712.87</v>
      </c>
      <c r="FG477" s="6">
        <v>-86444.88</v>
      </c>
      <c r="FH477" s="6">
        <v>-87070.67</v>
      </c>
      <c r="FI477" s="6">
        <v>-86073.07</v>
      </c>
      <c r="FJ477" s="6">
        <v>-88738.38</v>
      </c>
      <c r="FK477" s="6">
        <v>-87155.11</v>
      </c>
      <c r="FL477" s="6">
        <v>-85560.83</v>
      </c>
      <c r="FM477" s="6">
        <v>-78467.39</v>
      </c>
      <c r="FN477" s="6">
        <v>-71407.77</v>
      </c>
      <c r="FO477" s="6">
        <v>-72740.33</v>
      </c>
      <c r="FP477" s="6">
        <v>-70964.740000000005</v>
      </c>
      <c r="FQ477" s="6">
        <v>-71013.59</v>
      </c>
      <c r="FR477" s="6">
        <v>-66339.399999999994</v>
      </c>
      <c r="FS477" s="6">
        <v>-64881.35</v>
      </c>
      <c r="FT477" s="6">
        <v>-67026.2</v>
      </c>
      <c r="FU477" s="6">
        <v>-68076.94</v>
      </c>
      <c r="FV477" s="6">
        <v>-70292.240000000005</v>
      </c>
      <c r="FW477" s="6">
        <v>-68674.58</v>
      </c>
      <c r="FX477" s="6">
        <v>-65849.66</v>
      </c>
      <c r="FY477" s="6">
        <v>-66592.38</v>
      </c>
      <c r="FZ477" s="6">
        <v>-66859.509999999995</v>
      </c>
      <c r="GA477" s="6">
        <v>-67118.61</v>
      </c>
      <c r="GB477" s="6">
        <v>-64011.72</v>
      </c>
      <c r="GC477" s="6">
        <v>-64498.65</v>
      </c>
      <c r="GD477" s="6">
        <v>-66522.89</v>
      </c>
      <c r="GE477" s="6">
        <v>-73729.009999999995</v>
      </c>
      <c r="GF477" s="6">
        <v>-76081.320000000007</v>
      </c>
      <c r="GG477" s="6">
        <v>-73893.81</v>
      </c>
      <c r="GH477" s="6">
        <v>-71160.77</v>
      </c>
      <c r="GI477" s="6">
        <v>-66452.17</v>
      </c>
      <c r="GJ477" s="6">
        <v>-65922.25</v>
      </c>
      <c r="GK477" s="6">
        <v>-62310.42</v>
      </c>
      <c r="GL477" s="6">
        <v>-62296.34</v>
      </c>
      <c r="GM477" s="6">
        <v>-61034.01</v>
      </c>
      <c r="GN477" s="6">
        <v>-61644.94</v>
      </c>
      <c r="GO477" s="6">
        <v>-61481.16</v>
      </c>
      <c r="GP477" s="6">
        <v>-59823.45</v>
      </c>
      <c r="GQ477" s="6">
        <v>-56030.12</v>
      </c>
      <c r="GR477" s="6">
        <v>-56927.89</v>
      </c>
      <c r="GS477" s="6">
        <v>-57798.25</v>
      </c>
      <c r="GT477" s="6">
        <v>-56412.85</v>
      </c>
      <c r="GU477" s="6">
        <v>-55511.56</v>
      </c>
      <c r="GV477" s="6">
        <v>-54636.91</v>
      </c>
      <c r="GW477" s="6">
        <v>-64292.99</v>
      </c>
      <c r="GX477" s="6">
        <v>-65017.9</v>
      </c>
      <c r="GY477" s="6">
        <v>-62785.57</v>
      </c>
      <c r="GZ477" s="6">
        <v>-56855.42</v>
      </c>
      <c r="HA477" s="6">
        <v>-53987.5</v>
      </c>
      <c r="HB477" s="6">
        <v>-54146.37</v>
      </c>
      <c r="HC477" s="6">
        <v>-71866.06</v>
      </c>
      <c r="ME477" s="7"/>
    </row>
    <row r="478" spans="2:343" x14ac:dyDescent="0.2">
      <c r="B478" s="16" t="s">
        <v>33</v>
      </c>
      <c r="C478" s="6">
        <v>-7.56</v>
      </c>
      <c r="D478" s="6">
        <v>-7.56</v>
      </c>
      <c r="E478" s="6">
        <v>-7.54</v>
      </c>
      <c r="F478" s="6">
        <v>-7.58</v>
      </c>
      <c r="G478" s="6">
        <v>-7.58</v>
      </c>
      <c r="H478" s="6">
        <v>-7.58</v>
      </c>
      <c r="I478" s="6">
        <v>-7.58</v>
      </c>
      <c r="J478" s="6">
        <v>-7.58</v>
      </c>
      <c r="K478" s="6">
        <v>-7.58</v>
      </c>
      <c r="L478" s="6">
        <v>-7.54</v>
      </c>
      <c r="M478" s="6">
        <v>-7.34</v>
      </c>
      <c r="N478" s="6">
        <v>-7.34</v>
      </c>
      <c r="O478" s="6">
        <v>-7.34</v>
      </c>
      <c r="P478" s="6">
        <v>-7.34</v>
      </c>
      <c r="Q478" s="6">
        <v>-7.34</v>
      </c>
      <c r="R478" s="6">
        <v>-7.34</v>
      </c>
      <c r="S478" s="6">
        <v>-7.38</v>
      </c>
      <c r="T478" s="6">
        <v>-7.38</v>
      </c>
      <c r="U478" s="6">
        <v>-7.38</v>
      </c>
      <c r="V478" s="6">
        <v>-7.38</v>
      </c>
      <c r="W478" s="6">
        <v>-7.38</v>
      </c>
      <c r="X478" s="6">
        <v>-7.38</v>
      </c>
      <c r="Y478" s="6">
        <v>-7.38</v>
      </c>
      <c r="Z478" s="6">
        <v>-7.38</v>
      </c>
      <c r="AA478" s="6">
        <v>-7.38</v>
      </c>
      <c r="AB478" s="6">
        <v>-7.38</v>
      </c>
      <c r="AC478" s="6">
        <v>-7.38</v>
      </c>
      <c r="AD478" s="6">
        <v>-7.38</v>
      </c>
      <c r="AE478" s="6">
        <v>-7.38</v>
      </c>
      <c r="AF478" s="6">
        <v>-7.34</v>
      </c>
      <c r="AG478" s="6">
        <v>-7.34</v>
      </c>
      <c r="AH478" s="6">
        <v>-7.34</v>
      </c>
      <c r="AI478" s="6">
        <v>-7.34</v>
      </c>
      <c r="AJ478" s="6">
        <v>-7.34</v>
      </c>
      <c r="AK478" s="6">
        <v>-7.34</v>
      </c>
      <c r="AL478" s="6">
        <v>-7.34</v>
      </c>
      <c r="AM478" s="6">
        <v>-171.84</v>
      </c>
      <c r="AN478" s="6">
        <v>-107.16</v>
      </c>
      <c r="AO478" s="6">
        <v>-461.62</v>
      </c>
      <c r="AP478" s="6">
        <v>-1207.02</v>
      </c>
      <c r="AQ478" s="6">
        <v>-7.34</v>
      </c>
      <c r="AR478" s="6">
        <v>-7.34</v>
      </c>
      <c r="AS478" s="6">
        <v>-7.34</v>
      </c>
      <c r="AT478" s="6">
        <v>-7.34</v>
      </c>
      <c r="AU478" s="6">
        <v>-7.34</v>
      </c>
      <c r="AV478" s="6">
        <v>-7.34</v>
      </c>
      <c r="AW478" s="6">
        <v>-7.34</v>
      </c>
      <c r="AX478" s="6">
        <v>-7.34</v>
      </c>
      <c r="AY478" s="6">
        <v>-7.34</v>
      </c>
      <c r="AZ478" s="6">
        <v>-225.34</v>
      </c>
      <c r="BA478" s="6">
        <v>-100.34</v>
      </c>
      <c r="BB478" s="6">
        <v>-7.34</v>
      </c>
      <c r="BC478" s="6">
        <v>-7.34</v>
      </c>
      <c r="BD478" s="6">
        <v>-7.34</v>
      </c>
      <c r="BE478" s="6">
        <v>-7.34</v>
      </c>
      <c r="BF478" s="6">
        <v>-7.34</v>
      </c>
      <c r="BG478" s="6">
        <v>-7.34</v>
      </c>
      <c r="BH478" s="6">
        <v>-104.04</v>
      </c>
      <c r="BI478" s="6">
        <v>-7.34</v>
      </c>
      <c r="BJ478" s="6">
        <v>-7.34</v>
      </c>
      <c r="BK478" s="6">
        <v>-15.04</v>
      </c>
      <c r="BL478" s="6">
        <v>-7.34</v>
      </c>
      <c r="BM478" s="6">
        <v>-7.34</v>
      </c>
      <c r="BN478" s="6">
        <v>-7.34</v>
      </c>
      <c r="BO478" s="6">
        <v>-7.34</v>
      </c>
      <c r="BP478" s="6">
        <v>-7.31</v>
      </c>
      <c r="BQ478" s="6">
        <v>-7.31</v>
      </c>
      <c r="BR478" s="6">
        <v>-7.31</v>
      </c>
      <c r="BS478" s="6">
        <v>-2472.39</v>
      </c>
      <c r="BT478" s="6">
        <v>-3313.21</v>
      </c>
      <c r="BU478" s="6">
        <v>-4456.6000000000004</v>
      </c>
      <c r="BV478" s="6">
        <v>-4431.87</v>
      </c>
      <c r="BW478" s="6">
        <v>-5273.4</v>
      </c>
      <c r="BX478" s="6">
        <v>-5975.1</v>
      </c>
      <c r="BY478" s="6">
        <v>-6459.79</v>
      </c>
      <c r="BZ478" s="6">
        <v>-8154.66</v>
      </c>
      <c r="CA478" s="6">
        <v>-7.31</v>
      </c>
      <c r="CB478" s="6">
        <v>-518.08000000000004</v>
      </c>
      <c r="CC478" s="6">
        <v>-2896.3</v>
      </c>
      <c r="CD478" s="6">
        <v>-3924.87</v>
      </c>
      <c r="CE478" s="6">
        <v>-3316.28</v>
      </c>
      <c r="CF478" s="6">
        <v>-6496.83</v>
      </c>
      <c r="CG478" s="6">
        <v>-8063.85</v>
      </c>
      <c r="CH478" s="6">
        <v>-8742.64</v>
      </c>
      <c r="CI478" s="6">
        <v>-7896.82</v>
      </c>
      <c r="CJ478" s="6">
        <v>-8375.6299999999992</v>
      </c>
      <c r="CK478" s="6">
        <v>-9116.14</v>
      </c>
      <c r="CL478" s="6">
        <v>-8616.35</v>
      </c>
      <c r="CM478" s="6">
        <v>-7409.61</v>
      </c>
      <c r="CN478" s="6">
        <v>-4930.97</v>
      </c>
      <c r="CO478" s="6">
        <v>-4773.99</v>
      </c>
      <c r="CP478" s="6">
        <v>-6704.6</v>
      </c>
      <c r="CQ478" s="6">
        <v>-6755.94</v>
      </c>
      <c r="CR478" s="6">
        <v>-6643.41</v>
      </c>
      <c r="CS478" s="6">
        <v>-6936.76</v>
      </c>
      <c r="CT478" s="6">
        <v>-7276.8</v>
      </c>
      <c r="CU478" s="6">
        <v>-7055.64</v>
      </c>
      <c r="CV478" s="6">
        <v>-10019.209999999999</v>
      </c>
      <c r="CW478" s="6">
        <v>-8845.65</v>
      </c>
      <c r="CX478" s="6">
        <v>-12038.97</v>
      </c>
      <c r="CY478" s="6">
        <v>-12004.27</v>
      </c>
      <c r="CZ478" s="6">
        <v>-7735.96</v>
      </c>
      <c r="DA478" s="6">
        <v>-7111.58</v>
      </c>
      <c r="DB478" s="6">
        <v>-3420.65</v>
      </c>
      <c r="DC478" s="6">
        <v>-3946.59</v>
      </c>
      <c r="DD478" s="6">
        <v>-3194.73</v>
      </c>
      <c r="DE478" s="6">
        <v>-3071.08</v>
      </c>
      <c r="DF478" s="6">
        <v>-4073.05</v>
      </c>
      <c r="DG478" s="6">
        <v>-5397.55</v>
      </c>
      <c r="DH478" s="6">
        <v>-7915.19</v>
      </c>
      <c r="DI478" s="6">
        <v>-9594.76</v>
      </c>
      <c r="DJ478" s="6">
        <v>-10731.38</v>
      </c>
      <c r="DK478" s="6">
        <v>-14769.04</v>
      </c>
      <c r="DL478" s="6">
        <v>-17325.98</v>
      </c>
      <c r="DM478" s="6">
        <v>-21350.78</v>
      </c>
      <c r="DN478" s="6">
        <v>-20682.57</v>
      </c>
      <c r="DO478" s="6">
        <v>-20170.97</v>
      </c>
      <c r="DP478" s="6">
        <v>-22126.58</v>
      </c>
      <c r="DQ478" s="6">
        <v>-22351.35</v>
      </c>
      <c r="DR478" s="6">
        <v>-24510.83</v>
      </c>
      <c r="DS478" s="6">
        <v>-25821.42</v>
      </c>
      <c r="DT478" s="6">
        <v>-27158.12</v>
      </c>
      <c r="DU478" s="6">
        <v>-28317.040000000001</v>
      </c>
      <c r="DV478" s="6">
        <v>-30763.59</v>
      </c>
      <c r="DW478" s="6">
        <v>-33132.18</v>
      </c>
      <c r="DX478" s="6">
        <v>-44806.02</v>
      </c>
      <c r="DY478" s="6">
        <v>-48289.85</v>
      </c>
      <c r="DZ478" s="6">
        <v>-51977.51</v>
      </c>
      <c r="EA478" s="6">
        <v>-54562.720000000001</v>
      </c>
      <c r="EB478" s="6">
        <v>-55950.76</v>
      </c>
      <c r="EC478" s="6">
        <v>-58209.55</v>
      </c>
      <c r="ED478" s="6">
        <v>-58885.36</v>
      </c>
      <c r="EE478" s="6">
        <v>-59941.120000000003</v>
      </c>
      <c r="EF478" s="6">
        <v>-54611.519999999997</v>
      </c>
      <c r="EG478" s="6">
        <v>-53019.86</v>
      </c>
      <c r="EH478" s="6">
        <v>-50446.21</v>
      </c>
      <c r="EI478" s="6">
        <v>-53822.32</v>
      </c>
      <c r="EJ478" s="6">
        <v>-57713.32</v>
      </c>
      <c r="EK478" s="6">
        <v>-61011.02</v>
      </c>
      <c r="EL478" s="6">
        <v>-57129.04</v>
      </c>
      <c r="EM478" s="6">
        <v>-56401.08</v>
      </c>
      <c r="EN478" s="6">
        <v>-59320.18</v>
      </c>
      <c r="EO478" s="6">
        <v>-61643.839999999997</v>
      </c>
      <c r="EP478" s="6">
        <v>-62333</v>
      </c>
      <c r="EQ478" s="6">
        <v>-65246.79</v>
      </c>
      <c r="ER478" s="6">
        <v>-65212.65</v>
      </c>
      <c r="ES478" s="6">
        <v>-67171.75</v>
      </c>
      <c r="ET478" s="6">
        <v>-74516.19</v>
      </c>
      <c r="EU478" s="6">
        <v>-78048.72</v>
      </c>
      <c r="EV478" s="6">
        <v>-80404.11</v>
      </c>
      <c r="EW478" s="6">
        <v>-73877.5</v>
      </c>
      <c r="EX478" s="6">
        <v>-72449.759999999995</v>
      </c>
      <c r="EY478" s="6">
        <v>-73259.3</v>
      </c>
      <c r="EZ478" s="6">
        <v>-75265.25</v>
      </c>
      <c r="FA478" s="6">
        <v>-74891.520000000004</v>
      </c>
      <c r="FB478" s="6">
        <v>-73412.92</v>
      </c>
      <c r="FC478" s="6">
        <v>-76426.22</v>
      </c>
      <c r="FD478" s="6">
        <v>-78324.59</v>
      </c>
      <c r="FE478" s="6">
        <v>-85111.44</v>
      </c>
      <c r="FF478" s="6">
        <v>-86310.21</v>
      </c>
      <c r="FG478" s="6">
        <v>-85043.11</v>
      </c>
      <c r="FH478" s="6">
        <v>-85668.87</v>
      </c>
      <c r="FI478" s="6">
        <v>-84390.69</v>
      </c>
      <c r="FJ478" s="6">
        <v>-87056.79</v>
      </c>
      <c r="FK478" s="6">
        <v>-85473.64</v>
      </c>
      <c r="FL478" s="6">
        <v>-83879.59</v>
      </c>
      <c r="FM478" s="6">
        <v>-76786.11</v>
      </c>
      <c r="FN478" s="6">
        <v>-69726.48</v>
      </c>
      <c r="FO478" s="6">
        <v>-71059.14</v>
      </c>
      <c r="FP478" s="6">
        <v>-69283.41</v>
      </c>
      <c r="FQ478" s="6">
        <v>-69332.490000000005</v>
      </c>
      <c r="FR478" s="6">
        <v>-64658.34</v>
      </c>
      <c r="FS478" s="6">
        <v>-63200.39</v>
      </c>
      <c r="FT478" s="6">
        <v>-65345.24</v>
      </c>
      <c r="FU478" s="6">
        <v>-66395.72</v>
      </c>
      <c r="FV478" s="6">
        <v>-68611.22</v>
      </c>
      <c r="FW478" s="6">
        <v>-66993.48</v>
      </c>
      <c r="FX478" s="6">
        <v>-64168.49</v>
      </c>
      <c r="FY478" s="6">
        <v>-64911.13</v>
      </c>
      <c r="FZ478" s="6">
        <v>-65178.38</v>
      </c>
      <c r="GA478" s="6">
        <v>-65563.08</v>
      </c>
      <c r="GB478" s="6">
        <v>-62456.13</v>
      </c>
      <c r="GC478" s="6">
        <v>-62943.01</v>
      </c>
      <c r="GD478" s="6">
        <v>-64967.15</v>
      </c>
      <c r="GE478" s="6">
        <v>-72173.25</v>
      </c>
      <c r="GF478" s="6">
        <v>-74525.649999999994</v>
      </c>
      <c r="GG478" s="6">
        <v>-72338.25</v>
      </c>
      <c r="GH478" s="6">
        <v>-69605.22</v>
      </c>
      <c r="GI478" s="6">
        <v>-64896.51</v>
      </c>
      <c r="GJ478" s="6">
        <v>-64366.52</v>
      </c>
      <c r="GK478" s="6">
        <v>-60754.84</v>
      </c>
      <c r="GL478" s="6">
        <v>-60740.7</v>
      </c>
      <c r="GM478" s="6">
        <v>-59478.37</v>
      </c>
      <c r="GN478" s="6">
        <v>-60089.32</v>
      </c>
      <c r="GO478" s="6">
        <v>-59925.48</v>
      </c>
      <c r="GP478" s="6">
        <v>-58267.73</v>
      </c>
      <c r="GQ478" s="6">
        <v>-54474.43</v>
      </c>
      <c r="GR478" s="6">
        <v>-55372.160000000003</v>
      </c>
      <c r="GS478" s="6">
        <v>-56242.38</v>
      </c>
      <c r="GT478" s="6">
        <v>-54856.91</v>
      </c>
      <c r="GU478" s="6">
        <v>-53955.55</v>
      </c>
      <c r="GV478" s="6">
        <v>-53080.85</v>
      </c>
      <c r="GW478" s="6">
        <v>-62736.85</v>
      </c>
      <c r="GX478" s="6">
        <v>-63461.73</v>
      </c>
      <c r="GY478" s="6">
        <v>-61229.26</v>
      </c>
      <c r="GZ478" s="6">
        <v>-55299.1</v>
      </c>
      <c r="HA478" s="6">
        <v>-52762.8</v>
      </c>
      <c r="HB478" s="6">
        <v>-52924.05</v>
      </c>
      <c r="HC478" s="6">
        <v>-70643.839999999997</v>
      </c>
      <c r="ME478" s="7"/>
    </row>
    <row r="479" spans="2:343" x14ac:dyDescent="0.2">
      <c r="B479" s="16" t="s">
        <v>34</v>
      </c>
      <c r="C479" s="6">
        <v>-1139.57</v>
      </c>
      <c r="D479" s="6">
        <v>-1136.5999999999999</v>
      </c>
      <c r="E479" s="6">
        <v>-1137.81</v>
      </c>
      <c r="F479" s="6">
        <v>-1138.52</v>
      </c>
      <c r="G479" s="6">
        <v>-1138.33</v>
      </c>
      <c r="H479" s="6">
        <v>-1139.97</v>
      </c>
      <c r="I479" s="6">
        <v>-1142.73</v>
      </c>
      <c r="J479" s="6">
        <v>-1144.3</v>
      </c>
      <c r="K479" s="6">
        <v>-1143.5899999999999</v>
      </c>
      <c r="L479" s="6">
        <v>-1144.8599999999999</v>
      </c>
      <c r="M479" s="6">
        <v>-1144.31</v>
      </c>
      <c r="N479" s="6">
        <v>-1108.69</v>
      </c>
      <c r="O479" s="6">
        <v>-1111.3699999999999</v>
      </c>
      <c r="P479" s="6">
        <v>-1112.26</v>
      </c>
      <c r="Q479" s="6">
        <v>-1113.81</v>
      </c>
      <c r="R479" s="6">
        <v>-1115.6600000000001</v>
      </c>
      <c r="S479" s="6">
        <v>-1116.95</v>
      </c>
      <c r="T479" s="6">
        <v>-1118.8900000000001</v>
      </c>
      <c r="U479" s="6">
        <v>-1120.4000000000001</v>
      </c>
      <c r="V479" s="6">
        <v>-1122.75</v>
      </c>
      <c r="W479" s="6">
        <v>-1124.1099999999999</v>
      </c>
      <c r="X479" s="6">
        <v>-1122.55</v>
      </c>
      <c r="Y479" s="6">
        <v>-1123.27</v>
      </c>
      <c r="Z479" s="6">
        <v>-1078.57</v>
      </c>
      <c r="AA479" s="6">
        <v>-1080.83</v>
      </c>
      <c r="AB479" s="6">
        <v>-1081.6199999999999</v>
      </c>
      <c r="AC479" s="6">
        <v>-1081.93</v>
      </c>
      <c r="AD479" s="6">
        <v>-1085.01</v>
      </c>
      <c r="AE479" s="6">
        <v>-1088.49</v>
      </c>
      <c r="AF479" s="6">
        <v>-1091.18</v>
      </c>
      <c r="AG479" s="6">
        <v>-1094.2</v>
      </c>
      <c r="AH479" s="6">
        <v>-1102.49</v>
      </c>
      <c r="AI479" s="6">
        <v>-1098.57</v>
      </c>
      <c r="AJ479" s="6">
        <v>-1103.48</v>
      </c>
      <c r="AK479" s="6">
        <v>-1109.48</v>
      </c>
      <c r="AL479" s="6">
        <v>-1116.47</v>
      </c>
      <c r="AM479" s="6">
        <v>-1123.03</v>
      </c>
      <c r="AN479" s="6">
        <v>-1119.71</v>
      </c>
      <c r="AO479" s="6">
        <v>-1118.55</v>
      </c>
      <c r="AP479" s="6">
        <v>-1118.48</v>
      </c>
      <c r="AQ479" s="6">
        <v>-1118.48</v>
      </c>
      <c r="AR479" s="6">
        <v>-1118.03</v>
      </c>
      <c r="AS479" s="6">
        <v>-1118.71</v>
      </c>
      <c r="AT479" s="6">
        <v>-1119.51</v>
      </c>
      <c r="AU479" s="6">
        <v>-1119.8699999999999</v>
      </c>
      <c r="AV479" s="6">
        <v>-1120.9000000000001</v>
      </c>
      <c r="AW479" s="6">
        <v>-1121.6500000000001</v>
      </c>
      <c r="AX479" s="6">
        <v>-1123.57</v>
      </c>
      <c r="AY479" s="6">
        <v>-1126.5899999999999</v>
      </c>
      <c r="AZ479" s="6">
        <v>-1100.68</v>
      </c>
      <c r="BA479" s="6">
        <v>-1047.8800000000001</v>
      </c>
      <c r="BB479" s="6">
        <v>-1048.4100000000001</v>
      </c>
      <c r="BC479" s="6">
        <v>-1049.5999999999999</v>
      </c>
      <c r="BD479" s="6">
        <v>-1042.04</v>
      </c>
      <c r="BE479" s="6">
        <v>-1045.42</v>
      </c>
      <c r="BF479" s="6">
        <v>-1047.45</v>
      </c>
      <c r="BG479" s="6">
        <v>-1048.6400000000001</v>
      </c>
      <c r="BH479" s="6">
        <v>-1059.6600000000001</v>
      </c>
      <c r="BI479" s="6">
        <v>-1345.19</v>
      </c>
      <c r="BJ479" s="6">
        <v>-1311.89</v>
      </c>
      <c r="BK479" s="6">
        <v>-1434.71</v>
      </c>
      <c r="BL479" s="6">
        <v>-1353.13</v>
      </c>
      <c r="BM479" s="6">
        <v>-1242.6199999999999</v>
      </c>
      <c r="BN479" s="6">
        <v>-1219.3499999999999</v>
      </c>
      <c r="BO479" s="6">
        <v>-1222.3900000000001</v>
      </c>
      <c r="BP479" s="6">
        <v>-1238.54</v>
      </c>
      <c r="BQ479" s="6">
        <v>-1211.08</v>
      </c>
      <c r="BR479" s="6">
        <v>-1244.04</v>
      </c>
      <c r="BS479" s="6">
        <v>-1162.0899999999999</v>
      </c>
      <c r="BT479" s="6">
        <v>-1166.95</v>
      </c>
      <c r="BU479" s="6">
        <v>-1280.25</v>
      </c>
      <c r="BV479" s="6">
        <v>-1374.36</v>
      </c>
      <c r="BW479" s="6">
        <v>-1367.26</v>
      </c>
      <c r="BX479" s="6">
        <v>-1507.07</v>
      </c>
      <c r="BY479" s="6">
        <v>-1494.75</v>
      </c>
      <c r="BZ479" s="6">
        <v>-1597.09</v>
      </c>
      <c r="CA479" s="6">
        <v>-1635.67</v>
      </c>
      <c r="CB479" s="6">
        <v>-1720.94</v>
      </c>
      <c r="CC479" s="6">
        <v>-1820.44</v>
      </c>
      <c r="CD479" s="6">
        <v>-1713.16</v>
      </c>
      <c r="CE479" s="6">
        <v>-1720.87</v>
      </c>
      <c r="CF479" s="6">
        <v>-1725.9</v>
      </c>
      <c r="CG479" s="6">
        <v>-1760.14</v>
      </c>
      <c r="CH479" s="6">
        <v>-1767.63</v>
      </c>
      <c r="CI479" s="6">
        <v>-1796.45</v>
      </c>
      <c r="CJ479" s="6">
        <v>-1827.53</v>
      </c>
      <c r="CK479" s="6">
        <v>-1841.6</v>
      </c>
      <c r="CL479" s="6">
        <v>-1877.04</v>
      </c>
      <c r="CM479" s="6">
        <v>-1950.13</v>
      </c>
      <c r="CN479" s="6">
        <v>-1907.63</v>
      </c>
      <c r="CO479" s="6">
        <v>-1914.49</v>
      </c>
      <c r="CP479" s="6">
        <v>-1930.3</v>
      </c>
      <c r="CQ479" s="6">
        <v>-1951.6</v>
      </c>
      <c r="CR479" s="6">
        <v>-1838.68</v>
      </c>
      <c r="CS479" s="6">
        <v>-1867.07</v>
      </c>
      <c r="CT479" s="6">
        <v>-1826.27</v>
      </c>
      <c r="CU479" s="6">
        <v>-1803.25</v>
      </c>
      <c r="CV479" s="6">
        <v>-1776.79</v>
      </c>
      <c r="CW479" s="6">
        <v>-1749.92</v>
      </c>
      <c r="CX479" s="6">
        <v>-1733.81</v>
      </c>
      <c r="CY479" s="6">
        <v>-1726.03</v>
      </c>
      <c r="CZ479" s="6">
        <v>-1707.53</v>
      </c>
      <c r="DA479" s="6">
        <v>-1574.39</v>
      </c>
      <c r="DB479" s="6">
        <v>-1722.21</v>
      </c>
      <c r="DC479" s="6">
        <v>-1615.22</v>
      </c>
      <c r="DD479" s="6">
        <v>-1739.28</v>
      </c>
      <c r="DE479" s="6">
        <v>-1978.83</v>
      </c>
      <c r="DF479" s="6">
        <v>-2134.86</v>
      </c>
      <c r="DG479" s="6">
        <v>-2121.73</v>
      </c>
      <c r="DH479" s="6">
        <v>-1830.88</v>
      </c>
      <c r="DI479" s="6">
        <v>-1830.8</v>
      </c>
      <c r="DJ479" s="6">
        <v>-1830.83</v>
      </c>
      <c r="DK479" s="6">
        <v>-1830.87</v>
      </c>
      <c r="DL479" s="6">
        <v>-1831.05</v>
      </c>
      <c r="DM479" s="6">
        <v>-1831.1</v>
      </c>
      <c r="DN479" s="6">
        <v>-1830.7</v>
      </c>
      <c r="DO479" s="6">
        <v>-1830.76</v>
      </c>
      <c r="DP479" s="6">
        <v>-1830.85</v>
      </c>
      <c r="DQ479" s="6">
        <v>-1830.85</v>
      </c>
      <c r="DR479" s="6">
        <v>-1830.85</v>
      </c>
      <c r="DS479" s="6">
        <v>-1829.64</v>
      </c>
      <c r="DT479" s="6">
        <v>-1829.74</v>
      </c>
      <c r="DU479" s="6">
        <v>-1830.06</v>
      </c>
      <c r="DV479" s="6">
        <v>-1830.2</v>
      </c>
      <c r="DW479" s="6">
        <v>-1830.38</v>
      </c>
      <c r="DX479" s="6">
        <v>-1830.48</v>
      </c>
      <c r="DY479" s="6">
        <v>-1829.54</v>
      </c>
      <c r="DZ479" s="6">
        <v>-1829.62</v>
      </c>
      <c r="EA479" s="6">
        <v>-1724.11</v>
      </c>
      <c r="EB479" s="6">
        <v>-1724.82</v>
      </c>
      <c r="EC479" s="6">
        <v>-1724.87</v>
      </c>
      <c r="ED479" s="6">
        <v>-1724.69</v>
      </c>
      <c r="EE479" s="6">
        <v>-1724.57</v>
      </c>
      <c r="EF479" s="6">
        <v>-1724.67</v>
      </c>
      <c r="EG479" s="6">
        <v>-1724.68</v>
      </c>
      <c r="EH479" s="6">
        <v>-1724.68</v>
      </c>
      <c r="EI479" s="6">
        <v>-1724.66</v>
      </c>
      <c r="EJ479" s="6">
        <v>-1724.49</v>
      </c>
      <c r="EK479" s="6">
        <v>-1724.3</v>
      </c>
      <c r="EL479" s="6">
        <v>-1724.29</v>
      </c>
      <c r="EM479" s="6">
        <v>-1724.57</v>
      </c>
      <c r="EN479" s="6">
        <v>-1724.63</v>
      </c>
      <c r="EO479" s="6">
        <v>-1724.81</v>
      </c>
      <c r="EP479" s="6">
        <v>-1725.01</v>
      </c>
      <c r="EQ479" s="6">
        <v>-1725.08</v>
      </c>
      <c r="ER479" s="6">
        <v>-1724.93</v>
      </c>
      <c r="ES479" s="6">
        <v>-1725.07</v>
      </c>
      <c r="ET479" s="6">
        <v>-1724.96</v>
      </c>
      <c r="EU479" s="6">
        <v>-1724.76</v>
      </c>
      <c r="EV479" s="6">
        <v>-1724.93</v>
      </c>
      <c r="EW479" s="6">
        <v>-1725.14</v>
      </c>
      <c r="EX479" s="6">
        <v>-1725.06</v>
      </c>
      <c r="EY479" s="6">
        <v>-1725.33</v>
      </c>
      <c r="EZ479" s="6">
        <v>-1725.42</v>
      </c>
      <c r="FA479" s="6">
        <v>-1496.36</v>
      </c>
      <c r="FB479" s="6">
        <v>-1402.51</v>
      </c>
      <c r="FC479" s="6">
        <v>-1402.61</v>
      </c>
      <c r="FD479" s="6">
        <v>-1402.67</v>
      </c>
      <c r="FE479" s="6">
        <v>-1402.68</v>
      </c>
      <c r="FF479" s="6">
        <v>-1402.66</v>
      </c>
      <c r="FG479" s="6">
        <v>-1401.77</v>
      </c>
      <c r="FH479" s="6">
        <v>-1401.8</v>
      </c>
      <c r="FI479" s="6">
        <v>-1682.38</v>
      </c>
      <c r="FJ479" s="6">
        <v>-1681.59</v>
      </c>
      <c r="FK479" s="6">
        <v>-1681.47</v>
      </c>
      <c r="FL479" s="6">
        <v>-1681.24</v>
      </c>
      <c r="FM479" s="6">
        <v>-1681.28</v>
      </c>
      <c r="FN479" s="6">
        <v>-1681.29</v>
      </c>
      <c r="FO479" s="6">
        <v>-1681.19</v>
      </c>
      <c r="FP479" s="6">
        <v>-1681.33</v>
      </c>
      <c r="FQ479" s="6">
        <v>-1681.1</v>
      </c>
      <c r="FR479" s="6">
        <v>-1681.06</v>
      </c>
      <c r="FS479" s="6">
        <v>-1680.96</v>
      </c>
      <c r="FT479" s="6">
        <v>-1680.96</v>
      </c>
      <c r="FU479" s="6">
        <v>-1681.22</v>
      </c>
      <c r="FV479" s="6">
        <v>-1681.02</v>
      </c>
      <c r="FW479" s="6">
        <v>-1681.1</v>
      </c>
      <c r="FX479" s="6">
        <v>-1681.17</v>
      </c>
      <c r="FY479" s="6">
        <v>-1681.25</v>
      </c>
      <c r="FZ479" s="6">
        <v>-1681.13</v>
      </c>
      <c r="GA479" s="6">
        <v>-1555.53</v>
      </c>
      <c r="GB479" s="6">
        <v>-1555.59</v>
      </c>
      <c r="GC479" s="6">
        <v>-1555.64</v>
      </c>
      <c r="GD479" s="6">
        <v>-1555.74</v>
      </c>
      <c r="GE479" s="6">
        <v>-1555.76</v>
      </c>
      <c r="GF479" s="6">
        <v>-1555.67</v>
      </c>
      <c r="GG479" s="6">
        <v>-1555.56</v>
      </c>
      <c r="GH479" s="6">
        <v>-1555.55</v>
      </c>
      <c r="GI479" s="6">
        <v>-1555.66</v>
      </c>
      <c r="GJ479" s="6">
        <v>-1555.73</v>
      </c>
      <c r="GK479" s="6">
        <v>-1555.58</v>
      </c>
      <c r="GL479" s="6">
        <v>-1555.64</v>
      </c>
      <c r="GM479" s="6">
        <v>-1555.64</v>
      </c>
      <c r="GN479" s="6">
        <v>-1555.62</v>
      </c>
      <c r="GO479" s="6">
        <v>-1555.68</v>
      </c>
      <c r="GP479" s="6">
        <v>-1555.72</v>
      </c>
      <c r="GQ479" s="6">
        <v>-1555.69</v>
      </c>
      <c r="GR479" s="6">
        <v>-1555.73</v>
      </c>
      <c r="GS479" s="6">
        <v>-1555.87</v>
      </c>
      <c r="GT479" s="6">
        <v>-1555.94</v>
      </c>
      <c r="GU479" s="6">
        <v>-1556.01</v>
      </c>
      <c r="GV479" s="6">
        <v>-1556.06</v>
      </c>
      <c r="GW479" s="6">
        <v>-1556.14</v>
      </c>
      <c r="GX479" s="6">
        <v>-1556.17</v>
      </c>
      <c r="GY479" s="6">
        <v>-1556.31</v>
      </c>
      <c r="GZ479" s="6">
        <v>-1556.32</v>
      </c>
      <c r="HA479" s="6">
        <v>-1224.7</v>
      </c>
      <c r="HB479" s="6">
        <v>-1222.32</v>
      </c>
      <c r="HC479" s="6">
        <v>-1222.22</v>
      </c>
      <c r="ME479" s="7"/>
    </row>
    <row r="480" spans="2:343" x14ac:dyDescent="0.2">
      <c r="B480" s="11"/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0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6">
        <v>0</v>
      </c>
      <c r="BT480" s="6">
        <v>0</v>
      </c>
      <c r="BU480" s="6">
        <v>0</v>
      </c>
      <c r="BV480" s="6">
        <v>0</v>
      </c>
      <c r="BW480" s="6">
        <v>0</v>
      </c>
      <c r="BX480" s="6">
        <v>0</v>
      </c>
      <c r="BY480" s="6">
        <v>0</v>
      </c>
      <c r="BZ480" s="6">
        <v>0</v>
      </c>
      <c r="CA480" s="6">
        <v>0</v>
      </c>
      <c r="CB480" s="6">
        <v>0</v>
      </c>
      <c r="CC480" s="6">
        <v>0</v>
      </c>
      <c r="CD480" s="6">
        <v>0</v>
      </c>
      <c r="CE480" s="6">
        <v>0</v>
      </c>
      <c r="CF480" s="6">
        <v>0</v>
      </c>
      <c r="CG480" s="6">
        <v>0</v>
      </c>
      <c r="CH480" s="6">
        <v>0</v>
      </c>
      <c r="CI480" s="6">
        <v>0</v>
      </c>
      <c r="CJ480" s="6">
        <v>0</v>
      </c>
      <c r="CK480" s="6">
        <v>0</v>
      </c>
      <c r="CL480" s="6">
        <v>0</v>
      </c>
      <c r="CM480" s="6">
        <v>0</v>
      </c>
      <c r="CN480" s="6">
        <v>0</v>
      </c>
      <c r="CO480" s="6">
        <v>0</v>
      </c>
      <c r="CP480" s="6">
        <v>0</v>
      </c>
      <c r="CQ480" s="6">
        <v>0</v>
      </c>
      <c r="CR480" s="6">
        <v>0</v>
      </c>
      <c r="CS480" s="6">
        <v>0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0</v>
      </c>
      <c r="DD480" s="6">
        <v>0</v>
      </c>
      <c r="DE480" s="6">
        <v>0</v>
      </c>
      <c r="DF480" s="6">
        <v>0</v>
      </c>
      <c r="DG480" s="6">
        <v>0</v>
      </c>
      <c r="DH480" s="6">
        <v>0</v>
      </c>
      <c r="DI480" s="6">
        <v>0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</v>
      </c>
      <c r="EN480" s="6">
        <v>0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0</v>
      </c>
      <c r="EV480" s="6">
        <v>0</v>
      </c>
      <c r="EW480" s="6">
        <v>0</v>
      </c>
      <c r="EX480" s="6">
        <v>0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</v>
      </c>
      <c r="FF480" s="6">
        <v>0</v>
      </c>
      <c r="FG480" s="6">
        <v>0</v>
      </c>
      <c r="FH480" s="6">
        <v>0</v>
      </c>
      <c r="FI480" s="6">
        <v>-10868.88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  <c r="FO480" s="6">
        <v>0</v>
      </c>
      <c r="FP480" s="6">
        <v>0</v>
      </c>
      <c r="FQ480" s="6">
        <v>0</v>
      </c>
      <c r="FR480" s="6">
        <v>0</v>
      </c>
      <c r="FS480" s="6">
        <v>0</v>
      </c>
      <c r="FT480" s="6">
        <v>0</v>
      </c>
      <c r="FU480" s="6">
        <v>0</v>
      </c>
      <c r="FV480" s="6">
        <v>0</v>
      </c>
      <c r="FW480" s="6">
        <v>0</v>
      </c>
      <c r="FX480" s="6">
        <v>0</v>
      </c>
      <c r="FY480" s="6">
        <v>0</v>
      </c>
      <c r="FZ480" s="6">
        <v>0</v>
      </c>
      <c r="GA480" s="6">
        <v>0</v>
      </c>
      <c r="GB480" s="6">
        <v>0</v>
      </c>
      <c r="GC480" s="6">
        <v>0</v>
      </c>
      <c r="GD480" s="6">
        <v>0</v>
      </c>
      <c r="GE480" s="6">
        <v>0</v>
      </c>
      <c r="GF480" s="6">
        <v>0</v>
      </c>
      <c r="GG480" s="6">
        <v>0</v>
      </c>
      <c r="GH480" s="6">
        <v>0</v>
      </c>
      <c r="GI480" s="6">
        <v>0</v>
      </c>
      <c r="GJ480" s="6">
        <v>0</v>
      </c>
      <c r="GK480" s="6">
        <v>0</v>
      </c>
      <c r="GL480" s="6">
        <v>0</v>
      </c>
      <c r="GM480" s="6">
        <v>0</v>
      </c>
      <c r="GN480" s="6">
        <v>0</v>
      </c>
      <c r="GO480" s="6">
        <v>0</v>
      </c>
      <c r="GP480" s="6">
        <v>0</v>
      </c>
      <c r="GQ480" s="6">
        <v>0</v>
      </c>
      <c r="GR480" s="6">
        <v>0</v>
      </c>
      <c r="GS480" s="6">
        <v>0</v>
      </c>
      <c r="GT480" s="6">
        <v>0</v>
      </c>
      <c r="GU480" s="6">
        <v>0</v>
      </c>
      <c r="GV480" s="6">
        <v>0</v>
      </c>
      <c r="GW480" s="6">
        <v>0</v>
      </c>
      <c r="GX480" s="6">
        <v>0</v>
      </c>
      <c r="GY480" s="6">
        <v>0</v>
      </c>
      <c r="GZ480" s="6">
        <v>0</v>
      </c>
      <c r="HA480" s="6">
        <v>0</v>
      </c>
      <c r="HB480" s="6">
        <v>0</v>
      </c>
      <c r="HC480" s="6">
        <v>0</v>
      </c>
      <c r="ME480" s="7"/>
    </row>
    <row r="481" spans="2:343" x14ac:dyDescent="0.2">
      <c r="B481" s="35" t="s">
        <v>15</v>
      </c>
      <c r="C481" s="6">
        <v>-5670.96</v>
      </c>
      <c r="D481" s="6">
        <v>-5426.2</v>
      </c>
      <c r="E481" s="6">
        <v>-6051.05</v>
      </c>
      <c r="F481" s="6">
        <v>-6114.06</v>
      </c>
      <c r="G481" s="6">
        <v>-6387.84</v>
      </c>
      <c r="H481" s="6">
        <v>-5924.66</v>
      </c>
      <c r="I481" s="6">
        <v>-6470.58</v>
      </c>
      <c r="J481" s="6">
        <v>-6464.81</v>
      </c>
      <c r="K481" s="6">
        <v>-6154.5</v>
      </c>
      <c r="L481" s="6">
        <v>-6307.34</v>
      </c>
      <c r="M481" s="6">
        <v>-6088.57</v>
      </c>
      <c r="N481" s="6">
        <v>-6272.7</v>
      </c>
      <c r="O481" s="6">
        <v>-8026.01</v>
      </c>
      <c r="P481" s="6">
        <v>-6686.55</v>
      </c>
      <c r="Q481" s="6">
        <v>-6872.5</v>
      </c>
      <c r="R481" s="6">
        <v>-7033.55</v>
      </c>
      <c r="S481" s="6">
        <v>-7280</v>
      </c>
      <c r="T481" s="6">
        <v>-7475.57</v>
      </c>
      <c r="U481" s="6">
        <v>-7883.11</v>
      </c>
      <c r="V481" s="6">
        <v>-8077.8</v>
      </c>
      <c r="W481" s="6">
        <v>-8515.34</v>
      </c>
      <c r="X481" s="6">
        <v>-8678.7900000000009</v>
      </c>
      <c r="Y481" s="6">
        <v>-8695.26</v>
      </c>
      <c r="Z481" s="6">
        <v>-9170.59</v>
      </c>
      <c r="AA481" s="6">
        <v>-9459.43</v>
      </c>
      <c r="AB481" s="6">
        <v>-5576.13</v>
      </c>
      <c r="AC481" s="6">
        <v>-5464.33</v>
      </c>
      <c r="AD481" s="6">
        <v>-5780.82</v>
      </c>
      <c r="AE481" s="6">
        <v>-6752.07</v>
      </c>
      <c r="AF481" s="6">
        <v>-7230.63</v>
      </c>
      <c r="AG481" s="6">
        <v>-8086.76</v>
      </c>
      <c r="AH481" s="6">
        <v>-8832.2199999999993</v>
      </c>
      <c r="AI481" s="6">
        <v>-9254.56</v>
      </c>
      <c r="AJ481" s="6">
        <v>-9709.92</v>
      </c>
      <c r="AK481" s="6">
        <v>-10670.81</v>
      </c>
      <c r="AL481" s="6">
        <v>-11152.42</v>
      </c>
      <c r="AM481" s="6">
        <v>-11765.46</v>
      </c>
      <c r="AN481" s="6">
        <v>-11582.72</v>
      </c>
      <c r="AO481" s="6">
        <v>-13226.15</v>
      </c>
      <c r="AP481" s="6">
        <v>-13259.06</v>
      </c>
      <c r="AQ481" s="6">
        <v>-13222</v>
      </c>
      <c r="AR481" s="6">
        <v>-13283.67</v>
      </c>
      <c r="AS481" s="6">
        <v>-13296.59</v>
      </c>
      <c r="AT481" s="6">
        <v>-15818.36</v>
      </c>
      <c r="AU481" s="6">
        <v>-15603.76</v>
      </c>
      <c r="AV481" s="6">
        <v>-15578.88</v>
      </c>
      <c r="AW481" s="6">
        <v>-15535.74</v>
      </c>
      <c r="AX481" s="6">
        <v>-16386.53</v>
      </c>
      <c r="AY481" s="6">
        <v>-16574.689999999999</v>
      </c>
      <c r="AZ481" s="6">
        <v>-16950.150000000001</v>
      </c>
      <c r="BA481" s="6">
        <v>-17551.71</v>
      </c>
      <c r="BB481" s="6">
        <v>-18106.669999999998</v>
      </c>
      <c r="BC481" s="6">
        <v>-6051.93</v>
      </c>
      <c r="BD481" s="6">
        <v>-5345.73</v>
      </c>
      <c r="BE481" s="6">
        <v>-5614.57</v>
      </c>
      <c r="BF481" s="6">
        <v>-5743</v>
      </c>
      <c r="BG481" s="6">
        <v>-6580.58</v>
      </c>
      <c r="BH481" s="6">
        <v>-7468.44</v>
      </c>
      <c r="BI481" s="6">
        <v>-28652.240000000002</v>
      </c>
      <c r="BJ481" s="6">
        <v>-26214.68</v>
      </c>
      <c r="BK481" s="6">
        <v>-36511.57</v>
      </c>
      <c r="BL481" s="6">
        <v>-30626.26</v>
      </c>
      <c r="BM481" s="6">
        <v>-22374.51</v>
      </c>
      <c r="BN481" s="6">
        <v>-20942.48</v>
      </c>
      <c r="BO481" s="6">
        <v>-21772.77</v>
      </c>
      <c r="BP481" s="6">
        <v>-23026.799999999999</v>
      </c>
      <c r="BQ481" s="6">
        <v>-21106.19</v>
      </c>
      <c r="BR481" s="6">
        <v>-23349.56</v>
      </c>
      <c r="BS481" s="6">
        <v>-17336.080000000002</v>
      </c>
      <c r="BT481" s="6">
        <v>-18720.43</v>
      </c>
      <c r="BU481" s="6">
        <v>-27103.69</v>
      </c>
      <c r="BV481" s="6">
        <v>-34282.1</v>
      </c>
      <c r="BW481" s="6">
        <v>-34015.46</v>
      </c>
      <c r="BX481" s="6">
        <v>-46288.17</v>
      </c>
      <c r="BY481" s="6">
        <v>-44653.9</v>
      </c>
      <c r="BZ481" s="6">
        <v>-52416.22</v>
      </c>
      <c r="CA481" s="6">
        <v>-62264.01</v>
      </c>
      <c r="CB481" s="6">
        <v>-71138.52</v>
      </c>
      <c r="CC481" s="6">
        <v>-79737.63</v>
      </c>
      <c r="CD481" s="6">
        <v>-70441.59</v>
      </c>
      <c r="CE481" s="6">
        <v>-71506.52</v>
      </c>
      <c r="CF481" s="6">
        <v>-71696.97</v>
      </c>
      <c r="CG481" s="6">
        <v>-75162.31</v>
      </c>
      <c r="CH481" s="6">
        <v>-75571</v>
      </c>
      <c r="CI481" s="6">
        <v>-78395.77</v>
      </c>
      <c r="CJ481" s="6">
        <v>-81085.350000000006</v>
      </c>
      <c r="CK481" s="6">
        <v>-82137.41</v>
      </c>
      <c r="CL481" s="6">
        <v>-85282.63</v>
      </c>
      <c r="CM481" s="6">
        <v>-91679.28</v>
      </c>
      <c r="CN481" s="6">
        <v>-87762.26</v>
      </c>
      <c r="CO481" s="6">
        <v>-88368.39</v>
      </c>
      <c r="CP481" s="6">
        <v>-10392.162</v>
      </c>
      <c r="CQ481" s="6">
        <v>-12255.031999999999</v>
      </c>
      <c r="CR481" s="6">
        <v>-2176.7019999999925</v>
      </c>
      <c r="CS481" s="6">
        <v>-4811.2419999999929</v>
      </c>
      <c r="CT481" s="6">
        <v>-2188.5500000000002</v>
      </c>
      <c r="CU481" s="6">
        <v>-749.83</v>
      </c>
      <c r="CV481" s="6">
        <v>1611.41</v>
      </c>
      <c r="CW481" s="6">
        <v>4419.51</v>
      </c>
      <c r="CX481" s="6">
        <v>6172.5570000000116</v>
      </c>
      <c r="CY481" s="6">
        <v>6853.8270000000111</v>
      </c>
      <c r="CZ481" s="6">
        <v>8649.027000000011</v>
      </c>
      <c r="DA481" s="6">
        <v>13102.95</v>
      </c>
      <c r="DB481" s="6">
        <v>-1724.9229999999889</v>
      </c>
      <c r="DC481" s="6">
        <v>-10094.219999999999</v>
      </c>
      <c r="DD481" s="6">
        <v>-22935.02</v>
      </c>
      <c r="DE481" s="6">
        <v>-46881.79</v>
      </c>
      <c r="DF481" s="6">
        <v>-61711.51</v>
      </c>
      <c r="DG481" s="6">
        <v>-71651.44</v>
      </c>
      <c r="DH481" s="6">
        <v>-41781.82</v>
      </c>
      <c r="DI481" s="6">
        <v>-41460.775999999998</v>
      </c>
      <c r="DJ481" s="6">
        <v>-41487.769999999997</v>
      </c>
      <c r="DK481" s="6">
        <v>-23317.41</v>
      </c>
      <c r="DL481" s="6">
        <v>-22814.32</v>
      </c>
      <c r="DM481" s="6">
        <v>-23163.14</v>
      </c>
      <c r="DN481" s="6">
        <v>-23552.71</v>
      </c>
      <c r="DO481" s="6">
        <v>-22492.65</v>
      </c>
      <c r="DP481" s="6">
        <v>-22739.27</v>
      </c>
      <c r="DQ481" s="6">
        <v>-22309.52</v>
      </c>
      <c r="DR481" s="6">
        <v>-22123.03</v>
      </c>
      <c r="DS481" s="6">
        <v>-21775.86</v>
      </c>
      <c r="DT481" s="6">
        <v>-21046.880000000001</v>
      </c>
      <c r="DU481" s="6">
        <v>-20401.16</v>
      </c>
      <c r="DV481" s="6">
        <v>-20387.146000000001</v>
      </c>
      <c r="DW481" s="6">
        <v>-19793.53</v>
      </c>
      <c r="DX481" s="6">
        <v>-21394.42</v>
      </c>
      <c r="DY481" s="6">
        <v>-20347.830000000002</v>
      </c>
      <c r="DZ481" s="6">
        <v>-20270.189999999999</v>
      </c>
      <c r="EA481" s="6">
        <v>-20121.5</v>
      </c>
      <c r="EB481" s="6">
        <v>-20648</v>
      </c>
      <c r="EC481" s="6">
        <v>-8144.54</v>
      </c>
      <c r="ED481" s="6">
        <v>-8335.65</v>
      </c>
      <c r="EE481" s="6">
        <v>-8476.27</v>
      </c>
      <c r="EF481" s="6">
        <v>-7858.81</v>
      </c>
      <c r="EG481" s="6">
        <v>-11344.02</v>
      </c>
      <c r="EH481" s="6">
        <v>-10971.95</v>
      </c>
      <c r="EI481" s="6">
        <v>-11168.91</v>
      </c>
      <c r="EJ481" s="6">
        <v>-11615.75</v>
      </c>
      <c r="EK481" s="6">
        <v>-15950.9</v>
      </c>
      <c r="EL481" s="6">
        <v>-15379.75</v>
      </c>
      <c r="EM481" s="6">
        <v>-14815.85</v>
      </c>
      <c r="EN481" s="6">
        <v>-14188.21</v>
      </c>
      <c r="EO481" s="6">
        <v>-13365.1</v>
      </c>
      <c r="EP481" s="6">
        <v>-17862.78</v>
      </c>
      <c r="EQ481" s="6">
        <v>-17443.900000000001</v>
      </c>
      <c r="ER481" s="6">
        <v>-17586.43</v>
      </c>
      <c r="ES481" s="6">
        <v>-17100.560000000001</v>
      </c>
      <c r="ET481" s="6">
        <v>-19083.990000000002</v>
      </c>
      <c r="EU481" s="6">
        <v>-19345.490000000002</v>
      </c>
      <c r="EV481" s="6">
        <v>-18183.45</v>
      </c>
      <c r="EW481" s="6">
        <v>-17992.72</v>
      </c>
      <c r="EX481" s="6">
        <v>-20248.310000000001</v>
      </c>
      <c r="EY481" s="6">
        <v>-19837.09</v>
      </c>
      <c r="EZ481" s="6">
        <v>-19418.189999999999</v>
      </c>
      <c r="FA481" s="6">
        <v>-19124.080000000002</v>
      </c>
      <c r="FB481" s="6">
        <v>-18937.53</v>
      </c>
      <c r="FC481" s="6">
        <v>-8200.08</v>
      </c>
      <c r="FD481" s="6">
        <v>-7523.87</v>
      </c>
      <c r="FE481" s="6">
        <v>-8141.01</v>
      </c>
      <c r="FF481" s="6">
        <v>-6503.39</v>
      </c>
      <c r="FG481" s="6">
        <v>-9784.2199999999993</v>
      </c>
      <c r="FH481" s="6">
        <v>-8868.19</v>
      </c>
      <c r="FI481" s="6">
        <v>2000.69</v>
      </c>
      <c r="FJ481" s="6">
        <v>1422.25</v>
      </c>
      <c r="FK481" s="6">
        <v>-14047.04</v>
      </c>
      <c r="FL481" s="6">
        <v>-14123.09</v>
      </c>
      <c r="FM481" s="6">
        <v>-13718.62</v>
      </c>
      <c r="FN481" s="6">
        <v>-12432.01</v>
      </c>
      <c r="FO481" s="6">
        <v>-12530.51</v>
      </c>
      <c r="FP481" s="6">
        <v>-18096.27</v>
      </c>
      <c r="FQ481" s="6">
        <v>-12661.13</v>
      </c>
      <c r="FR481" s="6">
        <v>-13006.16</v>
      </c>
      <c r="FS481" s="6">
        <v>-12948.99</v>
      </c>
      <c r="FT481" s="6">
        <v>-14530.33</v>
      </c>
      <c r="FU481" s="6">
        <v>-14347.5</v>
      </c>
      <c r="FV481" s="6">
        <v>-15294.88</v>
      </c>
      <c r="FW481" s="6">
        <v>-14524.45</v>
      </c>
      <c r="FX481" s="6">
        <v>-13753.94</v>
      </c>
      <c r="FY481" s="6">
        <v>-17848.77</v>
      </c>
      <c r="FZ481" s="6">
        <v>-18047</v>
      </c>
      <c r="GA481" s="6">
        <v>-17796.12</v>
      </c>
      <c r="GB481" s="6">
        <v>-17519.689999999999</v>
      </c>
      <c r="GC481" s="6">
        <v>-5238.83</v>
      </c>
      <c r="GD481" s="6">
        <v>-4369.03</v>
      </c>
      <c r="GE481" s="6">
        <v>-4050.3</v>
      </c>
      <c r="GF481" s="6">
        <v>-4650.3599999999997</v>
      </c>
      <c r="GG481" s="6">
        <v>-9854.32</v>
      </c>
      <c r="GH481" s="6">
        <v>-10018.4</v>
      </c>
      <c r="GI481" s="6">
        <v>-9806.68</v>
      </c>
      <c r="GJ481" s="6">
        <v>-9347.4599999999991</v>
      </c>
      <c r="GK481" s="6">
        <v>-9367.06</v>
      </c>
      <c r="GL481" s="6">
        <v>-17217.13</v>
      </c>
      <c r="GM481" s="6">
        <v>-17007.419999999998</v>
      </c>
      <c r="GN481" s="6">
        <v>-16901.919999999998</v>
      </c>
      <c r="GO481" s="6">
        <v>-16713.759999999998</v>
      </c>
      <c r="GP481" s="6">
        <v>-21473.37</v>
      </c>
      <c r="GQ481" s="6">
        <v>-21488.52</v>
      </c>
      <c r="GR481" s="6">
        <v>-21431.98</v>
      </c>
      <c r="GS481" s="6">
        <v>-20752.18</v>
      </c>
      <c r="GT481" s="6">
        <v>-23669.86</v>
      </c>
      <c r="GU481" s="6">
        <v>-22289.34</v>
      </c>
      <c r="GV481" s="6">
        <v>-21886.27</v>
      </c>
      <c r="GW481" s="6">
        <v>-21350.67</v>
      </c>
      <c r="GX481" s="6">
        <v>-20933.46</v>
      </c>
      <c r="GY481" s="6">
        <v>-24235.61</v>
      </c>
      <c r="GZ481" s="6">
        <v>-24583.25</v>
      </c>
      <c r="HA481" s="6">
        <v>-23900.2</v>
      </c>
      <c r="HB481" s="6">
        <v>-24027.38</v>
      </c>
      <c r="HC481" s="6">
        <v>-7681.81</v>
      </c>
      <c r="ME481" s="7"/>
    </row>
    <row r="482" spans="2:343" x14ac:dyDescent="0.2">
      <c r="B482" s="36" t="s">
        <v>35</v>
      </c>
      <c r="C482" s="6">
        <v>-48.37</v>
      </c>
      <c r="D482" s="6">
        <v>5.93</v>
      </c>
      <c r="E482" s="6">
        <v>30.96</v>
      </c>
      <c r="F482" s="6">
        <v>99.72</v>
      </c>
      <c r="G482" s="6">
        <v>-272.05</v>
      </c>
      <c r="H482" s="6">
        <v>-185.77</v>
      </c>
      <c r="I482" s="6">
        <v>-505.11</v>
      </c>
      <c r="J482" s="6">
        <v>-519.04</v>
      </c>
      <c r="K482" s="6">
        <v>-679.63</v>
      </c>
      <c r="L482" s="6">
        <v>-830.3</v>
      </c>
      <c r="M482" s="6">
        <v>-234.73</v>
      </c>
      <c r="N482" s="6">
        <v>-373.83</v>
      </c>
      <c r="O482" s="6">
        <v>-973.5</v>
      </c>
      <c r="P482" s="6">
        <v>-1234.68</v>
      </c>
      <c r="Q482" s="6">
        <v>-1372.43</v>
      </c>
      <c r="R482" s="6">
        <v>-1683.87</v>
      </c>
      <c r="S482" s="6">
        <v>-1837.22</v>
      </c>
      <c r="T482" s="6">
        <v>-1787.23</v>
      </c>
      <c r="U482" s="6">
        <v>-1734.03</v>
      </c>
      <c r="V482" s="6">
        <v>-2001.89</v>
      </c>
      <c r="W482" s="6">
        <v>-1977.4</v>
      </c>
      <c r="X482" s="6">
        <v>-1900.75</v>
      </c>
      <c r="Y482" s="6">
        <v>-1779.82</v>
      </c>
      <c r="Z482" s="6">
        <v>-2184.85</v>
      </c>
      <c r="AA482" s="6">
        <v>-2265.75</v>
      </c>
      <c r="AB482" s="6">
        <v>0</v>
      </c>
      <c r="AC482" s="6">
        <v>-114.42</v>
      </c>
      <c r="AD482" s="6">
        <v>-405.52</v>
      </c>
      <c r="AE482" s="6">
        <v>-1053.8699999999999</v>
      </c>
      <c r="AF482" s="6">
        <v>-1378.27</v>
      </c>
      <c r="AG482" s="6">
        <v>-1346.52</v>
      </c>
      <c r="AH482" s="6">
        <v>-2347.5700000000002</v>
      </c>
      <c r="AI482" s="6">
        <v>-2297.73</v>
      </c>
      <c r="AJ482" s="6">
        <v>-2799.91</v>
      </c>
      <c r="AK482" s="6">
        <v>-2696.8</v>
      </c>
      <c r="AL482" s="6">
        <v>-3104.5</v>
      </c>
      <c r="AM482" s="6">
        <v>-4116.3</v>
      </c>
      <c r="AN482" s="6">
        <v>-3884</v>
      </c>
      <c r="AO482" s="6">
        <v>-3511.96</v>
      </c>
      <c r="AP482" s="6">
        <v>-3461.62</v>
      </c>
      <c r="AQ482" s="6">
        <v>-3260.18</v>
      </c>
      <c r="AR482" s="6">
        <v>-3095.66</v>
      </c>
      <c r="AS482" s="6">
        <v>-2982.19</v>
      </c>
      <c r="AT482" s="6">
        <v>-3503.47</v>
      </c>
      <c r="AU482" s="6">
        <v>-3427.37</v>
      </c>
      <c r="AV482" s="6">
        <v>-3306.64</v>
      </c>
      <c r="AW482" s="6">
        <v>-3200.17</v>
      </c>
      <c r="AX482" s="6">
        <v>-3696.92</v>
      </c>
      <c r="AY482" s="6">
        <v>-3963.74</v>
      </c>
      <c r="AZ482" s="6">
        <v>-4439.74</v>
      </c>
      <c r="BA482" s="6">
        <v>-4981.3900000000003</v>
      </c>
      <c r="BB482" s="6">
        <v>-5183.96</v>
      </c>
      <c r="BC482" s="6">
        <v>-621.34</v>
      </c>
      <c r="BD482" s="6">
        <v>-505.48</v>
      </c>
      <c r="BE482" s="6">
        <v>-290.95999999999998</v>
      </c>
      <c r="BF482" s="6">
        <v>-340.11</v>
      </c>
      <c r="BG482" s="6">
        <v>-18.3</v>
      </c>
      <c r="BH482" s="6">
        <v>-1173.6500000000001</v>
      </c>
      <c r="BI482" s="6">
        <v>-27648.63</v>
      </c>
      <c r="BJ482" s="6">
        <v>-24234.23</v>
      </c>
      <c r="BK482" s="6">
        <v>-26955.23</v>
      </c>
      <c r="BL482" s="6">
        <v>-19836.38</v>
      </c>
      <c r="BM482" s="6">
        <v>-9693.17</v>
      </c>
      <c r="BN482" s="6">
        <v>-7544.16</v>
      </c>
      <c r="BO482" s="6">
        <v>-12517.15</v>
      </c>
      <c r="BP482" s="6">
        <v>-14051.8</v>
      </c>
      <c r="BQ482" s="6">
        <v>-11554.05</v>
      </c>
      <c r="BR482" s="6">
        <v>-14673.71</v>
      </c>
      <c r="BS482" s="6">
        <v>-7320.37</v>
      </c>
      <c r="BT482" s="6">
        <v>-9145.4500000000007</v>
      </c>
      <c r="BU482" s="6">
        <v>-19902.349999999999</v>
      </c>
      <c r="BV482" s="6">
        <v>-28827.759999999998</v>
      </c>
      <c r="BW482" s="6">
        <v>-28287.46</v>
      </c>
      <c r="BX482" s="6">
        <v>-33514.800000000003</v>
      </c>
      <c r="BY482" s="6">
        <v>-32380.07</v>
      </c>
      <c r="BZ482" s="6">
        <v>-42265.71</v>
      </c>
      <c r="CA482" s="6">
        <v>-54758.37</v>
      </c>
      <c r="CB482" s="6">
        <v>-56946.79</v>
      </c>
      <c r="CC482" s="6">
        <v>-67243.960000000006</v>
      </c>
      <c r="CD482" s="6">
        <v>-56152.07</v>
      </c>
      <c r="CE482" s="6">
        <v>-57727.11</v>
      </c>
      <c r="CF482" s="6">
        <v>-57874.28</v>
      </c>
      <c r="CG482" s="6">
        <v>-61296.04</v>
      </c>
      <c r="CH482" s="6">
        <v>-61517.85</v>
      </c>
      <c r="CI482" s="6">
        <v>-65115.78</v>
      </c>
      <c r="CJ482" s="6">
        <v>-68156.710000000006</v>
      </c>
      <c r="CK482" s="6">
        <v>-67543.570000000007</v>
      </c>
      <c r="CL482" s="6">
        <v>-71713.399999999994</v>
      </c>
      <c r="CM482" s="6">
        <v>-79405.19</v>
      </c>
      <c r="CN482" s="6">
        <v>-74533.94</v>
      </c>
      <c r="CO482" s="6">
        <v>-75320.62</v>
      </c>
      <c r="CP482" s="6">
        <v>-676.42</v>
      </c>
      <c r="CQ482" s="6">
        <v>-2943.01</v>
      </c>
      <c r="CR482" s="6">
        <v>10180.41</v>
      </c>
      <c r="CS482" s="6">
        <v>6770.89</v>
      </c>
      <c r="CT482" s="6">
        <v>7910.78</v>
      </c>
      <c r="CU482" s="6">
        <v>10149.14</v>
      </c>
      <c r="CV482" s="6">
        <v>13366.23</v>
      </c>
      <c r="CW482" s="6">
        <v>16716.07</v>
      </c>
      <c r="CX482" s="6">
        <v>17604.32</v>
      </c>
      <c r="CY482" s="6">
        <v>18358.669999999998</v>
      </c>
      <c r="CZ482" s="6">
        <v>19920.88</v>
      </c>
      <c r="DA482" s="6">
        <v>25311.34</v>
      </c>
      <c r="DB482" s="6">
        <v>6879.06</v>
      </c>
      <c r="DC482" s="6">
        <v>-22.32</v>
      </c>
      <c r="DD482" s="6">
        <v>-15710.03</v>
      </c>
      <c r="DE482" s="6">
        <v>-45337.91</v>
      </c>
      <c r="DF482" s="6">
        <v>-64687.32</v>
      </c>
      <c r="DG482" s="6">
        <v>-54101.19</v>
      </c>
      <c r="DH482" s="6">
        <v>-17527.89</v>
      </c>
      <c r="DI482" s="6">
        <v>-17324.45</v>
      </c>
      <c r="DJ482" s="6">
        <v>-17334.38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ME482" s="7"/>
    </row>
    <row r="483" spans="2:343" x14ac:dyDescent="0.2">
      <c r="B483" s="36" t="s">
        <v>36</v>
      </c>
      <c r="C483" s="6">
        <v>-5622.59</v>
      </c>
      <c r="D483" s="6">
        <v>-5432.13</v>
      </c>
      <c r="E483" s="6">
        <v>-6082.01</v>
      </c>
      <c r="F483" s="6">
        <v>-6213.78</v>
      </c>
      <c r="G483" s="6">
        <v>-6115.79</v>
      </c>
      <c r="H483" s="6">
        <v>-5738.89</v>
      </c>
      <c r="I483" s="6">
        <v>-5965.47</v>
      </c>
      <c r="J483" s="6">
        <v>-5945.77</v>
      </c>
      <c r="K483" s="6">
        <v>-5474.87</v>
      </c>
      <c r="L483" s="6">
        <v>-5477.04</v>
      </c>
      <c r="M483" s="6">
        <v>-5853.84</v>
      </c>
      <c r="N483" s="6">
        <v>-5898.87</v>
      </c>
      <c r="O483" s="6">
        <v>-7052.51</v>
      </c>
      <c r="P483" s="6">
        <v>-5451.87</v>
      </c>
      <c r="Q483" s="6">
        <v>-5500.07</v>
      </c>
      <c r="R483" s="6">
        <v>-5349.68</v>
      </c>
      <c r="S483" s="6">
        <v>-5442.78</v>
      </c>
      <c r="T483" s="6">
        <v>-5688.34</v>
      </c>
      <c r="U483" s="6">
        <v>-6149.08</v>
      </c>
      <c r="V483" s="6">
        <v>-6075.91</v>
      </c>
      <c r="W483" s="6">
        <v>-6537.94</v>
      </c>
      <c r="X483" s="6">
        <v>-6778.04</v>
      </c>
      <c r="Y483" s="6">
        <v>-6915.44</v>
      </c>
      <c r="Z483" s="6">
        <v>-6985.74</v>
      </c>
      <c r="AA483" s="6">
        <v>-7193.68</v>
      </c>
      <c r="AB483" s="6">
        <v>-5576.13</v>
      </c>
      <c r="AC483" s="6">
        <v>-5349.91</v>
      </c>
      <c r="AD483" s="6">
        <v>-5375.3</v>
      </c>
      <c r="AE483" s="6">
        <v>-5698.2</v>
      </c>
      <c r="AF483" s="6">
        <v>-5852.36</v>
      </c>
      <c r="AG483" s="6">
        <v>-6740.24</v>
      </c>
      <c r="AH483" s="6">
        <v>-6484.65</v>
      </c>
      <c r="AI483" s="6">
        <v>-6956.83</v>
      </c>
      <c r="AJ483" s="6">
        <v>-6910.01</v>
      </c>
      <c r="AK483" s="6">
        <v>-7974.01</v>
      </c>
      <c r="AL483" s="6">
        <v>-8047.92</v>
      </c>
      <c r="AM483" s="6">
        <v>-7649.16</v>
      </c>
      <c r="AN483" s="6">
        <v>-7698.72</v>
      </c>
      <c r="AO483" s="6">
        <v>-9714.19</v>
      </c>
      <c r="AP483" s="6">
        <v>-9797.44</v>
      </c>
      <c r="AQ483" s="6">
        <v>-9961.82</v>
      </c>
      <c r="AR483" s="6">
        <v>-10188.01</v>
      </c>
      <c r="AS483" s="6">
        <v>-10314.4</v>
      </c>
      <c r="AT483" s="6">
        <v>-12314.89</v>
      </c>
      <c r="AU483" s="6">
        <v>-12176.39</v>
      </c>
      <c r="AV483" s="6">
        <v>-12272.24</v>
      </c>
      <c r="AW483" s="6">
        <v>-12335.57</v>
      </c>
      <c r="AX483" s="6">
        <v>-12689.61</v>
      </c>
      <c r="AY483" s="6">
        <v>-12610.95</v>
      </c>
      <c r="AZ483" s="6">
        <v>-12510.41</v>
      </c>
      <c r="BA483" s="6">
        <v>-12570.32</v>
      </c>
      <c r="BB483" s="6">
        <v>-12922.71</v>
      </c>
      <c r="BC483" s="6">
        <v>-5430.59</v>
      </c>
      <c r="BD483" s="6">
        <v>-4840.25</v>
      </c>
      <c r="BE483" s="6">
        <v>-5323.61</v>
      </c>
      <c r="BF483" s="6">
        <v>-5402.89</v>
      </c>
      <c r="BG483" s="6">
        <v>-6562.28</v>
      </c>
      <c r="BH483" s="6">
        <v>-6294.79</v>
      </c>
      <c r="BI483" s="6">
        <v>-1003.61</v>
      </c>
      <c r="BJ483" s="6">
        <v>-1980.45</v>
      </c>
      <c r="BK483" s="6">
        <v>-9556.34</v>
      </c>
      <c r="BL483" s="6">
        <v>-10789.88</v>
      </c>
      <c r="BM483" s="6">
        <v>-12681.34</v>
      </c>
      <c r="BN483" s="6">
        <v>-13398.32</v>
      </c>
      <c r="BO483" s="6">
        <v>-9255.6200000000008</v>
      </c>
      <c r="BP483" s="6">
        <v>-8975</v>
      </c>
      <c r="BQ483" s="6">
        <v>-9552.14</v>
      </c>
      <c r="BR483" s="6">
        <v>-8675.85</v>
      </c>
      <c r="BS483" s="6">
        <v>-10015.709999999999</v>
      </c>
      <c r="BT483" s="6">
        <v>-9574.98</v>
      </c>
      <c r="BU483" s="6">
        <v>-7201.34</v>
      </c>
      <c r="BV483" s="6">
        <v>-5454.34</v>
      </c>
      <c r="BW483" s="6">
        <v>-5728</v>
      </c>
      <c r="BX483" s="6">
        <v>-12773.37</v>
      </c>
      <c r="BY483" s="6">
        <v>-12273.83</v>
      </c>
      <c r="BZ483" s="6">
        <v>-10150.51</v>
      </c>
      <c r="CA483" s="6">
        <v>-7505.64</v>
      </c>
      <c r="CB483" s="6">
        <v>-14191.73</v>
      </c>
      <c r="CC483" s="6">
        <v>-12493.67</v>
      </c>
      <c r="CD483" s="6">
        <v>-14289.52</v>
      </c>
      <c r="CE483" s="6">
        <v>-13779.41</v>
      </c>
      <c r="CF483" s="6">
        <v>-13822.69</v>
      </c>
      <c r="CG483" s="6">
        <v>-13866.27</v>
      </c>
      <c r="CH483" s="6">
        <v>-14053.15</v>
      </c>
      <c r="CI483" s="6">
        <v>-13279.99</v>
      </c>
      <c r="CJ483" s="6">
        <v>-12928.64</v>
      </c>
      <c r="CK483" s="6">
        <v>-14593.84</v>
      </c>
      <c r="CL483" s="6">
        <v>-13569.23</v>
      </c>
      <c r="CM483" s="6">
        <v>-12274.09</v>
      </c>
      <c r="CN483" s="6">
        <v>-13228.32</v>
      </c>
      <c r="CO483" s="6">
        <v>-13047.77</v>
      </c>
      <c r="CP483" s="6">
        <v>-9715.7419999999929</v>
      </c>
      <c r="CQ483" s="6">
        <v>-9312.0219999999917</v>
      </c>
      <c r="CR483" s="6">
        <v>-12357.111999999999</v>
      </c>
      <c r="CS483" s="6">
        <v>-11582.132</v>
      </c>
      <c r="CT483" s="6">
        <v>-10099.33</v>
      </c>
      <c r="CU483" s="6">
        <v>-10898.97</v>
      </c>
      <c r="CV483" s="6">
        <v>-11754.82</v>
      </c>
      <c r="CW483" s="6">
        <v>-12296.56</v>
      </c>
      <c r="CX483" s="6">
        <v>-11431.763000000001</v>
      </c>
      <c r="CY483" s="6">
        <v>-11504.843000000001</v>
      </c>
      <c r="CZ483" s="6">
        <v>-11271.853000000001</v>
      </c>
      <c r="DA483" s="6">
        <v>-12208.39</v>
      </c>
      <c r="DB483" s="6">
        <v>-8603.9829999999893</v>
      </c>
      <c r="DC483" s="6">
        <v>-10071.9</v>
      </c>
      <c r="DD483" s="6">
        <v>-7224.99</v>
      </c>
      <c r="DE483" s="6">
        <v>-1543.88</v>
      </c>
      <c r="DF483" s="6">
        <v>2975.81</v>
      </c>
      <c r="DG483" s="6">
        <v>-17550.25</v>
      </c>
      <c r="DH483" s="6">
        <v>-24253.93</v>
      </c>
      <c r="DI483" s="6">
        <v>-24136.326000000001</v>
      </c>
      <c r="DJ483" s="6">
        <v>-24153.39</v>
      </c>
      <c r="DK483" s="6">
        <v>-23317.41</v>
      </c>
      <c r="DL483" s="6">
        <v>-22814.32</v>
      </c>
      <c r="DM483" s="6">
        <v>-23163.14</v>
      </c>
      <c r="DN483" s="6">
        <v>-23552.71</v>
      </c>
      <c r="DO483" s="6">
        <v>-22492.65</v>
      </c>
      <c r="DP483" s="6">
        <v>-22739.27</v>
      </c>
      <c r="DQ483" s="6">
        <v>-22309.52</v>
      </c>
      <c r="DR483" s="6">
        <v>-22123.03</v>
      </c>
      <c r="DS483" s="6">
        <v>-21775.86</v>
      </c>
      <c r="DT483" s="6">
        <v>-21046.880000000001</v>
      </c>
      <c r="DU483" s="6">
        <v>-20401.16</v>
      </c>
      <c r="DV483" s="6">
        <v>-20387.146000000001</v>
      </c>
      <c r="DW483" s="6">
        <v>-19793.53</v>
      </c>
      <c r="DX483" s="6">
        <v>-21394.42</v>
      </c>
      <c r="DY483" s="6">
        <v>-20347.830000000002</v>
      </c>
      <c r="DZ483" s="6">
        <v>-20270.189999999999</v>
      </c>
      <c r="EA483" s="6">
        <v>-20121.5</v>
      </c>
      <c r="EB483" s="6">
        <v>-20648</v>
      </c>
      <c r="EC483" s="6">
        <v>-8144.54</v>
      </c>
      <c r="ED483" s="6">
        <v>-8335.65</v>
      </c>
      <c r="EE483" s="6">
        <v>-8476.27</v>
      </c>
      <c r="EF483" s="6">
        <v>-7858.81</v>
      </c>
      <c r="EG483" s="6">
        <v>-11344.02</v>
      </c>
      <c r="EH483" s="6">
        <v>-10971.95</v>
      </c>
      <c r="EI483" s="6">
        <v>-11168.91</v>
      </c>
      <c r="EJ483" s="6">
        <v>-11615.75</v>
      </c>
      <c r="EK483" s="6">
        <v>-15950.9</v>
      </c>
      <c r="EL483" s="6">
        <v>-15379.75</v>
      </c>
      <c r="EM483" s="6">
        <v>-14815.85</v>
      </c>
      <c r="EN483" s="6">
        <v>-14188.21</v>
      </c>
      <c r="EO483" s="6">
        <v>-13365.1</v>
      </c>
      <c r="EP483" s="6">
        <v>-17862.78</v>
      </c>
      <c r="EQ483" s="6">
        <v>-17443.900000000001</v>
      </c>
      <c r="ER483" s="6">
        <v>-17586.43</v>
      </c>
      <c r="ES483" s="6">
        <v>-17100.560000000001</v>
      </c>
      <c r="ET483" s="6">
        <v>-19083.990000000002</v>
      </c>
      <c r="EU483" s="6">
        <v>-19345.490000000002</v>
      </c>
      <c r="EV483" s="6">
        <v>-18183.45</v>
      </c>
      <c r="EW483" s="6">
        <v>-17992.72</v>
      </c>
      <c r="EX483" s="6">
        <v>-20248.310000000001</v>
      </c>
      <c r="EY483" s="6">
        <v>-19837.09</v>
      </c>
      <c r="EZ483" s="6">
        <v>-19418.189999999999</v>
      </c>
      <c r="FA483" s="6">
        <v>-19124.080000000002</v>
      </c>
      <c r="FB483" s="6">
        <v>-18937.53</v>
      </c>
      <c r="FC483" s="6">
        <v>-8200.08</v>
      </c>
      <c r="FD483" s="6">
        <v>-7523.87</v>
      </c>
      <c r="FE483" s="6">
        <v>-8141.01</v>
      </c>
      <c r="FF483" s="6">
        <v>-6503.39</v>
      </c>
      <c r="FG483" s="6">
        <v>-9784.2199999999993</v>
      </c>
      <c r="FH483" s="6">
        <v>-8868.19</v>
      </c>
      <c r="FI483" s="6">
        <v>2000.69</v>
      </c>
      <c r="FJ483" s="6">
        <v>1422.25</v>
      </c>
      <c r="FK483" s="6">
        <v>-14047.04</v>
      </c>
      <c r="FL483" s="6">
        <v>-14123.09</v>
      </c>
      <c r="FM483" s="6">
        <v>-13718.62</v>
      </c>
      <c r="FN483" s="6">
        <v>-12432.01</v>
      </c>
      <c r="FO483" s="6">
        <v>-12530.51</v>
      </c>
      <c r="FP483" s="6">
        <v>-18096.27</v>
      </c>
      <c r="FQ483" s="6">
        <v>-12661.13</v>
      </c>
      <c r="FR483" s="6">
        <v>-13006.16</v>
      </c>
      <c r="FS483" s="6">
        <v>-12948.99</v>
      </c>
      <c r="FT483" s="6">
        <v>-14530.33</v>
      </c>
      <c r="FU483" s="6">
        <v>-14347.5</v>
      </c>
      <c r="FV483" s="6">
        <v>-15294.88</v>
      </c>
      <c r="FW483" s="6">
        <v>-14524.45</v>
      </c>
      <c r="FX483" s="6">
        <v>-13753.94</v>
      </c>
      <c r="FY483" s="6">
        <v>-17848.77</v>
      </c>
      <c r="FZ483" s="6">
        <v>-18047</v>
      </c>
      <c r="GA483" s="6">
        <v>-17796.12</v>
      </c>
      <c r="GB483" s="6">
        <v>-17519.689999999999</v>
      </c>
      <c r="GC483" s="6">
        <v>-5238.83</v>
      </c>
      <c r="GD483" s="6">
        <v>-4369.03</v>
      </c>
      <c r="GE483" s="6">
        <v>-4050.3</v>
      </c>
      <c r="GF483" s="6">
        <v>-4650.3599999999997</v>
      </c>
      <c r="GG483" s="6">
        <v>-9854.32</v>
      </c>
      <c r="GH483" s="6">
        <v>-10018.4</v>
      </c>
      <c r="GI483" s="6">
        <v>-9806.68</v>
      </c>
      <c r="GJ483" s="6">
        <v>-9347.4599999999991</v>
      </c>
      <c r="GK483" s="6">
        <v>-9367.06</v>
      </c>
      <c r="GL483" s="6">
        <v>-17217.13</v>
      </c>
      <c r="GM483" s="6">
        <v>-17007.419999999998</v>
      </c>
      <c r="GN483" s="6">
        <v>-16901.919999999998</v>
      </c>
      <c r="GO483" s="6">
        <v>-16713.759999999998</v>
      </c>
      <c r="GP483" s="6">
        <v>-21473.37</v>
      </c>
      <c r="GQ483" s="6">
        <v>-21488.52</v>
      </c>
      <c r="GR483" s="6">
        <v>-21431.98</v>
      </c>
      <c r="GS483" s="6">
        <v>-20752.18</v>
      </c>
      <c r="GT483" s="6">
        <v>-23669.86</v>
      </c>
      <c r="GU483" s="6">
        <v>-22289.34</v>
      </c>
      <c r="GV483" s="6">
        <v>-21886.27</v>
      </c>
      <c r="GW483" s="6">
        <v>-21350.67</v>
      </c>
      <c r="GX483" s="6">
        <v>-20933.46</v>
      </c>
      <c r="GY483" s="6">
        <v>-24235.61</v>
      </c>
      <c r="GZ483" s="6">
        <v>-24583.25</v>
      </c>
      <c r="HA483" s="6">
        <v>-23900.2</v>
      </c>
      <c r="HB483" s="6">
        <v>-24027.38</v>
      </c>
      <c r="HC483" s="6">
        <v>-7681.81</v>
      </c>
      <c r="ME483" s="7"/>
    </row>
    <row r="484" spans="2:343" x14ac:dyDescent="0.2">
      <c r="B484" s="37"/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6">
        <v>0</v>
      </c>
      <c r="BT484" s="6">
        <v>0</v>
      </c>
      <c r="BU484" s="6">
        <v>0</v>
      </c>
      <c r="BV484" s="6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</v>
      </c>
      <c r="CF484" s="6">
        <v>0</v>
      </c>
      <c r="CG484" s="6">
        <v>0</v>
      </c>
      <c r="CH484" s="6">
        <v>0</v>
      </c>
      <c r="CI484" s="6">
        <v>0</v>
      </c>
      <c r="CJ484" s="6">
        <v>0</v>
      </c>
      <c r="CK484" s="6">
        <v>0</v>
      </c>
      <c r="CL484" s="6">
        <v>0</v>
      </c>
      <c r="CM484" s="6">
        <v>0</v>
      </c>
      <c r="CN484" s="6">
        <v>0</v>
      </c>
      <c r="CO484" s="6">
        <v>0</v>
      </c>
      <c r="CP484" s="6">
        <v>0</v>
      </c>
      <c r="CQ484" s="6">
        <v>0</v>
      </c>
      <c r="CR484" s="6">
        <v>0</v>
      </c>
      <c r="CS484" s="6">
        <v>0</v>
      </c>
      <c r="CT484" s="6">
        <v>0</v>
      </c>
      <c r="CU484" s="6">
        <v>0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0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0</v>
      </c>
      <c r="EE484" s="6">
        <v>0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</v>
      </c>
      <c r="EN484" s="6">
        <v>0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0</v>
      </c>
      <c r="EX484" s="6">
        <v>0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  <c r="FO484" s="6">
        <v>0</v>
      </c>
      <c r="FP484" s="6">
        <v>0</v>
      </c>
      <c r="FQ484" s="6">
        <v>0</v>
      </c>
      <c r="FR484" s="6">
        <v>0</v>
      </c>
      <c r="FS484" s="6">
        <v>0</v>
      </c>
      <c r="FT484" s="6">
        <v>0</v>
      </c>
      <c r="FU484" s="6">
        <v>0</v>
      </c>
      <c r="FV484" s="6">
        <v>0</v>
      </c>
      <c r="FW484" s="6">
        <v>0</v>
      </c>
      <c r="FX484" s="6">
        <v>0</v>
      </c>
      <c r="FY484" s="6">
        <v>0</v>
      </c>
      <c r="FZ484" s="6">
        <v>0</v>
      </c>
      <c r="GA484" s="6">
        <v>0</v>
      </c>
      <c r="GB484" s="6">
        <v>0</v>
      </c>
      <c r="GC484" s="6">
        <v>0</v>
      </c>
      <c r="GD484" s="6">
        <v>0</v>
      </c>
      <c r="GE484" s="6">
        <v>0</v>
      </c>
      <c r="GF484" s="6">
        <v>0</v>
      </c>
      <c r="GG484" s="6">
        <v>0</v>
      </c>
      <c r="GH484" s="6">
        <v>0</v>
      </c>
      <c r="GI484" s="6">
        <v>0</v>
      </c>
      <c r="GJ484" s="6">
        <v>0</v>
      </c>
      <c r="GK484" s="6">
        <v>0</v>
      </c>
      <c r="GL484" s="6">
        <v>0</v>
      </c>
      <c r="GM484" s="6">
        <v>0</v>
      </c>
      <c r="GN484" s="6">
        <v>0</v>
      </c>
      <c r="GO484" s="6">
        <v>0</v>
      </c>
      <c r="GP484" s="6">
        <v>0</v>
      </c>
      <c r="GQ484" s="6">
        <v>0</v>
      </c>
      <c r="GR484" s="6">
        <v>0</v>
      </c>
      <c r="GS484" s="6">
        <v>0</v>
      </c>
      <c r="GT484" s="6">
        <v>0</v>
      </c>
      <c r="GU484" s="6">
        <v>0</v>
      </c>
      <c r="GV484" s="6">
        <v>0</v>
      </c>
      <c r="GW484" s="6">
        <v>0</v>
      </c>
      <c r="GX484" s="6">
        <v>0</v>
      </c>
      <c r="GY484" s="6">
        <v>0</v>
      </c>
      <c r="GZ484" s="6">
        <v>0</v>
      </c>
      <c r="HA484" s="6">
        <v>0</v>
      </c>
      <c r="HB484" s="6">
        <v>0</v>
      </c>
      <c r="HC484" s="6">
        <v>0</v>
      </c>
      <c r="ME484" s="7"/>
    </row>
    <row r="485" spans="2:343" x14ac:dyDescent="0.2">
      <c r="B485" s="35" t="s">
        <v>41</v>
      </c>
      <c r="C485" s="6">
        <v>-35959.53</v>
      </c>
      <c r="D485" s="6">
        <v>-35959.53</v>
      </c>
      <c r="E485" s="6">
        <v>-35959.53</v>
      </c>
      <c r="F485" s="6">
        <v>-35959.53</v>
      </c>
      <c r="G485" s="6">
        <v>-36229.9</v>
      </c>
      <c r="H485" s="6">
        <v>-36229.9</v>
      </c>
      <c r="I485" s="6">
        <v>-36229.9</v>
      </c>
      <c r="J485" s="6">
        <v>-36229.9</v>
      </c>
      <c r="K485" s="6">
        <v>-36389.800000000003</v>
      </c>
      <c r="L485" s="6">
        <v>-36389.800000000003</v>
      </c>
      <c r="M485" s="6">
        <v>-36389.800000000003</v>
      </c>
      <c r="N485" s="6">
        <v>-36389.800000000003</v>
      </c>
      <c r="O485" s="6">
        <v>-36594.29</v>
      </c>
      <c r="P485" s="6">
        <v>-36594.29</v>
      </c>
      <c r="Q485" s="6">
        <v>-36594.29</v>
      </c>
      <c r="R485" s="6">
        <v>-36594.29</v>
      </c>
      <c r="S485" s="6">
        <v>-36594.29</v>
      </c>
      <c r="T485" s="6">
        <v>-36802.019999999997</v>
      </c>
      <c r="U485" s="6">
        <v>-36802.019999999997</v>
      </c>
      <c r="V485" s="6">
        <v>-36802.019999999997</v>
      </c>
      <c r="W485" s="6">
        <v>-36515.18</v>
      </c>
      <c r="X485" s="6">
        <v>-36675.760000000002</v>
      </c>
      <c r="Y485" s="6">
        <v>-36675.760000000002</v>
      </c>
      <c r="Z485" s="6">
        <v>-36457.19</v>
      </c>
      <c r="AA485" s="6">
        <v>-36355.83</v>
      </c>
      <c r="AB485" s="6">
        <v>-34661.61</v>
      </c>
      <c r="AC485" s="6">
        <v>-34661.61</v>
      </c>
      <c r="AD485" s="6">
        <v>-34661.61</v>
      </c>
      <c r="AE485" s="6">
        <v>-34238.21</v>
      </c>
      <c r="AF485" s="6">
        <v>-34013.449999999997</v>
      </c>
      <c r="AG485" s="6">
        <v>-33482.21</v>
      </c>
      <c r="AH485" s="6">
        <v>-33482.21</v>
      </c>
      <c r="AI485" s="6">
        <v>-32910.81</v>
      </c>
      <c r="AJ485" s="6">
        <v>-32910.81</v>
      </c>
      <c r="AK485" s="6">
        <v>-32783.46</v>
      </c>
      <c r="AL485" s="6">
        <v>-32783.46</v>
      </c>
      <c r="AM485" s="6">
        <v>-32783.46</v>
      </c>
      <c r="AN485" s="6">
        <v>-32783.46</v>
      </c>
      <c r="AO485" s="6">
        <v>-31829.66</v>
      </c>
      <c r="AP485" s="6">
        <v>-31829.66</v>
      </c>
      <c r="AQ485" s="6">
        <v>-31829.66</v>
      </c>
      <c r="AR485" s="6">
        <v>-31829.66</v>
      </c>
      <c r="AS485" s="6">
        <v>-31829.66</v>
      </c>
      <c r="AT485" s="6">
        <v>-30224.58</v>
      </c>
      <c r="AU485" s="6">
        <v>-30224.58</v>
      </c>
      <c r="AV485" s="6">
        <v>-30224.58</v>
      </c>
      <c r="AW485" s="6">
        <v>-30224.58</v>
      </c>
      <c r="AX485" s="6">
        <v>-29545.15</v>
      </c>
      <c r="AY485" s="6">
        <v>-29545.15</v>
      </c>
      <c r="AZ485" s="6">
        <v>-29545.15</v>
      </c>
      <c r="BA485" s="6">
        <v>-29545.15</v>
      </c>
      <c r="BB485" s="6">
        <v>-29545.15</v>
      </c>
      <c r="BC485" s="6">
        <v>-36006.400000000001</v>
      </c>
      <c r="BD485" s="6">
        <v>-36006.400000000001</v>
      </c>
      <c r="BE485" s="6">
        <v>-36006.400000000001</v>
      </c>
      <c r="BF485" s="6">
        <v>-36006.400000000001</v>
      </c>
      <c r="BG485" s="6">
        <v>-35967.56</v>
      </c>
      <c r="BH485" s="6">
        <v>-35967.56</v>
      </c>
      <c r="BI485" s="6">
        <v>-35967.56</v>
      </c>
      <c r="BJ485" s="6">
        <v>-35967.56</v>
      </c>
      <c r="BK485" s="6">
        <v>-35828.879999999997</v>
      </c>
      <c r="BL485" s="6">
        <v>-35828.879999999997</v>
      </c>
      <c r="BM485" s="6">
        <v>-35828.879999999997</v>
      </c>
      <c r="BN485" s="6">
        <v>-35828.879999999997</v>
      </c>
      <c r="BO485" s="6">
        <v>-35801.919999999998</v>
      </c>
      <c r="BP485" s="6">
        <v>-35801.919999999998</v>
      </c>
      <c r="BQ485" s="6">
        <v>-35801.919999999998</v>
      </c>
      <c r="BR485" s="6">
        <v>-35801.919999999998</v>
      </c>
      <c r="BS485" s="6">
        <v>-35801.919999999998</v>
      </c>
      <c r="BT485" s="6">
        <v>-35723.08</v>
      </c>
      <c r="BU485" s="6">
        <v>-35723.08</v>
      </c>
      <c r="BV485" s="6">
        <v>-35723.08</v>
      </c>
      <c r="BW485" s="6">
        <v>-35723.08</v>
      </c>
      <c r="BX485" s="6">
        <v>-35655.86</v>
      </c>
      <c r="BY485" s="6">
        <v>-35655.86</v>
      </c>
      <c r="BZ485" s="6">
        <v>-35655.86</v>
      </c>
      <c r="CA485" s="6">
        <v>-35655.86</v>
      </c>
      <c r="CB485" s="6">
        <v>-35571.199999999997</v>
      </c>
      <c r="CC485" s="6">
        <v>-35571.199999999997</v>
      </c>
      <c r="CD485" s="6">
        <v>-35571.199999999997</v>
      </c>
      <c r="CE485" s="6">
        <v>-35571.199999999997</v>
      </c>
      <c r="CF485" s="6">
        <v>-35571.199999999997</v>
      </c>
      <c r="CG485" s="6">
        <v>-35520.339999999997</v>
      </c>
      <c r="CH485" s="6">
        <v>-35520.339999999997</v>
      </c>
      <c r="CI485" s="6">
        <v>-35520.339999999997</v>
      </c>
      <c r="CJ485" s="6">
        <v>-35520.339999999997</v>
      </c>
      <c r="CK485" s="6">
        <v>-35498.19</v>
      </c>
      <c r="CL485" s="6">
        <v>-35498.19</v>
      </c>
      <c r="CM485" s="6">
        <v>-35498.19</v>
      </c>
      <c r="CN485" s="6">
        <v>-35498.19</v>
      </c>
      <c r="CO485" s="6">
        <v>-35498.19</v>
      </c>
      <c r="CP485" s="6">
        <v>-103834.448</v>
      </c>
      <c r="CQ485" s="6">
        <v>-103834.448</v>
      </c>
      <c r="CR485" s="6">
        <v>-103834.448</v>
      </c>
      <c r="CS485" s="6">
        <v>-103834.448</v>
      </c>
      <c r="CT485" s="6">
        <v>-102605.26</v>
      </c>
      <c r="CU485" s="6">
        <v>-102605.26</v>
      </c>
      <c r="CV485" s="6">
        <v>-102605.26</v>
      </c>
      <c r="CW485" s="6">
        <v>-102605.26</v>
      </c>
      <c r="CX485" s="6">
        <v>-102596.68700000001</v>
      </c>
      <c r="CY485" s="6">
        <v>-102596.68700000001</v>
      </c>
      <c r="CZ485" s="6">
        <v>-102596.68700000001</v>
      </c>
      <c r="DA485" s="6">
        <v>-102596.68700000001</v>
      </c>
      <c r="DB485" s="6">
        <v>-102596.68700000001</v>
      </c>
      <c r="DC485" s="6">
        <v>-96629.47</v>
      </c>
      <c r="DD485" s="6">
        <v>-96629.47</v>
      </c>
      <c r="DE485" s="6">
        <v>-96629.47</v>
      </c>
      <c r="DF485" s="6">
        <v>-96629.47</v>
      </c>
      <c r="DG485" s="6">
        <v>-90566.47</v>
      </c>
      <c r="DH485" s="6">
        <v>-90566.47</v>
      </c>
      <c r="DI485" s="6">
        <v>-90566.47</v>
      </c>
      <c r="DJ485" s="6">
        <v>-90566.47</v>
      </c>
      <c r="DK485" s="6">
        <v>-110817.34</v>
      </c>
      <c r="DL485" s="6">
        <v>-111494.36</v>
      </c>
      <c r="DM485" s="6">
        <v>-111035.21</v>
      </c>
      <c r="DN485" s="6">
        <v>-110056.69</v>
      </c>
      <c r="DO485" s="6">
        <v>-110428.67</v>
      </c>
      <c r="DP485" s="6">
        <v>-109596.85</v>
      </c>
      <c r="DQ485" s="6">
        <v>-109628.29</v>
      </c>
      <c r="DR485" s="6">
        <v>-109824.29</v>
      </c>
      <c r="DS485" s="6">
        <v>-110256.13</v>
      </c>
      <c r="DT485" s="6">
        <v>-108896.76</v>
      </c>
      <c r="DU485" s="6">
        <v>-109512.58</v>
      </c>
      <c r="DV485" s="6">
        <v>-109718.25400000002</v>
      </c>
      <c r="DW485" s="6">
        <v>-110484.22</v>
      </c>
      <c r="DX485" s="6">
        <v>-111058.16</v>
      </c>
      <c r="DY485" s="6">
        <v>-111025.18</v>
      </c>
      <c r="DZ485" s="6">
        <v>-111151.16</v>
      </c>
      <c r="EA485" s="6">
        <v>-111011.62</v>
      </c>
      <c r="EB485" s="6">
        <v>-110323.69</v>
      </c>
      <c r="EC485" s="6">
        <v>-103090.85</v>
      </c>
      <c r="ED485" s="6">
        <v>-102468.98</v>
      </c>
      <c r="EE485" s="6">
        <v>-101719.91</v>
      </c>
      <c r="EF485" s="6">
        <v>-102339.87</v>
      </c>
      <c r="EG485" s="6">
        <v>-98054</v>
      </c>
      <c r="EH485" s="6">
        <v>-98427.01</v>
      </c>
      <c r="EI485" s="6">
        <v>-98227.72</v>
      </c>
      <c r="EJ485" s="6">
        <v>-97446.84</v>
      </c>
      <c r="EK485" s="6">
        <v>-93657.15</v>
      </c>
      <c r="EL485" s="6">
        <v>-93642.31</v>
      </c>
      <c r="EM485" s="6">
        <v>-94327.45</v>
      </c>
      <c r="EN485" s="6">
        <v>-94858.51</v>
      </c>
      <c r="EO485" s="6">
        <v>-95850.64</v>
      </c>
      <c r="EP485" s="6">
        <v>-94173.43</v>
      </c>
      <c r="EQ485" s="6">
        <v>-94457.75</v>
      </c>
      <c r="ER485" s="6">
        <v>-94001.85</v>
      </c>
      <c r="ES485" s="6">
        <v>-94564.73</v>
      </c>
      <c r="ET485" s="6">
        <v>-94949.33</v>
      </c>
      <c r="EU485" s="6">
        <v>-94173.73</v>
      </c>
      <c r="EV485" s="6">
        <v>-95086.16</v>
      </c>
      <c r="EW485" s="6">
        <v>-95453.78</v>
      </c>
      <c r="EX485" s="6">
        <v>-93758.67</v>
      </c>
      <c r="EY485" s="6">
        <v>-94288.33</v>
      </c>
      <c r="EZ485" s="6">
        <v>-94812.96</v>
      </c>
      <c r="FA485" s="6">
        <v>-95340.28</v>
      </c>
      <c r="FB485" s="6">
        <v>-95422.43</v>
      </c>
      <c r="FC485" s="6">
        <v>-99241.66</v>
      </c>
      <c r="FD485" s="6">
        <v>-99921.89</v>
      </c>
      <c r="FE485" s="6">
        <v>-99532.67</v>
      </c>
      <c r="FF485" s="6">
        <v>-100028.61</v>
      </c>
      <c r="FG485" s="6">
        <v>-99215.88</v>
      </c>
      <c r="FH485" s="6">
        <v>-99515.63</v>
      </c>
      <c r="FI485" s="6">
        <v>-180815.59</v>
      </c>
      <c r="FJ485" s="6">
        <v>-179886.35</v>
      </c>
      <c r="FK485" s="6">
        <v>-163867.39000000001</v>
      </c>
      <c r="FL485" s="6">
        <v>-162749.16</v>
      </c>
      <c r="FM485" s="6">
        <v>-162578.70000000001</v>
      </c>
      <c r="FN485" s="6">
        <v>-163178.66</v>
      </c>
      <c r="FO485" s="6">
        <v>-162625.51999999999</v>
      </c>
      <c r="FP485" s="6">
        <v>-157388.09</v>
      </c>
      <c r="FQ485" s="6">
        <v>-156395.92000000001</v>
      </c>
      <c r="FR485" s="6">
        <v>-155435.42000000001</v>
      </c>
      <c r="FS485" s="6">
        <v>-155050.09</v>
      </c>
      <c r="FT485" s="6">
        <v>-153093.65</v>
      </c>
      <c r="FU485" s="6">
        <v>-153673.65</v>
      </c>
      <c r="FV485" s="6">
        <v>-152337.76999999999</v>
      </c>
      <c r="FW485" s="6">
        <v>-153335.14000000001</v>
      </c>
      <c r="FX485" s="6">
        <v>-154239.25</v>
      </c>
      <c r="FY485" s="6">
        <v>-146888.5</v>
      </c>
      <c r="FZ485" s="6">
        <v>-146320.57999999999</v>
      </c>
      <c r="GA485" s="6">
        <v>-146443.81</v>
      </c>
      <c r="GB485" s="6">
        <v>-146701.82</v>
      </c>
      <c r="GC485" s="6">
        <v>-142506.13</v>
      </c>
      <c r="GD485" s="6">
        <v>-143486.94</v>
      </c>
      <c r="GE485" s="6">
        <v>-143322.32</v>
      </c>
      <c r="GF485" s="6">
        <v>-142668.21</v>
      </c>
      <c r="GG485" s="6">
        <v>-138834.13</v>
      </c>
      <c r="GH485" s="6">
        <v>-138822.34</v>
      </c>
      <c r="GI485" s="6">
        <v>-139199.89000000001</v>
      </c>
      <c r="GJ485" s="6">
        <v>-139676.42000000001</v>
      </c>
      <c r="GK485" s="6">
        <v>-138786.19</v>
      </c>
      <c r="GL485" s="6">
        <v>-133636.54999999999</v>
      </c>
      <c r="GM485" s="6">
        <v>-133586.01999999999</v>
      </c>
      <c r="GN485" s="6">
        <v>-133556.67000000001</v>
      </c>
      <c r="GO485" s="6">
        <v>-133853.97</v>
      </c>
      <c r="GP485" s="6">
        <v>-130208.13</v>
      </c>
      <c r="GQ485" s="6">
        <v>-129847.03</v>
      </c>
      <c r="GR485" s="6">
        <v>-130277.95</v>
      </c>
      <c r="GS485" s="6">
        <v>-131291.92000000001</v>
      </c>
      <c r="GT485" s="6">
        <v>-132173.14000000001</v>
      </c>
      <c r="GU485" s="6">
        <v>-132632.28</v>
      </c>
      <c r="GV485" s="6">
        <v>-132883.01</v>
      </c>
      <c r="GW485" s="6">
        <v>-133415.79</v>
      </c>
      <c r="GX485" s="6">
        <v>-134156.13</v>
      </c>
      <c r="GY485" s="6">
        <v>-134896.76</v>
      </c>
      <c r="GZ485" s="6">
        <v>-134354.62</v>
      </c>
      <c r="HA485" s="6">
        <v>-134845.4</v>
      </c>
      <c r="HB485" s="6">
        <v>-135199.24</v>
      </c>
      <c r="HC485" s="6">
        <v>-120686.13</v>
      </c>
      <c r="ME485" s="7"/>
    </row>
    <row r="486" spans="2:343" x14ac:dyDescent="0.2">
      <c r="B486" s="11"/>
      <c r="C486" s="6">
        <v>0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  <c r="BE486" s="6">
        <v>0</v>
      </c>
      <c r="BF486" s="6">
        <v>0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6">
        <v>0</v>
      </c>
      <c r="BT486" s="6">
        <v>0</v>
      </c>
      <c r="BU486" s="6">
        <v>0</v>
      </c>
      <c r="BV486" s="6">
        <v>0</v>
      </c>
      <c r="BW486" s="6">
        <v>0</v>
      </c>
      <c r="BX486" s="6">
        <v>0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0</v>
      </c>
      <c r="CE486" s="6">
        <v>0</v>
      </c>
      <c r="CF486" s="6">
        <v>0</v>
      </c>
      <c r="CG486" s="6">
        <v>0</v>
      </c>
      <c r="CH486" s="6">
        <v>0</v>
      </c>
      <c r="CI486" s="6">
        <v>0</v>
      </c>
      <c r="CJ486" s="6">
        <v>0</v>
      </c>
      <c r="CK486" s="6">
        <v>0</v>
      </c>
      <c r="CL486" s="6">
        <v>0</v>
      </c>
      <c r="CM486" s="6">
        <v>0</v>
      </c>
      <c r="CN486" s="6">
        <v>0</v>
      </c>
      <c r="CO486" s="6">
        <v>0</v>
      </c>
      <c r="CP486" s="6">
        <v>0</v>
      </c>
      <c r="CQ486" s="6">
        <v>0</v>
      </c>
      <c r="CR486" s="6">
        <v>0</v>
      </c>
      <c r="CS486" s="6">
        <v>0</v>
      </c>
      <c r="CT486" s="6">
        <v>0</v>
      </c>
      <c r="CU486" s="6">
        <v>0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0</v>
      </c>
      <c r="DD486" s="6">
        <v>0</v>
      </c>
      <c r="DE486" s="6">
        <v>0</v>
      </c>
      <c r="DF486" s="6">
        <v>0</v>
      </c>
      <c r="DG486" s="6">
        <v>0</v>
      </c>
      <c r="DH486" s="6">
        <v>0</v>
      </c>
      <c r="DI486" s="6">
        <v>0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6">
        <v>0</v>
      </c>
      <c r="ED486" s="6">
        <v>0</v>
      </c>
      <c r="EE486" s="6">
        <v>0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0</v>
      </c>
      <c r="EN486" s="6">
        <v>0</v>
      </c>
      <c r="EO486" s="6">
        <v>0</v>
      </c>
      <c r="EP486" s="6">
        <v>0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0</v>
      </c>
      <c r="EX486" s="6">
        <v>0</v>
      </c>
      <c r="EY486" s="6">
        <v>0</v>
      </c>
      <c r="EZ486" s="6">
        <v>0</v>
      </c>
      <c r="FA486" s="6">
        <v>0</v>
      </c>
      <c r="FB486" s="6">
        <v>0</v>
      </c>
      <c r="FC486" s="6">
        <v>0</v>
      </c>
      <c r="FD486" s="6">
        <v>0</v>
      </c>
      <c r="FE486" s="6">
        <v>0</v>
      </c>
      <c r="FF486" s="6">
        <v>0</v>
      </c>
      <c r="FG486" s="6">
        <v>0</v>
      </c>
      <c r="FH486" s="6">
        <v>0</v>
      </c>
      <c r="FI486" s="6">
        <v>0</v>
      </c>
      <c r="FJ486" s="6">
        <v>0</v>
      </c>
      <c r="FK486" s="6">
        <v>0</v>
      </c>
      <c r="FL486" s="6">
        <v>0</v>
      </c>
      <c r="FM486" s="6">
        <v>0</v>
      </c>
      <c r="FN486" s="6">
        <v>0</v>
      </c>
      <c r="FO486" s="6">
        <v>0</v>
      </c>
      <c r="FP486" s="6">
        <v>0</v>
      </c>
      <c r="FQ486" s="6">
        <v>0</v>
      </c>
      <c r="FR486" s="6">
        <v>0</v>
      </c>
      <c r="FS486" s="6">
        <v>0</v>
      </c>
      <c r="FT486" s="6">
        <v>0</v>
      </c>
      <c r="FU486" s="6">
        <v>0</v>
      </c>
      <c r="FV486" s="6">
        <v>0</v>
      </c>
      <c r="FW486" s="6">
        <v>0</v>
      </c>
      <c r="FX486" s="6">
        <v>0</v>
      </c>
      <c r="FY486" s="6">
        <v>0</v>
      </c>
      <c r="FZ486" s="6">
        <v>0</v>
      </c>
      <c r="GA486" s="6">
        <v>0</v>
      </c>
      <c r="GB486" s="6">
        <v>0</v>
      </c>
      <c r="GC486" s="6">
        <v>0</v>
      </c>
      <c r="GD486" s="6">
        <v>0</v>
      </c>
      <c r="GE486" s="6">
        <v>0</v>
      </c>
      <c r="GF486" s="6">
        <v>0</v>
      </c>
      <c r="GG486" s="6">
        <v>0</v>
      </c>
      <c r="GH486" s="6">
        <v>0</v>
      </c>
      <c r="GI486" s="6">
        <v>0</v>
      </c>
      <c r="GJ486" s="6">
        <v>0</v>
      </c>
      <c r="GK486" s="6">
        <v>0</v>
      </c>
      <c r="GL486" s="6">
        <v>0</v>
      </c>
      <c r="GM486" s="6">
        <v>0</v>
      </c>
      <c r="GN486" s="6">
        <v>0</v>
      </c>
      <c r="GO486" s="6">
        <v>0</v>
      </c>
      <c r="GP486" s="6">
        <v>0</v>
      </c>
      <c r="GQ486" s="6">
        <v>0</v>
      </c>
      <c r="GR486" s="6">
        <v>0</v>
      </c>
      <c r="GS486" s="6">
        <v>0</v>
      </c>
      <c r="GT486" s="6">
        <v>0</v>
      </c>
      <c r="GU486" s="6">
        <v>0</v>
      </c>
      <c r="GV486" s="6">
        <v>0</v>
      </c>
      <c r="GW486" s="6">
        <v>0</v>
      </c>
      <c r="GX486" s="6">
        <v>0</v>
      </c>
      <c r="GY486" s="6">
        <v>0</v>
      </c>
      <c r="GZ486" s="6">
        <v>0</v>
      </c>
      <c r="HA486" s="6">
        <v>0</v>
      </c>
      <c r="HB486" s="6">
        <v>0</v>
      </c>
      <c r="HC486" s="6">
        <v>0</v>
      </c>
      <c r="ME486" s="7"/>
    </row>
    <row r="487" spans="2:343" x14ac:dyDescent="0.2">
      <c r="B487" s="32" t="s">
        <v>16</v>
      </c>
      <c r="C487" s="6">
        <v>56029.11</v>
      </c>
      <c r="D487" s="6">
        <v>55243.68</v>
      </c>
      <c r="E487" s="6">
        <v>52189.78</v>
      </c>
      <c r="F487" s="6">
        <v>52326.29</v>
      </c>
      <c r="G487" s="6">
        <v>53580.4</v>
      </c>
      <c r="H487" s="6">
        <v>53685.39</v>
      </c>
      <c r="I487" s="6">
        <v>54486.37</v>
      </c>
      <c r="J487" s="6">
        <v>52880.03</v>
      </c>
      <c r="K487" s="6">
        <v>53636.94</v>
      </c>
      <c r="L487" s="6">
        <v>50896.45</v>
      </c>
      <c r="M487" s="6">
        <v>50675.45</v>
      </c>
      <c r="N487" s="6">
        <v>50451.25</v>
      </c>
      <c r="O487" s="6">
        <v>50653.87</v>
      </c>
      <c r="P487" s="6">
        <v>51072.66</v>
      </c>
      <c r="Q487" s="6">
        <v>50467.040000000001</v>
      </c>
      <c r="R487" s="6">
        <v>51864.35</v>
      </c>
      <c r="S487" s="6">
        <v>50598.39</v>
      </c>
      <c r="T487" s="6">
        <v>50991.38</v>
      </c>
      <c r="U487" s="6">
        <v>49528.89</v>
      </c>
      <c r="V487" s="6">
        <v>47819.12</v>
      </c>
      <c r="W487" s="6">
        <v>48401.93</v>
      </c>
      <c r="X487" s="6">
        <v>47905.13</v>
      </c>
      <c r="Y487" s="6">
        <v>48085.95</v>
      </c>
      <c r="Z487" s="6">
        <v>48348.53</v>
      </c>
      <c r="AA487" s="6">
        <v>48532.4</v>
      </c>
      <c r="AB487" s="6">
        <v>49790.25</v>
      </c>
      <c r="AC487" s="6">
        <v>49489.42</v>
      </c>
      <c r="AD487" s="6">
        <v>49822.36</v>
      </c>
      <c r="AE487" s="6">
        <v>49013.83</v>
      </c>
      <c r="AF487" s="6">
        <v>53389.91</v>
      </c>
      <c r="AG487" s="6">
        <v>54114.74</v>
      </c>
      <c r="AH487" s="6">
        <v>53292.63</v>
      </c>
      <c r="AI487" s="6">
        <v>54172.57</v>
      </c>
      <c r="AJ487" s="6">
        <v>54703.69</v>
      </c>
      <c r="AK487" s="6">
        <v>54885.72</v>
      </c>
      <c r="AL487" s="6">
        <v>52931.87</v>
      </c>
      <c r="AM487" s="6">
        <v>52718.19</v>
      </c>
      <c r="AN487" s="6">
        <v>52357.27</v>
      </c>
      <c r="AO487" s="6">
        <v>52813.59</v>
      </c>
      <c r="AP487" s="6">
        <v>52309.120000000003</v>
      </c>
      <c r="AQ487" s="6">
        <v>53054.49</v>
      </c>
      <c r="AR487" s="6">
        <v>52909.04</v>
      </c>
      <c r="AS487" s="6">
        <v>52025.29</v>
      </c>
      <c r="AT487" s="6">
        <v>51401.26</v>
      </c>
      <c r="AU487" s="6">
        <v>51478.400000000001</v>
      </c>
      <c r="AV487" s="6">
        <v>53591.8</v>
      </c>
      <c r="AW487" s="6">
        <v>55221.78</v>
      </c>
      <c r="AX487" s="6">
        <v>60137.53</v>
      </c>
      <c r="AY487" s="6">
        <v>62047.25</v>
      </c>
      <c r="AZ487" s="6">
        <v>63595.78</v>
      </c>
      <c r="BA487" s="6">
        <v>63623.07</v>
      </c>
      <c r="BB487" s="6">
        <v>65282.67</v>
      </c>
      <c r="BC487" s="6">
        <v>62797.84</v>
      </c>
      <c r="BD487" s="6">
        <v>60285.8</v>
      </c>
      <c r="BE487" s="6">
        <v>56044.09</v>
      </c>
      <c r="BF487" s="6">
        <v>56313.24</v>
      </c>
      <c r="BG487" s="6">
        <v>55371.21</v>
      </c>
      <c r="BH487" s="6">
        <v>55934.3</v>
      </c>
      <c r="BI487" s="6">
        <v>55852.41</v>
      </c>
      <c r="BJ487" s="6">
        <v>54627.58</v>
      </c>
      <c r="BK487" s="6">
        <v>54161.81</v>
      </c>
      <c r="BL487" s="6">
        <v>53294.54</v>
      </c>
      <c r="BM487" s="6">
        <v>53684.39</v>
      </c>
      <c r="BN487" s="6">
        <v>52962.76</v>
      </c>
      <c r="BO487" s="6">
        <v>54256.32</v>
      </c>
      <c r="BP487" s="6">
        <v>54463.19</v>
      </c>
      <c r="BQ487" s="6">
        <v>53776.73</v>
      </c>
      <c r="BR487" s="6">
        <v>53563.37</v>
      </c>
      <c r="BS487" s="6">
        <v>51606.559999999998</v>
      </c>
      <c r="BT487" s="6">
        <v>50107.4</v>
      </c>
      <c r="BU487" s="6">
        <v>50192.79</v>
      </c>
      <c r="BV487" s="6">
        <v>49127.9</v>
      </c>
      <c r="BW487" s="6">
        <v>48310.96</v>
      </c>
      <c r="BX487" s="6">
        <v>47840.82</v>
      </c>
      <c r="BY487" s="6">
        <v>49113.93</v>
      </c>
      <c r="BZ487" s="6">
        <v>47644.53</v>
      </c>
      <c r="CA487" s="6">
        <v>48870.42</v>
      </c>
      <c r="CB487" s="6">
        <v>48703.96</v>
      </c>
      <c r="CC487" s="6">
        <v>49523.58</v>
      </c>
      <c r="CD487" s="6">
        <v>50926.68</v>
      </c>
      <c r="CE487" s="6">
        <v>52699.05</v>
      </c>
      <c r="CF487" s="6">
        <v>53038.33</v>
      </c>
      <c r="CG487" s="6">
        <v>51324.9</v>
      </c>
      <c r="CH487" s="6">
        <v>51563.89</v>
      </c>
      <c r="CI487" s="6">
        <v>52352.43</v>
      </c>
      <c r="CJ487" s="6">
        <v>52613.72</v>
      </c>
      <c r="CK487" s="6">
        <v>51950.18</v>
      </c>
      <c r="CL487" s="6">
        <v>52041.52</v>
      </c>
      <c r="CM487" s="6">
        <v>52296.19</v>
      </c>
      <c r="CN487" s="6">
        <v>51444.81</v>
      </c>
      <c r="CO487" s="6">
        <v>53765.16</v>
      </c>
      <c r="CP487" s="6">
        <v>51112.6</v>
      </c>
      <c r="CQ487" s="6">
        <v>51655.59</v>
      </c>
      <c r="CR487" s="6">
        <v>52280.71</v>
      </c>
      <c r="CS487" s="6">
        <v>53021.7</v>
      </c>
      <c r="CT487" s="6">
        <v>53241.94</v>
      </c>
      <c r="CU487" s="6">
        <v>53678.27</v>
      </c>
      <c r="CV487" s="6">
        <v>57619.15</v>
      </c>
      <c r="CW487" s="6">
        <v>61202.53</v>
      </c>
      <c r="CX487" s="6">
        <v>64829.53</v>
      </c>
      <c r="CY487" s="6">
        <v>66341.13</v>
      </c>
      <c r="CZ487" s="6">
        <v>73669.47</v>
      </c>
      <c r="DA487" s="6">
        <v>75755.990000000005</v>
      </c>
      <c r="DB487" s="6">
        <v>79600.28</v>
      </c>
      <c r="DC487" s="6">
        <v>76185.87</v>
      </c>
      <c r="DD487" s="6">
        <v>75794.52</v>
      </c>
      <c r="DE487" s="6">
        <v>73934.06</v>
      </c>
      <c r="DF487" s="6">
        <v>75361.320000000007</v>
      </c>
      <c r="DG487" s="6">
        <v>73410.28</v>
      </c>
      <c r="DH487" s="6">
        <v>70333.69</v>
      </c>
      <c r="DI487" s="6">
        <v>69897.320000000007</v>
      </c>
      <c r="DJ487" s="6">
        <v>68411.149999999994</v>
      </c>
      <c r="DK487" s="6">
        <v>71039.360000000001</v>
      </c>
      <c r="DL487" s="6">
        <v>68757.83</v>
      </c>
      <c r="DM487" s="6">
        <v>67463.679999999993</v>
      </c>
      <c r="DN487" s="6">
        <v>66717.81</v>
      </c>
      <c r="DO487" s="6">
        <v>70280.759999999995</v>
      </c>
      <c r="DP487" s="6">
        <v>68776.929999999993</v>
      </c>
      <c r="DQ487" s="6">
        <v>67762.66</v>
      </c>
      <c r="DR487" s="6">
        <v>69192.61</v>
      </c>
      <c r="DS487" s="6">
        <v>69425.06</v>
      </c>
      <c r="DT487" s="6">
        <v>70797.289999999994</v>
      </c>
      <c r="DU487" s="6">
        <v>72054.399999999994</v>
      </c>
      <c r="DV487" s="6">
        <v>74383.149999999994</v>
      </c>
      <c r="DW487" s="6">
        <v>76692.52</v>
      </c>
      <c r="DX487" s="6">
        <v>70095.37</v>
      </c>
      <c r="DY487" s="6">
        <v>69234.37</v>
      </c>
      <c r="DZ487" s="6">
        <v>68670.3</v>
      </c>
      <c r="EA487" s="6">
        <v>69905.27</v>
      </c>
      <c r="EB487" s="6">
        <v>70776.09</v>
      </c>
      <c r="EC487" s="6">
        <v>72066.820000000007</v>
      </c>
      <c r="ED487" s="6">
        <v>71593.289999999994</v>
      </c>
      <c r="EE487" s="6">
        <v>73822.98</v>
      </c>
      <c r="EF487" s="6">
        <v>84997.28</v>
      </c>
      <c r="EG487" s="6">
        <v>95933.68</v>
      </c>
      <c r="EH487" s="6">
        <v>76734.83</v>
      </c>
      <c r="EI487" s="6">
        <v>81229.81</v>
      </c>
      <c r="EJ487" s="6">
        <v>78459.97</v>
      </c>
      <c r="EK487" s="6">
        <v>77647.05</v>
      </c>
      <c r="EL487" s="6">
        <v>77777.37</v>
      </c>
      <c r="EM487" s="6">
        <v>77900.06</v>
      </c>
      <c r="EN487" s="6">
        <v>78691.59</v>
      </c>
      <c r="EO487" s="6">
        <v>79644.61</v>
      </c>
      <c r="EP487" s="6">
        <v>79564.05</v>
      </c>
      <c r="EQ487" s="6">
        <v>78492.55</v>
      </c>
      <c r="ER487" s="6">
        <v>76047.259999999995</v>
      </c>
      <c r="ES487" s="6">
        <v>78884.56</v>
      </c>
      <c r="ET487" s="6">
        <v>83626.080000000002</v>
      </c>
      <c r="EU487" s="6">
        <v>84197.09</v>
      </c>
      <c r="EV487" s="6">
        <v>91043.5</v>
      </c>
      <c r="EW487" s="6">
        <v>99701.119999999995</v>
      </c>
      <c r="EX487" s="6">
        <v>106265.11</v>
      </c>
      <c r="EY487" s="6">
        <v>96052.02</v>
      </c>
      <c r="EZ487" s="6">
        <v>104196.6</v>
      </c>
      <c r="FA487" s="6">
        <v>106197.63</v>
      </c>
      <c r="FB487" s="6">
        <v>109395.07</v>
      </c>
      <c r="FC487" s="6">
        <v>112035.21</v>
      </c>
      <c r="FD487" s="6">
        <v>110868.44</v>
      </c>
      <c r="FE487" s="6">
        <v>104892.74</v>
      </c>
      <c r="FF487" s="6">
        <v>100731.04</v>
      </c>
      <c r="FG487" s="6">
        <v>107524.25</v>
      </c>
      <c r="FH487" s="6">
        <v>105968.19</v>
      </c>
      <c r="FI487" s="6">
        <v>106900.3</v>
      </c>
      <c r="FJ487" s="6">
        <v>107557.69</v>
      </c>
      <c r="FK487" s="6">
        <v>107621.52</v>
      </c>
      <c r="FL487" s="6">
        <v>110278.89</v>
      </c>
      <c r="FM487" s="6">
        <v>122777.84</v>
      </c>
      <c r="FN487" s="6">
        <v>106178.33</v>
      </c>
      <c r="FO487" s="6">
        <v>122689.03</v>
      </c>
      <c r="FP487" s="6">
        <v>113886.52</v>
      </c>
      <c r="FQ487" s="6">
        <v>114513.12</v>
      </c>
      <c r="FR487" s="6">
        <v>120386.38</v>
      </c>
      <c r="FS487" s="6">
        <v>107458.4</v>
      </c>
      <c r="FT487" s="6">
        <v>110497.44</v>
      </c>
      <c r="FU487" s="6">
        <v>113360.79</v>
      </c>
      <c r="FV487" s="6">
        <v>109363.43</v>
      </c>
      <c r="FW487" s="6">
        <v>107825.23</v>
      </c>
      <c r="FX487" s="6">
        <v>110286.71</v>
      </c>
      <c r="FY487" s="6">
        <v>112916.42</v>
      </c>
      <c r="FZ487" s="6">
        <v>112667.77</v>
      </c>
      <c r="GA487" s="6">
        <v>114080.25</v>
      </c>
      <c r="GB487" s="6">
        <v>116520.68</v>
      </c>
      <c r="GC487" s="6">
        <v>113212.16</v>
      </c>
      <c r="GD487" s="6">
        <v>118965.9</v>
      </c>
      <c r="GE487" s="6">
        <v>119014.08</v>
      </c>
      <c r="GF487" s="6">
        <v>116485.4</v>
      </c>
      <c r="GG487" s="6">
        <v>123467.73</v>
      </c>
      <c r="GH487" s="6">
        <v>122935.21</v>
      </c>
      <c r="GI487" s="6">
        <v>129889.71</v>
      </c>
      <c r="GJ487" s="6">
        <v>129038.26</v>
      </c>
      <c r="GK487" s="6">
        <v>124983</v>
      </c>
      <c r="GL487" s="6">
        <v>125879.66</v>
      </c>
      <c r="GM487" s="6">
        <v>124958.68</v>
      </c>
      <c r="GN487" s="6">
        <v>125720.15</v>
      </c>
      <c r="GO487" s="6">
        <v>124127.99</v>
      </c>
      <c r="GP487" s="6">
        <v>123545.46</v>
      </c>
      <c r="GQ487" s="6">
        <v>124741.12</v>
      </c>
      <c r="GR487" s="6">
        <v>125767.56</v>
      </c>
      <c r="GS487" s="6">
        <v>125614.06</v>
      </c>
      <c r="GT487" s="6">
        <v>132176.5</v>
      </c>
      <c r="GU487" s="6">
        <v>129176.99</v>
      </c>
      <c r="GV487" s="6">
        <v>137984.06</v>
      </c>
      <c r="GW487" s="6">
        <v>145755.74</v>
      </c>
      <c r="GX487" s="6">
        <v>148207.29999999999</v>
      </c>
      <c r="GY487" s="6">
        <v>154246.34</v>
      </c>
      <c r="GZ487" s="6">
        <v>149404.26</v>
      </c>
      <c r="HA487" s="6">
        <v>157334.12</v>
      </c>
      <c r="HB487" s="6">
        <v>171351.27</v>
      </c>
      <c r="HC487" s="6">
        <v>165244.60999999999</v>
      </c>
      <c r="ME487" s="7"/>
    </row>
    <row r="488" spans="2:343" x14ac:dyDescent="0.2">
      <c r="B488" s="11"/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0</v>
      </c>
      <c r="BC488" s="6">
        <v>0</v>
      </c>
      <c r="BD488" s="6">
        <v>0</v>
      </c>
      <c r="BE488" s="6">
        <v>0</v>
      </c>
      <c r="BF488" s="6">
        <v>0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6">
        <v>0</v>
      </c>
      <c r="BT488" s="6">
        <v>0</v>
      </c>
      <c r="BU488" s="6">
        <v>0</v>
      </c>
      <c r="BV488" s="6">
        <v>0</v>
      </c>
      <c r="BW488" s="6">
        <v>0</v>
      </c>
      <c r="BX488" s="6">
        <v>0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0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0</v>
      </c>
      <c r="CL488" s="6">
        <v>0</v>
      </c>
      <c r="CM488" s="6">
        <v>0</v>
      </c>
      <c r="CN488" s="6">
        <v>0</v>
      </c>
      <c r="CO488" s="6">
        <v>0</v>
      </c>
      <c r="CP488" s="6">
        <v>0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  <c r="FO488" s="6">
        <v>0</v>
      </c>
      <c r="FP488" s="6">
        <v>0</v>
      </c>
      <c r="FQ488" s="6">
        <v>0</v>
      </c>
      <c r="FR488" s="6">
        <v>0</v>
      </c>
      <c r="FS488" s="6">
        <v>0</v>
      </c>
      <c r="FT488" s="6">
        <v>0</v>
      </c>
      <c r="FU488" s="6">
        <v>0</v>
      </c>
      <c r="FV488" s="6">
        <v>0</v>
      </c>
      <c r="FW488" s="6">
        <v>0</v>
      </c>
      <c r="FX488" s="6">
        <v>0</v>
      </c>
      <c r="FY488" s="6">
        <v>0</v>
      </c>
      <c r="FZ488" s="6">
        <v>0</v>
      </c>
      <c r="GA488" s="6">
        <v>0</v>
      </c>
      <c r="GB488" s="6">
        <v>0</v>
      </c>
      <c r="GC488" s="6">
        <v>0</v>
      </c>
      <c r="GD488" s="6">
        <v>0</v>
      </c>
      <c r="GE488" s="6">
        <v>0</v>
      </c>
      <c r="GF488" s="6">
        <v>0</v>
      </c>
      <c r="GG488" s="6">
        <v>0</v>
      </c>
      <c r="GH488" s="6">
        <v>0</v>
      </c>
      <c r="GI488" s="6">
        <v>0</v>
      </c>
      <c r="GJ488" s="6">
        <v>0</v>
      </c>
      <c r="GK488" s="6">
        <v>0</v>
      </c>
      <c r="GL488" s="6">
        <v>0</v>
      </c>
      <c r="GM488" s="6">
        <v>0</v>
      </c>
      <c r="GN488" s="6">
        <v>0</v>
      </c>
      <c r="GO488" s="6">
        <v>0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0</v>
      </c>
      <c r="GZ488" s="6">
        <v>0</v>
      </c>
      <c r="HA488" s="6">
        <v>0</v>
      </c>
      <c r="HB488" s="6">
        <v>0</v>
      </c>
      <c r="HC488" s="6">
        <v>0</v>
      </c>
      <c r="ME488" s="7"/>
    </row>
    <row r="489" spans="2:343" x14ac:dyDescent="0.2">
      <c r="B489" s="34" t="s">
        <v>37</v>
      </c>
      <c r="C489" s="6">
        <v>27500.2</v>
      </c>
      <c r="D489" s="6">
        <v>29165.07</v>
      </c>
      <c r="E489" s="6">
        <v>27333.65</v>
      </c>
      <c r="F489" s="6">
        <v>28277.41</v>
      </c>
      <c r="G489" s="6">
        <v>29979.7</v>
      </c>
      <c r="H489" s="6">
        <v>30107.71</v>
      </c>
      <c r="I489" s="6">
        <v>31711.56</v>
      </c>
      <c r="J489" s="6">
        <v>29369.59</v>
      </c>
      <c r="K489" s="6">
        <v>29925.08</v>
      </c>
      <c r="L489" s="6">
        <v>27520.959999999999</v>
      </c>
      <c r="M489" s="6">
        <v>27537.119999999999</v>
      </c>
      <c r="N489" s="6">
        <v>26999.82</v>
      </c>
      <c r="O489" s="6">
        <v>27487.24</v>
      </c>
      <c r="P489" s="6">
        <v>27152.03</v>
      </c>
      <c r="Q489" s="6">
        <v>26064.51</v>
      </c>
      <c r="R489" s="6">
        <v>27419.74</v>
      </c>
      <c r="S489" s="6">
        <v>26909.3</v>
      </c>
      <c r="T489" s="6">
        <v>27152.25</v>
      </c>
      <c r="U489" s="6">
        <v>26155.09</v>
      </c>
      <c r="V489" s="6">
        <v>24774.41</v>
      </c>
      <c r="W489" s="6">
        <v>25632.3</v>
      </c>
      <c r="X489" s="6">
        <v>25547.13</v>
      </c>
      <c r="Y489" s="6">
        <v>25785.63</v>
      </c>
      <c r="Z489" s="6">
        <v>25814.02</v>
      </c>
      <c r="AA489" s="6">
        <v>25421.38</v>
      </c>
      <c r="AB489" s="6">
        <v>26483.82</v>
      </c>
      <c r="AC489" s="6">
        <v>25607.37</v>
      </c>
      <c r="AD489" s="6">
        <v>25632.33</v>
      </c>
      <c r="AE489" s="6">
        <v>24521.62</v>
      </c>
      <c r="AF489" s="6">
        <v>26090.55</v>
      </c>
      <c r="AG489" s="6">
        <v>26849.72</v>
      </c>
      <c r="AH489" s="6">
        <v>26056.080000000002</v>
      </c>
      <c r="AI489" s="6">
        <v>27023.119999999999</v>
      </c>
      <c r="AJ489" s="6">
        <v>27886.6</v>
      </c>
      <c r="AK489" s="6">
        <v>28282.26</v>
      </c>
      <c r="AL489" s="6">
        <v>26702.2</v>
      </c>
      <c r="AM489" s="6">
        <v>26857.68</v>
      </c>
      <c r="AN489" s="6">
        <v>26744.14</v>
      </c>
      <c r="AO489" s="6">
        <v>27685.13</v>
      </c>
      <c r="AP489" s="6">
        <v>27397.09</v>
      </c>
      <c r="AQ489" s="6">
        <v>27780.07</v>
      </c>
      <c r="AR489" s="6">
        <v>28034.240000000002</v>
      </c>
      <c r="AS489" s="6">
        <v>27593.25</v>
      </c>
      <c r="AT489" s="6">
        <v>26609.66</v>
      </c>
      <c r="AU489" s="6">
        <v>26666.09</v>
      </c>
      <c r="AV489" s="6">
        <v>27606.14</v>
      </c>
      <c r="AW489" s="6">
        <v>28066.67</v>
      </c>
      <c r="AX489" s="6">
        <v>31963.5</v>
      </c>
      <c r="AY489" s="6">
        <v>30849.68</v>
      </c>
      <c r="AZ489" s="6">
        <v>31187.64</v>
      </c>
      <c r="BA489" s="6">
        <v>29740.57</v>
      </c>
      <c r="BB489" s="6">
        <v>31584.74</v>
      </c>
      <c r="BC489" s="6">
        <v>30933.33</v>
      </c>
      <c r="BD489" s="6">
        <v>31702.68</v>
      </c>
      <c r="BE489" s="6">
        <v>28962.32</v>
      </c>
      <c r="BF489" s="6">
        <v>30106.62</v>
      </c>
      <c r="BG489" s="6">
        <v>29022.02</v>
      </c>
      <c r="BH489" s="6">
        <v>28285.14</v>
      </c>
      <c r="BI489" s="6">
        <v>28400.49</v>
      </c>
      <c r="BJ489" s="6">
        <v>28144.52</v>
      </c>
      <c r="BK489" s="6">
        <v>27942.25</v>
      </c>
      <c r="BL489" s="6">
        <v>27341.45</v>
      </c>
      <c r="BM489" s="6">
        <v>27375.1</v>
      </c>
      <c r="BN489" s="6">
        <v>25979.78</v>
      </c>
      <c r="BO489" s="6">
        <v>26389.72</v>
      </c>
      <c r="BP489" s="6">
        <v>26895.09</v>
      </c>
      <c r="BQ489" s="6">
        <v>26317.59</v>
      </c>
      <c r="BR489" s="6">
        <v>25911.74</v>
      </c>
      <c r="BS489" s="6">
        <v>24669.98</v>
      </c>
      <c r="BT489" s="6">
        <v>23315.79</v>
      </c>
      <c r="BU489" s="6">
        <v>23433.97</v>
      </c>
      <c r="BV489" s="6">
        <v>22582.06</v>
      </c>
      <c r="BW489" s="6">
        <v>22155.33</v>
      </c>
      <c r="BX489" s="6">
        <v>21808.66</v>
      </c>
      <c r="BY489" s="6">
        <v>23381.71</v>
      </c>
      <c r="BZ489" s="6">
        <v>21520.83</v>
      </c>
      <c r="CA489" s="6">
        <v>22236.33</v>
      </c>
      <c r="CB489" s="6">
        <v>22218.11</v>
      </c>
      <c r="CC489" s="6">
        <v>21807.19</v>
      </c>
      <c r="CD489" s="6">
        <v>22228.49</v>
      </c>
      <c r="CE489" s="6">
        <v>24305.23</v>
      </c>
      <c r="CF489" s="6">
        <v>24209.63</v>
      </c>
      <c r="CG489" s="6">
        <v>22717.71</v>
      </c>
      <c r="CH489" s="6">
        <v>22767.58</v>
      </c>
      <c r="CI489" s="6">
        <v>23297.200000000001</v>
      </c>
      <c r="CJ489" s="6">
        <v>23695.3</v>
      </c>
      <c r="CK489" s="6">
        <v>23332.23</v>
      </c>
      <c r="CL489" s="6">
        <v>23852.639999999999</v>
      </c>
      <c r="CM489" s="6">
        <v>24124.49</v>
      </c>
      <c r="CN489" s="6">
        <v>23642.29</v>
      </c>
      <c r="CO489" s="6">
        <v>26104.69</v>
      </c>
      <c r="CP489" s="6">
        <v>23385.26</v>
      </c>
      <c r="CQ489" s="6">
        <v>23533.95</v>
      </c>
      <c r="CR489" s="6">
        <v>23679.62</v>
      </c>
      <c r="CS489" s="6">
        <v>24516.66</v>
      </c>
      <c r="CT489" s="6">
        <v>24659.200000000001</v>
      </c>
      <c r="CU489" s="6">
        <v>24100.69</v>
      </c>
      <c r="CV489" s="6">
        <v>26420.05</v>
      </c>
      <c r="CW489" s="6">
        <v>26386.25</v>
      </c>
      <c r="CX489" s="6">
        <v>27450.95</v>
      </c>
      <c r="CY489" s="6">
        <v>26585.81</v>
      </c>
      <c r="CZ489" s="6">
        <v>28036.76</v>
      </c>
      <c r="DA489" s="6">
        <v>27390</v>
      </c>
      <c r="DB489" s="6">
        <v>29320.16</v>
      </c>
      <c r="DC489" s="6">
        <v>27672.86</v>
      </c>
      <c r="DD489" s="6">
        <v>27392.720000000001</v>
      </c>
      <c r="DE489" s="6">
        <v>26279.48</v>
      </c>
      <c r="DF489" s="6">
        <v>29626.31</v>
      </c>
      <c r="DG489" s="6">
        <v>29069</v>
      </c>
      <c r="DH489" s="6">
        <v>27278.23</v>
      </c>
      <c r="DI489" s="6">
        <v>28113.83</v>
      </c>
      <c r="DJ489" s="6">
        <v>27678.22</v>
      </c>
      <c r="DK489" s="6">
        <v>31082.77</v>
      </c>
      <c r="DL489" s="6">
        <v>28817.919999999998</v>
      </c>
      <c r="DM489" s="6">
        <v>28356.37</v>
      </c>
      <c r="DN489" s="6">
        <v>28281.54</v>
      </c>
      <c r="DO489" s="6">
        <v>32671.09</v>
      </c>
      <c r="DP489" s="6">
        <v>31699.5</v>
      </c>
      <c r="DQ489" s="6">
        <v>30844.89</v>
      </c>
      <c r="DR489" s="6">
        <v>31465.73</v>
      </c>
      <c r="DS489" s="6">
        <v>32705.42</v>
      </c>
      <c r="DT489" s="6">
        <v>34437.660000000003</v>
      </c>
      <c r="DU489" s="6">
        <v>36134.04</v>
      </c>
      <c r="DV489" s="6">
        <v>38376.370000000003</v>
      </c>
      <c r="DW489" s="6">
        <v>41020.35</v>
      </c>
      <c r="DX489" s="6">
        <v>34054.15</v>
      </c>
      <c r="DY489" s="6">
        <v>33253.85</v>
      </c>
      <c r="DZ489" s="6">
        <v>32311.29</v>
      </c>
      <c r="EA489" s="6">
        <v>33570.120000000003</v>
      </c>
      <c r="EB489" s="6">
        <v>34021.22</v>
      </c>
      <c r="EC489" s="6">
        <v>34739.519999999997</v>
      </c>
      <c r="ED489" s="6">
        <v>34400.239999999998</v>
      </c>
      <c r="EE489" s="6">
        <v>35657.1</v>
      </c>
      <c r="EF489" s="6">
        <v>46391.74</v>
      </c>
      <c r="EG489" s="6">
        <v>56046.76</v>
      </c>
      <c r="EH489" s="6">
        <v>37412.82</v>
      </c>
      <c r="EI489" s="6">
        <v>41097.72</v>
      </c>
      <c r="EJ489" s="6">
        <v>37887.83</v>
      </c>
      <c r="EK489" s="6">
        <v>38094.9</v>
      </c>
      <c r="EL489" s="6">
        <v>38433.279999999999</v>
      </c>
      <c r="EM489" s="6">
        <v>38953.39</v>
      </c>
      <c r="EN489" s="6">
        <v>38504.33</v>
      </c>
      <c r="EO489" s="6">
        <v>39284.57</v>
      </c>
      <c r="EP489" s="6">
        <v>39091.26</v>
      </c>
      <c r="EQ489" s="6">
        <v>38745.699999999997</v>
      </c>
      <c r="ER489" s="6">
        <v>36277.21</v>
      </c>
      <c r="ES489" s="6">
        <v>38485.42</v>
      </c>
      <c r="ET489" s="6">
        <v>41185.870000000003</v>
      </c>
      <c r="EU489" s="6">
        <v>39458.71</v>
      </c>
      <c r="EV489" s="6">
        <v>43717.66</v>
      </c>
      <c r="EW489" s="6">
        <v>48291.31</v>
      </c>
      <c r="EX489" s="6">
        <v>52848.6</v>
      </c>
      <c r="EY489" s="6">
        <v>41916.07</v>
      </c>
      <c r="EZ489" s="6">
        <v>48409.39</v>
      </c>
      <c r="FA489" s="6">
        <v>46345.69</v>
      </c>
      <c r="FB489" s="6">
        <v>46821.919999999998</v>
      </c>
      <c r="FC489" s="6">
        <v>50101.7</v>
      </c>
      <c r="FD489" s="6">
        <v>51703.55</v>
      </c>
      <c r="FE489" s="6">
        <v>48710.5</v>
      </c>
      <c r="FF489" s="6">
        <v>46406.45</v>
      </c>
      <c r="FG489" s="6">
        <v>54000.6</v>
      </c>
      <c r="FH489" s="6">
        <v>52745.96</v>
      </c>
      <c r="FI489" s="6">
        <v>53243.44</v>
      </c>
      <c r="FJ489" s="6">
        <v>52744.52</v>
      </c>
      <c r="FK489" s="6">
        <v>52652.33</v>
      </c>
      <c r="FL489" s="6">
        <v>53482.8</v>
      </c>
      <c r="FM489" s="6">
        <v>64458.8</v>
      </c>
      <c r="FN489" s="6">
        <v>48715.44</v>
      </c>
      <c r="FO489" s="6">
        <v>63904.14</v>
      </c>
      <c r="FP489" s="6">
        <v>54874.96</v>
      </c>
      <c r="FQ489" s="6">
        <v>54692.39</v>
      </c>
      <c r="FR489" s="6">
        <v>59826.59</v>
      </c>
      <c r="FS489" s="6">
        <v>48266.01</v>
      </c>
      <c r="FT489" s="6">
        <v>51503.34</v>
      </c>
      <c r="FU489" s="6">
        <v>54161.68</v>
      </c>
      <c r="FV489" s="6">
        <v>51042.09</v>
      </c>
      <c r="FW489" s="6">
        <v>48792.41</v>
      </c>
      <c r="FX489" s="6">
        <v>49674.7</v>
      </c>
      <c r="FY489" s="6">
        <v>52160.26</v>
      </c>
      <c r="FZ489" s="6">
        <v>51004.01</v>
      </c>
      <c r="GA489" s="6">
        <v>51350.53</v>
      </c>
      <c r="GB489" s="6">
        <v>54711.45</v>
      </c>
      <c r="GC489" s="6">
        <v>50376.95</v>
      </c>
      <c r="GD489" s="6">
        <v>55645.17</v>
      </c>
      <c r="GE489" s="6">
        <v>54872.49</v>
      </c>
      <c r="GF489" s="6">
        <v>50880.72</v>
      </c>
      <c r="GG489" s="6">
        <v>56622.45</v>
      </c>
      <c r="GH489" s="6">
        <v>54771.37</v>
      </c>
      <c r="GI489" s="6">
        <v>57910.42</v>
      </c>
      <c r="GJ489" s="6">
        <v>55109.78</v>
      </c>
      <c r="GK489" s="6">
        <v>53034.2</v>
      </c>
      <c r="GL489" s="6">
        <v>54624.47</v>
      </c>
      <c r="GM489" s="6">
        <v>54599.77</v>
      </c>
      <c r="GN489" s="6">
        <v>55876.85</v>
      </c>
      <c r="GO489" s="6">
        <v>54999.1</v>
      </c>
      <c r="GP489" s="6">
        <v>54038.55</v>
      </c>
      <c r="GQ489" s="6">
        <v>55536.68</v>
      </c>
      <c r="GR489" s="6">
        <v>56337.83</v>
      </c>
      <c r="GS489" s="6">
        <v>55473.18</v>
      </c>
      <c r="GT489" s="6">
        <v>59821.79</v>
      </c>
      <c r="GU489" s="6">
        <v>56055.93</v>
      </c>
      <c r="GV489" s="6">
        <v>63658.25</v>
      </c>
      <c r="GW489" s="6">
        <v>66361.960000000006</v>
      </c>
      <c r="GX489" s="6">
        <v>64613.03</v>
      </c>
      <c r="GY489" s="6">
        <v>69210.899999999994</v>
      </c>
      <c r="GZ489" s="6">
        <v>63856.2</v>
      </c>
      <c r="HA489" s="6">
        <v>66986.509999999995</v>
      </c>
      <c r="HB489" s="6">
        <v>77736.19</v>
      </c>
      <c r="HC489" s="6">
        <v>72757.3</v>
      </c>
      <c r="ME489" s="7"/>
    </row>
    <row r="490" spans="2:343" x14ac:dyDescent="0.2">
      <c r="B490" s="34" t="s">
        <v>17</v>
      </c>
      <c r="C490" s="6">
        <v>2294.16</v>
      </c>
      <c r="D490" s="6">
        <v>2348.79</v>
      </c>
      <c r="E490" s="6">
        <v>2341.67</v>
      </c>
      <c r="F490" s="6">
        <v>2509.02</v>
      </c>
      <c r="G490" s="6">
        <v>2088.08</v>
      </c>
      <c r="H490" s="6">
        <v>2122.17</v>
      </c>
      <c r="I490" s="6">
        <v>1409.68</v>
      </c>
      <c r="J490" s="6">
        <v>1414.12</v>
      </c>
      <c r="K490" s="6">
        <v>1309.54</v>
      </c>
      <c r="L490" s="6">
        <v>1347.93</v>
      </c>
      <c r="M490" s="6">
        <v>1303.83</v>
      </c>
      <c r="N490" s="6">
        <v>1371.31</v>
      </c>
      <c r="O490" s="6">
        <v>1309.74</v>
      </c>
      <c r="P490" s="6">
        <v>1335.84</v>
      </c>
      <c r="Q490" s="6">
        <v>1279.23</v>
      </c>
      <c r="R490" s="6">
        <v>1364.71</v>
      </c>
      <c r="S490" s="6">
        <v>1352.13</v>
      </c>
      <c r="T490" s="6">
        <v>1299.4100000000001</v>
      </c>
      <c r="U490" s="6">
        <v>1293.33</v>
      </c>
      <c r="V490" s="6">
        <v>1307.1099999999999</v>
      </c>
      <c r="W490" s="6">
        <v>1310.83</v>
      </c>
      <c r="X490" s="6">
        <v>1245.51</v>
      </c>
      <c r="Y490" s="6">
        <v>1289.6300000000001</v>
      </c>
      <c r="Z490" s="6">
        <v>1253.8699999999999</v>
      </c>
      <c r="AA490" s="6">
        <v>1346.76</v>
      </c>
      <c r="AB490" s="6">
        <v>1303.33</v>
      </c>
      <c r="AC490" s="6">
        <v>1437.98</v>
      </c>
      <c r="AD490" s="6">
        <v>1686.42</v>
      </c>
      <c r="AE490" s="6">
        <v>2131.33</v>
      </c>
      <c r="AF490" s="6">
        <v>1253.74</v>
      </c>
      <c r="AG490" s="6">
        <v>1281.43</v>
      </c>
      <c r="AH490" s="6">
        <v>1312.06</v>
      </c>
      <c r="AI490" s="6">
        <v>1304.1099999999999</v>
      </c>
      <c r="AJ490" s="6">
        <v>1331.33</v>
      </c>
      <c r="AK490" s="6">
        <v>1366.05</v>
      </c>
      <c r="AL490" s="6">
        <v>1335.87</v>
      </c>
      <c r="AM490" s="6">
        <v>1448.95</v>
      </c>
      <c r="AN490" s="6">
        <v>1454.19</v>
      </c>
      <c r="AO490" s="6">
        <v>1378.13</v>
      </c>
      <c r="AP490" s="6">
        <v>1364.43</v>
      </c>
      <c r="AQ490" s="6">
        <v>1379.32</v>
      </c>
      <c r="AR490" s="6">
        <v>1423.77</v>
      </c>
      <c r="AS490" s="6">
        <v>1526.71</v>
      </c>
      <c r="AT490" s="6">
        <v>1426.61</v>
      </c>
      <c r="AU490" s="6">
        <v>1414.41</v>
      </c>
      <c r="AV490" s="6">
        <v>1410.99</v>
      </c>
      <c r="AW490" s="6">
        <v>1130.01</v>
      </c>
      <c r="AX490" s="6">
        <v>1316.52</v>
      </c>
      <c r="AY490" s="6">
        <v>569.45000000000005</v>
      </c>
      <c r="AZ490" s="6">
        <v>597.75</v>
      </c>
      <c r="BA490" s="6">
        <v>629.97</v>
      </c>
      <c r="BB490" s="6">
        <v>618.87</v>
      </c>
      <c r="BC490" s="6">
        <v>626.85</v>
      </c>
      <c r="BD490" s="6">
        <v>612.64</v>
      </c>
      <c r="BE490" s="6">
        <v>603.67999999999995</v>
      </c>
      <c r="BF490" s="6">
        <v>613.79999999999995</v>
      </c>
      <c r="BG490" s="6">
        <v>588.21</v>
      </c>
      <c r="BH490" s="6">
        <v>597.52</v>
      </c>
      <c r="BI490" s="6">
        <v>600.89</v>
      </c>
      <c r="BJ490" s="6">
        <v>593.4</v>
      </c>
      <c r="BK490" s="6">
        <v>569.86</v>
      </c>
      <c r="BL490" s="6">
        <v>572.88</v>
      </c>
      <c r="BM490" s="6">
        <v>612.65</v>
      </c>
      <c r="BN490" s="6">
        <v>587.77</v>
      </c>
      <c r="BO490" s="6">
        <v>562.11</v>
      </c>
      <c r="BP490" s="6">
        <v>557.67999999999995</v>
      </c>
      <c r="BQ490" s="6">
        <v>568.54</v>
      </c>
      <c r="BR490" s="6">
        <v>551.54</v>
      </c>
      <c r="BS490" s="6">
        <v>555.12</v>
      </c>
      <c r="BT490" s="6">
        <v>492.52</v>
      </c>
      <c r="BU490" s="6">
        <v>543.80999999999995</v>
      </c>
      <c r="BV490" s="6">
        <v>494.95</v>
      </c>
      <c r="BW490" s="6">
        <v>499.26</v>
      </c>
      <c r="BX490" s="6">
        <v>483.68</v>
      </c>
      <c r="BY490" s="6">
        <v>473.58</v>
      </c>
      <c r="BZ490" s="6">
        <v>491.44</v>
      </c>
      <c r="CA490" s="6">
        <v>434.23</v>
      </c>
      <c r="CB490" s="6">
        <v>408.1</v>
      </c>
      <c r="CC490" s="6">
        <v>427.59</v>
      </c>
      <c r="CD490" s="6">
        <v>428.16</v>
      </c>
      <c r="CE490" s="6">
        <v>412.04</v>
      </c>
      <c r="CF490" s="6">
        <v>414.62</v>
      </c>
      <c r="CG490" s="6">
        <v>388.09</v>
      </c>
      <c r="CH490" s="6">
        <v>403.97</v>
      </c>
      <c r="CI490" s="6">
        <v>434.19</v>
      </c>
      <c r="CJ490" s="6">
        <v>470.87</v>
      </c>
      <c r="CK490" s="6">
        <v>424.77</v>
      </c>
      <c r="CL490" s="6">
        <v>408.42</v>
      </c>
      <c r="CM490" s="6">
        <v>451.08</v>
      </c>
      <c r="CN490" s="6">
        <v>437.42</v>
      </c>
      <c r="CO490" s="6">
        <v>482.34</v>
      </c>
      <c r="CP490" s="6">
        <v>483.33</v>
      </c>
      <c r="CQ490" s="6">
        <v>505.23</v>
      </c>
      <c r="CR490" s="6">
        <v>465.31</v>
      </c>
      <c r="CS490" s="6">
        <v>530.76</v>
      </c>
      <c r="CT490" s="6">
        <v>479.53</v>
      </c>
      <c r="CU490" s="6">
        <v>757.07</v>
      </c>
      <c r="CV490" s="6">
        <v>518.69000000000005</v>
      </c>
      <c r="CW490" s="6">
        <v>602.29</v>
      </c>
      <c r="CX490" s="6">
        <v>586.38</v>
      </c>
      <c r="CY490" s="6">
        <v>630.99</v>
      </c>
      <c r="CZ490" s="6">
        <v>595.47</v>
      </c>
      <c r="DA490" s="6">
        <v>533.83000000000004</v>
      </c>
      <c r="DB490" s="6">
        <v>706.17</v>
      </c>
      <c r="DC490" s="6">
        <v>544.44000000000005</v>
      </c>
      <c r="DD490" s="6">
        <v>550.57000000000005</v>
      </c>
      <c r="DE490" s="6">
        <v>455.57</v>
      </c>
      <c r="DF490" s="6">
        <v>477.13</v>
      </c>
      <c r="DG490" s="6">
        <v>588.47</v>
      </c>
      <c r="DH490" s="6">
        <v>482.94</v>
      </c>
      <c r="DI490" s="6">
        <v>491.07</v>
      </c>
      <c r="DJ490" s="6">
        <v>585.32000000000005</v>
      </c>
      <c r="DK490" s="6">
        <v>668.61</v>
      </c>
      <c r="DL490" s="6">
        <v>611.28</v>
      </c>
      <c r="DM490" s="6">
        <v>698.8</v>
      </c>
      <c r="DN490" s="6">
        <v>658.91</v>
      </c>
      <c r="DO490" s="6">
        <v>641.98</v>
      </c>
      <c r="DP490" s="6">
        <v>657.06</v>
      </c>
      <c r="DQ490" s="6">
        <v>624.62</v>
      </c>
      <c r="DR490" s="6">
        <v>652.04</v>
      </c>
      <c r="DS490" s="6">
        <v>618.1</v>
      </c>
      <c r="DT490" s="6">
        <v>574.70000000000005</v>
      </c>
      <c r="DU490" s="6">
        <v>592.78</v>
      </c>
      <c r="DV490" s="6">
        <v>705.88</v>
      </c>
      <c r="DW490" s="6">
        <v>630.5</v>
      </c>
      <c r="DX490" s="6">
        <v>685.42</v>
      </c>
      <c r="DY490" s="6">
        <v>711.74</v>
      </c>
      <c r="DZ490" s="6">
        <v>752.99</v>
      </c>
      <c r="EA490" s="6">
        <v>651.41</v>
      </c>
      <c r="EB490" s="6">
        <v>812.82</v>
      </c>
      <c r="EC490" s="6">
        <v>824.19</v>
      </c>
      <c r="ED490" s="6">
        <v>813.18</v>
      </c>
      <c r="EE490" s="6">
        <v>863.27</v>
      </c>
      <c r="EF490" s="6">
        <v>1104.8800000000001</v>
      </c>
      <c r="EG490" s="6">
        <v>916.08</v>
      </c>
      <c r="EH490" s="6">
        <v>838.4</v>
      </c>
      <c r="EI490" s="6">
        <v>1019.95</v>
      </c>
      <c r="EJ490" s="6">
        <v>980.78</v>
      </c>
      <c r="EK490" s="6">
        <v>954.86</v>
      </c>
      <c r="EL490" s="6">
        <v>868.38</v>
      </c>
      <c r="EM490" s="6">
        <v>911.94</v>
      </c>
      <c r="EN490" s="6">
        <v>866.54</v>
      </c>
      <c r="EO490" s="6">
        <v>856.56</v>
      </c>
      <c r="EP490" s="6">
        <v>942.6</v>
      </c>
      <c r="EQ490" s="6">
        <v>1020.41</v>
      </c>
      <c r="ER490" s="6">
        <v>1177.22</v>
      </c>
      <c r="ES490" s="6">
        <v>1235.95</v>
      </c>
      <c r="ET490" s="6">
        <v>1170.3800000000001</v>
      </c>
      <c r="EU490" s="6">
        <v>1093.22</v>
      </c>
      <c r="EV490" s="6">
        <v>1140.33</v>
      </c>
      <c r="EW490" s="6">
        <v>1122.33</v>
      </c>
      <c r="EX490" s="6">
        <v>1096.08</v>
      </c>
      <c r="EY490" s="6">
        <v>998.74</v>
      </c>
      <c r="EZ490" s="6">
        <v>1070.0999999999999</v>
      </c>
      <c r="FA490" s="6">
        <v>1039.3</v>
      </c>
      <c r="FB490" s="6">
        <v>1093.99</v>
      </c>
      <c r="FC490" s="6">
        <v>1020.66</v>
      </c>
      <c r="FD490" s="6">
        <v>1138.75</v>
      </c>
      <c r="FE490" s="6">
        <v>1048</v>
      </c>
      <c r="FF490" s="6">
        <v>1068.1600000000001</v>
      </c>
      <c r="FG490" s="6">
        <v>1340.44</v>
      </c>
      <c r="FH490" s="6">
        <v>981.22</v>
      </c>
      <c r="FI490" s="6">
        <v>970.04</v>
      </c>
      <c r="FJ490" s="6">
        <v>1081.1400000000001</v>
      </c>
      <c r="FK490" s="6">
        <v>975.06</v>
      </c>
      <c r="FL490" s="6">
        <v>1249.33</v>
      </c>
      <c r="FM490" s="6">
        <v>1665.37</v>
      </c>
      <c r="FN490" s="6">
        <v>975.64</v>
      </c>
      <c r="FO490" s="6">
        <v>1483.17</v>
      </c>
      <c r="FP490" s="6">
        <v>1152.3800000000001</v>
      </c>
      <c r="FQ490" s="6">
        <v>1146.9000000000001</v>
      </c>
      <c r="FR490" s="6">
        <v>1072.4100000000001</v>
      </c>
      <c r="FS490" s="6">
        <v>1013.81</v>
      </c>
      <c r="FT490" s="6">
        <v>1197.6099999999999</v>
      </c>
      <c r="FU490" s="6">
        <v>1208.3499999999999</v>
      </c>
      <c r="FV490" s="6">
        <v>769.28</v>
      </c>
      <c r="FW490" s="6">
        <v>839.59</v>
      </c>
      <c r="FX490" s="6">
        <v>846.04</v>
      </c>
      <c r="FY490" s="6">
        <v>815.04</v>
      </c>
      <c r="FZ490" s="6">
        <v>1073.49</v>
      </c>
      <c r="GA490" s="6">
        <v>920.08</v>
      </c>
      <c r="GB490" s="6">
        <v>830.93</v>
      </c>
      <c r="GC490" s="6">
        <v>967.85</v>
      </c>
      <c r="GD490" s="6">
        <v>1041.4000000000001</v>
      </c>
      <c r="GE490" s="6">
        <v>1166.73</v>
      </c>
      <c r="GF490" s="6">
        <v>1067.3900000000001</v>
      </c>
      <c r="GG490" s="6">
        <v>900.15</v>
      </c>
      <c r="GH490" s="6">
        <v>915.87</v>
      </c>
      <c r="GI490" s="6">
        <v>1101.5999999999999</v>
      </c>
      <c r="GJ490" s="6">
        <v>1091.1500000000001</v>
      </c>
      <c r="GK490" s="6">
        <v>945.4</v>
      </c>
      <c r="GL490" s="6">
        <v>1091.55</v>
      </c>
      <c r="GM490" s="6">
        <v>1089.6600000000001</v>
      </c>
      <c r="GN490" s="6">
        <v>1055.04</v>
      </c>
      <c r="GO490" s="6">
        <v>1023.77</v>
      </c>
      <c r="GP490" s="6">
        <v>1079.82</v>
      </c>
      <c r="GQ490" s="6">
        <v>1166</v>
      </c>
      <c r="GR490" s="6">
        <v>1313.36</v>
      </c>
      <c r="GS490" s="6">
        <v>1291.21</v>
      </c>
      <c r="GT490" s="6">
        <v>1204.02</v>
      </c>
      <c r="GU490" s="6">
        <v>1160.1500000000001</v>
      </c>
      <c r="GV490" s="6">
        <v>1224.8499999999999</v>
      </c>
      <c r="GW490" s="6">
        <v>1172.18</v>
      </c>
      <c r="GX490" s="6">
        <v>1195.51</v>
      </c>
      <c r="GY490" s="6">
        <v>1176.43</v>
      </c>
      <c r="GZ490" s="6">
        <v>1154.83</v>
      </c>
      <c r="HA490" s="6">
        <v>1332.16</v>
      </c>
      <c r="HB490" s="6">
        <v>1224.6500000000001</v>
      </c>
      <c r="HC490" s="6">
        <v>1403.25</v>
      </c>
      <c r="ME490" s="7"/>
    </row>
    <row r="491" spans="2:343" x14ac:dyDescent="0.2">
      <c r="B491" s="34" t="s">
        <v>18</v>
      </c>
      <c r="C491" s="6">
        <v>828.62</v>
      </c>
      <c r="D491" s="6">
        <v>804.92</v>
      </c>
      <c r="E491" s="6">
        <v>699.68</v>
      </c>
      <c r="F491" s="6">
        <v>791.46</v>
      </c>
      <c r="G491" s="6">
        <v>729.78</v>
      </c>
      <c r="H491" s="6">
        <v>809.76</v>
      </c>
      <c r="I491" s="6">
        <v>745.97</v>
      </c>
      <c r="J491" s="6">
        <v>723.6</v>
      </c>
      <c r="K491" s="6">
        <v>757.24</v>
      </c>
      <c r="L491" s="6">
        <v>685.86</v>
      </c>
      <c r="M491" s="6">
        <v>682.96</v>
      </c>
      <c r="N491" s="6">
        <v>834.21</v>
      </c>
      <c r="O491" s="6">
        <v>716.78</v>
      </c>
      <c r="P491" s="6">
        <v>896.05</v>
      </c>
      <c r="Q491" s="6">
        <v>794.51</v>
      </c>
      <c r="R491" s="6">
        <v>780.24</v>
      </c>
      <c r="S491" s="6">
        <v>720.56</v>
      </c>
      <c r="T491" s="6">
        <v>939.19</v>
      </c>
      <c r="U491" s="6">
        <v>774.6</v>
      </c>
      <c r="V491" s="6">
        <v>752.39</v>
      </c>
      <c r="W491" s="6">
        <v>893.17</v>
      </c>
      <c r="X491" s="6">
        <v>719.98</v>
      </c>
      <c r="Y491" s="6">
        <v>636.85</v>
      </c>
      <c r="Z491" s="6">
        <v>711.84</v>
      </c>
      <c r="AA491" s="6">
        <v>1223.1099999999999</v>
      </c>
      <c r="AB491" s="6">
        <v>1093.75</v>
      </c>
      <c r="AC491" s="6">
        <v>1120.97</v>
      </c>
      <c r="AD491" s="6">
        <v>1154.1600000000001</v>
      </c>
      <c r="AE491" s="6">
        <v>1069.6500000000001</v>
      </c>
      <c r="AF491" s="6">
        <v>4868.03</v>
      </c>
      <c r="AG491" s="6">
        <v>4716.99</v>
      </c>
      <c r="AH491" s="6">
        <v>4508.26</v>
      </c>
      <c r="AI491" s="6">
        <v>4425.6000000000004</v>
      </c>
      <c r="AJ491" s="6">
        <v>4257.29</v>
      </c>
      <c r="AK491" s="6">
        <v>4204.21</v>
      </c>
      <c r="AL491" s="6">
        <v>3904.92</v>
      </c>
      <c r="AM491" s="6">
        <v>3718.11</v>
      </c>
      <c r="AN491" s="6">
        <v>3674.39</v>
      </c>
      <c r="AO491" s="6">
        <v>3430.43</v>
      </c>
      <c r="AP491" s="6">
        <v>3184.47</v>
      </c>
      <c r="AQ491" s="6">
        <v>3109.61</v>
      </c>
      <c r="AR491" s="6">
        <v>2678.93</v>
      </c>
      <c r="AS491" s="6">
        <v>2414.1799999999998</v>
      </c>
      <c r="AT491" s="6">
        <v>2127.64</v>
      </c>
      <c r="AU491" s="6">
        <v>1831.31</v>
      </c>
      <c r="AV491" s="6">
        <v>1827.91</v>
      </c>
      <c r="AW491" s="6">
        <v>1867.08</v>
      </c>
      <c r="AX491" s="6">
        <v>1570.06</v>
      </c>
      <c r="AY491" s="6">
        <v>1572.24</v>
      </c>
      <c r="AZ491" s="6">
        <v>1455.02</v>
      </c>
      <c r="BA491" s="6">
        <v>1410.34</v>
      </c>
      <c r="BB491" s="6">
        <v>1250.99</v>
      </c>
      <c r="BC491" s="6">
        <v>1243.78</v>
      </c>
      <c r="BD491" s="6">
        <v>1149.32</v>
      </c>
      <c r="BE491" s="6">
        <v>1167.05</v>
      </c>
      <c r="BF491" s="6">
        <v>1093.67</v>
      </c>
      <c r="BG491" s="6">
        <v>887.3</v>
      </c>
      <c r="BH491" s="6">
        <v>659.7</v>
      </c>
      <c r="BI491" s="6">
        <v>678.48</v>
      </c>
      <c r="BJ491" s="6">
        <v>629.41999999999996</v>
      </c>
      <c r="BK491" s="6">
        <v>636.28</v>
      </c>
      <c r="BL491" s="6">
        <v>600.48</v>
      </c>
      <c r="BM491" s="6">
        <v>572.54999999999995</v>
      </c>
      <c r="BN491" s="6">
        <v>552.55999999999995</v>
      </c>
      <c r="BO491" s="6">
        <v>548.61</v>
      </c>
      <c r="BP491" s="6">
        <v>528.44000000000005</v>
      </c>
      <c r="BQ491" s="6">
        <v>530.96</v>
      </c>
      <c r="BR491" s="6">
        <v>522.88</v>
      </c>
      <c r="BS491" s="6">
        <v>511.71</v>
      </c>
      <c r="BT491" s="6">
        <v>530.66</v>
      </c>
      <c r="BU491" s="6">
        <v>679.93</v>
      </c>
      <c r="BV491" s="6">
        <v>602.84</v>
      </c>
      <c r="BW491" s="6">
        <v>567.65</v>
      </c>
      <c r="BX491" s="6">
        <v>616.26</v>
      </c>
      <c r="BY491" s="6">
        <v>402.92</v>
      </c>
      <c r="BZ491" s="6">
        <v>644.62</v>
      </c>
      <c r="CA491" s="6">
        <v>908.37</v>
      </c>
      <c r="CB491" s="6">
        <v>590.87</v>
      </c>
      <c r="CC491" s="6">
        <v>1202.81</v>
      </c>
      <c r="CD491" s="6">
        <v>1949</v>
      </c>
      <c r="CE491" s="6">
        <v>1813.39</v>
      </c>
      <c r="CF491" s="6">
        <v>2364.1799999999998</v>
      </c>
      <c r="CG491" s="6">
        <v>1325.99</v>
      </c>
      <c r="CH491" s="6">
        <v>1185.42</v>
      </c>
      <c r="CI491" s="6">
        <v>1027.72</v>
      </c>
      <c r="CJ491" s="6">
        <v>935.92</v>
      </c>
      <c r="CK491" s="6">
        <v>972.37</v>
      </c>
      <c r="CL491" s="6">
        <v>801</v>
      </c>
      <c r="CM491" s="6">
        <v>928.82</v>
      </c>
      <c r="CN491" s="6">
        <v>822.67</v>
      </c>
      <c r="CO491" s="6">
        <v>770.22</v>
      </c>
      <c r="CP491" s="6">
        <v>729.07</v>
      </c>
      <c r="CQ491" s="6">
        <v>685.56</v>
      </c>
      <c r="CR491" s="6">
        <v>658.1</v>
      </c>
      <c r="CS491" s="6">
        <v>663.26</v>
      </c>
      <c r="CT491" s="6">
        <v>650.46</v>
      </c>
      <c r="CU491" s="6">
        <v>622.01</v>
      </c>
      <c r="CV491" s="6">
        <v>627</v>
      </c>
      <c r="CW491" s="6">
        <v>772.6</v>
      </c>
      <c r="CX491" s="6">
        <v>904.62</v>
      </c>
      <c r="CY491" s="6">
        <v>909.19</v>
      </c>
      <c r="CZ491" s="6">
        <v>857.6</v>
      </c>
      <c r="DA491" s="6">
        <v>715.64</v>
      </c>
      <c r="DB491" s="6">
        <v>852.2</v>
      </c>
      <c r="DC491" s="6">
        <v>718.72</v>
      </c>
      <c r="DD491" s="6">
        <v>555.96</v>
      </c>
      <c r="DE491" s="6">
        <v>511.46</v>
      </c>
      <c r="DF491" s="6">
        <v>493.23</v>
      </c>
      <c r="DG491" s="6">
        <v>467.13</v>
      </c>
      <c r="DH491" s="6">
        <v>529.51</v>
      </c>
      <c r="DI491" s="6">
        <v>430.68</v>
      </c>
      <c r="DJ491" s="6">
        <v>424.41</v>
      </c>
      <c r="DK491" s="6">
        <v>391.17</v>
      </c>
      <c r="DL491" s="6">
        <v>398.51</v>
      </c>
      <c r="DM491" s="6">
        <v>486.73</v>
      </c>
      <c r="DN491" s="6">
        <v>617.35</v>
      </c>
      <c r="DO491" s="6">
        <v>462.44</v>
      </c>
      <c r="DP491" s="6">
        <v>430.16</v>
      </c>
      <c r="DQ491" s="6">
        <v>432.24</v>
      </c>
      <c r="DR491" s="6">
        <v>466.2</v>
      </c>
      <c r="DS491" s="6">
        <v>403.35</v>
      </c>
      <c r="DT491" s="6">
        <v>453.48</v>
      </c>
      <c r="DU491" s="6">
        <v>449.66</v>
      </c>
      <c r="DV491" s="6">
        <v>626.5</v>
      </c>
      <c r="DW491" s="6">
        <v>775.21</v>
      </c>
      <c r="DX491" s="6">
        <v>485.88</v>
      </c>
      <c r="DY491" s="6">
        <v>430.85</v>
      </c>
      <c r="DZ491" s="6">
        <v>431.33</v>
      </c>
      <c r="EA491" s="6">
        <v>498.7</v>
      </c>
      <c r="EB491" s="6">
        <v>489.29</v>
      </c>
      <c r="EC491" s="6">
        <v>614.23</v>
      </c>
      <c r="ED491" s="6">
        <v>419.06</v>
      </c>
      <c r="EE491" s="6">
        <v>723.58</v>
      </c>
      <c r="EF491" s="6">
        <v>576.09</v>
      </c>
      <c r="EG491" s="6">
        <v>1457.17</v>
      </c>
      <c r="EH491" s="6">
        <v>542.02</v>
      </c>
      <c r="EI491" s="6">
        <v>719.48</v>
      </c>
      <c r="EJ491" s="6">
        <v>1185.05</v>
      </c>
      <c r="EK491" s="6">
        <v>682.31</v>
      </c>
      <c r="EL491" s="6">
        <v>693.54</v>
      </c>
      <c r="EM491" s="6">
        <v>579.4</v>
      </c>
      <c r="EN491" s="6">
        <v>1951.29</v>
      </c>
      <c r="EO491" s="6">
        <v>2353.7399999999998</v>
      </c>
      <c r="EP491" s="6">
        <v>2381.39</v>
      </c>
      <c r="EQ491" s="6">
        <v>1595.9</v>
      </c>
      <c r="ER491" s="6">
        <v>1497.47</v>
      </c>
      <c r="ES491" s="6">
        <v>1246.21</v>
      </c>
      <c r="ET491" s="6">
        <v>1295.68</v>
      </c>
      <c r="EU491" s="6">
        <v>1207.6199999999999</v>
      </c>
      <c r="EV491" s="6">
        <v>1379.56</v>
      </c>
      <c r="EW491" s="6">
        <v>2575.48</v>
      </c>
      <c r="EX491" s="6">
        <v>3700.13</v>
      </c>
      <c r="EY491" s="6">
        <v>2543.9699999999998</v>
      </c>
      <c r="EZ491" s="6">
        <v>2952.4</v>
      </c>
      <c r="FA491" s="6">
        <v>4416.1400000000003</v>
      </c>
      <c r="FB491" s="6">
        <v>3891.15</v>
      </c>
      <c r="FC491" s="6">
        <v>3588.07</v>
      </c>
      <c r="FD491" s="6">
        <v>3498.46</v>
      </c>
      <c r="FE491" s="6">
        <v>3442.15</v>
      </c>
      <c r="FF491" s="6">
        <v>3203.5</v>
      </c>
      <c r="FG491" s="6">
        <v>3325.46</v>
      </c>
      <c r="FH491" s="6">
        <v>3594.63</v>
      </c>
      <c r="FI491" s="6">
        <v>3861.21</v>
      </c>
      <c r="FJ491" s="6">
        <v>3664.3</v>
      </c>
      <c r="FK491" s="6">
        <v>3514.57</v>
      </c>
      <c r="FL491" s="6">
        <v>3455.06</v>
      </c>
      <c r="FM491" s="6">
        <v>4853.3999999999996</v>
      </c>
      <c r="FN491" s="6">
        <v>4675.21</v>
      </c>
      <c r="FO491" s="6">
        <v>6107.76</v>
      </c>
      <c r="FP491" s="6">
        <v>6058.61</v>
      </c>
      <c r="FQ491" s="6">
        <v>5547.49</v>
      </c>
      <c r="FR491" s="6">
        <v>6620.73</v>
      </c>
      <c r="FS491" s="6">
        <v>6237.22</v>
      </c>
      <c r="FT491" s="6">
        <v>6605.78</v>
      </c>
      <c r="FU491" s="6">
        <v>6929.18</v>
      </c>
      <c r="FV491" s="6">
        <v>6622.26</v>
      </c>
      <c r="FW491" s="6">
        <v>7263.49</v>
      </c>
      <c r="FX491" s="6">
        <v>8588.39</v>
      </c>
      <c r="FY491" s="6">
        <v>8714.7999999999993</v>
      </c>
      <c r="FZ491" s="6">
        <v>9625.7900000000009</v>
      </c>
      <c r="GA491" s="6">
        <v>10846.35</v>
      </c>
      <c r="GB491" s="6">
        <v>9646.41</v>
      </c>
      <c r="GC491" s="6">
        <v>9916.69</v>
      </c>
      <c r="GD491" s="6">
        <v>9679.2099999999991</v>
      </c>
      <c r="GE491" s="6">
        <v>9256.64</v>
      </c>
      <c r="GF491" s="6">
        <v>9692.06</v>
      </c>
      <c r="GG491" s="6">
        <v>10000.25</v>
      </c>
      <c r="GH491" s="6">
        <v>9691.33</v>
      </c>
      <c r="GI491" s="6">
        <v>9827.44</v>
      </c>
      <c r="GJ491" s="6">
        <v>11157.93</v>
      </c>
      <c r="GK491" s="6">
        <v>11130.86</v>
      </c>
      <c r="GL491" s="6">
        <v>11581.47</v>
      </c>
      <c r="GM491" s="6">
        <v>11759.76</v>
      </c>
      <c r="GN491" s="6">
        <v>11974.37</v>
      </c>
      <c r="GO491" s="6">
        <v>11784.47</v>
      </c>
      <c r="GP491" s="6">
        <v>12059.27</v>
      </c>
      <c r="GQ491" s="6">
        <v>11715.11</v>
      </c>
      <c r="GR491" s="6">
        <v>11762.64</v>
      </c>
      <c r="GS491" s="6">
        <v>11512.62</v>
      </c>
      <c r="GT491" s="6">
        <v>11464.82</v>
      </c>
      <c r="GU491" s="6">
        <v>11480.15</v>
      </c>
      <c r="GV491" s="6">
        <v>11977.06</v>
      </c>
      <c r="GW491" s="6">
        <v>12335.74</v>
      </c>
      <c r="GX491" s="6">
        <v>12116.96</v>
      </c>
      <c r="GY491" s="6">
        <v>12002.97</v>
      </c>
      <c r="GZ491" s="6">
        <v>11500.19</v>
      </c>
      <c r="HA491" s="6">
        <v>12237.23</v>
      </c>
      <c r="HB491" s="6">
        <v>11583.15</v>
      </c>
      <c r="HC491" s="6">
        <v>11557.84</v>
      </c>
      <c r="ME491" s="7"/>
    </row>
    <row r="492" spans="2:343" x14ac:dyDescent="0.2">
      <c r="B492" s="34" t="s">
        <v>19</v>
      </c>
      <c r="C492" s="6">
        <v>25406.13</v>
      </c>
      <c r="D492" s="6">
        <v>22924.9</v>
      </c>
      <c r="E492" s="6">
        <v>21814.78</v>
      </c>
      <c r="F492" s="6">
        <v>20748.400000000001</v>
      </c>
      <c r="G492" s="6">
        <v>20782.84</v>
      </c>
      <c r="H492" s="6">
        <v>20645.75</v>
      </c>
      <c r="I492" s="6">
        <v>20619.16</v>
      </c>
      <c r="J492" s="6">
        <v>21372.720000000001</v>
      </c>
      <c r="K492" s="6">
        <v>21645.08</v>
      </c>
      <c r="L492" s="6">
        <v>21341.7</v>
      </c>
      <c r="M492" s="6">
        <v>21151.54</v>
      </c>
      <c r="N492" s="6">
        <v>21245.91</v>
      </c>
      <c r="O492" s="6">
        <v>21140.11</v>
      </c>
      <c r="P492" s="6">
        <v>21688.74</v>
      </c>
      <c r="Q492" s="6">
        <v>22328.79</v>
      </c>
      <c r="R492" s="6">
        <v>22299.66</v>
      </c>
      <c r="S492" s="6">
        <v>21616.400000000001</v>
      </c>
      <c r="T492" s="6">
        <v>21600.53</v>
      </c>
      <c r="U492" s="6">
        <v>21305.87</v>
      </c>
      <c r="V492" s="6">
        <v>20985.21</v>
      </c>
      <c r="W492" s="6">
        <v>20565.63</v>
      </c>
      <c r="X492" s="6">
        <v>20392.509999999998</v>
      </c>
      <c r="Y492" s="6">
        <v>20373.84</v>
      </c>
      <c r="Z492" s="6">
        <v>20568.8</v>
      </c>
      <c r="AA492" s="6">
        <v>20541.150000000001</v>
      </c>
      <c r="AB492" s="6">
        <v>20909.349999999999</v>
      </c>
      <c r="AC492" s="6">
        <v>21323.1</v>
      </c>
      <c r="AD492" s="6">
        <v>21349.45</v>
      </c>
      <c r="AE492" s="6">
        <v>21291.23</v>
      </c>
      <c r="AF492" s="6">
        <v>21177.59</v>
      </c>
      <c r="AG492" s="6">
        <v>21266.6</v>
      </c>
      <c r="AH492" s="6">
        <v>21416.23</v>
      </c>
      <c r="AI492" s="6">
        <v>21419.74</v>
      </c>
      <c r="AJ492" s="6">
        <v>21228.47</v>
      </c>
      <c r="AK492" s="6">
        <v>21033.200000000001</v>
      </c>
      <c r="AL492" s="6">
        <v>20988.880000000001</v>
      </c>
      <c r="AM492" s="6">
        <v>20693.45</v>
      </c>
      <c r="AN492" s="6">
        <v>20484.55</v>
      </c>
      <c r="AO492" s="6">
        <v>20319.900000000001</v>
      </c>
      <c r="AP492" s="6">
        <v>20363.13</v>
      </c>
      <c r="AQ492" s="6">
        <v>20785.490000000002</v>
      </c>
      <c r="AR492" s="6">
        <v>20772.099999999999</v>
      </c>
      <c r="AS492" s="6">
        <v>20491.150000000001</v>
      </c>
      <c r="AT492" s="6">
        <v>21237.35</v>
      </c>
      <c r="AU492" s="6">
        <v>21566.59</v>
      </c>
      <c r="AV492" s="6">
        <v>22746.76</v>
      </c>
      <c r="AW492" s="6">
        <v>24158.02</v>
      </c>
      <c r="AX492" s="6">
        <v>25287.45</v>
      </c>
      <c r="AY492" s="6">
        <v>29055.88</v>
      </c>
      <c r="AZ492" s="6">
        <v>30355.37</v>
      </c>
      <c r="BA492" s="6">
        <v>31842.19</v>
      </c>
      <c r="BB492" s="6">
        <v>31828.07</v>
      </c>
      <c r="BC492" s="6">
        <v>29993.88</v>
      </c>
      <c r="BD492" s="6">
        <v>26821.16</v>
      </c>
      <c r="BE492" s="6">
        <v>25311.040000000001</v>
      </c>
      <c r="BF492" s="6">
        <v>24499.15</v>
      </c>
      <c r="BG492" s="6">
        <v>24873.68</v>
      </c>
      <c r="BH492" s="6">
        <v>26391.94</v>
      </c>
      <c r="BI492" s="6">
        <v>26172.55</v>
      </c>
      <c r="BJ492" s="6">
        <v>25260.240000000002</v>
      </c>
      <c r="BK492" s="6">
        <v>25013.42</v>
      </c>
      <c r="BL492" s="6">
        <v>24779.73</v>
      </c>
      <c r="BM492" s="6">
        <v>25124.09</v>
      </c>
      <c r="BN492" s="6">
        <v>25842.65</v>
      </c>
      <c r="BO492" s="6">
        <v>26755.88</v>
      </c>
      <c r="BP492" s="6">
        <v>26481.98</v>
      </c>
      <c r="BQ492" s="6">
        <v>26359.64</v>
      </c>
      <c r="BR492" s="6">
        <v>26577.21</v>
      </c>
      <c r="BS492" s="6">
        <v>25869.75</v>
      </c>
      <c r="BT492" s="6">
        <v>25768.43</v>
      </c>
      <c r="BU492" s="6">
        <v>25535.08</v>
      </c>
      <c r="BV492" s="6">
        <v>25448.05</v>
      </c>
      <c r="BW492" s="6">
        <v>25088.720000000001</v>
      </c>
      <c r="BX492" s="6">
        <v>24932.22</v>
      </c>
      <c r="BY492" s="6">
        <v>24855.72</v>
      </c>
      <c r="BZ492" s="6">
        <v>24987.64</v>
      </c>
      <c r="CA492" s="6">
        <v>25291.49</v>
      </c>
      <c r="CB492" s="6">
        <v>25486.880000000001</v>
      </c>
      <c r="CC492" s="6">
        <v>26085.99</v>
      </c>
      <c r="CD492" s="6">
        <v>26321.03</v>
      </c>
      <c r="CE492" s="6">
        <v>26168.39</v>
      </c>
      <c r="CF492" s="6">
        <v>26049.9</v>
      </c>
      <c r="CG492" s="6">
        <v>26893.11</v>
      </c>
      <c r="CH492" s="6">
        <v>27206.92</v>
      </c>
      <c r="CI492" s="6">
        <v>27593.32</v>
      </c>
      <c r="CJ492" s="6">
        <v>27511.63</v>
      </c>
      <c r="CK492" s="6">
        <v>27220.81</v>
      </c>
      <c r="CL492" s="6">
        <v>26979.46</v>
      </c>
      <c r="CM492" s="6">
        <v>26791.8</v>
      </c>
      <c r="CN492" s="6">
        <v>26542.43</v>
      </c>
      <c r="CO492" s="6">
        <v>26407.91</v>
      </c>
      <c r="CP492" s="6">
        <v>26514.94</v>
      </c>
      <c r="CQ492" s="6">
        <v>26930.85</v>
      </c>
      <c r="CR492" s="6">
        <v>27477.68</v>
      </c>
      <c r="CS492" s="6">
        <v>27311.02</v>
      </c>
      <c r="CT492" s="6">
        <v>27452.75</v>
      </c>
      <c r="CU492" s="6">
        <v>28198.5</v>
      </c>
      <c r="CV492" s="6">
        <v>30053.41</v>
      </c>
      <c r="CW492" s="6">
        <v>33441.39</v>
      </c>
      <c r="CX492" s="6">
        <v>35887.58</v>
      </c>
      <c r="CY492" s="6">
        <v>38215.14</v>
      </c>
      <c r="CZ492" s="6">
        <v>44179.64</v>
      </c>
      <c r="DA492" s="6">
        <v>47116.52</v>
      </c>
      <c r="DB492" s="6">
        <v>48721.75</v>
      </c>
      <c r="DC492" s="6">
        <v>47249.85</v>
      </c>
      <c r="DD492" s="6">
        <v>47295.27</v>
      </c>
      <c r="DE492" s="6">
        <v>46687.55</v>
      </c>
      <c r="DF492" s="6">
        <v>44764.65</v>
      </c>
      <c r="DG492" s="6">
        <v>43285.68</v>
      </c>
      <c r="DH492" s="6">
        <v>42043.01</v>
      </c>
      <c r="DI492" s="6">
        <v>40861.74</v>
      </c>
      <c r="DJ492" s="6">
        <v>39723.199999999997</v>
      </c>
      <c r="DK492" s="6">
        <v>38896.81</v>
      </c>
      <c r="DL492" s="6">
        <v>38930.120000000003</v>
      </c>
      <c r="DM492" s="6">
        <v>37921.78</v>
      </c>
      <c r="DN492" s="6">
        <v>37160.01</v>
      </c>
      <c r="DO492" s="6">
        <v>36505.25</v>
      </c>
      <c r="DP492" s="6">
        <v>35990.21</v>
      </c>
      <c r="DQ492" s="6">
        <v>35860.910000000003</v>
      </c>
      <c r="DR492" s="6">
        <v>36608.639999999999</v>
      </c>
      <c r="DS492" s="6">
        <v>35698.19</v>
      </c>
      <c r="DT492" s="6">
        <v>35331.449999999997</v>
      </c>
      <c r="DU492" s="6">
        <v>34877.919999999998</v>
      </c>
      <c r="DV492" s="6">
        <v>34674.400000000001</v>
      </c>
      <c r="DW492" s="6">
        <v>34266.46</v>
      </c>
      <c r="DX492" s="6">
        <v>34869.919999999998</v>
      </c>
      <c r="DY492" s="6">
        <v>34837.93</v>
      </c>
      <c r="DZ492" s="6">
        <v>35174.69</v>
      </c>
      <c r="EA492" s="6">
        <v>35185.040000000001</v>
      </c>
      <c r="EB492" s="6">
        <v>35452.76</v>
      </c>
      <c r="EC492" s="6">
        <v>35888.879999999997</v>
      </c>
      <c r="ED492" s="6">
        <v>35960.81</v>
      </c>
      <c r="EE492" s="6">
        <v>36579.03</v>
      </c>
      <c r="EF492" s="6">
        <v>36924.57</v>
      </c>
      <c r="EG492" s="6">
        <v>37513.67</v>
      </c>
      <c r="EH492" s="6">
        <v>37941.589999999997</v>
      </c>
      <c r="EI492" s="6">
        <v>38392.660000000003</v>
      </c>
      <c r="EJ492" s="6">
        <v>38406.31</v>
      </c>
      <c r="EK492" s="6">
        <v>37914.980000000003</v>
      </c>
      <c r="EL492" s="6">
        <v>37782.17</v>
      </c>
      <c r="EM492" s="6">
        <v>37455.33</v>
      </c>
      <c r="EN492" s="6">
        <v>37369.43</v>
      </c>
      <c r="EO492" s="6">
        <v>37149.74</v>
      </c>
      <c r="EP492" s="6">
        <v>37148.800000000003</v>
      </c>
      <c r="EQ492" s="6">
        <v>37130.54</v>
      </c>
      <c r="ER492" s="6">
        <v>37095.360000000001</v>
      </c>
      <c r="ES492" s="6">
        <v>37916.980000000003</v>
      </c>
      <c r="ET492" s="6">
        <v>39974.15</v>
      </c>
      <c r="EU492" s="6">
        <v>42437.54</v>
      </c>
      <c r="EV492" s="6">
        <v>44805.95</v>
      </c>
      <c r="EW492" s="6">
        <v>47712</v>
      </c>
      <c r="EX492" s="6">
        <v>48620.3</v>
      </c>
      <c r="EY492" s="6">
        <v>50593.24</v>
      </c>
      <c r="EZ492" s="6">
        <v>51764.71</v>
      </c>
      <c r="FA492" s="6">
        <v>54396.5</v>
      </c>
      <c r="FB492" s="6">
        <v>57588.01</v>
      </c>
      <c r="FC492" s="6">
        <v>57324.78</v>
      </c>
      <c r="FD492" s="6">
        <v>54527.68</v>
      </c>
      <c r="FE492" s="6">
        <v>51692.09</v>
      </c>
      <c r="FF492" s="6">
        <v>50052.93</v>
      </c>
      <c r="FG492" s="6">
        <v>48857.75</v>
      </c>
      <c r="FH492" s="6">
        <v>48646.38</v>
      </c>
      <c r="FI492" s="6">
        <v>48825.61</v>
      </c>
      <c r="FJ492" s="6">
        <v>50067.73</v>
      </c>
      <c r="FK492" s="6">
        <v>50479.56</v>
      </c>
      <c r="FL492" s="6">
        <v>52091.7</v>
      </c>
      <c r="FM492" s="6">
        <v>51800.27</v>
      </c>
      <c r="FN492" s="6">
        <v>51812.04</v>
      </c>
      <c r="FO492" s="6">
        <v>51193.96</v>
      </c>
      <c r="FP492" s="6">
        <v>51800.57</v>
      </c>
      <c r="FQ492" s="6">
        <v>53126.34</v>
      </c>
      <c r="FR492" s="6">
        <v>52866.65</v>
      </c>
      <c r="FS492" s="6">
        <v>51941.36</v>
      </c>
      <c r="FT492" s="6">
        <v>51190.71</v>
      </c>
      <c r="FU492" s="6">
        <v>51061.58</v>
      </c>
      <c r="FV492" s="6">
        <v>50929.8</v>
      </c>
      <c r="FW492" s="6">
        <v>50929.74</v>
      </c>
      <c r="FX492" s="6">
        <v>51177.58</v>
      </c>
      <c r="FY492" s="6">
        <v>51226.32</v>
      </c>
      <c r="FZ492" s="6">
        <v>50964.480000000003</v>
      </c>
      <c r="GA492" s="6">
        <v>50963.29</v>
      </c>
      <c r="GB492" s="6">
        <v>51331.89</v>
      </c>
      <c r="GC492" s="6">
        <v>51950.67</v>
      </c>
      <c r="GD492" s="6">
        <v>52600.12</v>
      </c>
      <c r="GE492" s="6">
        <v>53718.22</v>
      </c>
      <c r="GF492" s="6">
        <v>54845.23</v>
      </c>
      <c r="GG492" s="6">
        <v>55944.88</v>
      </c>
      <c r="GH492" s="6">
        <v>57556.639999999999</v>
      </c>
      <c r="GI492" s="6">
        <v>61050.25</v>
      </c>
      <c r="GJ492" s="6">
        <v>61679.4</v>
      </c>
      <c r="GK492" s="6">
        <v>59872.54</v>
      </c>
      <c r="GL492" s="6">
        <v>58582.17</v>
      </c>
      <c r="GM492" s="6">
        <v>57509.49</v>
      </c>
      <c r="GN492" s="6">
        <v>56813.89</v>
      </c>
      <c r="GO492" s="6">
        <v>56320.65</v>
      </c>
      <c r="GP492" s="6">
        <v>56367.82</v>
      </c>
      <c r="GQ492" s="6">
        <v>56323.33</v>
      </c>
      <c r="GR492" s="6">
        <v>56353.73</v>
      </c>
      <c r="GS492" s="6">
        <v>57337.05</v>
      </c>
      <c r="GT492" s="6">
        <v>59685.87</v>
      </c>
      <c r="GU492" s="6">
        <v>60480.76</v>
      </c>
      <c r="GV492" s="6">
        <v>61123.9</v>
      </c>
      <c r="GW492" s="6">
        <v>65885.86</v>
      </c>
      <c r="GX492" s="6">
        <v>70281.8</v>
      </c>
      <c r="GY492" s="6">
        <v>71856.039999999994</v>
      </c>
      <c r="GZ492" s="6">
        <v>72893.039999999994</v>
      </c>
      <c r="HA492" s="6">
        <v>76778.22</v>
      </c>
      <c r="HB492" s="6">
        <v>80807.28</v>
      </c>
      <c r="HC492" s="6">
        <v>79526.22</v>
      </c>
      <c r="ME492" s="7"/>
    </row>
    <row r="493" spans="2:343" x14ac:dyDescent="0.2">
      <c r="ME493" s="7"/>
    </row>
    <row r="494" spans="2:343" x14ac:dyDescent="0.2">
      <c r="ME494" s="7"/>
    </row>
    <row r="495" spans="2:343" x14ac:dyDescent="0.2">
      <c r="ME495" s="7"/>
    </row>
    <row r="496" spans="2:343" x14ac:dyDescent="0.2">
      <c r="ME496" s="7"/>
    </row>
    <row r="497" spans="1:911" x14ac:dyDescent="0.2">
      <c r="B497" s="1"/>
      <c r="ME497" s="7"/>
    </row>
    <row r="498" spans="1:911" s="2" customFormat="1" x14ac:dyDescent="0.2">
      <c r="AEL498" s="3"/>
      <c r="AHX498" s="179"/>
      <c r="AHY498" s="179"/>
      <c r="AHZ498" s="179"/>
      <c r="AIA498" s="179"/>
    </row>
    <row r="499" spans="1:911" s="4" customFormat="1" x14ac:dyDescent="0.2">
      <c r="A499" s="4">
        <v>5</v>
      </c>
      <c r="B499" s="40" t="s">
        <v>1148</v>
      </c>
      <c r="AEL499" s="5"/>
      <c r="AHX499" s="180"/>
      <c r="AHY499" s="180"/>
      <c r="AHZ499" s="180"/>
      <c r="AIA499" s="180"/>
    </row>
    <row r="500" spans="1:911" s="2" customFormat="1" x14ac:dyDescent="0.2">
      <c r="AEL500" s="3"/>
      <c r="AHX500" s="179"/>
      <c r="AHY500" s="179"/>
      <c r="AHZ500" s="179"/>
      <c r="AIA500" s="179"/>
    </row>
    <row r="501" spans="1:911" x14ac:dyDescent="0.2">
      <c r="ME501" s="7"/>
    </row>
    <row r="502" spans="1:911" x14ac:dyDescent="0.2">
      <c r="B502" s="6" t="s">
        <v>1150</v>
      </c>
      <c r="ME502" s="7"/>
    </row>
    <row r="503" spans="1:911" x14ac:dyDescent="0.2">
      <c r="B503" s="6" t="s">
        <v>304</v>
      </c>
      <c r="K503" s="11"/>
      <c r="L503" s="11"/>
      <c r="M503" s="32"/>
      <c r="N503" s="11"/>
      <c r="O503" s="33"/>
      <c r="P503" s="34"/>
      <c r="Q503" s="34"/>
      <c r="R503" s="11"/>
      <c r="S503" s="33"/>
      <c r="T503" s="16"/>
      <c r="U503" s="34"/>
      <c r="V503" s="34"/>
      <c r="W503" s="34"/>
      <c r="X503" s="34"/>
      <c r="Y503" s="16"/>
      <c r="Z503" s="34"/>
      <c r="AA503" s="16"/>
      <c r="AB503" s="11"/>
      <c r="AC503" s="34"/>
      <c r="AD503" s="34"/>
      <c r="AE503" s="34"/>
      <c r="AF503" s="16"/>
      <c r="AG503" s="16"/>
      <c r="AH503" s="34"/>
      <c r="AI503" s="34"/>
      <c r="AJ503" s="34"/>
      <c r="AK503" s="34"/>
      <c r="AL503" s="11"/>
      <c r="AM503" s="33"/>
      <c r="AN503" s="34"/>
      <c r="AO503" s="34"/>
      <c r="AP503" s="34"/>
      <c r="AQ503" s="16"/>
      <c r="AR503" s="34"/>
      <c r="AS503" s="34"/>
      <c r="AT503" s="34"/>
      <c r="AU503" s="11"/>
      <c r="AV503" s="33"/>
      <c r="AW503" s="16"/>
      <c r="AX503" s="16"/>
      <c r="AY503" s="11"/>
      <c r="AZ503" s="35"/>
      <c r="BA503" s="36"/>
      <c r="BB503" s="36"/>
      <c r="BC503" s="37"/>
      <c r="BD503" s="35"/>
      <c r="BE503" s="11"/>
      <c r="BF503" s="32"/>
      <c r="BG503" s="11"/>
      <c r="BH503" s="34"/>
      <c r="BI503" s="34"/>
      <c r="BJ503" s="34"/>
      <c r="BK503" s="34"/>
      <c r="ME503" s="7"/>
    </row>
    <row r="504" spans="1:911" x14ac:dyDescent="0.2">
      <c r="K504" s="7"/>
      <c r="ME504" s="7"/>
    </row>
    <row r="505" spans="1:911" x14ac:dyDescent="0.2">
      <c r="B505" s="6" t="s">
        <v>305</v>
      </c>
      <c r="K505" s="7"/>
      <c r="ME505" s="7"/>
    </row>
    <row r="506" spans="1:911" x14ac:dyDescent="0.2">
      <c r="B506" s="6" t="s">
        <v>306</v>
      </c>
      <c r="K506" s="7"/>
      <c r="ME506" s="7"/>
    </row>
    <row r="507" spans="1:911" x14ac:dyDescent="0.2">
      <c r="B507" s="6" t="s">
        <v>307</v>
      </c>
      <c r="K507" s="7"/>
      <c r="ME507" s="7"/>
    </row>
    <row r="508" spans="1:911" x14ac:dyDescent="0.2">
      <c r="B508" s="6" t="s">
        <v>308</v>
      </c>
      <c r="K508" s="7"/>
      <c r="ME508" s="7"/>
    </row>
    <row r="509" spans="1:911" x14ac:dyDescent="0.2">
      <c r="B509" s="6" t="s">
        <v>309</v>
      </c>
      <c r="K509" s="7"/>
      <c r="ME509" s="7"/>
    </row>
    <row r="510" spans="1:911" x14ac:dyDescent="0.2">
      <c r="K510" s="7"/>
      <c r="ME510" s="7"/>
    </row>
    <row r="511" spans="1:911" x14ac:dyDescent="0.2">
      <c r="B511" s="6" t="s">
        <v>310</v>
      </c>
      <c r="K511" s="7"/>
      <c r="ME511" s="7"/>
    </row>
    <row r="512" spans="1:911" x14ac:dyDescent="0.2">
      <c r="K512" s="7"/>
      <c r="ME512" s="7"/>
    </row>
    <row r="513" spans="2:343" x14ac:dyDescent="0.2">
      <c r="B513" s="6" t="s">
        <v>311</v>
      </c>
      <c r="K513" s="7"/>
      <c r="ME513" s="7"/>
    </row>
    <row r="514" spans="2:343" x14ac:dyDescent="0.2">
      <c r="B514" s="6" t="s">
        <v>312</v>
      </c>
      <c r="K514" s="7"/>
      <c r="ME514" s="7"/>
    </row>
    <row r="515" spans="2:343" x14ac:dyDescent="0.2">
      <c r="B515" s="6" t="s">
        <v>313</v>
      </c>
      <c r="K515" s="7"/>
      <c r="ME515" s="7"/>
    </row>
    <row r="516" spans="2:343" x14ac:dyDescent="0.2">
      <c r="B516" s="6" t="s">
        <v>314</v>
      </c>
      <c r="K516" s="7"/>
      <c r="ME516" s="7"/>
    </row>
    <row r="517" spans="2:343" x14ac:dyDescent="0.2">
      <c r="B517" s="6" t="s">
        <v>315</v>
      </c>
      <c r="K517" s="7"/>
      <c r="ME517" s="7"/>
    </row>
    <row r="518" spans="2:343" x14ac:dyDescent="0.2">
      <c r="B518" s="6" t="s">
        <v>316</v>
      </c>
      <c r="K518" s="7"/>
      <c r="ME518" s="7"/>
    </row>
    <row r="519" spans="2:343" x14ac:dyDescent="0.2">
      <c r="B519" s="6" t="s">
        <v>317</v>
      </c>
      <c r="K519" s="7"/>
      <c r="ME519" s="7"/>
    </row>
    <row r="520" spans="2:343" x14ac:dyDescent="0.2">
      <c r="B520" s="6" t="s">
        <v>318</v>
      </c>
      <c r="K520" s="7"/>
      <c r="ME520" s="7"/>
    </row>
    <row r="521" spans="2:343" x14ac:dyDescent="0.2">
      <c r="B521" s="6" t="s">
        <v>319</v>
      </c>
      <c r="K521" s="7"/>
      <c r="ME521" s="7"/>
    </row>
    <row r="522" spans="2:343" x14ac:dyDescent="0.2">
      <c r="B522" s="6" t="s">
        <v>320</v>
      </c>
      <c r="K522" s="7"/>
      <c r="ME522" s="7"/>
    </row>
    <row r="523" spans="2:343" x14ac:dyDescent="0.2">
      <c r="B523" s="6" t="s">
        <v>321</v>
      </c>
      <c r="K523" s="7"/>
      <c r="ME523" s="7"/>
    </row>
    <row r="524" spans="2:343" x14ac:dyDescent="0.2">
      <c r="B524" s="6" t="s">
        <v>319</v>
      </c>
      <c r="K524" s="7"/>
      <c r="ME524" s="7"/>
    </row>
    <row r="525" spans="2:343" x14ac:dyDescent="0.2">
      <c r="B525" s="6" t="s">
        <v>322</v>
      </c>
      <c r="K525" s="7"/>
      <c r="ME525" s="7"/>
    </row>
    <row r="526" spans="2:343" x14ac:dyDescent="0.2">
      <c r="B526" s="6" t="s">
        <v>323</v>
      </c>
      <c r="K526" s="7"/>
      <c r="ME526" s="7"/>
    </row>
    <row r="527" spans="2:343" x14ac:dyDescent="0.2">
      <c r="B527" s="6" t="s">
        <v>324</v>
      </c>
      <c r="K527" s="7"/>
      <c r="ME527" s="7"/>
    </row>
    <row r="528" spans="2:343" x14ac:dyDescent="0.2">
      <c r="B528" s="6" t="s">
        <v>319</v>
      </c>
      <c r="K528" s="7"/>
      <c r="ME528" s="7"/>
    </row>
    <row r="529" spans="1:911" x14ac:dyDescent="0.2">
      <c r="B529" s="6" t="s">
        <v>325</v>
      </c>
      <c r="K529" s="7"/>
      <c r="ME529" s="7"/>
    </row>
    <row r="530" spans="1:911" x14ac:dyDescent="0.2">
      <c r="B530" s="6" t="s">
        <v>314</v>
      </c>
      <c r="K530" s="7"/>
      <c r="ME530" s="7"/>
    </row>
    <row r="531" spans="1:911" x14ac:dyDescent="0.2">
      <c r="B531" s="6" t="s">
        <v>326</v>
      </c>
      <c r="K531" s="7"/>
      <c r="ME531" s="7"/>
    </row>
    <row r="532" spans="1:911" x14ac:dyDescent="0.2">
      <c r="K532" s="7"/>
      <c r="ME532" s="7"/>
    </row>
    <row r="533" spans="1:911" x14ac:dyDescent="0.2">
      <c r="B533" s="6" t="s">
        <v>327</v>
      </c>
      <c r="K533" s="7"/>
      <c r="ME533" s="7"/>
    </row>
    <row r="534" spans="1:911" x14ac:dyDescent="0.2">
      <c r="K534" s="7"/>
      <c r="ME534" s="7"/>
    </row>
    <row r="535" spans="1:911" s="2" customFormat="1" x14ac:dyDescent="0.2">
      <c r="AEL535" s="3"/>
      <c r="AHX535" s="179"/>
      <c r="AHY535" s="179"/>
      <c r="AHZ535" s="179"/>
      <c r="AIA535" s="179"/>
    </row>
    <row r="536" spans="1:911" s="4" customFormat="1" x14ac:dyDescent="0.2">
      <c r="A536" s="4">
        <v>6</v>
      </c>
      <c r="B536" s="40" t="s">
        <v>1149</v>
      </c>
      <c r="AEL536" s="5"/>
      <c r="AHX536" s="180"/>
      <c r="AHY536" s="180"/>
      <c r="AHZ536" s="180"/>
      <c r="AIA536" s="180"/>
    </row>
    <row r="537" spans="1:911" s="2" customFormat="1" x14ac:dyDescent="0.2">
      <c r="AEL537" s="3"/>
      <c r="AHX537" s="179"/>
      <c r="AHY537" s="179"/>
      <c r="AHZ537" s="179"/>
      <c r="AIA537" s="179"/>
    </row>
    <row r="538" spans="1:911" x14ac:dyDescent="0.2">
      <c r="K538" s="7"/>
      <c r="ME538" s="7"/>
    </row>
    <row r="539" spans="1:911" x14ac:dyDescent="0.2">
      <c r="K539" s="7"/>
      <c r="ME539" s="7"/>
    </row>
    <row r="540" spans="1:911" x14ac:dyDescent="0.2">
      <c r="K540" s="7"/>
      <c r="ME540" s="7"/>
    </row>
    <row r="541" spans="1:911" x14ac:dyDescent="0.2">
      <c r="K541" s="7"/>
      <c r="ME541" s="7"/>
    </row>
    <row r="542" spans="1:911" x14ac:dyDescent="0.2">
      <c r="K542" s="7"/>
      <c r="ME542" s="7"/>
    </row>
    <row r="543" spans="1:911" x14ac:dyDescent="0.2">
      <c r="K543" s="7"/>
      <c r="ME543" s="7"/>
    </row>
    <row r="544" spans="1:911" x14ac:dyDescent="0.2">
      <c r="K544" s="7"/>
      <c r="ME544" s="7"/>
    </row>
    <row r="545" spans="11:343" x14ac:dyDescent="0.2">
      <c r="K545" s="7"/>
      <c r="ME545" s="7"/>
    </row>
    <row r="546" spans="11:343" x14ac:dyDescent="0.2">
      <c r="K546" s="7"/>
      <c r="ME546" s="7"/>
    </row>
    <row r="547" spans="11:343" x14ac:dyDescent="0.2">
      <c r="K547" s="7"/>
      <c r="ME547" s="7"/>
    </row>
    <row r="548" spans="11:343" x14ac:dyDescent="0.2">
      <c r="K548" s="7"/>
      <c r="ME548" s="7"/>
    </row>
    <row r="549" spans="11:343" x14ac:dyDescent="0.2">
      <c r="K549" s="7"/>
      <c r="ME549" s="7"/>
    </row>
    <row r="550" spans="11:343" x14ac:dyDescent="0.2">
      <c r="K550" s="7"/>
      <c r="ME550" s="7"/>
    </row>
    <row r="551" spans="11:343" x14ac:dyDescent="0.2">
      <c r="K551" s="7"/>
      <c r="ME551" s="7"/>
    </row>
    <row r="552" spans="11:343" x14ac:dyDescent="0.2">
      <c r="K552" s="7"/>
      <c r="ME552" s="7"/>
    </row>
    <row r="553" spans="11:343" x14ac:dyDescent="0.2">
      <c r="K553" s="7"/>
      <c r="ME553" s="7"/>
    </row>
    <row r="554" spans="11:343" x14ac:dyDescent="0.2">
      <c r="K554" s="7"/>
      <c r="ME554" s="7"/>
    </row>
    <row r="555" spans="11:343" x14ac:dyDescent="0.2">
      <c r="K555" s="7"/>
      <c r="ME555" s="7"/>
    </row>
    <row r="556" spans="11:343" x14ac:dyDescent="0.2">
      <c r="K556" s="7"/>
      <c r="ME556" s="7"/>
    </row>
    <row r="557" spans="11:343" x14ac:dyDescent="0.2">
      <c r="K557" s="7"/>
      <c r="ME557" s="7"/>
    </row>
    <row r="558" spans="11:343" x14ac:dyDescent="0.2">
      <c r="K558" s="7"/>
      <c r="ME558" s="7"/>
    </row>
    <row r="559" spans="11:343" x14ac:dyDescent="0.2">
      <c r="K559" s="7"/>
      <c r="ME559" s="7"/>
    </row>
    <row r="560" spans="11:343" x14ac:dyDescent="0.2">
      <c r="K560" s="7"/>
      <c r="ME560" s="7"/>
    </row>
    <row r="561" spans="11:343" x14ac:dyDescent="0.2">
      <c r="K561" s="7"/>
      <c r="ME561" s="7"/>
    </row>
    <row r="562" spans="11:343" x14ac:dyDescent="0.2">
      <c r="K562" s="7"/>
      <c r="ME562" s="7"/>
    </row>
    <row r="563" spans="11:343" x14ac:dyDescent="0.2">
      <c r="K563" s="7"/>
      <c r="ME563" s="7"/>
    </row>
    <row r="564" spans="11:343" x14ac:dyDescent="0.2">
      <c r="K564" s="7"/>
      <c r="ME564" s="7"/>
    </row>
    <row r="565" spans="11:343" x14ac:dyDescent="0.2">
      <c r="K565" s="7"/>
      <c r="ME565" s="7"/>
    </row>
    <row r="566" spans="11:343" x14ac:dyDescent="0.2">
      <c r="K566" s="7"/>
      <c r="ME566" s="7"/>
    </row>
    <row r="567" spans="11:343" x14ac:dyDescent="0.2">
      <c r="K567" s="7"/>
      <c r="ME567" s="7"/>
    </row>
    <row r="568" spans="11:343" x14ac:dyDescent="0.2">
      <c r="K568" s="7"/>
      <c r="ME568" s="7"/>
    </row>
    <row r="569" spans="11:343" x14ac:dyDescent="0.2">
      <c r="K569" s="7"/>
      <c r="ME569" s="7"/>
    </row>
    <row r="570" spans="11:343" x14ac:dyDescent="0.2">
      <c r="K570" s="7"/>
      <c r="ME570" s="7"/>
    </row>
    <row r="571" spans="11:343" x14ac:dyDescent="0.2">
      <c r="K571" s="7"/>
      <c r="ME571" s="7"/>
    </row>
    <row r="572" spans="11:343" x14ac:dyDescent="0.2">
      <c r="K572" s="7"/>
      <c r="ME572" s="7"/>
    </row>
    <row r="573" spans="11:343" x14ac:dyDescent="0.2">
      <c r="K573" s="7"/>
      <c r="ME573" s="7"/>
    </row>
    <row r="574" spans="11:343" x14ac:dyDescent="0.2">
      <c r="K574" s="7"/>
      <c r="ME574" s="7"/>
    </row>
    <row r="575" spans="11:343" x14ac:dyDescent="0.2">
      <c r="K575" s="7"/>
      <c r="ME575" s="7"/>
    </row>
    <row r="576" spans="11:343" x14ac:dyDescent="0.2">
      <c r="K576" s="7"/>
      <c r="ME576" s="7"/>
    </row>
    <row r="577" spans="11:343" x14ac:dyDescent="0.2">
      <c r="K577" s="7"/>
      <c r="ME577" s="7"/>
    </row>
    <row r="578" spans="11:343" x14ac:dyDescent="0.2">
      <c r="K578" s="7"/>
      <c r="ME578" s="7"/>
    </row>
    <row r="579" spans="11:343" x14ac:dyDescent="0.2">
      <c r="K579" s="7"/>
      <c r="ME579" s="7"/>
    </row>
    <row r="580" spans="11:343" x14ac:dyDescent="0.2">
      <c r="K580" s="7"/>
      <c r="ME580" s="7"/>
    </row>
    <row r="581" spans="11:343" x14ac:dyDescent="0.2">
      <c r="K581" s="7"/>
      <c r="ME581" s="7"/>
    </row>
    <row r="582" spans="11:343" x14ac:dyDescent="0.2">
      <c r="K582" s="7"/>
      <c r="ME582" s="7"/>
    </row>
    <row r="583" spans="11:343" x14ac:dyDescent="0.2">
      <c r="K583" s="7"/>
      <c r="ME583" s="7"/>
    </row>
    <row r="584" spans="11:343" x14ac:dyDescent="0.2">
      <c r="K584" s="7"/>
      <c r="ME584" s="7"/>
    </row>
    <row r="585" spans="11:343" x14ac:dyDescent="0.2">
      <c r="K585" s="7"/>
      <c r="ME585" s="7"/>
    </row>
    <row r="586" spans="11:343" x14ac:dyDescent="0.2">
      <c r="K586" s="7"/>
      <c r="ME586" s="7"/>
    </row>
    <row r="587" spans="11:343" x14ac:dyDescent="0.2">
      <c r="K587" s="7"/>
      <c r="ME587" s="7"/>
    </row>
    <row r="588" spans="11:343" x14ac:dyDescent="0.2">
      <c r="K588" s="7"/>
      <c r="ME588" s="7"/>
    </row>
    <row r="589" spans="11:343" x14ac:dyDescent="0.2">
      <c r="K589" s="7"/>
      <c r="ME589" s="7"/>
    </row>
    <row r="590" spans="11:343" x14ac:dyDescent="0.2">
      <c r="K590" s="7"/>
      <c r="ME590" s="7"/>
    </row>
    <row r="591" spans="11:343" x14ac:dyDescent="0.2">
      <c r="K591" s="7"/>
      <c r="ME591" s="7"/>
    </row>
    <row r="592" spans="11:343" x14ac:dyDescent="0.2">
      <c r="K592" s="7"/>
      <c r="ME592" s="7"/>
    </row>
    <row r="593" spans="11:343" x14ac:dyDescent="0.2">
      <c r="K593" s="7"/>
      <c r="ME593" s="7"/>
    </row>
    <row r="594" spans="11:343" x14ac:dyDescent="0.2">
      <c r="K594" s="7"/>
      <c r="ME594" s="7"/>
    </row>
    <row r="595" spans="11:343" x14ac:dyDescent="0.2">
      <c r="K595" s="7"/>
      <c r="ME595" s="7"/>
    </row>
    <row r="596" spans="11:343" x14ac:dyDescent="0.2">
      <c r="K596" s="7"/>
      <c r="ME596" s="7"/>
    </row>
    <row r="597" spans="11:343" x14ac:dyDescent="0.2">
      <c r="K597" s="7"/>
      <c r="ME597" s="7"/>
    </row>
    <row r="598" spans="11:343" x14ac:dyDescent="0.2">
      <c r="K598" s="7"/>
      <c r="ME598" s="7"/>
    </row>
    <row r="599" spans="11:343" x14ac:dyDescent="0.2">
      <c r="K599" s="7"/>
      <c r="ME599" s="7"/>
    </row>
    <row r="600" spans="11:343" x14ac:dyDescent="0.2">
      <c r="K600" s="7"/>
      <c r="ME600" s="7"/>
    </row>
    <row r="601" spans="11:343" x14ac:dyDescent="0.2">
      <c r="K601" s="7"/>
      <c r="ME601" s="7"/>
    </row>
    <row r="602" spans="11:343" x14ac:dyDescent="0.2">
      <c r="K602" s="7"/>
      <c r="ME602" s="7"/>
    </row>
    <row r="603" spans="11:343" x14ac:dyDescent="0.2">
      <c r="K603" s="7"/>
      <c r="ME603" s="7"/>
    </row>
    <row r="604" spans="11:343" x14ac:dyDescent="0.2">
      <c r="K604" s="7"/>
      <c r="ME604" s="7"/>
    </row>
    <row r="605" spans="11:343" x14ac:dyDescent="0.2">
      <c r="K605" s="7"/>
      <c r="ME605" s="7"/>
    </row>
    <row r="606" spans="11:343" x14ac:dyDescent="0.2">
      <c r="K606" s="7"/>
      <c r="ME606" s="7"/>
    </row>
    <row r="607" spans="11:343" x14ac:dyDescent="0.2">
      <c r="K607" s="7"/>
      <c r="ME607" s="7"/>
    </row>
    <row r="608" spans="11:343" x14ac:dyDescent="0.2">
      <c r="K608" s="7"/>
      <c r="ME608" s="7"/>
    </row>
    <row r="609" spans="11:343" x14ac:dyDescent="0.2">
      <c r="K609" s="7"/>
      <c r="ME609" s="7"/>
    </row>
    <row r="610" spans="11:343" x14ac:dyDescent="0.2">
      <c r="K610" s="7"/>
      <c r="ME610" s="7"/>
    </row>
    <row r="611" spans="11:343" x14ac:dyDescent="0.2">
      <c r="K611" s="7"/>
      <c r="ME611" s="7"/>
    </row>
    <row r="612" spans="11:343" x14ac:dyDescent="0.2">
      <c r="K612" s="7"/>
      <c r="ME612" s="7"/>
    </row>
    <row r="613" spans="11:343" x14ac:dyDescent="0.2">
      <c r="K613" s="7"/>
      <c r="ME613" s="7"/>
    </row>
    <row r="614" spans="11:343" x14ac:dyDescent="0.2">
      <c r="K614" s="7"/>
      <c r="ME614" s="7"/>
    </row>
    <row r="615" spans="11:343" x14ac:dyDescent="0.2">
      <c r="K615" s="7"/>
      <c r="ME615" s="7"/>
    </row>
    <row r="616" spans="11:343" x14ac:dyDescent="0.2">
      <c r="K616" s="7"/>
      <c r="ME616" s="7"/>
    </row>
    <row r="617" spans="11:343" x14ac:dyDescent="0.2">
      <c r="K617" s="7"/>
      <c r="ME617" s="7"/>
    </row>
    <row r="618" spans="11:343" x14ac:dyDescent="0.2">
      <c r="K618" s="7"/>
      <c r="ME618" s="7"/>
    </row>
    <row r="619" spans="11:343" x14ac:dyDescent="0.2">
      <c r="K619" s="7"/>
      <c r="ME619" s="7"/>
    </row>
    <row r="620" spans="11:343" x14ac:dyDescent="0.2">
      <c r="K620" s="7"/>
      <c r="ME620" s="7"/>
    </row>
    <row r="621" spans="11:343" x14ac:dyDescent="0.2">
      <c r="K621" s="7"/>
      <c r="ME621" s="7"/>
    </row>
    <row r="622" spans="11:343" x14ac:dyDescent="0.2">
      <c r="K622" s="7"/>
      <c r="ME622" s="7"/>
    </row>
    <row r="623" spans="11:343" x14ac:dyDescent="0.2">
      <c r="K623" s="7"/>
      <c r="ME623" s="7"/>
    </row>
    <row r="624" spans="11:343" x14ac:dyDescent="0.2">
      <c r="K624" s="7"/>
      <c r="ME624" s="7"/>
    </row>
    <row r="625" spans="11:343" x14ac:dyDescent="0.2">
      <c r="K625" s="7"/>
      <c r="ME625" s="7"/>
    </row>
    <row r="626" spans="11:343" x14ac:dyDescent="0.2">
      <c r="K626" s="7"/>
      <c r="ME626" s="7"/>
    </row>
    <row r="627" spans="11:343" x14ac:dyDescent="0.2">
      <c r="K627" s="7"/>
      <c r="ME627" s="7"/>
    </row>
    <row r="628" spans="11:343" x14ac:dyDescent="0.2">
      <c r="K628" s="7"/>
      <c r="ME628" s="7"/>
    </row>
    <row r="629" spans="11:343" x14ac:dyDescent="0.2">
      <c r="K629" s="7"/>
      <c r="ME629" s="7"/>
    </row>
    <row r="630" spans="11:343" x14ac:dyDescent="0.2">
      <c r="K630" s="7"/>
      <c r="ME630" s="7"/>
    </row>
    <row r="631" spans="11:343" x14ac:dyDescent="0.2">
      <c r="K631" s="7"/>
      <c r="ME631" s="7"/>
    </row>
    <row r="632" spans="11:343" x14ac:dyDescent="0.2">
      <c r="K632" s="7"/>
      <c r="ME632" s="7"/>
    </row>
    <row r="633" spans="11:343" x14ac:dyDescent="0.2">
      <c r="K633" s="7"/>
      <c r="ME633" s="7"/>
    </row>
    <row r="634" spans="11:343" x14ac:dyDescent="0.2">
      <c r="K634" s="7"/>
      <c r="ME634" s="7"/>
    </row>
    <row r="635" spans="11:343" x14ac:dyDescent="0.2">
      <c r="K635" s="7"/>
      <c r="ME635" s="7"/>
    </row>
    <row r="636" spans="11:343" x14ac:dyDescent="0.2">
      <c r="K636" s="7"/>
      <c r="ME636" s="7"/>
    </row>
    <row r="637" spans="11:343" x14ac:dyDescent="0.2">
      <c r="K637" s="7"/>
      <c r="ME637" s="7"/>
    </row>
    <row r="638" spans="11:343" x14ac:dyDescent="0.2">
      <c r="K638" s="7"/>
      <c r="ME638" s="7"/>
    </row>
    <row r="639" spans="11:343" x14ac:dyDescent="0.2">
      <c r="K639" s="7"/>
      <c r="ME639" s="7"/>
    </row>
    <row r="640" spans="11:343" x14ac:dyDescent="0.2">
      <c r="K640" s="7"/>
      <c r="ME640" s="7"/>
    </row>
    <row r="641" spans="11:343" x14ac:dyDescent="0.2">
      <c r="K641" s="7"/>
      <c r="ME641" s="7"/>
    </row>
    <row r="642" spans="11:343" x14ac:dyDescent="0.2">
      <c r="K642" s="7"/>
      <c r="ME642" s="7"/>
    </row>
    <row r="643" spans="11:343" x14ac:dyDescent="0.2">
      <c r="K643" s="7"/>
      <c r="ME643" s="7"/>
    </row>
    <row r="644" spans="11:343" x14ac:dyDescent="0.2">
      <c r="K644" s="7"/>
      <c r="ME644" s="7"/>
    </row>
    <row r="645" spans="11:343" x14ac:dyDescent="0.2">
      <c r="K645" s="7"/>
      <c r="ME645" s="7"/>
    </row>
    <row r="646" spans="11:343" x14ac:dyDescent="0.2">
      <c r="K646" s="7"/>
      <c r="ME646" s="7"/>
    </row>
    <row r="647" spans="11:343" x14ac:dyDescent="0.2">
      <c r="K647" s="7"/>
      <c r="ME647" s="7"/>
    </row>
    <row r="648" spans="11:343" x14ac:dyDescent="0.2">
      <c r="K648" s="7"/>
      <c r="ME648" s="7"/>
    </row>
    <row r="649" spans="11:343" x14ac:dyDescent="0.2">
      <c r="K649" s="7"/>
      <c r="ME649" s="7"/>
    </row>
    <row r="650" spans="11:343" x14ac:dyDescent="0.2">
      <c r="K650" s="7"/>
      <c r="ME650" s="7"/>
    </row>
    <row r="651" spans="11:343" x14ac:dyDescent="0.2">
      <c r="K651" s="7"/>
      <c r="ME651" s="7"/>
    </row>
    <row r="652" spans="11:343" x14ac:dyDescent="0.2">
      <c r="K652" s="7"/>
      <c r="ME652" s="7"/>
    </row>
    <row r="653" spans="11:343" x14ac:dyDescent="0.2">
      <c r="K653" s="7"/>
      <c r="ME653" s="7"/>
    </row>
    <row r="654" spans="11:343" x14ac:dyDescent="0.2">
      <c r="K654" s="7"/>
      <c r="ME654" s="7"/>
    </row>
    <row r="655" spans="11:343" x14ac:dyDescent="0.2">
      <c r="K655" s="7"/>
      <c r="ME655" s="7"/>
    </row>
    <row r="656" spans="11:343" x14ac:dyDescent="0.2">
      <c r="K656" s="7"/>
      <c r="ME656" s="7"/>
    </row>
    <row r="657" spans="11:343" x14ac:dyDescent="0.2">
      <c r="K657" s="7"/>
      <c r="ME657" s="7"/>
    </row>
    <row r="658" spans="11:343" x14ac:dyDescent="0.2">
      <c r="K658" s="7"/>
      <c r="ME658" s="7"/>
    </row>
    <row r="659" spans="11:343" x14ac:dyDescent="0.2">
      <c r="K659" s="7"/>
      <c r="ME659" s="7"/>
    </row>
    <row r="660" spans="11:343" x14ac:dyDescent="0.2">
      <c r="K660" s="7"/>
      <c r="ME660" s="7"/>
    </row>
    <row r="661" spans="11:343" x14ac:dyDescent="0.2">
      <c r="K661" s="7"/>
      <c r="ME661" s="7"/>
    </row>
    <row r="662" spans="11:343" x14ac:dyDescent="0.2">
      <c r="K662" s="7"/>
      <c r="ME662" s="7"/>
    </row>
    <row r="663" spans="11:343" x14ac:dyDescent="0.2">
      <c r="K663" s="7"/>
      <c r="ME663" s="7"/>
    </row>
    <row r="664" spans="11:343" x14ac:dyDescent="0.2">
      <c r="K664" s="7"/>
      <c r="ME664" s="7"/>
    </row>
    <row r="665" spans="11:343" x14ac:dyDescent="0.2">
      <c r="K665" s="7"/>
      <c r="ME665" s="7"/>
    </row>
    <row r="666" spans="11:343" x14ac:dyDescent="0.2">
      <c r="K666" s="7"/>
      <c r="ME666" s="7"/>
    </row>
    <row r="667" spans="11:343" x14ac:dyDescent="0.2">
      <c r="K667" s="7"/>
      <c r="ME667" s="7"/>
    </row>
    <row r="668" spans="11:343" x14ac:dyDescent="0.2">
      <c r="K668" s="7"/>
      <c r="ME668" s="7"/>
    </row>
    <row r="669" spans="11:343" x14ac:dyDescent="0.2">
      <c r="K669" s="7"/>
      <c r="ME669" s="7"/>
    </row>
    <row r="670" spans="11:343" x14ac:dyDescent="0.2">
      <c r="K670" s="7"/>
      <c r="ME670" s="7"/>
    </row>
    <row r="671" spans="11:343" x14ac:dyDescent="0.2">
      <c r="K671" s="7"/>
      <c r="ME671" s="7"/>
    </row>
    <row r="672" spans="11:343" x14ac:dyDescent="0.2">
      <c r="K672" s="7"/>
      <c r="ME672" s="7"/>
    </row>
    <row r="673" spans="11:343" x14ac:dyDescent="0.2">
      <c r="K673" s="7"/>
      <c r="ME673" s="7"/>
    </row>
    <row r="674" spans="11:343" x14ac:dyDescent="0.2">
      <c r="K674" s="7"/>
      <c r="ME674" s="7"/>
    </row>
    <row r="675" spans="11:343" x14ac:dyDescent="0.2">
      <c r="K675" s="7"/>
      <c r="ME675" s="7"/>
    </row>
    <row r="676" spans="11:343" x14ac:dyDescent="0.2">
      <c r="K676" s="7"/>
      <c r="ME676" s="7"/>
    </row>
    <row r="677" spans="11:343" x14ac:dyDescent="0.2">
      <c r="K677" s="7"/>
      <c r="ME677" s="7"/>
    </row>
    <row r="678" spans="11:343" x14ac:dyDescent="0.2">
      <c r="K678" s="7"/>
      <c r="ME678" s="7"/>
    </row>
    <row r="679" spans="11:343" x14ac:dyDescent="0.2">
      <c r="K679" s="7"/>
      <c r="ME679" s="7"/>
    </row>
    <row r="680" spans="11:343" x14ac:dyDescent="0.2">
      <c r="K680" s="7"/>
      <c r="ME680" s="7"/>
    </row>
    <row r="681" spans="11:343" x14ac:dyDescent="0.2">
      <c r="K681" s="7"/>
      <c r="ME681" s="7"/>
    </row>
    <row r="682" spans="11:343" x14ac:dyDescent="0.2">
      <c r="K682" s="7"/>
      <c r="ME682" s="7"/>
    </row>
    <row r="683" spans="11:343" x14ac:dyDescent="0.2">
      <c r="K683" s="7"/>
      <c r="ME683" s="7"/>
    </row>
    <row r="684" spans="11:343" x14ac:dyDescent="0.2">
      <c r="K684" s="7"/>
      <c r="ME684" s="7"/>
    </row>
    <row r="685" spans="11:343" x14ac:dyDescent="0.2">
      <c r="K685" s="7"/>
      <c r="ME685" s="7"/>
    </row>
    <row r="686" spans="11:343" x14ac:dyDescent="0.2">
      <c r="K686" s="7"/>
      <c r="ME686" s="7"/>
    </row>
    <row r="687" spans="11:343" x14ac:dyDescent="0.2">
      <c r="K687" s="7"/>
      <c r="ME687" s="7"/>
    </row>
    <row r="688" spans="11:343" x14ac:dyDescent="0.2">
      <c r="K688" s="7"/>
      <c r="ME688" s="7"/>
    </row>
    <row r="689" spans="11:343" x14ac:dyDescent="0.2">
      <c r="K689" s="7"/>
      <c r="ME689" s="7"/>
    </row>
    <row r="690" spans="11:343" x14ac:dyDescent="0.2">
      <c r="K690" s="7"/>
      <c r="ME690" s="7"/>
    </row>
    <row r="691" spans="11:343" x14ac:dyDescent="0.2">
      <c r="K691" s="7"/>
      <c r="ME691" s="7"/>
    </row>
    <row r="692" spans="11:343" x14ac:dyDescent="0.2">
      <c r="K692" s="7"/>
      <c r="ME692" s="7"/>
    </row>
    <row r="693" spans="11:343" x14ac:dyDescent="0.2">
      <c r="K693" s="7"/>
      <c r="ME693" s="7"/>
    </row>
    <row r="694" spans="11:343" x14ac:dyDescent="0.2">
      <c r="K694" s="7"/>
      <c r="ME694" s="7"/>
    </row>
    <row r="695" spans="11:343" x14ac:dyDescent="0.2">
      <c r="K695" s="7"/>
      <c r="ME695" s="7"/>
    </row>
    <row r="696" spans="11:343" x14ac:dyDescent="0.2">
      <c r="K696" s="7"/>
      <c r="ME696" s="7"/>
    </row>
    <row r="697" spans="11:343" x14ac:dyDescent="0.2">
      <c r="K697" s="7"/>
      <c r="ME697" s="7"/>
    </row>
    <row r="698" spans="11:343" x14ac:dyDescent="0.2">
      <c r="K698" s="7"/>
      <c r="ME698" s="7"/>
    </row>
    <row r="699" spans="11:343" x14ac:dyDescent="0.2">
      <c r="K699" s="7"/>
      <c r="ME699" s="7"/>
    </row>
    <row r="700" spans="11:343" x14ac:dyDescent="0.2">
      <c r="K700" s="7"/>
      <c r="ME700" s="7"/>
    </row>
    <row r="701" spans="11:343" x14ac:dyDescent="0.2">
      <c r="K701" s="7"/>
      <c r="ME701" s="7"/>
    </row>
    <row r="702" spans="11:343" x14ac:dyDescent="0.2">
      <c r="K702" s="7"/>
      <c r="ME702" s="7"/>
    </row>
    <row r="703" spans="11:343" x14ac:dyDescent="0.2">
      <c r="K703" s="7"/>
      <c r="ME703" s="7"/>
    </row>
    <row r="704" spans="11:343" x14ac:dyDescent="0.2">
      <c r="K704" s="7"/>
      <c r="ME704" s="7"/>
    </row>
    <row r="705" spans="11:343" x14ac:dyDescent="0.2">
      <c r="K705" s="7"/>
      <c r="ME705" s="7"/>
    </row>
    <row r="706" spans="11:343" x14ac:dyDescent="0.2">
      <c r="K706" s="7"/>
      <c r="ME706" s="7"/>
    </row>
    <row r="707" spans="11:343" x14ac:dyDescent="0.2">
      <c r="K707" s="7"/>
      <c r="ME707" s="7"/>
    </row>
    <row r="708" spans="11:343" x14ac:dyDescent="0.2">
      <c r="K708" s="7"/>
      <c r="ME708" s="7"/>
    </row>
    <row r="709" spans="11:343" x14ac:dyDescent="0.2">
      <c r="K709" s="7"/>
      <c r="ME709" s="7"/>
    </row>
    <row r="710" spans="11:343" x14ac:dyDescent="0.2">
      <c r="K710" s="7"/>
      <c r="ME710" s="7"/>
    </row>
    <row r="711" spans="11:343" x14ac:dyDescent="0.2">
      <c r="K711" s="7"/>
      <c r="ME711" s="7"/>
    </row>
    <row r="712" spans="11:343" x14ac:dyDescent="0.2">
      <c r="K712" s="7"/>
      <c r="ME712" s="7"/>
    </row>
    <row r="713" spans="11:343" x14ac:dyDescent="0.2">
      <c r="ME713" s="7"/>
    </row>
    <row r="714" spans="11:343" x14ac:dyDescent="0.2">
      <c r="ME714" s="7"/>
    </row>
    <row r="715" spans="11:343" x14ac:dyDescent="0.2">
      <c r="ME715" s="7"/>
    </row>
    <row r="716" spans="11:343" x14ac:dyDescent="0.2">
      <c r="ME716" s="7"/>
    </row>
    <row r="717" spans="11:343" x14ac:dyDescent="0.2">
      <c r="ME717" s="7"/>
    </row>
    <row r="718" spans="11:343" x14ac:dyDescent="0.2">
      <c r="ME718" s="7"/>
    </row>
    <row r="719" spans="11:343" x14ac:dyDescent="0.2">
      <c r="ME719" s="7"/>
    </row>
    <row r="720" spans="11:343" x14ac:dyDescent="0.2">
      <c r="ME720" s="7"/>
    </row>
    <row r="721" spans="343:343" x14ac:dyDescent="0.2">
      <c r="ME721" s="7"/>
    </row>
    <row r="722" spans="343:343" x14ac:dyDescent="0.2">
      <c r="ME722" s="7"/>
    </row>
    <row r="723" spans="343:343" x14ac:dyDescent="0.2">
      <c r="ME723" s="7"/>
    </row>
  </sheetData>
  <sortState xmlns:xlrd2="http://schemas.microsoft.com/office/spreadsheetml/2017/richdata2" ref="MD254:OH592">
    <sortCondition descending="1" ref="MD254:MD59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7"/>
  </sheetPr>
  <dimension ref="B1:KZ368"/>
  <sheetViews>
    <sheetView zoomScale="70" zoomScaleNormal="70" zoomScalePageLayoutView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B8" sqref="B8"/>
    </sheetView>
  </sheetViews>
  <sheetFormatPr defaultColWidth="8.6640625" defaultRowHeight="15" outlineLevelRow="1" outlineLevelCol="1" x14ac:dyDescent="0.25"/>
  <cols>
    <col min="1" max="1" width="9.5" style="83" customWidth="1"/>
    <col min="2" max="2" width="63.1640625" style="83" customWidth="1"/>
    <col min="3" max="13" width="9.1640625" style="83" customWidth="1" outlineLevel="1"/>
    <col min="14" max="14" width="12.1640625" style="83" customWidth="1" outlineLevel="1"/>
    <col min="15" max="23" width="13" style="83" bestFit="1" customWidth="1"/>
    <col min="24" max="26" width="13.1640625" style="83" bestFit="1" customWidth="1"/>
    <col min="27" max="35" width="13" style="83" bestFit="1" customWidth="1"/>
    <col min="36" max="36" width="13.1640625" style="83" bestFit="1" customWidth="1"/>
    <col min="37" max="88" width="14.5" style="83" bestFit="1" customWidth="1"/>
    <col min="89" max="89" width="21" style="83" bestFit="1" customWidth="1"/>
    <col min="90" max="134" width="17" style="83" bestFit="1" customWidth="1"/>
    <col min="135" max="135" width="21.6640625" style="83" bestFit="1" customWidth="1"/>
    <col min="136" max="136" width="20" style="83" bestFit="1" customWidth="1"/>
    <col min="137" max="138" width="21.6640625" style="83" bestFit="1" customWidth="1"/>
    <col min="139" max="139" width="20" style="83" bestFit="1" customWidth="1"/>
    <col min="140" max="142" width="21.6640625" style="83" bestFit="1" customWidth="1"/>
    <col min="143" max="145" width="21.5" style="83" bestFit="1" customWidth="1"/>
    <col min="146" max="146" width="21.6640625" style="83" bestFit="1" customWidth="1"/>
    <col min="147" max="147" width="21.5" style="83" bestFit="1" customWidth="1"/>
    <col min="148" max="148" width="20" style="83" bestFit="1" customWidth="1"/>
    <col min="149" max="158" width="21.6640625" style="83" bestFit="1" customWidth="1"/>
    <col min="159" max="160" width="20" style="83" bestFit="1" customWidth="1"/>
    <col min="161" max="162" width="21.6640625" style="83" bestFit="1" customWidth="1"/>
    <col min="163" max="163" width="20" style="83" bestFit="1" customWidth="1"/>
    <col min="164" max="175" width="21.6640625" style="83" bestFit="1" customWidth="1"/>
    <col min="176" max="176" width="21.5" style="83" bestFit="1" customWidth="1"/>
    <col min="177" max="177" width="21.6640625" style="83" bestFit="1" customWidth="1"/>
    <col min="178" max="178" width="20" style="83" bestFit="1" customWidth="1"/>
    <col min="179" max="180" width="21.6640625" style="83" bestFit="1" customWidth="1"/>
    <col min="181" max="182" width="21.5" style="83" bestFit="1" customWidth="1"/>
    <col min="183" max="192" width="21.6640625" style="83" bestFit="1" customWidth="1"/>
    <col min="193" max="193" width="23.1640625" style="83" bestFit="1" customWidth="1"/>
    <col min="194" max="194" width="21.5" style="83" bestFit="1" customWidth="1"/>
    <col min="195" max="195" width="24.5" style="83" bestFit="1" customWidth="1"/>
    <col min="196" max="200" width="23.5" style="83" bestFit="1" customWidth="1"/>
    <col min="201" max="206" width="23.1640625" style="83" bestFit="1" customWidth="1"/>
    <col min="207" max="208" width="22" style="83" bestFit="1" customWidth="1"/>
    <col min="209" max="209" width="23.1640625" style="83" bestFit="1" customWidth="1"/>
    <col min="210" max="216" width="22" style="83" bestFit="1" customWidth="1"/>
    <col min="217" max="217" width="27" style="83" bestFit="1" customWidth="1"/>
    <col min="218" max="218" width="23.83203125" style="83" bestFit="1" customWidth="1"/>
    <col min="219" max="228" width="22" style="83" bestFit="1" customWidth="1"/>
    <col min="229" max="229" width="23.1640625" style="83" bestFit="1" customWidth="1"/>
    <col min="230" max="235" width="22" style="83" bestFit="1" customWidth="1"/>
    <col min="236" max="236" width="29.6640625" style="83" bestFit="1" customWidth="1"/>
    <col min="237" max="240" width="22" style="83" bestFit="1" customWidth="1"/>
    <col min="241" max="241" width="23.1640625" style="83" bestFit="1" customWidth="1"/>
    <col min="242" max="246" width="22" style="83" bestFit="1" customWidth="1"/>
    <col min="247" max="247" width="21.1640625" style="83" customWidth="1"/>
    <col min="248" max="248" width="22.1640625" style="83" bestFit="1" customWidth="1"/>
    <col min="249" max="249" width="25.5" style="83" bestFit="1" customWidth="1"/>
    <col min="250" max="250" width="22.1640625" style="83" bestFit="1" customWidth="1"/>
    <col min="251" max="255" width="23.5" style="83" bestFit="1" customWidth="1"/>
    <col min="256" max="257" width="25.5" style="83" bestFit="1" customWidth="1"/>
    <col min="258" max="258" width="26.5" style="83" bestFit="1" customWidth="1"/>
    <col min="259" max="259" width="22.1640625" style="83" bestFit="1" customWidth="1"/>
    <col min="260" max="260" width="24.1640625" style="83" bestFit="1" customWidth="1"/>
    <col min="261" max="261" width="27.5" style="83" bestFit="1" customWidth="1"/>
    <col min="262" max="262" width="24.1640625" style="83" bestFit="1" customWidth="1"/>
    <col min="263" max="263" width="24.6640625" style="83" bestFit="1" customWidth="1"/>
    <col min="264" max="264" width="26" style="83" bestFit="1" customWidth="1"/>
    <col min="265" max="265" width="23.83203125" style="83" bestFit="1" customWidth="1"/>
    <col min="266" max="267" width="25.5" style="83" bestFit="1" customWidth="1"/>
    <col min="268" max="268" width="31.1640625" style="83" bestFit="1" customWidth="1"/>
    <col min="269" max="269" width="25.1640625" style="83" bestFit="1" customWidth="1"/>
    <col min="270" max="271" width="26.5" style="83" bestFit="1" customWidth="1"/>
    <col min="272" max="272" width="29.1640625" style="83" bestFit="1" customWidth="1"/>
    <col min="273" max="273" width="27.5" style="83" customWidth="1"/>
    <col min="274" max="274" width="34.1640625" style="83" bestFit="1" customWidth="1"/>
    <col min="275" max="275" width="29" style="83" bestFit="1" customWidth="1"/>
    <col min="276" max="277" width="35.6640625" style="83" bestFit="1" customWidth="1"/>
    <col min="278" max="280" width="30.5" style="83" bestFit="1" customWidth="1"/>
    <col min="281" max="281" width="32" style="83" bestFit="1" customWidth="1"/>
    <col min="282" max="282" width="30.5" style="83" bestFit="1" customWidth="1"/>
    <col min="283" max="283" width="32" style="83" bestFit="1" customWidth="1"/>
    <col min="284" max="288" width="32.6640625" style="83" bestFit="1" customWidth="1"/>
    <col min="289" max="289" width="32" style="83" bestFit="1" customWidth="1"/>
    <col min="290" max="290" width="36" style="83" bestFit="1" customWidth="1"/>
    <col min="291" max="291" width="35.1640625" style="83" bestFit="1" customWidth="1"/>
    <col min="292" max="292" width="36.1640625" style="83" bestFit="1" customWidth="1"/>
    <col min="293" max="293" width="31" style="83" customWidth="1"/>
    <col min="294" max="294" width="21.1640625" style="83" customWidth="1"/>
    <col min="295" max="295" width="36" style="83" bestFit="1" customWidth="1"/>
    <col min="296" max="296" width="32.1640625" style="83" bestFit="1" customWidth="1"/>
    <col min="297" max="297" width="30.5" style="83" bestFit="1" customWidth="1"/>
    <col min="298" max="298" width="36" style="83" bestFit="1" customWidth="1"/>
    <col min="299" max="300" width="30.5" style="83" bestFit="1" customWidth="1"/>
    <col min="301" max="301" width="36" style="83" bestFit="1" customWidth="1"/>
    <col min="302" max="302" width="39" style="83" bestFit="1" customWidth="1"/>
    <col min="303" max="307" width="37.5" style="83" bestFit="1" customWidth="1"/>
    <col min="308" max="308" width="41.83203125" style="83" customWidth="1"/>
    <col min="309" max="309" width="37.5" style="83" bestFit="1" customWidth="1"/>
    <col min="310" max="310" width="38" style="83" customWidth="1"/>
    <col min="311" max="312" width="30.1640625" style="83" customWidth="1"/>
    <col min="313" max="16384" width="8.6640625" style="83"/>
  </cols>
  <sheetData>
    <row r="1" spans="2:312" x14ac:dyDescent="0.25">
      <c r="B1" s="149" t="s">
        <v>1168</v>
      </c>
      <c r="C1" s="149">
        <v>1</v>
      </c>
      <c r="D1" s="149">
        <v>2</v>
      </c>
      <c r="E1" s="149">
        <v>3</v>
      </c>
      <c r="F1" s="149">
        <v>4</v>
      </c>
      <c r="G1" s="149">
        <v>5</v>
      </c>
      <c r="H1" s="149">
        <v>6</v>
      </c>
      <c r="I1" s="149">
        <v>7</v>
      </c>
      <c r="J1" s="149">
        <v>8</v>
      </c>
      <c r="K1" s="149">
        <v>9</v>
      </c>
      <c r="L1" s="149">
        <v>10</v>
      </c>
      <c r="M1" s="149">
        <v>11</v>
      </c>
      <c r="N1" s="149">
        <v>12</v>
      </c>
      <c r="O1" s="149">
        <v>1</v>
      </c>
      <c r="P1" s="149">
        <f t="shared" ref="P1:Z1" si="0">D1</f>
        <v>2</v>
      </c>
      <c r="Q1" s="149">
        <f t="shared" si="0"/>
        <v>3</v>
      </c>
      <c r="R1" s="149">
        <f t="shared" si="0"/>
        <v>4</v>
      </c>
      <c r="S1" s="149">
        <f t="shared" si="0"/>
        <v>5</v>
      </c>
      <c r="T1" s="149">
        <f t="shared" si="0"/>
        <v>6</v>
      </c>
      <c r="U1" s="149">
        <f t="shared" si="0"/>
        <v>7</v>
      </c>
      <c r="V1" s="149">
        <f t="shared" si="0"/>
        <v>8</v>
      </c>
      <c r="W1" s="149">
        <f t="shared" si="0"/>
        <v>9</v>
      </c>
      <c r="X1" s="149">
        <f t="shared" si="0"/>
        <v>10</v>
      </c>
      <c r="Y1" s="149">
        <f t="shared" si="0"/>
        <v>11</v>
      </c>
      <c r="Z1" s="149">
        <f t="shared" si="0"/>
        <v>12</v>
      </c>
      <c r="AA1" s="149">
        <f t="shared" ref="AA1:AL1" si="1">O1</f>
        <v>1</v>
      </c>
      <c r="AB1" s="149">
        <f t="shared" si="1"/>
        <v>2</v>
      </c>
      <c r="AC1" s="149">
        <f t="shared" si="1"/>
        <v>3</v>
      </c>
      <c r="AD1" s="149">
        <f t="shared" si="1"/>
        <v>4</v>
      </c>
      <c r="AE1" s="149">
        <f t="shared" si="1"/>
        <v>5</v>
      </c>
      <c r="AF1" s="149">
        <f t="shared" si="1"/>
        <v>6</v>
      </c>
      <c r="AG1" s="149">
        <f t="shared" si="1"/>
        <v>7</v>
      </c>
      <c r="AH1" s="149">
        <f t="shared" si="1"/>
        <v>8</v>
      </c>
      <c r="AI1" s="149">
        <f t="shared" si="1"/>
        <v>9</v>
      </c>
      <c r="AJ1" s="149">
        <f t="shared" si="1"/>
        <v>10</v>
      </c>
      <c r="AK1" s="149">
        <f t="shared" si="1"/>
        <v>11</v>
      </c>
      <c r="AL1" s="149">
        <f t="shared" si="1"/>
        <v>12</v>
      </c>
      <c r="AM1" s="149">
        <f t="shared" ref="AM1:CX1" si="2">AA1</f>
        <v>1</v>
      </c>
      <c r="AN1" s="149">
        <f t="shared" si="2"/>
        <v>2</v>
      </c>
      <c r="AO1" s="149">
        <f t="shared" si="2"/>
        <v>3</v>
      </c>
      <c r="AP1" s="149">
        <f t="shared" si="2"/>
        <v>4</v>
      </c>
      <c r="AQ1" s="149">
        <f t="shared" si="2"/>
        <v>5</v>
      </c>
      <c r="AR1" s="149">
        <f t="shared" si="2"/>
        <v>6</v>
      </c>
      <c r="AS1" s="149">
        <f t="shared" si="2"/>
        <v>7</v>
      </c>
      <c r="AT1" s="149">
        <f t="shared" si="2"/>
        <v>8</v>
      </c>
      <c r="AU1" s="149">
        <f t="shared" si="2"/>
        <v>9</v>
      </c>
      <c r="AV1" s="149">
        <f t="shared" si="2"/>
        <v>10</v>
      </c>
      <c r="AW1" s="149">
        <f t="shared" si="2"/>
        <v>11</v>
      </c>
      <c r="AX1" s="149">
        <f t="shared" si="2"/>
        <v>12</v>
      </c>
      <c r="AY1" s="149">
        <f t="shared" si="2"/>
        <v>1</v>
      </c>
      <c r="AZ1" s="149">
        <f t="shared" si="2"/>
        <v>2</v>
      </c>
      <c r="BA1" s="149">
        <f t="shared" si="2"/>
        <v>3</v>
      </c>
      <c r="BB1" s="149">
        <f t="shared" si="2"/>
        <v>4</v>
      </c>
      <c r="BC1" s="149">
        <f t="shared" si="2"/>
        <v>5</v>
      </c>
      <c r="BD1" s="149">
        <f t="shared" si="2"/>
        <v>6</v>
      </c>
      <c r="BE1" s="149">
        <f t="shared" si="2"/>
        <v>7</v>
      </c>
      <c r="BF1" s="149">
        <f t="shared" si="2"/>
        <v>8</v>
      </c>
      <c r="BG1" s="149">
        <f t="shared" si="2"/>
        <v>9</v>
      </c>
      <c r="BH1" s="149">
        <f t="shared" si="2"/>
        <v>10</v>
      </c>
      <c r="BI1" s="149">
        <f t="shared" si="2"/>
        <v>11</v>
      </c>
      <c r="BJ1" s="149">
        <f t="shared" si="2"/>
        <v>12</v>
      </c>
      <c r="BK1" s="149">
        <f t="shared" si="2"/>
        <v>1</v>
      </c>
      <c r="BL1" s="149">
        <f t="shared" si="2"/>
        <v>2</v>
      </c>
      <c r="BM1" s="149">
        <f t="shared" si="2"/>
        <v>3</v>
      </c>
      <c r="BN1" s="149">
        <f t="shared" si="2"/>
        <v>4</v>
      </c>
      <c r="BO1" s="149">
        <f t="shared" si="2"/>
        <v>5</v>
      </c>
      <c r="BP1" s="149">
        <f t="shared" si="2"/>
        <v>6</v>
      </c>
      <c r="BQ1" s="149">
        <f t="shared" si="2"/>
        <v>7</v>
      </c>
      <c r="BR1" s="149">
        <f t="shared" si="2"/>
        <v>8</v>
      </c>
      <c r="BS1" s="149">
        <f t="shared" si="2"/>
        <v>9</v>
      </c>
      <c r="BT1" s="149">
        <f t="shared" si="2"/>
        <v>10</v>
      </c>
      <c r="BU1" s="149">
        <f t="shared" si="2"/>
        <v>11</v>
      </c>
      <c r="BV1" s="149">
        <f t="shared" si="2"/>
        <v>12</v>
      </c>
      <c r="BW1" s="149">
        <f t="shared" si="2"/>
        <v>1</v>
      </c>
      <c r="BX1" s="149">
        <f t="shared" si="2"/>
        <v>2</v>
      </c>
      <c r="BY1" s="149">
        <f t="shared" si="2"/>
        <v>3</v>
      </c>
      <c r="BZ1" s="149">
        <f t="shared" si="2"/>
        <v>4</v>
      </c>
      <c r="CA1" s="149">
        <f t="shared" si="2"/>
        <v>5</v>
      </c>
      <c r="CB1" s="149">
        <f t="shared" si="2"/>
        <v>6</v>
      </c>
      <c r="CC1" s="149">
        <f t="shared" si="2"/>
        <v>7</v>
      </c>
      <c r="CD1" s="149">
        <f t="shared" si="2"/>
        <v>8</v>
      </c>
      <c r="CE1" s="149">
        <f t="shared" si="2"/>
        <v>9</v>
      </c>
      <c r="CF1" s="149">
        <f t="shared" si="2"/>
        <v>10</v>
      </c>
      <c r="CG1" s="149">
        <f t="shared" si="2"/>
        <v>11</v>
      </c>
      <c r="CH1" s="149">
        <f t="shared" si="2"/>
        <v>12</v>
      </c>
      <c r="CI1" s="149">
        <f t="shared" si="2"/>
        <v>1</v>
      </c>
      <c r="CJ1" s="149">
        <f t="shared" si="2"/>
        <v>2</v>
      </c>
      <c r="CK1" s="149">
        <f t="shared" si="2"/>
        <v>3</v>
      </c>
      <c r="CL1" s="149">
        <f t="shared" si="2"/>
        <v>4</v>
      </c>
      <c r="CM1" s="149">
        <f t="shared" si="2"/>
        <v>5</v>
      </c>
      <c r="CN1" s="149">
        <f t="shared" si="2"/>
        <v>6</v>
      </c>
      <c r="CO1" s="149">
        <f t="shared" si="2"/>
        <v>7</v>
      </c>
      <c r="CP1" s="149">
        <f t="shared" si="2"/>
        <v>8</v>
      </c>
      <c r="CQ1" s="149">
        <f t="shared" si="2"/>
        <v>9</v>
      </c>
      <c r="CR1" s="149">
        <f t="shared" si="2"/>
        <v>10</v>
      </c>
      <c r="CS1" s="149">
        <f t="shared" si="2"/>
        <v>11</v>
      </c>
      <c r="CT1" s="149">
        <f t="shared" si="2"/>
        <v>12</v>
      </c>
      <c r="CU1" s="149">
        <f t="shared" si="2"/>
        <v>1</v>
      </c>
      <c r="CV1" s="149">
        <f t="shared" si="2"/>
        <v>2</v>
      </c>
      <c r="CW1" s="149">
        <f t="shared" si="2"/>
        <v>3</v>
      </c>
      <c r="CX1" s="149">
        <f t="shared" si="2"/>
        <v>4</v>
      </c>
      <c r="CY1" s="149">
        <f t="shared" ref="CY1:FJ1" si="3">CM1</f>
        <v>5</v>
      </c>
      <c r="CZ1" s="149">
        <f t="shared" si="3"/>
        <v>6</v>
      </c>
      <c r="DA1" s="149">
        <f t="shared" si="3"/>
        <v>7</v>
      </c>
      <c r="DB1" s="149">
        <f t="shared" si="3"/>
        <v>8</v>
      </c>
      <c r="DC1" s="149">
        <f t="shared" si="3"/>
        <v>9</v>
      </c>
      <c r="DD1" s="149">
        <f t="shared" si="3"/>
        <v>10</v>
      </c>
      <c r="DE1" s="149">
        <f t="shared" si="3"/>
        <v>11</v>
      </c>
      <c r="DF1" s="149">
        <f t="shared" si="3"/>
        <v>12</v>
      </c>
      <c r="DG1" s="149">
        <f t="shared" si="3"/>
        <v>1</v>
      </c>
      <c r="DH1" s="149">
        <f t="shared" si="3"/>
        <v>2</v>
      </c>
      <c r="DI1" s="149">
        <f t="shared" si="3"/>
        <v>3</v>
      </c>
      <c r="DJ1" s="149">
        <f t="shared" si="3"/>
        <v>4</v>
      </c>
      <c r="DK1" s="149">
        <f t="shared" si="3"/>
        <v>5</v>
      </c>
      <c r="DL1" s="149">
        <f t="shared" si="3"/>
        <v>6</v>
      </c>
      <c r="DM1" s="149">
        <f t="shared" si="3"/>
        <v>7</v>
      </c>
      <c r="DN1" s="149">
        <f t="shared" si="3"/>
        <v>8</v>
      </c>
      <c r="DO1" s="149">
        <f t="shared" si="3"/>
        <v>9</v>
      </c>
      <c r="DP1" s="149">
        <f t="shared" si="3"/>
        <v>10</v>
      </c>
      <c r="DQ1" s="149">
        <f t="shared" si="3"/>
        <v>11</v>
      </c>
      <c r="DR1" s="149">
        <f t="shared" si="3"/>
        <v>12</v>
      </c>
      <c r="DS1" s="149">
        <f t="shared" si="3"/>
        <v>1</v>
      </c>
      <c r="DT1" s="149">
        <f t="shared" si="3"/>
        <v>2</v>
      </c>
      <c r="DU1" s="149">
        <f t="shared" si="3"/>
        <v>3</v>
      </c>
      <c r="DV1" s="149">
        <f t="shared" si="3"/>
        <v>4</v>
      </c>
      <c r="DW1" s="149">
        <f t="shared" si="3"/>
        <v>5</v>
      </c>
      <c r="DX1" s="149">
        <f t="shared" si="3"/>
        <v>6</v>
      </c>
      <c r="DY1" s="149">
        <f t="shared" si="3"/>
        <v>7</v>
      </c>
      <c r="DZ1" s="149">
        <f t="shared" si="3"/>
        <v>8</v>
      </c>
      <c r="EA1" s="149">
        <f t="shared" si="3"/>
        <v>9</v>
      </c>
      <c r="EB1" s="149">
        <f t="shared" si="3"/>
        <v>10</v>
      </c>
      <c r="EC1" s="149">
        <f t="shared" si="3"/>
        <v>11</v>
      </c>
      <c r="ED1" s="149">
        <f t="shared" si="3"/>
        <v>12</v>
      </c>
      <c r="EE1" s="149">
        <f t="shared" si="3"/>
        <v>1</v>
      </c>
      <c r="EF1" s="149">
        <f t="shared" si="3"/>
        <v>2</v>
      </c>
      <c r="EG1" s="149">
        <f t="shared" si="3"/>
        <v>3</v>
      </c>
      <c r="EH1" s="149">
        <f t="shared" si="3"/>
        <v>4</v>
      </c>
      <c r="EI1" s="149">
        <f t="shared" si="3"/>
        <v>5</v>
      </c>
      <c r="EJ1" s="149">
        <f t="shared" si="3"/>
        <v>6</v>
      </c>
      <c r="EK1" s="149">
        <f t="shared" si="3"/>
        <v>7</v>
      </c>
      <c r="EL1" s="149">
        <f t="shared" si="3"/>
        <v>8</v>
      </c>
      <c r="EM1" s="149">
        <f t="shared" si="3"/>
        <v>9</v>
      </c>
      <c r="EN1" s="149">
        <f t="shared" si="3"/>
        <v>10</v>
      </c>
      <c r="EO1" s="149">
        <f t="shared" si="3"/>
        <v>11</v>
      </c>
      <c r="EP1" s="149">
        <f t="shared" si="3"/>
        <v>12</v>
      </c>
      <c r="EQ1" s="149">
        <f t="shared" si="3"/>
        <v>1</v>
      </c>
      <c r="ER1" s="149">
        <f t="shared" si="3"/>
        <v>2</v>
      </c>
      <c r="ES1" s="149">
        <f t="shared" si="3"/>
        <v>3</v>
      </c>
      <c r="ET1" s="149">
        <f t="shared" si="3"/>
        <v>4</v>
      </c>
      <c r="EU1" s="149">
        <f t="shared" si="3"/>
        <v>5</v>
      </c>
      <c r="EV1" s="149">
        <f t="shared" si="3"/>
        <v>6</v>
      </c>
      <c r="EW1" s="149">
        <f t="shared" si="3"/>
        <v>7</v>
      </c>
      <c r="EX1" s="149">
        <f t="shared" si="3"/>
        <v>8</v>
      </c>
      <c r="EY1" s="149">
        <f t="shared" si="3"/>
        <v>9</v>
      </c>
      <c r="EZ1" s="149">
        <f t="shared" si="3"/>
        <v>10</v>
      </c>
      <c r="FA1" s="149">
        <f t="shared" si="3"/>
        <v>11</v>
      </c>
      <c r="FB1" s="149">
        <f t="shared" si="3"/>
        <v>12</v>
      </c>
      <c r="FC1" s="149">
        <f t="shared" si="3"/>
        <v>1</v>
      </c>
      <c r="FD1" s="149">
        <f t="shared" si="3"/>
        <v>2</v>
      </c>
      <c r="FE1" s="149">
        <f t="shared" si="3"/>
        <v>3</v>
      </c>
      <c r="FF1" s="149">
        <f t="shared" si="3"/>
        <v>4</v>
      </c>
      <c r="FG1" s="149">
        <f t="shared" si="3"/>
        <v>5</v>
      </c>
      <c r="FH1" s="149">
        <f t="shared" si="3"/>
        <v>6</v>
      </c>
      <c r="FI1" s="149">
        <f t="shared" si="3"/>
        <v>7</v>
      </c>
      <c r="FJ1" s="149">
        <f t="shared" si="3"/>
        <v>8</v>
      </c>
      <c r="FK1" s="149">
        <f t="shared" ref="FK1:HV1" si="4">EY1</f>
        <v>9</v>
      </c>
      <c r="FL1" s="149">
        <f t="shared" si="4"/>
        <v>10</v>
      </c>
      <c r="FM1" s="149">
        <f t="shared" si="4"/>
        <v>11</v>
      </c>
      <c r="FN1" s="149">
        <f t="shared" si="4"/>
        <v>12</v>
      </c>
      <c r="FO1" s="149">
        <f t="shared" si="4"/>
        <v>1</v>
      </c>
      <c r="FP1" s="149">
        <f t="shared" si="4"/>
        <v>2</v>
      </c>
      <c r="FQ1" s="149">
        <f t="shared" si="4"/>
        <v>3</v>
      </c>
      <c r="FR1" s="149">
        <f t="shared" si="4"/>
        <v>4</v>
      </c>
      <c r="FS1" s="149">
        <f t="shared" si="4"/>
        <v>5</v>
      </c>
      <c r="FT1" s="149">
        <f t="shared" si="4"/>
        <v>6</v>
      </c>
      <c r="FU1" s="149">
        <f t="shared" si="4"/>
        <v>7</v>
      </c>
      <c r="FV1" s="149">
        <f t="shared" si="4"/>
        <v>8</v>
      </c>
      <c r="FW1" s="149">
        <f t="shared" si="4"/>
        <v>9</v>
      </c>
      <c r="FX1" s="149">
        <f t="shared" si="4"/>
        <v>10</v>
      </c>
      <c r="FY1" s="149">
        <f t="shared" si="4"/>
        <v>11</v>
      </c>
      <c r="FZ1" s="149">
        <f t="shared" si="4"/>
        <v>12</v>
      </c>
      <c r="GA1" s="149">
        <f t="shared" si="4"/>
        <v>1</v>
      </c>
      <c r="GB1" s="149">
        <f t="shared" si="4"/>
        <v>2</v>
      </c>
      <c r="GC1" s="149">
        <f t="shared" si="4"/>
        <v>3</v>
      </c>
      <c r="GD1" s="149">
        <f t="shared" si="4"/>
        <v>4</v>
      </c>
      <c r="GE1" s="149">
        <f t="shared" si="4"/>
        <v>5</v>
      </c>
      <c r="GF1" s="149">
        <f t="shared" si="4"/>
        <v>6</v>
      </c>
      <c r="GG1" s="149">
        <f t="shared" si="4"/>
        <v>7</v>
      </c>
      <c r="GH1" s="149">
        <f t="shared" si="4"/>
        <v>8</v>
      </c>
      <c r="GI1" s="149">
        <f t="shared" si="4"/>
        <v>9</v>
      </c>
      <c r="GJ1" s="149">
        <f t="shared" si="4"/>
        <v>10</v>
      </c>
      <c r="GK1" s="149">
        <f t="shared" si="4"/>
        <v>11</v>
      </c>
      <c r="GL1" s="149">
        <f t="shared" si="4"/>
        <v>12</v>
      </c>
      <c r="GM1" s="149">
        <f t="shared" si="4"/>
        <v>1</v>
      </c>
      <c r="GN1" s="149">
        <f t="shared" si="4"/>
        <v>2</v>
      </c>
      <c r="GO1" s="149">
        <f t="shared" si="4"/>
        <v>3</v>
      </c>
      <c r="GP1" s="149">
        <f t="shared" si="4"/>
        <v>4</v>
      </c>
      <c r="GQ1" s="149">
        <f t="shared" si="4"/>
        <v>5</v>
      </c>
      <c r="GR1" s="149">
        <f t="shared" si="4"/>
        <v>6</v>
      </c>
      <c r="GS1" s="149">
        <f t="shared" si="4"/>
        <v>7</v>
      </c>
      <c r="GT1" s="149">
        <f t="shared" si="4"/>
        <v>8</v>
      </c>
      <c r="GU1" s="149">
        <f t="shared" si="4"/>
        <v>9</v>
      </c>
      <c r="GV1" s="149">
        <f t="shared" si="4"/>
        <v>10</v>
      </c>
      <c r="GW1" s="149">
        <f t="shared" si="4"/>
        <v>11</v>
      </c>
      <c r="GX1" s="149">
        <f t="shared" si="4"/>
        <v>12</v>
      </c>
      <c r="GY1" s="149">
        <f t="shared" si="4"/>
        <v>1</v>
      </c>
      <c r="GZ1" s="149">
        <f t="shared" si="4"/>
        <v>2</v>
      </c>
      <c r="HA1" s="149">
        <f t="shared" si="4"/>
        <v>3</v>
      </c>
      <c r="HB1" s="149">
        <f t="shared" si="4"/>
        <v>4</v>
      </c>
      <c r="HC1" s="149">
        <f t="shared" si="4"/>
        <v>5</v>
      </c>
      <c r="HD1" s="149">
        <f t="shared" si="4"/>
        <v>6</v>
      </c>
      <c r="HE1" s="149">
        <f t="shared" si="4"/>
        <v>7</v>
      </c>
      <c r="HF1" s="149">
        <f t="shared" si="4"/>
        <v>8</v>
      </c>
      <c r="HG1" s="149">
        <f t="shared" si="4"/>
        <v>9</v>
      </c>
      <c r="HH1" s="149">
        <f t="shared" si="4"/>
        <v>10</v>
      </c>
      <c r="HI1" s="149">
        <f t="shared" si="4"/>
        <v>11</v>
      </c>
      <c r="HJ1" s="149">
        <f t="shared" si="4"/>
        <v>12</v>
      </c>
      <c r="HK1" s="149">
        <f t="shared" si="4"/>
        <v>1</v>
      </c>
      <c r="HL1" s="149">
        <f t="shared" si="4"/>
        <v>2</v>
      </c>
      <c r="HM1" s="149">
        <f t="shared" si="4"/>
        <v>3</v>
      </c>
      <c r="HN1" s="149">
        <f t="shared" si="4"/>
        <v>4</v>
      </c>
      <c r="HO1" s="149">
        <f t="shared" si="4"/>
        <v>5</v>
      </c>
      <c r="HP1" s="149">
        <f t="shared" si="4"/>
        <v>6</v>
      </c>
      <c r="HQ1" s="149">
        <f t="shared" si="4"/>
        <v>7</v>
      </c>
      <c r="HR1" s="149">
        <f t="shared" si="4"/>
        <v>8</v>
      </c>
      <c r="HS1" s="149">
        <f t="shared" si="4"/>
        <v>9</v>
      </c>
      <c r="HT1" s="149">
        <f t="shared" si="4"/>
        <v>10</v>
      </c>
      <c r="HU1" s="149">
        <f t="shared" si="4"/>
        <v>11</v>
      </c>
      <c r="HV1" s="149">
        <f t="shared" si="4"/>
        <v>12</v>
      </c>
      <c r="HW1" s="149">
        <f t="shared" ref="HW1:JG1" si="5">HK1</f>
        <v>1</v>
      </c>
      <c r="HX1" s="149">
        <f t="shared" si="5"/>
        <v>2</v>
      </c>
      <c r="HY1" s="149">
        <f t="shared" si="5"/>
        <v>3</v>
      </c>
      <c r="HZ1" s="149">
        <f t="shared" si="5"/>
        <v>4</v>
      </c>
      <c r="IA1" s="149">
        <f t="shared" si="5"/>
        <v>5</v>
      </c>
      <c r="IB1" s="149">
        <f t="shared" si="5"/>
        <v>6</v>
      </c>
      <c r="IC1" s="149">
        <f t="shared" si="5"/>
        <v>7</v>
      </c>
      <c r="ID1" s="149">
        <f t="shared" si="5"/>
        <v>8</v>
      </c>
      <c r="IE1" s="149">
        <f t="shared" si="5"/>
        <v>9</v>
      </c>
      <c r="IF1" s="149">
        <f t="shared" si="5"/>
        <v>10</v>
      </c>
      <c r="IG1" s="149">
        <f t="shared" si="5"/>
        <v>11</v>
      </c>
      <c r="IH1" s="149">
        <f t="shared" si="5"/>
        <v>12</v>
      </c>
      <c r="II1" s="149">
        <f t="shared" si="5"/>
        <v>1</v>
      </c>
      <c r="IJ1" s="149">
        <f t="shared" si="5"/>
        <v>2</v>
      </c>
      <c r="IK1" s="149">
        <f t="shared" si="5"/>
        <v>3</v>
      </c>
      <c r="IL1" s="149">
        <f t="shared" si="5"/>
        <v>4</v>
      </c>
      <c r="IM1" s="149">
        <f t="shared" si="5"/>
        <v>5</v>
      </c>
      <c r="IN1" s="149">
        <f t="shared" si="5"/>
        <v>6</v>
      </c>
      <c r="IO1" s="149">
        <f t="shared" si="5"/>
        <v>7</v>
      </c>
      <c r="IP1" s="149">
        <f t="shared" si="5"/>
        <v>8</v>
      </c>
      <c r="IQ1" s="149">
        <f t="shared" si="5"/>
        <v>9</v>
      </c>
      <c r="IR1" s="149">
        <f t="shared" si="5"/>
        <v>10</v>
      </c>
      <c r="IS1" s="149">
        <f t="shared" si="5"/>
        <v>11</v>
      </c>
      <c r="IT1" s="149">
        <f t="shared" si="5"/>
        <v>12</v>
      </c>
      <c r="IU1" s="149">
        <f t="shared" si="5"/>
        <v>1</v>
      </c>
      <c r="IV1" s="149">
        <f t="shared" si="5"/>
        <v>2</v>
      </c>
      <c r="IW1" s="149">
        <f t="shared" si="5"/>
        <v>3</v>
      </c>
      <c r="IX1" s="149">
        <f t="shared" si="5"/>
        <v>4</v>
      </c>
      <c r="IY1" s="149">
        <f t="shared" si="5"/>
        <v>5</v>
      </c>
      <c r="IZ1" s="149">
        <f t="shared" si="5"/>
        <v>6</v>
      </c>
      <c r="JA1" s="149">
        <f t="shared" si="5"/>
        <v>7</v>
      </c>
      <c r="JB1" s="149">
        <f t="shared" si="5"/>
        <v>8</v>
      </c>
      <c r="JC1" s="149">
        <f t="shared" si="5"/>
        <v>9</v>
      </c>
      <c r="JD1" s="149">
        <f t="shared" si="5"/>
        <v>10</v>
      </c>
      <c r="JE1" s="149">
        <f t="shared" si="5"/>
        <v>11</v>
      </c>
      <c r="JF1" s="149">
        <f t="shared" si="5"/>
        <v>12</v>
      </c>
      <c r="JG1" s="149">
        <f t="shared" si="5"/>
        <v>1</v>
      </c>
      <c r="JH1" s="149">
        <f t="shared" ref="JH1" si="6">IV1</f>
        <v>2</v>
      </c>
      <c r="JI1" s="149">
        <f t="shared" ref="JI1" si="7">IW1</f>
        <v>3</v>
      </c>
      <c r="JJ1" s="149">
        <f t="shared" ref="JJ1" si="8">IX1</f>
        <v>4</v>
      </c>
      <c r="JK1" s="149">
        <f t="shared" ref="JK1" si="9">IY1</f>
        <v>5</v>
      </c>
      <c r="JL1" s="149">
        <f t="shared" ref="JL1" si="10">IZ1</f>
        <v>6</v>
      </c>
      <c r="JM1" s="149">
        <f t="shared" ref="JM1" si="11">JA1</f>
        <v>7</v>
      </c>
      <c r="JN1" s="149">
        <f t="shared" ref="JN1" si="12">JB1</f>
        <v>8</v>
      </c>
      <c r="JO1" s="149">
        <f t="shared" ref="JO1" si="13">JC1</f>
        <v>9</v>
      </c>
      <c r="JP1" s="149">
        <f t="shared" ref="JP1" si="14">JD1</f>
        <v>10</v>
      </c>
      <c r="JQ1" s="149">
        <f t="shared" ref="JQ1" si="15">JE1</f>
        <v>11</v>
      </c>
      <c r="JR1" s="149">
        <f t="shared" ref="JR1" si="16">JF1</f>
        <v>12</v>
      </c>
      <c r="JS1" s="149">
        <f t="shared" ref="JS1" si="17">JG1</f>
        <v>1</v>
      </c>
      <c r="JT1" s="149">
        <f t="shared" ref="JT1" si="18">JH1</f>
        <v>2</v>
      </c>
      <c r="JU1" s="149">
        <f t="shared" ref="JU1" si="19">JI1</f>
        <v>3</v>
      </c>
      <c r="JV1" s="149">
        <f t="shared" ref="JV1" si="20">JJ1</f>
        <v>4</v>
      </c>
      <c r="JW1" s="149">
        <f t="shared" ref="JW1" si="21">JK1</f>
        <v>5</v>
      </c>
      <c r="JX1" s="149">
        <f t="shared" ref="JX1" si="22">JL1</f>
        <v>6</v>
      </c>
      <c r="JY1" s="149">
        <f t="shared" ref="JY1" si="23">JM1</f>
        <v>7</v>
      </c>
      <c r="JZ1" s="149">
        <f t="shared" ref="JZ1" si="24">JN1</f>
        <v>8</v>
      </c>
      <c r="KA1" s="149">
        <f t="shared" ref="KA1" si="25">JO1</f>
        <v>9</v>
      </c>
      <c r="KB1" s="149">
        <f t="shared" ref="KB1" si="26">JP1</f>
        <v>10</v>
      </c>
      <c r="KC1" s="149">
        <f t="shared" ref="KC1" si="27">JQ1</f>
        <v>11</v>
      </c>
      <c r="KD1" s="149">
        <f t="shared" ref="KD1" si="28">JR1</f>
        <v>12</v>
      </c>
      <c r="KE1" s="149">
        <f t="shared" ref="KE1" si="29">JS1</f>
        <v>1</v>
      </c>
      <c r="KF1" s="149">
        <f t="shared" ref="KF1:KG1" si="30">JT1</f>
        <v>2</v>
      </c>
      <c r="KG1" s="149">
        <f t="shared" si="30"/>
        <v>3</v>
      </c>
      <c r="KH1" s="149">
        <f t="shared" ref="KH1" si="31">JV1</f>
        <v>4</v>
      </c>
      <c r="KI1" s="149">
        <f t="shared" ref="KI1" si="32">JW1</f>
        <v>5</v>
      </c>
      <c r="KJ1" s="149">
        <f t="shared" ref="KJ1" si="33">JX1</f>
        <v>6</v>
      </c>
      <c r="KK1" s="149">
        <f t="shared" ref="KK1" si="34">JY1</f>
        <v>7</v>
      </c>
      <c r="KL1" s="149">
        <f t="shared" ref="KL1" si="35">JZ1</f>
        <v>8</v>
      </c>
      <c r="KM1" s="149">
        <f t="shared" ref="KM1" si="36">KA1</f>
        <v>9</v>
      </c>
      <c r="KN1" s="149">
        <f t="shared" ref="KN1" si="37">KB1</f>
        <v>10</v>
      </c>
      <c r="KO1" s="149">
        <f t="shared" ref="KO1" si="38">KC1</f>
        <v>11</v>
      </c>
      <c r="KP1" s="149">
        <f t="shared" ref="KP1" si="39">KD1</f>
        <v>12</v>
      </c>
      <c r="KQ1" s="149">
        <f t="shared" ref="KQ1" si="40">KE1</f>
        <v>1</v>
      </c>
      <c r="KR1" s="149">
        <f t="shared" ref="KR1" si="41">KF1</f>
        <v>2</v>
      </c>
      <c r="KS1" s="149">
        <f t="shared" ref="KS1" si="42">KG1</f>
        <v>3</v>
      </c>
      <c r="KT1" s="149">
        <f t="shared" ref="KT1" si="43">KH1</f>
        <v>4</v>
      </c>
      <c r="KU1" s="149">
        <f t="shared" ref="KU1" si="44">KI1</f>
        <v>5</v>
      </c>
      <c r="KV1" s="149">
        <f t="shared" ref="KV1:KX1" si="45">KJ1</f>
        <v>6</v>
      </c>
      <c r="KW1" s="149">
        <f t="shared" si="45"/>
        <v>7</v>
      </c>
      <c r="KX1" s="149">
        <f t="shared" si="45"/>
        <v>8</v>
      </c>
      <c r="KY1" s="149">
        <f t="shared" ref="KY1" si="46">KM1</f>
        <v>9</v>
      </c>
      <c r="KZ1" s="149">
        <f t="shared" ref="KZ1" si="47">KN1</f>
        <v>10</v>
      </c>
    </row>
    <row r="2" spans="2:312" x14ac:dyDescent="0.25">
      <c r="B2" s="149" t="s">
        <v>1167</v>
      </c>
      <c r="C2" s="149">
        <v>1996</v>
      </c>
      <c r="D2" s="149">
        <v>1996</v>
      </c>
      <c r="E2" s="149">
        <v>1996</v>
      </c>
      <c r="F2" s="149">
        <v>1996</v>
      </c>
      <c r="G2" s="149">
        <v>1996</v>
      </c>
      <c r="H2" s="149">
        <v>1996</v>
      </c>
      <c r="I2" s="149">
        <v>1996</v>
      </c>
      <c r="J2" s="149">
        <v>1996</v>
      </c>
      <c r="K2" s="149">
        <v>1996</v>
      </c>
      <c r="L2" s="149">
        <v>1996</v>
      </c>
      <c r="M2" s="149">
        <v>1996</v>
      </c>
      <c r="N2" s="149">
        <v>1996</v>
      </c>
      <c r="O2" s="149">
        <v>1997</v>
      </c>
      <c r="P2" s="149">
        <f t="shared" ref="P2:Z2" si="48">D2+1</f>
        <v>1997</v>
      </c>
      <c r="Q2" s="149">
        <f t="shared" si="48"/>
        <v>1997</v>
      </c>
      <c r="R2" s="149">
        <f t="shared" si="48"/>
        <v>1997</v>
      </c>
      <c r="S2" s="149">
        <f t="shared" si="48"/>
        <v>1997</v>
      </c>
      <c r="T2" s="149">
        <f t="shared" si="48"/>
        <v>1997</v>
      </c>
      <c r="U2" s="149">
        <f t="shared" si="48"/>
        <v>1997</v>
      </c>
      <c r="V2" s="149">
        <f t="shared" si="48"/>
        <v>1997</v>
      </c>
      <c r="W2" s="149">
        <f t="shared" si="48"/>
        <v>1997</v>
      </c>
      <c r="X2" s="149">
        <f t="shared" si="48"/>
        <v>1997</v>
      </c>
      <c r="Y2" s="149">
        <f t="shared" si="48"/>
        <v>1997</v>
      </c>
      <c r="Z2" s="149">
        <f t="shared" si="48"/>
        <v>1997</v>
      </c>
      <c r="AA2" s="149">
        <f t="shared" ref="AA2:AL2" si="49">O2+1</f>
        <v>1998</v>
      </c>
      <c r="AB2" s="149">
        <f t="shared" si="49"/>
        <v>1998</v>
      </c>
      <c r="AC2" s="149">
        <f t="shared" si="49"/>
        <v>1998</v>
      </c>
      <c r="AD2" s="149">
        <f t="shared" si="49"/>
        <v>1998</v>
      </c>
      <c r="AE2" s="149">
        <f t="shared" si="49"/>
        <v>1998</v>
      </c>
      <c r="AF2" s="149">
        <f t="shared" si="49"/>
        <v>1998</v>
      </c>
      <c r="AG2" s="149">
        <f t="shared" si="49"/>
        <v>1998</v>
      </c>
      <c r="AH2" s="149">
        <f t="shared" si="49"/>
        <v>1998</v>
      </c>
      <c r="AI2" s="149">
        <f t="shared" si="49"/>
        <v>1998</v>
      </c>
      <c r="AJ2" s="149">
        <f t="shared" si="49"/>
        <v>1998</v>
      </c>
      <c r="AK2" s="149">
        <f t="shared" si="49"/>
        <v>1998</v>
      </c>
      <c r="AL2" s="149">
        <f t="shared" si="49"/>
        <v>1998</v>
      </c>
      <c r="AM2" s="149">
        <f t="shared" ref="AM2:CX2" si="50">AA2+1</f>
        <v>1999</v>
      </c>
      <c r="AN2" s="149">
        <f t="shared" si="50"/>
        <v>1999</v>
      </c>
      <c r="AO2" s="149">
        <f t="shared" si="50"/>
        <v>1999</v>
      </c>
      <c r="AP2" s="149">
        <f t="shared" si="50"/>
        <v>1999</v>
      </c>
      <c r="AQ2" s="149">
        <f t="shared" si="50"/>
        <v>1999</v>
      </c>
      <c r="AR2" s="149">
        <f t="shared" si="50"/>
        <v>1999</v>
      </c>
      <c r="AS2" s="149">
        <f t="shared" si="50"/>
        <v>1999</v>
      </c>
      <c r="AT2" s="149">
        <f t="shared" si="50"/>
        <v>1999</v>
      </c>
      <c r="AU2" s="149">
        <f t="shared" si="50"/>
        <v>1999</v>
      </c>
      <c r="AV2" s="149">
        <f t="shared" si="50"/>
        <v>1999</v>
      </c>
      <c r="AW2" s="149">
        <f t="shared" si="50"/>
        <v>1999</v>
      </c>
      <c r="AX2" s="149">
        <f t="shared" si="50"/>
        <v>1999</v>
      </c>
      <c r="AY2" s="149">
        <f t="shared" si="50"/>
        <v>2000</v>
      </c>
      <c r="AZ2" s="149">
        <f t="shared" si="50"/>
        <v>2000</v>
      </c>
      <c r="BA2" s="149">
        <f t="shared" si="50"/>
        <v>2000</v>
      </c>
      <c r="BB2" s="149">
        <f t="shared" si="50"/>
        <v>2000</v>
      </c>
      <c r="BC2" s="149">
        <f t="shared" si="50"/>
        <v>2000</v>
      </c>
      <c r="BD2" s="149">
        <f t="shared" si="50"/>
        <v>2000</v>
      </c>
      <c r="BE2" s="149">
        <f t="shared" si="50"/>
        <v>2000</v>
      </c>
      <c r="BF2" s="149">
        <f t="shared" si="50"/>
        <v>2000</v>
      </c>
      <c r="BG2" s="149">
        <f t="shared" si="50"/>
        <v>2000</v>
      </c>
      <c r="BH2" s="149">
        <f t="shared" si="50"/>
        <v>2000</v>
      </c>
      <c r="BI2" s="149">
        <f t="shared" si="50"/>
        <v>2000</v>
      </c>
      <c r="BJ2" s="149">
        <f t="shared" si="50"/>
        <v>2000</v>
      </c>
      <c r="BK2" s="149">
        <f t="shared" si="50"/>
        <v>2001</v>
      </c>
      <c r="BL2" s="149">
        <f t="shared" si="50"/>
        <v>2001</v>
      </c>
      <c r="BM2" s="149">
        <f t="shared" si="50"/>
        <v>2001</v>
      </c>
      <c r="BN2" s="149">
        <f t="shared" si="50"/>
        <v>2001</v>
      </c>
      <c r="BO2" s="149">
        <f t="shared" si="50"/>
        <v>2001</v>
      </c>
      <c r="BP2" s="149">
        <f t="shared" si="50"/>
        <v>2001</v>
      </c>
      <c r="BQ2" s="149">
        <f t="shared" si="50"/>
        <v>2001</v>
      </c>
      <c r="BR2" s="149">
        <f t="shared" si="50"/>
        <v>2001</v>
      </c>
      <c r="BS2" s="149">
        <f t="shared" si="50"/>
        <v>2001</v>
      </c>
      <c r="BT2" s="149">
        <f t="shared" si="50"/>
        <v>2001</v>
      </c>
      <c r="BU2" s="149">
        <f t="shared" si="50"/>
        <v>2001</v>
      </c>
      <c r="BV2" s="149">
        <f t="shared" si="50"/>
        <v>2001</v>
      </c>
      <c r="BW2" s="149">
        <f t="shared" si="50"/>
        <v>2002</v>
      </c>
      <c r="BX2" s="149">
        <f t="shared" si="50"/>
        <v>2002</v>
      </c>
      <c r="BY2" s="149">
        <f t="shared" si="50"/>
        <v>2002</v>
      </c>
      <c r="BZ2" s="149">
        <f t="shared" si="50"/>
        <v>2002</v>
      </c>
      <c r="CA2" s="149">
        <f t="shared" si="50"/>
        <v>2002</v>
      </c>
      <c r="CB2" s="149">
        <f t="shared" si="50"/>
        <v>2002</v>
      </c>
      <c r="CC2" s="149">
        <f t="shared" si="50"/>
        <v>2002</v>
      </c>
      <c r="CD2" s="149">
        <f t="shared" si="50"/>
        <v>2002</v>
      </c>
      <c r="CE2" s="149">
        <f t="shared" si="50"/>
        <v>2002</v>
      </c>
      <c r="CF2" s="149">
        <f t="shared" si="50"/>
        <v>2002</v>
      </c>
      <c r="CG2" s="149">
        <f t="shared" si="50"/>
        <v>2002</v>
      </c>
      <c r="CH2" s="149">
        <f t="shared" si="50"/>
        <v>2002</v>
      </c>
      <c r="CI2" s="149">
        <f t="shared" si="50"/>
        <v>2003</v>
      </c>
      <c r="CJ2" s="149">
        <f t="shared" si="50"/>
        <v>2003</v>
      </c>
      <c r="CK2" s="149">
        <f t="shared" si="50"/>
        <v>2003</v>
      </c>
      <c r="CL2" s="149">
        <f t="shared" si="50"/>
        <v>2003</v>
      </c>
      <c r="CM2" s="149">
        <f t="shared" si="50"/>
        <v>2003</v>
      </c>
      <c r="CN2" s="149">
        <f t="shared" si="50"/>
        <v>2003</v>
      </c>
      <c r="CO2" s="149">
        <f t="shared" si="50"/>
        <v>2003</v>
      </c>
      <c r="CP2" s="149">
        <f t="shared" si="50"/>
        <v>2003</v>
      </c>
      <c r="CQ2" s="149">
        <f t="shared" si="50"/>
        <v>2003</v>
      </c>
      <c r="CR2" s="149">
        <f t="shared" si="50"/>
        <v>2003</v>
      </c>
      <c r="CS2" s="149">
        <f t="shared" si="50"/>
        <v>2003</v>
      </c>
      <c r="CT2" s="149">
        <f t="shared" si="50"/>
        <v>2003</v>
      </c>
      <c r="CU2" s="149">
        <f t="shared" si="50"/>
        <v>2004</v>
      </c>
      <c r="CV2" s="149">
        <f t="shared" si="50"/>
        <v>2004</v>
      </c>
      <c r="CW2" s="149">
        <f t="shared" si="50"/>
        <v>2004</v>
      </c>
      <c r="CX2" s="149">
        <f t="shared" si="50"/>
        <v>2004</v>
      </c>
      <c r="CY2" s="149">
        <f t="shared" ref="CY2:FJ2" si="51">CM2+1</f>
        <v>2004</v>
      </c>
      <c r="CZ2" s="149">
        <f t="shared" si="51"/>
        <v>2004</v>
      </c>
      <c r="DA2" s="149">
        <f t="shared" si="51"/>
        <v>2004</v>
      </c>
      <c r="DB2" s="149">
        <f t="shared" si="51"/>
        <v>2004</v>
      </c>
      <c r="DC2" s="149">
        <f t="shared" si="51"/>
        <v>2004</v>
      </c>
      <c r="DD2" s="149">
        <f t="shared" si="51"/>
        <v>2004</v>
      </c>
      <c r="DE2" s="149">
        <f t="shared" si="51"/>
        <v>2004</v>
      </c>
      <c r="DF2" s="149">
        <f t="shared" si="51"/>
        <v>2004</v>
      </c>
      <c r="DG2" s="149">
        <f t="shared" si="51"/>
        <v>2005</v>
      </c>
      <c r="DH2" s="149">
        <f t="shared" si="51"/>
        <v>2005</v>
      </c>
      <c r="DI2" s="149">
        <f t="shared" si="51"/>
        <v>2005</v>
      </c>
      <c r="DJ2" s="149">
        <f t="shared" si="51"/>
        <v>2005</v>
      </c>
      <c r="DK2" s="149">
        <f t="shared" si="51"/>
        <v>2005</v>
      </c>
      <c r="DL2" s="149">
        <f t="shared" si="51"/>
        <v>2005</v>
      </c>
      <c r="DM2" s="149">
        <f t="shared" si="51"/>
        <v>2005</v>
      </c>
      <c r="DN2" s="149">
        <f t="shared" si="51"/>
        <v>2005</v>
      </c>
      <c r="DO2" s="149">
        <f t="shared" si="51"/>
        <v>2005</v>
      </c>
      <c r="DP2" s="149">
        <f t="shared" si="51"/>
        <v>2005</v>
      </c>
      <c r="DQ2" s="149">
        <f t="shared" si="51"/>
        <v>2005</v>
      </c>
      <c r="DR2" s="149">
        <f t="shared" si="51"/>
        <v>2005</v>
      </c>
      <c r="DS2" s="149">
        <f t="shared" si="51"/>
        <v>2006</v>
      </c>
      <c r="DT2" s="149">
        <f t="shared" si="51"/>
        <v>2006</v>
      </c>
      <c r="DU2" s="149">
        <f t="shared" si="51"/>
        <v>2006</v>
      </c>
      <c r="DV2" s="149">
        <f t="shared" si="51"/>
        <v>2006</v>
      </c>
      <c r="DW2" s="149">
        <f t="shared" si="51"/>
        <v>2006</v>
      </c>
      <c r="DX2" s="149">
        <f t="shared" si="51"/>
        <v>2006</v>
      </c>
      <c r="DY2" s="149">
        <f t="shared" si="51"/>
        <v>2006</v>
      </c>
      <c r="DZ2" s="149">
        <f t="shared" si="51"/>
        <v>2006</v>
      </c>
      <c r="EA2" s="149">
        <f t="shared" si="51"/>
        <v>2006</v>
      </c>
      <c r="EB2" s="149">
        <f t="shared" si="51"/>
        <v>2006</v>
      </c>
      <c r="EC2" s="149">
        <f t="shared" si="51"/>
        <v>2006</v>
      </c>
      <c r="ED2" s="149">
        <f t="shared" si="51"/>
        <v>2006</v>
      </c>
      <c r="EE2" s="149">
        <f t="shared" si="51"/>
        <v>2007</v>
      </c>
      <c r="EF2" s="149">
        <f t="shared" si="51"/>
        <v>2007</v>
      </c>
      <c r="EG2" s="149">
        <f t="shared" si="51"/>
        <v>2007</v>
      </c>
      <c r="EH2" s="149">
        <f t="shared" si="51"/>
        <v>2007</v>
      </c>
      <c r="EI2" s="149">
        <f t="shared" si="51"/>
        <v>2007</v>
      </c>
      <c r="EJ2" s="149">
        <f t="shared" si="51"/>
        <v>2007</v>
      </c>
      <c r="EK2" s="149">
        <f t="shared" si="51"/>
        <v>2007</v>
      </c>
      <c r="EL2" s="149">
        <f t="shared" si="51"/>
        <v>2007</v>
      </c>
      <c r="EM2" s="149">
        <f t="shared" si="51"/>
        <v>2007</v>
      </c>
      <c r="EN2" s="149">
        <f t="shared" si="51"/>
        <v>2007</v>
      </c>
      <c r="EO2" s="149">
        <f t="shared" si="51"/>
        <v>2007</v>
      </c>
      <c r="EP2" s="149">
        <f t="shared" si="51"/>
        <v>2007</v>
      </c>
      <c r="EQ2" s="149">
        <f t="shared" si="51"/>
        <v>2008</v>
      </c>
      <c r="ER2" s="149">
        <f t="shared" si="51"/>
        <v>2008</v>
      </c>
      <c r="ES2" s="149">
        <f t="shared" si="51"/>
        <v>2008</v>
      </c>
      <c r="ET2" s="149">
        <f t="shared" si="51"/>
        <v>2008</v>
      </c>
      <c r="EU2" s="149">
        <f t="shared" si="51"/>
        <v>2008</v>
      </c>
      <c r="EV2" s="149">
        <f t="shared" si="51"/>
        <v>2008</v>
      </c>
      <c r="EW2" s="149">
        <f t="shared" si="51"/>
        <v>2008</v>
      </c>
      <c r="EX2" s="149">
        <f t="shared" si="51"/>
        <v>2008</v>
      </c>
      <c r="EY2" s="149">
        <f t="shared" si="51"/>
        <v>2008</v>
      </c>
      <c r="EZ2" s="149">
        <f t="shared" si="51"/>
        <v>2008</v>
      </c>
      <c r="FA2" s="149">
        <f t="shared" si="51"/>
        <v>2008</v>
      </c>
      <c r="FB2" s="149">
        <f t="shared" si="51"/>
        <v>2008</v>
      </c>
      <c r="FC2" s="149">
        <f t="shared" si="51"/>
        <v>2009</v>
      </c>
      <c r="FD2" s="149">
        <f t="shared" si="51"/>
        <v>2009</v>
      </c>
      <c r="FE2" s="149">
        <f t="shared" si="51"/>
        <v>2009</v>
      </c>
      <c r="FF2" s="149">
        <f t="shared" si="51"/>
        <v>2009</v>
      </c>
      <c r="FG2" s="149">
        <f t="shared" si="51"/>
        <v>2009</v>
      </c>
      <c r="FH2" s="149">
        <f t="shared" si="51"/>
        <v>2009</v>
      </c>
      <c r="FI2" s="149">
        <f t="shared" si="51"/>
        <v>2009</v>
      </c>
      <c r="FJ2" s="149">
        <f t="shared" si="51"/>
        <v>2009</v>
      </c>
      <c r="FK2" s="149">
        <f t="shared" ref="FK2:HV2" si="52">EY2+1</f>
        <v>2009</v>
      </c>
      <c r="FL2" s="149">
        <f t="shared" si="52"/>
        <v>2009</v>
      </c>
      <c r="FM2" s="149">
        <f t="shared" si="52"/>
        <v>2009</v>
      </c>
      <c r="FN2" s="149">
        <f t="shared" si="52"/>
        <v>2009</v>
      </c>
      <c r="FO2" s="149">
        <f t="shared" si="52"/>
        <v>2010</v>
      </c>
      <c r="FP2" s="149">
        <f t="shared" si="52"/>
        <v>2010</v>
      </c>
      <c r="FQ2" s="149">
        <f t="shared" si="52"/>
        <v>2010</v>
      </c>
      <c r="FR2" s="149">
        <f t="shared" si="52"/>
        <v>2010</v>
      </c>
      <c r="FS2" s="149">
        <f t="shared" si="52"/>
        <v>2010</v>
      </c>
      <c r="FT2" s="149">
        <f t="shared" si="52"/>
        <v>2010</v>
      </c>
      <c r="FU2" s="149">
        <f t="shared" si="52"/>
        <v>2010</v>
      </c>
      <c r="FV2" s="149">
        <f t="shared" si="52"/>
        <v>2010</v>
      </c>
      <c r="FW2" s="149">
        <f t="shared" si="52"/>
        <v>2010</v>
      </c>
      <c r="FX2" s="149">
        <f t="shared" si="52"/>
        <v>2010</v>
      </c>
      <c r="FY2" s="149">
        <f t="shared" si="52"/>
        <v>2010</v>
      </c>
      <c r="FZ2" s="149">
        <f t="shared" si="52"/>
        <v>2010</v>
      </c>
      <c r="GA2" s="149">
        <f t="shared" si="52"/>
        <v>2011</v>
      </c>
      <c r="GB2" s="149">
        <f t="shared" si="52"/>
        <v>2011</v>
      </c>
      <c r="GC2" s="149">
        <f t="shared" si="52"/>
        <v>2011</v>
      </c>
      <c r="GD2" s="149">
        <f t="shared" si="52"/>
        <v>2011</v>
      </c>
      <c r="GE2" s="149">
        <f t="shared" si="52"/>
        <v>2011</v>
      </c>
      <c r="GF2" s="149">
        <f t="shared" si="52"/>
        <v>2011</v>
      </c>
      <c r="GG2" s="149">
        <f t="shared" si="52"/>
        <v>2011</v>
      </c>
      <c r="GH2" s="149">
        <f t="shared" si="52"/>
        <v>2011</v>
      </c>
      <c r="GI2" s="149">
        <f t="shared" si="52"/>
        <v>2011</v>
      </c>
      <c r="GJ2" s="149">
        <f t="shared" si="52"/>
        <v>2011</v>
      </c>
      <c r="GK2" s="149">
        <f t="shared" si="52"/>
        <v>2011</v>
      </c>
      <c r="GL2" s="149">
        <f t="shared" si="52"/>
        <v>2011</v>
      </c>
      <c r="GM2" s="149">
        <f t="shared" si="52"/>
        <v>2012</v>
      </c>
      <c r="GN2" s="149">
        <f t="shared" si="52"/>
        <v>2012</v>
      </c>
      <c r="GO2" s="149">
        <f t="shared" si="52"/>
        <v>2012</v>
      </c>
      <c r="GP2" s="149">
        <f t="shared" si="52"/>
        <v>2012</v>
      </c>
      <c r="GQ2" s="149">
        <f t="shared" si="52"/>
        <v>2012</v>
      </c>
      <c r="GR2" s="149">
        <f t="shared" si="52"/>
        <v>2012</v>
      </c>
      <c r="GS2" s="149">
        <f t="shared" si="52"/>
        <v>2012</v>
      </c>
      <c r="GT2" s="149">
        <f t="shared" si="52"/>
        <v>2012</v>
      </c>
      <c r="GU2" s="149">
        <f t="shared" si="52"/>
        <v>2012</v>
      </c>
      <c r="GV2" s="149">
        <f t="shared" si="52"/>
        <v>2012</v>
      </c>
      <c r="GW2" s="149">
        <f t="shared" si="52"/>
        <v>2012</v>
      </c>
      <c r="GX2" s="149">
        <f t="shared" si="52"/>
        <v>2012</v>
      </c>
      <c r="GY2" s="149">
        <f t="shared" si="52"/>
        <v>2013</v>
      </c>
      <c r="GZ2" s="149">
        <f t="shared" si="52"/>
        <v>2013</v>
      </c>
      <c r="HA2" s="149">
        <f t="shared" si="52"/>
        <v>2013</v>
      </c>
      <c r="HB2" s="149">
        <f t="shared" si="52"/>
        <v>2013</v>
      </c>
      <c r="HC2" s="149">
        <f t="shared" si="52"/>
        <v>2013</v>
      </c>
      <c r="HD2" s="149">
        <f t="shared" si="52"/>
        <v>2013</v>
      </c>
      <c r="HE2" s="149">
        <f t="shared" si="52"/>
        <v>2013</v>
      </c>
      <c r="HF2" s="149">
        <f t="shared" si="52"/>
        <v>2013</v>
      </c>
      <c r="HG2" s="149">
        <f t="shared" si="52"/>
        <v>2013</v>
      </c>
      <c r="HH2" s="149">
        <f t="shared" si="52"/>
        <v>2013</v>
      </c>
      <c r="HI2" s="149">
        <f t="shared" si="52"/>
        <v>2013</v>
      </c>
      <c r="HJ2" s="149">
        <f t="shared" si="52"/>
        <v>2013</v>
      </c>
      <c r="HK2" s="149">
        <f t="shared" si="52"/>
        <v>2014</v>
      </c>
      <c r="HL2" s="149">
        <f t="shared" si="52"/>
        <v>2014</v>
      </c>
      <c r="HM2" s="149">
        <f t="shared" si="52"/>
        <v>2014</v>
      </c>
      <c r="HN2" s="149">
        <f t="shared" si="52"/>
        <v>2014</v>
      </c>
      <c r="HO2" s="149">
        <f t="shared" si="52"/>
        <v>2014</v>
      </c>
      <c r="HP2" s="149">
        <f t="shared" si="52"/>
        <v>2014</v>
      </c>
      <c r="HQ2" s="149">
        <f t="shared" si="52"/>
        <v>2014</v>
      </c>
      <c r="HR2" s="149">
        <f t="shared" si="52"/>
        <v>2014</v>
      </c>
      <c r="HS2" s="149">
        <f t="shared" si="52"/>
        <v>2014</v>
      </c>
      <c r="HT2" s="149">
        <f t="shared" si="52"/>
        <v>2014</v>
      </c>
      <c r="HU2" s="149">
        <f t="shared" si="52"/>
        <v>2014</v>
      </c>
      <c r="HV2" s="149">
        <f t="shared" si="52"/>
        <v>2014</v>
      </c>
      <c r="HW2" s="149">
        <f t="shared" ref="HW2:JR2" si="53">HK2+1</f>
        <v>2015</v>
      </c>
      <c r="HX2" s="149">
        <f t="shared" si="53"/>
        <v>2015</v>
      </c>
      <c r="HY2" s="149">
        <f t="shared" si="53"/>
        <v>2015</v>
      </c>
      <c r="HZ2" s="149">
        <f t="shared" si="53"/>
        <v>2015</v>
      </c>
      <c r="IA2" s="149">
        <f t="shared" si="53"/>
        <v>2015</v>
      </c>
      <c r="IB2" s="149">
        <f t="shared" si="53"/>
        <v>2015</v>
      </c>
      <c r="IC2" s="149">
        <f t="shared" si="53"/>
        <v>2015</v>
      </c>
      <c r="ID2" s="149">
        <f t="shared" si="53"/>
        <v>2015</v>
      </c>
      <c r="IE2" s="149">
        <f t="shared" si="53"/>
        <v>2015</v>
      </c>
      <c r="IF2" s="149">
        <f t="shared" si="53"/>
        <v>2015</v>
      </c>
      <c r="IG2" s="149">
        <f t="shared" si="53"/>
        <v>2015</v>
      </c>
      <c r="IH2" s="149">
        <f t="shared" si="53"/>
        <v>2015</v>
      </c>
      <c r="II2" s="149">
        <f t="shared" si="53"/>
        <v>2016</v>
      </c>
      <c r="IJ2" s="149">
        <f t="shared" si="53"/>
        <v>2016</v>
      </c>
      <c r="IK2" s="149">
        <f t="shared" si="53"/>
        <v>2016</v>
      </c>
      <c r="IL2" s="149">
        <f t="shared" si="53"/>
        <v>2016</v>
      </c>
      <c r="IM2" s="149">
        <f t="shared" si="53"/>
        <v>2016</v>
      </c>
      <c r="IN2" s="149">
        <f t="shared" si="53"/>
        <v>2016</v>
      </c>
      <c r="IO2" s="149">
        <f t="shared" si="53"/>
        <v>2016</v>
      </c>
      <c r="IP2" s="149">
        <f t="shared" si="53"/>
        <v>2016</v>
      </c>
      <c r="IQ2" s="149">
        <f t="shared" si="53"/>
        <v>2016</v>
      </c>
      <c r="IR2" s="149">
        <f t="shared" si="53"/>
        <v>2016</v>
      </c>
      <c r="IS2" s="149">
        <f t="shared" si="53"/>
        <v>2016</v>
      </c>
      <c r="IT2" s="149">
        <f t="shared" si="53"/>
        <v>2016</v>
      </c>
      <c r="IU2" s="149">
        <f t="shared" si="53"/>
        <v>2017</v>
      </c>
      <c r="IV2" s="149">
        <f t="shared" si="53"/>
        <v>2017</v>
      </c>
      <c r="IW2" s="149">
        <f t="shared" si="53"/>
        <v>2017</v>
      </c>
      <c r="IX2" s="149">
        <f t="shared" si="53"/>
        <v>2017</v>
      </c>
      <c r="IY2" s="149">
        <f t="shared" si="53"/>
        <v>2017</v>
      </c>
      <c r="IZ2" s="149">
        <f t="shared" si="53"/>
        <v>2017</v>
      </c>
      <c r="JA2" s="149">
        <f t="shared" si="53"/>
        <v>2017</v>
      </c>
      <c r="JB2" s="149">
        <f t="shared" si="53"/>
        <v>2017</v>
      </c>
      <c r="JC2" s="149">
        <f t="shared" si="53"/>
        <v>2017</v>
      </c>
      <c r="JD2" s="149">
        <f t="shared" si="53"/>
        <v>2017</v>
      </c>
      <c r="JE2" s="149">
        <f t="shared" si="53"/>
        <v>2017</v>
      </c>
      <c r="JF2" s="149">
        <f t="shared" si="53"/>
        <v>2017</v>
      </c>
      <c r="JG2" s="149">
        <f t="shared" si="53"/>
        <v>2018</v>
      </c>
      <c r="JH2" s="149">
        <f t="shared" si="53"/>
        <v>2018</v>
      </c>
      <c r="JI2" s="149">
        <f t="shared" si="53"/>
        <v>2018</v>
      </c>
      <c r="JJ2" s="149">
        <f t="shared" si="53"/>
        <v>2018</v>
      </c>
      <c r="JK2" s="149">
        <f t="shared" si="53"/>
        <v>2018</v>
      </c>
      <c r="JL2" s="149">
        <f t="shared" si="53"/>
        <v>2018</v>
      </c>
      <c r="JM2" s="149">
        <f t="shared" si="53"/>
        <v>2018</v>
      </c>
      <c r="JN2" s="149">
        <f t="shared" si="53"/>
        <v>2018</v>
      </c>
      <c r="JO2" s="149">
        <f t="shared" si="53"/>
        <v>2018</v>
      </c>
      <c r="JP2" s="149">
        <f t="shared" si="53"/>
        <v>2018</v>
      </c>
      <c r="JQ2" s="149">
        <f t="shared" si="53"/>
        <v>2018</v>
      </c>
      <c r="JR2" s="149">
        <f t="shared" si="53"/>
        <v>2018</v>
      </c>
      <c r="JS2" s="149">
        <f t="shared" ref="JS2" si="54">JG2+1</f>
        <v>2019</v>
      </c>
      <c r="JT2" s="149">
        <f t="shared" ref="JT2:JU2" si="55">JH2+1</f>
        <v>2019</v>
      </c>
      <c r="JU2" s="149">
        <f t="shared" si="55"/>
        <v>2019</v>
      </c>
      <c r="JV2" s="149">
        <f t="shared" ref="JV2" si="56">JJ2+1</f>
        <v>2019</v>
      </c>
      <c r="JW2" s="149">
        <f t="shared" ref="JW2" si="57">JK2+1</f>
        <v>2019</v>
      </c>
      <c r="JX2" s="149">
        <f t="shared" ref="JX2" si="58">JL2+1</f>
        <v>2019</v>
      </c>
      <c r="JY2" s="149">
        <f t="shared" ref="JY2" si="59">JM2+1</f>
        <v>2019</v>
      </c>
      <c r="JZ2" s="149">
        <f t="shared" ref="JZ2" si="60">JN2+1</f>
        <v>2019</v>
      </c>
      <c r="KA2" s="149">
        <f t="shared" ref="KA2" si="61">JO2+1</f>
        <v>2019</v>
      </c>
      <c r="KB2" s="149">
        <f t="shared" ref="KB2" si="62">JP2+1</f>
        <v>2019</v>
      </c>
      <c r="KC2" s="149">
        <f t="shared" ref="KC2" si="63">JQ2+1</f>
        <v>2019</v>
      </c>
      <c r="KD2" s="149">
        <f t="shared" ref="KD2" si="64">JR2+1</f>
        <v>2019</v>
      </c>
      <c r="KE2" s="149">
        <f t="shared" ref="KE2" si="65">JS2+1</f>
        <v>2020</v>
      </c>
      <c r="KF2" s="149">
        <f t="shared" ref="KF2:KG2" si="66">JT2+1</f>
        <v>2020</v>
      </c>
      <c r="KG2" s="149">
        <f t="shared" si="66"/>
        <v>2020</v>
      </c>
      <c r="KH2" s="149">
        <f t="shared" ref="KH2" si="67">JV2+1</f>
        <v>2020</v>
      </c>
      <c r="KI2" s="149">
        <f t="shared" ref="KI2" si="68">JW2+1</f>
        <v>2020</v>
      </c>
      <c r="KJ2" s="149">
        <f t="shared" ref="KJ2" si="69">JX2+1</f>
        <v>2020</v>
      </c>
      <c r="KK2" s="149">
        <f t="shared" ref="KK2" si="70">JY2+1</f>
        <v>2020</v>
      </c>
      <c r="KL2" s="149">
        <f t="shared" ref="KL2" si="71">JZ2+1</f>
        <v>2020</v>
      </c>
      <c r="KM2" s="149">
        <f t="shared" ref="KM2" si="72">KA2+1</f>
        <v>2020</v>
      </c>
      <c r="KN2" s="149">
        <f t="shared" ref="KN2" si="73">KB2+1</f>
        <v>2020</v>
      </c>
      <c r="KO2" s="149">
        <f t="shared" ref="KO2" si="74">KC2+1</f>
        <v>2020</v>
      </c>
      <c r="KP2" s="149">
        <f t="shared" ref="KP2" si="75">KD2+1</f>
        <v>2020</v>
      </c>
      <c r="KQ2" s="149">
        <f t="shared" ref="KQ2" si="76">KE2+1</f>
        <v>2021</v>
      </c>
      <c r="KR2" s="149">
        <f t="shared" ref="KR2" si="77">KF2+1</f>
        <v>2021</v>
      </c>
      <c r="KS2" s="149">
        <f t="shared" ref="KS2" si="78">KG2+1</f>
        <v>2021</v>
      </c>
      <c r="KT2" s="149">
        <f t="shared" ref="KT2" si="79">KH2+1</f>
        <v>2021</v>
      </c>
      <c r="KU2" s="149">
        <f t="shared" ref="KU2" si="80">KI2+1</f>
        <v>2021</v>
      </c>
      <c r="KV2" s="149">
        <f t="shared" ref="KV2:KX2" si="81">KJ2+1</f>
        <v>2021</v>
      </c>
      <c r="KW2" s="149">
        <f t="shared" si="81"/>
        <v>2021</v>
      </c>
      <c r="KX2" s="149">
        <f t="shared" si="81"/>
        <v>2021</v>
      </c>
      <c r="KY2" s="149">
        <f t="shared" ref="KY2" si="82">KM2+1</f>
        <v>2021</v>
      </c>
      <c r="KZ2" s="149">
        <f t="shared" ref="KZ2" si="83">KN2+1</f>
        <v>2021</v>
      </c>
    </row>
    <row r="3" spans="2:312" x14ac:dyDescent="0.25">
      <c r="B3" s="149" t="s">
        <v>1168</v>
      </c>
      <c r="C3" s="149" t="s">
        <v>1216</v>
      </c>
      <c r="D3" s="149" t="s">
        <v>1217</v>
      </c>
      <c r="E3" s="149" t="s">
        <v>1218</v>
      </c>
      <c r="F3" s="149" t="s">
        <v>1219</v>
      </c>
      <c r="G3" s="149" t="s">
        <v>1220</v>
      </c>
      <c r="H3" s="149" t="s">
        <v>1221</v>
      </c>
      <c r="I3" s="149" t="s">
        <v>1222</v>
      </c>
      <c r="J3" s="149" t="s">
        <v>1223</v>
      </c>
      <c r="K3" s="149" t="s">
        <v>1224</v>
      </c>
      <c r="L3" s="149" t="s">
        <v>1215</v>
      </c>
      <c r="M3" s="149" t="s">
        <v>1214</v>
      </c>
      <c r="N3" s="149" t="s">
        <v>1213</v>
      </c>
      <c r="O3" s="149" t="s">
        <v>1216</v>
      </c>
      <c r="P3" s="149" t="str">
        <f t="shared" ref="P3:Z3" si="84">D3</f>
        <v>Febrero</v>
      </c>
      <c r="Q3" s="149" t="str">
        <f t="shared" si="84"/>
        <v>Marzo</v>
      </c>
      <c r="R3" s="149" t="str">
        <f t="shared" si="84"/>
        <v>Abril</v>
      </c>
      <c r="S3" s="149" t="str">
        <f t="shared" si="84"/>
        <v>Mayo</v>
      </c>
      <c r="T3" s="149" t="str">
        <f t="shared" si="84"/>
        <v>Junio</v>
      </c>
      <c r="U3" s="149" t="str">
        <f t="shared" si="84"/>
        <v>Julio</v>
      </c>
      <c r="V3" s="149" t="str">
        <f t="shared" si="84"/>
        <v>Agosto</v>
      </c>
      <c r="W3" s="149" t="str">
        <f t="shared" si="84"/>
        <v>Septiembre</v>
      </c>
      <c r="X3" s="149" t="str">
        <f t="shared" si="84"/>
        <v>Octubre</v>
      </c>
      <c r="Y3" s="149" t="str">
        <f t="shared" si="84"/>
        <v>Noviembre</v>
      </c>
      <c r="Z3" s="149" t="str">
        <f t="shared" si="84"/>
        <v>Diciembre</v>
      </c>
      <c r="AA3" s="149" t="str">
        <f t="shared" ref="AA3:AL3" si="85">O3</f>
        <v>Enero</v>
      </c>
      <c r="AB3" s="149" t="str">
        <f t="shared" si="85"/>
        <v>Febrero</v>
      </c>
      <c r="AC3" s="149" t="str">
        <f t="shared" si="85"/>
        <v>Marzo</v>
      </c>
      <c r="AD3" s="149" t="str">
        <f t="shared" si="85"/>
        <v>Abril</v>
      </c>
      <c r="AE3" s="149" t="str">
        <f t="shared" si="85"/>
        <v>Mayo</v>
      </c>
      <c r="AF3" s="149" t="str">
        <f t="shared" si="85"/>
        <v>Junio</v>
      </c>
      <c r="AG3" s="149" t="str">
        <f t="shared" si="85"/>
        <v>Julio</v>
      </c>
      <c r="AH3" s="149" t="str">
        <f t="shared" si="85"/>
        <v>Agosto</v>
      </c>
      <c r="AI3" s="149" t="str">
        <f t="shared" si="85"/>
        <v>Septiembre</v>
      </c>
      <c r="AJ3" s="149" t="str">
        <f t="shared" si="85"/>
        <v>Octubre</v>
      </c>
      <c r="AK3" s="149" t="str">
        <f t="shared" si="85"/>
        <v>Noviembre</v>
      </c>
      <c r="AL3" s="149" t="str">
        <f t="shared" si="85"/>
        <v>Diciembre</v>
      </c>
      <c r="AM3" s="149" t="str">
        <f t="shared" ref="AM3:CX3" si="86">AA3</f>
        <v>Enero</v>
      </c>
      <c r="AN3" s="149" t="str">
        <f t="shared" si="86"/>
        <v>Febrero</v>
      </c>
      <c r="AO3" s="149" t="str">
        <f t="shared" si="86"/>
        <v>Marzo</v>
      </c>
      <c r="AP3" s="149" t="str">
        <f t="shared" si="86"/>
        <v>Abril</v>
      </c>
      <c r="AQ3" s="149" t="str">
        <f t="shared" si="86"/>
        <v>Mayo</v>
      </c>
      <c r="AR3" s="149" t="str">
        <f t="shared" si="86"/>
        <v>Junio</v>
      </c>
      <c r="AS3" s="149" t="str">
        <f t="shared" si="86"/>
        <v>Julio</v>
      </c>
      <c r="AT3" s="149" t="str">
        <f t="shared" si="86"/>
        <v>Agosto</v>
      </c>
      <c r="AU3" s="149" t="str">
        <f t="shared" si="86"/>
        <v>Septiembre</v>
      </c>
      <c r="AV3" s="149" t="str">
        <f t="shared" si="86"/>
        <v>Octubre</v>
      </c>
      <c r="AW3" s="149" t="str">
        <f t="shared" si="86"/>
        <v>Noviembre</v>
      </c>
      <c r="AX3" s="149" t="str">
        <f t="shared" si="86"/>
        <v>Diciembre</v>
      </c>
      <c r="AY3" s="149" t="str">
        <f t="shared" si="86"/>
        <v>Enero</v>
      </c>
      <c r="AZ3" s="149" t="str">
        <f t="shared" si="86"/>
        <v>Febrero</v>
      </c>
      <c r="BA3" s="149" t="str">
        <f t="shared" si="86"/>
        <v>Marzo</v>
      </c>
      <c r="BB3" s="149" t="str">
        <f t="shared" si="86"/>
        <v>Abril</v>
      </c>
      <c r="BC3" s="149" t="str">
        <f t="shared" si="86"/>
        <v>Mayo</v>
      </c>
      <c r="BD3" s="149" t="str">
        <f t="shared" si="86"/>
        <v>Junio</v>
      </c>
      <c r="BE3" s="149" t="str">
        <f t="shared" si="86"/>
        <v>Julio</v>
      </c>
      <c r="BF3" s="149" t="str">
        <f t="shared" si="86"/>
        <v>Agosto</v>
      </c>
      <c r="BG3" s="149" t="str">
        <f t="shared" si="86"/>
        <v>Septiembre</v>
      </c>
      <c r="BH3" s="149" t="str">
        <f t="shared" si="86"/>
        <v>Octubre</v>
      </c>
      <c r="BI3" s="149" t="str">
        <f t="shared" si="86"/>
        <v>Noviembre</v>
      </c>
      <c r="BJ3" s="149" t="str">
        <f t="shared" si="86"/>
        <v>Diciembre</v>
      </c>
      <c r="BK3" s="149" t="str">
        <f t="shared" si="86"/>
        <v>Enero</v>
      </c>
      <c r="BL3" s="149" t="str">
        <f t="shared" si="86"/>
        <v>Febrero</v>
      </c>
      <c r="BM3" s="149" t="str">
        <f t="shared" si="86"/>
        <v>Marzo</v>
      </c>
      <c r="BN3" s="149" t="str">
        <f t="shared" si="86"/>
        <v>Abril</v>
      </c>
      <c r="BO3" s="149" t="str">
        <f t="shared" si="86"/>
        <v>Mayo</v>
      </c>
      <c r="BP3" s="149" t="str">
        <f t="shared" si="86"/>
        <v>Junio</v>
      </c>
      <c r="BQ3" s="149" t="str">
        <f t="shared" si="86"/>
        <v>Julio</v>
      </c>
      <c r="BR3" s="149" t="str">
        <f t="shared" si="86"/>
        <v>Agosto</v>
      </c>
      <c r="BS3" s="149" t="str">
        <f t="shared" si="86"/>
        <v>Septiembre</v>
      </c>
      <c r="BT3" s="149" t="str">
        <f t="shared" si="86"/>
        <v>Octubre</v>
      </c>
      <c r="BU3" s="149" t="str">
        <f t="shared" si="86"/>
        <v>Noviembre</v>
      </c>
      <c r="BV3" s="149" t="str">
        <f t="shared" si="86"/>
        <v>Diciembre</v>
      </c>
      <c r="BW3" s="149" t="str">
        <f t="shared" si="86"/>
        <v>Enero</v>
      </c>
      <c r="BX3" s="149" t="str">
        <f t="shared" si="86"/>
        <v>Febrero</v>
      </c>
      <c r="BY3" s="149" t="str">
        <f t="shared" si="86"/>
        <v>Marzo</v>
      </c>
      <c r="BZ3" s="149" t="str">
        <f t="shared" si="86"/>
        <v>Abril</v>
      </c>
      <c r="CA3" s="149" t="str">
        <f t="shared" si="86"/>
        <v>Mayo</v>
      </c>
      <c r="CB3" s="149" t="str">
        <f t="shared" si="86"/>
        <v>Junio</v>
      </c>
      <c r="CC3" s="149" t="str">
        <f t="shared" si="86"/>
        <v>Julio</v>
      </c>
      <c r="CD3" s="149" t="str">
        <f t="shared" si="86"/>
        <v>Agosto</v>
      </c>
      <c r="CE3" s="149" t="str">
        <f t="shared" si="86"/>
        <v>Septiembre</v>
      </c>
      <c r="CF3" s="149" t="str">
        <f t="shared" si="86"/>
        <v>Octubre</v>
      </c>
      <c r="CG3" s="149" t="str">
        <f t="shared" si="86"/>
        <v>Noviembre</v>
      </c>
      <c r="CH3" s="149" t="str">
        <f t="shared" si="86"/>
        <v>Diciembre</v>
      </c>
      <c r="CI3" s="149" t="str">
        <f t="shared" si="86"/>
        <v>Enero</v>
      </c>
      <c r="CJ3" s="149" t="str">
        <f t="shared" si="86"/>
        <v>Febrero</v>
      </c>
      <c r="CK3" s="149" t="str">
        <f t="shared" si="86"/>
        <v>Marzo</v>
      </c>
      <c r="CL3" s="149" t="str">
        <f t="shared" si="86"/>
        <v>Abril</v>
      </c>
      <c r="CM3" s="149" t="str">
        <f t="shared" si="86"/>
        <v>Mayo</v>
      </c>
      <c r="CN3" s="149" t="str">
        <f t="shared" si="86"/>
        <v>Junio</v>
      </c>
      <c r="CO3" s="149" t="str">
        <f t="shared" si="86"/>
        <v>Julio</v>
      </c>
      <c r="CP3" s="149" t="str">
        <f t="shared" si="86"/>
        <v>Agosto</v>
      </c>
      <c r="CQ3" s="149" t="str">
        <f t="shared" si="86"/>
        <v>Septiembre</v>
      </c>
      <c r="CR3" s="149" t="str">
        <f t="shared" si="86"/>
        <v>Octubre</v>
      </c>
      <c r="CS3" s="149" t="str">
        <f t="shared" si="86"/>
        <v>Noviembre</v>
      </c>
      <c r="CT3" s="149" t="str">
        <f t="shared" si="86"/>
        <v>Diciembre</v>
      </c>
      <c r="CU3" s="149" t="str">
        <f t="shared" si="86"/>
        <v>Enero</v>
      </c>
      <c r="CV3" s="149" t="str">
        <f t="shared" si="86"/>
        <v>Febrero</v>
      </c>
      <c r="CW3" s="149" t="str">
        <f t="shared" si="86"/>
        <v>Marzo</v>
      </c>
      <c r="CX3" s="149" t="str">
        <f t="shared" si="86"/>
        <v>Abril</v>
      </c>
      <c r="CY3" s="149" t="str">
        <f t="shared" ref="CY3:FJ3" si="87">CM3</f>
        <v>Mayo</v>
      </c>
      <c r="CZ3" s="149" t="str">
        <f t="shared" si="87"/>
        <v>Junio</v>
      </c>
      <c r="DA3" s="149" t="str">
        <f t="shared" si="87"/>
        <v>Julio</v>
      </c>
      <c r="DB3" s="149" t="str">
        <f t="shared" si="87"/>
        <v>Agosto</v>
      </c>
      <c r="DC3" s="149" t="str">
        <f t="shared" si="87"/>
        <v>Septiembre</v>
      </c>
      <c r="DD3" s="149" t="str">
        <f t="shared" si="87"/>
        <v>Octubre</v>
      </c>
      <c r="DE3" s="149" t="str">
        <f t="shared" si="87"/>
        <v>Noviembre</v>
      </c>
      <c r="DF3" s="149" t="str">
        <f t="shared" si="87"/>
        <v>Diciembre</v>
      </c>
      <c r="DG3" s="149" t="str">
        <f t="shared" si="87"/>
        <v>Enero</v>
      </c>
      <c r="DH3" s="149" t="str">
        <f t="shared" si="87"/>
        <v>Febrero</v>
      </c>
      <c r="DI3" s="149" t="str">
        <f t="shared" si="87"/>
        <v>Marzo</v>
      </c>
      <c r="DJ3" s="149" t="str">
        <f t="shared" si="87"/>
        <v>Abril</v>
      </c>
      <c r="DK3" s="149" t="str">
        <f t="shared" si="87"/>
        <v>Mayo</v>
      </c>
      <c r="DL3" s="149" t="str">
        <f t="shared" si="87"/>
        <v>Junio</v>
      </c>
      <c r="DM3" s="149" t="str">
        <f t="shared" si="87"/>
        <v>Julio</v>
      </c>
      <c r="DN3" s="149" t="str">
        <f t="shared" si="87"/>
        <v>Agosto</v>
      </c>
      <c r="DO3" s="149" t="str">
        <f t="shared" si="87"/>
        <v>Septiembre</v>
      </c>
      <c r="DP3" s="149" t="str">
        <f t="shared" si="87"/>
        <v>Octubre</v>
      </c>
      <c r="DQ3" s="149" t="str">
        <f t="shared" si="87"/>
        <v>Noviembre</v>
      </c>
      <c r="DR3" s="149" t="str">
        <f t="shared" si="87"/>
        <v>Diciembre</v>
      </c>
      <c r="DS3" s="149" t="str">
        <f t="shared" si="87"/>
        <v>Enero</v>
      </c>
      <c r="DT3" s="149" t="str">
        <f t="shared" si="87"/>
        <v>Febrero</v>
      </c>
      <c r="DU3" s="149" t="str">
        <f t="shared" si="87"/>
        <v>Marzo</v>
      </c>
      <c r="DV3" s="149" t="str">
        <f t="shared" si="87"/>
        <v>Abril</v>
      </c>
      <c r="DW3" s="149" t="str">
        <f t="shared" si="87"/>
        <v>Mayo</v>
      </c>
      <c r="DX3" s="149" t="str">
        <f t="shared" si="87"/>
        <v>Junio</v>
      </c>
      <c r="DY3" s="149" t="str">
        <f t="shared" si="87"/>
        <v>Julio</v>
      </c>
      <c r="DZ3" s="149" t="str">
        <f t="shared" si="87"/>
        <v>Agosto</v>
      </c>
      <c r="EA3" s="149" t="str">
        <f t="shared" si="87"/>
        <v>Septiembre</v>
      </c>
      <c r="EB3" s="149" t="str">
        <f t="shared" si="87"/>
        <v>Octubre</v>
      </c>
      <c r="EC3" s="149" t="str">
        <f t="shared" si="87"/>
        <v>Noviembre</v>
      </c>
      <c r="ED3" s="149" t="str">
        <f t="shared" si="87"/>
        <v>Diciembre</v>
      </c>
      <c r="EE3" s="149" t="str">
        <f t="shared" si="87"/>
        <v>Enero</v>
      </c>
      <c r="EF3" s="149" t="str">
        <f t="shared" si="87"/>
        <v>Febrero</v>
      </c>
      <c r="EG3" s="149" t="str">
        <f t="shared" si="87"/>
        <v>Marzo</v>
      </c>
      <c r="EH3" s="149" t="str">
        <f t="shared" si="87"/>
        <v>Abril</v>
      </c>
      <c r="EI3" s="149" t="str">
        <f t="shared" si="87"/>
        <v>Mayo</v>
      </c>
      <c r="EJ3" s="149" t="str">
        <f t="shared" si="87"/>
        <v>Junio</v>
      </c>
      <c r="EK3" s="149" t="str">
        <f t="shared" si="87"/>
        <v>Julio</v>
      </c>
      <c r="EL3" s="149" t="str">
        <f t="shared" si="87"/>
        <v>Agosto</v>
      </c>
      <c r="EM3" s="149" t="str">
        <f t="shared" si="87"/>
        <v>Septiembre</v>
      </c>
      <c r="EN3" s="149" t="str">
        <f t="shared" si="87"/>
        <v>Octubre</v>
      </c>
      <c r="EO3" s="149" t="str">
        <f t="shared" si="87"/>
        <v>Noviembre</v>
      </c>
      <c r="EP3" s="149" t="str">
        <f t="shared" si="87"/>
        <v>Diciembre</v>
      </c>
      <c r="EQ3" s="149" t="str">
        <f t="shared" si="87"/>
        <v>Enero</v>
      </c>
      <c r="ER3" s="149" t="str">
        <f t="shared" si="87"/>
        <v>Febrero</v>
      </c>
      <c r="ES3" s="149" t="str">
        <f t="shared" si="87"/>
        <v>Marzo</v>
      </c>
      <c r="ET3" s="149" t="str">
        <f t="shared" si="87"/>
        <v>Abril</v>
      </c>
      <c r="EU3" s="149" t="str">
        <f t="shared" si="87"/>
        <v>Mayo</v>
      </c>
      <c r="EV3" s="149" t="str">
        <f t="shared" si="87"/>
        <v>Junio</v>
      </c>
      <c r="EW3" s="149" t="str">
        <f t="shared" si="87"/>
        <v>Julio</v>
      </c>
      <c r="EX3" s="149" t="str">
        <f t="shared" si="87"/>
        <v>Agosto</v>
      </c>
      <c r="EY3" s="149" t="str">
        <f t="shared" si="87"/>
        <v>Septiembre</v>
      </c>
      <c r="EZ3" s="149" t="str">
        <f t="shared" si="87"/>
        <v>Octubre</v>
      </c>
      <c r="FA3" s="149" t="str">
        <f t="shared" si="87"/>
        <v>Noviembre</v>
      </c>
      <c r="FB3" s="149" t="str">
        <f t="shared" si="87"/>
        <v>Diciembre</v>
      </c>
      <c r="FC3" s="149" t="str">
        <f t="shared" si="87"/>
        <v>Enero</v>
      </c>
      <c r="FD3" s="149" t="str">
        <f t="shared" si="87"/>
        <v>Febrero</v>
      </c>
      <c r="FE3" s="149" t="str">
        <f t="shared" si="87"/>
        <v>Marzo</v>
      </c>
      <c r="FF3" s="149" t="str">
        <f t="shared" si="87"/>
        <v>Abril</v>
      </c>
      <c r="FG3" s="149" t="str">
        <f t="shared" si="87"/>
        <v>Mayo</v>
      </c>
      <c r="FH3" s="149" t="str">
        <f t="shared" si="87"/>
        <v>Junio</v>
      </c>
      <c r="FI3" s="149" t="str">
        <f t="shared" si="87"/>
        <v>Julio</v>
      </c>
      <c r="FJ3" s="149" t="str">
        <f t="shared" si="87"/>
        <v>Agosto</v>
      </c>
      <c r="FK3" s="149" t="str">
        <f t="shared" ref="FK3:HV3" si="88">EY3</f>
        <v>Septiembre</v>
      </c>
      <c r="FL3" s="149" t="str">
        <f t="shared" si="88"/>
        <v>Octubre</v>
      </c>
      <c r="FM3" s="149" t="str">
        <f t="shared" si="88"/>
        <v>Noviembre</v>
      </c>
      <c r="FN3" s="149" t="str">
        <f t="shared" si="88"/>
        <v>Diciembre</v>
      </c>
      <c r="FO3" s="149" t="str">
        <f t="shared" si="88"/>
        <v>Enero</v>
      </c>
      <c r="FP3" s="149" t="str">
        <f t="shared" si="88"/>
        <v>Febrero</v>
      </c>
      <c r="FQ3" s="149" t="str">
        <f t="shared" si="88"/>
        <v>Marzo</v>
      </c>
      <c r="FR3" s="149" t="str">
        <f t="shared" si="88"/>
        <v>Abril</v>
      </c>
      <c r="FS3" s="149" t="str">
        <f t="shared" si="88"/>
        <v>Mayo</v>
      </c>
      <c r="FT3" s="149" t="str">
        <f t="shared" si="88"/>
        <v>Junio</v>
      </c>
      <c r="FU3" s="149" t="str">
        <f t="shared" si="88"/>
        <v>Julio</v>
      </c>
      <c r="FV3" s="149" t="str">
        <f t="shared" si="88"/>
        <v>Agosto</v>
      </c>
      <c r="FW3" s="149" t="str">
        <f t="shared" si="88"/>
        <v>Septiembre</v>
      </c>
      <c r="FX3" s="149" t="str">
        <f t="shared" si="88"/>
        <v>Octubre</v>
      </c>
      <c r="FY3" s="149" t="str">
        <f t="shared" si="88"/>
        <v>Noviembre</v>
      </c>
      <c r="FZ3" s="149" t="str">
        <f t="shared" si="88"/>
        <v>Diciembre</v>
      </c>
      <c r="GA3" s="149" t="str">
        <f t="shared" si="88"/>
        <v>Enero</v>
      </c>
      <c r="GB3" s="149" t="str">
        <f t="shared" si="88"/>
        <v>Febrero</v>
      </c>
      <c r="GC3" s="149" t="str">
        <f t="shared" si="88"/>
        <v>Marzo</v>
      </c>
      <c r="GD3" s="149" t="str">
        <f t="shared" si="88"/>
        <v>Abril</v>
      </c>
      <c r="GE3" s="149" t="str">
        <f t="shared" si="88"/>
        <v>Mayo</v>
      </c>
      <c r="GF3" s="149" t="str">
        <f t="shared" si="88"/>
        <v>Junio</v>
      </c>
      <c r="GG3" s="149" t="str">
        <f t="shared" si="88"/>
        <v>Julio</v>
      </c>
      <c r="GH3" s="149" t="str">
        <f t="shared" si="88"/>
        <v>Agosto</v>
      </c>
      <c r="GI3" s="149" t="str">
        <f t="shared" si="88"/>
        <v>Septiembre</v>
      </c>
      <c r="GJ3" s="149" t="str">
        <f t="shared" si="88"/>
        <v>Octubre</v>
      </c>
      <c r="GK3" s="149" t="str">
        <f t="shared" si="88"/>
        <v>Noviembre</v>
      </c>
      <c r="GL3" s="149" t="str">
        <f t="shared" si="88"/>
        <v>Diciembre</v>
      </c>
      <c r="GM3" s="149" t="str">
        <f t="shared" si="88"/>
        <v>Enero</v>
      </c>
      <c r="GN3" s="149" t="str">
        <f t="shared" si="88"/>
        <v>Febrero</v>
      </c>
      <c r="GO3" s="149" t="str">
        <f t="shared" si="88"/>
        <v>Marzo</v>
      </c>
      <c r="GP3" s="149" t="str">
        <f t="shared" si="88"/>
        <v>Abril</v>
      </c>
      <c r="GQ3" s="149" t="str">
        <f t="shared" si="88"/>
        <v>Mayo</v>
      </c>
      <c r="GR3" s="149" t="str">
        <f t="shared" si="88"/>
        <v>Junio</v>
      </c>
      <c r="GS3" s="149" t="str">
        <f t="shared" si="88"/>
        <v>Julio</v>
      </c>
      <c r="GT3" s="149" t="str">
        <f t="shared" si="88"/>
        <v>Agosto</v>
      </c>
      <c r="GU3" s="149" t="str">
        <f t="shared" si="88"/>
        <v>Septiembre</v>
      </c>
      <c r="GV3" s="149" t="str">
        <f t="shared" si="88"/>
        <v>Octubre</v>
      </c>
      <c r="GW3" s="149" t="str">
        <f t="shared" si="88"/>
        <v>Noviembre</v>
      </c>
      <c r="GX3" s="149" t="str">
        <f t="shared" si="88"/>
        <v>Diciembre</v>
      </c>
      <c r="GY3" s="149" t="str">
        <f t="shared" si="88"/>
        <v>Enero</v>
      </c>
      <c r="GZ3" s="149" t="str">
        <f t="shared" si="88"/>
        <v>Febrero</v>
      </c>
      <c r="HA3" s="149" t="str">
        <f t="shared" si="88"/>
        <v>Marzo</v>
      </c>
      <c r="HB3" s="149" t="str">
        <f t="shared" si="88"/>
        <v>Abril</v>
      </c>
      <c r="HC3" s="149" t="str">
        <f t="shared" si="88"/>
        <v>Mayo</v>
      </c>
      <c r="HD3" s="149" t="str">
        <f t="shared" si="88"/>
        <v>Junio</v>
      </c>
      <c r="HE3" s="149" t="str">
        <f t="shared" si="88"/>
        <v>Julio</v>
      </c>
      <c r="HF3" s="149" t="str">
        <f t="shared" si="88"/>
        <v>Agosto</v>
      </c>
      <c r="HG3" s="149" t="str">
        <f t="shared" si="88"/>
        <v>Septiembre</v>
      </c>
      <c r="HH3" s="149" t="str">
        <f t="shared" si="88"/>
        <v>Octubre</v>
      </c>
      <c r="HI3" s="149" t="str">
        <f t="shared" si="88"/>
        <v>Noviembre</v>
      </c>
      <c r="HJ3" s="149" t="str">
        <f t="shared" si="88"/>
        <v>Diciembre</v>
      </c>
      <c r="HK3" s="149" t="str">
        <f t="shared" si="88"/>
        <v>Enero</v>
      </c>
      <c r="HL3" s="149" t="str">
        <f t="shared" si="88"/>
        <v>Febrero</v>
      </c>
      <c r="HM3" s="149" t="str">
        <f t="shared" si="88"/>
        <v>Marzo</v>
      </c>
      <c r="HN3" s="149" t="str">
        <f t="shared" si="88"/>
        <v>Abril</v>
      </c>
      <c r="HO3" s="149" t="str">
        <f t="shared" si="88"/>
        <v>Mayo</v>
      </c>
      <c r="HP3" s="149" t="str">
        <f t="shared" si="88"/>
        <v>Junio</v>
      </c>
      <c r="HQ3" s="149" t="str">
        <f t="shared" si="88"/>
        <v>Julio</v>
      </c>
      <c r="HR3" s="149" t="str">
        <f t="shared" si="88"/>
        <v>Agosto</v>
      </c>
      <c r="HS3" s="149" t="str">
        <f t="shared" si="88"/>
        <v>Septiembre</v>
      </c>
      <c r="HT3" s="149" t="str">
        <f t="shared" si="88"/>
        <v>Octubre</v>
      </c>
      <c r="HU3" s="149" t="str">
        <f t="shared" si="88"/>
        <v>Noviembre</v>
      </c>
      <c r="HV3" s="149" t="str">
        <f t="shared" si="88"/>
        <v>Diciembre</v>
      </c>
      <c r="HW3" s="149" t="str">
        <f t="shared" ref="HW3:JN3" si="89">HK3</f>
        <v>Enero</v>
      </c>
      <c r="HX3" s="149" t="str">
        <f t="shared" si="89"/>
        <v>Febrero</v>
      </c>
      <c r="HY3" s="149" t="str">
        <f t="shared" si="89"/>
        <v>Marzo</v>
      </c>
      <c r="HZ3" s="149" t="str">
        <f t="shared" si="89"/>
        <v>Abril</v>
      </c>
      <c r="IA3" s="149" t="str">
        <f t="shared" si="89"/>
        <v>Mayo</v>
      </c>
      <c r="IB3" s="149" t="str">
        <f t="shared" si="89"/>
        <v>Junio</v>
      </c>
      <c r="IC3" s="149" t="str">
        <f t="shared" si="89"/>
        <v>Julio</v>
      </c>
      <c r="ID3" s="149" t="str">
        <f t="shared" si="89"/>
        <v>Agosto</v>
      </c>
      <c r="IE3" s="149" t="str">
        <f t="shared" si="89"/>
        <v>Septiembre</v>
      </c>
      <c r="IF3" s="149" t="str">
        <f t="shared" si="89"/>
        <v>Octubre</v>
      </c>
      <c r="IG3" s="149" t="str">
        <f t="shared" si="89"/>
        <v>Noviembre</v>
      </c>
      <c r="IH3" s="149" t="str">
        <f t="shared" si="89"/>
        <v>Diciembre</v>
      </c>
      <c r="II3" s="149" t="str">
        <f t="shared" si="89"/>
        <v>Enero</v>
      </c>
      <c r="IJ3" s="149" t="str">
        <f t="shared" si="89"/>
        <v>Febrero</v>
      </c>
      <c r="IK3" s="149" t="str">
        <f t="shared" si="89"/>
        <v>Marzo</v>
      </c>
      <c r="IL3" s="149" t="str">
        <f t="shared" si="89"/>
        <v>Abril</v>
      </c>
      <c r="IM3" s="149" t="str">
        <f t="shared" si="89"/>
        <v>Mayo</v>
      </c>
      <c r="IN3" s="149" t="str">
        <f t="shared" si="89"/>
        <v>Junio</v>
      </c>
      <c r="IO3" s="149" t="str">
        <f t="shared" si="89"/>
        <v>Julio</v>
      </c>
      <c r="IP3" s="149" t="str">
        <f t="shared" si="89"/>
        <v>Agosto</v>
      </c>
      <c r="IQ3" s="149" t="str">
        <f t="shared" si="89"/>
        <v>Septiembre</v>
      </c>
      <c r="IR3" s="149" t="str">
        <f t="shared" si="89"/>
        <v>Octubre</v>
      </c>
      <c r="IS3" s="149" t="str">
        <f t="shared" si="89"/>
        <v>Noviembre</v>
      </c>
      <c r="IT3" s="149" t="str">
        <f t="shared" si="89"/>
        <v>Diciembre</v>
      </c>
      <c r="IU3" s="149" t="str">
        <f t="shared" si="89"/>
        <v>Enero</v>
      </c>
      <c r="IV3" s="149" t="str">
        <f t="shared" si="89"/>
        <v>Febrero</v>
      </c>
      <c r="IW3" s="149" t="str">
        <f t="shared" si="89"/>
        <v>Marzo</v>
      </c>
      <c r="IX3" s="149" t="str">
        <f t="shared" si="89"/>
        <v>Abril</v>
      </c>
      <c r="IY3" s="149" t="str">
        <f t="shared" si="89"/>
        <v>Mayo</v>
      </c>
      <c r="IZ3" s="149" t="str">
        <f t="shared" si="89"/>
        <v>Junio</v>
      </c>
      <c r="JA3" s="149" t="str">
        <f t="shared" si="89"/>
        <v>Julio</v>
      </c>
      <c r="JB3" s="149" t="str">
        <f t="shared" si="89"/>
        <v>Agosto</v>
      </c>
      <c r="JC3" s="149" t="str">
        <f t="shared" si="89"/>
        <v>Septiembre</v>
      </c>
      <c r="JD3" s="149" t="str">
        <f t="shared" si="89"/>
        <v>Octubre</v>
      </c>
      <c r="JE3" s="149" t="str">
        <f t="shared" si="89"/>
        <v>Noviembre</v>
      </c>
      <c r="JF3" s="149" t="str">
        <f t="shared" si="89"/>
        <v>Diciembre</v>
      </c>
      <c r="JG3" s="149" t="str">
        <f t="shared" si="89"/>
        <v>Enero</v>
      </c>
      <c r="JH3" s="149" t="str">
        <f t="shared" si="89"/>
        <v>Febrero</v>
      </c>
      <c r="JI3" s="149" t="str">
        <f t="shared" si="89"/>
        <v>Marzo</v>
      </c>
      <c r="JJ3" s="149" t="str">
        <f t="shared" si="89"/>
        <v>Abril</v>
      </c>
      <c r="JK3" s="149" t="str">
        <f t="shared" si="89"/>
        <v>Mayo</v>
      </c>
      <c r="JL3" s="149" t="str">
        <f t="shared" si="89"/>
        <v>Junio</v>
      </c>
      <c r="JM3" s="149" t="str">
        <f t="shared" si="89"/>
        <v>Julio</v>
      </c>
      <c r="JN3" s="149" t="str">
        <f t="shared" si="89"/>
        <v>Agosto</v>
      </c>
      <c r="JO3" s="149" t="str">
        <f t="shared" ref="JO3" si="90">JC3</f>
        <v>Septiembre</v>
      </c>
      <c r="JP3" s="149" t="str">
        <f t="shared" ref="JP3" si="91">JD3</f>
        <v>Octubre</v>
      </c>
      <c r="JQ3" s="149" t="str">
        <f t="shared" ref="JQ3" si="92">JE3</f>
        <v>Noviembre</v>
      </c>
      <c r="JR3" s="149" t="str">
        <f t="shared" ref="JR3" si="93">JF3</f>
        <v>Diciembre</v>
      </c>
      <c r="JS3" s="149" t="str">
        <f t="shared" ref="JS3" si="94">JG3</f>
        <v>Enero</v>
      </c>
      <c r="JT3" s="149" t="str">
        <f t="shared" ref="JT3:JU3" si="95">JH3</f>
        <v>Febrero</v>
      </c>
      <c r="JU3" s="149" t="str">
        <f t="shared" si="95"/>
        <v>Marzo</v>
      </c>
      <c r="JV3" s="149" t="str">
        <f t="shared" ref="JV3" si="96">JJ3</f>
        <v>Abril</v>
      </c>
      <c r="JW3" s="149" t="str">
        <f t="shared" ref="JW3" si="97">JK3</f>
        <v>Mayo</v>
      </c>
      <c r="JX3" s="149" t="str">
        <f t="shared" ref="JX3" si="98">JL3</f>
        <v>Junio</v>
      </c>
      <c r="JY3" s="149" t="str">
        <f t="shared" ref="JY3" si="99">JM3</f>
        <v>Julio</v>
      </c>
      <c r="JZ3" s="149" t="str">
        <f t="shared" ref="JZ3" si="100">JN3</f>
        <v>Agosto</v>
      </c>
      <c r="KA3" s="149" t="str">
        <f t="shared" ref="KA3" si="101">JO3</f>
        <v>Septiembre</v>
      </c>
      <c r="KB3" s="149" t="str">
        <f t="shared" ref="KB3" si="102">JP3</f>
        <v>Octubre</v>
      </c>
      <c r="KC3" s="149" t="str">
        <f t="shared" ref="KC3" si="103">JQ3</f>
        <v>Noviembre</v>
      </c>
      <c r="KD3" s="149" t="str">
        <f t="shared" ref="KD3" si="104">JR3</f>
        <v>Diciembre</v>
      </c>
      <c r="KE3" s="149" t="str">
        <f t="shared" ref="KE3" si="105">JS3</f>
        <v>Enero</v>
      </c>
      <c r="KF3" s="149" t="str">
        <f t="shared" ref="KF3:KG3" si="106">JT3</f>
        <v>Febrero</v>
      </c>
      <c r="KG3" s="149" t="str">
        <f t="shared" si="106"/>
        <v>Marzo</v>
      </c>
      <c r="KH3" s="149" t="str">
        <f t="shared" ref="KH3" si="107">JV3</f>
        <v>Abril</v>
      </c>
      <c r="KI3" s="149" t="str">
        <f t="shared" ref="KI3" si="108">JW3</f>
        <v>Mayo</v>
      </c>
      <c r="KJ3" s="149" t="str">
        <f t="shared" ref="KJ3" si="109">JX3</f>
        <v>Junio</v>
      </c>
      <c r="KK3" s="149" t="str">
        <f t="shared" ref="KK3" si="110">JY3</f>
        <v>Julio</v>
      </c>
      <c r="KL3" s="149" t="str">
        <f t="shared" ref="KL3" si="111">JZ3</f>
        <v>Agosto</v>
      </c>
      <c r="KM3" s="149" t="str">
        <f t="shared" ref="KM3" si="112">KA3</f>
        <v>Septiembre</v>
      </c>
      <c r="KN3" s="149" t="str">
        <f t="shared" ref="KN3" si="113">KB3</f>
        <v>Octubre</v>
      </c>
      <c r="KO3" s="149" t="str">
        <f t="shared" ref="KO3" si="114">KC3</f>
        <v>Noviembre</v>
      </c>
      <c r="KP3" s="149" t="str">
        <f t="shared" ref="KP3" si="115">KD3</f>
        <v>Diciembre</v>
      </c>
      <c r="KQ3" s="149" t="str">
        <f t="shared" ref="KQ3" si="116">KE3</f>
        <v>Enero</v>
      </c>
      <c r="KR3" s="149" t="str">
        <f t="shared" ref="KR3" si="117">KF3</f>
        <v>Febrero</v>
      </c>
      <c r="KS3" s="149" t="str">
        <f t="shared" ref="KS3" si="118">KG3</f>
        <v>Marzo</v>
      </c>
      <c r="KT3" s="149" t="str">
        <f t="shared" ref="KT3" si="119">KH3</f>
        <v>Abril</v>
      </c>
      <c r="KU3" s="149" t="str">
        <f t="shared" ref="KU3" si="120">KI3</f>
        <v>Mayo</v>
      </c>
      <c r="KV3" s="149" t="str">
        <f t="shared" ref="KV3:KX3" si="121">KJ3</f>
        <v>Junio</v>
      </c>
      <c r="KW3" s="149" t="str">
        <f t="shared" si="121"/>
        <v>Julio</v>
      </c>
      <c r="KX3" s="149" t="str">
        <f t="shared" si="121"/>
        <v>Agosto</v>
      </c>
      <c r="KY3" s="149" t="str">
        <f t="shared" ref="KY3" si="122">KM3</f>
        <v>Septiembre</v>
      </c>
      <c r="KZ3" s="149" t="str">
        <f t="shared" ref="KZ3" si="123">KN3</f>
        <v>Octubre</v>
      </c>
    </row>
    <row r="4" spans="2:312" x14ac:dyDescent="0.25">
      <c r="B4" s="149" t="s">
        <v>1212</v>
      </c>
      <c r="C4" s="150">
        <f t="shared" ref="C4:Z4" si="124">DATE(C2,C1,1)</f>
        <v>35065</v>
      </c>
      <c r="D4" s="150">
        <f t="shared" si="124"/>
        <v>35096</v>
      </c>
      <c r="E4" s="150">
        <f t="shared" si="124"/>
        <v>35125</v>
      </c>
      <c r="F4" s="150">
        <f t="shared" si="124"/>
        <v>35156</v>
      </c>
      <c r="G4" s="150">
        <f t="shared" si="124"/>
        <v>35186</v>
      </c>
      <c r="H4" s="150">
        <f t="shared" si="124"/>
        <v>35217</v>
      </c>
      <c r="I4" s="150">
        <f t="shared" si="124"/>
        <v>35247</v>
      </c>
      <c r="J4" s="150">
        <f t="shared" si="124"/>
        <v>35278</v>
      </c>
      <c r="K4" s="150">
        <f t="shared" si="124"/>
        <v>35309</v>
      </c>
      <c r="L4" s="150">
        <f t="shared" si="124"/>
        <v>35339</v>
      </c>
      <c r="M4" s="150">
        <f t="shared" si="124"/>
        <v>35370</v>
      </c>
      <c r="N4" s="150">
        <f t="shared" si="124"/>
        <v>35400</v>
      </c>
      <c r="O4" s="150">
        <f t="shared" si="124"/>
        <v>35431</v>
      </c>
      <c r="P4" s="150">
        <f t="shared" si="124"/>
        <v>35462</v>
      </c>
      <c r="Q4" s="150">
        <f t="shared" si="124"/>
        <v>35490</v>
      </c>
      <c r="R4" s="150">
        <f t="shared" si="124"/>
        <v>35521</v>
      </c>
      <c r="S4" s="150">
        <f t="shared" si="124"/>
        <v>35551</v>
      </c>
      <c r="T4" s="150">
        <f t="shared" si="124"/>
        <v>35582</v>
      </c>
      <c r="U4" s="150">
        <f t="shared" si="124"/>
        <v>35612</v>
      </c>
      <c r="V4" s="150">
        <f t="shared" si="124"/>
        <v>35643</v>
      </c>
      <c r="W4" s="150">
        <f t="shared" si="124"/>
        <v>35674</v>
      </c>
      <c r="X4" s="150">
        <f t="shared" si="124"/>
        <v>35704</v>
      </c>
      <c r="Y4" s="150">
        <f t="shared" si="124"/>
        <v>35735</v>
      </c>
      <c r="Z4" s="150">
        <f t="shared" si="124"/>
        <v>35765</v>
      </c>
      <c r="AA4" s="150">
        <f t="shared" ref="AA4:CL4" si="125">DATE(AA2,AA1,1)</f>
        <v>35796</v>
      </c>
      <c r="AB4" s="150">
        <f t="shared" si="125"/>
        <v>35827</v>
      </c>
      <c r="AC4" s="150">
        <f t="shared" si="125"/>
        <v>35855</v>
      </c>
      <c r="AD4" s="150">
        <f t="shared" si="125"/>
        <v>35886</v>
      </c>
      <c r="AE4" s="150">
        <f t="shared" si="125"/>
        <v>35916</v>
      </c>
      <c r="AF4" s="150">
        <f t="shared" si="125"/>
        <v>35947</v>
      </c>
      <c r="AG4" s="150">
        <f t="shared" si="125"/>
        <v>35977</v>
      </c>
      <c r="AH4" s="150">
        <f t="shared" si="125"/>
        <v>36008</v>
      </c>
      <c r="AI4" s="150">
        <f t="shared" si="125"/>
        <v>36039</v>
      </c>
      <c r="AJ4" s="150">
        <f t="shared" si="125"/>
        <v>36069</v>
      </c>
      <c r="AK4" s="150">
        <f t="shared" si="125"/>
        <v>36100</v>
      </c>
      <c r="AL4" s="150">
        <f t="shared" si="125"/>
        <v>36130</v>
      </c>
      <c r="AM4" s="150">
        <f t="shared" si="125"/>
        <v>36161</v>
      </c>
      <c r="AN4" s="150">
        <f t="shared" si="125"/>
        <v>36192</v>
      </c>
      <c r="AO4" s="150">
        <f t="shared" si="125"/>
        <v>36220</v>
      </c>
      <c r="AP4" s="150">
        <f t="shared" si="125"/>
        <v>36251</v>
      </c>
      <c r="AQ4" s="150">
        <f t="shared" si="125"/>
        <v>36281</v>
      </c>
      <c r="AR4" s="150">
        <f t="shared" si="125"/>
        <v>36312</v>
      </c>
      <c r="AS4" s="150">
        <f t="shared" si="125"/>
        <v>36342</v>
      </c>
      <c r="AT4" s="150">
        <f t="shared" si="125"/>
        <v>36373</v>
      </c>
      <c r="AU4" s="150">
        <f t="shared" si="125"/>
        <v>36404</v>
      </c>
      <c r="AV4" s="150">
        <f t="shared" si="125"/>
        <v>36434</v>
      </c>
      <c r="AW4" s="150">
        <f t="shared" si="125"/>
        <v>36465</v>
      </c>
      <c r="AX4" s="150">
        <f t="shared" si="125"/>
        <v>36495</v>
      </c>
      <c r="AY4" s="150">
        <f t="shared" si="125"/>
        <v>36526</v>
      </c>
      <c r="AZ4" s="150">
        <f t="shared" si="125"/>
        <v>36557</v>
      </c>
      <c r="BA4" s="150">
        <f t="shared" si="125"/>
        <v>36586</v>
      </c>
      <c r="BB4" s="150">
        <f t="shared" si="125"/>
        <v>36617</v>
      </c>
      <c r="BC4" s="150">
        <f t="shared" si="125"/>
        <v>36647</v>
      </c>
      <c r="BD4" s="150">
        <f t="shared" si="125"/>
        <v>36678</v>
      </c>
      <c r="BE4" s="150">
        <f t="shared" si="125"/>
        <v>36708</v>
      </c>
      <c r="BF4" s="150">
        <f t="shared" si="125"/>
        <v>36739</v>
      </c>
      <c r="BG4" s="150">
        <f t="shared" si="125"/>
        <v>36770</v>
      </c>
      <c r="BH4" s="150">
        <f t="shared" si="125"/>
        <v>36800</v>
      </c>
      <c r="BI4" s="150">
        <f t="shared" si="125"/>
        <v>36831</v>
      </c>
      <c r="BJ4" s="150">
        <f t="shared" si="125"/>
        <v>36861</v>
      </c>
      <c r="BK4" s="150">
        <f t="shared" si="125"/>
        <v>36892</v>
      </c>
      <c r="BL4" s="150">
        <f t="shared" si="125"/>
        <v>36923</v>
      </c>
      <c r="BM4" s="150">
        <f t="shared" si="125"/>
        <v>36951</v>
      </c>
      <c r="BN4" s="150">
        <f t="shared" si="125"/>
        <v>36982</v>
      </c>
      <c r="BO4" s="150">
        <f t="shared" si="125"/>
        <v>37012</v>
      </c>
      <c r="BP4" s="150">
        <f t="shared" si="125"/>
        <v>37043</v>
      </c>
      <c r="BQ4" s="150">
        <f t="shared" si="125"/>
        <v>37073</v>
      </c>
      <c r="BR4" s="150">
        <f t="shared" si="125"/>
        <v>37104</v>
      </c>
      <c r="BS4" s="150">
        <f t="shared" si="125"/>
        <v>37135</v>
      </c>
      <c r="BT4" s="150">
        <f t="shared" si="125"/>
        <v>37165</v>
      </c>
      <c r="BU4" s="150">
        <f t="shared" si="125"/>
        <v>37196</v>
      </c>
      <c r="BV4" s="150">
        <f t="shared" si="125"/>
        <v>37226</v>
      </c>
      <c r="BW4" s="150">
        <f t="shared" si="125"/>
        <v>37257</v>
      </c>
      <c r="BX4" s="150">
        <f t="shared" si="125"/>
        <v>37288</v>
      </c>
      <c r="BY4" s="150">
        <f t="shared" si="125"/>
        <v>37316</v>
      </c>
      <c r="BZ4" s="150">
        <f t="shared" si="125"/>
        <v>37347</v>
      </c>
      <c r="CA4" s="150">
        <f t="shared" si="125"/>
        <v>37377</v>
      </c>
      <c r="CB4" s="150">
        <f t="shared" si="125"/>
        <v>37408</v>
      </c>
      <c r="CC4" s="150">
        <f t="shared" si="125"/>
        <v>37438</v>
      </c>
      <c r="CD4" s="150">
        <f t="shared" si="125"/>
        <v>37469</v>
      </c>
      <c r="CE4" s="150">
        <f t="shared" si="125"/>
        <v>37500</v>
      </c>
      <c r="CF4" s="150">
        <f t="shared" si="125"/>
        <v>37530</v>
      </c>
      <c r="CG4" s="150">
        <f t="shared" si="125"/>
        <v>37561</v>
      </c>
      <c r="CH4" s="150">
        <f t="shared" si="125"/>
        <v>37591</v>
      </c>
      <c r="CI4" s="150">
        <f t="shared" si="125"/>
        <v>37622</v>
      </c>
      <c r="CJ4" s="150">
        <f t="shared" si="125"/>
        <v>37653</v>
      </c>
      <c r="CK4" s="150">
        <f t="shared" si="125"/>
        <v>37681</v>
      </c>
      <c r="CL4" s="150">
        <f t="shared" si="125"/>
        <v>37712</v>
      </c>
      <c r="CM4" s="150">
        <f t="shared" ref="CM4:EX4" si="126">DATE(CM2,CM1,1)</f>
        <v>37742</v>
      </c>
      <c r="CN4" s="150">
        <f t="shared" si="126"/>
        <v>37773</v>
      </c>
      <c r="CO4" s="150">
        <f t="shared" si="126"/>
        <v>37803</v>
      </c>
      <c r="CP4" s="150">
        <f t="shared" si="126"/>
        <v>37834</v>
      </c>
      <c r="CQ4" s="150">
        <f t="shared" si="126"/>
        <v>37865</v>
      </c>
      <c r="CR4" s="150">
        <f t="shared" si="126"/>
        <v>37895</v>
      </c>
      <c r="CS4" s="150">
        <f t="shared" si="126"/>
        <v>37926</v>
      </c>
      <c r="CT4" s="150">
        <f t="shared" si="126"/>
        <v>37956</v>
      </c>
      <c r="CU4" s="150">
        <f t="shared" si="126"/>
        <v>37987</v>
      </c>
      <c r="CV4" s="150">
        <f t="shared" si="126"/>
        <v>38018</v>
      </c>
      <c r="CW4" s="150">
        <f t="shared" si="126"/>
        <v>38047</v>
      </c>
      <c r="CX4" s="150">
        <f t="shared" si="126"/>
        <v>38078</v>
      </c>
      <c r="CY4" s="150">
        <f t="shared" si="126"/>
        <v>38108</v>
      </c>
      <c r="CZ4" s="150">
        <f t="shared" si="126"/>
        <v>38139</v>
      </c>
      <c r="DA4" s="150">
        <f t="shared" si="126"/>
        <v>38169</v>
      </c>
      <c r="DB4" s="150">
        <f t="shared" si="126"/>
        <v>38200</v>
      </c>
      <c r="DC4" s="150">
        <f t="shared" si="126"/>
        <v>38231</v>
      </c>
      <c r="DD4" s="150">
        <f t="shared" si="126"/>
        <v>38261</v>
      </c>
      <c r="DE4" s="150">
        <f t="shared" si="126"/>
        <v>38292</v>
      </c>
      <c r="DF4" s="150">
        <f t="shared" si="126"/>
        <v>38322</v>
      </c>
      <c r="DG4" s="150">
        <f t="shared" si="126"/>
        <v>38353</v>
      </c>
      <c r="DH4" s="150">
        <f t="shared" si="126"/>
        <v>38384</v>
      </c>
      <c r="DI4" s="150">
        <f t="shared" si="126"/>
        <v>38412</v>
      </c>
      <c r="DJ4" s="150">
        <f t="shared" si="126"/>
        <v>38443</v>
      </c>
      <c r="DK4" s="150">
        <f t="shared" si="126"/>
        <v>38473</v>
      </c>
      <c r="DL4" s="150">
        <f t="shared" si="126"/>
        <v>38504</v>
      </c>
      <c r="DM4" s="150">
        <f t="shared" si="126"/>
        <v>38534</v>
      </c>
      <c r="DN4" s="150">
        <f t="shared" si="126"/>
        <v>38565</v>
      </c>
      <c r="DO4" s="150">
        <f t="shared" si="126"/>
        <v>38596</v>
      </c>
      <c r="DP4" s="150">
        <f t="shared" si="126"/>
        <v>38626</v>
      </c>
      <c r="DQ4" s="150">
        <f t="shared" si="126"/>
        <v>38657</v>
      </c>
      <c r="DR4" s="150">
        <f t="shared" si="126"/>
        <v>38687</v>
      </c>
      <c r="DS4" s="150">
        <f t="shared" si="126"/>
        <v>38718</v>
      </c>
      <c r="DT4" s="150">
        <f t="shared" si="126"/>
        <v>38749</v>
      </c>
      <c r="DU4" s="150">
        <f t="shared" si="126"/>
        <v>38777</v>
      </c>
      <c r="DV4" s="150">
        <f t="shared" si="126"/>
        <v>38808</v>
      </c>
      <c r="DW4" s="150">
        <f t="shared" si="126"/>
        <v>38838</v>
      </c>
      <c r="DX4" s="150">
        <f t="shared" si="126"/>
        <v>38869</v>
      </c>
      <c r="DY4" s="150">
        <f t="shared" si="126"/>
        <v>38899</v>
      </c>
      <c r="DZ4" s="150">
        <f t="shared" si="126"/>
        <v>38930</v>
      </c>
      <c r="EA4" s="150">
        <f t="shared" si="126"/>
        <v>38961</v>
      </c>
      <c r="EB4" s="150">
        <f t="shared" si="126"/>
        <v>38991</v>
      </c>
      <c r="EC4" s="150">
        <f t="shared" si="126"/>
        <v>39022</v>
      </c>
      <c r="ED4" s="150">
        <f t="shared" si="126"/>
        <v>39052</v>
      </c>
      <c r="EE4" s="150">
        <f t="shared" si="126"/>
        <v>39083</v>
      </c>
      <c r="EF4" s="150">
        <f t="shared" si="126"/>
        <v>39114</v>
      </c>
      <c r="EG4" s="150">
        <f t="shared" si="126"/>
        <v>39142</v>
      </c>
      <c r="EH4" s="150">
        <f t="shared" si="126"/>
        <v>39173</v>
      </c>
      <c r="EI4" s="150">
        <f t="shared" si="126"/>
        <v>39203</v>
      </c>
      <c r="EJ4" s="150">
        <f t="shared" si="126"/>
        <v>39234</v>
      </c>
      <c r="EK4" s="150">
        <f t="shared" si="126"/>
        <v>39264</v>
      </c>
      <c r="EL4" s="150">
        <f t="shared" si="126"/>
        <v>39295</v>
      </c>
      <c r="EM4" s="150">
        <f t="shared" si="126"/>
        <v>39326</v>
      </c>
      <c r="EN4" s="150">
        <f t="shared" si="126"/>
        <v>39356</v>
      </c>
      <c r="EO4" s="150">
        <f t="shared" si="126"/>
        <v>39387</v>
      </c>
      <c r="EP4" s="150">
        <f t="shared" si="126"/>
        <v>39417</v>
      </c>
      <c r="EQ4" s="150">
        <f t="shared" si="126"/>
        <v>39448</v>
      </c>
      <c r="ER4" s="150">
        <f t="shared" si="126"/>
        <v>39479</v>
      </c>
      <c r="ES4" s="150">
        <f t="shared" si="126"/>
        <v>39508</v>
      </c>
      <c r="ET4" s="150">
        <f t="shared" si="126"/>
        <v>39539</v>
      </c>
      <c r="EU4" s="150">
        <f t="shared" si="126"/>
        <v>39569</v>
      </c>
      <c r="EV4" s="150">
        <f t="shared" si="126"/>
        <v>39600</v>
      </c>
      <c r="EW4" s="150">
        <f t="shared" si="126"/>
        <v>39630</v>
      </c>
      <c r="EX4" s="150">
        <f t="shared" si="126"/>
        <v>39661</v>
      </c>
      <c r="EY4" s="150">
        <f t="shared" ref="EY4:HJ4" si="127">DATE(EY2,EY1,1)</f>
        <v>39692</v>
      </c>
      <c r="EZ4" s="150">
        <f t="shared" si="127"/>
        <v>39722</v>
      </c>
      <c r="FA4" s="150">
        <f t="shared" si="127"/>
        <v>39753</v>
      </c>
      <c r="FB4" s="150">
        <f t="shared" si="127"/>
        <v>39783</v>
      </c>
      <c r="FC4" s="150">
        <f t="shared" si="127"/>
        <v>39814</v>
      </c>
      <c r="FD4" s="150">
        <f t="shared" si="127"/>
        <v>39845</v>
      </c>
      <c r="FE4" s="150">
        <f t="shared" si="127"/>
        <v>39873</v>
      </c>
      <c r="FF4" s="150">
        <f t="shared" si="127"/>
        <v>39904</v>
      </c>
      <c r="FG4" s="150">
        <f t="shared" si="127"/>
        <v>39934</v>
      </c>
      <c r="FH4" s="150">
        <f t="shared" si="127"/>
        <v>39965</v>
      </c>
      <c r="FI4" s="150">
        <f t="shared" si="127"/>
        <v>39995</v>
      </c>
      <c r="FJ4" s="150">
        <f t="shared" si="127"/>
        <v>40026</v>
      </c>
      <c r="FK4" s="150">
        <f t="shared" si="127"/>
        <v>40057</v>
      </c>
      <c r="FL4" s="150">
        <f t="shared" si="127"/>
        <v>40087</v>
      </c>
      <c r="FM4" s="150">
        <f t="shared" si="127"/>
        <v>40118</v>
      </c>
      <c r="FN4" s="150">
        <f t="shared" si="127"/>
        <v>40148</v>
      </c>
      <c r="FO4" s="150">
        <f t="shared" si="127"/>
        <v>40179</v>
      </c>
      <c r="FP4" s="150">
        <f t="shared" si="127"/>
        <v>40210</v>
      </c>
      <c r="FQ4" s="150">
        <f t="shared" si="127"/>
        <v>40238</v>
      </c>
      <c r="FR4" s="150">
        <f t="shared" si="127"/>
        <v>40269</v>
      </c>
      <c r="FS4" s="150">
        <f t="shared" si="127"/>
        <v>40299</v>
      </c>
      <c r="FT4" s="150">
        <f t="shared" si="127"/>
        <v>40330</v>
      </c>
      <c r="FU4" s="150">
        <f t="shared" si="127"/>
        <v>40360</v>
      </c>
      <c r="FV4" s="150">
        <f t="shared" si="127"/>
        <v>40391</v>
      </c>
      <c r="FW4" s="150">
        <f t="shared" si="127"/>
        <v>40422</v>
      </c>
      <c r="FX4" s="150">
        <f t="shared" si="127"/>
        <v>40452</v>
      </c>
      <c r="FY4" s="150">
        <f t="shared" si="127"/>
        <v>40483</v>
      </c>
      <c r="FZ4" s="150">
        <f t="shared" si="127"/>
        <v>40513</v>
      </c>
      <c r="GA4" s="150">
        <f t="shared" si="127"/>
        <v>40544</v>
      </c>
      <c r="GB4" s="150">
        <f t="shared" si="127"/>
        <v>40575</v>
      </c>
      <c r="GC4" s="150">
        <f t="shared" si="127"/>
        <v>40603</v>
      </c>
      <c r="GD4" s="150">
        <f t="shared" si="127"/>
        <v>40634</v>
      </c>
      <c r="GE4" s="150">
        <f t="shared" si="127"/>
        <v>40664</v>
      </c>
      <c r="GF4" s="150">
        <f t="shared" si="127"/>
        <v>40695</v>
      </c>
      <c r="GG4" s="150">
        <f t="shared" si="127"/>
        <v>40725</v>
      </c>
      <c r="GH4" s="150">
        <f t="shared" si="127"/>
        <v>40756</v>
      </c>
      <c r="GI4" s="150">
        <f t="shared" si="127"/>
        <v>40787</v>
      </c>
      <c r="GJ4" s="150">
        <f t="shared" si="127"/>
        <v>40817</v>
      </c>
      <c r="GK4" s="150">
        <f t="shared" si="127"/>
        <v>40848</v>
      </c>
      <c r="GL4" s="150">
        <f t="shared" si="127"/>
        <v>40878</v>
      </c>
      <c r="GM4" s="150">
        <f t="shared" si="127"/>
        <v>40909</v>
      </c>
      <c r="GN4" s="150">
        <f t="shared" si="127"/>
        <v>40940</v>
      </c>
      <c r="GO4" s="150">
        <f t="shared" si="127"/>
        <v>40969</v>
      </c>
      <c r="GP4" s="150">
        <f t="shared" si="127"/>
        <v>41000</v>
      </c>
      <c r="GQ4" s="150">
        <f t="shared" si="127"/>
        <v>41030</v>
      </c>
      <c r="GR4" s="150">
        <f t="shared" si="127"/>
        <v>41061</v>
      </c>
      <c r="GS4" s="150">
        <f t="shared" si="127"/>
        <v>41091</v>
      </c>
      <c r="GT4" s="150">
        <f t="shared" si="127"/>
        <v>41122</v>
      </c>
      <c r="GU4" s="150">
        <f t="shared" si="127"/>
        <v>41153</v>
      </c>
      <c r="GV4" s="150">
        <f t="shared" si="127"/>
        <v>41183</v>
      </c>
      <c r="GW4" s="150">
        <f t="shared" si="127"/>
        <v>41214</v>
      </c>
      <c r="GX4" s="150">
        <f t="shared" si="127"/>
        <v>41244</v>
      </c>
      <c r="GY4" s="150">
        <f t="shared" si="127"/>
        <v>41275</v>
      </c>
      <c r="GZ4" s="150">
        <f t="shared" si="127"/>
        <v>41306</v>
      </c>
      <c r="HA4" s="150">
        <f t="shared" si="127"/>
        <v>41334</v>
      </c>
      <c r="HB4" s="150">
        <f t="shared" si="127"/>
        <v>41365</v>
      </c>
      <c r="HC4" s="150">
        <f t="shared" si="127"/>
        <v>41395</v>
      </c>
      <c r="HD4" s="150">
        <f t="shared" si="127"/>
        <v>41426</v>
      </c>
      <c r="HE4" s="150">
        <f t="shared" si="127"/>
        <v>41456</v>
      </c>
      <c r="HF4" s="150">
        <f t="shared" si="127"/>
        <v>41487</v>
      </c>
      <c r="HG4" s="150">
        <f t="shared" si="127"/>
        <v>41518</v>
      </c>
      <c r="HH4" s="150">
        <f t="shared" si="127"/>
        <v>41548</v>
      </c>
      <c r="HI4" s="150">
        <f t="shared" si="127"/>
        <v>41579</v>
      </c>
      <c r="HJ4" s="150">
        <f t="shared" si="127"/>
        <v>41609</v>
      </c>
      <c r="HK4" s="150">
        <f t="shared" ref="HK4:JH4" si="128">DATE(HK2,HK1,1)</f>
        <v>41640</v>
      </c>
      <c r="HL4" s="150">
        <f t="shared" si="128"/>
        <v>41671</v>
      </c>
      <c r="HM4" s="150">
        <f t="shared" si="128"/>
        <v>41699</v>
      </c>
      <c r="HN4" s="150">
        <f t="shared" si="128"/>
        <v>41730</v>
      </c>
      <c r="HO4" s="150">
        <f t="shared" si="128"/>
        <v>41760</v>
      </c>
      <c r="HP4" s="150">
        <f t="shared" si="128"/>
        <v>41791</v>
      </c>
      <c r="HQ4" s="150">
        <f t="shared" si="128"/>
        <v>41821</v>
      </c>
      <c r="HR4" s="150">
        <f t="shared" si="128"/>
        <v>41852</v>
      </c>
      <c r="HS4" s="150">
        <f t="shared" si="128"/>
        <v>41883</v>
      </c>
      <c r="HT4" s="150">
        <f t="shared" si="128"/>
        <v>41913</v>
      </c>
      <c r="HU4" s="150">
        <f t="shared" si="128"/>
        <v>41944</v>
      </c>
      <c r="HV4" s="150">
        <f t="shared" si="128"/>
        <v>41974</v>
      </c>
      <c r="HW4" s="150">
        <f t="shared" si="128"/>
        <v>42005</v>
      </c>
      <c r="HX4" s="150">
        <f t="shared" si="128"/>
        <v>42036</v>
      </c>
      <c r="HY4" s="150">
        <f t="shared" si="128"/>
        <v>42064</v>
      </c>
      <c r="HZ4" s="150">
        <f t="shared" si="128"/>
        <v>42095</v>
      </c>
      <c r="IA4" s="150">
        <f t="shared" si="128"/>
        <v>42125</v>
      </c>
      <c r="IB4" s="150">
        <f t="shared" si="128"/>
        <v>42156</v>
      </c>
      <c r="IC4" s="150">
        <f t="shared" si="128"/>
        <v>42186</v>
      </c>
      <c r="ID4" s="150">
        <f t="shared" si="128"/>
        <v>42217</v>
      </c>
      <c r="IE4" s="150">
        <f t="shared" si="128"/>
        <v>42248</v>
      </c>
      <c r="IF4" s="150">
        <f t="shared" si="128"/>
        <v>42278</v>
      </c>
      <c r="IG4" s="150">
        <f t="shared" si="128"/>
        <v>42309</v>
      </c>
      <c r="IH4" s="150">
        <f t="shared" si="128"/>
        <v>42339</v>
      </c>
      <c r="II4" s="150">
        <f t="shared" si="128"/>
        <v>42370</v>
      </c>
      <c r="IJ4" s="150">
        <f t="shared" si="128"/>
        <v>42401</v>
      </c>
      <c r="IK4" s="150">
        <f t="shared" si="128"/>
        <v>42430</v>
      </c>
      <c r="IL4" s="150">
        <f t="shared" si="128"/>
        <v>42461</v>
      </c>
      <c r="IM4" s="150">
        <f t="shared" si="128"/>
        <v>42491</v>
      </c>
      <c r="IN4" s="150">
        <f t="shared" si="128"/>
        <v>42522</v>
      </c>
      <c r="IO4" s="150">
        <f t="shared" si="128"/>
        <v>42552</v>
      </c>
      <c r="IP4" s="150">
        <f t="shared" si="128"/>
        <v>42583</v>
      </c>
      <c r="IQ4" s="150">
        <f t="shared" si="128"/>
        <v>42614</v>
      </c>
      <c r="IR4" s="150">
        <f t="shared" si="128"/>
        <v>42644</v>
      </c>
      <c r="IS4" s="150">
        <f t="shared" si="128"/>
        <v>42675</v>
      </c>
      <c r="IT4" s="150">
        <f t="shared" si="128"/>
        <v>42705</v>
      </c>
      <c r="IU4" s="150">
        <f t="shared" si="128"/>
        <v>42736</v>
      </c>
      <c r="IV4" s="150">
        <f t="shared" si="128"/>
        <v>42767</v>
      </c>
      <c r="IW4" s="150">
        <f t="shared" si="128"/>
        <v>42795</v>
      </c>
      <c r="IX4" s="150">
        <f t="shared" si="128"/>
        <v>42826</v>
      </c>
      <c r="IY4" s="150">
        <f t="shared" si="128"/>
        <v>42856</v>
      </c>
      <c r="IZ4" s="150">
        <f t="shared" si="128"/>
        <v>42887</v>
      </c>
      <c r="JA4" s="150">
        <f t="shared" si="128"/>
        <v>42917</v>
      </c>
      <c r="JB4" s="150">
        <f t="shared" si="128"/>
        <v>42948</v>
      </c>
      <c r="JC4" s="150">
        <f t="shared" si="128"/>
        <v>42979</v>
      </c>
      <c r="JD4" s="150">
        <f t="shared" si="128"/>
        <v>43009</v>
      </c>
      <c r="JE4" s="150">
        <f t="shared" si="128"/>
        <v>43040</v>
      </c>
      <c r="JF4" s="150">
        <f>DATE(JF2,JF1,1)</f>
        <v>43070</v>
      </c>
      <c r="JG4" s="150">
        <f t="shared" si="128"/>
        <v>43101</v>
      </c>
      <c r="JH4" s="150">
        <f t="shared" si="128"/>
        <v>43132</v>
      </c>
      <c r="JI4" s="150">
        <f t="shared" ref="JI4:JJ4" si="129">DATE(JI2,JI1,1)</f>
        <v>43160</v>
      </c>
      <c r="JJ4" s="150">
        <f t="shared" si="129"/>
        <v>43191</v>
      </c>
      <c r="JK4" s="150">
        <f t="shared" ref="JK4:JL4" si="130">DATE(JK2,JK1,1)</f>
        <v>43221</v>
      </c>
      <c r="JL4" s="150">
        <f t="shared" si="130"/>
        <v>43252</v>
      </c>
      <c r="JM4" s="150">
        <f t="shared" ref="JM4:JN4" si="131">DATE(JM2,JM1,1)</f>
        <v>43282</v>
      </c>
      <c r="JN4" s="150">
        <f t="shared" si="131"/>
        <v>43313</v>
      </c>
      <c r="JO4" s="150">
        <f t="shared" ref="JO4:JP4" si="132">DATE(JO2,JO1,1)</f>
        <v>43344</v>
      </c>
      <c r="JP4" s="150">
        <f t="shared" si="132"/>
        <v>43374</v>
      </c>
      <c r="JQ4" s="150">
        <f t="shared" ref="JQ4:JT4" si="133">DATE(JQ2,JQ1,1)</f>
        <v>43405</v>
      </c>
      <c r="JR4" s="150">
        <f t="shared" si="133"/>
        <v>43435</v>
      </c>
      <c r="JS4" s="150">
        <f t="shared" si="133"/>
        <v>43466</v>
      </c>
      <c r="JT4" s="150">
        <f t="shared" si="133"/>
        <v>43497</v>
      </c>
      <c r="JU4" s="150">
        <f t="shared" ref="JU4:JW4" si="134">DATE(JU2,JU1,1)</f>
        <v>43525</v>
      </c>
      <c r="JV4" s="150">
        <f t="shared" si="134"/>
        <v>43556</v>
      </c>
      <c r="JW4" s="150">
        <f t="shared" si="134"/>
        <v>43586</v>
      </c>
      <c r="JX4" s="150">
        <f t="shared" ref="JX4:JY4" si="135">DATE(JX2,JX1,1)</f>
        <v>43617</v>
      </c>
      <c r="JY4" s="150">
        <f t="shared" si="135"/>
        <v>43647</v>
      </c>
      <c r="JZ4" s="150">
        <f t="shared" ref="JZ4:KA4" si="136">DATE(JZ2,JZ1,1)</f>
        <v>43678</v>
      </c>
      <c r="KA4" s="150">
        <f t="shared" si="136"/>
        <v>43709</v>
      </c>
      <c r="KB4" s="150">
        <f t="shared" ref="KB4:KC4" si="137">DATE(KB2,KB1,1)</f>
        <v>43739</v>
      </c>
      <c r="KC4" s="150">
        <f t="shared" si="137"/>
        <v>43770</v>
      </c>
      <c r="KD4" s="150">
        <f t="shared" ref="KD4:KF4" si="138">DATE(KD2,KD1,1)</f>
        <v>43800</v>
      </c>
      <c r="KE4" s="150">
        <f t="shared" si="138"/>
        <v>43831</v>
      </c>
      <c r="KF4" s="150">
        <f t="shared" si="138"/>
        <v>43862</v>
      </c>
      <c r="KG4" s="150">
        <f t="shared" ref="KG4:KJ4" si="139">DATE(KG2,KG1,1)</f>
        <v>43891</v>
      </c>
      <c r="KH4" s="150">
        <f t="shared" si="139"/>
        <v>43922</v>
      </c>
      <c r="KI4" s="150">
        <f t="shared" si="139"/>
        <v>43952</v>
      </c>
      <c r="KJ4" s="150">
        <f t="shared" si="139"/>
        <v>43983</v>
      </c>
      <c r="KK4" s="150">
        <f t="shared" ref="KK4:KL4" si="140">DATE(KK2,KK1,1)</f>
        <v>44013</v>
      </c>
      <c r="KL4" s="150">
        <f t="shared" si="140"/>
        <v>44044</v>
      </c>
      <c r="KM4" s="150">
        <f t="shared" ref="KM4:KQ4" si="141">DATE(KM2,KM1,1)</f>
        <v>44075</v>
      </c>
      <c r="KN4" s="150">
        <f t="shared" si="141"/>
        <v>44105</v>
      </c>
      <c r="KO4" s="150">
        <f t="shared" si="141"/>
        <v>44136</v>
      </c>
      <c r="KP4" s="150">
        <f t="shared" si="141"/>
        <v>44166</v>
      </c>
      <c r="KQ4" s="150">
        <f t="shared" si="141"/>
        <v>44197</v>
      </c>
      <c r="KR4" s="150">
        <f t="shared" ref="KR4:KV4" si="142">DATE(KR2,KR1,1)</f>
        <v>44228</v>
      </c>
      <c r="KS4" s="150">
        <f t="shared" si="142"/>
        <v>44256</v>
      </c>
      <c r="KT4" s="150">
        <f t="shared" si="142"/>
        <v>44287</v>
      </c>
      <c r="KU4" s="150">
        <f t="shared" si="142"/>
        <v>44317</v>
      </c>
      <c r="KV4" s="150">
        <f t="shared" si="142"/>
        <v>44348</v>
      </c>
      <c r="KW4" s="150">
        <f t="shared" ref="KW4:KX4" si="143">DATE(KW2,KW1,1)</f>
        <v>44378</v>
      </c>
      <c r="KX4" s="150">
        <f t="shared" si="143"/>
        <v>44409</v>
      </c>
      <c r="KY4" s="150">
        <f t="shared" ref="KY4:KZ4" si="144">DATE(KY2,KY1,1)</f>
        <v>44440</v>
      </c>
      <c r="KZ4" s="150">
        <f t="shared" si="144"/>
        <v>44470</v>
      </c>
    </row>
    <row r="5" spans="2:312" x14ac:dyDescent="0.25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43"/>
      <c r="BK5" s="143"/>
      <c r="BL5" s="143"/>
      <c r="BM5" s="143"/>
      <c r="BN5" s="143"/>
      <c r="BO5" s="143"/>
      <c r="BP5" s="143"/>
      <c r="BQ5" s="143"/>
      <c r="BR5" s="143"/>
      <c r="BS5" s="143"/>
      <c r="BT5" s="143"/>
      <c r="BU5" s="143"/>
      <c r="BV5" s="143"/>
      <c r="BW5" s="143"/>
      <c r="BX5" s="143"/>
      <c r="BY5" s="143"/>
      <c r="BZ5" s="143"/>
      <c r="CA5" s="143"/>
      <c r="CB5" s="143"/>
      <c r="CC5" s="143"/>
      <c r="CD5" s="143"/>
      <c r="CE5" s="143"/>
      <c r="CF5" s="143"/>
      <c r="CG5" s="143"/>
      <c r="CH5" s="143"/>
      <c r="CI5" s="143"/>
      <c r="CJ5" s="143"/>
      <c r="CK5" s="143"/>
      <c r="CL5" s="143"/>
      <c r="CM5" s="143"/>
      <c r="CN5" s="143"/>
      <c r="CO5" s="143"/>
      <c r="CP5" s="143"/>
      <c r="CQ5" s="143"/>
      <c r="CR5" s="143"/>
      <c r="CS5" s="143"/>
      <c r="CT5" s="143"/>
      <c r="CU5" s="143"/>
      <c r="CV5" s="143"/>
      <c r="CW5" s="143"/>
      <c r="CX5" s="143"/>
      <c r="CY5" s="143"/>
      <c r="CZ5" s="143"/>
      <c r="DA5" s="143"/>
      <c r="DB5" s="143"/>
      <c r="DC5" s="143"/>
      <c r="DD5" s="143"/>
      <c r="DE5" s="143"/>
      <c r="DF5" s="143"/>
      <c r="DG5" s="143"/>
      <c r="DH5" s="143"/>
      <c r="DI5" s="143"/>
      <c r="DJ5" s="143"/>
      <c r="DK5" s="143"/>
      <c r="DL5" s="143"/>
      <c r="DM5" s="143"/>
      <c r="DN5" s="143"/>
      <c r="DO5" s="143"/>
      <c r="DP5" s="143"/>
      <c r="DQ5" s="143"/>
      <c r="DR5" s="143"/>
      <c r="DS5" s="143"/>
      <c r="DT5" s="143"/>
      <c r="DU5" s="143"/>
      <c r="DV5" s="143"/>
      <c r="DW5" s="143"/>
      <c r="DX5" s="143"/>
      <c r="DY5" s="143"/>
      <c r="DZ5" s="143"/>
      <c r="EA5" s="143"/>
      <c r="EB5" s="143"/>
      <c r="EC5" s="143"/>
      <c r="ED5" s="143"/>
      <c r="EE5" s="143"/>
      <c r="EF5" s="143"/>
      <c r="EG5" s="143"/>
      <c r="EH5" s="143"/>
      <c r="EI5" s="143"/>
      <c r="EJ5" s="143"/>
      <c r="EK5" s="143"/>
      <c r="EL5" s="143"/>
      <c r="EM5" s="143"/>
      <c r="EN5" s="143"/>
      <c r="EO5" s="143"/>
      <c r="EP5" s="143"/>
      <c r="EQ5" s="143"/>
      <c r="ER5" s="143"/>
      <c r="ES5" s="143"/>
      <c r="ET5" s="143"/>
      <c r="EU5" s="143"/>
      <c r="EV5" s="143"/>
      <c r="EW5" s="143"/>
      <c r="EX5" s="143"/>
      <c r="EY5" s="143"/>
      <c r="EZ5" s="143"/>
      <c r="FA5" s="143"/>
      <c r="FB5" s="143"/>
      <c r="FC5" s="143"/>
      <c r="FD5" s="143"/>
      <c r="FE5" s="143"/>
      <c r="FF5" s="143"/>
      <c r="FG5" s="143"/>
      <c r="FH5" s="143"/>
      <c r="FI5" s="143"/>
      <c r="FJ5" s="143"/>
      <c r="FK5" s="143"/>
      <c r="FL5" s="143"/>
      <c r="FM5" s="143"/>
      <c r="FN5" s="143"/>
      <c r="FO5" s="143"/>
      <c r="FP5" s="143"/>
      <c r="FQ5" s="143"/>
      <c r="FR5" s="143"/>
      <c r="FS5" s="143"/>
      <c r="FT5" s="143"/>
      <c r="FU5" s="143"/>
      <c r="FV5" s="143"/>
      <c r="FW5" s="143"/>
      <c r="FX5" s="143"/>
      <c r="FY5" s="143"/>
      <c r="FZ5" s="143"/>
      <c r="GA5" s="143"/>
      <c r="GB5" s="143"/>
      <c r="GC5" s="143"/>
      <c r="GD5" s="143"/>
      <c r="GE5" s="143"/>
      <c r="GF5" s="143"/>
      <c r="GG5" s="143"/>
      <c r="GH5" s="143"/>
      <c r="GI5" s="143"/>
      <c r="GJ5" s="143"/>
      <c r="GK5" s="143"/>
      <c r="GL5" s="143"/>
      <c r="GM5" s="143"/>
      <c r="GN5" s="143"/>
      <c r="GO5" s="143"/>
      <c r="GP5" s="143"/>
      <c r="GQ5" s="143"/>
      <c r="GR5" s="143"/>
      <c r="GS5" s="143"/>
      <c r="GT5" s="143"/>
      <c r="GU5" s="143"/>
      <c r="GV5" s="143"/>
      <c r="GW5" s="143"/>
      <c r="GX5" s="143"/>
      <c r="GY5" s="143"/>
      <c r="GZ5" s="143"/>
      <c r="HA5" s="143"/>
      <c r="HB5" s="143"/>
      <c r="HC5" s="143"/>
      <c r="HD5" s="143"/>
      <c r="HE5" s="143"/>
      <c r="HF5" s="143"/>
      <c r="HG5" s="143"/>
      <c r="HH5" s="143"/>
      <c r="HI5" s="143"/>
      <c r="HJ5" s="143"/>
      <c r="HK5" s="143"/>
      <c r="HL5" s="143"/>
      <c r="HM5" s="143"/>
      <c r="HN5" s="143"/>
      <c r="HO5" s="143"/>
      <c r="HP5" s="143"/>
      <c r="HQ5" s="143"/>
      <c r="HR5" s="143"/>
      <c r="HS5" s="143"/>
      <c r="HT5" s="143"/>
      <c r="HU5" s="143"/>
      <c r="HV5" s="143"/>
      <c r="HW5" s="143"/>
      <c r="HX5" s="143"/>
      <c r="HY5" s="143"/>
      <c r="HZ5" s="143"/>
      <c r="IA5" s="143"/>
      <c r="IB5" s="143"/>
      <c r="IC5" s="143"/>
      <c r="ID5" s="143"/>
      <c r="IE5" s="143"/>
      <c r="IF5" s="143"/>
      <c r="IG5" s="143"/>
      <c r="IH5" s="143"/>
      <c r="II5" s="143"/>
      <c r="IJ5" s="143"/>
      <c r="IK5" s="143"/>
      <c r="IL5" s="143"/>
      <c r="IM5" s="143"/>
      <c r="IN5" s="143"/>
      <c r="IO5" s="143"/>
      <c r="IP5" s="143"/>
      <c r="IQ5" s="143"/>
      <c r="IR5" s="143"/>
      <c r="IS5" s="143"/>
      <c r="IT5" s="143"/>
      <c r="IU5" s="143"/>
      <c r="IV5" s="143"/>
      <c r="IW5" s="143"/>
      <c r="IX5" s="143"/>
      <c r="IY5" s="143"/>
      <c r="IZ5" s="144"/>
      <c r="JA5" s="144"/>
      <c r="JB5" s="144"/>
      <c r="JC5" s="144"/>
      <c r="JD5" s="144"/>
      <c r="JE5" s="144"/>
      <c r="JF5" s="144"/>
      <c r="JG5" s="144"/>
      <c r="JH5" s="144"/>
    </row>
    <row r="6" spans="2:312" x14ac:dyDescent="0.25">
      <c r="B6" s="154" t="s">
        <v>1425</v>
      </c>
      <c r="C6" s="269">
        <f>C8</f>
        <v>8.1136700000000008</v>
      </c>
      <c r="D6" s="269">
        <f t="shared" ref="D6:BO6" si="145">D8</f>
        <v>7.9733900000000002</v>
      </c>
      <c r="E6" s="269">
        <f t="shared" si="145"/>
        <v>6.1725899999999996</v>
      </c>
      <c r="F6" s="269">
        <f t="shared" si="145"/>
        <v>8.5518599999999996</v>
      </c>
      <c r="G6" s="269">
        <f t="shared" si="145"/>
        <v>12.590820000000001</v>
      </c>
      <c r="H6" s="269">
        <f t="shared" si="145"/>
        <v>7.1265200000000002</v>
      </c>
      <c r="I6" s="269">
        <f t="shared" si="145"/>
        <v>4.9852699999999999</v>
      </c>
      <c r="J6" s="269">
        <f t="shared" si="145"/>
        <v>4.1158900000000003</v>
      </c>
      <c r="K6" s="269">
        <f t="shared" si="145"/>
        <v>3.5866699999999998</v>
      </c>
      <c r="L6" s="269">
        <f t="shared" si="145"/>
        <v>4.2442299999999999</v>
      </c>
      <c r="M6" s="269">
        <f t="shared" si="145"/>
        <v>3.0507599999999999</v>
      </c>
      <c r="N6" s="269">
        <f t="shared" si="145"/>
        <v>2.9713400000000001</v>
      </c>
      <c r="O6" s="269">
        <f t="shared" si="145"/>
        <v>2.6221999999999999</v>
      </c>
      <c r="P6" s="269">
        <f t="shared" si="145"/>
        <v>2.2928000000000002</v>
      </c>
      <c r="Q6" s="269">
        <f t="shared" si="145"/>
        <v>1.5502899999999999</v>
      </c>
      <c r="R6" s="269">
        <f t="shared" si="145"/>
        <v>2.37155</v>
      </c>
      <c r="S6" s="269">
        <f t="shared" si="145"/>
        <v>3.1247199999999999</v>
      </c>
      <c r="T6" s="269">
        <f t="shared" si="145"/>
        <v>1.83684</v>
      </c>
      <c r="U6" s="269">
        <f t="shared" si="145"/>
        <v>2.7722500000000001</v>
      </c>
      <c r="V6" s="269">
        <f t="shared" si="145"/>
        <v>3.2774899999999998</v>
      </c>
      <c r="W6" s="269">
        <f t="shared" si="145"/>
        <v>3.3745400000000001</v>
      </c>
      <c r="X6" s="269">
        <f t="shared" si="145"/>
        <v>3.7693300000000001</v>
      </c>
      <c r="Y6" s="269">
        <f t="shared" si="145"/>
        <v>2.8159999999999998</v>
      </c>
      <c r="Z6" s="269">
        <f t="shared" si="145"/>
        <v>2.5670899999999999</v>
      </c>
      <c r="AA6" s="269">
        <f t="shared" si="145"/>
        <v>2.0097900000000002</v>
      </c>
      <c r="AB6" s="269">
        <f t="shared" si="145"/>
        <v>2.2214999999999998</v>
      </c>
      <c r="AC6" s="269">
        <f t="shared" si="145"/>
        <v>2.7107899999999998</v>
      </c>
      <c r="AD6" s="269">
        <f t="shared" si="145"/>
        <v>3.3612799999999998</v>
      </c>
      <c r="AE6" s="269">
        <f t="shared" si="145"/>
        <v>3.2326800000000002</v>
      </c>
      <c r="AF6" s="269">
        <f t="shared" si="145"/>
        <v>1.30552</v>
      </c>
      <c r="AG6" s="269">
        <f t="shared" si="145"/>
        <v>2.0659000000000001</v>
      </c>
      <c r="AH6" s="269">
        <f t="shared" si="145"/>
        <v>2.0732499999999998</v>
      </c>
      <c r="AI6" s="269">
        <f t="shared" si="145"/>
        <v>1.7796400000000001</v>
      </c>
      <c r="AJ6" s="269">
        <f t="shared" si="145"/>
        <v>2.45642</v>
      </c>
      <c r="AK6" s="269">
        <f t="shared" si="145"/>
        <v>1.5510299999999999</v>
      </c>
      <c r="AL6" s="269">
        <f t="shared" si="145"/>
        <v>1.70529</v>
      </c>
      <c r="AM6" s="269">
        <f t="shared" si="145"/>
        <v>2.2233200000000002</v>
      </c>
      <c r="AN6" s="269">
        <f t="shared" si="145"/>
        <v>1.65439</v>
      </c>
      <c r="AO6" s="269">
        <f t="shared" si="145"/>
        <v>1.2463900000000001</v>
      </c>
      <c r="AP6" s="269">
        <f t="shared" si="145"/>
        <v>1.1491499999999999</v>
      </c>
      <c r="AQ6" s="269">
        <f t="shared" si="145"/>
        <v>1.98908</v>
      </c>
      <c r="AR6" s="269">
        <f t="shared" si="145"/>
        <v>1.4842299999999999</v>
      </c>
      <c r="AS6" s="269">
        <f t="shared" si="145"/>
        <v>1.6100300000000001</v>
      </c>
      <c r="AT6" s="269">
        <f t="shared" si="145"/>
        <v>1.4540500000000001</v>
      </c>
      <c r="AU6" s="269">
        <f t="shared" si="145"/>
        <v>0.85680000000000001</v>
      </c>
      <c r="AV6" s="269">
        <f t="shared" si="145"/>
        <v>1.5887500000000001</v>
      </c>
      <c r="AW6" s="269">
        <f t="shared" si="145"/>
        <v>1.4751399999999999</v>
      </c>
      <c r="AX6" s="269">
        <f t="shared" si="145"/>
        <v>1.67099</v>
      </c>
      <c r="AY6" s="269">
        <f t="shared" si="145"/>
        <v>1.6879999999999999</v>
      </c>
      <c r="AZ6" s="269">
        <f t="shared" si="145"/>
        <v>0.39700000000000002</v>
      </c>
      <c r="BA6" s="269">
        <f t="shared" si="145"/>
        <v>0.91700000000000004</v>
      </c>
      <c r="BB6" s="269">
        <f t="shared" si="145"/>
        <v>1.542</v>
      </c>
      <c r="BC6" s="269">
        <f t="shared" si="145"/>
        <v>1.0009999999999999</v>
      </c>
      <c r="BD6" s="269">
        <f t="shared" si="145"/>
        <v>1.097</v>
      </c>
      <c r="BE6" s="269">
        <f t="shared" si="145"/>
        <v>1.0309999999999999</v>
      </c>
      <c r="BF6" s="269">
        <f t="shared" si="145"/>
        <v>0.76500000000000001</v>
      </c>
      <c r="BG6" s="269">
        <f t="shared" si="145"/>
        <v>1.722</v>
      </c>
      <c r="BH6" s="269">
        <f t="shared" si="145"/>
        <v>0.84599999999999997</v>
      </c>
      <c r="BI6" s="269">
        <f t="shared" si="145"/>
        <v>0.64200000000000002</v>
      </c>
      <c r="BJ6" s="269">
        <f t="shared" si="145"/>
        <v>1.03</v>
      </c>
      <c r="BK6" s="269">
        <f t="shared" si="145"/>
        <v>0.92200000000000004</v>
      </c>
      <c r="BL6" s="269">
        <f t="shared" si="145"/>
        <v>0.48099999999999998</v>
      </c>
      <c r="BM6" s="269">
        <f t="shared" si="145"/>
        <v>0.76600000000000001</v>
      </c>
      <c r="BN6" s="269">
        <f t="shared" si="145"/>
        <v>1.1399999999999999</v>
      </c>
      <c r="BO6" s="269">
        <f t="shared" si="145"/>
        <v>1.5029999999999999</v>
      </c>
      <c r="BP6" s="269">
        <f t="shared" ref="BP6:EA6" si="146">BP8</f>
        <v>0.97199999999999998</v>
      </c>
      <c r="BQ6" s="269">
        <f t="shared" si="146"/>
        <v>1.512</v>
      </c>
      <c r="BR6" s="269">
        <f t="shared" si="146"/>
        <v>0.63200000000000001</v>
      </c>
      <c r="BS6" s="269">
        <f t="shared" si="146"/>
        <v>1.2110000000000001</v>
      </c>
      <c r="BT6" s="269">
        <f t="shared" si="146"/>
        <v>0.88700000000000001</v>
      </c>
      <c r="BU6" s="269">
        <f t="shared" si="146"/>
        <v>0.96699999999999997</v>
      </c>
      <c r="BV6" s="269">
        <f t="shared" si="146"/>
        <v>0.65300000000000002</v>
      </c>
      <c r="BW6" s="269">
        <f t="shared" si="146"/>
        <v>0.90800000000000003</v>
      </c>
      <c r="BX6" s="269">
        <f t="shared" si="146"/>
        <v>1.7989999999999999</v>
      </c>
      <c r="BY6" s="269">
        <f t="shared" si="146"/>
        <v>4.2089999999999996</v>
      </c>
      <c r="BZ6" s="269">
        <f t="shared" si="146"/>
        <v>2.1</v>
      </c>
      <c r="CA6" s="269">
        <f t="shared" si="146"/>
        <v>1.147</v>
      </c>
      <c r="CB6" s="269">
        <f t="shared" si="146"/>
        <v>2.0339999999999998</v>
      </c>
      <c r="CC6" s="269">
        <f t="shared" si="146"/>
        <v>3.6030000000000002</v>
      </c>
      <c r="CD6" s="269">
        <f t="shared" si="146"/>
        <v>2.4049999999999998</v>
      </c>
      <c r="CE6" s="269">
        <f t="shared" si="146"/>
        <v>4.4800000000000004</v>
      </c>
      <c r="CF6" s="269">
        <f t="shared" si="146"/>
        <v>2.2480000000000002</v>
      </c>
      <c r="CG6" s="269">
        <f t="shared" si="146"/>
        <v>1.589</v>
      </c>
      <c r="CH6" s="269">
        <f t="shared" si="146"/>
        <v>1.032</v>
      </c>
      <c r="CI6" s="269">
        <f t="shared" si="146"/>
        <v>2.899</v>
      </c>
      <c r="CJ6" s="269">
        <f t="shared" si="146"/>
        <v>5.508</v>
      </c>
      <c r="CK6" s="269">
        <f t="shared" si="146"/>
        <v>0.75900000000000001</v>
      </c>
      <c r="CL6" s="269">
        <f t="shared" si="146"/>
        <v>1.657</v>
      </c>
      <c r="CM6" s="269">
        <f t="shared" si="146"/>
        <v>2.3109999999999999</v>
      </c>
      <c r="CN6" s="269">
        <f t="shared" si="146"/>
        <v>1.39</v>
      </c>
      <c r="CO6" s="269">
        <f t="shared" si="146"/>
        <v>1.7989999999999999</v>
      </c>
      <c r="CP6" s="269">
        <f t="shared" si="146"/>
        <v>1.2629999999999999</v>
      </c>
      <c r="CQ6" s="269">
        <f t="shared" si="146"/>
        <v>1.4410000000000001</v>
      </c>
      <c r="CR6" s="269">
        <f t="shared" si="146"/>
        <v>1.53</v>
      </c>
      <c r="CS6" s="269">
        <f t="shared" si="146"/>
        <v>1.883</v>
      </c>
      <c r="CT6" s="269">
        <f t="shared" si="146"/>
        <v>1.8480000000000001</v>
      </c>
      <c r="CU6" s="269">
        <f t="shared" si="146"/>
        <v>2.5150000000000001</v>
      </c>
      <c r="CV6" s="269">
        <f t="shared" si="146"/>
        <v>1.5680000000000001</v>
      </c>
      <c r="CW6" s="269">
        <f t="shared" si="146"/>
        <v>2.141</v>
      </c>
      <c r="CX6" s="269">
        <f t="shared" si="146"/>
        <v>1.3160000000000001</v>
      </c>
      <c r="CY6" s="269">
        <f t="shared" si="146"/>
        <v>1.179</v>
      </c>
      <c r="CZ6" s="269">
        <f t="shared" si="146"/>
        <v>1.855</v>
      </c>
      <c r="DA6" s="269">
        <f t="shared" si="146"/>
        <v>1.3779999999999999</v>
      </c>
      <c r="DB6" s="269">
        <f t="shared" si="146"/>
        <v>1.3360000000000001</v>
      </c>
      <c r="DC6" s="269">
        <f t="shared" si="146"/>
        <v>0.52300000000000002</v>
      </c>
      <c r="DD6" s="269">
        <f t="shared" si="146"/>
        <v>0.61</v>
      </c>
      <c r="DE6" s="269">
        <f t="shared" si="146"/>
        <v>1.6850000000000001</v>
      </c>
      <c r="DF6" s="269">
        <f t="shared" si="146"/>
        <v>1.591</v>
      </c>
      <c r="DG6" s="269">
        <f t="shared" si="146"/>
        <v>1.9139999999999999</v>
      </c>
      <c r="DH6" s="269">
        <f t="shared" si="146"/>
        <v>0.17100000000000001</v>
      </c>
      <c r="DI6" s="269">
        <f t="shared" si="146"/>
        <v>1.2150000000000001</v>
      </c>
      <c r="DJ6" s="269">
        <f t="shared" si="146"/>
        <v>1.327</v>
      </c>
      <c r="DK6" s="269">
        <f t="shared" si="146"/>
        <v>2.5350000000000001</v>
      </c>
      <c r="DL6" s="269">
        <f t="shared" si="146"/>
        <v>0.56699999999999995</v>
      </c>
      <c r="DM6" s="269">
        <f t="shared" si="146"/>
        <v>0.86599999999999999</v>
      </c>
      <c r="DN6" s="269">
        <f t="shared" si="146"/>
        <v>0.95899999999999996</v>
      </c>
      <c r="DO6" s="269">
        <f t="shared" si="146"/>
        <v>1.484</v>
      </c>
      <c r="DP6" s="269">
        <f t="shared" si="146"/>
        <v>0.624</v>
      </c>
      <c r="DQ6" s="269">
        <f t="shared" si="146"/>
        <v>1.0660000000000001</v>
      </c>
      <c r="DR6" s="269">
        <f t="shared" si="146"/>
        <v>0.78600000000000003</v>
      </c>
      <c r="DS6" s="269">
        <f t="shared" si="146"/>
        <v>0.77900000000000003</v>
      </c>
      <c r="DT6" s="269">
        <f t="shared" si="146"/>
        <v>-0.35899999999999999</v>
      </c>
      <c r="DU6" s="269">
        <f t="shared" si="146"/>
        <v>0.90900000000000003</v>
      </c>
      <c r="DV6" s="269">
        <f t="shared" si="146"/>
        <v>0.62</v>
      </c>
      <c r="DW6" s="269">
        <f t="shared" si="146"/>
        <v>1.623</v>
      </c>
      <c r="DX6" s="269">
        <f t="shared" si="146"/>
        <v>1.8540000000000001</v>
      </c>
      <c r="DY6" s="269">
        <f t="shared" si="146"/>
        <v>2.3969999999999998</v>
      </c>
      <c r="DZ6" s="269">
        <f t="shared" si="146"/>
        <v>2.2000000000000002</v>
      </c>
      <c r="EA6" s="269">
        <f t="shared" si="146"/>
        <v>1.895</v>
      </c>
      <c r="EB6" s="269">
        <f t="shared" ref="EB6:GM6" si="147">EB8</f>
        <v>0.74399999999999999</v>
      </c>
      <c r="EC6" s="269">
        <f t="shared" si="147"/>
        <v>1.3089999999999999</v>
      </c>
      <c r="ED6" s="269">
        <f t="shared" si="147"/>
        <v>1.8380000000000001</v>
      </c>
      <c r="EE6" s="269">
        <f t="shared" si="147"/>
        <v>2</v>
      </c>
      <c r="EF6" s="269">
        <f t="shared" si="147"/>
        <v>1.371</v>
      </c>
      <c r="EG6" s="269">
        <f t="shared" si="147"/>
        <v>-0.73899999999999999</v>
      </c>
      <c r="EH6" s="269">
        <f t="shared" si="147"/>
        <v>1.41</v>
      </c>
      <c r="EI6" s="269">
        <f t="shared" si="147"/>
        <v>1.734</v>
      </c>
      <c r="EJ6" s="269">
        <f t="shared" si="147"/>
        <v>1.766</v>
      </c>
      <c r="EK6" s="269">
        <f t="shared" si="147"/>
        <v>0.498</v>
      </c>
      <c r="EL6" s="269">
        <f t="shared" si="147"/>
        <v>1.0660000000000001</v>
      </c>
      <c r="EM6" s="269">
        <f t="shared" si="147"/>
        <v>1.3220000000000001</v>
      </c>
      <c r="EN6" s="269">
        <f t="shared" si="147"/>
        <v>2.4489999999999998</v>
      </c>
      <c r="EO6" s="269">
        <f t="shared" si="147"/>
        <v>4.3520000000000003</v>
      </c>
      <c r="EP6" s="269">
        <f t="shared" si="147"/>
        <v>3.2919999999999998</v>
      </c>
      <c r="EQ6" s="269">
        <f t="shared" si="147"/>
        <v>3.1</v>
      </c>
      <c r="ER6" s="269">
        <f t="shared" si="147"/>
        <v>2.1</v>
      </c>
      <c r="ES6" s="269">
        <f t="shared" si="147"/>
        <v>1.7</v>
      </c>
      <c r="ET6" s="269">
        <f t="shared" si="147"/>
        <v>1.7</v>
      </c>
      <c r="EU6" s="269">
        <f t="shared" si="147"/>
        <v>3.2</v>
      </c>
      <c r="EV6" s="269">
        <f t="shared" si="147"/>
        <v>2.4</v>
      </c>
      <c r="EW6" s="269">
        <f t="shared" si="147"/>
        <v>1.9</v>
      </c>
      <c r="EX6" s="269">
        <f t="shared" si="147"/>
        <v>1.8</v>
      </c>
      <c r="EY6" s="269">
        <f t="shared" si="147"/>
        <v>2</v>
      </c>
      <c r="EZ6" s="269">
        <f t="shared" si="147"/>
        <v>2.4</v>
      </c>
      <c r="FA6" s="269">
        <f t="shared" si="147"/>
        <v>2.2999999999999998</v>
      </c>
      <c r="FB6" s="269">
        <f t="shared" si="147"/>
        <v>2.6</v>
      </c>
      <c r="FC6" s="269">
        <f t="shared" si="147"/>
        <v>2.2999999999999998</v>
      </c>
      <c r="FD6" s="269">
        <f t="shared" si="147"/>
        <v>1.3</v>
      </c>
      <c r="FE6" s="269">
        <f t="shared" si="147"/>
        <v>1.2</v>
      </c>
      <c r="FF6" s="269">
        <f t="shared" si="147"/>
        <v>1.8</v>
      </c>
      <c r="FG6" s="269">
        <f t="shared" si="147"/>
        <v>2</v>
      </c>
      <c r="FH6" s="269">
        <f t="shared" si="147"/>
        <v>1.8</v>
      </c>
      <c r="FI6" s="269">
        <f t="shared" si="147"/>
        <v>2.1</v>
      </c>
      <c r="FJ6" s="269">
        <f t="shared" si="147"/>
        <v>2.2000000000000002</v>
      </c>
      <c r="FK6" s="269">
        <f t="shared" si="147"/>
        <v>2.5</v>
      </c>
      <c r="FL6" s="269">
        <f t="shared" si="147"/>
        <v>1.9</v>
      </c>
      <c r="FM6" s="269">
        <f t="shared" si="147"/>
        <v>1.9</v>
      </c>
      <c r="FN6" s="269">
        <f t="shared" si="147"/>
        <v>1.7</v>
      </c>
      <c r="FO6" s="269">
        <f t="shared" si="147"/>
        <v>1.7</v>
      </c>
      <c r="FP6" s="269">
        <f t="shared" si="147"/>
        <v>1.6</v>
      </c>
      <c r="FQ6" s="269">
        <f t="shared" si="147"/>
        <v>2.4</v>
      </c>
      <c r="FR6" s="269">
        <f t="shared" si="147"/>
        <v>5.2</v>
      </c>
      <c r="FS6" s="269">
        <f t="shared" si="147"/>
        <v>2.6</v>
      </c>
      <c r="FT6" s="269">
        <f t="shared" si="147"/>
        <v>1.8</v>
      </c>
      <c r="FU6" s="269">
        <f t="shared" si="147"/>
        <v>1.4</v>
      </c>
      <c r="FV6" s="269">
        <f t="shared" si="147"/>
        <v>1.6</v>
      </c>
      <c r="FW6" s="269">
        <f t="shared" si="147"/>
        <v>1.1000000000000001</v>
      </c>
      <c r="FX6" s="269">
        <f t="shared" si="147"/>
        <v>1.5</v>
      </c>
      <c r="FY6" s="269">
        <f t="shared" si="147"/>
        <v>1.5</v>
      </c>
      <c r="FZ6" s="269">
        <f t="shared" si="147"/>
        <v>1.8</v>
      </c>
      <c r="GA6" s="269">
        <f t="shared" si="147"/>
        <v>2.7</v>
      </c>
      <c r="GB6" s="269">
        <f t="shared" si="147"/>
        <v>1.7</v>
      </c>
      <c r="GC6" s="269">
        <f t="shared" si="147"/>
        <v>1.4</v>
      </c>
      <c r="GD6" s="269">
        <f t="shared" si="147"/>
        <v>1.4</v>
      </c>
      <c r="GE6" s="269">
        <f t="shared" si="147"/>
        <v>2.5</v>
      </c>
      <c r="GF6" s="269">
        <f t="shared" si="147"/>
        <v>2.5</v>
      </c>
      <c r="GG6" s="269">
        <f t="shared" si="147"/>
        <v>2.7</v>
      </c>
      <c r="GH6" s="269">
        <f t="shared" si="147"/>
        <v>2.2000000000000002</v>
      </c>
      <c r="GI6" s="269">
        <f t="shared" si="147"/>
        <v>1.6</v>
      </c>
      <c r="GJ6" s="269">
        <f t="shared" si="147"/>
        <v>1.8</v>
      </c>
      <c r="GK6" s="269">
        <f t="shared" si="147"/>
        <v>2.2000000000000002</v>
      </c>
      <c r="GL6" s="269">
        <f t="shared" si="147"/>
        <v>1.8</v>
      </c>
      <c r="GM6" s="269">
        <f t="shared" si="147"/>
        <v>1.5</v>
      </c>
      <c r="GN6" s="269">
        <f t="shared" ref="GN6:IY6" si="148">GN8</f>
        <v>1.1000000000000001</v>
      </c>
      <c r="GO6" s="269">
        <f t="shared" si="148"/>
        <v>0.9</v>
      </c>
      <c r="GP6" s="269">
        <f t="shared" si="148"/>
        <v>0.8</v>
      </c>
      <c r="GQ6" s="269">
        <f t="shared" si="148"/>
        <v>1.6</v>
      </c>
      <c r="GR6" s="269">
        <f t="shared" si="148"/>
        <v>1.4</v>
      </c>
      <c r="GS6" s="269">
        <f t="shared" si="148"/>
        <v>1</v>
      </c>
      <c r="GT6" s="269">
        <f t="shared" si="148"/>
        <v>1.1000000000000001</v>
      </c>
      <c r="GU6" s="269">
        <f t="shared" si="148"/>
        <v>1.6</v>
      </c>
      <c r="GV6" s="269">
        <f t="shared" si="148"/>
        <v>1.7</v>
      </c>
      <c r="GW6" s="269">
        <f t="shared" si="148"/>
        <v>2.2999999999999998</v>
      </c>
      <c r="GX6" s="269">
        <f t="shared" si="148"/>
        <v>3.5</v>
      </c>
      <c r="GY6" s="269">
        <f t="shared" si="148"/>
        <v>3.3</v>
      </c>
      <c r="GZ6" s="269">
        <f t="shared" si="148"/>
        <v>1.6</v>
      </c>
      <c r="HA6" s="269">
        <f t="shared" si="148"/>
        <v>2.8</v>
      </c>
      <c r="HB6" s="269">
        <f t="shared" si="148"/>
        <v>4.3</v>
      </c>
      <c r="HC6" s="269">
        <f t="shared" si="148"/>
        <v>6.1</v>
      </c>
      <c r="HD6" s="269">
        <f t="shared" si="148"/>
        <v>4.7</v>
      </c>
      <c r="HE6" s="269">
        <f t="shared" si="148"/>
        <v>3.2</v>
      </c>
      <c r="HF6" s="269">
        <f t="shared" si="148"/>
        <v>3</v>
      </c>
      <c r="HG6" s="269">
        <f t="shared" si="148"/>
        <v>4.4000000000000004</v>
      </c>
      <c r="HH6" s="269">
        <f t="shared" si="148"/>
        <v>5.0999999999999996</v>
      </c>
      <c r="HI6" s="269">
        <f t="shared" si="148"/>
        <v>4.8</v>
      </c>
      <c r="HJ6" s="269">
        <f t="shared" si="148"/>
        <v>2.2000000000000002</v>
      </c>
      <c r="HK6" s="269">
        <f t="shared" si="148"/>
        <v>3.3</v>
      </c>
      <c r="HL6" s="269">
        <f t="shared" si="148"/>
        <v>2.4</v>
      </c>
      <c r="HM6" s="269">
        <f t="shared" si="148"/>
        <v>4.0999999999999996</v>
      </c>
      <c r="HN6" s="269">
        <f t="shared" si="148"/>
        <v>5.7</v>
      </c>
      <c r="HO6" s="269">
        <f t="shared" si="148"/>
        <v>5.7</v>
      </c>
      <c r="HP6" s="269">
        <f t="shared" si="148"/>
        <v>4.4000000000000004</v>
      </c>
      <c r="HQ6" s="269">
        <f t="shared" si="148"/>
        <v>4.0999999999999996</v>
      </c>
      <c r="HR6" s="269">
        <f t="shared" si="148"/>
        <v>3.9</v>
      </c>
      <c r="HS6" s="269">
        <f t="shared" si="148"/>
        <v>4.8</v>
      </c>
      <c r="HT6" s="269">
        <f t="shared" si="148"/>
        <v>5</v>
      </c>
      <c r="HU6" s="269">
        <f t="shared" si="148"/>
        <v>4.7</v>
      </c>
      <c r="HV6" s="269">
        <f t="shared" si="148"/>
        <v>5.3</v>
      </c>
      <c r="HW6" s="269">
        <f t="shared" si="148"/>
        <v>7.8</v>
      </c>
      <c r="HX6" s="269">
        <f t="shared" si="148"/>
        <v>4.9000000000000004</v>
      </c>
      <c r="HY6" s="269">
        <f t="shared" si="148"/>
        <v>5.4</v>
      </c>
      <c r="HZ6" s="269">
        <f t="shared" si="148"/>
        <v>6.4</v>
      </c>
      <c r="IA6" s="269">
        <f t="shared" si="148"/>
        <v>8</v>
      </c>
      <c r="IB6" s="269">
        <f t="shared" si="148"/>
        <v>9.8000000000000007</v>
      </c>
      <c r="IC6" s="269">
        <f t="shared" si="148"/>
        <v>10.8</v>
      </c>
      <c r="ID6" s="269">
        <f t="shared" si="148"/>
        <v>12.4</v>
      </c>
      <c r="IE6" s="269">
        <f t="shared" si="148"/>
        <v>11.5</v>
      </c>
      <c r="IF6" s="269">
        <f t="shared" si="148"/>
        <v>11.4</v>
      </c>
      <c r="IG6" s="269">
        <f t="shared" si="148"/>
        <v>11.1</v>
      </c>
      <c r="IH6" s="269">
        <f t="shared" si="148"/>
        <v>8.6999999999999993</v>
      </c>
      <c r="II6" s="269">
        <f t="shared" si="148"/>
        <v>9.3000000000000007</v>
      </c>
      <c r="IJ6" s="269">
        <f t="shared" si="148"/>
        <v>8.6999999999999993</v>
      </c>
      <c r="IK6" s="269">
        <f t="shared" si="148"/>
        <v>10.5</v>
      </c>
      <c r="IL6" s="269">
        <f t="shared" si="148"/>
        <v>14.4</v>
      </c>
      <c r="IM6" s="269">
        <f t="shared" si="148"/>
        <v>18.5</v>
      </c>
      <c r="IN6" s="269">
        <f t="shared" si="148"/>
        <v>19.2</v>
      </c>
      <c r="IO6" s="269">
        <f t="shared" si="148"/>
        <v>8.6999999999999993</v>
      </c>
      <c r="IP6" s="269">
        <f t="shared" si="148"/>
        <v>7.1</v>
      </c>
      <c r="IQ6" s="269">
        <f t="shared" si="148"/>
        <v>9.1999999999999993</v>
      </c>
      <c r="IR6" s="269">
        <f t="shared" si="148"/>
        <v>8</v>
      </c>
      <c r="IS6" s="269">
        <f t="shared" si="148"/>
        <v>11.6</v>
      </c>
      <c r="IT6" s="269">
        <f t="shared" si="148"/>
        <v>15.1</v>
      </c>
      <c r="IU6" s="269">
        <f t="shared" si="148"/>
        <v>17.600000000000001</v>
      </c>
      <c r="IV6" s="269">
        <f t="shared" si="148"/>
        <v>12.7</v>
      </c>
      <c r="IW6" s="269">
        <f t="shared" si="148"/>
        <v>10.4</v>
      </c>
      <c r="IX6" s="269">
        <f t="shared" si="148"/>
        <v>8.3000000000000007</v>
      </c>
      <c r="IY6" s="269">
        <f t="shared" si="148"/>
        <v>11.7</v>
      </c>
      <c r="IZ6" s="269">
        <f t="shared" ref="IZ6:KY6" si="149">IZ8</f>
        <v>12.3</v>
      </c>
      <c r="JA6" s="269">
        <f t="shared" si="149"/>
        <v>13.7</v>
      </c>
      <c r="JB6" s="269">
        <f t="shared" si="149"/>
        <v>19</v>
      </c>
      <c r="JC6" s="269">
        <f t="shared" si="149"/>
        <v>26.1</v>
      </c>
      <c r="JD6" s="269">
        <f t="shared" si="149"/>
        <v>31.9</v>
      </c>
      <c r="JE6" s="269">
        <f t="shared" si="149"/>
        <v>38.299999999999997</v>
      </c>
      <c r="JF6" s="269">
        <f t="shared" si="149"/>
        <v>55.6</v>
      </c>
      <c r="JG6" s="269">
        <f t="shared" si="149"/>
        <v>66</v>
      </c>
      <c r="JH6" s="269">
        <f t="shared" si="149"/>
        <v>44.7</v>
      </c>
      <c r="JI6" s="269">
        <f t="shared" si="149"/>
        <v>40.9</v>
      </c>
      <c r="JJ6" s="269">
        <f t="shared" si="149"/>
        <v>55.8</v>
      </c>
      <c r="JK6" s="269">
        <f t="shared" si="149"/>
        <v>110.3</v>
      </c>
      <c r="JL6" s="269">
        <f t="shared" si="149"/>
        <v>96.7</v>
      </c>
      <c r="JM6" s="269">
        <f t="shared" si="149"/>
        <v>81.400000000000006</v>
      </c>
      <c r="JN6" s="269">
        <f t="shared" si="149"/>
        <v>76</v>
      </c>
      <c r="JO6" s="269">
        <f t="shared" si="149"/>
        <v>127.7</v>
      </c>
      <c r="JP6" s="269">
        <f t="shared" si="149"/>
        <v>88.1</v>
      </c>
      <c r="JQ6" s="269">
        <f t="shared" si="149"/>
        <v>123.2</v>
      </c>
      <c r="JR6" s="269">
        <f t="shared" si="149"/>
        <v>95.4</v>
      </c>
      <c r="JS6" s="269">
        <f t="shared" si="149"/>
        <v>196.6</v>
      </c>
      <c r="JT6" s="269">
        <f t="shared" si="149"/>
        <v>114.4</v>
      </c>
      <c r="JU6" s="269">
        <f t="shared" si="149"/>
        <v>34.799999999999997</v>
      </c>
      <c r="JV6" s="269">
        <f t="shared" si="149"/>
        <v>33.799999999999997</v>
      </c>
      <c r="JW6" s="269">
        <f t="shared" si="149"/>
        <v>39.5</v>
      </c>
      <c r="JX6" s="269">
        <f t="shared" si="149"/>
        <v>22.1</v>
      </c>
      <c r="JY6" s="269">
        <f t="shared" si="149"/>
        <v>19.399999999999999</v>
      </c>
      <c r="JZ6" s="269">
        <f t="shared" si="149"/>
        <v>34.6</v>
      </c>
      <c r="KA6" s="269">
        <f t="shared" si="149"/>
        <v>52.2</v>
      </c>
      <c r="KB6" s="269">
        <f t="shared" si="149"/>
        <v>22.6</v>
      </c>
      <c r="KC6" s="269">
        <f t="shared" si="149"/>
        <v>25.7</v>
      </c>
      <c r="KD6" s="269">
        <f t="shared" si="149"/>
        <v>31.5</v>
      </c>
      <c r="KE6" s="269">
        <f t="shared" si="149"/>
        <v>62.2</v>
      </c>
      <c r="KF6" s="269">
        <f t="shared" si="149"/>
        <v>21.8</v>
      </c>
      <c r="KG6" s="269">
        <f t="shared" si="149"/>
        <v>13.3</v>
      </c>
      <c r="KH6" s="269">
        <f t="shared" si="149"/>
        <v>27.5</v>
      </c>
      <c r="KI6" s="269">
        <f t="shared" si="149"/>
        <v>38.6</v>
      </c>
      <c r="KJ6" s="269">
        <f t="shared" si="149"/>
        <v>25.1</v>
      </c>
      <c r="KK6" s="269">
        <f t="shared" si="149"/>
        <v>19.600000000000001</v>
      </c>
      <c r="KL6" s="269">
        <f t="shared" si="149"/>
        <v>24.7</v>
      </c>
      <c r="KM6" s="269">
        <f t="shared" si="149"/>
        <v>27.9</v>
      </c>
      <c r="KN6" s="269">
        <f t="shared" si="149"/>
        <v>30.5</v>
      </c>
      <c r="KO6" s="269">
        <f t="shared" si="149"/>
        <v>40</v>
      </c>
      <c r="KP6" s="269">
        <f t="shared" si="149"/>
        <v>77.5</v>
      </c>
      <c r="KQ6" s="269">
        <f t="shared" si="149"/>
        <v>46.6</v>
      </c>
      <c r="KR6" s="269">
        <f t="shared" si="149"/>
        <v>33.799999999999997</v>
      </c>
      <c r="KS6" s="269">
        <f t="shared" si="149"/>
        <v>16.100000000000001</v>
      </c>
      <c r="KT6" s="269">
        <f t="shared" si="149"/>
        <v>24.6</v>
      </c>
      <c r="KU6" s="269">
        <f t="shared" si="149"/>
        <v>28.5</v>
      </c>
      <c r="KV6" s="269">
        <f t="shared" si="149"/>
        <v>15.7</v>
      </c>
      <c r="KW6" s="269">
        <f t="shared" si="149"/>
        <v>16.7</v>
      </c>
      <c r="KX6" s="269">
        <f t="shared" si="149"/>
        <v>19.8</v>
      </c>
      <c r="KY6" s="269">
        <f t="shared" si="149"/>
        <v>7.1</v>
      </c>
    </row>
    <row r="7" spans="2:312" x14ac:dyDescent="0.25">
      <c r="B7" s="154" t="s">
        <v>1537</v>
      </c>
      <c r="C7" s="184">
        <v>8.1136700000000008</v>
      </c>
      <c r="D7" s="184">
        <v>7.9733900000000002</v>
      </c>
      <c r="E7" s="184">
        <v>6.1725899999999996</v>
      </c>
      <c r="F7" s="184">
        <v>8.5518599999999996</v>
      </c>
      <c r="G7" s="184">
        <v>12.590820000000001</v>
      </c>
      <c r="H7" s="184">
        <v>7.1265200000000002</v>
      </c>
      <c r="I7" s="184">
        <v>4.9852699999999999</v>
      </c>
      <c r="J7" s="184">
        <v>4.1158900000000003</v>
      </c>
      <c r="K7" s="184">
        <v>3.5866699999999998</v>
      </c>
      <c r="L7" s="184">
        <v>4.2442299999999999</v>
      </c>
      <c r="M7" s="184">
        <v>3.0507599999999999</v>
      </c>
      <c r="N7" s="184">
        <v>2.9713400000000001</v>
      </c>
      <c r="O7" s="184">
        <v>2.6221999999999999</v>
      </c>
      <c r="P7" s="184">
        <v>2.2928000000000002</v>
      </c>
      <c r="Q7" s="184">
        <v>1.5502899999999999</v>
      </c>
      <c r="R7" s="184">
        <v>2.37155</v>
      </c>
      <c r="S7" s="184">
        <v>3.1247199999999999</v>
      </c>
      <c r="T7" s="184">
        <v>1.83684</v>
      </c>
      <c r="U7" s="184">
        <v>2.7722500000000001</v>
      </c>
      <c r="V7" s="184">
        <v>3.2774899999999998</v>
      </c>
      <c r="W7" s="184">
        <v>3.3745400000000001</v>
      </c>
      <c r="X7" s="184">
        <v>3.7693300000000001</v>
      </c>
      <c r="Y7" s="184">
        <v>2.8159999999999998</v>
      </c>
      <c r="Z7" s="184">
        <v>2.5670899999999999</v>
      </c>
      <c r="AA7" s="184">
        <v>2.0097900000000002</v>
      </c>
      <c r="AB7" s="184">
        <v>2.2214999999999998</v>
      </c>
      <c r="AC7" s="184">
        <v>2.7107899999999998</v>
      </c>
      <c r="AD7" s="184">
        <v>3.3612799999999998</v>
      </c>
      <c r="AE7" s="184">
        <v>3.2326800000000002</v>
      </c>
      <c r="AF7" s="184">
        <v>1.30552</v>
      </c>
      <c r="AG7" s="184">
        <v>2.0659000000000001</v>
      </c>
      <c r="AH7" s="184">
        <v>2.0732499999999998</v>
      </c>
      <c r="AI7" s="184">
        <v>1.7796400000000001</v>
      </c>
      <c r="AJ7" s="184">
        <v>2.45642</v>
      </c>
      <c r="AK7" s="184">
        <v>1.5510299999999999</v>
      </c>
      <c r="AL7" s="184">
        <v>1.70529</v>
      </c>
      <c r="AM7" s="184">
        <v>2.2233200000000002</v>
      </c>
      <c r="AN7" s="184">
        <v>1.65439</v>
      </c>
      <c r="AO7" s="184">
        <v>1.2463900000000001</v>
      </c>
      <c r="AP7" s="184">
        <v>1.1491499999999999</v>
      </c>
      <c r="AQ7" s="184">
        <v>1.98908</v>
      </c>
      <c r="AR7" s="184">
        <v>1.4842299999999999</v>
      </c>
      <c r="AS7" s="184">
        <v>1.6100300000000001</v>
      </c>
      <c r="AT7" s="184">
        <v>1.4540500000000001</v>
      </c>
      <c r="AU7" s="184">
        <v>0.85680000000000001</v>
      </c>
      <c r="AV7" s="184">
        <v>1.5887500000000001</v>
      </c>
      <c r="AW7" s="184">
        <v>1.4751399999999999</v>
      </c>
      <c r="AX7" s="184">
        <v>1.67099</v>
      </c>
      <c r="AY7" s="184">
        <v>1.6879999999999999</v>
      </c>
      <c r="AZ7" s="184">
        <v>0.39700000000000002</v>
      </c>
      <c r="BA7" s="184">
        <v>0.91700000000000004</v>
      </c>
      <c r="BB7" s="184">
        <v>1.542</v>
      </c>
      <c r="BC7" s="184">
        <v>1.0009999999999999</v>
      </c>
      <c r="BD7" s="184">
        <v>1.097</v>
      </c>
      <c r="BE7" s="184">
        <v>1.0309999999999999</v>
      </c>
      <c r="BF7" s="184">
        <v>0.76500000000000001</v>
      </c>
      <c r="BG7" s="184">
        <v>1.722</v>
      </c>
      <c r="BH7" s="184">
        <v>0.84599999999999997</v>
      </c>
      <c r="BI7" s="184">
        <v>0.64200000000000002</v>
      </c>
      <c r="BJ7" s="184">
        <v>1.03</v>
      </c>
      <c r="BK7" s="184">
        <v>0.92200000000000004</v>
      </c>
      <c r="BL7" s="184">
        <v>0.48099999999999998</v>
      </c>
      <c r="BM7" s="184">
        <v>0.76600000000000001</v>
      </c>
      <c r="BN7" s="184">
        <v>1.1399999999999999</v>
      </c>
      <c r="BO7" s="184">
        <v>1.5029999999999999</v>
      </c>
      <c r="BP7" s="184">
        <v>0.97199999999999998</v>
      </c>
      <c r="BQ7" s="184">
        <v>1.512</v>
      </c>
      <c r="BR7" s="185">
        <v>0.63200000000000001</v>
      </c>
      <c r="BS7" s="185">
        <v>1.2110000000000001</v>
      </c>
      <c r="BT7" s="185">
        <v>0.88700000000000001</v>
      </c>
      <c r="BU7" s="185">
        <v>0.96699999999999997</v>
      </c>
      <c r="BV7" s="185">
        <v>0.65300000000000002</v>
      </c>
      <c r="BW7" s="185">
        <v>0.90800000000000003</v>
      </c>
      <c r="BX7" s="185">
        <v>1.7989999999999999</v>
      </c>
      <c r="BY7" s="185">
        <v>4.2089999999999996</v>
      </c>
      <c r="BZ7" s="185">
        <v>2.1</v>
      </c>
      <c r="CA7" s="185">
        <v>1.147</v>
      </c>
      <c r="CB7" s="185">
        <v>2.0339999999999998</v>
      </c>
      <c r="CC7" s="185">
        <v>3.6030000000000002</v>
      </c>
      <c r="CD7" s="185">
        <v>2.4049999999999998</v>
      </c>
      <c r="CE7" s="185">
        <v>4.4800000000000004</v>
      </c>
      <c r="CF7" s="185">
        <v>2.2480000000000002</v>
      </c>
      <c r="CG7" s="185">
        <v>1.589</v>
      </c>
      <c r="CH7" s="185">
        <v>1.032</v>
      </c>
      <c r="CI7" s="185">
        <v>2.899</v>
      </c>
      <c r="CJ7" s="185">
        <v>5.508</v>
      </c>
      <c r="CK7" s="185">
        <v>0.75900000000000001</v>
      </c>
      <c r="CL7" s="185">
        <v>1.657</v>
      </c>
      <c r="CM7" s="185">
        <v>2.3109999999999999</v>
      </c>
      <c r="CN7" s="185">
        <v>1.39</v>
      </c>
      <c r="CO7" s="185">
        <v>1.7989999999999999</v>
      </c>
      <c r="CP7" s="185">
        <v>1.2629999999999999</v>
      </c>
      <c r="CQ7" s="185">
        <v>1.4410000000000001</v>
      </c>
      <c r="CR7" s="185">
        <v>1.53</v>
      </c>
      <c r="CS7" s="185">
        <v>1.883</v>
      </c>
      <c r="CT7" s="185">
        <v>1.8480000000000001</v>
      </c>
      <c r="CU7" s="185">
        <v>2.5150000000000001</v>
      </c>
      <c r="CV7" s="185">
        <v>1.5680000000000001</v>
      </c>
      <c r="CW7" s="185">
        <v>2.141</v>
      </c>
      <c r="CX7" s="185">
        <v>1.3160000000000001</v>
      </c>
      <c r="CY7" s="185">
        <v>1.179</v>
      </c>
      <c r="CZ7" s="185">
        <v>1.855</v>
      </c>
      <c r="DA7" s="185">
        <v>1.3779999999999999</v>
      </c>
      <c r="DB7" s="185">
        <v>1.3360000000000001</v>
      </c>
      <c r="DC7" s="185">
        <v>0.52300000000000002</v>
      </c>
      <c r="DD7" s="185">
        <v>0.61</v>
      </c>
      <c r="DE7" s="185">
        <v>1.6850000000000001</v>
      </c>
      <c r="DF7" s="185">
        <v>1.591</v>
      </c>
      <c r="DG7" s="185">
        <v>1.9139999999999999</v>
      </c>
      <c r="DH7" s="185">
        <v>0.17100000000000001</v>
      </c>
      <c r="DI7" s="185">
        <v>1.2150000000000001</v>
      </c>
      <c r="DJ7" s="185">
        <v>1.327</v>
      </c>
      <c r="DK7" s="185">
        <v>2.5350000000000001</v>
      </c>
      <c r="DL7" s="185">
        <v>0.56699999999999995</v>
      </c>
      <c r="DM7" s="185">
        <v>0.86599999999999999</v>
      </c>
      <c r="DN7" s="185">
        <v>0.95899999999999996</v>
      </c>
      <c r="DO7" s="185">
        <v>1.484</v>
      </c>
      <c r="DP7" s="185">
        <v>0.624</v>
      </c>
      <c r="DQ7" s="185">
        <v>1.0660000000000001</v>
      </c>
      <c r="DR7" s="185">
        <v>0.78600000000000003</v>
      </c>
      <c r="DS7" s="185">
        <v>0.77900000000000003</v>
      </c>
      <c r="DT7" s="185">
        <v>-0.35899999999999999</v>
      </c>
      <c r="DU7" s="185">
        <v>0.90900000000000003</v>
      </c>
      <c r="DV7" s="185">
        <v>0.62</v>
      </c>
      <c r="DW7" s="185">
        <v>1.623</v>
      </c>
      <c r="DX7" s="185">
        <v>1.8540000000000001</v>
      </c>
      <c r="DY7" s="185">
        <v>2.3969999999999998</v>
      </c>
      <c r="DZ7" s="185">
        <v>2.2000000000000002</v>
      </c>
      <c r="EA7" s="185">
        <v>1.895</v>
      </c>
      <c r="EB7" s="185">
        <v>0.74399999999999999</v>
      </c>
      <c r="EC7" s="185">
        <v>1.3089999999999999</v>
      </c>
      <c r="ED7" s="185">
        <v>1.8380000000000001</v>
      </c>
      <c r="EE7" s="185">
        <v>2</v>
      </c>
      <c r="EF7" s="185">
        <v>1.371</v>
      </c>
      <c r="EG7" s="185">
        <v>-0.73899999999999999</v>
      </c>
      <c r="EH7" s="185">
        <v>1.41</v>
      </c>
      <c r="EI7" s="185">
        <v>1.734</v>
      </c>
      <c r="EJ7" s="185">
        <v>1.766</v>
      </c>
      <c r="EK7" s="185">
        <v>0.498</v>
      </c>
      <c r="EL7" s="185">
        <v>1.0660000000000001</v>
      </c>
      <c r="EM7" s="185">
        <v>1.3220000000000001</v>
      </c>
      <c r="EN7" s="185">
        <v>2.4489999999999998</v>
      </c>
      <c r="EO7" s="185">
        <v>4.3520000000000003</v>
      </c>
      <c r="EP7" s="185">
        <v>3.2919999999999998</v>
      </c>
      <c r="EQ7" s="185">
        <v>3.4</v>
      </c>
      <c r="ER7" s="185">
        <v>2.2999999999999998</v>
      </c>
      <c r="ES7" s="185">
        <v>2.2999999999999998</v>
      </c>
      <c r="ET7" s="185">
        <v>1.6</v>
      </c>
      <c r="EU7" s="185">
        <v>3.5</v>
      </c>
      <c r="EV7" s="185">
        <v>2.2999999999999998</v>
      </c>
      <c r="EW7" s="185">
        <v>1.6</v>
      </c>
      <c r="EX7" s="185">
        <v>1.7</v>
      </c>
      <c r="EY7" s="185">
        <v>2.5</v>
      </c>
      <c r="EZ7" s="185">
        <v>2.1</v>
      </c>
      <c r="FA7" s="185">
        <v>2.1</v>
      </c>
      <c r="FB7" s="185">
        <v>2.6</v>
      </c>
      <c r="FC7" s="185">
        <v>2.4</v>
      </c>
      <c r="FD7" s="185">
        <v>1.4</v>
      </c>
      <c r="FE7" s="185">
        <v>1.5</v>
      </c>
      <c r="FF7" s="185">
        <v>2.2999999999999998</v>
      </c>
      <c r="FG7" s="185">
        <v>2.1</v>
      </c>
      <c r="FH7" s="185">
        <v>2.1</v>
      </c>
      <c r="FI7" s="185">
        <v>2.4</v>
      </c>
      <c r="FJ7" s="185">
        <v>2</v>
      </c>
      <c r="FK7" s="185">
        <v>2.6</v>
      </c>
      <c r="FL7" s="185">
        <v>2.1</v>
      </c>
      <c r="FM7" s="185">
        <v>1.8</v>
      </c>
      <c r="FN7" s="185">
        <v>1.3</v>
      </c>
      <c r="FO7" s="185">
        <v>2.4</v>
      </c>
      <c r="FP7" s="185">
        <v>1.5</v>
      </c>
      <c r="FQ7" s="185">
        <v>2.4</v>
      </c>
      <c r="FR7" s="185">
        <v>5.2</v>
      </c>
      <c r="FS7" s="185">
        <v>2.2000000000000002</v>
      </c>
      <c r="FT7" s="185">
        <v>2</v>
      </c>
      <c r="FU7" s="185">
        <v>1.6</v>
      </c>
      <c r="FV7" s="185">
        <v>1.4</v>
      </c>
      <c r="FW7" s="185">
        <v>1.3</v>
      </c>
      <c r="FX7" s="185">
        <v>1.5</v>
      </c>
      <c r="FY7" s="185">
        <v>1.3</v>
      </c>
      <c r="FZ7" s="185">
        <v>1.7</v>
      </c>
      <c r="GA7" s="185">
        <v>3.6</v>
      </c>
      <c r="GB7" s="185">
        <v>2.2000000000000002</v>
      </c>
      <c r="GC7" s="185">
        <v>1.6</v>
      </c>
      <c r="GD7" s="185">
        <v>1.3</v>
      </c>
      <c r="GE7" s="185">
        <v>2.9</v>
      </c>
      <c r="GF7" s="185">
        <v>2.2000000000000002</v>
      </c>
      <c r="GG7" s="185">
        <v>2.5</v>
      </c>
      <c r="GH7" s="185">
        <v>1.7</v>
      </c>
      <c r="GI7" s="185">
        <v>1.5</v>
      </c>
      <c r="GJ7" s="185">
        <v>2.2000000000000002</v>
      </c>
      <c r="GK7" s="185">
        <v>2.2000000000000002</v>
      </c>
      <c r="GL7" s="185">
        <v>1.8</v>
      </c>
      <c r="GM7" s="185">
        <v>1.5</v>
      </c>
      <c r="GN7" s="185">
        <v>1</v>
      </c>
      <c r="GO7" s="185">
        <v>1</v>
      </c>
      <c r="GP7" s="185">
        <v>0.9</v>
      </c>
      <c r="GQ7" s="185">
        <v>1.6</v>
      </c>
      <c r="GR7" s="185">
        <v>1.5</v>
      </c>
      <c r="GS7" s="185">
        <v>1</v>
      </c>
      <c r="GT7" s="185">
        <v>1</v>
      </c>
      <c r="GU7" s="185">
        <v>1.9</v>
      </c>
      <c r="GV7" s="185">
        <v>1.7</v>
      </c>
      <c r="GW7" s="185">
        <v>2</v>
      </c>
      <c r="GX7" s="185">
        <v>2.9</v>
      </c>
      <c r="GY7" s="185">
        <v>3.3</v>
      </c>
      <c r="GZ7" s="185">
        <v>1.4</v>
      </c>
      <c r="HA7" s="185">
        <v>2.7</v>
      </c>
      <c r="HB7" s="185">
        <v>3.9</v>
      </c>
      <c r="HC7" s="185">
        <v>6.2</v>
      </c>
      <c r="HD7" s="185">
        <v>4.3</v>
      </c>
      <c r="HE7" s="185">
        <v>3.4</v>
      </c>
      <c r="HF7" s="185">
        <v>3</v>
      </c>
      <c r="HG7" s="185">
        <v>3.9</v>
      </c>
      <c r="HH7" s="185">
        <v>5.6</v>
      </c>
      <c r="HI7" s="185">
        <v>3.7</v>
      </c>
      <c r="HJ7" s="185">
        <v>1.9</v>
      </c>
      <c r="HK7" s="185">
        <v>2.5</v>
      </c>
      <c r="HL7" s="186">
        <v>2.3230621569423127</v>
      </c>
      <c r="HM7" s="186">
        <v>4.653052909021782</v>
      </c>
      <c r="HN7" s="186">
        <v>6.1238299325896639</v>
      </c>
      <c r="HO7" s="186">
        <v>5.0881106788521535</v>
      </c>
      <c r="HP7" s="186">
        <v>5.8701710763552128</v>
      </c>
      <c r="HQ7" s="186">
        <v>5.4731871248379971</v>
      </c>
      <c r="HR7" s="186">
        <v>4.6862942680607311</v>
      </c>
      <c r="HS7" s="186">
        <v>5.7644061843590499</v>
      </c>
      <c r="HT7" s="186">
        <v>6.3799039576639682</v>
      </c>
      <c r="HU7" s="186">
        <v>5.4885551305966729</v>
      </c>
      <c r="HV7" s="186">
        <v>6.3610079598498404</v>
      </c>
      <c r="HW7" s="186">
        <v>10.851684707148257</v>
      </c>
      <c r="HX7" s="186">
        <v>6.1674913075304927</v>
      </c>
      <c r="HY7" s="186">
        <v>7.4587650330565136</v>
      </c>
      <c r="HZ7" s="186">
        <v>9.1105914854137104</v>
      </c>
      <c r="IA7" s="186">
        <v>11.093399695672757</v>
      </c>
      <c r="IB7" s="186">
        <v>13.033991644996256</v>
      </c>
      <c r="IC7" s="186">
        <v>14.233109500718522</v>
      </c>
      <c r="ID7" s="186">
        <v>15.949751032973758</v>
      </c>
      <c r="IE7" s="186">
        <v>13.191783419137515</v>
      </c>
      <c r="IF7" s="186">
        <v>13.056285244453548</v>
      </c>
      <c r="IG7" s="186">
        <v>11.802962833679477</v>
      </c>
      <c r="IH7" s="186">
        <v>9.5532102573255848</v>
      </c>
      <c r="II7" s="187">
        <v>11</v>
      </c>
      <c r="IJ7" s="187">
        <v>9.1999999999999993</v>
      </c>
      <c r="IK7" s="187">
        <v>15.3</v>
      </c>
      <c r="IL7" s="187">
        <v>11.75</v>
      </c>
      <c r="IM7" s="187">
        <v>17.3</v>
      </c>
      <c r="IN7" s="187">
        <v>24.7</v>
      </c>
      <c r="IO7" s="187">
        <v>24.1</v>
      </c>
      <c r="IP7" s="187">
        <v>24.1</v>
      </c>
      <c r="IQ7" s="187">
        <v>6</v>
      </c>
      <c r="IR7" s="187">
        <v>11.2</v>
      </c>
      <c r="IS7" s="187">
        <v>19.2</v>
      </c>
      <c r="IT7" s="187">
        <v>26.4</v>
      </c>
      <c r="IU7" s="185">
        <v>18.600000000000001</v>
      </c>
      <c r="IV7" s="185">
        <v>20.100000000000001</v>
      </c>
      <c r="IW7" s="185">
        <v>16.2</v>
      </c>
      <c r="IX7" s="185">
        <v>16.5</v>
      </c>
      <c r="IY7" s="185">
        <v>18.260000000000002</v>
      </c>
      <c r="IZ7" s="185">
        <v>22.11885503119937</v>
      </c>
      <c r="JA7" s="185">
        <v>26</v>
      </c>
      <c r="JB7" s="185">
        <v>33.700000000000003</v>
      </c>
      <c r="JC7" s="185">
        <v>36.299999999999997</v>
      </c>
      <c r="JD7" s="185">
        <v>45.5</v>
      </c>
      <c r="JE7" s="185">
        <v>56.6</v>
      </c>
      <c r="JF7" s="185">
        <v>85</v>
      </c>
      <c r="JG7" s="185">
        <v>84.2</v>
      </c>
      <c r="JH7" s="185">
        <v>80</v>
      </c>
      <c r="JI7" s="185">
        <v>67</v>
      </c>
      <c r="JJ7" s="185">
        <v>80.099999999999994</v>
      </c>
      <c r="JK7" s="185">
        <v>110</v>
      </c>
      <c r="JL7" s="185">
        <v>128</v>
      </c>
      <c r="JM7" s="185">
        <v>120</v>
      </c>
      <c r="JN7" s="185">
        <v>223</v>
      </c>
      <c r="JO7" s="185">
        <v>233</v>
      </c>
      <c r="JP7" s="185">
        <v>148.19999999999999</v>
      </c>
      <c r="JQ7" s="185">
        <v>144.19999999999999</v>
      </c>
      <c r="JR7" s="185">
        <v>141.75</v>
      </c>
      <c r="JS7" s="185">
        <v>191.6</v>
      </c>
      <c r="JT7" s="185">
        <v>53.7</v>
      </c>
      <c r="JU7" s="185">
        <v>18.100000000000001</v>
      </c>
      <c r="JV7" s="185">
        <v>44.7</v>
      </c>
      <c r="JW7" s="185">
        <v>31.3</v>
      </c>
      <c r="JX7" s="185">
        <v>24.8</v>
      </c>
      <c r="JY7" s="185">
        <v>33.799999999999997</v>
      </c>
      <c r="JZ7" s="185">
        <v>65.2</v>
      </c>
      <c r="KA7" s="185">
        <v>23.5</v>
      </c>
      <c r="KB7" s="185">
        <v>20.7</v>
      </c>
      <c r="KC7" s="185">
        <v>35.799999999999997</v>
      </c>
      <c r="KD7" s="185">
        <v>33.1</v>
      </c>
      <c r="KE7" s="185">
        <v>65.400000000000006</v>
      </c>
      <c r="KF7" s="185">
        <v>22.4</v>
      </c>
      <c r="KG7" s="185">
        <v>21.2</v>
      </c>
      <c r="KH7" s="185">
        <v>80</v>
      </c>
      <c r="KI7" s="185">
        <v>15.3</v>
      </c>
      <c r="KJ7" s="185">
        <v>19.5</v>
      </c>
      <c r="KK7" s="185">
        <v>55.05</v>
      </c>
      <c r="KL7" s="185">
        <v>25.04</v>
      </c>
      <c r="KM7" s="185">
        <v>30.04</v>
      </c>
      <c r="KN7" s="185">
        <v>23.8</v>
      </c>
      <c r="KO7" s="185">
        <v>65.7</v>
      </c>
      <c r="KP7" s="185">
        <v>21.1</v>
      </c>
      <c r="KQ7" s="185">
        <v>55.2</v>
      </c>
      <c r="KR7" s="185">
        <v>50.9</v>
      </c>
      <c r="KS7" s="185">
        <v>9.1</v>
      </c>
      <c r="KT7" s="185">
        <v>33.4</v>
      </c>
      <c r="KU7" s="185">
        <v>19.600000000000001</v>
      </c>
      <c r="KV7" s="185">
        <v>6.4</v>
      </c>
      <c r="KW7" s="185">
        <v>19</v>
      </c>
      <c r="KX7" s="185">
        <v>10.6</v>
      </c>
      <c r="KY7" s="185">
        <v>9.6999999999999993</v>
      </c>
    </row>
    <row r="8" spans="2:312" x14ac:dyDescent="0.25">
      <c r="B8" s="154" t="s">
        <v>1538</v>
      </c>
      <c r="C8" s="185">
        <v>8.1136700000000008</v>
      </c>
      <c r="D8" s="185">
        <v>7.9733900000000002</v>
      </c>
      <c r="E8" s="185">
        <v>6.1725899999999996</v>
      </c>
      <c r="F8" s="185">
        <v>8.5518599999999996</v>
      </c>
      <c r="G8" s="185">
        <v>12.590820000000001</v>
      </c>
      <c r="H8" s="185">
        <v>7.1265200000000002</v>
      </c>
      <c r="I8" s="185">
        <v>4.9852699999999999</v>
      </c>
      <c r="J8" s="185">
        <v>4.1158900000000003</v>
      </c>
      <c r="K8" s="185">
        <v>3.5866699999999998</v>
      </c>
      <c r="L8" s="185">
        <v>4.2442299999999999</v>
      </c>
      <c r="M8" s="185">
        <v>3.0507599999999999</v>
      </c>
      <c r="N8" s="185">
        <v>2.9713400000000001</v>
      </c>
      <c r="O8" s="185">
        <v>2.6221999999999999</v>
      </c>
      <c r="P8" s="185">
        <v>2.2928000000000002</v>
      </c>
      <c r="Q8" s="185">
        <v>1.5502899999999999</v>
      </c>
      <c r="R8" s="185">
        <v>2.37155</v>
      </c>
      <c r="S8" s="185">
        <v>3.1247199999999999</v>
      </c>
      <c r="T8" s="185">
        <v>1.83684</v>
      </c>
      <c r="U8" s="185">
        <v>2.7722500000000001</v>
      </c>
      <c r="V8" s="185">
        <v>3.2774899999999998</v>
      </c>
      <c r="W8" s="185">
        <v>3.3745400000000001</v>
      </c>
      <c r="X8" s="185">
        <v>3.7693300000000001</v>
      </c>
      <c r="Y8" s="185">
        <v>2.8159999999999998</v>
      </c>
      <c r="Z8" s="185">
        <v>2.5670899999999999</v>
      </c>
      <c r="AA8" s="185">
        <v>2.0097900000000002</v>
      </c>
      <c r="AB8" s="185">
        <v>2.2214999999999998</v>
      </c>
      <c r="AC8" s="185">
        <v>2.7107899999999998</v>
      </c>
      <c r="AD8" s="185">
        <v>3.3612799999999998</v>
      </c>
      <c r="AE8" s="185">
        <v>3.2326800000000002</v>
      </c>
      <c r="AF8" s="185">
        <v>1.30552</v>
      </c>
      <c r="AG8" s="185">
        <v>2.0659000000000001</v>
      </c>
      <c r="AH8" s="185">
        <v>2.0732499999999998</v>
      </c>
      <c r="AI8" s="185">
        <v>1.7796400000000001</v>
      </c>
      <c r="AJ8" s="185">
        <v>2.45642</v>
      </c>
      <c r="AK8" s="185">
        <v>1.5510299999999999</v>
      </c>
      <c r="AL8" s="185">
        <v>1.70529</v>
      </c>
      <c r="AM8" s="185">
        <v>2.2233200000000002</v>
      </c>
      <c r="AN8" s="185">
        <v>1.65439</v>
      </c>
      <c r="AO8" s="185">
        <v>1.2463900000000001</v>
      </c>
      <c r="AP8" s="185">
        <v>1.1491499999999999</v>
      </c>
      <c r="AQ8" s="185">
        <v>1.98908</v>
      </c>
      <c r="AR8" s="185">
        <v>1.4842299999999999</v>
      </c>
      <c r="AS8" s="185">
        <v>1.6100300000000001</v>
      </c>
      <c r="AT8" s="185">
        <v>1.4540500000000001</v>
      </c>
      <c r="AU8" s="185">
        <v>0.85680000000000001</v>
      </c>
      <c r="AV8" s="185">
        <v>1.5887500000000001</v>
      </c>
      <c r="AW8" s="185">
        <v>1.4751399999999999</v>
      </c>
      <c r="AX8" s="185">
        <v>1.67099</v>
      </c>
      <c r="AY8" s="185">
        <v>1.6879999999999999</v>
      </c>
      <c r="AZ8" s="185">
        <v>0.39700000000000002</v>
      </c>
      <c r="BA8" s="185">
        <v>0.91700000000000004</v>
      </c>
      <c r="BB8" s="185">
        <v>1.542</v>
      </c>
      <c r="BC8" s="185">
        <v>1.0009999999999999</v>
      </c>
      <c r="BD8" s="185">
        <v>1.097</v>
      </c>
      <c r="BE8" s="185">
        <v>1.0309999999999999</v>
      </c>
      <c r="BF8" s="185">
        <v>0.76500000000000001</v>
      </c>
      <c r="BG8" s="185">
        <v>1.722</v>
      </c>
      <c r="BH8" s="185">
        <v>0.84599999999999997</v>
      </c>
      <c r="BI8" s="185">
        <v>0.64200000000000002</v>
      </c>
      <c r="BJ8" s="185">
        <v>1.03</v>
      </c>
      <c r="BK8" s="185">
        <v>0.92200000000000004</v>
      </c>
      <c r="BL8" s="185">
        <v>0.48099999999999998</v>
      </c>
      <c r="BM8" s="185">
        <v>0.76600000000000001</v>
      </c>
      <c r="BN8" s="185">
        <v>1.1399999999999999</v>
      </c>
      <c r="BO8" s="185">
        <v>1.5029999999999999</v>
      </c>
      <c r="BP8" s="185">
        <v>0.97199999999999998</v>
      </c>
      <c r="BQ8" s="185">
        <v>1.512</v>
      </c>
      <c r="BR8" s="185">
        <v>0.63200000000000001</v>
      </c>
      <c r="BS8" s="185">
        <v>1.2110000000000001</v>
      </c>
      <c r="BT8" s="185">
        <v>0.88700000000000001</v>
      </c>
      <c r="BU8" s="185">
        <v>0.96699999999999997</v>
      </c>
      <c r="BV8" s="185">
        <v>0.65300000000000002</v>
      </c>
      <c r="BW8" s="185">
        <v>0.90800000000000003</v>
      </c>
      <c r="BX8" s="185">
        <v>1.7989999999999999</v>
      </c>
      <c r="BY8" s="185">
        <v>4.2089999999999996</v>
      </c>
      <c r="BZ8" s="185">
        <v>2.1</v>
      </c>
      <c r="CA8" s="185">
        <v>1.147</v>
      </c>
      <c r="CB8" s="185">
        <v>2.0339999999999998</v>
      </c>
      <c r="CC8" s="185">
        <v>3.6030000000000002</v>
      </c>
      <c r="CD8" s="185">
        <v>2.4049999999999998</v>
      </c>
      <c r="CE8" s="185">
        <v>4.4800000000000004</v>
      </c>
      <c r="CF8" s="185">
        <v>2.2480000000000002</v>
      </c>
      <c r="CG8" s="185">
        <v>1.589</v>
      </c>
      <c r="CH8" s="185">
        <v>1.032</v>
      </c>
      <c r="CI8" s="185">
        <v>2.899</v>
      </c>
      <c r="CJ8" s="185">
        <v>5.508</v>
      </c>
      <c r="CK8" s="185">
        <v>0.75900000000000001</v>
      </c>
      <c r="CL8" s="185">
        <v>1.657</v>
      </c>
      <c r="CM8" s="185">
        <v>2.3109999999999999</v>
      </c>
      <c r="CN8" s="185">
        <v>1.39</v>
      </c>
      <c r="CO8" s="185">
        <v>1.7989999999999999</v>
      </c>
      <c r="CP8" s="185">
        <v>1.2629999999999999</v>
      </c>
      <c r="CQ8" s="185">
        <v>1.4410000000000001</v>
      </c>
      <c r="CR8" s="185">
        <v>1.53</v>
      </c>
      <c r="CS8" s="185">
        <v>1.883</v>
      </c>
      <c r="CT8" s="185">
        <v>1.8480000000000001</v>
      </c>
      <c r="CU8" s="185">
        <v>2.5150000000000001</v>
      </c>
      <c r="CV8" s="185">
        <v>1.5680000000000001</v>
      </c>
      <c r="CW8" s="185">
        <v>2.141</v>
      </c>
      <c r="CX8" s="185">
        <v>1.3160000000000001</v>
      </c>
      <c r="CY8" s="185">
        <v>1.179</v>
      </c>
      <c r="CZ8" s="185">
        <v>1.855</v>
      </c>
      <c r="DA8" s="185">
        <v>1.3779999999999999</v>
      </c>
      <c r="DB8" s="185">
        <v>1.3360000000000001</v>
      </c>
      <c r="DC8" s="185">
        <v>0.52300000000000002</v>
      </c>
      <c r="DD8" s="185">
        <v>0.61</v>
      </c>
      <c r="DE8" s="185">
        <v>1.6850000000000001</v>
      </c>
      <c r="DF8" s="185">
        <v>1.591</v>
      </c>
      <c r="DG8" s="185">
        <v>1.9139999999999999</v>
      </c>
      <c r="DH8" s="185">
        <v>0.17100000000000001</v>
      </c>
      <c r="DI8" s="185">
        <v>1.2150000000000001</v>
      </c>
      <c r="DJ8" s="185">
        <v>1.327</v>
      </c>
      <c r="DK8" s="185">
        <v>2.5350000000000001</v>
      </c>
      <c r="DL8" s="185">
        <v>0.56699999999999995</v>
      </c>
      <c r="DM8" s="185">
        <v>0.86599999999999999</v>
      </c>
      <c r="DN8" s="185">
        <v>0.95899999999999996</v>
      </c>
      <c r="DO8" s="185">
        <v>1.484</v>
      </c>
      <c r="DP8" s="185">
        <v>0.624</v>
      </c>
      <c r="DQ8" s="185">
        <v>1.0660000000000001</v>
      </c>
      <c r="DR8" s="185">
        <v>0.78600000000000003</v>
      </c>
      <c r="DS8" s="185">
        <v>0.77900000000000003</v>
      </c>
      <c r="DT8" s="185">
        <v>-0.35899999999999999</v>
      </c>
      <c r="DU8" s="185">
        <v>0.90900000000000003</v>
      </c>
      <c r="DV8" s="185">
        <v>0.62</v>
      </c>
      <c r="DW8" s="185">
        <v>1.623</v>
      </c>
      <c r="DX8" s="185">
        <v>1.8540000000000001</v>
      </c>
      <c r="DY8" s="185">
        <v>2.3969999999999998</v>
      </c>
      <c r="DZ8" s="185">
        <v>2.2000000000000002</v>
      </c>
      <c r="EA8" s="185">
        <v>1.895</v>
      </c>
      <c r="EB8" s="185">
        <v>0.74399999999999999</v>
      </c>
      <c r="EC8" s="185">
        <v>1.3089999999999999</v>
      </c>
      <c r="ED8" s="185">
        <v>1.8380000000000001</v>
      </c>
      <c r="EE8" s="185">
        <v>2</v>
      </c>
      <c r="EF8" s="185">
        <v>1.371</v>
      </c>
      <c r="EG8" s="185">
        <v>-0.73899999999999999</v>
      </c>
      <c r="EH8" s="185">
        <v>1.41</v>
      </c>
      <c r="EI8" s="185">
        <v>1.734</v>
      </c>
      <c r="EJ8" s="185">
        <v>1.766</v>
      </c>
      <c r="EK8" s="185">
        <v>0.498</v>
      </c>
      <c r="EL8" s="185">
        <v>1.0660000000000001</v>
      </c>
      <c r="EM8" s="185">
        <v>1.3220000000000001</v>
      </c>
      <c r="EN8" s="185">
        <v>2.4489999999999998</v>
      </c>
      <c r="EO8" s="185">
        <v>4.3520000000000003</v>
      </c>
      <c r="EP8" s="185">
        <v>3.2919999999999998</v>
      </c>
      <c r="EQ8" s="185">
        <v>3.1</v>
      </c>
      <c r="ER8" s="185">
        <v>2.1</v>
      </c>
      <c r="ES8" s="185">
        <v>1.7</v>
      </c>
      <c r="ET8" s="185">
        <v>1.7</v>
      </c>
      <c r="EU8" s="185">
        <v>3.2</v>
      </c>
      <c r="EV8" s="185">
        <v>2.4</v>
      </c>
      <c r="EW8" s="185">
        <v>1.9</v>
      </c>
      <c r="EX8" s="185">
        <v>1.8</v>
      </c>
      <c r="EY8" s="185">
        <v>2</v>
      </c>
      <c r="EZ8" s="185">
        <v>2.4</v>
      </c>
      <c r="FA8" s="185">
        <v>2.2999999999999998</v>
      </c>
      <c r="FB8" s="185">
        <v>2.6</v>
      </c>
      <c r="FC8" s="185">
        <v>2.2999999999999998</v>
      </c>
      <c r="FD8" s="185">
        <v>1.3</v>
      </c>
      <c r="FE8" s="185">
        <v>1.2</v>
      </c>
      <c r="FF8" s="185">
        <v>1.8</v>
      </c>
      <c r="FG8" s="185">
        <v>2</v>
      </c>
      <c r="FH8" s="185">
        <v>1.8</v>
      </c>
      <c r="FI8" s="185">
        <v>2.1</v>
      </c>
      <c r="FJ8" s="185">
        <v>2.2000000000000002</v>
      </c>
      <c r="FK8" s="185">
        <v>2.5</v>
      </c>
      <c r="FL8" s="185">
        <v>1.9</v>
      </c>
      <c r="FM8" s="185">
        <v>1.9</v>
      </c>
      <c r="FN8" s="185">
        <v>1.7</v>
      </c>
      <c r="FO8" s="185">
        <v>1.7</v>
      </c>
      <c r="FP8" s="185">
        <v>1.6</v>
      </c>
      <c r="FQ8" s="185">
        <v>2.4</v>
      </c>
      <c r="FR8" s="185">
        <v>5.2</v>
      </c>
      <c r="FS8" s="185">
        <v>2.6</v>
      </c>
      <c r="FT8" s="185">
        <v>1.8</v>
      </c>
      <c r="FU8" s="185">
        <v>1.4</v>
      </c>
      <c r="FV8" s="185">
        <v>1.6</v>
      </c>
      <c r="FW8" s="185">
        <v>1.1000000000000001</v>
      </c>
      <c r="FX8" s="185">
        <v>1.5</v>
      </c>
      <c r="FY8" s="185">
        <v>1.5</v>
      </c>
      <c r="FZ8" s="185">
        <v>1.8</v>
      </c>
      <c r="GA8" s="185">
        <v>2.7</v>
      </c>
      <c r="GB8" s="185">
        <v>1.7</v>
      </c>
      <c r="GC8" s="185">
        <v>1.4</v>
      </c>
      <c r="GD8" s="185">
        <v>1.4</v>
      </c>
      <c r="GE8" s="185">
        <v>2.5</v>
      </c>
      <c r="GF8" s="185">
        <v>2.5</v>
      </c>
      <c r="GG8" s="185">
        <v>2.7</v>
      </c>
      <c r="GH8" s="185">
        <v>2.2000000000000002</v>
      </c>
      <c r="GI8" s="185">
        <v>1.6</v>
      </c>
      <c r="GJ8" s="185">
        <v>1.8</v>
      </c>
      <c r="GK8" s="185">
        <v>2.2000000000000002</v>
      </c>
      <c r="GL8" s="185">
        <v>1.8</v>
      </c>
      <c r="GM8" s="185">
        <v>1.5</v>
      </c>
      <c r="GN8" s="185">
        <v>1.1000000000000001</v>
      </c>
      <c r="GO8" s="185">
        <v>0.9</v>
      </c>
      <c r="GP8" s="185">
        <v>0.8</v>
      </c>
      <c r="GQ8" s="185">
        <v>1.6</v>
      </c>
      <c r="GR8" s="185">
        <v>1.4</v>
      </c>
      <c r="GS8" s="185">
        <v>1</v>
      </c>
      <c r="GT8" s="185">
        <v>1.1000000000000001</v>
      </c>
      <c r="GU8" s="185">
        <v>1.6</v>
      </c>
      <c r="GV8" s="185">
        <v>1.7</v>
      </c>
      <c r="GW8" s="185">
        <v>2.2999999999999998</v>
      </c>
      <c r="GX8" s="185">
        <v>3.5</v>
      </c>
      <c r="GY8" s="185">
        <v>3.3</v>
      </c>
      <c r="GZ8" s="185">
        <v>1.6</v>
      </c>
      <c r="HA8" s="185">
        <v>2.8</v>
      </c>
      <c r="HB8" s="185">
        <v>4.3</v>
      </c>
      <c r="HC8" s="185">
        <v>6.1</v>
      </c>
      <c r="HD8" s="185">
        <v>4.7</v>
      </c>
      <c r="HE8" s="185">
        <v>3.2</v>
      </c>
      <c r="HF8" s="185">
        <v>3</v>
      </c>
      <c r="HG8" s="185">
        <v>4.4000000000000004</v>
      </c>
      <c r="HH8" s="185">
        <v>5.0999999999999996</v>
      </c>
      <c r="HI8" s="185">
        <v>4.8</v>
      </c>
      <c r="HJ8" s="185">
        <v>2.2000000000000002</v>
      </c>
      <c r="HK8" s="185">
        <v>3.3</v>
      </c>
      <c r="HL8" s="185">
        <v>2.4</v>
      </c>
      <c r="HM8" s="185">
        <v>4.0999999999999996</v>
      </c>
      <c r="HN8" s="185">
        <v>5.7</v>
      </c>
      <c r="HO8" s="185">
        <v>5.7</v>
      </c>
      <c r="HP8" s="185">
        <v>4.4000000000000004</v>
      </c>
      <c r="HQ8" s="185">
        <v>4.0999999999999996</v>
      </c>
      <c r="HR8" s="185">
        <v>3.9</v>
      </c>
      <c r="HS8" s="185">
        <v>4.8</v>
      </c>
      <c r="HT8" s="185">
        <v>5</v>
      </c>
      <c r="HU8" s="185">
        <v>4.7</v>
      </c>
      <c r="HV8" s="185">
        <v>5.3</v>
      </c>
      <c r="HW8" s="185">
        <v>7.8</v>
      </c>
      <c r="HX8" s="185">
        <v>4.9000000000000004</v>
      </c>
      <c r="HY8" s="185">
        <v>5.4</v>
      </c>
      <c r="HZ8" s="185">
        <v>6.4</v>
      </c>
      <c r="IA8" s="185">
        <v>8</v>
      </c>
      <c r="IB8" s="185">
        <v>9.8000000000000007</v>
      </c>
      <c r="IC8" s="185">
        <v>10.8</v>
      </c>
      <c r="ID8" s="185">
        <v>12.4</v>
      </c>
      <c r="IE8" s="185">
        <v>11.5</v>
      </c>
      <c r="IF8" s="185">
        <v>11.4</v>
      </c>
      <c r="IG8" s="185">
        <v>11.1</v>
      </c>
      <c r="IH8" s="185">
        <v>8.6999999999999993</v>
      </c>
      <c r="II8" s="185">
        <v>9.3000000000000007</v>
      </c>
      <c r="IJ8" s="185">
        <v>8.6999999999999993</v>
      </c>
      <c r="IK8" s="185">
        <v>10.5</v>
      </c>
      <c r="IL8" s="185">
        <v>14.4</v>
      </c>
      <c r="IM8" s="185">
        <v>18.5</v>
      </c>
      <c r="IN8" s="185">
        <v>19.2</v>
      </c>
      <c r="IO8" s="185">
        <v>8.6999999999999993</v>
      </c>
      <c r="IP8" s="185">
        <v>7.1</v>
      </c>
      <c r="IQ8" s="185">
        <v>9.1999999999999993</v>
      </c>
      <c r="IR8" s="185">
        <v>8</v>
      </c>
      <c r="IS8" s="185">
        <v>11.6</v>
      </c>
      <c r="IT8" s="185">
        <v>15.1</v>
      </c>
      <c r="IU8" s="185">
        <v>17.600000000000001</v>
      </c>
      <c r="IV8" s="185">
        <v>12.7</v>
      </c>
      <c r="IW8" s="185">
        <v>10.4</v>
      </c>
      <c r="IX8" s="185">
        <v>8.3000000000000007</v>
      </c>
      <c r="IY8" s="185">
        <v>11.7</v>
      </c>
      <c r="IZ8" s="185">
        <v>12.3</v>
      </c>
      <c r="JA8" s="185">
        <v>13.7</v>
      </c>
      <c r="JB8" s="185">
        <v>19</v>
      </c>
      <c r="JC8" s="185">
        <v>26.1</v>
      </c>
      <c r="JD8" s="185">
        <v>31.9</v>
      </c>
      <c r="JE8" s="185">
        <v>38.299999999999997</v>
      </c>
      <c r="JF8" s="185">
        <v>55.6</v>
      </c>
      <c r="JG8" s="185">
        <v>66</v>
      </c>
      <c r="JH8" s="185">
        <v>44.7</v>
      </c>
      <c r="JI8" s="185">
        <v>40.9</v>
      </c>
      <c r="JJ8" s="185">
        <v>55.8</v>
      </c>
      <c r="JK8" s="185">
        <v>110.3</v>
      </c>
      <c r="JL8" s="185">
        <v>96.7</v>
      </c>
      <c r="JM8" s="185">
        <v>81.400000000000006</v>
      </c>
      <c r="JN8" s="185">
        <v>76</v>
      </c>
      <c r="JO8" s="185">
        <v>127.7</v>
      </c>
      <c r="JP8" s="185">
        <v>88.1</v>
      </c>
      <c r="JQ8" s="185">
        <v>123.2</v>
      </c>
      <c r="JR8" s="185">
        <v>95.4</v>
      </c>
      <c r="JS8" s="185">
        <v>196.6</v>
      </c>
      <c r="JT8" s="185">
        <v>114.4</v>
      </c>
      <c r="JU8" s="185">
        <v>34.799999999999997</v>
      </c>
      <c r="JV8" s="185">
        <v>33.799999999999997</v>
      </c>
      <c r="JW8" s="185">
        <v>39.5</v>
      </c>
      <c r="JX8" s="185">
        <v>22.1</v>
      </c>
      <c r="JY8" s="185">
        <v>19.399999999999999</v>
      </c>
      <c r="JZ8" s="185">
        <v>34.6</v>
      </c>
      <c r="KA8" s="185">
        <v>52.2</v>
      </c>
      <c r="KB8" s="185">
        <v>22.6</v>
      </c>
      <c r="KC8" s="185">
        <v>25.7</v>
      </c>
      <c r="KD8" s="185">
        <v>31.5</v>
      </c>
      <c r="KE8" s="185">
        <v>62.2</v>
      </c>
      <c r="KF8" s="185">
        <v>21.8</v>
      </c>
      <c r="KG8" s="185">
        <v>13.3</v>
      </c>
      <c r="KH8" s="185">
        <v>27.5</v>
      </c>
      <c r="KI8" s="185">
        <v>38.6</v>
      </c>
      <c r="KJ8" s="185">
        <v>25.1</v>
      </c>
      <c r="KK8" s="185">
        <v>19.600000000000001</v>
      </c>
      <c r="KL8" s="185">
        <v>24.7</v>
      </c>
      <c r="KM8" s="185">
        <v>27.9</v>
      </c>
      <c r="KN8" s="185">
        <v>30.5</v>
      </c>
      <c r="KO8" s="185">
        <v>40</v>
      </c>
      <c r="KP8" s="185">
        <v>77.5</v>
      </c>
      <c r="KQ8" s="185">
        <v>46.6</v>
      </c>
      <c r="KR8" s="185">
        <v>33.799999999999997</v>
      </c>
      <c r="KS8" s="185">
        <v>16.100000000000001</v>
      </c>
      <c r="KT8" s="185">
        <v>24.6</v>
      </c>
      <c r="KU8" s="185">
        <v>28.5</v>
      </c>
      <c r="KV8" s="185">
        <v>15.7</v>
      </c>
      <c r="KW8" s="185">
        <v>16.7</v>
      </c>
      <c r="KX8" s="185">
        <v>19.8</v>
      </c>
      <c r="KY8" s="185">
        <v>7.1</v>
      </c>
    </row>
    <row r="9" spans="2:312" x14ac:dyDescent="0.25">
      <c r="B9" s="154" t="s">
        <v>1539</v>
      </c>
      <c r="C9" s="285">
        <f t="shared" ref="C9:BN9" si="150">(((1+C7/100)*(1+C8/100))^(1/2)-1)*100</f>
        <v>8.1136700000000062</v>
      </c>
      <c r="D9" s="285">
        <f t="shared" si="150"/>
        <v>7.9733899999999913</v>
      </c>
      <c r="E9" s="285">
        <f t="shared" si="150"/>
        <v>6.1725899999999889</v>
      </c>
      <c r="F9" s="285">
        <f t="shared" si="150"/>
        <v>8.5518599999999889</v>
      </c>
      <c r="G9" s="285">
        <f t="shared" si="150"/>
        <v>12.590820000000003</v>
      </c>
      <c r="H9" s="285">
        <f t="shared" si="150"/>
        <v>7.1265200000000029</v>
      </c>
      <c r="I9" s="285">
        <f t="shared" si="150"/>
        <v>4.9852699999999972</v>
      </c>
      <c r="J9" s="285">
        <f t="shared" si="150"/>
        <v>4.1158900000000109</v>
      </c>
      <c r="K9" s="285">
        <f t="shared" si="150"/>
        <v>3.5866699999999918</v>
      </c>
      <c r="L9" s="285">
        <f t="shared" si="150"/>
        <v>4.2442300000000044</v>
      </c>
      <c r="M9" s="285">
        <f t="shared" si="150"/>
        <v>3.0507599999999968</v>
      </c>
      <c r="N9" s="285">
        <f t="shared" si="150"/>
        <v>2.971339999999989</v>
      </c>
      <c r="O9" s="285">
        <f t="shared" si="150"/>
        <v>2.6221999999999968</v>
      </c>
      <c r="P9" s="285">
        <f t="shared" si="150"/>
        <v>2.2928000000000059</v>
      </c>
      <c r="Q9" s="285">
        <f t="shared" si="150"/>
        <v>1.5502899999999986</v>
      </c>
      <c r="R9" s="285">
        <f t="shared" si="150"/>
        <v>2.37155</v>
      </c>
      <c r="S9" s="285">
        <f t="shared" si="150"/>
        <v>3.1247199999999919</v>
      </c>
      <c r="T9" s="285">
        <f t="shared" si="150"/>
        <v>1.8368399999999951</v>
      </c>
      <c r="U9" s="285">
        <f t="shared" si="150"/>
        <v>2.7722500000000094</v>
      </c>
      <c r="V9" s="285">
        <f t="shared" si="150"/>
        <v>3.277489999999994</v>
      </c>
      <c r="W9" s="285">
        <f t="shared" si="150"/>
        <v>3.3745399999999925</v>
      </c>
      <c r="X9" s="285">
        <f t="shared" si="150"/>
        <v>3.769329999999993</v>
      </c>
      <c r="Y9" s="285">
        <f t="shared" si="150"/>
        <v>2.8159999999999963</v>
      </c>
      <c r="Z9" s="285">
        <f t="shared" si="150"/>
        <v>2.5670899999999941</v>
      </c>
      <c r="AA9" s="285">
        <f t="shared" si="150"/>
        <v>2.0097900000000113</v>
      </c>
      <c r="AB9" s="285">
        <f t="shared" si="150"/>
        <v>2.2215000000000096</v>
      </c>
      <c r="AC9" s="285">
        <f t="shared" si="150"/>
        <v>2.7107900000000074</v>
      </c>
      <c r="AD9" s="285">
        <f t="shared" si="150"/>
        <v>3.3612799999999998</v>
      </c>
      <c r="AE9" s="285">
        <f t="shared" si="150"/>
        <v>3.23268000000001</v>
      </c>
      <c r="AF9" s="285">
        <f t="shared" si="150"/>
        <v>1.3055199999999934</v>
      </c>
      <c r="AG9" s="285">
        <f t="shared" si="150"/>
        <v>2.0658999999999983</v>
      </c>
      <c r="AH9" s="285">
        <f t="shared" si="150"/>
        <v>2.0732500000000043</v>
      </c>
      <c r="AI9" s="285">
        <f t="shared" si="150"/>
        <v>1.7796399999999934</v>
      </c>
      <c r="AJ9" s="285">
        <f t="shared" si="150"/>
        <v>2.4564199999999925</v>
      </c>
      <c r="AK9" s="285">
        <f t="shared" si="150"/>
        <v>1.5510300000000088</v>
      </c>
      <c r="AL9" s="285">
        <f t="shared" si="150"/>
        <v>1.7052899999999926</v>
      </c>
      <c r="AM9" s="285">
        <f t="shared" si="150"/>
        <v>2.2233200000000064</v>
      </c>
      <c r="AN9" s="285">
        <f t="shared" si="150"/>
        <v>1.6543900000000056</v>
      </c>
      <c r="AO9" s="285">
        <f t="shared" si="150"/>
        <v>1.2463899999999972</v>
      </c>
      <c r="AP9" s="285">
        <f t="shared" si="150"/>
        <v>1.1491499999999988</v>
      </c>
      <c r="AQ9" s="285">
        <f t="shared" si="150"/>
        <v>1.9890799999999986</v>
      </c>
      <c r="AR9" s="285">
        <f t="shared" si="150"/>
        <v>1.4842299999999975</v>
      </c>
      <c r="AS9" s="285">
        <f t="shared" si="150"/>
        <v>1.6100299999999956</v>
      </c>
      <c r="AT9" s="285">
        <f t="shared" si="150"/>
        <v>1.4540500000000067</v>
      </c>
      <c r="AU9" s="285">
        <f t="shared" si="150"/>
        <v>0.8567999999999909</v>
      </c>
      <c r="AV9" s="285">
        <f t="shared" si="150"/>
        <v>1.5887500000000054</v>
      </c>
      <c r="AW9" s="285">
        <f t="shared" si="150"/>
        <v>1.475139999999997</v>
      </c>
      <c r="AX9" s="285">
        <f t="shared" si="150"/>
        <v>1.6709899999999944</v>
      </c>
      <c r="AY9" s="285">
        <f t="shared" si="150"/>
        <v>1.6880000000000006</v>
      </c>
      <c r="AZ9" s="285">
        <f t="shared" si="150"/>
        <v>0.39700000000000291</v>
      </c>
      <c r="BA9" s="285">
        <f t="shared" si="150"/>
        <v>0.91699999999999005</v>
      </c>
      <c r="BB9" s="285">
        <f t="shared" si="150"/>
        <v>1.5419999999999989</v>
      </c>
      <c r="BC9" s="285">
        <f t="shared" si="150"/>
        <v>1.0010000000000074</v>
      </c>
      <c r="BD9" s="285">
        <f t="shared" si="150"/>
        <v>1.0969999999999924</v>
      </c>
      <c r="BE9" s="285">
        <f t="shared" si="150"/>
        <v>1.0310000000000041</v>
      </c>
      <c r="BF9" s="285">
        <f t="shared" si="150"/>
        <v>0.76499999999999346</v>
      </c>
      <c r="BG9" s="285">
        <f t="shared" si="150"/>
        <v>1.7220000000000013</v>
      </c>
      <c r="BH9" s="285">
        <f t="shared" si="150"/>
        <v>0.8459999999999912</v>
      </c>
      <c r="BI9" s="285">
        <f t="shared" si="150"/>
        <v>0.64200000000000923</v>
      </c>
      <c r="BJ9" s="285">
        <f t="shared" si="150"/>
        <v>1.0299999999999976</v>
      </c>
      <c r="BK9" s="285">
        <f t="shared" si="150"/>
        <v>0.9220000000000006</v>
      </c>
      <c r="BL9" s="285">
        <f t="shared" si="150"/>
        <v>0.4809999999999981</v>
      </c>
      <c r="BM9" s="285">
        <f t="shared" si="150"/>
        <v>0.76600000000000001</v>
      </c>
      <c r="BN9" s="285">
        <f t="shared" si="150"/>
        <v>1.1400000000000077</v>
      </c>
      <c r="BO9" s="285">
        <f t="shared" ref="BO9:DZ9" si="151">(((1+BO7/100)*(1+BO8/100))^(1/2)-1)*100</f>
        <v>1.5030000000000099</v>
      </c>
      <c r="BP9" s="285">
        <f t="shared" si="151"/>
        <v>0.97199999999999509</v>
      </c>
      <c r="BQ9" s="285">
        <f t="shared" si="151"/>
        <v>1.5120000000000022</v>
      </c>
      <c r="BR9" s="285">
        <f t="shared" si="151"/>
        <v>0.63200000000001033</v>
      </c>
      <c r="BS9" s="285">
        <f t="shared" si="151"/>
        <v>1.2110000000000065</v>
      </c>
      <c r="BT9" s="285">
        <f t="shared" si="151"/>
        <v>0.88699999999999335</v>
      </c>
      <c r="BU9" s="285">
        <f t="shared" si="151"/>
        <v>0.96700000000000674</v>
      </c>
      <c r="BV9" s="285">
        <f t="shared" si="151"/>
        <v>0.65299999999999248</v>
      </c>
      <c r="BW9" s="285">
        <f t="shared" si="151"/>
        <v>0.9079999999999977</v>
      </c>
      <c r="BX9" s="285">
        <f t="shared" si="151"/>
        <v>1.798999999999995</v>
      </c>
      <c r="BY9" s="285">
        <f t="shared" si="151"/>
        <v>4.2089999999999961</v>
      </c>
      <c r="BZ9" s="285">
        <f t="shared" si="151"/>
        <v>2.0999999999999908</v>
      </c>
      <c r="CA9" s="285">
        <f t="shared" si="151"/>
        <v>1.1470000000000091</v>
      </c>
      <c r="CB9" s="285">
        <f t="shared" si="151"/>
        <v>2.0340000000000025</v>
      </c>
      <c r="CC9" s="285">
        <f t="shared" si="151"/>
        <v>3.6030000000000006</v>
      </c>
      <c r="CD9" s="285">
        <f t="shared" si="151"/>
        <v>2.4049999999999905</v>
      </c>
      <c r="CE9" s="285">
        <f t="shared" si="151"/>
        <v>4.4799999999999951</v>
      </c>
      <c r="CF9" s="285">
        <f t="shared" si="151"/>
        <v>2.2480000000000055</v>
      </c>
      <c r="CG9" s="285">
        <f t="shared" si="151"/>
        <v>1.588999999999996</v>
      </c>
      <c r="CH9" s="285">
        <f t="shared" si="151"/>
        <v>1.0320000000000107</v>
      </c>
      <c r="CI9" s="285">
        <f t="shared" si="151"/>
        <v>2.8990000000000071</v>
      </c>
      <c r="CJ9" s="285">
        <f t="shared" si="151"/>
        <v>5.5080000000000018</v>
      </c>
      <c r="CK9" s="285">
        <f t="shared" si="151"/>
        <v>0.75899999999999856</v>
      </c>
      <c r="CL9" s="285">
        <f t="shared" si="151"/>
        <v>1.6569999999999974</v>
      </c>
      <c r="CM9" s="285">
        <f t="shared" si="151"/>
        <v>2.3109999999999964</v>
      </c>
      <c r="CN9" s="285">
        <f t="shared" si="151"/>
        <v>1.3900000000000023</v>
      </c>
      <c r="CO9" s="285">
        <f t="shared" si="151"/>
        <v>1.798999999999995</v>
      </c>
      <c r="CP9" s="285">
        <f t="shared" si="151"/>
        <v>1.2629999999999919</v>
      </c>
      <c r="CQ9" s="285">
        <f t="shared" si="151"/>
        <v>1.4410000000000034</v>
      </c>
      <c r="CR9" s="285">
        <f t="shared" si="151"/>
        <v>1.5300000000000091</v>
      </c>
      <c r="CS9" s="285">
        <f t="shared" si="151"/>
        <v>1.8829999999999902</v>
      </c>
      <c r="CT9" s="285">
        <f t="shared" si="151"/>
        <v>1.8480000000000052</v>
      </c>
      <c r="CU9" s="285">
        <f t="shared" si="151"/>
        <v>2.5150000000000006</v>
      </c>
      <c r="CV9" s="285">
        <f t="shared" si="151"/>
        <v>1.5679999999999916</v>
      </c>
      <c r="CW9" s="285">
        <f t="shared" si="151"/>
        <v>2.1409999999999929</v>
      </c>
      <c r="CX9" s="285">
        <f t="shared" si="151"/>
        <v>1.3160000000000061</v>
      </c>
      <c r="CY9" s="285">
        <f t="shared" si="151"/>
        <v>1.1789999999999967</v>
      </c>
      <c r="CZ9" s="285">
        <f t="shared" si="151"/>
        <v>1.8550000000000066</v>
      </c>
      <c r="DA9" s="285">
        <f t="shared" si="151"/>
        <v>1.3779999999999903</v>
      </c>
      <c r="DB9" s="285">
        <f t="shared" si="151"/>
        <v>1.3360000000000039</v>
      </c>
      <c r="DC9" s="285">
        <f t="shared" si="151"/>
        <v>0.52300000000000679</v>
      </c>
      <c r="DD9" s="285">
        <f t="shared" si="151"/>
        <v>0.60999999999999943</v>
      </c>
      <c r="DE9" s="285">
        <f t="shared" si="151"/>
        <v>1.6850000000000032</v>
      </c>
      <c r="DF9" s="285">
        <f t="shared" si="151"/>
        <v>1.5910000000000091</v>
      </c>
      <c r="DG9" s="285">
        <f t="shared" si="151"/>
        <v>1.9139999999999935</v>
      </c>
      <c r="DH9" s="285">
        <f t="shared" si="151"/>
        <v>0.17100000000001003</v>
      </c>
      <c r="DI9" s="285">
        <f t="shared" si="151"/>
        <v>1.2150000000000105</v>
      </c>
      <c r="DJ9" s="285">
        <f t="shared" si="151"/>
        <v>1.3269999999999893</v>
      </c>
      <c r="DK9" s="285">
        <f t="shared" si="151"/>
        <v>2.5349999999999984</v>
      </c>
      <c r="DL9" s="285">
        <f t="shared" si="151"/>
        <v>0.56700000000000639</v>
      </c>
      <c r="DM9" s="285">
        <f t="shared" si="151"/>
        <v>0.865999999999989</v>
      </c>
      <c r="DN9" s="285">
        <f t="shared" si="151"/>
        <v>0.95899999999999874</v>
      </c>
      <c r="DO9" s="285">
        <f t="shared" si="151"/>
        <v>1.4839999999999964</v>
      </c>
      <c r="DP9" s="285">
        <f t="shared" si="151"/>
        <v>0.62400000000000233</v>
      </c>
      <c r="DQ9" s="285">
        <f t="shared" si="151"/>
        <v>1.0659999999999892</v>
      </c>
      <c r="DR9" s="285">
        <f t="shared" si="151"/>
        <v>0.78599999999999781</v>
      </c>
      <c r="DS9" s="285">
        <f t="shared" si="151"/>
        <v>0.77899999999999636</v>
      </c>
      <c r="DT9" s="285">
        <f t="shared" si="151"/>
        <v>-0.35899999999999821</v>
      </c>
      <c r="DU9" s="285">
        <f t="shared" si="151"/>
        <v>0.90900000000000425</v>
      </c>
      <c r="DV9" s="285">
        <f t="shared" si="151"/>
        <v>0.61999999999999833</v>
      </c>
      <c r="DW9" s="285">
        <f t="shared" si="151"/>
        <v>1.6229999999999967</v>
      </c>
      <c r="DX9" s="285">
        <f t="shared" si="151"/>
        <v>1.8540000000000001</v>
      </c>
      <c r="DY9" s="285">
        <f t="shared" si="151"/>
        <v>2.3970000000000047</v>
      </c>
      <c r="DZ9" s="285">
        <f t="shared" si="151"/>
        <v>2.200000000000002</v>
      </c>
      <c r="EA9" s="285">
        <f t="shared" ref="EA9:GL9" si="152">(((1+EA7/100)*(1+EA8/100))^(1/2)-1)*100</f>
        <v>1.8950000000000022</v>
      </c>
      <c r="EB9" s="285">
        <f t="shared" si="152"/>
        <v>0.74399999999998911</v>
      </c>
      <c r="EC9" s="285">
        <f t="shared" si="152"/>
        <v>1.3090000000000046</v>
      </c>
      <c r="ED9" s="285">
        <f t="shared" si="152"/>
        <v>1.8380000000000063</v>
      </c>
      <c r="EE9" s="285">
        <f t="shared" si="152"/>
        <v>2.0000000000000018</v>
      </c>
      <c r="EF9" s="285">
        <f t="shared" si="152"/>
        <v>1.3710000000000111</v>
      </c>
      <c r="EG9" s="285">
        <f t="shared" si="152"/>
        <v>-0.73900000000000077</v>
      </c>
      <c r="EH9" s="285">
        <f t="shared" si="152"/>
        <v>1.4100000000000001</v>
      </c>
      <c r="EI9" s="285">
        <f t="shared" si="152"/>
        <v>1.7339999999999911</v>
      </c>
      <c r="EJ9" s="285">
        <f t="shared" si="152"/>
        <v>1.7660000000000009</v>
      </c>
      <c r="EK9" s="285">
        <f t="shared" si="152"/>
        <v>0.49799999999999844</v>
      </c>
      <c r="EL9" s="285">
        <f t="shared" si="152"/>
        <v>1.0659999999999892</v>
      </c>
      <c r="EM9" s="285">
        <f t="shared" si="152"/>
        <v>1.322000000000001</v>
      </c>
      <c r="EN9" s="285">
        <f t="shared" si="152"/>
        <v>2.4489999999999901</v>
      </c>
      <c r="EO9" s="285">
        <f t="shared" si="152"/>
        <v>4.3520000000000003</v>
      </c>
      <c r="EP9" s="285">
        <f t="shared" si="152"/>
        <v>3.292000000000006</v>
      </c>
      <c r="EQ9" s="285">
        <f t="shared" si="152"/>
        <v>3.2498910411047355</v>
      </c>
      <c r="ER9" s="285">
        <f t="shared" si="152"/>
        <v>2.1999510763092145</v>
      </c>
      <c r="ES9" s="285">
        <f t="shared" si="152"/>
        <v>1.999558822575298</v>
      </c>
      <c r="ET9" s="285">
        <f t="shared" si="152"/>
        <v>1.6499877029013676</v>
      </c>
      <c r="EU9" s="285">
        <f t="shared" si="152"/>
        <v>3.3498911465319248</v>
      </c>
      <c r="EV9" s="285">
        <f t="shared" si="152"/>
        <v>2.3499877870046371</v>
      </c>
      <c r="EW9" s="285">
        <f t="shared" si="152"/>
        <v>1.7498894348293659</v>
      </c>
      <c r="EX9" s="285">
        <f t="shared" si="152"/>
        <v>1.7499877149869558</v>
      </c>
      <c r="EY9" s="285">
        <f t="shared" si="152"/>
        <v>2.249694376071365</v>
      </c>
      <c r="EZ9" s="285">
        <f t="shared" si="152"/>
        <v>2.2498899754909374</v>
      </c>
      <c r="FA9" s="285">
        <f t="shared" si="152"/>
        <v>2.1999510763092145</v>
      </c>
      <c r="FB9" s="285">
        <f t="shared" si="152"/>
        <v>2.6000000000000023</v>
      </c>
      <c r="FC9" s="285">
        <f t="shared" si="152"/>
        <v>2.3499877870046371</v>
      </c>
      <c r="FD9" s="285">
        <f t="shared" si="152"/>
        <v>1.349987666501451</v>
      </c>
      <c r="FE9" s="285">
        <f t="shared" si="152"/>
        <v>1.3498889984592033</v>
      </c>
      <c r="FF9" s="285">
        <f t="shared" si="152"/>
        <v>2.0496937771005586</v>
      </c>
      <c r="FG9" s="285">
        <f t="shared" si="152"/>
        <v>2.0499877511016562</v>
      </c>
      <c r="FH9" s="285">
        <f t="shared" si="152"/>
        <v>1.9498896517303743</v>
      </c>
      <c r="FI9" s="285">
        <f t="shared" si="152"/>
        <v>2.2498899754909374</v>
      </c>
      <c r="FJ9" s="285">
        <f t="shared" si="152"/>
        <v>2.0999510283917777</v>
      </c>
      <c r="FK9" s="285">
        <f t="shared" si="152"/>
        <v>2.5499878108232732</v>
      </c>
      <c r="FL9" s="285">
        <f t="shared" si="152"/>
        <v>1.9999509803803717</v>
      </c>
      <c r="FM9" s="285">
        <f t="shared" si="152"/>
        <v>1.8499877270488518</v>
      </c>
      <c r="FN9" s="285">
        <f t="shared" si="152"/>
        <v>1.4998029554737613</v>
      </c>
      <c r="FO9" s="285">
        <f t="shared" si="152"/>
        <v>2.0493998022526272</v>
      </c>
      <c r="FP9" s="285">
        <f t="shared" si="152"/>
        <v>1.5499876907919541</v>
      </c>
      <c r="FQ9" s="285">
        <f t="shared" si="152"/>
        <v>2.4000000000000021</v>
      </c>
      <c r="FR9" s="285">
        <f t="shared" si="152"/>
        <v>5.2000000000000046</v>
      </c>
      <c r="FS9" s="285">
        <f t="shared" si="152"/>
        <v>2.3998046873137335</v>
      </c>
      <c r="FT9" s="285">
        <f t="shared" si="152"/>
        <v>1.8999509322747299</v>
      </c>
      <c r="FU9" s="285">
        <f t="shared" si="152"/>
        <v>1.4999507389042988</v>
      </c>
      <c r="FV9" s="285">
        <f t="shared" si="152"/>
        <v>1.4999507389042988</v>
      </c>
      <c r="FW9" s="285">
        <f t="shared" si="152"/>
        <v>1.1999505928733001</v>
      </c>
      <c r="FX9" s="285">
        <f t="shared" si="152"/>
        <v>1.4999999999999902</v>
      </c>
      <c r="FY9" s="285">
        <f t="shared" si="152"/>
        <v>1.3999506903233039</v>
      </c>
      <c r="FZ9" s="285">
        <f t="shared" si="152"/>
        <v>1.7499877149869558</v>
      </c>
      <c r="GA9" s="285">
        <f t="shared" si="152"/>
        <v>3.149018415106597</v>
      </c>
      <c r="GB9" s="285">
        <f t="shared" si="152"/>
        <v>1.9496934767339047</v>
      </c>
      <c r="GC9" s="285">
        <f t="shared" si="152"/>
        <v>1.4999507389042988</v>
      </c>
      <c r="GD9" s="285">
        <f t="shared" si="152"/>
        <v>1.349987666501451</v>
      </c>
      <c r="GE9" s="285">
        <f t="shared" si="152"/>
        <v>2.6998052578484755</v>
      </c>
      <c r="GF9" s="285">
        <f t="shared" si="152"/>
        <v>2.3498900829893365</v>
      </c>
      <c r="GG9" s="285">
        <f t="shared" si="152"/>
        <v>2.5999512670449532</v>
      </c>
      <c r="GH9" s="285">
        <f t="shared" si="152"/>
        <v>1.9496934767339047</v>
      </c>
      <c r="GI9" s="285">
        <f t="shared" si="152"/>
        <v>1.5499876907919541</v>
      </c>
      <c r="GJ9" s="285">
        <f t="shared" si="152"/>
        <v>1.9998039213801722</v>
      </c>
      <c r="GK9" s="285">
        <f t="shared" si="152"/>
        <v>2.200000000000002</v>
      </c>
      <c r="GL9" s="285">
        <f t="shared" si="152"/>
        <v>1.8000000000000016</v>
      </c>
      <c r="GM9" s="285">
        <f t="shared" ref="GM9:IX9" si="153">(((1+GM7/100)*(1+GM8/100))^(1/2)-1)*100</f>
        <v>1.4999999999999902</v>
      </c>
      <c r="GN9" s="285">
        <f t="shared" si="153"/>
        <v>1.0499876298854405</v>
      </c>
      <c r="GO9" s="285">
        <f t="shared" si="153"/>
        <v>0.94998761763172013</v>
      </c>
      <c r="GP9" s="285">
        <f t="shared" si="153"/>
        <v>0.8499876053537303</v>
      </c>
      <c r="GQ9" s="285">
        <f t="shared" si="153"/>
        <v>1.6000000000000014</v>
      </c>
      <c r="GR9" s="285">
        <f t="shared" si="153"/>
        <v>1.4499876786586929</v>
      </c>
      <c r="GS9" s="285">
        <f t="shared" si="153"/>
        <v>1.0000000000000009</v>
      </c>
      <c r="GT9" s="285">
        <f t="shared" si="153"/>
        <v>1.0499876298854405</v>
      </c>
      <c r="GU9" s="285">
        <f t="shared" si="153"/>
        <v>1.7498894348293659</v>
      </c>
      <c r="GV9" s="285">
        <f t="shared" si="153"/>
        <v>1.6999999999999904</v>
      </c>
      <c r="GW9" s="285">
        <f t="shared" si="153"/>
        <v>2.1498898677820399</v>
      </c>
      <c r="GX9" s="285">
        <f t="shared" si="153"/>
        <v>3.1995639525671526</v>
      </c>
      <c r="GY9" s="285">
        <f t="shared" si="153"/>
        <v>3.2999999999999918</v>
      </c>
      <c r="GZ9" s="285">
        <f t="shared" si="153"/>
        <v>1.4999507389042988</v>
      </c>
      <c r="HA9" s="285">
        <f t="shared" si="153"/>
        <v>2.7499878345491613</v>
      </c>
      <c r="HB9" s="285">
        <f t="shared" si="153"/>
        <v>4.0998078768640145</v>
      </c>
      <c r="HC9" s="285">
        <f t="shared" si="153"/>
        <v>6.1499882242103565</v>
      </c>
      <c r="HD9" s="285">
        <f t="shared" si="153"/>
        <v>4.4998086122649328</v>
      </c>
      <c r="HE9" s="285">
        <f t="shared" si="153"/>
        <v>3.2999515972781168</v>
      </c>
      <c r="HF9" s="285">
        <f t="shared" si="153"/>
        <v>3.0000000000000027</v>
      </c>
      <c r="HG9" s="285">
        <f t="shared" si="153"/>
        <v>4.1496999515601152</v>
      </c>
      <c r="HH9" s="285">
        <f t="shared" si="153"/>
        <v>5.349703369302361</v>
      </c>
      <c r="HI9" s="285">
        <f t="shared" si="153"/>
        <v>4.2485491505757089</v>
      </c>
      <c r="HJ9" s="285">
        <f t="shared" si="153"/>
        <v>2.0498897598620669</v>
      </c>
      <c r="HK9" s="285">
        <f t="shared" si="153"/>
        <v>2.8992225432243002</v>
      </c>
      <c r="HL9" s="285">
        <f t="shared" si="153"/>
        <v>2.3615238498865487</v>
      </c>
      <c r="HM9" s="285">
        <f t="shared" si="153"/>
        <v>4.3761601508178094</v>
      </c>
      <c r="HN9" s="285">
        <f t="shared" si="153"/>
        <v>5.9117029599407678</v>
      </c>
      <c r="HO9" s="285">
        <f t="shared" si="153"/>
        <v>5.3936112805452296</v>
      </c>
      <c r="HP9" s="285">
        <f t="shared" si="153"/>
        <v>5.1325157140809763</v>
      </c>
      <c r="HQ9" s="285">
        <f t="shared" si="153"/>
        <v>4.7843441535787568</v>
      </c>
      <c r="HR9" s="285">
        <f t="shared" si="153"/>
        <v>4.292406120731096</v>
      </c>
      <c r="HS9" s="285">
        <f t="shared" si="153"/>
        <v>5.2810988170280737</v>
      </c>
      <c r="HT9" s="285">
        <f t="shared" si="153"/>
        <v>5.6876999255576433</v>
      </c>
      <c r="HU9" s="285">
        <f t="shared" si="153"/>
        <v>5.09353796582106</v>
      </c>
      <c r="HV9" s="285">
        <f t="shared" si="153"/>
        <v>5.8291743243430449</v>
      </c>
      <c r="HW9" s="285">
        <f t="shared" si="153"/>
        <v>9.315193872721018</v>
      </c>
      <c r="HX9" s="285">
        <f t="shared" si="153"/>
        <v>5.5318427687110372</v>
      </c>
      <c r="HY9" s="285">
        <f t="shared" si="153"/>
        <v>6.4244043182021038</v>
      </c>
      <c r="HZ9" s="285">
        <f t="shared" si="153"/>
        <v>7.7467722674234851</v>
      </c>
      <c r="IA9" s="285">
        <f t="shared" si="153"/>
        <v>9.5357803054904053</v>
      </c>
      <c r="IB9" s="285">
        <f t="shared" si="153"/>
        <v>11.405261467403726</v>
      </c>
      <c r="IC9" s="285">
        <f t="shared" si="153"/>
        <v>12.503460092032782</v>
      </c>
      <c r="ID9" s="285">
        <f t="shared" si="153"/>
        <v>14.161079252546728</v>
      </c>
      <c r="IE9" s="285">
        <f t="shared" si="153"/>
        <v>12.342707156423071</v>
      </c>
      <c r="IF9" s="285">
        <f t="shared" si="153"/>
        <v>12.225087107260135</v>
      </c>
      <c r="IG9" s="285">
        <f t="shared" si="153"/>
        <v>11.450927186909432</v>
      </c>
      <c r="IH9" s="285">
        <f t="shared" si="153"/>
        <v>9.1257712686205537</v>
      </c>
      <c r="II9" s="285">
        <f t="shared" si="153"/>
        <v>10.146720332472903</v>
      </c>
      <c r="IJ9" s="285">
        <f t="shared" si="153"/>
        <v>8.9497131708018642</v>
      </c>
      <c r="IK9" s="285">
        <f t="shared" si="153"/>
        <v>12.874487817221114</v>
      </c>
      <c r="IL9" s="285">
        <f t="shared" si="153"/>
        <v>13.06723663378353</v>
      </c>
      <c r="IM9" s="285">
        <f t="shared" si="153"/>
        <v>17.898473272557691</v>
      </c>
      <c r="IN9" s="285">
        <f t="shared" si="153"/>
        <v>21.918989497124674</v>
      </c>
      <c r="IO9" s="285">
        <f t="shared" si="153"/>
        <v>16.145038637042084</v>
      </c>
      <c r="IP9" s="285">
        <f t="shared" si="153"/>
        <v>15.287076465664629</v>
      </c>
      <c r="IQ9" s="285">
        <f t="shared" si="153"/>
        <v>7.5881034315597562</v>
      </c>
      <c r="IR9" s="285">
        <f t="shared" si="153"/>
        <v>9.5883205455763907</v>
      </c>
      <c r="IS9" s="285">
        <f t="shared" si="153"/>
        <v>15.337418039420324</v>
      </c>
      <c r="IT9" s="285">
        <f t="shared" si="153"/>
        <v>20.617743305037827</v>
      </c>
      <c r="IU9" s="285">
        <f t="shared" si="153"/>
        <v>18.098941570193581</v>
      </c>
      <c r="IV9" s="285">
        <f t="shared" si="153"/>
        <v>16.341179296068688</v>
      </c>
      <c r="IW9" s="285">
        <f t="shared" si="153"/>
        <v>13.2628800622693</v>
      </c>
      <c r="IX9" s="285">
        <f t="shared" si="153"/>
        <v>12.325197529316645</v>
      </c>
      <c r="IY9" s="285">
        <f t="shared" ref="IY9:KA9" si="154">(((1+IY7/100)*(1+IY8/100))^(1/2)-1)*100</f>
        <v>14.933206689798762</v>
      </c>
      <c r="IZ9" s="285">
        <f t="shared" si="154"/>
        <v>17.106564376228238</v>
      </c>
      <c r="JA9" s="285">
        <f t="shared" si="154"/>
        <v>19.69210500279457</v>
      </c>
      <c r="JB9" s="285">
        <f t="shared" si="154"/>
        <v>26.136037673616496</v>
      </c>
      <c r="JC9" s="285">
        <f t="shared" si="154"/>
        <v>31.100839051472139</v>
      </c>
      <c r="JD9" s="285">
        <f t="shared" si="154"/>
        <v>38.53320901502282</v>
      </c>
      <c r="JE9" s="285">
        <f t="shared" si="154"/>
        <v>47.165824837154368</v>
      </c>
      <c r="JF9" s="285">
        <f t="shared" si="154"/>
        <v>69.664374575218346</v>
      </c>
      <c r="JG9" s="285">
        <f t="shared" si="154"/>
        <v>74.863375239070578</v>
      </c>
      <c r="JH9" s="285">
        <f t="shared" si="154"/>
        <v>61.38773187575319</v>
      </c>
      <c r="JI9" s="285">
        <f t="shared" si="154"/>
        <v>53.395893034983175</v>
      </c>
      <c r="JJ9" s="285">
        <f t="shared" si="154"/>
        <v>67.509940003571117</v>
      </c>
      <c r="JK9" s="285">
        <f t="shared" si="154"/>
        <v>110.14994646680259</v>
      </c>
      <c r="JL9" s="285">
        <f t="shared" si="154"/>
        <v>111.77251946369249</v>
      </c>
      <c r="JM9" s="285">
        <f t="shared" si="154"/>
        <v>99.769867597693533</v>
      </c>
      <c r="JN9" s="285">
        <f t="shared" si="154"/>
        <v>138.42818625321965</v>
      </c>
      <c r="JO9" s="285">
        <f t="shared" si="154"/>
        <v>175.3617620513059</v>
      </c>
      <c r="JP9" s="285">
        <f t="shared" si="154"/>
        <v>116.07040519238167</v>
      </c>
      <c r="JQ9" s="285">
        <f t="shared" si="154"/>
        <v>133.46400150772712</v>
      </c>
      <c r="JR9" s="285">
        <f t="shared" si="154"/>
        <v>117.34293179213351</v>
      </c>
      <c r="JS9" s="285">
        <f t="shared" si="154"/>
        <v>194.08937417050623</v>
      </c>
      <c r="JT9" s="285">
        <f t="shared" si="154"/>
        <v>81.530383131860319</v>
      </c>
      <c r="JU9" s="285">
        <f t="shared" si="154"/>
        <v>26.174006831835218</v>
      </c>
      <c r="JV9" s="285">
        <f t="shared" si="154"/>
        <v>39.143307420802678</v>
      </c>
      <c r="JW9" s="285">
        <f t="shared" si="154"/>
        <v>35.337910431630348</v>
      </c>
      <c r="JX9" s="285">
        <f t="shared" si="154"/>
        <v>23.442618248318126</v>
      </c>
      <c r="JY9" s="285">
        <f t="shared" si="154"/>
        <v>26.395094841532508</v>
      </c>
      <c r="JZ9" s="285">
        <f t="shared" si="154"/>
        <v>49.117135165614023</v>
      </c>
      <c r="KA9" s="285">
        <f t="shared" si="154"/>
        <v>37.101057618094238</v>
      </c>
      <c r="KB9" s="285">
        <f t="shared" ref="KB9:KY9" si="155">(((1+KB7/100)*(1+KB8/100))^(1/2)-1)*100</f>
        <v>21.646290531195401</v>
      </c>
      <c r="KC9" s="285">
        <f t="shared" si="155"/>
        <v>30.652439701675682</v>
      </c>
      <c r="KD9" s="285">
        <f t="shared" si="155"/>
        <v>32.297581232613616</v>
      </c>
      <c r="KE9" s="285">
        <f t="shared" si="155"/>
        <v>63.792185405775669</v>
      </c>
      <c r="KF9" s="285">
        <f t="shared" si="155"/>
        <v>22.099631449075229</v>
      </c>
      <c r="KG9" s="285">
        <f t="shared" si="155"/>
        <v>17.183445929875262</v>
      </c>
      <c r="KH9" s="285">
        <f t="shared" si="155"/>
        <v>51.492574075431172</v>
      </c>
      <c r="KI9" s="285">
        <f t="shared" si="155"/>
        <v>26.414318809223513</v>
      </c>
      <c r="KJ9" s="285">
        <f t="shared" si="155"/>
        <v>22.267943468433305</v>
      </c>
      <c r="KK9" s="285">
        <f t="shared" si="155"/>
        <v>36.176282810186876</v>
      </c>
      <c r="KL9" s="285">
        <f t="shared" si="155"/>
        <v>24.869884279597198</v>
      </c>
      <c r="KM9" s="285">
        <f t="shared" si="155"/>
        <v>28.965561294478913</v>
      </c>
      <c r="KN9" s="285">
        <f t="shared" si="155"/>
        <v>27.105861391204144</v>
      </c>
      <c r="KO9" s="285">
        <f t="shared" si="155"/>
        <v>52.308896654135076</v>
      </c>
      <c r="KP9" s="285">
        <f t="shared" si="155"/>
        <v>46.612584725868601</v>
      </c>
      <c r="KQ9" s="285">
        <f t="shared" si="155"/>
        <v>50.838721819034262</v>
      </c>
      <c r="KR9" s="285">
        <f t="shared" si="155"/>
        <v>42.092997716284387</v>
      </c>
      <c r="KS9" s="285">
        <f t="shared" si="155"/>
        <v>12.545590762144032</v>
      </c>
      <c r="KT9" s="285">
        <f t="shared" si="155"/>
        <v>28.924939402739302</v>
      </c>
      <c r="KU9" s="285">
        <f t="shared" si="155"/>
        <v>23.970157699343098</v>
      </c>
      <c r="KV9" s="285">
        <f t="shared" si="155"/>
        <v>10.952602493136698</v>
      </c>
      <c r="KW9" s="285">
        <f t="shared" si="155"/>
        <v>17.844388920304553</v>
      </c>
      <c r="KX9" s="285">
        <f t="shared" si="155"/>
        <v>15.108123084341884</v>
      </c>
      <c r="KY9" s="285">
        <f t="shared" si="155"/>
        <v>8.3922045167455828</v>
      </c>
    </row>
    <row r="10" spans="2:312" outlineLevel="1" x14ac:dyDescent="0.25">
      <c r="B10" s="154" t="s">
        <v>1286</v>
      </c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82">
        <v>2.23</v>
      </c>
      <c r="CK10" s="182">
        <v>2.2450000000000001</v>
      </c>
      <c r="CL10" s="182">
        <v>2.27</v>
      </c>
      <c r="CM10" s="182">
        <v>2.35</v>
      </c>
      <c r="CN10" s="182">
        <v>2.52</v>
      </c>
      <c r="CO10" s="182">
        <v>2.7</v>
      </c>
      <c r="CP10" s="182">
        <v>2.64</v>
      </c>
      <c r="CQ10" s="182">
        <v>2.585</v>
      </c>
      <c r="CR10" s="182">
        <v>2.5649999999999999</v>
      </c>
      <c r="CS10" s="182">
        <v>2.6779999999999999</v>
      </c>
      <c r="CT10" s="182">
        <v>2.7080000000000002</v>
      </c>
      <c r="CU10" s="182">
        <v>2.95</v>
      </c>
      <c r="CV10" s="182">
        <v>3.14</v>
      </c>
      <c r="CW10" s="182">
        <v>3.5</v>
      </c>
      <c r="CX10" s="182">
        <v>3.15</v>
      </c>
      <c r="CY10" s="182">
        <v>2.98</v>
      </c>
      <c r="CZ10" s="182">
        <v>2.9</v>
      </c>
      <c r="DA10" s="182">
        <v>2.6</v>
      </c>
      <c r="DB10" s="182">
        <v>2.84</v>
      </c>
      <c r="DC10" s="182">
        <v>2.66</v>
      </c>
      <c r="DD10" s="182">
        <v>2.5819999999999999</v>
      </c>
      <c r="DE10" s="182">
        <v>2.4990000000000001</v>
      </c>
      <c r="DF10" s="182">
        <v>2.4710000000000001</v>
      </c>
      <c r="DG10" s="182">
        <v>2.67</v>
      </c>
      <c r="DH10" s="182">
        <v>2.79</v>
      </c>
      <c r="DI10" s="182">
        <v>2.794</v>
      </c>
      <c r="DJ10" s="182">
        <v>2.7250000000000001</v>
      </c>
      <c r="DK10" s="182">
        <v>2.5939999999999999</v>
      </c>
      <c r="DL10" s="182">
        <v>2.5499999999999998</v>
      </c>
      <c r="DM10" s="182">
        <v>2.5499999999999998</v>
      </c>
      <c r="DN10" s="182">
        <v>2.5739999999999998</v>
      </c>
      <c r="DO10" s="182">
        <v>2.5790000000000002</v>
      </c>
      <c r="DP10" s="182">
        <v>2.7149999999999999</v>
      </c>
      <c r="DQ10" s="182">
        <v>2.8</v>
      </c>
      <c r="DR10" s="182">
        <v>2.6680000000000001</v>
      </c>
      <c r="DS10" s="182">
        <v>2.6709999999999998</v>
      </c>
      <c r="DT10" s="182">
        <v>2.6030000000000002</v>
      </c>
      <c r="DU10" s="182">
        <v>2.5590000000000002</v>
      </c>
      <c r="DV10" s="182">
        <v>2.5720000000000001</v>
      </c>
      <c r="DW10" s="182">
        <v>2.5910000000000002</v>
      </c>
      <c r="DX10" s="182">
        <v>2.6059999999999999</v>
      </c>
      <c r="DY10" s="182">
        <v>2.6429999999999998</v>
      </c>
      <c r="DZ10" s="182">
        <v>2.6549999999999998</v>
      </c>
      <c r="EA10" s="182">
        <v>2.6989999999999998</v>
      </c>
      <c r="EB10" s="182">
        <v>2.9729999999999999</v>
      </c>
      <c r="EC10" s="182">
        <v>3.375</v>
      </c>
      <c r="ED10" s="182">
        <v>3.2145000000000001</v>
      </c>
      <c r="EE10" s="182">
        <v>3.9381748398792342</v>
      </c>
      <c r="EF10" s="182">
        <v>4.0828016011677351</v>
      </c>
      <c r="EG10" s="182">
        <v>3.9108943447590256</v>
      </c>
      <c r="EH10" s="182">
        <v>3.6311355462256296</v>
      </c>
      <c r="EI10" s="182">
        <v>4.0292257434594392</v>
      </c>
      <c r="EJ10" s="182">
        <v>4.1928231150072142</v>
      </c>
      <c r="EK10" s="182">
        <v>4.1895088702147518</v>
      </c>
      <c r="EL10" s="182">
        <v>4.5299507835094204</v>
      </c>
      <c r="EM10" s="182">
        <v>4.8987747420634928</v>
      </c>
      <c r="EN10" s="182">
        <v>5.846544686374231</v>
      </c>
      <c r="EO10" s="182">
        <v>6.2963962135747851</v>
      </c>
      <c r="EP10" s="182">
        <v>5.6277552533351294</v>
      </c>
      <c r="EQ10" s="182">
        <v>5.459492630385486</v>
      </c>
      <c r="ER10" s="182">
        <v>5.0647368421052636</v>
      </c>
      <c r="ES10" s="182">
        <v>4.3327777777777783</v>
      </c>
      <c r="ET10" s="182">
        <v>3.6228571428571428</v>
      </c>
      <c r="EU10" s="182">
        <v>3.4136842105263159</v>
      </c>
      <c r="EV10" s="182">
        <v>3.4099999999999993</v>
      </c>
      <c r="EW10" s="182">
        <v>3.3704545454545456</v>
      </c>
      <c r="EX10" s="182">
        <v>3.5123011363636358</v>
      </c>
      <c r="EY10" s="182">
        <v>4.2545962143916691</v>
      </c>
      <c r="EZ10" s="182">
        <v>5.0900000000000007</v>
      </c>
      <c r="FA10" s="182">
        <v>5.1371363636363645</v>
      </c>
      <c r="FB10" s="182">
        <v>5.12</v>
      </c>
      <c r="FC10" s="182">
        <v>5.58</v>
      </c>
      <c r="FD10" s="182">
        <v>5.6917647058823517</v>
      </c>
      <c r="FE10" s="182">
        <v>5.9847619047619034</v>
      </c>
      <c r="FF10" s="182">
        <v>6.5200000000000005</v>
      </c>
      <c r="FG10" s="182">
        <v>6.5463157894736854</v>
      </c>
      <c r="FH10" s="182">
        <v>6.5873684210526307</v>
      </c>
      <c r="FI10" s="182">
        <v>6.6195454545454542</v>
      </c>
      <c r="FJ10" s="182">
        <v>6.6500000000000012</v>
      </c>
      <c r="FK10" s="182">
        <v>5.9590476190476194</v>
      </c>
      <c r="FL10" s="182">
        <v>5.2538095238095242</v>
      </c>
      <c r="FM10" s="182">
        <v>5.4109523809523816</v>
      </c>
      <c r="FN10" s="182">
        <v>5.8823809523809514</v>
      </c>
      <c r="FO10" s="182">
        <v>6.0789473684210522</v>
      </c>
      <c r="FP10" s="182">
        <v>6.4311111111111119</v>
      </c>
      <c r="FQ10" s="182">
        <v>6.8194999999999997</v>
      </c>
      <c r="FR10" s="182">
        <v>7.2205555555555554</v>
      </c>
      <c r="FS10" s="182">
        <v>7.61</v>
      </c>
      <c r="FT10" s="182">
        <v>8.4562499999999989</v>
      </c>
      <c r="FU10" s="182">
        <v>8.1964285714285694</v>
      </c>
      <c r="FV10" s="182">
        <v>8.2229629629629652</v>
      </c>
      <c r="FW10" s="182">
        <v>8.1973913043478248</v>
      </c>
      <c r="FX10" s="182">
        <v>7.9766666666666692</v>
      </c>
      <c r="FY10" s="182">
        <v>8.1539999999999999</v>
      </c>
      <c r="FZ10" s="182">
        <v>8.64</v>
      </c>
      <c r="GA10" s="182">
        <v>8.7182608695652171</v>
      </c>
      <c r="GB10" s="182">
        <v>8.7733333333333317</v>
      </c>
      <c r="GC10" s="182">
        <v>8.64</v>
      </c>
      <c r="GD10" s="182">
        <v>8.1729629629629628</v>
      </c>
      <c r="GE10" s="182">
        <v>8.5027586206896544</v>
      </c>
      <c r="GF10" s="182">
        <v>8.322000000000001</v>
      </c>
      <c r="GG10" s="182">
        <v>8.2722580645161283</v>
      </c>
      <c r="GH10" s="182">
        <v>8.6269999999999989</v>
      </c>
      <c r="GI10" s="182">
        <v>8.7682758620689665</v>
      </c>
      <c r="GJ10" s="182">
        <v>8.787096774193552</v>
      </c>
      <c r="GK10" s="182">
        <v>8.9892857142857157</v>
      </c>
      <c r="GL10" s="182">
        <v>9.2293333333333329</v>
      </c>
      <c r="GM10" s="182">
        <v>8.9651612903225786</v>
      </c>
      <c r="GN10" s="182">
        <v>8.8092857142857124</v>
      </c>
      <c r="GO10" s="182">
        <v>9.3768965517241387</v>
      </c>
      <c r="GP10" s="182">
        <v>9.3562962962962981</v>
      </c>
      <c r="GQ10" s="182">
        <v>9.4329032258064505</v>
      </c>
      <c r="GR10" s="182">
        <v>9.4223333333333308</v>
      </c>
      <c r="GS10" s="182">
        <v>9.3634615384615376</v>
      </c>
      <c r="GT10" s="182">
        <v>10.062580645161288</v>
      </c>
      <c r="GU10" s="182">
        <v>11.7748275862069</v>
      </c>
      <c r="GV10" s="182">
        <v>12.920344827586204</v>
      </c>
      <c r="GW10" s="182">
        <v>15.408666666666663</v>
      </c>
      <c r="GX10" s="182">
        <v>17.184666666666661</v>
      </c>
      <c r="GY10" s="182">
        <v>17.842000000000002</v>
      </c>
      <c r="GZ10" s="182">
        <v>21.283809523809524</v>
      </c>
      <c r="HA10" s="182">
        <v>22</v>
      </c>
      <c r="HB10" s="182">
        <v>24.725999999999996</v>
      </c>
      <c r="HC10" s="182">
        <v>26.53612903225806</v>
      </c>
      <c r="HD10" s="182">
        <v>30.819666666666659</v>
      </c>
      <c r="HE10" s="182">
        <v>31.702903225806452</v>
      </c>
      <c r="HF10" s="182">
        <v>34.88548387096774</v>
      </c>
      <c r="HG10" s="182">
        <v>41.697999999999993</v>
      </c>
      <c r="HH10" s="182">
        <v>47.888709677419371</v>
      </c>
      <c r="HI10" s="182">
        <v>60.533999999999992</v>
      </c>
      <c r="HJ10" s="182">
        <v>64.078000000000003</v>
      </c>
      <c r="HK10" s="182">
        <v>71.247419354838726</v>
      </c>
      <c r="HL10" s="182">
        <v>84.796296296296291</v>
      </c>
      <c r="HM10" s="182">
        <v>73.010645161290327</v>
      </c>
      <c r="HN10" s="182">
        <v>66.88566666666668</v>
      </c>
      <c r="HO10" s="182">
        <v>71.465483870967745</v>
      </c>
      <c r="HP10" s="182">
        <v>71.698666666666668</v>
      </c>
      <c r="HQ10" s="182">
        <v>75.521935483870948</v>
      </c>
      <c r="HR10" s="182">
        <v>83.043870967741952</v>
      </c>
      <c r="HS10" s="182">
        <v>95.169666666666657</v>
      </c>
      <c r="HT10" s="182">
        <v>100.2561290322581</v>
      </c>
      <c r="HU10" s="182">
        <v>119.95733333333331</v>
      </c>
      <c r="HV10" s="182">
        <v>174.46741935483871</v>
      </c>
      <c r="HW10" s="182">
        <v>180.66931034482755</v>
      </c>
      <c r="HX10" s="182">
        <v>192.90178571428575</v>
      </c>
      <c r="HY10" s="182">
        <v>252.60870967741937</v>
      </c>
      <c r="HZ10" s="182">
        <v>266.35466666666679</v>
      </c>
      <c r="IA10" s="182">
        <v>334.69806451612908</v>
      </c>
      <c r="IB10" s="182">
        <v>442.1573333333335</v>
      </c>
      <c r="IC10" s="182">
        <v>610.05866666666668</v>
      </c>
      <c r="ID10" s="182">
        <v>694.03266666666639</v>
      </c>
      <c r="IE10" s="182">
        <v>731.54833333333329</v>
      </c>
      <c r="IF10" s="182">
        <v>781.96193548387077</v>
      </c>
      <c r="IG10" s="182">
        <v>853.43689655172386</v>
      </c>
      <c r="IH10" s="182">
        <v>869.41806451612865</v>
      </c>
      <c r="II10" s="182">
        <v>892.37322580645173</v>
      </c>
      <c r="IJ10" s="182">
        <v>1039.3334482758623</v>
      </c>
      <c r="IK10" s="182">
        <v>1171.6470967741941</v>
      </c>
      <c r="IL10" s="182">
        <v>1134.7489999999998</v>
      </c>
      <c r="IM10" s="182">
        <v>1070.5167741935484</v>
      </c>
      <c r="IN10" s="182">
        <v>1048.4008695652174</v>
      </c>
      <c r="IO10" s="182">
        <v>1018.2509677419358</v>
      </c>
      <c r="IP10" s="182">
        <v>1011.4532258064515</v>
      </c>
      <c r="IQ10" s="182">
        <v>1027.3116666666667</v>
      </c>
      <c r="IR10" s="182">
        <v>1197.7464516129</v>
      </c>
      <c r="IS10" s="182">
        <v>2253.2186666666676</v>
      </c>
      <c r="IT10" s="182">
        <v>3402.976774193548</v>
      </c>
      <c r="IU10" s="182">
        <v>3514.9025806451618</v>
      </c>
      <c r="IV10" s="182">
        <v>3915.4067857142868</v>
      </c>
      <c r="IW10" s="182">
        <v>3303.2603225806447</v>
      </c>
      <c r="IX10" s="182">
        <v>4392.99</v>
      </c>
      <c r="IY10" s="182">
        <v>5509.7580645161288</v>
      </c>
      <c r="IZ10" s="182">
        <v>7520</v>
      </c>
      <c r="JA10" s="182">
        <v>8600</v>
      </c>
      <c r="JB10" s="182">
        <v>15590.949032258062</v>
      </c>
      <c r="JC10" s="182">
        <v>22774</v>
      </c>
      <c r="JD10" s="182">
        <v>33899</v>
      </c>
      <c r="JE10" s="182">
        <v>66203</v>
      </c>
      <c r="JF10" s="182">
        <v>106400</v>
      </c>
      <c r="JG10" s="183">
        <v>194000</v>
      </c>
      <c r="JH10" s="183">
        <v>230000</v>
      </c>
      <c r="JI10" s="183">
        <v>257000</v>
      </c>
      <c r="JJ10" s="183">
        <v>599000</v>
      </c>
      <c r="JK10" s="183">
        <v>1035000</v>
      </c>
      <c r="JL10" s="183">
        <v>2445000</v>
      </c>
      <c r="JM10" s="183">
        <v>3405000</v>
      </c>
      <c r="JN10" s="183">
        <f>57.18*10^5</f>
        <v>5718000</v>
      </c>
      <c r="JO10" s="183">
        <v>9200000</v>
      </c>
      <c r="JP10" s="183">
        <v>14900000</v>
      </c>
      <c r="JQ10" s="183">
        <v>28500000</v>
      </c>
      <c r="JR10" s="183">
        <v>61400000</v>
      </c>
      <c r="JS10" s="183">
        <v>215000000</v>
      </c>
      <c r="JT10" s="183">
        <v>311800000</v>
      </c>
      <c r="JU10" s="183">
        <v>357100000</v>
      </c>
      <c r="JV10" s="183">
        <v>466000000</v>
      </c>
      <c r="JW10" s="183">
        <v>591700000</v>
      </c>
      <c r="JX10" s="183">
        <v>690900000</v>
      </c>
      <c r="JY10" s="183">
        <v>954600000</v>
      </c>
      <c r="JZ10" s="183">
        <v>1583600000</v>
      </c>
      <c r="KA10" s="183">
        <v>2168700000</v>
      </c>
      <c r="KB10" s="183">
        <v>2071500000</v>
      </c>
      <c r="KC10" s="183">
        <v>3123800000</v>
      </c>
      <c r="KD10" s="183">
        <v>4673900000</v>
      </c>
      <c r="KE10" s="183">
        <f>75452*(10^5)</f>
        <v>7545200000</v>
      </c>
      <c r="KF10" s="183">
        <v>7577100000</v>
      </c>
      <c r="KG10" s="183">
        <v>7792100000</v>
      </c>
      <c r="KH10" s="183">
        <v>14292000000</v>
      </c>
      <c r="KI10" s="183">
        <v>18946200000</v>
      </c>
      <c r="KJ10" s="183">
        <v>20628300000</v>
      </c>
      <c r="KK10" s="183">
        <v>23728900000</v>
      </c>
      <c r="KL10" s="183">
        <v>30003980000</v>
      </c>
      <c r="KM10" s="183">
        <v>39397422333.333336</v>
      </c>
      <c r="KN10" s="183">
        <v>47522119806.451622</v>
      </c>
      <c r="KO10" s="183">
        <v>76866961099.999985</v>
      </c>
      <c r="KP10" s="183">
        <v>109302757935.48387</v>
      </c>
      <c r="KQ10" s="183">
        <v>160073641870.96777</v>
      </c>
      <c r="KR10" s="183">
        <v>181874292428.57144</v>
      </c>
      <c r="KS10" s="183">
        <v>189458834645.16135</v>
      </c>
      <c r="KT10" s="183">
        <v>247702312433.33337</v>
      </c>
      <c r="KU10" s="183">
        <v>302871636419.35486</v>
      </c>
      <c r="KV10" s="183">
        <v>309746389590.90906</v>
      </c>
      <c r="KW10" s="183">
        <v>367033820999.99988</v>
      </c>
      <c r="KX10" s="183">
        <v>413206015290.32269</v>
      </c>
      <c r="KY10" s="183">
        <v>416770596566.66669</v>
      </c>
      <c r="KZ10" s="454"/>
    </row>
    <row r="11" spans="2:312" outlineLevel="1" x14ac:dyDescent="0.25">
      <c r="B11" s="154" t="s">
        <v>1285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7">
        <v>0.70050000000000001</v>
      </c>
      <c r="BL11" s="157">
        <v>0.70474999999999999</v>
      </c>
      <c r="BM11" s="157">
        <v>0.70774999999999999</v>
      </c>
      <c r="BN11" s="157">
        <v>0.71125000000000005</v>
      </c>
      <c r="BO11" s="157">
        <v>0.71599999999999997</v>
      </c>
      <c r="BP11" s="157">
        <v>0.71875</v>
      </c>
      <c r="BQ11" s="157">
        <v>0.72499999999999998</v>
      </c>
      <c r="BR11" s="158">
        <v>0.73699999999999999</v>
      </c>
      <c r="BS11" s="158">
        <v>0.74299999999999999</v>
      </c>
      <c r="BT11" s="158">
        <v>0.74324999999999997</v>
      </c>
      <c r="BU11" s="158">
        <v>0.74650000000000005</v>
      </c>
      <c r="BV11" s="158">
        <v>0.75724999999999998</v>
      </c>
      <c r="BW11" s="158">
        <v>0.76349999999999996</v>
      </c>
      <c r="BX11" s="158">
        <v>0.95699999999999996</v>
      </c>
      <c r="BY11" s="158">
        <v>0.89175000000000004</v>
      </c>
      <c r="BZ11" s="158">
        <v>0.84775</v>
      </c>
      <c r="CA11" s="158">
        <v>1.0987499999999999</v>
      </c>
      <c r="CB11" s="158">
        <v>1.3167500000000001</v>
      </c>
      <c r="CC11" s="158">
        <v>1.3205</v>
      </c>
      <c r="CD11" s="158">
        <v>1.4112499999999999</v>
      </c>
      <c r="CE11" s="158">
        <v>1.4670000000000001</v>
      </c>
      <c r="CF11" s="158">
        <v>1.43075</v>
      </c>
      <c r="CG11" s="158">
        <v>1.3287500000000001</v>
      </c>
      <c r="CH11" s="158">
        <v>1.39025</v>
      </c>
      <c r="CI11" s="158">
        <v>1.853</v>
      </c>
      <c r="CJ11" s="182">
        <v>2.23</v>
      </c>
      <c r="CK11" s="182">
        <v>2.2450000000000001</v>
      </c>
      <c r="CL11" s="182">
        <v>2.27</v>
      </c>
      <c r="CM11" s="182">
        <v>2.27</v>
      </c>
      <c r="CN11" s="182">
        <v>2.52</v>
      </c>
      <c r="CO11" s="182">
        <v>2.7</v>
      </c>
      <c r="CP11" s="182">
        <v>2.7</v>
      </c>
      <c r="CQ11" s="182">
        <v>2.585</v>
      </c>
      <c r="CR11" s="182">
        <v>2.585</v>
      </c>
      <c r="CS11" s="182">
        <v>2.6779999999999999</v>
      </c>
      <c r="CT11" s="182">
        <v>2.7080000000000002</v>
      </c>
      <c r="CU11" s="182">
        <v>2.7080000000000002</v>
      </c>
      <c r="CV11" s="182">
        <v>3.14</v>
      </c>
      <c r="CW11" s="182">
        <v>3.5</v>
      </c>
      <c r="CX11" s="182">
        <v>3.5</v>
      </c>
      <c r="CY11" s="182">
        <v>2.98</v>
      </c>
      <c r="CZ11" s="182">
        <v>2.9</v>
      </c>
      <c r="DA11" s="182">
        <v>2.9</v>
      </c>
      <c r="DB11" s="182">
        <v>2.84</v>
      </c>
      <c r="DC11" s="182">
        <v>2.66</v>
      </c>
      <c r="DD11" s="182">
        <v>2.5529999999999999</v>
      </c>
      <c r="DE11" s="182">
        <v>2.4990000000000001</v>
      </c>
      <c r="DF11" s="182">
        <v>2.62</v>
      </c>
      <c r="DG11" s="182">
        <v>2.67</v>
      </c>
      <c r="DH11" s="182">
        <v>2.79</v>
      </c>
      <c r="DI11" s="182">
        <v>2.794</v>
      </c>
      <c r="DJ11" s="182">
        <v>2.794</v>
      </c>
      <c r="DK11" s="182">
        <v>2.5939999999999999</v>
      </c>
      <c r="DL11" s="182">
        <v>2.5499999999999998</v>
      </c>
      <c r="DM11" s="182">
        <v>2.5499999999999998</v>
      </c>
      <c r="DN11" s="182">
        <v>2.5739999999999998</v>
      </c>
      <c r="DO11" s="182">
        <v>2.5739999999999998</v>
      </c>
      <c r="DP11" s="182">
        <v>2.7149999999999999</v>
      </c>
      <c r="DQ11" s="182">
        <v>2.8</v>
      </c>
      <c r="DR11" s="182">
        <v>2.69</v>
      </c>
      <c r="DS11" s="182">
        <v>2.6709999999999998</v>
      </c>
      <c r="DT11" s="182">
        <v>2.6030000000000002</v>
      </c>
      <c r="DU11" s="182">
        <v>2.5590000000000002</v>
      </c>
      <c r="DV11" s="182">
        <v>2.5720000000000001</v>
      </c>
      <c r="DW11" s="182">
        <v>2.5910000000000002</v>
      </c>
      <c r="DX11" s="182">
        <v>2.6059999999999999</v>
      </c>
      <c r="DY11" s="182">
        <v>2.6429999999999998</v>
      </c>
      <c r="DZ11" s="182">
        <v>2.6549999999999998</v>
      </c>
      <c r="EA11" s="182">
        <v>2.6989999999999998</v>
      </c>
      <c r="EB11" s="182">
        <v>2.9750000000000001</v>
      </c>
      <c r="EC11" s="182">
        <v>3.5</v>
      </c>
      <c r="ED11" s="182">
        <v>3.3340000000000001</v>
      </c>
      <c r="EE11" s="182">
        <v>4.2468750000000002</v>
      </c>
      <c r="EF11" s="182">
        <v>4.0683333333333334</v>
      </c>
      <c r="EG11" s="182">
        <v>3.65</v>
      </c>
      <c r="EH11" s="182">
        <v>3.7947640000000002</v>
      </c>
      <c r="EI11" s="182">
        <v>4.0772222222222219</v>
      </c>
      <c r="EJ11" s="182">
        <v>4.085</v>
      </c>
      <c r="EK11" s="182">
        <v>4.3571875000000002</v>
      </c>
      <c r="EL11" s="182">
        <v>4.9000000000000004</v>
      </c>
      <c r="EM11" s="182">
        <v>4.9790000000000001</v>
      </c>
      <c r="EN11" s="182">
        <v>6.9455555555555559</v>
      </c>
      <c r="EO11" s="182">
        <v>6.0834615384615383</v>
      </c>
      <c r="EP11" s="182">
        <v>5.6074999999999999</v>
      </c>
      <c r="EQ11" s="182">
        <v>5.24</v>
      </c>
      <c r="ER11" s="182">
        <v>4.59</v>
      </c>
      <c r="ES11" s="182">
        <v>3.98</v>
      </c>
      <c r="ET11" s="182">
        <v>3.4</v>
      </c>
      <c r="EU11" s="182">
        <v>3.37</v>
      </c>
      <c r="EV11" s="182">
        <v>3.45</v>
      </c>
      <c r="EW11" s="182">
        <v>3.28</v>
      </c>
      <c r="EX11" s="182">
        <v>4.1087499999999997</v>
      </c>
      <c r="EY11" s="182">
        <v>4.4000000000000004</v>
      </c>
      <c r="EZ11" s="182">
        <v>5.2</v>
      </c>
      <c r="FA11" s="182">
        <v>5.08</v>
      </c>
      <c r="FB11" s="182">
        <v>5.7</v>
      </c>
      <c r="FC11" s="182">
        <v>5.88</v>
      </c>
      <c r="FD11" s="182">
        <v>5.69</v>
      </c>
      <c r="FE11" s="182">
        <v>6.2</v>
      </c>
      <c r="FF11" s="182">
        <v>6.7</v>
      </c>
      <c r="FG11" s="182">
        <v>6.5</v>
      </c>
      <c r="FH11" s="182">
        <v>6.51</v>
      </c>
      <c r="FI11" s="182">
        <v>6.82</v>
      </c>
      <c r="FJ11" s="182">
        <v>6.46</v>
      </c>
      <c r="FK11" s="182">
        <v>5.49</v>
      </c>
      <c r="FL11" s="182">
        <v>5.28</v>
      </c>
      <c r="FM11" s="182">
        <v>5.52</v>
      </c>
      <c r="FN11" s="182">
        <v>6.0350000000000001</v>
      </c>
      <c r="FO11" s="182">
        <v>6.25</v>
      </c>
      <c r="FP11" s="182">
        <v>6.65</v>
      </c>
      <c r="FQ11" s="182">
        <v>6.93</v>
      </c>
      <c r="FR11" s="182">
        <v>7.64</v>
      </c>
      <c r="FS11" s="182">
        <v>7.64</v>
      </c>
      <c r="FT11" s="182">
        <v>7.97</v>
      </c>
      <c r="FU11" s="182">
        <v>8.3800000000000008</v>
      </c>
      <c r="FV11" s="182">
        <v>8.31</v>
      </c>
      <c r="FW11" s="182">
        <v>8.18</v>
      </c>
      <c r="FX11" s="182">
        <v>7.99</v>
      </c>
      <c r="FY11" s="182">
        <v>8.6300000000000008</v>
      </c>
      <c r="FZ11" s="182">
        <v>9.35</v>
      </c>
      <c r="GA11" s="182">
        <v>8.64</v>
      </c>
      <c r="GB11" s="182">
        <v>8.85</v>
      </c>
      <c r="GC11" s="182">
        <v>8.39</v>
      </c>
      <c r="GD11" s="182">
        <v>8.0299999999999994</v>
      </c>
      <c r="GE11" s="182">
        <v>8.4499999999999993</v>
      </c>
      <c r="GF11" s="182">
        <v>8.24</v>
      </c>
      <c r="GG11" s="182">
        <v>8.27</v>
      </c>
      <c r="GH11" s="182">
        <v>8.6300000000000008</v>
      </c>
      <c r="GI11" s="182">
        <v>8.92</v>
      </c>
      <c r="GJ11" s="182">
        <v>8.61</v>
      </c>
      <c r="GK11" s="182">
        <v>9.2799999999999994</v>
      </c>
      <c r="GL11" s="182">
        <v>9.4600000000000009</v>
      </c>
      <c r="GM11" s="182">
        <v>8.77</v>
      </c>
      <c r="GN11" s="182">
        <v>8.91</v>
      </c>
      <c r="GO11" s="182">
        <v>9.3800000000000008</v>
      </c>
      <c r="GP11" s="182">
        <v>9.2799999999999994</v>
      </c>
      <c r="GQ11" s="182">
        <v>9.56</v>
      </c>
      <c r="GR11" s="182">
        <v>9.3699999999999992</v>
      </c>
      <c r="GS11" s="182">
        <v>9.42</v>
      </c>
      <c r="GT11" s="182">
        <v>11.54</v>
      </c>
      <c r="GU11" s="182">
        <v>12.08</v>
      </c>
      <c r="GV11" s="182">
        <v>14.07</v>
      </c>
      <c r="GW11" s="182">
        <v>16.5</v>
      </c>
      <c r="GX11" s="182">
        <v>17.43</v>
      </c>
      <c r="GY11" s="182">
        <v>18.690000000000001</v>
      </c>
      <c r="GZ11" s="182">
        <v>21.84</v>
      </c>
      <c r="HA11" s="182">
        <v>21.84</v>
      </c>
      <c r="HB11" s="182">
        <v>25.35</v>
      </c>
      <c r="HC11" s="182">
        <v>28.43</v>
      </c>
      <c r="HD11" s="182">
        <v>31.65</v>
      </c>
      <c r="HE11" s="182">
        <v>31.62</v>
      </c>
      <c r="HF11" s="182">
        <v>37.36</v>
      </c>
      <c r="HG11" s="182">
        <v>42.47</v>
      </c>
      <c r="HH11" s="182">
        <v>56.71</v>
      </c>
      <c r="HI11" s="182">
        <v>62.19</v>
      </c>
      <c r="HJ11" s="182">
        <v>64.099999999999994</v>
      </c>
      <c r="HK11" s="182">
        <v>79.88</v>
      </c>
      <c r="HL11" s="182">
        <v>86</v>
      </c>
      <c r="HM11" s="182">
        <v>70.03</v>
      </c>
      <c r="HN11" s="182">
        <v>69.48</v>
      </c>
      <c r="HO11" s="182">
        <v>70.459999999999994</v>
      </c>
      <c r="HP11" s="182">
        <v>72.37</v>
      </c>
      <c r="HQ11" s="182">
        <v>77.33</v>
      </c>
      <c r="HR11" s="182">
        <v>87.82</v>
      </c>
      <c r="HS11" s="182">
        <v>100.59</v>
      </c>
      <c r="HT11" s="182">
        <v>102.56</v>
      </c>
      <c r="HU11" s="182">
        <v>153.66</v>
      </c>
      <c r="HV11" s="182">
        <v>173.24</v>
      </c>
      <c r="HW11" s="182">
        <v>189.85</v>
      </c>
      <c r="HX11" s="182">
        <v>222.12</v>
      </c>
      <c r="HY11" s="182">
        <v>252.59</v>
      </c>
      <c r="HZ11" s="182">
        <v>279.22000000000003</v>
      </c>
      <c r="IA11" s="182">
        <v>402.35</v>
      </c>
      <c r="IB11" s="182">
        <v>484.41</v>
      </c>
      <c r="IC11" s="182">
        <v>677.85</v>
      </c>
      <c r="ID11" s="182">
        <v>698.35</v>
      </c>
      <c r="IE11" s="182">
        <v>823.1</v>
      </c>
      <c r="IF11" s="182">
        <v>785.92</v>
      </c>
      <c r="IG11" s="182">
        <v>893.75</v>
      </c>
      <c r="IH11" s="182">
        <v>833.33</v>
      </c>
      <c r="II11" s="182">
        <v>984.13</v>
      </c>
      <c r="IJ11" s="182">
        <v>1089.6600000000001</v>
      </c>
      <c r="IK11" s="182">
        <v>1172.55</v>
      </c>
      <c r="IL11" s="182">
        <v>1115.3800000000001</v>
      </c>
      <c r="IM11" s="182">
        <v>1017.54</v>
      </c>
      <c r="IN11" s="182">
        <v>1043.6400000000001</v>
      </c>
      <c r="IO11" s="182">
        <v>1005.74</v>
      </c>
      <c r="IP11" s="182">
        <v>1028.8499999999999</v>
      </c>
      <c r="IQ11" s="182">
        <v>1078.3399999999999</v>
      </c>
      <c r="IR11" s="182">
        <v>1501.17</v>
      </c>
      <c r="IS11" s="182">
        <v>4538.46</v>
      </c>
      <c r="IT11" s="182">
        <v>3164.72</v>
      </c>
      <c r="IU11" s="182">
        <v>3545.01</v>
      </c>
      <c r="IV11" s="182">
        <v>4329.1099999999997</v>
      </c>
      <c r="IW11" s="182">
        <v>3790.81</v>
      </c>
      <c r="IX11" s="182">
        <v>4283.17</v>
      </c>
      <c r="IY11" s="182">
        <v>6108.97</v>
      </c>
      <c r="IZ11" s="182">
        <v>7780.95</v>
      </c>
      <c r="JA11" s="182">
        <v>11185.95</v>
      </c>
      <c r="JB11" s="182">
        <v>17730.849999999999</v>
      </c>
      <c r="JC11" s="182">
        <v>29146.11</v>
      </c>
      <c r="JD11" s="182">
        <v>41194.870000000003</v>
      </c>
      <c r="JE11" s="182">
        <v>97192.71</v>
      </c>
      <c r="JF11" s="182">
        <v>111413.23</v>
      </c>
      <c r="JG11" s="183">
        <v>235782.12</v>
      </c>
      <c r="JH11" s="183">
        <v>214655.43</v>
      </c>
      <c r="JI11" s="183">
        <v>300000</v>
      </c>
      <c r="JJ11" s="183">
        <v>768000</v>
      </c>
      <c r="JK11" s="183">
        <v>1812000</v>
      </c>
      <c r="JL11" s="183">
        <v>3500000</v>
      </c>
      <c r="JM11" s="183">
        <v>3585000</v>
      </c>
      <c r="JN11" s="183">
        <v>8700000</v>
      </c>
      <c r="JO11" s="183">
        <v>9800000</v>
      </c>
      <c r="JP11" s="183">
        <v>23800000</v>
      </c>
      <c r="JQ11" s="183">
        <v>40615000</v>
      </c>
      <c r="JR11" s="183">
        <v>73000000</v>
      </c>
      <c r="JS11" s="183">
        <v>271000000</v>
      </c>
      <c r="JT11" s="183">
        <v>372300000</v>
      </c>
      <c r="JU11" s="183">
        <v>367814000</v>
      </c>
      <c r="JV11" s="183">
        <v>612400000</v>
      </c>
      <c r="JW11" s="183">
        <v>634700000</v>
      </c>
      <c r="JX11" s="183">
        <v>787900000</v>
      </c>
      <c r="JY11" s="183">
        <v>1260900000</v>
      </c>
      <c r="JZ11" s="183">
        <v>2595000000</v>
      </c>
      <c r="KA11" s="183">
        <v>2129900000</v>
      </c>
      <c r="KB11" s="183">
        <v>2475432000</v>
      </c>
      <c r="KC11" s="183">
        <v>4159400000</v>
      </c>
      <c r="KD11" s="183">
        <v>5470282000</v>
      </c>
      <c r="KE11" s="183">
        <f>75015*(10^5)</f>
        <v>7501500000</v>
      </c>
      <c r="KF11" s="183">
        <v>7647200000</v>
      </c>
      <c r="KG11" s="183">
        <v>8736400000</v>
      </c>
      <c r="KH11" s="183">
        <v>17769194000</v>
      </c>
      <c r="KI11" s="183">
        <v>19692202000</v>
      </c>
      <c r="KJ11" s="183">
        <v>20712901000</v>
      </c>
      <c r="KK11" s="183">
        <v>26802200000</v>
      </c>
      <c r="KL11" s="183">
        <v>33682100000</v>
      </c>
      <c r="KM11" s="183">
        <v>45207676000</v>
      </c>
      <c r="KN11" s="183">
        <v>54241391000</v>
      </c>
      <c r="KO11" s="183">
        <v>121405374000</v>
      </c>
      <c r="KP11" s="183">
        <v>130529344000</v>
      </c>
      <c r="KQ11" s="183">
        <v>185012802000</v>
      </c>
      <c r="KR11" s="183">
        <v>187500153000</v>
      </c>
      <c r="KS11" s="183">
        <v>216472004000</v>
      </c>
      <c r="KT11" s="183">
        <v>290082301000</v>
      </c>
      <c r="KU11" s="183">
        <v>312031306000</v>
      </c>
      <c r="KV11" s="183">
        <v>318062891000</v>
      </c>
      <c r="KW11" s="183">
        <v>413911234000</v>
      </c>
      <c r="KX11" s="183">
        <v>413804382000</v>
      </c>
      <c r="KY11" s="183">
        <v>505000000000</v>
      </c>
    </row>
    <row r="12" spans="2:312" outlineLevel="1" x14ac:dyDescent="0.25">
      <c r="B12" s="154" t="s">
        <v>1227</v>
      </c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"/>
      <c r="AU12" s="154"/>
      <c r="AV12" s="154"/>
      <c r="AW12" s="154"/>
      <c r="AX12" s="154"/>
      <c r="AY12" s="154"/>
      <c r="AZ12" s="154"/>
      <c r="BA12" s="154"/>
      <c r="BB12" s="154"/>
      <c r="BC12" s="154"/>
      <c r="BD12" s="154"/>
      <c r="BE12" s="154"/>
      <c r="BF12" s="154"/>
      <c r="BG12" s="154"/>
      <c r="BH12" s="154"/>
      <c r="BI12" s="154"/>
      <c r="BJ12" s="154"/>
      <c r="BK12" s="154"/>
      <c r="BL12" s="154"/>
      <c r="BM12" s="154"/>
      <c r="BN12" s="154"/>
      <c r="BO12" s="154"/>
      <c r="BP12" s="154"/>
      <c r="BQ12" s="154"/>
      <c r="BR12" s="155"/>
      <c r="BS12" s="155"/>
      <c r="BT12" s="155"/>
      <c r="BU12" s="155"/>
      <c r="BV12" s="155"/>
      <c r="BW12" s="155"/>
      <c r="BX12" s="155"/>
      <c r="BY12" s="155"/>
      <c r="BZ12" s="155"/>
      <c r="CA12" s="155"/>
      <c r="CB12" s="155"/>
      <c r="CC12" s="155"/>
      <c r="CD12" s="155"/>
      <c r="CE12" s="155"/>
      <c r="CF12" s="155"/>
      <c r="CG12" s="155"/>
      <c r="CH12" s="155"/>
      <c r="CI12" s="155"/>
      <c r="CJ12" s="155"/>
      <c r="CK12" s="156">
        <f>CK11/CJ11-1</f>
        <v>6.7264573991032695E-3</v>
      </c>
      <c r="CL12" s="156">
        <f t="shared" ref="CL12:EW12" si="156">CL11/CK11-1</f>
        <v>1.1135857461024523E-2</v>
      </c>
      <c r="CM12" s="156">
        <f t="shared" si="156"/>
        <v>0</v>
      </c>
      <c r="CN12" s="156">
        <f t="shared" si="156"/>
        <v>0.11013215859030834</v>
      </c>
      <c r="CO12" s="156">
        <f t="shared" si="156"/>
        <v>7.1428571428571397E-2</v>
      </c>
      <c r="CP12" s="156">
        <f t="shared" si="156"/>
        <v>0</v>
      </c>
      <c r="CQ12" s="156">
        <f t="shared" si="156"/>
        <v>-4.2592592592592626E-2</v>
      </c>
      <c r="CR12" s="156">
        <f t="shared" si="156"/>
        <v>0</v>
      </c>
      <c r="CS12" s="156">
        <f t="shared" si="156"/>
        <v>3.5976789168278511E-2</v>
      </c>
      <c r="CT12" s="156">
        <f t="shared" si="156"/>
        <v>1.1202389843166571E-2</v>
      </c>
      <c r="CU12" s="156">
        <f t="shared" si="156"/>
        <v>0</v>
      </c>
      <c r="CV12" s="156">
        <f t="shared" si="156"/>
        <v>0.15952732644017731</v>
      </c>
      <c r="CW12" s="156">
        <f t="shared" si="156"/>
        <v>0.11464968152866239</v>
      </c>
      <c r="CX12" s="156">
        <f t="shared" si="156"/>
        <v>0</v>
      </c>
      <c r="CY12" s="156">
        <f t="shared" si="156"/>
        <v>-0.14857142857142858</v>
      </c>
      <c r="CZ12" s="156">
        <f t="shared" si="156"/>
        <v>-2.684563758389269E-2</v>
      </c>
      <c r="DA12" s="156">
        <f t="shared" si="156"/>
        <v>0</v>
      </c>
      <c r="DB12" s="156">
        <f t="shared" si="156"/>
        <v>-2.0689655172413834E-2</v>
      </c>
      <c r="DC12" s="156">
        <f t="shared" si="156"/>
        <v>-6.3380281690140761E-2</v>
      </c>
      <c r="DD12" s="156">
        <f t="shared" si="156"/>
        <v>-4.0225563909774498E-2</v>
      </c>
      <c r="DE12" s="156">
        <f t="shared" si="156"/>
        <v>-2.1151586368977626E-2</v>
      </c>
      <c r="DF12" s="156">
        <f t="shared" si="156"/>
        <v>4.8419367747098763E-2</v>
      </c>
      <c r="DG12" s="156">
        <f t="shared" si="156"/>
        <v>1.9083969465648831E-2</v>
      </c>
      <c r="DH12" s="156">
        <f t="shared" si="156"/>
        <v>4.4943820224719211E-2</v>
      </c>
      <c r="DI12" s="156">
        <f t="shared" si="156"/>
        <v>1.4336917562725038E-3</v>
      </c>
      <c r="DJ12" s="156">
        <f t="shared" si="156"/>
        <v>0</v>
      </c>
      <c r="DK12" s="156">
        <f t="shared" si="156"/>
        <v>-7.1581961345740908E-2</v>
      </c>
      <c r="DL12" s="156">
        <f t="shared" si="156"/>
        <v>-1.6962220508866643E-2</v>
      </c>
      <c r="DM12" s="156">
        <f t="shared" si="156"/>
        <v>0</v>
      </c>
      <c r="DN12" s="156">
        <f t="shared" si="156"/>
        <v>9.4117647058824527E-3</v>
      </c>
      <c r="DO12" s="156">
        <f t="shared" si="156"/>
        <v>0</v>
      </c>
      <c r="DP12" s="156">
        <f t="shared" si="156"/>
        <v>5.4778554778554867E-2</v>
      </c>
      <c r="DQ12" s="156">
        <f t="shared" si="156"/>
        <v>3.130755064456725E-2</v>
      </c>
      <c r="DR12" s="156">
        <f t="shared" si="156"/>
        <v>-3.9285714285714257E-2</v>
      </c>
      <c r="DS12" s="156">
        <f t="shared" si="156"/>
        <v>-7.0631970260223165E-3</v>
      </c>
      <c r="DT12" s="156">
        <f t="shared" si="156"/>
        <v>-2.5458629726693993E-2</v>
      </c>
      <c r="DU12" s="156">
        <f t="shared" si="156"/>
        <v>-1.6903572800614719E-2</v>
      </c>
      <c r="DV12" s="156">
        <f t="shared" si="156"/>
        <v>5.0801094177412853E-3</v>
      </c>
      <c r="DW12" s="156">
        <f t="shared" si="156"/>
        <v>7.3872472783826915E-3</v>
      </c>
      <c r="DX12" s="156">
        <f t="shared" si="156"/>
        <v>5.7892705519102527E-3</v>
      </c>
      <c r="DY12" s="156">
        <f t="shared" si="156"/>
        <v>1.4198004604758285E-2</v>
      </c>
      <c r="DZ12" s="156">
        <f t="shared" si="156"/>
        <v>4.5402951191828578E-3</v>
      </c>
      <c r="EA12" s="156">
        <f t="shared" si="156"/>
        <v>1.6572504708098013E-2</v>
      </c>
      <c r="EB12" s="156">
        <f t="shared" si="156"/>
        <v>0.10226009633197486</v>
      </c>
      <c r="EC12" s="156">
        <f t="shared" si="156"/>
        <v>0.17647058823529416</v>
      </c>
      <c r="ED12" s="156">
        <f t="shared" si="156"/>
        <v>-4.7428571428571376E-2</v>
      </c>
      <c r="EE12" s="156">
        <f t="shared" si="156"/>
        <v>0.27380773845230966</v>
      </c>
      <c r="EF12" s="156">
        <f t="shared" si="156"/>
        <v>-4.204071621290173E-2</v>
      </c>
      <c r="EG12" s="156">
        <f t="shared" si="156"/>
        <v>-0.10282671036460467</v>
      </c>
      <c r="EH12" s="156">
        <f t="shared" si="156"/>
        <v>3.9661369863013718E-2</v>
      </c>
      <c r="EI12" s="156">
        <f t="shared" si="156"/>
        <v>7.4433672877212365E-2</v>
      </c>
      <c r="EJ12" s="156">
        <f t="shared" si="156"/>
        <v>1.9076168415317341E-3</v>
      </c>
      <c r="EK12" s="156">
        <f t="shared" si="156"/>
        <v>6.6630966952264448E-2</v>
      </c>
      <c r="EL12" s="156">
        <f t="shared" si="156"/>
        <v>0.1245786416122785</v>
      </c>
      <c r="EM12" s="156">
        <f t="shared" si="156"/>
        <v>1.6122448979591697E-2</v>
      </c>
      <c r="EN12" s="156">
        <f t="shared" si="156"/>
        <v>0.39496998504831415</v>
      </c>
      <c r="EO12" s="156">
        <f t="shared" si="156"/>
        <v>-0.12412167899289972</v>
      </c>
      <c r="EP12" s="156">
        <f t="shared" si="156"/>
        <v>-7.8238604033634696E-2</v>
      </c>
      <c r="EQ12" s="156">
        <f t="shared" si="156"/>
        <v>-6.553722692822106E-2</v>
      </c>
      <c r="ER12" s="156">
        <f t="shared" si="156"/>
        <v>-0.12404580152671763</v>
      </c>
      <c r="ES12" s="156">
        <f t="shared" si="156"/>
        <v>-0.13289760348583879</v>
      </c>
      <c r="ET12" s="156">
        <f t="shared" si="156"/>
        <v>-0.14572864321608037</v>
      </c>
      <c r="EU12" s="156">
        <f t="shared" si="156"/>
        <v>-8.8235294117646745E-3</v>
      </c>
      <c r="EV12" s="156">
        <f t="shared" si="156"/>
        <v>2.3738872403560762E-2</v>
      </c>
      <c r="EW12" s="156">
        <f t="shared" si="156"/>
        <v>-4.9275362318840665E-2</v>
      </c>
      <c r="EX12" s="156">
        <f t="shared" ref="EX12:HI12" si="157">EX11/EW11-1</f>
        <v>0.25266768292682928</v>
      </c>
      <c r="EY12" s="156">
        <f t="shared" si="157"/>
        <v>7.0885305749924132E-2</v>
      </c>
      <c r="EZ12" s="156">
        <f t="shared" si="157"/>
        <v>0.18181818181818166</v>
      </c>
      <c r="FA12" s="156">
        <f t="shared" si="157"/>
        <v>-2.3076923076923106E-2</v>
      </c>
      <c r="FB12" s="156">
        <f t="shared" si="157"/>
        <v>0.12204724409448819</v>
      </c>
      <c r="FC12" s="156">
        <f t="shared" si="157"/>
        <v>3.1578947368420929E-2</v>
      </c>
      <c r="FD12" s="156">
        <f t="shared" si="157"/>
        <v>-3.2312925170067897E-2</v>
      </c>
      <c r="FE12" s="156">
        <f t="shared" si="157"/>
        <v>8.9630931458699381E-2</v>
      </c>
      <c r="FF12" s="156">
        <f t="shared" si="157"/>
        <v>8.0645161290322509E-2</v>
      </c>
      <c r="FG12" s="156">
        <f t="shared" si="157"/>
        <v>-2.9850746268656692E-2</v>
      </c>
      <c r="FH12" s="156">
        <f t="shared" si="157"/>
        <v>1.5384615384614886E-3</v>
      </c>
      <c r="FI12" s="156">
        <f t="shared" si="157"/>
        <v>4.7619047619047672E-2</v>
      </c>
      <c r="FJ12" s="156">
        <f t="shared" si="157"/>
        <v>-5.2785923753665753E-2</v>
      </c>
      <c r="FK12" s="156">
        <f t="shared" si="157"/>
        <v>-0.15015479876160986</v>
      </c>
      <c r="FL12" s="156">
        <f t="shared" si="157"/>
        <v>-3.8251366120218622E-2</v>
      </c>
      <c r="FM12" s="156">
        <f t="shared" si="157"/>
        <v>4.5454545454545414E-2</v>
      </c>
      <c r="FN12" s="156">
        <f t="shared" si="157"/>
        <v>9.3297101449275388E-2</v>
      </c>
      <c r="FO12" s="156">
        <f t="shared" si="157"/>
        <v>3.5625517812758911E-2</v>
      </c>
      <c r="FP12" s="156">
        <f t="shared" si="157"/>
        <v>6.4000000000000057E-2</v>
      </c>
      <c r="FQ12" s="156">
        <f t="shared" si="157"/>
        <v>4.2105263157894646E-2</v>
      </c>
      <c r="FR12" s="156">
        <f t="shared" si="157"/>
        <v>0.10245310245310235</v>
      </c>
      <c r="FS12" s="156">
        <f t="shared" si="157"/>
        <v>0</v>
      </c>
      <c r="FT12" s="156">
        <f t="shared" si="157"/>
        <v>4.3193717277486998E-2</v>
      </c>
      <c r="FU12" s="156">
        <f t="shared" si="157"/>
        <v>5.1442910915934892E-2</v>
      </c>
      <c r="FV12" s="156">
        <f t="shared" si="157"/>
        <v>-8.3532219570405797E-3</v>
      </c>
      <c r="FW12" s="156">
        <f t="shared" si="157"/>
        <v>-1.564380264741283E-2</v>
      </c>
      <c r="FX12" s="156">
        <f t="shared" si="157"/>
        <v>-2.3227383863080653E-2</v>
      </c>
      <c r="FY12" s="156">
        <f t="shared" si="157"/>
        <v>8.0100125156445712E-2</v>
      </c>
      <c r="FZ12" s="156">
        <f t="shared" si="157"/>
        <v>8.3429895712630264E-2</v>
      </c>
      <c r="GA12" s="156">
        <f t="shared" si="157"/>
        <v>-7.5935828877005229E-2</v>
      </c>
      <c r="GB12" s="156">
        <f t="shared" si="157"/>
        <v>2.4305555555555358E-2</v>
      </c>
      <c r="GC12" s="156">
        <f t="shared" si="157"/>
        <v>-5.1977401129943424E-2</v>
      </c>
      <c r="GD12" s="156">
        <f t="shared" si="157"/>
        <v>-4.2908224076281476E-2</v>
      </c>
      <c r="GE12" s="156">
        <f t="shared" si="157"/>
        <v>5.2303860523038592E-2</v>
      </c>
      <c r="GF12" s="156">
        <f t="shared" si="157"/>
        <v>-2.485207100591702E-2</v>
      </c>
      <c r="GG12" s="156">
        <f t="shared" si="157"/>
        <v>3.6407766990289581E-3</v>
      </c>
      <c r="GH12" s="156">
        <f t="shared" si="157"/>
        <v>4.3530834340991698E-2</v>
      </c>
      <c r="GI12" s="156">
        <f t="shared" si="157"/>
        <v>3.3603707995364829E-2</v>
      </c>
      <c r="GJ12" s="156">
        <f t="shared" si="157"/>
        <v>-3.4753363228699596E-2</v>
      </c>
      <c r="GK12" s="156">
        <f t="shared" si="157"/>
        <v>7.7816492450638819E-2</v>
      </c>
      <c r="GL12" s="156">
        <f t="shared" si="157"/>
        <v>1.9396551724138122E-2</v>
      </c>
      <c r="GM12" s="156">
        <f t="shared" si="157"/>
        <v>-7.2938689217759145E-2</v>
      </c>
      <c r="GN12" s="156">
        <f t="shared" si="157"/>
        <v>1.5963511972634015E-2</v>
      </c>
      <c r="GO12" s="156">
        <f t="shared" si="157"/>
        <v>5.2749719416386176E-2</v>
      </c>
      <c r="GP12" s="156">
        <f t="shared" si="157"/>
        <v>-1.0660980810234699E-2</v>
      </c>
      <c r="GQ12" s="156">
        <f t="shared" si="157"/>
        <v>3.0172413793103647E-2</v>
      </c>
      <c r="GR12" s="156">
        <f t="shared" si="157"/>
        <v>-1.987447698744782E-2</v>
      </c>
      <c r="GS12" s="156">
        <f t="shared" si="157"/>
        <v>5.3361792956243548E-3</v>
      </c>
      <c r="GT12" s="156">
        <f t="shared" si="157"/>
        <v>0.22505307855626322</v>
      </c>
      <c r="GU12" s="156">
        <f t="shared" si="157"/>
        <v>4.6793760831889131E-2</v>
      </c>
      <c r="GV12" s="156">
        <f t="shared" si="157"/>
        <v>0.16473509933774833</v>
      </c>
      <c r="GW12" s="156">
        <f t="shared" si="157"/>
        <v>0.1727078891257996</v>
      </c>
      <c r="GX12" s="156">
        <f t="shared" si="157"/>
        <v>5.6363636363636394E-2</v>
      </c>
      <c r="GY12" s="156">
        <f t="shared" si="157"/>
        <v>7.2289156626506035E-2</v>
      </c>
      <c r="GZ12" s="156">
        <f t="shared" si="157"/>
        <v>0.1685393258426966</v>
      </c>
      <c r="HA12" s="156">
        <f t="shared" si="157"/>
        <v>0</v>
      </c>
      <c r="HB12" s="156">
        <f t="shared" si="157"/>
        <v>0.16071428571428581</v>
      </c>
      <c r="HC12" s="156">
        <f t="shared" si="157"/>
        <v>0.12149901380670602</v>
      </c>
      <c r="HD12" s="156">
        <f t="shared" si="157"/>
        <v>0.11326064016883564</v>
      </c>
      <c r="HE12" s="156">
        <f t="shared" si="157"/>
        <v>-9.4786729857809782E-4</v>
      </c>
      <c r="HF12" s="156">
        <f t="shared" si="157"/>
        <v>0.18153067678684365</v>
      </c>
      <c r="HG12" s="156">
        <f t="shared" si="157"/>
        <v>0.13677730192719495</v>
      </c>
      <c r="HH12" s="156">
        <f t="shared" si="157"/>
        <v>0.33529550270779374</v>
      </c>
      <c r="HI12" s="156">
        <f t="shared" si="157"/>
        <v>9.6631987303826383E-2</v>
      </c>
      <c r="HJ12" s="156">
        <f t="shared" ref="HJ12:JG12" si="158">HJ11/HI11-1</f>
        <v>3.0712333172535633E-2</v>
      </c>
      <c r="HK12" s="156">
        <f t="shared" si="158"/>
        <v>0.24617784711388468</v>
      </c>
      <c r="HL12" s="156">
        <f t="shared" si="158"/>
        <v>7.6614922383575479E-2</v>
      </c>
      <c r="HM12" s="156">
        <f t="shared" si="158"/>
        <v>-0.18569767441860463</v>
      </c>
      <c r="HN12" s="156">
        <f t="shared" si="158"/>
        <v>-7.8537769527344814E-3</v>
      </c>
      <c r="HO12" s="156">
        <f t="shared" si="158"/>
        <v>1.4104778353482894E-2</v>
      </c>
      <c r="HP12" s="156">
        <f t="shared" si="158"/>
        <v>2.7107578768095442E-2</v>
      </c>
      <c r="HQ12" s="156">
        <f t="shared" si="158"/>
        <v>6.8536686472295161E-2</v>
      </c>
      <c r="HR12" s="156">
        <f t="shared" si="158"/>
        <v>0.13565239881029356</v>
      </c>
      <c r="HS12" s="156">
        <f t="shared" si="158"/>
        <v>0.14541106809382831</v>
      </c>
      <c r="HT12" s="156">
        <f t="shared" si="158"/>
        <v>1.9584451734764974E-2</v>
      </c>
      <c r="HU12" s="156">
        <f t="shared" si="158"/>
        <v>0.49824492979719182</v>
      </c>
      <c r="HV12" s="156">
        <f t="shared" si="158"/>
        <v>0.12742418326174687</v>
      </c>
      <c r="HW12" s="156">
        <f t="shared" si="158"/>
        <v>9.5878549988455131E-2</v>
      </c>
      <c r="HX12" s="156">
        <f t="shared" si="158"/>
        <v>0.16997629707663942</v>
      </c>
      <c r="HY12" s="156">
        <f t="shared" si="158"/>
        <v>0.13717810192688629</v>
      </c>
      <c r="HZ12" s="156">
        <f t="shared" si="158"/>
        <v>0.10542776832020273</v>
      </c>
      <c r="IA12" s="156">
        <f t="shared" si="158"/>
        <v>0.44097843993983243</v>
      </c>
      <c r="IB12" s="156">
        <f t="shared" si="158"/>
        <v>0.20395178327326957</v>
      </c>
      <c r="IC12" s="156">
        <f t="shared" si="158"/>
        <v>0.39933114510435375</v>
      </c>
      <c r="ID12" s="156">
        <f t="shared" si="158"/>
        <v>3.0242679058788857E-2</v>
      </c>
      <c r="IE12" s="156">
        <f t="shared" si="158"/>
        <v>0.17863535476480275</v>
      </c>
      <c r="IF12" s="156">
        <f t="shared" si="158"/>
        <v>-4.5170696148706169E-2</v>
      </c>
      <c r="IG12" s="156">
        <f t="shared" si="158"/>
        <v>0.13720225977198708</v>
      </c>
      <c r="IH12" s="156">
        <f t="shared" si="158"/>
        <v>-6.760279720279716E-2</v>
      </c>
      <c r="II12" s="156">
        <f t="shared" si="158"/>
        <v>0.18096072384289541</v>
      </c>
      <c r="IJ12" s="156">
        <f t="shared" si="158"/>
        <v>0.10723176816071067</v>
      </c>
      <c r="IK12" s="156">
        <f t="shared" si="158"/>
        <v>7.6069599691646728E-2</v>
      </c>
      <c r="IL12" s="156">
        <f t="shared" si="158"/>
        <v>-4.8756982644663216E-2</v>
      </c>
      <c r="IM12" s="156">
        <f t="shared" si="158"/>
        <v>-8.7718983664760164E-2</v>
      </c>
      <c r="IN12" s="156">
        <f t="shared" si="158"/>
        <v>2.5650097293472562E-2</v>
      </c>
      <c r="IO12" s="156">
        <f t="shared" si="158"/>
        <v>-3.6315204476639495E-2</v>
      </c>
      <c r="IP12" s="156">
        <f t="shared" si="158"/>
        <v>2.297810567343439E-2</v>
      </c>
      <c r="IQ12" s="156">
        <f t="shared" si="158"/>
        <v>4.8102250085046316E-2</v>
      </c>
      <c r="IR12" s="156">
        <f t="shared" si="158"/>
        <v>0.3921119498488419</v>
      </c>
      <c r="IS12" s="156">
        <f t="shared" si="158"/>
        <v>2.0232818401646715</v>
      </c>
      <c r="IT12" s="156">
        <f t="shared" si="158"/>
        <v>-0.30268857718256859</v>
      </c>
      <c r="IU12" s="156">
        <f t="shared" si="158"/>
        <v>0.12016544907606375</v>
      </c>
      <c r="IV12" s="156">
        <f t="shared" si="158"/>
        <v>0.22118414334515268</v>
      </c>
      <c r="IW12" s="156">
        <f t="shared" si="158"/>
        <v>-0.12434426475649729</v>
      </c>
      <c r="IX12" s="156">
        <f t="shared" si="158"/>
        <v>0.12988253170166808</v>
      </c>
      <c r="IY12" s="156">
        <f t="shared" si="158"/>
        <v>0.42627306410905952</v>
      </c>
      <c r="IZ12" s="156">
        <f t="shared" si="158"/>
        <v>0.27369261921404098</v>
      </c>
      <c r="JA12" s="156">
        <f t="shared" si="158"/>
        <v>0.43760723304994897</v>
      </c>
      <c r="JB12" s="156">
        <f t="shared" si="158"/>
        <v>0.58510005855559855</v>
      </c>
      <c r="JC12" s="156">
        <f t="shared" si="158"/>
        <v>0.64380782647194024</v>
      </c>
      <c r="JD12" s="156">
        <f t="shared" si="158"/>
        <v>0.4133917013282391</v>
      </c>
      <c r="JE12" s="156">
        <f t="shared" si="158"/>
        <v>1.3593401314289864</v>
      </c>
      <c r="JF12" s="156">
        <f t="shared" si="158"/>
        <v>0.14631261953700014</v>
      </c>
      <c r="JG12" s="156">
        <f t="shared" si="158"/>
        <v>1.116284753614988</v>
      </c>
      <c r="JH12" s="156">
        <f t="shared" ref="JH12:JL12" si="159">JH11/JG11-1</f>
        <v>-8.9602595820242881E-2</v>
      </c>
      <c r="JI12" s="156">
        <f t="shared" si="159"/>
        <v>0.3975886843393619</v>
      </c>
      <c r="JJ12" s="156">
        <f t="shared" si="159"/>
        <v>1.56</v>
      </c>
      <c r="JK12" s="156">
        <f t="shared" si="159"/>
        <v>1.359375</v>
      </c>
      <c r="JL12" s="156">
        <f t="shared" si="159"/>
        <v>0.93156732891832239</v>
      </c>
      <c r="JM12" s="156">
        <f>JM11/JL11-1</f>
        <v>2.4285714285714244E-2</v>
      </c>
      <c r="JN12" s="156">
        <f t="shared" ref="JN12:JT12" si="160">JN11/JM11-1</f>
        <v>1.4267782426778242</v>
      </c>
      <c r="JO12" s="156">
        <f t="shared" si="160"/>
        <v>0.12643678160919536</v>
      </c>
      <c r="JP12" s="156">
        <f t="shared" si="160"/>
        <v>1.4285714285714284</v>
      </c>
      <c r="JQ12" s="156">
        <f t="shared" si="160"/>
        <v>0.70651260504201674</v>
      </c>
      <c r="JR12" s="156">
        <f t="shared" si="160"/>
        <v>0.79736550535516426</v>
      </c>
      <c r="JS12" s="156">
        <f t="shared" si="160"/>
        <v>2.7123287671232879</v>
      </c>
      <c r="JT12" s="156">
        <f t="shared" si="160"/>
        <v>0.37380073800738001</v>
      </c>
      <c r="JU12" s="156">
        <f t="shared" ref="JU12" si="161">JU11/JT11-1</f>
        <v>-1.2049422508729535E-2</v>
      </c>
      <c r="JV12" s="156">
        <f t="shared" ref="JV12" si="162">JV11/JU11-1</f>
        <v>0.66497196952807669</v>
      </c>
      <c r="JW12" s="156">
        <f t="shared" ref="JW12" si="163">JW11/JV11-1</f>
        <v>3.6414108425865344E-2</v>
      </c>
      <c r="JX12" s="156">
        <f t="shared" ref="JX12" si="164">JX11/JW11-1</f>
        <v>0.24137387742240435</v>
      </c>
      <c r="JY12" s="156">
        <f t="shared" ref="JY12" si="165">JY11/JX11-1</f>
        <v>0.60032999111562391</v>
      </c>
      <c r="JZ12" s="156">
        <f t="shared" ref="JZ12" si="166">JZ11/JY11-1</f>
        <v>1.0580537711158695</v>
      </c>
      <c r="KA12" s="156">
        <f t="shared" ref="KA12" si="167">KA11/JZ11-1</f>
        <v>-0.17922928709055874</v>
      </c>
      <c r="KB12" s="156">
        <f t="shared" ref="KB12" si="168">KB11/KA11-1</f>
        <v>0.16222921263909096</v>
      </c>
      <c r="KC12" s="156">
        <f t="shared" ref="KC12" si="169">KC11/KB11-1</f>
        <v>0.68027237266061036</v>
      </c>
      <c r="KD12" s="156">
        <f t="shared" ref="KD12:KE12" si="170">KD11/KC11-1</f>
        <v>0.31516132134442465</v>
      </c>
      <c r="KE12" s="156">
        <f t="shared" si="170"/>
        <v>0.37131869984033727</v>
      </c>
      <c r="KF12" s="156">
        <f t="shared" ref="KF12" si="171">KF11/KE11-1</f>
        <v>1.9422782110244619E-2</v>
      </c>
      <c r="KG12" s="156">
        <f t="shared" ref="KG12" si="172">KG11/KF11-1</f>
        <v>0.14243121665446168</v>
      </c>
      <c r="KH12" s="156">
        <f t="shared" ref="KH12" si="173">KH11/KG11-1</f>
        <v>1.0339263312119407</v>
      </c>
      <c r="KI12" s="156">
        <f t="shared" ref="KI12" si="174">KI11/KH11-1</f>
        <v>0.10822145337599443</v>
      </c>
      <c r="KJ12" s="156">
        <f t="shared" ref="KJ12" si="175">KJ11/KI11-1</f>
        <v>5.1832649289297317E-2</v>
      </c>
      <c r="KK12" s="156">
        <f t="shared" ref="KK12" si="176">KK11/KJ11-1</f>
        <v>0.29398581106528732</v>
      </c>
      <c r="KL12" s="156">
        <f t="shared" ref="KL12" si="177">KL11/KK11-1</f>
        <v>0.2566916148674363</v>
      </c>
      <c r="KM12" s="156">
        <f t="shared" ref="KM12" si="178">KM11/KL11-1</f>
        <v>0.34218697765281858</v>
      </c>
      <c r="KN12" s="156">
        <f t="shared" ref="KN12" si="179">KN11/KM11-1</f>
        <v>0.19982701610230968</v>
      </c>
      <c r="KO12" s="156">
        <f t="shared" ref="KO12" si="180">KO11/KN11-1</f>
        <v>1.2382422677913993</v>
      </c>
      <c r="KP12" s="156">
        <f t="shared" ref="KP12" si="181">KP11/KO11-1</f>
        <v>7.515293351017549E-2</v>
      </c>
      <c r="KQ12" s="156">
        <f t="shared" ref="KQ12" si="182">KQ11/KP11-1</f>
        <v>0.41740390574551567</v>
      </c>
      <c r="KR12" s="156">
        <f t="shared" ref="KR12" si="183">KR11/KQ11-1</f>
        <v>1.3444210201194684E-2</v>
      </c>
      <c r="KS12" s="156">
        <f t="shared" ref="KS12" si="184">KS11/KR11-1</f>
        <v>0.15451641258127391</v>
      </c>
      <c r="KT12" s="156">
        <f t="shared" ref="KT12" si="185">KT11/KS11-1</f>
        <v>0.34004534369257278</v>
      </c>
      <c r="KU12" s="156">
        <f t="shared" ref="KU12" si="186">KU11/KT11-1</f>
        <v>7.5664750742583164E-2</v>
      </c>
      <c r="KV12" s="156">
        <f t="shared" ref="KV12" si="187">KV11/KU11-1</f>
        <v>1.9330063631499916E-2</v>
      </c>
      <c r="KW12" s="156">
        <f t="shared" ref="KW12" si="188">KW11/KV11-1</f>
        <v>0.30135028546917164</v>
      </c>
      <c r="KX12" s="156">
        <f t="shared" ref="KX12:KY12" si="189">KX11/KW11-1</f>
        <v>-2.5815196888323566E-4</v>
      </c>
      <c r="KY12" s="156">
        <f t="shared" si="189"/>
        <v>0.22038340328643491</v>
      </c>
    </row>
    <row r="13" spans="2:312" outlineLevel="1" x14ac:dyDescent="0.25">
      <c r="B13" s="151" t="s">
        <v>1301</v>
      </c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1"/>
      <c r="BO13" s="151"/>
      <c r="BP13" s="151"/>
      <c r="BQ13" s="151"/>
      <c r="BR13" s="152"/>
      <c r="BS13" s="152"/>
      <c r="BT13" s="152"/>
      <c r="BU13" s="152"/>
      <c r="BV13" s="152"/>
      <c r="BW13" s="152"/>
      <c r="BX13" s="152"/>
      <c r="BY13" s="152"/>
      <c r="BZ13" s="152"/>
      <c r="CA13" s="152"/>
      <c r="CB13" s="152"/>
      <c r="CC13" s="152"/>
      <c r="CD13" s="152"/>
      <c r="CE13" s="152"/>
      <c r="CF13" s="152"/>
      <c r="CG13" s="152"/>
      <c r="CH13" s="152"/>
      <c r="CI13" s="152"/>
      <c r="CJ13" s="152"/>
      <c r="CK13" s="159">
        <v>1</v>
      </c>
      <c r="CL13" s="159">
        <f t="shared" ref="CL13:EW13" si="190">CK13*(1+CL6/100)</f>
        <v>1.01657</v>
      </c>
      <c r="CM13" s="159">
        <f t="shared" si="190"/>
        <v>1.0400629326999999</v>
      </c>
      <c r="CN13" s="159">
        <f t="shared" si="190"/>
        <v>1.0545198074645299</v>
      </c>
      <c r="CO13" s="159">
        <f t="shared" si="190"/>
        <v>1.0734906188008166</v>
      </c>
      <c r="CP13" s="159">
        <f t="shared" si="190"/>
        <v>1.0870488053162708</v>
      </c>
      <c r="CQ13" s="159">
        <f t="shared" si="190"/>
        <v>1.1027131786008784</v>
      </c>
      <c r="CR13" s="159">
        <f t="shared" si="190"/>
        <v>1.1195846902334718</v>
      </c>
      <c r="CS13" s="159">
        <f t="shared" si="190"/>
        <v>1.140666469950568</v>
      </c>
      <c r="CT13" s="159">
        <f t="shared" si="190"/>
        <v>1.1617459863152546</v>
      </c>
      <c r="CU13" s="159">
        <f t="shared" si="190"/>
        <v>1.1909638978710833</v>
      </c>
      <c r="CV13" s="159">
        <f t="shared" si="190"/>
        <v>1.2096382117897018</v>
      </c>
      <c r="CW13" s="159">
        <f t="shared" si="190"/>
        <v>1.2355365659041191</v>
      </c>
      <c r="CX13" s="159">
        <f t="shared" si="190"/>
        <v>1.2517962271114174</v>
      </c>
      <c r="CY13" s="159">
        <f t="shared" si="190"/>
        <v>1.266554904629061</v>
      </c>
      <c r="CZ13" s="159">
        <f t="shared" si="190"/>
        <v>1.2900494981099302</v>
      </c>
      <c r="DA13" s="159">
        <f t="shared" si="190"/>
        <v>1.307826380193885</v>
      </c>
      <c r="DB13" s="159">
        <f t="shared" si="190"/>
        <v>1.3252989406332754</v>
      </c>
      <c r="DC13" s="159">
        <f t="shared" si="190"/>
        <v>1.3322302540927875</v>
      </c>
      <c r="DD13" s="159">
        <f t="shared" si="190"/>
        <v>1.3403568586427534</v>
      </c>
      <c r="DE13" s="159">
        <f t="shared" si="190"/>
        <v>1.3629418717108839</v>
      </c>
      <c r="DF13" s="159">
        <f t="shared" si="190"/>
        <v>1.3846262768898041</v>
      </c>
      <c r="DG13" s="159">
        <f t="shared" si="190"/>
        <v>1.4111280238294748</v>
      </c>
      <c r="DH13" s="159">
        <f t="shared" si="190"/>
        <v>1.4135410527502232</v>
      </c>
      <c r="DI13" s="159">
        <f t="shared" si="190"/>
        <v>1.4307155765411386</v>
      </c>
      <c r="DJ13" s="159">
        <f t="shared" si="190"/>
        <v>1.4497011722418394</v>
      </c>
      <c r="DK13" s="159">
        <f t="shared" si="190"/>
        <v>1.4864510969581699</v>
      </c>
      <c r="DL13" s="159">
        <f t="shared" si="190"/>
        <v>1.4948792746779229</v>
      </c>
      <c r="DM13" s="159">
        <f t="shared" si="190"/>
        <v>1.5078249291966335</v>
      </c>
      <c r="DN13" s="159">
        <f t="shared" si="190"/>
        <v>1.5222849702676291</v>
      </c>
      <c r="DO13" s="159">
        <f t="shared" si="190"/>
        <v>1.5448756792264007</v>
      </c>
      <c r="DP13" s="159">
        <f t="shared" si="190"/>
        <v>1.5545157034647734</v>
      </c>
      <c r="DQ13" s="159">
        <f t="shared" si="190"/>
        <v>1.5710868408637078</v>
      </c>
      <c r="DR13" s="159">
        <f t="shared" si="190"/>
        <v>1.5834355834328964</v>
      </c>
      <c r="DS13" s="159">
        <f t="shared" si="190"/>
        <v>1.5957705466278385</v>
      </c>
      <c r="DT13" s="159">
        <f t="shared" si="190"/>
        <v>1.5900417303654446</v>
      </c>
      <c r="DU13" s="159">
        <f t="shared" si="190"/>
        <v>1.6044952096944665</v>
      </c>
      <c r="DV13" s="159">
        <f t="shared" si="190"/>
        <v>1.6144430799945721</v>
      </c>
      <c r="DW13" s="159">
        <f t="shared" si="190"/>
        <v>1.6406454911828841</v>
      </c>
      <c r="DX13" s="159">
        <f t="shared" si="190"/>
        <v>1.6710630585894146</v>
      </c>
      <c r="DY13" s="159">
        <f t="shared" si="190"/>
        <v>1.7111184401038029</v>
      </c>
      <c r="DZ13" s="159">
        <f t="shared" si="190"/>
        <v>1.7487630457860865</v>
      </c>
      <c r="EA13" s="159">
        <f t="shared" si="190"/>
        <v>1.781902105503733</v>
      </c>
      <c r="EB13" s="159">
        <f t="shared" si="190"/>
        <v>1.7951594571686806</v>
      </c>
      <c r="EC13" s="159">
        <f t="shared" si="190"/>
        <v>1.8186580944630188</v>
      </c>
      <c r="ED13" s="159">
        <f t="shared" si="190"/>
        <v>1.8520850302392493</v>
      </c>
      <c r="EE13" s="159">
        <f t="shared" si="190"/>
        <v>1.8891267308440343</v>
      </c>
      <c r="EF13" s="159">
        <f t="shared" si="190"/>
        <v>1.9150266583239062</v>
      </c>
      <c r="EG13" s="159">
        <f t="shared" si="190"/>
        <v>1.9008746113188926</v>
      </c>
      <c r="EH13" s="159">
        <f t="shared" si="190"/>
        <v>1.927676943338489</v>
      </c>
      <c r="EI13" s="159">
        <f t="shared" si="190"/>
        <v>1.9611028615359782</v>
      </c>
      <c r="EJ13" s="159">
        <f t="shared" si="190"/>
        <v>1.9957359380707036</v>
      </c>
      <c r="EK13" s="159">
        <f t="shared" si="190"/>
        <v>2.0056747030422954</v>
      </c>
      <c r="EL13" s="159">
        <f t="shared" si="190"/>
        <v>2.0270551953767262</v>
      </c>
      <c r="EM13" s="159">
        <f t="shared" si="190"/>
        <v>2.0538528650596066</v>
      </c>
      <c r="EN13" s="159">
        <f t="shared" si="190"/>
        <v>2.1041517217249162</v>
      </c>
      <c r="EO13" s="159">
        <f t="shared" si="190"/>
        <v>2.1957244046543845</v>
      </c>
      <c r="EP13" s="159">
        <f t="shared" si="190"/>
        <v>2.2680076520556067</v>
      </c>
      <c r="EQ13" s="159">
        <f t="shared" si="190"/>
        <v>2.3383158892693303</v>
      </c>
      <c r="ER13" s="159">
        <f t="shared" si="190"/>
        <v>2.387420522943986</v>
      </c>
      <c r="ES13" s="159">
        <f t="shared" si="190"/>
        <v>2.4280066718340336</v>
      </c>
      <c r="ET13" s="159">
        <f t="shared" si="190"/>
        <v>2.4692827852552122</v>
      </c>
      <c r="EU13" s="159">
        <f t="shared" si="190"/>
        <v>2.5482998343833789</v>
      </c>
      <c r="EV13" s="159">
        <f t="shared" si="190"/>
        <v>2.6094590304085803</v>
      </c>
      <c r="EW13" s="159">
        <f t="shared" si="190"/>
        <v>2.6590387519863432</v>
      </c>
      <c r="EX13" s="159">
        <f t="shared" ref="EX13:HI13" si="191">EW13*(1+EX6/100)</f>
        <v>2.7069014495220975</v>
      </c>
      <c r="EY13" s="159">
        <f t="shared" si="191"/>
        <v>2.7610394785125396</v>
      </c>
      <c r="EZ13" s="159">
        <f t="shared" si="191"/>
        <v>2.8273044259968407</v>
      </c>
      <c r="FA13" s="159">
        <f t="shared" si="191"/>
        <v>2.8923324277947677</v>
      </c>
      <c r="FB13" s="159">
        <f t="shared" si="191"/>
        <v>2.9675330709174319</v>
      </c>
      <c r="FC13" s="159">
        <f t="shared" si="191"/>
        <v>3.0357863315485325</v>
      </c>
      <c r="FD13" s="159">
        <f t="shared" si="191"/>
        <v>3.0752515538586631</v>
      </c>
      <c r="FE13" s="159">
        <f t="shared" si="191"/>
        <v>3.1121545725049673</v>
      </c>
      <c r="FF13" s="159">
        <f t="shared" si="191"/>
        <v>3.1681733548100568</v>
      </c>
      <c r="FG13" s="159">
        <f t="shared" si="191"/>
        <v>3.2315368219062579</v>
      </c>
      <c r="FH13" s="159">
        <f t="shared" si="191"/>
        <v>3.2897044847005708</v>
      </c>
      <c r="FI13" s="159">
        <f t="shared" si="191"/>
        <v>3.3587882788792824</v>
      </c>
      <c r="FJ13" s="159">
        <f t="shared" si="191"/>
        <v>3.4326816210146269</v>
      </c>
      <c r="FK13" s="159">
        <f t="shared" si="191"/>
        <v>3.5184986615399922</v>
      </c>
      <c r="FL13" s="159">
        <f t="shared" si="191"/>
        <v>3.5853501361092519</v>
      </c>
      <c r="FM13" s="159">
        <f t="shared" si="191"/>
        <v>3.6534717886953274</v>
      </c>
      <c r="FN13" s="159">
        <f t="shared" si="191"/>
        <v>3.7155808091031477</v>
      </c>
      <c r="FO13" s="159">
        <f t="shared" si="191"/>
        <v>3.7787456828579007</v>
      </c>
      <c r="FP13" s="159">
        <f t="shared" si="191"/>
        <v>3.8392056137836272</v>
      </c>
      <c r="FQ13" s="159">
        <f t="shared" si="191"/>
        <v>3.9313465485144343</v>
      </c>
      <c r="FR13" s="159">
        <f t="shared" si="191"/>
        <v>4.1357765690371853</v>
      </c>
      <c r="FS13" s="159">
        <f t="shared" si="191"/>
        <v>4.2433067598321523</v>
      </c>
      <c r="FT13" s="159">
        <f t="shared" si="191"/>
        <v>4.3196862815091315</v>
      </c>
      <c r="FU13" s="159">
        <f t="shared" si="191"/>
        <v>4.3801618894502594</v>
      </c>
      <c r="FV13" s="159">
        <f t="shared" si="191"/>
        <v>4.450244479681464</v>
      </c>
      <c r="FW13" s="159">
        <f t="shared" si="191"/>
        <v>4.4991971689579593</v>
      </c>
      <c r="FX13" s="159">
        <f t="shared" si="191"/>
        <v>4.5666851264923283</v>
      </c>
      <c r="FY13" s="159">
        <f t="shared" si="191"/>
        <v>4.6351854033897126</v>
      </c>
      <c r="FZ13" s="159">
        <f t="shared" si="191"/>
        <v>4.7186187406507276</v>
      </c>
      <c r="GA13" s="159">
        <f t="shared" si="191"/>
        <v>4.8460214466482965</v>
      </c>
      <c r="GB13" s="159">
        <f t="shared" si="191"/>
        <v>4.9284038112413171</v>
      </c>
      <c r="GC13" s="159">
        <f t="shared" si="191"/>
        <v>4.9974014645986955</v>
      </c>
      <c r="GD13" s="159">
        <f t="shared" si="191"/>
        <v>5.0673650851030771</v>
      </c>
      <c r="GE13" s="159">
        <f t="shared" si="191"/>
        <v>5.1940492122306532</v>
      </c>
      <c r="GF13" s="159">
        <f t="shared" si="191"/>
        <v>5.3239004425364191</v>
      </c>
      <c r="GG13" s="159">
        <f t="shared" si="191"/>
        <v>5.4676457544849022</v>
      </c>
      <c r="GH13" s="159">
        <f t="shared" si="191"/>
        <v>5.5879339610835705</v>
      </c>
      <c r="GI13" s="159">
        <f t="shared" si="191"/>
        <v>5.677340904460908</v>
      </c>
      <c r="GJ13" s="159">
        <f t="shared" si="191"/>
        <v>5.779533040741204</v>
      </c>
      <c r="GK13" s="159">
        <f t="shared" si="191"/>
        <v>5.9066827676375109</v>
      </c>
      <c r="GL13" s="159">
        <f t="shared" si="191"/>
        <v>6.013003057454986</v>
      </c>
      <c r="GM13" s="159">
        <f t="shared" si="191"/>
        <v>6.1031981033168101</v>
      </c>
      <c r="GN13" s="159">
        <f t="shared" si="191"/>
        <v>6.1703332824532948</v>
      </c>
      <c r="GO13" s="159">
        <f t="shared" si="191"/>
        <v>6.2258662819953736</v>
      </c>
      <c r="GP13" s="159">
        <f t="shared" si="191"/>
        <v>6.2756732122513368</v>
      </c>
      <c r="GQ13" s="159">
        <f t="shared" si="191"/>
        <v>6.3760839836473586</v>
      </c>
      <c r="GR13" s="159">
        <f t="shared" si="191"/>
        <v>6.4653491594184214</v>
      </c>
      <c r="GS13" s="159">
        <f t="shared" si="191"/>
        <v>6.5300026510126052</v>
      </c>
      <c r="GT13" s="159">
        <f t="shared" si="191"/>
        <v>6.601832680173743</v>
      </c>
      <c r="GU13" s="159">
        <f t="shared" si="191"/>
        <v>6.7074620030565226</v>
      </c>
      <c r="GV13" s="159">
        <f t="shared" si="191"/>
        <v>6.8214888571084833</v>
      </c>
      <c r="GW13" s="159">
        <f t="shared" si="191"/>
        <v>6.9783831008219774</v>
      </c>
      <c r="GX13" s="159">
        <f t="shared" si="191"/>
        <v>7.2226265093507465</v>
      </c>
      <c r="GY13" s="159">
        <f t="shared" si="191"/>
        <v>7.4609731841593208</v>
      </c>
      <c r="GZ13" s="159">
        <f t="shared" si="191"/>
        <v>7.5803487551058701</v>
      </c>
      <c r="HA13" s="159">
        <f t="shared" si="191"/>
        <v>7.792598520248835</v>
      </c>
      <c r="HB13" s="159">
        <f t="shared" si="191"/>
        <v>8.1276802566195343</v>
      </c>
      <c r="HC13" s="159">
        <f t="shared" si="191"/>
        <v>8.6234687522733253</v>
      </c>
      <c r="HD13" s="159">
        <f t="shared" si="191"/>
        <v>9.0287717836301713</v>
      </c>
      <c r="HE13" s="159">
        <f t="shared" si="191"/>
        <v>9.3176924807063362</v>
      </c>
      <c r="HF13" s="159">
        <f t="shared" si="191"/>
        <v>9.5972232551275258</v>
      </c>
      <c r="HG13" s="159">
        <f t="shared" si="191"/>
        <v>10.019501078353137</v>
      </c>
      <c r="HH13" s="159">
        <f t="shared" si="191"/>
        <v>10.530495633349148</v>
      </c>
      <c r="HI13" s="159">
        <f t="shared" si="191"/>
        <v>11.035959423749906</v>
      </c>
      <c r="HJ13" s="159">
        <f t="shared" ref="HJ13:JU13" si="192">HI13*(1+HJ6/100)</f>
        <v>11.278750531072404</v>
      </c>
      <c r="HK13" s="159">
        <f t="shared" si="192"/>
        <v>11.650949298597792</v>
      </c>
      <c r="HL13" s="159">
        <f t="shared" si="192"/>
        <v>11.93057208176414</v>
      </c>
      <c r="HM13" s="159">
        <f t="shared" si="192"/>
        <v>12.419725537116468</v>
      </c>
      <c r="HN13" s="159">
        <f t="shared" si="192"/>
        <v>13.127649892732107</v>
      </c>
      <c r="HO13" s="159">
        <f t="shared" si="192"/>
        <v>13.875925936617836</v>
      </c>
      <c r="HP13" s="159">
        <f t="shared" si="192"/>
        <v>14.486466677829021</v>
      </c>
      <c r="HQ13" s="159">
        <f t="shared" si="192"/>
        <v>15.08041181162001</v>
      </c>
      <c r="HR13" s="159">
        <f t="shared" si="192"/>
        <v>15.668547872273189</v>
      </c>
      <c r="HS13" s="159">
        <f t="shared" si="192"/>
        <v>16.420638170142304</v>
      </c>
      <c r="HT13" s="159">
        <f t="shared" si="192"/>
        <v>17.24167007864942</v>
      </c>
      <c r="HU13" s="159">
        <f t="shared" si="192"/>
        <v>18.052028572345943</v>
      </c>
      <c r="HV13" s="159">
        <f t="shared" si="192"/>
        <v>19.008786086680278</v>
      </c>
      <c r="HW13" s="159">
        <f t="shared" si="192"/>
        <v>20.491471401441341</v>
      </c>
      <c r="HX13" s="159">
        <f t="shared" si="192"/>
        <v>21.495553500111967</v>
      </c>
      <c r="HY13" s="159">
        <f t="shared" si="192"/>
        <v>22.656313389118015</v>
      </c>
      <c r="HZ13" s="159">
        <f t="shared" si="192"/>
        <v>24.106317446021571</v>
      </c>
      <c r="IA13" s="159">
        <f t="shared" si="192"/>
        <v>26.034822841703299</v>
      </c>
      <c r="IB13" s="159">
        <f t="shared" si="192"/>
        <v>28.586235480190226</v>
      </c>
      <c r="IC13" s="159">
        <f t="shared" si="192"/>
        <v>31.673548912050773</v>
      </c>
      <c r="ID13" s="159">
        <f t="shared" si="192"/>
        <v>35.601068977145076</v>
      </c>
      <c r="IE13" s="159">
        <f t="shared" si="192"/>
        <v>39.695191909516758</v>
      </c>
      <c r="IF13" s="159">
        <f t="shared" si="192"/>
        <v>44.220443787201674</v>
      </c>
      <c r="IG13" s="159">
        <f t="shared" si="192"/>
        <v>49.128913047581058</v>
      </c>
      <c r="IH13" s="159">
        <f t="shared" si="192"/>
        <v>53.403128482720611</v>
      </c>
      <c r="II13" s="159">
        <f t="shared" si="192"/>
        <v>58.369619431613629</v>
      </c>
      <c r="IJ13" s="159">
        <f t="shared" si="192"/>
        <v>63.44777632216401</v>
      </c>
      <c r="IK13" s="159">
        <f t="shared" si="192"/>
        <v>70.109792835991229</v>
      </c>
      <c r="IL13" s="159">
        <f t="shared" si="192"/>
        <v>80.20560300437397</v>
      </c>
      <c r="IM13" s="159">
        <f t="shared" si="192"/>
        <v>95.043639560183152</v>
      </c>
      <c r="IN13" s="159">
        <f t="shared" si="192"/>
        <v>113.29201835573831</v>
      </c>
      <c r="IO13" s="159">
        <f t="shared" si="192"/>
        <v>123.14842395268754</v>
      </c>
      <c r="IP13" s="159">
        <f t="shared" si="192"/>
        <v>131.89196205332834</v>
      </c>
      <c r="IQ13" s="159">
        <f t="shared" si="192"/>
        <v>144.02602256223457</v>
      </c>
      <c r="IR13" s="159">
        <f t="shared" si="192"/>
        <v>155.54810436721334</v>
      </c>
      <c r="IS13" s="159">
        <f t="shared" si="192"/>
        <v>173.59168447381009</v>
      </c>
      <c r="IT13" s="159">
        <f t="shared" si="192"/>
        <v>199.80402882935542</v>
      </c>
      <c r="IU13" s="159">
        <f t="shared" si="192"/>
        <v>234.96953790332196</v>
      </c>
      <c r="IV13" s="159">
        <f t="shared" si="192"/>
        <v>264.81066921704388</v>
      </c>
      <c r="IW13" s="159">
        <f t="shared" si="192"/>
        <v>292.35097881561649</v>
      </c>
      <c r="IX13" s="159">
        <f t="shared" si="192"/>
        <v>316.61611005731265</v>
      </c>
      <c r="IY13" s="159">
        <f t="shared" si="192"/>
        <v>353.66019493401825</v>
      </c>
      <c r="IZ13" s="159">
        <f t="shared" si="192"/>
        <v>397.16039891090247</v>
      </c>
      <c r="JA13" s="159">
        <f t="shared" si="192"/>
        <v>451.57137356169613</v>
      </c>
      <c r="JB13" s="159">
        <f t="shared" si="192"/>
        <v>537.36993453841842</v>
      </c>
      <c r="JC13" s="159">
        <f t="shared" si="192"/>
        <v>677.62348745294571</v>
      </c>
      <c r="JD13" s="159">
        <f t="shared" si="192"/>
        <v>893.78537995043541</v>
      </c>
      <c r="JE13" s="159">
        <f t="shared" si="192"/>
        <v>1236.1051804714523</v>
      </c>
      <c r="JF13" s="159">
        <f t="shared" si="192"/>
        <v>1923.3796608135799</v>
      </c>
      <c r="JG13" s="159">
        <f t="shared" si="192"/>
        <v>3192.8102369505427</v>
      </c>
      <c r="JH13" s="159">
        <f t="shared" si="192"/>
        <v>4619.9964128674355</v>
      </c>
      <c r="JI13" s="159">
        <f t="shared" si="192"/>
        <v>6509.5749457302172</v>
      </c>
      <c r="JJ13" s="159">
        <f t="shared" si="192"/>
        <v>10141.917765447677</v>
      </c>
      <c r="JK13" s="159">
        <f t="shared" si="192"/>
        <v>21328.453060736461</v>
      </c>
      <c r="JL13" s="159">
        <f t="shared" si="192"/>
        <v>41953.067170468625</v>
      </c>
      <c r="JM13" s="159">
        <f t="shared" si="192"/>
        <v>76102.863847230081</v>
      </c>
      <c r="JN13" s="159">
        <f t="shared" si="192"/>
        <v>133941.04037112495</v>
      </c>
      <c r="JO13" s="159">
        <f t="shared" si="192"/>
        <v>304983.74892505154</v>
      </c>
      <c r="JP13" s="159">
        <f t="shared" si="192"/>
        <v>573674.43172802182</v>
      </c>
      <c r="JQ13" s="159">
        <f t="shared" si="192"/>
        <v>1280441.3316169449</v>
      </c>
      <c r="JR13" s="159">
        <f t="shared" si="192"/>
        <v>2501982.3619795106</v>
      </c>
      <c r="JS13" s="159">
        <f t="shared" si="192"/>
        <v>7420879.6856312286</v>
      </c>
      <c r="JT13" s="159">
        <f t="shared" si="192"/>
        <v>15910366.045993354</v>
      </c>
      <c r="JU13" s="159">
        <f t="shared" si="192"/>
        <v>21447173.429999039</v>
      </c>
      <c r="JV13" s="159">
        <f t="shared" ref="JV13:KV13" si="193">JU13*(1+JV6/100)</f>
        <v>28696318.049338717</v>
      </c>
      <c r="JW13" s="159">
        <f t="shared" si="193"/>
        <v>40031363.678827509</v>
      </c>
      <c r="JX13" s="159">
        <f t="shared" si="193"/>
        <v>48878295.051848389</v>
      </c>
      <c r="JY13" s="159">
        <f t="shared" si="193"/>
        <v>58360684.291906975</v>
      </c>
      <c r="JZ13" s="159">
        <f t="shared" si="193"/>
        <v>78553481.05690679</v>
      </c>
      <c r="KA13" s="159">
        <f t="shared" si="193"/>
        <v>119558398.16861214</v>
      </c>
      <c r="KB13" s="159">
        <f t="shared" si="193"/>
        <v>146578596.15471849</v>
      </c>
      <c r="KC13" s="159">
        <f t="shared" si="193"/>
        <v>184249295.36648116</v>
      </c>
      <c r="KD13" s="159">
        <f t="shared" si="193"/>
        <v>242287823.4069227</v>
      </c>
      <c r="KE13" s="159">
        <f t="shared" si="193"/>
        <v>392990849.56602859</v>
      </c>
      <c r="KF13" s="159">
        <f t="shared" si="193"/>
        <v>478662854.7714228</v>
      </c>
      <c r="KG13" s="159">
        <f t="shared" si="193"/>
        <v>542325014.45602202</v>
      </c>
      <c r="KH13" s="159">
        <f t="shared" si="193"/>
        <v>691464393.43142807</v>
      </c>
      <c r="KI13" s="159">
        <f t="shared" si="193"/>
        <v>958369649.29595935</v>
      </c>
      <c r="KJ13" s="159">
        <f t="shared" si="193"/>
        <v>1198920431.2692451</v>
      </c>
      <c r="KK13" s="159">
        <f t="shared" si="193"/>
        <v>1433908835.798017</v>
      </c>
      <c r="KL13" s="159">
        <f t="shared" si="193"/>
        <v>1788084318.2401271</v>
      </c>
      <c r="KM13" s="159">
        <f t="shared" si="193"/>
        <v>2286959843.0291224</v>
      </c>
      <c r="KN13" s="159">
        <f t="shared" si="193"/>
        <v>2984482595.1530046</v>
      </c>
      <c r="KO13" s="159">
        <f t="shared" si="193"/>
        <v>4178275633.2142062</v>
      </c>
      <c r="KP13" s="159">
        <f t="shared" si="193"/>
        <v>7416439248.9552155</v>
      </c>
      <c r="KQ13" s="159">
        <f t="shared" si="193"/>
        <v>10872499938.968346</v>
      </c>
      <c r="KR13" s="159">
        <f t="shared" si="193"/>
        <v>14547404918.339647</v>
      </c>
      <c r="KS13" s="159">
        <f t="shared" si="193"/>
        <v>16889537110.192331</v>
      </c>
      <c r="KT13" s="159">
        <f t="shared" si="193"/>
        <v>21044363239.299644</v>
      </c>
      <c r="KU13" s="159">
        <f t="shared" si="193"/>
        <v>27042006762.500042</v>
      </c>
      <c r="KV13" s="159">
        <f t="shared" si="193"/>
        <v>31287601824.212551</v>
      </c>
      <c r="KW13" s="159">
        <f t="shared" ref="KW13:KW14" si="194">KV13*(1+KW6/100)</f>
        <v>36512631328.856049</v>
      </c>
      <c r="KX13" s="159">
        <f t="shared" ref="KX13:KY13" si="195">KW13*(1+KX6/100)</f>
        <v>43742132331.969543</v>
      </c>
      <c r="KY13" s="159">
        <f t="shared" si="195"/>
        <v>46847823727.539375</v>
      </c>
    </row>
    <row r="14" spans="2:312" outlineLevel="1" x14ac:dyDescent="0.25">
      <c r="B14" s="151" t="s">
        <v>1679</v>
      </c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N14" s="151"/>
      <c r="O14" s="151"/>
      <c r="P14" s="151"/>
      <c r="Q14" s="151"/>
      <c r="R14" s="151"/>
      <c r="S14" s="151"/>
      <c r="T14" s="151"/>
      <c r="U14" s="151"/>
      <c r="V14" s="151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1"/>
      <c r="BO14" s="151"/>
      <c r="BP14" s="151"/>
      <c r="BQ14" s="151"/>
      <c r="BR14" s="152"/>
      <c r="BS14" s="152"/>
      <c r="BT14" s="152"/>
      <c r="BU14" s="152"/>
      <c r="BV14" s="152"/>
      <c r="BW14" s="152"/>
      <c r="BX14" s="152"/>
      <c r="BY14" s="152"/>
      <c r="BZ14" s="152"/>
      <c r="CA14" s="152"/>
      <c r="CB14" s="152"/>
      <c r="CC14" s="152"/>
      <c r="CD14" s="152"/>
      <c r="CE14" s="152"/>
      <c r="CF14" s="152"/>
      <c r="CG14" s="152"/>
      <c r="CH14" s="152"/>
      <c r="CI14" s="152"/>
      <c r="CJ14" s="152"/>
      <c r="CK14" s="159">
        <v>1</v>
      </c>
      <c r="CL14" s="159">
        <f>CK14*(1+CL7/100)</f>
        <v>1.01657</v>
      </c>
      <c r="CM14" s="159">
        <f t="shared" ref="CM14:EX14" si="196">CL14*(1+CM7/100)</f>
        <v>1.0400629326999999</v>
      </c>
      <c r="CN14" s="159">
        <f t="shared" si="196"/>
        <v>1.0545198074645299</v>
      </c>
      <c r="CO14" s="159">
        <f t="shared" si="196"/>
        <v>1.0734906188008166</v>
      </c>
      <c r="CP14" s="159">
        <f t="shared" si="196"/>
        <v>1.0870488053162708</v>
      </c>
      <c r="CQ14" s="159">
        <f t="shared" si="196"/>
        <v>1.1027131786008784</v>
      </c>
      <c r="CR14" s="159">
        <f t="shared" si="196"/>
        <v>1.1195846902334718</v>
      </c>
      <c r="CS14" s="159">
        <f t="shared" si="196"/>
        <v>1.140666469950568</v>
      </c>
      <c r="CT14" s="159">
        <f t="shared" si="196"/>
        <v>1.1617459863152546</v>
      </c>
      <c r="CU14" s="159">
        <f t="shared" si="196"/>
        <v>1.1909638978710833</v>
      </c>
      <c r="CV14" s="159">
        <f t="shared" si="196"/>
        <v>1.2096382117897018</v>
      </c>
      <c r="CW14" s="159">
        <f t="shared" si="196"/>
        <v>1.2355365659041191</v>
      </c>
      <c r="CX14" s="159">
        <f t="shared" si="196"/>
        <v>1.2517962271114174</v>
      </c>
      <c r="CY14" s="159">
        <f t="shared" si="196"/>
        <v>1.266554904629061</v>
      </c>
      <c r="CZ14" s="159">
        <f t="shared" si="196"/>
        <v>1.2900494981099302</v>
      </c>
      <c r="DA14" s="159">
        <f t="shared" si="196"/>
        <v>1.307826380193885</v>
      </c>
      <c r="DB14" s="159">
        <f t="shared" si="196"/>
        <v>1.3252989406332754</v>
      </c>
      <c r="DC14" s="159">
        <f t="shared" si="196"/>
        <v>1.3322302540927875</v>
      </c>
      <c r="DD14" s="159">
        <f t="shared" si="196"/>
        <v>1.3403568586427534</v>
      </c>
      <c r="DE14" s="159">
        <f t="shared" si="196"/>
        <v>1.3629418717108839</v>
      </c>
      <c r="DF14" s="159">
        <f t="shared" si="196"/>
        <v>1.3846262768898041</v>
      </c>
      <c r="DG14" s="159">
        <f t="shared" si="196"/>
        <v>1.4111280238294748</v>
      </c>
      <c r="DH14" s="159">
        <f t="shared" si="196"/>
        <v>1.4135410527502232</v>
      </c>
      <c r="DI14" s="159">
        <f t="shared" si="196"/>
        <v>1.4307155765411386</v>
      </c>
      <c r="DJ14" s="159">
        <f t="shared" si="196"/>
        <v>1.4497011722418394</v>
      </c>
      <c r="DK14" s="159">
        <f t="shared" si="196"/>
        <v>1.4864510969581699</v>
      </c>
      <c r="DL14" s="159">
        <f t="shared" si="196"/>
        <v>1.4948792746779229</v>
      </c>
      <c r="DM14" s="159">
        <f t="shared" si="196"/>
        <v>1.5078249291966335</v>
      </c>
      <c r="DN14" s="159">
        <f t="shared" si="196"/>
        <v>1.5222849702676291</v>
      </c>
      <c r="DO14" s="159">
        <f t="shared" si="196"/>
        <v>1.5448756792264007</v>
      </c>
      <c r="DP14" s="159">
        <f t="shared" si="196"/>
        <v>1.5545157034647734</v>
      </c>
      <c r="DQ14" s="159">
        <f t="shared" si="196"/>
        <v>1.5710868408637078</v>
      </c>
      <c r="DR14" s="159">
        <f t="shared" si="196"/>
        <v>1.5834355834328964</v>
      </c>
      <c r="DS14" s="159">
        <f t="shared" si="196"/>
        <v>1.5957705466278385</v>
      </c>
      <c r="DT14" s="159">
        <f t="shared" si="196"/>
        <v>1.5900417303654446</v>
      </c>
      <c r="DU14" s="159">
        <f t="shared" si="196"/>
        <v>1.6044952096944665</v>
      </c>
      <c r="DV14" s="159">
        <f t="shared" si="196"/>
        <v>1.6144430799945721</v>
      </c>
      <c r="DW14" s="159">
        <f t="shared" si="196"/>
        <v>1.6406454911828841</v>
      </c>
      <c r="DX14" s="159">
        <f t="shared" si="196"/>
        <v>1.6710630585894146</v>
      </c>
      <c r="DY14" s="159">
        <f t="shared" si="196"/>
        <v>1.7111184401038029</v>
      </c>
      <c r="DZ14" s="159">
        <f t="shared" si="196"/>
        <v>1.7487630457860865</v>
      </c>
      <c r="EA14" s="159">
        <f t="shared" si="196"/>
        <v>1.781902105503733</v>
      </c>
      <c r="EB14" s="159">
        <f t="shared" si="196"/>
        <v>1.7951594571686806</v>
      </c>
      <c r="EC14" s="159">
        <f t="shared" si="196"/>
        <v>1.8186580944630188</v>
      </c>
      <c r="ED14" s="159">
        <f t="shared" si="196"/>
        <v>1.8520850302392493</v>
      </c>
      <c r="EE14" s="159">
        <f t="shared" si="196"/>
        <v>1.8891267308440343</v>
      </c>
      <c r="EF14" s="159">
        <f t="shared" si="196"/>
        <v>1.9150266583239062</v>
      </c>
      <c r="EG14" s="159">
        <f t="shared" si="196"/>
        <v>1.9008746113188926</v>
      </c>
      <c r="EH14" s="159">
        <f t="shared" si="196"/>
        <v>1.927676943338489</v>
      </c>
      <c r="EI14" s="159">
        <f t="shared" si="196"/>
        <v>1.9611028615359782</v>
      </c>
      <c r="EJ14" s="159">
        <f t="shared" si="196"/>
        <v>1.9957359380707036</v>
      </c>
      <c r="EK14" s="159">
        <f t="shared" si="196"/>
        <v>2.0056747030422954</v>
      </c>
      <c r="EL14" s="159">
        <f t="shared" si="196"/>
        <v>2.0270551953767262</v>
      </c>
      <c r="EM14" s="159">
        <f t="shared" si="196"/>
        <v>2.0538528650596066</v>
      </c>
      <c r="EN14" s="159">
        <f t="shared" si="196"/>
        <v>2.1041517217249162</v>
      </c>
      <c r="EO14" s="159">
        <f t="shared" si="196"/>
        <v>2.1957244046543845</v>
      </c>
      <c r="EP14" s="159">
        <f t="shared" si="196"/>
        <v>2.2680076520556067</v>
      </c>
      <c r="EQ14" s="159">
        <f t="shared" si="196"/>
        <v>2.3451199122254973</v>
      </c>
      <c r="ER14" s="159">
        <f t="shared" si="196"/>
        <v>2.3990576702066835</v>
      </c>
      <c r="ES14" s="159">
        <f t="shared" si="196"/>
        <v>2.4542359966214371</v>
      </c>
      <c r="ET14" s="159">
        <f t="shared" si="196"/>
        <v>2.4935037725673803</v>
      </c>
      <c r="EU14" s="159">
        <f t="shared" si="196"/>
        <v>2.5807764046072386</v>
      </c>
      <c r="EV14" s="159">
        <f t="shared" si="196"/>
        <v>2.6401342619132047</v>
      </c>
      <c r="EW14" s="159">
        <f t="shared" si="196"/>
        <v>2.6823764101038159</v>
      </c>
      <c r="EX14" s="159">
        <f t="shared" si="196"/>
        <v>2.7279768090755807</v>
      </c>
      <c r="EY14" s="159">
        <f t="shared" ref="EY14:HJ14" si="197">EX14*(1+EY7/100)</f>
        <v>2.7961762293024699</v>
      </c>
      <c r="EZ14" s="159">
        <f t="shared" si="197"/>
        <v>2.8548959301178214</v>
      </c>
      <c r="FA14" s="159">
        <f t="shared" si="197"/>
        <v>2.9148487446502953</v>
      </c>
      <c r="FB14" s="159">
        <f t="shared" si="197"/>
        <v>2.9906348120112032</v>
      </c>
      <c r="FC14" s="159">
        <f t="shared" si="197"/>
        <v>3.0624100474994722</v>
      </c>
      <c r="FD14" s="159">
        <f t="shared" si="197"/>
        <v>3.1052837881644648</v>
      </c>
      <c r="FE14" s="159">
        <f t="shared" si="197"/>
        <v>3.1518630449869316</v>
      </c>
      <c r="FF14" s="159">
        <f t="shared" si="197"/>
        <v>3.2243558950216307</v>
      </c>
      <c r="FG14" s="159">
        <f t="shared" si="197"/>
        <v>3.2920673688170847</v>
      </c>
      <c r="FH14" s="159">
        <f t="shared" si="197"/>
        <v>3.3612007835622433</v>
      </c>
      <c r="FI14" s="159">
        <f t="shared" si="197"/>
        <v>3.4418696023677371</v>
      </c>
      <c r="FJ14" s="159">
        <f t="shared" si="197"/>
        <v>3.5107069944150919</v>
      </c>
      <c r="FK14" s="159">
        <f t="shared" si="197"/>
        <v>3.6019853762698846</v>
      </c>
      <c r="FL14" s="159">
        <f t="shared" si="197"/>
        <v>3.6776270691715518</v>
      </c>
      <c r="FM14" s="159">
        <f t="shared" si="197"/>
        <v>3.7438243564166398</v>
      </c>
      <c r="FN14" s="159">
        <f t="shared" si="197"/>
        <v>3.7924940730500558</v>
      </c>
      <c r="FO14" s="159">
        <f t="shared" si="197"/>
        <v>3.8835139308032574</v>
      </c>
      <c r="FP14" s="159">
        <f t="shared" si="197"/>
        <v>3.9417666397653059</v>
      </c>
      <c r="FQ14" s="159">
        <f t="shared" si="197"/>
        <v>4.0363690391196734</v>
      </c>
      <c r="FR14" s="159">
        <f t="shared" si="197"/>
        <v>4.2462602291538962</v>
      </c>
      <c r="FS14" s="159">
        <f t="shared" si="197"/>
        <v>4.3396779541952819</v>
      </c>
      <c r="FT14" s="159">
        <f t="shared" si="197"/>
        <v>4.4264715132791874</v>
      </c>
      <c r="FU14" s="159">
        <f t="shared" si="197"/>
        <v>4.4972950574916544</v>
      </c>
      <c r="FV14" s="159">
        <f t="shared" si="197"/>
        <v>4.5602571882965375</v>
      </c>
      <c r="FW14" s="159">
        <f t="shared" si="197"/>
        <v>4.6195405317443923</v>
      </c>
      <c r="FX14" s="159">
        <f t="shared" si="197"/>
        <v>4.6888336397205581</v>
      </c>
      <c r="FY14" s="159">
        <f t="shared" si="197"/>
        <v>4.7497884770369252</v>
      </c>
      <c r="FZ14" s="159">
        <f t="shared" si="197"/>
        <v>4.8305348811465523</v>
      </c>
      <c r="GA14" s="159">
        <f t="shared" si="197"/>
        <v>5.004434136867828</v>
      </c>
      <c r="GB14" s="159">
        <f t="shared" si="197"/>
        <v>5.1145316878789204</v>
      </c>
      <c r="GC14" s="159">
        <f t="shared" si="197"/>
        <v>5.1963641948849828</v>
      </c>
      <c r="GD14" s="159">
        <f t="shared" si="197"/>
        <v>5.2639169294184871</v>
      </c>
      <c r="GE14" s="159">
        <f t="shared" si="197"/>
        <v>5.4165705203716223</v>
      </c>
      <c r="GF14" s="159">
        <f t="shared" si="197"/>
        <v>5.535735071819798</v>
      </c>
      <c r="GG14" s="159">
        <f t="shared" si="197"/>
        <v>5.6741284486152921</v>
      </c>
      <c r="GH14" s="159">
        <f t="shared" si="197"/>
        <v>5.7705886322417514</v>
      </c>
      <c r="GI14" s="159">
        <f t="shared" si="197"/>
        <v>5.8571474617253774</v>
      </c>
      <c r="GJ14" s="159">
        <f t="shared" si="197"/>
        <v>5.9860047058833361</v>
      </c>
      <c r="GK14" s="159">
        <f t="shared" si="197"/>
        <v>6.1176968094127693</v>
      </c>
      <c r="GL14" s="159">
        <f t="shared" si="197"/>
        <v>6.2278153519821995</v>
      </c>
      <c r="GM14" s="159">
        <f t="shared" si="197"/>
        <v>6.3212325822619322</v>
      </c>
      <c r="GN14" s="159">
        <f t="shared" si="197"/>
        <v>6.3844449080845518</v>
      </c>
      <c r="GO14" s="159">
        <f t="shared" si="197"/>
        <v>6.4482893571653976</v>
      </c>
      <c r="GP14" s="159">
        <f t="shared" si="197"/>
        <v>6.5063239613798851</v>
      </c>
      <c r="GQ14" s="159">
        <f t="shared" si="197"/>
        <v>6.6104251447619635</v>
      </c>
      <c r="GR14" s="159">
        <f t="shared" si="197"/>
        <v>6.7095815219333925</v>
      </c>
      <c r="GS14" s="159">
        <f t="shared" si="197"/>
        <v>6.7766773371527265</v>
      </c>
      <c r="GT14" s="159">
        <f t="shared" si="197"/>
        <v>6.8444441105242539</v>
      </c>
      <c r="GU14" s="159">
        <f t="shared" si="197"/>
        <v>6.9744885486242145</v>
      </c>
      <c r="GV14" s="159">
        <f t="shared" si="197"/>
        <v>7.0930548539508251</v>
      </c>
      <c r="GW14" s="159">
        <f t="shared" si="197"/>
        <v>7.2349159510298415</v>
      </c>
      <c r="GX14" s="159">
        <f t="shared" si="197"/>
        <v>7.4447285136097063</v>
      </c>
      <c r="GY14" s="159">
        <f t="shared" si="197"/>
        <v>7.6904045545588264</v>
      </c>
      <c r="GZ14" s="159">
        <f t="shared" si="197"/>
        <v>7.7980702183226498</v>
      </c>
      <c r="HA14" s="159">
        <f t="shared" si="197"/>
        <v>8.0086181142173611</v>
      </c>
      <c r="HB14" s="159">
        <f t="shared" si="197"/>
        <v>8.3209542206718368</v>
      </c>
      <c r="HC14" s="159">
        <f t="shared" si="197"/>
        <v>8.8368533823534907</v>
      </c>
      <c r="HD14" s="159">
        <f t="shared" si="197"/>
        <v>9.2168380777946908</v>
      </c>
      <c r="HE14" s="159">
        <f t="shared" si="197"/>
        <v>9.5302105724397101</v>
      </c>
      <c r="HF14" s="159">
        <f t="shared" si="197"/>
        <v>9.8161168896129016</v>
      </c>
      <c r="HG14" s="159">
        <f t="shared" si="197"/>
        <v>10.198945448307803</v>
      </c>
      <c r="HH14" s="159">
        <f t="shared" si="197"/>
        <v>10.770086393413042</v>
      </c>
      <c r="HI14" s="159">
        <f t="shared" si="197"/>
        <v>11.168579589969324</v>
      </c>
      <c r="HJ14" s="159">
        <f t="shared" si="197"/>
        <v>11.380782602178741</v>
      </c>
      <c r="HK14" s="159">
        <f t="shared" ref="HK14:JV14" si="198">HJ14*(1+HK7/100)</f>
        <v>11.665302167233207</v>
      </c>
      <c r="HL14" s="159">
        <f t="shared" si="198"/>
        <v>11.936294387373174</v>
      </c>
      <c r="HM14" s="159">
        <f t="shared" si="198"/>
        <v>12.491696480594245</v>
      </c>
      <c r="HN14" s="159">
        <f t="shared" si="198"/>
        <v>13.256666728761125</v>
      </c>
      <c r="HO14" s="159">
        <f t="shared" si="198"/>
        <v>13.931180604247061</v>
      </c>
      <c r="HP14" s="159">
        <f t="shared" si="198"/>
        <v>14.748964738672379</v>
      </c>
      <c r="HQ14" s="159">
        <f t="shared" si="198"/>
        <v>15.556203177796291</v>
      </c>
      <c r="HR14" s="159">
        <f t="shared" si="198"/>
        <v>16.285212635645241</v>
      </c>
      <c r="HS14" s="159">
        <f t="shared" si="198"/>
        <v>17.223958439950398</v>
      </c>
      <c r="HT14" s="159">
        <f t="shared" si="198"/>
        <v>18.322830446127192</v>
      </c>
      <c r="HU14" s="159">
        <f t="shared" si="198"/>
        <v>19.328489096648635</v>
      </c>
      <c r="HV14" s="159">
        <f t="shared" si="198"/>
        <v>20.557975826605162</v>
      </c>
      <c r="HW14" s="159">
        <f t="shared" si="198"/>
        <v>22.788862545480111</v>
      </c>
      <c r="HX14" s="159">
        <f t="shared" si="198"/>
        <v>24.194363662057668</v>
      </c>
      <c r="HY14" s="159">
        <f t="shared" si="198"/>
        <v>25.998964398853758</v>
      </c>
      <c r="HZ14" s="159">
        <f t="shared" si="198"/>
        <v>28.36762383567147</v>
      </c>
      <c r="IA14" s="159">
        <f t="shared" si="198"/>
        <v>31.514557731927439</v>
      </c>
      <c r="IB14" s="159">
        <f t="shared" si="198"/>
        <v>35.622162553664381</v>
      </c>
      <c r="IC14" s="159">
        <f t="shared" si="198"/>
        <v>40.692303956451383</v>
      </c>
      <c r="ID14" s="159">
        <f t="shared" si="198"/>
        <v>47.182625127086311</v>
      </c>
      <c r="IE14" s="159">
        <f t="shared" si="198"/>
        <v>53.406854845315095</v>
      </c>
      <c r="IF14" s="159">
        <f t="shared" si="198"/>
        <v>60.379806154010694</v>
      </c>
      <c r="IG14" s="159">
        <f t="shared" si="198"/>
        <v>67.506412233416285</v>
      </c>
      <c r="IH14" s="159">
        <f t="shared" si="198"/>
        <v>73.955441731251497</v>
      </c>
      <c r="II14" s="159">
        <f t="shared" si="198"/>
        <v>82.090540321689176</v>
      </c>
      <c r="IJ14" s="159">
        <f t="shared" si="198"/>
        <v>89.642870031284588</v>
      </c>
      <c r="IK14" s="159">
        <f t="shared" si="198"/>
        <v>103.35822914607114</v>
      </c>
      <c r="IL14" s="159">
        <f t="shared" si="198"/>
        <v>115.5028210707345</v>
      </c>
      <c r="IM14" s="159">
        <f t="shared" si="198"/>
        <v>135.48480911597156</v>
      </c>
      <c r="IN14" s="159">
        <f t="shared" si="198"/>
        <v>168.94955696761653</v>
      </c>
      <c r="IO14" s="159">
        <f t="shared" si="198"/>
        <v>209.66640019681213</v>
      </c>
      <c r="IP14" s="159">
        <f t="shared" si="198"/>
        <v>260.19600264424389</v>
      </c>
      <c r="IQ14" s="159">
        <f t="shared" si="198"/>
        <v>275.80776280289854</v>
      </c>
      <c r="IR14" s="159">
        <f t="shared" si="198"/>
        <v>306.69823223682317</v>
      </c>
      <c r="IS14" s="159">
        <f t="shared" si="198"/>
        <v>365.58429282629322</v>
      </c>
      <c r="IT14" s="159">
        <f t="shared" si="198"/>
        <v>462.09854613243465</v>
      </c>
      <c r="IU14" s="159">
        <f t="shared" si="198"/>
        <v>548.04887571306745</v>
      </c>
      <c r="IV14" s="159">
        <f t="shared" si="198"/>
        <v>658.206699731394</v>
      </c>
      <c r="IW14" s="159">
        <f t="shared" si="198"/>
        <v>764.83618508787981</v>
      </c>
      <c r="IX14" s="159">
        <f t="shared" si="198"/>
        <v>891.03415562737996</v>
      </c>
      <c r="IY14" s="159">
        <f t="shared" si="198"/>
        <v>1053.7369924449397</v>
      </c>
      <c r="IZ14" s="159">
        <f t="shared" si="198"/>
        <v>1286.8115502139563</v>
      </c>
      <c r="JA14" s="159">
        <f t="shared" si="198"/>
        <v>1621.3825532695848</v>
      </c>
      <c r="JB14" s="159">
        <f t="shared" si="198"/>
        <v>2167.7884737214349</v>
      </c>
      <c r="JC14" s="159">
        <f t="shared" si="198"/>
        <v>2954.6956896823158</v>
      </c>
      <c r="JD14" s="159">
        <f t="shared" si="198"/>
        <v>4299.0822284877695</v>
      </c>
      <c r="JE14" s="159">
        <f t="shared" si="198"/>
        <v>6732.3627698118471</v>
      </c>
      <c r="JF14" s="159">
        <f t="shared" si="198"/>
        <v>12454.871124151918</v>
      </c>
      <c r="JG14" s="159">
        <f t="shared" si="198"/>
        <v>22941.872610687835</v>
      </c>
      <c r="JH14" s="159">
        <f t="shared" si="198"/>
        <v>41295.370699238105</v>
      </c>
      <c r="JI14" s="159">
        <f t="shared" si="198"/>
        <v>68963.269067727626</v>
      </c>
      <c r="JJ14" s="159">
        <f t="shared" si="198"/>
        <v>124202.84759097746</v>
      </c>
      <c r="JK14" s="159">
        <f t="shared" si="198"/>
        <v>260825.97994105268</v>
      </c>
      <c r="JL14" s="159">
        <f t="shared" si="198"/>
        <v>594683.23426560021</v>
      </c>
      <c r="JM14" s="159">
        <f t="shared" si="198"/>
        <v>1308303.1153843205</v>
      </c>
      <c r="JN14" s="159">
        <f t="shared" si="198"/>
        <v>4225819.0626913551</v>
      </c>
      <c r="JO14" s="159">
        <f t="shared" si="198"/>
        <v>14071977.478762213</v>
      </c>
      <c r="JP14" s="159">
        <f t="shared" si="198"/>
        <v>34926648.102287814</v>
      </c>
      <c r="JQ14" s="159">
        <f t="shared" si="198"/>
        <v>85290874.665786847</v>
      </c>
      <c r="JR14" s="159">
        <f t="shared" si="198"/>
        <v>206190689.5045397</v>
      </c>
      <c r="JS14" s="159">
        <f t="shared" si="198"/>
        <v>601252050.59523773</v>
      </c>
      <c r="JT14" s="159">
        <f t="shared" si="198"/>
        <v>924124401.7648803</v>
      </c>
      <c r="JU14" s="159">
        <f t="shared" si="198"/>
        <v>1091390918.4843237</v>
      </c>
      <c r="JV14" s="159">
        <f t="shared" si="198"/>
        <v>1579242659.0468166</v>
      </c>
      <c r="JW14" s="159">
        <f t="shared" ref="JW14:KV14" si="199">JV14*(1+JW7/100)</f>
        <v>2073545611.32847</v>
      </c>
      <c r="JX14" s="159">
        <f t="shared" si="199"/>
        <v>2587784922.9379306</v>
      </c>
      <c r="JY14" s="159">
        <f t="shared" si="199"/>
        <v>3462456226.8909512</v>
      </c>
      <c r="JZ14" s="159">
        <f t="shared" si="199"/>
        <v>5719977686.8238516</v>
      </c>
      <c r="KA14" s="159">
        <f t="shared" si="199"/>
        <v>7064172443.2274561</v>
      </c>
      <c r="KB14" s="159">
        <f t="shared" si="199"/>
        <v>8526456138.9755402</v>
      </c>
      <c r="KC14" s="159">
        <f t="shared" si="199"/>
        <v>11578927436.728785</v>
      </c>
      <c r="KD14" s="159">
        <f t="shared" si="199"/>
        <v>15411552418.286013</v>
      </c>
      <c r="KE14" s="159">
        <f t="shared" si="199"/>
        <v>25490707699.845062</v>
      </c>
      <c r="KF14" s="159">
        <f t="shared" si="199"/>
        <v>31200626224.610355</v>
      </c>
      <c r="KG14" s="159">
        <f t="shared" si="199"/>
        <v>37815158984.227753</v>
      </c>
      <c r="KH14" s="159">
        <f t="shared" si="199"/>
        <v>68067286171.609955</v>
      </c>
      <c r="KI14" s="159">
        <f t="shared" si="199"/>
        <v>78481580955.866287</v>
      </c>
      <c r="KJ14" s="159">
        <f t="shared" si="199"/>
        <v>93785489242.260223</v>
      </c>
      <c r="KK14" s="159">
        <f t="shared" si="199"/>
        <v>145414401070.12448</v>
      </c>
      <c r="KL14" s="159">
        <f t="shared" si="199"/>
        <v>181826167098.08365</v>
      </c>
      <c r="KM14" s="159">
        <f t="shared" si="199"/>
        <v>236446747694.34799</v>
      </c>
      <c r="KN14" s="159">
        <f t="shared" si="199"/>
        <v>292721073645.60278</v>
      </c>
      <c r="KO14" s="159">
        <f t="shared" si="199"/>
        <v>485038819030.76379</v>
      </c>
      <c r="KP14" s="159">
        <f t="shared" si="199"/>
        <v>587382009846.255</v>
      </c>
      <c r="KQ14" s="159">
        <f t="shared" si="199"/>
        <v>911616879281.38782</v>
      </c>
      <c r="KR14" s="159">
        <f t="shared" si="199"/>
        <v>1375629870835.614</v>
      </c>
      <c r="KS14" s="159">
        <f t="shared" si="199"/>
        <v>1500812189081.6548</v>
      </c>
      <c r="KT14" s="159">
        <f t="shared" si="199"/>
        <v>2002083460234.9275</v>
      </c>
      <c r="KU14" s="159">
        <f t="shared" si="199"/>
        <v>2394491818440.9731</v>
      </c>
      <c r="KV14" s="159">
        <f t="shared" si="199"/>
        <v>2547739294821.1958</v>
      </c>
      <c r="KW14" s="159">
        <f t="shared" si="194"/>
        <v>3031809760837.2227</v>
      </c>
      <c r="KX14" s="159">
        <f t="shared" ref="KX14:KY14" si="200">KW14*(1+KX7/100)</f>
        <v>3353181595485.9688</v>
      </c>
      <c r="KY14" s="159">
        <f t="shared" si="200"/>
        <v>3678440210248.1074</v>
      </c>
    </row>
    <row r="15" spans="2:312" outlineLevel="1" x14ac:dyDescent="0.25">
      <c r="B15" s="151" t="s">
        <v>1228</v>
      </c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1"/>
      <c r="BO15" s="151"/>
      <c r="BP15" s="151"/>
      <c r="BQ15" s="151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52"/>
      <c r="CE15" s="152"/>
      <c r="CF15" s="152"/>
      <c r="CG15" s="152"/>
      <c r="CH15" s="152"/>
      <c r="CI15" s="152"/>
      <c r="CJ15" s="152"/>
      <c r="CK15" s="159">
        <v>1</v>
      </c>
      <c r="CL15" s="159">
        <f>CK15*(1+CL12)</f>
        <v>1.0111358574610245</v>
      </c>
      <c r="CM15" s="159">
        <f t="shared" ref="CM15:EX15" si="201">CL15*(1+CM12)</f>
        <v>1.0111358574610245</v>
      </c>
      <c r="CN15" s="159">
        <f t="shared" si="201"/>
        <v>1.1224944320712695</v>
      </c>
      <c r="CO15" s="159">
        <f t="shared" si="201"/>
        <v>1.2026726057906458</v>
      </c>
      <c r="CP15" s="159">
        <f t="shared" si="201"/>
        <v>1.2026726057906458</v>
      </c>
      <c r="CQ15" s="159">
        <f t="shared" si="201"/>
        <v>1.1514476614699332</v>
      </c>
      <c r="CR15" s="159">
        <f t="shared" si="201"/>
        <v>1.1514476614699332</v>
      </c>
      <c r="CS15" s="159">
        <f t="shared" si="201"/>
        <v>1.1928730512249444</v>
      </c>
      <c r="CT15" s="159">
        <f t="shared" si="201"/>
        <v>1.2062360801781737</v>
      </c>
      <c r="CU15" s="159">
        <f t="shared" si="201"/>
        <v>1.2062360801781737</v>
      </c>
      <c r="CV15" s="159">
        <f t="shared" si="201"/>
        <v>1.3986636971046771</v>
      </c>
      <c r="CW15" s="159">
        <f t="shared" si="201"/>
        <v>1.5590200445434299</v>
      </c>
      <c r="CX15" s="159">
        <f t="shared" si="201"/>
        <v>1.5590200445434299</v>
      </c>
      <c r="CY15" s="159">
        <f t="shared" si="201"/>
        <v>1.3273942093541202</v>
      </c>
      <c r="CZ15" s="159">
        <f t="shared" si="201"/>
        <v>1.2917594654788418</v>
      </c>
      <c r="DA15" s="159">
        <f t="shared" si="201"/>
        <v>1.2917594654788418</v>
      </c>
      <c r="DB15" s="159">
        <f t="shared" si="201"/>
        <v>1.265033407572383</v>
      </c>
      <c r="DC15" s="159">
        <f t="shared" si="201"/>
        <v>1.1848552338530067</v>
      </c>
      <c r="DD15" s="159">
        <f t="shared" si="201"/>
        <v>1.1371937639198217</v>
      </c>
      <c r="DE15" s="159">
        <f t="shared" si="201"/>
        <v>1.1131403118040089</v>
      </c>
      <c r="DF15" s="159">
        <f t="shared" si="201"/>
        <v>1.1670378619153674</v>
      </c>
      <c r="DG15" s="159">
        <f t="shared" si="201"/>
        <v>1.1893095768374164</v>
      </c>
      <c r="DH15" s="159">
        <f t="shared" si="201"/>
        <v>1.2427616926503342</v>
      </c>
      <c r="DI15" s="159">
        <f t="shared" si="201"/>
        <v>1.2445434298440983</v>
      </c>
      <c r="DJ15" s="159">
        <f t="shared" si="201"/>
        <v>1.2445434298440983</v>
      </c>
      <c r="DK15" s="159">
        <f t="shared" si="201"/>
        <v>1.1554565701559023</v>
      </c>
      <c r="DL15" s="159">
        <f t="shared" si="201"/>
        <v>1.1358574610244991</v>
      </c>
      <c r="DM15" s="159">
        <f t="shared" si="201"/>
        <v>1.1358574610244991</v>
      </c>
      <c r="DN15" s="159">
        <f t="shared" si="201"/>
        <v>1.1465478841870829</v>
      </c>
      <c r="DO15" s="159">
        <f t="shared" si="201"/>
        <v>1.1465478841870829</v>
      </c>
      <c r="DP15" s="159">
        <f t="shared" si="201"/>
        <v>1.2093541202672611</v>
      </c>
      <c r="DQ15" s="159">
        <f t="shared" si="201"/>
        <v>1.2472160356347444</v>
      </c>
      <c r="DR15" s="159">
        <f t="shared" si="201"/>
        <v>1.1982182628062366</v>
      </c>
      <c r="DS15" s="159">
        <f t="shared" si="201"/>
        <v>1.1897550111358579</v>
      </c>
      <c r="DT15" s="159">
        <f t="shared" si="201"/>
        <v>1.1594654788418715</v>
      </c>
      <c r="DU15" s="159">
        <f t="shared" si="201"/>
        <v>1.1398663697104683</v>
      </c>
      <c r="DV15" s="159">
        <f t="shared" si="201"/>
        <v>1.1456570155902011</v>
      </c>
      <c r="DW15" s="159">
        <f t="shared" si="201"/>
        <v>1.1541202672605797</v>
      </c>
      <c r="DX15" s="159">
        <f t="shared" si="201"/>
        <v>1.1608017817371941</v>
      </c>
      <c r="DY15" s="159">
        <f t="shared" si="201"/>
        <v>1.1772828507795103</v>
      </c>
      <c r="DZ15" s="159">
        <f t="shared" si="201"/>
        <v>1.1826280623608023</v>
      </c>
      <c r="EA15" s="159">
        <f t="shared" si="201"/>
        <v>1.2022271714922055</v>
      </c>
      <c r="EB15" s="159">
        <f t="shared" si="201"/>
        <v>1.325167037861916</v>
      </c>
      <c r="EC15" s="159">
        <f t="shared" si="201"/>
        <v>1.5590200445434306</v>
      </c>
      <c r="ED15" s="159">
        <f t="shared" si="201"/>
        <v>1.4850779510022281</v>
      </c>
      <c r="EE15" s="159">
        <f t="shared" si="201"/>
        <v>1.891703786191538</v>
      </c>
      <c r="EF15" s="159">
        <f t="shared" si="201"/>
        <v>1.8121752041573878</v>
      </c>
      <c r="EG15" s="159">
        <f t="shared" si="201"/>
        <v>1.6258351893095777</v>
      </c>
      <c r="EH15" s="159">
        <f t="shared" si="201"/>
        <v>1.6903180400890878</v>
      </c>
      <c r="EI15" s="159">
        <f t="shared" si="201"/>
        <v>1.8161346201435298</v>
      </c>
      <c r="EJ15" s="159">
        <f t="shared" si="201"/>
        <v>1.8195991091314043</v>
      </c>
      <c r="EK15" s="159">
        <f t="shared" si="201"/>
        <v>1.9408407572383088</v>
      </c>
      <c r="EL15" s="159">
        <f t="shared" si="201"/>
        <v>2.1826280623608034</v>
      </c>
      <c r="EM15" s="159">
        <f t="shared" si="201"/>
        <v>2.2178173719376404</v>
      </c>
      <c r="EN15" s="159">
        <f t="shared" si="201"/>
        <v>3.0937886661717418</v>
      </c>
      <c r="EO15" s="159">
        <f t="shared" si="201"/>
        <v>2.7097824224773013</v>
      </c>
      <c r="EP15" s="159">
        <f t="shared" si="201"/>
        <v>2.4977728285077965</v>
      </c>
      <c r="EQ15" s="159">
        <f t="shared" si="201"/>
        <v>2.3340757238307366</v>
      </c>
      <c r="ER15" s="159">
        <f t="shared" si="201"/>
        <v>2.0445434298440994</v>
      </c>
      <c r="ES15" s="159">
        <f t="shared" si="201"/>
        <v>1.7728285077951014</v>
      </c>
      <c r="ET15" s="159">
        <f t="shared" si="201"/>
        <v>1.5144766146993329</v>
      </c>
      <c r="EU15" s="159">
        <f t="shared" si="201"/>
        <v>1.5011135857461035</v>
      </c>
      <c r="EV15" s="159">
        <f t="shared" si="201"/>
        <v>1.536748329621382</v>
      </c>
      <c r="EW15" s="159">
        <f t="shared" si="201"/>
        <v>1.4610244988864152</v>
      </c>
      <c r="EX15" s="159">
        <f t="shared" si="201"/>
        <v>1.8301781737193776</v>
      </c>
      <c r="EY15" s="159">
        <f t="shared" ref="EY15:HJ15" si="202">EX15*(1+EY12)</f>
        <v>1.9599109131403134</v>
      </c>
      <c r="EZ15" s="159">
        <f t="shared" si="202"/>
        <v>2.3162583518930973</v>
      </c>
      <c r="FA15" s="159">
        <f t="shared" si="202"/>
        <v>2.2628062360801797</v>
      </c>
      <c r="FB15" s="159">
        <f t="shared" si="202"/>
        <v>2.5389755011135873</v>
      </c>
      <c r="FC15" s="159">
        <f t="shared" si="202"/>
        <v>2.6191536748329636</v>
      </c>
      <c r="FD15" s="159">
        <f t="shared" si="202"/>
        <v>2.5345211581291776</v>
      </c>
      <c r="FE15" s="159">
        <f t="shared" si="202"/>
        <v>2.7616926503340773</v>
      </c>
      <c r="FF15" s="159">
        <f t="shared" si="202"/>
        <v>2.9844097995545673</v>
      </c>
      <c r="FG15" s="159">
        <f t="shared" si="202"/>
        <v>2.8953229398663711</v>
      </c>
      <c r="FH15" s="159">
        <f t="shared" si="202"/>
        <v>2.8997772828507808</v>
      </c>
      <c r="FI15" s="159">
        <f t="shared" si="202"/>
        <v>3.0378619153674848</v>
      </c>
      <c r="FJ15" s="159">
        <f t="shared" si="202"/>
        <v>2.8775055679287318</v>
      </c>
      <c r="FK15" s="159">
        <f t="shared" si="202"/>
        <v>2.4454342984409814</v>
      </c>
      <c r="FL15" s="159">
        <f t="shared" si="202"/>
        <v>2.3518930957683755</v>
      </c>
      <c r="FM15" s="159">
        <f t="shared" si="202"/>
        <v>2.4587973273942105</v>
      </c>
      <c r="FN15" s="159">
        <f t="shared" si="202"/>
        <v>2.6881959910913156</v>
      </c>
      <c r="FO15" s="159">
        <f t="shared" si="202"/>
        <v>2.7839643652561263</v>
      </c>
      <c r="FP15" s="159">
        <f t="shared" si="202"/>
        <v>2.9621380846325187</v>
      </c>
      <c r="FQ15" s="159">
        <f t="shared" si="202"/>
        <v>3.0868596881959931</v>
      </c>
      <c r="FR15" s="159">
        <f t="shared" si="202"/>
        <v>3.4031180400890886</v>
      </c>
      <c r="FS15" s="159">
        <f t="shared" si="202"/>
        <v>3.4031180400890886</v>
      </c>
      <c r="FT15" s="159">
        <f t="shared" si="202"/>
        <v>3.5501113585746125</v>
      </c>
      <c r="FU15" s="159">
        <f t="shared" si="202"/>
        <v>3.732739420935415</v>
      </c>
      <c r="FV15" s="159">
        <f t="shared" si="202"/>
        <v>3.7015590200445465</v>
      </c>
      <c r="FW15" s="159">
        <f t="shared" si="202"/>
        <v>3.6436525612472188</v>
      </c>
      <c r="FX15" s="159">
        <f t="shared" si="202"/>
        <v>3.5590200445434328</v>
      </c>
      <c r="FY15" s="159">
        <f t="shared" si="202"/>
        <v>3.8440979955456607</v>
      </c>
      <c r="FZ15" s="159">
        <f t="shared" si="202"/>
        <v>4.1648106904231659</v>
      </c>
      <c r="GA15" s="159">
        <f t="shared" si="202"/>
        <v>3.8485523385300704</v>
      </c>
      <c r="GB15" s="159">
        <f t="shared" si="202"/>
        <v>3.9420935412026754</v>
      </c>
      <c r="GC15" s="159">
        <f t="shared" si="202"/>
        <v>3.7371937639198247</v>
      </c>
      <c r="GD15" s="159">
        <f t="shared" si="202"/>
        <v>3.5768374164810712</v>
      </c>
      <c r="GE15" s="159">
        <f t="shared" si="202"/>
        <v>3.763919821826283</v>
      </c>
      <c r="GF15" s="159">
        <f t="shared" si="202"/>
        <v>3.6703786191536776</v>
      </c>
      <c r="GG15" s="159">
        <f t="shared" si="202"/>
        <v>3.6837416481069063</v>
      </c>
      <c r="GH15" s="159">
        <f t="shared" si="202"/>
        <v>3.8440979955456598</v>
      </c>
      <c r="GI15" s="159">
        <f t="shared" si="202"/>
        <v>3.9732739420935435</v>
      </c>
      <c r="GJ15" s="159">
        <f t="shared" si="202"/>
        <v>3.8351893095768395</v>
      </c>
      <c r="GK15" s="159">
        <f t="shared" si="202"/>
        <v>4.1336302895322961</v>
      </c>
      <c r="GL15" s="159">
        <f t="shared" si="202"/>
        <v>4.2138084632516737</v>
      </c>
      <c r="GM15" s="159">
        <f t="shared" si="202"/>
        <v>3.9064587973273968</v>
      </c>
      <c r="GN15" s="159">
        <f t="shared" si="202"/>
        <v>3.9688195991091342</v>
      </c>
      <c r="GO15" s="159">
        <f t="shared" si="202"/>
        <v>4.178173719376395</v>
      </c>
      <c r="GP15" s="159">
        <f t="shared" si="202"/>
        <v>4.1336302895322961</v>
      </c>
      <c r="GQ15" s="159">
        <f t="shared" si="202"/>
        <v>4.2583518930957709</v>
      </c>
      <c r="GR15" s="159">
        <f t="shared" si="202"/>
        <v>4.1737193763919844</v>
      </c>
      <c r="GS15" s="159">
        <f t="shared" si="202"/>
        <v>4.1959910913140339</v>
      </c>
      <c r="GT15" s="159">
        <f t="shared" si="202"/>
        <v>5.1403118040089115</v>
      </c>
      <c r="GU15" s="159">
        <f t="shared" si="202"/>
        <v>5.3808463251670409</v>
      </c>
      <c r="GV15" s="159">
        <f t="shared" si="202"/>
        <v>6.2672605790645912</v>
      </c>
      <c r="GW15" s="159">
        <f t="shared" si="202"/>
        <v>7.3496659242761728</v>
      </c>
      <c r="GX15" s="159">
        <f t="shared" si="202"/>
        <v>7.7639198218262848</v>
      </c>
      <c r="GY15" s="159">
        <f t="shared" si="202"/>
        <v>8.3251670378619202</v>
      </c>
      <c r="GZ15" s="159">
        <f t="shared" si="202"/>
        <v>9.7282850779510071</v>
      </c>
      <c r="HA15" s="159">
        <f t="shared" si="202"/>
        <v>9.7282850779510071</v>
      </c>
      <c r="HB15" s="159">
        <f t="shared" si="202"/>
        <v>11.291759465478849</v>
      </c>
      <c r="HC15" s="159">
        <f t="shared" si="202"/>
        <v>12.663697104677068</v>
      </c>
      <c r="HD15" s="159">
        <f t="shared" si="202"/>
        <v>14.097995545657023</v>
      </c>
      <c r="HE15" s="159">
        <f t="shared" si="202"/>
        <v>14.084632516703795</v>
      </c>
      <c r="HF15" s="159">
        <f t="shared" si="202"/>
        <v>16.641425389755021</v>
      </c>
      <c r="HG15" s="159">
        <f t="shared" si="202"/>
        <v>18.917594654788431</v>
      </c>
      <c r="HH15" s="159">
        <f t="shared" si="202"/>
        <v>25.26057906458799</v>
      </c>
      <c r="HI15" s="159">
        <f t="shared" si="202"/>
        <v>27.701559020044559</v>
      </c>
      <c r="HJ15" s="159">
        <f t="shared" si="202"/>
        <v>28.552338530066827</v>
      </c>
      <c r="HK15" s="159">
        <f t="shared" ref="HK15:JM15" si="203">HJ15*(1+HK12)</f>
        <v>35.581291759465493</v>
      </c>
      <c r="HL15" s="159">
        <f t="shared" si="203"/>
        <v>38.307349665924299</v>
      </c>
      <c r="HM15" s="159">
        <f t="shared" si="203"/>
        <v>31.193763919821844</v>
      </c>
      <c r="HN15" s="159">
        <f t="shared" si="203"/>
        <v>30.948775055679306</v>
      </c>
      <c r="HO15" s="159">
        <f t="shared" si="203"/>
        <v>31.385300668151462</v>
      </c>
      <c r="HP15" s="159">
        <f t="shared" si="203"/>
        <v>32.236080178173736</v>
      </c>
      <c r="HQ15" s="159">
        <f t="shared" si="203"/>
        <v>34.445434298441</v>
      </c>
      <c r="HR15" s="159">
        <f t="shared" si="203"/>
        <v>39.118040089086882</v>
      </c>
      <c r="HS15" s="159">
        <f t="shared" si="203"/>
        <v>44.806236080178202</v>
      </c>
      <c r="HT15" s="159">
        <f t="shared" si="203"/>
        <v>45.683741648106938</v>
      </c>
      <c r="HU15" s="159">
        <f t="shared" si="203"/>
        <v>68.445434298441029</v>
      </c>
      <c r="HV15" s="159">
        <f t="shared" si="203"/>
        <v>77.167037861915432</v>
      </c>
      <c r="HW15" s="159">
        <f t="shared" si="203"/>
        <v>84.565701559020098</v>
      </c>
      <c r="HX15" s="159">
        <f t="shared" si="203"/>
        <v>98.939866369710529</v>
      </c>
      <c r="HY15" s="159">
        <f t="shared" si="203"/>
        <v>112.51224944320718</v>
      </c>
      <c r="HZ15" s="159">
        <f t="shared" si="203"/>
        <v>124.37416481069049</v>
      </c>
      <c r="IA15" s="159">
        <f t="shared" si="203"/>
        <v>179.22048997772839</v>
      </c>
      <c r="IB15" s="159">
        <f t="shared" si="203"/>
        <v>215.77282850779523</v>
      </c>
      <c r="IC15" s="159">
        <f t="shared" si="203"/>
        <v>301.93763919821845</v>
      </c>
      <c r="ID15" s="159">
        <f t="shared" si="203"/>
        <v>311.06904231625856</v>
      </c>
      <c r="IE15" s="159">
        <f t="shared" si="203"/>
        <v>366.63697104677084</v>
      </c>
      <c r="IF15" s="159">
        <f t="shared" si="203"/>
        <v>350.07572383073517</v>
      </c>
      <c r="IG15" s="159">
        <f t="shared" si="203"/>
        <v>398.10690423162612</v>
      </c>
      <c r="IH15" s="159">
        <f t="shared" si="203"/>
        <v>371.19376391982212</v>
      </c>
      <c r="II15" s="159">
        <f t="shared" si="203"/>
        <v>438.36525612472195</v>
      </c>
      <c r="IJ15" s="159">
        <f t="shared" si="203"/>
        <v>485.37193763919868</v>
      </c>
      <c r="IK15" s="159">
        <f t="shared" si="203"/>
        <v>522.29398663697145</v>
      </c>
      <c r="IL15" s="159">
        <f t="shared" si="203"/>
        <v>496.82850779510068</v>
      </c>
      <c r="IM15" s="159">
        <f t="shared" si="203"/>
        <v>453.24721603563506</v>
      </c>
      <c r="IN15" s="159">
        <f t="shared" si="203"/>
        <v>464.87305122494467</v>
      </c>
      <c r="IO15" s="159">
        <f t="shared" si="203"/>
        <v>447.99109131403151</v>
      </c>
      <c r="IP15" s="159">
        <f t="shared" si="203"/>
        <v>458.28507795100251</v>
      </c>
      <c r="IQ15" s="159">
        <f t="shared" si="203"/>
        <v>480.32962138084656</v>
      </c>
      <c r="IR15" s="159">
        <f t="shared" si="203"/>
        <v>668.67260579064623</v>
      </c>
      <c r="IS15" s="159">
        <f t="shared" si="203"/>
        <v>2021.5857461024509</v>
      </c>
      <c r="IT15" s="159">
        <f t="shared" si="203"/>
        <v>1409.6748329621387</v>
      </c>
      <c r="IU15" s="159">
        <f t="shared" si="203"/>
        <v>1579.0690423162591</v>
      </c>
      <c r="IV15" s="159">
        <f t="shared" si="203"/>
        <v>1928.3340757238316</v>
      </c>
      <c r="IW15" s="159">
        <f t="shared" si="203"/>
        <v>1688.556792873052</v>
      </c>
      <c r="IX15" s="159">
        <f t="shared" si="203"/>
        <v>1907.8708240534531</v>
      </c>
      <c r="IY15" s="159">
        <f t="shared" si="203"/>
        <v>2721.1447661469952</v>
      </c>
      <c r="IZ15" s="159">
        <f t="shared" si="203"/>
        <v>3465.9020044543454</v>
      </c>
      <c r="JA15" s="159">
        <f t="shared" si="203"/>
        <v>4982.6057906458836</v>
      </c>
      <c r="JB15" s="159">
        <f t="shared" si="203"/>
        <v>7897.9287305122543</v>
      </c>
      <c r="JC15" s="159">
        <f t="shared" si="203"/>
        <v>12982.677060133639</v>
      </c>
      <c r="JD15" s="159">
        <f t="shared" si="203"/>
        <v>18349.608017817387</v>
      </c>
      <c r="JE15" s="159">
        <f t="shared" si="203"/>
        <v>43292.966592427656</v>
      </c>
      <c r="JF15" s="159">
        <f t="shared" si="203"/>
        <v>49627.273942093583</v>
      </c>
      <c r="JG15" s="159">
        <f t="shared" si="203"/>
        <v>105025.44320712703</v>
      </c>
      <c r="JH15" s="159">
        <f t="shared" si="203"/>
        <v>95614.890868596951</v>
      </c>
      <c r="JI15" s="159">
        <f t="shared" si="203"/>
        <v>133630.28953229409</v>
      </c>
      <c r="JJ15" s="159">
        <f t="shared" si="203"/>
        <v>342093.54120267287</v>
      </c>
      <c r="JK15" s="159">
        <f t="shared" si="203"/>
        <v>807126.94877505628</v>
      </c>
      <c r="JL15" s="159">
        <f t="shared" si="203"/>
        <v>1559020.0445434311</v>
      </c>
      <c r="JM15" s="159">
        <f t="shared" si="203"/>
        <v>1596881.9599109143</v>
      </c>
      <c r="JN15" s="159">
        <f t="shared" ref="JN15" si="204">JM15*(1+JN12)</f>
        <v>3875278.3964365283</v>
      </c>
      <c r="JO15" s="159">
        <f t="shared" ref="JO15:JT15" si="205">JN15*(1+JO12)</f>
        <v>4365256.1247216063</v>
      </c>
      <c r="JP15" s="159">
        <f t="shared" si="205"/>
        <v>10601336.302895328</v>
      </c>
      <c r="JQ15" s="159">
        <f t="shared" si="205"/>
        <v>18091314.031180408</v>
      </c>
      <c r="JR15" s="159">
        <f t="shared" si="205"/>
        <v>32516703.786191549</v>
      </c>
      <c r="JS15" s="159">
        <f t="shared" si="205"/>
        <v>120712694.87750562</v>
      </c>
      <c r="JT15" s="159">
        <f t="shared" si="205"/>
        <v>165835189.3095769</v>
      </c>
      <c r="JU15" s="159">
        <f t="shared" ref="JU15" si="206">JT15*(1+JU12)</f>
        <v>163836971.04677066</v>
      </c>
      <c r="JV15" s="159">
        <f t="shared" ref="JV15" si="207">JU15*(1+JV12)</f>
        <v>272783964.36525625</v>
      </c>
      <c r="JW15" s="159">
        <f t="shared" ref="JW15" si="208">JV15*(1+JW12)</f>
        <v>282717149.2204901</v>
      </c>
      <c r="JX15" s="159">
        <f t="shared" ref="JX15" si="209">JW15*(1+JX12)</f>
        <v>350957683.74164826</v>
      </c>
      <c r="JY15" s="159">
        <f t="shared" ref="JY15" si="210">JX15*(1+JY12)</f>
        <v>561648106.90423191</v>
      </c>
      <c r="JZ15" s="159">
        <f t="shared" ref="JZ15" si="211">JY15*(1+JZ12)</f>
        <v>1155902004.4543436</v>
      </c>
      <c r="KA15" s="159">
        <f t="shared" ref="KA15" si="212">JZ15*(1+KA12)</f>
        <v>948730512.24944365</v>
      </c>
      <c r="KB15" s="159">
        <f t="shared" ref="KB15" si="213">KA15*(1+KB12)</f>
        <v>1102642316.2583523</v>
      </c>
      <c r="KC15" s="159">
        <f t="shared" ref="KC15" si="214">KB15*(1+KC12)</f>
        <v>1852739420.9354126</v>
      </c>
      <c r="KD15" s="159">
        <f t="shared" ref="KD15:KE15" si="215">KC15*(1+KD12)</f>
        <v>2436651224.9443216</v>
      </c>
      <c r="KE15" s="159">
        <f t="shared" si="215"/>
        <v>3341425389.7550125</v>
      </c>
      <c r="KF15" s="159">
        <f t="shared" ref="KF15" si="216">KE15*(1+KF12)</f>
        <v>3406325167.0378633</v>
      </c>
      <c r="KG15" s="159">
        <f t="shared" ref="KG15" si="217">KF15*(1+KG12)</f>
        <v>3891492204.8997784</v>
      </c>
      <c r="KH15" s="159">
        <f t="shared" ref="KH15" si="218">KG15*(1+KH12)</f>
        <v>7915008463.2516718</v>
      </c>
      <c r="KI15" s="159">
        <f t="shared" ref="KI15" si="219">KH15*(1+KI12)</f>
        <v>8771582182.6280632</v>
      </c>
      <c r="KJ15" s="159">
        <f t="shared" ref="KJ15" si="220">KI15*(1+KJ12)</f>
        <v>9226236525.6124725</v>
      </c>
      <c r="KK15" s="159">
        <f t="shared" ref="KK15" si="221">KJ15*(1+KK12)</f>
        <v>11938619153.674833</v>
      </c>
      <c r="KL15" s="159">
        <f t="shared" ref="KL15" si="222">KK15*(1+KL12)</f>
        <v>15003162583.518932</v>
      </c>
      <c r="KM15" s="159">
        <f t="shared" ref="KM15" si="223">KL15*(1+KM12)</f>
        <v>20137049443.20713</v>
      </c>
      <c r="KN15" s="159">
        <f t="shared" ref="KN15" si="224">KM15*(1+KN12)</f>
        <v>24160975946.54789</v>
      </c>
      <c r="KO15" s="159">
        <f t="shared" ref="KO15" si="225">KN15*(1+KO12)</f>
        <v>54078117594.6548</v>
      </c>
      <c r="KP15" s="159">
        <f t="shared" ref="KP15" si="226">KO15*(1+KP12)</f>
        <v>58142246770.601341</v>
      </c>
      <c r="KQ15" s="159">
        <f t="shared" ref="KQ15" si="227">KP15*(1+KQ12)</f>
        <v>82411047661.46994</v>
      </c>
      <c r="KR15" s="159">
        <f t="shared" ref="KR15" si="228">KQ15*(1+KR12)</f>
        <v>83518999109.131409</v>
      </c>
      <c r="KS15" s="159">
        <f t="shared" ref="KS15" si="229">KR15*(1+KS12)</f>
        <v>96424055233.853012</v>
      </c>
      <c r="KT15" s="159">
        <f t="shared" ref="KT15" si="230">KS15*(1+KT12)</f>
        <v>129212606236.08018</v>
      </c>
      <c r="KU15" s="159">
        <f t="shared" ref="KU15" si="231">KT15*(1+KU12)</f>
        <v>138989445879.73273</v>
      </c>
      <c r="KV15" s="159">
        <f t="shared" ref="KV15" si="232">KU15*(1+KV12)</f>
        <v>141676120712.69489</v>
      </c>
      <c r="KW15" s="159">
        <f t="shared" ref="KW15" si="233">KV15*(1+KW12)</f>
        <v>184370260133.63031</v>
      </c>
      <c r="KX15" s="159">
        <f t="shared" ref="KX15:KY15" si="234">KW15*(1+KX12)</f>
        <v>184322664587.9733</v>
      </c>
      <c r="KY15" s="159">
        <f t="shared" si="234"/>
        <v>224944320712.69489</v>
      </c>
    </row>
    <row r="16" spans="2:312" outlineLevel="1" x14ac:dyDescent="0.25">
      <c r="B16" s="151" t="s">
        <v>1231</v>
      </c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1"/>
      <c r="BO16" s="151"/>
      <c r="BP16" s="151"/>
      <c r="BQ16" s="151"/>
      <c r="BR16" s="152"/>
      <c r="BS16" s="152"/>
      <c r="BT16" s="152"/>
      <c r="BU16" s="152"/>
      <c r="BV16" s="152"/>
      <c r="BW16" s="152"/>
      <c r="BX16" s="152"/>
      <c r="BY16" s="152"/>
      <c r="BZ16" s="152"/>
      <c r="CA16" s="152"/>
      <c r="CB16" s="152"/>
      <c r="CC16" s="152"/>
      <c r="CD16" s="152"/>
      <c r="CE16" s="152"/>
      <c r="CF16" s="152"/>
      <c r="CG16" s="152"/>
      <c r="CH16" s="152"/>
      <c r="CI16" s="152"/>
      <c r="CJ16" s="152"/>
      <c r="CK16" s="153" t="e">
        <f t="shared" ref="CK16:DP16" si="235">CK13/BY13-1</f>
        <v>#DIV/0!</v>
      </c>
      <c r="CL16" s="153" t="e">
        <f t="shared" si="235"/>
        <v>#DIV/0!</v>
      </c>
      <c r="CM16" s="153" t="e">
        <f t="shared" si="235"/>
        <v>#DIV/0!</v>
      </c>
      <c r="CN16" s="153" t="e">
        <f t="shared" si="235"/>
        <v>#DIV/0!</v>
      </c>
      <c r="CO16" s="153" t="e">
        <f t="shared" si="235"/>
        <v>#DIV/0!</v>
      </c>
      <c r="CP16" s="153" t="e">
        <f t="shared" si="235"/>
        <v>#DIV/0!</v>
      </c>
      <c r="CQ16" s="153" t="e">
        <f t="shared" si="235"/>
        <v>#DIV/0!</v>
      </c>
      <c r="CR16" s="153" t="e">
        <f t="shared" si="235"/>
        <v>#DIV/0!</v>
      </c>
      <c r="CS16" s="153" t="e">
        <f t="shared" si="235"/>
        <v>#DIV/0!</v>
      </c>
      <c r="CT16" s="153" t="e">
        <f t="shared" si="235"/>
        <v>#DIV/0!</v>
      </c>
      <c r="CU16" s="153" t="e">
        <f t="shared" si="235"/>
        <v>#DIV/0!</v>
      </c>
      <c r="CV16" s="153" t="e">
        <f t="shared" si="235"/>
        <v>#DIV/0!</v>
      </c>
      <c r="CW16" s="153">
        <f>CW13/CK13-1</f>
        <v>0.23553656590411909</v>
      </c>
      <c r="CX16" s="153">
        <f t="shared" si="235"/>
        <v>0.23139206066617879</v>
      </c>
      <c r="CY16" s="153">
        <f t="shared" si="235"/>
        <v>0.21776756464254388</v>
      </c>
      <c r="CZ16" s="153">
        <f t="shared" si="235"/>
        <v>0.22335255248709274</v>
      </c>
      <c r="DA16" s="153">
        <f t="shared" si="235"/>
        <v>0.21829325500286334</v>
      </c>
      <c r="DB16" s="153">
        <f t="shared" si="235"/>
        <v>0.21917151663460688</v>
      </c>
      <c r="DC16" s="153">
        <f t="shared" si="235"/>
        <v>0.20813850776964515</v>
      </c>
      <c r="DD16" s="153">
        <f t="shared" si="235"/>
        <v>0.1971911284024821</v>
      </c>
      <c r="DE16" s="153">
        <f t="shared" si="235"/>
        <v>0.19486450037402125</v>
      </c>
      <c r="DF16" s="153">
        <f t="shared" si="235"/>
        <v>0.19184941734248273</v>
      </c>
      <c r="DG16" s="153">
        <f t="shared" si="235"/>
        <v>0.18486213255661865</v>
      </c>
      <c r="DH16" s="153">
        <f t="shared" si="235"/>
        <v>0.16856514532460087</v>
      </c>
      <c r="DI16" s="153">
        <f t="shared" si="235"/>
        <v>0.15797105162500369</v>
      </c>
      <c r="DJ16" s="153">
        <f t="shared" si="235"/>
        <v>0.15809677393508181</v>
      </c>
      <c r="DK16" s="153">
        <f t="shared" si="235"/>
        <v>0.17361757593407323</v>
      </c>
      <c r="DL16" s="153">
        <f t="shared" si="235"/>
        <v>0.15877668017242108</v>
      </c>
      <c r="DM16" s="153">
        <f t="shared" si="235"/>
        <v>0.1529243881539526</v>
      </c>
      <c r="DN16" s="153">
        <f t="shared" si="235"/>
        <v>0.14863516720252323</v>
      </c>
      <c r="DO16" s="153">
        <f t="shared" si="235"/>
        <v>0.15961612077217002</v>
      </c>
      <c r="DP16" s="153">
        <f t="shared" si="235"/>
        <v>0.1597774827211893</v>
      </c>
      <c r="DQ16" s="153">
        <f t="shared" ref="DQ16:EV16" si="236">DQ13/DE13-1</f>
        <v>0.15271742212420403</v>
      </c>
      <c r="DR16" s="153">
        <f t="shared" si="236"/>
        <v>0.14358336965095342</v>
      </c>
      <c r="DS16" s="153">
        <f t="shared" si="236"/>
        <v>0.13084746364634348</v>
      </c>
      <c r="DT16" s="153">
        <f t="shared" si="236"/>
        <v>0.12486420346392979</v>
      </c>
      <c r="DU16" s="153">
        <f t="shared" si="236"/>
        <v>0.12146343829809503</v>
      </c>
      <c r="DV16" s="153">
        <f t="shared" si="236"/>
        <v>0.11363852834441279</v>
      </c>
      <c r="DW16" s="153">
        <f t="shared" si="236"/>
        <v>0.10373324392592065</v>
      </c>
      <c r="DX16" s="153">
        <f t="shared" si="236"/>
        <v>0.11785820226148447</v>
      </c>
      <c r="DY16" s="153">
        <f t="shared" si="236"/>
        <v>0.13482567304115589</v>
      </c>
      <c r="DZ16" s="153">
        <f t="shared" si="236"/>
        <v>0.14877508478497359</v>
      </c>
      <c r="EA16" s="153">
        <f t="shared" si="236"/>
        <v>0.15342750841674446</v>
      </c>
      <c r="EB16" s="153">
        <f t="shared" si="236"/>
        <v>0.15480303812148688</v>
      </c>
      <c r="EC16" s="153">
        <f t="shared" si="236"/>
        <v>0.15757961123473496</v>
      </c>
      <c r="ED16" s="153">
        <f t="shared" si="236"/>
        <v>0.16966237819660446</v>
      </c>
      <c r="EE16" s="153">
        <f t="shared" si="236"/>
        <v>0.18383356231014059</v>
      </c>
      <c r="EF16" s="153">
        <f t="shared" si="236"/>
        <v>0.20438767219258391</v>
      </c>
      <c r="EG16" s="153">
        <f t="shared" si="236"/>
        <v>0.18471815922770118</v>
      </c>
      <c r="EH16" s="153">
        <f t="shared" si="236"/>
        <v>0.19401976274380028</v>
      </c>
      <c r="EI16" s="153">
        <f t="shared" si="236"/>
        <v>0.19532395759796262</v>
      </c>
      <c r="EJ16" s="153">
        <f t="shared" si="236"/>
        <v>0.19429121947998373</v>
      </c>
      <c r="EK16" s="153">
        <f t="shared" si="236"/>
        <v>0.17214253323143636</v>
      </c>
      <c r="EL16" s="153">
        <f t="shared" si="236"/>
        <v>0.15913656813667654</v>
      </c>
      <c r="EM16" s="153">
        <f t="shared" si="236"/>
        <v>0.15261823795813667</v>
      </c>
      <c r="EN16" s="153">
        <f t="shared" si="236"/>
        <v>0.17212524676976448</v>
      </c>
      <c r="EO16" s="153">
        <f t="shared" si="236"/>
        <v>0.20733215954079531</v>
      </c>
      <c r="EP16" s="153">
        <f t="shared" si="236"/>
        <v>0.22456993875849718</v>
      </c>
      <c r="EQ16" s="153">
        <f t="shared" si="236"/>
        <v>0.23777608515687287</v>
      </c>
      <c r="ER16" s="153">
        <f t="shared" si="236"/>
        <v>0.24667743530710662</v>
      </c>
      <c r="ES16" s="153">
        <f t="shared" si="236"/>
        <v>0.27731027463689384</v>
      </c>
      <c r="ET16" s="153">
        <f t="shared" si="236"/>
        <v>0.28096297140885618</v>
      </c>
      <c r="EU16" s="153">
        <f t="shared" si="236"/>
        <v>0.29942181226919184</v>
      </c>
      <c r="EV16" s="153">
        <f t="shared" si="236"/>
        <v>0.30751718232381409</v>
      </c>
      <c r="EW16" s="153">
        <f t="shared" ref="EW16:GB16" si="237">EW13/EK13-1</f>
        <v>0.32575773526634033</v>
      </c>
      <c r="EX16" s="153">
        <f t="shared" si="237"/>
        <v>0.33538615805625493</v>
      </c>
      <c r="EY16" s="153">
        <f t="shared" si="237"/>
        <v>0.34432194510311676</v>
      </c>
      <c r="EZ16" s="153">
        <f t="shared" si="237"/>
        <v>0.3436789737192083</v>
      </c>
      <c r="FA16" s="153">
        <f t="shared" si="237"/>
        <v>0.31725658359662501</v>
      </c>
      <c r="FB16" s="153">
        <f t="shared" si="237"/>
        <v>0.30843168374137142</v>
      </c>
      <c r="FC16" s="153">
        <f t="shared" si="237"/>
        <v>0.29827896456588054</v>
      </c>
      <c r="FD16" s="153">
        <f t="shared" si="237"/>
        <v>0.28810635759572678</v>
      </c>
      <c r="FE16" s="153">
        <f t="shared" si="237"/>
        <v>0.28177348464786212</v>
      </c>
      <c r="FF16" s="153">
        <f t="shared" si="237"/>
        <v>0.28303383222372025</v>
      </c>
      <c r="FG16" s="153">
        <f t="shared" si="237"/>
        <v>0.26811483417460735</v>
      </c>
      <c r="FH16" s="153">
        <f t="shared" si="237"/>
        <v>0.26068447381811555</v>
      </c>
      <c r="FI16" s="153">
        <f t="shared" si="237"/>
        <v>0.26315882999832763</v>
      </c>
      <c r="FJ16" s="153">
        <f t="shared" si="237"/>
        <v>0.26812212599046248</v>
      </c>
      <c r="FK16" s="153">
        <f t="shared" si="237"/>
        <v>0.27433841092178812</v>
      </c>
      <c r="FL16" s="153">
        <f t="shared" si="237"/>
        <v>0.26811605539970884</v>
      </c>
      <c r="FM16" s="153">
        <f t="shared" si="237"/>
        <v>0.26315763485073651</v>
      </c>
      <c r="FN16" s="153">
        <f t="shared" si="237"/>
        <v>0.25207730472046674</v>
      </c>
      <c r="FO16" s="153">
        <f t="shared" si="237"/>
        <v>0.24473374281594773</v>
      </c>
      <c r="FP16" s="153">
        <f t="shared" si="237"/>
        <v>0.24842002240967731</v>
      </c>
      <c r="FQ16" s="153">
        <f t="shared" si="237"/>
        <v>0.26322342188489078</v>
      </c>
      <c r="FR16" s="153">
        <f t="shared" si="237"/>
        <v>0.30541359511090893</v>
      </c>
      <c r="FS16" s="153">
        <f t="shared" si="237"/>
        <v>0.3130924986115613</v>
      </c>
      <c r="FT16" s="153">
        <f t="shared" si="237"/>
        <v>0.3130924986115613</v>
      </c>
      <c r="FU16" s="153">
        <f t="shared" si="237"/>
        <v>0.30408990557504745</v>
      </c>
      <c r="FV16" s="153">
        <f t="shared" si="237"/>
        <v>0.2964338004542546</v>
      </c>
      <c r="FW16" s="153">
        <f t="shared" si="237"/>
        <v>0.27872641196024506</v>
      </c>
      <c r="FX16" s="153">
        <f t="shared" si="237"/>
        <v>0.27370687746776134</v>
      </c>
      <c r="FY16" s="153">
        <f t="shared" si="237"/>
        <v>0.26870704674168566</v>
      </c>
      <c r="FZ16" s="153">
        <f t="shared" si="237"/>
        <v>0.26995454629600402</v>
      </c>
      <c r="GA16" s="153">
        <f t="shared" si="237"/>
        <v>0.28244180830481436</v>
      </c>
      <c r="GB16" s="153">
        <f t="shared" si="237"/>
        <v>0.28370405417912981</v>
      </c>
      <c r="GC16" s="153">
        <f t="shared" ref="GC16:HH16" si="238">GC13/FQ13-1</f>
        <v>0.27116788177503692</v>
      </c>
      <c r="GD16" s="153">
        <f t="shared" si="238"/>
        <v>0.22525117121662275</v>
      </c>
      <c r="GE16" s="153">
        <f t="shared" si="238"/>
        <v>0.22405696929535868</v>
      </c>
      <c r="GF16" s="153">
        <f t="shared" si="238"/>
        <v>0.23247386397617142</v>
      </c>
      <c r="GG16" s="153">
        <f t="shared" si="238"/>
        <v>0.24827481095022486</v>
      </c>
      <c r="GH16" s="153">
        <f t="shared" si="238"/>
        <v>0.25564651258969473</v>
      </c>
      <c r="GI16" s="153">
        <f t="shared" si="238"/>
        <v>0.26185643599518316</v>
      </c>
      <c r="GJ16" s="153">
        <f t="shared" si="238"/>
        <v>0.26558606092915893</v>
      </c>
      <c r="GK16" s="153">
        <f t="shared" si="238"/>
        <v>0.27431424065970522</v>
      </c>
      <c r="GL16" s="153">
        <f t="shared" si="238"/>
        <v>0.27431424065970522</v>
      </c>
      <c r="GM16" s="153">
        <f t="shared" si="238"/>
        <v>0.25942449295968917</v>
      </c>
      <c r="GN16" s="153">
        <f t="shared" si="238"/>
        <v>0.25199425996287683</v>
      </c>
      <c r="GO16" s="153">
        <f t="shared" si="238"/>
        <v>0.24582071824708351</v>
      </c>
      <c r="GP16" s="153">
        <f t="shared" si="238"/>
        <v>0.23844899802076935</v>
      </c>
      <c r="GQ16" s="153">
        <f t="shared" si="238"/>
        <v>0.22757481169668492</v>
      </c>
      <c r="GR16" s="153">
        <f t="shared" si="238"/>
        <v>0.21440083810774491</v>
      </c>
      <c r="GS16" s="153">
        <f t="shared" si="238"/>
        <v>0.19429877944383867</v>
      </c>
      <c r="GT16" s="153">
        <f t="shared" si="238"/>
        <v>0.18144429160246633</v>
      </c>
      <c r="GU16" s="153">
        <f t="shared" si="238"/>
        <v>0.18144429160246633</v>
      </c>
      <c r="GV16" s="153">
        <f t="shared" si="238"/>
        <v>0.18028373728851488</v>
      </c>
      <c r="GW16" s="153">
        <f t="shared" si="238"/>
        <v>0.18143861374378734</v>
      </c>
      <c r="GX16" s="153">
        <f t="shared" si="238"/>
        <v>0.20116794226406665</v>
      </c>
      <c r="GY16" s="153">
        <f t="shared" si="238"/>
        <v>0.22246944271801072</v>
      </c>
      <c r="GZ16" s="153">
        <f t="shared" si="238"/>
        <v>0.22851528565924717</v>
      </c>
      <c r="HA16" s="153">
        <f t="shared" si="238"/>
        <v>0.25164887379356427</v>
      </c>
      <c r="HB16" s="153">
        <f t="shared" si="238"/>
        <v>0.29510890413361857</v>
      </c>
      <c r="HC16" s="153">
        <f t="shared" si="238"/>
        <v>0.35247101110804047</v>
      </c>
      <c r="HD16" s="153">
        <f t="shared" si="238"/>
        <v>0.39648633987191162</v>
      </c>
      <c r="HE16" s="153">
        <f t="shared" si="238"/>
        <v>0.42690485420575519</v>
      </c>
      <c r="HF16" s="153">
        <f t="shared" si="238"/>
        <v>0.45372106808301482</v>
      </c>
      <c r="HG16" s="153">
        <f t="shared" si="238"/>
        <v>0.49378424712467273</v>
      </c>
      <c r="HH16" s="153">
        <f t="shared" si="238"/>
        <v>0.54372393680239051</v>
      </c>
      <c r="HI16" s="153">
        <f t="shared" ref="HI16:IN16" si="239">HI13/GW13-1</f>
        <v>0.58144935070274251</v>
      </c>
      <c r="HJ16" s="153">
        <f t="shared" si="239"/>
        <v>0.56158573566976111</v>
      </c>
      <c r="HK16" s="153">
        <f t="shared" si="239"/>
        <v>0.56158573566976111</v>
      </c>
      <c r="HL16" s="153">
        <f t="shared" si="239"/>
        <v>0.57388168634432613</v>
      </c>
      <c r="HM16" s="153">
        <f t="shared" si="239"/>
        <v>0.5937848594206645</v>
      </c>
      <c r="HN16" s="153">
        <f t="shared" si="239"/>
        <v>0.61517794478201582</v>
      </c>
      <c r="HO16" s="153">
        <f t="shared" si="239"/>
        <v>0.6090886782606888</v>
      </c>
      <c r="HP16" s="153">
        <f t="shared" si="239"/>
        <v>0.60447810898200505</v>
      </c>
      <c r="HQ16" s="153">
        <f t="shared" si="239"/>
        <v>0.61847065063010387</v>
      </c>
      <c r="HR16" s="153">
        <f t="shared" si="239"/>
        <v>0.63261262718900757</v>
      </c>
      <c r="HS16" s="153">
        <f t="shared" si="239"/>
        <v>0.63886784798283536</v>
      </c>
      <c r="HT16" s="153">
        <f t="shared" si="239"/>
        <v>0.63730850654802773</v>
      </c>
      <c r="HU16" s="153">
        <f t="shared" si="239"/>
        <v>0.63574618927078741</v>
      </c>
      <c r="HV16" s="153">
        <f t="shared" si="239"/>
        <v>0.68536275665571322</v>
      </c>
      <c r="HW16" s="153">
        <f t="shared" si="239"/>
        <v>0.75878126977237104</v>
      </c>
      <c r="HX16" s="153">
        <f t="shared" si="239"/>
        <v>0.80172026561642307</v>
      </c>
      <c r="HY16" s="153">
        <f t="shared" si="239"/>
        <v>0.82422013444736808</v>
      </c>
      <c r="HZ16" s="153">
        <f t="shared" si="239"/>
        <v>0.83630106249006619</v>
      </c>
      <c r="IA16" s="153">
        <f t="shared" si="239"/>
        <v>0.87625841768143031</v>
      </c>
      <c r="IB16" s="153">
        <f t="shared" si="239"/>
        <v>0.97330626687184929</v>
      </c>
      <c r="IC16" s="153">
        <f t="shared" si="239"/>
        <v>1.1003106087358399</v>
      </c>
      <c r="ID16" s="153">
        <f t="shared" si="239"/>
        <v>1.2721358269673577</v>
      </c>
      <c r="IE16" s="153">
        <f t="shared" si="239"/>
        <v>1.417396418958591</v>
      </c>
      <c r="IF16" s="153">
        <f t="shared" si="239"/>
        <v>1.5647424863998767</v>
      </c>
      <c r="IG16" s="153">
        <f t="shared" si="239"/>
        <v>1.7215175763039761</v>
      </c>
      <c r="IH16" s="153">
        <f t="shared" si="239"/>
        <v>1.8093918380269916</v>
      </c>
      <c r="II16" s="153">
        <f t="shared" si="239"/>
        <v>1.8484835611906325</v>
      </c>
      <c r="IJ16" s="153">
        <f t="shared" si="239"/>
        <v>1.9516698103090726</v>
      </c>
      <c r="IK16" s="153">
        <f t="shared" si="239"/>
        <v>2.0944925430659627</v>
      </c>
      <c r="IL16" s="153">
        <f t="shared" si="239"/>
        <v>2.3271611553265612</v>
      </c>
      <c r="IM16" s="153">
        <f t="shared" si="239"/>
        <v>2.6506351565388653</v>
      </c>
      <c r="IN16" s="153">
        <f t="shared" si="239"/>
        <v>2.9631667637471097</v>
      </c>
      <c r="IO16" s="153">
        <f t="shared" ref="IO16:JG16" si="240">IO13/IC13-1</f>
        <v>2.888052592232047</v>
      </c>
      <c r="IP16" s="153">
        <f t="shared" si="240"/>
        <v>2.7047191514951257</v>
      </c>
      <c r="IQ16" s="153">
        <f t="shared" si="240"/>
        <v>2.6282989358140609</v>
      </c>
      <c r="IR16" s="153">
        <f t="shared" si="240"/>
        <v>2.5175609072524106</v>
      </c>
      <c r="IS16" s="153">
        <f t="shared" si="240"/>
        <v>2.533391514395761</v>
      </c>
      <c r="IT16" s="153">
        <f t="shared" si="240"/>
        <v>2.7414292852525488</v>
      </c>
      <c r="IU16" s="153">
        <f t="shared" si="240"/>
        <v>3.0255451413147281</v>
      </c>
      <c r="IV16" s="153">
        <f t="shared" si="240"/>
        <v>3.1736792771496773</v>
      </c>
      <c r="IW16" s="153">
        <f t="shared" si="240"/>
        <v>3.1699021918309906</v>
      </c>
      <c r="IX16" s="153">
        <f t="shared" si="240"/>
        <v>2.9475560085253165</v>
      </c>
      <c r="IY16" s="153">
        <f t="shared" si="240"/>
        <v>2.7210295877829358</v>
      </c>
      <c r="IZ16" s="153">
        <f t="shared" si="240"/>
        <v>2.5056344186914741</v>
      </c>
      <c r="JA16" s="153">
        <f t="shared" si="240"/>
        <v>2.6668871518419563</v>
      </c>
      <c r="JB16" s="153">
        <f t="shared" si="240"/>
        <v>3.0743190576021737</v>
      </c>
      <c r="JC16" s="153">
        <f t="shared" si="240"/>
        <v>3.704868435564415</v>
      </c>
      <c r="JD16" s="153">
        <f t="shared" si="240"/>
        <v>4.7460383949161695</v>
      </c>
      <c r="JE16" s="153">
        <f t="shared" si="240"/>
        <v>6.1207626345600925</v>
      </c>
      <c r="JF16" s="153">
        <f t="shared" si="240"/>
        <v>8.6263307205695092</v>
      </c>
      <c r="JG16" s="153">
        <f t="shared" si="240"/>
        <v>12.588187921892334</v>
      </c>
      <c r="JH16" s="153">
        <f t="shared" ref="JH16:JM16" si="241">JH13/IV13-1</f>
        <v>16.446413418791668</v>
      </c>
      <c r="JI16" s="153">
        <f t="shared" si="241"/>
        <v>21.266301183946972</v>
      </c>
      <c r="JJ16" s="153">
        <f t="shared" si="241"/>
        <v>31.032222755853532</v>
      </c>
      <c r="JK16" s="153">
        <f t="shared" si="241"/>
        <v>59.307756898442229</v>
      </c>
      <c r="JL16" s="153">
        <f t="shared" si="241"/>
        <v>104.63255371258761</v>
      </c>
      <c r="JM16" s="153">
        <f t="shared" si="241"/>
        <v>167.52898191260675</v>
      </c>
      <c r="JN16" s="153">
        <f t="shared" ref="JN16" si="242">JN13/JB13-1</f>
        <v>248.25294803881337</v>
      </c>
      <c r="JO16" s="153">
        <f t="shared" ref="JO16:JT16" si="243">JO13/JC13-1</f>
        <v>449.078479527659</v>
      </c>
      <c r="JP16" s="153">
        <f t="shared" si="243"/>
        <v>640.84808187378803</v>
      </c>
      <c r="JQ16" s="153">
        <f t="shared" si="243"/>
        <v>1034.8676202041179</v>
      </c>
      <c r="JR16" s="153">
        <f t="shared" si="243"/>
        <v>1299.8260474799783</v>
      </c>
      <c r="JS16" s="153">
        <f t="shared" si="243"/>
        <v>2323.2470221841058</v>
      </c>
      <c r="JT16" s="153">
        <f t="shared" si="243"/>
        <v>3442.8048483501884</v>
      </c>
      <c r="JU16" s="153">
        <f t="shared" ref="JU16" si="244">JU13/JI13-1</f>
        <v>3293.7118066544026</v>
      </c>
      <c r="JV16" s="153">
        <f t="shared" ref="JV16" si="245">JV13/JJ13-1</f>
        <v>2828.476506613345</v>
      </c>
      <c r="JW16" s="153">
        <f t="shared" ref="JW16" si="246">JW13/JK13-1</f>
        <v>1875.899537197155</v>
      </c>
      <c r="JX16" s="153">
        <f t="shared" ref="JX16" si="247">JX13/JL13-1</f>
        <v>1164.0708362571052</v>
      </c>
      <c r="JY16" s="153">
        <f t="shared" ref="JY16" si="248">JY13/JM13-1</f>
        <v>765.8658095319646</v>
      </c>
      <c r="JZ16" s="153">
        <f t="shared" ref="JZ16" si="249">JZ13/JN13-1</f>
        <v>585.47805660796837</v>
      </c>
      <c r="KA16" s="153">
        <f t="shared" ref="KA16" si="250">KA13/JO13-1</f>
        <v>391.01563555438196</v>
      </c>
      <c r="KB16" s="153">
        <f t="shared" ref="KB16" si="251">KB13/JP13-1</f>
        <v>254.50833024437662</v>
      </c>
      <c r="KC16" s="153">
        <f t="shared" ref="KC16" si="252">KC13/JQ13-1</f>
        <v>142.89514834999167</v>
      </c>
      <c r="KD16" s="153">
        <f t="shared" ref="KD16:KE16" si="253">KD13/JR13-1</f>
        <v>95.838341903909409</v>
      </c>
      <c r="KE16" s="153">
        <f t="shared" si="253"/>
        <v>51.957447932616674</v>
      </c>
      <c r="KF16" s="153">
        <f t="shared" ref="KF16" si="254">KF13/JT13-1</f>
        <v>29.084968088585406</v>
      </c>
      <c r="KG16" s="153">
        <f t="shared" ref="KG16" si="255">KG13/JU13-1</f>
        <v>24.286549587809546</v>
      </c>
      <c r="KH16" s="153">
        <f t="shared" ref="KH16" si="256">KH13/JV13-1</f>
        <v>23.095927297800571</v>
      </c>
      <c r="KI16" s="153">
        <f t="shared" ref="KI16" si="257">KI13/JW13-1</f>
        <v>22.940469702330894</v>
      </c>
      <c r="KJ16" s="153">
        <f t="shared" ref="KJ16" si="258">KJ13/JX13-1</f>
        <v>23.528687631135092</v>
      </c>
      <c r="KK16" s="153">
        <f t="shared" ref="KK16" si="259">KK13/JY13-1</f>
        <v>23.569774210081714</v>
      </c>
      <c r="KL16" s="153">
        <f t="shared" ref="KL16" si="260">KL13/JZ13-1</f>
        <v>21.762636285268869</v>
      </c>
      <c r="KM16" s="153">
        <f t="shared" ref="KM16" si="261">KM13/KA13-1</f>
        <v>18.128391464427647</v>
      </c>
      <c r="KN16" s="153">
        <f t="shared" ref="KN16" si="262">KN13/KB13-1</f>
        <v>19.360971338562869</v>
      </c>
      <c r="KO16" s="153">
        <f t="shared" ref="KO16" si="263">KO13/KC13-1</f>
        <v>21.677295046927615</v>
      </c>
      <c r="KP16" s="153">
        <f t="shared" ref="KP16" si="264">KP13/KD13-1</f>
        <v>29.610037040529669</v>
      </c>
      <c r="KQ16" s="153">
        <f t="shared" ref="KQ16" si="265">KQ13/KE13-1</f>
        <v>26.66603841024445</v>
      </c>
      <c r="KR16" s="153">
        <f t="shared" ref="KR16" si="266">KR13/KF13-1</f>
        <v>29.391756480219275</v>
      </c>
      <c r="KS16" s="153">
        <f t="shared" ref="KS16" si="267">KS13/KG13-1</f>
        <v>30.142832545043763</v>
      </c>
      <c r="KT16" s="153">
        <f t="shared" ref="KT16" si="268">KT13/KH13-1</f>
        <v>29.434485765587866</v>
      </c>
      <c r="KU16" s="153">
        <f t="shared" ref="KU16" si="269">KU13/KI13-1</f>
        <v>27.216676918311979</v>
      </c>
      <c r="KV16" s="153">
        <f t="shared" ref="KV16" si="270">KV13/KJ13-1</f>
        <v>25.096478972411639</v>
      </c>
      <c r="KW16" s="153">
        <f t="shared" ref="KW16" si="271">KW13/KK13-1</f>
        <v>24.463704816726079</v>
      </c>
      <c r="KX16" s="153">
        <f t="shared" ref="KX16:KY16" si="272">KX13/KL13-1</f>
        <v>23.463126199228423</v>
      </c>
      <c r="KY16" s="153">
        <f t="shared" si="272"/>
        <v>19.484760093333573</v>
      </c>
    </row>
    <row r="17" spans="2:311" outlineLevel="1" x14ac:dyDescent="0.25">
      <c r="B17" s="151" t="s">
        <v>1287</v>
      </c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  <c r="BF17" s="151"/>
      <c r="BG17" s="151"/>
      <c r="BH17" s="151"/>
      <c r="BI17" s="151"/>
      <c r="BJ17" s="151"/>
      <c r="BK17" s="151"/>
      <c r="BL17" s="151"/>
      <c r="BM17" s="151"/>
      <c r="BN17" s="151"/>
      <c r="BO17" s="151"/>
      <c r="BP17" s="151"/>
      <c r="BQ17" s="151"/>
      <c r="BR17" s="152"/>
      <c r="BS17" s="152"/>
      <c r="BT17" s="152"/>
      <c r="BU17" s="152"/>
      <c r="BV17" s="152"/>
      <c r="BW17" s="152"/>
      <c r="BX17" s="152"/>
      <c r="BY17" s="152"/>
      <c r="BZ17" s="152"/>
      <c r="CA17" s="152"/>
      <c r="CB17" s="152"/>
      <c r="CC17" s="152"/>
      <c r="CD17" s="152"/>
      <c r="CE17" s="152"/>
      <c r="CF17" s="152"/>
      <c r="CG17" s="152"/>
      <c r="CH17" s="152"/>
      <c r="CI17" s="152"/>
      <c r="CJ17" s="152"/>
      <c r="CK17" s="153" t="e">
        <f>CK13/BY13</f>
        <v>#DIV/0!</v>
      </c>
      <c r="CL17" s="153" t="e">
        <f t="shared" ref="CL17:CV17" si="273">CL13/BZ13</f>
        <v>#DIV/0!</v>
      </c>
      <c r="CM17" s="153" t="e">
        <f t="shared" si="273"/>
        <v>#DIV/0!</v>
      </c>
      <c r="CN17" s="153" t="e">
        <f t="shared" si="273"/>
        <v>#DIV/0!</v>
      </c>
      <c r="CO17" s="153" t="e">
        <f t="shared" si="273"/>
        <v>#DIV/0!</v>
      </c>
      <c r="CP17" s="153" t="e">
        <f t="shared" si="273"/>
        <v>#DIV/0!</v>
      </c>
      <c r="CQ17" s="153" t="e">
        <f t="shared" si="273"/>
        <v>#DIV/0!</v>
      </c>
      <c r="CR17" s="153" t="e">
        <f t="shared" si="273"/>
        <v>#DIV/0!</v>
      </c>
      <c r="CS17" s="153" t="e">
        <f t="shared" si="273"/>
        <v>#DIV/0!</v>
      </c>
      <c r="CT17" s="153" t="e">
        <f t="shared" si="273"/>
        <v>#DIV/0!</v>
      </c>
      <c r="CU17" s="153" t="e">
        <f t="shared" si="273"/>
        <v>#DIV/0!</v>
      </c>
      <c r="CV17" s="153" t="e">
        <f t="shared" si="273"/>
        <v>#DIV/0!</v>
      </c>
      <c r="CW17" s="153">
        <f>CW15/CK15</f>
        <v>1.5590200445434299</v>
      </c>
      <c r="CX17" s="153">
        <f t="shared" ref="CX17:FI17" si="274">CX15/CL15</f>
        <v>1.5418502202643172</v>
      </c>
      <c r="CY17" s="153">
        <f t="shared" si="274"/>
        <v>1.3127753303964758</v>
      </c>
      <c r="CZ17" s="153">
        <f t="shared" si="274"/>
        <v>1.1507936507936507</v>
      </c>
      <c r="DA17" s="153">
        <f t="shared" si="274"/>
        <v>1.074074074074074</v>
      </c>
      <c r="DB17" s="153">
        <f t="shared" si="274"/>
        <v>1.0518518518518518</v>
      </c>
      <c r="DC17" s="153">
        <f t="shared" si="274"/>
        <v>1.0290135396518376</v>
      </c>
      <c r="DD17" s="153">
        <f t="shared" si="274"/>
        <v>0.98762088974854922</v>
      </c>
      <c r="DE17" s="153">
        <f t="shared" si="274"/>
        <v>0.93315907393577291</v>
      </c>
      <c r="DF17" s="153">
        <f t="shared" si="274"/>
        <v>0.96750369276218606</v>
      </c>
      <c r="DG17" s="153">
        <f t="shared" si="274"/>
        <v>0.98596750369276209</v>
      </c>
      <c r="DH17" s="153">
        <f t="shared" si="274"/>
        <v>0.88853503184713378</v>
      </c>
      <c r="DI17" s="153">
        <f t="shared" si="274"/>
        <v>0.79828571428571438</v>
      </c>
      <c r="DJ17" s="153">
        <f t="shared" si="274"/>
        <v>0.79828571428571438</v>
      </c>
      <c r="DK17" s="153">
        <f t="shared" si="274"/>
        <v>0.87046979865771834</v>
      </c>
      <c r="DL17" s="153">
        <f t="shared" si="274"/>
        <v>0.87931034482758641</v>
      </c>
      <c r="DM17" s="153">
        <f t="shared" si="274"/>
        <v>0.87931034482758641</v>
      </c>
      <c r="DN17" s="153">
        <f t="shared" si="274"/>
        <v>0.90633802816901443</v>
      </c>
      <c r="DO17" s="153">
        <f t="shared" si="274"/>
        <v>0.96766917293233112</v>
      </c>
      <c r="DP17" s="153">
        <f t="shared" si="274"/>
        <v>1.0634547591069334</v>
      </c>
      <c r="DQ17" s="153">
        <f t="shared" si="274"/>
        <v>1.1204481792717091</v>
      </c>
      <c r="DR17" s="153">
        <f t="shared" si="274"/>
        <v>1.0267175572519089</v>
      </c>
      <c r="DS17" s="153">
        <f t="shared" si="274"/>
        <v>1.0003745318352064</v>
      </c>
      <c r="DT17" s="153">
        <f t="shared" si="274"/>
        <v>0.93297491039426561</v>
      </c>
      <c r="DU17" s="153">
        <f t="shared" si="274"/>
        <v>0.91589119541875474</v>
      </c>
      <c r="DV17" s="153">
        <f t="shared" si="274"/>
        <v>0.92054402290622794</v>
      </c>
      <c r="DW17" s="153">
        <f t="shared" si="274"/>
        <v>0.99884348496530484</v>
      </c>
      <c r="DX17" s="153">
        <f t="shared" si="274"/>
        <v>1.0219607843137255</v>
      </c>
      <c r="DY17" s="153">
        <f t="shared" si="274"/>
        <v>1.0364705882352943</v>
      </c>
      <c r="DZ17" s="153">
        <f t="shared" si="274"/>
        <v>1.0314685314685315</v>
      </c>
      <c r="EA17" s="153">
        <f t="shared" si="274"/>
        <v>1.0485625485625487</v>
      </c>
      <c r="EB17" s="153">
        <f t="shared" si="274"/>
        <v>1.0957642725598529</v>
      </c>
      <c r="EC17" s="153">
        <f t="shared" si="274"/>
        <v>1.25</v>
      </c>
      <c r="ED17" s="153">
        <f t="shared" si="274"/>
        <v>1.2394052044609667</v>
      </c>
      <c r="EE17" s="153">
        <f t="shared" si="274"/>
        <v>1.589994384125796</v>
      </c>
      <c r="EF17" s="153">
        <f t="shared" si="274"/>
        <v>1.5629401972083494</v>
      </c>
      <c r="EG17" s="153">
        <f t="shared" si="274"/>
        <v>1.426338413442751</v>
      </c>
      <c r="EH17" s="153">
        <f t="shared" si="274"/>
        <v>1.4754136858475895</v>
      </c>
      <c r="EI17" s="153">
        <f t="shared" si="274"/>
        <v>1.5736095029804023</v>
      </c>
      <c r="EJ17" s="153">
        <f t="shared" si="274"/>
        <v>1.5675364543361481</v>
      </c>
      <c r="EK17" s="153">
        <f t="shared" si="274"/>
        <v>1.6485764283011737</v>
      </c>
      <c r="EL17" s="153">
        <f t="shared" si="274"/>
        <v>1.8455743879472699</v>
      </c>
      <c r="EM17" s="153">
        <f t="shared" si="274"/>
        <v>1.8447573175250094</v>
      </c>
      <c r="EN17" s="153">
        <f t="shared" si="274"/>
        <v>2.3346405228758176</v>
      </c>
      <c r="EO17" s="153">
        <f t="shared" si="274"/>
        <v>1.738131868131868</v>
      </c>
      <c r="EP17" s="153">
        <f t="shared" si="274"/>
        <v>1.6819136172765445</v>
      </c>
      <c r="EQ17" s="153">
        <f t="shared" si="274"/>
        <v>1.2338484179543783</v>
      </c>
      <c r="ER17" s="153">
        <f t="shared" si="274"/>
        <v>1.1282261368291686</v>
      </c>
      <c r="ES17" s="153">
        <f t="shared" si="274"/>
        <v>1.0904109589041098</v>
      </c>
      <c r="ET17" s="153">
        <f t="shared" si="274"/>
        <v>0.89597139637669176</v>
      </c>
      <c r="EU17" s="153">
        <f t="shared" si="274"/>
        <v>0.82654312576645339</v>
      </c>
      <c r="EV17" s="153">
        <f t="shared" si="274"/>
        <v>0.84455324357405148</v>
      </c>
      <c r="EW17" s="153">
        <f t="shared" si="274"/>
        <v>0.7527791723445455</v>
      </c>
      <c r="EX17" s="153">
        <f t="shared" si="274"/>
        <v>0.83852040816326523</v>
      </c>
      <c r="EY17" s="153">
        <f t="shared" si="274"/>
        <v>0.88371158867242439</v>
      </c>
      <c r="EZ17" s="153">
        <f t="shared" si="274"/>
        <v>0.74868021116621342</v>
      </c>
      <c r="FA17" s="153">
        <f t="shared" si="274"/>
        <v>0.83505089460706849</v>
      </c>
      <c r="FB17" s="153">
        <f t="shared" si="274"/>
        <v>1.0164957646009809</v>
      </c>
      <c r="FC17" s="153">
        <f t="shared" si="274"/>
        <v>1.1221374045801524</v>
      </c>
      <c r="FD17" s="153">
        <f t="shared" si="274"/>
        <v>1.2396514161220042</v>
      </c>
      <c r="FE17" s="153">
        <f t="shared" si="274"/>
        <v>1.557788944723618</v>
      </c>
      <c r="FF17" s="153">
        <f t="shared" si="274"/>
        <v>1.9705882352941173</v>
      </c>
      <c r="FG17" s="153">
        <f t="shared" si="274"/>
        <v>1.928783382789317</v>
      </c>
      <c r="FH17" s="153">
        <f t="shared" si="274"/>
        <v>1.88695652173913</v>
      </c>
      <c r="FI17" s="153">
        <f t="shared" si="274"/>
        <v>2.0792682926829267</v>
      </c>
      <c r="FJ17" s="153">
        <f t="shared" ref="FJ17:HU17" si="275">FJ15/EX15</f>
        <v>1.5722543352601153</v>
      </c>
      <c r="FK17" s="153">
        <f t="shared" si="275"/>
        <v>1.2477272727272724</v>
      </c>
      <c r="FL17" s="153">
        <f t="shared" si="275"/>
        <v>1.0153846153846153</v>
      </c>
      <c r="FM17" s="153">
        <f t="shared" si="275"/>
        <v>1.0866141732283463</v>
      </c>
      <c r="FN17" s="153">
        <f t="shared" si="275"/>
        <v>1.0587719298245615</v>
      </c>
      <c r="FO17" s="153">
        <f t="shared" si="275"/>
        <v>1.0629251700680273</v>
      </c>
      <c r="FP17" s="153">
        <f t="shared" si="275"/>
        <v>1.1687170474516697</v>
      </c>
      <c r="FQ17" s="153">
        <f t="shared" si="275"/>
        <v>1.1177419354838711</v>
      </c>
      <c r="FR17" s="153">
        <f t="shared" si="275"/>
        <v>1.1402985074626866</v>
      </c>
      <c r="FS17" s="153">
        <f t="shared" si="275"/>
        <v>1.1753846153846155</v>
      </c>
      <c r="FT17" s="153">
        <f t="shared" si="275"/>
        <v>1.2242703533026116</v>
      </c>
      <c r="FU17" s="153">
        <f t="shared" si="275"/>
        <v>1.2287390029325518</v>
      </c>
      <c r="FV17" s="153">
        <f t="shared" si="275"/>
        <v>1.2863777089783286</v>
      </c>
      <c r="FW17" s="153">
        <f t="shared" si="275"/>
        <v>1.4899817850637525</v>
      </c>
      <c r="FX17" s="153">
        <f t="shared" si="275"/>
        <v>1.5132575757575761</v>
      </c>
      <c r="FY17" s="153">
        <f t="shared" si="275"/>
        <v>1.5634057971014501</v>
      </c>
      <c r="FZ17" s="153">
        <f t="shared" si="275"/>
        <v>1.5492957746478877</v>
      </c>
      <c r="GA17" s="153">
        <f t="shared" si="275"/>
        <v>1.3824000000000005</v>
      </c>
      <c r="GB17" s="153">
        <f t="shared" si="275"/>
        <v>1.3308270676691729</v>
      </c>
      <c r="GC17" s="153">
        <f t="shared" si="275"/>
        <v>1.2106782106782108</v>
      </c>
      <c r="GD17" s="153">
        <f t="shared" si="275"/>
        <v>1.0510471204188483</v>
      </c>
      <c r="GE17" s="153">
        <f t="shared" si="275"/>
        <v>1.1060209424083771</v>
      </c>
      <c r="GF17" s="153">
        <f t="shared" si="275"/>
        <v>1.0338770388958596</v>
      </c>
      <c r="GG17" s="153">
        <f t="shared" si="275"/>
        <v>0.98687350835322174</v>
      </c>
      <c r="GH17" s="153">
        <f t="shared" si="275"/>
        <v>1.0385078219013235</v>
      </c>
      <c r="GI17" s="153">
        <f t="shared" si="275"/>
        <v>1.0904645476772614</v>
      </c>
      <c r="GJ17" s="153">
        <f t="shared" si="275"/>
        <v>1.0775969962453062</v>
      </c>
      <c r="GK17" s="153">
        <f t="shared" si="275"/>
        <v>1.0753186558516796</v>
      </c>
      <c r="GL17" s="153">
        <f t="shared" si="275"/>
        <v>1.0117647058823529</v>
      </c>
      <c r="GM17" s="153">
        <f t="shared" si="275"/>
        <v>1.0150462962962961</v>
      </c>
      <c r="GN17" s="153">
        <f t="shared" si="275"/>
        <v>1.006779661016949</v>
      </c>
      <c r="GO17" s="153">
        <f t="shared" si="275"/>
        <v>1.1179976162097736</v>
      </c>
      <c r="GP17" s="153">
        <f t="shared" si="275"/>
        <v>1.1556662515566625</v>
      </c>
      <c r="GQ17" s="153">
        <f t="shared" si="275"/>
        <v>1.1313609467455621</v>
      </c>
      <c r="GR17" s="153">
        <f t="shared" si="275"/>
        <v>1.1371359223300967</v>
      </c>
      <c r="GS17" s="153">
        <f t="shared" si="275"/>
        <v>1.139056831922612</v>
      </c>
      <c r="GT17" s="153">
        <f t="shared" si="275"/>
        <v>1.3371958285052141</v>
      </c>
      <c r="GU17" s="153">
        <f t="shared" si="275"/>
        <v>1.3542600896860986</v>
      </c>
      <c r="GV17" s="153">
        <f t="shared" si="275"/>
        <v>1.6341463414634145</v>
      </c>
      <c r="GW17" s="153">
        <f t="shared" si="275"/>
        <v>1.7780172413793103</v>
      </c>
      <c r="GX17" s="153">
        <f t="shared" si="275"/>
        <v>1.8424947145877375</v>
      </c>
      <c r="GY17" s="153">
        <f t="shared" si="275"/>
        <v>2.131128848346636</v>
      </c>
      <c r="GZ17" s="153">
        <f t="shared" si="275"/>
        <v>2.4511784511784507</v>
      </c>
      <c r="HA17" s="153">
        <f t="shared" si="275"/>
        <v>2.3283582089552235</v>
      </c>
      <c r="HB17" s="153">
        <f t="shared" si="275"/>
        <v>2.7316810344827589</v>
      </c>
      <c r="HC17" s="153">
        <f t="shared" si="275"/>
        <v>2.9738493723849375</v>
      </c>
      <c r="HD17" s="153">
        <f t="shared" si="275"/>
        <v>3.3778014941302028</v>
      </c>
      <c r="HE17" s="153">
        <f t="shared" si="275"/>
        <v>3.3566878980891719</v>
      </c>
      <c r="HF17" s="153">
        <f t="shared" si="275"/>
        <v>3.2374350086655115</v>
      </c>
      <c r="HG17" s="153">
        <f t="shared" si="275"/>
        <v>3.5157284768211925</v>
      </c>
      <c r="HH17" s="153">
        <f t="shared" si="275"/>
        <v>4.0305614783226726</v>
      </c>
      <c r="HI17" s="153">
        <f t="shared" si="275"/>
        <v>3.7690909090909095</v>
      </c>
      <c r="HJ17" s="153">
        <f t="shared" si="275"/>
        <v>3.6775674125071709</v>
      </c>
      <c r="HK17" s="153">
        <f t="shared" si="275"/>
        <v>4.2739432851792394</v>
      </c>
      <c r="HL17" s="153">
        <f t="shared" si="275"/>
        <v>3.937728937728938</v>
      </c>
      <c r="HM17" s="153">
        <f t="shared" si="275"/>
        <v>3.2065018315018317</v>
      </c>
      <c r="HN17" s="153">
        <f t="shared" si="275"/>
        <v>2.7408284023668639</v>
      </c>
      <c r="HO17" s="153">
        <f t="shared" si="275"/>
        <v>2.4783679212099892</v>
      </c>
      <c r="HP17" s="153">
        <f t="shared" si="275"/>
        <v>2.2865718799368091</v>
      </c>
      <c r="HQ17" s="153">
        <f t="shared" si="275"/>
        <v>2.445604048070841</v>
      </c>
      <c r="HR17" s="153">
        <f t="shared" si="275"/>
        <v>2.3506423982869378</v>
      </c>
      <c r="HS17" s="153">
        <f t="shared" si="275"/>
        <v>2.3684954085236636</v>
      </c>
      <c r="HT17" s="153">
        <f t="shared" si="275"/>
        <v>1.8084993828248987</v>
      </c>
      <c r="HU17" s="153">
        <f t="shared" si="275"/>
        <v>2.4708152436082975</v>
      </c>
      <c r="HV17" s="153">
        <f t="shared" ref="HV17:JM17" si="276">HV15/HJ15</f>
        <v>2.7026521060842446</v>
      </c>
      <c r="HW17" s="153">
        <f t="shared" si="276"/>
        <v>2.3766900350525795</v>
      </c>
      <c r="HX17" s="153">
        <f t="shared" si="276"/>
        <v>2.5827906976744188</v>
      </c>
      <c r="HY17" s="153">
        <f t="shared" si="276"/>
        <v>3.606882764529487</v>
      </c>
      <c r="HZ17" s="153">
        <f t="shared" si="276"/>
        <v>4.0187104202648243</v>
      </c>
      <c r="IA17" s="153">
        <f t="shared" si="276"/>
        <v>5.7103321033210337</v>
      </c>
      <c r="IB17" s="153">
        <f t="shared" si="276"/>
        <v>6.6935194141218739</v>
      </c>
      <c r="IC17" s="153">
        <f t="shared" si="276"/>
        <v>8.7656795551532394</v>
      </c>
      <c r="ID17" s="153">
        <f t="shared" si="276"/>
        <v>7.9520610339330453</v>
      </c>
      <c r="IE17" s="153">
        <f t="shared" si="276"/>
        <v>8.182721940550751</v>
      </c>
      <c r="IF17" s="153">
        <f t="shared" si="276"/>
        <v>7.663026521060841</v>
      </c>
      <c r="IG17" s="153">
        <f t="shared" si="276"/>
        <v>5.8164128595600673</v>
      </c>
      <c r="IH17" s="153">
        <f t="shared" si="276"/>
        <v>4.8102632186561989</v>
      </c>
      <c r="II17" s="153">
        <f t="shared" si="276"/>
        <v>5.1837239926257581</v>
      </c>
      <c r="IJ17" s="153">
        <f t="shared" si="276"/>
        <v>4.9057266342517574</v>
      </c>
      <c r="IK17" s="153">
        <f t="shared" si="276"/>
        <v>4.6421077635694221</v>
      </c>
      <c r="IL17" s="153">
        <f t="shared" si="276"/>
        <v>3.9946278919848166</v>
      </c>
      <c r="IM17" s="153">
        <f t="shared" si="276"/>
        <v>2.5289921709954024</v>
      </c>
      <c r="IN17" s="153">
        <f t="shared" si="276"/>
        <v>2.1544559360871993</v>
      </c>
      <c r="IO17" s="153">
        <f t="shared" si="276"/>
        <v>1.4837205871505497</v>
      </c>
      <c r="IP17" s="153">
        <f t="shared" si="276"/>
        <v>1.4732583947877138</v>
      </c>
      <c r="IQ17" s="153">
        <f t="shared" si="276"/>
        <v>1.3100959786174218</v>
      </c>
      <c r="IR17" s="153">
        <f t="shared" si="276"/>
        <v>1.9100799063517915</v>
      </c>
      <c r="IS17" s="153">
        <f t="shared" si="276"/>
        <v>5.077997202797202</v>
      </c>
      <c r="IT17" s="153">
        <f t="shared" si="276"/>
        <v>3.7976791907167615</v>
      </c>
      <c r="IU17" s="153">
        <f t="shared" si="276"/>
        <v>3.6021765417170486</v>
      </c>
      <c r="IV17" s="153">
        <f t="shared" si="276"/>
        <v>3.9728998036084628</v>
      </c>
      <c r="IW17" s="153">
        <f t="shared" si="276"/>
        <v>3.2329623470214481</v>
      </c>
      <c r="IX17" s="153">
        <f t="shared" si="276"/>
        <v>3.8400993383420881</v>
      </c>
      <c r="IY17" s="153">
        <f t="shared" si="276"/>
        <v>6.0036657035595651</v>
      </c>
      <c r="IZ17" s="153">
        <f t="shared" si="276"/>
        <v>7.455588133839254</v>
      </c>
      <c r="JA17" s="153">
        <f t="shared" si="276"/>
        <v>11.12210909380158</v>
      </c>
      <c r="JB17" s="153">
        <f t="shared" si="276"/>
        <v>17.23365893959275</v>
      </c>
      <c r="JC17" s="153">
        <f t="shared" si="276"/>
        <v>27.028682975684855</v>
      </c>
      <c r="JD17" s="153">
        <f t="shared" si="276"/>
        <v>27.441842029883365</v>
      </c>
      <c r="JE17" s="153">
        <f t="shared" si="276"/>
        <v>21.415350140796665</v>
      </c>
      <c r="JF17" s="153">
        <f t="shared" si="276"/>
        <v>35.204766930407757</v>
      </c>
      <c r="JG17" s="153">
        <f t="shared" si="276"/>
        <v>66.510988685504429</v>
      </c>
      <c r="JH17" s="153">
        <f t="shared" si="276"/>
        <v>49.584193979824967</v>
      </c>
      <c r="JI17" s="153">
        <f t="shared" si="276"/>
        <v>79.138759262532304</v>
      </c>
      <c r="JJ17" s="153">
        <f t="shared" si="276"/>
        <v>179.30644826145127</v>
      </c>
      <c r="JK17" s="153">
        <f t="shared" si="276"/>
        <v>296.61301332303157</v>
      </c>
      <c r="JL17" s="153">
        <f t="shared" si="276"/>
        <v>449.81653911154814</v>
      </c>
      <c r="JM17" s="153">
        <f t="shared" si="276"/>
        <v>320.49133064245768</v>
      </c>
      <c r="JN17" s="153">
        <f t="shared" ref="JN17" si="277">JN15/JB15</f>
        <v>490.67021603589228</v>
      </c>
      <c r="JO17" s="153">
        <f t="shared" ref="JO17:JT17" si="278">JO15/JC15</f>
        <v>336.2369798233795</v>
      </c>
      <c r="JP17" s="153">
        <f t="shared" si="278"/>
        <v>577.74184018544042</v>
      </c>
      <c r="JQ17" s="153">
        <f t="shared" si="278"/>
        <v>417.88113532383221</v>
      </c>
      <c r="JR17" s="153">
        <f t="shared" si="278"/>
        <v>655.2184152636089</v>
      </c>
      <c r="JS17" s="153">
        <f t="shared" si="278"/>
        <v>1149.3662030013129</v>
      </c>
      <c r="JT17" s="153">
        <f t="shared" si="278"/>
        <v>1734.4075572651475</v>
      </c>
      <c r="JU17" s="153">
        <f t="shared" ref="JU17" si="279">JU15/JI15</f>
        <v>1226.0466666666662</v>
      </c>
      <c r="JV17" s="153">
        <f t="shared" ref="JV17" si="280">JV15/JJ15</f>
        <v>797.39583333333303</v>
      </c>
      <c r="JW17" s="153">
        <f t="shared" ref="JW17" si="281">JW15/JK15</f>
        <v>350.27593818984536</v>
      </c>
      <c r="JX17" s="153">
        <f t="shared" ref="JX17" si="282">JX15/JL15</f>
        <v>225.11428571428561</v>
      </c>
      <c r="JY17" s="153">
        <f t="shared" ref="JY17" si="283">JY15/JM15</f>
        <v>351.71548117154805</v>
      </c>
      <c r="JZ17" s="153">
        <f t="shared" ref="JZ17" si="284">JZ15/JN15</f>
        <v>298.27586206896547</v>
      </c>
      <c r="KA17" s="153">
        <f t="shared" ref="KA17" si="285">KA15/JO15</f>
        <v>217.33673469387753</v>
      </c>
      <c r="KB17" s="153">
        <f t="shared" ref="KB17" si="286">KB15/JP15</f>
        <v>104.00974789915965</v>
      </c>
      <c r="KC17" s="153">
        <f t="shared" ref="KC17" si="287">KC15/JQ15</f>
        <v>102.41043949279822</v>
      </c>
      <c r="KD17" s="153">
        <f t="shared" ref="KD17:KE17" si="288">KD15/JR15</f>
        <v>74.935369863013705</v>
      </c>
      <c r="KE17" s="153">
        <f t="shared" si="288"/>
        <v>27.680811808118083</v>
      </c>
      <c r="KF17" s="153">
        <f t="shared" ref="KF17" si="289">KF15/JT15</f>
        <v>20.540424388933655</v>
      </c>
      <c r="KG17" s="153">
        <f t="shared" ref="KG17" si="290">KG15/JU15</f>
        <v>23.752222590765982</v>
      </c>
      <c r="KH17" s="153">
        <f t="shared" ref="KH17" si="291">KH15/JV15</f>
        <v>29.015666231221417</v>
      </c>
      <c r="KI17" s="153">
        <f t="shared" ref="KI17" si="292">KI15/JW15</f>
        <v>31.02599968489049</v>
      </c>
      <c r="KJ17" s="153">
        <f t="shared" ref="KJ17" si="293">KJ15/JX15</f>
        <v>26.288743495367424</v>
      </c>
      <c r="KK17" s="153">
        <f t="shared" ref="KK17" si="294">KK15/JY15</f>
        <v>21.256404155761746</v>
      </c>
      <c r="KL17" s="153">
        <f t="shared" ref="KL17" si="295">KL15/JZ15</f>
        <v>12.979614643545274</v>
      </c>
      <c r="KM17" s="153">
        <f t="shared" ref="KM17" si="296">KM15/KA15</f>
        <v>21.225257523827402</v>
      </c>
      <c r="KN17" s="153">
        <f t="shared" ref="KN17" si="297">KN15/KB15</f>
        <v>21.91188891474296</v>
      </c>
      <c r="KO17" s="153">
        <f t="shared" ref="KO17" si="298">KO15/KC15</f>
        <v>29.188193970284171</v>
      </c>
      <c r="KP17" s="153">
        <f t="shared" ref="KP17" si="299">KP15/KD15</f>
        <v>23.861538399665676</v>
      </c>
      <c r="KQ17" s="153">
        <f t="shared" ref="KQ17" si="300">KQ15/KE15</f>
        <v>24.663440911817627</v>
      </c>
      <c r="KR17" s="153">
        <f t="shared" ref="KR17" si="301">KR15/KF15</f>
        <v>24.518798122188507</v>
      </c>
      <c r="KS17" s="153">
        <f t="shared" ref="KS17" si="302">KS15/KG15</f>
        <v>24.778169955588108</v>
      </c>
      <c r="KT17" s="153">
        <f t="shared" ref="KT17" si="303">KT15/KH15</f>
        <v>16.325011759115238</v>
      </c>
      <c r="KU17" s="153">
        <f t="shared" ref="KU17" si="304">KU15/KI15</f>
        <v>15.845424803178433</v>
      </c>
      <c r="KV17" s="153">
        <f t="shared" ref="KV17" si="305">KV15/KJ15</f>
        <v>15.35578676304203</v>
      </c>
      <c r="KW17" s="153">
        <f t="shared" ref="KW17" si="306">KW15/KK15</f>
        <v>15.443181306012194</v>
      </c>
      <c r="KX17" s="153">
        <f t="shared" ref="KX17:KY17" si="307">KX15/KL15</f>
        <v>12.285587359457992</v>
      </c>
      <c r="KY17" s="153">
        <f t="shared" si="307"/>
        <v>11.17066933500408</v>
      </c>
    </row>
    <row r="18" spans="2:311" outlineLevel="1" x14ac:dyDescent="0.25">
      <c r="B18" s="151" t="s">
        <v>1289</v>
      </c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  <c r="BF18" s="151"/>
      <c r="BG18" s="151"/>
      <c r="BH18" s="151"/>
      <c r="BI18" s="151"/>
      <c r="BJ18" s="151"/>
      <c r="BK18" s="151"/>
      <c r="BL18" s="151"/>
      <c r="BM18" s="151"/>
      <c r="BN18" s="151"/>
      <c r="BO18" s="151"/>
      <c r="BP18" s="151"/>
      <c r="BQ18" s="151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2"/>
      <c r="CD18" s="152"/>
      <c r="CE18" s="152"/>
      <c r="CF18" s="152"/>
      <c r="CG18" s="152"/>
      <c r="CH18" s="152"/>
      <c r="CI18" s="152"/>
      <c r="CJ18" s="152"/>
      <c r="CK18" s="153"/>
      <c r="CL18" s="153"/>
      <c r="CM18" s="153"/>
      <c r="CN18" s="153"/>
      <c r="CO18" s="153"/>
      <c r="CP18" s="153"/>
      <c r="CQ18" s="153"/>
      <c r="CR18" s="153"/>
      <c r="CS18" s="153"/>
      <c r="CT18" s="153"/>
      <c r="CU18" s="153"/>
      <c r="CV18" s="153"/>
      <c r="CW18" s="153"/>
      <c r="CX18" s="153"/>
      <c r="CY18" s="153"/>
      <c r="CZ18" s="153"/>
      <c r="DA18" s="153"/>
      <c r="DB18" s="153"/>
      <c r="DC18" s="153"/>
      <c r="DD18" s="153"/>
      <c r="DE18" s="153"/>
      <c r="DF18" s="153"/>
      <c r="DG18" s="153"/>
      <c r="DH18" s="153"/>
      <c r="DI18" s="153"/>
      <c r="DJ18" s="153"/>
      <c r="DK18" s="153"/>
      <c r="DL18" s="153"/>
      <c r="DM18" s="153"/>
      <c r="DN18" s="153"/>
      <c r="DO18" s="153"/>
      <c r="DP18" s="153"/>
      <c r="DQ18" s="153"/>
      <c r="DR18" s="153"/>
      <c r="DS18" s="153"/>
      <c r="DT18" s="153"/>
      <c r="DU18" s="153"/>
      <c r="DV18" s="153"/>
      <c r="DW18" s="153"/>
      <c r="DX18" s="153"/>
      <c r="DY18" s="153"/>
      <c r="DZ18" s="153"/>
      <c r="EA18" s="153"/>
      <c r="EB18" s="153"/>
      <c r="EC18" s="153"/>
      <c r="ED18" s="153"/>
      <c r="EE18" s="153"/>
      <c r="EF18" s="153"/>
      <c r="EG18" s="153"/>
      <c r="EH18" s="153"/>
      <c r="EI18" s="153"/>
      <c r="EJ18" s="153"/>
      <c r="EK18" s="153"/>
      <c r="EL18" s="153"/>
      <c r="EM18" s="153"/>
      <c r="EN18" s="153"/>
      <c r="EO18" s="153"/>
      <c r="EP18" s="153"/>
      <c r="EQ18" s="153"/>
      <c r="ER18" s="153"/>
      <c r="ES18" s="153"/>
      <c r="ET18" s="153"/>
      <c r="EU18" s="153"/>
      <c r="EV18" s="153"/>
      <c r="EW18" s="153"/>
      <c r="EX18" s="153"/>
      <c r="EY18" s="153"/>
      <c r="EZ18" s="153"/>
      <c r="FA18" s="153"/>
      <c r="FB18" s="153"/>
      <c r="FC18" s="153"/>
      <c r="FD18" s="153"/>
      <c r="FE18" s="153"/>
      <c r="FF18" s="153"/>
      <c r="FG18" s="153"/>
      <c r="FH18" s="153"/>
      <c r="FI18" s="153"/>
      <c r="FJ18" s="153"/>
      <c r="FK18" s="153"/>
      <c r="FL18" s="153"/>
      <c r="FM18" s="153"/>
      <c r="FN18" s="153"/>
      <c r="FO18" s="153"/>
      <c r="FP18" s="153"/>
      <c r="FQ18" s="153"/>
      <c r="FR18" s="153"/>
      <c r="FS18" s="153"/>
      <c r="FT18" s="153"/>
      <c r="FU18" s="153"/>
      <c r="FV18" s="153"/>
      <c r="FW18" s="153"/>
      <c r="FX18" s="153"/>
      <c r="FY18" s="153"/>
      <c r="FZ18" s="153"/>
      <c r="GA18" s="153"/>
      <c r="GB18" s="153"/>
      <c r="GC18" s="153"/>
      <c r="GD18" s="153"/>
      <c r="GE18" s="153"/>
      <c r="GF18" s="153"/>
      <c r="GG18" s="153"/>
      <c r="GH18" s="153"/>
      <c r="GI18" s="153"/>
      <c r="GJ18" s="153"/>
      <c r="GK18" s="153"/>
      <c r="GL18" s="153"/>
      <c r="GM18" s="153"/>
      <c r="GN18" s="153"/>
      <c r="GO18" s="153"/>
      <c r="GP18" s="153"/>
      <c r="GQ18" s="153"/>
      <c r="GR18" s="153"/>
      <c r="GS18" s="153"/>
      <c r="GT18" s="153"/>
      <c r="GU18" s="153"/>
      <c r="GV18" s="153"/>
      <c r="GW18" s="153"/>
      <c r="GX18" s="153"/>
      <c r="GY18" s="153"/>
      <c r="GZ18" s="153"/>
      <c r="HA18" s="153"/>
      <c r="HB18" s="153"/>
      <c r="HC18" s="153"/>
      <c r="HD18" s="153"/>
      <c r="HE18" s="153"/>
      <c r="HF18" s="153"/>
      <c r="HG18" s="153"/>
      <c r="HH18" s="153"/>
      <c r="HI18" s="153"/>
      <c r="HJ18" s="153"/>
      <c r="HK18" s="153"/>
      <c r="HL18" s="153"/>
      <c r="HM18" s="153"/>
      <c r="HN18" s="153"/>
      <c r="HO18" s="153"/>
      <c r="HP18" s="153"/>
      <c r="HQ18" s="153"/>
      <c r="HR18" s="153"/>
      <c r="HS18" s="153"/>
      <c r="HT18" s="153"/>
      <c r="HU18" s="153"/>
      <c r="HV18" s="153"/>
      <c r="HW18" s="170">
        <f>(HW15/$IU$15)/(HW13/$IU$13)</f>
        <v>0.61408933557324985</v>
      </c>
      <c r="HX18" s="170">
        <f t="shared" ref="HX18:JM18" si="308">(HX15/$IU$15)/(HX13/$IU$13)</f>
        <v>0.68490940601357941</v>
      </c>
      <c r="HY18" s="170">
        <f t="shared" si="308"/>
        <v>0.73896013123566728</v>
      </c>
      <c r="HZ18" s="170">
        <f t="shared" si="308"/>
        <v>0.76773218867429294</v>
      </c>
      <c r="IA18" s="170">
        <f t="shared" si="308"/>
        <v>1.024338455118033</v>
      </c>
      <c r="IB18" s="170">
        <f t="shared" si="308"/>
        <v>1.1231822492848285</v>
      </c>
      <c r="IC18" s="170">
        <f t="shared" si="308"/>
        <v>1.4185053276648218</v>
      </c>
      <c r="ID18" s="170">
        <f t="shared" si="308"/>
        <v>1.3001821432674119</v>
      </c>
      <c r="IE18" s="170">
        <f t="shared" si="308"/>
        <v>1.3743862257299082</v>
      </c>
      <c r="IF18" s="170">
        <f t="shared" si="308"/>
        <v>1.1780109902482006</v>
      </c>
      <c r="IG18" s="170">
        <f t="shared" si="308"/>
        <v>1.2057936634981905</v>
      </c>
      <c r="IH18" s="170">
        <f t="shared" si="308"/>
        <v>1.0342949760775573</v>
      </c>
      <c r="II18" s="170">
        <f t="shared" si="308"/>
        <v>1.1175313299319505</v>
      </c>
      <c r="IJ18" s="170">
        <f t="shared" si="308"/>
        <v>1.1383313619278237</v>
      </c>
      <c r="IK18" s="170">
        <f t="shared" si="308"/>
        <v>1.1085283013087062</v>
      </c>
      <c r="IL18" s="170">
        <f t="shared" si="308"/>
        <v>0.92174808230828631</v>
      </c>
      <c r="IM18" s="170">
        <f t="shared" si="308"/>
        <v>0.70961458002806899</v>
      </c>
      <c r="IN18" s="170">
        <f t="shared" si="308"/>
        <v>0.61058411329417417</v>
      </c>
      <c r="IO18" s="170">
        <f t="shared" si="308"/>
        <v>0.54131612361518744</v>
      </c>
      <c r="IP18" s="170">
        <f t="shared" si="308"/>
        <v>0.51704439094897392</v>
      </c>
      <c r="IQ18" s="170">
        <f t="shared" si="308"/>
        <v>0.49625951423761144</v>
      </c>
      <c r="IR18" s="170">
        <f t="shared" si="308"/>
        <v>0.63967481481144495</v>
      </c>
      <c r="IS18" s="170">
        <f t="shared" si="308"/>
        <v>1.7329007627510218</v>
      </c>
      <c r="IT18" s="170">
        <f t="shared" si="308"/>
        <v>1.0498449144008055</v>
      </c>
      <c r="IU18" s="170">
        <f t="shared" si="308"/>
        <v>1</v>
      </c>
      <c r="IV18" s="170">
        <f t="shared" si="308"/>
        <v>1.0835706684517767</v>
      </c>
      <c r="IW18" s="170">
        <f t="shared" si="308"/>
        <v>0.85945187533644418</v>
      </c>
      <c r="IX18" s="170">
        <f t="shared" si="308"/>
        <v>0.89665711983461471</v>
      </c>
      <c r="IY18" s="170">
        <f t="shared" si="308"/>
        <v>1.1449220212728024</v>
      </c>
      <c r="IZ18" s="170">
        <f t="shared" si="308"/>
        <v>1.2985563028234997</v>
      </c>
      <c r="JA18" s="170">
        <f t="shared" si="308"/>
        <v>1.6418768104324208</v>
      </c>
      <c r="JB18" s="170">
        <f t="shared" si="308"/>
        <v>2.1870075868550503</v>
      </c>
      <c r="JC18" s="170">
        <f t="shared" si="308"/>
        <v>2.8509279840014612</v>
      </c>
      <c r="JD18" s="170">
        <f t="shared" si="308"/>
        <v>3.054949168818887</v>
      </c>
      <c r="JE18" s="170">
        <f t="shared" si="308"/>
        <v>5.2116154544251803</v>
      </c>
      <c r="JF18" s="170">
        <f t="shared" si="308"/>
        <v>3.8394219560293332</v>
      </c>
      <c r="JG18" s="170">
        <f t="shared" si="308"/>
        <v>4.8947651495418745</v>
      </c>
      <c r="JH18" s="170">
        <f t="shared" si="308"/>
        <v>3.0796001977971414</v>
      </c>
      <c r="JI18" s="170">
        <f t="shared" si="308"/>
        <v>3.0546588990280661</v>
      </c>
      <c r="JJ18" s="170">
        <f t="shared" si="308"/>
        <v>5.019208460533922</v>
      </c>
      <c r="JK18" s="170">
        <f t="shared" si="308"/>
        <v>5.6310960349844148</v>
      </c>
      <c r="JL18" s="170">
        <f t="shared" si="308"/>
        <v>5.5296599528100669</v>
      </c>
      <c r="JM18" s="170">
        <f t="shared" si="308"/>
        <v>3.1223548481373582</v>
      </c>
      <c r="JN18" s="170">
        <f t="shared" ref="JN18:JO18" si="309">(JN15/$IU$15)/(JN13/$IU$13)</f>
        <v>4.3052629610110014</v>
      </c>
      <c r="JO18" s="170">
        <f t="shared" si="309"/>
        <v>2.1298228167687774</v>
      </c>
      <c r="JP18" s="170">
        <f t="shared" ref="JP18:JQ18" si="310">(JP15/$IU$15)/(JP13/$IU$13)</f>
        <v>2.7498281981521391</v>
      </c>
      <c r="JQ18" s="170">
        <f t="shared" si="310"/>
        <v>2.1024267391785849</v>
      </c>
      <c r="JR18" s="170">
        <f t="shared" ref="JR18:JS18" si="311">(JR15/$IU$15)/(JR13/$IU$13)</f>
        <v>1.9338942162415182</v>
      </c>
      <c r="JS18" s="170">
        <f t="shared" si="311"/>
        <v>2.4205162277568215</v>
      </c>
      <c r="JT18" s="170">
        <f t="shared" ref="JT18:JW18" si="312">(JT15/$IU$15)/(JT13/$IU$13)</f>
        <v>1.5509827332328177</v>
      </c>
      <c r="JU18" s="170">
        <f t="shared" si="312"/>
        <v>1.136716830101151</v>
      </c>
      <c r="JV18" s="170">
        <f t="shared" si="312"/>
        <v>1.4145004928320069</v>
      </c>
      <c r="JW18" s="170">
        <f t="shared" si="312"/>
        <v>1.0509019836175137</v>
      </c>
      <c r="JX18" s="170">
        <f t="shared" ref="JX18:JY18" si="313">(JX15/$IU$15)/(JX13/$IU$13)</f>
        <v>1.0684375677265923</v>
      </c>
      <c r="JY18" s="170">
        <f t="shared" si="313"/>
        <v>1.4320374231721074</v>
      </c>
      <c r="JZ18" s="170">
        <f t="shared" ref="JZ18:KA18" si="314">(JZ15/$IU$15)/(JZ13/$IU$13)</f>
        <v>2.1896062549319524</v>
      </c>
      <c r="KA18" s="170">
        <f t="shared" si="314"/>
        <v>1.1807915156711368</v>
      </c>
      <c r="KB18" s="170">
        <f t="shared" ref="KB18:KD18" si="315">(KB15/$IU$15)/(KB13/$IU$13)</f>
        <v>1.1193722622751912</v>
      </c>
      <c r="KC18" s="170">
        <f t="shared" si="315"/>
        <v>1.4963009443306365</v>
      </c>
      <c r="KD18" s="170">
        <f t="shared" si="315"/>
        <v>1.4964845072812092</v>
      </c>
      <c r="KE18" s="170">
        <f t="shared" ref="KE18:KG18" si="316">(KE15/$IU$15)/(KE13/$IU$13)</f>
        <v>1.2652017193933884</v>
      </c>
      <c r="KF18" s="170">
        <f t="shared" si="316"/>
        <v>1.0589289463995675</v>
      </c>
      <c r="KG18" s="170">
        <f t="shared" si="316"/>
        <v>1.0677435874544439</v>
      </c>
      <c r="KH18" s="170">
        <f t="shared" ref="KH18:KJ18" si="317">(KH15/$IU$15)/(KH13/$IU$13)</f>
        <v>1.7033033705931708</v>
      </c>
      <c r="KI18" s="170">
        <f t="shared" si="317"/>
        <v>1.3619317005043245</v>
      </c>
      <c r="KJ18" s="170">
        <f t="shared" si="317"/>
        <v>1.1451033003137823</v>
      </c>
      <c r="KK18" s="170">
        <f t="shared" ref="KK18:KL18" si="318">(KK15/$IU$15)/(KK13/$IU$13)</f>
        <v>1.2389192498411929</v>
      </c>
      <c r="KL18" s="170">
        <f t="shared" si="318"/>
        <v>1.2485480615663846</v>
      </c>
      <c r="KM18" s="170">
        <f t="shared" ref="KM18:KQ18" si="319">(KM15/$IU$15)/(KM13/$IU$13)</f>
        <v>1.3102306092322684</v>
      </c>
      <c r="KN18" s="170">
        <f t="shared" si="319"/>
        <v>1.2046360783762946</v>
      </c>
      <c r="KO18" s="170">
        <f t="shared" si="319"/>
        <v>1.9259052770916394</v>
      </c>
      <c r="KP18" s="170">
        <f t="shared" si="319"/>
        <v>1.1665592722973541</v>
      </c>
      <c r="KQ18" s="170">
        <f t="shared" si="319"/>
        <v>1.127889269330093</v>
      </c>
      <c r="KR18" s="170">
        <f t="shared" ref="KR18:KV18" si="320">(KR15/$IU$15)/(KR13/$IU$13)</f>
        <v>0.8542995887523458</v>
      </c>
      <c r="KS18" s="170">
        <f t="shared" si="320"/>
        <v>0.84952876526788612</v>
      </c>
      <c r="KT18" s="170">
        <f t="shared" si="320"/>
        <v>0.9136493308428022</v>
      </c>
      <c r="KU18" s="170">
        <f t="shared" si="320"/>
        <v>0.76480963402891111</v>
      </c>
      <c r="KV18" s="170">
        <f t="shared" si="320"/>
        <v>0.67380592300836128</v>
      </c>
      <c r="KW18" s="170">
        <f t="shared" ref="KW18:KX18" si="321">(KW15/$IU$15)/(KW13/$IU$13)</f>
        <v>0.7513774895096399</v>
      </c>
      <c r="KX18" s="170">
        <f t="shared" si="321"/>
        <v>0.62703131880746943</v>
      </c>
      <c r="KY18" s="170">
        <f t="shared" ref="KY18" si="322">(KY15/$IU$15)/(KY13/$IU$13)</f>
        <v>0.71448983642711605</v>
      </c>
    </row>
    <row r="19" spans="2:311" outlineLevel="1" x14ac:dyDescent="0.25"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5"/>
      <c r="BS19" s="145"/>
      <c r="BT19" s="145"/>
      <c r="BU19" s="145"/>
      <c r="BV19" s="145"/>
      <c r="BW19" s="145"/>
      <c r="BX19" s="145"/>
      <c r="BY19" s="145"/>
      <c r="BZ19" s="145"/>
      <c r="CA19" s="145"/>
      <c r="CB19" s="145"/>
      <c r="CC19" s="145"/>
      <c r="CD19" s="145"/>
      <c r="CE19" s="145"/>
      <c r="CF19" s="145"/>
      <c r="CG19" s="145"/>
      <c r="CH19" s="145"/>
      <c r="CI19" s="145"/>
      <c r="CJ19" s="145"/>
      <c r="CK19" s="146"/>
      <c r="CL19" s="146"/>
      <c r="CM19" s="146"/>
      <c r="CN19" s="146"/>
      <c r="CO19" s="146"/>
      <c r="CP19" s="146"/>
      <c r="CQ19" s="146"/>
      <c r="CR19" s="146"/>
      <c r="CS19" s="146"/>
      <c r="CT19" s="146"/>
      <c r="CU19" s="146"/>
      <c r="CV19" s="146"/>
      <c r="CW19" s="146"/>
      <c r="CX19" s="146"/>
      <c r="CY19" s="146"/>
      <c r="CZ19" s="146"/>
      <c r="DA19" s="146"/>
      <c r="DB19" s="146"/>
      <c r="DC19" s="146"/>
      <c r="DD19" s="146"/>
      <c r="DE19" s="146"/>
      <c r="DF19" s="146"/>
      <c r="DG19" s="146"/>
      <c r="DH19" s="146"/>
      <c r="DI19" s="146"/>
      <c r="DJ19" s="146"/>
      <c r="DK19" s="146"/>
      <c r="DL19" s="146"/>
      <c r="DM19" s="146"/>
      <c r="DN19" s="146"/>
      <c r="DO19" s="146"/>
      <c r="DP19" s="146"/>
      <c r="DQ19" s="146"/>
      <c r="DR19" s="146"/>
      <c r="DS19" s="146"/>
      <c r="DT19" s="146"/>
      <c r="DU19" s="146"/>
      <c r="DV19" s="146"/>
      <c r="DW19" s="146"/>
      <c r="DX19" s="146"/>
      <c r="DY19" s="146"/>
      <c r="DZ19" s="146"/>
      <c r="EA19" s="146"/>
      <c r="EB19" s="146"/>
      <c r="EC19" s="146"/>
      <c r="ED19" s="146"/>
      <c r="EE19" s="146"/>
      <c r="EF19" s="146"/>
      <c r="EG19" s="146"/>
      <c r="EH19" s="146"/>
      <c r="EI19" s="146"/>
      <c r="EJ19" s="146"/>
      <c r="EK19" s="146"/>
      <c r="EL19" s="146"/>
      <c r="EM19" s="146"/>
      <c r="EN19" s="146"/>
      <c r="EO19" s="146"/>
      <c r="EP19" s="146"/>
      <c r="EQ19" s="146"/>
      <c r="ER19" s="146"/>
      <c r="ES19" s="146"/>
      <c r="ET19" s="146"/>
      <c r="EU19" s="146"/>
      <c r="EV19" s="146"/>
      <c r="EW19" s="146"/>
      <c r="EX19" s="146"/>
      <c r="EY19" s="146"/>
      <c r="EZ19" s="146"/>
      <c r="FA19" s="146"/>
      <c r="FB19" s="146"/>
      <c r="FC19" s="146"/>
      <c r="FD19" s="146"/>
      <c r="FE19" s="146"/>
      <c r="FF19" s="146"/>
      <c r="FG19" s="146"/>
      <c r="FH19" s="146"/>
      <c r="FI19" s="146"/>
      <c r="FJ19" s="146"/>
      <c r="FK19" s="146"/>
      <c r="FL19" s="146"/>
      <c r="FM19" s="146"/>
      <c r="FN19" s="146"/>
      <c r="FO19" s="146"/>
      <c r="FP19" s="146"/>
      <c r="FQ19" s="146"/>
      <c r="FR19" s="146"/>
      <c r="FS19" s="146"/>
      <c r="FT19" s="146"/>
      <c r="FU19" s="146"/>
      <c r="FV19" s="146"/>
      <c r="FW19" s="146"/>
      <c r="FX19" s="146"/>
      <c r="FY19" s="146"/>
      <c r="FZ19" s="146"/>
      <c r="GA19" s="146"/>
      <c r="GB19" s="146"/>
      <c r="GC19" s="146"/>
      <c r="GD19" s="146"/>
      <c r="GE19" s="146"/>
      <c r="GF19" s="146"/>
      <c r="GG19" s="146"/>
      <c r="GH19" s="146"/>
      <c r="GI19" s="146"/>
      <c r="GJ19" s="146"/>
      <c r="GK19" s="146"/>
      <c r="GL19" s="146"/>
      <c r="GM19" s="146"/>
      <c r="GN19" s="146"/>
      <c r="GO19" s="146"/>
      <c r="GP19" s="146"/>
      <c r="GQ19" s="146"/>
      <c r="GR19" s="146"/>
      <c r="GS19" s="146"/>
      <c r="GT19" s="146"/>
      <c r="GU19" s="146"/>
      <c r="GV19" s="146"/>
      <c r="GW19" s="146"/>
      <c r="GX19" s="146"/>
      <c r="GY19" s="146"/>
      <c r="GZ19" s="146"/>
      <c r="HA19" s="146"/>
      <c r="HB19" s="146"/>
      <c r="HC19" s="146"/>
      <c r="HD19" s="146"/>
      <c r="HE19" s="146"/>
      <c r="HF19" s="146"/>
      <c r="HG19" s="146"/>
      <c r="HH19" s="146"/>
      <c r="HI19" s="146"/>
      <c r="HJ19" s="146"/>
      <c r="HK19" s="146"/>
      <c r="HL19" s="146"/>
      <c r="HM19" s="146"/>
      <c r="HN19" s="146"/>
      <c r="HO19" s="146"/>
      <c r="HP19" s="146"/>
      <c r="HQ19" s="146"/>
      <c r="HR19" s="146"/>
      <c r="HS19" s="146"/>
      <c r="HT19" s="146"/>
      <c r="HU19" s="146"/>
      <c r="HV19" s="146"/>
      <c r="HW19" s="146"/>
      <c r="HX19" s="146"/>
      <c r="HY19" s="146"/>
      <c r="HZ19" s="146"/>
      <c r="IA19" s="146"/>
      <c r="IB19" s="451"/>
      <c r="IC19" s="146"/>
      <c r="ID19" s="146"/>
      <c r="IE19" s="146"/>
      <c r="IF19" s="146"/>
      <c r="IG19" s="146"/>
      <c r="IH19" s="146"/>
      <c r="II19" s="146"/>
      <c r="IJ19" s="146"/>
      <c r="IK19" s="146"/>
      <c r="IL19" s="146"/>
      <c r="IM19" s="146"/>
      <c r="IN19" s="146"/>
      <c r="IO19" s="146"/>
      <c r="IP19" s="146"/>
      <c r="IQ19" s="146"/>
      <c r="IR19" s="146"/>
      <c r="IS19" s="146"/>
      <c r="IT19" s="146"/>
      <c r="IU19" s="146"/>
      <c r="IV19" s="146"/>
      <c r="IW19" s="146"/>
      <c r="IX19" s="146"/>
      <c r="IY19" s="146"/>
      <c r="IZ19" s="146"/>
      <c r="JA19" s="146"/>
      <c r="JB19" s="146"/>
      <c r="JC19" s="146"/>
      <c r="JD19" s="146"/>
      <c r="JE19" s="146"/>
      <c r="JF19" s="146"/>
      <c r="JG19" s="146"/>
      <c r="JH19" s="146"/>
      <c r="JI19" s="146"/>
      <c r="JJ19" s="146"/>
      <c r="JK19" s="146"/>
      <c r="JL19" s="146"/>
      <c r="JM19" s="146"/>
      <c r="JN19" s="146"/>
      <c r="JO19" s="146"/>
      <c r="JP19" s="146"/>
      <c r="JQ19" s="146"/>
      <c r="JR19" s="146"/>
    </row>
    <row r="20" spans="2:311" outlineLevel="1" x14ac:dyDescent="0.25"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/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2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142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5"/>
      <c r="BS20" s="145"/>
      <c r="BT20" s="145"/>
      <c r="BU20" s="145"/>
      <c r="BV20" s="145"/>
      <c r="BW20" s="145"/>
      <c r="BX20" s="145"/>
      <c r="BY20" s="145"/>
      <c r="BZ20" s="145"/>
      <c r="CA20" s="145"/>
      <c r="CB20" s="145"/>
      <c r="CC20" s="145"/>
      <c r="CD20" s="145"/>
      <c r="CE20" s="145"/>
      <c r="CF20" s="145"/>
      <c r="CG20" s="145"/>
      <c r="CH20" s="145"/>
      <c r="CI20" s="145"/>
      <c r="CJ20" s="145"/>
      <c r="CK20" s="146"/>
      <c r="CL20" s="146"/>
      <c r="CM20" s="146"/>
      <c r="CN20" s="146"/>
      <c r="CO20" s="146"/>
      <c r="CP20" s="146"/>
      <c r="CQ20" s="146"/>
      <c r="CR20" s="146"/>
      <c r="CS20" s="146"/>
      <c r="CT20" s="146"/>
      <c r="CU20" s="146"/>
      <c r="CV20" s="146"/>
      <c r="CW20" s="146"/>
      <c r="CX20" s="146"/>
      <c r="CY20" s="146"/>
      <c r="CZ20" s="146"/>
      <c r="DA20" s="146"/>
      <c r="DB20" s="146"/>
      <c r="DC20" s="146"/>
      <c r="DD20" s="146"/>
      <c r="DE20" s="146"/>
      <c r="DF20" s="146"/>
      <c r="DG20" s="146"/>
      <c r="DH20" s="146"/>
      <c r="DI20" s="146"/>
      <c r="DJ20" s="146"/>
      <c r="DK20" s="146"/>
      <c r="DL20" s="146"/>
      <c r="DM20" s="146"/>
      <c r="DN20" s="146"/>
      <c r="DO20" s="146"/>
      <c r="DP20" s="146"/>
      <c r="DQ20" s="146"/>
      <c r="DR20" s="146"/>
      <c r="DS20" s="146"/>
      <c r="DT20" s="146"/>
      <c r="DU20" s="146"/>
      <c r="DV20" s="146"/>
      <c r="DW20" s="146"/>
      <c r="DX20" s="146"/>
      <c r="DY20" s="146"/>
      <c r="DZ20" s="146"/>
      <c r="EA20" s="146"/>
      <c r="EB20" s="146"/>
      <c r="EC20" s="146"/>
      <c r="ED20" s="146"/>
      <c r="EE20" s="146"/>
      <c r="EF20" s="146"/>
      <c r="EG20" s="146"/>
      <c r="EH20" s="146"/>
      <c r="EI20" s="146"/>
      <c r="EJ20" s="146"/>
      <c r="EK20" s="146"/>
      <c r="EL20" s="146"/>
      <c r="EM20" s="146"/>
      <c r="EN20" s="146"/>
      <c r="EO20" s="146"/>
      <c r="EP20" s="146"/>
      <c r="EQ20" s="146"/>
      <c r="ER20" s="146"/>
      <c r="ES20" s="146"/>
      <c r="ET20" s="146"/>
      <c r="EU20" s="146"/>
      <c r="EV20" s="146"/>
      <c r="EW20" s="146"/>
      <c r="EX20" s="146"/>
      <c r="EY20" s="146"/>
      <c r="EZ20" s="146"/>
      <c r="FA20" s="146"/>
      <c r="FB20" s="146"/>
      <c r="FC20" s="146"/>
      <c r="FD20" s="146"/>
      <c r="FE20" s="146"/>
      <c r="FF20" s="146"/>
      <c r="FG20" s="146"/>
      <c r="FH20" s="146"/>
      <c r="FI20" s="146"/>
      <c r="FJ20" s="146"/>
      <c r="FK20" s="146"/>
      <c r="FL20" s="146"/>
      <c r="FM20" s="146"/>
      <c r="FN20" s="146"/>
      <c r="FO20" s="146"/>
      <c r="FP20" s="146"/>
      <c r="FQ20" s="146"/>
      <c r="FR20" s="146"/>
      <c r="FS20" s="146"/>
      <c r="FT20" s="146"/>
      <c r="FU20" s="146"/>
      <c r="FV20" s="146"/>
      <c r="FW20" s="146"/>
      <c r="FX20" s="146"/>
      <c r="FY20" s="146"/>
      <c r="FZ20" s="146"/>
      <c r="GA20" s="146"/>
      <c r="GB20" s="146"/>
      <c r="GC20" s="146"/>
      <c r="GD20" s="146"/>
      <c r="GE20" s="146"/>
      <c r="GF20" s="146"/>
      <c r="GG20" s="146"/>
      <c r="GH20" s="146"/>
      <c r="GI20" s="146"/>
      <c r="GJ20" s="146"/>
      <c r="GK20" s="146"/>
      <c r="GL20" s="146"/>
      <c r="GM20" s="146"/>
      <c r="GN20" s="146"/>
      <c r="GO20" s="146"/>
      <c r="GP20" s="146"/>
      <c r="GQ20" s="146"/>
      <c r="GR20" s="146"/>
      <c r="GS20" s="146"/>
      <c r="GT20" s="146"/>
      <c r="GU20" s="146"/>
      <c r="GV20" s="146"/>
      <c r="GW20" s="146"/>
      <c r="GX20" s="146"/>
      <c r="GY20" s="146"/>
      <c r="GZ20" s="146"/>
      <c r="HA20" s="146"/>
      <c r="HB20" s="146"/>
      <c r="HC20" s="146"/>
      <c r="HD20" s="146"/>
      <c r="HE20" s="146"/>
      <c r="HF20" s="146"/>
      <c r="HG20" s="146"/>
      <c r="HH20" s="146"/>
      <c r="HI20" s="146"/>
      <c r="HJ20" s="146"/>
      <c r="HK20" s="146"/>
      <c r="HL20" s="146"/>
      <c r="HM20" s="146"/>
      <c r="HN20" s="146"/>
      <c r="HO20" s="146"/>
      <c r="HP20" s="146"/>
      <c r="HQ20" s="146"/>
      <c r="HR20" s="146"/>
      <c r="HS20" s="146"/>
      <c r="HT20" s="146"/>
      <c r="HU20" s="146"/>
      <c r="HV20" s="146"/>
      <c r="HW20" s="146"/>
      <c r="HX20" s="146"/>
      <c r="HY20" s="146"/>
      <c r="HZ20" s="146"/>
      <c r="IA20" s="146"/>
      <c r="IB20" s="146"/>
      <c r="IC20" s="146"/>
      <c r="ID20" s="146"/>
      <c r="IE20" s="146"/>
      <c r="IF20" s="146"/>
      <c r="IG20" s="146"/>
      <c r="IH20" s="146"/>
      <c r="II20" s="146"/>
      <c r="IJ20" s="146"/>
      <c r="IK20" s="146"/>
      <c r="IL20" s="146"/>
      <c r="IM20" s="146"/>
      <c r="IN20" s="146"/>
      <c r="IO20" s="146"/>
      <c r="IP20" s="146"/>
      <c r="IQ20" s="146"/>
      <c r="IR20" s="146"/>
      <c r="IS20" s="146"/>
      <c r="IT20" s="146"/>
      <c r="IU20" s="146"/>
      <c r="IV20" s="146"/>
      <c r="IW20" s="146"/>
      <c r="IX20" s="146"/>
      <c r="IY20" s="146"/>
      <c r="IZ20" s="146"/>
      <c r="JA20" s="146"/>
      <c r="JB20" s="146"/>
      <c r="JC20" s="146"/>
      <c r="JD20" s="146"/>
      <c r="JE20" s="146"/>
      <c r="JF20" s="146"/>
      <c r="JG20" s="146"/>
      <c r="JH20" s="146"/>
      <c r="JI20" s="146"/>
      <c r="JJ20" s="146"/>
      <c r="JK20" s="146"/>
      <c r="JL20" s="146"/>
      <c r="JM20" s="146"/>
      <c r="JN20" s="146"/>
      <c r="JO20" s="146"/>
      <c r="JP20" s="146"/>
      <c r="JQ20" s="146"/>
      <c r="JR20" s="146"/>
    </row>
    <row r="21" spans="2:311" outlineLevel="1" x14ac:dyDescent="0.25"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5"/>
      <c r="BS21" s="145"/>
      <c r="BT21" s="145"/>
      <c r="BU21" s="145"/>
      <c r="BV21" s="145"/>
      <c r="BW21" s="145"/>
      <c r="BX21" s="145"/>
      <c r="BY21" s="145"/>
      <c r="BZ21" s="145"/>
      <c r="CA21" s="145"/>
      <c r="CB21" s="145"/>
      <c r="CC21" s="145"/>
      <c r="CD21" s="145"/>
      <c r="CE21" s="145"/>
      <c r="CF21" s="145"/>
      <c r="CG21" s="145"/>
      <c r="CH21" s="145"/>
      <c r="CI21" s="145"/>
      <c r="CJ21" s="145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  <c r="GC21" s="146"/>
      <c r="GD21" s="146"/>
      <c r="GE21" s="146"/>
      <c r="GF21" s="146"/>
      <c r="GG21" s="146"/>
      <c r="GH21" s="146"/>
      <c r="GI21" s="146"/>
      <c r="GJ21" s="146"/>
      <c r="GK21" s="146"/>
      <c r="GL21" s="146"/>
      <c r="GM21" s="146"/>
      <c r="GN21" s="146"/>
      <c r="GO21" s="146"/>
      <c r="GP21" s="146"/>
      <c r="GQ21" s="146"/>
      <c r="GR21" s="146"/>
      <c r="GS21" s="146"/>
      <c r="GT21" s="146"/>
      <c r="GU21" s="146"/>
      <c r="GV21" s="146"/>
      <c r="GW21" s="146"/>
      <c r="GX21" s="146"/>
      <c r="GY21" s="146"/>
      <c r="GZ21" s="146"/>
      <c r="HA21" s="146"/>
      <c r="HB21" s="146"/>
      <c r="HC21" s="146"/>
      <c r="HD21" s="146"/>
      <c r="HE21" s="237">
        <f>(HE22-HD22)*10^3/HE31</f>
        <v>5849814.2754718028</v>
      </c>
      <c r="HF21" s="237">
        <f>(HF22-HE22)*10^3/HF31</f>
        <v>2478723.3483580193</v>
      </c>
      <c r="HG21" s="237">
        <f>(HG22-HF22)*10^3/HG31</f>
        <v>1794397.2523500314</v>
      </c>
      <c r="HH21" s="237">
        <f>(HH22-HG22)*10^3/HH31</f>
        <v>-592883.42146751634</v>
      </c>
      <c r="HI21" s="237">
        <f>(HI22-HH22)*10^3/HI31</f>
        <v>25608171.698800024</v>
      </c>
      <c r="HJ21" s="237">
        <f t="shared" ref="HJ21:JF21" si="323">(HJ22-HI22)*10^3/HJ31</f>
        <v>11318696.529236142</v>
      </c>
      <c r="HK21" s="237">
        <f t="shared" si="323"/>
        <v>8812613.5074603967</v>
      </c>
      <c r="HL21" s="237">
        <f t="shared" si="323"/>
        <v>-817450.7409679757</v>
      </c>
      <c r="HM21" s="237">
        <f t="shared" si="323"/>
        <v>1026478.1391261326</v>
      </c>
      <c r="HN21" s="237">
        <f t="shared" si="323"/>
        <v>-2357839.4153919746</v>
      </c>
      <c r="HO21" s="237">
        <f t="shared" si="323"/>
        <v>4184279.0927731781</v>
      </c>
      <c r="HP21" s="237">
        <f t="shared" si="323"/>
        <v>4907752.0155813713</v>
      </c>
      <c r="HQ21" s="237">
        <f t="shared" si="323"/>
        <v>4638543.5558742518</v>
      </c>
      <c r="HR21" s="237">
        <f t="shared" si="323"/>
        <v>243277.89447275677</v>
      </c>
      <c r="HS21" s="237">
        <f t="shared" si="323"/>
        <v>-2123135.6054174476</v>
      </c>
      <c r="HT21" s="237">
        <f t="shared" si="323"/>
        <v>1890430.74390449</v>
      </c>
      <c r="HU21" s="237">
        <f t="shared" si="323"/>
        <v>27100674.228562038</v>
      </c>
      <c r="HV21" s="237">
        <f t="shared" si="323"/>
        <v>7533260.0533024427</v>
      </c>
      <c r="HW21" s="237">
        <f t="shared" si="323"/>
        <v>6867941.0115075149</v>
      </c>
      <c r="HX21" s="237">
        <f t="shared" si="323"/>
        <v>7206116.1857368071</v>
      </c>
      <c r="HY21" s="237">
        <f t="shared" si="323"/>
        <v>511465.66390778043</v>
      </c>
      <c r="HZ21" s="237">
        <f t="shared" si="323"/>
        <v>2341337.0805732454</v>
      </c>
      <c r="IA21" s="237">
        <f t="shared" si="323"/>
        <v>5589215.423031698</v>
      </c>
      <c r="IB21" s="237">
        <f t="shared" si="323"/>
        <v>12014964.615672573</v>
      </c>
      <c r="IC21" s="237">
        <f t="shared" si="323"/>
        <v>1472859.5665182408</v>
      </c>
      <c r="ID21" s="237">
        <f t="shared" si="323"/>
        <v>-2213282.2725045071</v>
      </c>
      <c r="IE21" s="237">
        <f t="shared" si="323"/>
        <v>3698813.5966718248</v>
      </c>
      <c r="IF21" s="237">
        <f t="shared" si="323"/>
        <v>12354649.336664416</v>
      </c>
      <c r="IG21" s="237">
        <f t="shared" si="323"/>
        <v>19219968.16971885</v>
      </c>
      <c r="IH21" s="237">
        <f t="shared" si="323"/>
        <v>5150986.4125823816</v>
      </c>
      <c r="II21" s="237">
        <f t="shared" si="323"/>
        <v>2676180.4773468529</v>
      </c>
      <c r="IJ21" s="237">
        <f t="shared" si="323"/>
        <v>3831954.7773716068</v>
      </c>
      <c r="IK21" s="237">
        <f t="shared" si="323"/>
        <v>1674834.176988373</v>
      </c>
      <c r="IL21" s="237">
        <f t="shared" si="323"/>
        <v>-667423.5618827123</v>
      </c>
      <c r="IM21" s="237">
        <f t="shared" si="323"/>
        <v>5966390.2377625387</v>
      </c>
      <c r="IN21" s="237">
        <f t="shared" si="323"/>
        <v>4282730.9889015192</v>
      </c>
      <c r="IO21" s="237">
        <f t="shared" si="323"/>
        <v>5238058.0018248074</v>
      </c>
      <c r="IP21" s="237">
        <f t="shared" si="323"/>
        <v>3075843.574334051</v>
      </c>
      <c r="IQ21" s="237">
        <f t="shared" si="323"/>
        <v>5436249.8081219317</v>
      </c>
      <c r="IR21" s="237">
        <f t="shared" si="323"/>
        <v>7512923.9673970677</v>
      </c>
      <c r="IS21" s="237">
        <f t="shared" si="323"/>
        <v>14944176.642576484</v>
      </c>
      <c r="IT21" s="237">
        <f t="shared" si="323"/>
        <v>8251421.8596537234</v>
      </c>
      <c r="IU21" s="237">
        <f t="shared" si="323"/>
        <v>8506968.9523316566</v>
      </c>
      <c r="IV21" s="237">
        <f t="shared" si="323"/>
        <v>5732599.5964871086</v>
      </c>
      <c r="IW21" s="237">
        <f t="shared" si="323"/>
        <v>2771026.072846306</v>
      </c>
      <c r="IX21" s="237">
        <f t="shared" si="323"/>
        <v>7014322.4642727925</v>
      </c>
      <c r="IY21" s="237">
        <f t="shared" si="323"/>
        <v>9473960.2704797611</v>
      </c>
      <c r="IZ21" s="237">
        <f t="shared" si="323"/>
        <v>11194920.307646135</v>
      </c>
      <c r="JA21" s="237">
        <f t="shared" si="323"/>
        <v>19086914.016064387</v>
      </c>
      <c r="JB21" s="237">
        <f t="shared" si="323"/>
        <v>4692586.0662026061</v>
      </c>
      <c r="JC21" s="237">
        <f t="shared" si="323"/>
        <v>17373572.054592993</v>
      </c>
      <c r="JD21" s="237">
        <f t="shared" si="323"/>
        <v>25804137.523882601</v>
      </c>
      <c r="JE21" s="237">
        <f t="shared" si="323"/>
        <v>75604985.908785895</v>
      </c>
      <c r="JF21" s="237">
        <f t="shared" si="323"/>
        <v>40001621.965111516</v>
      </c>
      <c r="JG21" s="237"/>
      <c r="JH21" s="237"/>
      <c r="JI21" s="146"/>
      <c r="JJ21" s="146"/>
      <c r="JK21" s="146"/>
      <c r="JL21" s="146"/>
      <c r="JM21" s="146"/>
      <c r="JN21" s="146"/>
      <c r="JO21" s="146"/>
      <c r="JP21" s="146"/>
      <c r="JQ21" s="146"/>
      <c r="JR21" s="146"/>
      <c r="KF21" s="87"/>
      <c r="KG21" s="87"/>
      <c r="KH21" s="87"/>
      <c r="KI21" s="87"/>
      <c r="KJ21" s="87"/>
      <c r="KK21" s="87"/>
      <c r="KL21" s="87"/>
      <c r="KM21" s="87"/>
      <c r="KN21" s="87"/>
      <c r="KO21" s="87"/>
      <c r="KP21" s="87"/>
      <c r="KQ21" s="87"/>
      <c r="KR21" s="87"/>
      <c r="KS21" s="87"/>
      <c r="KT21" s="87"/>
      <c r="KU21" s="87"/>
      <c r="KV21" s="87"/>
      <c r="KW21" s="87"/>
      <c r="KX21" s="87"/>
      <c r="KY21" s="496"/>
    </row>
    <row r="22" spans="2:311" outlineLevel="1" x14ac:dyDescent="0.25">
      <c r="B22" s="160" t="s">
        <v>1234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88">
        <v>1380100</v>
      </c>
      <c r="P22" s="188">
        <v>1525360</v>
      </c>
      <c r="Q22" s="188">
        <v>1598489</v>
      </c>
      <c r="R22" s="188">
        <v>1593126</v>
      </c>
      <c r="S22" s="188">
        <v>1559581</v>
      </c>
      <c r="T22" s="188">
        <v>1930749</v>
      </c>
      <c r="U22" s="188">
        <v>2168480</v>
      </c>
      <c r="V22" s="188">
        <v>2264097</v>
      </c>
      <c r="W22" s="188">
        <v>2249078</v>
      </c>
      <c r="X22" s="188">
        <v>2335781</v>
      </c>
      <c r="Y22" s="188">
        <v>2791222</v>
      </c>
      <c r="Z22" s="188">
        <v>3004685</v>
      </c>
      <c r="AA22" s="188">
        <v>2745671</v>
      </c>
      <c r="AB22" s="188">
        <v>2839631</v>
      </c>
      <c r="AC22" s="188">
        <v>2747524</v>
      </c>
      <c r="AD22" s="188">
        <v>2823425</v>
      </c>
      <c r="AE22" s="188">
        <v>2791374</v>
      </c>
      <c r="AF22" s="188">
        <v>2822088</v>
      </c>
      <c r="AG22" s="188">
        <v>2931713</v>
      </c>
      <c r="AH22" s="188">
        <v>2940633</v>
      </c>
      <c r="AI22" s="188">
        <v>3071496</v>
      </c>
      <c r="AJ22" s="188">
        <v>3097305</v>
      </c>
      <c r="AK22" s="188">
        <v>3538128</v>
      </c>
      <c r="AL22" s="188">
        <v>3717323</v>
      </c>
      <c r="AM22" s="188">
        <v>3327979</v>
      </c>
      <c r="AN22" s="188">
        <v>3243734</v>
      </c>
      <c r="AO22" s="188">
        <v>3465894</v>
      </c>
      <c r="AP22" s="188">
        <v>3339729</v>
      </c>
      <c r="AQ22" s="188">
        <v>3436806</v>
      </c>
      <c r="AR22" s="188">
        <v>3489402</v>
      </c>
      <c r="AS22" s="188">
        <v>3535044</v>
      </c>
      <c r="AT22" s="188">
        <v>3609248</v>
      </c>
      <c r="AU22" s="188">
        <v>3532296</v>
      </c>
      <c r="AV22" s="188">
        <v>3666549</v>
      </c>
      <c r="AW22" s="188">
        <v>4530950</v>
      </c>
      <c r="AX22" s="188">
        <v>4909822</v>
      </c>
      <c r="AY22" s="188">
        <v>4406703</v>
      </c>
      <c r="AZ22" s="188">
        <v>4303896</v>
      </c>
      <c r="BA22" s="188">
        <v>4349659</v>
      </c>
      <c r="BB22" s="188">
        <v>4528119</v>
      </c>
      <c r="BC22" s="188">
        <v>4182198</v>
      </c>
      <c r="BD22" s="188">
        <v>4423310</v>
      </c>
      <c r="BE22" s="188">
        <v>4545609</v>
      </c>
      <c r="BF22" s="188">
        <v>4525301</v>
      </c>
      <c r="BG22" s="188">
        <v>4491385</v>
      </c>
      <c r="BH22" s="188">
        <v>4581589</v>
      </c>
      <c r="BI22" s="188">
        <v>5504701</v>
      </c>
      <c r="BJ22" s="188">
        <v>5790841</v>
      </c>
      <c r="BK22" s="188">
        <v>5394832</v>
      </c>
      <c r="BL22" s="188">
        <v>5263200</v>
      </c>
      <c r="BM22" s="188">
        <v>5065387</v>
      </c>
      <c r="BN22" s="188">
        <v>5160189</v>
      </c>
      <c r="BO22" s="188">
        <v>4824504</v>
      </c>
      <c r="BP22" s="188">
        <v>4979025</v>
      </c>
      <c r="BQ22" s="188">
        <v>5494071</v>
      </c>
      <c r="BR22" s="189">
        <v>5488572</v>
      </c>
      <c r="BS22" s="189">
        <v>5281359</v>
      </c>
      <c r="BT22" s="189">
        <v>5303180</v>
      </c>
      <c r="BU22" s="189">
        <v>6013753</v>
      </c>
      <c r="BV22" s="189">
        <v>6478295</v>
      </c>
      <c r="BW22" s="189">
        <v>5570262</v>
      </c>
      <c r="BX22" s="189">
        <v>5446353</v>
      </c>
      <c r="BY22" s="189">
        <v>5425632</v>
      </c>
      <c r="BZ22" s="189">
        <v>5020766</v>
      </c>
      <c r="CA22" s="189">
        <v>4784082</v>
      </c>
      <c r="CB22" s="189">
        <v>4870396</v>
      </c>
      <c r="CC22" s="189">
        <v>5162861</v>
      </c>
      <c r="CD22" s="189">
        <v>5195018</v>
      </c>
      <c r="CE22" s="189">
        <v>5336556</v>
      </c>
      <c r="CF22" s="189">
        <v>5410927</v>
      </c>
      <c r="CG22" s="189">
        <v>6482953</v>
      </c>
      <c r="CH22" s="189">
        <v>7701120</v>
      </c>
      <c r="CI22" s="189">
        <v>7341028</v>
      </c>
      <c r="CJ22" s="189">
        <v>7103936</v>
      </c>
      <c r="CK22" s="189">
        <v>7122052</v>
      </c>
      <c r="CL22" s="189">
        <v>7220837.5</v>
      </c>
      <c r="CM22" s="189">
        <v>7009537</v>
      </c>
      <c r="CN22" s="189">
        <v>7015635</v>
      </c>
      <c r="CO22" s="189">
        <v>9488816</v>
      </c>
      <c r="CP22" s="189">
        <v>7764705</v>
      </c>
      <c r="CQ22" s="189">
        <v>7994856</v>
      </c>
      <c r="CR22" s="189">
        <v>8362608</v>
      </c>
      <c r="CS22" s="189">
        <v>10626511</v>
      </c>
      <c r="CT22" s="189">
        <v>11274439</v>
      </c>
      <c r="CU22" s="189">
        <v>10752425</v>
      </c>
      <c r="CV22" s="189">
        <v>10762152</v>
      </c>
      <c r="CW22" s="189">
        <v>13219845</v>
      </c>
      <c r="CX22" s="189">
        <v>11049744</v>
      </c>
      <c r="CY22" s="189">
        <v>11291538</v>
      </c>
      <c r="CZ22" s="189">
        <v>11994271</v>
      </c>
      <c r="DA22" s="189">
        <v>12346773</v>
      </c>
      <c r="DB22" s="189">
        <v>12724344</v>
      </c>
      <c r="DC22" s="189">
        <v>12503001</v>
      </c>
      <c r="DD22" s="189">
        <v>13217650</v>
      </c>
      <c r="DE22" s="189">
        <v>15025304</v>
      </c>
      <c r="DF22" s="189">
        <v>16524461</v>
      </c>
      <c r="DG22" s="189">
        <v>16342942</v>
      </c>
      <c r="DH22" s="189">
        <v>15786816</v>
      </c>
      <c r="DI22" s="189">
        <v>16724976</v>
      </c>
      <c r="DJ22" s="189">
        <v>16378746</v>
      </c>
      <c r="DK22" s="189">
        <v>16659386</v>
      </c>
      <c r="DL22" s="189">
        <v>17745009</v>
      </c>
      <c r="DM22" s="189">
        <v>18524755</v>
      </c>
      <c r="DN22" s="189">
        <v>18783342</v>
      </c>
      <c r="DO22" s="189">
        <v>19521724</v>
      </c>
      <c r="DP22" s="189">
        <v>19391070</v>
      </c>
      <c r="DQ22" s="189">
        <v>25120900</v>
      </c>
      <c r="DR22" s="189">
        <v>23086512</v>
      </c>
      <c r="DS22" s="189">
        <v>21752488</v>
      </c>
      <c r="DT22" s="189">
        <v>22321794</v>
      </c>
      <c r="DU22" s="189">
        <v>25640797</v>
      </c>
      <c r="DV22" s="189">
        <v>26028116</v>
      </c>
      <c r="DW22" s="189">
        <v>27783331</v>
      </c>
      <c r="DX22" s="189">
        <v>26713915</v>
      </c>
      <c r="DY22" s="189">
        <v>27594915.144521233</v>
      </c>
      <c r="DZ22" s="189">
        <v>29623311.456175014</v>
      </c>
      <c r="EA22" s="189">
        <v>31800044.226728227</v>
      </c>
      <c r="EB22" s="189">
        <v>35576450.841471031</v>
      </c>
      <c r="EC22" s="189">
        <v>42567441.414028674</v>
      </c>
      <c r="ED22" s="189">
        <v>44817584.672218561</v>
      </c>
      <c r="EE22" s="189">
        <v>43694588.059240922</v>
      </c>
      <c r="EF22" s="189">
        <v>44100831.730918467</v>
      </c>
      <c r="EG22" s="189">
        <v>44973847.93265751</v>
      </c>
      <c r="EH22" s="189">
        <v>42759507.375815548</v>
      </c>
      <c r="EI22" s="189">
        <v>43606880.210404158</v>
      </c>
      <c r="EJ22" s="189">
        <v>45532423.682227604</v>
      </c>
      <c r="EK22" s="189">
        <v>49803485.250297062</v>
      </c>
      <c r="EL22" s="189">
        <v>50157449.281865828</v>
      </c>
      <c r="EM22" s="189">
        <v>53248901.261926636</v>
      </c>
      <c r="EN22" s="189">
        <v>55955752.226080552</v>
      </c>
      <c r="EO22" s="189">
        <v>61410063.151395611</v>
      </c>
      <c r="EP22" s="189">
        <v>64179234.204636216</v>
      </c>
      <c r="EQ22" s="189">
        <v>69132693.44828999</v>
      </c>
      <c r="ER22" s="189">
        <v>64495849.071569987</v>
      </c>
      <c r="ES22" s="189">
        <v>64912344.237980001</v>
      </c>
      <c r="ET22" s="189">
        <v>66936534.158120014</v>
      </c>
      <c r="EU22" s="189">
        <v>64031520.976539992</v>
      </c>
      <c r="EV22" s="189">
        <v>64422964.466329984</v>
      </c>
      <c r="EW22" s="189">
        <v>69149911.550369963</v>
      </c>
      <c r="EX22" s="189">
        <v>69107581.027340025</v>
      </c>
      <c r="EY22" s="189">
        <v>68857475.627649993</v>
      </c>
      <c r="EZ22" s="189">
        <v>72060614.138630003</v>
      </c>
      <c r="FA22" s="189">
        <v>79629588.935469985</v>
      </c>
      <c r="FB22" s="189">
        <v>83593223.60690999</v>
      </c>
      <c r="FC22" s="189">
        <v>77048915.384000018</v>
      </c>
      <c r="FD22" s="189">
        <v>77329296.684770003</v>
      </c>
      <c r="FE22" s="189">
        <v>77102609.317750007</v>
      </c>
      <c r="FF22" s="189">
        <v>78073078.861939982</v>
      </c>
      <c r="FG22" s="189">
        <v>77678315.868150011</v>
      </c>
      <c r="FH22" s="189">
        <v>83164273.335719988</v>
      </c>
      <c r="FI22" s="189">
        <v>80211057.68652001</v>
      </c>
      <c r="FJ22" s="189">
        <v>83984864.084249988</v>
      </c>
      <c r="FK22" s="189">
        <v>84937567.773640022</v>
      </c>
      <c r="FL22" s="189">
        <v>84097662.707210004</v>
      </c>
      <c r="FM22" s="189">
        <v>87899269.804700032</v>
      </c>
      <c r="FN22" s="189">
        <v>97563340.836199984</v>
      </c>
      <c r="FO22" s="189">
        <v>100824244.90391001</v>
      </c>
      <c r="FP22" s="189">
        <v>99914306.78907001</v>
      </c>
      <c r="FQ22" s="189">
        <v>97957358.744500011</v>
      </c>
      <c r="FR22" s="189">
        <v>95880554.054000005</v>
      </c>
      <c r="FS22" s="189">
        <v>97138231.441200018</v>
      </c>
      <c r="FT22" s="189">
        <v>99657331.149660006</v>
      </c>
      <c r="FU22" s="189">
        <v>103339466.49202</v>
      </c>
      <c r="FV22" s="189">
        <v>101640754.40306</v>
      </c>
      <c r="FW22" s="189">
        <v>105144914.33665997</v>
      </c>
      <c r="FX22" s="189">
        <v>97984776.549839988</v>
      </c>
      <c r="FY22" s="189">
        <v>108586743.88946998</v>
      </c>
      <c r="FZ22" s="189">
        <v>123051486.9989</v>
      </c>
      <c r="GA22" s="189">
        <v>125813773.21865</v>
      </c>
      <c r="GB22" s="189">
        <v>116108026.77989998</v>
      </c>
      <c r="GC22" s="189">
        <v>119198700.39642996</v>
      </c>
      <c r="GD22" s="189">
        <v>117047183.20637998</v>
      </c>
      <c r="GE22" s="189">
        <v>124210294.99517001</v>
      </c>
      <c r="GF22" s="189">
        <v>124095640.03617002</v>
      </c>
      <c r="GG22" s="189">
        <v>127577525.82062002</v>
      </c>
      <c r="GH22" s="189">
        <v>119712863.07099999</v>
      </c>
      <c r="GI22" s="189">
        <v>127439002.64351998</v>
      </c>
      <c r="GJ22" s="189">
        <v>124683974.88200995</v>
      </c>
      <c r="GK22" s="189">
        <v>165408145.28765997</v>
      </c>
      <c r="GL22" s="189">
        <v>172750667.38007003</v>
      </c>
      <c r="GM22" s="189">
        <v>176290194.15613005</v>
      </c>
      <c r="GN22" s="189">
        <v>173326865.91556999</v>
      </c>
      <c r="GO22" s="189">
        <v>161746183.55422994</v>
      </c>
      <c r="GP22" s="189">
        <v>154905720.52616999</v>
      </c>
      <c r="GQ22" s="189">
        <v>150135576.84360999</v>
      </c>
      <c r="GR22" s="189">
        <v>152447573.17857</v>
      </c>
      <c r="GS22" s="189">
        <v>169721797.72852001</v>
      </c>
      <c r="GT22" s="189">
        <v>175856909.41937998</v>
      </c>
      <c r="GU22" s="189">
        <v>182556456.86310998</v>
      </c>
      <c r="GV22" s="189">
        <v>190209355.53674999</v>
      </c>
      <c r="GW22" s="189">
        <v>246739249.81202996</v>
      </c>
      <c r="GX22" s="189">
        <v>268355735.50274006</v>
      </c>
      <c r="GY22" s="189">
        <v>274780233.78277004</v>
      </c>
      <c r="GZ22" s="189">
        <v>263929328.21532002</v>
      </c>
      <c r="HA22" s="189">
        <v>256933914.27176002</v>
      </c>
      <c r="HB22" s="189">
        <v>255878834.49093008</v>
      </c>
      <c r="HC22" s="189">
        <v>246920709.23582003</v>
      </c>
      <c r="HD22" s="189">
        <v>256720167.84667</v>
      </c>
      <c r="HE22" s="189">
        <v>277978509.92002004</v>
      </c>
      <c r="HF22" s="189">
        <v>286986240.14242005</v>
      </c>
      <c r="HG22" s="189">
        <v>293948016.99428004</v>
      </c>
      <c r="HH22" s="189">
        <v>291647789.39750987</v>
      </c>
      <c r="HI22" s="189">
        <v>397921701.94752997</v>
      </c>
      <c r="HJ22" s="189">
        <v>444894292.54385996</v>
      </c>
      <c r="HK22" s="189">
        <v>486025403.56722987</v>
      </c>
      <c r="HL22" s="189">
        <v>482210115.72391003</v>
      </c>
      <c r="HM22" s="189">
        <v>488008074.84495008</v>
      </c>
      <c r="HN22" s="189">
        <v>474690054.69105005</v>
      </c>
      <c r="HO22" s="189">
        <v>498324536.71867007</v>
      </c>
      <c r="HP22" s="189">
        <v>526045483.20347989</v>
      </c>
      <c r="HQ22" s="189">
        <v>552245832.62448001</v>
      </c>
      <c r="HR22" s="189">
        <v>553619963.48361993</v>
      </c>
      <c r="HS22" s="189">
        <v>541627644.32998002</v>
      </c>
      <c r="HT22" s="189">
        <v>552305553.34385014</v>
      </c>
      <c r="HU22" s="189">
        <v>705381001.65645993</v>
      </c>
      <c r="HV22" s="189">
        <v>757994118.52733004</v>
      </c>
      <c r="HW22" s="189">
        <v>805960574.02520978</v>
      </c>
      <c r="HX22" s="189">
        <v>864311955.71688986</v>
      </c>
      <c r="HY22" s="189">
        <v>868453538.70106983</v>
      </c>
      <c r="HZ22" s="189">
        <v>887412468.88427007</v>
      </c>
      <c r="IA22" s="189">
        <v>938956101.73115993</v>
      </c>
      <c r="IB22" s="189">
        <v>1049757865.1176001</v>
      </c>
      <c r="IC22" s="189">
        <v>1064334284.9323698</v>
      </c>
      <c r="ID22" s="189">
        <v>1042430138.5317199</v>
      </c>
      <c r="IE22" s="189">
        <v>1079036113.07763</v>
      </c>
      <c r="IF22" s="189">
        <v>1201306124.07481</v>
      </c>
      <c r="IG22" s="189">
        <v>1516478621.7161303</v>
      </c>
      <c r="IH22" s="189">
        <v>1600945424.0872104</v>
      </c>
      <c r="II22" s="189">
        <v>1644829913.26723</v>
      </c>
      <c r="IJ22" s="189">
        <v>1707666997.4584296</v>
      </c>
      <c r="IK22" s="189">
        <v>1749291349.7889698</v>
      </c>
      <c r="IL22" s="189">
        <v>1732703992.1417398</v>
      </c>
      <c r="IM22" s="189">
        <v>1933390508.465461</v>
      </c>
      <c r="IN22" s="189">
        <v>2077445176.0724206</v>
      </c>
      <c r="IO22" s="189">
        <v>2253633385.4916601</v>
      </c>
      <c r="IP22" s="189">
        <v>2430590265.0600801</v>
      </c>
      <c r="IQ22" s="189">
        <v>2784254901.0396204</v>
      </c>
      <c r="IR22" s="189">
        <v>3273021167.0971003</v>
      </c>
      <c r="IS22" s="189">
        <v>4630133230.7804203</v>
      </c>
      <c r="IT22" s="189">
        <v>5379462177.8414803</v>
      </c>
      <c r="IU22" s="189">
        <v>6267233719.81425</v>
      </c>
      <c r="IV22" s="189">
        <v>6865477208.3943911</v>
      </c>
      <c r="IW22" s="189">
        <v>7277357397.4640312</v>
      </c>
      <c r="IX22" s="189">
        <v>8319953312.0569801</v>
      </c>
      <c r="IY22" s="189">
        <v>10214944698.277023</v>
      </c>
      <c r="IZ22" s="189">
        <v>12454164300.929523</v>
      </c>
      <c r="JA22" s="190">
        <v>17236038644.959999</v>
      </c>
      <c r="JB22" s="190">
        <v>18411679552.560001</v>
      </c>
      <c r="JC22" s="190">
        <v>24067544820.743393</v>
      </c>
      <c r="JD22" s="190">
        <v>32467931611.562984</v>
      </c>
      <c r="JE22" s="190">
        <v>66943805185.96936</v>
      </c>
      <c r="JF22" s="190">
        <v>98825097892.163239</v>
      </c>
      <c r="JG22" s="190">
        <v>135000000000</v>
      </c>
      <c r="JH22" s="190">
        <v>194564986624.8728</v>
      </c>
      <c r="JI22" s="190">
        <v>290168356107.67621</v>
      </c>
      <c r="JJ22" s="190">
        <v>449941611712</v>
      </c>
      <c r="JK22" s="190">
        <v>729109705889.44263</v>
      </c>
      <c r="JL22" s="190">
        <v>994936162961.39819</v>
      </c>
      <c r="JM22" s="190">
        <v>1983631505173.1421</v>
      </c>
      <c r="JN22" s="190">
        <v>3594940624510</v>
      </c>
      <c r="JO22" s="190">
        <v>7572880550160</v>
      </c>
      <c r="JP22" s="190">
        <v>12127847107813</v>
      </c>
      <c r="JQ22" s="190">
        <f>207849898238.47*(10^2)</f>
        <v>20784989823847</v>
      </c>
      <c r="JR22" s="190">
        <v>43532384761932</v>
      </c>
      <c r="JS22" s="190">
        <v>104976012432971</v>
      </c>
      <c r="JT22" s="190">
        <v>205572722302439</v>
      </c>
      <c r="JU22" s="190">
        <v>317042781925748.06</v>
      </c>
      <c r="JV22" s="190">
        <v>440391645067078</v>
      </c>
      <c r="JW22" s="190">
        <v>536435821796153.13</v>
      </c>
      <c r="JX22" s="190">
        <v>661113864878090</v>
      </c>
      <c r="JY22" s="190">
        <v>869960978874014.13</v>
      </c>
      <c r="JZ22" s="190">
        <f>10660124524903.1*100</f>
        <v>1066012452490310</v>
      </c>
      <c r="KA22" s="190">
        <f>12397932941101.6*100</f>
        <v>1239793294110160</v>
      </c>
      <c r="KB22" s="190">
        <v>1766502505127235.3</v>
      </c>
      <c r="KC22" s="190">
        <v>2530212529858596</v>
      </c>
      <c r="KD22" s="190">
        <v>3226902047780044.5</v>
      </c>
      <c r="KE22" s="190">
        <v>3828299054339876</v>
      </c>
      <c r="KF22" s="190">
        <v>4526573358761180</v>
      </c>
      <c r="KG22" s="190">
        <v>5287534405774109</v>
      </c>
      <c r="KH22" s="190">
        <v>5486743326813511</v>
      </c>
      <c r="KI22" s="190">
        <v>8668681729622328</v>
      </c>
      <c r="KJ22" s="190">
        <v>1.0180897128445816E+16</v>
      </c>
      <c r="KK22" s="190">
        <v>1.2531914379404488E+16</v>
      </c>
      <c r="KL22" s="190">
        <v>1.338858041327079E+16</v>
      </c>
      <c r="KM22" s="190">
        <v>1.635359940054215E+16</v>
      </c>
      <c r="KN22" s="190">
        <v>1.8674193674869448E+16</v>
      </c>
      <c r="KO22" s="190">
        <v>3.07554034747762E+16</v>
      </c>
      <c r="KP22" s="190">
        <v>4.21704062527016E+16</v>
      </c>
      <c r="KQ22" s="190">
        <f>(455311230.939814*(10^6))*100</f>
        <v>4.55311230939814E+16</v>
      </c>
      <c r="KR22" s="190">
        <f>(525551780.555296*(10^6))*100</f>
        <v>5.25551780555296E+16</v>
      </c>
      <c r="KS22" s="190">
        <f>(620082192*(10^6))*100</f>
        <v>6.20082192E+16</v>
      </c>
      <c r="KT22" s="190">
        <f>(767331220.244868*(10^6))*100</f>
        <v>7.67331220244868E+16</v>
      </c>
      <c r="KU22" s="190">
        <f>(982416906.028504*(10^6))*100</f>
        <v>9.82416906028504E+16</v>
      </c>
      <c r="KV22" s="190">
        <f>(1141893068.44932*(10^6))*100</f>
        <v>1.14189306844932E+17</v>
      </c>
      <c r="KW22" s="190">
        <f>(1248273160.01138*(10^6))*100</f>
        <v>1.24827316001138E+17</v>
      </c>
      <c r="KX22" s="190">
        <f>1280941039647950*100</f>
        <v>1.2809410396479501E+17</v>
      </c>
      <c r="KY22" s="89"/>
    </row>
    <row r="23" spans="2:311" outlineLevel="1" x14ac:dyDescent="0.25">
      <c r="B23" s="160" t="s">
        <v>1235</v>
      </c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88">
        <v>5311809.6901392993</v>
      </c>
      <c r="P23" s="188">
        <v>5455844.3576876996</v>
      </c>
      <c r="Q23" s="188">
        <v>5585142.0464965999</v>
      </c>
      <c r="R23" s="188">
        <v>5841487.9790498493</v>
      </c>
      <c r="S23" s="188">
        <v>6003336.0838282797</v>
      </c>
      <c r="T23" s="188">
        <v>6292382.5088862507</v>
      </c>
      <c r="U23" s="188">
        <v>6750637.2099053804</v>
      </c>
      <c r="V23" s="188">
        <v>7012746.4929418303</v>
      </c>
      <c r="W23" s="188">
        <v>7239110.7741971109</v>
      </c>
      <c r="X23" s="188">
        <v>7682598.8240966704</v>
      </c>
      <c r="Y23" s="188">
        <v>8396495.6023573522</v>
      </c>
      <c r="Z23" s="188">
        <v>8956161.2993414383</v>
      </c>
      <c r="AA23" s="188">
        <v>8791563.8189676311</v>
      </c>
      <c r="AB23" s="188">
        <v>8652284.9547857903</v>
      </c>
      <c r="AC23" s="188">
        <v>8712028.2729513105</v>
      </c>
      <c r="AD23" s="188">
        <v>8839198.0649876706</v>
      </c>
      <c r="AE23" s="188">
        <v>8940396.0064725596</v>
      </c>
      <c r="AF23" s="188">
        <v>9006671.8799662422</v>
      </c>
      <c r="AG23" s="188">
        <v>9151236.7168556005</v>
      </c>
      <c r="AH23" s="188">
        <v>8851367.3146423586</v>
      </c>
      <c r="AI23" s="188">
        <v>8999500.1038361099</v>
      </c>
      <c r="AJ23" s="188">
        <v>9355843.3913592398</v>
      </c>
      <c r="AK23" s="188">
        <v>10101056.099258192</v>
      </c>
      <c r="AL23" s="188">
        <v>10621646.1139745</v>
      </c>
      <c r="AM23" s="188">
        <v>10410518.468538802</v>
      </c>
      <c r="AN23" s="188">
        <v>10233164.657885697</v>
      </c>
      <c r="AO23" s="188">
        <v>10109651.437785901</v>
      </c>
      <c r="AP23" s="188">
        <v>10177083.120793</v>
      </c>
      <c r="AQ23" s="188">
        <v>10345876.752897698</v>
      </c>
      <c r="AR23" s="188">
        <v>10425767.693492502</v>
      </c>
      <c r="AS23" s="188">
        <v>10630157.778218698</v>
      </c>
      <c r="AT23" s="188">
        <v>10720606.657055698</v>
      </c>
      <c r="AU23" s="188">
        <v>10606080.029286798</v>
      </c>
      <c r="AV23" s="188">
        <v>10924110.574966</v>
      </c>
      <c r="AW23" s="188">
        <v>12109912.470116399</v>
      </c>
      <c r="AX23" s="188">
        <v>12740837.074329</v>
      </c>
      <c r="AY23" s="188">
        <v>12683486.999484899</v>
      </c>
      <c r="AZ23" s="188">
        <v>12387078.758618001</v>
      </c>
      <c r="BA23" s="188">
        <v>12524266.259732202</v>
      </c>
      <c r="BB23" s="188">
        <v>12918627.752842601</v>
      </c>
      <c r="BC23" s="188">
        <v>12667091.319564696</v>
      </c>
      <c r="BD23" s="188">
        <v>12926141.259906299</v>
      </c>
      <c r="BE23" s="188">
        <v>13253439.868017904</v>
      </c>
      <c r="BF23" s="188">
        <v>13054393.141717397</v>
      </c>
      <c r="BG23" s="188">
        <v>13409917.8504389</v>
      </c>
      <c r="BH23" s="188">
        <v>13676188.822714498</v>
      </c>
      <c r="BI23" s="188">
        <v>15682147.294652998</v>
      </c>
      <c r="BJ23" s="188">
        <v>16284578.035842799</v>
      </c>
      <c r="BK23" s="188">
        <v>15625800.466799099</v>
      </c>
      <c r="BL23" s="188">
        <v>15480743.2416199</v>
      </c>
      <c r="BM23" s="188">
        <v>15277510.382045902</v>
      </c>
      <c r="BN23" s="188">
        <v>15160964.1922336</v>
      </c>
      <c r="BO23" s="188">
        <v>14383607.548015501</v>
      </c>
      <c r="BP23" s="188">
        <v>14833484.009972502</v>
      </c>
      <c r="BQ23" s="188">
        <v>15228495.829916198</v>
      </c>
      <c r="BR23" s="189">
        <v>15102736.057724599</v>
      </c>
      <c r="BS23" s="189">
        <v>14920612.823164299</v>
      </c>
      <c r="BT23" s="189">
        <v>15100241.734508101</v>
      </c>
      <c r="BU23" s="189">
        <v>16469161.960849201</v>
      </c>
      <c r="BV23" s="189">
        <v>16976364.152019098</v>
      </c>
      <c r="BW23" s="189">
        <v>15864354.887106698</v>
      </c>
      <c r="BX23" s="189">
        <v>15200033.565379599</v>
      </c>
      <c r="BY23" s="189">
        <v>14706747.375459399</v>
      </c>
      <c r="BZ23" s="189">
        <v>14854835.426109102</v>
      </c>
      <c r="CA23" s="189">
        <v>14940263.144390903</v>
      </c>
      <c r="CB23" s="189">
        <v>15289080.410062302</v>
      </c>
      <c r="CC23" s="189">
        <v>16448374.000943502</v>
      </c>
      <c r="CD23" s="189">
        <v>16083477.8354486</v>
      </c>
      <c r="CE23" s="189">
        <v>16269291.4087575</v>
      </c>
      <c r="CF23" s="189">
        <v>16264290.0908095</v>
      </c>
      <c r="CG23" s="189">
        <v>18900566.140873201</v>
      </c>
      <c r="CH23" s="189">
        <v>19573369.693779409</v>
      </c>
      <c r="CI23" s="189">
        <v>18783739.886505678</v>
      </c>
      <c r="CJ23" s="189">
        <v>19172871.976405717</v>
      </c>
      <c r="CK23" s="189">
        <v>19547148.189680301</v>
      </c>
      <c r="CL23" s="189">
        <v>20318136.931650493</v>
      </c>
      <c r="CM23" s="189">
        <v>21518065.670883521</v>
      </c>
      <c r="CN23" s="189">
        <v>22364538.855185561</v>
      </c>
      <c r="CO23" s="189">
        <v>23521823.674929582</v>
      </c>
      <c r="CP23" s="189">
        <v>23802740.871145636</v>
      </c>
      <c r="CQ23" s="189">
        <v>24573784.572237089</v>
      </c>
      <c r="CR23" s="189">
        <v>25599373.54574021</v>
      </c>
      <c r="CS23" s="189">
        <v>29272381.336993989</v>
      </c>
      <c r="CT23" s="189">
        <v>30835974.809527554</v>
      </c>
      <c r="CU23" s="189">
        <v>30279535.122240033</v>
      </c>
      <c r="CV23" s="189">
        <v>31815817.978361174</v>
      </c>
      <c r="CW23" s="189">
        <v>32311340.735952094</v>
      </c>
      <c r="CX23" s="189">
        <v>31934538.6351467</v>
      </c>
      <c r="CY23" s="189">
        <v>32962042.518373985</v>
      </c>
      <c r="CZ23" s="189">
        <v>34237954.822126351</v>
      </c>
      <c r="DA23" s="189">
        <v>35941059.667149276</v>
      </c>
      <c r="DB23" s="189">
        <v>36500508.496988162</v>
      </c>
      <c r="DC23" s="189">
        <v>36676339.301023595</v>
      </c>
      <c r="DD23" s="189">
        <v>37979659.900583282</v>
      </c>
      <c r="DE23" s="189">
        <v>43137139.546849392</v>
      </c>
      <c r="DF23" s="189">
        <v>46363672.711084962</v>
      </c>
      <c r="DG23" s="189">
        <v>46237835.29133974</v>
      </c>
      <c r="DH23" s="189">
        <v>46474213.130666196</v>
      </c>
      <c r="DI23" s="189">
        <v>48600317.716930449</v>
      </c>
      <c r="DJ23" s="189">
        <v>48819073.483354136</v>
      </c>
      <c r="DK23" s="189">
        <v>49084184.069019824</v>
      </c>
      <c r="DL23" s="189">
        <v>51445607.675783612</v>
      </c>
      <c r="DM23" s="189">
        <v>54347851.96049276</v>
      </c>
      <c r="DN23" s="189">
        <v>55813793.097622044</v>
      </c>
      <c r="DO23" s="189">
        <v>57458792.025472805</v>
      </c>
      <c r="DP23" s="189">
        <v>60002948.621871859</v>
      </c>
      <c r="DQ23" s="189">
        <v>67413569.448980868</v>
      </c>
      <c r="DR23" s="189">
        <v>70795980.568063885</v>
      </c>
      <c r="DS23" s="189">
        <v>70171957.848621815</v>
      </c>
      <c r="DT23" s="189">
        <v>71157424.478020281</v>
      </c>
      <c r="DU23" s="189">
        <v>74753695.603202075</v>
      </c>
      <c r="DV23" s="189">
        <v>77798982.179815173</v>
      </c>
      <c r="DW23" s="189">
        <v>81636042.627869427</v>
      </c>
      <c r="DX23" s="189">
        <v>85383796.327328384</v>
      </c>
      <c r="DY23" s="189">
        <v>72306121.292446405</v>
      </c>
      <c r="DZ23" s="189">
        <v>72680729.978284091</v>
      </c>
      <c r="EA23" s="189">
        <v>80428330.0407933</v>
      </c>
      <c r="EB23" s="189">
        <v>86597403.373679519</v>
      </c>
      <c r="EC23" s="189">
        <v>99738166.057867497</v>
      </c>
      <c r="ED23" s="189">
        <v>104939907.46701214</v>
      </c>
      <c r="EE23" s="189">
        <v>102742575.70734853</v>
      </c>
      <c r="EF23" s="189">
        <v>103171051.32641825</v>
      </c>
      <c r="EG23" s="189">
        <v>105686469.82486363</v>
      </c>
      <c r="EH23" s="189">
        <v>100945601.83755708</v>
      </c>
      <c r="EI23" s="189">
        <v>101468115.38608769</v>
      </c>
      <c r="EJ23" s="189">
        <v>106105180.88856727</v>
      </c>
      <c r="EK23" s="189">
        <v>108414441.11381972</v>
      </c>
      <c r="EL23" s="189">
        <v>110575864.85674915</v>
      </c>
      <c r="EM23" s="189">
        <v>113545645.4291641</v>
      </c>
      <c r="EN23" s="189">
        <v>120164290.81692316</v>
      </c>
      <c r="EO23" s="189">
        <v>125907896.40524849</v>
      </c>
      <c r="EP23" s="189">
        <v>130337916.08767715</v>
      </c>
      <c r="EQ23" s="189">
        <v>127052784.54762003</v>
      </c>
      <c r="ER23" s="189">
        <v>124617142.90772006</v>
      </c>
      <c r="ES23" s="189">
        <v>126399028.02248001</v>
      </c>
      <c r="ET23" s="189">
        <v>126877230.57948002</v>
      </c>
      <c r="EU23" s="189">
        <v>126059441.52736998</v>
      </c>
      <c r="EV23" s="189">
        <v>132062006.38651997</v>
      </c>
      <c r="EW23" s="189">
        <v>135332780.23809999</v>
      </c>
      <c r="EX23" s="189">
        <v>136866339.43279001</v>
      </c>
      <c r="EY23" s="189">
        <v>140748803.92275003</v>
      </c>
      <c r="EZ23" s="189">
        <v>146803591.82180998</v>
      </c>
      <c r="FA23" s="189">
        <v>162480436.81785995</v>
      </c>
      <c r="FB23" s="189">
        <v>166398280.67817003</v>
      </c>
      <c r="FC23" s="189">
        <v>164658446.68652999</v>
      </c>
      <c r="FD23" s="189">
        <v>164822396.28081</v>
      </c>
      <c r="FE23" s="189">
        <v>167819377.75587004</v>
      </c>
      <c r="FF23" s="189">
        <v>167253583.94020003</v>
      </c>
      <c r="FG23" s="189">
        <v>167781367.71645996</v>
      </c>
      <c r="FH23" s="189">
        <v>173031814.51769</v>
      </c>
      <c r="FI23" s="189">
        <v>179889986.80167997</v>
      </c>
      <c r="FJ23" s="189">
        <v>179050539.57452002</v>
      </c>
      <c r="FK23" s="189">
        <v>185122161.33836001</v>
      </c>
      <c r="FL23" s="189">
        <v>179462664.98949003</v>
      </c>
      <c r="FM23" s="189">
        <v>195518199.14820999</v>
      </c>
      <c r="FN23" s="189">
        <v>202351560.70552003</v>
      </c>
      <c r="FO23" s="189">
        <v>203549927.45991996</v>
      </c>
      <c r="FP23" s="189">
        <v>205616904.75580004</v>
      </c>
      <c r="FQ23" s="189">
        <v>206364237.85167</v>
      </c>
      <c r="FR23" s="189">
        <v>207374278.67532003</v>
      </c>
      <c r="FS23" s="189">
        <v>212120866.39320999</v>
      </c>
      <c r="FT23" s="189">
        <v>219438613.76809001</v>
      </c>
      <c r="FU23" s="189">
        <v>229452060.79025999</v>
      </c>
      <c r="FV23" s="189">
        <v>230120415.07709002</v>
      </c>
      <c r="FW23" s="189">
        <v>234660309.52366999</v>
      </c>
      <c r="FX23" s="189">
        <v>235891816.55537999</v>
      </c>
      <c r="FY23" s="189">
        <v>255503693.49877</v>
      </c>
      <c r="FZ23" s="189">
        <v>272162212</v>
      </c>
      <c r="GA23" s="189">
        <v>275786313</v>
      </c>
      <c r="GB23" s="189">
        <v>275542000</v>
      </c>
      <c r="GC23" s="189">
        <v>281989495</v>
      </c>
      <c r="GD23" s="189">
        <v>286409719</v>
      </c>
      <c r="GE23" s="189">
        <v>295337970</v>
      </c>
      <c r="GF23" s="189">
        <v>314306689</v>
      </c>
      <c r="GG23" s="189">
        <v>329528003</v>
      </c>
      <c r="GH23" s="189">
        <v>329016233</v>
      </c>
      <c r="GI23" s="189">
        <v>346734570</v>
      </c>
      <c r="GJ23" s="189">
        <v>357022585</v>
      </c>
      <c r="GK23" s="189">
        <v>409869881</v>
      </c>
      <c r="GL23" s="189">
        <v>426590283</v>
      </c>
      <c r="GM23" s="189">
        <v>428119231</v>
      </c>
      <c r="GN23" s="189">
        <v>440738329</v>
      </c>
      <c r="GO23" s="189">
        <v>456484032</v>
      </c>
      <c r="GP23" s="189">
        <v>465898412</v>
      </c>
      <c r="GQ23" s="189">
        <v>484842305</v>
      </c>
      <c r="GR23" s="189">
        <v>504439349</v>
      </c>
      <c r="GS23" s="189">
        <v>526441554</v>
      </c>
      <c r="GT23" s="189">
        <v>543035864</v>
      </c>
      <c r="GU23" s="189">
        <v>567043351</v>
      </c>
      <c r="GV23" s="189">
        <v>586381739</v>
      </c>
      <c r="GW23" s="189">
        <v>661883752</v>
      </c>
      <c r="GX23" s="189">
        <v>701918480</v>
      </c>
      <c r="GY23" s="189">
        <v>708478088</v>
      </c>
      <c r="GZ23" s="189">
        <v>722321156</v>
      </c>
      <c r="HA23" s="189">
        <v>739578276</v>
      </c>
      <c r="HB23" s="189">
        <v>760613159</v>
      </c>
      <c r="HC23" s="189">
        <v>788953570</v>
      </c>
      <c r="HD23" s="189">
        <v>826932591</v>
      </c>
      <c r="HE23" s="189">
        <v>868407860</v>
      </c>
      <c r="HF23" s="189">
        <v>893051163</v>
      </c>
      <c r="HG23" s="189">
        <v>934362783</v>
      </c>
      <c r="HH23" s="189">
        <v>990890592</v>
      </c>
      <c r="HI23" s="189">
        <v>1134108107</v>
      </c>
      <c r="HJ23" s="189">
        <v>1199721670</v>
      </c>
      <c r="HK23" s="189">
        <v>1240523160.7289999</v>
      </c>
      <c r="HL23" s="189">
        <v>1276213030.1462197</v>
      </c>
      <c r="HM23" s="189">
        <v>1319534204.4158802</v>
      </c>
      <c r="HN23" s="189">
        <v>1339777193.1348498</v>
      </c>
      <c r="HO23" s="189">
        <v>1391344290.4588301</v>
      </c>
      <c r="HP23" s="189">
        <v>1416768633.3574095</v>
      </c>
      <c r="HQ23" s="189">
        <v>1473160717.7595396</v>
      </c>
      <c r="HR23" s="189">
        <v>1519321920.58675</v>
      </c>
      <c r="HS23" s="189">
        <v>1530598616.6842797</v>
      </c>
      <c r="HT23" s="189">
        <v>1616032321.7150702</v>
      </c>
      <c r="HU23" s="189">
        <v>1839561691.3437901</v>
      </c>
      <c r="HV23" s="189">
        <v>1952747600.2964799</v>
      </c>
      <c r="HW23" s="189">
        <v>2003752815.6574402</v>
      </c>
      <c r="HX23" s="189">
        <v>2076601484.8625603</v>
      </c>
      <c r="HY23" s="189">
        <v>2161160529.8460398</v>
      </c>
      <c r="HZ23" s="189">
        <v>2269681449</v>
      </c>
      <c r="IA23" s="189">
        <v>2425512307</v>
      </c>
      <c r="IB23" s="189">
        <v>2609353779</v>
      </c>
      <c r="IC23" s="189">
        <v>2758825709</v>
      </c>
      <c r="ID23" s="189">
        <v>2917123311</v>
      </c>
      <c r="IE23" s="189">
        <v>3068434171</v>
      </c>
      <c r="IF23" s="189">
        <v>3251543635</v>
      </c>
      <c r="IG23" s="189">
        <v>3695435364</v>
      </c>
      <c r="IH23" s="189">
        <v>3932145001</v>
      </c>
      <c r="II23" s="189">
        <v>4087329976</v>
      </c>
      <c r="IJ23" s="189">
        <v>4206709175</v>
      </c>
      <c r="IK23" s="189">
        <v>4358857206</v>
      </c>
      <c r="IL23" s="189">
        <v>4482195007</v>
      </c>
      <c r="IM23" s="189">
        <v>4790851804</v>
      </c>
      <c r="IN23" s="189">
        <v>5159195074</v>
      </c>
      <c r="IO23" s="189">
        <v>5491773404</v>
      </c>
      <c r="IP23" s="189">
        <v>5959321986</v>
      </c>
      <c r="IQ23" s="189">
        <v>6555831821</v>
      </c>
      <c r="IR23" s="189">
        <v>7390753444</v>
      </c>
      <c r="IS23" s="189">
        <v>9071628533</v>
      </c>
      <c r="IT23" s="189">
        <v>10276494294</v>
      </c>
      <c r="IU23" s="189">
        <v>11366581127</v>
      </c>
      <c r="IV23" s="189">
        <v>12316552997</v>
      </c>
      <c r="IW23" s="189">
        <v>13447010068</v>
      </c>
      <c r="IX23" s="189">
        <v>15006597932</v>
      </c>
      <c r="IY23" s="189">
        <v>18712278036</v>
      </c>
      <c r="IZ23" s="189">
        <v>22479745077</v>
      </c>
      <c r="JA23" s="190">
        <v>28862335585.8694</v>
      </c>
      <c r="JB23" s="190">
        <v>32921598734.82</v>
      </c>
      <c r="JC23" s="190">
        <v>42331367124</v>
      </c>
      <c r="JD23" s="190">
        <v>55202624468.110001</v>
      </c>
      <c r="JE23" s="190">
        <v>92385636888.905289</v>
      </c>
      <c r="JF23" s="190">
        <v>127348134690</v>
      </c>
      <c r="JG23" s="190">
        <v>181163960077</v>
      </c>
      <c r="JH23" s="190">
        <v>252741493326.5</v>
      </c>
      <c r="JI23" s="190">
        <v>423704549287</v>
      </c>
      <c r="JJ23" s="190">
        <v>715116059544.53076</v>
      </c>
      <c r="JK23" s="190">
        <v>1258229144511</v>
      </c>
      <c r="JL23" s="190">
        <v>1867879695653</v>
      </c>
      <c r="JM23" s="190">
        <v>3361168942470.6523</v>
      </c>
      <c r="JN23" s="190">
        <v>6670087450700</v>
      </c>
      <c r="JO23" s="190">
        <v>14642523539800</v>
      </c>
      <c r="JP23" s="190">
        <v>24878868562251</v>
      </c>
      <c r="JQ23" s="190">
        <f>410363865201*(10^2)</f>
        <v>41036386520100</v>
      </c>
      <c r="JR23" s="190">
        <v>86755973373500</v>
      </c>
      <c r="JS23" s="190">
        <v>171246517330300</v>
      </c>
      <c r="JT23" s="190">
        <v>303706274290100</v>
      </c>
      <c r="JU23" s="190">
        <v>427377445119700</v>
      </c>
      <c r="JV23" s="190">
        <v>528939205280800</v>
      </c>
      <c r="JW23" s="190">
        <v>673039287773878</v>
      </c>
      <c r="JX23" s="190">
        <v>809721108444484.13</v>
      </c>
      <c r="JY23" s="190">
        <v>1077598075088384.8</v>
      </c>
      <c r="JZ23" s="190">
        <f>12811917.618032*10^8</f>
        <v>1281191761803200</v>
      </c>
      <c r="KA23" s="190">
        <f>15550635.680483*10^8</f>
        <v>1555063568048300</v>
      </c>
      <c r="KB23" s="190">
        <v>2362781299233500</v>
      </c>
      <c r="KC23" s="190">
        <v>3274139905598100.5</v>
      </c>
      <c r="KD23" s="190">
        <v>4368348153990850</v>
      </c>
      <c r="KE23" s="190">
        <v>5034797720849100</v>
      </c>
      <c r="KF23" s="190">
        <v>6105165250850699</v>
      </c>
      <c r="KG23" s="190">
        <v>7419480839380898</v>
      </c>
      <c r="KH23" s="190">
        <v>7640247761615000</v>
      </c>
      <c r="KI23" s="190">
        <v>1.14595400570545E+16</v>
      </c>
      <c r="KJ23" s="190">
        <v>1.33905792638399E+16</v>
      </c>
      <c r="KK23" s="190">
        <v>1.6341709E+16</v>
      </c>
      <c r="KL23" s="190">
        <v>1.79755268E+16</v>
      </c>
      <c r="KM23" s="190">
        <v>2.2580643349252372E+16</v>
      </c>
      <c r="KN23" s="190">
        <v>2.6791678136208344E+16</v>
      </c>
      <c r="KO23" s="190">
        <v>4.2690380854334808E+16</v>
      </c>
      <c r="KP23" s="190">
        <v>5.6324536335289912E+16</v>
      </c>
      <c r="KQ23" s="190">
        <v>6.5949635666140536E+16</v>
      </c>
      <c r="KR23" s="190">
        <v>8.1625918350919632E+16</v>
      </c>
      <c r="KS23" s="190">
        <v>1.071887767737931E+17</v>
      </c>
      <c r="KT23" s="190">
        <v>1.2662151493051472E+17</v>
      </c>
      <c r="KU23" s="190">
        <v>1.6898964315013674E+17</v>
      </c>
      <c r="KV23" s="190">
        <v>2.029700571977737E+17</v>
      </c>
      <c r="KW23" s="190">
        <v>2.1478005302917926E+17</v>
      </c>
      <c r="KX23" s="190">
        <f>2343818491613060*100</f>
        <v>2.3438184916130598E+17</v>
      </c>
      <c r="KY23" s="281"/>
    </row>
    <row r="24" spans="2:311" outlineLevel="1" x14ac:dyDescent="0.25">
      <c r="B24" s="160" t="s">
        <v>1239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1">
        <f>O23/O22</f>
        <v>3.8488585538289248</v>
      </c>
      <c r="P24" s="161">
        <f t="shared" ref="P24:CA24" si="324">P23/P22</f>
        <v>3.5767585079507129</v>
      </c>
      <c r="Q24" s="161">
        <f t="shared" si="324"/>
        <v>3.4940134380008869</v>
      </c>
      <c r="R24" s="161">
        <f t="shared" si="324"/>
        <v>3.6666829736316209</v>
      </c>
      <c r="S24" s="161">
        <f t="shared" si="324"/>
        <v>3.8493262509791282</v>
      </c>
      <c r="T24" s="161">
        <f t="shared" si="324"/>
        <v>3.2590370415244294</v>
      </c>
      <c r="U24" s="161">
        <f t="shared" si="324"/>
        <v>3.1130733093712557</v>
      </c>
      <c r="V24" s="161">
        <f t="shared" si="324"/>
        <v>3.097370162560098</v>
      </c>
      <c r="W24" s="161">
        <f t="shared" si="324"/>
        <v>3.2187015186654757</v>
      </c>
      <c r="X24" s="161">
        <f t="shared" si="324"/>
        <v>3.2890920955760281</v>
      </c>
      <c r="Y24" s="161">
        <f t="shared" si="324"/>
        <v>3.0081790708002991</v>
      </c>
      <c r="Z24" s="161">
        <f t="shared" si="324"/>
        <v>2.9807321896775996</v>
      </c>
      <c r="AA24" s="161">
        <f t="shared" si="324"/>
        <v>3.2019727851471029</v>
      </c>
      <c r="AB24" s="161">
        <f t="shared" si="324"/>
        <v>3.0469751016191156</v>
      </c>
      <c r="AC24" s="161">
        <f t="shared" si="324"/>
        <v>3.1708652128066253</v>
      </c>
      <c r="AD24" s="161">
        <f t="shared" si="324"/>
        <v>3.1306650840690549</v>
      </c>
      <c r="AE24" s="161">
        <f t="shared" si="324"/>
        <v>3.2028656878198909</v>
      </c>
      <c r="AF24" s="161">
        <f t="shared" si="324"/>
        <v>3.1914922142634254</v>
      </c>
      <c r="AG24" s="161">
        <f t="shared" si="324"/>
        <v>3.1214640440096288</v>
      </c>
      <c r="AH24" s="161">
        <f t="shared" si="324"/>
        <v>3.010021078673319</v>
      </c>
      <c r="AI24" s="161">
        <f t="shared" si="324"/>
        <v>2.9300054774077875</v>
      </c>
      <c r="AJ24" s="161">
        <f t="shared" si="324"/>
        <v>3.0206400052171936</v>
      </c>
      <c r="AK24" s="161">
        <f t="shared" si="324"/>
        <v>2.85491539572853</v>
      </c>
      <c r="AL24" s="161">
        <f t="shared" si="324"/>
        <v>2.8573374210351106</v>
      </c>
      <c r="AM24" s="161">
        <f t="shared" si="324"/>
        <v>3.1281803366363796</v>
      </c>
      <c r="AN24" s="161">
        <f t="shared" si="324"/>
        <v>3.1547484035021665</v>
      </c>
      <c r="AO24" s="161">
        <f t="shared" si="324"/>
        <v>2.9168957382383596</v>
      </c>
      <c r="AP24" s="161">
        <f t="shared" si="324"/>
        <v>3.0472781237019531</v>
      </c>
      <c r="AQ24" s="161">
        <f t="shared" si="324"/>
        <v>3.0103173565507331</v>
      </c>
      <c r="AR24" s="161">
        <f t="shared" si="324"/>
        <v>2.987837942860267</v>
      </c>
      <c r="AS24" s="161">
        <f t="shared" si="324"/>
        <v>3.0070793399512703</v>
      </c>
      <c r="AT24" s="161">
        <f t="shared" si="324"/>
        <v>2.9703158821604108</v>
      </c>
      <c r="AU24" s="161">
        <f t="shared" si="324"/>
        <v>3.00260228171331</v>
      </c>
      <c r="AV24" s="161">
        <f t="shared" si="324"/>
        <v>2.9793984956879074</v>
      </c>
      <c r="AW24" s="161">
        <f t="shared" si="324"/>
        <v>2.6727093589901454</v>
      </c>
      <c r="AX24" s="161">
        <f t="shared" si="324"/>
        <v>2.5949692421291446</v>
      </c>
      <c r="AY24" s="161">
        <f t="shared" si="324"/>
        <v>2.8782259660986682</v>
      </c>
      <c r="AZ24" s="161">
        <f t="shared" si="324"/>
        <v>2.8781082903996751</v>
      </c>
      <c r="BA24" s="161">
        <f t="shared" si="324"/>
        <v>2.8793673848299837</v>
      </c>
      <c r="BB24" s="161">
        <f t="shared" si="324"/>
        <v>2.8529788534361842</v>
      </c>
      <c r="BC24" s="161">
        <f t="shared" si="324"/>
        <v>3.0288119595401022</v>
      </c>
      <c r="BD24" s="161">
        <f t="shared" si="324"/>
        <v>2.9222779456801127</v>
      </c>
      <c r="BE24" s="161">
        <f t="shared" si="324"/>
        <v>2.9156576969153978</v>
      </c>
      <c r="BF24" s="161">
        <f t="shared" si="324"/>
        <v>2.8847568684861837</v>
      </c>
      <c r="BG24" s="161">
        <f t="shared" si="324"/>
        <v>2.985697696910619</v>
      </c>
      <c r="BH24" s="161">
        <f t="shared" si="324"/>
        <v>2.9850317919644249</v>
      </c>
      <c r="BI24" s="161">
        <f t="shared" si="324"/>
        <v>2.8488645059292046</v>
      </c>
      <c r="BJ24" s="161">
        <f t="shared" si="324"/>
        <v>2.8121266040360631</v>
      </c>
      <c r="BK24" s="161">
        <f t="shared" si="324"/>
        <v>2.8964387522723785</v>
      </c>
      <c r="BL24" s="161">
        <f t="shared" si="324"/>
        <v>2.9413176853662981</v>
      </c>
      <c r="BM24" s="161">
        <f t="shared" si="324"/>
        <v>3.0160598552580291</v>
      </c>
      <c r="BN24" s="161">
        <f t="shared" si="324"/>
        <v>2.9380637399586722</v>
      </c>
      <c r="BO24" s="161">
        <f t="shared" si="324"/>
        <v>2.981365037321039</v>
      </c>
      <c r="BP24" s="161">
        <f t="shared" si="324"/>
        <v>2.9791945230185632</v>
      </c>
      <c r="BQ24" s="161">
        <f t="shared" si="324"/>
        <v>2.7718054298745316</v>
      </c>
      <c r="BR24" s="161">
        <f t="shared" si="324"/>
        <v>2.7516694793699705</v>
      </c>
      <c r="BS24" s="161">
        <f t="shared" si="324"/>
        <v>2.8251464865698961</v>
      </c>
      <c r="BT24" s="161">
        <f t="shared" si="324"/>
        <v>2.8473937777914573</v>
      </c>
      <c r="BU24" s="161">
        <f t="shared" si="324"/>
        <v>2.7385830380544731</v>
      </c>
      <c r="BV24" s="161">
        <f t="shared" si="324"/>
        <v>2.6204987812409128</v>
      </c>
      <c r="BW24" s="161">
        <f t="shared" si="324"/>
        <v>2.8480446498040304</v>
      </c>
      <c r="BX24" s="161">
        <f t="shared" si="324"/>
        <v>2.7908645593445005</v>
      </c>
      <c r="BY24" s="161">
        <f t="shared" si="324"/>
        <v>2.7106053959168994</v>
      </c>
      <c r="BZ24" s="161">
        <f t="shared" si="324"/>
        <v>2.9586790991870764</v>
      </c>
      <c r="CA24" s="161">
        <f t="shared" si="324"/>
        <v>3.1229111759353003</v>
      </c>
      <c r="CB24" s="161">
        <f t="shared" ref="CB24:EM24" si="325">CB23/CB22</f>
        <v>3.1391863023175737</v>
      </c>
      <c r="CC24" s="161">
        <f t="shared" si="325"/>
        <v>3.1859029326847077</v>
      </c>
      <c r="CD24" s="161">
        <f t="shared" si="325"/>
        <v>3.0959426580328691</v>
      </c>
      <c r="CE24" s="161">
        <f t="shared" si="325"/>
        <v>3.0486499923841333</v>
      </c>
      <c r="CF24" s="161">
        <f t="shared" si="325"/>
        <v>3.0058232333959598</v>
      </c>
      <c r="CG24" s="161">
        <f t="shared" si="325"/>
        <v>2.9154254459153415</v>
      </c>
      <c r="CH24" s="161">
        <f t="shared" si="325"/>
        <v>2.5416263730183934</v>
      </c>
      <c r="CI24" s="161">
        <f t="shared" si="325"/>
        <v>2.558734265351621</v>
      </c>
      <c r="CJ24" s="161">
        <f t="shared" si="325"/>
        <v>2.6989083201771127</v>
      </c>
      <c r="CK24" s="161">
        <f t="shared" si="325"/>
        <v>2.7445949832548684</v>
      </c>
      <c r="CL24" s="161">
        <f t="shared" si="325"/>
        <v>2.8138199941004758</v>
      </c>
      <c r="CM24" s="161">
        <f t="shared" si="325"/>
        <v>3.0698269615929727</v>
      </c>
      <c r="CN24" s="161">
        <f t="shared" si="325"/>
        <v>3.1878139120957063</v>
      </c>
      <c r="CO24" s="161">
        <f t="shared" si="325"/>
        <v>2.4788997568220927</v>
      </c>
      <c r="CP24" s="161">
        <f t="shared" si="325"/>
        <v>3.065504854485217</v>
      </c>
      <c r="CQ24" s="161">
        <f t="shared" si="325"/>
        <v>3.0736994602825978</v>
      </c>
      <c r="CR24" s="161">
        <f t="shared" si="325"/>
        <v>3.0611710540228847</v>
      </c>
      <c r="CS24" s="161">
        <f t="shared" si="325"/>
        <v>2.7546559107682653</v>
      </c>
      <c r="CT24" s="161">
        <f t="shared" si="325"/>
        <v>2.7350340721633737</v>
      </c>
      <c r="CU24" s="161">
        <f t="shared" si="325"/>
        <v>2.8160656895760754</v>
      </c>
      <c r="CV24" s="161">
        <f t="shared" si="325"/>
        <v>2.9562691530802736</v>
      </c>
      <c r="CW24" s="161">
        <f t="shared" si="325"/>
        <v>2.4441542798687954</v>
      </c>
      <c r="CX24" s="161">
        <f t="shared" si="325"/>
        <v>2.8900704518717086</v>
      </c>
      <c r="CY24" s="161">
        <f t="shared" si="325"/>
        <v>2.9191809404860511</v>
      </c>
      <c r="CZ24" s="161">
        <f t="shared" si="325"/>
        <v>2.8545256999884656</v>
      </c>
      <c r="DA24" s="161">
        <f t="shared" si="325"/>
        <v>2.9109678834420358</v>
      </c>
      <c r="DB24" s="161">
        <f t="shared" si="325"/>
        <v>2.8685571921812363</v>
      </c>
      <c r="DC24" s="161">
        <f t="shared" si="325"/>
        <v>2.9334028927154043</v>
      </c>
      <c r="DD24" s="161">
        <f t="shared" si="325"/>
        <v>2.873404871560624</v>
      </c>
      <c r="DE24" s="161">
        <f t="shared" si="325"/>
        <v>2.8709661745845136</v>
      </c>
      <c r="DF24" s="161">
        <f t="shared" si="325"/>
        <v>2.8057600614679634</v>
      </c>
      <c r="DG24" s="161">
        <f t="shared" si="325"/>
        <v>2.8292234832222829</v>
      </c>
      <c r="DH24" s="161">
        <f t="shared" si="325"/>
        <v>2.9438623425183517</v>
      </c>
      <c r="DI24" s="161">
        <f t="shared" si="325"/>
        <v>2.9058527627740962</v>
      </c>
      <c r="DJ24" s="161">
        <f t="shared" si="325"/>
        <v>2.9806356044201512</v>
      </c>
      <c r="DK24" s="161">
        <f t="shared" si="325"/>
        <v>2.9463381224866163</v>
      </c>
      <c r="DL24" s="161">
        <f t="shared" si="325"/>
        <v>2.8991592890025366</v>
      </c>
      <c r="DM24" s="161">
        <f t="shared" si="325"/>
        <v>2.9337959913905882</v>
      </c>
      <c r="DN24" s="161">
        <f t="shared" si="325"/>
        <v>2.9714516776419257</v>
      </c>
      <c r="DO24" s="161">
        <f t="shared" si="325"/>
        <v>2.9433257034815576</v>
      </c>
      <c r="DP24" s="161">
        <f t="shared" si="325"/>
        <v>3.0943598585262113</v>
      </c>
      <c r="DQ24" s="161">
        <f t="shared" si="325"/>
        <v>2.6835650573419292</v>
      </c>
      <c r="DR24" s="161">
        <f t="shared" si="325"/>
        <v>3.0665516110906612</v>
      </c>
      <c r="DS24" s="161">
        <f t="shared" si="325"/>
        <v>3.2259278960927054</v>
      </c>
      <c r="DT24" s="161">
        <f t="shared" si="325"/>
        <v>3.1878004284969337</v>
      </c>
      <c r="DU24" s="161">
        <f t="shared" si="325"/>
        <v>2.9154201253261385</v>
      </c>
      <c r="DV24" s="161">
        <f t="shared" si="325"/>
        <v>2.9890362475645635</v>
      </c>
      <c r="DW24" s="161">
        <f t="shared" si="325"/>
        <v>2.9383101193974701</v>
      </c>
      <c r="DX24" s="161">
        <f t="shared" si="325"/>
        <v>3.1962292433485837</v>
      </c>
      <c r="DY24" s="161">
        <f t="shared" si="325"/>
        <v>2.62026974584853</v>
      </c>
      <c r="DZ24" s="161">
        <f t="shared" si="325"/>
        <v>2.4534978166032722</v>
      </c>
      <c r="EA24" s="161">
        <f t="shared" si="325"/>
        <v>2.5291892510386056</v>
      </c>
      <c r="EB24" s="161">
        <f t="shared" si="325"/>
        <v>2.4341214855736535</v>
      </c>
      <c r="EC24" s="161">
        <f t="shared" si="325"/>
        <v>2.3430622735290227</v>
      </c>
      <c r="ED24" s="161">
        <f t="shared" si="325"/>
        <v>2.3414895790237016</v>
      </c>
      <c r="EE24" s="161">
        <f t="shared" si="325"/>
        <v>2.3513798909844534</v>
      </c>
      <c r="EF24" s="161">
        <f t="shared" si="325"/>
        <v>2.339435499899801</v>
      </c>
      <c r="EG24" s="161">
        <f t="shared" si="325"/>
        <v>2.3499539106174634</v>
      </c>
      <c r="EH24" s="161">
        <f t="shared" si="325"/>
        <v>2.3607756036649556</v>
      </c>
      <c r="EI24" s="161">
        <f t="shared" si="325"/>
        <v>2.3268831637691529</v>
      </c>
      <c r="EJ24" s="161">
        <f t="shared" si="325"/>
        <v>2.3303213909516236</v>
      </c>
      <c r="EK24" s="161">
        <f t="shared" si="325"/>
        <v>2.1768444631728472</v>
      </c>
      <c r="EL24" s="161">
        <f t="shared" si="325"/>
        <v>2.2045751217402376</v>
      </c>
      <c r="EM24" s="161">
        <f t="shared" si="325"/>
        <v>2.1323565883668305</v>
      </c>
      <c r="EN24" s="161">
        <f t="shared" ref="EN24:GY24" si="326">EN23/EN22</f>
        <v>2.1474877208587588</v>
      </c>
      <c r="EO24" s="161">
        <f t="shared" si="326"/>
        <v>2.0502811745176834</v>
      </c>
      <c r="EP24" s="161">
        <f t="shared" si="326"/>
        <v>2.0308424945067625</v>
      </c>
      <c r="EQ24" s="161">
        <f t="shared" si="326"/>
        <v>1.8378104223966512</v>
      </c>
      <c r="ER24" s="161">
        <f t="shared" si="326"/>
        <v>1.9321730731761428</v>
      </c>
      <c r="ES24" s="161">
        <f t="shared" si="326"/>
        <v>1.9472263635877805</v>
      </c>
      <c r="ET24" s="161">
        <f t="shared" si="326"/>
        <v>1.8954855098975669</v>
      </c>
      <c r="EU24" s="161">
        <f t="shared" si="326"/>
        <v>1.9687091545671063</v>
      </c>
      <c r="EV24" s="161">
        <f t="shared" si="326"/>
        <v>2.0499212894113379</v>
      </c>
      <c r="EW24" s="161">
        <f t="shared" si="326"/>
        <v>1.957092600755119</v>
      </c>
      <c r="EX24" s="161">
        <f t="shared" si="326"/>
        <v>1.9804822770260702</v>
      </c>
      <c r="EY24" s="161">
        <f t="shared" si="326"/>
        <v>2.0440598880484049</v>
      </c>
      <c r="EZ24" s="161">
        <f t="shared" si="326"/>
        <v>2.0372237119626768</v>
      </c>
      <c r="FA24" s="161">
        <f t="shared" si="326"/>
        <v>2.0404530400066538</v>
      </c>
      <c r="FB24" s="161">
        <f t="shared" si="326"/>
        <v>1.9905714063695372</v>
      </c>
      <c r="FC24" s="161">
        <f t="shared" si="326"/>
        <v>2.1370637842972542</v>
      </c>
      <c r="FD24" s="161">
        <f t="shared" si="326"/>
        <v>2.1314353465893059</v>
      </c>
      <c r="FE24" s="161">
        <f t="shared" si="326"/>
        <v>2.1765719635280343</v>
      </c>
      <c r="FF24" s="161">
        <f t="shared" si="326"/>
        <v>2.1422696066074427</v>
      </c>
      <c r="FG24" s="161">
        <f t="shared" si="326"/>
        <v>2.1599511503474083</v>
      </c>
      <c r="FH24" s="161">
        <f t="shared" si="326"/>
        <v>2.0806027345322922</v>
      </c>
      <c r="FI24" s="161">
        <f t="shared" si="326"/>
        <v>2.2427080752971</v>
      </c>
      <c r="FJ24" s="161">
        <f t="shared" si="326"/>
        <v>2.1319381953741599</v>
      </c>
      <c r="FK24" s="161">
        <f t="shared" si="326"/>
        <v>2.1795086225180538</v>
      </c>
      <c r="FL24" s="161">
        <f t="shared" si="326"/>
        <v>2.13397922382573</v>
      </c>
      <c r="FM24" s="161">
        <f t="shared" si="326"/>
        <v>2.2243438379252098</v>
      </c>
      <c r="FN24" s="161">
        <f t="shared" si="326"/>
        <v>2.0740532147751067</v>
      </c>
      <c r="FO24" s="161">
        <f t="shared" si="326"/>
        <v>2.0188589327290485</v>
      </c>
      <c r="FP24" s="161">
        <f t="shared" si="326"/>
        <v>2.0579325560440482</v>
      </c>
      <c r="FQ24" s="161">
        <f t="shared" si="326"/>
        <v>2.106674174320331</v>
      </c>
      <c r="FR24" s="161">
        <f t="shared" si="326"/>
        <v>2.1628398033508094</v>
      </c>
      <c r="FS24" s="161">
        <f t="shared" si="326"/>
        <v>2.183701136473867</v>
      </c>
      <c r="FT24" s="161">
        <f t="shared" si="326"/>
        <v>2.2019314709376365</v>
      </c>
      <c r="FU24" s="161">
        <f t="shared" si="326"/>
        <v>2.2203720280284065</v>
      </c>
      <c r="FV24" s="161">
        <f t="shared" si="326"/>
        <v>2.2640565433481474</v>
      </c>
      <c r="FW24" s="161">
        <f t="shared" si="326"/>
        <v>2.2317799296722907</v>
      </c>
      <c r="FX24" s="161">
        <f t="shared" si="326"/>
        <v>2.4074333264963208</v>
      </c>
      <c r="FY24" s="161">
        <f t="shared" si="326"/>
        <v>2.352991574725237</v>
      </c>
      <c r="FZ24" s="161">
        <f t="shared" si="326"/>
        <v>2.2117750759276316</v>
      </c>
      <c r="GA24" s="161">
        <f t="shared" si="326"/>
        <v>2.1920200463324062</v>
      </c>
      <c r="GB24" s="161">
        <f t="shared" si="326"/>
        <v>2.373152034719622</v>
      </c>
      <c r="GC24" s="161">
        <f t="shared" si="326"/>
        <v>2.3657094755409402</v>
      </c>
      <c r="GD24" s="161">
        <f t="shared" si="326"/>
        <v>2.4469595179834149</v>
      </c>
      <c r="GE24" s="161">
        <f t="shared" si="326"/>
        <v>2.3777253730174652</v>
      </c>
      <c r="GF24" s="161">
        <f t="shared" si="326"/>
        <v>2.5327778551155333</v>
      </c>
      <c r="GG24" s="161">
        <f t="shared" si="326"/>
        <v>2.5829627975646106</v>
      </c>
      <c r="GH24" s="161">
        <f t="shared" si="326"/>
        <v>2.7483782824980567</v>
      </c>
      <c r="GI24" s="161">
        <f t="shared" si="326"/>
        <v>2.7207884776837648</v>
      </c>
      <c r="GJ24" s="161">
        <f t="shared" si="326"/>
        <v>2.8634199810990553</v>
      </c>
      <c r="GK24" s="161">
        <f t="shared" si="326"/>
        <v>2.4779304567329414</v>
      </c>
      <c r="GL24" s="161">
        <f t="shared" si="326"/>
        <v>2.4693987552676457</v>
      </c>
      <c r="GM24" s="161">
        <f t="shared" si="326"/>
        <v>2.4284914600572707</v>
      </c>
      <c r="GN24" s="161">
        <f t="shared" si="326"/>
        <v>2.5428160064619756</v>
      </c>
      <c r="GO24" s="161">
        <f t="shared" si="326"/>
        <v>2.8222244381237651</v>
      </c>
      <c r="GP24" s="161">
        <f t="shared" si="326"/>
        <v>3.007625608773373</v>
      </c>
      <c r="GQ24" s="161">
        <f t="shared" si="326"/>
        <v>3.2293631875477464</v>
      </c>
      <c r="GR24" s="161">
        <f t="shared" si="326"/>
        <v>3.3089365641073418</v>
      </c>
      <c r="GS24" s="161">
        <f t="shared" si="326"/>
        <v>3.1017910548064913</v>
      </c>
      <c r="GT24" s="161">
        <f t="shared" si="326"/>
        <v>3.0879415872422684</v>
      </c>
      <c r="GU24" s="161">
        <f t="shared" si="326"/>
        <v>3.1061259664192411</v>
      </c>
      <c r="GV24" s="161">
        <f t="shared" si="326"/>
        <v>3.0828228051417077</v>
      </c>
      <c r="GW24" s="161">
        <f t="shared" si="326"/>
        <v>2.682523159587435</v>
      </c>
      <c r="GX24" s="161">
        <f t="shared" si="326"/>
        <v>2.615626897949543</v>
      </c>
      <c r="GY24" s="161">
        <f t="shared" si="326"/>
        <v>2.5783444400156297</v>
      </c>
      <c r="GZ24" s="161">
        <f t="shared" ref="GZ24:JA24" si="327">GZ23/GZ22</f>
        <v>2.7367976150445572</v>
      </c>
      <c r="HA24" s="161">
        <f t="shared" si="327"/>
        <v>2.8784766623597426</v>
      </c>
      <c r="HB24" s="161">
        <f t="shared" si="327"/>
        <v>2.9725520694716185</v>
      </c>
      <c r="HC24" s="161">
        <f t="shared" si="327"/>
        <v>3.1951697062659696</v>
      </c>
      <c r="HD24" s="161">
        <f t="shared" si="327"/>
        <v>3.2211438545564444</v>
      </c>
      <c r="HE24" s="161">
        <f t="shared" si="327"/>
        <v>3.124010774249629</v>
      </c>
      <c r="HF24" s="161">
        <f t="shared" si="327"/>
        <v>3.1118257187411271</v>
      </c>
      <c r="HG24" s="161">
        <f t="shared" si="327"/>
        <v>3.178666733506768</v>
      </c>
      <c r="HH24" s="161">
        <f t="shared" si="327"/>
        <v>3.3975590696126852</v>
      </c>
      <c r="HI24" s="161">
        <f t="shared" si="327"/>
        <v>2.8500785492457097</v>
      </c>
      <c r="HJ24" s="161">
        <f t="shared" si="327"/>
        <v>2.696644326768308</v>
      </c>
      <c r="HK24" s="161">
        <f t="shared" si="327"/>
        <v>2.5523833767207673</v>
      </c>
      <c r="HL24" s="161">
        <f t="shared" si="327"/>
        <v>2.6465911612624007</v>
      </c>
      <c r="HM24" s="161">
        <f t="shared" si="327"/>
        <v>2.7039187923993317</v>
      </c>
      <c r="HN24" s="161">
        <f t="shared" si="327"/>
        <v>2.8224252433660904</v>
      </c>
      <c r="HO24" s="161">
        <f t="shared" si="327"/>
        <v>2.7920445170539852</v>
      </c>
      <c r="HP24" s="161">
        <f t="shared" si="327"/>
        <v>2.6932436045827401</v>
      </c>
      <c r="HQ24" s="161">
        <f t="shared" si="327"/>
        <v>2.667581411630624</v>
      </c>
      <c r="HR24" s="161">
        <f t="shared" si="327"/>
        <v>2.744340921209758</v>
      </c>
      <c r="HS24" s="161">
        <f t="shared" si="327"/>
        <v>2.8259241061776033</v>
      </c>
      <c r="HT24" s="161">
        <f t="shared" si="327"/>
        <v>2.9259751453358525</v>
      </c>
      <c r="HU24" s="161">
        <f t="shared" si="327"/>
        <v>2.6078979828261768</v>
      </c>
      <c r="HV24" s="161">
        <f t="shared" si="327"/>
        <v>2.5762041585367159</v>
      </c>
      <c r="HW24" s="161">
        <f t="shared" si="327"/>
        <v>2.4861672893626734</v>
      </c>
      <c r="HX24" s="161">
        <f t="shared" si="327"/>
        <v>2.4026064560684643</v>
      </c>
      <c r="HY24" s="161">
        <f t="shared" si="327"/>
        <v>2.4885160040667786</v>
      </c>
      <c r="HZ24" s="161">
        <f t="shared" si="327"/>
        <v>2.5576397995101821</v>
      </c>
      <c r="IA24" s="161">
        <f t="shared" si="327"/>
        <v>2.5832009638449187</v>
      </c>
      <c r="IB24" s="161">
        <f t="shared" si="327"/>
        <v>2.4856720446744971</v>
      </c>
      <c r="IC24" s="161">
        <f t="shared" si="327"/>
        <v>2.5920669361649868</v>
      </c>
      <c r="ID24" s="161">
        <f t="shared" si="327"/>
        <v>2.7983873481524779</v>
      </c>
      <c r="IE24" s="161">
        <f t="shared" si="327"/>
        <v>2.8436807015181382</v>
      </c>
      <c r="IF24" s="161">
        <f t="shared" si="327"/>
        <v>2.706673652816169</v>
      </c>
      <c r="IG24" s="161">
        <f t="shared" si="327"/>
        <v>2.4368529243215069</v>
      </c>
      <c r="IH24" s="161">
        <f t="shared" si="327"/>
        <v>2.4561393173299075</v>
      </c>
      <c r="II24" s="161">
        <f t="shared" si="327"/>
        <v>2.4849560085401641</v>
      </c>
      <c r="IJ24" s="161">
        <f t="shared" si="327"/>
        <v>2.4634247668081466</v>
      </c>
      <c r="IK24" s="161">
        <f t="shared" si="327"/>
        <v>2.4917845769521709</v>
      </c>
      <c r="IL24" s="161">
        <f t="shared" si="327"/>
        <v>2.5868209615305973</v>
      </c>
      <c r="IM24" s="161">
        <f t="shared" si="327"/>
        <v>2.4779535138002289</v>
      </c>
      <c r="IN24" s="161">
        <f t="shared" si="327"/>
        <v>2.4834325995326041</v>
      </c>
      <c r="IO24" s="161">
        <f t="shared" si="327"/>
        <v>2.436853056648296</v>
      </c>
      <c r="IP24" s="161">
        <f t="shared" si="327"/>
        <v>2.4518003184928809</v>
      </c>
      <c r="IQ24" s="161">
        <f t="shared" si="327"/>
        <v>2.3546090620338318</v>
      </c>
      <c r="IR24" s="161">
        <f t="shared" si="327"/>
        <v>2.2580829963146827</v>
      </c>
      <c r="IS24" s="161">
        <f t="shared" si="327"/>
        <v>1.9592586391884355</v>
      </c>
      <c r="IT24" s="161">
        <f t="shared" si="327"/>
        <v>1.9103200197837367</v>
      </c>
      <c r="IU24" s="161">
        <f t="shared" si="327"/>
        <v>1.8136520249857357</v>
      </c>
      <c r="IV24" s="161">
        <f t="shared" si="327"/>
        <v>1.7939835241082152</v>
      </c>
      <c r="IW24" s="161">
        <f t="shared" si="327"/>
        <v>1.8477875049377033</v>
      </c>
      <c r="IX24" s="161">
        <f t="shared" si="327"/>
        <v>1.8036877575085635</v>
      </c>
      <c r="IY24" s="161">
        <f t="shared" si="327"/>
        <v>1.8318530925729084</v>
      </c>
      <c r="IZ24" s="161">
        <f t="shared" si="327"/>
        <v>1.8049982747796423</v>
      </c>
      <c r="JA24" s="161">
        <f t="shared" si="327"/>
        <v>1.6745341653262684</v>
      </c>
      <c r="JB24" s="161">
        <f>JB23/JB22</f>
        <v>1.7880823224648457</v>
      </c>
      <c r="JC24" s="161">
        <f>JC23/JC22</f>
        <v>1.7588568937665523</v>
      </c>
      <c r="JD24" s="161">
        <f>JD23/JD22</f>
        <v>1.7002199317325895</v>
      </c>
      <c r="JE24" s="161">
        <f>JE23/JE22</f>
        <v>1.3800475881563459</v>
      </c>
      <c r="JF24" s="161">
        <f t="shared" ref="JF24:JH24" si="328">JF23/JF22</f>
        <v>1.2886213867347822</v>
      </c>
      <c r="JG24" s="161">
        <f t="shared" si="328"/>
        <v>1.3419552598296296</v>
      </c>
      <c r="JH24" s="161">
        <f t="shared" si="328"/>
        <v>1.2990080985834993</v>
      </c>
      <c r="JI24" s="161">
        <f t="shared" ref="JI24:JM24" si="329">JI23/JI22</f>
        <v>1.4602024664942133</v>
      </c>
      <c r="JJ24" s="161">
        <f t="shared" si="329"/>
        <v>1.5893530203253672</v>
      </c>
      <c r="JK24" s="161">
        <f t="shared" si="329"/>
        <v>1.7257062062780846</v>
      </c>
      <c r="JL24" s="161">
        <f t="shared" si="329"/>
        <v>1.8773864748199633</v>
      </c>
      <c r="JM24" s="161">
        <f t="shared" si="329"/>
        <v>1.6944522879904911</v>
      </c>
      <c r="JN24" s="161">
        <f t="shared" ref="JN24:JO24" si="330">JN23/JN22</f>
        <v>1.8554096290836934</v>
      </c>
      <c r="JO24" s="161">
        <f t="shared" si="330"/>
        <v>1.9335474054837207</v>
      </c>
      <c r="JP24" s="161">
        <f t="shared" ref="JP24:JQ24" si="331">JP23/JP22</f>
        <v>2.0513837568271733</v>
      </c>
      <c r="JQ24" s="161">
        <f t="shared" si="331"/>
        <v>1.9743279581988633</v>
      </c>
      <c r="JR24" s="161">
        <f t="shared" ref="JR24:JS24" si="332">JR23/JR22</f>
        <v>1.992906518858254</v>
      </c>
      <c r="JS24" s="161">
        <f t="shared" si="332"/>
        <v>1.6312918862263306</v>
      </c>
      <c r="JT24" s="161">
        <f t="shared" ref="JT24:JW24" si="333">JT23/JT22</f>
        <v>1.4773666023806735</v>
      </c>
      <c r="JU24" s="161">
        <f t="shared" si="333"/>
        <v>1.3480119071746994</v>
      </c>
      <c r="JV24" s="161">
        <f t="shared" si="333"/>
        <v>1.2010654861543408</v>
      </c>
      <c r="JW24" s="161">
        <f t="shared" si="333"/>
        <v>1.25465015650956</v>
      </c>
      <c r="JX24" s="161">
        <f t="shared" ref="JX24:JY24" si="334">JX23/JX22</f>
        <v>1.2247831295956824</v>
      </c>
      <c r="JY24" s="161">
        <f t="shared" si="334"/>
        <v>1.2386740339585278</v>
      </c>
      <c r="JZ24" s="161">
        <f t="shared" ref="JZ24:KA24" si="335">JZ23/JZ22</f>
        <v>1.2018544049933093</v>
      </c>
      <c r="KA24" s="161">
        <f t="shared" si="335"/>
        <v>1.2542926110633787</v>
      </c>
      <c r="KB24" s="161">
        <f t="shared" ref="KB24:KC24" si="336">KB23/KB22</f>
        <v>1.3375476640285413</v>
      </c>
      <c r="KC24" s="161">
        <f t="shared" si="336"/>
        <v>1.2940177423677053</v>
      </c>
      <c r="KD24" s="161">
        <f t="shared" ref="KD24:KE24" si="337">KD23/KD22</f>
        <v>1.3537281545301527</v>
      </c>
      <c r="KE24" s="161">
        <f t="shared" si="337"/>
        <v>1.3151526694711848</v>
      </c>
      <c r="KF24" s="161">
        <f t="shared" ref="KF24:KG24" si="338">KF23/KF22</f>
        <v>1.3487388289055684</v>
      </c>
      <c r="KG24" s="161">
        <f t="shared" si="338"/>
        <v>1.4032023756249519</v>
      </c>
      <c r="KH24" s="161">
        <f t="shared" ref="KH24:KJ24" si="339">KH23/KH22</f>
        <v>1.3924922866862375</v>
      </c>
      <c r="KI24" s="161">
        <f t="shared" si="339"/>
        <v>1.3219472596271871</v>
      </c>
      <c r="KJ24" s="161">
        <f t="shared" si="339"/>
        <v>1.3152651573726355</v>
      </c>
      <c r="KK24" s="161">
        <f t="shared" ref="KK24:KL24" si="340">KK23/KK22</f>
        <v>1.3040073930649174</v>
      </c>
      <c r="KL24" s="161">
        <f t="shared" si="340"/>
        <v>1.3426013994868806</v>
      </c>
      <c r="KM24" s="161">
        <f t="shared" ref="KM24:KQ24" si="341">KM23/KM22</f>
        <v>1.3807751306726876</v>
      </c>
      <c r="KN24" s="161">
        <f t="shared" si="341"/>
        <v>1.4346899578460994</v>
      </c>
      <c r="KO24" s="161">
        <f t="shared" si="341"/>
        <v>1.3880611545007688</v>
      </c>
      <c r="KP24" s="161">
        <f t="shared" si="341"/>
        <v>1.3356413025231775</v>
      </c>
      <c r="KQ24" s="161">
        <f t="shared" si="341"/>
        <v>1.4484517662789256</v>
      </c>
      <c r="KR24" s="161">
        <f t="shared" ref="KR24:KW24" si="342">KR23/KR22</f>
        <v>1.5531470232043358</v>
      </c>
      <c r="KS24" s="161">
        <f t="shared" si="342"/>
        <v>1.7286220787613444</v>
      </c>
      <c r="KT24" s="161">
        <f t="shared" si="342"/>
        <v>1.6501546084637051</v>
      </c>
      <c r="KU24" s="161">
        <f t="shared" si="342"/>
        <v>1.7201418472457928</v>
      </c>
      <c r="KV24" s="161">
        <f t="shared" si="342"/>
        <v>1.7774874268516676</v>
      </c>
      <c r="KW24" s="161">
        <f t="shared" si="342"/>
        <v>1.7206174089910031</v>
      </c>
      <c r="KX24" s="161">
        <f t="shared" ref="KX24" si="343">KX23/KX22</f>
        <v>1.8297629782064191</v>
      </c>
    </row>
    <row r="25" spans="2:311" outlineLevel="1" x14ac:dyDescent="0.25">
      <c r="B25" s="160" t="s">
        <v>1282</v>
      </c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1"/>
      <c r="P25" s="162">
        <f t="shared" ref="P25:CA25" si="344">IFERROR((P23/O23)/(P13/O13)-1,0)</f>
        <v>0</v>
      </c>
      <c r="Q25" s="162">
        <f t="shared" si="344"/>
        <v>0</v>
      </c>
      <c r="R25" s="162">
        <f t="shared" si="344"/>
        <v>0</v>
      </c>
      <c r="S25" s="162">
        <f t="shared" si="344"/>
        <v>0</v>
      </c>
      <c r="T25" s="162">
        <f t="shared" si="344"/>
        <v>0</v>
      </c>
      <c r="U25" s="162">
        <f t="shared" si="344"/>
        <v>0</v>
      </c>
      <c r="V25" s="162">
        <f t="shared" si="344"/>
        <v>0</v>
      </c>
      <c r="W25" s="162">
        <f t="shared" si="344"/>
        <v>0</v>
      </c>
      <c r="X25" s="162">
        <f t="shared" si="344"/>
        <v>0</v>
      </c>
      <c r="Y25" s="162">
        <f t="shared" si="344"/>
        <v>0</v>
      </c>
      <c r="Z25" s="162">
        <f t="shared" si="344"/>
        <v>0</v>
      </c>
      <c r="AA25" s="162">
        <f t="shared" si="344"/>
        <v>0</v>
      </c>
      <c r="AB25" s="162">
        <f t="shared" si="344"/>
        <v>0</v>
      </c>
      <c r="AC25" s="162">
        <f t="shared" si="344"/>
        <v>0</v>
      </c>
      <c r="AD25" s="162">
        <f t="shared" si="344"/>
        <v>0</v>
      </c>
      <c r="AE25" s="162">
        <f t="shared" si="344"/>
        <v>0</v>
      </c>
      <c r="AF25" s="162">
        <f t="shared" si="344"/>
        <v>0</v>
      </c>
      <c r="AG25" s="162">
        <f t="shared" si="344"/>
        <v>0</v>
      </c>
      <c r="AH25" s="162">
        <f t="shared" si="344"/>
        <v>0</v>
      </c>
      <c r="AI25" s="162">
        <f t="shared" si="344"/>
        <v>0</v>
      </c>
      <c r="AJ25" s="162">
        <f t="shared" si="344"/>
        <v>0</v>
      </c>
      <c r="AK25" s="162">
        <f t="shared" si="344"/>
        <v>0</v>
      </c>
      <c r="AL25" s="162">
        <f t="shared" si="344"/>
        <v>0</v>
      </c>
      <c r="AM25" s="162">
        <f t="shared" si="344"/>
        <v>0</v>
      </c>
      <c r="AN25" s="162">
        <f t="shared" si="344"/>
        <v>0</v>
      </c>
      <c r="AO25" s="162">
        <f t="shared" si="344"/>
        <v>0</v>
      </c>
      <c r="AP25" s="162">
        <f t="shared" si="344"/>
        <v>0</v>
      </c>
      <c r="AQ25" s="162">
        <f t="shared" si="344"/>
        <v>0</v>
      </c>
      <c r="AR25" s="162">
        <f t="shared" si="344"/>
        <v>0</v>
      </c>
      <c r="AS25" s="162">
        <f t="shared" si="344"/>
        <v>0</v>
      </c>
      <c r="AT25" s="162">
        <f t="shared" si="344"/>
        <v>0</v>
      </c>
      <c r="AU25" s="162">
        <f t="shared" si="344"/>
        <v>0</v>
      </c>
      <c r="AV25" s="162">
        <f t="shared" si="344"/>
        <v>0</v>
      </c>
      <c r="AW25" s="162">
        <f t="shared" si="344"/>
        <v>0</v>
      </c>
      <c r="AX25" s="162">
        <f t="shared" si="344"/>
        <v>0</v>
      </c>
      <c r="AY25" s="162">
        <f t="shared" si="344"/>
        <v>0</v>
      </c>
      <c r="AZ25" s="162">
        <f t="shared" si="344"/>
        <v>0</v>
      </c>
      <c r="BA25" s="162">
        <f t="shared" si="344"/>
        <v>0</v>
      </c>
      <c r="BB25" s="162">
        <f t="shared" si="344"/>
        <v>0</v>
      </c>
      <c r="BC25" s="162">
        <f t="shared" si="344"/>
        <v>0</v>
      </c>
      <c r="BD25" s="162">
        <f t="shared" si="344"/>
        <v>0</v>
      </c>
      <c r="BE25" s="162">
        <f t="shared" si="344"/>
        <v>0</v>
      </c>
      <c r="BF25" s="162">
        <f t="shared" si="344"/>
        <v>0</v>
      </c>
      <c r="BG25" s="162">
        <f t="shared" si="344"/>
        <v>0</v>
      </c>
      <c r="BH25" s="162">
        <f t="shared" si="344"/>
        <v>0</v>
      </c>
      <c r="BI25" s="162">
        <f t="shared" si="344"/>
        <v>0</v>
      </c>
      <c r="BJ25" s="162">
        <f t="shared" si="344"/>
        <v>0</v>
      </c>
      <c r="BK25" s="162">
        <f t="shared" si="344"/>
        <v>0</v>
      </c>
      <c r="BL25" s="162">
        <f t="shared" si="344"/>
        <v>0</v>
      </c>
      <c r="BM25" s="162">
        <f t="shared" si="344"/>
        <v>0</v>
      </c>
      <c r="BN25" s="162">
        <f t="shared" si="344"/>
        <v>0</v>
      </c>
      <c r="BO25" s="162">
        <f t="shared" si="344"/>
        <v>0</v>
      </c>
      <c r="BP25" s="162">
        <f t="shared" si="344"/>
        <v>0</v>
      </c>
      <c r="BQ25" s="162">
        <f t="shared" si="344"/>
        <v>0</v>
      </c>
      <c r="BR25" s="162">
        <f t="shared" si="344"/>
        <v>0</v>
      </c>
      <c r="BS25" s="162">
        <f t="shared" si="344"/>
        <v>0</v>
      </c>
      <c r="BT25" s="162">
        <f t="shared" si="344"/>
        <v>0</v>
      </c>
      <c r="BU25" s="162">
        <f t="shared" si="344"/>
        <v>0</v>
      </c>
      <c r="BV25" s="162">
        <f t="shared" si="344"/>
        <v>0</v>
      </c>
      <c r="BW25" s="162">
        <f t="shared" si="344"/>
        <v>0</v>
      </c>
      <c r="BX25" s="162">
        <f t="shared" si="344"/>
        <v>0</v>
      </c>
      <c r="BY25" s="162">
        <f t="shared" si="344"/>
        <v>0</v>
      </c>
      <c r="BZ25" s="162">
        <f t="shared" si="344"/>
        <v>0</v>
      </c>
      <c r="CA25" s="162">
        <f t="shared" si="344"/>
        <v>0</v>
      </c>
      <c r="CB25" s="162">
        <f t="shared" ref="CB25:EM25" si="345">IFERROR((CB23/CA23)/(CB13/CA13)-1,0)</f>
        <v>0</v>
      </c>
      <c r="CC25" s="162">
        <f t="shared" si="345"/>
        <v>0</v>
      </c>
      <c r="CD25" s="162">
        <f t="shared" si="345"/>
        <v>0</v>
      </c>
      <c r="CE25" s="162">
        <f t="shared" si="345"/>
        <v>0</v>
      </c>
      <c r="CF25" s="162">
        <f t="shared" si="345"/>
        <v>0</v>
      </c>
      <c r="CG25" s="162">
        <f t="shared" si="345"/>
        <v>0</v>
      </c>
      <c r="CH25" s="162">
        <f t="shared" si="345"/>
        <v>0</v>
      </c>
      <c r="CI25" s="162">
        <f t="shared" si="345"/>
        <v>0</v>
      </c>
      <c r="CJ25" s="162">
        <f t="shared" si="345"/>
        <v>0</v>
      </c>
      <c r="CK25" s="162">
        <f t="shared" si="345"/>
        <v>0</v>
      </c>
      <c r="CL25" s="162">
        <f t="shared" si="345"/>
        <v>2.2499697885813186E-2</v>
      </c>
      <c r="CM25" s="162">
        <f t="shared" si="345"/>
        <v>3.5135054794564802E-2</v>
      </c>
      <c r="CN25" s="162">
        <f t="shared" si="345"/>
        <v>2.5089053812683337E-2</v>
      </c>
      <c r="CO25" s="162">
        <f t="shared" si="345"/>
        <v>3.3159873826808628E-2</v>
      </c>
      <c r="CP25" s="162">
        <f t="shared" si="345"/>
        <v>-6.785969912526113E-4</v>
      </c>
      <c r="CQ25" s="162">
        <f t="shared" si="345"/>
        <v>1.7727608848835397E-2</v>
      </c>
      <c r="CR25" s="162">
        <f t="shared" si="345"/>
        <v>2.6036722559224401E-2</v>
      </c>
      <c r="CS25" s="162">
        <f t="shared" si="345"/>
        <v>0.12234659161534145</v>
      </c>
      <c r="CT25" s="162">
        <f t="shared" si="345"/>
        <v>3.4301424759870303E-2</v>
      </c>
      <c r="CU25" s="162">
        <f t="shared" si="345"/>
        <v>-4.2135440318020523E-2</v>
      </c>
      <c r="CV25" s="162">
        <f t="shared" si="345"/>
        <v>3.4515469904545126E-2</v>
      </c>
      <c r="CW25" s="162">
        <f t="shared" si="345"/>
        <v>-5.7129561479501989E-3</v>
      </c>
      <c r="CX25" s="162">
        <f t="shared" si="345"/>
        <v>-2.4499195834198462E-2</v>
      </c>
      <c r="CY25" s="162">
        <f t="shared" si="345"/>
        <v>2.0147774098085325E-2</v>
      </c>
      <c r="CZ25" s="162">
        <f t="shared" si="345"/>
        <v>1.9791402280860515E-2</v>
      </c>
      <c r="DA25" s="162">
        <f t="shared" si="345"/>
        <v>3.5474346296576753E-2</v>
      </c>
      <c r="DB25" s="162">
        <f t="shared" si="345"/>
        <v>2.1766499331363764E-3</v>
      </c>
      <c r="DC25" s="162">
        <f t="shared" si="345"/>
        <v>-4.1063717589850945E-4</v>
      </c>
      <c r="DD25" s="162">
        <f t="shared" si="345"/>
        <v>2.9257263657365584E-2</v>
      </c>
      <c r="DE25" s="162">
        <f t="shared" si="345"/>
        <v>0.11697480990208442</v>
      </c>
      <c r="DF25" s="162">
        <f t="shared" si="345"/>
        <v>5.7964883886306273E-2</v>
      </c>
      <c r="DG25" s="162">
        <f t="shared" si="345"/>
        <v>-2.1443705769657817E-2</v>
      </c>
      <c r="DH25" s="162">
        <f t="shared" si="345"/>
        <v>3.3964089613178761E-3</v>
      </c>
      <c r="DI25" s="162">
        <f t="shared" si="345"/>
        <v>3.3194733137111188E-2</v>
      </c>
      <c r="DJ25" s="162">
        <f t="shared" si="345"/>
        <v>-8.6540428200436725E-3</v>
      </c>
      <c r="DK25" s="162">
        <f t="shared" si="345"/>
        <v>-1.9427052744513951E-2</v>
      </c>
      <c r="DL25" s="162">
        <f t="shared" si="345"/>
        <v>4.2200387871850431E-2</v>
      </c>
      <c r="DM25" s="162">
        <f t="shared" si="345"/>
        <v>4.7343842413814397E-2</v>
      </c>
      <c r="DN25" s="162">
        <f t="shared" si="345"/>
        <v>1.7218181719228065E-2</v>
      </c>
      <c r="DO25" s="162">
        <f t="shared" si="345"/>
        <v>1.4419004131567714E-2</v>
      </c>
      <c r="DP25" s="162">
        <f t="shared" si="345"/>
        <v>3.7802049132925619E-2</v>
      </c>
      <c r="DQ25" s="162">
        <f t="shared" si="345"/>
        <v>0.11165404553616165</v>
      </c>
      <c r="DR25" s="162">
        <f t="shared" si="345"/>
        <v>4.1984045241336254E-2</v>
      </c>
      <c r="DS25" s="162">
        <f t="shared" si="345"/>
        <v>-1.6476032333055612E-2</v>
      </c>
      <c r="DT25" s="162">
        <f t="shared" si="345"/>
        <v>1.7697128732670597E-2</v>
      </c>
      <c r="DU25" s="162">
        <f t="shared" si="345"/>
        <v>4.1076263910489796E-2</v>
      </c>
      <c r="DV25" s="162">
        <f t="shared" si="345"/>
        <v>3.4324791996471538E-2</v>
      </c>
      <c r="DW25" s="162">
        <f t="shared" si="345"/>
        <v>3.2561711685885619E-2</v>
      </c>
      <c r="DX25" s="162">
        <f t="shared" si="345"/>
        <v>2.6869908510640972E-2</v>
      </c>
      <c r="DY25" s="162">
        <f t="shared" si="345"/>
        <v>-0.17298693232985596</v>
      </c>
      <c r="DZ25" s="162">
        <f t="shared" si="345"/>
        <v>-1.6457073400253042E-2</v>
      </c>
      <c r="EA25" s="162">
        <f t="shared" si="345"/>
        <v>8.6017684316555876E-2</v>
      </c>
      <c r="EB25" s="162">
        <f t="shared" si="345"/>
        <v>6.8751231399546198E-2</v>
      </c>
      <c r="EC25" s="162">
        <f t="shared" si="345"/>
        <v>0.13686390996862241</v>
      </c>
      <c r="ED25" s="162">
        <f t="shared" si="345"/>
        <v>3.3164409051046562E-2</v>
      </c>
      <c r="EE25" s="162">
        <f t="shared" si="345"/>
        <v>-4.0136228145377872E-2</v>
      </c>
      <c r="EF25" s="162">
        <f t="shared" si="345"/>
        <v>-9.4106003173962671E-3</v>
      </c>
      <c r="EG25" s="162">
        <f t="shared" si="345"/>
        <v>3.2007585450723797E-2</v>
      </c>
      <c r="EH25" s="162">
        <f t="shared" si="345"/>
        <v>-5.8138104401504798E-2</v>
      </c>
      <c r="EI25" s="162">
        <f t="shared" si="345"/>
        <v>-1.1956485202826772E-2</v>
      </c>
      <c r="EJ25" s="162">
        <f t="shared" si="345"/>
        <v>2.7553141769886658E-2</v>
      </c>
      <c r="EK25" s="162">
        <f t="shared" si="345"/>
        <v>1.6700708595840164E-2</v>
      </c>
      <c r="EL25" s="162">
        <f t="shared" si="345"/>
        <v>9.1788311059937122E-3</v>
      </c>
      <c r="EM25" s="162">
        <f t="shared" si="345"/>
        <v>1.3459468892537352E-2</v>
      </c>
      <c r="EN25" s="162">
        <f t="shared" ref="EN25:GY25" si="346">IFERROR((EN23/EM23)/(EN13/EM13)-1,0)</f>
        <v>3.2992624611522414E-2</v>
      </c>
      <c r="EO25" s="162">
        <f t="shared" si="346"/>
        <v>4.0995287239369294E-3</v>
      </c>
      <c r="EP25" s="162">
        <f t="shared" si="346"/>
        <v>2.1924308209331222E-3</v>
      </c>
      <c r="EQ25" s="162">
        <f t="shared" si="346"/>
        <v>-5.4514768764119093E-2</v>
      </c>
      <c r="ER25" s="162">
        <f t="shared" si="346"/>
        <v>-3.9344087112400117E-2</v>
      </c>
      <c r="ES25" s="162">
        <f t="shared" si="346"/>
        <v>-2.6559721457330987E-3</v>
      </c>
      <c r="ET25" s="162">
        <f t="shared" si="346"/>
        <v>-1.29957943266652E-2</v>
      </c>
      <c r="EU25" s="162">
        <f t="shared" si="346"/>
        <v>-3.7253405696546116E-2</v>
      </c>
      <c r="EV25" s="162">
        <f t="shared" si="346"/>
        <v>2.306341793394906E-2</v>
      </c>
      <c r="EW25" s="162">
        <f t="shared" si="346"/>
        <v>5.6594265185476722E-3</v>
      </c>
      <c r="EX25" s="162">
        <f t="shared" si="346"/>
        <v>-6.5503295684941065E-3</v>
      </c>
      <c r="EY25" s="162">
        <f t="shared" si="346"/>
        <v>8.2027767056471745E-3</v>
      </c>
      <c r="EZ25" s="162">
        <f t="shared" si="346"/>
        <v>1.8572653144327989E-2</v>
      </c>
      <c r="FA25" s="162">
        <f t="shared" si="346"/>
        <v>8.1904090343074554E-2</v>
      </c>
      <c r="FB25" s="162">
        <f t="shared" si="346"/>
        <v>-1.8394626980201556E-3</v>
      </c>
      <c r="FC25" s="162">
        <f t="shared" si="346"/>
        <v>-3.2703657045383916E-2</v>
      </c>
      <c r="FD25" s="162">
        <f t="shared" si="346"/>
        <v>-1.1850251714313531E-2</v>
      </c>
      <c r="FE25" s="162">
        <f t="shared" si="346"/>
        <v>6.1097787792441238E-3</v>
      </c>
      <c r="FF25" s="162">
        <f t="shared" si="346"/>
        <v>-2.0993560983526005E-2</v>
      </c>
      <c r="FG25" s="162">
        <f t="shared" si="346"/>
        <v>-1.6514127220532693E-2</v>
      </c>
      <c r="FH25" s="162">
        <f t="shared" si="346"/>
        <v>1.3058334182787013E-2</v>
      </c>
      <c r="FI25" s="162">
        <f t="shared" si="346"/>
        <v>1.8252032775454508E-2</v>
      </c>
      <c r="FJ25" s="162">
        <f t="shared" si="346"/>
        <v>-2.6092414644507289E-2</v>
      </c>
      <c r="FK25" s="162">
        <f t="shared" si="346"/>
        <v>8.6927808246171079E-3</v>
      </c>
      <c r="FL25" s="162">
        <f t="shared" si="346"/>
        <v>-4.8647384404159499E-2</v>
      </c>
      <c r="FM25" s="162">
        <f t="shared" si="346"/>
        <v>6.9150619106358002E-2</v>
      </c>
      <c r="FN25" s="162">
        <f t="shared" si="346"/>
        <v>1.7649953335666435E-2</v>
      </c>
      <c r="FO25" s="162">
        <f t="shared" si="346"/>
        <v>-1.0892623708849247E-2</v>
      </c>
      <c r="FP25" s="162">
        <f t="shared" si="346"/>
        <v>-5.7533019586452072E-3</v>
      </c>
      <c r="FQ25" s="162">
        <f t="shared" si="346"/>
        <v>-1.9888095940531758E-2</v>
      </c>
      <c r="FR25" s="162">
        <f t="shared" si="346"/>
        <v>-4.4777132428007183E-2</v>
      </c>
      <c r="FS25" s="162">
        <f t="shared" si="346"/>
        <v>-3.0321738322218739E-3</v>
      </c>
      <c r="FT25" s="162">
        <f t="shared" si="346"/>
        <v>1.620629483014957E-2</v>
      </c>
      <c r="FU25" s="162">
        <f t="shared" si="346"/>
        <v>3.1195375025155236E-2</v>
      </c>
      <c r="FV25" s="162">
        <f t="shared" si="346"/>
        <v>-1.2881075234241424E-2</v>
      </c>
      <c r="FW25" s="162">
        <f t="shared" si="346"/>
        <v>8.6333757220755647E-3</v>
      </c>
      <c r="FX25" s="162">
        <f t="shared" si="346"/>
        <v>-9.6078409331896708E-3</v>
      </c>
      <c r="FY25" s="162">
        <f t="shared" si="346"/>
        <v>6.7132300399157963E-2</v>
      </c>
      <c r="FZ25" s="162">
        <f t="shared" si="346"/>
        <v>4.6364183213966514E-2</v>
      </c>
      <c r="GA25" s="162">
        <f t="shared" si="346"/>
        <v>-1.3324284783016171E-2</v>
      </c>
      <c r="GB25" s="162">
        <f t="shared" si="346"/>
        <v>-1.7586900590650822E-2</v>
      </c>
      <c r="GC25" s="162">
        <f t="shared" si="346"/>
        <v>9.269544806916441E-3</v>
      </c>
      <c r="GD25" s="162">
        <f t="shared" si="346"/>
        <v>1.6520089922482661E-3</v>
      </c>
      <c r="GE25" s="162">
        <f t="shared" si="346"/>
        <v>6.022441850336735E-3</v>
      </c>
      <c r="GF25" s="162">
        <f t="shared" si="346"/>
        <v>3.8270399824045676E-2</v>
      </c>
      <c r="GG25" s="162">
        <f t="shared" si="346"/>
        <v>2.0864870152789816E-2</v>
      </c>
      <c r="GH25" s="162">
        <f t="shared" si="346"/>
        <v>-2.3046026893132066E-2</v>
      </c>
      <c r="GI25" s="162">
        <f t="shared" si="346"/>
        <v>3.7256368657245353E-2</v>
      </c>
      <c r="GJ25" s="162">
        <f t="shared" si="346"/>
        <v>1.1464788319021979E-2</v>
      </c>
      <c r="GK25" s="162">
        <f t="shared" si="346"/>
        <v>0.12330946876523829</v>
      </c>
      <c r="GL25" s="162">
        <f t="shared" si="346"/>
        <v>2.2391370282424994E-2</v>
      </c>
      <c r="GM25" s="162">
        <f t="shared" si="346"/>
        <v>-1.1247178799879243E-2</v>
      </c>
      <c r="GN25" s="162">
        <f t="shared" si="346"/>
        <v>1.8274641530256153E-2</v>
      </c>
      <c r="GO25" s="162">
        <f t="shared" si="346"/>
        <v>2.6487353928344115E-2</v>
      </c>
      <c r="GP25" s="162">
        <f t="shared" si="346"/>
        <v>1.2523490757187172E-2</v>
      </c>
      <c r="GQ25" s="162">
        <f t="shared" si="346"/>
        <v>2.4272632872241129E-2</v>
      </c>
      <c r="GR25" s="162">
        <f t="shared" si="346"/>
        <v>2.6054653287358009E-2</v>
      </c>
      <c r="GS25" s="162">
        <f t="shared" si="346"/>
        <v>3.3284303493418932E-2</v>
      </c>
      <c r="GT25" s="162">
        <f t="shared" si="346"/>
        <v>2.0298374696485544E-2</v>
      </c>
      <c r="GU25" s="162">
        <f t="shared" si="346"/>
        <v>2.7765515039387623E-2</v>
      </c>
      <c r="GV25" s="162">
        <f t="shared" si="346"/>
        <v>1.6817991086215178E-2</v>
      </c>
      <c r="GW25" s="162">
        <f t="shared" si="346"/>
        <v>0.10338137615004639</v>
      </c>
      <c r="GX25" s="162">
        <f t="shared" si="346"/>
        <v>2.4624194552207879E-2</v>
      </c>
      <c r="GY25" s="162">
        <f t="shared" si="346"/>
        <v>-2.2899074383958551E-2</v>
      </c>
      <c r="GZ25" s="162">
        <f t="shared" ref="GZ25:JI25" si="347">IFERROR((GZ23/GY23)/(GZ13/GY13)-1,0)</f>
        <v>3.4834269779693283E-3</v>
      </c>
      <c r="HA25" s="162">
        <f t="shared" si="347"/>
        <v>-3.9968860851583576E-3</v>
      </c>
      <c r="HB25" s="162">
        <f t="shared" si="347"/>
        <v>-1.3958076288982935E-2</v>
      </c>
      <c r="HC25" s="162">
        <f t="shared" si="347"/>
        <v>-2.2375161560444168E-2</v>
      </c>
      <c r="HD25" s="162">
        <f t="shared" si="347"/>
        <v>1.0873678181886337E-3</v>
      </c>
      <c r="HE25" s="162">
        <f t="shared" si="347"/>
        <v>1.7592599027366207E-2</v>
      </c>
      <c r="HF25" s="162">
        <f t="shared" si="347"/>
        <v>-1.5751768095813024E-3</v>
      </c>
      <c r="HG25" s="162">
        <f t="shared" si="347"/>
        <v>2.1637569052577188E-3</v>
      </c>
      <c r="HH25" s="162">
        <f t="shared" si="347"/>
        <v>9.0378502281720507E-3</v>
      </c>
      <c r="HI25" s="162">
        <f t="shared" si="347"/>
        <v>9.211272462726261E-2</v>
      </c>
      <c r="HJ25" s="162">
        <f t="shared" si="347"/>
        <v>3.508294461394712E-2</v>
      </c>
      <c r="HK25" s="162">
        <f t="shared" si="347"/>
        <v>9.7689294148639583E-4</v>
      </c>
      <c r="HL25" s="162">
        <f t="shared" si="347"/>
        <v>4.658217360304695E-3</v>
      </c>
      <c r="HM25" s="162">
        <f t="shared" si="347"/>
        <v>-6.7770448140186401E-3</v>
      </c>
      <c r="HN25" s="162">
        <f t="shared" si="347"/>
        <v>-3.9412477785800037E-2</v>
      </c>
      <c r="HO25" s="162">
        <f t="shared" si="347"/>
        <v>-1.7512480403503727E-2</v>
      </c>
      <c r="HP25" s="162">
        <f t="shared" si="347"/>
        <v>-2.4642507800114899E-2</v>
      </c>
      <c r="HQ25" s="162">
        <f t="shared" si="347"/>
        <v>-1.1495558862458788E-3</v>
      </c>
      <c r="HR25" s="162">
        <f t="shared" si="347"/>
        <v>-7.3774741839055524E-3</v>
      </c>
      <c r="HS25" s="162">
        <f t="shared" si="347"/>
        <v>-3.8719284268387888E-2</v>
      </c>
      <c r="HT25" s="162">
        <f t="shared" si="347"/>
        <v>5.5401754951864834E-3</v>
      </c>
      <c r="HU25" s="162">
        <f t="shared" si="347"/>
        <v>8.7220499691193387E-2</v>
      </c>
      <c r="HV25" s="162">
        <f t="shared" si="347"/>
        <v>8.0994660860627121E-3</v>
      </c>
      <c r="HW25" s="162">
        <f t="shared" si="347"/>
        <v>-4.8126421760217863E-2</v>
      </c>
      <c r="HX25" s="162">
        <f t="shared" si="347"/>
        <v>-1.2053273877565163E-2</v>
      </c>
      <c r="HY25" s="162">
        <f t="shared" si="347"/>
        <v>-1.2599697012396827E-2</v>
      </c>
      <c r="HZ25" s="162">
        <f t="shared" si="347"/>
        <v>-1.2956591090939162E-2</v>
      </c>
      <c r="IA25" s="162">
        <f t="shared" si="347"/>
        <v>-1.0502231626732694E-2</v>
      </c>
      <c r="IB25" s="162">
        <f t="shared" si="347"/>
        <v>-2.0223220573408751E-2</v>
      </c>
      <c r="IC25" s="162">
        <f t="shared" si="347"/>
        <v>-4.5773355894377366E-2</v>
      </c>
      <c r="ID25" s="162">
        <f t="shared" si="347"/>
        <v>-5.9271693617257037E-2</v>
      </c>
      <c r="IE25" s="162">
        <f t="shared" si="347"/>
        <v>-5.6618934351984285E-2</v>
      </c>
      <c r="IF25" s="162">
        <f t="shared" si="347"/>
        <v>-4.8765517582049167E-2</v>
      </c>
      <c r="IG25" s="162">
        <f t="shared" si="347"/>
        <v>2.2967803427618616E-2</v>
      </c>
      <c r="IH25" s="162">
        <f t="shared" si="347"/>
        <v>-2.1108922912864814E-2</v>
      </c>
      <c r="II25" s="162">
        <f t="shared" si="347"/>
        <v>-4.8979203544053052E-2</v>
      </c>
      <c r="IJ25" s="162">
        <f t="shared" si="347"/>
        <v>-5.3167308972269733E-2</v>
      </c>
      <c r="IK25" s="162">
        <f t="shared" si="347"/>
        <v>-6.2291451428626243E-2</v>
      </c>
      <c r="IL25" s="162">
        <f t="shared" si="347"/>
        <v>-0.10113994486826894</v>
      </c>
      <c r="IM25" s="162">
        <f t="shared" si="347"/>
        <v>-9.8006019717130854E-2</v>
      </c>
      <c r="IN25" s="162">
        <f t="shared" si="347"/>
        <v>-9.6573226644363075E-2</v>
      </c>
      <c r="IO25" s="162">
        <f t="shared" si="347"/>
        <v>-2.073300775866338E-2</v>
      </c>
      <c r="IP25" s="162">
        <f t="shared" si="347"/>
        <v>1.3199043021362433E-2</v>
      </c>
      <c r="IQ25" s="162">
        <f t="shared" si="347"/>
        <v>7.4147709577616627E-3</v>
      </c>
      <c r="IR25" s="162">
        <f t="shared" si="347"/>
        <v>4.3847739352483428E-2</v>
      </c>
      <c r="IS25" s="162">
        <f t="shared" si="347"/>
        <v>9.9847189318543972E-2</v>
      </c>
      <c r="IT25" s="162">
        <f t="shared" si="347"/>
        <v>-1.5797636850670482E-2</v>
      </c>
      <c r="IU25" s="162">
        <f t="shared" si="347"/>
        <v>-5.9459396805188081E-2</v>
      </c>
      <c r="IV25" s="162">
        <f t="shared" si="347"/>
        <v>-3.8530730453638751E-2</v>
      </c>
      <c r="IW25" s="162">
        <f t="shared" si="347"/>
        <v>-1.1065616676969259E-2</v>
      </c>
      <c r="IX25" s="162">
        <f t="shared" si="347"/>
        <v>3.0452696600170359E-2</v>
      </c>
      <c r="IY25" s="162">
        <f t="shared" si="347"/>
        <v>0.11632651938519412</v>
      </c>
      <c r="IZ25" s="162">
        <f t="shared" si="347"/>
        <v>6.9756573663050991E-2</v>
      </c>
      <c r="JA25" s="162">
        <f t="shared" si="347"/>
        <v>0.12922276610616712</v>
      </c>
      <c r="JB25" s="162">
        <f t="shared" si="347"/>
        <v>-4.147712029231454E-2</v>
      </c>
      <c r="JC25" s="162">
        <f t="shared" si="347"/>
        <v>1.9685610686954069E-2</v>
      </c>
      <c r="JD25" s="162">
        <f t="shared" si="347"/>
        <v>-1.132708764912882E-2</v>
      </c>
      <c r="JE25" s="162">
        <f t="shared" si="347"/>
        <v>0.21010359553928004</v>
      </c>
      <c r="JF25" s="162">
        <f t="shared" si="347"/>
        <v>-0.11411257227373506</v>
      </c>
      <c r="JG25" s="162">
        <f t="shared" si="347"/>
        <v>-0.14301912647012693</v>
      </c>
      <c r="JH25" s="162">
        <f t="shared" si="347"/>
        <v>-3.5868636815868826E-2</v>
      </c>
      <c r="JI25" s="162">
        <f t="shared" si="347"/>
        <v>0.18980444399780949</v>
      </c>
      <c r="JJ25" s="162">
        <f>IFERROR((JJ23/JI23)/(JJ13/JI13)-1,0)</f>
        <v>8.3293034969331048E-2</v>
      </c>
      <c r="JK25" s="162">
        <f>IFERROR((JK23/JJ23)/(JK13/JJ13)-1,0)</f>
        <v>-0.16334976633935561</v>
      </c>
      <c r="JL25" s="162">
        <f>IFERROR((JL23/JK23)/(JL13/JK13)-1,0)</f>
        <v>-0.24528183889124833</v>
      </c>
      <c r="JM25" s="162">
        <f>IFERROR((JM23/JL23)/(JM13/JL13)-1,0)</f>
        <v>-8.0171633919667862E-3</v>
      </c>
      <c r="JN25" s="162">
        <f t="shared" ref="JN25:JT25" si="348">IFERROR((JN23/JM23)/(JN13/JM13)-1,0)</f>
        <v>0.12753107030220168</v>
      </c>
      <c r="JO25" s="162">
        <f t="shared" si="348"/>
        <v>-3.5901577309735311E-2</v>
      </c>
      <c r="JP25" s="162">
        <f t="shared" si="348"/>
        <v>-9.6712710303786364E-2</v>
      </c>
      <c r="JQ25" s="162">
        <f t="shared" si="348"/>
        <v>-0.26100024261221744</v>
      </c>
      <c r="JR25" s="162">
        <f t="shared" si="348"/>
        <v>8.1946323866183501E-2</v>
      </c>
      <c r="JS25" s="162">
        <f t="shared" si="348"/>
        <v>-0.33449516590918515</v>
      </c>
      <c r="JT25" s="162">
        <f t="shared" si="348"/>
        <v>-0.17280626752227046</v>
      </c>
      <c r="JU25" s="162">
        <f t="shared" ref="JU25" si="349">IFERROR((JU23/JT23)/(JU13/JT13)-1,0)</f>
        <v>4.3921740418738198E-2</v>
      </c>
      <c r="JV25" s="162">
        <f t="shared" ref="JV25" si="350">IFERROR((JV23/JU23)/(JV13/JU13)-1,0)</f>
        <v>-7.500785139565247E-2</v>
      </c>
      <c r="JW25" s="162">
        <f t="shared" ref="JW25" si="351">IFERROR((JW23/JV23)/(JW13/JV13)-1,0)</f>
        <v>-8.786220713531645E-2</v>
      </c>
      <c r="JX25" s="162">
        <f t="shared" ref="JX25" si="352">IFERROR((JX23/JW23)/(JX13/JW13)-1,0)</f>
        <v>-1.4675275240266461E-2</v>
      </c>
      <c r="JY25" s="162">
        <f t="shared" ref="JY25" si="353">IFERROR((JY23/JX23)/(JY13/JX13)-1,0)</f>
        <v>0.11459481696612639</v>
      </c>
      <c r="JZ25" s="162">
        <f t="shared" ref="JZ25" si="354">IFERROR((JZ23/JY23)/(JZ13/JY13)-1,0)</f>
        <v>-0.11669178274524483</v>
      </c>
      <c r="KA25" s="162">
        <f t="shared" ref="KA25" si="355">IFERROR((KA23/JZ23)/(KA13/JZ13)-1,0)</f>
        <v>-0.20252081385315834</v>
      </c>
      <c r="KB25" s="162">
        <f t="shared" ref="KB25" si="356">IFERROR((KB23/KA23)/(KB13/KA13)-1,0)</f>
        <v>0.23932413632643246</v>
      </c>
      <c r="KC25" s="162">
        <f t="shared" ref="KC25:KE25" si="357">IFERROR((KC23/KB23)/(KC13/KB13)-1,0)</f>
        <v>0.10239803520405122</v>
      </c>
      <c r="KD25" s="162">
        <f t="shared" si="357"/>
        <v>1.4598598553786424E-2</v>
      </c>
      <c r="KE25" s="162">
        <f t="shared" si="357"/>
        <v>-0.28941844010978701</v>
      </c>
      <c r="KF25" s="162">
        <f t="shared" ref="KF25" si="358">IFERROR((KF23/KE23)/(KF13/KE13)-1,0)</f>
        <v>-4.4384654992892791E-3</v>
      </c>
      <c r="KG25" s="162">
        <f t="shared" ref="KG25" si="359">IFERROR((KG23/KF23)/(KG13/KF13)-1,0)</f>
        <v>7.2620725050046575E-2</v>
      </c>
      <c r="KH25" s="162">
        <f t="shared" ref="KH25" si="360">IFERROR((KH23/KG23)/(KH13/KG13)-1,0)</f>
        <v>-0.19234899108110504</v>
      </c>
      <c r="KI25" s="162">
        <f t="shared" ref="KI25" si="361">IFERROR((KI23/KH23)/(KI13/KH13)-1,0)</f>
        <v>8.2172552148168876E-2</v>
      </c>
      <c r="KJ25" s="162">
        <f t="shared" ref="KJ25" si="362">IFERROR((KJ23/KI23)/(KJ13/KI13)-1,0)</f>
        <v>-6.5939798844725672E-2</v>
      </c>
      <c r="KK25" s="162">
        <f t="shared" ref="KK25" si="363">IFERROR((KK23/KJ23)/(KK13/KJ13)-1,0)</f>
        <v>2.0391726034054924E-2</v>
      </c>
      <c r="KL25" s="162">
        <f t="shared" ref="KL25" si="364">IFERROR((KL23/KK23)/(KL13/KK13)-1,0)</f>
        <v>-0.11790024642118535</v>
      </c>
      <c r="KM25" s="162">
        <f t="shared" ref="KM25" si="365">IFERROR((KM23/KL23)/(KM13/KL13)-1,0)</f>
        <v>-1.7835709645949605E-2</v>
      </c>
      <c r="KN25" s="162">
        <f t="shared" ref="KN25" si="366">IFERROR((KN23/KM23)/(KN13/KM13)-1,0)</f>
        <v>-9.0813257940560721E-2</v>
      </c>
      <c r="KO25" s="162">
        <f t="shared" ref="KO25" si="367">IFERROR((KO23/KN23)/(KO13/KN13)-1,0)</f>
        <v>0.13815674504005582</v>
      </c>
      <c r="KP25" s="162">
        <f t="shared" ref="KP25" si="368">IFERROR((KP23/KO23)/(KP13/KO13)-1,0)</f>
        <v>-0.25669126131911513</v>
      </c>
      <c r="KQ25" s="162">
        <f t="shared" ref="KQ25" si="369">IFERROR((KQ23/KP23)/(KQ13/KP13)-1,0)</f>
        <v>-0.20130529535140473</v>
      </c>
      <c r="KR25" s="162">
        <f t="shared" ref="KR25" si="370">IFERROR((KR23/KQ23)/(KR13/KQ13)-1,0)</f>
        <v>-7.496201557735116E-2</v>
      </c>
      <c r="KS25" s="162">
        <f t="shared" ref="KS25" si="371">IFERROR((KS23/KR23)/(KS13/KR13)-1,0)</f>
        <v>0.13106877893069657</v>
      </c>
      <c r="KT25" s="162">
        <f t="shared" ref="KT25" si="372">IFERROR((KT23/KS23)/(KT13/KS13)-1,0)</f>
        <v>-5.1930559385830355E-2</v>
      </c>
      <c r="KU25" s="162">
        <f t="shared" ref="KU25" si="373">IFERROR((KU23/KT23)/(KU13/KT13)-1,0)</f>
        <v>3.8602720828707415E-2</v>
      </c>
      <c r="KV25" s="162">
        <f t="shared" ref="KV25" si="374">IFERROR((KV23/KU23)/(KV13/KU13)-1,0)</f>
        <v>3.8098411017953637E-2</v>
      </c>
      <c r="KW25" s="162">
        <f t="shared" ref="KW25:KX25" si="375">IFERROR((KW23/KV23)/(KW13/KV13)-1,0)</f>
        <v>-9.3242586226492397E-2</v>
      </c>
      <c r="KX25" s="162">
        <f t="shared" si="375"/>
        <v>-8.9094733530786341E-2</v>
      </c>
    </row>
    <row r="26" spans="2:311" outlineLevel="1" x14ac:dyDescent="0.25">
      <c r="B26" s="160" t="s">
        <v>1421</v>
      </c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1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/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2"/>
      <c r="DS26" s="162"/>
      <c r="DT26" s="162"/>
      <c r="DU26" s="162"/>
      <c r="DV26" s="162"/>
      <c r="DW26" s="162"/>
      <c r="DX26" s="162"/>
      <c r="DY26" s="162"/>
      <c r="DZ26" s="162"/>
      <c r="EA26" s="162"/>
      <c r="EB26" s="162"/>
      <c r="EC26" s="162"/>
      <c r="ED26" s="162"/>
      <c r="EE26" s="162"/>
      <c r="EF26" s="162"/>
      <c r="EG26" s="162"/>
      <c r="EH26" s="162"/>
      <c r="EI26" s="162"/>
      <c r="EJ26" s="162"/>
      <c r="EK26" s="162"/>
      <c r="EL26" s="162"/>
      <c r="EM26" s="162"/>
      <c r="EN26" s="162"/>
      <c r="EO26" s="162"/>
      <c r="EP26" s="162"/>
      <c r="EQ26" s="162"/>
      <c r="ER26" s="162"/>
      <c r="ES26" s="162"/>
      <c r="ET26" s="162"/>
      <c r="EU26" s="162"/>
      <c r="EV26" s="162"/>
      <c r="EW26" s="162"/>
      <c r="EX26" s="162"/>
      <c r="EY26" s="162"/>
      <c r="EZ26" s="162"/>
      <c r="FA26" s="162"/>
      <c r="FB26" s="162"/>
      <c r="FC26" s="162"/>
      <c r="FD26" s="162"/>
      <c r="FE26" s="162"/>
      <c r="FF26" s="162"/>
      <c r="FG26" s="162"/>
      <c r="FH26" s="162"/>
      <c r="FI26" s="162"/>
      <c r="FJ26" s="162"/>
      <c r="FK26" s="162"/>
      <c r="FL26" s="162"/>
      <c r="FM26" s="162"/>
      <c r="FN26" s="162"/>
      <c r="FO26" s="162"/>
      <c r="FP26" s="162"/>
      <c r="FQ26" s="162"/>
      <c r="FR26" s="162"/>
      <c r="FS26" s="162"/>
      <c r="FT26" s="162"/>
      <c r="FU26" s="162"/>
      <c r="FV26" s="162"/>
      <c r="FW26" s="162"/>
      <c r="FX26" s="162"/>
      <c r="FY26" s="162"/>
      <c r="FZ26" s="162"/>
      <c r="GA26" s="162"/>
      <c r="GB26" s="162"/>
      <c r="GC26" s="162"/>
      <c r="GD26" s="162"/>
      <c r="GE26" s="162"/>
      <c r="GF26" s="162"/>
      <c r="GG26" s="162"/>
      <c r="GH26" s="162"/>
      <c r="GI26" s="162"/>
      <c r="GJ26" s="162"/>
      <c r="GK26" s="162"/>
      <c r="GL26" s="162"/>
      <c r="GM26" s="162"/>
      <c r="GN26" s="162"/>
      <c r="GO26" s="162"/>
      <c r="GP26" s="162"/>
      <c r="GQ26" s="162"/>
      <c r="GR26" s="162"/>
      <c r="GS26" s="162"/>
      <c r="GT26" s="162"/>
      <c r="GU26" s="162"/>
      <c r="GV26" s="162"/>
      <c r="GW26" s="162"/>
      <c r="GX26" s="162"/>
      <c r="GY26" s="162"/>
      <c r="GZ26" s="162"/>
      <c r="HA26" s="162"/>
      <c r="HB26" s="162"/>
      <c r="HC26" s="162"/>
      <c r="HD26" s="162"/>
      <c r="HE26" s="162"/>
      <c r="HF26" s="162"/>
      <c r="HG26" s="162"/>
      <c r="HH26" s="162"/>
      <c r="HI26" s="162"/>
      <c r="HJ26" s="162"/>
      <c r="HK26" s="162"/>
      <c r="HL26" s="162"/>
      <c r="HM26" s="162"/>
      <c r="HN26" s="162"/>
      <c r="HO26" s="162"/>
      <c r="HP26" s="162"/>
      <c r="HQ26" s="162"/>
      <c r="HR26" s="162"/>
      <c r="HS26" s="162"/>
      <c r="HT26" s="162"/>
      <c r="HU26" s="162"/>
      <c r="HV26" s="162"/>
      <c r="HW26" s="162"/>
      <c r="HX26" s="162"/>
      <c r="HY26" s="162"/>
      <c r="HZ26" s="162"/>
      <c r="IA26" s="162"/>
      <c r="IB26" s="162"/>
      <c r="IC26" s="162"/>
      <c r="ID26" s="162"/>
      <c r="IE26" s="162"/>
      <c r="IF26" s="162"/>
      <c r="IG26" s="162"/>
      <c r="IH26" s="162"/>
      <c r="II26" s="162"/>
      <c r="IJ26" s="162"/>
      <c r="IK26" s="162"/>
      <c r="IL26" s="162"/>
      <c r="IM26" s="162"/>
      <c r="IN26" s="162"/>
      <c r="IO26" s="162"/>
      <c r="IP26" s="162"/>
      <c r="IQ26" s="162"/>
      <c r="IR26" s="162"/>
      <c r="IS26" s="162"/>
      <c r="IT26" s="162">
        <v>1</v>
      </c>
      <c r="IU26" s="162">
        <f t="shared" ref="IU26:JG26" si="376">IT26*(1+IU25)</f>
        <v>0.94054060319481192</v>
      </c>
      <c r="IV26" s="162">
        <f t="shared" si="376"/>
        <v>0.90430088673240983</v>
      </c>
      <c r="IW26" s="162">
        <f t="shared" si="376"/>
        <v>0.89429423975918554</v>
      </c>
      <c r="IX26" s="162">
        <f t="shared" si="376"/>
        <v>0.921527910913852</v>
      </c>
      <c r="IY26" s="162">
        <f t="shared" si="376"/>
        <v>1.0287260453067697</v>
      </c>
      <c r="IZ26" s="162">
        <f t="shared" si="376"/>
        <v>1.1004864494653106</v>
      </c>
      <c r="JA26" s="162">
        <f t="shared" si="376"/>
        <v>1.2426943525275727</v>
      </c>
      <c r="JB26" s="162">
        <f t="shared" si="376"/>
        <v>1.1911509693812066</v>
      </c>
      <c r="JC26" s="162">
        <f t="shared" si="376"/>
        <v>1.2145995036338328</v>
      </c>
      <c r="JD26" s="162">
        <f t="shared" si="376"/>
        <v>1.200841628597584</v>
      </c>
      <c r="JE26" s="162">
        <f t="shared" si="376"/>
        <v>1.4531427724391812</v>
      </c>
      <c r="JF26" s="162">
        <f t="shared" si="376"/>
        <v>1.2873209127951595</v>
      </c>
      <c r="JG26" s="162">
        <f t="shared" si="376"/>
        <v>1.1032094003604693</v>
      </c>
      <c r="JH26" s="162">
        <f t="shared" ref="JH26:JM26" si="377">JG26*(1+JH25)</f>
        <v>1.0636387830470873</v>
      </c>
      <c r="JI26" s="162">
        <f t="shared" si="377"/>
        <v>1.2655221508778465</v>
      </c>
      <c r="JJ26" s="162">
        <f t="shared" si="377"/>
        <v>1.3709313316453779</v>
      </c>
      <c r="JK26" s="162">
        <f t="shared" si="377"/>
        <v>1.1469900189538038</v>
      </c>
      <c r="JL26" s="162">
        <f t="shared" si="377"/>
        <v>0.86565419791490705</v>
      </c>
      <c r="JM26" s="162">
        <f t="shared" si="377"/>
        <v>0.85871410676928128</v>
      </c>
      <c r="JN26" s="162">
        <f t="shared" ref="JN26" si="378">JM26*(1+JN25)</f>
        <v>0.9682268358891668</v>
      </c>
      <c r="JO26" s="162">
        <f t="shared" ref="JO26:JT26" si="379">JN26*(1+JO25)</f>
        <v>0.93346596528713144</v>
      </c>
      <c r="JP26" s="162">
        <f t="shared" si="379"/>
        <v>0.84318794180787282</v>
      </c>
      <c r="JQ26" s="162">
        <f t="shared" si="379"/>
        <v>0.62311568442832177</v>
      </c>
      <c r="JR26" s="162">
        <f t="shared" si="379"/>
        <v>0.67417772411058363</v>
      </c>
      <c r="JS26" s="162">
        <f t="shared" si="379"/>
        <v>0.4486685344319371</v>
      </c>
      <c r="JT26" s="162">
        <f t="shared" si="379"/>
        <v>0.37113579964206678</v>
      </c>
      <c r="JU26" s="162">
        <f t="shared" ref="JU26" si="380">JT26*(1+JU25)</f>
        <v>0.38743672989404648</v>
      </c>
      <c r="JV26" s="162">
        <f t="shared" ref="JV26" si="381">JU26*(1+JV25)</f>
        <v>0.35837593323293632</v>
      </c>
      <c r="JW26" s="162">
        <f t="shared" ref="JW26" si="382">JV26*(1+JW25)</f>
        <v>0.32688823275491175</v>
      </c>
      <c r="JX26" s="162">
        <f t="shared" ref="JX26" si="383">JW26*(1+JX25)</f>
        <v>0.32209105796642912</v>
      </c>
      <c r="JY26" s="162">
        <f t="shared" ref="JY26" si="384">JX26*(1+JY25)</f>
        <v>0.35900102380051807</v>
      </c>
      <c r="JZ26" s="162">
        <f t="shared" ref="JZ26" si="385">JY26*(1+JZ25)</f>
        <v>0.31710855432586754</v>
      </c>
      <c r="KA26" s="162">
        <f t="shared" ref="KA26" si="386">JZ26*(1+KA25)</f>
        <v>0.25288747182399435</v>
      </c>
      <c r="KB26" s="162">
        <f t="shared" ref="KB26" si="387">KA26*(1+KB25)</f>
        <v>0.31340954760604683</v>
      </c>
      <c r="KC26" s="162">
        <f t="shared" ref="KC26:KE26" si="388">KB26*(1+KC25)</f>
        <v>0.3455020694950966</v>
      </c>
      <c r="KD26" s="162">
        <f t="shared" si="388"/>
        <v>0.35054591550715791</v>
      </c>
      <c r="KE26" s="162">
        <f t="shared" si="388"/>
        <v>0.24909146345421906</v>
      </c>
      <c r="KF26" s="162">
        <f t="shared" ref="KF26" si="389">KE26*(1+KF25)</f>
        <v>0.24798587958751003</v>
      </c>
      <c r="KG26" s="162">
        <f t="shared" ref="KG26" si="390">KF26*(1+KG25)</f>
        <v>0.26599479396532855</v>
      </c>
      <c r="KH26" s="162">
        <f t="shared" ref="KH26" si="391">KG26*(1+KH25)</f>
        <v>0.21483096371327121</v>
      </c>
      <c r="KI26" s="162">
        <f t="shared" ref="KI26" si="392">KH26*(1+KI25)</f>
        <v>0.23248417228204135</v>
      </c>
      <c r="KJ26" s="162">
        <f t="shared" ref="KJ26" si="393">KI26*(1+KJ25)</f>
        <v>0.217154212727181</v>
      </c>
      <c r="KK26" s="162">
        <f t="shared" ref="KK26" si="394">KJ26*(1+KK25)</f>
        <v>0.22158236194025455</v>
      </c>
      <c r="KL26" s="162">
        <f t="shared" ref="KL26" si="395">KK26*(1+KL25)</f>
        <v>0.19545774686491024</v>
      </c>
      <c r="KM26" s="162">
        <f t="shared" ref="KM26" si="396">KL26*(1+KM25)</f>
        <v>0.19197161924377618</v>
      </c>
      <c r="KN26" s="162">
        <f t="shared" ref="KN26" si="397">KM26*(1+KN25)</f>
        <v>0.17453805106812401</v>
      </c>
      <c r="KO26" s="162">
        <f t="shared" ref="KO26" si="398">KN26*(1+KO25)</f>
        <v>0.19865166008933105</v>
      </c>
      <c r="KP26" s="162">
        <f t="shared" ref="KP26" si="399">KO26*(1+KP25)</f>
        <v>0.14765951489786455</v>
      </c>
      <c r="KQ26" s="162">
        <f t="shared" ref="KQ26" si="400">KP26*(1+KQ25)</f>
        <v>0.11793487263990478</v>
      </c>
      <c r="KR26" s="162">
        <f t="shared" ref="KR26" si="401">KQ26*(1+KR25)</f>
        <v>0.10909423687995931</v>
      </c>
      <c r="KS26" s="162">
        <f t="shared" ref="KS26" si="402">KR26*(1+KS25)</f>
        <v>0.12339308529619174</v>
      </c>
      <c r="KT26" s="162">
        <f t="shared" ref="KT26" si="403">KS26*(1+KT25)</f>
        <v>0.11698521335241702</v>
      </c>
      <c r="KU26" s="162">
        <f t="shared" ref="KU26" si="404">KT26*(1+KU25)</f>
        <v>0.12150116088454714</v>
      </c>
      <c r="KV26" s="162">
        <f t="shared" ref="KV26" si="405">KU26*(1+KV25)</f>
        <v>0.12613016205108513</v>
      </c>
      <c r="KW26" s="162">
        <f t="shared" ref="KW26:KX26" si="406">KV26*(1+KW25)</f>
        <v>0.11436945954027536</v>
      </c>
      <c r="KX26" s="162">
        <f t="shared" si="406"/>
        <v>0.10417974301847448</v>
      </c>
    </row>
    <row r="27" spans="2:311" outlineLevel="1" x14ac:dyDescent="0.25">
      <c r="B27" s="160" t="s">
        <v>1306</v>
      </c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1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/>
      <c r="CR27" s="162"/>
      <c r="CS27" s="162"/>
      <c r="CT27" s="162"/>
      <c r="CU27" s="162"/>
      <c r="CV27" s="162"/>
      <c r="CW27" s="162"/>
      <c r="CX27" s="162"/>
      <c r="CY27" s="162"/>
      <c r="CZ27" s="162"/>
      <c r="DA27" s="162"/>
      <c r="DB27" s="162"/>
      <c r="DC27" s="162"/>
      <c r="DD27" s="162"/>
      <c r="DE27" s="162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2"/>
      <c r="DS27" s="162"/>
      <c r="DT27" s="162"/>
      <c r="DU27" s="162"/>
      <c r="DV27" s="162"/>
      <c r="DW27" s="162"/>
      <c r="DX27" s="162"/>
      <c r="DY27" s="162"/>
      <c r="DZ27" s="162"/>
      <c r="EA27" s="162"/>
      <c r="EB27" s="162"/>
      <c r="EC27" s="162"/>
      <c r="ED27" s="162"/>
      <c r="EE27" s="162"/>
      <c r="EF27" s="162"/>
      <c r="EG27" s="162"/>
      <c r="EH27" s="162"/>
      <c r="EI27" s="162"/>
      <c r="EJ27" s="162"/>
      <c r="EK27" s="162"/>
      <c r="EL27" s="162"/>
      <c r="EM27" s="162"/>
      <c r="EN27" s="162"/>
      <c r="EO27" s="162"/>
      <c r="EP27" s="162"/>
      <c r="EQ27" s="162"/>
      <c r="ER27" s="162"/>
      <c r="ES27" s="162"/>
      <c r="ET27" s="162"/>
      <c r="EU27" s="162"/>
      <c r="EV27" s="162"/>
      <c r="EW27" s="162"/>
      <c r="EX27" s="162"/>
      <c r="EY27" s="162"/>
      <c r="EZ27" s="162"/>
      <c r="FA27" s="162"/>
      <c r="FB27" s="162"/>
      <c r="FC27" s="162"/>
      <c r="FD27" s="162"/>
      <c r="FE27" s="162"/>
      <c r="FF27" s="162"/>
      <c r="FG27" s="162"/>
      <c r="FH27" s="162"/>
      <c r="FI27" s="162"/>
      <c r="FJ27" s="162"/>
      <c r="FK27" s="162"/>
      <c r="FL27" s="162"/>
      <c r="FM27" s="162"/>
      <c r="FN27" s="162"/>
      <c r="FO27" s="162"/>
      <c r="FP27" s="162"/>
      <c r="FQ27" s="162"/>
      <c r="FR27" s="162"/>
      <c r="FS27" s="162"/>
      <c r="FT27" s="162"/>
      <c r="FU27" s="162"/>
      <c r="FV27" s="162"/>
      <c r="FW27" s="162"/>
      <c r="FX27" s="162"/>
      <c r="FY27" s="162"/>
      <c r="FZ27" s="162"/>
      <c r="GA27" s="162"/>
      <c r="GB27" s="162"/>
      <c r="GC27" s="162"/>
      <c r="GD27" s="162"/>
      <c r="GE27" s="162"/>
      <c r="GF27" s="162"/>
      <c r="GG27" s="162"/>
      <c r="GH27" s="162"/>
      <c r="GI27" s="162"/>
      <c r="GJ27" s="162"/>
      <c r="GK27" s="162"/>
      <c r="GL27" s="162"/>
      <c r="GM27" s="162"/>
      <c r="GN27" s="162"/>
      <c r="GO27" s="162"/>
      <c r="GP27" s="162"/>
      <c r="GQ27" s="162"/>
      <c r="GR27" s="162"/>
      <c r="GS27" s="162"/>
      <c r="GT27" s="162"/>
      <c r="GU27" s="162"/>
      <c r="GV27" s="162"/>
      <c r="GW27" s="162"/>
      <c r="GX27" s="162"/>
      <c r="GY27" s="162"/>
      <c r="GZ27" s="162"/>
      <c r="HA27" s="162"/>
      <c r="HB27" s="162"/>
      <c r="HC27" s="162"/>
      <c r="HD27" s="162"/>
      <c r="HE27" s="162"/>
      <c r="HF27" s="162"/>
      <c r="HG27" s="162"/>
      <c r="HH27" s="162"/>
      <c r="HI27" s="162"/>
      <c r="HJ27" s="162"/>
      <c r="HK27" s="162"/>
      <c r="HL27" s="162"/>
      <c r="HM27" s="162"/>
      <c r="HN27" s="162"/>
      <c r="HO27" s="162"/>
      <c r="HP27" s="162"/>
      <c r="HQ27" s="162"/>
      <c r="HR27" s="162"/>
      <c r="HS27" s="162"/>
      <c r="HT27" s="162"/>
      <c r="HU27" s="162"/>
      <c r="HV27" s="162"/>
      <c r="HW27" s="162"/>
      <c r="HX27" s="162"/>
      <c r="HY27" s="162"/>
      <c r="HZ27" s="162"/>
      <c r="IA27" s="162"/>
      <c r="IB27" s="162"/>
      <c r="IC27" s="162"/>
      <c r="ID27" s="162"/>
      <c r="IE27" s="162"/>
      <c r="IF27" s="162"/>
      <c r="IG27" s="162"/>
      <c r="IH27" s="162"/>
      <c r="II27" s="162"/>
      <c r="IJ27" s="162"/>
      <c r="IK27" s="162"/>
      <c r="IL27" s="162"/>
      <c r="IM27" s="162"/>
      <c r="IN27" s="162"/>
      <c r="IO27" s="162"/>
      <c r="IP27" s="162"/>
      <c r="IQ27" s="162"/>
      <c r="IR27" s="162"/>
      <c r="IS27" s="162"/>
      <c r="IT27" s="198"/>
      <c r="IU27" s="162">
        <f>IU22/IT22*IU26</f>
        <v>1.0957578264008121</v>
      </c>
      <c r="IV27" s="162">
        <f t="shared" ref="IV27:JM27" si="407">IV22/IU22*IV26</f>
        <v>0.99062160515312725</v>
      </c>
      <c r="IW27" s="162">
        <f t="shared" si="407"/>
        <v>0.94794558392292882</v>
      </c>
      <c r="IX27" s="162">
        <f t="shared" si="407"/>
        <v>1.0535512790992545</v>
      </c>
      <c r="IY27" s="162">
        <f t="shared" si="407"/>
        <v>1.2630334892934443</v>
      </c>
      <c r="IZ27" s="162">
        <f t="shared" si="407"/>
        <v>1.3417242537690206</v>
      </c>
      <c r="JA27" s="162">
        <f t="shared" si="407"/>
        <v>1.7198366238383542</v>
      </c>
      <c r="JB27" s="162">
        <f t="shared" si="407"/>
        <v>1.2723973529370607</v>
      </c>
      <c r="JC27" s="162">
        <f t="shared" si="407"/>
        <v>1.5877110998760247</v>
      </c>
      <c r="JD27" s="162">
        <f t="shared" si="407"/>
        <v>1.6199759536760259</v>
      </c>
      <c r="JE27" s="162">
        <f t="shared" si="407"/>
        <v>2.9961534916786468</v>
      </c>
      <c r="JF27" s="162">
        <f t="shared" si="407"/>
        <v>1.9003941421046426</v>
      </c>
      <c r="JG27" s="162">
        <f t="shared" si="407"/>
        <v>1.5070389225536367</v>
      </c>
      <c r="JH27" s="162">
        <f t="shared" si="407"/>
        <v>1.5329397451648334</v>
      </c>
      <c r="JI27" s="162">
        <f t="shared" si="407"/>
        <v>1.8873615880645367</v>
      </c>
      <c r="JJ27" s="162">
        <f t="shared" si="407"/>
        <v>2.125797110275188</v>
      </c>
      <c r="JK27" s="162">
        <f t="shared" si="407"/>
        <v>1.8586446187885013</v>
      </c>
      <c r="JL27" s="162">
        <f t="shared" si="407"/>
        <v>1.1812634767688606</v>
      </c>
      <c r="JM27" s="162">
        <f t="shared" si="407"/>
        <v>1.7120418570917375</v>
      </c>
      <c r="JN27" s="162">
        <f t="shared" ref="JN27" si="408">JN22/JM22*JN26</f>
        <v>1.754720056119963</v>
      </c>
      <c r="JO27" s="162">
        <f t="shared" ref="JO27:JT27" si="409">JO22/JN22*JO26</f>
        <v>1.9663819214601841</v>
      </c>
      <c r="JP27" s="162">
        <f t="shared" si="409"/>
        <v>1.3503520059063061</v>
      </c>
      <c r="JQ27" s="162">
        <f t="shared" si="409"/>
        <v>1.067910326110439</v>
      </c>
      <c r="JR27" s="162">
        <f t="shared" si="409"/>
        <v>1.4120076234164629</v>
      </c>
      <c r="JS27" s="162">
        <f t="shared" si="409"/>
        <v>1.0819401212771877</v>
      </c>
      <c r="JT27" s="162">
        <f t="shared" si="409"/>
        <v>0.72678886259875952</v>
      </c>
      <c r="JU27" s="162">
        <f t="shared" ref="JU27" si="410">JU22/JT22*JU26</f>
        <v>0.59752100030620547</v>
      </c>
      <c r="JV27" s="162">
        <f t="shared" ref="JV27" si="411">JV22/JU22*JV26</f>
        <v>0.49780589808811726</v>
      </c>
      <c r="JW27" s="162">
        <f t="shared" ref="JW27" si="412">JW22/JV22*JW26</f>
        <v>0.39817866605226859</v>
      </c>
      <c r="JX27" s="162">
        <f t="shared" ref="JX27" si="413">JX22/JW22*JX26</f>
        <v>0.39695123912842667</v>
      </c>
      <c r="JY27" s="162">
        <f t="shared" ref="JY27" si="414">JY22/JX22*JY26</f>
        <v>0.47241012278552569</v>
      </c>
      <c r="JZ27" s="162">
        <f t="shared" ref="JZ27" si="415">JZ22/JY22*JZ26</f>
        <v>0.38857106917611445</v>
      </c>
      <c r="KA27" s="162">
        <f t="shared" ref="KA27" si="416">KA22/JZ22*KA26</f>
        <v>0.29411306687780947</v>
      </c>
      <c r="KB27" s="162">
        <f t="shared" ref="KB27" si="417">KB22/KA22*KB26</f>
        <v>0.44655730403368554</v>
      </c>
      <c r="KC27" s="162">
        <f t="shared" ref="KC27:KE27" si="418">KC22/KB22*KC26</f>
        <v>0.49487258738169954</v>
      </c>
      <c r="KD27" s="162">
        <f t="shared" si="418"/>
        <v>0.44706810959243626</v>
      </c>
      <c r="KE27" s="162">
        <f t="shared" si="418"/>
        <v>0.29551458329575009</v>
      </c>
      <c r="KF27" s="162">
        <f t="shared" ref="KF27" si="419">KF22/KE22*KF26</f>
        <v>0.29321802188291718</v>
      </c>
      <c r="KG27" s="162">
        <f t="shared" ref="KG27" si="420">KG22/KF22*KG26</f>
        <v>0.31071110824400411</v>
      </c>
      <c r="KH27" s="162">
        <f t="shared" ref="KH27" si="421">KH22/KG22*KH26</f>
        <v>0.22292476343218012</v>
      </c>
      <c r="KI27" s="162">
        <f t="shared" ref="KI27" si="422">KI22/KH22*KI26</f>
        <v>0.36730919903594766</v>
      </c>
      <c r="KJ27" s="162">
        <f t="shared" ref="KJ27" si="423">KJ22/KI22*KJ26</f>
        <v>0.25503586009269585</v>
      </c>
      <c r="KK27" s="162">
        <f t="shared" ref="KK27" si="424">KK22/KJ22*KK26</f>
        <v>0.27275112917729588</v>
      </c>
      <c r="KL27" s="162">
        <f t="shared" ref="KL27" si="425">KL22/KK22*KL26</f>
        <v>0.20881899461412787</v>
      </c>
      <c r="KM27" s="162">
        <f t="shared" ref="KM27" si="426">KM22/KL22*KM26</f>
        <v>0.23448542418091745</v>
      </c>
      <c r="KN27" s="162">
        <f t="shared" ref="KN27" si="427">KN22/KM22*KN26</f>
        <v>0.19930519816771031</v>
      </c>
      <c r="KO27" s="162">
        <f t="shared" ref="KO27" si="428">KO22/KN22*KO26</f>
        <v>0.3271687154665962</v>
      </c>
      <c r="KP27" s="162">
        <f t="shared" ref="KP27" si="429">KP22/KO22*KP26</f>
        <v>0.20246399093501419</v>
      </c>
      <c r="KQ27" s="162">
        <f t="shared" ref="KQ27" si="430">KQ22/KP22*KQ26</f>
        <v>0.12733354217797033</v>
      </c>
      <c r="KR27" s="162">
        <f t="shared" ref="KR27" si="431">KR22/KQ22*KR26</f>
        <v>0.12592412957228971</v>
      </c>
      <c r="KS27" s="162">
        <f t="shared" ref="KS27" si="432">KS22/KR22*KS26</f>
        <v>0.14558766165202847</v>
      </c>
      <c r="KT27" s="162">
        <f t="shared" ref="KT27" si="433">KT22/KS22*KT26</f>
        <v>0.1447653354191413</v>
      </c>
      <c r="KU27" s="162">
        <f t="shared" ref="KU27" si="434">KU22/KT22*KU26</f>
        <v>0.1555583708909655</v>
      </c>
      <c r="KV27" s="162">
        <f t="shared" ref="KV27" si="435">KV22/KU22*KV26</f>
        <v>0.14660492595833316</v>
      </c>
      <c r="KW27" s="162">
        <f t="shared" ref="KW27:KX27" si="436">KW22/KV22*KW26</f>
        <v>0.12502425193193073</v>
      </c>
      <c r="KX27" s="162">
        <f t="shared" si="436"/>
        <v>0.10690617455166974</v>
      </c>
    </row>
    <row r="28" spans="2:311" outlineLevel="1" x14ac:dyDescent="0.25">
      <c r="B28" s="160" t="s">
        <v>1242</v>
      </c>
      <c r="C28" s="160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88">
        <v>721639</v>
      </c>
      <c r="P28" s="188">
        <v>717549</v>
      </c>
      <c r="Q28" s="188">
        <v>735039</v>
      </c>
      <c r="R28" s="188">
        <v>780254</v>
      </c>
      <c r="S28" s="188">
        <v>828397</v>
      </c>
      <c r="T28" s="188">
        <v>850363</v>
      </c>
      <c r="U28" s="188">
        <v>858401</v>
      </c>
      <c r="V28" s="188">
        <v>883418</v>
      </c>
      <c r="W28" s="188">
        <v>1051846</v>
      </c>
      <c r="X28" s="188">
        <v>1308275</v>
      </c>
      <c r="Y28" s="188">
        <v>1031428</v>
      </c>
      <c r="Z28" s="188">
        <v>1087898</v>
      </c>
      <c r="AA28" s="188">
        <v>1050962</v>
      </c>
      <c r="AB28" s="188">
        <v>1073966</v>
      </c>
      <c r="AC28" s="188">
        <v>1076068</v>
      </c>
      <c r="AD28" s="188">
        <v>1106822</v>
      </c>
      <c r="AE28" s="188">
        <v>1138910</v>
      </c>
      <c r="AF28" s="188">
        <v>1125693</v>
      </c>
      <c r="AG28" s="188">
        <v>1132068</v>
      </c>
      <c r="AH28" s="188">
        <v>1151286</v>
      </c>
      <c r="AI28" s="188">
        <v>1477294</v>
      </c>
      <c r="AJ28" s="188">
        <v>1673152</v>
      </c>
      <c r="AK28" s="188">
        <v>1288282</v>
      </c>
      <c r="AL28" s="188">
        <v>1302794</v>
      </c>
      <c r="AM28" s="188">
        <v>1346067</v>
      </c>
      <c r="AN28" s="188">
        <v>1279260</v>
      </c>
      <c r="AO28" s="188">
        <v>1345023</v>
      </c>
      <c r="AP28" s="188">
        <v>1387744</v>
      </c>
      <c r="AQ28" s="188">
        <v>1453147</v>
      </c>
      <c r="AR28" s="188">
        <v>1452099</v>
      </c>
      <c r="AS28" s="188">
        <v>1421399</v>
      </c>
      <c r="AT28" s="188">
        <v>1460208</v>
      </c>
      <c r="AU28" s="188">
        <v>1919128</v>
      </c>
      <c r="AV28" s="188">
        <v>2444720</v>
      </c>
      <c r="AW28" s="188">
        <v>1799445</v>
      </c>
      <c r="AX28" s="188">
        <v>1748049</v>
      </c>
      <c r="AY28" s="188">
        <v>1720900</v>
      </c>
      <c r="AZ28" s="188">
        <v>1867153</v>
      </c>
      <c r="BA28" s="188">
        <v>1784140</v>
      </c>
      <c r="BB28" s="188">
        <v>1751011</v>
      </c>
      <c r="BC28" s="188">
        <v>1889056</v>
      </c>
      <c r="BD28" s="188">
        <v>1817125</v>
      </c>
      <c r="BE28" s="188">
        <v>1749362</v>
      </c>
      <c r="BF28" s="188">
        <v>1789579</v>
      </c>
      <c r="BG28" s="188">
        <v>2389289</v>
      </c>
      <c r="BH28" s="188">
        <v>2692651</v>
      </c>
      <c r="BI28" s="188">
        <v>2080956</v>
      </c>
      <c r="BJ28" s="188">
        <v>2155785</v>
      </c>
      <c r="BK28" s="188">
        <v>2114011</v>
      </c>
      <c r="BL28" s="188">
        <v>2155192</v>
      </c>
      <c r="BM28" s="188">
        <v>2031674</v>
      </c>
      <c r="BN28" s="188">
        <v>2090935</v>
      </c>
      <c r="BO28" s="188">
        <v>2107243</v>
      </c>
      <c r="BP28" s="188">
        <v>2103320</v>
      </c>
      <c r="BQ28" s="188">
        <v>2031990</v>
      </c>
      <c r="BR28" s="189">
        <v>2071914</v>
      </c>
      <c r="BS28" s="189">
        <v>2528745</v>
      </c>
      <c r="BT28" s="189">
        <v>3111356</v>
      </c>
      <c r="BU28" s="189">
        <v>2413511</v>
      </c>
      <c r="BV28" s="189">
        <v>2485610</v>
      </c>
      <c r="BW28" s="189">
        <v>2675588</v>
      </c>
      <c r="BX28" s="189">
        <v>2564907</v>
      </c>
      <c r="BY28" s="189">
        <v>2493222</v>
      </c>
      <c r="BZ28" s="189">
        <v>2548688</v>
      </c>
      <c r="CA28" s="189">
        <v>2632752</v>
      </c>
      <c r="CB28" s="189">
        <v>2722081</v>
      </c>
      <c r="CC28" s="189">
        <v>2650716</v>
      </c>
      <c r="CD28" s="189">
        <v>2718142</v>
      </c>
      <c r="CE28" s="189">
        <v>3588758</v>
      </c>
      <c r="CF28" s="189">
        <v>4808792</v>
      </c>
      <c r="CG28" s="189">
        <v>4328568</v>
      </c>
      <c r="CH28" s="189">
        <v>3889681</v>
      </c>
      <c r="CI28" s="189">
        <v>3647186</v>
      </c>
      <c r="CJ28" s="189">
        <v>3528799</v>
      </c>
      <c r="CK28" s="189">
        <v>3486992</v>
      </c>
      <c r="CL28" s="189">
        <v>3552778</v>
      </c>
      <c r="CM28" s="189">
        <v>3741194</v>
      </c>
      <c r="CN28" s="189">
        <v>3791498</v>
      </c>
      <c r="CO28" s="189">
        <v>3709613</v>
      </c>
      <c r="CP28" s="189">
        <v>3997415</v>
      </c>
      <c r="CQ28" s="189">
        <v>4862030</v>
      </c>
      <c r="CR28" s="189">
        <v>5744732</v>
      </c>
      <c r="CS28" s="189">
        <v>4885775</v>
      </c>
      <c r="CT28" s="189">
        <v>5047956</v>
      </c>
      <c r="CU28" s="189">
        <v>5117879</v>
      </c>
      <c r="CV28" s="189">
        <v>5119071</v>
      </c>
      <c r="CW28" s="189">
        <v>5131429</v>
      </c>
      <c r="CX28" s="189">
        <v>5169437</v>
      </c>
      <c r="CY28" s="189">
        <v>5594488</v>
      </c>
      <c r="CZ28" s="189">
        <v>5928693</v>
      </c>
      <c r="DA28" s="189">
        <v>5606091</v>
      </c>
      <c r="DB28" s="189">
        <v>5968587</v>
      </c>
      <c r="DC28" s="189">
        <v>7119748</v>
      </c>
      <c r="DD28" s="189">
        <v>7952622</v>
      </c>
      <c r="DE28" s="189">
        <v>6840609</v>
      </c>
      <c r="DF28" s="189">
        <v>6737346</v>
      </c>
      <c r="DG28" s="189">
        <v>6947005</v>
      </c>
      <c r="DH28" s="189">
        <v>6721814</v>
      </c>
      <c r="DI28" s="189">
        <v>6820814</v>
      </c>
      <c r="DJ28" s="189">
        <v>6952922</v>
      </c>
      <c r="DK28" s="189">
        <v>7315935</v>
      </c>
      <c r="DL28" s="189">
        <v>7316067</v>
      </c>
      <c r="DM28" s="189">
        <v>7318850</v>
      </c>
      <c r="DN28" s="189">
        <v>7701461</v>
      </c>
      <c r="DO28" s="189">
        <v>9890880</v>
      </c>
      <c r="DP28" s="189">
        <v>10776693</v>
      </c>
      <c r="DQ28" s="189">
        <v>9228226</v>
      </c>
      <c r="DR28" s="189">
        <v>9177312</v>
      </c>
      <c r="DS28" s="189">
        <v>8935823</v>
      </c>
      <c r="DT28" s="189">
        <v>9177130</v>
      </c>
      <c r="DU28" s="189">
        <v>9227361</v>
      </c>
      <c r="DV28" s="189">
        <v>9531803</v>
      </c>
      <c r="DW28" s="189">
        <v>10118267.642790001</v>
      </c>
      <c r="DX28" s="189">
        <v>10300853.001166999</v>
      </c>
      <c r="DY28" s="189">
        <v>10250812.382526999</v>
      </c>
      <c r="DZ28" s="189">
        <v>10300853.001166999</v>
      </c>
      <c r="EA28" s="189">
        <v>10250812.382526999</v>
      </c>
      <c r="EB28" s="189">
        <v>11485236.351616999</v>
      </c>
      <c r="EC28" s="189">
        <v>14633656.908628</v>
      </c>
      <c r="ED28" s="189">
        <v>15490014.289686</v>
      </c>
      <c r="EE28" s="189">
        <v>13239783.56865</v>
      </c>
      <c r="EF28" s="189">
        <v>13536328.295745</v>
      </c>
      <c r="EG28" s="189">
        <v>13531503.633206001</v>
      </c>
      <c r="EH28" s="189">
        <v>13244177.804601001</v>
      </c>
      <c r="EI28" s="189">
        <v>13356592.511026001</v>
      </c>
      <c r="EJ28" s="189">
        <v>13588771.364576999</v>
      </c>
      <c r="EK28" s="189">
        <v>14254062.427153001</v>
      </c>
      <c r="EL28" s="189">
        <v>14195070.078530001</v>
      </c>
      <c r="EM28" s="189">
        <v>14103085.095450001</v>
      </c>
      <c r="EN28" s="189">
        <v>15151915.782513</v>
      </c>
      <c r="EO28" s="189">
        <v>18426445.629595999</v>
      </c>
      <c r="EP28" s="189">
        <v>20568841.294932999</v>
      </c>
      <c r="EQ28" s="189">
        <v>22792502.945779998</v>
      </c>
      <c r="ER28" s="189">
        <v>19660451.529040001</v>
      </c>
      <c r="ES28" s="189">
        <v>18524834.946920004</v>
      </c>
      <c r="ET28" s="189">
        <v>17211925.964329999</v>
      </c>
      <c r="EU28" s="189">
        <v>17254620.076299999</v>
      </c>
      <c r="EV28" s="189">
        <v>17319693.12506</v>
      </c>
      <c r="EW28" s="189">
        <v>18222724.162209999</v>
      </c>
      <c r="EX28" s="189">
        <v>18831423.799579997</v>
      </c>
      <c r="EY28" s="189">
        <v>18834354.884099998</v>
      </c>
      <c r="EZ28" s="189">
        <v>20002360.159299999</v>
      </c>
      <c r="FA28" s="189">
        <v>25449933.193150003</v>
      </c>
      <c r="FB28" s="189">
        <v>28317739</v>
      </c>
      <c r="FC28" s="189">
        <v>24113756.45112</v>
      </c>
      <c r="FD28" s="189">
        <v>24280304.558400001</v>
      </c>
      <c r="FE28" s="189">
        <v>23661136.47177</v>
      </c>
      <c r="FF28" s="189">
        <v>23736554.728360001</v>
      </c>
      <c r="FG28" s="189">
        <v>23326140.335689999</v>
      </c>
      <c r="FH28" s="189">
        <v>23421895.024069998</v>
      </c>
      <c r="FI28" s="189">
        <v>24037946.438169997</v>
      </c>
      <c r="FJ28" s="189">
        <v>24291385.638250001</v>
      </c>
      <c r="FK28" s="189">
        <v>24167102.451450001</v>
      </c>
      <c r="FL28" s="189">
        <v>24612642.791999999</v>
      </c>
      <c r="FM28" s="189">
        <v>29188453.529909998</v>
      </c>
      <c r="FN28" s="189">
        <v>36411888.336779997</v>
      </c>
      <c r="FO28" s="189">
        <v>31471573.26018</v>
      </c>
      <c r="FP28" s="189">
        <v>30049069.643209998</v>
      </c>
      <c r="FQ28" s="189">
        <v>30258784.159479998</v>
      </c>
      <c r="FR28" s="189">
        <v>29280071.476319999</v>
      </c>
      <c r="FS28" s="189">
        <v>28928894.049200002</v>
      </c>
      <c r="FT28" s="189">
        <v>31575056.038910002</v>
      </c>
      <c r="FU28" s="189">
        <v>32308556.381269999</v>
      </c>
      <c r="FV28" s="189">
        <v>32450490.94695</v>
      </c>
      <c r="FW28" s="189">
        <v>32726824.112520002</v>
      </c>
      <c r="FX28" s="189">
        <v>32588761.078240003</v>
      </c>
      <c r="FY28" s="189">
        <v>39678248.119660005</v>
      </c>
      <c r="FZ28" s="189">
        <v>46470377.323199995</v>
      </c>
      <c r="GA28" s="189">
        <v>40796240.691910006</v>
      </c>
      <c r="GB28" s="189">
        <v>38358079.793540001</v>
      </c>
      <c r="GC28" s="189">
        <v>37603249.07999</v>
      </c>
      <c r="GD28" s="189">
        <v>38960176.129069999</v>
      </c>
      <c r="GE28" s="189">
        <v>37171803.435949996</v>
      </c>
      <c r="GF28" s="189">
        <v>39534730.540069997</v>
      </c>
      <c r="GG28" s="189">
        <v>40468673.428649999</v>
      </c>
      <c r="GH28" s="189">
        <v>40439875.819470003</v>
      </c>
      <c r="GI28" s="189">
        <v>40728091.842589997</v>
      </c>
      <c r="GJ28" s="189">
        <v>43287054.228390001</v>
      </c>
      <c r="GK28" s="189">
        <v>53495427.373790003</v>
      </c>
      <c r="GL28" s="189">
        <v>58675816.289970003</v>
      </c>
      <c r="GM28" s="189">
        <v>51498689.010760002</v>
      </c>
      <c r="GN28" s="189">
        <v>51617104.765050001</v>
      </c>
      <c r="GO28" s="189">
        <v>53231425.257870004</v>
      </c>
      <c r="GP28" s="189">
        <v>52495954.381480001</v>
      </c>
      <c r="GQ28" s="189">
        <v>53418564.607830003</v>
      </c>
      <c r="GR28" s="189">
        <v>53427133.569219999</v>
      </c>
      <c r="GS28" s="189">
        <v>56204270.698730007</v>
      </c>
      <c r="GT28" s="189">
        <v>58520260.799759999</v>
      </c>
      <c r="GU28" s="189">
        <v>62333399.045220003</v>
      </c>
      <c r="GV28" s="189">
        <v>66404960.787440002</v>
      </c>
      <c r="GW28" s="189">
        <v>84785900.806350008</v>
      </c>
      <c r="GX28" s="189">
        <v>92903867.407410011</v>
      </c>
      <c r="GY28" s="189">
        <v>83047822.187600002</v>
      </c>
      <c r="GZ28" s="189">
        <v>81539860.816019997</v>
      </c>
      <c r="HA28" s="189">
        <v>87647040.781279996</v>
      </c>
      <c r="HB28" s="189">
        <v>89199709.038120002</v>
      </c>
      <c r="HC28" s="189">
        <v>86639597.866210014</v>
      </c>
      <c r="HD28" s="189">
        <v>86615726.443039998</v>
      </c>
      <c r="HE28" s="189">
        <v>89233703.470909998</v>
      </c>
      <c r="HF28" s="189">
        <v>90942544.930899993</v>
      </c>
      <c r="HG28" s="189">
        <v>90333737.035500005</v>
      </c>
      <c r="HH28" s="189">
        <v>95775232.342100009</v>
      </c>
      <c r="HI28" s="189">
        <v>133028917.71154</v>
      </c>
      <c r="HJ28" s="189">
        <v>147253690.59353</v>
      </c>
      <c r="HK28" s="189">
        <v>139480481.01477</v>
      </c>
      <c r="HL28" s="189">
        <v>139977490.87255999</v>
      </c>
      <c r="HM28" s="189">
        <v>141902471.44960001</v>
      </c>
      <c r="HN28" s="189">
        <v>143481853.09661999</v>
      </c>
      <c r="HO28" s="189">
        <v>141589863.31946999</v>
      </c>
      <c r="HP28" s="189">
        <v>143705180.71318001</v>
      </c>
      <c r="HQ28" s="189">
        <v>150964069.55131</v>
      </c>
      <c r="HR28" s="189">
        <v>154818253.89869002</v>
      </c>
      <c r="HS28" s="189">
        <v>154112121.5571</v>
      </c>
      <c r="HT28" s="189">
        <v>157917314.6629</v>
      </c>
      <c r="HU28" s="189">
        <v>194535918.92239001</v>
      </c>
      <c r="HV28" s="189">
        <v>216069850.58707002</v>
      </c>
      <c r="HW28" s="189">
        <v>208910876.97872001</v>
      </c>
      <c r="HX28" s="189">
        <v>214179337.67253</v>
      </c>
      <c r="HY28" s="189">
        <v>224798988.83642998</v>
      </c>
      <c r="HZ28" s="189">
        <v>230795063.74888</v>
      </c>
      <c r="IA28" s="189">
        <v>241275805.59557</v>
      </c>
      <c r="IB28" s="189">
        <v>265955792.70254999</v>
      </c>
      <c r="IC28" s="189">
        <v>294968831.07384998</v>
      </c>
      <c r="ID28" s="189">
        <v>319552393.06889004</v>
      </c>
      <c r="IE28" s="189">
        <v>336242077.71007001</v>
      </c>
      <c r="IF28" s="189">
        <v>369225105.89071</v>
      </c>
      <c r="IG28" s="189">
        <v>470538511.07821</v>
      </c>
      <c r="IH28" s="189">
        <v>516757537.62371999</v>
      </c>
      <c r="II28" s="189">
        <v>512495855.95235997</v>
      </c>
      <c r="IJ28" s="189">
        <v>513160143.17785996</v>
      </c>
      <c r="IK28" s="189">
        <v>531832126.43667001</v>
      </c>
      <c r="IL28" s="189">
        <v>537529116.06640005</v>
      </c>
      <c r="IM28" s="189">
        <v>556943561.39476001</v>
      </c>
      <c r="IN28" s="189">
        <v>593241739.53847003</v>
      </c>
      <c r="IO28" s="189">
        <v>607279463.33918011</v>
      </c>
      <c r="IP28" s="189">
        <v>626454611.22863996</v>
      </c>
      <c r="IQ28" s="189">
        <v>641504827.29744995</v>
      </c>
      <c r="IR28" s="189">
        <v>689580672.27988005</v>
      </c>
      <c r="IS28" s="189">
        <v>792625111.11685002</v>
      </c>
      <c r="IT28" s="189">
        <v>818962082.33923995</v>
      </c>
      <c r="IU28" s="189">
        <v>1133146921.7153201</v>
      </c>
      <c r="IV28" s="189">
        <v>1133388435.17483</v>
      </c>
      <c r="IW28" s="189">
        <v>1437086811.0729098</v>
      </c>
      <c r="IX28" s="189">
        <v>1437541955.18224</v>
      </c>
      <c r="IY28" s="189">
        <v>1706037693.9467299</v>
      </c>
      <c r="IZ28" s="190">
        <v>1995775946.8865099</v>
      </c>
      <c r="JA28" s="190">
        <v>2429954692.05162</v>
      </c>
      <c r="JB28" s="190">
        <v>2748090876.8400002</v>
      </c>
      <c r="JC28" s="190">
        <v>3100376301.71523</v>
      </c>
      <c r="JD28" s="190">
        <v>3671462874.9228101</v>
      </c>
      <c r="JE28" s="190">
        <v>6537083052.7502995</v>
      </c>
      <c r="JF28" s="190">
        <v>7024857562</v>
      </c>
      <c r="JG28" s="190">
        <v>8229817550</v>
      </c>
      <c r="JH28" s="190">
        <v>9386203457</v>
      </c>
      <c r="JI28" s="190">
        <v>12332837418.5047</v>
      </c>
      <c r="JJ28" s="190">
        <v>18770000000</v>
      </c>
      <c r="JK28" s="190">
        <v>27666112164.013699</v>
      </c>
      <c r="JL28" s="190">
        <v>35235310344.354706</v>
      </c>
      <c r="JM28" s="190">
        <v>40464297270.087738</v>
      </c>
      <c r="JN28" s="190">
        <v>4103923623.2400002</v>
      </c>
      <c r="JO28" s="190">
        <v>20006631595.539997</v>
      </c>
      <c r="JP28" s="190">
        <v>37529818279.689995</v>
      </c>
      <c r="JQ28" s="190">
        <v>47563711153.669998</v>
      </c>
      <c r="JR28" s="190">
        <v>78629663623.309998</v>
      </c>
      <c r="JX28" s="281"/>
    </row>
    <row r="29" spans="2:311" outlineLevel="1" x14ac:dyDescent="0.25">
      <c r="B29" s="160" t="s">
        <v>1254</v>
      </c>
      <c r="C29" s="160"/>
      <c r="D29" s="160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3">
        <f t="shared" ref="O29:BZ29" si="437">O28/O23</f>
        <v>0.13585558257850075</v>
      </c>
      <c r="P29" s="163">
        <f t="shared" si="437"/>
        <v>0.13151933100674304</v>
      </c>
      <c r="Q29" s="163">
        <f t="shared" si="437"/>
        <v>0.13160614249033631</v>
      </c>
      <c r="R29" s="163">
        <f t="shared" si="437"/>
        <v>0.13357110427999419</v>
      </c>
      <c r="S29" s="163">
        <f t="shared" si="437"/>
        <v>0.13798944260867332</v>
      </c>
      <c r="T29" s="163">
        <f t="shared" si="437"/>
        <v>0.13514165720203714</v>
      </c>
      <c r="U29" s="163">
        <f t="shared" si="437"/>
        <v>0.12715851456814278</v>
      </c>
      <c r="V29" s="163">
        <f t="shared" si="437"/>
        <v>0.12597318338672875</v>
      </c>
      <c r="W29" s="163">
        <f t="shared" si="437"/>
        <v>0.14530044266613121</v>
      </c>
      <c r="X29" s="163">
        <f t="shared" si="437"/>
        <v>0.17029068287368612</v>
      </c>
      <c r="Y29" s="163">
        <f t="shared" si="437"/>
        <v>0.12284029538590149</v>
      </c>
      <c r="Z29" s="163">
        <f t="shared" si="437"/>
        <v>0.12146922812566975</v>
      </c>
      <c r="AA29" s="163">
        <f t="shared" si="437"/>
        <v>0.11954209986311759</v>
      </c>
      <c r="AB29" s="163">
        <f t="shared" si="437"/>
        <v>0.12412513059986116</v>
      </c>
      <c r="AC29" s="163">
        <f t="shared" si="437"/>
        <v>0.12351520980951411</v>
      </c>
      <c r="AD29" s="163">
        <f t="shared" si="437"/>
        <v>0.12521746790403479</v>
      </c>
      <c r="AE29" s="163">
        <f t="shared" si="437"/>
        <v>0.12738921175029225</v>
      </c>
      <c r="AF29" s="163">
        <f t="shared" si="437"/>
        <v>0.12498434660464385</v>
      </c>
      <c r="AG29" s="163">
        <f t="shared" si="437"/>
        <v>0.12370655847147431</v>
      </c>
      <c r="AH29" s="163">
        <f t="shared" si="437"/>
        <v>0.13006871809460299</v>
      </c>
      <c r="AI29" s="163">
        <f t="shared" si="437"/>
        <v>0.16415289548919407</v>
      </c>
      <c r="AJ29" s="163">
        <f t="shared" si="437"/>
        <v>0.17883497296943535</v>
      </c>
      <c r="AK29" s="163">
        <f t="shared" si="437"/>
        <v>0.12753933720797864</v>
      </c>
      <c r="AL29" s="163">
        <f t="shared" si="437"/>
        <v>0.122654623023635</v>
      </c>
      <c r="AM29" s="163">
        <f t="shared" si="437"/>
        <v>0.12929874761452981</v>
      </c>
      <c r="AN29" s="163">
        <f t="shared" si="437"/>
        <v>0.12501118107331535</v>
      </c>
      <c r="AO29" s="163">
        <f t="shared" si="437"/>
        <v>0.13304345933954093</v>
      </c>
      <c r="AP29" s="163">
        <f t="shared" si="437"/>
        <v>0.13635969987949423</v>
      </c>
      <c r="AQ29" s="163">
        <f t="shared" si="437"/>
        <v>0.14045663163279024</v>
      </c>
      <c r="AR29" s="163">
        <f t="shared" si="437"/>
        <v>0.13927981542369902</v>
      </c>
      <c r="AS29" s="163">
        <f t="shared" si="437"/>
        <v>0.13371381964926815</v>
      </c>
      <c r="AT29" s="163">
        <f t="shared" si="437"/>
        <v>0.13620572479813664</v>
      </c>
      <c r="AU29" s="163">
        <f t="shared" si="437"/>
        <v>0.18094602291333559</v>
      </c>
      <c r="AV29" s="163">
        <f t="shared" si="437"/>
        <v>0.22379121698039101</v>
      </c>
      <c r="AW29" s="163">
        <f t="shared" si="437"/>
        <v>0.14859273379890117</v>
      </c>
      <c r="AX29" s="163">
        <f t="shared" si="437"/>
        <v>0.13720048296685888</v>
      </c>
      <c r="AY29" s="163">
        <f t="shared" si="437"/>
        <v>0.13568035352343477</v>
      </c>
      <c r="AZ29" s="163">
        <f t="shared" si="437"/>
        <v>0.15073392495393434</v>
      </c>
      <c r="BA29" s="163">
        <f t="shared" si="437"/>
        <v>0.14245465267185634</v>
      </c>
      <c r="BB29" s="163">
        <f t="shared" si="437"/>
        <v>0.1355415631985146</v>
      </c>
      <c r="BC29" s="163">
        <f t="shared" si="437"/>
        <v>0.14913100034909335</v>
      </c>
      <c r="BD29" s="163">
        <f t="shared" si="437"/>
        <v>0.14057752916845132</v>
      </c>
      <c r="BE29" s="163">
        <f t="shared" si="437"/>
        <v>0.13199305368422989</v>
      </c>
      <c r="BF29" s="163">
        <f t="shared" si="437"/>
        <v>0.13708634178337364</v>
      </c>
      <c r="BG29" s="163">
        <f t="shared" si="437"/>
        <v>0.1781732764247918</v>
      </c>
      <c r="BH29" s="163">
        <f t="shared" si="437"/>
        <v>0.19688606489022964</v>
      </c>
      <c r="BI29" s="163">
        <f t="shared" si="437"/>
        <v>0.13269585860282826</v>
      </c>
      <c r="BJ29" s="163">
        <f t="shared" si="437"/>
        <v>0.13238199941411186</v>
      </c>
      <c r="BK29" s="163">
        <f t="shared" si="437"/>
        <v>0.13528977312181492</v>
      </c>
      <c r="BL29" s="163">
        <f t="shared" si="437"/>
        <v>0.13921760514739223</v>
      </c>
      <c r="BM29" s="163">
        <f t="shared" si="437"/>
        <v>0.13298462571412284</v>
      </c>
      <c r="BN29" s="163">
        <f t="shared" si="437"/>
        <v>0.13791570070926679</v>
      </c>
      <c r="BO29" s="163">
        <f t="shared" si="437"/>
        <v>0.14650309339750689</v>
      </c>
      <c r="BP29" s="163">
        <f t="shared" si="437"/>
        <v>0.14179541357822242</v>
      </c>
      <c r="BQ29" s="163">
        <f t="shared" si="437"/>
        <v>0.13343340161069486</v>
      </c>
      <c r="BR29" s="162">
        <f t="shared" si="437"/>
        <v>0.13718798978416086</v>
      </c>
      <c r="BS29" s="162">
        <f t="shared" si="437"/>
        <v>0.16947996908505764</v>
      </c>
      <c r="BT29" s="162">
        <f t="shared" si="437"/>
        <v>0.20604676764145552</v>
      </c>
      <c r="BU29" s="162">
        <f t="shared" si="437"/>
        <v>0.14654728672518028</v>
      </c>
      <c r="BV29" s="162">
        <f t="shared" si="437"/>
        <v>0.14641592143888901</v>
      </c>
      <c r="BW29" s="162">
        <f t="shared" si="437"/>
        <v>0.16865406876232375</v>
      </c>
      <c r="BX29" s="162">
        <f t="shared" si="437"/>
        <v>0.1687435089513202</v>
      </c>
      <c r="BY29" s="162">
        <f t="shared" si="437"/>
        <v>0.1695291240373345</v>
      </c>
      <c r="BZ29" s="162">
        <f t="shared" si="437"/>
        <v>0.171572954320341</v>
      </c>
      <c r="CA29" s="162">
        <f t="shared" ref="CA29:EL29" si="438">CA28/CA23</f>
        <v>0.17621858293630036</v>
      </c>
      <c r="CB29" s="162">
        <f t="shared" si="438"/>
        <v>0.17804085837683861</v>
      </c>
      <c r="CC29" s="162">
        <f t="shared" si="438"/>
        <v>0.16115367998368416</v>
      </c>
      <c r="CD29" s="162">
        <f t="shared" si="438"/>
        <v>0.16900212925397959</v>
      </c>
      <c r="CE29" s="162">
        <f t="shared" si="438"/>
        <v>0.22058477593364814</v>
      </c>
      <c r="CF29" s="162">
        <f t="shared" si="438"/>
        <v>0.29566565605696588</v>
      </c>
      <c r="CG29" s="162">
        <f t="shared" si="438"/>
        <v>0.22901790177804807</v>
      </c>
      <c r="CH29" s="162">
        <f t="shared" si="438"/>
        <v>0.19872311517398944</v>
      </c>
      <c r="CI29" s="162">
        <f t="shared" si="438"/>
        <v>0.19416719045498254</v>
      </c>
      <c r="CJ29" s="162">
        <f t="shared" si="438"/>
        <v>0.18405166447377144</v>
      </c>
      <c r="CK29" s="162">
        <f t="shared" si="438"/>
        <v>0.17838878419312945</v>
      </c>
      <c r="CL29" s="162">
        <f t="shared" si="438"/>
        <v>0.17485746906576236</v>
      </c>
      <c r="CM29" s="162">
        <f t="shared" si="438"/>
        <v>0.17386293253404633</v>
      </c>
      <c r="CN29" s="162">
        <f t="shared" si="438"/>
        <v>0.16953168695096449</v>
      </c>
      <c r="CO29" s="162">
        <f t="shared" si="438"/>
        <v>0.15770941281027631</v>
      </c>
      <c r="CP29" s="162">
        <f t="shared" si="438"/>
        <v>0.16793927311311366</v>
      </c>
      <c r="CQ29" s="162">
        <f t="shared" si="438"/>
        <v>0.19785434293637508</v>
      </c>
      <c r="CR29" s="162">
        <f t="shared" si="438"/>
        <v>0.22440908523544459</v>
      </c>
      <c r="CS29" s="162">
        <f t="shared" si="438"/>
        <v>0.16690732960032303</v>
      </c>
      <c r="CT29" s="162">
        <f t="shared" si="438"/>
        <v>0.16370346749797923</v>
      </c>
      <c r="CU29" s="162">
        <f t="shared" si="438"/>
        <v>0.16902105594880704</v>
      </c>
      <c r="CV29" s="162">
        <f t="shared" si="438"/>
        <v>0.16089704195195054</v>
      </c>
      <c r="CW29" s="162">
        <f t="shared" si="438"/>
        <v>0.15881201098815362</v>
      </c>
      <c r="CX29" s="162">
        <f t="shared" si="438"/>
        <v>0.16187605085080486</v>
      </c>
      <c r="CY29" s="162">
        <f t="shared" si="438"/>
        <v>0.16972516180941979</v>
      </c>
      <c r="CZ29" s="162">
        <f t="shared" si="438"/>
        <v>0.17316142365397857</v>
      </c>
      <c r="DA29" s="162">
        <f t="shared" si="438"/>
        <v>0.15598012556997756</v>
      </c>
      <c r="DB29" s="162">
        <f t="shared" si="438"/>
        <v>0.16352065343123912</v>
      </c>
      <c r="DC29" s="162">
        <f t="shared" si="438"/>
        <v>0.19412373578410252</v>
      </c>
      <c r="DD29" s="162">
        <f t="shared" si="438"/>
        <v>0.20939160647612501</v>
      </c>
      <c r="DE29" s="162">
        <f t="shared" si="438"/>
        <v>0.15857817815135167</v>
      </c>
      <c r="DF29" s="162">
        <f t="shared" si="438"/>
        <v>0.14531519196038986</v>
      </c>
      <c r="DG29" s="162">
        <f t="shared" si="438"/>
        <v>0.15024503107093254</v>
      </c>
      <c r="DH29" s="162">
        <f t="shared" si="438"/>
        <v>0.14463534823281568</v>
      </c>
      <c r="DI29" s="162">
        <f t="shared" si="438"/>
        <v>0.14034504958851113</v>
      </c>
      <c r="DJ29" s="162">
        <f t="shared" si="438"/>
        <v>0.14242224409217313</v>
      </c>
      <c r="DK29" s="162">
        <f t="shared" si="438"/>
        <v>0.14904872391711113</v>
      </c>
      <c r="DL29" s="162">
        <f t="shared" si="438"/>
        <v>0.14220974988004284</v>
      </c>
      <c r="DM29" s="162">
        <f t="shared" si="438"/>
        <v>0.13466677588877501</v>
      </c>
      <c r="DN29" s="162">
        <f t="shared" si="438"/>
        <v>0.13798490610608799</v>
      </c>
      <c r="DO29" s="162">
        <f t="shared" si="438"/>
        <v>0.17213866932000843</v>
      </c>
      <c r="DP29" s="162">
        <f t="shared" si="438"/>
        <v>0.17960272365801294</v>
      </c>
      <c r="DQ29" s="162">
        <f t="shared" si="438"/>
        <v>0.13688974008391583</v>
      </c>
      <c r="DR29" s="162">
        <f t="shared" si="438"/>
        <v>0.12963041017811527</v>
      </c>
      <c r="DS29" s="162">
        <f t="shared" si="438"/>
        <v>0.12734179398666301</v>
      </c>
      <c r="DT29" s="162">
        <f t="shared" si="438"/>
        <v>0.12896939521517831</v>
      </c>
      <c r="DU29" s="162">
        <f t="shared" si="438"/>
        <v>0.12343685386444955</v>
      </c>
      <c r="DV29" s="162">
        <f t="shared" si="438"/>
        <v>0.1225183509209586</v>
      </c>
      <c r="DW29" s="162">
        <f t="shared" si="438"/>
        <v>0.1239436322129579</v>
      </c>
      <c r="DX29" s="162">
        <f t="shared" si="438"/>
        <v>0.12064177799822254</v>
      </c>
      <c r="DY29" s="162">
        <f t="shared" si="438"/>
        <v>0.14176963442786511</v>
      </c>
      <c r="DZ29" s="162">
        <f t="shared" si="438"/>
        <v>0.14172742904817742</v>
      </c>
      <c r="EA29" s="162">
        <f t="shared" si="438"/>
        <v>0.12745275672549436</v>
      </c>
      <c r="EB29" s="162">
        <f t="shared" si="438"/>
        <v>0.13262795308141803</v>
      </c>
      <c r="EC29" s="162">
        <f t="shared" si="438"/>
        <v>0.146720733767429</v>
      </c>
      <c r="ED29" s="162">
        <f t="shared" si="438"/>
        <v>0.14760842336891983</v>
      </c>
      <c r="EE29" s="162">
        <f t="shared" si="438"/>
        <v>0.12886365245856923</v>
      </c>
      <c r="EF29" s="162">
        <f t="shared" si="438"/>
        <v>0.13120277560144289</v>
      </c>
      <c r="EG29" s="162">
        <f t="shared" si="438"/>
        <v>0.12803439887460979</v>
      </c>
      <c r="EH29" s="162">
        <f t="shared" si="438"/>
        <v>0.13120113767723826</v>
      </c>
      <c r="EI29" s="162">
        <f t="shared" si="438"/>
        <v>0.13163339498525195</v>
      </c>
      <c r="EJ29" s="162">
        <f t="shared" si="438"/>
        <v>0.12806887704049122</v>
      </c>
      <c r="EK29" s="162">
        <f t="shared" si="438"/>
        <v>0.13147752532513879</v>
      </c>
      <c r="EL29" s="162">
        <f t="shared" si="438"/>
        <v>0.12837403620509494</v>
      </c>
      <c r="EM29" s="162">
        <f t="shared" ref="EM29:GX29" si="439">EM28/EM23</f>
        <v>0.12420630524530565</v>
      </c>
      <c r="EN29" s="162">
        <f t="shared" si="439"/>
        <v>0.12609333171697212</v>
      </c>
      <c r="EO29" s="162">
        <f t="shared" si="439"/>
        <v>0.1463486100211574</v>
      </c>
      <c r="EP29" s="162">
        <f t="shared" si="439"/>
        <v>0.15781164769503084</v>
      </c>
      <c r="EQ29" s="162">
        <f t="shared" si="439"/>
        <v>0.17939396627105997</v>
      </c>
      <c r="ER29" s="162">
        <f t="shared" si="439"/>
        <v>0.15776682942890702</v>
      </c>
      <c r="ES29" s="162">
        <f t="shared" si="439"/>
        <v>0.14655836549332776</v>
      </c>
      <c r="ET29" s="162">
        <f t="shared" si="439"/>
        <v>0.13565811521672433</v>
      </c>
      <c r="EU29" s="162">
        <f t="shared" si="439"/>
        <v>0.13687685640391864</v>
      </c>
      <c r="EV29" s="162">
        <f t="shared" si="439"/>
        <v>0.13114819014916831</v>
      </c>
      <c r="EW29" s="162">
        <f t="shared" si="439"/>
        <v>0.13465122145683805</v>
      </c>
      <c r="EX29" s="162">
        <f t="shared" si="439"/>
        <v>0.13758988424489435</v>
      </c>
      <c r="EY29" s="162">
        <f t="shared" si="439"/>
        <v>0.13381538143966915</v>
      </c>
      <c r="EZ29" s="162">
        <f t="shared" si="439"/>
        <v>0.13625252564377879</v>
      </c>
      <c r="FA29" s="162">
        <f t="shared" si="439"/>
        <v>0.15663383045725865</v>
      </c>
      <c r="FB29" s="162">
        <f t="shared" si="439"/>
        <v>0.17018047833540528</v>
      </c>
      <c r="FC29" s="162">
        <f t="shared" si="439"/>
        <v>0.14644712698539408</v>
      </c>
      <c r="FD29" s="162">
        <f t="shared" si="439"/>
        <v>0.14731192548028085</v>
      </c>
      <c r="FE29" s="162">
        <f t="shared" si="439"/>
        <v>0.14099168277331056</v>
      </c>
      <c r="FF29" s="162">
        <f t="shared" si="439"/>
        <v>0.14191955812944962</v>
      </c>
      <c r="FG29" s="162">
        <f t="shared" si="439"/>
        <v>0.13902700075201271</v>
      </c>
      <c r="FH29" s="162">
        <f t="shared" si="439"/>
        <v>0.13536178355036235</v>
      </c>
      <c r="FI29" s="162">
        <f t="shared" si="439"/>
        <v>0.13362581689813938</v>
      </c>
      <c r="FJ29" s="162">
        <f t="shared" si="439"/>
        <v>0.13566776004123704</v>
      </c>
      <c r="FK29" s="162">
        <f t="shared" si="439"/>
        <v>0.13054678206397013</v>
      </c>
      <c r="FL29" s="162">
        <f t="shared" si="439"/>
        <v>0.13714631281911144</v>
      </c>
      <c r="FM29" s="162">
        <f t="shared" si="439"/>
        <v>0.14928765535419072</v>
      </c>
      <c r="FN29" s="162">
        <f t="shared" si="439"/>
        <v>0.1799436990247375</v>
      </c>
      <c r="FO29" s="162">
        <f t="shared" si="439"/>
        <v>0.15461353218304102</v>
      </c>
      <c r="FP29" s="162">
        <f t="shared" si="439"/>
        <v>0.14614104651997187</v>
      </c>
      <c r="FQ29" s="162">
        <f t="shared" si="439"/>
        <v>0.14662804211856387</v>
      </c>
      <c r="FR29" s="162">
        <f t="shared" si="439"/>
        <v>0.141194325850618</v>
      </c>
      <c r="FS29" s="162">
        <f t="shared" si="439"/>
        <v>0.13637929422546435</v>
      </c>
      <c r="FT29" s="162">
        <f t="shared" si="439"/>
        <v>0.14389015450252327</v>
      </c>
      <c r="FU29" s="162">
        <f t="shared" si="439"/>
        <v>0.14080743607181176</v>
      </c>
      <c r="FV29" s="162">
        <f t="shared" si="439"/>
        <v>0.14101526340494011</v>
      </c>
      <c r="FW29" s="162">
        <f t="shared" si="439"/>
        <v>0.13946467631850998</v>
      </c>
      <c r="FX29" s="162">
        <f t="shared" si="439"/>
        <v>0.13815129983786101</v>
      </c>
      <c r="FY29" s="162">
        <f t="shared" si="439"/>
        <v>0.15529422520794603</v>
      </c>
      <c r="FZ29" s="162">
        <f t="shared" si="439"/>
        <v>0.17074514857044149</v>
      </c>
      <c r="GA29" s="162">
        <f t="shared" si="439"/>
        <v>0.14792699553552538</v>
      </c>
      <c r="GB29" s="162">
        <f t="shared" si="439"/>
        <v>0.13920955714025449</v>
      </c>
      <c r="GC29" s="162">
        <f t="shared" si="439"/>
        <v>0.13334982241090221</v>
      </c>
      <c r="GD29" s="162">
        <f t="shared" si="439"/>
        <v>0.13602951835957075</v>
      </c>
      <c r="GE29" s="162">
        <f t="shared" si="439"/>
        <v>0.12586191824894713</v>
      </c>
      <c r="GF29" s="162">
        <f t="shared" si="439"/>
        <v>0.12578392991206749</v>
      </c>
      <c r="GG29" s="162">
        <f t="shared" si="439"/>
        <v>0.12280799525450345</v>
      </c>
      <c r="GH29" s="162">
        <f t="shared" si="439"/>
        <v>0.12291149117700222</v>
      </c>
      <c r="GI29" s="162">
        <f t="shared" si="439"/>
        <v>0.11746187247089322</v>
      </c>
      <c r="GJ29" s="162">
        <f t="shared" si="439"/>
        <v>0.12124458240755273</v>
      </c>
      <c r="GK29" s="162">
        <f t="shared" si="439"/>
        <v>0.13051807379276548</v>
      </c>
      <c r="GL29" s="162">
        <f t="shared" si="439"/>
        <v>0.13754606850707382</v>
      </c>
      <c r="GM29" s="162">
        <f t="shared" si="439"/>
        <v>0.12029052955754749</v>
      </c>
      <c r="GN29" s="162">
        <f t="shared" si="439"/>
        <v>0.11711508023857395</v>
      </c>
      <c r="GO29" s="162">
        <f t="shared" si="439"/>
        <v>0.11661180134745656</v>
      </c>
      <c r="GP29" s="162">
        <f t="shared" si="439"/>
        <v>0.11267682616930663</v>
      </c>
      <c r="GQ29" s="162">
        <f t="shared" si="439"/>
        <v>0.11017719381527567</v>
      </c>
      <c r="GR29" s="162">
        <f t="shared" si="439"/>
        <v>0.10591388969780785</v>
      </c>
      <c r="GS29" s="162">
        <f t="shared" si="439"/>
        <v>0.10676260312598729</v>
      </c>
      <c r="GT29" s="162">
        <f t="shared" si="439"/>
        <v>0.10776500168644478</v>
      </c>
      <c r="GU29" s="162">
        <f t="shared" si="439"/>
        <v>0.10992704338264959</v>
      </c>
      <c r="GV29" s="162">
        <f t="shared" si="439"/>
        <v>0.11324527414630148</v>
      </c>
      <c r="GW29" s="162">
        <f t="shared" si="439"/>
        <v>0.12809787300285627</v>
      </c>
      <c r="GX29" s="162">
        <f t="shared" si="439"/>
        <v>0.13235706147444645</v>
      </c>
      <c r="GY29" s="162">
        <f t="shared" ref="GY29:JN29" si="440">GY28/GY23</f>
        <v>0.117220029234835</v>
      </c>
      <c r="GZ29" s="162">
        <f t="shared" si="440"/>
        <v>0.11288588204665571</v>
      </c>
      <c r="HA29" s="162">
        <f t="shared" si="440"/>
        <v>0.11850948523707043</v>
      </c>
      <c r="HB29" s="162">
        <f t="shared" si="440"/>
        <v>0.11727342339881869</v>
      </c>
      <c r="HC29" s="162">
        <f t="shared" si="440"/>
        <v>0.10981583854954863</v>
      </c>
      <c r="HD29" s="162">
        <f t="shared" si="440"/>
        <v>0.10474339430532857</v>
      </c>
      <c r="HE29" s="162">
        <f t="shared" si="440"/>
        <v>0.10275552258464127</v>
      </c>
      <c r="HF29" s="162">
        <f t="shared" si="440"/>
        <v>0.10183352163766231</v>
      </c>
      <c r="HG29" s="162">
        <f t="shared" si="440"/>
        <v>9.6679511083972616E-2</v>
      </c>
      <c r="HH29" s="162">
        <f t="shared" si="440"/>
        <v>9.6655708627517184E-2</v>
      </c>
      <c r="HI29" s="162">
        <f t="shared" si="440"/>
        <v>0.11729826891321217</v>
      </c>
      <c r="HJ29" s="162">
        <f t="shared" si="440"/>
        <v>0.12273987731965365</v>
      </c>
      <c r="HK29" s="162">
        <f t="shared" si="440"/>
        <v>0.11243682135914623</v>
      </c>
      <c r="HL29" s="162">
        <f t="shared" si="440"/>
        <v>0.10968191639331745</v>
      </c>
      <c r="HM29" s="162">
        <f t="shared" si="440"/>
        <v>0.1075398204720401</v>
      </c>
      <c r="HN29" s="162">
        <f t="shared" si="440"/>
        <v>0.10709381666730493</v>
      </c>
      <c r="HO29" s="162">
        <f t="shared" si="440"/>
        <v>0.10176479271911716</v>
      </c>
      <c r="HP29" s="162">
        <f t="shared" si="440"/>
        <v>0.10143165039773108</v>
      </c>
      <c r="HQ29" s="162">
        <f t="shared" si="440"/>
        <v>0.10247630671343458</v>
      </c>
      <c r="HR29" s="162">
        <f t="shared" si="440"/>
        <v>0.10189957230321565</v>
      </c>
      <c r="HS29" s="162">
        <f t="shared" si="440"/>
        <v>0.10068748258178328</v>
      </c>
      <c r="HT29" s="162">
        <f t="shared" si="440"/>
        <v>9.7719156071893895E-2</v>
      </c>
      <c r="HU29" s="162">
        <f t="shared" si="440"/>
        <v>0.10575123402373234</v>
      </c>
      <c r="HV29" s="162">
        <f t="shared" si="440"/>
        <v>0.11064914408511616</v>
      </c>
      <c r="HW29" s="162">
        <f t="shared" si="440"/>
        <v>0.10425980457583309</v>
      </c>
      <c r="HX29" s="162">
        <f t="shared" si="440"/>
        <v>0.10313935496714019</v>
      </c>
      <c r="HY29" s="162">
        <f t="shared" si="440"/>
        <v>0.1040177190596964</v>
      </c>
      <c r="HZ29" s="162">
        <f t="shared" si="440"/>
        <v>0.10168610394668648</v>
      </c>
      <c r="IA29" s="162">
        <f t="shared" si="440"/>
        <v>9.9474162592063889E-2</v>
      </c>
      <c r="IB29" s="162">
        <f t="shared" si="440"/>
        <v>0.10192400694875266</v>
      </c>
      <c r="IC29" s="162">
        <f t="shared" si="440"/>
        <v>0.10691825515167039</v>
      </c>
      <c r="ID29" s="162">
        <f t="shared" si="440"/>
        <v>0.10954366991066496</v>
      </c>
      <c r="IE29" s="162">
        <f t="shared" si="440"/>
        <v>0.10958099765930093</v>
      </c>
      <c r="IF29" s="162">
        <f t="shared" si="440"/>
        <v>0.11355379085684944</v>
      </c>
      <c r="IG29" s="162">
        <f t="shared" si="440"/>
        <v>0.12732965529909618</v>
      </c>
      <c r="IH29" s="162">
        <f t="shared" si="440"/>
        <v>0.13141873900690368</v>
      </c>
      <c r="II29" s="162">
        <f t="shared" si="440"/>
        <v>0.12538646474878101</v>
      </c>
      <c r="IJ29" s="162">
        <f t="shared" si="440"/>
        <v>0.12198612307870318</v>
      </c>
      <c r="IK29" s="162">
        <f t="shared" si="440"/>
        <v>0.12201182587596562</v>
      </c>
      <c r="IL29" s="162">
        <f t="shared" si="440"/>
        <v>0.11992541940431466</v>
      </c>
      <c r="IM29" s="162">
        <f t="shared" si="440"/>
        <v>0.11625146929607677</v>
      </c>
      <c r="IN29" s="162">
        <f t="shared" si="440"/>
        <v>0.11498726662384583</v>
      </c>
      <c r="IO29" s="162">
        <f t="shared" si="440"/>
        <v>0.11057984710309801</v>
      </c>
      <c r="IP29" s="162">
        <f t="shared" si="440"/>
        <v>0.1051217928315243</v>
      </c>
      <c r="IQ29" s="162">
        <f t="shared" si="440"/>
        <v>9.7852544850608666E-2</v>
      </c>
      <c r="IR29" s="162">
        <f t="shared" si="440"/>
        <v>9.3303162864903713E-2</v>
      </c>
      <c r="IS29" s="162">
        <f t="shared" si="440"/>
        <v>8.7374070513745766E-2</v>
      </c>
      <c r="IT29" s="162">
        <f t="shared" si="440"/>
        <v>7.9692749191462742E-2</v>
      </c>
      <c r="IU29" s="162">
        <f t="shared" si="440"/>
        <v>9.9691095242672445E-2</v>
      </c>
      <c r="IV29" s="162">
        <f t="shared" si="440"/>
        <v>9.2021561182815889E-2</v>
      </c>
      <c r="IW29" s="162">
        <f t="shared" si="440"/>
        <v>0.10687036031100783</v>
      </c>
      <c r="IX29" s="162">
        <f t="shared" si="440"/>
        <v>9.5793994194835599E-2</v>
      </c>
      <c r="IY29" s="162">
        <f t="shared" si="440"/>
        <v>9.1172100514140195E-2</v>
      </c>
      <c r="IZ29" s="162">
        <f t="shared" si="440"/>
        <v>8.8781075588284797E-2</v>
      </c>
      <c r="JA29" s="162">
        <f t="shared" si="440"/>
        <v>8.4191200841046698E-2</v>
      </c>
      <c r="JB29" s="162">
        <f t="shared" si="440"/>
        <v>8.3473797824205984E-2</v>
      </c>
      <c r="JC29" s="162">
        <f t="shared" si="440"/>
        <v>7.3240637200149741E-2</v>
      </c>
      <c r="JD29" s="162">
        <f t="shared" si="440"/>
        <v>6.6508846459714555E-2</v>
      </c>
      <c r="JE29" s="162">
        <f t="shared" si="440"/>
        <v>7.0758651159283675E-2</v>
      </c>
      <c r="JF29" s="162">
        <f t="shared" si="440"/>
        <v>5.5162626285028944E-2</v>
      </c>
      <c r="JG29" s="162">
        <f t="shared" si="440"/>
        <v>4.5427454481024185E-2</v>
      </c>
      <c r="JH29" s="162">
        <f t="shared" si="440"/>
        <v>3.7137564289353095E-2</v>
      </c>
      <c r="JI29" s="162">
        <f t="shared" si="440"/>
        <v>2.9107163091022049E-2</v>
      </c>
      <c r="JJ29" s="162">
        <f t="shared" si="440"/>
        <v>2.6247487732208006E-2</v>
      </c>
      <c r="JK29" s="162">
        <f t="shared" si="440"/>
        <v>2.198813489951856E-2</v>
      </c>
      <c r="JL29" s="162">
        <f t="shared" si="440"/>
        <v>1.8863800718191673E-2</v>
      </c>
      <c r="JM29" s="162">
        <f t="shared" si="440"/>
        <v>1.2038757337899282E-2</v>
      </c>
      <c r="JN29" s="162">
        <f t="shared" si="440"/>
        <v>6.1527283616188706E-4</v>
      </c>
      <c r="JO29" s="162">
        <f t="shared" ref="JO29:JP29" si="441">JO28/JO23</f>
        <v>1.36633767677817E-3</v>
      </c>
      <c r="JP29" s="162">
        <f t="shared" si="441"/>
        <v>1.5085018109157276E-3</v>
      </c>
    </row>
    <row r="30" spans="2:311" outlineLevel="1" x14ac:dyDescent="0.25">
      <c r="IT30" s="87"/>
      <c r="IU30" s="87"/>
      <c r="IV30" s="87"/>
      <c r="IW30" s="87"/>
      <c r="IX30" s="87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/>
    </row>
    <row r="31" spans="2:311" outlineLevel="1" x14ac:dyDescent="0.25">
      <c r="B31" s="151" t="s">
        <v>1267</v>
      </c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64"/>
      <c r="P31" s="164"/>
      <c r="Q31" s="164"/>
      <c r="R31" s="164"/>
      <c r="S31" s="164"/>
      <c r="T31" s="164"/>
      <c r="U31" s="164"/>
      <c r="V31" s="164"/>
      <c r="W31" s="164"/>
      <c r="X31" s="164"/>
      <c r="Y31" s="164"/>
      <c r="Z31" s="164"/>
      <c r="AA31" s="193">
        <f>SalarioMinimo!G5</f>
        <v>156.4</v>
      </c>
      <c r="AB31" s="193">
        <f>SalarioMinimo!H5</f>
        <v>156.4</v>
      </c>
      <c r="AC31" s="193">
        <f>SalarioMinimo!I5</f>
        <v>156.4</v>
      </c>
      <c r="AD31" s="193">
        <f>SalarioMinimo!J5</f>
        <v>156.4</v>
      </c>
      <c r="AE31" s="193">
        <f>SalarioMinimo!K5</f>
        <v>181.4</v>
      </c>
      <c r="AF31" s="193">
        <f>SalarioMinimo!L5</f>
        <v>181.4</v>
      </c>
      <c r="AG31" s="193">
        <f>SalarioMinimo!M5</f>
        <v>181.4</v>
      </c>
      <c r="AH31" s="193">
        <f>SalarioMinimo!N5</f>
        <v>181.4</v>
      </c>
      <c r="AI31" s="193">
        <f>SalarioMinimo!O5</f>
        <v>181.4</v>
      </c>
      <c r="AJ31" s="193">
        <f>SalarioMinimo!P5</f>
        <v>181.4</v>
      </c>
      <c r="AK31" s="193">
        <f>SalarioMinimo!Q5</f>
        <v>181.4</v>
      </c>
      <c r="AL31" s="193">
        <f>SalarioMinimo!R5</f>
        <v>181.4</v>
      </c>
      <c r="AM31" s="193">
        <f>SalarioMinimo!S5</f>
        <v>181.4</v>
      </c>
      <c r="AN31" s="193">
        <f>SalarioMinimo!T5</f>
        <v>181.4</v>
      </c>
      <c r="AO31" s="193">
        <f>SalarioMinimo!U5</f>
        <v>181.4</v>
      </c>
      <c r="AP31" s="193">
        <f>SalarioMinimo!V5</f>
        <v>205.6</v>
      </c>
      <c r="AQ31" s="193">
        <f>SalarioMinimo!W5</f>
        <v>225.6</v>
      </c>
      <c r="AR31" s="193">
        <f>SalarioMinimo!X5</f>
        <v>225.6</v>
      </c>
      <c r="AS31" s="193">
        <f>SalarioMinimo!Y5</f>
        <v>225.6</v>
      </c>
      <c r="AT31" s="193">
        <f>SalarioMinimo!Z5</f>
        <v>225.6</v>
      </c>
      <c r="AU31" s="193">
        <f>SalarioMinimo!AA5</f>
        <v>225.6</v>
      </c>
      <c r="AV31" s="193">
        <f>SalarioMinimo!AB5</f>
        <v>225.6</v>
      </c>
      <c r="AW31" s="193">
        <f>SalarioMinimo!AC5</f>
        <v>225.6</v>
      </c>
      <c r="AX31" s="193">
        <f>SalarioMinimo!AD5</f>
        <v>225.6</v>
      </c>
      <c r="AY31" s="193">
        <f>SalarioMinimo!AE5</f>
        <v>225.6</v>
      </c>
      <c r="AZ31" s="193">
        <f>SalarioMinimo!AF5</f>
        <v>225.6</v>
      </c>
      <c r="BA31" s="193">
        <f>SalarioMinimo!AG5</f>
        <v>225.6</v>
      </c>
      <c r="BB31" s="193">
        <f>SalarioMinimo!AH5</f>
        <v>225.6</v>
      </c>
      <c r="BC31" s="193">
        <f>SalarioMinimo!AI5</f>
        <v>249.6</v>
      </c>
      <c r="BD31" s="193">
        <f>SalarioMinimo!AJ5</f>
        <v>271.60000000000002</v>
      </c>
      <c r="BE31" s="193">
        <f>SalarioMinimo!AK5</f>
        <v>271.60000000000002</v>
      </c>
      <c r="BF31" s="193">
        <f>SalarioMinimo!AL5</f>
        <v>271.60000000000002</v>
      </c>
      <c r="BG31" s="193">
        <f>SalarioMinimo!AM5</f>
        <v>271.60000000000002</v>
      </c>
      <c r="BH31" s="193">
        <f>SalarioMinimo!AN5</f>
        <v>271.60000000000002</v>
      </c>
      <c r="BI31" s="193">
        <f>SalarioMinimo!AO5</f>
        <v>271.60000000000002</v>
      </c>
      <c r="BJ31" s="193">
        <f>SalarioMinimo!AP5</f>
        <v>271.60000000000002</v>
      </c>
      <c r="BK31" s="193">
        <f>SalarioMinimo!AQ5</f>
        <v>271.60000000000002</v>
      </c>
      <c r="BL31" s="193">
        <f>SalarioMinimo!AR5</f>
        <v>271.60000000000002</v>
      </c>
      <c r="BM31" s="193">
        <f>SalarioMinimo!AS5</f>
        <v>271.60000000000002</v>
      </c>
      <c r="BN31" s="193">
        <f>SalarioMinimo!AT5</f>
        <v>289.2</v>
      </c>
      <c r="BO31" s="193">
        <f>SalarioMinimo!AU5</f>
        <v>289.2</v>
      </c>
      <c r="BP31" s="193">
        <f>SalarioMinimo!AV5</f>
        <v>303.60000000000002</v>
      </c>
      <c r="BQ31" s="193">
        <f>SalarioMinimo!AW5</f>
        <v>303.60000000000002</v>
      </c>
      <c r="BR31" s="193">
        <f>SalarioMinimo!AX5</f>
        <v>303.60000000000002</v>
      </c>
      <c r="BS31" s="193">
        <f>SalarioMinimo!AY5</f>
        <v>303.60000000000002</v>
      </c>
      <c r="BT31" s="193">
        <f>SalarioMinimo!AZ5</f>
        <v>303.60000000000002</v>
      </c>
      <c r="BU31" s="193">
        <f>SalarioMinimo!BA5</f>
        <v>303.60000000000002</v>
      </c>
      <c r="BV31" s="193">
        <f>SalarioMinimo!BB5</f>
        <v>303.60000000000002</v>
      </c>
      <c r="BW31" s="193">
        <f>SalarioMinimo!BC5</f>
        <v>303.60000000000002</v>
      </c>
      <c r="BX31" s="193">
        <f>SalarioMinimo!BD5</f>
        <v>303.60000000000002</v>
      </c>
      <c r="BY31" s="193">
        <f>SalarioMinimo!BE5</f>
        <v>321.2</v>
      </c>
      <c r="BZ31" s="193">
        <f>SalarioMinimo!BF5</f>
        <v>321.2</v>
      </c>
      <c r="CA31" s="193">
        <f>SalarioMinimo!BG5</f>
        <v>352.88</v>
      </c>
      <c r="CB31" s="193">
        <f>SalarioMinimo!BH5</f>
        <v>352.88</v>
      </c>
      <c r="CC31" s="193">
        <f>SalarioMinimo!BI5</f>
        <v>352.88</v>
      </c>
      <c r="CD31" s="193">
        <f>SalarioMinimo!BJ5</f>
        <v>352.88</v>
      </c>
      <c r="CE31" s="193">
        <f>SalarioMinimo!BK5</f>
        <v>352.88</v>
      </c>
      <c r="CF31" s="193">
        <f>SalarioMinimo!BL5</f>
        <v>352.88</v>
      </c>
      <c r="CG31" s="193">
        <f>SalarioMinimo!BM5</f>
        <v>352.88</v>
      </c>
      <c r="CH31" s="193">
        <f>SalarioMinimo!BN5</f>
        <v>352.88</v>
      </c>
      <c r="CI31" s="193">
        <f>SalarioMinimo!BO5</f>
        <v>352.88</v>
      </c>
      <c r="CJ31" s="193">
        <f>SalarioMinimo!BP5</f>
        <v>403.48</v>
      </c>
      <c r="CK31" s="193">
        <f>SalarioMinimo!BQ5</f>
        <v>403.48</v>
      </c>
      <c r="CL31" s="193">
        <f>SalarioMinimo!BR5</f>
        <v>403.48</v>
      </c>
      <c r="CM31" s="193">
        <f>SalarioMinimo!BS5</f>
        <v>403.48</v>
      </c>
      <c r="CN31" s="193">
        <f>SalarioMinimo!BT5</f>
        <v>422.48</v>
      </c>
      <c r="CO31" s="193">
        <f>SalarioMinimo!BU5</f>
        <v>422.48</v>
      </c>
      <c r="CP31" s="193">
        <f>SalarioMinimo!BV5</f>
        <v>422.48</v>
      </c>
      <c r="CQ31" s="193">
        <f>SalarioMinimo!BW5</f>
        <v>422.48</v>
      </c>
      <c r="CR31" s="193">
        <f>SalarioMinimo!BX5</f>
        <v>460.50400000000002</v>
      </c>
      <c r="CS31" s="193">
        <f>SalarioMinimo!BY5</f>
        <v>460.50400000000002</v>
      </c>
      <c r="CT31" s="193">
        <f>SalarioMinimo!BZ5</f>
        <v>460.50400000000002</v>
      </c>
      <c r="CU31" s="193">
        <f>SalarioMinimo!CA5</f>
        <v>460.50400000000002</v>
      </c>
      <c r="CV31" s="193">
        <f>SalarioMinimo!CB5</f>
        <v>518.80399999999997</v>
      </c>
      <c r="CW31" s="193">
        <f>SalarioMinimo!CC5</f>
        <v>518.80399999999997</v>
      </c>
      <c r="CX31" s="193">
        <f>SalarioMinimo!CD5</f>
        <v>518.80399999999997</v>
      </c>
      <c r="CY31" s="193">
        <f>SalarioMinimo!CE5</f>
        <v>568.22480000000007</v>
      </c>
      <c r="CZ31" s="193">
        <f>SalarioMinimo!CF5</f>
        <v>568.22480000000007</v>
      </c>
      <c r="DA31" s="193">
        <f>SalarioMinimo!CG5</f>
        <v>568.22480000000007</v>
      </c>
      <c r="DB31" s="193">
        <f>SalarioMinimo!CH5</f>
        <v>592.93520000000001</v>
      </c>
      <c r="DC31" s="193">
        <f>SalarioMinimo!CI5</f>
        <v>592.93520000000001</v>
      </c>
      <c r="DD31" s="193">
        <f>SalarioMinimo!CJ5</f>
        <v>592.93520000000001</v>
      </c>
      <c r="DE31" s="193">
        <f>SalarioMinimo!CK5</f>
        <v>592.93520000000001</v>
      </c>
      <c r="DF31" s="193">
        <f>SalarioMinimo!CL5</f>
        <v>592.93520000000001</v>
      </c>
      <c r="DG31" s="193">
        <f>SalarioMinimo!CM5</f>
        <v>592.93520000000001</v>
      </c>
      <c r="DH31" s="193">
        <f>SalarioMinimo!CN5</f>
        <v>644.63519999999994</v>
      </c>
      <c r="DI31" s="193">
        <f>SalarioMinimo!CO5</f>
        <v>644.63519999999994</v>
      </c>
      <c r="DJ31" s="193">
        <f>SalarioMinimo!CP5</f>
        <v>644.63519999999994</v>
      </c>
      <c r="DK31" s="193">
        <f>SalarioMinimo!CQ5</f>
        <v>728.4</v>
      </c>
      <c r="DL31" s="193">
        <f>SalarioMinimo!CR5</f>
        <v>728.4</v>
      </c>
      <c r="DM31" s="193">
        <f>SalarioMinimo!CS5</f>
        <v>728.4</v>
      </c>
      <c r="DN31" s="193">
        <f>SalarioMinimo!CT5</f>
        <v>728.4</v>
      </c>
      <c r="DO31" s="193">
        <f>SalarioMinimo!CU5</f>
        <v>728.4</v>
      </c>
      <c r="DP31" s="193">
        <f>SalarioMinimo!CV5</f>
        <v>728.4</v>
      </c>
      <c r="DQ31" s="193">
        <f>SalarioMinimo!CW5</f>
        <v>728.4</v>
      </c>
      <c r="DR31" s="193">
        <f>SalarioMinimo!CX5</f>
        <v>728.4</v>
      </c>
      <c r="DS31" s="193">
        <f>SalarioMinimo!CY5</f>
        <v>774.6</v>
      </c>
      <c r="DT31" s="193">
        <f>SalarioMinimo!CZ5</f>
        <v>774.6</v>
      </c>
      <c r="DU31" s="193">
        <f>SalarioMinimo!DA5</f>
        <v>774.6</v>
      </c>
      <c r="DV31" s="193">
        <f>SalarioMinimo!DB5</f>
        <v>774.6</v>
      </c>
      <c r="DW31" s="193">
        <f>SalarioMinimo!DC5</f>
        <v>835.35</v>
      </c>
      <c r="DX31" s="193">
        <f>SalarioMinimo!DD5</f>
        <v>835.35</v>
      </c>
      <c r="DY31" s="193">
        <f>SalarioMinimo!DE5</f>
        <v>835.35</v>
      </c>
      <c r="DZ31" s="193">
        <f>SalarioMinimo!DF5</f>
        <v>835.35</v>
      </c>
      <c r="EA31" s="193">
        <f>SalarioMinimo!DG5</f>
        <v>881.92499999999995</v>
      </c>
      <c r="EB31" s="193">
        <f>SalarioMinimo!DH5</f>
        <v>881.92499999999995</v>
      </c>
      <c r="EC31" s="193">
        <f>SalarioMinimo!DI5</f>
        <v>881.92499999999995</v>
      </c>
      <c r="ED31" s="193">
        <f>SalarioMinimo!DJ5</f>
        <v>881.92499999999995</v>
      </c>
      <c r="EE31" s="193">
        <f>SalarioMinimo!DK5</f>
        <v>881.92499999999995</v>
      </c>
      <c r="EF31" s="193">
        <f>SalarioMinimo!DL5</f>
        <v>926.27700000000004</v>
      </c>
      <c r="EG31" s="193">
        <f>SalarioMinimo!DM5</f>
        <v>926.27700000000004</v>
      </c>
      <c r="EH31" s="193">
        <f>SalarioMinimo!DN5</f>
        <v>926.27700000000004</v>
      </c>
      <c r="EI31" s="193">
        <f>SalarioMinimo!DO5</f>
        <v>1028.742</v>
      </c>
      <c r="EJ31" s="193">
        <f>SalarioMinimo!DP5</f>
        <v>1028.742</v>
      </c>
      <c r="EK31" s="193">
        <f>SalarioMinimo!DQ5</f>
        <v>1028.742</v>
      </c>
      <c r="EL31" s="193">
        <f>SalarioMinimo!DR5</f>
        <v>1028.742</v>
      </c>
      <c r="EM31" s="193">
        <f>SalarioMinimo!DS5</f>
        <v>1028.742</v>
      </c>
      <c r="EN31" s="193">
        <f>SalarioMinimo!DT5</f>
        <v>1028.742</v>
      </c>
      <c r="EO31" s="193">
        <f>SalarioMinimo!DU5</f>
        <v>1028.742</v>
      </c>
      <c r="EP31" s="193">
        <f>SalarioMinimo!DV5</f>
        <v>1028.742</v>
      </c>
      <c r="EQ31" s="193">
        <f>SalarioMinimo!DW5</f>
        <v>1028.742</v>
      </c>
      <c r="ER31" s="193">
        <f>SalarioMinimo!DX5</f>
        <v>1028.742</v>
      </c>
      <c r="ES31" s="193">
        <f>SalarioMinimo!DY5</f>
        <v>1028.742</v>
      </c>
      <c r="ET31" s="193">
        <f>SalarioMinimo!DZ5</f>
        <v>1305.23</v>
      </c>
      <c r="EU31" s="193">
        <f>SalarioMinimo!EA5</f>
        <v>1305.23</v>
      </c>
      <c r="EV31" s="193">
        <f>SalarioMinimo!EB5</f>
        <v>1305.23</v>
      </c>
      <c r="EW31" s="193">
        <f>SalarioMinimo!EC5</f>
        <v>1305.23</v>
      </c>
      <c r="EX31" s="193">
        <f>SalarioMinimo!ED5</f>
        <v>1305.23</v>
      </c>
      <c r="EY31" s="193">
        <f>SalarioMinimo!EE5</f>
        <v>1305.23</v>
      </c>
      <c r="EZ31" s="193">
        <f>SalarioMinimo!EF5</f>
        <v>1305.23</v>
      </c>
      <c r="FA31" s="193">
        <f>SalarioMinimo!EG5</f>
        <v>1305.23</v>
      </c>
      <c r="FB31" s="193">
        <f>SalarioMinimo!EH5</f>
        <v>1305.23</v>
      </c>
      <c r="FC31" s="193">
        <f>SalarioMinimo!EI5</f>
        <v>1305.23</v>
      </c>
      <c r="FD31" s="193">
        <f>SalarioMinimo!EJ5</f>
        <v>1305.23</v>
      </c>
      <c r="FE31" s="193">
        <f>SalarioMinimo!EK5</f>
        <v>1305.23</v>
      </c>
      <c r="FF31" s="193">
        <f>SalarioMinimo!EL5</f>
        <v>1305.23</v>
      </c>
      <c r="FG31" s="193">
        <f>SalarioMinimo!EM5</f>
        <v>1484.3</v>
      </c>
      <c r="FH31" s="193">
        <f>SalarioMinimo!EN5</f>
        <v>1484.3</v>
      </c>
      <c r="FI31" s="193">
        <f>SalarioMinimo!EO5</f>
        <v>1484.3</v>
      </c>
      <c r="FJ31" s="193">
        <f>SalarioMinimo!EP5</f>
        <v>1484.3</v>
      </c>
      <c r="FK31" s="193">
        <f>SalarioMinimo!EQ5</f>
        <v>1572.5</v>
      </c>
      <c r="FL31" s="193">
        <f>SalarioMinimo!ER5</f>
        <v>1572.5</v>
      </c>
      <c r="FM31" s="193">
        <f>SalarioMinimo!ES5</f>
        <v>1572.5</v>
      </c>
      <c r="FN31" s="193">
        <f>SalarioMinimo!ET5</f>
        <v>1572.5</v>
      </c>
      <c r="FO31" s="193">
        <f>SalarioMinimo!EU5</f>
        <v>1572.5</v>
      </c>
      <c r="FP31" s="193">
        <f>SalarioMinimo!EV5</f>
        <v>1572.5</v>
      </c>
      <c r="FQ31" s="193">
        <f>SalarioMinimo!EW5</f>
        <v>1779.25</v>
      </c>
      <c r="FR31" s="193">
        <f>SalarioMinimo!EX5</f>
        <v>1779.25</v>
      </c>
      <c r="FS31" s="193">
        <f>SalarioMinimo!EY5</f>
        <v>1938.89</v>
      </c>
      <c r="FT31" s="193">
        <f>SalarioMinimo!EZ5</f>
        <v>1938.89</v>
      </c>
      <c r="FU31" s="193">
        <f>SalarioMinimo!FA5</f>
        <v>1938.89</v>
      </c>
      <c r="FV31" s="193">
        <f>SalarioMinimo!FB5</f>
        <v>1938.89</v>
      </c>
      <c r="FW31" s="193">
        <f>SalarioMinimo!FC5</f>
        <v>1938.89</v>
      </c>
      <c r="FX31" s="193">
        <f>SalarioMinimo!FD5</f>
        <v>1938.89</v>
      </c>
      <c r="FY31" s="193">
        <f>SalarioMinimo!FE5</f>
        <v>1938.89</v>
      </c>
      <c r="FZ31" s="193">
        <f>SalarioMinimo!FF5</f>
        <v>1938.89</v>
      </c>
      <c r="GA31" s="193">
        <f>SalarioMinimo!FG5</f>
        <v>1938.89</v>
      </c>
      <c r="GB31" s="193">
        <f>SalarioMinimo!FH5</f>
        <v>1938.89</v>
      </c>
      <c r="GC31" s="193">
        <f>SalarioMinimo!FI5</f>
        <v>1938.89</v>
      </c>
      <c r="GD31" s="193">
        <f>SalarioMinimo!FJ5</f>
        <v>1938.89</v>
      </c>
      <c r="GE31" s="193">
        <f>SalarioMinimo!FK5</f>
        <v>2243.4699999999998</v>
      </c>
      <c r="GF31" s="193">
        <f>SalarioMinimo!FL5</f>
        <v>2243.4699999999998</v>
      </c>
      <c r="GG31" s="193">
        <f>SalarioMinimo!FM5</f>
        <v>2243.4699999999998</v>
      </c>
      <c r="GH31" s="193">
        <f>SalarioMinimo!FN5</f>
        <v>2243.4699999999998</v>
      </c>
      <c r="GI31" s="193">
        <f>SalarioMinimo!FO5</f>
        <v>2384.2199999999998</v>
      </c>
      <c r="GJ31" s="193">
        <f>SalarioMinimo!FP5</f>
        <v>2384.2199999999998</v>
      </c>
      <c r="GK31" s="193">
        <f>SalarioMinimo!FQ5</f>
        <v>2384.2199999999998</v>
      </c>
      <c r="GL31" s="193">
        <f>SalarioMinimo!FR5</f>
        <v>2384.2199999999998</v>
      </c>
      <c r="GM31" s="193">
        <f>SalarioMinimo!FS5</f>
        <v>2384.2199999999998</v>
      </c>
      <c r="GN31" s="193">
        <f>SalarioMinimo!FT5</f>
        <v>2384.2199999999998</v>
      </c>
      <c r="GO31" s="193">
        <f>SalarioMinimo!FU5</f>
        <v>2384.2199999999998</v>
      </c>
      <c r="GP31" s="193">
        <f>SalarioMinimo!FV5</f>
        <v>2384.2199999999998</v>
      </c>
      <c r="GQ31" s="193">
        <f>SalarioMinimo!FW5</f>
        <v>2780.45</v>
      </c>
      <c r="GR31" s="193">
        <f>SalarioMinimo!FX5</f>
        <v>2780.45</v>
      </c>
      <c r="GS31" s="193">
        <f>SalarioMinimo!FY5</f>
        <v>2780.45</v>
      </c>
      <c r="GT31" s="193">
        <f>SalarioMinimo!FZ5</f>
        <v>2780.45</v>
      </c>
      <c r="GU31" s="193">
        <f>SalarioMinimo!GA5</f>
        <v>3037.52</v>
      </c>
      <c r="GV31" s="193">
        <f>SalarioMinimo!GB5</f>
        <v>3037.52</v>
      </c>
      <c r="GW31" s="193">
        <f>SalarioMinimo!GC5</f>
        <v>3037.52</v>
      </c>
      <c r="GX31" s="193">
        <f>SalarioMinimo!GD5</f>
        <v>3037.52</v>
      </c>
      <c r="GY31" s="193">
        <f>SalarioMinimo!GE5</f>
        <v>3037.52</v>
      </c>
      <c r="GZ31" s="193">
        <f>SalarioMinimo!GF5</f>
        <v>3037.52</v>
      </c>
      <c r="HA31" s="193">
        <f>SalarioMinimo!GG5</f>
        <v>3037.52</v>
      </c>
      <c r="HB31" s="193">
        <f>SalarioMinimo!GH5</f>
        <v>3037.52</v>
      </c>
      <c r="HC31" s="193">
        <f>SalarioMinimo!GI5</f>
        <v>3634.02</v>
      </c>
      <c r="HD31" s="193">
        <f>SalarioMinimo!GJ5</f>
        <v>3634.02</v>
      </c>
      <c r="HE31" s="193">
        <f>SalarioMinimo!GK5</f>
        <v>3634.02</v>
      </c>
      <c r="HF31" s="193">
        <f>SalarioMinimo!GL5</f>
        <v>3634.02</v>
      </c>
      <c r="HG31" s="193">
        <f>SalarioMinimo!GM5</f>
        <v>3879.73</v>
      </c>
      <c r="HH31" s="193">
        <f>SalarioMinimo!GN5</f>
        <v>3879.73</v>
      </c>
      <c r="HI31" s="193">
        <f>SalarioMinimo!GO5</f>
        <v>4150</v>
      </c>
      <c r="HJ31" s="193">
        <f>SalarioMinimo!GP5</f>
        <v>4150</v>
      </c>
      <c r="HK31" s="193">
        <f>SalarioMinimo!GQ5</f>
        <v>4667.3</v>
      </c>
      <c r="HL31" s="193">
        <f>SalarioMinimo!GR5</f>
        <v>4667.3</v>
      </c>
      <c r="HM31" s="193">
        <f>SalarioMinimo!GS5</f>
        <v>5648.4</v>
      </c>
      <c r="HN31" s="193">
        <f>SalarioMinimo!GT5</f>
        <v>5648.4</v>
      </c>
      <c r="HO31" s="193">
        <f>SalarioMinimo!GU5</f>
        <v>5648.4</v>
      </c>
      <c r="HP31" s="193">
        <f>SalarioMinimo!GV5</f>
        <v>5648.4</v>
      </c>
      <c r="HQ31" s="193">
        <f>SalarioMinimo!GW5</f>
        <v>5648.4</v>
      </c>
      <c r="HR31" s="193">
        <f>SalarioMinimo!GX5</f>
        <v>5648.4</v>
      </c>
      <c r="HS31" s="193">
        <f>SalarioMinimo!GY5</f>
        <v>5648.4</v>
      </c>
      <c r="HT31" s="193">
        <f>SalarioMinimo!GZ5</f>
        <v>5648.4</v>
      </c>
      <c r="HU31" s="193">
        <f>SalarioMinimo!HA5</f>
        <v>5648.4</v>
      </c>
      <c r="HV31" s="193">
        <f>SalarioMinimo!HB5</f>
        <v>6984.11</v>
      </c>
      <c r="HW31" s="193">
        <f>SalarioMinimo!HC5</f>
        <v>6984.11</v>
      </c>
      <c r="HX31" s="193">
        <f>SalarioMinimo!HD5</f>
        <v>8097.48</v>
      </c>
      <c r="HY31" s="193">
        <f>SalarioMinimo!HE5</f>
        <v>8097.48</v>
      </c>
      <c r="HZ31" s="193">
        <f>SalarioMinimo!HF5</f>
        <v>8097.48</v>
      </c>
      <c r="IA31" s="193">
        <f>SalarioMinimo!HG5</f>
        <v>9221.98</v>
      </c>
      <c r="IB31" s="193">
        <f>SalarioMinimo!HH5</f>
        <v>9221.98</v>
      </c>
      <c r="IC31" s="193">
        <f>SalarioMinimo!HI5</f>
        <v>9896.68</v>
      </c>
      <c r="ID31" s="193">
        <f>SalarioMinimo!HJ5</f>
        <v>9896.68</v>
      </c>
      <c r="IE31" s="193">
        <f>SalarioMinimo!HK5</f>
        <v>9896.68</v>
      </c>
      <c r="IF31" s="193">
        <f>SalarioMinimo!HL5</f>
        <v>9896.68</v>
      </c>
      <c r="IG31" s="193">
        <f>SalarioMinimo!HM5</f>
        <v>16398.18</v>
      </c>
      <c r="IH31" s="193">
        <f>SalarioMinimo!HN5</f>
        <v>16398.18</v>
      </c>
      <c r="II31" s="193">
        <f>SalarioMinimo!HO5</f>
        <v>16398.18</v>
      </c>
      <c r="IJ31" s="193">
        <f>SalarioMinimo!HP5</f>
        <v>16398.18</v>
      </c>
      <c r="IK31" s="193">
        <f>SalarioMinimo!HQ5</f>
        <v>24852.82</v>
      </c>
      <c r="IL31" s="193">
        <f>SalarioMinimo!HR5</f>
        <v>24852.82</v>
      </c>
      <c r="IM31" s="193">
        <f>SalarioMinimo!HS5</f>
        <v>33636.17</v>
      </c>
      <c r="IN31" s="193">
        <f>SalarioMinimo!HT5</f>
        <v>33636.17</v>
      </c>
      <c r="IO31" s="193">
        <f>SalarioMinimo!HU5</f>
        <v>33636.17</v>
      </c>
      <c r="IP31" s="193">
        <f>SalarioMinimo!HV5</f>
        <v>57531.17</v>
      </c>
      <c r="IQ31" s="193">
        <f>SalarioMinimo!HW5</f>
        <v>65056.73</v>
      </c>
      <c r="IR31" s="193">
        <f>SalarioMinimo!HX5</f>
        <v>65056.73</v>
      </c>
      <c r="IS31" s="193">
        <f>SalarioMinimo!HY5</f>
        <v>90812.1</v>
      </c>
      <c r="IT31" s="193">
        <f>SalarioMinimo!HZ5</f>
        <v>90812.1</v>
      </c>
      <c r="IU31" s="193">
        <f>SalarioMinimo!IA5</f>
        <v>104358.15</v>
      </c>
      <c r="IV31" s="193">
        <f>SalarioMinimo!IB5</f>
        <v>104358.15</v>
      </c>
      <c r="IW31" s="193">
        <f>SalarioMinimo!IC5</f>
        <v>148638.15</v>
      </c>
      <c r="IX31" s="193">
        <f>SalarioMinimo!ID5</f>
        <v>148638.15</v>
      </c>
      <c r="IY31" s="193">
        <f>SalarioMinimo!IE5</f>
        <v>200021.04</v>
      </c>
      <c r="IZ31" s="193">
        <f>SalarioMinimo!IF5</f>
        <v>200021.04</v>
      </c>
      <c r="JA31" s="193">
        <f>SalarioMinimo!IG5</f>
        <v>250531.56</v>
      </c>
      <c r="JB31" s="193">
        <f>SalarioMinimo!IH5</f>
        <v>250531.56</v>
      </c>
      <c r="JC31" s="193">
        <f>SalarioMinimo!II5</f>
        <v>325544.18</v>
      </c>
      <c r="JD31" s="193">
        <f>SalarioMinimo!IJ5</f>
        <v>325544.18</v>
      </c>
      <c r="JE31" s="193">
        <f>SalarioMinimo!IK5</f>
        <v>456000</v>
      </c>
      <c r="JF31" s="193">
        <f>SalarioMinimo!IL5</f>
        <v>797000</v>
      </c>
      <c r="JG31" s="193">
        <f>SalarioMinimo!IM5</f>
        <v>797000</v>
      </c>
      <c r="JH31" s="193">
        <f>SalarioMinimo!IN5</f>
        <v>797000</v>
      </c>
      <c r="JI31" s="193">
        <f>SalarioMinimo!IO5</f>
        <v>1307646</v>
      </c>
      <c r="JJ31" s="193">
        <f>SalarioMinimo!IP5</f>
        <v>1307646</v>
      </c>
      <c r="JK31" s="193">
        <f>SalarioMinimo!IQ5</f>
        <v>2555500</v>
      </c>
      <c r="JL31" s="193">
        <f>SalarioMinimo!IR5</f>
        <v>2555500</v>
      </c>
      <c r="JM31" s="193">
        <f>SalarioMinimo!IS5</f>
        <v>5196000</v>
      </c>
      <c r="JN31" s="193">
        <f>SalarioMinimo!IT5</f>
        <v>5196000</v>
      </c>
      <c r="JO31" s="193">
        <f>SalarioMinimo!IU5</f>
        <v>198000000</v>
      </c>
      <c r="JP31" s="193">
        <f>SalarioMinimo!IV5</f>
        <v>198000000</v>
      </c>
      <c r="JQ31" s="193">
        <f>SalarioMinimo!IW5</f>
        <v>198000000</v>
      </c>
      <c r="JR31" s="193">
        <f>SalarioMinimo!IX5</f>
        <v>495000000</v>
      </c>
      <c r="JS31" s="193">
        <f>SalarioMinimo!IY5</f>
        <v>1980000000</v>
      </c>
      <c r="JT31" s="193">
        <f>SalarioMinimo!IZ5</f>
        <v>1980000000</v>
      </c>
      <c r="JU31" s="193">
        <f>SalarioMinimo!JA5</f>
        <v>1980000000</v>
      </c>
      <c r="JV31" s="193">
        <f>SalarioMinimo!JB5</f>
        <v>1980000000</v>
      </c>
      <c r="JW31" s="193">
        <f>SalarioMinimo!JC5</f>
        <v>6500000000</v>
      </c>
      <c r="JX31" s="193">
        <f>SalarioMinimo!JD5</f>
        <v>6500000000</v>
      </c>
      <c r="JY31" s="193">
        <f>SalarioMinimo!JE5</f>
        <v>6500000000</v>
      </c>
      <c r="JZ31" s="193">
        <f>SalarioMinimo!JF5</f>
        <v>6500000000</v>
      </c>
      <c r="KA31" s="193">
        <f>SalarioMinimo!JG5</f>
        <v>6500000000</v>
      </c>
      <c r="KB31" s="193">
        <f>SalarioMinimo!JH5</f>
        <v>30000000000</v>
      </c>
      <c r="KC31" s="193">
        <f>SalarioMinimo!JI5</f>
        <v>30000000000</v>
      </c>
      <c r="KD31" s="193">
        <f>SalarioMinimo!JJ5</f>
        <v>30000000000</v>
      </c>
      <c r="KE31" s="193">
        <f>SalarioMinimo!JK5</f>
        <v>45000000000</v>
      </c>
      <c r="KF31" s="193">
        <f>SalarioMinimo!JL5</f>
        <v>45000000000</v>
      </c>
      <c r="KG31" s="193">
        <f>SalarioMinimo!JM5</f>
        <v>45000000000</v>
      </c>
      <c r="KH31" s="193">
        <f>SalarioMinimo!JN5</f>
        <v>45000000000</v>
      </c>
      <c r="KI31" s="193">
        <f>SalarioMinimo!JO5</f>
        <v>80000000000</v>
      </c>
      <c r="KJ31" s="193">
        <f>SalarioMinimo!JP5</f>
        <v>80000000000</v>
      </c>
      <c r="KK31" s="193">
        <f>SalarioMinimo!JQ5</f>
        <v>80000000000</v>
      </c>
      <c r="KL31" s="193">
        <f>SalarioMinimo!JR5</f>
        <v>80000000000</v>
      </c>
      <c r="KM31" s="193">
        <f>SalarioMinimo!JS5</f>
        <v>80000000000</v>
      </c>
      <c r="KN31" s="193">
        <f>SalarioMinimo!JT5</f>
        <v>80000000000</v>
      </c>
      <c r="KO31" s="193">
        <f>SalarioMinimo!JU5</f>
        <v>240000000000</v>
      </c>
      <c r="KP31" s="193">
        <f>SalarioMinimo!JV5</f>
        <v>240000000000</v>
      </c>
      <c r="KQ31" s="193">
        <f>SalarioMinimo!JW5</f>
        <v>240000000000</v>
      </c>
      <c r="KR31" s="193">
        <f>SalarioMinimo!JX5</f>
        <v>240000000000</v>
      </c>
      <c r="KS31" s="193">
        <f>SalarioMinimo!JY5</f>
        <v>360000000000</v>
      </c>
      <c r="KT31" s="193">
        <f>SalarioMinimo!JZ5</f>
        <v>360000000000</v>
      </c>
      <c r="KU31" s="193">
        <f>SalarioMinimo!KA5</f>
        <v>1000000000000</v>
      </c>
      <c r="KV31" s="193">
        <f>SalarioMinimo!KB5</f>
        <v>1000000000000</v>
      </c>
      <c r="KW31" s="193">
        <f>SalarioMinimo!KC5</f>
        <v>1000000000000</v>
      </c>
      <c r="KX31" s="193">
        <f>SalarioMinimo!KD5</f>
        <v>1000000000000</v>
      </c>
      <c r="KY31" s="502"/>
    </row>
    <row r="32" spans="2:311" outlineLevel="1" x14ac:dyDescent="0.25">
      <c r="B32" s="151" t="s">
        <v>1307</v>
      </c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64"/>
      <c r="P32" s="164"/>
      <c r="Q32" s="164"/>
      <c r="R32" s="164"/>
      <c r="S32" s="164"/>
      <c r="T32" s="164"/>
      <c r="U32" s="164"/>
      <c r="V32" s="164"/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/>
      <c r="AI32" s="164"/>
      <c r="AJ32" s="164"/>
      <c r="AK32" s="164"/>
      <c r="AL32" s="164"/>
      <c r="AM32" s="164"/>
      <c r="AN32" s="164"/>
      <c r="AO32" s="164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4"/>
      <c r="BI32" s="164"/>
      <c r="BJ32" s="164"/>
      <c r="BK32" s="164"/>
      <c r="BL32" s="164"/>
      <c r="BM32" s="164"/>
      <c r="BN32" s="164"/>
      <c r="BO32" s="164"/>
      <c r="BP32" s="164"/>
      <c r="BQ32" s="164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6"/>
      <c r="DJ32" s="156"/>
      <c r="DK32" s="156"/>
      <c r="DL32" s="156"/>
      <c r="DM32" s="156"/>
      <c r="DN32" s="156"/>
      <c r="DO32" s="156"/>
      <c r="DP32" s="156"/>
      <c r="DQ32" s="156"/>
      <c r="DR32" s="156"/>
      <c r="DS32" s="156"/>
      <c r="DT32" s="156"/>
      <c r="DU32" s="156"/>
      <c r="DV32" s="156"/>
      <c r="DW32" s="156"/>
      <c r="DX32" s="156"/>
      <c r="DY32" s="156"/>
      <c r="DZ32" s="156"/>
      <c r="EA32" s="156"/>
      <c r="EB32" s="156"/>
      <c r="EC32" s="156"/>
      <c r="ED32" s="156"/>
      <c r="EE32" s="156"/>
      <c r="EF32" s="156"/>
      <c r="EG32" s="156"/>
      <c r="EH32" s="156"/>
      <c r="EI32" s="156"/>
      <c r="EJ32" s="156"/>
      <c r="EK32" s="156"/>
      <c r="EL32" s="156"/>
      <c r="EM32" s="156"/>
      <c r="EN32" s="156"/>
      <c r="EO32" s="156"/>
      <c r="EP32" s="156"/>
      <c r="EQ32" s="156"/>
      <c r="ER32" s="156"/>
      <c r="ES32" s="156"/>
      <c r="ET32" s="282">
        <f>ET31/ET10</f>
        <v>360.27641955835963</v>
      </c>
      <c r="EU32" s="282">
        <f t="shared" ref="EU32:HF32" si="442">EU31/EU10</f>
        <v>382.35229725562749</v>
      </c>
      <c r="EV32" s="282">
        <f t="shared" si="442"/>
        <v>382.76539589442825</v>
      </c>
      <c r="EW32" s="282">
        <f t="shared" si="442"/>
        <v>387.25637221847603</v>
      </c>
      <c r="EX32" s="282">
        <f t="shared" si="442"/>
        <v>371.61676898562689</v>
      </c>
      <c r="EY32" s="282">
        <f t="shared" si="442"/>
        <v>306.78116893558712</v>
      </c>
      <c r="EZ32" s="282">
        <f t="shared" si="442"/>
        <v>256.43025540275045</v>
      </c>
      <c r="FA32" s="282">
        <f t="shared" si="442"/>
        <v>254.07735119495294</v>
      </c>
      <c r="FB32" s="282">
        <f t="shared" si="442"/>
        <v>254.927734375</v>
      </c>
      <c r="FC32" s="282">
        <f t="shared" si="442"/>
        <v>233.91218637992833</v>
      </c>
      <c r="FD32" s="282">
        <f t="shared" si="442"/>
        <v>229.31903679206289</v>
      </c>
      <c r="FE32" s="282">
        <f t="shared" si="442"/>
        <v>218.09221833227249</v>
      </c>
      <c r="FF32" s="282">
        <f t="shared" si="442"/>
        <v>200.18865030674846</v>
      </c>
      <c r="FG32" s="282">
        <f t="shared" si="442"/>
        <v>226.73822157903194</v>
      </c>
      <c r="FH32" s="282">
        <f t="shared" si="442"/>
        <v>225.32518376478112</v>
      </c>
      <c r="FI32" s="282">
        <f t="shared" si="442"/>
        <v>224.22989768591637</v>
      </c>
      <c r="FJ32" s="282">
        <f t="shared" si="442"/>
        <v>223.20300751879694</v>
      </c>
      <c r="FK32" s="282">
        <f t="shared" si="442"/>
        <v>263.88444941665335</v>
      </c>
      <c r="FL32" s="282">
        <f t="shared" si="442"/>
        <v>299.30662557781199</v>
      </c>
      <c r="FM32" s="282">
        <f t="shared" si="442"/>
        <v>290.61427439936631</v>
      </c>
      <c r="FN32" s="282">
        <f t="shared" si="442"/>
        <v>267.32372702987135</v>
      </c>
      <c r="FO32" s="282">
        <f t="shared" si="442"/>
        <v>258.67965367965371</v>
      </c>
      <c r="FP32" s="282">
        <f t="shared" si="442"/>
        <v>244.51451278507253</v>
      </c>
      <c r="FQ32" s="282">
        <f t="shared" si="442"/>
        <v>260.90622479653933</v>
      </c>
      <c r="FR32" s="282">
        <f t="shared" si="442"/>
        <v>246.41455720550897</v>
      </c>
      <c r="FS32" s="282">
        <f t="shared" si="442"/>
        <v>254.78186596583444</v>
      </c>
      <c r="FT32" s="282">
        <f t="shared" si="442"/>
        <v>229.28484848484854</v>
      </c>
      <c r="FU32" s="282">
        <f t="shared" si="442"/>
        <v>236.55302832244016</v>
      </c>
      <c r="FV32" s="282">
        <f t="shared" si="442"/>
        <v>235.78970363030353</v>
      </c>
      <c r="FW32" s="282">
        <f t="shared" si="442"/>
        <v>236.52524663201447</v>
      </c>
      <c r="FX32" s="282">
        <f t="shared" si="442"/>
        <v>243.07020476389462</v>
      </c>
      <c r="FY32" s="282">
        <f t="shared" si="442"/>
        <v>237.78390973755214</v>
      </c>
      <c r="FZ32" s="282">
        <f t="shared" si="442"/>
        <v>224.40856481481481</v>
      </c>
      <c r="GA32" s="282">
        <f t="shared" si="442"/>
        <v>222.39412527428686</v>
      </c>
      <c r="GB32" s="282">
        <f t="shared" si="442"/>
        <v>220.99810030395142</v>
      </c>
      <c r="GC32" s="282">
        <f t="shared" si="442"/>
        <v>224.40856481481481</v>
      </c>
      <c r="GD32" s="282">
        <f t="shared" si="442"/>
        <v>237.23220193048445</v>
      </c>
      <c r="GE32" s="282">
        <f t="shared" si="442"/>
        <v>263.85201557303918</v>
      </c>
      <c r="GF32" s="282">
        <f t="shared" si="442"/>
        <v>269.58303292477763</v>
      </c>
      <c r="GG32" s="282">
        <f t="shared" si="442"/>
        <v>271.20406332865389</v>
      </c>
      <c r="GH32" s="282">
        <f t="shared" si="442"/>
        <v>260.05216181754957</v>
      </c>
      <c r="GI32" s="282">
        <f t="shared" si="442"/>
        <v>271.91434638980644</v>
      </c>
      <c r="GJ32" s="282">
        <f t="shared" si="442"/>
        <v>271.33193832599108</v>
      </c>
      <c r="GK32" s="282">
        <f t="shared" si="442"/>
        <v>265.22908224076275</v>
      </c>
      <c r="GL32" s="282">
        <f t="shared" si="442"/>
        <v>258.33068477318693</v>
      </c>
      <c r="GM32" s="282">
        <f t="shared" si="442"/>
        <v>265.9427892918826</v>
      </c>
      <c r="GN32" s="282">
        <f t="shared" si="442"/>
        <v>270.64850401362202</v>
      </c>
      <c r="GO32" s="282">
        <f t="shared" si="442"/>
        <v>254.26536240944355</v>
      </c>
      <c r="GP32" s="282">
        <f t="shared" si="442"/>
        <v>254.82519198796604</v>
      </c>
      <c r="GQ32" s="282">
        <f t="shared" si="442"/>
        <v>294.76078927569938</v>
      </c>
      <c r="GR32" s="282">
        <f t="shared" si="442"/>
        <v>295.09144939328553</v>
      </c>
      <c r="GS32" s="282">
        <f t="shared" si="442"/>
        <v>296.94680632573426</v>
      </c>
      <c r="GT32" s="282">
        <f t="shared" si="442"/>
        <v>276.3157979098545</v>
      </c>
      <c r="GU32" s="282">
        <f t="shared" si="442"/>
        <v>257.96725920285814</v>
      </c>
      <c r="GV32" s="282">
        <f t="shared" si="442"/>
        <v>235.09589260455314</v>
      </c>
      <c r="GW32" s="282">
        <f t="shared" si="442"/>
        <v>197.1306191320902</v>
      </c>
      <c r="GX32" s="282">
        <f t="shared" si="442"/>
        <v>176.75757458199175</v>
      </c>
      <c r="GY32" s="282">
        <f t="shared" si="442"/>
        <v>170.24548817397149</v>
      </c>
      <c r="GZ32" s="282">
        <f t="shared" si="442"/>
        <v>142.7150528011455</v>
      </c>
      <c r="HA32" s="282">
        <f t="shared" si="442"/>
        <v>138.0690909090909</v>
      </c>
      <c r="HB32" s="282">
        <f t="shared" si="442"/>
        <v>122.8472053708647</v>
      </c>
      <c r="HC32" s="282">
        <f t="shared" si="442"/>
        <v>136.94612336194115</v>
      </c>
      <c r="HD32" s="282">
        <f t="shared" si="442"/>
        <v>117.91237197027874</v>
      </c>
      <c r="HE32" s="282">
        <f t="shared" si="442"/>
        <v>114.62735681071236</v>
      </c>
      <c r="HF32" s="282">
        <f t="shared" si="442"/>
        <v>104.16997549586205</v>
      </c>
      <c r="HG32" s="282">
        <f t="shared" ref="HG32:JK32" si="443">HG31/HG10</f>
        <v>93.043551249460421</v>
      </c>
      <c r="HH32" s="282">
        <f t="shared" si="443"/>
        <v>81.01554679869318</v>
      </c>
      <c r="HI32" s="282">
        <f t="shared" si="443"/>
        <v>68.556513694783106</v>
      </c>
      <c r="HJ32" s="282">
        <f t="shared" si="443"/>
        <v>64.764817878210934</v>
      </c>
      <c r="HK32" s="282">
        <f t="shared" si="443"/>
        <v>65.508337596834281</v>
      </c>
      <c r="HL32" s="282">
        <f t="shared" si="443"/>
        <v>55.041319065298104</v>
      </c>
      <c r="HM32" s="282">
        <f t="shared" si="443"/>
        <v>77.364060919088232</v>
      </c>
      <c r="HN32" s="282">
        <f t="shared" si="443"/>
        <v>84.448586393696687</v>
      </c>
      <c r="HO32" s="282">
        <f t="shared" si="443"/>
        <v>79.036755844237902</v>
      </c>
      <c r="HP32" s="282">
        <f t="shared" si="443"/>
        <v>78.779707665414506</v>
      </c>
      <c r="HQ32" s="282">
        <f t="shared" si="443"/>
        <v>74.791515389675311</v>
      </c>
      <c r="HR32" s="282">
        <f t="shared" si="443"/>
        <v>68.017060550971877</v>
      </c>
      <c r="HS32" s="282">
        <f t="shared" si="443"/>
        <v>59.350843581113033</v>
      </c>
      <c r="HT32" s="282">
        <f t="shared" si="443"/>
        <v>56.339697677561318</v>
      </c>
      <c r="HU32" s="282">
        <f t="shared" si="443"/>
        <v>47.086741952694297</v>
      </c>
      <c r="HV32" s="282">
        <f t="shared" si="443"/>
        <v>40.031027144360067</v>
      </c>
      <c r="HW32" s="282">
        <f t="shared" si="443"/>
        <v>38.656869762053368</v>
      </c>
      <c r="HX32" s="282">
        <f t="shared" si="443"/>
        <v>41.977216385096035</v>
      </c>
      <c r="HY32" s="282">
        <f t="shared" si="443"/>
        <v>32.055426791659158</v>
      </c>
      <c r="HZ32" s="282">
        <f t="shared" si="443"/>
        <v>30.401119309592207</v>
      </c>
      <c r="IA32" s="282">
        <f t="shared" si="443"/>
        <v>27.55313214413761</v>
      </c>
      <c r="IB32" s="282">
        <f t="shared" si="443"/>
        <v>20.856784010518119</v>
      </c>
      <c r="IC32" s="282">
        <f t="shared" si="443"/>
        <v>16.222505376532094</v>
      </c>
      <c r="ID32" s="282">
        <f t="shared" si="443"/>
        <v>14.259674616660702</v>
      </c>
      <c r="IE32" s="282">
        <f t="shared" si="443"/>
        <v>13.528402087809191</v>
      </c>
      <c r="IF32" s="282">
        <f t="shared" si="443"/>
        <v>12.656217075164953</v>
      </c>
      <c r="IG32" s="282">
        <f t="shared" si="443"/>
        <v>19.214285281379517</v>
      </c>
      <c r="IH32" s="282">
        <f t="shared" si="443"/>
        <v>18.861098784652405</v>
      </c>
      <c r="II32" s="282">
        <f t="shared" si="443"/>
        <v>18.375921112134115</v>
      </c>
      <c r="IJ32" s="282">
        <f t="shared" si="443"/>
        <v>15.777592867046415</v>
      </c>
      <c r="IK32" s="282">
        <f t="shared" si="443"/>
        <v>21.211864962090853</v>
      </c>
      <c r="IL32" s="282">
        <f t="shared" si="443"/>
        <v>21.901601147037805</v>
      </c>
      <c r="IM32" s="282">
        <f t="shared" si="443"/>
        <v>31.420497848190291</v>
      </c>
      <c r="IN32" s="282">
        <f t="shared" si="443"/>
        <v>32.08330990220302</v>
      </c>
      <c r="IO32" s="282">
        <f t="shared" si="443"/>
        <v>33.033280660259294</v>
      </c>
      <c r="IP32" s="282">
        <f t="shared" si="443"/>
        <v>56.879713794109726</v>
      </c>
      <c r="IQ32" s="282">
        <f t="shared" si="443"/>
        <v>63.327159722706675</v>
      </c>
      <c r="IR32" s="282">
        <f t="shared" si="443"/>
        <v>54.315944674596039</v>
      </c>
      <c r="IS32" s="282">
        <f t="shared" si="443"/>
        <v>40.303278746729113</v>
      </c>
      <c r="IT32" s="282">
        <f t="shared" si="443"/>
        <v>26.686076933781322</v>
      </c>
      <c r="IU32" s="282">
        <f t="shared" si="443"/>
        <v>29.690196984305896</v>
      </c>
      <c r="IV32" s="282">
        <f t="shared" si="443"/>
        <v>26.653207626027537</v>
      </c>
      <c r="IW32" s="282">
        <f t="shared" si="443"/>
        <v>44.997407253654679</v>
      </c>
      <c r="IX32" s="282">
        <f t="shared" si="443"/>
        <v>33.835303517649713</v>
      </c>
      <c r="IY32" s="282">
        <f t="shared" si="443"/>
        <v>36.303053175451183</v>
      </c>
      <c r="IZ32" s="282">
        <f t="shared" si="443"/>
        <v>26.598542553191489</v>
      </c>
      <c r="JA32" s="282">
        <f t="shared" si="443"/>
        <v>29.131576744186045</v>
      </c>
      <c r="JB32" s="282">
        <f t="shared" si="443"/>
        <v>16.069038483907807</v>
      </c>
      <c r="JC32" s="282">
        <f t="shared" si="443"/>
        <v>14.294554316325634</v>
      </c>
      <c r="JD32" s="282">
        <f t="shared" si="443"/>
        <v>9.6033564411929557</v>
      </c>
      <c r="JE32" s="282">
        <f t="shared" si="443"/>
        <v>6.8879053819313327</v>
      </c>
      <c r="JF32" s="282">
        <f t="shared" si="443"/>
        <v>7.4906015037593985</v>
      </c>
      <c r="JG32" s="282">
        <f t="shared" si="443"/>
        <v>4.108247422680412</v>
      </c>
      <c r="JH32" s="282">
        <f t="shared" si="443"/>
        <v>3.465217391304348</v>
      </c>
      <c r="JI32" s="282">
        <f t="shared" si="443"/>
        <v>5.08811673151751</v>
      </c>
      <c r="JJ32" s="282">
        <f t="shared" si="443"/>
        <v>2.1830484140233724</v>
      </c>
      <c r="JK32" s="282">
        <f t="shared" si="443"/>
        <v>2.4690821256038649</v>
      </c>
      <c r="JL32" s="282">
        <f t="shared" ref="JL32" si="444">JL31/JL10</f>
        <v>1.04519427402863</v>
      </c>
      <c r="JM32" s="282">
        <f t="shared" ref="JM32:JO32" si="445">JM31/JM10</f>
        <v>1.5259911894273128</v>
      </c>
      <c r="JN32" s="282">
        <f t="shared" si="445"/>
        <v>0.90870933892969574</v>
      </c>
      <c r="JO32" s="282">
        <f t="shared" si="445"/>
        <v>21.521739130434781</v>
      </c>
      <c r="JP32" s="282">
        <f t="shared" ref="JP32:JQ32" si="446">JP31/JP10</f>
        <v>13.288590604026846</v>
      </c>
      <c r="JQ32" s="282">
        <f t="shared" si="446"/>
        <v>6.9473684210526319</v>
      </c>
      <c r="JR32" s="282">
        <f t="shared" ref="JR32:JY32" si="447">JR31/JR10</f>
        <v>8.0618892508143318</v>
      </c>
      <c r="JS32" s="282">
        <f t="shared" si="447"/>
        <v>9.2093023255813957</v>
      </c>
      <c r="JT32" s="282">
        <f t="shared" si="447"/>
        <v>6.3502245028864657</v>
      </c>
      <c r="JU32" s="282">
        <f t="shared" si="447"/>
        <v>5.5446653598431812</v>
      </c>
      <c r="JV32" s="282">
        <f t="shared" si="447"/>
        <v>4.2489270386266096</v>
      </c>
      <c r="JW32" s="282">
        <f t="shared" si="447"/>
        <v>10.985296603008281</v>
      </c>
      <c r="JX32" s="282">
        <f t="shared" si="447"/>
        <v>9.4080185265595606</v>
      </c>
      <c r="JY32" s="282">
        <f t="shared" si="447"/>
        <v>6.8091347161114602</v>
      </c>
      <c r="JZ32" s="282">
        <f t="shared" ref="JZ32:KL32" si="448">JZ31/JZ10</f>
        <v>4.1045718615812072</v>
      </c>
      <c r="KA32" s="282">
        <f t="shared" si="448"/>
        <v>2.9971872550375802</v>
      </c>
      <c r="KB32" s="282">
        <f t="shared" si="448"/>
        <v>14.48225923244026</v>
      </c>
      <c r="KC32" s="282">
        <f t="shared" si="448"/>
        <v>9.6036878161213899</v>
      </c>
      <c r="KD32" s="282">
        <f t="shared" si="448"/>
        <v>6.418622563597852</v>
      </c>
      <c r="KE32" s="282">
        <f t="shared" si="448"/>
        <v>5.9640566187775006</v>
      </c>
      <c r="KF32" s="282">
        <f t="shared" si="448"/>
        <v>5.9389476184820049</v>
      </c>
      <c r="KG32" s="282">
        <f t="shared" si="448"/>
        <v>5.7750798886051253</v>
      </c>
      <c r="KH32" s="282">
        <f t="shared" si="448"/>
        <v>3.1486146095717884</v>
      </c>
      <c r="KI32" s="282">
        <f t="shared" si="448"/>
        <v>4.2224826086497558</v>
      </c>
      <c r="KJ32" s="282">
        <f t="shared" si="448"/>
        <v>3.8781673720083574</v>
      </c>
      <c r="KK32" s="282">
        <f t="shared" si="448"/>
        <v>3.3714162898406586</v>
      </c>
      <c r="KL32" s="282">
        <f t="shared" si="448"/>
        <v>2.6663129358171815</v>
      </c>
      <c r="KM32" s="282">
        <f t="shared" ref="KM32:KQ32" si="449">KM31/KM10</f>
        <v>2.0305897000858777</v>
      </c>
      <c r="KN32" s="282">
        <f t="shared" si="449"/>
        <v>1.6834265879936434</v>
      </c>
      <c r="KO32" s="282">
        <f t="shared" si="449"/>
        <v>3.1222777193932809</v>
      </c>
      <c r="KP32" s="282">
        <f t="shared" si="449"/>
        <v>2.1957359954417655</v>
      </c>
      <c r="KQ32" s="282">
        <f t="shared" si="449"/>
        <v>1.4993099250747308</v>
      </c>
      <c r="KR32" s="282">
        <f t="shared" ref="KR32:KX32" si="450">KR31/KR10</f>
        <v>1.3195927626454222</v>
      </c>
      <c r="KS32" s="282">
        <f t="shared" si="450"/>
        <v>1.9001489198128252</v>
      </c>
      <c r="KT32" s="282">
        <f t="shared" si="450"/>
        <v>1.4533574453282121</v>
      </c>
      <c r="KU32" s="282">
        <f t="shared" si="450"/>
        <v>3.3017287845845162</v>
      </c>
      <c r="KV32" s="282">
        <f t="shared" si="450"/>
        <v>3.2284476384720051</v>
      </c>
      <c r="KW32" s="282">
        <f t="shared" si="450"/>
        <v>2.7245445590693951</v>
      </c>
      <c r="KX32" s="282">
        <f t="shared" si="450"/>
        <v>2.4201002962103297</v>
      </c>
    </row>
    <row r="33" spans="2:310" outlineLevel="1" x14ac:dyDescent="0.25">
      <c r="B33" s="151" t="s">
        <v>1494</v>
      </c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91">
        <v>12727237.251411002</v>
      </c>
      <c r="AT33" s="191">
        <v>12973832.740906401</v>
      </c>
      <c r="AU33" s="191">
        <v>13262762.0638656</v>
      </c>
      <c r="AV33" s="191">
        <v>13875913.296065502</v>
      </c>
      <c r="AW33" s="191">
        <v>15145239.431934603</v>
      </c>
      <c r="AX33" s="191">
        <v>13905268.6223989</v>
      </c>
      <c r="AY33" s="191">
        <v>14441196.450583801</v>
      </c>
      <c r="AZ33" s="191">
        <v>14882289.992320903</v>
      </c>
      <c r="BA33" s="191">
        <v>15237839.165837301</v>
      </c>
      <c r="BB33" s="191">
        <v>15793996.6873978</v>
      </c>
      <c r="BC33" s="191">
        <v>15912806.544915799</v>
      </c>
      <c r="BD33" s="191">
        <v>14792971.897498</v>
      </c>
      <c r="BE33" s="191">
        <v>15405096.948954498</v>
      </c>
      <c r="BF33" s="191">
        <v>15635470.950101599</v>
      </c>
      <c r="BG33" s="191">
        <v>16490255.786683399</v>
      </c>
      <c r="BH33" s="191">
        <v>17089616.8938304</v>
      </c>
      <c r="BI33" s="191">
        <v>18994062.875202596</v>
      </c>
      <c r="BJ33" s="191">
        <v>18188987.818096705</v>
      </c>
      <c r="BK33" s="191">
        <v>18535313.973166101</v>
      </c>
      <c r="BL33" s="191">
        <v>19386903.299644701</v>
      </c>
      <c r="BM33" s="191">
        <v>19415290.7778663</v>
      </c>
      <c r="BN33" s="191">
        <v>19607922.345209196</v>
      </c>
      <c r="BO33" s="191">
        <v>19166506.488127097</v>
      </c>
      <c r="BP33" s="191">
        <v>18215929.851665396</v>
      </c>
      <c r="BQ33" s="191">
        <v>18595057.964308701</v>
      </c>
      <c r="BR33" s="192">
        <v>18816793.2850977</v>
      </c>
      <c r="BS33" s="192">
        <v>19055418.837393906</v>
      </c>
      <c r="BT33" s="192">
        <v>20087984.807383403</v>
      </c>
      <c r="BU33" s="192">
        <v>22076847.308621697</v>
      </c>
      <c r="BV33" s="192">
        <v>21148107.0821115</v>
      </c>
      <c r="BW33" s="192">
        <v>20669629.068147399</v>
      </c>
      <c r="BX33" s="192">
        <v>21452270.615615353</v>
      </c>
      <c r="BY33" s="192">
        <v>20863886.8253989</v>
      </c>
      <c r="BZ33" s="192">
        <v>21419992.2959162</v>
      </c>
      <c r="CA33" s="192">
        <v>22289869.500890203</v>
      </c>
      <c r="CB33" s="192">
        <v>20274039.686643302</v>
      </c>
      <c r="CC33" s="192">
        <v>21784459.002261098</v>
      </c>
      <c r="CD33" s="192">
        <v>22088359.7149054</v>
      </c>
      <c r="CE33" s="192">
        <v>23532376.583683703</v>
      </c>
      <c r="CF33" s="192">
        <v>24111573.946344502</v>
      </c>
      <c r="CG33" s="192">
        <v>25965757.917843796</v>
      </c>
      <c r="CH33" s="192">
        <v>24046545.749617353</v>
      </c>
      <c r="CI33" s="192">
        <v>25859458.112275515</v>
      </c>
      <c r="CJ33" s="192">
        <v>26311247.302468218</v>
      </c>
      <c r="CK33" s="192">
        <v>26932517.616356194</v>
      </c>
      <c r="CL33" s="192">
        <v>27642819.781901799</v>
      </c>
      <c r="CM33" s="192">
        <v>29154612.59071986</v>
      </c>
      <c r="CN33" s="192">
        <v>27483828.388041917</v>
      </c>
      <c r="CO33" s="192">
        <v>29149052.825535081</v>
      </c>
      <c r="CP33" s="192">
        <v>29991032.861781023</v>
      </c>
      <c r="CQ33" s="192">
        <v>31066344.562930048</v>
      </c>
      <c r="CR33" s="192">
        <v>33132939.197896458</v>
      </c>
      <c r="CS33" s="192">
        <v>36304330.760539725</v>
      </c>
      <c r="CT33" s="192">
        <v>35568182.020578042</v>
      </c>
      <c r="CU33" s="192">
        <v>36833862.263865255</v>
      </c>
      <c r="CV33" s="192">
        <v>39340911.958636433</v>
      </c>
      <c r="CW33" s="192">
        <v>42264566.392619014</v>
      </c>
      <c r="CX33" s="192">
        <v>41888896.472988799</v>
      </c>
      <c r="CY33" s="192">
        <v>43686666.318593755</v>
      </c>
      <c r="CZ33" s="192">
        <v>42677437.522005551</v>
      </c>
      <c r="DA33" s="192">
        <v>44037339.793709338</v>
      </c>
      <c r="DB33" s="192">
        <v>45234948.387717664</v>
      </c>
      <c r="DC33" s="192">
        <v>46826328.321336672</v>
      </c>
      <c r="DD33" s="192">
        <v>48948863.61802604</v>
      </c>
      <c r="DE33" s="192">
        <v>54095887.365684174</v>
      </c>
      <c r="DF33" s="192">
        <v>55485464.706493571</v>
      </c>
      <c r="DG33" s="192">
        <v>58631275.189537853</v>
      </c>
      <c r="DH33" s="192">
        <v>59443716.099789567</v>
      </c>
      <c r="DI33" s="192">
        <v>64296028.947404027</v>
      </c>
      <c r="DJ33" s="192">
        <v>64805364.102171376</v>
      </c>
      <c r="DK33" s="192">
        <v>67746202.089405537</v>
      </c>
      <c r="DL33" s="192">
        <v>68407367.218127429</v>
      </c>
      <c r="DM33" s="192">
        <v>69428298.830460772</v>
      </c>
      <c r="DN33" s="192">
        <v>72883533.916880846</v>
      </c>
      <c r="DO33" s="192">
        <v>76098651.515357822</v>
      </c>
      <c r="DP33" s="192">
        <v>78776436.046439409</v>
      </c>
      <c r="DQ33" s="192">
        <v>86838502.351007611</v>
      </c>
      <c r="DR33" s="192">
        <v>82727548.200938866</v>
      </c>
      <c r="DS33" s="192">
        <v>84923823.384322926</v>
      </c>
      <c r="DT33" s="192">
        <v>86467509.786429793</v>
      </c>
      <c r="DU33" s="192">
        <v>94563502.012146935</v>
      </c>
      <c r="DV33" s="192">
        <v>95514315.57889694</v>
      </c>
      <c r="DW33" s="192">
        <v>100345288.2826376</v>
      </c>
      <c r="DX33" s="192">
        <v>101174093.06911439</v>
      </c>
      <c r="DY33" s="192">
        <v>136937470.24257138</v>
      </c>
      <c r="DZ33" s="192">
        <v>143304482.89907613</v>
      </c>
      <c r="EA33" s="192">
        <v>148812485.08153376</v>
      </c>
      <c r="EB33" s="192">
        <v>161243270.27708888</v>
      </c>
      <c r="EC33" s="192">
        <v>172959504.48229629</v>
      </c>
      <c r="ED33" s="192">
        <v>174070519.36773938</v>
      </c>
      <c r="EE33" s="192">
        <v>177456941.83792603</v>
      </c>
      <c r="EF33" s="192">
        <v>176758020.98455253</v>
      </c>
      <c r="EG33" s="192">
        <v>183754616.96169236</v>
      </c>
      <c r="EH33" s="192">
        <v>181335911.49995238</v>
      </c>
      <c r="EI33" s="192">
        <v>187123708.29355222</v>
      </c>
      <c r="EJ33" s="192">
        <v>187905994.45025846</v>
      </c>
      <c r="EK33" s="192">
        <v>192998899.95850125</v>
      </c>
      <c r="EL33" s="192">
        <v>195084882.16456991</v>
      </c>
      <c r="EM33" s="192">
        <v>204597021.11280531</v>
      </c>
      <c r="EN33" s="192">
        <v>218831524.53175649</v>
      </c>
      <c r="EO33" s="192">
        <v>225971936.88421339</v>
      </c>
      <c r="EP33" s="192">
        <v>219701495.46083808</v>
      </c>
      <c r="EQ33" s="192">
        <v>225374539.91290003</v>
      </c>
      <c r="ER33" s="192">
        <v>229489326.10205007</v>
      </c>
      <c r="ES33" s="192">
        <v>234671562.15553001</v>
      </c>
      <c r="ET33" s="192">
        <v>237437088.99851003</v>
      </c>
      <c r="EU33" s="192">
        <v>244690851.18959996</v>
      </c>
      <c r="EV33" s="192">
        <v>242066096.19850001</v>
      </c>
      <c r="EW33" s="192">
        <v>251165667.75335994</v>
      </c>
      <c r="EX33" s="192">
        <v>254407808.11715999</v>
      </c>
      <c r="EY33" s="192">
        <v>266871361.68136001</v>
      </c>
      <c r="EZ33" s="192">
        <v>277483731.91643006</v>
      </c>
      <c r="FA33" s="192">
        <v>284940858.46697998</v>
      </c>
      <c r="FB33" s="192">
        <v>271492034.72286999</v>
      </c>
      <c r="FC33" s="192">
        <v>277307056.24537003</v>
      </c>
      <c r="FD33" s="192">
        <v>281110629.91091001</v>
      </c>
      <c r="FE33" s="192">
        <v>293882208.46227002</v>
      </c>
      <c r="FF33" s="192">
        <v>298068381.23700005</v>
      </c>
      <c r="FG33" s="192">
        <v>308397037.69848996</v>
      </c>
      <c r="FH33" s="192">
        <v>301510672.04249007</v>
      </c>
      <c r="FI33" s="192">
        <v>313874745.92300993</v>
      </c>
      <c r="FJ33" s="192">
        <v>331387438.49510998</v>
      </c>
      <c r="FK33" s="192">
        <v>339109201.22472</v>
      </c>
      <c r="FL33" s="192">
        <v>346708033.23646998</v>
      </c>
      <c r="FM33" s="192">
        <v>356235071.59144002</v>
      </c>
      <c r="FN33" s="192">
        <v>319881080.95240998</v>
      </c>
      <c r="FO33" s="192">
        <v>336162702.68735999</v>
      </c>
      <c r="FP33" s="192">
        <v>339637246.24098003</v>
      </c>
      <c r="FQ33" s="192">
        <v>348185856.54881996</v>
      </c>
      <c r="FR33" s="192">
        <v>356578593.69458002</v>
      </c>
      <c r="FS33" s="192">
        <v>362627029.38078004</v>
      </c>
      <c r="FT33" s="192">
        <v>348026279.10792005</v>
      </c>
      <c r="FU33" s="192">
        <v>357993406.05229992</v>
      </c>
      <c r="FV33" s="192">
        <v>369689675.59947997</v>
      </c>
      <c r="FW33" s="192">
        <v>385477277.62744999</v>
      </c>
      <c r="FX33" s="192">
        <v>390996084.44863003</v>
      </c>
      <c r="FY33" s="192">
        <v>409000178.74766004</v>
      </c>
      <c r="FZ33" s="192">
        <v>391705123.25263995</v>
      </c>
      <c r="GA33" s="192">
        <v>407613954.14385998</v>
      </c>
      <c r="GB33" s="192">
        <v>415674326.79240012</v>
      </c>
      <c r="GC33" s="192">
        <v>432541888.22685009</v>
      </c>
      <c r="GD33" s="192">
        <v>442129941.43857998</v>
      </c>
      <c r="GE33" s="192">
        <v>462224123.40844995</v>
      </c>
      <c r="GF33" s="192">
        <v>461976413.35627997</v>
      </c>
      <c r="GG33" s="192">
        <v>484595259.0402</v>
      </c>
      <c r="GH33" s="192">
        <v>497657047.27445984</v>
      </c>
      <c r="GI33" s="192">
        <v>514878028.3343398</v>
      </c>
      <c r="GJ33" s="192">
        <v>533467507.73928982</v>
      </c>
      <c r="GK33" s="192">
        <v>594938158.60134983</v>
      </c>
      <c r="GL33" s="192">
        <v>580671223.2294898</v>
      </c>
      <c r="GM33" s="192">
        <v>606936079.17647994</v>
      </c>
      <c r="GN33" s="192">
        <v>625763196.1928798</v>
      </c>
      <c r="GO33" s="192">
        <v>645337608.01402974</v>
      </c>
      <c r="GP33" s="192">
        <v>655486487.92440987</v>
      </c>
      <c r="GQ33" s="192">
        <v>693652133.82989967</v>
      </c>
      <c r="GR33" s="192">
        <v>690004897.38796985</v>
      </c>
      <c r="GS33" s="192">
        <v>722162486.57770979</v>
      </c>
      <c r="GT33" s="192">
        <v>756147139.00975978</v>
      </c>
      <c r="GU33" s="192">
        <v>787220326.16969979</v>
      </c>
      <c r="GV33" s="192">
        <v>816081895.17483974</v>
      </c>
      <c r="GW33" s="192">
        <v>895431720.02440965</v>
      </c>
      <c r="GX33" s="192">
        <v>910406832.6720016</v>
      </c>
      <c r="GY33" s="192">
        <v>944006178.63971996</v>
      </c>
      <c r="GZ33" s="192">
        <v>984652772.63143003</v>
      </c>
      <c r="HA33" s="192">
        <v>1012909645.5948198</v>
      </c>
      <c r="HB33" s="192">
        <v>1046826910.6124394</v>
      </c>
      <c r="HC33" s="192">
        <v>1094327493.2934299</v>
      </c>
      <c r="HD33" s="192">
        <v>1097934889.7786403</v>
      </c>
      <c r="HE33" s="192">
        <v>1158637260.7239695</v>
      </c>
      <c r="HF33" s="192">
        <v>1204835144.4899299</v>
      </c>
      <c r="HG33" s="192">
        <v>1263211980.9061701</v>
      </c>
      <c r="HH33" s="192">
        <v>1337707028.1130097</v>
      </c>
      <c r="HI33" s="192">
        <v>1484460870.7005501</v>
      </c>
      <c r="HJ33" s="192">
        <v>1513777789.0251899</v>
      </c>
      <c r="HK33" s="192">
        <v>1578354004.4752998</v>
      </c>
      <c r="HL33" s="192">
        <v>1636891729.5649199</v>
      </c>
      <c r="HM33" s="192">
        <v>1707805824.6223102</v>
      </c>
      <c r="HN33" s="192">
        <v>1762761679.4974799</v>
      </c>
      <c r="HO33" s="192">
        <v>1875056787.3761897</v>
      </c>
      <c r="HP33" s="192">
        <v>1840377271.1885102</v>
      </c>
      <c r="HQ33" s="192">
        <v>1922444607.41925</v>
      </c>
      <c r="HR33" s="192">
        <v>1992988651.94226</v>
      </c>
      <c r="HS33" s="192">
        <v>2076371581.9546199</v>
      </c>
      <c r="HT33" s="192">
        <v>2209926704.54843</v>
      </c>
      <c r="HU33" s="192">
        <v>2438636745.6784496</v>
      </c>
      <c r="HV33" s="192">
        <v>2456650185.3695002</v>
      </c>
      <c r="HW33" s="192">
        <v>2555414370.8434696</v>
      </c>
      <c r="HX33" s="192">
        <v>2678134532.3568401</v>
      </c>
      <c r="HY33" s="192">
        <v>2818092277.50561</v>
      </c>
      <c r="HZ33" s="192">
        <v>2963561258.9468789</v>
      </c>
      <c r="IA33" s="192">
        <v>3176029500.3118696</v>
      </c>
      <c r="IB33" s="192">
        <v>3259596109.6435299</v>
      </c>
      <c r="IC33" s="192">
        <v>3480626119.9764194</v>
      </c>
      <c r="ID33" s="192">
        <v>3695866781.78017</v>
      </c>
      <c r="IE33" s="192">
        <v>3923191058.1052303</v>
      </c>
      <c r="IF33" s="192">
        <v>4153257176.6228395</v>
      </c>
      <c r="IG33" s="192">
        <v>4625840390.4161806</v>
      </c>
      <c r="IH33" s="192">
        <v>4947471242.5940495</v>
      </c>
      <c r="II33" s="192">
        <v>4928754898.6480093</v>
      </c>
      <c r="IJ33" s="192">
        <v>5261344881.0125294</v>
      </c>
      <c r="IK33" s="192">
        <v>5556076767.1065788</v>
      </c>
      <c r="IL33" s="192">
        <v>5746728721.0853395</v>
      </c>
      <c r="IM33" s="192">
        <v>6173385797.4857693</v>
      </c>
      <c r="IN33" s="192">
        <v>6280039505.8093987</v>
      </c>
      <c r="IO33" s="192">
        <v>6828206793.1404991</v>
      </c>
      <c r="IP33" s="192">
        <v>7480013292.249239</v>
      </c>
      <c r="IQ33" s="192">
        <v>8308701669.1166792</v>
      </c>
      <c r="IR33" s="192">
        <v>9645611794.7762299</v>
      </c>
      <c r="IS33" s="192">
        <v>11626087653.434818</v>
      </c>
      <c r="IT33" s="192">
        <v>12769529691.20118</v>
      </c>
      <c r="IU33" s="192">
        <v>13951040505.734959</v>
      </c>
      <c r="IV33" s="192">
        <v>15169233473.581448</v>
      </c>
      <c r="IW33" s="192">
        <v>16541704309.557907</v>
      </c>
      <c r="IX33" s="192">
        <v>18787221536.640747</v>
      </c>
      <c r="IY33" s="192">
        <v>22852667633.436699</v>
      </c>
      <c r="IZ33" s="192">
        <v>26241938192.194839</v>
      </c>
      <c r="JA33" s="192">
        <v>33801927300</v>
      </c>
      <c r="JB33" s="192">
        <v>39209124392</v>
      </c>
      <c r="JC33" s="192">
        <v>49835568850</v>
      </c>
      <c r="JD33" s="192">
        <v>65563092556</v>
      </c>
      <c r="JE33" s="192">
        <v>103397301433</v>
      </c>
      <c r="JF33" s="192">
        <v>144435529483</v>
      </c>
      <c r="JG33" s="192">
        <v>228355070591.92413</v>
      </c>
      <c r="JH33" s="192">
        <v>535537714334.88959</v>
      </c>
      <c r="JI33" s="192">
        <v>813716717006.07642</v>
      </c>
      <c r="JJ33" s="192">
        <v>1334379915070.0303</v>
      </c>
      <c r="JK33" s="192">
        <v>1994982485628.5483</v>
      </c>
      <c r="JL33" s="192">
        <v>3033737046110.5493</v>
      </c>
      <c r="JM33" s="192">
        <v>5228652388505.7305</v>
      </c>
      <c r="JN33" s="192">
        <v>45501770365833.805</v>
      </c>
      <c r="JO33" s="192">
        <v>54004003326372.992</v>
      </c>
      <c r="JP33" s="192">
        <v>67303599260859</v>
      </c>
      <c r="JQ33" s="192">
        <v>134410717694202</v>
      </c>
      <c r="JR33" s="192">
        <v>453646337698652.81</v>
      </c>
      <c r="JS33" s="192">
        <v>1985967693976170</v>
      </c>
      <c r="JT33" s="192">
        <v>2165325614898534.5</v>
      </c>
      <c r="JU33" s="192">
        <v>2327540451422117</v>
      </c>
      <c r="JV33" s="192">
        <v>3462222107066037</v>
      </c>
      <c r="JW33" s="192">
        <v>4084742202231059.5</v>
      </c>
    </row>
    <row r="34" spans="2:310" outlineLevel="1" x14ac:dyDescent="0.25">
      <c r="B34" s="151" t="s">
        <v>1495</v>
      </c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65"/>
      <c r="P34" s="165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S34" s="191">
        <v>1753424.8414379002</v>
      </c>
      <c r="AT34" s="191">
        <v>1758517.5644875001</v>
      </c>
      <c r="AU34" s="191">
        <v>1679156.0430912003</v>
      </c>
      <c r="AV34" s="191">
        <v>1668435.5432084003</v>
      </c>
      <c r="AW34" s="191">
        <v>1657489.8954405</v>
      </c>
      <c r="AX34" s="191">
        <v>1877471.1998718998</v>
      </c>
      <c r="AY34" s="191">
        <v>1889043.7194147001</v>
      </c>
      <c r="AZ34" s="191">
        <v>1900805.1608785</v>
      </c>
      <c r="BA34" s="191">
        <v>1823013.4902088998</v>
      </c>
      <c r="BB34" s="191">
        <v>1799081.0768748999</v>
      </c>
      <c r="BC34" s="191">
        <v>1790022.6555606001</v>
      </c>
      <c r="BD34" s="191">
        <v>2026599.5703889001</v>
      </c>
      <c r="BE34" s="191">
        <v>1983788.5258062999</v>
      </c>
      <c r="BF34" s="191">
        <v>1993185.7102067999</v>
      </c>
      <c r="BG34" s="191">
        <v>1961149.5864422</v>
      </c>
      <c r="BH34" s="191">
        <v>1933852.0637187997</v>
      </c>
      <c r="BI34" s="191">
        <v>1939738.549104</v>
      </c>
      <c r="BJ34" s="191">
        <v>2364811.6490214001</v>
      </c>
      <c r="BK34" s="191">
        <v>2398498.7498176</v>
      </c>
      <c r="BL34" s="191">
        <v>2563334.7014206997</v>
      </c>
      <c r="BM34" s="191">
        <v>2532746.2672232003</v>
      </c>
      <c r="BN34" s="191">
        <v>2544492.7371390997</v>
      </c>
      <c r="BO34" s="191">
        <v>2461011.3785774</v>
      </c>
      <c r="BP34" s="191">
        <v>2738119.1687485999</v>
      </c>
      <c r="BQ34" s="191">
        <v>2705820.8747947002</v>
      </c>
      <c r="BR34" s="192">
        <v>2735160.8465995002</v>
      </c>
      <c r="BS34" s="192">
        <v>2672039.5308290999</v>
      </c>
      <c r="BT34" s="192">
        <v>2646124.9468771</v>
      </c>
      <c r="BU34" s="192">
        <v>2719542.6263989001</v>
      </c>
      <c r="BV34" s="192">
        <v>2995291.5091741001</v>
      </c>
      <c r="BW34" s="192">
        <v>2942819.5132128</v>
      </c>
      <c r="BX34" s="192">
        <v>3048237.5880003995</v>
      </c>
      <c r="BY34" s="192">
        <v>2873654.7842677003</v>
      </c>
      <c r="BZ34" s="192">
        <v>2963116.8775457996</v>
      </c>
      <c r="CA34" s="192">
        <v>2806560.1571625001</v>
      </c>
      <c r="CB34" s="192">
        <v>3403363.0562429996</v>
      </c>
      <c r="CC34" s="192">
        <v>3408959.0598189998</v>
      </c>
      <c r="CD34" s="192">
        <v>3272774.8080987004</v>
      </c>
      <c r="CE34" s="192">
        <v>3239326.2104308</v>
      </c>
      <c r="CF34" s="192">
        <v>3178397.4701335002</v>
      </c>
      <c r="CG34" s="192">
        <v>3327607.6886761002</v>
      </c>
      <c r="CH34" s="192">
        <v>3863985.54753405</v>
      </c>
      <c r="CI34" s="192">
        <v>3854966.4986937004</v>
      </c>
      <c r="CJ34" s="192">
        <v>3705130.0334466002</v>
      </c>
      <c r="CK34" s="192">
        <v>3702761.5511893602</v>
      </c>
      <c r="CL34" s="192">
        <v>3589828.4094670299</v>
      </c>
      <c r="CM34" s="192">
        <v>3638865.46704916</v>
      </c>
      <c r="CN34" s="192">
        <v>4356892.6737109907</v>
      </c>
      <c r="CO34" s="192">
        <v>4353051.33977459</v>
      </c>
      <c r="CP34" s="192">
        <v>4292698.7679908099</v>
      </c>
      <c r="CQ34" s="192">
        <v>4212197.4167380901</v>
      </c>
      <c r="CR34" s="192">
        <v>4130394.1718296697</v>
      </c>
      <c r="CS34" s="192">
        <v>4074271.2539199903</v>
      </c>
      <c r="CT34" s="192">
        <v>5175237.2476352705</v>
      </c>
      <c r="CU34" s="192">
        <v>5301626.3654199699</v>
      </c>
      <c r="CV34" s="192">
        <v>5206920.7306917701</v>
      </c>
      <c r="CW34" s="192">
        <v>5123987.9085555598</v>
      </c>
      <c r="CX34" s="192">
        <v>5142618.4350447403</v>
      </c>
      <c r="CY34" s="192">
        <v>5017250.1367111709</v>
      </c>
      <c r="CZ34" s="192">
        <v>6319101.2499227598</v>
      </c>
      <c r="DA34" s="192">
        <v>6339903.1060473593</v>
      </c>
      <c r="DB34" s="192">
        <v>6244271.9571009297</v>
      </c>
      <c r="DC34" s="192">
        <v>6159684.6245924607</v>
      </c>
      <c r="DD34" s="192">
        <v>6018787.4720797297</v>
      </c>
      <c r="DE34" s="192">
        <v>6017618.8311632294</v>
      </c>
      <c r="DF34" s="192">
        <v>7048308.0586259598</v>
      </c>
      <c r="DG34" s="192">
        <v>7007277.5262989597</v>
      </c>
      <c r="DH34" s="192">
        <v>7213256.76988775</v>
      </c>
      <c r="DI34" s="192">
        <v>7054055.0861792397</v>
      </c>
      <c r="DJ34" s="192">
        <v>6999709.0572112715</v>
      </c>
      <c r="DK34" s="192">
        <v>7049354.7223829003</v>
      </c>
      <c r="DL34" s="192">
        <v>8363858.5041934764</v>
      </c>
      <c r="DM34" s="192">
        <v>8289439.0766324801</v>
      </c>
      <c r="DN34" s="192">
        <v>8300032.0119777899</v>
      </c>
      <c r="DO34" s="192">
        <v>8130271.1580715301</v>
      </c>
      <c r="DP34" s="192">
        <v>8132841.8690192401</v>
      </c>
      <c r="DQ34" s="192">
        <v>8035659.6300952807</v>
      </c>
      <c r="DR34" s="192">
        <v>9354314.1609933004</v>
      </c>
      <c r="DS34" s="192">
        <v>9397519.3593342099</v>
      </c>
      <c r="DT34" s="192">
        <v>9345817.4263932891</v>
      </c>
      <c r="DU34" s="192">
        <v>9376091.5007041804</v>
      </c>
      <c r="DV34" s="192">
        <v>9464763.6361035202</v>
      </c>
      <c r="DW34" s="192">
        <v>9330069.385082759</v>
      </c>
      <c r="DX34" s="192">
        <v>10683334.83278653</v>
      </c>
      <c r="DY34" s="192">
        <v>10787759.660734281</v>
      </c>
      <c r="DZ34" s="192">
        <v>10860717.021532709</v>
      </c>
      <c r="EA34" s="192">
        <v>10646286.35260273</v>
      </c>
      <c r="EB34" s="192">
        <v>10641976.13112564</v>
      </c>
      <c r="EC34" s="192">
        <v>10752391.843096221</v>
      </c>
      <c r="ED34" s="192">
        <v>12657194.511386022</v>
      </c>
      <c r="EE34" s="192">
        <v>12607865.96512159</v>
      </c>
      <c r="EF34" s="192">
        <v>12620539.56317332</v>
      </c>
      <c r="EG34" s="192">
        <v>12389013.13180422</v>
      </c>
      <c r="EH34" s="192">
        <v>12401033.287359299</v>
      </c>
      <c r="EI34" s="192">
        <v>12293312.788870089</v>
      </c>
      <c r="EJ34" s="192">
        <v>14281361.792701341</v>
      </c>
      <c r="EK34" s="192">
        <v>14248973.315119311</v>
      </c>
      <c r="EL34" s="192">
        <v>14167762.941184411</v>
      </c>
      <c r="EM34" s="192">
        <v>14250809.02001323</v>
      </c>
      <c r="EN34" s="192">
        <v>14723606.314100491</v>
      </c>
      <c r="EO34" s="192">
        <v>14696243.325312821</v>
      </c>
      <c r="EP34" s="192">
        <v>17647886.497158252</v>
      </c>
      <c r="EQ34" s="192">
        <v>17789328.84891</v>
      </c>
      <c r="ER34" s="192">
        <v>17844941.86631</v>
      </c>
      <c r="ES34" s="192">
        <v>17760282.675800003</v>
      </c>
      <c r="ET34" s="192">
        <v>17744520.452849999</v>
      </c>
      <c r="EU34" s="192">
        <v>18258302.315309998</v>
      </c>
      <c r="EV34" s="192">
        <v>21161435.194279999</v>
      </c>
      <c r="EW34" s="192">
        <v>21055947.10396</v>
      </c>
      <c r="EX34" s="192">
        <v>21056993.248370003</v>
      </c>
      <c r="EY34" s="192">
        <v>20406587.784580003</v>
      </c>
      <c r="EZ34" s="192">
        <v>20463409.925840002</v>
      </c>
      <c r="FA34" s="192">
        <v>20416754.474839997</v>
      </c>
      <c r="FB34" s="192">
        <v>23534093.211200003</v>
      </c>
      <c r="FC34" s="192">
        <v>23322709.955979999</v>
      </c>
      <c r="FD34" s="192">
        <v>23539188.654580001</v>
      </c>
      <c r="FE34" s="192">
        <v>23499378.19901</v>
      </c>
      <c r="FF34" s="192">
        <v>23713090.537919998</v>
      </c>
      <c r="FG34" s="192">
        <v>24443780.895410001</v>
      </c>
      <c r="FH34" s="192">
        <v>27374500.246270001</v>
      </c>
      <c r="FI34" s="192">
        <v>27323621.089880001</v>
      </c>
      <c r="FJ34" s="192">
        <v>27336557.2443</v>
      </c>
      <c r="FK34" s="192">
        <v>27212483.348540001</v>
      </c>
      <c r="FL34" s="192">
        <v>27631923.94926</v>
      </c>
      <c r="FM34" s="192">
        <v>23879685.502130002</v>
      </c>
      <c r="FN34" s="192">
        <v>23767332.560670003</v>
      </c>
      <c r="FO34" s="192">
        <v>27588853.284449995</v>
      </c>
      <c r="FP34" s="192">
        <v>27467842.917329997</v>
      </c>
      <c r="FQ34" s="192">
        <v>31727899.968249995</v>
      </c>
      <c r="FR34" s="192">
        <v>30164012.706420001</v>
      </c>
      <c r="FS34" s="192">
        <v>29279391.245730001</v>
      </c>
      <c r="FT34" s="192">
        <v>32665132.23928</v>
      </c>
      <c r="FU34" s="192">
        <v>31738407.443830002</v>
      </c>
      <c r="FV34" s="192">
        <v>31754085.972169999</v>
      </c>
      <c r="FW34" s="192">
        <v>31176905.49089</v>
      </c>
      <c r="FX34" s="192">
        <v>30706711.145199995</v>
      </c>
      <c r="FY34" s="192">
        <v>31590248.435760003</v>
      </c>
      <c r="FZ34" s="192">
        <v>33666116.886099994</v>
      </c>
      <c r="GA34" s="192">
        <v>36513710.885730006</v>
      </c>
      <c r="GB34" s="192">
        <v>36138030.821439996</v>
      </c>
      <c r="GC34" s="192">
        <v>35426316.201180004</v>
      </c>
      <c r="GD34" s="192">
        <v>34745353.555179998</v>
      </c>
      <c r="GE34" s="192">
        <v>33938225.26665999</v>
      </c>
      <c r="GF34" s="192">
        <v>39448777.537149988</v>
      </c>
      <c r="GG34" s="192">
        <v>39456967.962409988</v>
      </c>
      <c r="GH34" s="192">
        <v>40083445.529869996</v>
      </c>
      <c r="GI34" s="192">
        <v>39693331.400159985</v>
      </c>
      <c r="GJ34" s="192">
        <v>40469234.462659992</v>
      </c>
      <c r="GK34" s="192">
        <v>40423311.43745999</v>
      </c>
      <c r="GL34" s="192">
        <v>49306475.804379977</v>
      </c>
      <c r="GM34" s="192">
        <v>52323570.114029966</v>
      </c>
      <c r="GN34" s="192">
        <v>50489895.916039988</v>
      </c>
      <c r="GO34" s="192">
        <v>51015533.479569979</v>
      </c>
      <c r="GP34" s="192">
        <v>46472815.929699987</v>
      </c>
      <c r="GQ34" s="192">
        <v>46565473.659639984</v>
      </c>
      <c r="GR34" s="192">
        <v>59360941.444969982</v>
      </c>
      <c r="GS34" s="192">
        <v>59116247.190579981</v>
      </c>
      <c r="GT34" s="192">
        <v>58842169.508179978</v>
      </c>
      <c r="GU34" s="192">
        <v>58198911.276989974</v>
      </c>
      <c r="GV34" s="192">
        <v>55326179.769089967</v>
      </c>
      <c r="GW34" s="192">
        <v>57136032.49958998</v>
      </c>
      <c r="GX34" s="192">
        <v>73320628.245983005</v>
      </c>
      <c r="GY34" s="192">
        <v>74104474.804460004</v>
      </c>
      <c r="GZ34" s="192">
        <v>87017779.813170016</v>
      </c>
      <c r="HA34" s="192">
        <v>82767226.062819973</v>
      </c>
      <c r="HB34" s="192">
        <v>75236181.300519973</v>
      </c>
      <c r="HC34" s="192">
        <v>74641897.245269969</v>
      </c>
      <c r="HD34" s="192">
        <v>95404627.728500009</v>
      </c>
      <c r="HE34" s="192">
        <v>95115086.34743996</v>
      </c>
      <c r="HF34" s="192">
        <v>96908069.25316</v>
      </c>
      <c r="HG34" s="192">
        <v>94699054.219889984</v>
      </c>
      <c r="HH34" s="192">
        <v>88742393.070689991</v>
      </c>
      <c r="HI34" s="192">
        <v>89224432.85062997</v>
      </c>
      <c r="HJ34" s="192">
        <v>120560377.92953998</v>
      </c>
      <c r="HK34" s="192">
        <v>118983534.99321999</v>
      </c>
      <c r="HL34" s="192">
        <v>122711029.25345001</v>
      </c>
      <c r="HM34" s="192">
        <v>112346223.81686004</v>
      </c>
      <c r="HN34" s="192">
        <v>100603396.07398</v>
      </c>
      <c r="HO34" s="192">
        <v>101704122.30582</v>
      </c>
      <c r="HP34" s="192">
        <v>135012432.60106999</v>
      </c>
      <c r="HQ34" s="192">
        <v>133720883.19931</v>
      </c>
      <c r="HR34" s="192">
        <v>134067563.87429999</v>
      </c>
      <c r="HS34" s="192">
        <v>132342528.60867998</v>
      </c>
      <c r="HT34" s="192">
        <v>131319255.24770001</v>
      </c>
      <c r="HU34" s="192">
        <v>127144626.02790001</v>
      </c>
      <c r="HV34" s="192">
        <v>180350919.8434999</v>
      </c>
      <c r="HW34" s="192">
        <v>180457120.07460999</v>
      </c>
      <c r="HX34" s="192">
        <v>179921563.88196996</v>
      </c>
      <c r="HY34" s="192">
        <v>178352505.35637999</v>
      </c>
      <c r="HZ34" s="192">
        <v>175313553.83273008</v>
      </c>
      <c r="IA34" s="192">
        <v>177747733.04161999</v>
      </c>
      <c r="IB34" s="192">
        <v>234388374.51864997</v>
      </c>
      <c r="IC34" s="192">
        <v>242571994.85067001</v>
      </c>
      <c r="ID34" s="192">
        <v>248909904.54872999</v>
      </c>
      <c r="IE34" s="192">
        <v>248266269.42067999</v>
      </c>
      <c r="IF34" s="192">
        <v>248275904.29479998</v>
      </c>
      <c r="IG34" s="192">
        <v>252624183.84585992</v>
      </c>
      <c r="IH34" s="192">
        <v>252467606.64003998</v>
      </c>
      <c r="II34" s="192">
        <v>336580815.13294995</v>
      </c>
      <c r="IJ34" s="192">
        <v>337008154.91241986</v>
      </c>
      <c r="IK34" s="192">
        <v>354209738.82042986</v>
      </c>
      <c r="IL34" s="192">
        <v>362261840.22759992</v>
      </c>
      <c r="IM34" s="192">
        <v>365332052.09104985</v>
      </c>
      <c r="IN34" s="192">
        <v>455415178.87366998</v>
      </c>
      <c r="IO34" s="192">
        <v>456954177.33295989</v>
      </c>
      <c r="IP34" s="192">
        <v>473777675.94098985</v>
      </c>
      <c r="IQ34" s="192">
        <v>484198871.84490991</v>
      </c>
      <c r="IR34" s="192">
        <v>486625513.26545995</v>
      </c>
      <c r="IS34" s="192">
        <v>490691043.83510995</v>
      </c>
      <c r="IT34" s="192">
        <v>650736110.68074977</v>
      </c>
      <c r="IU34" s="192">
        <v>654581841.14147985</v>
      </c>
      <c r="IV34" s="192">
        <v>656167205.06711996</v>
      </c>
      <c r="IW34" s="192">
        <v>667824516.04139984</v>
      </c>
      <c r="IX34" s="192">
        <v>832644193.60444999</v>
      </c>
      <c r="IY34" s="192">
        <v>1407105087.3630993</v>
      </c>
      <c r="IZ34" s="192">
        <v>1748002413.0521502</v>
      </c>
      <c r="JA34" s="192">
        <v>1846215510</v>
      </c>
      <c r="JB34" s="192">
        <v>1893792813</v>
      </c>
      <c r="JC34" s="192">
        <v>2201186851</v>
      </c>
      <c r="JD34" s="192">
        <v>2413571405</v>
      </c>
      <c r="JE34" s="192">
        <v>2494592743</v>
      </c>
      <c r="JF34" s="192">
        <v>4675704372</v>
      </c>
      <c r="JG34" s="192">
        <v>25298274830.045841</v>
      </c>
      <c r="JH34" s="192">
        <v>90614880139.910217</v>
      </c>
      <c r="JI34" s="192">
        <v>125717804311.24182</v>
      </c>
      <c r="JJ34" s="192">
        <v>179547189690.99606</v>
      </c>
      <c r="JK34" s="192">
        <v>210978550406.14297</v>
      </c>
      <c r="JL34" s="192">
        <v>343633162072.85211</v>
      </c>
      <c r="JM34" s="192">
        <v>438398265840.34851</v>
      </c>
      <c r="JN34" s="192">
        <v>11845300434705.27</v>
      </c>
      <c r="JO34" s="192">
        <v>12118680141491.998</v>
      </c>
      <c r="JP34" s="192">
        <v>12279886669124.996</v>
      </c>
      <c r="JQ34" s="192">
        <v>23940849987336</v>
      </c>
      <c r="JR34" s="192">
        <v>92120309356125.969</v>
      </c>
      <c r="JS34" s="192">
        <v>457637520713544.75</v>
      </c>
      <c r="JT34" s="192">
        <v>509129598592867.88</v>
      </c>
      <c r="JU34" s="192">
        <v>510111731664430</v>
      </c>
      <c r="JV34" s="192">
        <v>789834857021402.13</v>
      </c>
      <c r="JW34" s="192">
        <v>907841565504863.25</v>
      </c>
      <c r="JX34" s="192"/>
      <c r="KR34" s="281"/>
      <c r="KW34" s="501"/>
      <c r="KX34" s="501"/>
    </row>
    <row r="35" spans="2:310" ht="22.5" customHeight="1" outlineLevel="1" x14ac:dyDescent="0.25">
      <c r="B35" s="151" t="s">
        <v>1236</v>
      </c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67"/>
      <c r="P35" s="167"/>
      <c r="Q35" s="167"/>
      <c r="R35" s="167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8"/>
      <c r="BS35" s="168"/>
      <c r="BT35" s="168"/>
      <c r="BU35" s="168"/>
      <c r="BV35" s="168"/>
      <c r="BW35" s="168"/>
      <c r="BX35" s="168"/>
      <c r="BY35" s="168"/>
      <c r="BZ35" s="168"/>
      <c r="CA35" s="168"/>
      <c r="CB35" s="168"/>
      <c r="CC35" s="168"/>
      <c r="CD35" s="168"/>
      <c r="CE35" s="168"/>
      <c r="CF35" s="168"/>
      <c r="CG35" s="168"/>
      <c r="CH35" s="168"/>
      <c r="CI35" s="168"/>
      <c r="CJ35" s="168"/>
      <c r="CK35" s="168"/>
      <c r="CL35" s="168"/>
      <c r="CM35" s="168"/>
      <c r="CN35" s="168"/>
      <c r="CO35" s="168"/>
      <c r="CP35" s="168"/>
      <c r="CQ35" s="168"/>
      <c r="CR35" s="168"/>
      <c r="CS35" s="168"/>
      <c r="CT35" s="168"/>
      <c r="CU35" s="168"/>
      <c r="CV35" s="168"/>
      <c r="CW35" s="168"/>
      <c r="CX35" s="168"/>
      <c r="CY35" s="168"/>
      <c r="CZ35" s="168"/>
      <c r="DA35" s="168"/>
      <c r="DB35" s="168"/>
      <c r="DC35" s="168"/>
      <c r="DD35" s="168"/>
      <c r="DE35" s="168"/>
      <c r="DF35" s="168"/>
      <c r="DG35" s="168"/>
      <c r="DH35" s="168"/>
      <c r="DI35" s="168"/>
      <c r="DJ35" s="168"/>
      <c r="DK35" s="168"/>
      <c r="DL35" s="168"/>
      <c r="DM35" s="168"/>
      <c r="DN35" s="168"/>
      <c r="DO35" s="168"/>
      <c r="DP35" s="168"/>
      <c r="DQ35" s="168"/>
      <c r="DR35" s="168"/>
      <c r="DS35" s="168"/>
      <c r="DT35" s="168"/>
      <c r="DU35" s="168"/>
      <c r="DV35" s="168"/>
      <c r="DW35" s="168"/>
      <c r="DX35" s="168"/>
      <c r="DY35" s="168"/>
      <c r="DZ35" s="168"/>
      <c r="EA35" s="168"/>
      <c r="EB35" s="168"/>
      <c r="EC35" s="168"/>
      <c r="ED35" s="168"/>
      <c r="EE35" s="192">
        <v>3978667676.9618402</v>
      </c>
      <c r="EF35" s="192">
        <v>3427804059.97474</v>
      </c>
      <c r="EG35" s="192">
        <v>6060312581.1174603</v>
      </c>
      <c r="EH35" s="192">
        <v>5191077454.3824701</v>
      </c>
      <c r="EI35" s="192">
        <v>3865801779.1149697</v>
      </c>
      <c r="EJ35" s="192">
        <v>4663293124.7953596</v>
      </c>
      <c r="EK35" s="192">
        <v>4383997396.4316206</v>
      </c>
      <c r="EL35" s="192">
        <v>4574305470.0370598</v>
      </c>
      <c r="EM35" s="192">
        <v>4422841106.5238504</v>
      </c>
      <c r="EN35" s="192">
        <v>4514405737.8135576</v>
      </c>
      <c r="EO35" s="192">
        <v>5327714651.6016998</v>
      </c>
      <c r="EP35" s="192">
        <v>5937832029.4185677</v>
      </c>
      <c r="EQ35" s="192">
        <v>4071598322.4900002</v>
      </c>
      <c r="ER35" s="192">
        <v>3773635292.77</v>
      </c>
      <c r="ES35" s="192">
        <v>7125073642.0999985</v>
      </c>
      <c r="ET35" s="192">
        <v>6895796534.7199993</v>
      </c>
      <c r="EU35" s="192">
        <v>4198105566.0999994</v>
      </c>
      <c r="EV35" s="192">
        <v>5148379090.1000004</v>
      </c>
      <c r="EW35" s="192">
        <v>5758012161.7400026</v>
      </c>
      <c r="EX35" s="192">
        <v>5538776494.4800053</v>
      </c>
      <c r="EY35" s="192">
        <v>6010385631.5599985</v>
      </c>
      <c r="EZ35" s="192">
        <v>6191831887.5999975</v>
      </c>
      <c r="FA35" s="192">
        <v>6129081239.54</v>
      </c>
      <c r="FB35" s="192">
        <v>6789059884.6599998</v>
      </c>
      <c r="FC35" s="192">
        <v>4932498166.0699997</v>
      </c>
      <c r="FD35" s="192">
        <v>4197798419.6599994</v>
      </c>
      <c r="FE35" s="192">
        <v>8740243806.7199993</v>
      </c>
      <c r="FF35" s="192">
        <v>7457768452.8499994</v>
      </c>
      <c r="FG35" s="192">
        <v>5624794743.210001</v>
      </c>
      <c r="FH35" s="192">
        <v>6602509192.0200005</v>
      </c>
      <c r="FI35" s="192">
        <v>7110325009.7699986</v>
      </c>
      <c r="FJ35" s="192">
        <v>7268462286.2199993</v>
      </c>
      <c r="FK35" s="192">
        <v>7460734915.8200006</v>
      </c>
      <c r="FL35" s="192">
        <v>6919082485.3700018</v>
      </c>
      <c r="FM35" s="192">
        <v>7719318394.9599991</v>
      </c>
      <c r="FN35" s="192">
        <v>8260933454.2399998</v>
      </c>
      <c r="FO35" s="192">
        <v>10531339558.778999</v>
      </c>
      <c r="FP35" s="192">
        <v>9434787015.3199997</v>
      </c>
      <c r="FQ35" s="192">
        <v>8855643518.9900017</v>
      </c>
      <c r="FR35" s="192">
        <v>8954978817.3500004</v>
      </c>
      <c r="FS35" s="192">
        <v>8702337341.9499989</v>
      </c>
      <c r="FT35" s="192">
        <v>8205670239.5300007</v>
      </c>
      <c r="FU35" s="192">
        <v>8441418273.3500004</v>
      </c>
      <c r="FV35" s="192">
        <v>7044673172.5</v>
      </c>
      <c r="FW35" s="192">
        <v>8848010332.0300007</v>
      </c>
      <c r="FX35" s="192">
        <v>11126555012.200001</v>
      </c>
      <c r="FY35" s="192">
        <v>6049470869.9899998</v>
      </c>
      <c r="FZ35" s="192">
        <v>6416404399.6799994</v>
      </c>
      <c r="GA35" s="192">
        <v>16063977338.980001</v>
      </c>
      <c r="GB35" s="192">
        <v>14074962053.610001</v>
      </c>
      <c r="GC35" s="192">
        <v>12332574689.33</v>
      </c>
      <c r="GD35" s="192">
        <v>13059836399.57</v>
      </c>
      <c r="GE35" s="192">
        <v>12443628307.049999</v>
      </c>
      <c r="GF35" s="192">
        <v>12022731283.870001</v>
      </c>
      <c r="GG35" s="192">
        <v>12457496315.360001</v>
      </c>
      <c r="GH35" s="192">
        <v>10016758571.039997</v>
      </c>
      <c r="GI35" s="192">
        <v>12533665974.389999</v>
      </c>
      <c r="GJ35" s="192">
        <v>14276659836.520002</v>
      </c>
      <c r="GK35" s="192">
        <v>8999294187.1900005</v>
      </c>
      <c r="GL35" s="192">
        <v>9160513677.3799992</v>
      </c>
      <c r="GM35" s="192">
        <v>20800856055.68</v>
      </c>
      <c r="GN35" s="192">
        <v>18153390139.259998</v>
      </c>
      <c r="GO35" s="192">
        <v>16973078979.4</v>
      </c>
      <c r="GP35" s="192">
        <v>16679456300.09</v>
      </c>
      <c r="GQ35" s="192">
        <v>16107892752.27</v>
      </c>
      <c r="GR35" s="192">
        <v>15394573590.460003</v>
      </c>
      <c r="GS35" s="192">
        <v>16239105679.150002</v>
      </c>
      <c r="GT35" s="192">
        <v>13305681449.51</v>
      </c>
      <c r="GU35" s="192">
        <v>15841548856.190002</v>
      </c>
      <c r="GV35" s="192">
        <v>19160959480.703003</v>
      </c>
      <c r="GW35" s="192">
        <v>11924696873.876894</v>
      </c>
      <c r="GX35" s="192">
        <v>20800856055.68</v>
      </c>
      <c r="GY35" s="192">
        <v>15339929411.130001</v>
      </c>
      <c r="GZ35" s="192">
        <v>15251286631.899998</v>
      </c>
      <c r="HA35" s="192">
        <v>27689397127.489998</v>
      </c>
      <c r="HB35" s="192">
        <v>19872857230.599998</v>
      </c>
      <c r="HC35" s="192">
        <v>19749745698.219997</v>
      </c>
      <c r="HD35" s="192">
        <v>22770647176.889999</v>
      </c>
      <c r="HE35" s="192">
        <v>22238287707.900002</v>
      </c>
      <c r="HF35" s="192">
        <v>24435507759.600002</v>
      </c>
      <c r="HG35" s="192">
        <v>24260311853.07</v>
      </c>
      <c r="HH35" s="192">
        <v>26385791032.189999</v>
      </c>
      <c r="HI35" s="192">
        <v>27996490543.830002</v>
      </c>
      <c r="HJ35" s="192">
        <v>31260503698.309975</v>
      </c>
      <c r="HK35" s="192">
        <v>23340077462.989998</v>
      </c>
      <c r="HL35" s="192">
        <v>21902820025.689655</v>
      </c>
      <c r="HM35" s="192">
        <v>43364729765.630005</v>
      </c>
      <c r="HN35" s="192">
        <v>32062759898.859993</v>
      </c>
      <c r="HO35" s="192">
        <v>26544155020.169994</v>
      </c>
      <c r="HP35" s="192">
        <v>36143148752.619995</v>
      </c>
      <c r="HQ35" s="192">
        <v>42210468392.709991</v>
      </c>
      <c r="HR35" s="192">
        <v>42983504273.910011</v>
      </c>
      <c r="HS35" s="192">
        <v>45489326840.779999</v>
      </c>
      <c r="HT35" s="192">
        <v>48506771476.23999</v>
      </c>
      <c r="HU35" s="192">
        <v>51526789534.229996</v>
      </c>
      <c r="HV35" s="192">
        <v>61550749691.129997</v>
      </c>
      <c r="HW35" s="192">
        <v>45148311058.889992</v>
      </c>
      <c r="HX35" s="192">
        <v>47563295922.099998</v>
      </c>
      <c r="HY35" s="192">
        <v>108193613648.03001</v>
      </c>
      <c r="HZ35" s="192">
        <v>77677278097.579987</v>
      </c>
      <c r="IA35" s="192">
        <v>72615001091.419998</v>
      </c>
      <c r="IB35" s="192">
        <v>87642325306.630005</v>
      </c>
      <c r="IC35" s="192">
        <v>95869211407.770004</v>
      </c>
      <c r="ID35" s="192">
        <v>104151353886.11002</v>
      </c>
      <c r="IE35" s="192">
        <v>113968103697.04004</v>
      </c>
      <c r="IF35" s="192">
        <v>119521092651.00999</v>
      </c>
      <c r="IG35" s="192">
        <v>137398768291.54004</v>
      </c>
      <c r="IH35" s="192">
        <v>159249312692.56998</v>
      </c>
      <c r="II35" s="192">
        <v>127793800431.39999</v>
      </c>
      <c r="IJ35" s="192">
        <v>127758072715.01003</v>
      </c>
      <c r="IK35" s="192">
        <v>311614533591.89996</v>
      </c>
      <c r="IL35" s="192">
        <v>197824363971.58002</v>
      </c>
      <c r="IM35" s="192">
        <v>201272218301.03995</v>
      </c>
      <c r="IN35" s="192">
        <v>263088609613.99997</v>
      </c>
      <c r="IO35" s="192">
        <v>266091227802.45999</v>
      </c>
      <c r="IP35" s="192">
        <v>328380474199.45001</v>
      </c>
      <c r="IQ35" s="192">
        <v>323159034761.02008</v>
      </c>
      <c r="IR35" s="192">
        <v>316164228263.91003</v>
      </c>
      <c r="IS35" s="192">
        <v>384607938247.82996</v>
      </c>
      <c r="IT35" s="192">
        <v>491298575086.33997</v>
      </c>
      <c r="IU35" s="192">
        <v>551975889185.14001</v>
      </c>
      <c r="IV35" s="192">
        <v>628444049216</v>
      </c>
      <c r="IW35" s="192">
        <v>1139077758156.5601</v>
      </c>
      <c r="IX35" s="192">
        <v>675350235426.40002</v>
      </c>
      <c r="IY35" s="192">
        <v>769330840948.18005</v>
      </c>
      <c r="IZ35" s="192">
        <v>1166625373409.1399</v>
      </c>
      <c r="JA35" s="192">
        <v>1219111284156.1599</v>
      </c>
      <c r="JB35" s="192">
        <v>1531208303079.5999</v>
      </c>
      <c r="JC35" s="192">
        <v>1984168340284</v>
      </c>
      <c r="JD35" s="192">
        <v>2275112628797.9297</v>
      </c>
      <c r="JE35" s="192">
        <v>3298857030501.5103</v>
      </c>
      <c r="JF35" s="192">
        <v>5359872717944.6699</v>
      </c>
      <c r="JG35" s="192">
        <v>6881863660681.1602</v>
      </c>
      <c r="JH35" s="192">
        <v>13165747702828.498</v>
      </c>
      <c r="JI35" s="192">
        <v>24956112811958.922</v>
      </c>
      <c r="JJ35" s="192">
        <v>31834000000000</v>
      </c>
      <c r="JK35" s="192">
        <v>61057275824531.422</v>
      </c>
      <c r="JL35" s="192">
        <v>114456000000000</v>
      </c>
      <c r="JM35" s="192">
        <v>157634000000000</v>
      </c>
      <c r="JN35" s="192">
        <f>4.337*10^9*10^5</f>
        <v>433700000000000</v>
      </c>
      <c r="JO35" s="230">
        <f>JN35*(1+JO6/100)</f>
        <v>987534900000000</v>
      </c>
      <c r="JP35" s="192">
        <f>25.742*10^9*10^5</f>
        <v>2574200000000000</v>
      </c>
      <c r="JQ35" s="192">
        <v>4518000000000000</v>
      </c>
      <c r="JR35" s="192">
        <v>9016444569500000</v>
      </c>
      <c r="JS35" s="192">
        <v>1.95233220902E+16</v>
      </c>
      <c r="JT35" s="192">
        <v>4.86462E+16</v>
      </c>
      <c r="JU35" s="192">
        <v>4.29031903E+16</v>
      </c>
      <c r="JV35" s="192">
        <v>7.52777E+16</v>
      </c>
      <c r="JW35" s="192">
        <v>1.17387197143E+17</v>
      </c>
      <c r="JX35" s="192">
        <v>1.354E+17</v>
      </c>
      <c r="JY35" s="192">
        <v>1.644213E+17</v>
      </c>
      <c r="JZ35" s="192">
        <v>2.237410904668E+17</v>
      </c>
      <c r="KA35" s="192">
        <f>3469*10^14</f>
        <v>3.469E+17</v>
      </c>
      <c r="KB35" s="192">
        <f>5655*10^14</f>
        <v>5.655E+17</v>
      </c>
      <c r="KC35" s="192">
        <f>5207307*10^11</f>
        <v>5.207307E+17</v>
      </c>
      <c r="KD35" s="192">
        <f>7220102*10^11</f>
        <v>7.220102E+17</v>
      </c>
      <c r="KE35" s="182">
        <v>9.3385021350569997E+17</v>
      </c>
      <c r="KF35" s="182">
        <v>1.1178347E+18</v>
      </c>
      <c r="KG35" s="182">
        <v>1.2332142932471501E+18</v>
      </c>
      <c r="KH35" s="182">
        <v>6.1660714662357504E+17</v>
      </c>
      <c r="KI35" s="182">
        <f>(14446294)*(10^11)</f>
        <v>1.4446294E+18</v>
      </c>
      <c r="KJ35" s="182">
        <f>23219897*(10^11)</f>
        <v>2.3219897E+18</v>
      </c>
      <c r="KK35" s="182">
        <f>30774952*(10^11)</f>
        <v>3.0774952E+18</v>
      </c>
      <c r="KL35" s="182">
        <f>40688350*(10^11)</f>
        <v>4.068835E+18</v>
      </c>
      <c r="KM35" s="182">
        <f>4041791706987*10^6</f>
        <v>4.0417917069869998E+18</v>
      </c>
      <c r="KN35" s="182">
        <f>61565568*10^11</f>
        <v>6.1565568E+18</v>
      </c>
      <c r="KO35" s="182">
        <f>89260528*10^11</f>
        <v>8.9260528E+18</v>
      </c>
      <c r="KP35" s="182">
        <f>166463596377804*10^5</f>
        <v>1.66463596377804E+19</v>
      </c>
      <c r="KQ35" s="182">
        <f>196978819857208*10^5</f>
        <v>1.9697881985720799E+19</v>
      </c>
      <c r="KR35" s="182">
        <v>2.60584127642298E+19</v>
      </c>
      <c r="KS35" s="182">
        <v>3.9666011835449696E+19</v>
      </c>
      <c r="KT35" s="182">
        <v>3.4971435217768002E+19</v>
      </c>
      <c r="KU35" s="182">
        <v>4.8420645880642298E+19</v>
      </c>
      <c r="KV35" s="182">
        <f>586201226182202*10^5</f>
        <v>5.86201226182202E+19</v>
      </c>
      <c r="KW35" s="182">
        <f>657616576993634*10^5</f>
        <v>6.5761657699363398E+19</v>
      </c>
      <c r="KX35" s="182">
        <f>781895982935377*10^5</f>
        <v>7.8189598293537702E+19</v>
      </c>
    </row>
    <row r="36" spans="2:310" outlineLevel="1" x14ac:dyDescent="0.25">
      <c r="B36" s="151" t="s">
        <v>1230</v>
      </c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  <c r="AE36" s="151"/>
      <c r="AF36" s="151"/>
      <c r="AG36" s="151"/>
      <c r="AH36" s="151"/>
      <c r="AI36" s="151"/>
      <c r="AJ36" s="151"/>
      <c r="AK36" s="151"/>
      <c r="AL36" s="151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51"/>
      <c r="BJ36" s="151"/>
      <c r="BK36" s="151"/>
      <c r="BL36" s="151"/>
      <c r="BM36" s="151"/>
      <c r="BN36" s="151"/>
      <c r="BO36" s="151"/>
      <c r="BP36" s="151"/>
      <c r="BQ36" s="151"/>
      <c r="BR36" s="152"/>
      <c r="BS36" s="152"/>
      <c r="BT36" s="152"/>
      <c r="BU36" s="152"/>
      <c r="BV36" s="152"/>
      <c r="BW36" s="152"/>
      <c r="BX36" s="152"/>
      <c r="BY36" s="152"/>
      <c r="BZ36" s="152"/>
      <c r="CA36" s="152"/>
      <c r="CB36" s="152"/>
      <c r="CC36" s="152"/>
      <c r="CD36" s="152"/>
      <c r="CE36" s="152"/>
      <c r="CF36" s="152"/>
      <c r="CG36" s="152"/>
      <c r="CH36" s="152"/>
      <c r="CI36" s="152"/>
      <c r="CJ36" s="152"/>
      <c r="CK36" s="152"/>
      <c r="CL36" s="152"/>
      <c r="CM36" s="152"/>
      <c r="CN36" s="152"/>
      <c r="CO36" s="152"/>
      <c r="CP36" s="152"/>
      <c r="CQ36" s="152"/>
      <c r="CR36" s="152"/>
      <c r="CS36" s="152"/>
      <c r="CT36" s="152"/>
      <c r="CU36" s="152"/>
      <c r="CV36" s="152"/>
      <c r="CW36" s="152"/>
      <c r="CX36" s="152"/>
      <c r="CY36" s="152"/>
      <c r="CZ36" s="152"/>
      <c r="DA36" s="152"/>
      <c r="DB36" s="152"/>
      <c r="DC36" s="152"/>
      <c r="DD36" s="152"/>
      <c r="DE36" s="152"/>
      <c r="DF36" s="152"/>
      <c r="DG36" s="152"/>
      <c r="DH36" s="152"/>
      <c r="DI36" s="152"/>
      <c r="DJ36" s="152"/>
      <c r="DK36" s="152"/>
      <c r="DL36" s="152"/>
      <c r="DM36" s="152"/>
      <c r="DN36" s="152"/>
      <c r="DO36" s="152"/>
      <c r="DP36" s="152"/>
      <c r="DQ36" s="152"/>
      <c r="DR36" s="152"/>
      <c r="DS36" s="152"/>
      <c r="DT36" s="152"/>
      <c r="DU36" s="152"/>
      <c r="DV36" s="152"/>
      <c r="DW36" s="152"/>
      <c r="DX36" s="152"/>
      <c r="DY36" s="152"/>
      <c r="DZ36" s="152"/>
      <c r="EA36" s="152"/>
      <c r="EB36" s="152"/>
      <c r="EC36" s="152"/>
      <c r="ED36" s="152"/>
      <c r="EE36" s="152">
        <f t="shared" ref="EE36:EF36" si="451">MAX((EE22-ED22)*1000,0)</f>
        <v>0</v>
      </c>
      <c r="EF36" s="166">
        <f t="shared" si="451"/>
        <v>406243671.67754471</v>
      </c>
      <c r="EG36" s="166">
        <f t="shared" ref="EG36" si="452">MAX((EG22-EF22)*1000,0)</f>
        <v>873016201.739043</v>
      </c>
      <c r="EH36" s="166">
        <f t="shared" ref="EH36" si="453">MAX((EH22-EG22)*1000,0)</f>
        <v>0</v>
      </c>
      <c r="EI36" s="166">
        <f t="shared" ref="EI36" si="454">MAX((EI22-EH22)*1000,0)</f>
        <v>847372834.5886097</v>
      </c>
      <c r="EJ36" s="166">
        <f t="shared" ref="EJ36" si="455">MAX((EJ22-EI22)*1000,0)</f>
        <v>1925543471.8234465</v>
      </c>
      <c r="EK36" s="166">
        <f t="shared" ref="EK36" si="456">MAX((EK22-EJ22)*1000,0)</f>
        <v>4271061568.069458</v>
      </c>
      <c r="EL36" s="166">
        <f t="shared" ref="EL36" si="457">MAX((EL22-EK22)*1000,0)</f>
        <v>353964031.56876564</v>
      </c>
      <c r="EM36" s="166">
        <f t="shared" ref="EM36" si="458">MAX((EM22-EL22)*1000,0)</f>
        <v>3091451980.0608082</v>
      </c>
      <c r="EN36" s="166">
        <f t="shared" ref="EN36" si="459">MAX((EN22-EM22)*1000,0)</f>
        <v>2706850964.1539154</v>
      </c>
      <c r="EO36" s="166">
        <f t="shared" ref="EO36" si="460">MAX((EO22-EN22)*1000,0)</f>
        <v>5454310925.3150597</v>
      </c>
      <c r="EP36" s="166">
        <f t="shared" ref="EP36" si="461">MAX((EP22-EO22)*1000,0)</f>
        <v>2769171053.2406049</v>
      </c>
      <c r="EQ36" s="166">
        <f t="shared" ref="EQ36" si="462">MAX((EQ22-EP22)*1000,0)</f>
        <v>4953459243.6537743</v>
      </c>
      <c r="ER36" s="166">
        <f t="shared" ref="ER36" si="463">MAX((ER22-EQ22)*1000,0)</f>
        <v>0</v>
      </c>
      <c r="ES36" s="166">
        <f t="shared" ref="ES36" si="464">MAX((ES22-ER22)*1000,0)</f>
        <v>416495166.41001403</v>
      </c>
      <c r="ET36" s="166">
        <f t="shared" ref="ET36" si="465">MAX((ET22-ES22)*1000,0)</f>
        <v>2024189920.1400132</v>
      </c>
      <c r="EU36" s="166">
        <f t="shared" ref="EU36" si="466">MAX((EU22-ET22)*1000,0)</f>
        <v>0</v>
      </c>
      <c r="EV36" s="166">
        <f t="shared" ref="EV36" si="467">MAX((EV22-EU22)*1000,0)</f>
        <v>391443489.78999257</v>
      </c>
      <c r="EW36" s="166">
        <f t="shared" ref="EW36" si="468">MAX((EW22-EV22)*1000,0)</f>
        <v>4726947084.039979</v>
      </c>
      <c r="EX36" s="166">
        <f t="shared" ref="EX36" si="469">MAX((EX22-EW22)*1000,0)</f>
        <v>0</v>
      </c>
      <c r="EY36" s="166">
        <f t="shared" ref="EY36" si="470">MAX((EY22-EX22)*1000,0)</f>
        <v>0</v>
      </c>
      <c r="EZ36" s="166">
        <f t="shared" ref="EZ36" si="471">MAX((EZ22-EY22)*1000,0)</f>
        <v>3203138510.98001</v>
      </c>
      <c r="FA36" s="166">
        <f t="shared" ref="FA36" si="472">MAX((FA22-EZ22)*1000,0)</f>
        <v>7568974796.839982</v>
      </c>
      <c r="FB36" s="166">
        <f t="shared" ref="FB36" si="473">MAX((FB22-FA22)*1000,0)</f>
        <v>3963634671.4400053</v>
      </c>
      <c r="FC36" s="166">
        <f t="shared" ref="FC36" si="474">MAX((FC22-FB22)*1000,0)</f>
        <v>0</v>
      </c>
      <c r="FD36" s="166">
        <f t="shared" ref="FD36" si="475">MAX((FD22-FC22)*1000,0)</f>
        <v>280381300.76998472</v>
      </c>
      <c r="FE36" s="166">
        <f t="shared" ref="FE36" si="476">MAX((FE22-FD22)*1000,0)</f>
        <v>0</v>
      </c>
      <c r="FF36" s="166">
        <f t="shared" ref="FF36" si="477">MAX((FF22-FE22)*1000,0)</f>
        <v>970469544.18997467</v>
      </c>
      <c r="FG36" s="166">
        <f t="shared" ref="FG36" si="478">MAX((FG22-FF22)*1000,0)</f>
        <v>0</v>
      </c>
      <c r="FH36" s="166">
        <f t="shared" ref="FH36" si="479">MAX((FH22-FG22)*1000,0)</f>
        <v>5485957467.5699768</v>
      </c>
      <c r="FI36" s="166">
        <f t="shared" ref="FI36" si="480">MAX((FI22-FH22)*1000,0)</f>
        <v>0</v>
      </c>
      <c r="FJ36" s="166">
        <f t="shared" ref="FJ36" si="481">MAX((FJ22-FI22)*1000,0)</f>
        <v>3773806397.7299781</v>
      </c>
      <c r="FK36" s="166">
        <f t="shared" ref="FK36" si="482">MAX((FK22-FJ22)*1000,0)</f>
        <v>952703689.39003348</v>
      </c>
      <c r="FL36" s="166">
        <f t="shared" ref="FL36" si="483">MAX((FL22-FK22)*1000,0)</f>
        <v>0</v>
      </c>
      <c r="FM36" s="166">
        <f t="shared" ref="FM36" si="484">MAX((FM22-FL22)*1000,0)</f>
        <v>3801607097.4900274</v>
      </c>
      <c r="FN36" s="166">
        <f t="shared" ref="FN36" si="485">MAX((FN22-FM22)*1000,0)</f>
        <v>9664071031.4999523</v>
      </c>
      <c r="FO36" s="166">
        <f t="shared" ref="FO36" si="486">MAX((FO22-FN22)*1000,0)</f>
        <v>3260904067.7100272</v>
      </c>
      <c r="FP36" s="166">
        <f t="shared" ref="FP36" si="487">MAX((FP22-FO22)*1000,0)</f>
        <v>0</v>
      </c>
      <c r="FQ36" s="166">
        <f t="shared" ref="FQ36" si="488">MAX((FQ22-FP22)*1000,0)</f>
        <v>0</v>
      </c>
      <c r="FR36" s="166">
        <f t="shared" ref="FR36" si="489">MAX((FR22-FQ22)*1000,0)</f>
        <v>0</v>
      </c>
      <c r="FS36" s="166">
        <f t="shared" ref="FS36" si="490">MAX((FS22-FR22)*1000,0)</f>
        <v>1257677387.2000127</v>
      </c>
      <c r="FT36" s="166">
        <f t="shared" ref="FT36" si="491">MAX((FT22-FS22)*1000,0)</f>
        <v>2519099708.4599881</v>
      </c>
      <c r="FU36" s="166">
        <f t="shared" ref="FU36" si="492">MAX((FU22-FT22)*1000,0)</f>
        <v>3682135342.3599901</v>
      </c>
      <c r="FV36" s="166">
        <f t="shared" ref="FV36" si="493">MAX((FV22-FU22)*1000,0)</f>
        <v>0</v>
      </c>
      <c r="FW36" s="166">
        <f t="shared" ref="FW36" si="494">MAX((FW22-FV22)*1000,0)</f>
        <v>3504159933.5999637</v>
      </c>
      <c r="FX36" s="166">
        <f t="shared" ref="FX36" si="495">MAX((FX22-FW22)*1000,0)</f>
        <v>0</v>
      </c>
      <c r="FY36" s="166">
        <f t="shared" ref="FY36" si="496">MAX((FY22-FX22)*1000,0)</f>
        <v>10601967339.629993</v>
      </c>
      <c r="FZ36" s="166">
        <f t="shared" ref="FZ36" si="497">MAX((FZ22-FY22)*1000,0)</f>
        <v>14464743109.430016</v>
      </c>
      <c r="GA36" s="166">
        <f t="shared" ref="GA36" si="498">MAX((GA22-FZ22)*1000,0)</f>
        <v>2762286219.7500019</v>
      </c>
      <c r="GB36" s="166">
        <f t="shared" ref="GB36" si="499">MAX((GB22-GA22)*1000,0)</f>
        <v>0</v>
      </c>
      <c r="GC36" s="166">
        <f t="shared" ref="GC36" si="500">MAX((GC22-GB22)*1000,0)</f>
        <v>3090673616.5299711</v>
      </c>
      <c r="GD36" s="166">
        <f t="shared" ref="GD36" si="501">MAX((GD22-GC22)*1000,0)</f>
        <v>0</v>
      </c>
      <c r="GE36" s="166">
        <f t="shared" ref="GE36" si="502">MAX((GE22-GD22)*1000,0)</f>
        <v>7163111788.7900324</v>
      </c>
      <c r="GF36" s="166">
        <f t="shared" ref="GF36" si="503">MAX((GF22-GE22)*1000,0)</f>
        <v>0</v>
      </c>
      <c r="GG36" s="166">
        <f t="shared" ref="GG36" si="504">MAX((GG22-GF22)*1000,0)</f>
        <v>3481885784.4499946</v>
      </c>
      <c r="GH36" s="166">
        <f t="shared" ref="GH36" si="505">MAX((GH22-GG22)*1000,0)</f>
        <v>0</v>
      </c>
      <c r="GI36" s="166">
        <f t="shared" ref="GI36" si="506">MAX((GI22-GH22)*1000,0)</f>
        <v>7726139572.5199881</v>
      </c>
      <c r="GJ36" s="166">
        <f t="shared" ref="GJ36" si="507">MAX((GJ22-GI22)*1000,0)</f>
        <v>0</v>
      </c>
      <c r="GK36" s="166">
        <f t="shared" ref="GK36" si="508">MAX((GK22-GJ22)*1000,0)</f>
        <v>40724170405.650017</v>
      </c>
      <c r="GL36" s="166">
        <f t="shared" ref="GL36" si="509">MAX((GL22-GK22)*1000,0)</f>
        <v>7342522092.410058</v>
      </c>
      <c r="GM36" s="166">
        <f t="shared" ref="GM36" si="510">MAX((GM22-GL22)*1000,0)</f>
        <v>3539526776.0600147</v>
      </c>
      <c r="GN36" s="166">
        <f t="shared" ref="GN36" si="511">MAX((GN22-GM22)*1000,0)</f>
        <v>0</v>
      </c>
      <c r="GO36" s="166">
        <f t="shared" ref="GO36" si="512">MAX((GO22-GN22)*1000,0)</f>
        <v>0</v>
      </c>
      <c r="GP36" s="166">
        <f t="shared" ref="GP36" si="513">MAX((GP22-GO22)*1000,0)</f>
        <v>0</v>
      </c>
      <c r="GQ36" s="166">
        <f t="shared" ref="GQ36" si="514">MAX((GQ22-GP22)*1000,0)</f>
        <v>0</v>
      </c>
      <c r="GR36" s="166">
        <f t="shared" ref="GR36" si="515">MAX((GR22-GQ22)*1000,0)</f>
        <v>2311996334.9600134</v>
      </c>
      <c r="GS36" s="166">
        <f t="shared" ref="GS36" si="516">MAX((GS22-GR22)*1000,0)</f>
        <v>17274224549.950005</v>
      </c>
      <c r="GT36" s="166">
        <f t="shared" ref="GT36" si="517">MAX((GT22-GS22)*1000,0)</f>
        <v>6135111690.8599739</v>
      </c>
      <c r="GU36" s="166">
        <f t="shared" ref="GU36" si="518">MAX((GU22-GT22)*1000,0)</f>
        <v>6699547443.7299967</v>
      </c>
      <c r="GV36" s="166">
        <f t="shared" ref="GV36" si="519">MAX((GV22-GU22)*1000,0)</f>
        <v>7652898673.6400127</v>
      </c>
      <c r="GW36" s="166">
        <f t="shared" ref="GW36" si="520">MAX((GW22-GV22)*1000,0)</f>
        <v>56529894275.279968</v>
      </c>
      <c r="GX36" s="166">
        <f t="shared" ref="GX36" si="521">MAX((GX22-GW22)*1000,0)</f>
        <v>21616485690.710098</v>
      </c>
      <c r="GY36" s="166">
        <f t="shared" ref="GY36" si="522">MAX((GY22-GX22)*1000,0)</f>
        <v>6424498280.0299826</v>
      </c>
      <c r="GZ36" s="166">
        <f t="shared" ref="GZ36" si="523">MAX((GZ22-GY22)*1000,0)</f>
        <v>0</v>
      </c>
      <c r="HA36" s="166">
        <f t="shared" ref="HA36" si="524">MAX((HA22-GZ22)*1000,0)</f>
        <v>0</v>
      </c>
      <c r="HB36" s="166">
        <f t="shared" ref="HB36" si="525">MAX((HB22-HA22)*1000,0)</f>
        <v>0</v>
      </c>
      <c r="HC36" s="166">
        <f t="shared" ref="HC36" si="526">MAX((HC22-HB22)*1000,0)</f>
        <v>0</v>
      </c>
      <c r="HD36" s="166">
        <f t="shared" ref="HD36" si="527">MAX((HD22-HC22)*1000,0)</f>
        <v>9799458610.8499756</v>
      </c>
      <c r="HE36" s="166">
        <f t="shared" ref="HE36" si="528">MAX((HE22-HD22)*1000,0)</f>
        <v>21258342073.35004</v>
      </c>
      <c r="HF36" s="166">
        <f t="shared" ref="HF36" si="529">MAX((HF22-HE22)*1000,0)</f>
        <v>9007730222.4000092</v>
      </c>
      <c r="HG36" s="166">
        <f t="shared" ref="HG36" si="530">MAX((HG22-HF22)*1000,0)</f>
        <v>6961776851.8599873</v>
      </c>
      <c r="HH36" s="166">
        <f t="shared" ref="HH36" si="531">MAX((HH22-HG22)*1000,0)</f>
        <v>0</v>
      </c>
      <c r="HI36" s="166">
        <f t="shared" ref="HI36" si="532">MAX((HI22-HH22)*1000,0)</f>
        <v>106273912550.0201</v>
      </c>
      <c r="HJ36" s="166">
        <f t="shared" ref="HJ36" si="533">MAX((HJ22-HI22)*1000,0)</f>
        <v>46972590596.329987</v>
      </c>
      <c r="HK36" s="166">
        <f t="shared" ref="HK36" si="534">MAX((HK22-HJ22)*1000,0)</f>
        <v>41131111023.369911</v>
      </c>
      <c r="HL36" s="166">
        <f t="shared" ref="HL36" si="535">MAX((HL22-HK22)*1000,0)</f>
        <v>0</v>
      </c>
      <c r="HM36" s="166">
        <f t="shared" ref="HM36" si="536">MAX((HM22-HL22)*1000,0)</f>
        <v>5797959121.0400467</v>
      </c>
      <c r="HN36" s="166">
        <f t="shared" ref="HN36" si="537">MAX((HN22-HM22)*1000,0)</f>
        <v>0</v>
      </c>
      <c r="HO36" s="166">
        <f t="shared" ref="HO36" si="538">MAX((HO22-HN22)*1000,0)</f>
        <v>23634482027.620018</v>
      </c>
      <c r="HP36" s="166">
        <f t="shared" ref="HP36" si="539">MAX((HP22-HO22)*1000,0)</f>
        <v>27720946484.809814</v>
      </c>
      <c r="HQ36" s="166">
        <f t="shared" ref="HQ36" si="540">MAX((HQ22-HP22)*1000,0)</f>
        <v>26200349421.000122</v>
      </c>
      <c r="HR36" s="166">
        <f t="shared" ref="HR36" si="541">MAX((HR22-HQ22)*1000,0)</f>
        <v>1374130859.1399193</v>
      </c>
      <c r="HS36" s="166">
        <f t="shared" ref="HS36" si="542">MAX((HS22-HR22)*1000,0)</f>
        <v>0</v>
      </c>
      <c r="HT36" s="166">
        <f t="shared" ref="HT36" si="543">MAX((HT22-HS22)*1000,0)</f>
        <v>10677909013.870121</v>
      </c>
      <c r="HU36" s="166">
        <f t="shared" ref="HU36" si="544">MAX((HU22-HT22)*1000,0)</f>
        <v>153075448312.6098</v>
      </c>
      <c r="HV36" s="166">
        <f t="shared" ref="HV36" si="545">MAX((HV22-HU22)*1000,0)</f>
        <v>52613116870.870117</v>
      </c>
      <c r="HW36" s="166">
        <f t="shared" ref="HW36" si="546">MAX((HW22-HV22)*1000,0)</f>
        <v>47966455497.879745</v>
      </c>
      <c r="HX36" s="166">
        <f t="shared" ref="HX36" si="547">MAX((HX22-HW22)*1000,0)</f>
        <v>58351381691.680077</v>
      </c>
      <c r="HY36" s="166">
        <f t="shared" ref="HY36" si="548">MAX((HY22-HX22)*1000,0)</f>
        <v>4141582984.1799736</v>
      </c>
      <c r="HZ36" s="166">
        <f t="shared" ref="HZ36" si="549">MAX((HZ22-HY22)*1000,0)</f>
        <v>18958930183.200241</v>
      </c>
      <c r="IA36" s="166">
        <f t="shared" ref="IA36" si="550">MAX((IA22-HZ22)*1000,0)</f>
        <v>51543632846.889854</v>
      </c>
      <c r="IB36" s="166">
        <f t="shared" ref="IB36" si="551">MAX((IB22-IA22)*1000,0)</f>
        <v>110801763386.44016</v>
      </c>
      <c r="IC36" s="166">
        <f t="shared" ref="IC36" si="552">MAX((IC22-IB22)*1000,0)</f>
        <v>14576419814.769745</v>
      </c>
      <c r="ID36" s="166">
        <f t="shared" ref="ID36" si="553">MAX((ID22-IC22)*1000,0)</f>
        <v>0</v>
      </c>
      <c r="IE36" s="166">
        <f t="shared" ref="IE36" si="554">MAX((IE22-ID22)*1000,0)</f>
        <v>36605974545.910118</v>
      </c>
      <c r="IF36" s="166">
        <f t="shared" ref="IF36" si="555">MAX((IF22-IE22)*1000,0)</f>
        <v>122270010997.17999</v>
      </c>
      <c r="IG36" s="166">
        <f t="shared" ref="IG36" si="556">MAX((IG22-IF22)*1000,0)</f>
        <v>315172497641.32025</v>
      </c>
      <c r="IH36" s="166">
        <f t="shared" ref="IH36" si="557">MAX((IH22-IG22)*1000,0)</f>
        <v>84466802371.080154</v>
      </c>
      <c r="II36" s="166">
        <f t="shared" ref="II36" si="558">MAX((II22-IH22)*1000,0)</f>
        <v>43884489180.019615</v>
      </c>
      <c r="IJ36" s="166">
        <f t="shared" ref="IJ36" si="559">MAX((IJ22-II22)*1000,0)</f>
        <v>62837084191.199539</v>
      </c>
      <c r="IK36" s="166">
        <f t="shared" ref="IK36" si="560">MAX((IK22-IJ22)*1000,0)</f>
        <v>41624352330.540176</v>
      </c>
      <c r="IL36" s="166">
        <f t="shared" ref="IL36" si="561">MAX((IL22-IK22)*1000,0)</f>
        <v>0</v>
      </c>
      <c r="IM36" s="166">
        <f t="shared" ref="IM36" si="562">MAX((IM22-IL22)*1000,0)</f>
        <v>200686516323.72116</v>
      </c>
      <c r="IN36" s="166">
        <f t="shared" ref="IN36" si="563">MAX((IN22-IM22)*1000,0)</f>
        <v>144054667606.95959</v>
      </c>
      <c r="IO36" s="166">
        <f t="shared" ref="IO36" si="564">MAX((IO22-IN22)*1000,0)</f>
        <v>176188209419.23953</v>
      </c>
      <c r="IP36" s="166">
        <f t="shared" ref="IP36" si="565">MAX((IP22-IO22)*1000,0)</f>
        <v>176956879568.41992</v>
      </c>
      <c r="IQ36" s="166">
        <f t="shared" ref="IQ36" si="566">MAX((IQ22-IP22)*1000,0)</f>
        <v>353664635979.54034</v>
      </c>
      <c r="IR36" s="166">
        <f t="shared" ref="IR36" si="567">MAX((IR22-IQ22)*1000,0)</f>
        <v>488766266057.47986</v>
      </c>
      <c r="IS36" s="166">
        <f t="shared" ref="IS36" si="568">MAX((IS22-IR22)*1000,0)</f>
        <v>1357112063683.3201</v>
      </c>
      <c r="IT36" s="166">
        <f t="shared" ref="IT36" si="569">MAX((IT22-IS22)*1000,0)</f>
        <v>749328947061.05994</v>
      </c>
      <c r="IU36" s="166">
        <f t="shared" ref="IU36" si="570">MAX((IU22-IT22)*1000,0)</f>
        <v>887771541972.76978</v>
      </c>
      <c r="IV36" s="166">
        <f t="shared" ref="IV36" si="571">MAX((IV22-IU22)*1000,0)</f>
        <v>598243488580.14111</v>
      </c>
      <c r="IW36" s="166">
        <f t="shared" ref="IW36" si="572">MAX((IW22-IV22)*1000,0)</f>
        <v>411880189069.64014</v>
      </c>
      <c r="IX36" s="166">
        <f t="shared" ref="IX36" si="573">MAX((IX22-IW22)*1000,0)</f>
        <v>1042595914592.949</v>
      </c>
      <c r="IY36" s="166">
        <f t="shared" ref="IY36" si="574">MAX((IY22-IX22)*1000,0)</f>
        <v>1894991386220.0432</v>
      </c>
      <c r="IZ36" s="166">
        <f t="shared" ref="IZ36" si="575">MAX((IZ22-IY22)*1000,0)</f>
        <v>2239219602652.5</v>
      </c>
      <c r="JA36" s="166">
        <f t="shared" ref="JA36" si="576">MAX((JA22-IZ22)*1000,0)</f>
        <v>4781874344030.4756</v>
      </c>
      <c r="JB36" s="166">
        <f t="shared" ref="JB36" si="577">MAX((JB22-JA22)*1000,0)</f>
        <v>1175640907600.0022</v>
      </c>
      <c r="JC36" s="166">
        <f t="shared" ref="JC36" si="578">MAX((JC22-JB22)*1000,0)</f>
        <v>5655865268183.3916</v>
      </c>
      <c r="JD36" s="166">
        <f t="shared" ref="JD36" si="579">MAX((JD22-JC22)*1000,0)</f>
        <v>8400386790819.5918</v>
      </c>
      <c r="JE36" s="166">
        <f t="shared" ref="JE36" si="580">MAX((JE22-JD22)*1000,0)</f>
        <v>34475873574406.371</v>
      </c>
      <c r="JF36" s="166">
        <f t="shared" ref="JF36" si="581">MAX((JF22-JE22)*1000,0)</f>
        <v>31881292706193.879</v>
      </c>
      <c r="JG36" s="166">
        <f t="shared" ref="JG36" si="582">MAX((JG22-JF22)*1000,0)</f>
        <v>36174902107836.758</v>
      </c>
      <c r="JH36" s="166">
        <f t="shared" ref="JH36" si="583">MAX((JH22-JG22)*1000,0)</f>
        <v>59564986624872.805</v>
      </c>
      <c r="JI36" s="166">
        <f t="shared" ref="JI36" si="584">MAX((JI22-JH22)*1000,0)</f>
        <v>95603369482803.406</v>
      </c>
      <c r="JJ36" s="166">
        <f t="shared" ref="JJ36" si="585">MAX((JJ22-JI22)*1000,0)</f>
        <v>159773255604323.78</v>
      </c>
      <c r="JK36" s="166">
        <f t="shared" ref="JK36" si="586">MAX((JK22-JJ22)*1000,0)</f>
        <v>279168094177442.63</v>
      </c>
      <c r="JL36" s="166">
        <f t="shared" ref="JL36" si="587">MAX((JL22-JK22)*1000,0)</f>
        <v>265826457071955.56</v>
      </c>
      <c r="JM36" s="166">
        <f t="shared" ref="JM36" si="588">MAX((JM22-JL22)*1000,0)</f>
        <v>988695342211743.88</v>
      </c>
      <c r="JN36" s="166">
        <f t="shared" ref="JN36" si="589">MAX((JN22-JM22)*1000,0)</f>
        <v>1611309119336858</v>
      </c>
      <c r="JO36" s="166">
        <f t="shared" ref="JO36" si="590">MAX((JO22-JN22)*1000,0)</f>
        <v>3977939925650000</v>
      </c>
      <c r="JP36" s="166">
        <f t="shared" ref="JP36:JT36" si="591">MAX((JP22-JO22)*1000,0)</f>
        <v>4554966557653000</v>
      </c>
      <c r="JQ36" s="166">
        <f t="shared" si="591"/>
        <v>8657142716034000</v>
      </c>
      <c r="JR36" s="166">
        <f t="shared" si="591"/>
        <v>2.2747394938085E+16</v>
      </c>
      <c r="JS36" s="166">
        <f t="shared" si="591"/>
        <v>6.1443627671039E+16</v>
      </c>
      <c r="JT36" s="166">
        <f t="shared" si="591"/>
        <v>1.00596709869468E+17</v>
      </c>
      <c r="JU36" s="166">
        <f t="shared" ref="JU36" si="592">MAX((JU22-JT22)*1000,0)</f>
        <v>1.1147005962330906E+17</v>
      </c>
      <c r="JV36" s="166">
        <f t="shared" ref="JV36" si="593">MAX((JV22-JU22)*1000,0)</f>
        <v>1.2334886314132994E+17</v>
      </c>
      <c r="JW36" s="166">
        <f t="shared" ref="JW36" si="594">MAX((JW22-JV22)*1000,0)</f>
        <v>9.604417672907512E+16</v>
      </c>
      <c r="JX36" s="166">
        <f t="shared" ref="JX36" si="595">MAX((JX22-JW22)*1000,0)</f>
        <v>1.2467804308193688E+17</v>
      </c>
      <c r="JY36" s="166">
        <f t="shared" ref="JY36" si="596">MAX((JY22-JX22)*1000,0)</f>
        <v>2.0884711399592413E+17</v>
      </c>
      <c r="JZ36" s="166">
        <f t="shared" ref="JZ36" si="597">MAX((JZ22-JY22)*1000,0)</f>
        <v>1.9605147361629587E+17</v>
      </c>
      <c r="KA36" s="166">
        <f t="shared" ref="KA36" si="598">MAX((KA22-JZ22)*1000,0)</f>
        <v>1.7378084161984998E+17</v>
      </c>
      <c r="KB36" s="166">
        <f t="shared" ref="KB36" si="599">MAX((KB22-KA22)*1000,0)</f>
        <v>5.2670921101707526E+17</v>
      </c>
      <c r="KC36" s="166">
        <f t="shared" ref="KC36" si="600">MAX((KC22-KB22)*1000,0)</f>
        <v>7.6371002473136077E+17</v>
      </c>
      <c r="KD36" s="166">
        <f t="shared" ref="KD36" si="601">MAX((KD22-KC22)*1000,0)</f>
        <v>6.9668951792144845E+17</v>
      </c>
      <c r="KE36" s="166">
        <f>MAX((KE22-KD22)*1000,0)</f>
        <v>6.0139700655983155E+17</v>
      </c>
      <c r="KF36" s="166">
        <f t="shared" ref="KF36:KL36" si="602">MAX((KF22-KE22)*1000,0)</f>
        <v>6.9827430442130406E+17</v>
      </c>
      <c r="KG36" s="166">
        <f t="shared" si="602"/>
        <v>7.6096104701292902E+17</v>
      </c>
      <c r="KH36" s="166">
        <f t="shared" si="602"/>
        <v>1.9920892103940198E+17</v>
      </c>
      <c r="KI36" s="166">
        <f t="shared" si="602"/>
        <v>3.1819384028088172E+18</v>
      </c>
      <c r="KJ36" s="166">
        <f t="shared" si="602"/>
        <v>1.512215398823488E+18</v>
      </c>
      <c r="KK36" s="166">
        <f t="shared" si="602"/>
        <v>2.3510172509586719E+18</v>
      </c>
      <c r="KL36" s="166">
        <f t="shared" si="602"/>
        <v>8.5666603386630195E+17</v>
      </c>
      <c r="KM36" s="166">
        <f t="shared" ref="KM36" si="603">MAX((KM22-KL22)*1000,0)</f>
        <v>2.96501898727136E+18</v>
      </c>
      <c r="KN36" s="166">
        <f t="shared" ref="KN36" si="604">MAX((KN22-KM22)*1000,0)</f>
        <v>2.320594274327298E+18</v>
      </c>
      <c r="KO36" s="166">
        <f t="shared" ref="KO36" si="605">MAX((KO22-KN22)*1000,0)</f>
        <v>1.2081209799906753E+19</v>
      </c>
      <c r="KP36" s="166">
        <f t="shared" ref="KP36" si="606">MAX((KP22-KO22)*1000,0)</f>
        <v>1.1415002777925401E+19</v>
      </c>
      <c r="KQ36" s="166">
        <f t="shared" ref="KQ36" si="607">MAX((KQ22-KP22)*1000,0)</f>
        <v>3.3607168412797998E+18</v>
      </c>
      <c r="KR36" s="166">
        <f t="shared" ref="KR36" si="608">MAX((KR22-KQ22)*1000,0)</f>
        <v>7.0240549615481999E+18</v>
      </c>
      <c r="KS36" s="166">
        <f t="shared" ref="KS36" si="609">MAX((KS22-KR22)*1000,0)</f>
        <v>9.453041144470401E+18</v>
      </c>
      <c r="KT36" s="166">
        <f t="shared" ref="KT36" si="610">MAX((KT22-KS22)*1000,0)</f>
        <v>1.4724902824486799E+19</v>
      </c>
      <c r="KU36" s="166">
        <f t="shared" ref="KU36" si="611">MAX((KU22-KT22)*1000,0)</f>
        <v>2.1508568578363601E+19</v>
      </c>
      <c r="KV36" s="166">
        <f t="shared" ref="KV36" si="612">MAX((KV22-KU22)*1000,0)</f>
        <v>1.5947616242081599E+19</v>
      </c>
      <c r="KW36" s="166">
        <f t="shared" ref="KW36:KX36" si="613">MAX((KW22-KV22)*1000,0)</f>
        <v>1.0638009156206E+19</v>
      </c>
      <c r="KX36" s="166">
        <f t="shared" si="613"/>
        <v>3.2667879636570081E+18</v>
      </c>
    </row>
    <row r="37" spans="2:310" outlineLevel="1" x14ac:dyDescent="0.25"/>
    <row r="38" spans="2:310" outlineLevel="1" x14ac:dyDescent="0.25">
      <c r="B38" s="142" t="s">
        <v>1229</v>
      </c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7">
        <f t="shared" ref="EE38:GP38" si="614">(EE22-ED22)/EE35*1000</f>
        <v>-0.28225443896213342</v>
      </c>
      <c r="EF38" s="147">
        <f t="shared" si="614"/>
        <v>0.11851426294201262</v>
      </c>
      <c r="EG38" s="147">
        <f t="shared" si="614"/>
        <v>0.14405464900592102</v>
      </c>
      <c r="EH38" s="147">
        <f t="shared" si="614"/>
        <v>-0.42656665717298176</v>
      </c>
      <c r="EI38" s="147">
        <f t="shared" si="614"/>
        <v>0.21919717642186137</v>
      </c>
      <c r="EJ38" s="147">
        <f t="shared" si="614"/>
        <v>0.41291495522446819</v>
      </c>
      <c r="EK38" s="147">
        <f t="shared" si="614"/>
        <v>0.97423907494696793</v>
      </c>
      <c r="EL38" s="147">
        <f t="shared" si="614"/>
        <v>7.7380934414486735E-2</v>
      </c>
      <c r="EM38" s="147">
        <f t="shared" si="614"/>
        <v>0.69897423524910385</v>
      </c>
      <c r="EN38" s="147">
        <f t="shared" si="614"/>
        <v>0.59960294252702973</v>
      </c>
      <c r="EO38" s="147">
        <f t="shared" si="614"/>
        <v>1.0237618344810004</v>
      </c>
      <c r="EP38" s="147">
        <f t="shared" si="614"/>
        <v>0.46636062447050425</v>
      </c>
      <c r="EQ38" s="147">
        <f t="shared" si="614"/>
        <v>1.2165883889608415</v>
      </c>
      <c r="ER38" s="147">
        <f t="shared" si="614"/>
        <v>-1.2287473528784953</v>
      </c>
      <c r="ES38" s="147">
        <f t="shared" si="614"/>
        <v>5.8454857778460649E-2</v>
      </c>
      <c r="ET38" s="147">
        <f t="shared" si="614"/>
        <v>0.29353968173920381</v>
      </c>
      <c r="EU38" s="147">
        <f t="shared" si="614"/>
        <v>-0.69198192752421706</v>
      </c>
      <c r="EV38" s="147">
        <f t="shared" si="614"/>
        <v>7.6032375032893965E-2</v>
      </c>
      <c r="EW38" s="147">
        <f t="shared" si="614"/>
        <v>0.8209338485682447</v>
      </c>
      <c r="EX38" s="147">
        <f t="shared" si="614"/>
        <v>-7.6425764917803273E-3</v>
      </c>
      <c r="EY38" s="147">
        <f t="shared" si="614"/>
        <v>-4.1612205109893594E-2</v>
      </c>
      <c r="EZ38" s="147">
        <f t="shared" si="614"/>
        <v>0.51731677621847894</v>
      </c>
      <c r="FA38" s="147">
        <f t="shared" si="614"/>
        <v>1.2349281239757313</v>
      </c>
      <c r="FB38" s="147">
        <f t="shared" si="614"/>
        <v>0.58382673577469946</v>
      </c>
      <c r="FC38" s="147">
        <f t="shared" si="614"/>
        <v>-1.3267735744794391</v>
      </c>
      <c r="FD38" s="147">
        <f t="shared" si="614"/>
        <v>6.6792464225257919E-2</v>
      </c>
      <c r="FE38" s="147">
        <f t="shared" si="614"/>
        <v>-2.593604618279708E-2</v>
      </c>
      <c r="FF38" s="147">
        <f t="shared" si="614"/>
        <v>0.13012867727464883</v>
      </c>
      <c r="FG38" s="147">
        <f t="shared" si="614"/>
        <v>-7.0182648756474356E-2</v>
      </c>
      <c r="FH38" s="147">
        <f t="shared" si="614"/>
        <v>0.83088978871857955</v>
      </c>
      <c r="FI38" s="147">
        <f t="shared" si="614"/>
        <v>-0.41534186484332125</v>
      </c>
      <c r="FJ38" s="147">
        <f t="shared" si="614"/>
        <v>0.51920285875109973</v>
      </c>
      <c r="FK38" s="147">
        <f t="shared" si="614"/>
        <v>0.12769568951845314</v>
      </c>
      <c r="FL38" s="147">
        <f t="shared" si="614"/>
        <v>-0.12138965942463439</v>
      </c>
      <c r="FM38" s="147">
        <f t="shared" si="614"/>
        <v>0.49247963394956284</v>
      </c>
      <c r="FN38" s="147">
        <f t="shared" si="614"/>
        <v>1.1698521825690023</v>
      </c>
      <c r="FO38" s="147">
        <f t="shared" si="614"/>
        <v>0.30963810914174872</v>
      </c>
      <c r="FP38" s="147">
        <f t="shared" si="614"/>
        <v>-9.6445008600879206E-2</v>
      </c>
      <c r="FQ38" s="147">
        <f t="shared" si="614"/>
        <v>-0.2209831550212617</v>
      </c>
      <c r="FR38" s="147">
        <f t="shared" si="614"/>
        <v>-0.23191620358456458</v>
      </c>
      <c r="FS38" s="147">
        <f t="shared" si="614"/>
        <v>0.14452179199458559</v>
      </c>
      <c r="FT38" s="147">
        <f t="shared" si="614"/>
        <v>0.30699499674316377</v>
      </c>
      <c r="FU38" s="147">
        <f t="shared" si="614"/>
        <v>0.43619866035837651</v>
      </c>
      <c r="FV38" s="147">
        <f t="shared" si="614"/>
        <v>-0.24113426519078049</v>
      </c>
      <c r="FW38" s="147">
        <f t="shared" si="614"/>
        <v>0.39603931303231243</v>
      </c>
      <c r="FX38" s="147">
        <f t="shared" si="614"/>
        <v>-0.64351794234325543</v>
      </c>
      <c r="FY38" s="147">
        <f t="shared" si="614"/>
        <v>1.7525445724887869</v>
      </c>
      <c r="FZ38" s="147">
        <f t="shared" si="614"/>
        <v>2.2543378204390305</v>
      </c>
      <c r="GA38" s="147">
        <f t="shared" si="614"/>
        <v>0.17195531103291484</v>
      </c>
      <c r="GB38" s="147">
        <f t="shared" si="614"/>
        <v>-0.68957531834060237</v>
      </c>
      <c r="GC38" s="147">
        <f t="shared" si="614"/>
        <v>0.25061057357341499</v>
      </c>
      <c r="GD38" s="147">
        <f t="shared" si="614"/>
        <v>-0.16474304303848827</v>
      </c>
      <c r="GE38" s="147">
        <f t="shared" si="614"/>
        <v>0.57564494953065548</v>
      </c>
      <c r="GF38" s="147">
        <f t="shared" si="614"/>
        <v>-9.5365151472540516E-3</v>
      </c>
      <c r="GG38" s="147">
        <f t="shared" si="614"/>
        <v>0.27950124939285392</v>
      </c>
      <c r="GH38" s="147">
        <f t="shared" si="614"/>
        <v>-0.78515047496083024</v>
      </c>
      <c r="GI38" s="147">
        <f t="shared" si="614"/>
        <v>0.61643094592649794</v>
      </c>
      <c r="GJ38" s="147">
        <f t="shared" si="614"/>
        <v>-0.19297425259531709</v>
      </c>
      <c r="GK38" s="147">
        <f t="shared" si="614"/>
        <v>4.5252627104488523</v>
      </c>
      <c r="GL38" s="147">
        <f t="shared" si="614"/>
        <v>0.80154043222935223</v>
      </c>
      <c r="GM38" s="147">
        <f t="shared" si="614"/>
        <v>0.17016255324229754</v>
      </c>
      <c r="GN38" s="147">
        <f t="shared" si="614"/>
        <v>-0.1632382831982066</v>
      </c>
      <c r="GO38" s="147">
        <f t="shared" si="614"/>
        <v>-0.68229708795884147</v>
      </c>
      <c r="GP38" s="147">
        <f t="shared" si="614"/>
        <v>-0.41011306993400315</v>
      </c>
      <c r="GQ38" s="147">
        <f t="shared" ref="GQ38:JB38" si="615">(GQ22-GP22)/GQ35*1000</f>
        <v>-0.29613704014063325</v>
      </c>
      <c r="GR38" s="147">
        <f t="shared" si="615"/>
        <v>0.15018255110312081</v>
      </c>
      <c r="GS38" s="147">
        <f t="shared" si="615"/>
        <v>1.0637423569531315</v>
      </c>
      <c r="GT38" s="147">
        <f t="shared" si="615"/>
        <v>0.46108962657345948</v>
      </c>
      <c r="GU38" s="147">
        <f t="shared" si="615"/>
        <v>0.4229098748202379</v>
      </c>
      <c r="GV38" s="147">
        <f t="shared" si="615"/>
        <v>0.39940059793703153</v>
      </c>
      <c r="GW38" s="147">
        <f t="shared" si="615"/>
        <v>4.7405728525576576</v>
      </c>
      <c r="GX38" s="147">
        <f t="shared" si="615"/>
        <v>1.0392113494197937</v>
      </c>
      <c r="GY38" s="147">
        <f t="shared" si="615"/>
        <v>0.41880885549373126</v>
      </c>
      <c r="GZ38" s="147">
        <f t="shared" si="615"/>
        <v>-0.71147476467683546</v>
      </c>
      <c r="HA38" s="147">
        <f t="shared" si="615"/>
        <v>-0.25263872345616967</v>
      </c>
      <c r="HB38" s="147">
        <f t="shared" si="615"/>
        <v>-5.3091499052553774E-2</v>
      </c>
      <c r="HC38" s="147">
        <f t="shared" si="615"/>
        <v>-0.45358180262125763</v>
      </c>
      <c r="HD38" s="147">
        <f t="shared" si="615"/>
        <v>0.43035485705454507</v>
      </c>
      <c r="HE38" s="147">
        <f t="shared" si="615"/>
        <v>0.95593430360189824</v>
      </c>
      <c r="HF38" s="147">
        <f t="shared" si="615"/>
        <v>0.36863282363597022</v>
      </c>
      <c r="HG38" s="147">
        <f t="shared" si="615"/>
        <v>0.286961556554724</v>
      </c>
      <c r="HH38" s="147">
        <f t="shared" si="615"/>
        <v>-8.7176753350466082E-2</v>
      </c>
      <c r="HI38" s="147">
        <f t="shared" si="615"/>
        <v>3.795972655345591</v>
      </c>
      <c r="HJ38" s="147">
        <f t="shared" si="615"/>
        <v>1.5026178416590725</v>
      </c>
      <c r="HK38" s="147">
        <f t="shared" si="615"/>
        <v>1.7622525498722477</v>
      </c>
      <c r="HL38" s="147">
        <f t="shared" si="615"/>
        <v>-0.17419162641362668</v>
      </c>
      <c r="HM38" s="147">
        <f t="shared" si="615"/>
        <v>0.13370218498710421</v>
      </c>
      <c r="HN38" s="147">
        <f t="shared" si="615"/>
        <v>-0.41537347988479173</v>
      </c>
      <c r="HO38" s="147">
        <f t="shared" si="615"/>
        <v>0.89038366486561671</v>
      </c>
      <c r="HP38" s="147">
        <f t="shared" si="615"/>
        <v>0.76697652090426516</v>
      </c>
      <c r="HQ38" s="147">
        <f t="shared" si="615"/>
        <v>0.6207073841787808</v>
      </c>
      <c r="HR38" s="147">
        <f t="shared" si="615"/>
        <v>3.1968795526380211E-2</v>
      </c>
      <c r="HS38" s="147">
        <f t="shared" si="615"/>
        <v>-0.26362929474896318</v>
      </c>
      <c r="HT38" s="147">
        <f t="shared" si="615"/>
        <v>0.22013233799945781</v>
      </c>
      <c r="HU38" s="147">
        <f t="shared" si="615"/>
        <v>2.9707934396129909</v>
      </c>
      <c r="HV38" s="147">
        <f t="shared" si="615"/>
        <v>0.85479246207219028</v>
      </c>
      <c r="HW38" s="147">
        <f t="shared" si="615"/>
        <v>1.0624197090188789</v>
      </c>
      <c r="HX38" s="147">
        <f t="shared" si="615"/>
        <v>1.2268153533188488</v>
      </c>
      <c r="HY38" s="147">
        <f t="shared" si="615"/>
        <v>3.8279366448126614E-2</v>
      </c>
      <c r="HZ38" s="147">
        <f t="shared" si="615"/>
        <v>0.24407305002865309</v>
      </c>
      <c r="IA38" s="147">
        <f t="shared" si="615"/>
        <v>0.70982072673934204</v>
      </c>
      <c r="IB38" s="147">
        <f t="shared" si="615"/>
        <v>1.2642494707754881</v>
      </c>
      <c r="IC38" s="147">
        <f t="shared" si="615"/>
        <v>0.15204484944358637</v>
      </c>
      <c r="ID38" s="147">
        <f t="shared" si="615"/>
        <v>-0.21031072168876644</v>
      </c>
      <c r="IE38" s="147">
        <f t="shared" si="615"/>
        <v>0.32119490768416498</v>
      </c>
      <c r="IF38" s="147">
        <f t="shared" si="615"/>
        <v>1.0229994412299808</v>
      </c>
      <c r="IG38" s="147">
        <f t="shared" si="615"/>
        <v>2.2938524235717339</v>
      </c>
      <c r="IH38" s="147">
        <f t="shared" si="615"/>
        <v>0.53040607173070131</v>
      </c>
      <c r="II38" s="147">
        <f t="shared" si="615"/>
        <v>0.34340076773580974</v>
      </c>
      <c r="IJ38" s="147">
        <f t="shared" si="615"/>
        <v>0.49184433402787975</v>
      </c>
      <c r="IK38" s="147">
        <f t="shared" si="615"/>
        <v>0.13357641522924835</v>
      </c>
      <c r="IL38" s="147">
        <f t="shared" si="615"/>
        <v>-8.3848911803466708E-2</v>
      </c>
      <c r="IM38" s="147">
        <f t="shared" si="615"/>
        <v>0.99709000088406274</v>
      </c>
      <c r="IN38" s="147">
        <f t="shared" si="615"/>
        <v>0.5475518982684755</v>
      </c>
      <c r="IO38" s="147">
        <f t="shared" si="615"/>
        <v>0.66213460276126657</v>
      </c>
      <c r="IP38" s="147">
        <f t="shared" si="615"/>
        <v>0.53887759313283901</v>
      </c>
      <c r="IQ38" s="147">
        <f t="shared" si="615"/>
        <v>1.0943981072386835</v>
      </c>
      <c r="IR38" s="147">
        <f t="shared" si="615"/>
        <v>1.54592525770972</v>
      </c>
      <c r="IS38" s="147">
        <f t="shared" si="615"/>
        <v>3.5285596804526622</v>
      </c>
      <c r="IT38" s="147">
        <f t="shared" si="615"/>
        <v>1.5252007334427422</v>
      </c>
      <c r="IU38" s="147">
        <f t="shared" si="615"/>
        <v>1.6083520301644905</v>
      </c>
      <c r="IV38" s="147">
        <f t="shared" si="615"/>
        <v>0.95194391501751841</v>
      </c>
      <c r="IW38" s="147">
        <f t="shared" si="615"/>
        <v>0.3615909327702187</v>
      </c>
      <c r="IX38" s="147">
        <f t="shared" si="615"/>
        <v>1.5437855203155126</v>
      </c>
      <c r="IY38" s="147">
        <f t="shared" si="615"/>
        <v>2.46316836055151</v>
      </c>
      <c r="IZ38" s="147">
        <f t="shared" si="615"/>
        <v>1.919399023620582</v>
      </c>
      <c r="JA38" s="147">
        <f t="shared" si="615"/>
        <v>3.9224264480009112</v>
      </c>
      <c r="JB38" s="147">
        <f t="shared" si="615"/>
        <v>0.76778639799400739</v>
      </c>
      <c r="JC38" s="147">
        <f t="shared" ref="JC38:JD38" si="616">(JC22-JB22)/JC35*1000</f>
        <v>2.8504966808279231</v>
      </c>
      <c r="JD38" s="147">
        <f t="shared" si="616"/>
        <v>3.6922949152007427</v>
      </c>
      <c r="JE38" s="147">
        <f>(JE22-JD22)/JE35*1000</f>
        <v>10.450854115725397</v>
      </c>
      <c r="JF38" s="147">
        <f t="shared" ref="JF38:JI38" si="617">(JF22-JE22)/JF35*1000</f>
        <v>5.9481436190558048</v>
      </c>
      <c r="JG38" s="147">
        <f t="shared" si="617"/>
        <v>5.2565560568307168</v>
      </c>
      <c r="JH38" s="147">
        <f t="shared" si="617"/>
        <v>4.524238802789454</v>
      </c>
      <c r="JI38" s="147">
        <f t="shared" si="617"/>
        <v>3.8308598058985552</v>
      </c>
      <c r="JJ38" s="147">
        <f t="shared" ref="JJ38" si="618">(JJ22-JI22)/JJ35*1000</f>
        <v>5.0189500409726637</v>
      </c>
      <c r="JK38" s="147">
        <f t="shared" ref="JK38:JM38" si="619">(JK22-JJ22)/JK35*1000</f>
        <v>4.572233045243058</v>
      </c>
      <c r="JL38" s="147">
        <f t="shared" si="619"/>
        <v>2.3225209431742817</v>
      </c>
      <c r="JM38" s="147">
        <f t="shared" si="619"/>
        <v>6.2720944860356518</v>
      </c>
      <c r="JN38" s="147">
        <f t="shared" ref="JN38" si="620">(JN22-JM22)/JN35*1000</f>
        <v>3.7152619767969974</v>
      </c>
      <c r="JO38" s="147">
        <f t="shared" ref="JO38" si="621">(JO22-JN22)/JO35*1000</f>
        <v>4.0281512335918457</v>
      </c>
      <c r="JP38" s="147">
        <f t="shared" ref="JP38:JT38" si="622">(JP22-JO22)/JP35*1000</f>
        <v>1.769468789392044</v>
      </c>
      <c r="JQ38" s="147">
        <f t="shared" si="622"/>
        <v>1.9161449128007968</v>
      </c>
      <c r="JR38" s="147">
        <f t="shared" si="622"/>
        <v>2.5228785873128747</v>
      </c>
      <c r="JS38" s="147">
        <f t="shared" si="622"/>
        <v>3.1471912099366266</v>
      </c>
      <c r="JT38" s="147">
        <f t="shared" si="622"/>
        <v>2.0679253440036014</v>
      </c>
      <c r="JU38" s="147">
        <f t="shared" ref="JU38" si="623">(JU22-JT22)/JU35*1000</f>
        <v>2.5981764722822738</v>
      </c>
      <c r="JV38" s="147">
        <f t="shared" ref="JV38" si="624">(JV22-JU22)/JV35*1000</f>
        <v>1.6385843767985731</v>
      </c>
      <c r="JW38" s="147">
        <f t="shared" ref="JW38" si="625">(JW22-JV22)/JW35*1000</f>
        <v>0.81818272406721659</v>
      </c>
      <c r="JX38" s="147">
        <f t="shared" ref="JX38" si="626">(JX22-JW22)/JX35*1000</f>
        <v>0.92081272586364016</v>
      </c>
      <c r="JY38" s="147">
        <f t="shared" ref="JY38" si="627">(JY22-JX22)/JY35*1000</f>
        <v>1.2701950051235704</v>
      </c>
      <c r="JZ38" s="147">
        <f t="shared" ref="JZ38" si="628">(JZ22-JY22)/JZ35*1000</f>
        <v>0.87624259454204778</v>
      </c>
      <c r="KA38" s="147">
        <f t="shared" ref="KA38" si="629">(KA22-JZ22)/KA35*1000</f>
        <v>0.50095370890703372</v>
      </c>
      <c r="KB38" s="147">
        <f t="shared" ref="KB38" si="630">(KB22-KA22)/KB35*1000</f>
        <v>0.93140444034849745</v>
      </c>
      <c r="KC38" s="147">
        <f t="shared" ref="KC38:KE38" si="631">(KC22-KB22)/KC35*1000</f>
        <v>1.4666122522281877</v>
      </c>
      <c r="KD38" s="147">
        <f t="shared" si="631"/>
        <v>0.96493029865983682</v>
      </c>
      <c r="KE38" s="147">
        <f t="shared" si="631"/>
        <v>0.64399728978180582</v>
      </c>
      <c r="KF38" s="147">
        <f t="shared" ref="KF38" si="632">(KF22-KE22)/KF35*1000</f>
        <v>0.62466687106895502</v>
      </c>
      <c r="KG38" s="147">
        <f t="shared" ref="KG38" si="633">(KG22-KF22)/KG35*1000</f>
        <v>0.61705500104873001</v>
      </c>
      <c r="KH38" s="147">
        <f t="shared" ref="KH38" si="634">(KH22-KG22)/KH35*1000</f>
        <v>0.32307267622542596</v>
      </c>
      <c r="KI38" s="147">
        <f t="shared" ref="KI38" si="635">(KI22-KH22)/KI35*1000</f>
        <v>2.2025983984604056</v>
      </c>
      <c r="KJ38" s="147">
        <f t="shared" ref="KJ38" si="636">(KJ22-KI22)/KJ35*1000</f>
        <v>0.65125844392138688</v>
      </c>
      <c r="KK38" s="147">
        <f t="shared" ref="KK38" si="637">(KK22-KJ22)/KK35*1000</f>
        <v>0.76393855982575432</v>
      </c>
      <c r="KL38" s="147">
        <f t="shared" ref="KL38" si="638">(KL22-KK22)/KL35*1000</f>
        <v>0.21054332108977189</v>
      </c>
      <c r="KM38" s="147">
        <f t="shared" ref="KM38" si="639">(KM22-KL22)/KM35*1000</f>
        <v>0.73359024962760078</v>
      </c>
      <c r="KN38" s="147">
        <f t="shared" ref="KN38" si="640">(KN22-KM22)/KN35*1000</f>
        <v>0.37693053921427283</v>
      </c>
      <c r="KO38" s="147">
        <f t="shared" ref="KO38" si="641">(KO22-KN22)/KO35*1000</f>
        <v>1.3534772951272205</v>
      </c>
      <c r="KP38" s="147">
        <f t="shared" ref="KP38" si="642">(KP22-KO22)/KP35*1000</f>
        <v>0.68573568193360623</v>
      </c>
      <c r="KQ38" s="147">
        <f t="shared" ref="KQ38" si="643">(KQ22-KP22)/KQ35*1000</f>
        <v>0.17061310671451979</v>
      </c>
      <c r="KR38" s="147">
        <f t="shared" ref="KR38" si="644">(KR22-KQ22)/KR35*1000</f>
        <v>0.26955037611462163</v>
      </c>
      <c r="KS38" s="147">
        <f t="shared" ref="KS38" si="645">(KS22-KR22)/KS35*1000</f>
        <v>0.23831589582752491</v>
      </c>
      <c r="KT38" s="147">
        <f t="shared" ref="KT38" si="646">(KT22-KS22)/KT35*1000</f>
        <v>0.42105514780261272</v>
      </c>
      <c r="KU38" s="147">
        <f t="shared" ref="KU38" si="647">(KU22-KT22)/KU35*1000</f>
        <v>0.44420243033070195</v>
      </c>
      <c r="KV38" s="147">
        <f t="shared" ref="KV38" si="648">(KV22-KU22)/KV35*1000</f>
        <v>0.27205020272551922</v>
      </c>
      <c r="KW38" s="147">
        <f t="shared" ref="KW38" si="649">(KW22-KV22)/KW35*1000</f>
        <v>0.16176613437633858</v>
      </c>
      <c r="KX38" s="147">
        <f t="shared" ref="KX38" si="650">(KX22-KW22)/KX35*1000</f>
        <v>4.1780339520263332E-2</v>
      </c>
    </row>
    <row r="39" spans="2:310" outlineLevel="1" x14ac:dyDescent="0.25">
      <c r="B39" s="169" t="s">
        <v>1288</v>
      </c>
      <c r="EE39" s="146">
        <f t="shared" ref="EE39:GP39" si="651">EE36/(EE36+EE35)</f>
        <v>0</v>
      </c>
      <c r="EF39" s="146">
        <f t="shared" si="651"/>
        <v>0.10595686337542642</v>
      </c>
      <c r="EG39" s="146">
        <f t="shared" si="651"/>
        <v>0.12591588096870315</v>
      </c>
      <c r="EH39" s="146">
        <f t="shared" si="651"/>
        <v>0</v>
      </c>
      <c r="EI39" s="146">
        <f t="shared" si="651"/>
        <v>0.1797881266959363</v>
      </c>
      <c r="EJ39" s="146">
        <f t="shared" si="651"/>
        <v>0.29224331846559648</v>
      </c>
      <c r="EK39" s="146">
        <f t="shared" si="651"/>
        <v>0.49347573316222498</v>
      </c>
      <c r="EL39" s="146">
        <f t="shared" si="651"/>
        <v>7.1823188941560548E-2</v>
      </c>
      <c r="EM39" s="146">
        <f t="shared" si="651"/>
        <v>0.41140955568794724</v>
      </c>
      <c r="EN39" s="146">
        <f t="shared" si="651"/>
        <v>0.37484486092516534</v>
      </c>
      <c r="EO39" s="146">
        <f t="shared" si="651"/>
        <v>0.50587070920998323</v>
      </c>
      <c r="EP39" s="146">
        <f t="shared" si="651"/>
        <v>0.31803951680638237</v>
      </c>
      <c r="EQ39" s="146">
        <f t="shared" si="651"/>
        <v>0.54885624909872877</v>
      </c>
      <c r="ER39" s="146">
        <f t="shared" si="651"/>
        <v>0</v>
      </c>
      <c r="ES39" s="146">
        <f t="shared" si="651"/>
        <v>5.5226595020923898E-2</v>
      </c>
      <c r="ET39" s="146">
        <f t="shared" si="651"/>
        <v>0.22692746568433891</v>
      </c>
      <c r="EU39" s="146">
        <f t="shared" si="651"/>
        <v>0</v>
      </c>
      <c r="EV39" s="146">
        <f t="shared" si="651"/>
        <v>7.0659932542057269E-2</v>
      </c>
      <c r="EW39" s="146">
        <f t="shared" si="651"/>
        <v>0.45083123102672001</v>
      </c>
      <c r="EX39" s="146">
        <f t="shared" si="651"/>
        <v>0</v>
      </c>
      <c r="EY39" s="146">
        <f t="shared" si="651"/>
        <v>0</v>
      </c>
      <c r="EZ39" s="146">
        <f t="shared" si="651"/>
        <v>0.34094184176079412</v>
      </c>
      <c r="FA39" s="146">
        <f t="shared" si="651"/>
        <v>0.55255831752607232</v>
      </c>
      <c r="FB39" s="146">
        <f t="shared" si="651"/>
        <v>0.36861780558915203</v>
      </c>
      <c r="FC39" s="146">
        <f t="shared" si="651"/>
        <v>0</v>
      </c>
      <c r="FD39" s="146">
        <f t="shared" si="651"/>
        <v>6.2610551222598801E-2</v>
      </c>
      <c r="FE39" s="146">
        <f t="shared" si="651"/>
        <v>0</v>
      </c>
      <c r="FF39" s="146">
        <f t="shared" si="651"/>
        <v>0.11514500949436962</v>
      </c>
      <c r="FG39" s="146">
        <f t="shared" si="651"/>
        <v>0</v>
      </c>
      <c r="FH39" s="146">
        <f t="shared" si="651"/>
        <v>0.45381747925969401</v>
      </c>
      <c r="FI39" s="146">
        <f t="shared" si="651"/>
        <v>0</v>
      </c>
      <c r="FJ39" s="146">
        <f t="shared" si="651"/>
        <v>0.34176005907329848</v>
      </c>
      <c r="FK39" s="146">
        <f t="shared" si="651"/>
        <v>0.11323594716672328</v>
      </c>
      <c r="FL39" s="146">
        <f t="shared" si="651"/>
        <v>0</v>
      </c>
      <c r="FM39" s="146">
        <f t="shared" si="651"/>
        <v>0.32997410667930477</v>
      </c>
      <c r="FN39" s="146">
        <f t="shared" si="651"/>
        <v>0.53913911369941925</v>
      </c>
      <c r="FO39" s="146">
        <f t="shared" si="651"/>
        <v>0.23643028328235291</v>
      </c>
      <c r="FP39" s="146">
        <f t="shared" si="651"/>
        <v>0</v>
      </c>
      <c r="FQ39" s="146">
        <f t="shared" si="651"/>
        <v>0</v>
      </c>
      <c r="FR39" s="146">
        <f t="shared" si="651"/>
        <v>0</v>
      </c>
      <c r="FS39" s="146">
        <f t="shared" si="651"/>
        <v>0.12627264330434812</v>
      </c>
      <c r="FT39" s="146">
        <f t="shared" si="651"/>
        <v>0.23488613002203482</v>
      </c>
      <c r="FU39" s="146">
        <f t="shared" si="651"/>
        <v>0.30371749563499195</v>
      </c>
      <c r="FV39" s="146">
        <f t="shared" si="651"/>
        <v>0</v>
      </c>
      <c r="FW39" s="146">
        <f t="shared" si="651"/>
        <v>0.2836877939863186</v>
      </c>
      <c r="FX39" s="146">
        <f t="shared" si="651"/>
        <v>0</v>
      </c>
      <c r="FY39" s="146">
        <f t="shared" si="651"/>
        <v>0.63669979770906193</v>
      </c>
      <c r="FZ39" s="146">
        <f t="shared" si="651"/>
        <v>0.69271782612135402</v>
      </c>
      <c r="GA39" s="146">
        <f t="shared" si="651"/>
        <v>0.14672514336861553</v>
      </c>
      <c r="GB39" s="146">
        <f t="shared" si="651"/>
        <v>0</v>
      </c>
      <c r="GC39" s="146">
        <f t="shared" si="651"/>
        <v>0.20039057630652865</v>
      </c>
      <c r="GD39" s="146">
        <f t="shared" si="651"/>
        <v>0</v>
      </c>
      <c r="GE39" s="146">
        <f t="shared" si="651"/>
        <v>0.36533925342896917</v>
      </c>
      <c r="GF39" s="146">
        <f t="shared" si="651"/>
        <v>0</v>
      </c>
      <c r="GG39" s="146">
        <f t="shared" si="651"/>
        <v>0.21844546812711768</v>
      </c>
      <c r="GH39" s="146">
        <f t="shared" si="651"/>
        <v>0</v>
      </c>
      <c r="GI39" s="146">
        <f t="shared" si="651"/>
        <v>0.3813530961405685</v>
      </c>
      <c r="GJ39" s="146">
        <f t="shared" si="651"/>
        <v>0</v>
      </c>
      <c r="GK39" s="146">
        <f t="shared" si="651"/>
        <v>0.81901313070437443</v>
      </c>
      <c r="GL39" s="146">
        <f t="shared" si="651"/>
        <v>0.44491947995719971</v>
      </c>
      <c r="GM39" s="146">
        <f t="shared" si="651"/>
        <v>0.14541787614960802</v>
      </c>
      <c r="GN39" s="146">
        <f t="shared" si="651"/>
        <v>0</v>
      </c>
      <c r="GO39" s="146">
        <f t="shared" si="651"/>
        <v>0</v>
      </c>
      <c r="GP39" s="146">
        <f t="shared" si="651"/>
        <v>0</v>
      </c>
      <c r="GQ39" s="146">
        <f t="shared" ref="GQ39:IQ39" si="652">GQ36/(GQ36+GQ35)</f>
        <v>0</v>
      </c>
      <c r="GR39" s="146">
        <f t="shared" si="652"/>
        <v>0.13057279556109005</v>
      </c>
      <c r="GS39" s="146">
        <f t="shared" si="652"/>
        <v>0.51544339019315366</v>
      </c>
      <c r="GT39" s="146">
        <f t="shared" si="652"/>
        <v>0.31557928972146959</v>
      </c>
      <c r="GU39" s="146">
        <f t="shared" si="652"/>
        <v>0.29721480067292799</v>
      </c>
      <c r="GV39" s="146">
        <f t="shared" si="652"/>
        <v>0.28540833734516041</v>
      </c>
      <c r="GW39" s="146">
        <f t="shared" si="652"/>
        <v>0.82580135716691416</v>
      </c>
      <c r="GX39" s="146">
        <f t="shared" si="652"/>
        <v>0.50961434169904707</v>
      </c>
      <c r="GY39" s="146">
        <f t="shared" si="652"/>
        <v>0.29518342366702383</v>
      </c>
      <c r="GZ39" s="146">
        <f t="shared" si="652"/>
        <v>0</v>
      </c>
      <c r="HA39" s="146">
        <f t="shared" si="652"/>
        <v>0</v>
      </c>
      <c r="HB39" s="146">
        <f t="shared" si="652"/>
        <v>0</v>
      </c>
      <c r="HC39" s="146">
        <f t="shared" si="652"/>
        <v>0</v>
      </c>
      <c r="HD39" s="146">
        <f t="shared" si="652"/>
        <v>0.30087279036528902</v>
      </c>
      <c r="HE39" s="146">
        <f t="shared" si="652"/>
        <v>0.48873538433347324</v>
      </c>
      <c r="HF39" s="146">
        <f t="shared" si="652"/>
        <v>0.26934384246071491</v>
      </c>
      <c r="HG39" s="146">
        <f t="shared" si="652"/>
        <v>0.22297601283672988</v>
      </c>
      <c r="HH39" s="146">
        <f t="shared" si="652"/>
        <v>0</v>
      </c>
      <c r="HI39" s="146">
        <f t="shared" si="652"/>
        <v>0.79149172193769701</v>
      </c>
      <c r="HJ39" s="146">
        <f t="shared" si="652"/>
        <v>0.60041841652616645</v>
      </c>
      <c r="HK39" s="146">
        <f t="shared" si="652"/>
        <v>0.63797662163575553</v>
      </c>
      <c r="HL39" s="146">
        <f t="shared" si="652"/>
        <v>0</v>
      </c>
      <c r="HM39" s="146">
        <f t="shared" si="652"/>
        <v>0.11793413363547946</v>
      </c>
      <c r="HN39" s="146">
        <f t="shared" si="652"/>
        <v>0</v>
      </c>
      <c r="HO39" s="146">
        <f t="shared" si="652"/>
        <v>0.47100685507082618</v>
      </c>
      <c r="HP39" s="146">
        <f t="shared" si="652"/>
        <v>0.43406152364252043</v>
      </c>
      <c r="HQ39" s="146">
        <f t="shared" si="652"/>
        <v>0.38298547303361352</v>
      </c>
      <c r="HR39" s="146">
        <f t="shared" si="652"/>
        <v>3.0978451737073868E-2</v>
      </c>
      <c r="HS39" s="146">
        <f t="shared" si="652"/>
        <v>0</v>
      </c>
      <c r="HT39" s="146">
        <f t="shared" si="652"/>
        <v>0.18041677213505314</v>
      </c>
      <c r="HU39" s="146">
        <f t="shared" si="652"/>
        <v>0.7481611634531502</v>
      </c>
      <c r="HV39" s="146">
        <f t="shared" si="652"/>
        <v>0.46085612247809582</v>
      </c>
      <c r="HW39" s="146">
        <f t="shared" si="652"/>
        <v>0.51513263976917989</v>
      </c>
      <c r="HX39" s="146">
        <f t="shared" si="652"/>
        <v>0.55092819056164732</v>
      </c>
      <c r="HY39" s="146">
        <f t="shared" si="652"/>
        <v>3.6868079714496647E-2</v>
      </c>
      <c r="HZ39" s="146">
        <f t="shared" si="652"/>
        <v>0.19618868041794787</v>
      </c>
      <c r="IA39" s="146">
        <f t="shared" si="652"/>
        <v>0.41514336306647925</v>
      </c>
      <c r="IB39" s="146">
        <f t="shared" si="652"/>
        <v>0.55835255217813629</v>
      </c>
      <c r="IC39" s="146">
        <f t="shared" si="652"/>
        <v>0.13197823810159898</v>
      </c>
      <c r="ID39" s="146">
        <f t="shared" si="652"/>
        <v>0</v>
      </c>
      <c r="IE39" s="146">
        <f t="shared" si="652"/>
        <v>0.24310940483956772</v>
      </c>
      <c r="IF39" s="146">
        <f t="shared" si="652"/>
        <v>0.50568449025769302</v>
      </c>
      <c r="IG39" s="146">
        <f t="shared" si="652"/>
        <v>0.69640412762766213</v>
      </c>
      <c r="IH39" s="146">
        <f t="shared" si="652"/>
        <v>0.34657865093992807</v>
      </c>
      <c r="II39" s="146">
        <f t="shared" si="652"/>
        <v>0.2556204938862609</v>
      </c>
      <c r="IJ39" s="146">
        <f t="shared" si="652"/>
        <v>0.32968877704547966</v>
      </c>
      <c r="IK39" s="146">
        <f t="shared" si="652"/>
        <v>0.11783626885200726</v>
      </c>
      <c r="IL39" s="146">
        <f t="shared" si="652"/>
        <v>0</v>
      </c>
      <c r="IM39" s="146">
        <f t="shared" si="652"/>
        <v>0.49927144016678038</v>
      </c>
      <c r="IN39" s="146">
        <f t="shared" si="652"/>
        <v>0.35381811678246156</v>
      </c>
      <c r="IO39" s="146">
        <f t="shared" si="652"/>
        <v>0.39836400834281249</v>
      </c>
      <c r="IP39" s="146">
        <f t="shared" si="652"/>
        <v>0.35017573557348036</v>
      </c>
      <c r="IQ39" s="146">
        <f t="shared" si="652"/>
        <v>0.52253585574595962</v>
      </c>
      <c r="IR39" s="146">
        <f t="shared" ref="IR39:JH39" si="653">IR36/(IR36+IR35)</f>
        <v>0.60721549190348723</v>
      </c>
      <c r="IS39" s="146">
        <f t="shared" si="653"/>
        <v>0.77917923786751497</v>
      </c>
      <c r="IT39" s="146">
        <f t="shared" si="653"/>
        <v>0.60399187804897947</v>
      </c>
      <c r="IU39" s="146">
        <f t="shared" si="653"/>
        <v>0.61661616666944419</v>
      </c>
      <c r="IV39" s="146">
        <f t="shared" si="653"/>
        <v>0.48769019831646898</v>
      </c>
      <c r="IW39" s="146">
        <f t="shared" si="653"/>
        <v>0.2655650269604436</v>
      </c>
      <c r="IX39" s="146">
        <f t="shared" si="653"/>
        <v>0.60688509624193188</v>
      </c>
      <c r="IY39" s="146">
        <f t="shared" si="653"/>
        <v>0.71124707323188019</v>
      </c>
      <c r="IZ39" s="146">
        <f t="shared" si="653"/>
        <v>0.65746374787786999</v>
      </c>
      <c r="JA39" s="146">
        <f t="shared" si="653"/>
        <v>0.79684815800424635</v>
      </c>
      <c r="JB39" s="146">
        <f t="shared" si="653"/>
        <v>0.43432079739116197</v>
      </c>
      <c r="JC39" s="146">
        <f t="shared" si="653"/>
        <v>0.74029324451073608</v>
      </c>
      <c r="JD39" s="146">
        <f t="shared" si="653"/>
        <v>0.78688466559071368</v>
      </c>
      <c r="JE39" s="146">
        <f t="shared" si="653"/>
        <v>0.91267026984242983</v>
      </c>
      <c r="JF39" s="146">
        <f t="shared" si="653"/>
        <v>0.85607666524660997</v>
      </c>
      <c r="JG39" s="146">
        <f t="shared" si="653"/>
        <v>0.84016765918556247</v>
      </c>
      <c r="JH39" s="146">
        <f t="shared" si="653"/>
        <v>0.81897958511586222</v>
      </c>
      <c r="JI39" s="146">
        <f t="shared" ref="JI39:JK39" si="654">JI36/(JI36+JI35)</f>
        <v>0.79299751179303846</v>
      </c>
      <c r="JJ39" s="146">
        <f t="shared" si="654"/>
        <v>0.83385806607585666</v>
      </c>
      <c r="JK39" s="146">
        <f t="shared" si="654"/>
        <v>0.82053873341609662</v>
      </c>
      <c r="JL39" s="146">
        <f t="shared" ref="JL39:JM39" si="655">JL36/(JL36+JL35)</f>
        <v>0.69902371810345409</v>
      </c>
      <c r="JM39" s="146">
        <f t="shared" si="655"/>
        <v>0.86248803533558793</v>
      </c>
      <c r="JN39" s="146">
        <f t="shared" ref="JN39:JP39" si="656">JN36/(JN36+JN35)</f>
        <v>0.78792270611456372</v>
      </c>
      <c r="JO39" s="146">
        <f t="shared" si="656"/>
        <v>0.80111974490360494</v>
      </c>
      <c r="JP39" s="146">
        <f t="shared" si="656"/>
        <v>0.63891992434422029</v>
      </c>
      <c r="JQ39" s="146">
        <f t="shared" ref="JQ39:JR39" si="657">JQ36/(JQ36+JQ35)</f>
        <v>0.65708151346993415</v>
      </c>
      <c r="JR39" s="146">
        <f t="shared" si="657"/>
        <v>0.71614122507617728</v>
      </c>
      <c r="JS39" s="146">
        <f t="shared" ref="JS39:JT39" si="658">JS36/(JS36+JS35)</f>
        <v>0.75887294571708896</v>
      </c>
      <c r="JT39" s="146">
        <f t="shared" si="658"/>
        <v>0.67404682713204056</v>
      </c>
      <c r="JU39" s="146">
        <f t="shared" ref="JU39:JW39" si="659">JU36/(JU36+JU35)</f>
        <v>0.72208144661517559</v>
      </c>
      <c r="JV39" s="146">
        <f t="shared" si="659"/>
        <v>0.62100889825880334</v>
      </c>
      <c r="JW39" s="146">
        <f t="shared" si="659"/>
        <v>0.45000027403019643</v>
      </c>
      <c r="JX39" s="146">
        <f t="shared" ref="JX39:JY39" si="660">JX36/(JX36+JX35)</f>
        <v>0.47938703938439509</v>
      </c>
      <c r="JY39" s="146">
        <f t="shared" si="660"/>
        <v>0.55950920615052269</v>
      </c>
      <c r="JZ39" s="146">
        <f t="shared" ref="JZ39:KA39" si="661">JZ36/(JZ36+JZ35)</f>
        <v>0.46701988169921099</v>
      </c>
      <c r="KA39" s="146">
        <f t="shared" si="661"/>
        <v>0.33375693463046158</v>
      </c>
      <c r="KB39" s="146">
        <f t="shared" ref="KB39:KC39" si="662">KB36/(KB36+KB35)</f>
        <v>0.48224205189278602</v>
      </c>
      <c r="KC39" s="146">
        <f t="shared" si="662"/>
        <v>0.59458565119156415</v>
      </c>
      <c r="KD39" s="146">
        <f t="shared" ref="KD39" si="663">KD36/(KD36+KD35)</f>
        <v>0.49107609532916202</v>
      </c>
      <c r="KE39" s="146">
        <f t="shared" ref="KE39:KL39" si="664">KE36/(KE36+KE35)</f>
        <v>0.39172649114724412</v>
      </c>
      <c r="KF39" s="146">
        <f t="shared" si="664"/>
        <v>0.38448920341309933</v>
      </c>
      <c r="KG39" s="146">
        <f t="shared" si="664"/>
        <v>0.3815918448343088</v>
      </c>
      <c r="KH39" s="146">
        <f t="shared" si="664"/>
        <v>0.24418362046982564</v>
      </c>
      <c r="KI39" s="146">
        <f t="shared" si="664"/>
        <v>0.68775354397206556</v>
      </c>
      <c r="KJ39" s="146">
        <f t="shared" si="664"/>
        <v>0.39440128001694691</v>
      </c>
      <c r="KK39" s="146">
        <f t="shared" si="664"/>
        <v>0.43308683036058687</v>
      </c>
      <c r="KL39" s="146">
        <f t="shared" si="664"/>
        <v>0.17392464806648447</v>
      </c>
      <c r="KM39" s="146">
        <f t="shared" ref="KM39:KQ39" si="665">KM36/(KM36+KM35)</f>
        <v>0.42316242248431318</v>
      </c>
      <c r="KN39" s="146">
        <f t="shared" si="665"/>
        <v>0.27374695271800947</v>
      </c>
      <c r="KO39" s="146">
        <f t="shared" si="665"/>
        <v>0.57509681437315763</v>
      </c>
      <c r="KP39" s="146">
        <f t="shared" si="665"/>
        <v>0.40678719047285039</v>
      </c>
      <c r="KQ39" s="146">
        <f t="shared" si="665"/>
        <v>0.14574679348445704</v>
      </c>
      <c r="KR39" s="146">
        <f t="shared" ref="KR39:KV39" si="666">KR36/(KR36+KR35)</f>
        <v>0.2123195591021472</v>
      </c>
      <c r="KS39" s="146">
        <f t="shared" si="666"/>
        <v>0.19245161644982878</v>
      </c>
      <c r="KT39" s="146">
        <f t="shared" si="666"/>
        <v>0.29629754232528771</v>
      </c>
      <c r="KU39" s="146">
        <f t="shared" si="666"/>
        <v>0.30757629332405007</v>
      </c>
      <c r="KV39" s="146">
        <f t="shared" si="666"/>
        <v>0.21386750471217192</v>
      </c>
      <c r="KW39" s="146">
        <f t="shared" ref="KW39:KX39" si="667">KW36/(KW36+KW35)</f>
        <v>0.13924156470887161</v>
      </c>
      <c r="KX39" s="146">
        <f t="shared" si="667"/>
        <v>4.0104749470990263E-2</v>
      </c>
    </row>
    <row r="40" spans="2:310" outlineLevel="1" x14ac:dyDescent="0.25">
      <c r="B40" s="151" t="s">
        <v>1415</v>
      </c>
      <c r="EF40" s="231">
        <f>EF35/EF31/10^6</f>
        <v>3.7006252557007677</v>
      </c>
      <c r="EG40" s="231">
        <f t="shared" ref="EG40:GR40" si="668">EG35/EG31/10^6</f>
        <v>6.5426568738265765</v>
      </c>
      <c r="EH40" s="231">
        <f t="shared" si="668"/>
        <v>5.6042387475695383</v>
      </c>
      <c r="EI40" s="231">
        <f t="shared" si="668"/>
        <v>3.7577952286530243</v>
      </c>
      <c r="EJ40" s="231">
        <f t="shared" si="668"/>
        <v>4.5330054812531806</v>
      </c>
      <c r="EK40" s="231">
        <f t="shared" si="668"/>
        <v>4.2615129900710009</v>
      </c>
      <c r="EL40" s="231">
        <f t="shared" si="668"/>
        <v>4.4465040506143039</v>
      </c>
      <c r="EM40" s="231">
        <f t="shared" si="668"/>
        <v>4.2992714466055144</v>
      </c>
      <c r="EN40" s="231">
        <f t="shared" si="668"/>
        <v>4.3882778556854465</v>
      </c>
      <c r="EO40" s="231">
        <f t="shared" si="668"/>
        <v>5.1788637497076042</v>
      </c>
      <c r="EP40" s="231">
        <f t="shared" si="668"/>
        <v>5.7719350715909021</v>
      </c>
      <c r="EQ40" s="231">
        <f t="shared" si="668"/>
        <v>3.9578420269513641</v>
      </c>
      <c r="ER40" s="231">
        <f t="shared" si="668"/>
        <v>3.6682037797329166</v>
      </c>
      <c r="ES40" s="231">
        <f t="shared" si="668"/>
        <v>6.9260063670968997</v>
      </c>
      <c r="ET40" s="231">
        <f t="shared" si="668"/>
        <v>5.2832041362212019</v>
      </c>
      <c r="EU40" s="231">
        <f t="shared" si="668"/>
        <v>3.2163722609042078</v>
      </c>
      <c r="EV40" s="231">
        <f t="shared" si="668"/>
        <v>3.9444228910613455</v>
      </c>
      <c r="EW40" s="231">
        <f t="shared" si="668"/>
        <v>4.411492351340379</v>
      </c>
      <c r="EX40" s="231">
        <f t="shared" si="668"/>
        <v>4.2435252748404535</v>
      </c>
      <c r="EY40" s="231">
        <f t="shared" si="668"/>
        <v>4.6048479053959825</v>
      </c>
      <c r="EZ40" s="231">
        <f t="shared" si="668"/>
        <v>4.7438626813665001</v>
      </c>
      <c r="FA40" s="231">
        <f t="shared" si="668"/>
        <v>4.6957863668012534</v>
      </c>
      <c r="FB40" s="231">
        <f t="shared" si="668"/>
        <v>5.2014280124269288</v>
      </c>
      <c r="FC40" s="231">
        <f t="shared" si="668"/>
        <v>3.7790260460378624</v>
      </c>
      <c r="FD40" s="231">
        <f t="shared" si="668"/>
        <v>3.2161369411214875</v>
      </c>
      <c r="FE40" s="231">
        <f t="shared" si="668"/>
        <v>6.6963246375887771</v>
      </c>
      <c r="FF40" s="231">
        <f t="shared" si="668"/>
        <v>5.7137580754732884</v>
      </c>
      <c r="FG40" s="231">
        <f t="shared" si="668"/>
        <v>3.7895268767836701</v>
      </c>
      <c r="FH40" s="231">
        <f t="shared" si="668"/>
        <v>4.4482309452401809</v>
      </c>
      <c r="FI40" s="231">
        <f t="shared" si="668"/>
        <v>4.7903557298187689</v>
      </c>
      <c r="FJ40" s="231">
        <f t="shared" si="668"/>
        <v>4.8968956991309032</v>
      </c>
      <c r="FK40" s="231">
        <f t="shared" si="668"/>
        <v>4.7445055108553262</v>
      </c>
      <c r="FL40" s="231">
        <f t="shared" si="668"/>
        <v>4.4000524549252793</v>
      </c>
      <c r="FM40" s="231">
        <f t="shared" si="668"/>
        <v>4.9089465150779015</v>
      </c>
      <c r="FN40" s="231">
        <f t="shared" si="668"/>
        <v>5.2533758055580284</v>
      </c>
      <c r="FO40" s="231">
        <f t="shared" si="668"/>
        <v>6.6971952679039743</v>
      </c>
      <c r="FP40" s="231">
        <f t="shared" si="668"/>
        <v>5.9998645566422892</v>
      </c>
      <c r="FQ40" s="231">
        <f t="shared" si="668"/>
        <v>4.9771777541042583</v>
      </c>
      <c r="FR40" s="231">
        <f t="shared" si="668"/>
        <v>5.033007625319657</v>
      </c>
      <c r="FS40" s="231">
        <f t="shared" si="668"/>
        <v>4.4883089509719474</v>
      </c>
      <c r="FT40" s="231">
        <f t="shared" si="668"/>
        <v>4.2321484145722561</v>
      </c>
      <c r="FU40" s="231">
        <f t="shared" si="668"/>
        <v>4.3537375886976566</v>
      </c>
      <c r="FV40" s="231">
        <f t="shared" si="668"/>
        <v>3.6333537088230896</v>
      </c>
      <c r="FW40" s="231">
        <f t="shared" si="668"/>
        <v>4.5634411091036631</v>
      </c>
      <c r="FX40" s="231">
        <f t="shared" si="668"/>
        <v>5.7386210729850591</v>
      </c>
      <c r="FY40" s="231">
        <f t="shared" si="668"/>
        <v>3.1200691478062188</v>
      </c>
      <c r="FZ40" s="231">
        <f t="shared" si="668"/>
        <v>3.3093184242943119</v>
      </c>
      <c r="GA40" s="231">
        <f t="shared" si="668"/>
        <v>8.285141157559222</v>
      </c>
      <c r="GB40" s="231">
        <f t="shared" si="668"/>
        <v>7.259288589662126</v>
      </c>
      <c r="GC40" s="231">
        <f t="shared" si="668"/>
        <v>6.3606365958512345</v>
      </c>
      <c r="GD40" s="231">
        <f t="shared" si="668"/>
        <v>6.735728380449638</v>
      </c>
      <c r="GE40" s="231">
        <f t="shared" si="668"/>
        <v>5.546598932479597</v>
      </c>
      <c r="GF40" s="231">
        <f t="shared" si="668"/>
        <v>5.3589891034290638</v>
      </c>
      <c r="GG40" s="231">
        <f t="shared" si="668"/>
        <v>5.5527804318132183</v>
      </c>
      <c r="GH40" s="231">
        <f t="shared" si="668"/>
        <v>4.4648506871230715</v>
      </c>
      <c r="GI40" s="231">
        <f t="shared" si="668"/>
        <v>5.2569251052293833</v>
      </c>
      <c r="GJ40" s="231">
        <f t="shared" si="668"/>
        <v>5.9879792286450089</v>
      </c>
      <c r="GK40" s="231">
        <f t="shared" si="668"/>
        <v>3.7745234027019325</v>
      </c>
      <c r="GL40" s="231">
        <f t="shared" si="668"/>
        <v>3.8421427877377083</v>
      </c>
      <c r="GM40" s="231">
        <f t="shared" si="668"/>
        <v>8.724386195770526</v>
      </c>
      <c r="GN40" s="231">
        <f t="shared" si="668"/>
        <v>7.6139744399677882</v>
      </c>
      <c r="GO40" s="231">
        <f t="shared" si="668"/>
        <v>7.1189231612015673</v>
      </c>
      <c r="GP40" s="231">
        <f t="shared" si="668"/>
        <v>6.9957706503971959</v>
      </c>
      <c r="GQ40" s="231">
        <f t="shared" si="668"/>
        <v>5.7932682667445921</v>
      </c>
      <c r="GR40" s="231">
        <f t="shared" si="668"/>
        <v>5.5367201677642122</v>
      </c>
      <c r="GS40" s="231">
        <f t="shared" ref="GS40:JD40" si="669">GS35/GS31/10^6</f>
        <v>5.8404595224334201</v>
      </c>
      <c r="GT40" s="231">
        <f t="shared" si="669"/>
        <v>4.7854417268823397</v>
      </c>
      <c r="GU40" s="231">
        <f t="shared" si="669"/>
        <v>5.2152903869571237</v>
      </c>
      <c r="GV40" s="231">
        <f t="shared" si="669"/>
        <v>6.3080932736913677</v>
      </c>
      <c r="GW40" s="231">
        <f t="shared" si="669"/>
        <v>3.9258002824267475</v>
      </c>
      <c r="GX40" s="231">
        <f t="shared" si="669"/>
        <v>6.8479733650082961</v>
      </c>
      <c r="GY40" s="231">
        <f t="shared" si="669"/>
        <v>5.0501492701710609</v>
      </c>
      <c r="GZ40" s="231">
        <f t="shared" si="669"/>
        <v>5.0209666543430158</v>
      </c>
      <c r="HA40" s="231">
        <f t="shared" si="669"/>
        <v>9.1157908845011715</v>
      </c>
      <c r="HB40" s="231">
        <f t="shared" si="669"/>
        <v>6.5424613601227311</v>
      </c>
      <c r="HC40" s="231">
        <f t="shared" si="669"/>
        <v>5.434682720023555</v>
      </c>
      <c r="HD40" s="231">
        <f t="shared" si="669"/>
        <v>6.2659663889824486</v>
      </c>
      <c r="HE40" s="231">
        <f t="shared" si="669"/>
        <v>6.1194731200984034</v>
      </c>
      <c r="HF40" s="231">
        <f t="shared" si="669"/>
        <v>6.7240983152541816</v>
      </c>
      <c r="HG40" s="231">
        <f t="shared" si="669"/>
        <v>6.2530928319934631</v>
      </c>
      <c r="HH40" s="231">
        <f t="shared" si="669"/>
        <v>6.8009348671660135</v>
      </c>
      <c r="HI40" s="231">
        <f t="shared" si="669"/>
        <v>6.7461422997180724</v>
      </c>
      <c r="HJ40" s="231">
        <f t="shared" si="669"/>
        <v>7.5326514935686681</v>
      </c>
      <c r="HK40" s="231">
        <f t="shared" si="669"/>
        <v>5.0007664951877961</v>
      </c>
      <c r="HL40" s="231">
        <f t="shared" si="669"/>
        <v>4.6928245507444677</v>
      </c>
      <c r="HM40" s="231">
        <f t="shared" si="669"/>
        <v>7.6773475259595649</v>
      </c>
      <c r="HN40" s="231">
        <f t="shared" si="669"/>
        <v>5.6764322460980088</v>
      </c>
      <c r="HO40" s="231">
        <f t="shared" si="669"/>
        <v>4.699411341294879</v>
      </c>
      <c r="HP40" s="231">
        <f t="shared" si="669"/>
        <v>6.3988295362615961</v>
      </c>
      <c r="HQ40" s="231">
        <f t="shared" si="669"/>
        <v>7.4729956080854754</v>
      </c>
      <c r="HR40" s="231">
        <f t="shared" si="669"/>
        <v>7.609854874638839</v>
      </c>
      <c r="HS40" s="231">
        <f t="shared" si="669"/>
        <v>8.0534889244352392</v>
      </c>
      <c r="HT40" s="231">
        <f t="shared" si="669"/>
        <v>8.5877012032150688</v>
      </c>
      <c r="HU40" s="231">
        <f t="shared" si="669"/>
        <v>9.1223690840291045</v>
      </c>
      <c r="HV40" s="231">
        <f t="shared" si="669"/>
        <v>8.8129696827698876</v>
      </c>
      <c r="HW40" s="231">
        <f t="shared" si="669"/>
        <v>6.4644329855758276</v>
      </c>
      <c r="HX40" s="231">
        <f t="shared" si="669"/>
        <v>5.8738392588928905</v>
      </c>
      <c r="HY40" s="231">
        <f t="shared" si="669"/>
        <v>13.361393130706098</v>
      </c>
      <c r="HZ40" s="231">
        <f t="shared" si="669"/>
        <v>9.5927718373592761</v>
      </c>
      <c r="IA40" s="231">
        <f t="shared" si="669"/>
        <v>7.8741225953016594</v>
      </c>
      <c r="IB40" s="231">
        <f t="shared" si="669"/>
        <v>9.503634285330266</v>
      </c>
      <c r="IC40" s="231">
        <f t="shared" si="669"/>
        <v>9.6870073002026942</v>
      </c>
      <c r="ID40" s="231">
        <f t="shared" si="669"/>
        <v>10.523867992711699</v>
      </c>
      <c r="IE40" s="231">
        <f t="shared" si="669"/>
        <v>11.515791527768911</v>
      </c>
      <c r="IF40" s="231">
        <f t="shared" si="669"/>
        <v>12.076887668491857</v>
      </c>
      <c r="IG40" s="231">
        <f t="shared" si="669"/>
        <v>8.3789035302417734</v>
      </c>
      <c r="IH40" s="231">
        <f t="shared" si="669"/>
        <v>9.7114016733911921</v>
      </c>
      <c r="II40" s="231">
        <f t="shared" si="669"/>
        <v>7.7931697561192763</v>
      </c>
      <c r="IJ40" s="231">
        <f t="shared" si="669"/>
        <v>7.7909909950378653</v>
      </c>
      <c r="IK40" s="231">
        <f t="shared" si="669"/>
        <v>12.53839739683062</v>
      </c>
      <c r="IL40" s="231">
        <f t="shared" si="669"/>
        <v>7.9598357036175384</v>
      </c>
      <c r="IM40" s="231">
        <f t="shared" si="669"/>
        <v>5.983803099492004</v>
      </c>
      <c r="IN40" s="231">
        <f t="shared" si="669"/>
        <v>7.8215982858333746</v>
      </c>
      <c r="IO40" s="231">
        <f t="shared" si="669"/>
        <v>7.9108658269493821</v>
      </c>
      <c r="IP40" s="231">
        <f t="shared" si="669"/>
        <v>5.7078706064808005</v>
      </c>
      <c r="IQ40" s="231">
        <f t="shared" si="669"/>
        <v>4.9673421145056018</v>
      </c>
      <c r="IR40" s="231">
        <f t="shared" si="669"/>
        <v>4.8598235457562966</v>
      </c>
      <c r="IS40" s="231">
        <f t="shared" si="669"/>
        <v>4.2352058618601474</v>
      </c>
      <c r="IT40" s="231">
        <f t="shared" si="669"/>
        <v>5.4100563150322474</v>
      </c>
      <c r="IU40" s="231">
        <f t="shared" si="669"/>
        <v>5.2892456332844162</v>
      </c>
      <c r="IV40" s="231">
        <f t="shared" si="669"/>
        <v>6.0219930040538285</v>
      </c>
      <c r="IW40" s="231">
        <f t="shared" si="669"/>
        <v>7.663427983707817</v>
      </c>
      <c r="IX40" s="231">
        <f t="shared" si="669"/>
        <v>4.5435861212373814</v>
      </c>
      <c r="IY40" s="231">
        <f t="shared" si="669"/>
        <v>3.8462495792851592</v>
      </c>
      <c r="IZ40" s="231">
        <f t="shared" si="669"/>
        <v>5.8325132866479441</v>
      </c>
      <c r="JA40" s="231">
        <f t="shared" si="669"/>
        <v>4.8660986430458504</v>
      </c>
      <c r="JB40" s="231">
        <f t="shared" si="669"/>
        <v>6.111837977936192</v>
      </c>
      <c r="JC40" s="231">
        <f t="shared" si="669"/>
        <v>6.0949280072646363</v>
      </c>
      <c r="JD40" s="231">
        <f t="shared" si="669"/>
        <v>6.9886447633557136</v>
      </c>
      <c r="JE40" s="231">
        <f t="shared" ref="JE40:JP40" si="670">JE35/JE31/10^6</f>
        <v>7.2343355932050661</v>
      </c>
      <c r="JF40" s="231">
        <f t="shared" si="670"/>
        <v>6.725059871950652</v>
      </c>
      <c r="JG40" s="231">
        <f t="shared" si="670"/>
        <v>8.6347097373665758</v>
      </c>
      <c r="JH40" s="231">
        <f t="shared" si="670"/>
        <v>16.51913137117754</v>
      </c>
      <c r="JI40" s="231">
        <f t="shared" si="670"/>
        <v>19.084762093073294</v>
      </c>
      <c r="JJ40" s="231">
        <f t="shared" si="670"/>
        <v>24.344509140853106</v>
      </c>
      <c r="JK40" s="231">
        <f t="shared" si="670"/>
        <v>23.892496898662266</v>
      </c>
      <c r="JL40" s="231">
        <f t="shared" si="670"/>
        <v>44.788104089219331</v>
      </c>
      <c r="JM40" s="231">
        <f t="shared" si="670"/>
        <v>30.337567359507315</v>
      </c>
      <c r="JN40" s="231">
        <f t="shared" si="670"/>
        <v>83.468052347959969</v>
      </c>
      <c r="JO40" s="231">
        <f t="shared" si="670"/>
        <v>4.9875499999999997</v>
      </c>
      <c r="JP40" s="231">
        <f t="shared" si="670"/>
        <v>13.001010101010101</v>
      </c>
      <c r="JQ40" s="231">
        <f t="shared" ref="JQ40:JR40" si="671">JQ35/JQ31/10^6</f>
        <v>22.818181818181817</v>
      </c>
      <c r="JR40" s="231">
        <f t="shared" si="671"/>
        <v>18.215039534343433</v>
      </c>
      <c r="JS40" s="231">
        <f t="shared" ref="JS40:JT40" si="672">JS35/JS31/10^6</f>
        <v>9.8602636819191911</v>
      </c>
      <c r="JT40" s="231">
        <f t="shared" si="672"/>
        <v>24.56878787878788</v>
      </c>
      <c r="JU40" s="231">
        <f t="shared" ref="JU40:JW40" si="673">JU35/JU31/10^6</f>
        <v>21.668277929292927</v>
      </c>
      <c r="JV40" s="231">
        <f t="shared" si="673"/>
        <v>38.019040404040403</v>
      </c>
      <c r="JW40" s="231">
        <f t="shared" si="673"/>
        <v>18.059568791230767</v>
      </c>
      <c r="JX40" s="231">
        <f t="shared" ref="JX40:JY40" si="674">JX35/JX31/10^6</f>
        <v>20.830769230769231</v>
      </c>
      <c r="JY40" s="231">
        <f t="shared" si="674"/>
        <v>25.295584615384616</v>
      </c>
      <c r="JZ40" s="231">
        <f t="shared" ref="JZ40:KA40" si="675">JZ35/JZ31/10^6</f>
        <v>34.421706225661538</v>
      </c>
      <c r="KA40" s="231">
        <f t="shared" si="675"/>
        <v>53.369230769230768</v>
      </c>
      <c r="KB40" s="231">
        <f t="shared" ref="KB40:KC40" si="676">KB35/KB31/10^6</f>
        <v>18.850000000000001</v>
      </c>
      <c r="KC40" s="231">
        <f t="shared" si="676"/>
        <v>17.357690000000002</v>
      </c>
      <c r="KD40" s="231">
        <f t="shared" ref="KD40" si="677">KD35/KD31/10^6</f>
        <v>24.067006666666668</v>
      </c>
      <c r="KE40" s="231">
        <f t="shared" ref="KE40:KL40" si="678">KE35/KE31/10^6</f>
        <v>20.752226966793334</v>
      </c>
      <c r="KF40" s="231">
        <f t="shared" si="678"/>
        <v>24.840771111111113</v>
      </c>
      <c r="KG40" s="231">
        <f t="shared" si="678"/>
        <v>27.404762072158892</v>
      </c>
      <c r="KH40" s="231">
        <f t="shared" si="678"/>
        <v>13.702381036079446</v>
      </c>
      <c r="KI40" s="231">
        <f t="shared" si="678"/>
        <v>18.0578675</v>
      </c>
      <c r="KJ40" s="231">
        <f t="shared" si="678"/>
        <v>29.02487125</v>
      </c>
      <c r="KK40" s="231">
        <f t="shared" si="678"/>
        <v>38.468690000000002</v>
      </c>
      <c r="KL40" s="231">
        <f t="shared" si="678"/>
        <v>50.860437500000003</v>
      </c>
      <c r="KM40" s="231">
        <f t="shared" ref="KM40:KQ40" si="679">KM35/KM31/10^6</f>
        <v>50.522396337337497</v>
      </c>
      <c r="KN40" s="231">
        <f t="shared" si="679"/>
        <v>76.956959999999995</v>
      </c>
      <c r="KO40" s="231">
        <f t="shared" si="679"/>
        <v>37.191886666666662</v>
      </c>
      <c r="KP40" s="231">
        <f t="shared" si="679"/>
        <v>69.359831824084992</v>
      </c>
      <c r="KQ40" s="231">
        <f t="shared" si="679"/>
        <v>82.074508273836656</v>
      </c>
      <c r="KR40" s="231">
        <f t="shared" ref="KR40:KV40" si="680">KR35/KR31/10^6</f>
        <v>108.5767198509575</v>
      </c>
      <c r="KS40" s="231">
        <f t="shared" si="680"/>
        <v>110.18336620958249</v>
      </c>
      <c r="KT40" s="231">
        <f t="shared" si="680"/>
        <v>97.142875604911126</v>
      </c>
      <c r="KU40" s="231">
        <f t="shared" si="680"/>
        <v>48.420645880642297</v>
      </c>
      <c r="KV40" s="231">
        <f t="shared" si="680"/>
        <v>58.620122618220201</v>
      </c>
    </row>
    <row r="41" spans="2:310" outlineLevel="1" x14ac:dyDescent="0.25">
      <c r="B41" s="151" t="s">
        <v>1230</v>
      </c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145"/>
      <c r="CF41" s="145"/>
      <c r="CG41" s="145"/>
      <c r="CH41" s="145"/>
      <c r="CI41" s="145"/>
      <c r="CJ41" s="145"/>
      <c r="CK41" s="145"/>
      <c r="CL41" s="145"/>
      <c r="CM41" s="145"/>
      <c r="CN41" s="145"/>
      <c r="CO41" s="145"/>
      <c r="CP41" s="145"/>
      <c r="CQ41" s="145"/>
      <c r="CR41" s="145"/>
      <c r="CS41" s="145"/>
      <c r="CT41" s="145"/>
      <c r="CU41" s="145"/>
      <c r="CV41" s="145"/>
      <c r="CW41" s="145"/>
      <c r="CX41" s="145"/>
      <c r="CY41" s="145"/>
      <c r="CZ41" s="145"/>
      <c r="DA41" s="145"/>
      <c r="DB41" s="145"/>
      <c r="DC41" s="145"/>
      <c r="DD41" s="145"/>
      <c r="DE41" s="145"/>
      <c r="DF41" s="145"/>
      <c r="DG41" s="145"/>
      <c r="DH41" s="145"/>
      <c r="DI41" s="145"/>
      <c r="DJ41" s="145"/>
      <c r="DK41" s="145"/>
      <c r="DL41" s="145"/>
      <c r="DM41" s="145"/>
      <c r="DN41" s="145"/>
      <c r="DO41" s="145"/>
      <c r="DP41" s="145"/>
      <c r="DQ41" s="145"/>
      <c r="DR41" s="145"/>
      <c r="DS41" s="145"/>
      <c r="DT41" s="145"/>
      <c r="DU41" s="145"/>
      <c r="DV41" s="145"/>
      <c r="DW41" s="145"/>
      <c r="DX41" s="145"/>
      <c r="DY41" s="145"/>
      <c r="DZ41" s="145"/>
      <c r="EA41" s="145"/>
      <c r="EB41" s="145"/>
      <c r="EC41" s="145"/>
      <c r="ED41" s="145"/>
      <c r="EE41" s="145"/>
      <c r="EF41" s="231">
        <f>EF36/EF31/10^6</f>
        <v>0.43857687460397343</v>
      </c>
      <c r="EG41" s="231">
        <f t="shared" ref="EG41:GR41" si="681">EG36/EG31/10^6</f>
        <v>0.94250013952526401</v>
      </c>
      <c r="EH41" s="231">
        <f t="shared" si="681"/>
        <v>0</v>
      </c>
      <c r="EI41" s="231">
        <f t="shared" si="681"/>
        <v>0.82369810369228602</v>
      </c>
      <c r="EJ41" s="231">
        <f t="shared" si="681"/>
        <v>1.8717457553239263</v>
      </c>
      <c r="EK41" s="231">
        <f t="shared" si="681"/>
        <v>4.1517324733212586</v>
      </c>
      <c r="EL41" s="231">
        <f t="shared" si="681"/>
        <v>0.34407463831433505</v>
      </c>
      <c r="EM41" s="231">
        <f t="shared" si="681"/>
        <v>3.0050799715193977</v>
      </c>
      <c r="EN41" s="231">
        <f t="shared" si="681"/>
        <v>2.6312243148951979</v>
      </c>
      <c r="EO41" s="231">
        <f t="shared" si="681"/>
        <v>5.3019230529278092</v>
      </c>
      <c r="EP41" s="231">
        <f t="shared" si="681"/>
        <v>2.6918032443903379</v>
      </c>
      <c r="EQ41" s="231">
        <f t="shared" si="681"/>
        <v>4.8150646553302714</v>
      </c>
      <c r="ER41" s="231">
        <f t="shared" si="681"/>
        <v>0</v>
      </c>
      <c r="ES41" s="231">
        <f t="shared" si="681"/>
        <v>0.40485871716136218</v>
      </c>
      <c r="ET41" s="231">
        <f t="shared" si="681"/>
        <v>1.5508300607096168</v>
      </c>
      <c r="EU41" s="231">
        <f t="shared" si="681"/>
        <v>0</v>
      </c>
      <c r="EV41" s="231">
        <f t="shared" si="681"/>
        <v>0.29990384054150804</v>
      </c>
      <c r="EW41" s="231">
        <f t="shared" si="681"/>
        <v>3.6215433939152324</v>
      </c>
      <c r="EX41" s="231">
        <f t="shared" si="681"/>
        <v>0</v>
      </c>
      <c r="EY41" s="231">
        <f t="shared" si="681"/>
        <v>0</v>
      </c>
      <c r="EZ41" s="231">
        <f t="shared" si="681"/>
        <v>2.4540797491476676</v>
      </c>
      <c r="FA41" s="231">
        <f t="shared" si="681"/>
        <v>5.7989586485446871</v>
      </c>
      <c r="FB41" s="231">
        <f t="shared" si="681"/>
        <v>3.0367327378622964</v>
      </c>
      <c r="FC41" s="231">
        <f t="shared" si="681"/>
        <v>0</v>
      </c>
      <c r="FD41" s="231">
        <f t="shared" si="681"/>
        <v>0.21481371158338738</v>
      </c>
      <c r="FE41" s="231">
        <f t="shared" si="681"/>
        <v>0</v>
      </c>
      <c r="FF41" s="231">
        <f t="shared" si="681"/>
        <v>0.74352378062868196</v>
      </c>
      <c r="FG41" s="231">
        <f t="shared" si="681"/>
        <v>0</v>
      </c>
      <c r="FH41" s="231">
        <f t="shared" si="681"/>
        <v>3.6959896702620609</v>
      </c>
      <c r="FI41" s="231">
        <f t="shared" si="681"/>
        <v>0</v>
      </c>
      <c r="FJ41" s="231">
        <f t="shared" si="681"/>
        <v>2.5424822459947305</v>
      </c>
      <c r="FK41" s="231">
        <f t="shared" si="681"/>
        <v>0.60585290263277169</v>
      </c>
      <c r="FL41" s="231">
        <f t="shared" si="681"/>
        <v>0</v>
      </c>
      <c r="FM41" s="231">
        <f t="shared" si="681"/>
        <v>2.4175561828235468</v>
      </c>
      <c r="FN41" s="231">
        <f t="shared" si="681"/>
        <v>6.1456731519872507</v>
      </c>
      <c r="FO41" s="231">
        <f t="shared" si="681"/>
        <v>2.0737068793068536</v>
      </c>
      <c r="FP41" s="231">
        <f t="shared" si="681"/>
        <v>0</v>
      </c>
      <c r="FQ41" s="231">
        <f t="shared" si="681"/>
        <v>0</v>
      </c>
      <c r="FR41" s="231">
        <f t="shared" si="681"/>
        <v>0</v>
      </c>
      <c r="FS41" s="231">
        <f t="shared" si="681"/>
        <v>0.64865845261980437</v>
      </c>
      <c r="FT41" s="231">
        <f t="shared" si="681"/>
        <v>1.2992483887481949</v>
      </c>
      <c r="FU41" s="231">
        <f t="shared" si="681"/>
        <v>1.8990945037418263</v>
      </c>
      <c r="FV41" s="231">
        <f t="shared" si="681"/>
        <v>0</v>
      </c>
      <c r="FW41" s="231">
        <f t="shared" si="681"/>
        <v>1.807302081912828</v>
      </c>
      <c r="FX41" s="231">
        <f t="shared" si="681"/>
        <v>0</v>
      </c>
      <c r="FY41" s="231">
        <f t="shared" si="681"/>
        <v>5.4680602507775031</v>
      </c>
      <c r="FZ41" s="231">
        <f t="shared" si="681"/>
        <v>7.4603216837623672</v>
      </c>
      <c r="GA41" s="231">
        <f t="shared" si="681"/>
        <v>1.4246740246997003</v>
      </c>
      <c r="GB41" s="231">
        <f t="shared" si="681"/>
        <v>0</v>
      </c>
      <c r="GC41" s="231">
        <f t="shared" si="681"/>
        <v>1.5940427855783315</v>
      </c>
      <c r="GD41" s="231">
        <f t="shared" si="681"/>
        <v>0</v>
      </c>
      <c r="GE41" s="231">
        <f t="shared" si="681"/>
        <v>3.1928716625540048</v>
      </c>
      <c r="GF41" s="231">
        <f t="shared" si="681"/>
        <v>0</v>
      </c>
      <c r="GG41" s="231">
        <f t="shared" si="681"/>
        <v>1.5520090682959857</v>
      </c>
      <c r="GH41" s="231">
        <f t="shared" si="681"/>
        <v>0</v>
      </c>
      <c r="GI41" s="231">
        <f t="shared" si="681"/>
        <v>3.2405313152813031</v>
      </c>
      <c r="GJ41" s="231">
        <f t="shared" si="681"/>
        <v>0</v>
      </c>
      <c r="GK41" s="231">
        <f t="shared" si="681"/>
        <v>17.080710003963567</v>
      </c>
      <c r="GL41" s="231">
        <f t="shared" si="681"/>
        <v>3.0796327907701717</v>
      </c>
      <c r="GM41" s="231">
        <f t="shared" si="681"/>
        <v>1.4845638305441675</v>
      </c>
      <c r="GN41" s="231">
        <f t="shared" si="681"/>
        <v>0</v>
      </c>
      <c r="GO41" s="231">
        <f t="shared" si="681"/>
        <v>0</v>
      </c>
      <c r="GP41" s="231">
        <f t="shared" si="681"/>
        <v>0</v>
      </c>
      <c r="GQ41" s="231">
        <f t="shared" si="681"/>
        <v>0</v>
      </c>
      <c r="GR41" s="231">
        <f t="shared" si="681"/>
        <v>0.8315187595389284</v>
      </c>
      <c r="GS41" s="231">
        <f t="shared" ref="GS41:JD41" si="682">GS36/GS31/10^6</f>
        <v>6.2127441780826871</v>
      </c>
      <c r="GT41" s="231">
        <f t="shared" si="682"/>
        <v>2.2065175388372293</v>
      </c>
      <c r="GU41" s="231">
        <f t="shared" si="682"/>
        <v>2.2055978046992273</v>
      </c>
      <c r="GV41" s="231">
        <f t="shared" si="682"/>
        <v>2.5194562253548991</v>
      </c>
      <c r="GW41" s="231">
        <f t="shared" si="682"/>
        <v>18.610542243435425</v>
      </c>
      <c r="GX41" s="231">
        <f t="shared" si="682"/>
        <v>7.1164916414410762</v>
      </c>
      <c r="GY41" s="231">
        <f t="shared" si="682"/>
        <v>2.115047235912844</v>
      </c>
      <c r="GZ41" s="231">
        <f t="shared" si="682"/>
        <v>0</v>
      </c>
      <c r="HA41" s="231">
        <f t="shared" si="682"/>
        <v>0</v>
      </c>
      <c r="HB41" s="231">
        <f t="shared" si="682"/>
        <v>0</v>
      </c>
      <c r="HC41" s="231">
        <f t="shared" si="682"/>
        <v>0</v>
      </c>
      <c r="HD41" s="231">
        <f t="shared" si="682"/>
        <v>2.6965890696391259</v>
      </c>
      <c r="HE41" s="231">
        <f t="shared" si="682"/>
        <v>5.849814275471803</v>
      </c>
      <c r="HF41" s="231">
        <f t="shared" si="682"/>
        <v>2.4787233483580193</v>
      </c>
      <c r="HG41" s="231">
        <f t="shared" si="682"/>
        <v>1.7943972523500313</v>
      </c>
      <c r="HH41" s="231">
        <f t="shared" si="682"/>
        <v>0</v>
      </c>
      <c r="HI41" s="231">
        <f t="shared" si="682"/>
        <v>25.608171698800025</v>
      </c>
      <c r="HJ41" s="231">
        <f t="shared" si="682"/>
        <v>11.318696529236142</v>
      </c>
      <c r="HK41" s="231">
        <f t="shared" si="682"/>
        <v>8.8126135074603962</v>
      </c>
      <c r="HL41" s="231">
        <f t="shared" si="682"/>
        <v>0</v>
      </c>
      <c r="HM41" s="231">
        <f t="shared" si="682"/>
        <v>1.0264781391261326</v>
      </c>
      <c r="HN41" s="231">
        <f t="shared" si="682"/>
        <v>0</v>
      </c>
      <c r="HO41" s="231">
        <f t="shared" si="682"/>
        <v>4.1842790927731786</v>
      </c>
      <c r="HP41" s="231">
        <f t="shared" si="682"/>
        <v>4.9077520155813712</v>
      </c>
      <c r="HQ41" s="231">
        <f t="shared" si="682"/>
        <v>4.6385435558742518</v>
      </c>
      <c r="HR41" s="231">
        <f t="shared" si="682"/>
        <v>0.24327789447275677</v>
      </c>
      <c r="HS41" s="231">
        <f t="shared" si="682"/>
        <v>0</v>
      </c>
      <c r="HT41" s="231">
        <f t="shared" si="682"/>
        <v>1.8904307439044901</v>
      </c>
      <c r="HU41" s="231">
        <f t="shared" si="682"/>
        <v>27.100674228562038</v>
      </c>
      <c r="HV41" s="231">
        <f t="shared" si="682"/>
        <v>7.5332600533024427</v>
      </c>
      <c r="HW41" s="231">
        <f t="shared" si="682"/>
        <v>6.867941011507515</v>
      </c>
      <c r="HX41" s="231">
        <f t="shared" si="682"/>
        <v>7.206116185736807</v>
      </c>
      <c r="HY41" s="231">
        <f t="shared" si="682"/>
        <v>0.51146566390778048</v>
      </c>
      <c r="HZ41" s="231">
        <f t="shared" si="682"/>
        <v>2.3413370805732456</v>
      </c>
      <c r="IA41" s="231">
        <f t="shared" si="682"/>
        <v>5.5892154230316979</v>
      </c>
      <c r="IB41" s="231">
        <f t="shared" si="682"/>
        <v>12.014964615672573</v>
      </c>
      <c r="IC41" s="231">
        <f t="shared" si="682"/>
        <v>1.4728595665182409</v>
      </c>
      <c r="ID41" s="231">
        <f t="shared" si="682"/>
        <v>0</v>
      </c>
      <c r="IE41" s="231">
        <f t="shared" si="682"/>
        <v>3.6988135966718247</v>
      </c>
      <c r="IF41" s="231">
        <f t="shared" si="682"/>
        <v>12.354649336664416</v>
      </c>
      <c r="IG41" s="231">
        <f t="shared" si="682"/>
        <v>19.21996816971885</v>
      </c>
      <c r="IH41" s="231">
        <f t="shared" si="682"/>
        <v>5.1509864125823812</v>
      </c>
      <c r="II41" s="231">
        <f t="shared" si="682"/>
        <v>2.6761804773468527</v>
      </c>
      <c r="IJ41" s="231">
        <f t="shared" si="682"/>
        <v>3.8319547773716067</v>
      </c>
      <c r="IK41" s="231">
        <f t="shared" si="682"/>
        <v>1.674834176988373</v>
      </c>
      <c r="IL41" s="231">
        <f t="shared" si="682"/>
        <v>0</v>
      </c>
      <c r="IM41" s="231">
        <f t="shared" si="682"/>
        <v>5.9663902377625391</v>
      </c>
      <c r="IN41" s="231">
        <f t="shared" si="682"/>
        <v>4.2827309889015188</v>
      </c>
      <c r="IO41" s="231">
        <f t="shared" si="682"/>
        <v>5.2380580018248075</v>
      </c>
      <c r="IP41" s="231">
        <f t="shared" si="682"/>
        <v>3.0758435743340509</v>
      </c>
      <c r="IQ41" s="231">
        <f t="shared" si="682"/>
        <v>5.4362498081219321</v>
      </c>
      <c r="IR41" s="231">
        <f t="shared" si="682"/>
        <v>7.512923967397068</v>
      </c>
      <c r="IS41" s="231">
        <f t="shared" si="682"/>
        <v>14.944176642576483</v>
      </c>
      <c r="IT41" s="231">
        <f t="shared" si="682"/>
        <v>8.251421859653723</v>
      </c>
      <c r="IU41" s="231">
        <f t="shared" si="682"/>
        <v>8.5069689523316558</v>
      </c>
      <c r="IV41" s="231">
        <f t="shared" si="682"/>
        <v>5.732599596487109</v>
      </c>
      <c r="IW41" s="231">
        <f t="shared" si="682"/>
        <v>2.7710260728463059</v>
      </c>
      <c r="IX41" s="231">
        <f t="shared" si="682"/>
        <v>7.0143224642727926</v>
      </c>
      <c r="IY41" s="231">
        <f t="shared" si="682"/>
        <v>9.4739602704797612</v>
      </c>
      <c r="IZ41" s="231">
        <f t="shared" si="682"/>
        <v>11.194920307646134</v>
      </c>
      <c r="JA41" s="231">
        <f t="shared" si="682"/>
        <v>19.086914016064387</v>
      </c>
      <c r="JB41" s="231">
        <f t="shared" si="682"/>
        <v>4.6925860662026064</v>
      </c>
      <c r="JC41" s="231">
        <f t="shared" si="682"/>
        <v>17.373572054592994</v>
      </c>
      <c r="JD41" s="231">
        <f t="shared" si="682"/>
        <v>25.804137523882602</v>
      </c>
      <c r="JE41" s="231">
        <f t="shared" ref="JE41:JP41" si="683">JE36/JE31/10^6</f>
        <v>75.604985908785892</v>
      </c>
      <c r="JF41" s="231">
        <f t="shared" si="683"/>
        <v>40.001621965111518</v>
      </c>
      <c r="JG41" s="231">
        <f t="shared" si="683"/>
        <v>45.388835768929432</v>
      </c>
      <c r="JH41" s="231">
        <f t="shared" si="683"/>
        <v>74.736495137857972</v>
      </c>
      <c r="JI41" s="231">
        <f t="shared" si="683"/>
        <v>73.111048007490879</v>
      </c>
      <c r="JJ41" s="231">
        <f t="shared" si="683"/>
        <v>122.18387514994409</v>
      </c>
      <c r="JK41" s="231">
        <f t="shared" si="683"/>
        <v>109.24206385343088</v>
      </c>
      <c r="JL41" s="231">
        <f t="shared" si="683"/>
        <v>104.02130975228158</v>
      </c>
      <c r="JM41" s="231">
        <f t="shared" si="683"/>
        <v>190.28008895530098</v>
      </c>
      <c r="JN41" s="231">
        <f t="shared" si="683"/>
        <v>310.10568116567708</v>
      </c>
      <c r="JO41" s="231">
        <f t="shared" si="683"/>
        <v>20.090605685101011</v>
      </c>
      <c r="JP41" s="231">
        <f t="shared" si="683"/>
        <v>23.004881604308078</v>
      </c>
      <c r="JQ41" s="231">
        <f t="shared" ref="JQ41:JR41" si="684">JQ36/JQ31/10^6</f>
        <v>43.722943010272729</v>
      </c>
      <c r="JR41" s="231">
        <f t="shared" si="684"/>
        <v>45.954333208252528</v>
      </c>
      <c r="JS41" s="231">
        <f t="shared" ref="JS41:JT41" si="685">JS36/JS31/10^6</f>
        <v>31.032135187393433</v>
      </c>
      <c r="JT41" s="231">
        <f t="shared" si="685"/>
        <v>50.806419125993941</v>
      </c>
      <c r="JU41" s="231">
        <f t="shared" ref="JU41:JW41" si="686">JU36/JU31/10^6</f>
        <v>56.298009910762147</v>
      </c>
      <c r="JV41" s="231">
        <f t="shared" si="686"/>
        <v>62.297405626934314</v>
      </c>
      <c r="JW41" s="231">
        <f t="shared" si="686"/>
        <v>14.776027189088481</v>
      </c>
      <c r="JX41" s="231">
        <f t="shared" ref="JX41:JY41" si="687">JX36/JX31/10^6</f>
        <v>19.181237397221057</v>
      </c>
      <c r="JY41" s="231">
        <f t="shared" si="687"/>
        <v>32.130325230142169</v>
      </c>
      <c r="JZ41" s="231">
        <f t="shared" ref="JZ41:KA41" si="688">JZ36/JZ31/10^6</f>
        <v>30.161765171737827</v>
      </c>
      <c r="KA41" s="231">
        <f t="shared" si="688"/>
        <v>26.735514095361534</v>
      </c>
      <c r="KB41" s="231">
        <f t="shared" ref="KB41:KC41" si="689">KB36/KB31/10^6</f>
        <v>17.556973700569174</v>
      </c>
      <c r="KC41" s="231">
        <f t="shared" si="689"/>
        <v>25.457000824378692</v>
      </c>
      <c r="KD41" s="231">
        <f t="shared" ref="KD41" si="690">KD36/KD31/10^6</f>
        <v>23.22298393071495</v>
      </c>
      <c r="KE41" s="231">
        <f t="shared" ref="KE41:KL41" si="691">KE36/KE31/10^6</f>
        <v>13.364377923551812</v>
      </c>
      <c r="KF41" s="231">
        <f t="shared" si="691"/>
        <v>15.517206764917868</v>
      </c>
      <c r="KG41" s="231">
        <f t="shared" si="691"/>
        <v>16.910245489176198</v>
      </c>
      <c r="KH41" s="231">
        <f t="shared" si="691"/>
        <v>4.4268649119867103</v>
      </c>
      <c r="KI41" s="231">
        <f t="shared" si="691"/>
        <v>39.774230035110214</v>
      </c>
      <c r="KJ41" s="231">
        <f t="shared" si="691"/>
        <v>18.902692485293599</v>
      </c>
      <c r="KK41" s="231">
        <f t="shared" si="691"/>
        <v>29.387715636983398</v>
      </c>
      <c r="KL41" s="231">
        <f t="shared" si="691"/>
        <v>10.708325423328773</v>
      </c>
      <c r="KM41" s="231">
        <f t="shared" ref="KM41:KQ41" si="692">KM36/KM31/10^6</f>
        <v>37.062737340891999</v>
      </c>
      <c r="KN41" s="231">
        <f t="shared" si="692"/>
        <v>29.007428429091227</v>
      </c>
      <c r="KO41" s="231">
        <f t="shared" si="692"/>
        <v>50.338374166278136</v>
      </c>
      <c r="KP41" s="231">
        <f t="shared" si="692"/>
        <v>47.562511574689175</v>
      </c>
      <c r="KQ41" s="231">
        <f t="shared" si="692"/>
        <v>14.002986838665832</v>
      </c>
      <c r="KR41" s="231">
        <f t="shared" ref="KR41:KV41" si="693">KR36/KR31/10^6</f>
        <v>29.266895673117499</v>
      </c>
      <c r="KS41" s="231">
        <f t="shared" si="693"/>
        <v>26.258447623528891</v>
      </c>
      <c r="KT41" s="231">
        <f t="shared" si="693"/>
        <v>40.90250784579667</v>
      </c>
      <c r="KU41" s="231">
        <f t="shared" si="693"/>
        <v>21.508568578363601</v>
      </c>
      <c r="KV41" s="231">
        <f t="shared" si="693"/>
        <v>15.947616242081599</v>
      </c>
    </row>
    <row r="42" spans="2:310" outlineLevel="1" x14ac:dyDescent="0.25"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5"/>
      <c r="CK42" s="145"/>
      <c r="CL42" s="145"/>
      <c r="CM42" s="145"/>
      <c r="CN42" s="145"/>
      <c r="CO42" s="145"/>
      <c r="CP42" s="145"/>
      <c r="CQ42" s="145"/>
      <c r="CR42" s="145"/>
      <c r="CS42" s="145"/>
      <c r="CT42" s="145"/>
      <c r="CU42" s="145"/>
      <c r="CV42" s="145"/>
      <c r="CW42" s="145"/>
      <c r="CX42" s="145"/>
      <c r="CY42" s="145"/>
      <c r="CZ42" s="145"/>
      <c r="DA42" s="145"/>
      <c r="DB42" s="145"/>
      <c r="DC42" s="145"/>
      <c r="DD42" s="145"/>
      <c r="DE42" s="145"/>
      <c r="DF42" s="145"/>
      <c r="DG42" s="145"/>
      <c r="DH42" s="145"/>
      <c r="DI42" s="145"/>
      <c r="DJ42" s="145"/>
      <c r="DK42" s="145"/>
      <c r="DL42" s="145"/>
      <c r="DM42" s="145"/>
      <c r="DN42" s="145"/>
      <c r="DO42" s="145"/>
      <c r="DP42" s="145"/>
      <c r="DQ42" s="145"/>
      <c r="DR42" s="145"/>
      <c r="DS42" s="145"/>
      <c r="DT42" s="145"/>
      <c r="DU42" s="145"/>
      <c r="DV42" s="145"/>
      <c r="DW42" s="145"/>
      <c r="DX42" s="145"/>
      <c r="DY42" s="145"/>
      <c r="DZ42" s="145"/>
      <c r="EA42" s="145"/>
      <c r="EB42" s="145"/>
      <c r="EC42" s="145"/>
      <c r="ED42" s="145"/>
      <c r="EE42" s="145"/>
      <c r="EF42" s="145"/>
      <c r="EG42" s="145"/>
      <c r="EH42" s="145"/>
      <c r="EI42" s="145"/>
      <c r="EJ42" s="145"/>
      <c r="EK42" s="145"/>
      <c r="EL42" s="145"/>
      <c r="EM42" s="145"/>
      <c r="EN42" s="145"/>
      <c r="EO42" s="145"/>
      <c r="EP42" s="145"/>
      <c r="EQ42" s="145"/>
      <c r="ER42" s="145"/>
      <c r="ES42" s="145"/>
      <c r="ET42" s="145"/>
      <c r="EU42" s="145"/>
      <c r="EV42" s="145"/>
      <c r="EW42" s="145"/>
      <c r="EX42" s="145"/>
      <c r="EY42" s="145"/>
      <c r="EZ42" s="145"/>
      <c r="FA42" s="145"/>
      <c r="FB42" s="145"/>
      <c r="FC42" s="145"/>
      <c r="FD42" s="145"/>
      <c r="FE42" s="145"/>
      <c r="FF42" s="145"/>
      <c r="FG42" s="145"/>
      <c r="FH42" s="145"/>
      <c r="FI42" s="145"/>
      <c r="FJ42" s="145"/>
      <c r="FK42" s="145"/>
      <c r="FL42" s="145"/>
      <c r="FM42" s="145"/>
      <c r="FN42" s="145"/>
      <c r="FO42" s="145"/>
      <c r="FP42" s="145"/>
      <c r="FQ42" s="145"/>
      <c r="FR42" s="145"/>
      <c r="FS42" s="145"/>
      <c r="FT42" s="145"/>
      <c r="FU42" s="145"/>
      <c r="FV42" s="145"/>
      <c r="FW42" s="145"/>
      <c r="FX42" s="145"/>
      <c r="FY42" s="145"/>
      <c r="FZ42" s="145"/>
      <c r="GA42" s="145"/>
      <c r="GB42" s="145"/>
      <c r="GC42" s="145"/>
      <c r="GD42" s="145"/>
      <c r="GE42" s="145"/>
      <c r="GF42" s="145"/>
      <c r="GG42" s="145"/>
      <c r="GH42" s="145"/>
      <c r="GI42" s="145"/>
      <c r="GJ42" s="145"/>
      <c r="GK42" s="145"/>
      <c r="GL42" s="145"/>
      <c r="GM42" s="145"/>
      <c r="GN42" s="145"/>
      <c r="GO42" s="145"/>
      <c r="GP42" s="145"/>
      <c r="GQ42" s="145"/>
      <c r="GR42" s="145"/>
      <c r="GS42" s="145"/>
      <c r="GT42" s="145"/>
      <c r="GU42" s="145"/>
      <c r="GV42" s="145"/>
      <c r="GW42" s="145"/>
      <c r="GX42" s="145"/>
      <c r="GY42" s="145"/>
      <c r="GZ42" s="145"/>
      <c r="HA42" s="145"/>
      <c r="HB42" s="145"/>
      <c r="HC42" s="145"/>
      <c r="HD42" s="145"/>
      <c r="HE42" s="145"/>
      <c r="HF42" s="145"/>
      <c r="HG42" s="145"/>
      <c r="HH42" s="145"/>
      <c r="HI42" s="145"/>
      <c r="HJ42" s="145"/>
      <c r="HK42" s="145"/>
      <c r="HL42" s="145"/>
      <c r="HM42" s="145"/>
      <c r="HN42" s="145"/>
      <c r="HO42" s="145"/>
      <c r="HP42" s="145"/>
      <c r="HQ42" s="145"/>
      <c r="HR42" s="145"/>
      <c r="HS42" s="145"/>
      <c r="HT42" s="145"/>
      <c r="HU42" s="145"/>
      <c r="HV42" s="145"/>
      <c r="HW42" s="145"/>
      <c r="HX42" s="145"/>
      <c r="HY42" s="145"/>
      <c r="HZ42" s="145"/>
      <c r="IA42" s="145"/>
      <c r="IB42" s="145"/>
      <c r="IC42" s="145"/>
      <c r="ID42" s="145"/>
      <c r="IE42" s="145"/>
      <c r="IF42" s="145"/>
      <c r="IG42" s="145"/>
      <c r="IH42" s="145"/>
      <c r="II42" s="145"/>
      <c r="IJ42" s="145"/>
      <c r="IK42" s="145"/>
      <c r="IL42" s="145"/>
      <c r="IM42" s="145"/>
      <c r="IN42" s="145"/>
      <c r="IO42" s="145"/>
      <c r="IP42" s="145"/>
      <c r="IQ42" s="145"/>
    </row>
    <row r="43" spans="2:310" outlineLevel="1" x14ac:dyDescent="0.25"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145"/>
      <c r="CF43" s="145"/>
      <c r="CG43" s="145"/>
      <c r="CH43" s="145"/>
      <c r="CI43" s="145"/>
      <c r="CJ43" s="145"/>
      <c r="CK43" s="145"/>
      <c r="CL43" s="145"/>
      <c r="CM43" s="145"/>
      <c r="CN43" s="145"/>
      <c r="CO43" s="145"/>
      <c r="CP43" s="145"/>
      <c r="CQ43" s="145"/>
      <c r="CR43" s="145"/>
      <c r="CS43" s="145"/>
      <c r="CT43" s="145"/>
      <c r="CU43" s="145"/>
      <c r="CV43" s="145"/>
      <c r="CW43" s="145"/>
      <c r="CX43" s="145"/>
      <c r="CY43" s="145"/>
      <c r="CZ43" s="145"/>
      <c r="DA43" s="145"/>
      <c r="DB43" s="145"/>
      <c r="DC43" s="145"/>
      <c r="DD43" s="145"/>
      <c r="DE43" s="145"/>
      <c r="DF43" s="145"/>
      <c r="DG43" s="145"/>
      <c r="DH43" s="145"/>
      <c r="DI43" s="145"/>
      <c r="DJ43" s="145"/>
      <c r="DK43" s="145"/>
      <c r="DL43" s="145"/>
      <c r="DM43" s="145"/>
      <c r="DN43" s="145"/>
      <c r="DO43" s="145"/>
      <c r="DP43" s="145"/>
      <c r="DQ43" s="145"/>
      <c r="DR43" s="145"/>
      <c r="DS43" s="145"/>
      <c r="DT43" s="145"/>
      <c r="DU43" s="145"/>
      <c r="DV43" s="145"/>
      <c r="DW43" s="145"/>
      <c r="DX43" s="145"/>
      <c r="DY43" s="145"/>
      <c r="DZ43" s="145"/>
      <c r="EA43" s="145"/>
      <c r="EB43" s="145"/>
      <c r="EC43" s="145"/>
      <c r="ED43" s="145"/>
      <c r="EE43" s="145"/>
      <c r="EF43" s="145"/>
      <c r="EG43" s="145"/>
      <c r="EH43" s="145"/>
      <c r="EI43" s="145"/>
      <c r="EJ43" s="145"/>
      <c r="EK43" s="145"/>
      <c r="EL43" s="145"/>
      <c r="EM43" s="145"/>
      <c r="EN43" s="145"/>
      <c r="EO43" s="145"/>
      <c r="EP43" s="145"/>
      <c r="EQ43" s="145"/>
      <c r="ER43" s="145"/>
      <c r="ES43" s="145"/>
      <c r="ET43" s="145"/>
      <c r="EU43" s="145"/>
      <c r="EV43" s="145"/>
      <c r="EW43" s="145"/>
      <c r="EX43" s="145"/>
      <c r="EY43" s="145"/>
      <c r="EZ43" s="145"/>
      <c r="FA43" s="145"/>
      <c r="FB43" s="145"/>
      <c r="FC43" s="145"/>
      <c r="FD43" s="145"/>
      <c r="FE43" s="145"/>
      <c r="FF43" s="145"/>
      <c r="FG43" s="145"/>
      <c r="FH43" s="145"/>
      <c r="FI43" s="145"/>
      <c r="FJ43" s="145"/>
      <c r="FK43" s="145"/>
      <c r="FL43" s="145"/>
      <c r="FM43" s="145"/>
      <c r="FN43" s="145"/>
      <c r="FO43" s="145"/>
      <c r="FP43" s="145"/>
      <c r="FQ43" s="145"/>
      <c r="FR43" s="145"/>
      <c r="FS43" s="145"/>
      <c r="FT43" s="145"/>
      <c r="FU43" s="145"/>
      <c r="FV43" s="145"/>
      <c r="FW43" s="145"/>
      <c r="FX43" s="145"/>
      <c r="FY43" s="145"/>
      <c r="FZ43" s="145"/>
      <c r="GA43" s="145"/>
      <c r="GB43" s="145"/>
      <c r="GC43" s="145"/>
      <c r="GD43" s="145"/>
      <c r="GE43" s="145"/>
      <c r="GF43" s="145"/>
      <c r="GG43" s="145"/>
      <c r="GH43" s="145"/>
      <c r="GI43" s="145"/>
      <c r="GJ43" s="145"/>
      <c r="GK43" s="145"/>
      <c r="GL43" s="145"/>
      <c r="GM43" s="145"/>
      <c r="GN43" s="145"/>
      <c r="GO43" s="145"/>
      <c r="GP43" s="145"/>
      <c r="GQ43" s="145"/>
      <c r="GR43" s="145"/>
      <c r="GS43" s="145"/>
      <c r="GT43" s="145"/>
      <c r="GU43" s="145"/>
      <c r="GV43" s="145"/>
      <c r="GW43" s="145"/>
      <c r="GX43" s="145"/>
      <c r="GY43" s="145"/>
      <c r="GZ43" s="145"/>
      <c r="HA43" s="145"/>
      <c r="HB43" s="145"/>
      <c r="HC43" s="145"/>
      <c r="HD43" s="145"/>
      <c r="HE43" s="145"/>
      <c r="HF43" s="145"/>
      <c r="HG43" s="145"/>
      <c r="HH43" s="145"/>
      <c r="HI43" s="145"/>
      <c r="HJ43" s="145"/>
      <c r="HK43" s="145"/>
      <c r="HL43" s="145"/>
      <c r="HM43" s="145"/>
      <c r="HN43" s="145"/>
      <c r="HO43" s="145"/>
      <c r="HP43" s="145"/>
      <c r="HQ43" s="145"/>
      <c r="HR43" s="145"/>
      <c r="HS43" s="145"/>
      <c r="HT43" s="145"/>
      <c r="HU43" s="145"/>
      <c r="HV43" s="145"/>
      <c r="HW43" s="145"/>
      <c r="HX43" s="145"/>
      <c r="HY43" s="145"/>
      <c r="HZ43" s="145"/>
      <c r="IA43" s="145"/>
      <c r="IB43" s="145"/>
      <c r="IC43" s="145"/>
      <c r="ID43" s="145"/>
      <c r="IE43" s="145"/>
      <c r="IF43" s="145"/>
      <c r="IG43" s="145"/>
      <c r="IH43" s="145"/>
      <c r="II43" s="145"/>
      <c r="IJ43" s="145"/>
      <c r="IK43" s="145"/>
      <c r="IL43" s="145"/>
      <c r="IM43" s="145"/>
      <c r="IN43" s="145"/>
      <c r="IO43" s="145"/>
      <c r="IP43" s="145"/>
      <c r="IQ43" s="145"/>
    </row>
    <row r="44" spans="2:310" outlineLevel="1" x14ac:dyDescent="0.25">
      <c r="B44" s="142" t="s">
        <v>1422</v>
      </c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145"/>
      <c r="CF44" s="145"/>
      <c r="CG44" s="145"/>
      <c r="CH44" s="145"/>
      <c r="CI44" s="145"/>
      <c r="CJ44" s="145"/>
      <c r="CK44" s="237">
        <f t="shared" ref="CK44:EV44" si="694">100*CK22/$GY$22</f>
        <v>2.5919084142094446</v>
      </c>
      <c r="CL44" s="237">
        <f t="shared" si="694"/>
        <v>2.6278591442310577</v>
      </c>
      <c r="CM44" s="237">
        <f t="shared" si="694"/>
        <v>2.5509611457501897</v>
      </c>
      <c r="CN44" s="237">
        <f t="shared" si="694"/>
        <v>2.5531803737914687</v>
      </c>
      <c r="CO44" s="237">
        <f t="shared" si="694"/>
        <v>3.4532382003508548</v>
      </c>
      <c r="CP44" s="237">
        <f t="shared" si="694"/>
        <v>2.825787318507945</v>
      </c>
      <c r="CQ44" s="237">
        <f t="shared" si="694"/>
        <v>2.9095455265972312</v>
      </c>
      <c r="CR44" s="237">
        <f t="shared" si="694"/>
        <v>3.0433804807849221</v>
      </c>
      <c r="CS44" s="237">
        <f t="shared" si="694"/>
        <v>3.8672763516173738</v>
      </c>
      <c r="CT44" s="237">
        <f t="shared" si="694"/>
        <v>4.1030749718748361</v>
      </c>
      <c r="CU44" s="237">
        <f t="shared" si="694"/>
        <v>3.9130998805759898</v>
      </c>
      <c r="CV44" s="237">
        <f t="shared" si="694"/>
        <v>3.9166398004115957</v>
      </c>
      <c r="CW44" s="237">
        <f t="shared" si="694"/>
        <v>4.8110611225591526</v>
      </c>
      <c r="CX44" s="237">
        <f t="shared" si="694"/>
        <v>4.0213023505669891</v>
      </c>
      <c r="CY44" s="237">
        <f t="shared" si="694"/>
        <v>4.1092977629994394</v>
      </c>
      <c r="CZ44" s="237">
        <f t="shared" si="694"/>
        <v>4.365041413234322</v>
      </c>
      <c r="DA44" s="237">
        <f t="shared" si="694"/>
        <v>4.4933264776828352</v>
      </c>
      <c r="DB44" s="237">
        <f t="shared" si="694"/>
        <v>4.6307348330081641</v>
      </c>
      <c r="DC44" s="237">
        <f t="shared" si="694"/>
        <v>4.5501820956613495</v>
      </c>
      <c r="DD44" s="237">
        <f t="shared" si="694"/>
        <v>4.8102623023639071</v>
      </c>
      <c r="DE44" s="237">
        <f t="shared" si="694"/>
        <v>5.4681167539432218</v>
      </c>
      <c r="DF44" s="237">
        <f t="shared" si="694"/>
        <v>6.0137007573345178</v>
      </c>
      <c r="DG44" s="237">
        <f t="shared" si="694"/>
        <v>5.9476410566416718</v>
      </c>
      <c r="DH44" s="237">
        <f t="shared" si="694"/>
        <v>5.7452516808324754</v>
      </c>
      <c r="DI44" s="237">
        <f t="shared" si="694"/>
        <v>6.0866736190428012</v>
      </c>
      <c r="DJ44" s="237">
        <f t="shared" si="694"/>
        <v>5.9606711059676742</v>
      </c>
      <c r="DK44" s="237">
        <f t="shared" si="694"/>
        <v>6.0628036342563947</v>
      </c>
      <c r="DL44" s="237">
        <f t="shared" si="694"/>
        <v>6.4578913685721933</v>
      </c>
      <c r="DM44" s="237">
        <f t="shared" si="694"/>
        <v>6.7416621439535236</v>
      </c>
      <c r="DN44" s="237">
        <f t="shared" si="694"/>
        <v>6.835768985788599</v>
      </c>
      <c r="DO44" s="237">
        <f t="shared" si="694"/>
        <v>7.1044862766341019</v>
      </c>
      <c r="DP44" s="237">
        <f t="shared" si="694"/>
        <v>7.0569377327663911</v>
      </c>
      <c r="DQ44" s="237">
        <f t="shared" si="694"/>
        <v>9.1421786982900493</v>
      </c>
      <c r="DR44" s="237">
        <f t="shared" si="694"/>
        <v>8.4018095778502211</v>
      </c>
      <c r="DS44" s="237">
        <f t="shared" si="694"/>
        <v>7.9163219641179223</v>
      </c>
      <c r="DT44" s="237">
        <f t="shared" si="694"/>
        <v>8.1235079003705533</v>
      </c>
      <c r="DU44" s="237">
        <f t="shared" si="694"/>
        <v>9.331383355714939</v>
      </c>
      <c r="DV44" s="237">
        <f t="shared" si="694"/>
        <v>9.4723392733469893</v>
      </c>
      <c r="DW44" s="237">
        <f t="shared" si="694"/>
        <v>10.111109746694648</v>
      </c>
      <c r="DX44" s="237">
        <f t="shared" si="694"/>
        <v>9.7219201804446111</v>
      </c>
      <c r="DY44" s="237">
        <f t="shared" si="694"/>
        <v>10.042540092726115</v>
      </c>
      <c r="DZ44" s="237">
        <f t="shared" si="694"/>
        <v>10.780728674826729</v>
      </c>
      <c r="EA44" s="237">
        <f t="shared" si="694"/>
        <v>11.572900928480916</v>
      </c>
      <c r="EB44" s="237">
        <f t="shared" si="694"/>
        <v>12.947237998784262</v>
      </c>
      <c r="EC44" s="237">
        <f t="shared" si="694"/>
        <v>15.49144959519932</v>
      </c>
      <c r="ED44" s="237">
        <f t="shared" si="694"/>
        <v>16.310337921776974</v>
      </c>
      <c r="EE44" s="237">
        <f t="shared" si="694"/>
        <v>15.901648913285396</v>
      </c>
      <c r="EF44" s="237">
        <f t="shared" si="694"/>
        <v>16.049492033616499</v>
      </c>
      <c r="EG44" s="237">
        <f t="shared" si="694"/>
        <v>16.367206371988164</v>
      </c>
      <c r="EH44" s="237">
        <f t="shared" si="694"/>
        <v>15.561347622121705</v>
      </c>
      <c r="EI44" s="237">
        <f t="shared" si="694"/>
        <v>15.869729641790014</v>
      </c>
      <c r="EJ44" s="237">
        <f t="shared" si="694"/>
        <v>16.570487278289335</v>
      </c>
      <c r="EK44" s="237">
        <f t="shared" si="694"/>
        <v>18.124842738750143</v>
      </c>
      <c r="EL44" s="237">
        <f t="shared" si="694"/>
        <v>18.253659876247955</v>
      </c>
      <c r="EM44" s="237">
        <f t="shared" si="694"/>
        <v>19.378723326956269</v>
      </c>
      <c r="EN44" s="237">
        <f t="shared" si="694"/>
        <v>20.363820008362346</v>
      </c>
      <c r="EO44" s="237">
        <f t="shared" si="694"/>
        <v>22.348792089588176</v>
      </c>
      <c r="EP44" s="237">
        <f t="shared" si="694"/>
        <v>23.356568746270767</v>
      </c>
      <c r="EQ44" s="237">
        <f t="shared" si="694"/>
        <v>25.159267279371868</v>
      </c>
      <c r="ER44" s="237">
        <f t="shared" si="694"/>
        <v>23.47179350700959</v>
      </c>
      <c r="ES44" s="237">
        <f t="shared" si="694"/>
        <v>23.623367425073607</v>
      </c>
      <c r="ET44" s="237">
        <f t="shared" si="694"/>
        <v>24.360025186905286</v>
      </c>
      <c r="EU44" s="237">
        <f t="shared" si="694"/>
        <v>23.302811885355876</v>
      </c>
      <c r="EV44" s="237">
        <f t="shared" si="694"/>
        <v>23.445268816992176</v>
      </c>
      <c r="EW44" s="237">
        <f t="shared" ref="EW44:GX44" si="695">100*EW22/$GY$22</f>
        <v>25.165533414982477</v>
      </c>
      <c r="EX44" s="237">
        <f t="shared" si="695"/>
        <v>25.150128186430482</v>
      </c>
      <c r="EY44" s="237">
        <f t="shared" si="695"/>
        <v>25.059108029613906</v>
      </c>
      <c r="EZ44" s="237">
        <f t="shared" si="695"/>
        <v>26.224817246351918</v>
      </c>
      <c r="FA44" s="237">
        <f t="shared" si="695"/>
        <v>28.979373020849042</v>
      </c>
      <c r="FB44" s="237">
        <f t="shared" si="695"/>
        <v>30.421847472840916</v>
      </c>
      <c r="FC44" s="237">
        <f t="shared" si="695"/>
        <v>28.040195731441049</v>
      </c>
      <c r="FD44" s="237">
        <f t="shared" si="695"/>
        <v>28.142234112044378</v>
      </c>
      <c r="FE44" s="237">
        <f t="shared" si="695"/>
        <v>28.059736414193519</v>
      </c>
      <c r="FF44" s="237">
        <f t="shared" si="695"/>
        <v>28.412916674225318</v>
      </c>
      <c r="FG44" s="237">
        <f t="shared" si="695"/>
        <v>28.269251684806157</v>
      </c>
      <c r="FH44" s="237">
        <f t="shared" si="695"/>
        <v>30.265740803418286</v>
      </c>
      <c r="FI44" s="237">
        <f t="shared" si="695"/>
        <v>29.190985312987099</v>
      </c>
      <c r="FJ44" s="237">
        <f t="shared" si="695"/>
        <v>30.564376093603943</v>
      </c>
      <c r="FK44" s="237">
        <f t="shared" si="695"/>
        <v>30.911090875913647</v>
      </c>
      <c r="FL44" s="237">
        <f t="shared" si="695"/>
        <v>30.605426580171763</v>
      </c>
      <c r="FM44" s="237">
        <f t="shared" si="695"/>
        <v>31.988934791499442</v>
      </c>
      <c r="FN44" s="237">
        <f t="shared" si="695"/>
        <v>35.50595306405102</v>
      </c>
      <c r="FO44" s="237">
        <f t="shared" si="695"/>
        <v>36.692684737875837</v>
      </c>
      <c r="FP44" s="237">
        <f t="shared" si="695"/>
        <v>36.361533511197955</v>
      </c>
      <c r="FQ44" s="237">
        <f t="shared" si="695"/>
        <v>35.649346896597038</v>
      </c>
      <c r="FR44" s="237">
        <f t="shared" si="695"/>
        <v>34.893541188919443</v>
      </c>
      <c r="FS44" s="237">
        <f t="shared" si="695"/>
        <v>35.351244193930455</v>
      </c>
      <c r="FT44" s="237">
        <f t="shared" si="695"/>
        <v>36.268013087304162</v>
      </c>
      <c r="FU44" s="237">
        <f t="shared" si="695"/>
        <v>37.608042277784776</v>
      </c>
      <c r="FV44" s="237">
        <f t="shared" si="695"/>
        <v>36.989834750418403</v>
      </c>
      <c r="FW44" s="237">
        <f t="shared" si="695"/>
        <v>38.265093849429945</v>
      </c>
      <c r="FX44" s="237">
        <f t="shared" si="695"/>
        <v>35.659324981615207</v>
      </c>
      <c r="FY44" s="237">
        <f t="shared" si="695"/>
        <v>39.517669227734267</v>
      </c>
      <c r="FZ44" s="237">
        <f t="shared" si="695"/>
        <v>44.781782628578533</v>
      </c>
      <c r="GA44" s="237">
        <f t="shared" si="695"/>
        <v>45.787053707113884</v>
      </c>
      <c r="GB44" s="237">
        <f t="shared" si="695"/>
        <v>42.254868620459149</v>
      </c>
      <c r="GC44" s="237">
        <f t="shared" si="695"/>
        <v>43.379648803510207</v>
      </c>
      <c r="GD44" s="237">
        <f t="shared" si="695"/>
        <v>42.596653185364374</v>
      </c>
      <c r="GE44" s="237">
        <f t="shared" si="695"/>
        <v>45.203504373377008</v>
      </c>
      <c r="GF44" s="237">
        <f t="shared" si="695"/>
        <v>45.161778315639303</v>
      </c>
      <c r="GG44" s="237">
        <f t="shared" si="695"/>
        <v>46.428931246007153</v>
      </c>
      <c r="GH44" s="237">
        <f t="shared" si="695"/>
        <v>43.566766583960359</v>
      </c>
      <c r="GI44" s="237">
        <f t="shared" si="695"/>
        <v>46.378518894582506</v>
      </c>
      <c r="GJ44" s="237">
        <f t="shared" si="695"/>
        <v>45.375889366401793</v>
      </c>
      <c r="GK44" s="237">
        <f t="shared" si="695"/>
        <v>60.196522512032232</v>
      </c>
      <c r="GL44" s="237">
        <f t="shared" si="695"/>
        <v>62.868665988776911</v>
      </c>
      <c r="GM44" s="237">
        <f t="shared" si="695"/>
        <v>64.156796043596728</v>
      </c>
      <c r="GN44" s="237">
        <f t="shared" si="695"/>
        <v>63.078360306147452</v>
      </c>
      <c r="GO44" s="237">
        <f t="shared" si="695"/>
        <v>58.86383504648294</v>
      </c>
      <c r="GP44" s="237">
        <f t="shared" si="695"/>
        <v>56.37440451725945</v>
      </c>
      <c r="GQ44" s="237">
        <f t="shared" si="695"/>
        <v>54.638419502292514</v>
      </c>
      <c r="GR44" s="237">
        <f t="shared" si="695"/>
        <v>55.479817845663817</v>
      </c>
      <c r="GS44" s="237">
        <f t="shared" si="695"/>
        <v>61.766377949403413</v>
      </c>
      <c r="GT44" s="237">
        <f t="shared" si="695"/>
        <v>63.999111944276621</v>
      </c>
      <c r="GU44" s="237">
        <f t="shared" si="695"/>
        <v>66.437259460020556</v>
      </c>
      <c r="GV44" s="237">
        <f t="shared" si="695"/>
        <v>69.222357415679937</v>
      </c>
      <c r="GW44" s="237">
        <f t="shared" si="695"/>
        <v>89.795123330119836</v>
      </c>
      <c r="GX44" s="237">
        <f t="shared" si="695"/>
        <v>97.661950355166766</v>
      </c>
      <c r="GY44" s="237">
        <f>100*GY22/$GY$22</f>
        <v>100</v>
      </c>
      <c r="GZ44" s="237">
        <f t="shared" ref="GZ44:JK44" si="696">100*GZ22/$GY$22</f>
        <v>96.05106036265029</v>
      </c>
      <c r="HA44" s="237">
        <f t="shared" si="696"/>
        <v>93.505238981229425</v>
      </c>
      <c r="HB44" s="237">
        <f t="shared" si="696"/>
        <v>93.121266755023356</v>
      </c>
      <c r="HC44" s="237">
        <f t="shared" si="696"/>
        <v>89.861161349409642</v>
      </c>
      <c r="HD44" s="237">
        <f t="shared" si="696"/>
        <v>93.427450844088881</v>
      </c>
      <c r="HE44" s="237">
        <f t="shared" si="696"/>
        <v>101.16393966670049</v>
      </c>
      <c r="HF44" s="237">
        <f t="shared" si="696"/>
        <v>104.44209766896827</v>
      </c>
      <c r="HG44" s="237">
        <f t="shared" si="696"/>
        <v>106.97567759792477</v>
      </c>
      <c r="HH44" s="237">
        <f t="shared" si="696"/>
        <v>106.1385622184435</v>
      </c>
      <c r="HI44" s="237">
        <f t="shared" si="696"/>
        <v>144.8145292219638</v>
      </c>
      <c r="HJ44" s="237">
        <f t="shared" si="696"/>
        <v>161.90913240709122</v>
      </c>
      <c r="HK44" s="237">
        <f t="shared" si="696"/>
        <v>176.87786231067173</v>
      </c>
      <c r="HL44" s="237">
        <f t="shared" si="696"/>
        <v>175.48937530387488</v>
      </c>
      <c r="HM44" s="237">
        <f t="shared" si="696"/>
        <v>177.59941030938538</v>
      </c>
      <c r="HN44" s="237">
        <f t="shared" si="696"/>
        <v>172.75262057834934</v>
      </c>
      <c r="HO44" s="237">
        <f t="shared" si="696"/>
        <v>181.35385135184976</v>
      </c>
      <c r="HP44" s="237">
        <f t="shared" si="696"/>
        <v>191.44225767685671</v>
      </c>
      <c r="HQ44" s="237">
        <f t="shared" si="696"/>
        <v>200.97727737616776</v>
      </c>
      <c r="HR44" s="237">
        <f t="shared" si="696"/>
        <v>201.47736096668768</v>
      </c>
      <c r="HS44" s="237">
        <f t="shared" si="696"/>
        <v>197.11302988342624</v>
      </c>
      <c r="HT44" s="237">
        <f t="shared" si="696"/>
        <v>200.99901137011193</v>
      </c>
      <c r="HU44" s="237">
        <f t="shared" si="696"/>
        <v>256.70733005275235</v>
      </c>
      <c r="HV44" s="237">
        <f t="shared" si="696"/>
        <v>275.85467414900342</v>
      </c>
      <c r="HW44" s="237">
        <f t="shared" si="696"/>
        <v>293.31097180096629</v>
      </c>
      <c r="HX44" s="237">
        <f t="shared" si="696"/>
        <v>314.54662652342722</v>
      </c>
      <c r="HY44" s="237">
        <f t="shared" si="696"/>
        <v>316.05386120590953</v>
      </c>
      <c r="HZ44" s="237">
        <f t="shared" si="696"/>
        <v>322.95353150686299</v>
      </c>
      <c r="IA44" s="237">
        <f t="shared" si="696"/>
        <v>341.71166128108769</v>
      </c>
      <c r="IB44" s="237">
        <f t="shared" si="696"/>
        <v>382.03543634346551</v>
      </c>
      <c r="IC44" s="237">
        <f t="shared" si="696"/>
        <v>387.3401919345439</v>
      </c>
      <c r="ID44" s="237">
        <f t="shared" si="696"/>
        <v>379.36867735392582</v>
      </c>
      <c r="IE44" s="237">
        <f t="shared" si="696"/>
        <v>392.69058702769416</v>
      </c>
      <c r="IF44" s="237">
        <f t="shared" si="696"/>
        <v>437.18796928621629</v>
      </c>
      <c r="IG44" s="237">
        <f t="shared" si="696"/>
        <v>551.88781261282281</v>
      </c>
      <c r="IH44" s="237">
        <f t="shared" si="696"/>
        <v>582.62757915580346</v>
      </c>
      <c r="II44" s="237">
        <f t="shared" si="696"/>
        <v>598.59833825149337</v>
      </c>
      <c r="IJ44" s="237">
        <f t="shared" si="696"/>
        <v>621.46646210674703</v>
      </c>
      <c r="IK44" s="237">
        <f t="shared" si="696"/>
        <v>636.61469593620313</v>
      </c>
      <c r="IL44" s="237">
        <f t="shared" si="696"/>
        <v>630.57810537840373</v>
      </c>
      <c r="IM44" s="237">
        <f t="shared" si="696"/>
        <v>703.61338654144981</v>
      </c>
      <c r="IN44" s="237">
        <f t="shared" si="696"/>
        <v>756.03879779604654</v>
      </c>
      <c r="IO44" s="237">
        <f t="shared" si="696"/>
        <v>820.15847882031062</v>
      </c>
      <c r="IP44" s="237">
        <f t="shared" si="696"/>
        <v>884.55789981662394</v>
      </c>
      <c r="IQ44" s="237">
        <f t="shared" si="696"/>
        <v>1013.2660791171529</v>
      </c>
      <c r="IR44" s="237">
        <f t="shared" si="696"/>
        <v>1191.141415828555</v>
      </c>
      <c r="IS44" s="237">
        <f t="shared" si="696"/>
        <v>1685.0314038384629</v>
      </c>
      <c r="IT44" s="237">
        <f t="shared" si="696"/>
        <v>1957.7325864327861</v>
      </c>
      <c r="IU44" s="237">
        <f t="shared" si="696"/>
        <v>2280.8167944019101</v>
      </c>
      <c r="IV44" s="237">
        <f t="shared" si="696"/>
        <v>2498.5338697331317</v>
      </c>
      <c r="IW44" s="237">
        <f t="shared" si="696"/>
        <v>2648.4282720340107</v>
      </c>
      <c r="IX44" s="237">
        <f t="shared" si="696"/>
        <v>3027.8572798050654</v>
      </c>
      <c r="IY44" s="237">
        <f t="shared" si="696"/>
        <v>3717.4961814584303</v>
      </c>
      <c r="IZ44" s="237">
        <f t="shared" si="696"/>
        <v>4532.4090927061643</v>
      </c>
      <c r="JA44" s="237">
        <f t="shared" si="696"/>
        <v>6272.6632144094119</v>
      </c>
      <c r="JB44" s="237">
        <f t="shared" si="696"/>
        <v>6700.5109134289187</v>
      </c>
      <c r="JC44" s="237">
        <f t="shared" si="696"/>
        <v>8758.8341014988018</v>
      </c>
      <c r="JD44" s="237">
        <f t="shared" si="696"/>
        <v>11815.96331169541</v>
      </c>
      <c r="JE44" s="237">
        <f t="shared" si="696"/>
        <v>24362.671311682621</v>
      </c>
      <c r="JF44" s="237">
        <f t="shared" si="696"/>
        <v>35965.140771475686</v>
      </c>
      <c r="JG44" s="237">
        <f t="shared" si="696"/>
        <v>49130.171461578073</v>
      </c>
      <c r="JH44" s="237">
        <f t="shared" si="696"/>
        <v>70807.490024441824</v>
      </c>
      <c r="JI44" s="237">
        <f t="shared" si="696"/>
        <v>105600.15620958798</v>
      </c>
      <c r="JJ44" s="237">
        <f t="shared" si="696"/>
        <v>163745.98911932847</v>
      </c>
      <c r="JK44" s="237">
        <f t="shared" si="696"/>
        <v>265342.85084925243</v>
      </c>
      <c r="JL44" s="237">
        <f t="shared" ref="JL44:JY44" si="697">100*JL22/$GY$22</f>
        <v>362084.32799717091</v>
      </c>
      <c r="JM44" s="237">
        <f t="shared" si="697"/>
        <v>721897.45159810863</v>
      </c>
      <c r="JN44" s="237">
        <f t="shared" si="697"/>
        <v>1308296.6613064359</v>
      </c>
      <c r="JO44" s="237">
        <f t="shared" si="697"/>
        <v>2755977.1843511891</v>
      </c>
      <c r="JP44" s="237">
        <f t="shared" si="697"/>
        <v>4413653.3916048622</v>
      </c>
      <c r="JQ44" s="237">
        <f t="shared" si="697"/>
        <v>7564223.0657241372</v>
      </c>
      <c r="JR44" s="237">
        <f t="shared" si="697"/>
        <v>15842618.722111909</v>
      </c>
      <c r="JS44" s="237">
        <f t="shared" si="697"/>
        <v>38203625.853219382</v>
      </c>
      <c r="JT44" s="237">
        <f t="shared" si="697"/>
        <v>74813504.404016316</v>
      </c>
      <c r="JU44" s="237">
        <f t="shared" si="697"/>
        <v>115380490.64198303</v>
      </c>
      <c r="JV44" s="237">
        <f t="shared" si="697"/>
        <v>160270496.53623685</v>
      </c>
      <c r="JW44" s="237">
        <f t="shared" si="697"/>
        <v>195223584.46650031</v>
      </c>
      <c r="JX44" s="237">
        <f t="shared" si="697"/>
        <v>240597315.08953422</v>
      </c>
      <c r="JY44" s="237">
        <f t="shared" si="697"/>
        <v>316602459.68120456</v>
      </c>
      <c r="JZ44" s="237">
        <f t="shared" ref="JZ44:KA44" si="698">100*JZ22/$GY$22</f>
        <v>387950922.74834287</v>
      </c>
      <c r="KA44" s="237">
        <f t="shared" si="698"/>
        <v>451194497.15960634</v>
      </c>
      <c r="KB44" s="237">
        <f t="shared" ref="KB44:KD44" si="699">100*KB22/$GY$22</f>
        <v>642878303.4385798</v>
      </c>
      <c r="KC44" s="237">
        <f t="shared" si="699"/>
        <v>920813151.30508184</v>
      </c>
      <c r="KD44" s="237">
        <f t="shared" si="699"/>
        <v>1174357414.0529704</v>
      </c>
      <c r="KE44" s="237">
        <f t="shared" ref="KE44:KJ44" si="700">100*KE22/$GY$22</f>
        <v>1393222140.3401134</v>
      </c>
      <c r="KF44" s="237">
        <f t="shared" si="700"/>
        <v>1647343149.9951715</v>
      </c>
      <c r="KG44" s="237">
        <f t="shared" si="700"/>
        <v>1924277570.108706</v>
      </c>
      <c r="KH44" s="237">
        <f t="shared" si="700"/>
        <v>1996775114.1630898</v>
      </c>
      <c r="KI44" s="237">
        <f t="shared" si="700"/>
        <v>3154769034.9792161</v>
      </c>
      <c r="KJ44" s="237">
        <f t="shared" si="700"/>
        <v>3705105344.8387465</v>
      </c>
      <c r="KK44" s="237">
        <f t="shared" ref="KK44:KL44" si="701">100*KK22/$GY$22</f>
        <v>4560704460.7552462</v>
      </c>
      <c r="KL44" s="237">
        <f t="shared" si="701"/>
        <v>4872468528.378664</v>
      </c>
      <c r="KM44" s="237">
        <f t="shared" ref="KM44:KQ44" si="702">100*KM22/$GY$22</f>
        <v>5951519574.5377493</v>
      </c>
      <c r="KN44" s="237">
        <f t="shared" si="702"/>
        <v>6796046941.874465</v>
      </c>
      <c r="KO44" s="237">
        <f t="shared" si="702"/>
        <v>11192727748.783474</v>
      </c>
      <c r="KP44" s="237">
        <f t="shared" si="702"/>
        <v>15346957702.219509</v>
      </c>
      <c r="KQ44" s="237">
        <f t="shared" si="702"/>
        <v>16570013958.855728</v>
      </c>
      <c r="KR44" s="237">
        <f t="shared" ref="KR44:KV44" si="703">100*KR22/$GY$22</f>
        <v>19126258585.643959</v>
      </c>
      <c r="KS44" s="237">
        <f t="shared" si="703"/>
        <v>22566477343.134205</v>
      </c>
      <c r="KT44" s="237">
        <f t="shared" si="703"/>
        <v>27925269939.594292</v>
      </c>
      <c r="KU44" s="237">
        <f t="shared" si="703"/>
        <v>35752822992.543289</v>
      </c>
      <c r="KV44" s="237">
        <f t="shared" si="703"/>
        <v>41556594254.594513</v>
      </c>
      <c r="KW44" s="237">
        <f t="shared" ref="KW44:KX44" si="704">100*KW22/$GY$22</f>
        <v>45428055097.959244</v>
      </c>
      <c r="KX44" s="237">
        <f t="shared" si="704"/>
        <v>46616928081.537674</v>
      </c>
    </row>
    <row r="45" spans="2:310" outlineLevel="1" x14ac:dyDescent="0.25">
      <c r="B45" s="142" t="s">
        <v>1423</v>
      </c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142"/>
      <c r="BI45" s="142"/>
      <c r="BJ45" s="142"/>
      <c r="BK45" s="142"/>
      <c r="BL45" s="142"/>
      <c r="BM45" s="142"/>
      <c r="BN45" s="142"/>
      <c r="BO45" s="142"/>
      <c r="BP45" s="142"/>
      <c r="BQ45" s="142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145"/>
      <c r="CF45" s="145"/>
      <c r="CG45" s="145"/>
      <c r="CH45" s="145"/>
      <c r="CI45" s="145"/>
      <c r="CJ45" s="145"/>
      <c r="CK45" s="237">
        <f t="shared" ref="CK45:EV45" si="705">100*CK23/$GY$23</f>
        <v>2.7590335566850022</v>
      </c>
      <c r="CL45" s="237">
        <f t="shared" si="705"/>
        <v>2.8678567870754659</v>
      </c>
      <c r="CM45" s="237">
        <f t="shared" si="705"/>
        <v>3.0372238796584381</v>
      </c>
      <c r="CN45" s="237">
        <f t="shared" si="705"/>
        <v>3.1567015598632828</v>
      </c>
      <c r="CO45" s="237">
        <f t="shared" si="705"/>
        <v>3.3200495644587362</v>
      </c>
      <c r="CP45" s="237">
        <f t="shared" si="705"/>
        <v>3.3597003597301986</v>
      </c>
      <c r="CQ45" s="237">
        <f t="shared" si="705"/>
        <v>3.4685313474701411</v>
      </c>
      <c r="CR45" s="237">
        <f t="shared" si="705"/>
        <v>3.6132907960507326</v>
      </c>
      <c r="CS45" s="237">
        <f t="shared" si="705"/>
        <v>4.1317271250588048</v>
      </c>
      <c r="CT45" s="237">
        <f t="shared" si="705"/>
        <v>4.3524246313073771</v>
      </c>
      <c r="CU45" s="237">
        <f t="shared" si="705"/>
        <v>4.2738844905871014</v>
      </c>
      <c r="CV45" s="237">
        <f t="shared" si="705"/>
        <v>4.4907271681719498</v>
      </c>
      <c r="CW45" s="237">
        <f t="shared" si="705"/>
        <v>4.5606690288990412</v>
      </c>
      <c r="CX45" s="237">
        <f t="shared" si="705"/>
        <v>4.5074843070018416</v>
      </c>
      <c r="CY45" s="237">
        <f t="shared" si="705"/>
        <v>4.6525140405434788</v>
      </c>
      <c r="CZ45" s="237">
        <f t="shared" si="705"/>
        <v>4.8326060328525431</v>
      </c>
      <c r="DA45" s="237">
        <f t="shared" si="705"/>
        <v>5.0729952380897458</v>
      </c>
      <c r="DB45" s="237">
        <f t="shared" si="705"/>
        <v>5.1519601121366172</v>
      </c>
      <c r="DC45" s="237">
        <f t="shared" si="705"/>
        <v>5.1767782126556883</v>
      </c>
      <c r="DD45" s="237">
        <f t="shared" si="705"/>
        <v>5.3607388208431486</v>
      </c>
      <c r="DE45" s="237">
        <f t="shared" si="705"/>
        <v>6.0887048276430811</v>
      </c>
      <c r="DF45" s="237">
        <f t="shared" si="705"/>
        <v>6.5441223231006909</v>
      </c>
      <c r="DG45" s="237">
        <f t="shared" si="705"/>
        <v>6.5263606700761843</v>
      </c>
      <c r="DH45" s="237">
        <f t="shared" si="705"/>
        <v>6.5597248408713238</v>
      </c>
      <c r="DI45" s="237">
        <f t="shared" si="705"/>
        <v>6.8598194552673935</v>
      </c>
      <c r="DJ45" s="237">
        <f t="shared" si="705"/>
        <v>6.89069631231194</v>
      </c>
      <c r="DK45" s="237">
        <f t="shared" si="705"/>
        <v>6.9281160420334444</v>
      </c>
      <c r="DL45" s="237">
        <f t="shared" si="705"/>
        <v>7.261425377461161</v>
      </c>
      <c r="DM45" s="237">
        <f t="shared" si="705"/>
        <v>7.6710702675243168</v>
      </c>
      <c r="DN45" s="237">
        <f t="shared" si="705"/>
        <v>7.8779843784839878</v>
      </c>
      <c r="DO45" s="237">
        <f t="shared" si="705"/>
        <v>8.110172071471716</v>
      </c>
      <c r="DP45" s="237">
        <f t="shared" si="705"/>
        <v>8.4692737345282385</v>
      </c>
      <c r="DQ45" s="237">
        <f t="shared" si="705"/>
        <v>9.5152652694293156</v>
      </c>
      <c r="DR45" s="237">
        <f t="shared" si="705"/>
        <v>9.9926845681166476</v>
      </c>
      <c r="DS45" s="237">
        <f t="shared" si="705"/>
        <v>9.9046052428684028</v>
      </c>
      <c r="DT45" s="237">
        <f t="shared" si="705"/>
        <v>10.043701517840066</v>
      </c>
      <c r="DU45" s="237">
        <f t="shared" si="705"/>
        <v>10.55130664862596</v>
      </c>
      <c r="DV45" s="237">
        <f t="shared" si="705"/>
        <v>10.981141618569744</v>
      </c>
      <c r="DW45" s="237">
        <f t="shared" si="705"/>
        <v>11.522733590579223</v>
      </c>
      <c r="DX45" s="237">
        <f t="shared" si="705"/>
        <v>12.051720127063179</v>
      </c>
      <c r="DY45" s="237">
        <f t="shared" si="705"/>
        <v>10.205837345875178</v>
      </c>
      <c r="DZ45" s="237">
        <f t="shared" si="705"/>
        <v>10.258712472457454</v>
      </c>
      <c r="EA45" s="237">
        <f t="shared" si="705"/>
        <v>11.352267826354186</v>
      </c>
      <c r="EB45" s="237">
        <f t="shared" si="705"/>
        <v>12.223017880219821</v>
      </c>
      <c r="EC45" s="237">
        <f t="shared" si="705"/>
        <v>14.07780533331999</v>
      </c>
      <c r="ED45" s="237">
        <f t="shared" si="705"/>
        <v>14.812018782860669</v>
      </c>
      <c r="EE45" s="237">
        <f t="shared" si="705"/>
        <v>14.501870622052113</v>
      </c>
      <c r="EF45" s="237">
        <f t="shared" si="705"/>
        <v>14.562348938365226</v>
      </c>
      <c r="EG45" s="237">
        <f t="shared" si="705"/>
        <v>14.91739428712771</v>
      </c>
      <c r="EH45" s="237">
        <f t="shared" si="705"/>
        <v>14.248232026839631</v>
      </c>
      <c r="EI45" s="237">
        <f t="shared" si="705"/>
        <v>14.321983573624324</v>
      </c>
      <c r="EJ45" s="237">
        <f t="shared" si="705"/>
        <v>14.97649435963463</v>
      </c>
      <c r="EK45" s="237">
        <f t="shared" si="705"/>
        <v>15.302440957612188</v>
      </c>
      <c r="EL45" s="237">
        <f t="shared" si="705"/>
        <v>15.607520787114188</v>
      </c>
      <c r="EM45" s="237">
        <f t="shared" si="705"/>
        <v>16.026698263837357</v>
      </c>
      <c r="EN45" s="237">
        <f t="shared" si="705"/>
        <v>16.960904345840991</v>
      </c>
      <c r="EO45" s="237">
        <f t="shared" si="705"/>
        <v>17.771600637738917</v>
      </c>
      <c r="EP45" s="237">
        <f t="shared" si="705"/>
        <v>18.396887397832572</v>
      </c>
      <c r="EQ45" s="237">
        <f t="shared" si="705"/>
        <v>17.933198880756354</v>
      </c>
      <c r="ER45" s="237">
        <f t="shared" si="705"/>
        <v>17.589413846165424</v>
      </c>
      <c r="ES45" s="237">
        <f t="shared" si="705"/>
        <v>17.840922699430052</v>
      </c>
      <c r="ET45" s="237">
        <f t="shared" si="705"/>
        <v>17.908419854966638</v>
      </c>
      <c r="EU45" s="237">
        <f t="shared" si="705"/>
        <v>17.7929908719167</v>
      </c>
      <c r="EV45" s="237">
        <f t="shared" si="705"/>
        <v>18.640238650051231</v>
      </c>
      <c r="EW45" s="237">
        <f t="shared" ref="EW45:GX45" si="706">100*EW23/$GY$23</f>
        <v>19.101900613487992</v>
      </c>
      <c r="EX45" s="237">
        <f t="shared" si="706"/>
        <v>19.318358852728558</v>
      </c>
      <c r="EY45" s="237">
        <f t="shared" si="706"/>
        <v>19.866359497451391</v>
      </c>
      <c r="EZ45" s="237">
        <f t="shared" si="706"/>
        <v>20.720978433677399</v>
      </c>
      <c r="FA45" s="237">
        <f t="shared" si="706"/>
        <v>22.93372788374225</v>
      </c>
      <c r="FB45" s="237">
        <f t="shared" si="706"/>
        <v>23.486722242589671</v>
      </c>
      <c r="FC45" s="237">
        <f t="shared" si="706"/>
        <v>23.241148805512527</v>
      </c>
      <c r="FD45" s="237">
        <f t="shared" si="706"/>
        <v>23.264289901483867</v>
      </c>
      <c r="FE45" s="237">
        <f t="shared" si="706"/>
        <v>23.687306721032993</v>
      </c>
      <c r="FF45" s="237">
        <f t="shared" si="706"/>
        <v>23.607446267300791</v>
      </c>
      <c r="FG45" s="237">
        <f t="shared" si="706"/>
        <v>23.681941694216512</v>
      </c>
      <c r="FH45" s="237">
        <f t="shared" si="706"/>
        <v>24.423029794210095</v>
      </c>
      <c r="FI45" s="237">
        <f t="shared" si="706"/>
        <v>25.391044528914204</v>
      </c>
      <c r="FJ45" s="237">
        <f t="shared" si="706"/>
        <v>25.272558545878422</v>
      </c>
      <c r="FK45" s="237">
        <f t="shared" si="706"/>
        <v>26.129553542149921</v>
      </c>
      <c r="FL45" s="237">
        <f t="shared" si="706"/>
        <v>25.330729069702723</v>
      </c>
      <c r="FM45" s="237">
        <f t="shared" si="706"/>
        <v>27.596929595966557</v>
      </c>
      <c r="FN45" s="237">
        <f t="shared" si="706"/>
        <v>28.561442355507264</v>
      </c>
      <c r="FO45" s="237">
        <f t="shared" si="706"/>
        <v>28.730588977639627</v>
      </c>
      <c r="FP45" s="237">
        <f t="shared" si="706"/>
        <v>29.022337915382369</v>
      </c>
      <c r="FQ45" s="237">
        <f t="shared" si="706"/>
        <v>29.12782220749077</v>
      </c>
      <c r="FR45" s="237">
        <f t="shared" si="706"/>
        <v>29.270387071635167</v>
      </c>
      <c r="FS45" s="237">
        <f t="shared" si="706"/>
        <v>29.940356658314887</v>
      </c>
      <c r="FT45" s="237">
        <f t="shared" si="706"/>
        <v>30.973239325940877</v>
      </c>
      <c r="FU45" s="237">
        <f t="shared" si="706"/>
        <v>32.386613598451895</v>
      </c>
      <c r="FV45" s="237">
        <f t="shared" si="706"/>
        <v>32.480950219181658</v>
      </c>
      <c r="FW45" s="237">
        <f t="shared" si="706"/>
        <v>33.121745541362458</v>
      </c>
      <c r="FX45" s="237">
        <f t="shared" si="706"/>
        <v>33.295569834953028</v>
      </c>
      <c r="FY45" s="237">
        <f t="shared" si="706"/>
        <v>36.063739701540349</v>
      </c>
      <c r="FZ45" s="237">
        <f t="shared" si="706"/>
        <v>38.415050036099352</v>
      </c>
      <c r="GA45" s="237">
        <f t="shared" si="706"/>
        <v>38.926583287640085</v>
      </c>
      <c r="GB45" s="237">
        <f t="shared" si="706"/>
        <v>38.892099087756122</v>
      </c>
      <c r="GC45" s="237">
        <f t="shared" si="706"/>
        <v>39.802147698885499</v>
      </c>
      <c r="GD45" s="237">
        <f t="shared" si="706"/>
        <v>40.426051821661986</v>
      </c>
      <c r="GE45" s="237">
        <f t="shared" si="706"/>
        <v>41.686253252196558</v>
      </c>
      <c r="GF45" s="237">
        <f t="shared" si="706"/>
        <v>44.363642902107649</v>
      </c>
      <c r="GG45" s="237">
        <f t="shared" si="706"/>
        <v>46.512095233635513</v>
      </c>
      <c r="GH45" s="237">
        <f t="shared" si="706"/>
        <v>46.439860113217783</v>
      </c>
      <c r="GI45" s="237">
        <f t="shared" si="706"/>
        <v>48.940761312578523</v>
      </c>
      <c r="GJ45" s="237">
        <f t="shared" si="706"/>
        <v>50.392890203260599</v>
      </c>
      <c r="GK45" s="237">
        <f t="shared" si="706"/>
        <v>57.852160559692564</v>
      </c>
      <c r="GL45" s="237">
        <f t="shared" si="706"/>
        <v>60.21220560317456</v>
      </c>
      <c r="GM45" s="237">
        <f t="shared" si="706"/>
        <v>60.428012983232868</v>
      </c>
      <c r="GN45" s="237">
        <f t="shared" si="706"/>
        <v>62.209168704734871</v>
      </c>
      <c r="GO45" s="237">
        <f t="shared" si="706"/>
        <v>64.431637298569498</v>
      </c>
      <c r="GP45" s="237">
        <f t="shared" si="706"/>
        <v>65.760454683250558</v>
      </c>
      <c r="GQ45" s="237">
        <f t="shared" si="706"/>
        <v>68.434340202205377</v>
      </c>
      <c r="GR45" s="237">
        <f t="shared" si="706"/>
        <v>71.20041643405068</v>
      </c>
      <c r="GS45" s="237">
        <f t="shared" si="706"/>
        <v>74.305975430534417</v>
      </c>
      <c r="GT45" s="237">
        <f t="shared" si="706"/>
        <v>76.648222887593391</v>
      </c>
      <c r="GU45" s="237">
        <f t="shared" si="706"/>
        <v>80.036822677287944</v>
      </c>
      <c r="GV45" s="237">
        <f t="shared" si="706"/>
        <v>82.766390228853481</v>
      </c>
      <c r="GW45" s="237">
        <f t="shared" si="706"/>
        <v>93.423320101326837</v>
      </c>
      <c r="GX45" s="237">
        <f t="shared" si="706"/>
        <v>99.074126905107619</v>
      </c>
      <c r="GY45" s="237">
        <f>100*GY23/$GY$23</f>
        <v>100</v>
      </c>
      <c r="GZ45" s="237">
        <f t="shared" ref="GZ45:JK45" si="707">100*GZ23/$GY$23</f>
        <v>101.95391618096168</v>
      </c>
      <c r="HA45" s="237">
        <f t="shared" si="707"/>
        <v>104.38971769582801</v>
      </c>
      <c r="HB45" s="237">
        <f t="shared" si="707"/>
        <v>107.35874148869937</v>
      </c>
      <c r="HC45" s="237">
        <f t="shared" si="707"/>
        <v>111.35892321344454</v>
      </c>
      <c r="HD45" s="237">
        <f t="shared" si="707"/>
        <v>116.71957185498728</v>
      </c>
      <c r="HE45" s="237">
        <f t="shared" si="707"/>
        <v>122.57370760067883</v>
      </c>
      <c r="HF45" s="237">
        <f t="shared" si="707"/>
        <v>126.05205130917189</v>
      </c>
      <c r="HG45" s="237">
        <f t="shared" si="707"/>
        <v>131.88308838706104</v>
      </c>
      <c r="HH45" s="237">
        <f t="shared" si="707"/>
        <v>139.86185441489619</v>
      </c>
      <c r="HI45" s="237">
        <f t="shared" si="707"/>
        <v>160.07666661950455</v>
      </c>
      <c r="HJ45" s="237">
        <f t="shared" si="707"/>
        <v>169.33786525236897</v>
      </c>
      <c r="HK45" s="237">
        <f t="shared" si="707"/>
        <v>175.09689879484316</v>
      </c>
      <c r="HL45" s="237">
        <f t="shared" si="707"/>
        <v>180.1344391255499</v>
      </c>
      <c r="HM45" s="237">
        <f t="shared" si="707"/>
        <v>186.24912001736885</v>
      </c>
      <c r="HN45" s="237">
        <f t="shared" si="707"/>
        <v>189.10636981264688</v>
      </c>
      <c r="HO45" s="237">
        <f t="shared" si="707"/>
        <v>196.38494316550128</v>
      </c>
      <c r="HP45" s="237">
        <f t="shared" si="707"/>
        <v>199.97352880127599</v>
      </c>
      <c r="HQ45" s="237">
        <f t="shared" si="707"/>
        <v>207.93313762436918</v>
      </c>
      <c r="HR45" s="237">
        <f t="shared" si="707"/>
        <v>214.44868180408</v>
      </c>
      <c r="HS45" s="237">
        <f t="shared" si="707"/>
        <v>216.04036068427845</v>
      </c>
      <c r="HT45" s="237">
        <f t="shared" si="707"/>
        <v>228.09912530633835</v>
      </c>
      <c r="HU45" s="237">
        <f t="shared" si="707"/>
        <v>259.64976510943131</v>
      </c>
      <c r="HV45" s="237">
        <f t="shared" si="707"/>
        <v>275.6256874237273</v>
      </c>
      <c r="HW45" s="237">
        <f t="shared" si="707"/>
        <v>282.82495247156328</v>
      </c>
      <c r="HX45" s="237">
        <f t="shared" si="707"/>
        <v>293.1073691671549</v>
      </c>
      <c r="HY45" s="237">
        <f t="shared" si="707"/>
        <v>305.04267760021952</v>
      </c>
      <c r="HZ45" s="237">
        <f t="shared" si="707"/>
        <v>320.3601476803895</v>
      </c>
      <c r="IA45" s="237">
        <f t="shared" si="707"/>
        <v>342.35530330191381</v>
      </c>
      <c r="IB45" s="237">
        <f t="shared" si="707"/>
        <v>368.30409058466182</v>
      </c>
      <c r="IC45" s="237">
        <f t="shared" si="707"/>
        <v>389.40169861682443</v>
      </c>
      <c r="ID45" s="237">
        <f t="shared" si="707"/>
        <v>411.74502929722223</v>
      </c>
      <c r="IE45" s="237">
        <f t="shared" si="707"/>
        <v>433.10219793276093</v>
      </c>
      <c r="IF45" s="237">
        <f t="shared" si="707"/>
        <v>458.94766402429656</v>
      </c>
      <c r="IG45" s="237">
        <f t="shared" si="707"/>
        <v>521.60192765199531</v>
      </c>
      <c r="IH45" s="237">
        <f t="shared" si="707"/>
        <v>555.01293090097658</v>
      </c>
      <c r="II45" s="237">
        <f t="shared" si="707"/>
        <v>576.91692167055419</v>
      </c>
      <c r="IJ45" s="237">
        <f t="shared" si="707"/>
        <v>593.76701217045968</v>
      </c>
      <c r="IK45" s="237">
        <f t="shared" si="707"/>
        <v>615.24234550497488</v>
      </c>
      <c r="IL45" s="237">
        <f t="shared" si="707"/>
        <v>632.65118327837399</v>
      </c>
      <c r="IM45" s="237">
        <f t="shared" si="707"/>
        <v>676.21735733907417</v>
      </c>
      <c r="IN45" s="237">
        <f t="shared" si="707"/>
        <v>728.20813535167508</v>
      </c>
      <c r="IO45" s="237">
        <f t="shared" si="707"/>
        <v>775.15077699904816</v>
      </c>
      <c r="IP45" s="237">
        <f t="shared" si="707"/>
        <v>841.14414925984272</v>
      </c>
      <c r="IQ45" s="237">
        <f t="shared" si="707"/>
        <v>925.3400961922199</v>
      </c>
      <c r="IR45" s="237">
        <f t="shared" si="707"/>
        <v>1043.187300945855</v>
      </c>
      <c r="IS45" s="237">
        <f t="shared" si="707"/>
        <v>1280.438828899956</v>
      </c>
      <c r="IT45" s="237">
        <f t="shared" si="707"/>
        <v>1450.5027703834928</v>
      </c>
      <c r="IU45" s="237">
        <f t="shared" si="707"/>
        <v>1604.3659386964696</v>
      </c>
      <c r="IV45" s="237">
        <f t="shared" si="707"/>
        <v>1738.4522126533291</v>
      </c>
      <c r="IW45" s="237">
        <f t="shared" si="707"/>
        <v>1898.0135442099941</v>
      </c>
      <c r="IX45" s="237">
        <f t="shared" si="707"/>
        <v>2118.1456683244664</v>
      </c>
      <c r="IY45" s="237">
        <f t="shared" si="707"/>
        <v>2641.1936167036406</v>
      </c>
      <c r="IZ45" s="237">
        <f t="shared" si="707"/>
        <v>3172.9626445412382</v>
      </c>
      <c r="JA45" s="237">
        <f t="shared" si="707"/>
        <v>4073.8501408485904</v>
      </c>
      <c r="JB45" s="237">
        <f t="shared" si="707"/>
        <v>4646.8054965194633</v>
      </c>
      <c r="JC45" s="237">
        <f t="shared" si="707"/>
        <v>5974.9719632825118</v>
      </c>
      <c r="JD45" s="237">
        <f t="shared" si="707"/>
        <v>7791.7193775102332</v>
      </c>
      <c r="JE45" s="237">
        <f t="shared" si="707"/>
        <v>13040.013298040813</v>
      </c>
      <c r="JF45" s="237">
        <f t="shared" si="707"/>
        <v>17974.886852111085</v>
      </c>
      <c r="JG45" s="237">
        <f t="shared" si="707"/>
        <v>25570.86283196383</v>
      </c>
      <c r="JH45" s="237">
        <f t="shared" si="707"/>
        <v>35673.86170544487</v>
      </c>
      <c r="JI45" s="237">
        <f t="shared" si="707"/>
        <v>59804.891141107531</v>
      </c>
      <c r="JJ45" s="237">
        <f t="shared" si="707"/>
        <v>100936.93392314637</v>
      </c>
      <c r="JK45" s="237">
        <f t="shared" si="707"/>
        <v>177596.05636681314</v>
      </c>
      <c r="JL45" s="237">
        <f t="shared" ref="JL45:JY45" si="708">100*JL23/$GY$23</f>
        <v>263646.78418297111</v>
      </c>
      <c r="JM45" s="237">
        <f t="shared" si="708"/>
        <v>474421.01589324698</v>
      </c>
      <c r="JN45" s="237">
        <f t="shared" si="708"/>
        <v>941467.00705018837</v>
      </c>
      <c r="JO45" s="237">
        <f t="shared" si="708"/>
        <v>2066757.4322778492</v>
      </c>
      <c r="JP45" s="237">
        <f t="shared" si="708"/>
        <v>3511593.2283075773</v>
      </c>
      <c r="JQ45" s="237">
        <f t="shared" si="708"/>
        <v>5792188.5256809806</v>
      </c>
      <c r="JR45" s="237">
        <f t="shared" si="708"/>
        <v>12245399.659205833</v>
      </c>
      <c r="JS45" s="237">
        <f t="shared" si="708"/>
        <v>24171039.334994931</v>
      </c>
      <c r="JT45" s="237">
        <f t="shared" si="708"/>
        <v>42867419.534095742</v>
      </c>
      <c r="JU45" s="237">
        <f t="shared" si="708"/>
        <v>60323311.667431556</v>
      </c>
      <c r="JV45" s="237">
        <f t="shared" si="708"/>
        <v>74658512.978710502</v>
      </c>
      <c r="JW45" s="237">
        <f t="shared" si="708"/>
        <v>94997897.489509657</v>
      </c>
      <c r="JX45" s="237">
        <f t="shared" si="708"/>
        <v>114290211.95705408</v>
      </c>
      <c r="JY45" s="237">
        <f t="shared" si="708"/>
        <v>152100409.78548723</v>
      </c>
      <c r="JZ45" s="237">
        <f t="shared" ref="JZ45:KA45" si="709">100*JZ23/$GY$23</f>
        <v>180837175.27805886</v>
      </c>
      <c r="KA45" s="237">
        <f t="shared" si="709"/>
        <v>219493530.48280868</v>
      </c>
      <c r="KB45" s="237">
        <f t="shared" ref="KB45:KD45" si="710">100*KB23/$GY$23</f>
        <v>333500970.49628162</v>
      </c>
      <c r="KC45" s="237">
        <f t="shared" si="710"/>
        <v>462137073.96947759</v>
      </c>
      <c r="KD45" s="237">
        <f t="shared" si="710"/>
        <v>616581970.27977097</v>
      </c>
      <c r="KE45" s="237">
        <f t="shared" ref="KE45:KJ45" si="711">100*KE23/$GY$23</f>
        <v>710649744.30784369</v>
      </c>
      <c r="KF45" s="237">
        <f t="shared" si="711"/>
        <v>861729579.82162738</v>
      </c>
      <c r="KG45" s="237">
        <f t="shared" si="711"/>
        <v>1047242104.5971571</v>
      </c>
      <c r="KH45" s="237">
        <f t="shared" si="711"/>
        <v>1078402831.5093071</v>
      </c>
      <c r="KI45" s="237">
        <f t="shared" si="711"/>
        <v>1617486870.9636788</v>
      </c>
      <c r="KJ45" s="237">
        <f t="shared" si="711"/>
        <v>1890048470.1849947</v>
      </c>
      <c r="KK45" s="237">
        <f t="shared" ref="KK45:KL45" si="712">100*KK23/$GY$23</f>
        <v>2306593425.6529894</v>
      </c>
      <c r="KL45" s="237">
        <f t="shared" si="712"/>
        <v>2537202928.9916444</v>
      </c>
      <c r="KM45" s="237">
        <f t="shared" ref="KM45:KQ45" si="713">100*KM23/$GY$23</f>
        <v>3187204196.1095023</v>
      </c>
      <c r="KN45" s="237">
        <f t="shared" si="713"/>
        <v>3781581758.1373587</v>
      </c>
      <c r="KO45" s="237">
        <f t="shared" si="713"/>
        <v>6025645898.9222555</v>
      </c>
      <c r="KP45" s="237">
        <f t="shared" si="713"/>
        <v>7950074573.8363485</v>
      </c>
      <c r="KQ45" s="237">
        <f t="shared" si="713"/>
        <v>9308634491.7615204</v>
      </c>
      <c r="KR45" s="237">
        <f t="shared" ref="KR45:KV45" si="714">100*KR23/$GY$23</f>
        <v>11521304572.925568</v>
      </c>
      <c r="KS45" s="237">
        <f t="shared" si="714"/>
        <v>15129441346.080572</v>
      </c>
      <c r="KT45" s="237">
        <f t="shared" si="714"/>
        <v>17872326198.254238</v>
      </c>
      <c r="KU45" s="237">
        <f t="shared" si="714"/>
        <v>23852486902.902878</v>
      </c>
      <c r="KV45" s="237">
        <f t="shared" si="714"/>
        <v>28648741666.908646</v>
      </c>
      <c r="KW45" s="237">
        <f t="shared" ref="KW45:KX45" si="715">100*KW23/$GY$23</f>
        <v>30315694538.343899</v>
      </c>
      <c r="KX45" s="237">
        <f t="shared" si="715"/>
        <v>33082441522.356014</v>
      </c>
    </row>
    <row r="46" spans="2:310" outlineLevel="1" x14ac:dyDescent="0.25">
      <c r="B46" s="142" t="s">
        <v>1681</v>
      </c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42"/>
      <c r="BM46" s="142"/>
      <c r="BN46" s="142"/>
      <c r="BO46" s="142"/>
      <c r="BP46" s="142"/>
      <c r="BQ46" s="142"/>
      <c r="BR46" s="145"/>
      <c r="BS46" s="145"/>
      <c r="BT46" s="145"/>
      <c r="BU46" s="145"/>
      <c r="BV46" s="145"/>
      <c r="BW46" s="145"/>
      <c r="BX46" s="145"/>
      <c r="BY46" s="145"/>
      <c r="BZ46" s="145"/>
      <c r="CA46" s="145"/>
      <c r="CB46" s="145"/>
      <c r="CC46" s="145"/>
      <c r="CD46" s="145"/>
      <c r="CE46" s="145"/>
      <c r="CF46" s="145"/>
      <c r="CG46" s="145"/>
      <c r="CH46" s="145"/>
      <c r="CI46" s="145"/>
      <c r="CJ46" s="145"/>
      <c r="CK46" s="237">
        <f>100*CK13/$GY$13</f>
        <v>13.403077257041192</v>
      </c>
      <c r="CL46" s="237">
        <f t="shared" ref="CL46:EV46" si="716">100*CL13/$GY$13</f>
        <v>13.625166247190364</v>
      </c>
      <c r="CM46" s="237">
        <f t="shared" si="716"/>
        <v>13.940043839162934</v>
      </c>
      <c r="CN46" s="237">
        <f t="shared" si="716"/>
        <v>14.133810448527298</v>
      </c>
      <c r="CO46" s="237">
        <f t="shared" si="716"/>
        <v>14.388077698496302</v>
      </c>
      <c r="CP46" s="237">
        <f t="shared" si="716"/>
        <v>14.569799119828309</v>
      </c>
      <c r="CQ46" s="237">
        <f t="shared" si="716"/>
        <v>14.779749925145035</v>
      </c>
      <c r="CR46" s="237">
        <f t="shared" si="716"/>
        <v>15.005880098999755</v>
      </c>
      <c r="CS46" s="237">
        <f t="shared" si="716"/>
        <v>15.288440821263919</v>
      </c>
      <c r="CT46" s="237">
        <f t="shared" si="716"/>
        <v>15.570971207640877</v>
      </c>
      <c r="CU46" s="237">
        <f t="shared" si="716"/>
        <v>15.962581133513044</v>
      </c>
      <c r="CV46" s="237">
        <f t="shared" si="716"/>
        <v>16.212874405686531</v>
      </c>
      <c r="CW46" s="237">
        <f t="shared" si="716"/>
        <v>16.559992046712274</v>
      </c>
      <c r="CX46" s="237">
        <f t="shared" si="716"/>
        <v>16.777921542047007</v>
      </c>
      <c r="CY46" s="237">
        <f t="shared" si="716"/>
        <v>16.975733237027743</v>
      </c>
      <c r="CZ46" s="237">
        <f t="shared" si="716"/>
        <v>17.290633088574612</v>
      </c>
      <c r="DA46" s="237">
        <f t="shared" si="716"/>
        <v>17.528898012535166</v>
      </c>
      <c r="DB46" s="237">
        <f t="shared" si="716"/>
        <v>17.763084089982637</v>
      </c>
      <c r="DC46" s="237">
        <f t="shared" si="716"/>
        <v>17.85598501977325</v>
      </c>
      <c r="DD46" s="237">
        <f t="shared" si="716"/>
        <v>17.964906528393865</v>
      </c>
      <c r="DE46" s="237">
        <f t="shared" si="716"/>
        <v>18.267615203397302</v>
      </c>
      <c r="DF46" s="237">
        <f t="shared" si="716"/>
        <v>18.558252961283355</v>
      </c>
      <c r="DG46" s="237">
        <f t="shared" si="716"/>
        <v>18.913457922962316</v>
      </c>
      <c r="DH46" s="237">
        <f t="shared" si="716"/>
        <v>18.945799936010584</v>
      </c>
      <c r="DI46" s="237">
        <f t="shared" si="716"/>
        <v>19.175991405233113</v>
      </c>
      <c r="DJ46" s="237">
        <f t="shared" si="716"/>
        <v>19.430456811180552</v>
      </c>
      <c r="DK46" s="237">
        <f t="shared" si="716"/>
        <v>19.923018891343979</v>
      </c>
      <c r="DL46" s="237">
        <f t="shared" si="716"/>
        <v>20.035982408457905</v>
      </c>
      <c r="DM46" s="237">
        <f t="shared" si="716"/>
        <v>20.209494016115144</v>
      </c>
      <c r="DN46" s="237">
        <f t="shared" si="716"/>
        <v>20.403303063729687</v>
      </c>
      <c r="DO46" s="237">
        <f t="shared" si="716"/>
        <v>20.706088081195436</v>
      </c>
      <c r="DP46" s="237">
        <f t="shared" si="716"/>
        <v>20.835294070822098</v>
      </c>
      <c r="DQ46" s="237">
        <f t="shared" si="716"/>
        <v>21.057398305617056</v>
      </c>
      <c r="DR46" s="237">
        <f t="shared" si="716"/>
        <v>21.222909456299202</v>
      </c>
      <c r="DS46" s="237">
        <f t="shared" si="716"/>
        <v>21.388235920963773</v>
      </c>
      <c r="DT46" s="237">
        <f t="shared" si="716"/>
        <v>21.311452154007515</v>
      </c>
      <c r="DU46" s="237">
        <f t="shared" si="716"/>
        <v>21.505173254087442</v>
      </c>
      <c r="DV46" s="237">
        <f t="shared" si="716"/>
        <v>21.638505328262784</v>
      </c>
      <c r="DW46" s="237">
        <f t="shared" si="716"/>
        <v>21.989698269740487</v>
      </c>
      <c r="DX46" s="237">
        <f t="shared" si="716"/>
        <v>22.397387275661476</v>
      </c>
      <c r="DY46" s="237">
        <f t="shared" si="716"/>
        <v>22.934252648659083</v>
      </c>
      <c r="DZ46" s="237">
        <f t="shared" si="716"/>
        <v>23.438806206929581</v>
      </c>
      <c r="EA46" s="237">
        <f t="shared" si="716"/>
        <v>23.882971584550901</v>
      </c>
      <c r="EB46" s="237">
        <f t="shared" si="716"/>
        <v>24.060660893139957</v>
      </c>
      <c r="EC46" s="237">
        <f t="shared" si="716"/>
        <v>24.37561494423116</v>
      </c>
      <c r="ED46" s="237">
        <f t="shared" si="716"/>
        <v>24.823638746906131</v>
      </c>
      <c r="EE46" s="237">
        <f t="shared" si="716"/>
        <v>25.320111521844254</v>
      </c>
      <c r="EF46" s="237">
        <f t="shared" si="716"/>
        <v>25.667250250808742</v>
      </c>
      <c r="EG46" s="237">
        <f t="shared" si="716"/>
        <v>25.477569271455266</v>
      </c>
      <c r="EH46" s="237">
        <f t="shared" si="716"/>
        <v>25.836802998182787</v>
      </c>
      <c r="EI46" s="237">
        <f t="shared" si="716"/>
        <v>26.284813162171272</v>
      </c>
      <c r="EJ46" s="237">
        <f t="shared" si="716"/>
        <v>26.749002962615215</v>
      </c>
      <c r="EK46" s="237">
        <f t="shared" si="716"/>
        <v>26.882212997369038</v>
      </c>
      <c r="EL46" s="237">
        <f t="shared" si="716"/>
        <v>27.16877738792099</v>
      </c>
      <c r="EM46" s="237">
        <f t="shared" si="716"/>
        <v>27.527948624989307</v>
      </c>
      <c r="EN46" s="237">
        <f t="shared" si="716"/>
        <v>28.202108086815294</v>
      </c>
      <c r="EO46" s="237">
        <f t="shared" si="716"/>
        <v>29.429463830753491</v>
      </c>
      <c r="EP46" s="237">
        <f t="shared" si="716"/>
        <v>30.398281780061897</v>
      </c>
      <c r="EQ46" s="237">
        <f t="shared" si="716"/>
        <v>31.340628515243811</v>
      </c>
      <c r="ER46" s="237">
        <f t="shared" si="716"/>
        <v>31.998781714063931</v>
      </c>
      <c r="ES46" s="237">
        <f t="shared" si="716"/>
        <v>32.542761003203012</v>
      </c>
      <c r="ET46" s="237">
        <f t="shared" si="716"/>
        <v>33.095987940257466</v>
      </c>
      <c r="EU46" s="237">
        <f t="shared" si="716"/>
        <v>34.155059554345705</v>
      </c>
      <c r="EV46" s="237">
        <f t="shared" si="716"/>
        <v>34.97478098365</v>
      </c>
      <c r="EW46" s="237">
        <f t="shared" ref="EW46:GX46" si="717">100*EW13/$GY$13</f>
        <v>35.639301822339348</v>
      </c>
      <c r="EX46" s="237">
        <f t="shared" si="717"/>
        <v>36.280809255141463</v>
      </c>
      <c r="EY46" s="237">
        <f t="shared" si="717"/>
        <v>37.006425440244293</v>
      </c>
      <c r="EZ46" s="237">
        <f t="shared" si="717"/>
        <v>37.894579650810158</v>
      </c>
      <c r="FA46" s="237">
        <f t="shared" si="717"/>
        <v>38.766154982778787</v>
      </c>
      <c r="FB46" s="237">
        <f t="shared" si="717"/>
        <v>39.774075012331039</v>
      </c>
      <c r="FC46" s="237">
        <f t="shared" si="717"/>
        <v>40.688878737614651</v>
      </c>
      <c r="FD46" s="237">
        <f t="shared" si="717"/>
        <v>41.217834161203633</v>
      </c>
      <c r="FE46" s="237">
        <f t="shared" si="717"/>
        <v>41.712448171138085</v>
      </c>
      <c r="FF46" s="237">
        <f t="shared" si="717"/>
        <v>42.463272238218565</v>
      </c>
      <c r="FG46" s="237">
        <f t="shared" si="717"/>
        <v>43.312537682982935</v>
      </c>
      <c r="FH46" s="237">
        <f t="shared" si="717"/>
        <v>44.092163361276633</v>
      </c>
      <c r="FI46" s="237">
        <f t="shared" si="717"/>
        <v>45.018098791863444</v>
      </c>
      <c r="FJ46" s="237">
        <f t="shared" si="717"/>
        <v>46.008496965284436</v>
      </c>
      <c r="FK46" s="237">
        <f t="shared" si="717"/>
        <v>47.158709389416551</v>
      </c>
      <c r="FL46" s="237">
        <f t="shared" si="717"/>
        <v>48.054724867815459</v>
      </c>
      <c r="FM46" s="237">
        <f t="shared" si="717"/>
        <v>48.967764640303947</v>
      </c>
      <c r="FN46" s="237">
        <f t="shared" si="717"/>
        <v>49.800216639189109</v>
      </c>
      <c r="FO46" s="237">
        <f t="shared" si="717"/>
        <v>50.646820322055319</v>
      </c>
      <c r="FP46" s="237">
        <f t="shared" si="717"/>
        <v>51.457169447208209</v>
      </c>
      <c r="FQ46" s="237">
        <f t="shared" si="717"/>
        <v>52.692141513941202</v>
      </c>
      <c r="FR46" s="237">
        <f t="shared" si="717"/>
        <v>55.432132872666152</v>
      </c>
      <c r="FS46" s="237">
        <f t="shared" si="717"/>
        <v>56.873368327355479</v>
      </c>
      <c r="FT46" s="237">
        <f t="shared" si="717"/>
        <v>57.897088957247881</v>
      </c>
      <c r="FU46" s="237">
        <f t="shared" si="717"/>
        <v>58.707648202649345</v>
      </c>
      <c r="FV46" s="237">
        <f t="shared" si="717"/>
        <v>59.646970573891743</v>
      </c>
      <c r="FW46" s="237">
        <f t="shared" si="717"/>
        <v>60.303087250204548</v>
      </c>
      <c r="FX46" s="237">
        <f t="shared" si="717"/>
        <v>61.207633558957603</v>
      </c>
      <c r="FY46" s="237">
        <f t="shared" si="717"/>
        <v>62.125748062341962</v>
      </c>
      <c r="FZ46" s="237">
        <f t="shared" si="717"/>
        <v>63.244011527464117</v>
      </c>
      <c r="GA46" s="237">
        <f t="shared" si="717"/>
        <v>64.951599838705647</v>
      </c>
      <c r="GB46" s="237">
        <f t="shared" si="717"/>
        <v>66.055777035963629</v>
      </c>
      <c r="GC46" s="237">
        <f t="shared" si="717"/>
        <v>66.980557914467127</v>
      </c>
      <c r="GD46" s="237">
        <f t="shared" si="717"/>
        <v>67.918285725269655</v>
      </c>
      <c r="GE46" s="237">
        <f t="shared" si="717"/>
        <v>69.616242868401386</v>
      </c>
      <c r="GF46" s="237">
        <f t="shared" si="717"/>
        <v>71.356648940111413</v>
      </c>
      <c r="GG46" s="237">
        <f t="shared" si="717"/>
        <v>73.283278461494419</v>
      </c>
      <c r="GH46" s="237">
        <f t="shared" si="717"/>
        <v>74.895510587647294</v>
      </c>
      <c r="GI46" s="237">
        <f t="shared" si="717"/>
        <v>76.093838757049667</v>
      </c>
      <c r="GJ46" s="237">
        <f t="shared" si="717"/>
        <v>77.463527854676556</v>
      </c>
      <c r="GK46" s="237">
        <f t="shared" si="717"/>
        <v>79.167725467479457</v>
      </c>
      <c r="GL46" s="237">
        <f t="shared" si="717"/>
        <v>80.592744525894076</v>
      </c>
      <c r="GM46" s="237">
        <f t="shared" si="717"/>
        <v>81.801635693782472</v>
      </c>
      <c r="GN46" s="237">
        <f t="shared" si="717"/>
        <v>82.701453686414084</v>
      </c>
      <c r="GO46" s="237">
        <f t="shared" si="717"/>
        <v>83.445766769591799</v>
      </c>
      <c r="GP46" s="237">
        <f t="shared" si="717"/>
        <v>84.113332903748542</v>
      </c>
      <c r="GQ46" s="237">
        <f t="shared" si="717"/>
        <v>85.459146230208518</v>
      </c>
      <c r="GR46" s="237">
        <f t="shared" si="717"/>
        <v>86.655574277431427</v>
      </c>
      <c r="GS46" s="237">
        <f t="shared" si="717"/>
        <v>87.522130020205751</v>
      </c>
      <c r="GT46" s="237">
        <f t="shared" si="717"/>
        <v>88.484873450427997</v>
      </c>
      <c r="GU46" s="237">
        <f t="shared" si="717"/>
        <v>89.900631425634828</v>
      </c>
      <c r="GV46" s="237">
        <f t="shared" si="717"/>
        <v>91.428942159870616</v>
      </c>
      <c r="GW46" s="237">
        <f t="shared" si="717"/>
        <v>93.531807829547631</v>
      </c>
      <c r="GX46" s="237">
        <f t="shared" si="717"/>
        <v>96.805421103581793</v>
      </c>
      <c r="GY46" s="237">
        <f>100*GY13/$GY$13</f>
        <v>99.999999999999986</v>
      </c>
      <c r="GZ46" s="237">
        <f t="shared" ref="GZ46:JK46" si="718">100*GZ13/$GY$13</f>
        <v>101.6</v>
      </c>
      <c r="HA46" s="237">
        <f t="shared" si="718"/>
        <v>104.4448</v>
      </c>
      <c r="HB46" s="237">
        <f t="shared" si="718"/>
        <v>108.9359264</v>
      </c>
      <c r="HC46" s="237">
        <f t="shared" si="718"/>
        <v>115.58101791039999</v>
      </c>
      <c r="HD46" s="237">
        <f t="shared" si="718"/>
        <v>121.01332575218879</v>
      </c>
      <c r="HE46" s="237">
        <f t="shared" si="718"/>
        <v>124.88575217625882</v>
      </c>
      <c r="HF46" s="237">
        <f t="shared" si="718"/>
        <v>128.6323247415466</v>
      </c>
      <c r="HG46" s="237">
        <f t="shared" si="718"/>
        <v>134.29214703017465</v>
      </c>
      <c r="HH46" s="237">
        <f t="shared" si="718"/>
        <v>141.14104652871353</v>
      </c>
      <c r="HI46" s="237">
        <f t="shared" si="718"/>
        <v>147.91581676209179</v>
      </c>
      <c r="HJ46" s="237">
        <f t="shared" si="718"/>
        <v>151.16996473085783</v>
      </c>
      <c r="HK46" s="237">
        <f t="shared" si="718"/>
        <v>156.15857356697612</v>
      </c>
      <c r="HL46" s="237">
        <f t="shared" si="718"/>
        <v>159.90637933258353</v>
      </c>
      <c r="HM46" s="237">
        <f t="shared" si="718"/>
        <v>166.46254088521945</v>
      </c>
      <c r="HN46" s="237">
        <f t="shared" si="718"/>
        <v>175.95090571567695</v>
      </c>
      <c r="HO46" s="237">
        <f t="shared" si="718"/>
        <v>185.98010734147053</v>
      </c>
      <c r="HP46" s="237">
        <f t="shared" si="718"/>
        <v>194.16323206449522</v>
      </c>
      <c r="HQ46" s="237">
        <f t="shared" si="718"/>
        <v>202.12392457913953</v>
      </c>
      <c r="HR46" s="237">
        <f t="shared" si="718"/>
        <v>210.00675763772594</v>
      </c>
      <c r="HS46" s="237">
        <f t="shared" si="718"/>
        <v>220.08708200433682</v>
      </c>
      <c r="HT46" s="237">
        <f t="shared" si="718"/>
        <v>231.09143610455368</v>
      </c>
      <c r="HU46" s="237">
        <f t="shared" si="718"/>
        <v>241.95273360146771</v>
      </c>
      <c r="HV46" s="237">
        <f t="shared" si="718"/>
        <v>254.77622848234546</v>
      </c>
      <c r="HW46" s="237">
        <f t="shared" si="718"/>
        <v>274.64877430396842</v>
      </c>
      <c r="HX46" s="237">
        <f t="shared" si="718"/>
        <v>288.10656424486291</v>
      </c>
      <c r="HY46" s="237">
        <f t="shared" si="718"/>
        <v>303.66431871408548</v>
      </c>
      <c r="HZ46" s="237">
        <f t="shared" si="718"/>
        <v>323.09883511178703</v>
      </c>
      <c r="IA46" s="237">
        <f t="shared" si="718"/>
        <v>348.94674192073001</v>
      </c>
      <c r="IB46" s="237">
        <f t="shared" si="718"/>
        <v>383.14352262896165</v>
      </c>
      <c r="IC46" s="237">
        <f t="shared" si="718"/>
        <v>424.52302307288954</v>
      </c>
      <c r="ID46" s="237">
        <f t="shared" si="718"/>
        <v>477.16387793392795</v>
      </c>
      <c r="IE46" s="237">
        <f t="shared" si="718"/>
        <v>532.03772389632957</v>
      </c>
      <c r="IF46" s="237">
        <f t="shared" si="718"/>
        <v>592.69002442051124</v>
      </c>
      <c r="IG46" s="237">
        <f t="shared" si="718"/>
        <v>658.47861713118789</v>
      </c>
      <c r="IH46" s="237">
        <f t="shared" si="718"/>
        <v>715.76625682160136</v>
      </c>
      <c r="II46" s="237">
        <f t="shared" si="718"/>
        <v>782.33251870601032</v>
      </c>
      <c r="IJ46" s="237">
        <f t="shared" si="718"/>
        <v>850.39544783343308</v>
      </c>
      <c r="IK46" s="237">
        <f t="shared" si="718"/>
        <v>939.68696985594352</v>
      </c>
      <c r="IL46" s="237">
        <f t="shared" si="718"/>
        <v>1075.0018935151995</v>
      </c>
      <c r="IM46" s="237">
        <f t="shared" si="718"/>
        <v>1273.8772438155113</v>
      </c>
      <c r="IN46" s="237">
        <f t="shared" si="718"/>
        <v>1518.4616746280894</v>
      </c>
      <c r="IO46" s="237">
        <f t="shared" si="718"/>
        <v>1650.5678403207332</v>
      </c>
      <c r="IP46" s="237">
        <f t="shared" si="718"/>
        <v>1767.7581569835049</v>
      </c>
      <c r="IQ46" s="237">
        <f t="shared" si="718"/>
        <v>1930.3919074259879</v>
      </c>
      <c r="IR46" s="237">
        <f t="shared" si="718"/>
        <v>2084.8232600200668</v>
      </c>
      <c r="IS46" s="237">
        <f t="shared" si="718"/>
        <v>2326.6627581823946</v>
      </c>
      <c r="IT46" s="237">
        <f t="shared" si="718"/>
        <v>2677.9888346679363</v>
      </c>
      <c r="IU46" s="237">
        <f t="shared" si="718"/>
        <v>3149.3148695694931</v>
      </c>
      <c r="IV46" s="237">
        <f t="shared" si="718"/>
        <v>3549.2778580048189</v>
      </c>
      <c r="IW46" s="237">
        <f t="shared" si="718"/>
        <v>3918.4027552373204</v>
      </c>
      <c r="IX46" s="237">
        <f t="shared" si="718"/>
        <v>4243.6301839220187</v>
      </c>
      <c r="IY46" s="237">
        <f t="shared" si="718"/>
        <v>4740.1349154408945</v>
      </c>
      <c r="IZ46" s="237">
        <f t="shared" si="718"/>
        <v>5323.1715100401243</v>
      </c>
      <c r="JA46" s="237">
        <f t="shared" si="718"/>
        <v>6052.4460069156221</v>
      </c>
      <c r="JB46" s="237">
        <f t="shared" si="718"/>
        <v>7202.4107482295904</v>
      </c>
      <c r="JC46" s="237">
        <f t="shared" si="718"/>
        <v>9082.2399535175136</v>
      </c>
      <c r="JD46" s="237">
        <f t="shared" si="718"/>
        <v>11979.474498689602</v>
      </c>
      <c r="JE46" s="237">
        <f t="shared" si="718"/>
        <v>16567.613231687723</v>
      </c>
      <c r="JF46" s="237">
        <f t="shared" si="718"/>
        <v>25779.206188506098</v>
      </c>
      <c r="JG46" s="237">
        <f t="shared" si="718"/>
        <v>42793.482272920119</v>
      </c>
      <c r="JH46" s="237">
        <f t="shared" si="718"/>
        <v>61922.168848915418</v>
      </c>
      <c r="JI46" s="237">
        <f t="shared" si="718"/>
        <v>87248.335908121837</v>
      </c>
      <c r="JJ46" s="237">
        <f t="shared" si="718"/>
        <v>135932.9073448538</v>
      </c>
      <c r="JK46" s="237">
        <f t="shared" si="718"/>
        <v>285866.90414622746</v>
      </c>
      <c r="JL46" s="237">
        <f t="shared" ref="JL46:JY46" si="719">100*JL13/$GY$13</f>
        <v>562300.2004556295</v>
      </c>
      <c r="JM46" s="237">
        <f t="shared" si="719"/>
        <v>1020012.5636265118</v>
      </c>
      <c r="JN46" s="237">
        <f t="shared" si="719"/>
        <v>1795222.1119826611</v>
      </c>
      <c r="JO46" s="237">
        <f t="shared" si="719"/>
        <v>4087720.7489845194</v>
      </c>
      <c r="JP46" s="237">
        <f t="shared" si="719"/>
        <v>7689002.7288398789</v>
      </c>
      <c r="JQ46" s="237">
        <f t="shared" si="719"/>
        <v>17161854.090770613</v>
      </c>
      <c r="JR46" s="237">
        <f t="shared" si="719"/>
        <v>33534262.893365785</v>
      </c>
      <c r="JS46" s="237">
        <f t="shared" si="719"/>
        <v>99462623.741722912</v>
      </c>
      <c r="JT46" s="237">
        <f t="shared" si="719"/>
        <v>213247865.30225393</v>
      </c>
      <c r="JU46" s="237">
        <f t="shared" si="719"/>
        <v>287458122.42743826</v>
      </c>
      <c r="JV46" s="237">
        <f t="shared" si="719"/>
        <v>384618967.80791241</v>
      </c>
      <c r="JW46" s="237">
        <f t="shared" si="719"/>
        <v>536543460.09203786</v>
      </c>
      <c r="JX46" s="237">
        <f t="shared" si="719"/>
        <v>655119564.77237821</v>
      </c>
      <c r="JY46" s="237">
        <f t="shared" si="719"/>
        <v>782212760.33821952</v>
      </c>
      <c r="JZ46" s="237">
        <f t="shared" ref="JZ46:KA46" si="720">100*JZ13/$GY$13</f>
        <v>1052858375.4152435</v>
      </c>
      <c r="KA46" s="237">
        <f t="shared" si="720"/>
        <v>1602450447.3820007</v>
      </c>
      <c r="KB46" s="237">
        <f t="shared" ref="KB46:KD46" si="721">100*KB13/$GY$13</f>
        <v>1964604248.4903331</v>
      </c>
      <c r="KC46" s="237">
        <f t="shared" si="721"/>
        <v>2469507540.3523488</v>
      </c>
      <c r="KD46" s="237">
        <f t="shared" si="721"/>
        <v>3247402415.5633383</v>
      </c>
      <c r="KE46" s="237">
        <f t="shared" ref="KE46:KJ46" si="722">100*KE13/$GY$13</f>
        <v>5267286718.0437346</v>
      </c>
      <c r="KF46" s="237">
        <f t="shared" si="722"/>
        <v>6415555222.5772686</v>
      </c>
      <c r="KG46" s="237">
        <f t="shared" si="722"/>
        <v>7268824067.1800451</v>
      </c>
      <c r="KH46" s="237">
        <f t="shared" si="722"/>
        <v>9267750685.6545563</v>
      </c>
      <c r="KI46" s="237">
        <f t="shared" si="722"/>
        <v>12845102450.317217</v>
      </c>
      <c r="KJ46" s="237">
        <f t="shared" si="722"/>
        <v>16069223165.346838</v>
      </c>
      <c r="KK46" s="237">
        <f t="shared" ref="KK46:KL46" si="723">100*KK13/$GY$13</f>
        <v>19218790905.754814</v>
      </c>
      <c r="KL46" s="237">
        <f t="shared" si="723"/>
        <v>23965832259.47625</v>
      </c>
      <c r="KM46" s="237">
        <f t="shared" ref="KM46:KQ46" si="724">100*KM13/$GY$13</f>
        <v>30652299459.870125</v>
      </c>
      <c r="KN46" s="237">
        <f t="shared" si="724"/>
        <v>40001250795.130516</v>
      </c>
      <c r="KO46" s="237">
        <f t="shared" si="724"/>
        <v>56001751113.182709</v>
      </c>
      <c r="KP46" s="237">
        <f t="shared" si="724"/>
        <v>99403108225.899307</v>
      </c>
      <c r="KQ46" s="237">
        <f t="shared" si="724"/>
        <v>145724956659.1684</v>
      </c>
      <c r="KR46" s="237">
        <f t="shared" ref="KR46:KV46" si="725">100*KR13/$GY$13</f>
        <v>194979992009.96732</v>
      </c>
      <c r="KS46" s="237">
        <f t="shared" si="725"/>
        <v>226371770723.57205</v>
      </c>
      <c r="KT46" s="237">
        <f t="shared" si="725"/>
        <v>282059226321.57074</v>
      </c>
      <c r="KU46" s="237">
        <f t="shared" si="725"/>
        <v>362446105823.21844</v>
      </c>
      <c r="KV46" s="237">
        <f t="shared" si="725"/>
        <v>419350144437.46375</v>
      </c>
      <c r="KW46" s="237">
        <f t="shared" ref="KW46:KX46" si="726">100*KW13/$GY$13</f>
        <v>489381618558.52026</v>
      </c>
      <c r="KX46" s="237">
        <f t="shared" si="726"/>
        <v>586279179033.10718</v>
      </c>
    </row>
    <row r="47" spans="2:310" outlineLevel="1" x14ac:dyDescent="0.25">
      <c r="B47" s="142" t="s">
        <v>1680</v>
      </c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2"/>
      <c r="AX47" s="142"/>
      <c r="AY47" s="142"/>
      <c r="AZ47" s="142"/>
      <c r="BA47" s="142"/>
      <c r="BB47" s="142"/>
      <c r="BC47" s="142"/>
      <c r="BD47" s="142"/>
      <c r="BE47" s="142"/>
      <c r="BF47" s="142"/>
      <c r="BG47" s="142"/>
      <c r="BH47" s="142"/>
      <c r="BI47" s="142"/>
      <c r="BJ47" s="142"/>
      <c r="BK47" s="142"/>
      <c r="BL47" s="142"/>
      <c r="BM47" s="142"/>
      <c r="BN47" s="142"/>
      <c r="BO47" s="142"/>
      <c r="BP47" s="142"/>
      <c r="BQ47" s="142"/>
      <c r="BR47" s="145"/>
      <c r="BS47" s="145"/>
      <c r="BT47" s="145"/>
      <c r="BU47" s="145"/>
      <c r="BV47" s="145"/>
      <c r="BW47" s="145"/>
      <c r="BX47" s="145"/>
      <c r="BY47" s="145"/>
      <c r="BZ47" s="145"/>
      <c r="CA47" s="145"/>
      <c r="CB47" s="145"/>
      <c r="CC47" s="145"/>
      <c r="CD47" s="145"/>
      <c r="CE47" s="145"/>
      <c r="CF47" s="145"/>
      <c r="CG47" s="145"/>
      <c r="CH47" s="145"/>
      <c r="CI47" s="145"/>
      <c r="CJ47" s="145"/>
      <c r="CK47" s="237">
        <f>100*CK14/$GY$14</f>
        <v>13.003217098731248</v>
      </c>
      <c r="CL47" s="237">
        <f t="shared" ref="CL47:EW47" si="727">100*CL14/$GY$14</f>
        <v>13.218680406057224</v>
      </c>
      <c r="CM47" s="237">
        <f t="shared" si="727"/>
        <v>13.524164110241207</v>
      </c>
      <c r="CN47" s="237">
        <f t="shared" si="727"/>
        <v>13.712149991373559</v>
      </c>
      <c r="CO47" s="237">
        <f t="shared" si="727"/>
        <v>13.958831569718367</v>
      </c>
      <c r="CP47" s="237">
        <f t="shared" si="727"/>
        <v>14.135131612443908</v>
      </c>
      <c r="CQ47" s="237">
        <f t="shared" si="727"/>
        <v>14.338818858979225</v>
      </c>
      <c r="CR47" s="237">
        <f t="shared" si="727"/>
        <v>14.55820278752161</v>
      </c>
      <c r="CS47" s="237">
        <f t="shared" si="727"/>
        <v>14.83233374601064</v>
      </c>
      <c r="CT47" s="237">
        <f t="shared" si="727"/>
        <v>15.106435273636917</v>
      </c>
      <c r="CU47" s="237">
        <f t="shared" si="727"/>
        <v>15.486362120768884</v>
      </c>
      <c r="CV47" s="237">
        <f t="shared" si="727"/>
        <v>15.729188278822541</v>
      </c>
      <c r="CW47" s="237">
        <f t="shared" si="727"/>
        <v>16.065950199872127</v>
      </c>
      <c r="CX47" s="237">
        <f t="shared" si="727"/>
        <v>16.277378104502446</v>
      </c>
      <c r="CY47" s="237">
        <f t="shared" si="727"/>
        <v>16.469288392354532</v>
      </c>
      <c r="CZ47" s="237">
        <f t="shared" si="727"/>
        <v>16.774793692032709</v>
      </c>
      <c r="DA47" s="237">
        <f t="shared" si="727"/>
        <v>17.005950349108918</v>
      </c>
      <c r="DB47" s="237">
        <f t="shared" si="727"/>
        <v>17.233149845773013</v>
      </c>
      <c r="DC47" s="237">
        <f t="shared" si="727"/>
        <v>17.323279219466411</v>
      </c>
      <c r="DD47" s="237">
        <f t="shared" si="727"/>
        <v>17.428951222705152</v>
      </c>
      <c r="DE47" s="237">
        <f t="shared" si="727"/>
        <v>17.722629050807736</v>
      </c>
      <c r="DF47" s="237">
        <f t="shared" si="727"/>
        <v>18.004596079006088</v>
      </c>
      <c r="DG47" s="237">
        <f t="shared" si="727"/>
        <v>18.349204047958263</v>
      </c>
      <c r="DH47" s="237">
        <f t="shared" si="727"/>
        <v>18.380581186880274</v>
      </c>
      <c r="DI47" s="237">
        <f t="shared" si="727"/>
        <v>18.603905248300869</v>
      </c>
      <c r="DJ47" s="237">
        <f t="shared" si="727"/>
        <v>18.850779070945819</v>
      </c>
      <c r="DK47" s="237">
        <f t="shared" si="727"/>
        <v>19.328646320394295</v>
      </c>
      <c r="DL47" s="237">
        <f t="shared" si="727"/>
        <v>19.438239745030934</v>
      </c>
      <c r="DM47" s="237">
        <f t="shared" si="727"/>
        <v>19.606574901222899</v>
      </c>
      <c r="DN47" s="237">
        <f t="shared" si="727"/>
        <v>19.794601954525625</v>
      </c>
      <c r="DO47" s="237">
        <f t="shared" si="727"/>
        <v>20.088353847530783</v>
      </c>
      <c r="DP47" s="237">
        <f t="shared" si="727"/>
        <v>20.213705175539378</v>
      </c>
      <c r="DQ47" s="237">
        <f t="shared" si="727"/>
        <v>20.429183272710624</v>
      </c>
      <c r="DR47" s="237">
        <f t="shared" si="727"/>
        <v>20.589756653234126</v>
      </c>
      <c r="DS47" s="237">
        <f t="shared" si="727"/>
        <v>20.750150857562819</v>
      </c>
      <c r="DT47" s="237">
        <f t="shared" si="727"/>
        <v>20.67565781598417</v>
      </c>
      <c r="DU47" s="237">
        <f t="shared" si="727"/>
        <v>20.863599545531464</v>
      </c>
      <c r="DV47" s="237">
        <f t="shared" si="727"/>
        <v>20.992953862713762</v>
      </c>
      <c r="DW47" s="237">
        <f t="shared" si="727"/>
        <v>21.333669503905604</v>
      </c>
      <c r="DX47" s="237">
        <f t="shared" si="727"/>
        <v>21.729195736508014</v>
      </c>
      <c r="DY47" s="237">
        <f t="shared" si="727"/>
        <v>22.250044558312108</v>
      </c>
      <c r="DZ47" s="237">
        <f t="shared" si="727"/>
        <v>22.739545538594978</v>
      </c>
      <c r="EA47" s="237">
        <f t="shared" si="727"/>
        <v>23.170459926551356</v>
      </c>
      <c r="EB47" s="237">
        <f t="shared" si="727"/>
        <v>23.342848148404894</v>
      </c>
      <c r="EC47" s="237">
        <f t="shared" si="727"/>
        <v>23.648406030667516</v>
      </c>
      <c r="ED47" s="237">
        <f t="shared" si="727"/>
        <v>24.083063733511185</v>
      </c>
      <c r="EE47" s="237">
        <f t="shared" si="727"/>
        <v>24.564725008181409</v>
      </c>
      <c r="EF47" s="237">
        <f t="shared" si="727"/>
        <v>24.90150738804358</v>
      </c>
      <c r="EG47" s="237">
        <f t="shared" si="727"/>
        <v>24.717485248445939</v>
      </c>
      <c r="EH47" s="237">
        <f t="shared" si="727"/>
        <v>25.066001790449029</v>
      </c>
      <c r="EI47" s="237">
        <f t="shared" si="727"/>
        <v>25.500646261495412</v>
      </c>
      <c r="EJ47" s="237">
        <f t="shared" si="727"/>
        <v>25.950987674473421</v>
      </c>
      <c r="EK47" s="237">
        <f t="shared" si="727"/>
        <v>26.080223593092295</v>
      </c>
      <c r="EL47" s="237">
        <f t="shared" si="727"/>
        <v>26.358238776594657</v>
      </c>
      <c r="EM47" s="237">
        <f t="shared" si="727"/>
        <v>26.706694693221241</v>
      </c>
      <c r="EN47" s="237">
        <f t="shared" si="727"/>
        <v>27.360741646258226</v>
      </c>
      <c r="EO47" s="237">
        <f t="shared" si="727"/>
        <v>28.551481122703379</v>
      </c>
      <c r="EP47" s="237">
        <f t="shared" si="727"/>
        <v>29.491395881262779</v>
      </c>
      <c r="EQ47" s="237">
        <f t="shared" si="727"/>
        <v>30.49410334122571</v>
      </c>
      <c r="ER47" s="237">
        <f t="shared" si="727"/>
        <v>31.1954677180739</v>
      </c>
      <c r="ES47" s="237">
        <f t="shared" si="727"/>
        <v>31.912963475589596</v>
      </c>
      <c r="ET47" s="237">
        <f t="shared" si="727"/>
        <v>32.423570891199034</v>
      </c>
      <c r="EU47" s="237">
        <f t="shared" si="727"/>
        <v>33.558395872390996</v>
      </c>
      <c r="EV47" s="237">
        <f t="shared" si="727"/>
        <v>34.330238977455991</v>
      </c>
      <c r="EW47" s="237">
        <f t="shared" si="727"/>
        <v>34.879522801095284</v>
      </c>
      <c r="EX47" s="237">
        <f t="shared" ref="EX47:HI47" si="728">100*EX14/$GY$14</f>
        <v>35.472474688713902</v>
      </c>
      <c r="EY47" s="237">
        <f t="shared" si="728"/>
        <v>36.359286555931739</v>
      </c>
      <c r="EZ47" s="237">
        <f t="shared" si="728"/>
        <v>37.122831573606305</v>
      </c>
      <c r="FA47" s="237">
        <f t="shared" si="728"/>
        <v>37.902411036652033</v>
      </c>
      <c r="FB47" s="237">
        <f t="shared" si="728"/>
        <v>38.88787372360499</v>
      </c>
      <c r="FC47" s="237">
        <f t="shared" si="728"/>
        <v>39.821182692971504</v>
      </c>
      <c r="FD47" s="237">
        <f t="shared" si="728"/>
        <v>40.378679250673116</v>
      </c>
      <c r="FE47" s="237">
        <f t="shared" si="728"/>
        <v>40.984359439433206</v>
      </c>
      <c r="FF47" s="237">
        <f t="shared" si="728"/>
        <v>41.926999706540165</v>
      </c>
      <c r="FG47" s="237">
        <f t="shared" si="728"/>
        <v>42.80746670037751</v>
      </c>
      <c r="FH47" s="237">
        <f t="shared" si="728"/>
        <v>43.706423501085432</v>
      </c>
      <c r="FI47" s="237">
        <f t="shared" si="728"/>
        <v>44.755377665111482</v>
      </c>
      <c r="FJ47" s="237">
        <f t="shared" si="728"/>
        <v>45.650485218413714</v>
      </c>
      <c r="FK47" s="237">
        <f t="shared" si="728"/>
        <v>46.837397834092471</v>
      </c>
      <c r="FL47" s="237">
        <f t="shared" si="728"/>
        <v>47.820983188608409</v>
      </c>
      <c r="FM47" s="237">
        <f t="shared" si="728"/>
        <v>48.68176088600336</v>
      </c>
      <c r="FN47" s="237">
        <f t="shared" si="728"/>
        <v>49.314623777521405</v>
      </c>
      <c r="FO47" s="237">
        <f t="shared" si="728"/>
        <v>50.498174748181917</v>
      </c>
      <c r="FP47" s="237">
        <f t="shared" si="728"/>
        <v>51.255647369404649</v>
      </c>
      <c r="FQ47" s="237">
        <f t="shared" si="728"/>
        <v>52.485782906270359</v>
      </c>
      <c r="FR47" s="237">
        <f t="shared" si="728"/>
        <v>55.215043617396411</v>
      </c>
      <c r="FS47" s="237">
        <f t="shared" si="728"/>
        <v>56.429774576979135</v>
      </c>
      <c r="FT47" s="237">
        <f t="shared" si="728"/>
        <v>57.558370068518713</v>
      </c>
      <c r="FU47" s="237">
        <f t="shared" si="728"/>
        <v>58.479303989615012</v>
      </c>
      <c r="FV47" s="237">
        <f t="shared" si="728"/>
        <v>59.298014245469616</v>
      </c>
      <c r="FW47" s="237">
        <f t="shared" si="728"/>
        <v>60.068888430660728</v>
      </c>
      <c r="FX47" s="237">
        <f t="shared" si="728"/>
        <v>60.96992175712063</v>
      </c>
      <c r="FY47" s="237">
        <f t="shared" si="728"/>
        <v>61.762530739963196</v>
      </c>
      <c r="FZ47" s="237">
        <f t="shared" si="728"/>
        <v>62.812493762542566</v>
      </c>
      <c r="GA47" s="237">
        <f t="shared" si="728"/>
        <v>65.073743537994091</v>
      </c>
      <c r="GB47" s="237">
        <f t="shared" si="728"/>
        <v>66.505365895829968</v>
      </c>
      <c r="GC47" s="237">
        <f t="shared" si="728"/>
        <v>67.569451750163239</v>
      </c>
      <c r="GD47" s="237">
        <f t="shared" si="728"/>
        <v>68.447854622915372</v>
      </c>
      <c r="GE47" s="237">
        <f t="shared" si="728"/>
        <v>70.432842406979887</v>
      </c>
      <c r="GF47" s="237">
        <f t="shared" si="728"/>
        <v>71.982364939933461</v>
      </c>
      <c r="GG47" s="237">
        <f t="shared" si="728"/>
        <v>73.781924063431788</v>
      </c>
      <c r="GH47" s="237">
        <f t="shared" si="728"/>
        <v>75.036216772510116</v>
      </c>
      <c r="GI47" s="237">
        <f t="shared" si="728"/>
        <v>76.161760024097759</v>
      </c>
      <c r="GJ47" s="237">
        <f t="shared" si="728"/>
        <v>77.837318744627908</v>
      </c>
      <c r="GK47" s="237">
        <f t="shared" si="728"/>
        <v>79.549739757009718</v>
      </c>
      <c r="GL47" s="237">
        <f t="shared" si="728"/>
        <v>80.981635072635896</v>
      </c>
      <c r="GM47" s="237">
        <f t="shared" si="728"/>
        <v>82.196359598725437</v>
      </c>
      <c r="GN47" s="237">
        <f t="shared" si="728"/>
        <v>83.018323194712693</v>
      </c>
      <c r="GO47" s="237">
        <f t="shared" si="728"/>
        <v>83.848506426659824</v>
      </c>
      <c r="GP47" s="237">
        <f t="shared" si="728"/>
        <v>84.603142984499755</v>
      </c>
      <c r="GQ47" s="237">
        <f t="shared" si="728"/>
        <v>85.956793272251758</v>
      </c>
      <c r="GR47" s="237">
        <f t="shared" si="728"/>
        <v>87.246145171335527</v>
      </c>
      <c r="GS47" s="237">
        <f t="shared" si="728"/>
        <v>88.118606623048876</v>
      </c>
      <c r="GT47" s="237">
        <f t="shared" si="728"/>
        <v>88.99979268927936</v>
      </c>
      <c r="GU47" s="237">
        <f t="shared" si="728"/>
        <v>90.69078875037566</v>
      </c>
      <c r="GV47" s="237">
        <f t="shared" si="728"/>
        <v>92.232532159132049</v>
      </c>
      <c r="GW47" s="237">
        <f t="shared" si="728"/>
        <v>94.077182802314695</v>
      </c>
      <c r="GX47" s="237">
        <f t="shared" si="728"/>
        <v>96.805421103581793</v>
      </c>
      <c r="GY47" s="237">
        <f t="shared" si="728"/>
        <v>100</v>
      </c>
      <c r="GZ47" s="237">
        <f t="shared" si="728"/>
        <v>101.4</v>
      </c>
      <c r="HA47" s="237">
        <f t="shared" si="728"/>
        <v>104.1378</v>
      </c>
      <c r="HB47" s="237">
        <f t="shared" si="728"/>
        <v>108.19917419999997</v>
      </c>
      <c r="HC47" s="237">
        <f t="shared" si="728"/>
        <v>114.90752300039998</v>
      </c>
      <c r="HD47" s="237">
        <f t="shared" si="728"/>
        <v>119.84854648941717</v>
      </c>
      <c r="HE47" s="237">
        <f t="shared" si="728"/>
        <v>123.92339707005735</v>
      </c>
      <c r="HF47" s="237">
        <f t="shared" si="728"/>
        <v>127.64109898215908</v>
      </c>
      <c r="HG47" s="237">
        <f t="shared" si="728"/>
        <v>132.61910184246327</v>
      </c>
      <c r="HH47" s="237">
        <f t="shared" si="728"/>
        <v>140.04577154564123</v>
      </c>
      <c r="HI47" s="237">
        <f t="shared" si="728"/>
        <v>145.22746509282996</v>
      </c>
      <c r="HJ47" s="237">
        <f t="shared" ref="HJ47:JU47" si="729">100*HJ14/$GY$14</f>
        <v>147.98678692959371</v>
      </c>
      <c r="HK47" s="237">
        <f t="shared" si="729"/>
        <v>151.68645660283354</v>
      </c>
      <c r="HL47" s="237">
        <f t="shared" si="729"/>
        <v>155.21022727338067</v>
      </c>
      <c r="HM47" s="237">
        <f t="shared" si="729"/>
        <v>162.43224126862404</v>
      </c>
      <c r="HN47" s="237">
        <f t="shared" si="729"/>
        <v>172.37931547960829</v>
      </c>
      <c r="HO47" s="237">
        <f t="shared" si="729"/>
        <v>181.15016583865849</v>
      </c>
      <c r="HP47" s="237">
        <f t="shared" si="729"/>
        <v>191.78399047848896</v>
      </c>
      <c r="HQ47" s="237">
        <f t="shared" si="729"/>
        <v>202.28068715285812</v>
      </c>
      <c r="HR47" s="237">
        <f t="shared" si="729"/>
        <v>211.76015540029638</v>
      </c>
      <c r="HS47" s="237">
        <f t="shared" si="729"/>
        <v>223.96687089419939</v>
      </c>
      <c r="HT47" s="237">
        <f t="shared" si="729"/>
        <v>238.25574215423458</v>
      </c>
      <c r="HU47" s="237">
        <f t="shared" si="729"/>
        <v>251.33253991418201</v>
      </c>
      <c r="HV47" s="237">
        <f t="shared" si="729"/>
        <v>267.31982278381588</v>
      </c>
      <c r="HW47" s="237">
        <f t="shared" si="729"/>
        <v>296.3285271120231</v>
      </c>
      <c r="HX47" s="237">
        <f t="shared" si="729"/>
        <v>314.60456326339022</v>
      </c>
      <c r="HY47" s="237">
        <f t="shared" si="729"/>
        <v>338.0701784204802</v>
      </c>
      <c r="HZ47" s="237">
        <f t="shared" si="729"/>
        <v>368.87037131037937</v>
      </c>
      <c r="IA47" s="237">
        <f t="shared" si="729"/>
        <v>409.79063595875192</v>
      </c>
      <c r="IB47" s="237">
        <f t="shared" si="729"/>
        <v>463.20271321159265</v>
      </c>
      <c r="IC47" s="237">
        <f t="shared" si="729"/>
        <v>529.13086259329782</v>
      </c>
      <c r="ID47" s="237">
        <f t="shared" si="729"/>
        <v>613.52591781555532</v>
      </c>
      <c r="IE47" s="237">
        <f t="shared" si="729"/>
        <v>694.46092811405902</v>
      </c>
      <c r="IF47" s="237">
        <f t="shared" si="729"/>
        <v>785.1317277999101</v>
      </c>
      <c r="IG47" s="237">
        <f t="shared" si="729"/>
        <v>877.80053382755898</v>
      </c>
      <c r="IH47" s="237">
        <f t="shared" si="729"/>
        <v>961.65866446403197</v>
      </c>
      <c r="II47" s="237">
        <f t="shared" si="729"/>
        <v>1067.4411175550756</v>
      </c>
      <c r="IJ47" s="237">
        <f t="shared" si="729"/>
        <v>1165.6457003701428</v>
      </c>
      <c r="IK47" s="237">
        <f t="shared" si="729"/>
        <v>1343.9894925267747</v>
      </c>
      <c r="IL47" s="237">
        <f t="shared" si="729"/>
        <v>1501.9082578986706</v>
      </c>
      <c r="IM47" s="237">
        <f t="shared" si="729"/>
        <v>1761.7383865151407</v>
      </c>
      <c r="IN47" s="237">
        <f t="shared" si="729"/>
        <v>2196.8877679843804</v>
      </c>
      <c r="IO47" s="237">
        <f t="shared" si="729"/>
        <v>2726.3377200686164</v>
      </c>
      <c r="IP47" s="237">
        <f t="shared" si="729"/>
        <v>3383.3851106051534</v>
      </c>
      <c r="IQ47" s="237">
        <f t="shared" si="729"/>
        <v>3586.3882172414628</v>
      </c>
      <c r="IR47" s="237">
        <f t="shared" si="729"/>
        <v>3988.0636975725065</v>
      </c>
      <c r="IS47" s="237">
        <f t="shared" si="729"/>
        <v>4753.7719275064283</v>
      </c>
      <c r="IT47" s="237">
        <f t="shared" si="729"/>
        <v>6008.7677163681246</v>
      </c>
      <c r="IU47" s="237">
        <f t="shared" si="729"/>
        <v>7126.3985116125959</v>
      </c>
      <c r="IV47" s="237">
        <f t="shared" si="729"/>
        <v>8558.8046124467273</v>
      </c>
      <c r="IW47" s="237">
        <f t="shared" si="729"/>
        <v>9945.330959663097</v>
      </c>
      <c r="IX47" s="237">
        <f t="shared" si="729"/>
        <v>11586.310568007508</v>
      </c>
      <c r="IY47" s="237">
        <f t="shared" si="729"/>
        <v>13701.97087772568</v>
      </c>
      <c r="IZ47" s="237">
        <f t="shared" si="729"/>
        <v>16732.689952586981</v>
      </c>
      <c r="JA47" s="237">
        <f t="shared" si="729"/>
        <v>21083.189340259596</v>
      </c>
      <c r="JB47" s="237">
        <f t="shared" si="729"/>
        <v>28188.224147927078</v>
      </c>
      <c r="JC47" s="237">
        <f t="shared" si="729"/>
        <v>38420.549513624603</v>
      </c>
      <c r="JD47" s="237">
        <f t="shared" si="729"/>
        <v>55901.899542323801</v>
      </c>
      <c r="JE47" s="237">
        <f t="shared" si="729"/>
        <v>87542.374683279078</v>
      </c>
      <c r="JF47" s="237">
        <f t="shared" si="729"/>
        <v>161953.39316406628</v>
      </c>
      <c r="JG47" s="237">
        <f t="shared" si="729"/>
        <v>298318.15020821017</v>
      </c>
      <c r="JH47" s="237">
        <f t="shared" si="729"/>
        <v>536972.67037477833</v>
      </c>
      <c r="JI47" s="237">
        <f t="shared" si="729"/>
        <v>896744.35952587961</v>
      </c>
      <c r="JJ47" s="237">
        <f t="shared" si="729"/>
        <v>1615036.5915061093</v>
      </c>
      <c r="JK47" s="237">
        <f t="shared" si="729"/>
        <v>3391576.8421628298</v>
      </c>
      <c r="JL47" s="237">
        <f t="shared" si="729"/>
        <v>7732795.2001312533</v>
      </c>
      <c r="JM47" s="237">
        <f t="shared" si="729"/>
        <v>17012149.440288756</v>
      </c>
      <c r="JN47" s="237">
        <f t="shared" si="729"/>
        <v>54949242.692132689</v>
      </c>
      <c r="JO47" s="237">
        <f t="shared" si="729"/>
        <v>182980978.16480187</v>
      </c>
      <c r="JP47" s="237">
        <f t="shared" si="729"/>
        <v>454158787.80503815</v>
      </c>
      <c r="JQ47" s="237">
        <f t="shared" si="729"/>
        <v>1109055759.8199034</v>
      </c>
      <c r="JR47" s="237">
        <f t="shared" si="729"/>
        <v>2681142299.3646159</v>
      </c>
      <c r="JS47" s="237">
        <f t="shared" si="729"/>
        <v>7818210944.9472208</v>
      </c>
      <c r="JT47" s="237">
        <f t="shared" si="729"/>
        <v>12016590222.383879</v>
      </c>
      <c r="JU47" s="237">
        <f t="shared" si="729"/>
        <v>14191593052.635361</v>
      </c>
      <c r="JV47" s="237">
        <f t="shared" ref="JV47:KX47" si="730">100*JV14/$GY$14</f>
        <v>20535235147.163368</v>
      </c>
      <c r="JW47" s="237">
        <f t="shared" si="730"/>
        <v>26962763748.225498</v>
      </c>
      <c r="JX47" s="237">
        <f t="shared" si="730"/>
        <v>33649529157.785423</v>
      </c>
      <c r="JY47" s="237">
        <f t="shared" si="730"/>
        <v>45023070013.116898</v>
      </c>
      <c r="JZ47" s="237">
        <f t="shared" si="730"/>
        <v>74378111661.669113</v>
      </c>
      <c r="KA47" s="237">
        <f t="shared" si="730"/>
        <v>91856967902.161346</v>
      </c>
      <c r="KB47" s="237">
        <f t="shared" si="730"/>
        <v>110871360257.90875</v>
      </c>
      <c r="KC47" s="237">
        <f t="shared" si="730"/>
        <v>150563307230.24011</v>
      </c>
      <c r="KD47" s="237">
        <f t="shared" si="730"/>
        <v>200399761923.44962</v>
      </c>
      <c r="KE47" s="237">
        <f t="shared" si="730"/>
        <v>331461206221.38562</v>
      </c>
      <c r="KF47" s="237">
        <f t="shared" si="730"/>
        <v>405708516414.97595</v>
      </c>
      <c r="KG47" s="237">
        <f t="shared" si="730"/>
        <v>491718721894.95093</v>
      </c>
      <c r="KH47" s="237">
        <f t="shared" si="730"/>
        <v>885093699410.9115</v>
      </c>
      <c r="KI47" s="237">
        <f t="shared" si="730"/>
        <v>1020513035420.7813</v>
      </c>
      <c r="KJ47" s="237">
        <f t="shared" si="730"/>
        <v>1219513077327.8335</v>
      </c>
      <c r="KK47" s="237">
        <f t="shared" si="730"/>
        <v>1890855026396.8062</v>
      </c>
      <c r="KL47" s="237">
        <f t="shared" si="730"/>
        <v>2364325125006.5664</v>
      </c>
      <c r="KM47" s="237">
        <f t="shared" si="730"/>
        <v>3074568392558.5396</v>
      </c>
      <c r="KN47" s="237">
        <f t="shared" si="730"/>
        <v>3806315669987.4707</v>
      </c>
      <c r="KO47" s="237">
        <f t="shared" si="730"/>
        <v>6307065065169.2402</v>
      </c>
      <c r="KP47" s="237">
        <f t="shared" si="730"/>
        <v>7637855793919.9492</v>
      </c>
      <c r="KQ47" s="237">
        <f t="shared" si="730"/>
        <v>11853952192163.762</v>
      </c>
      <c r="KR47" s="237">
        <f t="shared" si="730"/>
        <v>17887613857975.113</v>
      </c>
      <c r="KS47" s="237">
        <f t="shared" si="730"/>
        <v>19515386719050.848</v>
      </c>
      <c r="KT47" s="237">
        <f t="shared" si="730"/>
        <v>26033525883213.832</v>
      </c>
      <c r="KU47" s="237">
        <f t="shared" si="730"/>
        <v>31136096956323.742</v>
      </c>
      <c r="KV47" s="237">
        <f t="shared" si="730"/>
        <v>33128807161528.469</v>
      </c>
      <c r="KW47" s="237">
        <f t="shared" si="730"/>
        <v>39423280522218.867</v>
      </c>
      <c r="KX47" s="237">
        <f t="shared" si="730"/>
        <v>43602148257574.078</v>
      </c>
    </row>
    <row r="48" spans="2:310" outlineLevel="1" x14ac:dyDescent="0.25">
      <c r="B48" s="142" t="s">
        <v>1424</v>
      </c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2"/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  <c r="AW48" s="142"/>
      <c r="AX48" s="142"/>
      <c r="AY48" s="142"/>
      <c r="AZ48" s="142"/>
      <c r="BA48" s="142"/>
      <c r="BB48" s="142"/>
      <c r="BC48" s="142"/>
      <c r="BD48" s="142"/>
      <c r="BE48" s="142"/>
      <c r="BF48" s="142"/>
      <c r="BG48" s="142"/>
      <c r="BH48" s="142"/>
      <c r="BI48" s="142"/>
      <c r="BJ48" s="142"/>
      <c r="BK48" s="142"/>
      <c r="BL48" s="142"/>
      <c r="BM48" s="142"/>
      <c r="BN48" s="142"/>
      <c r="BO48" s="142"/>
      <c r="BP48" s="142"/>
      <c r="BQ48" s="142"/>
      <c r="BR48" s="145"/>
      <c r="BS48" s="145"/>
      <c r="BT48" s="145"/>
      <c r="BU48" s="145"/>
      <c r="BV48" s="145"/>
      <c r="BW48" s="145"/>
      <c r="BX48" s="145"/>
      <c r="BY48" s="145"/>
      <c r="BZ48" s="145"/>
      <c r="CA48" s="145"/>
      <c r="CB48" s="145"/>
      <c r="CC48" s="145"/>
      <c r="CD48" s="145"/>
      <c r="CE48" s="145"/>
      <c r="CF48" s="145"/>
      <c r="CG48" s="145"/>
      <c r="CH48" s="145"/>
      <c r="CI48" s="145"/>
      <c r="CJ48" s="145"/>
      <c r="CK48" s="237">
        <f t="shared" ref="CK48:EV48" si="731">100*CK15/$GY$15</f>
        <v>12.011771000535038</v>
      </c>
      <c r="CL48" s="237">
        <f t="shared" si="731"/>
        <v>12.145532370251466</v>
      </c>
      <c r="CM48" s="237">
        <f t="shared" si="731"/>
        <v>12.145532370251466</v>
      </c>
      <c r="CN48" s="237">
        <f t="shared" si="731"/>
        <v>13.483146067415724</v>
      </c>
      <c r="CO48" s="237">
        <f t="shared" si="731"/>
        <v>14.446227929373988</v>
      </c>
      <c r="CP48" s="237">
        <f t="shared" si="731"/>
        <v>14.446227929373988</v>
      </c>
      <c r="CQ48" s="237">
        <f t="shared" si="731"/>
        <v>13.830925628678429</v>
      </c>
      <c r="CR48" s="237">
        <f t="shared" si="731"/>
        <v>13.830925628678429</v>
      </c>
      <c r="CS48" s="237">
        <f t="shared" si="731"/>
        <v>14.328517924023533</v>
      </c>
      <c r="CT48" s="237">
        <f t="shared" si="731"/>
        <v>14.489031567683245</v>
      </c>
      <c r="CU48" s="237">
        <f t="shared" si="731"/>
        <v>14.489031567683245</v>
      </c>
      <c r="CV48" s="237">
        <f t="shared" si="731"/>
        <v>16.800428036383085</v>
      </c>
      <c r="CW48" s="237">
        <f t="shared" si="731"/>
        <v>18.726591760299616</v>
      </c>
      <c r="CX48" s="237">
        <f t="shared" si="731"/>
        <v>18.726591760299616</v>
      </c>
      <c r="CY48" s="237">
        <f t="shared" si="731"/>
        <v>15.944355270197958</v>
      </c>
      <c r="CZ48" s="237">
        <f t="shared" si="731"/>
        <v>15.516318887105392</v>
      </c>
      <c r="DA48" s="237">
        <f t="shared" si="731"/>
        <v>15.516318887105392</v>
      </c>
      <c r="DB48" s="237">
        <f t="shared" si="731"/>
        <v>15.195291599785973</v>
      </c>
      <c r="DC48" s="237">
        <f t="shared" si="731"/>
        <v>14.232209737827707</v>
      </c>
      <c r="DD48" s="237">
        <f t="shared" si="731"/>
        <v>13.659711075441404</v>
      </c>
      <c r="DE48" s="237">
        <f t="shared" si="731"/>
        <v>13.370786516853924</v>
      </c>
      <c r="DF48" s="237">
        <f t="shared" si="731"/>
        <v>14.018191546281423</v>
      </c>
      <c r="DG48" s="237">
        <f t="shared" si="731"/>
        <v>14.285714285714276</v>
      </c>
      <c r="DH48" s="237">
        <f t="shared" si="731"/>
        <v>14.927768860353122</v>
      </c>
      <c r="DI48" s="237">
        <f t="shared" si="731"/>
        <v>14.949170679507754</v>
      </c>
      <c r="DJ48" s="237">
        <f t="shared" si="731"/>
        <v>14.949170679507754</v>
      </c>
      <c r="DK48" s="237">
        <f t="shared" si="731"/>
        <v>13.879079721776348</v>
      </c>
      <c r="DL48" s="237">
        <f t="shared" si="731"/>
        <v>13.643659711075436</v>
      </c>
      <c r="DM48" s="237">
        <f t="shared" si="731"/>
        <v>13.643659711075436</v>
      </c>
      <c r="DN48" s="237">
        <f t="shared" si="731"/>
        <v>13.772070626003208</v>
      </c>
      <c r="DO48" s="237">
        <f t="shared" si="731"/>
        <v>13.772070626003208</v>
      </c>
      <c r="DP48" s="237">
        <f t="shared" si="731"/>
        <v>14.526484751203851</v>
      </c>
      <c r="DQ48" s="237">
        <f t="shared" si="731"/>
        <v>14.981273408239696</v>
      </c>
      <c r="DR48" s="237">
        <f t="shared" si="731"/>
        <v>14.392723381487423</v>
      </c>
      <c r="DS48" s="237">
        <f t="shared" si="731"/>
        <v>14.291064740502939</v>
      </c>
      <c r="DT48" s="237">
        <f t="shared" si="731"/>
        <v>13.927233814874263</v>
      </c>
      <c r="DU48" s="237">
        <f t="shared" si="731"/>
        <v>13.691813804173355</v>
      </c>
      <c r="DV48" s="237">
        <f t="shared" si="731"/>
        <v>13.761369716425897</v>
      </c>
      <c r="DW48" s="237">
        <f t="shared" si="731"/>
        <v>13.86302835741038</v>
      </c>
      <c r="DX48" s="237">
        <f t="shared" si="731"/>
        <v>13.943285179240231</v>
      </c>
      <c r="DY48" s="237">
        <f t="shared" si="731"/>
        <v>14.14125200642054</v>
      </c>
      <c r="DZ48" s="237">
        <f t="shared" si="731"/>
        <v>14.205457463884429</v>
      </c>
      <c r="EA48" s="237">
        <f t="shared" si="731"/>
        <v>14.440877474585337</v>
      </c>
      <c r="EB48" s="237">
        <f t="shared" si="731"/>
        <v>15.917602996254681</v>
      </c>
      <c r="EC48" s="237">
        <f t="shared" si="731"/>
        <v>18.726591760299623</v>
      </c>
      <c r="ED48" s="237">
        <f t="shared" si="731"/>
        <v>17.838416265382559</v>
      </c>
      <c r="EE48" s="237">
        <f t="shared" si="731"/>
        <v>22.722712680577853</v>
      </c>
      <c r="EF48" s="237">
        <f t="shared" si="731"/>
        <v>21.767433565186373</v>
      </c>
      <c r="EG48" s="237">
        <f t="shared" si="731"/>
        <v>19.52915997859818</v>
      </c>
      <c r="EH48" s="237">
        <f t="shared" si="731"/>
        <v>20.303713215623326</v>
      </c>
      <c r="EI48" s="237">
        <f t="shared" si="731"/>
        <v>21.814993163307768</v>
      </c>
      <c r="EJ48" s="237">
        <f t="shared" si="731"/>
        <v>21.856607811663991</v>
      </c>
      <c r="EK48" s="237">
        <f t="shared" si="731"/>
        <v>23.312934724451583</v>
      </c>
      <c r="EL48" s="237">
        <f t="shared" si="731"/>
        <v>26.217228464419481</v>
      </c>
      <c r="EM48" s="237">
        <f t="shared" si="731"/>
        <v>26.63991439272338</v>
      </c>
      <c r="EN48" s="237">
        <f t="shared" si="731"/>
        <v>37.161880982105707</v>
      </c>
      <c r="EO48" s="237">
        <f t="shared" si="731"/>
        <v>32.549285920072435</v>
      </c>
      <c r="EP48" s="237">
        <f t="shared" si="731"/>
        <v>30.002675227394327</v>
      </c>
      <c r="EQ48" s="237">
        <f t="shared" si="731"/>
        <v>28.036383092562872</v>
      </c>
      <c r="ER48" s="237">
        <f t="shared" si="731"/>
        <v>24.558587479935799</v>
      </c>
      <c r="ES48" s="237">
        <f t="shared" si="731"/>
        <v>21.294810058855006</v>
      </c>
      <c r="ET48" s="237">
        <f t="shared" si="731"/>
        <v>18.191546281433922</v>
      </c>
      <c r="EU48" s="237">
        <f t="shared" si="731"/>
        <v>18.031032637774214</v>
      </c>
      <c r="EV48" s="237">
        <f t="shared" si="731"/>
        <v>18.459069020866778</v>
      </c>
      <c r="EW48" s="237">
        <f t="shared" ref="EW48:GX48" si="732">100*EW15/$GY$15</f>
        <v>17.549491706795081</v>
      </c>
      <c r="EX48" s="237">
        <f t="shared" si="732"/>
        <v>21.983681112894597</v>
      </c>
      <c r="EY48" s="237">
        <f t="shared" si="732"/>
        <v>23.542001070090961</v>
      </c>
      <c r="EZ48" s="237">
        <f t="shared" si="732"/>
        <v>27.822364901016588</v>
      </c>
      <c r="FA48" s="237">
        <f t="shared" si="732"/>
        <v>27.180310326377747</v>
      </c>
      <c r="FB48" s="237">
        <f t="shared" si="732"/>
        <v>30.497592295345104</v>
      </c>
      <c r="FC48" s="237">
        <f t="shared" si="732"/>
        <v>31.460674157303366</v>
      </c>
      <c r="FD48" s="237">
        <f t="shared" si="732"/>
        <v>30.444087747458536</v>
      </c>
      <c r="FE48" s="237">
        <f t="shared" si="732"/>
        <v>33.172819689673624</v>
      </c>
      <c r="FF48" s="237">
        <f t="shared" si="732"/>
        <v>35.84804708400214</v>
      </c>
      <c r="FG48" s="237">
        <f t="shared" si="732"/>
        <v>34.77795612627073</v>
      </c>
      <c r="FH48" s="237">
        <f t="shared" si="732"/>
        <v>34.831460674157299</v>
      </c>
      <c r="FI48" s="237">
        <f t="shared" si="732"/>
        <v>36.490101658640981</v>
      </c>
      <c r="FJ48" s="237">
        <f t="shared" si="732"/>
        <v>34.563937934724443</v>
      </c>
      <c r="FK48" s="237">
        <f t="shared" si="732"/>
        <v>29.373996789727126</v>
      </c>
      <c r="FL48" s="237">
        <f t="shared" si="732"/>
        <v>28.250401284109149</v>
      </c>
      <c r="FM48" s="237">
        <f t="shared" si="732"/>
        <v>29.534510433386835</v>
      </c>
      <c r="FN48" s="237">
        <f t="shared" si="732"/>
        <v>32.289994649545214</v>
      </c>
      <c r="FO48" s="237">
        <f t="shared" si="732"/>
        <v>33.440342429106472</v>
      </c>
      <c r="FP48" s="237">
        <f t="shared" si="732"/>
        <v>35.580524344569291</v>
      </c>
      <c r="FQ48" s="237">
        <f t="shared" si="732"/>
        <v>37.078651685393261</v>
      </c>
      <c r="FR48" s="237">
        <f t="shared" si="732"/>
        <v>40.877474585339748</v>
      </c>
      <c r="FS48" s="237">
        <f t="shared" si="732"/>
        <v>40.877474585339748</v>
      </c>
      <c r="FT48" s="237">
        <f t="shared" si="732"/>
        <v>42.643124665596574</v>
      </c>
      <c r="FU48" s="237">
        <f t="shared" si="732"/>
        <v>44.836811128945968</v>
      </c>
      <c r="FV48" s="237">
        <f t="shared" si="732"/>
        <v>44.462279293739982</v>
      </c>
      <c r="FW48" s="237">
        <f t="shared" si="732"/>
        <v>43.766720171214565</v>
      </c>
      <c r="FX48" s="237">
        <f t="shared" si="732"/>
        <v>42.750133761369725</v>
      </c>
      <c r="FY48" s="237">
        <f t="shared" si="732"/>
        <v>46.174424826110233</v>
      </c>
      <c r="FZ48" s="237">
        <f t="shared" si="732"/>
        <v>50.026752273943295</v>
      </c>
      <c r="GA48" s="237">
        <f t="shared" si="732"/>
        <v>46.227929373996808</v>
      </c>
      <c r="GB48" s="237">
        <f t="shared" si="732"/>
        <v>47.351524879614779</v>
      </c>
      <c r="GC48" s="237">
        <f t="shared" si="732"/>
        <v>44.890315676832536</v>
      </c>
      <c r="GD48" s="237">
        <f t="shared" si="732"/>
        <v>42.964151952915998</v>
      </c>
      <c r="GE48" s="237">
        <f t="shared" si="732"/>
        <v>45.211342964151953</v>
      </c>
      <c r="GF48" s="237">
        <f t="shared" si="732"/>
        <v>44.087747458533983</v>
      </c>
      <c r="GG48" s="237">
        <f t="shared" si="732"/>
        <v>44.24826110219368</v>
      </c>
      <c r="GH48" s="237">
        <f t="shared" si="732"/>
        <v>46.174424826110226</v>
      </c>
      <c r="GI48" s="237">
        <f t="shared" si="732"/>
        <v>47.726056714820757</v>
      </c>
      <c r="GJ48" s="237">
        <f t="shared" si="732"/>
        <v>46.067415730337075</v>
      </c>
      <c r="GK48" s="237">
        <f t="shared" si="732"/>
        <v>49.652220438737288</v>
      </c>
      <c r="GL48" s="237">
        <f t="shared" si="732"/>
        <v>50.615302300695568</v>
      </c>
      <c r="GM48" s="237">
        <f t="shared" si="732"/>
        <v>46.923488496522204</v>
      </c>
      <c r="GN48" s="237">
        <f t="shared" si="732"/>
        <v>47.672552166934189</v>
      </c>
      <c r="GO48" s="237">
        <f t="shared" si="732"/>
        <v>50.187265917603007</v>
      </c>
      <c r="GP48" s="237">
        <f t="shared" si="732"/>
        <v>49.652220438737288</v>
      </c>
      <c r="GQ48" s="237">
        <f t="shared" si="732"/>
        <v>51.150347779561265</v>
      </c>
      <c r="GR48" s="237">
        <f t="shared" si="732"/>
        <v>50.133761369716424</v>
      </c>
      <c r="GS48" s="237">
        <f t="shared" si="732"/>
        <v>50.40128410914928</v>
      </c>
      <c r="GT48" s="237">
        <f t="shared" si="732"/>
        <v>61.744248261102186</v>
      </c>
      <c r="GU48" s="237">
        <f t="shared" si="732"/>
        <v>64.63349384697699</v>
      </c>
      <c r="GV48" s="237">
        <f t="shared" si="732"/>
        <v>75.280898876404493</v>
      </c>
      <c r="GW48" s="237">
        <f t="shared" si="732"/>
        <v>88.282504012841073</v>
      </c>
      <c r="GX48" s="237">
        <f t="shared" si="732"/>
        <v>93.25842696629212</v>
      </c>
      <c r="GY48" s="237">
        <f>100*GY15/$GY$15</f>
        <v>100</v>
      </c>
      <c r="GZ48" s="237">
        <f t="shared" ref="GZ48:JK48" si="733">100*GZ15/$GY$15</f>
        <v>116.85393258426964</v>
      </c>
      <c r="HA48" s="237">
        <f t="shared" si="733"/>
        <v>116.85393258426964</v>
      </c>
      <c r="HB48" s="237">
        <f t="shared" si="733"/>
        <v>135.63402889245586</v>
      </c>
      <c r="HC48" s="237">
        <f t="shared" si="733"/>
        <v>152.11342964151953</v>
      </c>
      <c r="HD48" s="237">
        <f t="shared" si="733"/>
        <v>169.34189406099517</v>
      </c>
      <c r="HE48" s="237">
        <f t="shared" si="733"/>
        <v>169.18138041733548</v>
      </c>
      <c r="HF48" s="237">
        <f t="shared" si="733"/>
        <v>199.89299090422685</v>
      </c>
      <c r="HG48" s="237">
        <f t="shared" si="733"/>
        <v>227.23381487426434</v>
      </c>
      <c r="HH48" s="237">
        <f t="shared" si="733"/>
        <v>303.42429106474054</v>
      </c>
      <c r="HI48" s="237">
        <f t="shared" si="733"/>
        <v>332.74478330658104</v>
      </c>
      <c r="HJ48" s="237">
        <f t="shared" si="733"/>
        <v>342.96415195291593</v>
      </c>
      <c r="HK48" s="237">
        <f t="shared" si="733"/>
        <v>427.39432851792395</v>
      </c>
      <c r="HL48" s="237">
        <f t="shared" si="733"/>
        <v>460.13911182450505</v>
      </c>
      <c r="HM48" s="237">
        <f t="shared" si="733"/>
        <v>374.69234884965221</v>
      </c>
      <c r="HN48" s="237">
        <f t="shared" si="733"/>
        <v>371.7495987158909</v>
      </c>
      <c r="HO48" s="237">
        <f t="shared" si="733"/>
        <v>376.99304440877472</v>
      </c>
      <c r="HP48" s="237">
        <f t="shared" si="733"/>
        <v>387.21241305510966</v>
      </c>
      <c r="HQ48" s="237">
        <f t="shared" si="733"/>
        <v>413.75066880684858</v>
      </c>
      <c r="HR48" s="237">
        <f t="shared" si="733"/>
        <v>469.87693953986087</v>
      </c>
      <c r="HS48" s="237">
        <f t="shared" si="733"/>
        <v>538.20224719101134</v>
      </c>
      <c r="HT48" s="237">
        <f t="shared" si="733"/>
        <v>548.74264312466562</v>
      </c>
      <c r="HU48" s="237">
        <f t="shared" si="733"/>
        <v>822.1508828250403</v>
      </c>
      <c r="HV48" s="237">
        <f t="shared" si="733"/>
        <v>926.91278758694511</v>
      </c>
      <c r="HW48" s="237">
        <f t="shared" si="733"/>
        <v>1015.7838416265382</v>
      </c>
      <c r="HX48" s="237">
        <f t="shared" si="733"/>
        <v>1188.4430176565008</v>
      </c>
      <c r="HY48" s="237">
        <f t="shared" si="733"/>
        <v>1351.4713750668807</v>
      </c>
      <c r="HZ48" s="237">
        <f t="shared" si="733"/>
        <v>1493.9539860888174</v>
      </c>
      <c r="IA48" s="237">
        <f t="shared" si="733"/>
        <v>2152.7554842161585</v>
      </c>
      <c r="IB48" s="237">
        <f t="shared" si="733"/>
        <v>2591.813804173355</v>
      </c>
      <c r="IC48" s="237">
        <f t="shared" si="733"/>
        <v>3626.8057784911721</v>
      </c>
      <c r="ID48" s="237">
        <f t="shared" si="733"/>
        <v>3736.4901016586414</v>
      </c>
      <c r="IE48" s="237">
        <f t="shared" si="733"/>
        <v>4403.9593365436067</v>
      </c>
      <c r="IF48" s="237">
        <f t="shared" si="733"/>
        <v>4205.0294275013375</v>
      </c>
      <c r="IG48" s="237">
        <f t="shared" si="733"/>
        <v>4781.9689673622261</v>
      </c>
      <c r="IH48" s="237">
        <f t="shared" si="733"/>
        <v>4458.6944890315681</v>
      </c>
      <c r="II48" s="237">
        <f t="shared" si="733"/>
        <v>5265.5430711610497</v>
      </c>
      <c r="IJ48" s="237">
        <f t="shared" si="733"/>
        <v>5830.1765650080279</v>
      </c>
      <c r="IK48" s="237">
        <f t="shared" si="733"/>
        <v>6273.6757624398088</v>
      </c>
      <c r="IL48" s="237">
        <f t="shared" si="733"/>
        <v>5967.7902621722869</v>
      </c>
      <c r="IM48" s="237">
        <f t="shared" si="733"/>
        <v>5444.3017656500806</v>
      </c>
      <c r="IN48" s="237">
        <f t="shared" si="733"/>
        <v>5583.9486356340294</v>
      </c>
      <c r="IO48" s="237">
        <f t="shared" si="733"/>
        <v>5381.1663991439282</v>
      </c>
      <c r="IP48" s="237">
        <f t="shared" si="733"/>
        <v>5504.8154093097919</v>
      </c>
      <c r="IQ48" s="237">
        <f t="shared" si="733"/>
        <v>5769.6094168004274</v>
      </c>
      <c r="IR48" s="237">
        <f t="shared" si="733"/>
        <v>8031.942215088282</v>
      </c>
      <c r="IS48" s="237">
        <f t="shared" si="733"/>
        <v>24282.825040128409</v>
      </c>
      <c r="IT48" s="237">
        <f t="shared" si="733"/>
        <v>16932.691278758692</v>
      </c>
      <c r="IU48" s="237">
        <f t="shared" si="733"/>
        <v>18967.415730337074</v>
      </c>
      <c r="IV48" s="237">
        <f t="shared" si="733"/>
        <v>23162.707330123056</v>
      </c>
      <c r="IW48" s="237">
        <f t="shared" si="733"/>
        <v>20282.557517388974</v>
      </c>
      <c r="IX48" s="237">
        <f t="shared" si="733"/>
        <v>22916.907437132155</v>
      </c>
      <c r="IY48" s="237">
        <f t="shared" si="733"/>
        <v>32685.767790262176</v>
      </c>
      <c r="IZ48" s="237">
        <f t="shared" si="733"/>
        <v>41631.621187800971</v>
      </c>
      <c r="JA48" s="237">
        <f t="shared" si="733"/>
        <v>59849.919743178179</v>
      </c>
      <c r="JB48" s="237">
        <f t="shared" si="733"/>
        <v>94868.111289459601</v>
      </c>
      <c r="JC48" s="237">
        <f t="shared" si="733"/>
        <v>155944.94382022475</v>
      </c>
      <c r="JD48" s="237">
        <f t="shared" si="733"/>
        <v>220411.2894596041</v>
      </c>
      <c r="JE48" s="237">
        <f t="shared" si="733"/>
        <v>520025.20064205478</v>
      </c>
      <c r="JF48" s="237">
        <f t="shared" si="733"/>
        <v>596111.44997324783</v>
      </c>
      <c r="JG48" s="237">
        <f t="shared" si="733"/>
        <v>1261541.5730337079</v>
      </c>
      <c r="JH48" s="237">
        <f t="shared" si="733"/>
        <v>1148504.1733547354</v>
      </c>
      <c r="JI48" s="237">
        <f t="shared" si="733"/>
        <v>1605136.4365971109</v>
      </c>
      <c r="JJ48" s="237">
        <f t="shared" si="733"/>
        <v>4109149.2776886043</v>
      </c>
      <c r="JK48" s="237">
        <f t="shared" si="733"/>
        <v>9695024.0770465508</v>
      </c>
      <c r="JL48" s="237">
        <f t="shared" ref="JL48:JY48" si="734">100*JL15/$GY$15</f>
        <v>18726591.76029963</v>
      </c>
      <c r="JM48" s="237">
        <f t="shared" si="734"/>
        <v>19181380.417335477</v>
      </c>
      <c r="JN48" s="237">
        <f t="shared" si="734"/>
        <v>46548956.661316223</v>
      </c>
      <c r="JO48" s="237">
        <f t="shared" si="734"/>
        <v>52434456.928838953</v>
      </c>
      <c r="JP48" s="237">
        <f t="shared" si="734"/>
        <v>127340823.97003743</v>
      </c>
      <c r="JQ48" s="237">
        <f t="shared" si="734"/>
        <v>217308721.24130547</v>
      </c>
      <c r="JR48" s="237">
        <f t="shared" si="734"/>
        <v>390583199.57196355</v>
      </c>
      <c r="JS48" s="237">
        <f t="shared" si="734"/>
        <v>1449973247.7260563</v>
      </c>
      <c r="JT48" s="237">
        <f t="shared" si="734"/>
        <v>1991974317.817014</v>
      </c>
      <c r="JU48" s="237">
        <f t="shared" si="734"/>
        <v>1967972177.6350987</v>
      </c>
      <c r="JV48" s="237">
        <f t="shared" si="734"/>
        <v>3276618512.5735683</v>
      </c>
      <c r="JW48" s="237">
        <f t="shared" si="734"/>
        <v>3395933654.3606205</v>
      </c>
      <c r="JX48" s="237">
        <f t="shared" si="734"/>
        <v>4215623327.9828777</v>
      </c>
      <c r="JY48" s="237">
        <f t="shared" si="734"/>
        <v>6746388443.0176554</v>
      </c>
      <c r="JZ48" s="237">
        <f t="shared" ref="JZ48:KA48" si="735">100*JZ15/$GY$15</f>
        <v>13884430176.565006</v>
      </c>
      <c r="KA48" s="237">
        <f t="shared" si="735"/>
        <v>11395933654.360619</v>
      </c>
      <c r="KB48" s="237">
        <f t="shared" ref="KB48:KD48" si="736">100*KB15/$GY$15</f>
        <v>13244686998.394861</v>
      </c>
      <c r="KC48" s="237">
        <f t="shared" si="736"/>
        <v>22254681647.940067</v>
      </c>
      <c r="KD48" s="237">
        <f t="shared" si="736"/>
        <v>29268496522.20438</v>
      </c>
      <c r="KE48" s="237">
        <f t="shared" ref="KE48:KJ48" si="737">100*KE15/$GY$15</f>
        <v>40136436597.110741</v>
      </c>
      <c r="KF48" s="237">
        <f t="shared" si="737"/>
        <v>40915997859.818077</v>
      </c>
      <c r="KG48" s="237">
        <f t="shared" si="737"/>
        <v>46743713215.623314</v>
      </c>
      <c r="KH48" s="237">
        <f t="shared" si="737"/>
        <v>95073269127.875839</v>
      </c>
      <c r="KI48" s="237">
        <f t="shared" si="737"/>
        <v>105362236490.10161</v>
      </c>
      <c r="KJ48" s="237">
        <f t="shared" si="737"/>
        <v>110823440342.42905</v>
      </c>
      <c r="KK48" s="237">
        <f t="shared" ref="KK48:KL48" si="738">100*KK15/$GY$15</f>
        <v>143403959336.54355</v>
      </c>
      <c r="KL48" s="237">
        <f t="shared" si="738"/>
        <v>180214553237.02505</v>
      </c>
      <c r="KM48" s="237">
        <f t="shared" ref="KM48:KQ48" si="739">100*KM15/$GY$15</f>
        <v>241881626538.25568</v>
      </c>
      <c r="KN48" s="237">
        <f t="shared" si="739"/>
        <v>290216110219.36853</v>
      </c>
      <c r="KO48" s="237">
        <f t="shared" si="739"/>
        <v>649573964686.99817</v>
      </c>
      <c r="KP48" s="237">
        <f t="shared" si="739"/>
        <v>698391353665.06116</v>
      </c>
      <c r="KQ48" s="237">
        <f t="shared" si="739"/>
        <v>989902632423.75549</v>
      </c>
      <c r="KR48" s="237">
        <f t="shared" ref="KR48:KV48" si="740">100*KR15/$GY$15</f>
        <v>1003211091492.7764</v>
      </c>
      <c r="KS48" s="237">
        <f t="shared" si="740"/>
        <v>1158223670411.9844</v>
      </c>
      <c r="KT48" s="237">
        <f t="shared" si="740"/>
        <v>1552072236490.1008</v>
      </c>
      <c r="KU48" s="237">
        <f t="shared" si="740"/>
        <v>1669509395398.6079</v>
      </c>
      <c r="KV48" s="237">
        <f t="shared" si="740"/>
        <v>1701781118245.0498</v>
      </c>
      <c r="KW48" s="237">
        <f t="shared" ref="KW48:KX48" si="741">100*KW15/$GY$15</f>
        <v>2214613344034.2417</v>
      </c>
      <c r="KX48" s="237">
        <f t="shared" si="741"/>
        <v>2214041637239.1641</v>
      </c>
    </row>
    <row r="49" spans="2:308" outlineLevel="1" x14ac:dyDescent="0.25">
      <c r="BR49" s="135"/>
      <c r="BS49" s="135"/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  <c r="CK49" s="135"/>
      <c r="CL49" s="135"/>
      <c r="CM49" s="135"/>
      <c r="CN49" s="135"/>
      <c r="CO49" s="135"/>
      <c r="CP49" s="135"/>
      <c r="CQ49" s="135"/>
      <c r="CR49" s="135"/>
      <c r="CS49" s="135"/>
      <c r="CT49" s="135"/>
      <c r="CU49" s="135"/>
      <c r="CV49" s="135"/>
      <c r="CW49" s="135"/>
      <c r="CX49" s="135"/>
      <c r="CY49" s="135"/>
      <c r="CZ49" s="135"/>
      <c r="DA49" s="135"/>
      <c r="DB49" s="135"/>
      <c r="DC49" s="135"/>
      <c r="DD49" s="135"/>
      <c r="DE49" s="135"/>
      <c r="DF49" s="135"/>
      <c r="DG49" s="135"/>
      <c r="DH49" s="135"/>
      <c r="DI49" s="135"/>
      <c r="DJ49" s="135"/>
      <c r="DK49" s="135"/>
      <c r="DL49" s="135"/>
      <c r="DM49" s="135"/>
      <c r="DN49" s="135"/>
      <c r="DO49" s="135"/>
      <c r="DP49" s="135"/>
      <c r="DQ49" s="135"/>
      <c r="DR49" s="135"/>
      <c r="DS49" s="135"/>
      <c r="DT49" s="135"/>
      <c r="DU49" s="135"/>
      <c r="DV49" s="135"/>
      <c r="DW49" s="135"/>
      <c r="DX49" s="135"/>
      <c r="DY49" s="135"/>
      <c r="DZ49" s="135"/>
      <c r="EA49" s="135"/>
      <c r="EB49" s="135"/>
      <c r="EC49" s="135"/>
      <c r="ED49" s="135"/>
      <c r="EE49" s="135"/>
      <c r="EF49" s="135"/>
      <c r="EG49" s="135"/>
      <c r="EH49" s="135"/>
      <c r="EI49" s="135"/>
      <c r="EJ49" s="135"/>
      <c r="EK49" s="135"/>
      <c r="EL49" s="135"/>
      <c r="EM49" s="135"/>
      <c r="EN49" s="135"/>
      <c r="EO49" s="135"/>
      <c r="EP49" s="135"/>
      <c r="EQ49" s="135"/>
      <c r="ER49" s="135"/>
      <c r="ES49" s="135"/>
      <c r="ET49" s="135"/>
      <c r="EU49" s="135"/>
      <c r="EV49" s="135"/>
      <c r="EW49" s="135"/>
      <c r="EX49" s="135"/>
      <c r="EY49" s="135"/>
      <c r="EZ49" s="135"/>
      <c r="FA49" s="135"/>
      <c r="FB49" s="135"/>
      <c r="FC49" s="135"/>
      <c r="FD49" s="135"/>
      <c r="FE49" s="135"/>
      <c r="FF49" s="135"/>
      <c r="FG49" s="135"/>
      <c r="FH49" s="135"/>
      <c r="FI49" s="135"/>
      <c r="FJ49" s="135"/>
      <c r="FK49" s="135"/>
      <c r="FL49" s="135"/>
      <c r="FM49" s="135"/>
      <c r="FN49" s="135"/>
      <c r="FO49" s="135"/>
      <c r="FP49" s="135"/>
      <c r="FQ49" s="135"/>
      <c r="FR49" s="135"/>
      <c r="FS49" s="135"/>
      <c r="FT49" s="135"/>
      <c r="FU49" s="135"/>
      <c r="FV49" s="135"/>
      <c r="FW49" s="135"/>
      <c r="FX49" s="135"/>
      <c r="FY49" s="135"/>
      <c r="FZ49" s="135"/>
      <c r="GA49" s="135"/>
      <c r="GB49" s="135"/>
      <c r="GC49" s="135"/>
      <c r="GD49" s="135"/>
      <c r="GE49" s="135"/>
      <c r="GF49" s="135"/>
      <c r="GG49" s="135"/>
      <c r="GH49" s="135"/>
      <c r="GI49" s="135"/>
      <c r="GJ49" s="135"/>
      <c r="GK49" s="135"/>
      <c r="GL49" s="135"/>
      <c r="GM49" s="135"/>
      <c r="GN49" s="135"/>
      <c r="GO49" s="135"/>
      <c r="GP49" s="135"/>
      <c r="GQ49" s="135"/>
      <c r="GR49" s="135"/>
      <c r="GS49" s="135"/>
      <c r="GT49" s="135"/>
      <c r="GU49" s="135"/>
      <c r="GV49" s="135"/>
      <c r="GW49" s="135"/>
      <c r="GX49" s="135"/>
      <c r="GY49" s="135"/>
      <c r="GZ49" s="135"/>
      <c r="HA49" s="135"/>
      <c r="HB49" s="135"/>
      <c r="HC49" s="135"/>
      <c r="HD49" s="135"/>
      <c r="HE49" s="135"/>
      <c r="HF49" s="135"/>
      <c r="HG49" s="135"/>
      <c r="HH49" s="135"/>
      <c r="HI49" s="135"/>
      <c r="HJ49" s="135"/>
      <c r="HK49" s="135"/>
      <c r="HL49" s="135"/>
      <c r="HM49" s="135"/>
      <c r="HN49" s="135"/>
      <c r="HO49" s="135"/>
      <c r="HP49" s="135"/>
      <c r="HQ49" s="135"/>
      <c r="HR49" s="135"/>
      <c r="HS49" s="135"/>
      <c r="HT49" s="135"/>
      <c r="HU49" s="135"/>
      <c r="HV49" s="135"/>
      <c r="HW49" s="135"/>
      <c r="HX49" s="135"/>
      <c r="HY49" s="135"/>
      <c r="HZ49" s="135"/>
      <c r="IA49" s="135"/>
      <c r="IB49" s="135"/>
      <c r="IC49" s="135"/>
      <c r="ID49" s="135"/>
      <c r="IE49" s="135"/>
      <c r="IF49" s="135"/>
      <c r="IG49" s="135"/>
      <c r="IH49" s="135"/>
      <c r="II49" s="135"/>
      <c r="IJ49" s="135"/>
      <c r="IK49" s="135"/>
      <c r="IL49" s="135"/>
      <c r="IM49" s="135"/>
      <c r="IN49" s="135"/>
      <c r="IO49" s="135"/>
      <c r="IP49" s="135"/>
      <c r="IQ49" s="135"/>
      <c r="IR49" s="135"/>
      <c r="IS49" s="135"/>
      <c r="IT49" s="135"/>
      <c r="IU49" s="135"/>
      <c r="IV49" s="135"/>
      <c r="IW49" s="135"/>
      <c r="IX49" s="135"/>
      <c r="IY49" s="135"/>
      <c r="IZ49" s="135"/>
      <c r="JA49" s="135"/>
      <c r="JB49" s="135"/>
      <c r="JC49" s="135"/>
      <c r="JD49" s="135"/>
      <c r="JE49" s="135"/>
      <c r="JF49" s="135"/>
    </row>
    <row r="50" spans="2:308" outlineLevel="1" x14ac:dyDescent="0.25">
      <c r="B50" s="123" t="s">
        <v>1268</v>
      </c>
      <c r="BR50" s="135"/>
      <c r="BS50" s="135"/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  <c r="CK50" s="135"/>
      <c r="CL50" s="135"/>
      <c r="CM50" s="135"/>
      <c r="CN50" s="135"/>
      <c r="CO50" s="135"/>
      <c r="CP50" s="135"/>
      <c r="CQ50" s="135"/>
      <c r="CR50" s="135"/>
      <c r="CS50" s="135"/>
      <c r="CT50" s="135"/>
      <c r="CU50" s="135"/>
      <c r="CV50" s="135"/>
      <c r="CW50" s="135"/>
      <c r="CX50" s="135"/>
      <c r="CY50" s="135"/>
      <c r="CZ50" s="135"/>
      <c r="DA50" s="135"/>
      <c r="DB50" s="135"/>
      <c r="DC50" s="135"/>
      <c r="DD50" s="135"/>
      <c r="DE50" s="135"/>
      <c r="DF50" s="135"/>
      <c r="DG50" s="135"/>
      <c r="DH50" s="135"/>
      <c r="DI50" s="135"/>
      <c r="DJ50" s="135"/>
      <c r="DK50" s="135"/>
      <c r="DL50" s="135"/>
      <c r="DM50" s="135"/>
      <c r="DN50" s="135"/>
      <c r="DO50" s="135"/>
      <c r="DP50" s="135"/>
      <c r="DQ50" s="135"/>
      <c r="DR50" s="135"/>
      <c r="DS50" s="135"/>
      <c r="DT50" s="135"/>
      <c r="DU50" s="135"/>
      <c r="DV50" s="135"/>
      <c r="DW50" s="135"/>
      <c r="DX50" s="135"/>
      <c r="DY50" s="135"/>
      <c r="DZ50" s="135"/>
      <c r="EA50" s="135"/>
      <c r="EB50" s="135"/>
      <c r="EC50" s="135"/>
      <c r="ED50" s="135"/>
      <c r="EE50" s="135"/>
      <c r="EF50" s="135"/>
      <c r="EG50" s="135"/>
      <c r="EH50" s="135"/>
      <c r="EI50" s="135"/>
      <c r="EJ50" s="135"/>
      <c r="EK50" s="135"/>
      <c r="EL50" s="135"/>
      <c r="EM50" s="135"/>
      <c r="EN50" s="135"/>
      <c r="EO50" s="135"/>
      <c r="EP50" s="135"/>
      <c r="EQ50" s="135"/>
      <c r="ER50" s="135"/>
      <c r="ES50" s="135"/>
      <c r="ET50" s="138">
        <f t="shared" ref="ET50:FY50" si="742">ET31/ET13</f>
        <v>528.58668427686712</v>
      </c>
      <c r="EU50" s="138">
        <f>EU31/EU13</f>
        <v>512.19639949308839</v>
      </c>
      <c r="EV50" s="138">
        <f t="shared" si="742"/>
        <v>500.19179637996905</v>
      </c>
      <c r="EW50" s="138">
        <f t="shared" si="742"/>
        <v>490.8653546417753</v>
      </c>
      <c r="EX50" s="138">
        <f t="shared" si="742"/>
        <v>482.18600652433724</v>
      </c>
      <c r="EY50" s="138">
        <f t="shared" si="742"/>
        <v>472.73137894542862</v>
      </c>
      <c r="EZ50" s="138">
        <f t="shared" si="742"/>
        <v>461.6517372513951</v>
      </c>
      <c r="FA50" s="138">
        <f t="shared" si="742"/>
        <v>451.27247043147133</v>
      </c>
      <c r="FB50" s="138">
        <f t="shared" si="742"/>
        <v>439.83671582014745</v>
      </c>
      <c r="FC50" s="138">
        <f t="shared" si="742"/>
        <v>429.94791380268572</v>
      </c>
      <c r="FD50" s="138">
        <f t="shared" si="742"/>
        <v>424.43031964727129</v>
      </c>
      <c r="FE50" s="138">
        <f t="shared" si="742"/>
        <v>419.39754905856842</v>
      </c>
      <c r="FF50" s="138">
        <f t="shared" si="742"/>
        <v>411.98187530311236</v>
      </c>
      <c r="FG50" s="138">
        <f t="shared" si="742"/>
        <v>459.31706237666299</v>
      </c>
      <c r="FH50" s="138">
        <f t="shared" si="742"/>
        <v>451.19554260968857</v>
      </c>
      <c r="FI50" s="138">
        <f t="shared" si="742"/>
        <v>441.91532087138944</v>
      </c>
      <c r="FJ50" s="138">
        <f t="shared" si="742"/>
        <v>432.40246660605618</v>
      </c>
      <c r="FK50" s="138">
        <f t="shared" si="742"/>
        <v>446.92357487262512</v>
      </c>
      <c r="FL50" s="138">
        <f t="shared" si="742"/>
        <v>438.59035806930831</v>
      </c>
      <c r="FM50" s="138">
        <f t="shared" si="742"/>
        <v>430.41252018577853</v>
      </c>
      <c r="FN50" s="138">
        <f t="shared" si="742"/>
        <v>423.21781729181765</v>
      </c>
      <c r="FO50" s="138">
        <f t="shared" si="742"/>
        <v>416.143379834629</v>
      </c>
      <c r="FP50" s="138">
        <f t="shared" si="742"/>
        <v>409.58994078211515</v>
      </c>
      <c r="FQ50" s="138">
        <f t="shared" si="742"/>
        <v>452.58029991589973</v>
      </c>
      <c r="FR50" s="138">
        <f t="shared" si="742"/>
        <v>430.2094105664446</v>
      </c>
      <c r="FS50" s="138">
        <f t="shared" si="742"/>
        <v>456.92902015801815</v>
      </c>
      <c r="FT50" s="138">
        <f t="shared" si="742"/>
        <v>448.84972510610811</v>
      </c>
      <c r="FU50" s="138">
        <f t="shared" si="742"/>
        <v>442.65258886203958</v>
      </c>
      <c r="FV50" s="138">
        <f t="shared" si="742"/>
        <v>435.68168195082632</v>
      </c>
      <c r="FW50" s="138">
        <f t="shared" si="742"/>
        <v>430.94132734997663</v>
      </c>
      <c r="FX50" s="138">
        <f t="shared" si="742"/>
        <v>424.57273630539572</v>
      </c>
      <c r="FY50" s="138">
        <f t="shared" si="742"/>
        <v>418.29826236984809</v>
      </c>
      <c r="FZ50" s="138">
        <f t="shared" ref="FZ50:HE50" si="743">FZ31/FZ13</f>
        <v>410.90202590358354</v>
      </c>
      <c r="GA50" s="138">
        <f t="shared" si="743"/>
        <v>400.09934362568998</v>
      </c>
      <c r="GB50" s="138">
        <f t="shared" si="743"/>
        <v>393.41135066439529</v>
      </c>
      <c r="GC50" s="138">
        <f t="shared" si="743"/>
        <v>387.97963576370347</v>
      </c>
      <c r="GD50" s="138">
        <f t="shared" si="743"/>
        <v>382.62291495434266</v>
      </c>
      <c r="GE50" s="138">
        <f t="shared" si="743"/>
        <v>431.93083244517658</v>
      </c>
      <c r="GF50" s="138">
        <f t="shared" si="743"/>
        <v>421.39593409285527</v>
      </c>
      <c r="GG50" s="138">
        <f t="shared" si="743"/>
        <v>410.31736523160203</v>
      </c>
      <c r="GH50" s="138">
        <f t="shared" si="743"/>
        <v>401.48470179217418</v>
      </c>
      <c r="GI50" s="138">
        <f t="shared" si="743"/>
        <v>419.95364381353693</v>
      </c>
      <c r="GJ50" s="138">
        <f t="shared" si="743"/>
        <v>412.52813734139193</v>
      </c>
      <c r="GK50" s="138">
        <f t="shared" si="743"/>
        <v>403.64788389568679</v>
      </c>
      <c r="GL50" s="138">
        <f t="shared" si="743"/>
        <v>396.51069144959411</v>
      </c>
      <c r="GM50" s="138">
        <f t="shared" si="743"/>
        <v>390.65092753654596</v>
      </c>
      <c r="GN50" s="138">
        <f t="shared" si="743"/>
        <v>386.40052179678133</v>
      </c>
      <c r="GO50" s="138">
        <f t="shared" si="743"/>
        <v>382.9539363694563</v>
      </c>
      <c r="GP50" s="138">
        <f t="shared" si="743"/>
        <v>379.91461941414315</v>
      </c>
      <c r="GQ50" s="138">
        <f t="shared" si="743"/>
        <v>436.07487089739971</v>
      </c>
      <c r="GR50" s="138">
        <f t="shared" si="743"/>
        <v>430.05411331104506</v>
      </c>
      <c r="GS50" s="138">
        <f t="shared" si="743"/>
        <v>425.79615179311395</v>
      </c>
      <c r="GT50" s="138">
        <f t="shared" si="743"/>
        <v>421.16335488933134</v>
      </c>
      <c r="GU50" s="138">
        <f t="shared" si="743"/>
        <v>452.85683297435497</v>
      </c>
      <c r="GV50" s="138">
        <f t="shared" si="743"/>
        <v>445.28695474371187</v>
      </c>
      <c r="GW50" s="138">
        <f t="shared" si="743"/>
        <v>435.27561558525116</v>
      </c>
      <c r="GX50" s="139">
        <f t="shared" si="743"/>
        <v>420.55615032391415</v>
      </c>
      <c r="GY50" s="138">
        <f t="shared" si="743"/>
        <v>407.12115229807762</v>
      </c>
      <c r="GZ50" s="138">
        <f t="shared" si="743"/>
        <v>400.70979556897402</v>
      </c>
      <c r="HA50" s="138">
        <f t="shared" si="743"/>
        <v>389.79552098149225</v>
      </c>
      <c r="HB50" s="138">
        <f t="shared" si="743"/>
        <v>373.72533171763399</v>
      </c>
      <c r="HC50" s="138">
        <f t="shared" si="743"/>
        <v>421.4104676893503</v>
      </c>
      <c r="HD50" s="138">
        <f t="shared" si="743"/>
        <v>402.4932833709172</v>
      </c>
      <c r="HE50" s="138">
        <f t="shared" si="743"/>
        <v>390.01287148344693</v>
      </c>
      <c r="HF50" s="138">
        <f t="shared" ref="HF50:IK50" si="744">HF31/HF13</f>
        <v>378.65327328489991</v>
      </c>
      <c r="HG50" s="138">
        <f t="shared" si="744"/>
        <v>387.21788337166333</v>
      </c>
      <c r="HH50" s="138">
        <f t="shared" si="744"/>
        <v>368.42805268474149</v>
      </c>
      <c r="HI50" s="138">
        <f t="shared" si="744"/>
        <v>376.04342682422373</v>
      </c>
      <c r="HJ50" s="138">
        <f t="shared" si="744"/>
        <v>367.94855853642241</v>
      </c>
      <c r="HK50" s="138">
        <f t="shared" si="744"/>
        <v>400.59396709946338</v>
      </c>
      <c r="HL50" s="138">
        <f t="shared" si="744"/>
        <v>391.20504599556972</v>
      </c>
      <c r="HM50" s="138">
        <f t="shared" si="744"/>
        <v>454.79265891341174</v>
      </c>
      <c r="HN50" s="138">
        <f t="shared" si="744"/>
        <v>430.26741619055042</v>
      </c>
      <c r="HO50" s="138">
        <f t="shared" si="744"/>
        <v>407.06472676494838</v>
      </c>
      <c r="HP50" s="138">
        <f t="shared" si="744"/>
        <v>389.90874211201947</v>
      </c>
      <c r="HQ50" s="138">
        <f t="shared" si="744"/>
        <v>374.55210577523491</v>
      </c>
      <c r="HR50" s="138">
        <f t="shared" si="744"/>
        <v>360.49288332553891</v>
      </c>
      <c r="HS50" s="138">
        <f t="shared" si="744"/>
        <v>343.98175889841497</v>
      </c>
      <c r="HT50" s="138">
        <f t="shared" si="744"/>
        <v>327.60167514134753</v>
      </c>
      <c r="HU50" s="138">
        <f t="shared" si="744"/>
        <v>312.89558275200341</v>
      </c>
      <c r="HV50" s="138">
        <f t="shared" si="744"/>
        <v>367.41483481124885</v>
      </c>
      <c r="HW50" s="138">
        <f t="shared" si="744"/>
        <v>340.83008795106571</v>
      </c>
      <c r="HX50" s="138">
        <f t="shared" si="744"/>
        <v>376.70488456870027</v>
      </c>
      <c r="HY50" s="138">
        <f t="shared" si="744"/>
        <v>357.40501382229627</v>
      </c>
      <c r="HZ50" s="138">
        <f t="shared" si="744"/>
        <v>335.90696787809793</v>
      </c>
      <c r="IA50" s="138">
        <f t="shared" si="744"/>
        <v>354.21712127911917</v>
      </c>
      <c r="IB50" s="138">
        <f t="shared" si="744"/>
        <v>322.6021140975584</v>
      </c>
      <c r="IC50" s="138">
        <f t="shared" si="744"/>
        <v>312.45882889475104</v>
      </c>
      <c r="ID50" s="138">
        <f t="shared" si="744"/>
        <v>277.98828193483183</v>
      </c>
      <c r="IE50" s="138">
        <f t="shared" si="744"/>
        <v>249.31684478460255</v>
      </c>
      <c r="IF50" s="138">
        <f t="shared" si="744"/>
        <v>223.80327179946366</v>
      </c>
      <c r="IG50" s="138">
        <f t="shared" si="744"/>
        <v>333.77860373418929</v>
      </c>
      <c r="IH50" s="138">
        <f t="shared" si="744"/>
        <v>307.06403287413917</v>
      </c>
      <c r="II50" s="138">
        <f t="shared" si="744"/>
        <v>280.93690107423532</v>
      </c>
      <c r="IJ50" s="138">
        <f t="shared" si="744"/>
        <v>258.45161092385956</v>
      </c>
      <c r="IK50" s="138">
        <f t="shared" si="744"/>
        <v>354.48428806712542</v>
      </c>
      <c r="IL50" s="138">
        <f t="shared" ref="IL50:JH50" si="745">IL31/IL13</f>
        <v>309.86388817056417</v>
      </c>
      <c r="IM50" s="138">
        <f t="shared" si="745"/>
        <v>353.90237743053848</v>
      </c>
      <c r="IN50" s="138">
        <f t="shared" si="745"/>
        <v>296.89796764306925</v>
      </c>
      <c r="IO50" s="138">
        <f t="shared" si="745"/>
        <v>273.1352048234308</v>
      </c>
      <c r="IP50" s="138">
        <f t="shared" si="745"/>
        <v>436.19921263085172</v>
      </c>
      <c r="IQ50" s="138">
        <f t="shared" si="745"/>
        <v>451.70121928409549</v>
      </c>
      <c r="IR50" s="138">
        <f t="shared" si="745"/>
        <v>418.24186970749582</v>
      </c>
      <c r="IS50" s="138">
        <f t="shared" si="745"/>
        <v>523.13623360052645</v>
      </c>
      <c r="IT50" s="138">
        <f t="shared" si="745"/>
        <v>454.50585021765988</v>
      </c>
      <c r="IU50" s="138">
        <f t="shared" si="745"/>
        <v>444.13480543566493</v>
      </c>
      <c r="IV50" s="138">
        <f t="shared" si="745"/>
        <v>394.08589657113123</v>
      </c>
      <c r="IW50" s="138">
        <f t="shared" si="745"/>
        <v>508.4236440807162</v>
      </c>
      <c r="IX50" s="138">
        <f t="shared" si="745"/>
        <v>469.45858179198171</v>
      </c>
      <c r="IY50" s="138">
        <f t="shared" si="745"/>
        <v>565.57408174622981</v>
      </c>
      <c r="IZ50" s="138">
        <f t="shared" si="745"/>
        <v>503.62785551756889</v>
      </c>
      <c r="JA50" s="138">
        <f t="shared" si="745"/>
        <v>554.79947283631566</v>
      </c>
      <c r="JB50" s="138">
        <f t="shared" si="745"/>
        <v>466.21804440026528</v>
      </c>
      <c r="JC50" s="138">
        <f t="shared" si="745"/>
        <v>480.42044885967124</v>
      </c>
      <c r="JD50" s="138">
        <f t="shared" si="745"/>
        <v>364.23081793758246</v>
      </c>
      <c r="JE50" s="138">
        <f t="shared" si="745"/>
        <v>368.90064632370598</v>
      </c>
      <c r="JF50" s="139">
        <f t="shared" si="745"/>
        <v>414.37476762277555</v>
      </c>
      <c r="JG50" s="139">
        <f t="shared" si="745"/>
        <v>249.62335398962381</v>
      </c>
      <c r="JH50" s="139">
        <f t="shared" si="745"/>
        <v>172.51095645447396</v>
      </c>
      <c r="JI50" s="139">
        <f t="shared" ref="JI50:JK50" si="746">JI31/JI13</f>
        <v>200.88039709224267</v>
      </c>
      <c r="JJ50" s="139">
        <f t="shared" si="746"/>
        <v>128.93478632364742</v>
      </c>
      <c r="JK50" s="139">
        <f t="shared" si="746"/>
        <v>119.81647204899349</v>
      </c>
      <c r="JL50" s="139">
        <f t="shared" ref="JL50:JM50" si="747">JL31/JL13</f>
        <v>60.913305566341371</v>
      </c>
      <c r="JM50" s="139">
        <f t="shared" si="747"/>
        <v>68.27601140517551</v>
      </c>
      <c r="JN50" s="139">
        <f t="shared" ref="JN50:JO50" si="748">JN31/JN13</f>
        <v>38.793188298395172</v>
      </c>
      <c r="JO50" s="139">
        <f t="shared" si="748"/>
        <v>649.2149194764396</v>
      </c>
      <c r="JP50" s="139">
        <f t="shared" ref="JP50:JQ50" si="749">JP31/JP13</f>
        <v>345.14349786094613</v>
      </c>
      <c r="JQ50" s="139">
        <f t="shared" si="749"/>
        <v>154.63418362945615</v>
      </c>
      <c r="JR50" s="139">
        <f t="shared" ref="JR50:JS50" si="750">JR31/JR13</f>
        <v>197.84312132734919</v>
      </c>
      <c r="JS50" s="139">
        <f t="shared" si="750"/>
        <v>266.81472869500902</v>
      </c>
      <c r="JT50" s="139">
        <f t="shared" ref="JT50:JW50" si="751">JT31/JT13</f>
        <v>124.44716823461241</v>
      </c>
      <c r="JU50" s="139">
        <f t="shared" si="751"/>
        <v>92.319857740810406</v>
      </c>
      <c r="JV50" s="139">
        <f t="shared" si="751"/>
        <v>68.998398909424807</v>
      </c>
      <c r="JW50" s="139">
        <f t="shared" si="751"/>
        <v>162.37268488152537</v>
      </c>
      <c r="JX50" s="139">
        <f t="shared" ref="JX50:JY50" si="752">JX31/JX13</f>
        <v>132.98336190133119</v>
      </c>
      <c r="JY50" s="139">
        <f t="shared" si="752"/>
        <v>111.3763500011149</v>
      </c>
      <c r="JZ50" s="139">
        <f t="shared" ref="JZ50:KA50" si="753">JZ31/JZ13</f>
        <v>82.746173849268132</v>
      </c>
      <c r="KA50" s="139">
        <f t="shared" si="753"/>
        <v>54.366737088875247</v>
      </c>
      <c r="KB50" s="139">
        <f t="shared" ref="KB50:KD50" si="754">KB31/KB13</f>
        <v>204.66835395485725</v>
      </c>
      <c r="KC50" s="139">
        <f t="shared" si="754"/>
        <v>162.82287506353001</v>
      </c>
      <c r="KD50" s="139">
        <f t="shared" si="754"/>
        <v>123.81967685439545</v>
      </c>
      <c r="KE50" s="139">
        <f t="shared" ref="KE50:KL50" si="755">KE31/KE13</f>
        <v>114.50648291096991</v>
      </c>
      <c r="KF50" s="139">
        <f t="shared" si="755"/>
        <v>94.01189073150239</v>
      </c>
      <c r="KG50" s="139">
        <f t="shared" si="755"/>
        <v>82.976073019860891</v>
      </c>
      <c r="KH50" s="139">
        <f t="shared" si="755"/>
        <v>65.079272956753641</v>
      </c>
      <c r="KI50" s="139">
        <f t="shared" si="755"/>
        <v>83.475097587626919</v>
      </c>
      <c r="KJ50" s="139">
        <f t="shared" si="755"/>
        <v>66.726696712731354</v>
      </c>
      <c r="KK50" s="139">
        <f t="shared" si="755"/>
        <v>55.791552435394117</v>
      </c>
      <c r="KL50" s="139">
        <f t="shared" si="755"/>
        <v>44.7406194349592</v>
      </c>
      <c r="KM50" s="139">
        <f t="shared" ref="KM50:KQ50" si="756">KM31/KM13</f>
        <v>34.980937791211261</v>
      </c>
      <c r="KN50" s="139">
        <f t="shared" si="756"/>
        <v>26.805316315104417</v>
      </c>
      <c r="KO50" s="139">
        <f t="shared" si="756"/>
        <v>57.439963532366605</v>
      </c>
      <c r="KP50" s="139">
        <f t="shared" si="756"/>
        <v>32.360542835136123</v>
      </c>
      <c r="KQ50" s="139">
        <f t="shared" si="756"/>
        <v>22.074040133107857</v>
      </c>
      <c r="KR50" s="139">
        <f t="shared" ref="KR50:KV50" si="757">KR31/KR13</f>
        <v>16.497787842382554</v>
      </c>
      <c r="KS50" s="139">
        <f t="shared" si="757"/>
        <v>21.314971372587276</v>
      </c>
      <c r="KT50" s="139">
        <f t="shared" si="757"/>
        <v>17.106718597582084</v>
      </c>
      <c r="KU50" s="139">
        <f t="shared" si="757"/>
        <v>36.979504101993271</v>
      </c>
      <c r="KV50" s="139">
        <f t="shared" si="757"/>
        <v>31.961542006908612</v>
      </c>
    </row>
    <row r="51" spans="2:308" outlineLevel="1" x14ac:dyDescent="0.25">
      <c r="B51" s="124" t="s">
        <v>1269</v>
      </c>
      <c r="BR51" s="135"/>
      <c r="BS51" s="135"/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  <c r="CK51" s="135"/>
      <c r="CL51" s="135"/>
      <c r="CM51" s="135"/>
      <c r="CN51" s="135"/>
      <c r="CO51" s="135"/>
      <c r="CP51" s="135"/>
      <c r="CQ51" s="135"/>
      <c r="CR51" s="135"/>
      <c r="CS51" s="135"/>
      <c r="CT51" s="135"/>
      <c r="CU51" s="135"/>
      <c r="CV51" s="135"/>
      <c r="CW51" s="135"/>
      <c r="CX51" s="135"/>
      <c r="CY51" s="135"/>
      <c r="CZ51" s="135"/>
      <c r="DA51" s="135"/>
      <c r="DB51" s="135"/>
      <c r="DC51" s="135"/>
      <c r="DD51" s="135"/>
      <c r="DE51" s="135"/>
      <c r="DF51" s="135"/>
      <c r="DG51" s="135"/>
      <c r="DH51" s="135"/>
      <c r="DI51" s="135"/>
      <c r="DJ51" s="135"/>
      <c r="DK51" s="135"/>
      <c r="DL51" s="135"/>
      <c r="DM51" s="135"/>
      <c r="DN51" s="135"/>
      <c r="DO51" s="135"/>
      <c r="DP51" s="135"/>
      <c r="DQ51" s="135"/>
      <c r="DR51" s="135"/>
      <c r="DS51" s="135"/>
      <c r="DT51" s="135"/>
      <c r="DU51" s="135"/>
      <c r="DV51" s="135"/>
      <c r="DW51" s="135"/>
      <c r="DX51" s="135"/>
      <c r="DY51" s="135"/>
      <c r="DZ51" s="135"/>
      <c r="EA51" s="135"/>
      <c r="EB51" s="135"/>
      <c r="EC51" s="135"/>
      <c r="ED51" s="135"/>
      <c r="EE51" s="135"/>
      <c r="EF51" s="135"/>
      <c r="EG51" s="135"/>
      <c r="EH51" s="135"/>
      <c r="EI51" s="135"/>
      <c r="EJ51" s="135"/>
      <c r="EK51" s="135"/>
      <c r="EL51" s="135"/>
      <c r="EM51" s="135"/>
      <c r="EN51" s="135"/>
      <c r="EO51" s="135"/>
      <c r="EP51" s="135"/>
      <c r="EQ51" s="135"/>
      <c r="ER51" s="135"/>
      <c r="ES51" s="135"/>
      <c r="ET51" s="136">
        <f>ET50/$GX$50</f>
        <v>1.2568754109760312</v>
      </c>
      <c r="EU51" s="136">
        <f t="shared" ref="EU51:HF51" si="758">EU50/$GX$50</f>
        <v>1.2179025300155342</v>
      </c>
      <c r="EV51" s="136">
        <f t="shared" si="758"/>
        <v>1.1893579394682949</v>
      </c>
      <c r="EW51" s="136">
        <f t="shared" si="758"/>
        <v>1.1671814911366976</v>
      </c>
      <c r="EX51" s="136">
        <f t="shared" si="758"/>
        <v>1.146543704456481</v>
      </c>
      <c r="EY51" s="136">
        <f t="shared" si="758"/>
        <v>1.1240624553494911</v>
      </c>
      <c r="EZ51" s="136">
        <f t="shared" si="758"/>
        <v>1.0977172415522374</v>
      </c>
      <c r="FA51" s="136">
        <f t="shared" si="758"/>
        <v>1.0730373817714931</v>
      </c>
      <c r="FB51" s="136">
        <f t="shared" si="758"/>
        <v>1.0458454013367378</v>
      </c>
      <c r="FC51" s="136">
        <f t="shared" si="758"/>
        <v>1.0223317706126471</v>
      </c>
      <c r="FD51" s="136">
        <f t="shared" si="758"/>
        <v>1.0092120144251207</v>
      </c>
      <c r="FE51" s="136">
        <f t="shared" si="758"/>
        <v>0.99724507354260927</v>
      </c>
      <c r="FF51" s="136">
        <f t="shared" si="758"/>
        <v>0.97961205652515637</v>
      </c>
      <c r="FG51" s="136">
        <f t="shared" si="758"/>
        <v>1.0921658428319143</v>
      </c>
      <c r="FH51" s="136">
        <f t="shared" si="758"/>
        <v>1.0728544625067922</v>
      </c>
      <c r="FI51" s="136">
        <f t="shared" si="758"/>
        <v>1.0507879162652225</v>
      </c>
      <c r="FJ51" s="136">
        <f t="shared" si="758"/>
        <v>1.0281682155237011</v>
      </c>
      <c r="FK51" s="136">
        <f t="shared" si="758"/>
        <v>1.0626965615136117</v>
      </c>
      <c r="FL51" s="136">
        <f t="shared" si="758"/>
        <v>1.0428818071772441</v>
      </c>
      <c r="FM51" s="136">
        <f t="shared" si="758"/>
        <v>1.0234365134222219</v>
      </c>
      <c r="FN51" s="136">
        <f t="shared" si="758"/>
        <v>1.0063289217524307</v>
      </c>
      <c r="FO51" s="136">
        <f t="shared" si="758"/>
        <v>0.98950729769167234</v>
      </c>
      <c r="FP51" s="136">
        <f t="shared" si="758"/>
        <v>0.97392450560203958</v>
      </c>
      <c r="FQ51" s="136">
        <f t="shared" si="758"/>
        <v>1.0761471436509022</v>
      </c>
      <c r="FR51" s="136">
        <f t="shared" si="758"/>
        <v>1.0229535586035194</v>
      </c>
      <c r="FS51" s="136">
        <f t="shared" si="758"/>
        <v>1.0864875470400075</v>
      </c>
      <c r="FT51" s="136">
        <f t="shared" si="758"/>
        <v>1.0672765688015788</v>
      </c>
      <c r="FU51" s="136">
        <f t="shared" si="758"/>
        <v>1.052540994873352</v>
      </c>
      <c r="FV51" s="136">
        <f t="shared" si="758"/>
        <v>1.0359655461351889</v>
      </c>
      <c r="FW51" s="136">
        <f t="shared" si="758"/>
        <v>1.0246939130911861</v>
      </c>
      <c r="FX51" s="136">
        <f t="shared" si="758"/>
        <v>1.0095506532918088</v>
      </c>
      <c r="FY51" s="136">
        <f t="shared" si="758"/>
        <v>0.99463118550917151</v>
      </c>
      <c r="FZ51" s="136">
        <f t="shared" si="758"/>
        <v>0.97704438655124892</v>
      </c>
      <c r="GA51" s="136">
        <f t="shared" si="758"/>
        <v>0.95135772789800299</v>
      </c>
      <c r="GB51" s="136">
        <f t="shared" si="758"/>
        <v>0.93545499301671886</v>
      </c>
      <c r="GC51" s="136">
        <f t="shared" si="758"/>
        <v>0.92253944084489048</v>
      </c>
      <c r="GD51" s="136">
        <f t="shared" si="758"/>
        <v>0.90980220990620364</v>
      </c>
      <c r="GE51" s="136">
        <f t="shared" si="758"/>
        <v>1.0270467620376056</v>
      </c>
      <c r="GF51" s="136">
        <f t="shared" si="758"/>
        <v>1.0019968410122984</v>
      </c>
      <c r="GG51" s="136">
        <f t="shared" si="758"/>
        <v>0.97565417820087474</v>
      </c>
      <c r="GH51" s="136">
        <f t="shared" si="758"/>
        <v>0.95465183776993612</v>
      </c>
      <c r="GI51" s="136">
        <f t="shared" si="758"/>
        <v>0.99856735774779859</v>
      </c>
      <c r="GJ51" s="136">
        <f t="shared" si="758"/>
        <v>0.98091096045952719</v>
      </c>
      <c r="GK51" s="136">
        <f t="shared" si="758"/>
        <v>0.9597954603322183</v>
      </c>
      <c r="GL51" s="136">
        <f t="shared" si="758"/>
        <v>0.94282461722221844</v>
      </c>
      <c r="GM51" s="136">
        <f t="shared" si="758"/>
        <v>0.92889124849479654</v>
      </c>
      <c r="GN51" s="136">
        <f t="shared" si="758"/>
        <v>0.91878461770009545</v>
      </c>
      <c r="GO51" s="136">
        <f t="shared" si="758"/>
        <v>0.91058931387521869</v>
      </c>
      <c r="GP51" s="136">
        <f t="shared" si="758"/>
        <v>0.90336241455874866</v>
      </c>
      <c r="GQ51" s="136">
        <f t="shared" si="758"/>
        <v>1.0369004722949193</v>
      </c>
      <c r="GR51" s="136">
        <f t="shared" si="758"/>
        <v>1.0225842922040624</v>
      </c>
      <c r="GS51" s="136">
        <f t="shared" si="758"/>
        <v>1.012459695251547</v>
      </c>
      <c r="GT51" s="136">
        <f t="shared" si="758"/>
        <v>1.0014438133051902</v>
      </c>
      <c r="GU51" s="136">
        <f t="shared" si="758"/>
        <v>1.0768046849999999</v>
      </c>
      <c r="GV51" s="136">
        <f t="shared" si="758"/>
        <v>1.0588049999999998</v>
      </c>
      <c r="GW51" s="136">
        <f t="shared" si="758"/>
        <v>1.0349999999999999</v>
      </c>
      <c r="GX51" s="136">
        <f t="shared" si="758"/>
        <v>1</v>
      </c>
      <c r="GY51" s="136">
        <f t="shared" si="758"/>
        <v>0.96805421103581801</v>
      </c>
      <c r="GZ51" s="136">
        <f t="shared" si="758"/>
        <v>0.95280926283052958</v>
      </c>
      <c r="HA51" s="136">
        <f t="shared" si="758"/>
        <v>0.92685725956277198</v>
      </c>
      <c r="HB51" s="136">
        <f t="shared" si="758"/>
        <v>0.88864550293650235</v>
      </c>
      <c r="HC51" s="136">
        <f t="shared" si="758"/>
        <v>1.0020313990528451</v>
      </c>
      <c r="HD51" s="136">
        <f t="shared" si="758"/>
        <v>0.95705004685085482</v>
      </c>
      <c r="HE51" s="136">
        <f t="shared" si="758"/>
        <v>0.92737407640586722</v>
      </c>
      <c r="HF51" s="136">
        <f t="shared" si="758"/>
        <v>0.90036318097657009</v>
      </c>
      <c r="HG51" s="136">
        <f t="shared" ref="HG51:JC51" si="759">HG50/$GX$50</f>
        <v>0.92072814313481433</v>
      </c>
      <c r="HH51" s="136">
        <f t="shared" si="759"/>
        <v>0.87604961287803451</v>
      </c>
      <c r="HI51" s="136">
        <f t="shared" si="759"/>
        <v>0.89415747822162028</v>
      </c>
      <c r="HJ51" s="136">
        <f t="shared" si="759"/>
        <v>0.87490946988416851</v>
      </c>
      <c r="HK51" s="136">
        <f t="shared" si="759"/>
        <v>0.95253384545898134</v>
      </c>
      <c r="HL51" s="136">
        <f t="shared" si="759"/>
        <v>0.93020883345603655</v>
      </c>
      <c r="HM51" s="136">
        <f t="shared" si="759"/>
        <v>1.081407699217164</v>
      </c>
      <c r="HN51" s="136">
        <f t="shared" si="759"/>
        <v>1.0230914845952357</v>
      </c>
      <c r="HO51" s="136">
        <f t="shared" si="759"/>
        <v>0.96792004219038374</v>
      </c>
      <c r="HP51" s="136">
        <f t="shared" si="759"/>
        <v>0.9271264771938541</v>
      </c>
      <c r="HQ51" s="136">
        <f t="shared" si="759"/>
        <v>0.89061140940812134</v>
      </c>
      <c r="HR51" s="136">
        <f t="shared" si="759"/>
        <v>0.85718133725516976</v>
      </c>
      <c r="HS51" s="136">
        <f t="shared" si="759"/>
        <v>0.8179211233350856</v>
      </c>
      <c r="HT51" s="136">
        <f t="shared" si="759"/>
        <v>0.778972498414367</v>
      </c>
      <c r="HU51" s="136">
        <f t="shared" si="759"/>
        <v>0.74400429647981581</v>
      </c>
      <c r="HV51" s="136">
        <f t="shared" si="759"/>
        <v>0.87364037959797847</v>
      </c>
      <c r="HW51" s="136">
        <f t="shared" si="759"/>
        <v>0.81042706827270727</v>
      </c>
      <c r="HX51" s="136">
        <f t="shared" si="759"/>
        <v>0.89573029494054612</v>
      </c>
      <c r="HY51" s="136">
        <f t="shared" si="759"/>
        <v>0.84983898950715953</v>
      </c>
      <c r="HZ51" s="136">
        <f t="shared" si="759"/>
        <v>0.7987208547999618</v>
      </c>
      <c r="IA51" s="136">
        <f t="shared" si="759"/>
        <v>0.84225880659764363</v>
      </c>
      <c r="IB51" s="136">
        <f t="shared" si="759"/>
        <v>0.76708452331297228</v>
      </c>
      <c r="IC51" s="136">
        <f t="shared" si="759"/>
        <v>0.74296578151120585</v>
      </c>
      <c r="ID51" s="136">
        <f t="shared" si="759"/>
        <v>0.66100158497438233</v>
      </c>
      <c r="IE51" s="136">
        <f t="shared" si="759"/>
        <v>0.59282653360931148</v>
      </c>
      <c r="IF51" s="136">
        <f t="shared" si="759"/>
        <v>0.53216026356311619</v>
      </c>
      <c r="IG51" s="136">
        <f t="shared" si="759"/>
        <v>0.79366002251331147</v>
      </c>
      <c r="IH51" s="136">
        <f t="shared" si="759"/>
        <v>0.73013801519163879</v>
      </c>
      <c r="II51" s="136">
        <f t="shared" si="759"/>
        <v>0.66801282268219475</v>
      </c>
      <c r="IJ51" s="136">
        <f t="shared" si="759"/>
        <v>0.6145472149790201</v>
      </c>
      <c r="IK51" s="136">
        <f t="shared" si="759"/>
        <v>0.84289407679355088</v>
      </c>
      <c r="IL51" s="136">
        <f t="shared" si="759"/>
        <v>0.73679552167268425</v>
      </c>
      <c r="IM51" s="136">
        <f t="shared" si="759"/>
        <v>0.84151040748770733</v>
      </c>
      <c r="IN51" s="136">
        <f t="shared" si="759"/>
        <v>0.7059651069527747</v>
      </c>
      <c r="IO51" s="136">
        <f t="shared" si="759"/>
        <v>0.64946191991975599</v>
      </c>
      <c r="IP51" s="136">
        <f t="shared" si="759"/>
        <v>1.0371961325375678</v>
      </c>
      <c r="IQ51" s="136">
        <f t="shared" si="759"/>
        <v>1.0740568624099143</v>
      </c>
      <c r="IR51" s="136">
        <f t="shared" si="759"/>
        <v>0.99449709482399473</v>
      </c>
      <c r="IS51" s="136">
        <f t="shared" si="759"/>
        <v>1.2439153088062194</v>
      </c>
      <c r="IT51" s="136">
        <f t="shared" si="759"/>
        <v>1.080725724418957</v>
      </c>
      <c r="IU51" s="136">
        <f t="shared" si="759"/>
        <v>1.056065415031002</v>
      </c>
      <c r="IV51" s="136">
        <f t="shared" si="759"/>
        <v>0.9370589308172157</v>
      </c>
      <c r="IW51" s="136">
        <f t="shared" si="759"/>
        <v>1.2089316579703475</v>
      </c>
      <c r="IX51" s="136">
        <f t="shared" si="759"/>
        <v>1.1162803859375323</v>
      </c>
      <c r="IY51" s="136">
        <f t="shared" si="759"/>
        <v>1.3448241841443105</v>
      </c>
      <c r="IZ51" s="136">
        <f t="shared" si="759"/>
        <v>1.1975282138417724</v>
      </c>
      <c r="JA51" s="136">
        <f t="shared" si="759"/>
        <v>1.3192042784513001</v>
      </c>
      <c r="JB51" s="136">
        <f t="shared" si="759"/>
        <v>1.1085750239086556</v>
      </c>
      <c r="JC51" s="136">
        <f t="shared" si="759"/>
        <v>1.1423455547841812</v>
      </c>
      <c r="JD51" s="136">
        <f>JD50/$GX$50</f>
        <v>0.86606941227003886</v>
      </c>
      <c r="JE51" s="136">
        <f>JE50/$GX$50</f>
        <v>0.87717334781473799</v>
      </c>
      <c r="JF51" s="136">
        <f t="shared" ref="JF51:JK51" si="760">JF50/$GX$50</f>
        <v>0.98530188490555259</v>
      </c>
      <c r="JG51" s="136">
        <f t="shared" si="760"/>
        <v>0.59355535235274248</v>
      </c>
      <c r="JH51" s="136">
        <f t="shared" si="760"/>
        <v>0.41019720273168109</v>
      </c>
      <c r="JI51" s="136">
        <f t="shared" si="760"/>
        <v>0.47765416565070734</v>
      </c>
      <c r="JJ51" s="136">
        <f t="shared" si="760"/>
        <v>0.306581621085178</v>
      </c>
      <c r="JK51" s="136">
        <f t="shared" si="760"/>
        <v>0.28490005902115645</v>
      </c>
      <c r="JL51" s="136">
        <f t="shared" ref="JL51:JM51" si="761">JL50/$GX$50</f>
        <v>0.14483988765691735</v>
      </c>
      <c r="JM51" s="136">
        <f t="shared" si="761"/>
        <v>0.16234695736250446</v>
      </c>
      <c r="JN51" s="136">
        <f t="shared" ref="JN51:JO51" si="762">JN50/$GX$50</f>
        <v>9.2242589410513887E-2</v>
      </c>
      <c r="JO51" s="136">
        <f t="shared" si="762"/>
        <v>1.5437056834774892</v>
      </c>
      <c r="JP51" s="136">
        <f t="shared" ref="JP51:JQ51" si="763">JP50/$GX$50</f>
        <v>0.82068351062067479</v>
      </c>
      <c r="JQ51" s="136">
        <f t="shared" si="763"/>
        <v>0.367689744901736</v>
      </c>
      <c r="JR51" s="136">
        <f t="shared" ref="JR51:JS51" si="764">JR50/$GX$50</f>
        <v>0.47043211988451383</v>
      </c>
      <c r="JS51" s="136">
        <f t="shared" si="764"/>
        <v>0.63443306794944543</v>
      </c>
      <c r="JT51" s="136">
        <f t="shared" ref="JT51:JW51" si="765">JT50/$GX$50</f>
        <v>0.29591094587194283</v>
      </c>
      <c r="JU51" s="136">
        <f t="shared" si="765"/>
        <v>0.21951850583972021</v>
      </c>
      <c r="JV51" s="136">
        <f t="shared" si="765"/>
        <v>0.16406465309396129</v>
      </c>
      <c r="JW51" s="136">
        <f t="shared" si="765"/>
        <v>0.38609038235789733</v>
      </c>
      <c r="JX51" s="136">
        <f t="shared" ref="JX51:JY51" si="766">JX50/$GX$50</f>
        <v>0.3162083393594573</v>
      </c>
      <c r="JY51" s="136">
        <f t="shared" si="766"/>
        <v>0.2648311049911703</v>
      </c>
      <c r="JZ51" s="136">
        <f t="shared" ref="JZ51:KA51" si="767">JZ50/$GX$50</f>
        <v>0.1967541641836332</v>
      </c>
      <c r="KA51" s="136">
        <f t="shared" si="767"/>
        <v>0.12927343244653955</v>
      </c>
      <c r="KB51" s="136">
        <f t="shared" ref="KB51:KD51" si="768">KB50/$GX$50</f>
        <v>0.4866611837615995</v>
      </c>
      <c r="KC51" s="136">
        <f t="shared" si="768"/>
        <v>0.38716084627016661</v>
      </c>
      <c r="KD51" s="136">
        <f t="shared" si="768"/>
        <v>0.29441889450202785</v>
      </c>
      <c r="KE51" s="136">
        <f t="shared" ref="KE51:KL51" si="769">KE50/$GX$50</f>
        <v>0.27227394682678285</v>
      </c>
      <c r="KF51" s="136">
        <f t="shared" si="769"/>
        <v>0.22354182826501057</v>
      </c>
      <c r="KG51" s="136">
        <f t="shared" si="769"/>
        <v>0.19730081929833237</v>
      </c>
      <c r="KH51" s="136">
        <f t="shared" si="769"/>
        <v>0.15474574062614305</v>
      </c>
      <c r="KI51" s="136">
        <f t="shared" si="769"/>
        <v>0.19848740179720126</v>
      </c>
      <c r="KJ51" s="136">
        <f t="shared" si="769"/>
        <v>0.15866299104492507</v>
      </c>
      <c r="KK51" s="136">
        <f t="shared" si="769"/>
        <v>0.13266136374993737</v>
      </c>
      <c r="KL51" s="136">
        <f t="shared" si="769"/>
        <v>0.10638441359257209</v>
      </c>
      <c r="KM51" s="136">
        <f t="shared" ref="KM51:KQ51" si="770">KM50/$GX$50</f>
        <v>8.3177805779962533E-2</v>
      </c>
      <c r="KN51" s="136">
        <f t="shared" si="770"/>
        <v>6.3737782206867849E-2</v>
      </c>
      <c r="KO51" s="136">
        <f t="shared" si="770"/>
        <v>0.13658096187185967</v>
      </c>
      <c r="KP51" s="136">
        <f t="shared" si="770"/>
        <v>7.694702077287871E-2</v>
      </c>
      <c r="KQ51" s="136">
        <f t="shared" si="770"/>
        <v>5.2487735861445221E-2</v>
      </c>
      <c r="KR51" s="136">
        <f t="shared" ref="KR51:KV51" si="771">KR50/$GX$50</f>
        <v>3.9228502138598818E-2</v>
      </c>
      <c r="KS51" s="136">
        <f t="shared" si="771"/>
        <v>5.0682819300515269E-2</v>
      </c>
      <c r="KT51" s="136">
        <f t="shared" si="771"/>
        <v>4.0676419984362173E-2</v>
      </c>
      <c r="KU51" s="136">
        <f t="shared" si="771"/>
        <v>8.7930004289585348E-2</v>
      </c>
      <c r="KV51" s="136">
        <f t="shared" si="771"/>
        <v>7.5998275099036589E-2</v>
      </c>
    </row>
    <row r="52" spans="2:308" outlineLevel="1" x14ac:dyDescent="0.25">
      <c r="B52" s="119" t="s">
        <v>1261</v>
      </c>
      <c r="BR52" s="135"/>
      <c r="BS52" s="135"/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  <c r="CK52" s="135"/>
      <c r="CL52" s="135"/>
      <c r="CM52" s="135"/>
      <c r="CN52" s="135"/>
      <c r="CO52" s="135"/>
      <c r="CP52" s="135"/>
      <c r="CQ52" s="135"/>
      <c r="CR52" s="135"/>
      <c r="CS52" s="135"/>
      <c r="CT52" s="135"/>
      <c r="CU52" s="135"/>
      <c r="CV52" s="135"/>
      <c r="CW52" s="135"/>
      <c r="CX52" s="135"/>
      <c r="CY52" s="135"/>
      <c r="CZ52" s="135"/>
      <c r="DA52" s="135"/>
      <c r="DB52" s="135"/>
      <c r="DC52" s="135"/>
      <c r="DD52" s="135"/>
      <c r="DE52" s="135"/>
      <c r="DF52" s="135"/>
      <c r="DG52" s="135"/>
      <c r="DH52" s="135"/>
      <c r="DI52" s="135"/>
      <c r="DJ52" s="135"/>
      <c r="DK52" s="135"/>
      <c r="DL52" s="135"/>
      <c r="DM52" s="135"/>
      <c r="DN52" s="135"/>
      <c r="DO52" s="135"/>
      <c r="DP52" s="135"/>
      <c r="DQ52" s="135"/>
      <c r="DR52" s="135"/>
      <c r="DS52" s="135"/>
      <c r="DT52" s="135"/>
      <c r="DU52" s="135"/>
      <c r="DV52" s="135"/>
      <c r="DW52" s="135"/>
      <c r="DX52" s="135"/>
      <c r="DY52" s="135"/>
      <c r="DZ52" s="135"/>
      <c r="EA52" s="135"/>
      <c r="EB52" s="135"/>
      <c r="EC52" s="135"/>
      <c r="ED52" s="135"/>
      <c r="EE52" s="117">
        <f t="shared" ref="EE52:FJ52" si="772">EE35/(EE13/$EE$13)/10^6</f>
        <v>3978.6676769618402</v>
      </c>
      <c r="EF52" s="117">
        <f t="shared" si="772"/>
        <v>3381.4444564764476</v>
      </c>
      <c r="EG52" s="117">
        <f t="shared" si="772"/>
        <v>6022.8583337834652</v>
      </c>
      <c r="EH52" s="117">
        <f t="shared" si="772"/>
        <v>5087.264862945317</v>
      </c>
      <c r="EI52" s="117">
        <f t="shared" si="772"/>
        <v>3723.9196476163693</v>
      </c>
      <c r="EJ52" s="117">
        <f t="shared" si="772"/>
        <v>4414.1870313406271</v>
      </c>
      <c r="EK52" s="117">
        <f t="shared" si="772"/>
        <v>4129.2472089253724</v>
      </c>
      <c r="EL52" s="117">
        <f t="shared" si="772"/>
        <v>4263.0525099673423</v>
      </c>
      <c r="EM52" s="117">
        <f t="shared" si="772"/>
        <v>4068.1138862240387</v>
      </c>
      <c r="EN52" s="117">
        <f t="shared" si="772"/>
        <v>4053.0749114365485</v>
      </c>
      <c r="EO52" s="117">
        <f t="shared" si="772"/>
        <v>4583.7848052858935</v>
      </c>
      <c r="EP52" s="117">
        <f t="shared" si="772"/>
        <v>4945.8903720495346</v>
      </c>
      <c r="EQ52" s="117">
        <f t="shared" si="772"/>
        <v>3289.4465899896386</v>
      </c>
      <c r="ER52" s="117">
        <f t="shared" si="772"/>
        <v>2986.0157586471078</v>
      </c>
      <c r="ES52" s="117">
        <f t="shared" si="772"/>
        <v>5543.7109101335427</v>
      </c>
      <c r="ET52" s="117">
        <f>ET35/(ET13/$EE$13)/10^6</f>
        <v>5275.6345453786516</v>
      </c>
      <c r="EU52" s="117">
        <f t="shared" si="772"/>
        <v>3112.174374780222</v>
      </c>
      <c r="EV52" s="117">
        <f t="shared" si="772"/>
        <v>3727.1865341773705</v>
      </c>
      <c r="EW52" s="117">
        <f t="shared" si="772"/>
        <v>4090.8071321421457</v>
      </c>
      <c r="EX52" s="117">
        <f t="shared" si="772"/>
        <v>3865.471620232096</v>
      </c>
      <c r="EY52" s="117">
        <f t="shared" si="772"/>
        <v>4112.3570479976852</v>
      </c>
      <c r="EZ52" s="117">
        <f t="shared" si="772"/>
        <v>4137.2110566528354</v>
      </c>
      <c r="FA52" s="117">
        <f t="shared" si="772"/>
        <v>4003.2089997198923</v>
      </c>
      <c r="FB52" s="117">
        <f t="shared" si="772"/>
        <v>4321.9044906707877</v>
      </c>
      <c r="FC52" s="117">
        <f t="shared" si="772"/>
        <v>3069.4235752121958</v>
      </c>
      <c r="FD52" s="117">
        <f t="shared" si="772"/>
        <v>2578.7071614756806</v>
      </c>
      <c r="FE52" s="117">
        <f t="shared" si="772"/>
        <v>5305.4653375004928</v>
      </c>
      <c r="FF52" s="117">
        <f t="shared" si="772"/>
        <v>4446.93776473256</v>
      </c>
      <c r="FG52" s="117">
        <f t="shared" si="772"/>
        <v>3288.2033195094014</v>
      </c>
      <c r="FH52" s="117">
        <f t="shared" si="772"/>
        <v>3791.5188623466038</v>
      </c>
      <c r="FI52" s="117">
        <f t="shared" si="772"/>
        <v>3999.1520529621753</v>
      </c>
      <c r="FJ52" s="117">
        <f t="shared" si="772"/>
        <v>4000.0931962257951</v>
      </c>
      <c r="FK52" s="117">
        <f t="shared" ref="FK52:GP52" si="773">FK35/(FK13/$EE$13)/10^6</f>
        <v>4005.7635704906406</v>
      </c>
      <c r="FL52" s="117">
        <f t="shared" si="773"/>
        <v>3645.6756466780262</v>
      </c>
      <c r="FM52" s="117">
        <f t="shared" si="773"/>
        <v>3991.4830515285244</v>
      </c>
      <c r="FN52" s="117">
        <f t="shared" si="773"/>
        <v>4200.1374783436431</v>
      </c>
      <c r="FO52" s="117">
        <f t="shared" si="773"/>
        <v>5264.9838707954077</v>
      </c>
      <c r="FP52" s="117">
        <f t="shared" si="773"/>
        <v>4642.4990332559273</v>
      </c>
      <c r="FQ52" s="117">
        <f t="shared" si="773"/>
        <v>4255.3951131251479</v>
      </c>
      <c r="FR52" s="117">
        <f t="shared" si="773"/>
        <v>4090.4264472721038</v>
      </c>
      <c r="FS52" s="117">
        <f t="shared" si="773"/>
        <v>3874.2940409404332</v>
      </c>
      <c r="FT52" s="117">
        <f t="shared" si="773"/>
        <v>3588.5825922922932</v>
      </c>
      <c r="FU52" s="117">
        <f t="shared" si="773"/>
        <v>3640.7122176989274</v>
      </c>
      <c r="FV52" s="117">
        <f t="shared" si="773"/>
        <v>2990.4605153697457</v>
      </c>
      <c r="FW52" s="117">
        <f t="shared" si="773"/>
        <v>3715.1100974962096</v>
      </c>
      <c r="FX52" s="117">
        <f t="shared" si="773"/>
        <v>4602.7855903213431</v>
      </c>
      <c r="FY52" s="117">
        <f t="shared" si="773"/>
        <v>2465.5361400652851</v>
      </c>
      <c r="FZ52" s="117">
        <f t="shared" si="773"/>
        <v>2568.8451925380891</v>
      </c>
      <c r="GA52" s="117">
        <f t="shared" si="773"/>
        <v>6262.2275466257115</v>
      </c>
      <c r="GB52" s="117">
        <f t="shared" si="773"/>
        <v>5395.1315820431983</v>
      </c>
      <c r="GC52" s="117">
        <f t="shared" si="773"/>
        <v>4661.9821662886434</v>
      </c>
      <c r="GD52" s="117">
        <f t="shared" si="773"/>
        <v>4868.7405838207405</v>
      </c>
      <c r="GE52" s="117">
        <f t="shared" si="773"/>
        <v>4525.86987589207</v>
      </c>
      <c r="GF52" s="117">
        <f t="shared" si="773"/>
        <v>4266.1321884698755</v>
      </c>
      <c r="GG52" s="117">
        <f t="shared" si="773"/>
        <v>4304.1905685703514</v>
      </c>
      <c r="GH52" s="117">
        <f t="shared" si="773"/>
        <v>3386.3904807660533</v>
      </c>
      <c r="GI52" s="117">
        <f t="shared" si="773"/>
        <v>4170.5586869173221</v>
      </c>
      <c r="GJ52" s="117">
        <f t="shared" si="773"/>
        <v>4666.5395861944053</v>
      </c>
      <c r="GK52" s="117">
        <f t="shared" si="773"/>
        <v>2878.232652157441</v>
      </c>
      <c r="GL52" s="117">
        <f t="shared" si="773"/>
        <v>2877.9914280511721</v>
      </c>
      <c r="GM52" s="117">
        <f t="shared" si="773"/>
        <v>6438.5020007574076</v>
      </c>
      <c r="GN52" s="117">
        <f t="shared" si="773"/>
        <v>5557.8933904655178</v>
      </c>
      <c r="GO52" s="117">
        <f t="shared" si="773"/>
        <v>5150.1744098549761</v>
      </c>
      <c r="GP52" s="117">
        <f t="shared" si="773"/>
        <v>5020.9126075800223</v>
      </c>
      <c r="GQ52" s="117">
        <f t="shared" ref="GQ52:HV52" si="774">GQ35/(GQ13/$EE$13)/10^6</f>
        <v>4772.4984259813855</v>
      </c>
      <c r="GR52" s="117">
        <f t="shared" si="774"/>
        <v>4498.1794119066044</v>
      </c>
      <c r="GS52" s="117">
        <f t="shared" si="774"/>
        <v>4697.9657226825548</v>
      </c>
      <c r="GT52" s="117">
        <f t="shared" si="774"/>
        <v>3807.4455558154837</v>
      </c>
      <c r="GU52" s="117">
        <f t="shared" si="774"/>
        <v>4461.7015181842226</v>
      </c>
      <c r="GV52" s="117">
        <f t="shared" si="774"/>
        <v>5306.3900714130878</v>
      </c>
      <c r="GW52" s="117">
        <f t="shared" si="774"/>
        <v>3228.1494575727243</v>
      </c>
      <c r="GX52" s="117">
        <f t="shared" si="774"/>
        <v>5440.6043491727532</v>
      </c>
      <c r="GY52" s="117">
        <f t="shared" si="774"/>
        <v>3884.0872342703028</v>
      </c>
      <c r="GZ52" s="117">
        <f t="shared" si="774"/>
        <v>3800.8295115287442</v>
      </c>
      <c r="HA52" s="117">
        <f t="shared" si="774"/>
        <v>6712.6235412455253</v>
      </c>
      <c r="HB52" s="117">
        <f t="shared" si="774"/>
        <v>4619.0726784555145</v>
      </c>
      <c r="HC52" s="117">
        <f t="shared" si="774"/>
        <v>4326.5388439012722</v>
      </c>
      <c r="HD52" s="117">
        <f t="shared" si="774"/>
        <v>4764.3953453861213</v>
      </c>
      <c r="HE52" s="117">
        <f t="shared" si="774"/>
        <v>4508.7282977179266</v>
      </c>
      <c r="HF52" s="117">
        <f t="shared" si="774"/>
        <v>4809.9090396531365</v>
      </c>
      <c r="HG52" s="117">
        <f t="shared" si="774"/>
        <v>4574.1602562689604</v>
      </c>
      <c r="HH52" s="117">
        <f t="shared" si="774"/>
        <v>4733.500196848925</v>
      </c>
      <c r="HI52" s="117">
        <f t="shared" si="774"/>
        <v>4792.4169186733361</v>
      </c>
      <c r="HJ52" s="117">
        <f t="shared" si="774"/>
        <v>5235.9570320695002</v>
      </c>
      <c r="HK52" s="117">
        <f t="shared" si="774"/>
        <v>3784.4439199998401</v>
      </c>
      <c r="HL52" s="117">
        <f t="shared" si="774"/>
        <v>3468.1658605995372</v>
      </c>
      <c r="HM52" s="117">
        <f t="shared" si="774"/>
        <v>6596.0773393306072</v>
      </c>
      <c r="HN52" s="117">
        <f t="shared" si="774"/>
        <v>4613.9725910198467</v>
      </c>
      <c r="HO52" s="117">
        <f t="shared" si="774"/>
        <v>3613.8325489285203</v>
      </c>
      <c r="HP52" s="117">
        <f t="shared" si="774"/>
        <v>4713.2948264013203</v>
      </c>
      <c r="HQ52" s="117">
        <f t="shared" si="774"/>
        <v>5287.7152930712655</v>
      </c>
      <c r="HR52" s="117">
        <f t="shared" si="774"/>
        <v>5182.4385751078244</v>
      </c>
      <c r="HS52" s="117">
        <f t="shared" si="774"/>
        <v>5233.3595328392639</v>
      </c>
      <c r="HT52" s="117">
        <f t="shared" si="774"/>
        <v>5314.765808921331</v>
      </c>
      <c r="HU52" s="117">
        <f t="shared" si="774"/>
        <v>5392.2269773495409</v>
      </c>
      <c r="HV52" s="117">
        <f t="shared" si="774"/>
        <v>6117.0222030369896</v>
      </c>
      <c r="HW52" s="117">
        <f t="shared" ref="HW52:JB52" si="775">HW35/(HW13/$EE$13)/10^6</f>
        <v>4162.262416539359</v>
      </c>
      <c r="HX52" s="117">
        <f t="shared" si="775"/>
        <v>4180.0781604910117</v>
      </c>
      <c r="HY52" s="117">
        <f t="shared" si="775"/>
        <v>9021.3903797462499</v>
      </c>
      <c r="HZ52" s="117">
        <f t="shared" si="775"/>
        <v>6087.2932069332746</v>
      </c>
      <c r="IA52" s="117">
        <f t="shared" si="775"/>
        <v>5269.056004572968</v>
      </c>
      <c r="IB52" s="117">
        <f t="shared" si="775"/>
        <v>5791.8594984225447</v>
      </c>
      <c r="IC52" s="117">
        <f t="shared" si="775"/>
        <v>5717.9917046318087</v>
      </c>
      <c r="ID52" s="117">
        <f t="shared" si="775"/>
        <v>5526.6628877396515</v>
      </c>
      <c r="IE52" s="117">
        <f t="shared" si="775"/>
        <v>5423.8355025074416</v>
      </c>
      <c r="IF52" s="117">
        <f t="shared" si="775"/>
        <v>5106.0204667610769</v>
      </c>
      <c r="IG52" s="117">
        <f t="shared" si="775"/>
        <v>5283.3183122371975</v>
      </c>
      <c r="IH52" s="117">
        <f t="shared" si="775"/>
        <v>5633.4177795111036</v>
      </c>
      <c r="II52" s="117">
        <f t="shared" si="775"/>
        <v>4136.0332101180466</v>
      </c>
      <c r="IJ52" s="117">
        <f t="shared" si="775"/>
        <v>3803.9345779677205</v>
      </c>
      <c r="IK52" s="117">
        <f t="shared" si="775"/>
        <v>8396.5352244737041</v>
      </c>
      <c r="IL52" s="117">
        <f t="shared" si="775"/>
        <v>4659.4661718402767</v>
      </c>
      <c r="IM52" s="117">
        <f t="shared" si="775"/>
        <v>4000.5699437467724</v>
      </c>
      <c r="IN52" s="117">
        <f t="shared" si="775"/>
        <v>4386.9615195819706</v>
      </c>
      <c r="IO52" s="117">
        <f t="shared" si="775"/>
        <v>4081.904056505517</v>
      </c>
      <c r="IP52" s="117">
        <f t="shared" si="775"/>
        <v>4703.4885374333235</v>
      </c>
      <c r="IQ52" s="117">
        <f t="shared" si="775"/>
        <v>4238.7365839878239</v>
      </c>
      <c r="IR52" s="117">
        <f t="shared" si="775"/>
        <v>3839.8043960728701</v>
      </c>
      <c r="IS52" s="117">
        <f t="shared" si="775"/>
        <v>4185.5296193545828</v>
      </c>
      <c r="IT52" s="117">
        <f t="shared" si="775"/>
        <v>4645.1779599192378</v>
      </c>
      <c r="IU52" s="117">
        <f t="shared" si="775"/>
        <v>4437.8195418254272</v>
      </c>
      <c r="IV52" s="117">
        <f t="shared" si="775"/>
        <v>4483.2425208696895</v>
      </c>
      <c r="IW52" s="117">
        <f t="shared" si="775"/>
        <v>7360.5439946230408</v>
      </c>
      <c r="IX52" s="117">
        <f t="shared" si="775"/>
        <v>4029.5554834366435</v>
      </c>
      <c r="IY52" s="117">
        <f t="shared" si="775"/>
        <v>4109.4911932881741</v>
      </c>
      <c r="IZ52" s="117">
        <f t="shared" si="775"/>
        <v>5549.1513852631742</v>
      </c>
      <c r="JA52" s="117">
        <f t="shared" si="775"/>
        <v>5100.0923654837097</v>
      </c>
      <c r="JB52" s="117">
        <f t="shared" si="775"/>
        <v>5382.9705570012693</v>
      </c>
      <c r="JC52" s="117">
        <f t="shared" ref="JC52:JH52" si="776">JC35/(JC13/$EE$13)/10^6</f>
        <v>5531.6049687330715</v>
      </c>
      <c r="JD52" s="117">
        <f t="shared" si="776"/>
        <v>4808.7339300418553</v>
      </c>
      <c r="JE52" s="117">
        <f t="shared" si="776"/>
        <v>5041.6089957460563</v>
      </c>
      <c r="JF52" s="117">
        <f t="shared" si="776"/>
        <v>5264.4202450949888</v>
      </c>
      <c r="JG52" s="117">
        <f t="shared" si="776"/>
        <v>4071.8713717962632</v>
      </c>
      <c r="JH52" s="117">
        <f t="shared" si="776"/>
        <v>5383.5032961692077</v>
      </c>
      <c r="JI52" s="117">
        <f t="shared" ref="JI52:JK52" si="777">JI35/(JI13/$EE$13)/10^6</f>
        <v>7242.4482710587054</v>
      </c>
      <c r="JJ52" s="117">
        <f t="shared" si="777"/>
        <v>5929.6931547378208</v>
      </c>
      <c r="JK52" s="117">
        <f t="shared" si="777"/>
        <v>5408.0308376878002</v>
      </c>
      <c r="JL52" s="117">
        <f t="shared" ref="JL52:JM52" si="778">JL35/(JL13/$EE$13)/10^6</f>
        <v>5153.8994330714031</v>
      </c>
      <c r="JM52" s="117">
        <f t="shared" si="778"/>
        <v>3913.0012726939867</v>
      </c>
      <c r="JN52" s="117">
        <f t="shared" ref="JN52:JO52" si="779">JN35/(JN13/$EE$13)/10^6</f>
        <v>6116.9769989608476</v>
      </c>
      <c r="JO52" s="117">
        <f t="shared" si="779"/>
        <v>6116.9769989608476</v>
      </c>
      <c r="JP52" s="117">
        <f>JP35/(JP13/$EE$13)/10^6</f>
        <v>8476.9161070860628</v>
      </c>
      <c r="JQ52" s="117">
        <f>JQ35/(JQ13/$EE$13)/10^6</f>
        <v>6665.7287289962987</v>
      </c>
      <c r="JR52" s="117">
        <f>JR35/(JR13/$EE$13)/10^6</f>
        <v>6807.8843049635652</v>
      </c>
      <c r="JS52" s="117">
        <f>JS35/(JS13/$EE$13)/10^6</f>
        <v>4970.0347125810349</v>
      </c>
      <c r="JT52" s="117">
        <f>JT35/(JT13/$EE$13)/10^6</f>
        <v>5776.0353538269219</v>
      </c>
      <c r="JU52" s="117">
        <f t="shared" ref="JU52:JW52" si="780">JU35/(JU13/$EE$13)/10^6</f>
        <v>3779.0324164978842</v>
      </c>
      <c r="JV52" s="117">
        <f t="shared" si="780"/>
        <v>4955.6572052885731</v>
      </c>
      <c r="JW52" s="117">
        <f t="shared" si="780"/>
        <v>5539.6387133068793</v>
      </c>
      <c r="JX52" s="117">
        <f t="shared" ref="JX52:JY52" si="781">JX35/(JX13/$EE$13)/10^6</f>
        <v>5233.1563342164754</v>
      </c>
      <c r="JY52" s="117">
        <f t="shared" si="781"/>
        <v>5322.2931965038606</v>
      </c>
      <c r="JZ52" s="117">
        <f t="shared" ref="JZ52:KA52" si="782">JZ35/(JZ13/$EE$13)/10^6</f>
        <v>5380.732579919978</v>
      </c>
      <c r="KA52" s="117">
        <f t="shared" si="782"/>
        <v>5481.3218725595343</v>
      </c>
      <c r="KB52" s="117">
        <f t="shared" ref="KB52:KD52" si="783">KB35/(KB13/$EE$13)/10^6</f>
        <v>7288.2480411033184</v>
      </c>
      <c r="KC52" s="117">
        <f t="shared" si="783"/>
        <v>5339.1047329893145</v>
      </c>
      <c r="KD52" s="117">
        <f t="shared" si="783"/>
        <v>5629.5390729201454</v>
      </c>
      <c r="KE52" s="117">
        <f t="shared" ref="KE52:KL52" si="784">KE35/(KE13/$EE$13)/10^6</f>
        <v>4489.0648290822855</v>
      </c>
      <c r="KF52" s="117">
        <f t="shared" si="784"/>
        <v>4411.730284447166</v>
      </c>
      <c r="KG52" s="117">
        <f t="shared" si="784"/>
        <v>4295.759967053933</v>
      </c>
      <c r="KH52" s="117">
        <f t="shared" si="784"/>
        <v>1684.6117517858563</v>
      </c>
      <c r="KI52" s="117">
        <f t="shared" si="784"/>
        <v>2847.6361054505751</v>
      </c>
      <c r="KJ52" s="117">
        <f t="shared" si="784"/>
        <v>3658.7355562626349</v>
      </c>
      <c r="KK52" s="117">
        <f t="shared" si="784"/>
        <v>4054.49656297616</v>
      </c>
      <c r="KL52" s="117">
        <f t="shared" si="784"/>
        <v>4298.7597863724104</v>
      </c>
      <c r="KM52" s="117">
        <f t="shared" ref="KM52:KQ52" si="785">KM35/(KM13/$EE$13)/10^6</f>
        <v>3338.6929715650672</v>
      </c>
      <c r="KN52" s="117">
        <f t="shared" si="785"/>
        <v>3896.9957605811906</v>
      </c>
      <c r="KO52" s="117">
        <f t="shared" si="785"/>
        <v>4035.7425947109018</v>
      </c>
      <c r="KP52" s="117">
        <f t="shared" si="785"/>
        <v>4240.1861469308542</v>
      </c>
      <c r="KQ52" s="117">
        <f t="shared" si="785"/>
        <v>3422.5611045408959</v>
      </c>
      <c r="KR52" s="117">
        <f t="shared" ref="KR52:KV52" si="786">KR35/(KR13/$EE$13)/10^6</f>
        <v>3383.9467858774938</v>
      </c>
      <c r="KS52" s="117">
        <f t="shared" si="786"/>
        <v>4436.7185894694148</v>
      </c>
      <c r="KT52" s="117">
        <f t="shared" si="786"/>
        <v>3139.342936377896</v>
      </c>
      <c r="KU52" s="117">
        <f t="shared" si="786"/>
        <v>3382.6164330637775</v>
      </c>
      <c r="KV52" s="117">
        <f t="shared" si="786"/>
        <v>3539.4480288270511</v>
      </c>
    </row>
    <row r="53" spans="2:308" outlineLevel="1" x14ac:dyDescent="0.25">
      <c r="B53" s="119" t="s">
        <v>1262</v>
      </c>
      <c r="BR53" s="135"/>
      <c r="BS53" s="135"/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  <c r="CK53" s="135"/>
      <c r="CL53" s="135"/>
      <c r="CM53" s="135"/>
      <c r="CN53" s="135"/>
      <c r="CO53" s="135"/>
      <c r="CP53" s="135"/>
      <c r="CQ53" s="135"/>
      <c r="CR53" s="135"/>
      <c r="CS53" s="135"/>
      <c r="CT53" s="135"/>
      <c r="CU53" s="135"/>
      <c r="CV53" s="135"/>
      <c r="CW53" s="135"/>
      <c r="CX53" s="135"/>
      <c r="CY53" s="135"/>
      <c r="CZ53" s="135"/>
      <c r="DA53" s="135"/>
      <c r="DB53" s="135"/>
      <c r="DC53" s="135"/>
      <c r="DD53" s="135"/>
      <c r="DE53" s="135"/>
      <c r="DF53" s="135"/>
      <c r="DG53" s="135"/>
      <c r="DH53" s="135"/>
      <c r="DI53" s="135"/>
      <c r="DJ53" s="135"/>
      <c r="DK53" s="135"/>
      <c r="DL53" s="135"/>
      <c r="DM53" s="135"/>
      <c r="DN53" s="135"/>
      <c r="DO53" s="135"/>
      <c r="DP53" s="135"/>
      <c r="DQ53" s="135"/>
      <c r="DR53" s="135"/>
      <c r="DS53" s="135"/>
      <c r="DT53" s="135"/>
      <c r="DU53" s="135"/>
      <c r="DV53" s="135"/>
      <c r="DW53" s="135"/>
      <c r="DX53" s="135"/>
      <c r="DY53" s="135"/>
      <c r="DZ53" s="135"/>
      <c r="EA53" s="135"/>
      <c r="EB53" s="135"/>
      <c r="EC53" s="135"/>
      <c r="ED53" s="135"/>
      <c r="EE53" s="117">
        <f t="shared" ref="EE53:FJ53" si="787">EE36/(EE13/$EE$13)/10^6</f>
        <v>0</v>
      </c>
      <c r="EF53" s="117">
        <f t="shared" si="787"/>
        <v>400.74939743866059</v>
      </c>
      <c r="EG53" s="117">
        <f t="shared" si="787"/>
        <v>867.62074328556344</v>
      </c>
      <c r="EH53" s="117">
        <f t="shared" si="787"/>
        <v>0</v>
      </c>
      <c r="EI53" s="117">
        <f t="shared" si="787"/>
        <v>816.27267197940125</v>
      </c>
      <c r="EJ53" s="117">
        <f t="shared" si="787"/>
        <v>1822.6838403984432</v>
      </c>
      <c r="EK53" s="117">
        <f t="shared" si="787"/>
        <v>4022.8739810508046</v>
      </c>
      <c r="EL53" s="117">
        <f t="shared" si="787"/>
        <v>329.87898667929596</v>
      </c>
      <c r="EM53" s="117">
        <f t="shared" si="787"/>
        <v>2843.5067925297071</v>
      </c>
      <c r="EN53" s="117">
        <f t="shared" si="787"/>
        <v>2430.2356431798348</v>
      </c>
      <c r="EO53" s="117">
        <f t="shared" si="787"/>
        <v>4692.703941125621</v>
      </c>
      <c r="EP53" s="117">
        <f t="shared" si="787"/>
        <v>2306.5685224716754</v>
      </c>
      <c r="EQ53" s="117">
        <f t="shared" si="787"/>
        <v>4001.9025274882283</v>
      </c>
      <c r="ER53" s="117">
        <f t="shared" si="787"/>
        <v>0</v>
      </c>
      <c r="ES53" s="117">
        <f t="shared" si="787"/>
        <v>324.05683281675692</v>
      </c>
      <c r="ET53" s="117">
        <f>ET36/(ET13/$EE$13)/10^6</f>
        <v>1548.6080854227989</v>
      </c>
      <c r="EU53" s="117">
        <f t="shared" si="787"/>
        <v>0</v>
      </c>
      <c r="EV53" s="117">
        <f t="shared" si="787"/>
        <v>283.38684438412605</v>
      </c>
      <c r="EW53" s="117">
        <f t="shared" si="787"/>
        <v>3358.2820427398756</v>
      </c>
      <c r="EX53" s="117">
        <f t="shared" si="787"/>
        <v>0</v>
      </c>
      <c r="EY53" s="117">
        <f t="shared" si="787"/>
        <v>0</v>
      </c>
      <c r="EZ53" s="117">
        <f t="shared" si="787"/>
        <v>2140.248686363092</v>
      </c>
      <c r="FA53" s="117">
        <f t="shared" si="787"/>
        <v>4943.675379906851</v>
      </c>
      <c r="FB53" s="117">
        <f t="shared" si="787"/>
        <v>2523.2433911183412</v>
      </c>
      <c r="FC53" s="117">
        <f t="shared" si="787"/>
        <v>0</v>
      </c>
      <c r="FD53" s="117">
        <f t="shared" si="787"/>
        <v>172.23820583028075</v>
      </c>
      <c r="FE53" s="117">
        <f t="shared" si="787"/>
        <v>0</v>
      </c>
      <c r="FF53" s="117">
        <f t="shared" si="787"/>
        <v>578.67412924733151</v>
      </c>
      <c r="FG53" s="117">
        <f t="shared" si="787"/>
        <v>0</v>
      </c>
      <c r="FH53" s="117">
        <f t="shared" si="787"/>
        <v>3150.3343064576784</v>
      </c>
      <c r="FI53" s="117">
        <f t="shared" si="787"/>
        <v>0</v>
      </c>
      <c r="FJ53" s="117">
        <f t="shared" si="787"/>
        <v>2076.8598227512566</v>
      </c>
      <c r="FK53" s="117">
        <f t="shared" ref="FK53:GP53" si="788">FK36/(FK13/$EE$13)/10^6</f>
        <v>511.51874118170315</v>
      </c>
      <c r="FL53" s="117">
        <f t="shared" si="788"/>
        <v>0</v>
      </c>
      <c r="FM53" s="117">
        <f t="shared" si="788"/>
        <v>1965.7241121326517</v>
      </c>
      <c r="FN53" s="117">
        <f t="shared" si="788"/>
        <v>4913.5399961301764</v>
      </c>
      <c r="FO53" s="117">
        <f t="shared" si="788"/>
        <v>1630.2396504148946</v>
      </c>
      <c r="FP53" s="117">
        <f t="shared" si="788"/>
        <v>0</v>
      </c>
      <c r="FQ53" s="117">
        <f t="shared" si="788"/>
        <v>0</v>
      </c>
      <c r="FR53" s="117">
        <f t="shared" si="788"/>
        <v>0</v>
      </c>
      <c r="FS53" s="117">
        <f t="shared" si="788"/>
        <v>559.91991751065575</v>
      </c>
      <c r="FT53" s="117">
        <f t="shared" si="788"/>
        <v>1101.6769012333464</v>
      </c>
      <c r="FU53" s="117">
        <f t="shared" si="788"/>
        <v>1588.0737921106463</v>
      </c>
      <c r="FV53" s="117">
        <f t="shared" si="788"/>
        <v>0</v>
      </c>
      <c r="FW53" s="117">
        <f t="shared" si="788"/>
        <v>1471.329650851806</v>
      </c>
      <c r="FX53" s="117">
        <f t="shared" si="788"/>
        <v>0</v>
      </c>
      <c r="FY53" s="117">
        <f t="shared" si="788"/>
        <v>4320.961980546369</v>
      </c>
      <c r="FZ53" s="117">
        <f t="shared" si="788"/>
        <v>5791.0448723915979</v>
      </c>
      <c r="GA53" s="117">
        <f t="shared" si="788"/>
        <v>1076.8232855389113</v>
      </c>
      <c r="GB53" s="117">
        <f t="shared" si="788"/>
        <v>0</v>
      </c>
      <c r="GC53" s="117">
        <f t="shared" si="788"/>
        <v>1168.3420246826286</v>
      </c>
      <c r="GD53" s="117">
        <f t="shared" si="788"/>
        <v>0</v>
      </c>
      <c r="GE53" s="117">
        <f t="shared" si="788"/>
        <v>2605.2941362902038</v>
      </c>
      <c r="GF53" s="117">
        <f t="shared" si="788"/>
        <v>0</v>
      </c>
      <c r="GG53" s="117">
        <f t="shared" si="788"/>
        <v>1203.0266415403516</v>
      </c>
      <c r="GH53" s="117">
        <f t="shared" si="788"/>
        <v>0</v>
      </c>
      <c r="GI53" s="117">
        <f t="shared" si="788"/>
        <v>2570.8614364184177</v>
      </c>
      <c r="GJ53" s="117">
        <f t="shared" si="788"/>
        <v>0</v>
      </c>
      <c r="GK53" s="117">
        <f t="shared" si="788"/>
        <v>13024.75889280437</v>
      </c>
      <c r="GL53" s="117">
        <f t="shared" si="788"/>
        <v>2306.8264931925078</v>
      </c>
      <c r="GM53" s="117">
        <f t="shared" si="788"/>
        <v>1095.5919395045214</v>
      </c>
      <c r="GN53" s="117">
        <f t="shared" si="788"/>
        <v>0</v>
      </c>
      <c r="GO53" s="117">
        <f t="shared" si="788"/>
        <v>0</v>
      </c>
      <c r="GP53" s="117">
        <f t="shared" si="788"/>
        <v>0</v>
      </c>
      <c r="GQ53" s="117">
        <f t="shared" ref="GQ53:HV53" si="789">GQ36/(GQ13/$EE$13)/10^6</f>
        <v>0</v>
      </c>
      <c r="GR53" s="117">
        <f t="shared" si="789"/>
        <v>675.54805939966957</v>
      </c>
      <c r="GS53" s="117">
        <f t="shared" si="789"/>
        <v>4997.4251307313625</v>
      </c>
      <c r="GT53" s="117">
        <f t="shared" si="789"/>
        <v>1755.5736495297394</v>
      </c>
      <c r="GU53" s="117">
        <f t="shared" si="789"/>
        <v>1886.8976305405547</v>
      </c>
      <c r="GV53" s="117">
        <f t="shared" si="789"/>
        <v>2119.3753674095151</v>
      </c>
      <c r="GW53" s="117">
        <f t="shared" si="789"/>
        <v>15303.277682567983</v>
      </c>
      <c r="GX53" s="117">
        <f t="shared" si="789"/>
        <v>5653.9377873630156</v>
      </c>
      <c r="GY53" s="117">
        <f t="shared" si="789"/>
        <v>1626.6901292225575</v>
      </c>
      <c r="GZ53" s="117">
        <f t="shared" si="789"/>
        <v>0</v>
      </c>
      <c r="HA53" s="117">
        <f t="shared" si="789"/>
        <v>0</v>
      </c>
      <c r="HB53" s="117">
        <f t="shared" si="789"/>
        <v>0</v>
      </c>
      <c r="HC53" s="117">
        <f t="shared" si="789"/>
        <v>0</v>
      </c>
      <c r="HD53" s="117">
        <f t="shared" si="789"/>
        <v>2050.3806778149842</v>
      </c>
      <c r="HE53" s="117">
        <f t="shared" si="789"/>
        <v>4310.0480454091576</v>
      </c>
      <c r="HF53" s="117">
        <f t="shared" si="789"/>
        <v>1773.0903507195135</v>
      </c>
      <c r="HG53" s="117">
        <f t="shared" si="789"/>
        <v>1312.6081470696956</v>
      </c>
      <c r="HH53" s="117">
        <f t="shared" si="789"/>
        <v>0</v>
      </c>
      <c r="HI53" s="117">
        <f t="shared" si="789"/>
        <v>18191.883576299555</v>
      </c>
      <c r="HJ53" s="117">
        <f t="shared" si="789"/>
        <v>7867.6424545479158</v>
      </c>
      <c r="HK53" s="117">
        <f t="shared" si="789"/>
        <v>6669.1459478682445</v>
      </c>
      <c r="HL53" s="117">
        <f t="shared" si="789"/>
        <v>0</v>
      </c>
      <c r="HM53" s="117">
        <f t="shared" si="789"/>
        <v>881.90995261242699</v>
      </c>
      <c r="HN53" s="117">
        <f t="shared" si="789"/>
        <v>0</v>
      </c>
      <c r="HO53" s="117">
        <f t="shared" si="789"/>
        <v>3217.6974691256291</v>
      </c>
      <c r="HP53" s="117">
        <f t="shared" si="789"/>
        <v>3614.9864679493571</v>
      </c>
      <c r="HQ53" s="117">
        <f t="shared" si="789"/>
        <v>3282.1239278444</v>
      </c>
      <c r="HR53" s="117">
        <f t="shared" si="789"/>
        <v>165.67631913564728</v>
      </c>
      <c r="HS53" s="117">
        <f t="shared" si="789"/>
        <v>0</v>
      </c>
      <c r="HT53" s="117">
        <f t="shared" si="789"/>
        <v>1169.9518234374325</v>
      </c>
      <c r="HU53" s="117">
        <f t="shared" si="789"/>
        <v>16019.192529214204</v>
      </c>
      <c r="HV53" s="117">
        <f t="shared" si="789"/>
        <v>5228.7844694842415</v>
      </c>
      <c r="HW53" s="117">
        <f t="shared" ref="HW53:JB53" si="790">HW36/(HW13/$EE$13)/10^6</f>
        <v>4422.0696254399627</v>
      </c>
      <c r="HX53" s="117">
        <f t="shared" si="790"/>
        <v>5128.1840653631853</v>
      </c>
      <c r="HY53" s="117">
        <f t="shared" si="790"/>
        <v>345.33310821791076</v>
      </c>
      <c r="HZ53" s="117">
        <f t="shared" si="790"/>
        <v>1485.7442194349055</v>
      </c>
      <c r="IA53" s="117">
        <f t="shared" si="790"/>
        <v>3740.0851623962781</v>
      </c>
      <c r="IB53" s="117">
        <f t="shared" si="790"/>
        <v>7322.3553056866867</v>
      </c>
      <c r="IC53" s="117">
        <f t="shared" si="790"/>
        <v>869.39118785041921</v>
      </c>
      <c r="ID53" s="117">
        <f t="shared" si="790"/>
        <v>0</v>
      </c>
      <c r="IE53" s="117">
        <f t="shared" si="790"/>
        <v>1742.1083435219743</v>
      </c>
      <c r="IF53" s="117">
        <f t="shared" si="790"/>
        <v>5223.4560844054267</v>
      </c>
      <c r="IG53" s="117">
        <f t="shared" si="790"/>
        <v>12119.15251502622</v>
      </c>
      <c r="IH53" s="117">
        <f t="shared" si="790"/>
        <v>2987.9989948483744</v>
      </c>
      <c r="II53" s="117">
        <f t="shared" si="790"/>
        <v>1420.316979735343</v>
      </c>
      <c r="IJ53" s="117">
        <f t="shared" si="790"/>
        <v>1870.9436691861572</v>
      </c>
      <c r="IK53" s="117">
        <f t="shared" si="790"/>
        <v>1121.5790756313093</v>
      </c>
      <c r="IL53" s="117">
        <f t="shared" si="790"/>
        <v>0</v>
      </c>
      <c r="IM53" s="117">
        <f t="shared" si="790"/>
        <v>3988.9282887472232</v>
      </c>
      <c r="IN53" s="117">
        <f t="shared" si="790"/>
        <v>2402.0891076778635</v>
      </c>
      <c r="IO53" s="117">
        <f t="shared" si="790"/>
        <v>2702.7699209638831</v>
      </c>
      <c r="IP53" s="117">
        <f t="shared" si="790"/>
        <v>2534.6045823799664</v>
      </c>
      <c r="IQ53" s="117">
        <f t="shared" si="790"/>
        <v>4638.8652945996382</v>
      </c>
      <c r="IR53" s="117">
        <f t="shared" si="790"/>
        <v>5936.0506005538673</v>
      </c>
      <c r="IS53" s="117">
        <f t="shared" si="790"/>
        <v>14768.89105619496</v>
      </c>
      <c r="IT53" s="117">
        <f t="shared" si="790"/>
        <v>7084.8288314408828</v>
      </c>
      <c r="IU53" s="117">
        <f t="shared" si="790"/>
        <v>7137.5760695985746</v>
      </c>
      <c r="IV53" s="117">
        <f t="shared" si="790"/>
        <v>4267.795437289702</v>
      </c>
      <c r="IW53" s="117">
        <f t="shared" si="790"/>
        <v>2661.5059687119769</v>
      </c>
      <c r="IX53" s="117">
        <f t="shared" si="790"/>
        <v>6220.7694086374668</v>
      </c>
      <c r="IY53" s="117">
        <f t="shared" si="790"/>
        <v>10122.3686852725</v>
      </c>
      <c r="IZ53" s="117">
        <f t="shared" si="790"/>
        <v>10651.035750796937</v>
      </c>
      <c r="JA53" s="117">
        <f t="shared" si="790"/>
        <v>20004.737181620829</v>
      </c>
      <c r="JB53" s="117">
        <f t="shared" si="790"/>
        <v>4132.9715744677997</v>
      </c>
      <c r="JC53" s="117">
        <f t="shared" ref="JC53:JH53" si="791">JC36/(JC13/$EE$13)/10^6</f>
        <v>15767.821603024868</v>
      </c>
      <c r="JD53" s="117">
        <f t="shared" si="791"/>
        <v>17755.263838446826</v>
      </c>
      <c r="JE53" s="117">
        <f t="shared" si="791"/>
        <v>52689.120123070861</v>
      </c>
      <c r="JF53" s="117">
        <f t="shared" si="791"/>
        <v>31313.52768888995</v>
      </c>
      <c r="JG53" s="117">
        <f t="shared" si="791"/>
        <v>21404.020122051246</v>
      </c>
      <c r="JH53" s="117">
        <f t="shared" si="791"/>
        <v>24356.254507473652</v>
      </c>
      <c r="JI53" s="117">
        <f t="shared" ref="JI53:JK53" si="792">JI36/(JI13/$EE$13)/10^6</f>
        <v>27744.803977898282</v>
      </c>
      <c r="JJ53" s="117">
        <f t="shared" si="792"/>
        <v>29760.833701926709</v>
      </c>
      <c r="JK53" s="117">
        <f t="shared" si="792"/>
        <v>24726.777305769658</v>
      </c>
      <c r="JL53" s="117">
        <f t="shared" ref="JL53:JM53" si="793">JL36/(JL13/$EE$13)/10^6</f>
        <v>11970.039372322392</v>
      </c>
      <c r="JM53" s="117">
        <f t="shared" si="793"/>
        <v>24542.71370631444</v>
      </c>
      <c r="JN53" s="117">
        <f t="shared" ref="JN53:JO53" si="794">JN36/(JN13/$EE$13)/10^6</f>
        <v>22726.172057181051</v>
      </c>
      <c r="JO53" s="117">
        <f t="shared" si="794"/>
        <v>24640.108444217083</v>
      </c>
      <c r="JP53" s="117">
        <f t="shared" ref="JP53:JQ53" si="795">JP36/(JP13/$EE$13)/10^6</f>
        <v>14999.638481783497</v>
      </c>
      <c r="JQ53" s="117">
        <f t="shared" si="795"/>
        <v>12772.502194176381</v>
      </c>
      <c r="JR53" s="117">
        <f t="shared" ref="JR53:JS53" si="796">JR36/(JR13/$EE$13)/10^6</f>
        <v>17175.465537895972</v>
      </c>
      <c r="JS53" s="117">
        <f t="shared" si="796"/>
        <v>15641.649560514938</v>
      </c>
      <c r="JT53" s="117">
        <f t="shared" ref="JT53:JW53" si="797">JT36/(JT13/$EE$13)/10^6</f>
        <v>11944.409896039499</v>
      </c>
      <c r="JU53" s="117">
        <f t="shared" si="797"/>
        <v>9818.5931125368297</v>
      </c>
      <c r="JV53" s="117">
        <f t="shared" si="797"/>
        <v>8120.2624733551347</v>
      </c>
      <c r="JW53" s="117">
        <f t="shared" si="797"/>
        <v>4532.4366928016325</v>
      </c>
      <c r="JX53" s="117">
        <f t="shared" ref="JX53:JY53" si="798">JX36/(JX13/$EE$13)/10^6</f>
        <v>4818.7569489804482</v>
      </c>
      <c r="JY53" s="117">
        <f t="shared" si="798"/>
        <v>6760.3502340023651</v>
      </c>
      <c r="JZ53" s="117">
        <f t="shared" ref="JZ53:KA53" si="799">JZ36/(JZ13/$EE$13)/10^6</f>
        <v>4714.8270763660084</v>
      </c>
      <c r="KA53" s="117">
        <f t="shared" si="799"/>
        <v>2745.8885217719458</v>
      </c>
      <c r="KB53" s="117">
        <f t="shared" ref="KB53:KD53" si="800">KB36/(KB13/$EE$13)/10^6</f>
        <v>6788.3065878448688</v>
      </c>
      <c r="KC53" s="117">
        <f t="shared" si="800"/>
        <v>7830.3964173316344</v>
      </c>
      <c r="KD53" s="117">
        <f t="shared" si="800"/>
        <v>5432.112818950056</v>
      </c>
      <c r="KE53" s="117">
        <f t="shared" ref="KE53:KL53" si="801">KE36/(KE13/$EE$13)/10^6</f>
        <v>2890.9455835838176</v>
      </c>
      <c r="KF53" s="117">
        <f t="shared" si="801"/>
        <v>2755.8617527857627</v>
      </c>
      <c r="KG53" s="117">
        <f t="shared" si="801"/>
        <v>2650.7201709755568</v>
      </c>
      <c r="KH53" s="117">
        <f t="shared" si="801"/>
        <v>544.25202705025947</v>
      </c>
      <c r="KI53" s="117">
        <f t="shared" si="801"/>
        <v>6272.1987252634626</v>
      </c>
      <c r="KJ53" s="117">
        <f t="shared" si="801"/>
        <v>2382.7824250914537</v>
      </c>
      <c r="KK53" s="117">
        <f t="shared" si="801"/>
        <v>3097.3862651384788</v>
      </c>
      <c r="KL53" s="117">
        <f t="shared" si="801"/>
        <v>905.07516199000565</v>
      </c>
      <c r="KM53" s="117">
        <f t="shared" ref="KM53:KQ53" si="802">KM36/(KM13/$EE$13)/10^6</f>
        <v>2449.2326104403337</v>
      </c>
      <c r="KN53" s="117">
        <f t="shared" si="802"/>
        <v>1468.8967133516032</v>
      </c>
      <c r="KO53" s="117">
        <f t="shared" si="802"/>
        <v>5462.2859709190216</v>
      </c>
      <c r="KP53" s="117">
        <f t="shared" si="802"/>
        <v>2907.6469389910594</v>
      </c>
      <c r="KQ53" s="117">
        <f t="shared" si="802"/>
        <v>583.93378296600065</v>
      </c>
      <c r="KR53" s="117">
        <f t="shared" ref="KR53:KV53" si="803">KR36/(KR13/$EE$13)/10^6</f>
        <v>912.14412888514357</v>
      </c>
      <c r="KS53" s="117">
        <f t="shared" si="803"/>
        <v>1057.3405651840364</v>
      </c>
      <c r="KT53" s="117">
        <f t="shared" si="803"/>
        <v>1321.8365040796828</v>
      </c>
      <c r="KU53" s="117">
        <f t="shared" si="803"/>
        <v>1502.5664404435001</v>
      </c>
      <c r="KV53" s="117">
        <f t="shared" si="803"/>
        <v>962.90755377883863</v>
      </c>
    </row>
    <row r="54" spans="2:308" x14ac:dyDescent="0.25">
      <c r="B54" s="283" t="s">
        <v>1492</v>
      </c>
      <c r="BR54" s="135"/>
      <c r="BS54" s="135"/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  <c r="CK54" s="135"/>
      <c r="CL54" s="135"/>
      <c r="CM54" s="135"/>
      <c r="CN54" s="135"/>
      <c r="CO54" s="135"/>
      <c r="CP54" s="135"/>
      <c r="CQ54" s="135"/>
      <c r="CR54" s="135"/>
      <c r="CS54" s="135"/>
      <c r="CT54" s="135"/>
      <c r="CU54" s="135"/>
      <c r="CV54" s="135"/>
      <c r="CW54" s="135"/>
      <c r="CX54" s="135"/>
      <c r="CY54" s="135"/>
      <c r="CZ54" s="135"/>
      <c r="DA54" s="135"/>
      <c r="DB54" s="135"/>
      <c r="DC54" s="135"/>
      <c r="DD54" s="135"/>
      <c r="DE54" s="135"/>
      <c r="DF54" s="135"/>
      <c r="DG54" s="135"/>
      <c r="DH54" s="135"/>
      <c r="DI54" s="135"/>
      <c r="DJ54" s="135"/>
      <c r="DK54" s="135"/>
      <c r="DL54" s="135"/>
      <c r="DM54" s="135"/>
      <c r="DN54" s="135"/>
      <c r="DO54" s="135"/>
      <c r="DP54" s="135"/>
      <c r="DQ54" s="135"/>
      <c r="DR54" s="135"/>
      <c r="DS54" s="135"/>
      <c r="DT54" s="135"/>
      <c r="DU54" s="135"/>
      <c r="DV54" s="135"/>
      <c r="DW54" s="135"/>
      <c r="DX54" s="135"/>
      <c r="DY54" s="135"/>
      <c r="DZ54" s="135"/>
      <c r="EA54" s="135"/>
      <c r="EB54" s="135"/>
      <c r="EC54" s="135"/>
      <c r="ED54" s="140"/>
      <c r="EE54" s="117">
        <f t="shared" ref="EE54:GP54" si="804">EE35/EE10/10^6</f>
        <v>1010.2821328988654</v>
      </c>
      <c r="EF54" s="117">
        <f t="shared" si="804"/>
        <v>839.57154787887396</v>
      </c>
      <c r="EG54" s="117">
        <f t="shared" si="804"/>
        <v>1549.597623172526</v>
      </c>
      <c r="EH54" s="117">
        <f t="shared" si="804"/>
        <v>1429.6016737183816</v>
      </c>
      <c r="EI54" s="117">
        <f t="shared" si="804"/>
        <v>959.44035535617422</v>
      </c>
      <c r="EJ54" s="117">
        <f t="shared" si="804"/>
        <v>1112.2084087220874</v>
      </c>
      <c r="EK54" s="117">
        <f t="shared" si="804"/>
        <v>1046.4227507905716</v>
      </c>
      <c r="EL54" s="117">
        <f t="shared" si="804"/>
        <v>1009.7914279089092</v>
      </c>
      <c r="EM54" s="117">
        <f t="shared" si="804"/>
        <v>902.84639310866407</v>
      </c>
      <c r="EN54" s="117">
        <f t="shared" si="804"/>
        <v>772.14936000312912</v>
      </c>
      <c r="EO54" s="117">
        <f t="shared" si="804"/>
        <v>846.15301688215777</v>
      </c>
      <c r="EP54" s="117">
        <f t="shared" si="804"/>
        <v>1055.0977720467997</v>
      </c>
      <c r="EQ54" s="117">
        <f t="shared" si="804"/>
        <v>745.7832802683921</v>
      </c>
      <c r="ER54" s="117">
        <f t="shared" si="804"/>
        <v>745.08023030894719</v>
      </c>
      <c r="ES54" s="117">
        <f t="shared" si="804"/>
        <v>1644.4585915861003</v>
      </c>
      <c r="ET54" s="117">
        <f t="shared" si="804"/>
        <v>1903.4138699936907</v>
      </c>
      <c r="EU54" s="117">
        <f t="shared" si="804"/>
        <v>1229.7873227860005</v>
      </c>
      <c r="EV54" s="117">
        <f t="shared" si="804"/>
        <v>1509.7885894721412</v>
      </c>
      <c r="EW54" s="117">
        <f t="shared" si="804"/>
        <v>1708.37852404963</v>
      </c>
      <c r="EX54" s="117">
        <f t="shared" si="804"/>
        <v>1576.9651517450536</v>
      </c>
      <c r="EY54" s="117">
        <f t="shared" si="804"/>
        <v>1412.6806231879696</v>
      </c>
      <c r="EZ54" s="117">
        <f t="shared" si="804"/>
        <v>1216.4699189783883</v>
      </c>
      <c r="FA54" s="117">
        <f t="shared" si="804"/>
        <v>1193.0929618542343</v>
      </c>
      <c r="FB54" s="117">
        <f t="shared" si="804"/>
        <v>1325.9882587226562</v>
      </c>
      <c r="FC54" s="117">
        <f t="shared" si="804"/>
        <v>883.96024481541212</v>
      </c>
      <c r="FD54" s="117">
        <f t="shared" si="804"/>
        <v>737.52142552935095</v>
      </c>
      <c r="FE54" s="117">
        <f t="shared" si="804"/>
        <v>1460.416294884787</v>
      </c>
      <c r="FF54" s="117">
        <f t="shared" si="804"/>
        <v>1143.8295173082822</v>
      </c>
      <c r="FG54" s="117">
        <f t="shared" si="804"/>
        <v>859.23058466787268</v>
      </c>
      <c r="FH54" s="117">
        <f t="shared" si="804"/>
        <v>1002.2984551644298</v>
      </c>
      <c r="FI54" s="117">
        <f t="shared" si="804"/>
        <v>1074.1409751764058</v>
      </c>
      <c r="FJ54" s="117">
        <f t="shared" si="804"/>
        <v>1093.0018475518793</v>
      </c>
      <c r="FK54" s="117">
        <f t="shared" si="804"/>
        <v>1252.0012244863353</v>
      </c>
      <c r="FL54" s="117">
        <f t="shared" si="804"/>
        <v>1316.964852649053</v>
      </c>
      <c r="FM54" s="117">
        <f t="shared" si="804"/>
        <v>1426.6099295446622</v>
      </c>
      <c r="FN54" s="117">
        <f t="shared" si="804"/>
        <v>1404.351999830325</v>
      </c>
      <c r="FO54" s="117">
        <f t="shared" si="804"/>
        <v>1732.4281525264155</v>
      </c>
      <c r="FP54" s="117">
        <f t="shared" si="804"/>
        <v>1467.0539588438146</v>
      </c>
      <c r="FQ54" s="117">
        <f t="shared" si="804"/>
        <v>1298.5766579646604</v>
      </c>
      <c r="FR54" s="117">
        <f t="shared" si="804"/>
        <v>1240.2063454050938</v>
      </c>
      <c r="FS54" s="117">
        <f t="shared" si="804"/>
        <v>1143.5397295597897</v>
      </c>
      <c r="FT54" s="117">
        <f t="shared" si="804"/>
        <v>970.36750800059156</v>
      </c>
      <c r="FU54" s="117">
        <f t="shared" si="804"/>
        <v>1029.8898111276692</v>
      </c>
      <c r="FV54" s="117">
        <f t="shared" si="804"/>
        <v>856.7073941874603</v>
      </c>
      <c r="FW54" s="117">
        <f t="shared" si="804"/>
        <v>1079.3690338214176</v>
      </c>
      <c r="FX54" s="117">
        <f t="shared" si="804"/>
        <v>1394.887799272879</v>
      </c>
      <c r="FY54" s="117">
        <f t="shared" si="804"/>
        <v>741.90224061687513</v>
      </c>
      <c r="FZ54" s="117">
        <f t="shared" si="804"/>
        <v>742.63939811111106</v>
      </c>
      <c r="GA54" s="117">
        <f t="shared" si="804"/>
        <v>1842.5667205093757</v>
      </c>
      <c r="GB54" s="117">
        <f t="shared" si="804"/>
        <v>1604.2889878734807</v>
      </c>
      <c r="GC54" s="117">
        <f t="shared" si="804"/>
        <v>1427.3813297835648</v>
      </c>
      <c r="GD54" s="117">
        <f t="shared" si="804"/>
        <v>1597.9316752997236</v>
      </c>
      <c r="GE54" s="117">
        <f t="shared" si="804"/>
        <v>1463.4813079100088</v>
      </c>
      <c r="GF54" s="117">
        <f t="shared" si="804"/>
        <v>1444.692535913242</v>
      </c>
      <c r="GG54" s="117">
        <f t="shared" si="804"/>
        <v>1505.9366158795822</v>
      </c>
      <c r="GH54" s="117">
        <f t="shared" si="804"/>
        <v>1161.0940733789266</v>
      </c>
      <c r="GI54" s="117">
        <f t="shared" si="804"/>
        <v>1429.4333540086125</v>
      </c>
      <c r="GJ54" s="117">
        <f t="shared" si="804"/>
        <v>1624.7300107640231</v>
      </c>
      <c r="GK54" s="117">
        <f t="shared" si="804"/>
        <v>1001.1133779949146</v>
      </c>
      <c r="GL54" s="117">
        <f t="shared" si="804"/>
        <v>992.54337735264369</v>
      </c>
      <c r="GM54" s="117">
        <f t="shared" si="804"/>
        <v>2320.1875997628104</v>
      </c>
      <c r="GN54" s="117">
        <f t="shared" si="804"/>
        <v>2060.7107917752373</v>
      </c>
      <c r="GO54" s="117">
        <f t="shared" si="804"/>
        <v>1810.0955775478981</v>
      </c>
      <c r="GP54" s="117">
        <f t="shared" si="804"/>
        <v>1782.6985990912435</v>
      </c>
      <c r="GQ54" s="117">
        <f t="shared" ref="GQ54:JB54" si="805">GQ35/GQ10/10^6</f>
        <v>1707.6283267914989</v>
      </c>
      <c r="GR54" s="117">
        <f t="shared" si="805"/>
        <v>1633.8387791905764</v>
      </c>
      <c r="GS54" s="117">
        <f t="shared" si="805"/>
        <v>1734.3058026613271</v>
      </c>
      <c r="GT54" s="117">
        <f t="shared" si="805"/>
        <v>1322.2931491146057</v>
      </c>
      <c r="GU54" s="117">
        <f t="shared" si="805"/>
        <v>1345.3741670703428</v>
      </c>
      <c r="GV54" s="117">
        <f t="shared" si="805"/>
        <v>1483.0068188112498</v>
      </c>
      <c r="GW54" s="117">
        <f t="shared" si="805"/>
        <v>773.89544026371937</v>
      </c>
      <c r="GX54" s="117">
        <f t="shared" si="805"/>
        <v>1210.431162800947</v>
      </c>
      <c r="GY54" s="117">
        <f t="shared" si="805"/>
        <v>859.76512785169814</v>
      </c>
      <c r="GZ54" s="117">
        <f t="shared" si="805"/>
        <v>716.56752118735449</v>
      </c>
      <c r="HA54" s="117">
        <f t="shared" si="805"/>
        <v>1258.6089603404544</v>
      </c>
      <c r="HB54" s="117">
        <f t="shared" si="805"/>
        <v>803.72309433794396</v>
      </c>
      <c r="HC54" s="117">
        <f t="shared" si="805"/>
        <v>744.25873020935546</v>
      </c>
      <c r="HD54" s="117">
        <f t="shared" si="805"/>
        <v>738.83495961096287</v>
      </c>
      <c r="HE54" s="117">
        <f t="shared" si="805"/>
        <v>701.45902883108295</v>
      </c>
      <c r="HF54" s="117">
        <f t="shared" si="805"/>
        <v>700.44915673179548</v>
      </c>
      <c r="HG54" s="117">
        <f t="shared" si="805"/>
        <v>581.80996338121736</v>
      </c>
      <c r="HH54" s="117">
        <f t="shared" si="805"/>
        <v>550.9814570057523</v>
      </c>
      <c r="HI54" s="117">
        <f t="shared" si="805"/>
        <v>462.49199695757767</v>
      </c>
      <c r="HJ54" s="117">
        <f t="shared" si="805"/>
        <v>487.85080212100831</v>
      </c>
      <c r="HK54" s="117">
        <f t="shared" si="805"/>
        <v>327.59189980969984</v>
      </c>
      <c r="HL54" s="117">
        <f t="shared" si="805"/>
        <v>258.29925341499046</v>
      </c>
      <c r="HM54" s="117">
        <f t="shared" si="805"/>
        <v>593.95078169534725</v>
      </c>
      <c r="HN54" s="117">
        <f t="shared" si="805"/>
        <v>479.3666789425734</v>
      </c>
      <c r="HO54" s="117">
        <f t="shared" si="805"/>
        <v>371.42622679356595</v>
      </c>
      <c r="HP54" s="117">
        <f t="shared" si="805"/>
        <v>504.09792026750841</v>
      </c>
      <c r="HQ54" s="117">
        <f t="shared" si="805"/>
        <v>558.91666602910072</v>
      </c>
      <c r="HR54" s="117">
        <f t="shared" si="805"/>
        <v>517.59995979241842</v>
      </c>
      <c r="HS54" s="117">
        <f t="shared" si="805"/>
        <v>477.98136143638203</v>
      </c>
      <c r="HT54" s="117">
        <f t="shared" si="805"/>
        <v>483.82848953436655</v>
      </c>
      <c r="HU54" s="117">
        <f t="shared" si="805"/>
        <v>429.54263905691477</v>
      </c>
      <c r="HV54" s="117">
        <f t="shared" si="805"/>
        <v>352.79222859338375</v>
      </c>
      <c r="HW54" s="117">
        <f t="shared" si="805"/>
        <v>249.89474400892658</v>
      </c>
      <c r="HX54" s="117">
        <f t="shared" si="805"/>
        <v>246.56742158181896</v>
      </c>
      <c r="HY54" s="117">
        <f t="shared" si="805"/>
        <v>428.30515933592693</v>
      </c>
      <c r="HZ54" s="117">
        <f t="shared" si="805"/>
        <v>291.63100113725545</v>
      </c>
      <c r="IA54" s="117">
        <f t="shared" si="805"/>
        <v>216.95674038748643</v>
      </c>
      <c r="IB54" s="117">
        <f t="shared" si="805"/>
        <v>198.21524760408806</v>
      </c>
      <c r="IC54" s="117">
        <f t="shared" si="805"/>
        <v>157.14752801004386</v>
      </c>
      <c r="ID54" s="117">
        <f t="shared" si="805"/>
        <v>150.06693328475902</v>
      </c>
      <c r="IE54" s="117">
        <f t="shared" si="805"/>
        <v>155.79025814704434</v>
      </c>
      <c r="IF54" s="117">
        <f t="shared" si="805"/>
        <v>152.84771192481568</v>
      </c>
      <c r="IG54" s="117">
        <f t="shared" si="805"/>
        <v>160.99464277522338</v>
      </c>
      <c r="IH54" s="117">
        <f t="shared" si="805"/>
        <v>183.16770629926995</v>
      </c>
      <c r="II54" s="117">
        <f t="shared" si="805"/>
        <v>143.20667265191727</v>
      </c>
      <c r="IJ54" s="117">
        <f t="shared" si="805"/>
        <v>122.92308395053227</v>
      </c>
      <c r="IK54" s="117">
        <f t="shared" si="805"/>
        <v>265.9627924226026</v>
      </c>
      <c r="IL54" s="117">
        <f t="shared" si="805"/>
        <v>174.33314677658237</v>
      </c>
      <c r="IM54" s="117">
        <f t="shared" si="805"/>
        <v>188.01407241158293</v>
      </c>
      <c r="IN54" s="117">
        <f t="shared" si="805"/>
        <v>250.94276173493211</v>
      </c>
      <c r="IO54" s="117">
        <f t="shared" si="805"/>
        <v>261.32185112727319</v>
      </c>
      <c r="IP54" s="117">
        <f t="shared" si="805"/>
        <v>324.66204647043941</v>
      </c>
      <c r="IQ54" s="117">
        <f t="shared" si="805"/>
        <v>314.56766748262379</v>
      </c>
      <c r="IR54" s="117">
        <f t="shared" si="805"/>
        <v>263.96590683959818</v>
      </c>
      <c r="IS54" s="117">
        <f t="shared" si="805"/>
        <v>170.69268240033063</v>
      </c>
      <c r="IT54" s="117">
        <f t="shared" si="805"/>
        <v>144.37317903904002</v>
      </c>
      <c r="IU54" s="117">
        <f t="shared" si="805"/>
        <v>157.03874475059408</v>
      </c>
      <c r="IV54" s="117">
        <f t="shared" si="805"/>
        <v>160.50542985953197</v>
      </c>
      <c r="IW54" s="117">
        <f t="shared" si="805"/>
        <v>344.83438994195438</v>
      </c>
      <c r="IX54" s="117">
        <f t="shared" si="805"/>
        <v>153.73361547064758</v>
      </c>
      <c r="IY54" s="117">
        <f t="shared" si="805"/>
        <v>139.63060300284587</v>
      </c>
      <c r="IZ54" s="117">
        <f t="shared" si="805"/>
        <v>155.13635284696011</v>
      </c>
      <c r="JA54" s="117">
        <f t="shared" si="805"/>
        <v>141.75712606466976</v>
      </c>
      <c r="JB54" s="117">
        <f t="shared" si="805"/>
        <v>98.21135967486596</v>
      </c>
      <c r="JC54" s="117">
        <f t="shared" ref="JC54:JG54" si="806">JC35/JC10/10^6</f>
        <v>87.124279453938712</v>
      </c>
      <c r="JD54" s="117">
        <f t="shared" si="806"/>
        <v>67.114446703381503</v>
      </c>
      <c r="JE54" s="117">
        <f t="shared" si="806"/>
        <v>49.829419067134573</v>
      </c>
      <c r="JF54" s="117">
        <f t="shared" si="806"/>
        <v>50.374743589705538</v>
      </c>
      <c r="JG54" s="117">
        <f t="shared" si="806"/>
        <v>35.473524024129688</v>
      </c>
      <c r="JH54" s="117">
        <f>JH35/JH10/10^6</f>
        <v>57.242381316645641</v>
      </c>
      <c r="JI54" s="117">
        <f>JI35/JI10/10^6</f>
        <v>97.105497322797362</v>
      </c>
      <c r="JJ54" s="117">
        <f t="shared" ref="JJ54:JK54" si="807">JJ35/JJ10/10^6</f>
        <v>53.145242070116865</v>
      </c>
      <c r="JK54" s="117">
        <f t="shared" si="807"/>
        <v>58.992537028532773</v>
      </c>
      <c r="JL54" s="117">
        <f t="shared" ref="JL54:JM54" si="808">JL35/JL10/10^6</f>
        <v>46.81226993865031</v>
      </c>
      <c r="JM54" s="117">
        <f t="shared" si="808"/>
        <v>46.294860499265781</v>
      </c>
      <c r="JN54" s="117">
        <f t="shared" ref="JN54:JO54" si="809">JN35/JN10/10^6</f>
        <v>75.848198670863937</v>
      </c>
      <c r="JO54" s="117">
        <f t="shared" si="809"/>
        <v>107.34075</v>
      </c>
      <c r="JP54" s="117">
        <f>JP35/JP10/10^6</f>
        <v>172.76510067114094</v>
      </c>
      <c r="JQ54" s="117">
        <f>JQ35/JQ10/10^6</f>
        <v>158.52631578947367</v>
      </c>
      <c r="JR54" s="117">
        <f>JR35/JR10/10^6</f>
        <v>146.84763142508143</v>
      </c>
      <c r="JS54" s="117">
        <f>JS35/JS10/10^6</f>
        <v>90.806149256744192</v>
      </c>
      <c r="JT54" s="117">
        <f>JT35/JT10/10^6</f>
        <v>156.0173187940988</v>
      </c>
      <c r="JU54" s="117">
        <f t="shared" ref="JU54:JW54" si="810">JU35/JU10/10^6</f>
        <v>120.14335004200505</v>
      </c>
      <c r="JV54" s="117">
        <f t="shared" si="810"/>
        <v>161.5401287553648</v>
      </c>
      <c r="JW54" s="117">
        <f t="shared" si="810"/>
        <v>198.38971969410176</v>
      </c>
      <c r="JX54" s="117">
        <f t="shared" ref="JX54:JY54" si="811">JX35/JX10/10^6</f>
        <v>195.97626284556378</v>
      </c>
      <c r="JY54" s="117">
        <f t="shared" si="811"/>
        <v>172.24104336895033</v>
      </c>
      <c r="JZ54" s="117">
        <f t="shared" ref="JZ54:KD54" si="812">JZ35/JZ10/10^6</f>
        <v>141.28636680146499</v>
      </c>
      <c r="KA54" s="117">
        <f t="shared" si="812"/>
        <v>159.95757827269793</v>
      </c>
      <c r="KB54" s="117">
        <f t="shared" si="812"/>
        <v>272.99058653149893</v>
      </c>
      <c r="KC54" s="117">
        <f t="shared" si="812"/>
        <v>166.69783596901212</v>
      </c>
      <c r="KD54" s="117">
        <f t="shared" si="812"/>
        <v>154.47703202892657</v>
      </c>
      <c r="KE54" s="117">
        <f t="shared" ref="KE54:KL54" si="813">KE35/KE10/10^6</f>
        <v>123.76745659567672</v>
      </c>
      <c r="KF54" s="117">
        <f t="shared" si="813"/>
        <v>147.52803843158992</v>
      </c>
      <c r="KG54" s="117">
        <f t="shared" si="813"/>
        <v>158.26469029493336</v>
      </c>
      <c r="KH54" s="117">
        <f t="shared" si="813"/>
        <v>43.143517116119163</v>
      </c>
      <c r="KI54" s="117">
        <f t="shared" si="813"/>
        <v>76.249031468051641</v>
      </c>
      <c r="KJ54" s="117">
        <f t="shared" si="813"/>
        <v>112.56330865849343</v>
      </c>
      <c r="KK54" s="117">
        <f t="shared" si="813"/>
        <v>129.69396811483043</v>
      </c>
      <c r="KL54" s="117">
        <f t="shared" si="813"/>
        <v>135.60984242757127</v>
      </c>
      <c r="KM54" s="117">
        <f t="shared" ref="KM54:KQ54" si="814">KM35/KM10/10^6</f>
        <v>102.59025762625399</v>
      </c>
      <c r="KN54" s="117">
        <f t="shared" si="814"/>
        <v>129.55139259516329</v>
      </c>
      <c r="KO54" s="117">
        <f t="shared" si="814"/>
        <v>116.12339908153338</v>
      </c>
      <c r="KP54" s="117">
        <f t="shared" si="814"/>
        <v>152.29587937393072</v>
      </c>
      <c r="KQ54" s="117">
        <f t="shared" si="814"/>
        <v>123.05512485059144</v>
      </c>
      <c r="KR54" s="117">
        <f t="shared" ref="KR54:KV54" si="815">KR35/KR10/10^6</f>
        <v>143.27705370710308</v>
      </c>
      <c r="KS54" s="117">
        <f t="shared" si="815"/>
        <v>209.36480428447911</v>
      </c>
      <c r="KT54" s="117">
        <f t="shared" si="815"/>
        <v>141.18332152098989</v>
      </c>
      <c r="KU54" s="117">
        <f t="shared" si="815"/>
        <v>159.87184027229034</v>
      </c>
      <c r="KV54" s="117">
        <f t="shared" si="815"/>
        <v>189.25199643373236</v>
      </c>
    </row>
    <row r="55" spans="2:308" x14ac:dyDescent="0.25">
      <c r="B55" s="283" t="s">
        <v>1493</v>
      </c>
      <c r="BR55" s="135"/>
      <c r="BS55" s="135"/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  <c r="CK55" s="135"/>
      <c r="CL55" s="135"/>
      <c r="CM55" s="135"/>
      <c r="CN55" s="135"/>
      <c r="CO55" s="135"/>
      <c r="CP55" s="135"/>
      <c r="CQ55" s="135"/>
      <c r="CR55" s="135"/>
      <c r="CS55" s="135"/>
      <c r="CT55" s="135"/>
      <c r="CU55" s="135"/>
      <c r="CV55" s="135"/>
      <c r="CW55" s="135"/>
      <c r="CX55" s="135"/>
      <c r="CY55" s="135"/>
      <c r="CZ55" s="135"/>
      <c r="DA55" s="135"/>
      <c r="DB55" s="135"/>
      <c r="DC55" s="135"/>
      <c r="DD55" s="135"/>
      <c r="DE55" s="135"/>
      <c r="DF55" s="135"/>
      <c r="DG55" s="135"/>
      <c r="DH55" s="135"/>
      <c r="DI55" s="135"/>
      <c r="DJ55" s="135"/>
      <c r="DK55" s="135"/>
      <c r="DL55" s="135"/>
      <c r="DM55" s="135"/>
      <c r="DN55" s="135"/>
      <c r="DO55" s="135"/>
      <c r="DP55" s="135"/>
      <c r="DQ55" s="135"/>
      <c r="DR55" s="135"/>
      <c r="DS55" s="135"/>
      <c r="DT55" s="135"/>
      <c r="DU55" s="135"/>
      <c r="DV55" s="135"/>
      <c r="DW55" s="135"/>
      <c r="DX55" s="135"/>
      <c r="DY55" s="135"/>
      <c r="DZ55" s="135"/>
      <c r="EA55" s="135"/>
      <c r="EB55" s="135"/>
      <c r="EC55" s="135"/>
      <c r="ED55" s="135"/>
      <c r="EE55" s="117">
        <f t="shared" ref="EE55:GP55" si="816">MAX((EE22-ED22),0)*1000/EE10/10^6</f>
        <v>0</v>
      </c>
      <c r="EF55" s="117">
        <f t="shared" si="816"/>
        <v>99.5012031839494</v>
      </c>
      <c r="EG55" s="117">
        <f t="shared" si="816"/>
        <v>223.22674170652772</v>
      </c>
      <c r="EH55" s="117">
        <f t="shared" si="816"/>
        <v>0</v>
      </c>
      <c r="EI55" s="117">
        <f t="shared" si="816"/>
        <v>210.30661683926073</v>
      </c>
      <c r="EJ55" s="117">
        <f t="shared" si="816"/>
        <v>459.2474852877578</v>
      </c>
      <c r="EK55" s="117">
        <f t="shared" si="816"/>
        <v>1019.4659327336681</v>
      </c>
      <c r="EL55" s="117">
        <f t="shared" si="816"/>
        <v>78.138604255330222</v>
      </c>
      <c r="EM55" s="117">
        <f t="shared" si="816"/>
        <v>631.06636717054005</v>
      </c>
      <c r="EN55" s="117">
        <f t="shared" si="816"/>
        <v>462.98302832823896</v>
      </c>
      <c r="EO55" s="117">
        <f t="shared" si="816"/>
        <v>866.25916481491072</v>
      </c>
      <c r="EP55" s="117">
        <f t="shared" si="816"/>
        <v>492.05605584918328</v>
      </c>
      <c r="EQ55" s="117">
        <f t="shared" si="816"/>
        <v>907.31127945565481</v>
      </c>
      <c r="ER55" s="117">
        <f t="shared" si="816"/>
        <v>0</v>
      </c>
      <c r="ES55" s="117">
        <f t="shared" si="816"/>
        <v>96.126593093733192</v>
      </c>
      <c r="ET55" s="117">
        <f t="shared" si="816"/>
        <v>558.72750161593422</v>
      </c>
      <c r="EU55" s="117">
        <f t="shared" si="816"/>
        <v>0</v>
      </c>
      <c r="EV55" s="117">
        <f t="shared" si="816"/>
        <v>114.79281225512982</v>
      </c>
      <c r="EW55" s="117">
        <f t="shared" si="816"/>
        <v>1402.4657565594002</v>
      </c>
      <c r="EX55" s="117">
        <f t="shared" si="816"/>
        <v>0</v>
      </c>
      <c r="EY55" s="117">
        <f t="shared" si="816"/>
        <v>0</v>
      </c>
      <c r="EZ55" s="117">
        <f t="shared" si="816"/>
        <v>629.30029685265413</v>
      </c>
      <c r="FA55" s="117">
        <f t="shared" si="816"/>
        <v>1473.384053111298</v>
      </c>
      <c r="FB55" s="117">
        <f t="shared" si="816"/>
        <v>774.14739676562613</v>
      </c>
      <c r="FC55" s="117">
        <f t="shared" si="816"/>
        <v>0</v>
      </c>
      <c r="FD55" s="117">
        <f t="shared" si="816"/>
        <v>49.260873430030401</v>
      </c>
      <c r="FE55" s="117">
        <f t="shared" si="816"/>
        <v>0</v>
      </c>
      <c r="FF55" s="117">
        <f t="shared" si="816"/>
        <v>148.84502211502678</v>
      </c>
      <c r="FG55" s="117">
        <f t="shared" si="816"/>
        <v>0</v>
      </c>
      <c r="FH55" s="117">
        <f t="shared" si="816"/>
        <v>832.79955164453156</v>
      </c>
      <c r="FI55" s="117">
        <f t="shared" si="816"/>
        <v>0</v>
      </c>
      <c r="FJ55" s="117">
        <f t="shared" si="816"/>
        <v>567.48968386916943</v>
      </c>
      <c r="FK55" s="117">
        <f t="shared" si="816"/>
        <v>159.87515963873022</v>
      </c>
      <c r="FL55" s="117">
        <f t="shared" si="816"/>
        <v>0</v>
      </c>
      <c r="FM55" s="117">
        <f t="shared" si="816"/>
        <v>702.5763358909669</v>
      </c>
      <c r="FN55" s="117">
        <f t="shared" si="816"/>
        <v>1642.8842520966489</v>
      </c>
      <c r="FO55" s="117">
        <f t="shared" si="816"/>
        <v>536.42577737221234</v>
      </c>
      <c r="FP55" s="117">
        <f t="shared" si="816"/>
        <v>0</v>
      </c>
      <c r="FQ55" s="117">
        <f t="shared" si="816"/>
        <v>0</v>
      </c>
      <c r="FR55" s="117">
        <f t="shared" si="816"/>
        <v>0</v>
      </c>
      <c r="FS55" s="117">
        <f t="shared" si="816"/>
        <v>165.2664109329846</v>
      </c>
      <c r="FT55" s="117">
        <f t="shared" si="816"/>
        <v>297.89796995831347</v>
      </c>
      <c r="FU55" s="117">
        <f t="shared" si="816"/>
        <v>449.23655593063074</v>
      </c>
      <c r="FV55" s="117">
        <f t="shared" si="816"/>
        <v>0</v>
      </c>
      <c r="FW55" s="117">
        <f t="shared" si="816"/>
        <v>427.47257066298494</v>
      </c>
      <c r="FX55" s="117">
        <f t="shared" si="816"/>
        <v>0</v>
      </c>
      <c r="FY55" s="117">
        <f t="shared" si="816"/>
        <v>1300.2167451103744</v>
      </c>
      <c r="FZ55" s="117">
        <f t="shared" si="816"/>
        <v>1674.1600821099553</v>
      </c>
      <c r="GA55" s="117">
        <f t="shared" si="816"/>
        <v>316.83913352408763</v>
      </c>
      <c r="GB55" s="117">
        <f t="shared" si="816"/>
        <v>0</v>
      </c>
      <c r="GC55" s="117">
        <f t="shared" si="816"/>
        <v>357.71685376504291</v>
      </c>
      <c r="GD55" s="117">
        <f t="shared" si="816"/>
        <v>0</v>
      </c>
      <c r="GE55" s="117">
        <f t="shared" si="816"/>
        <v>842.44562363091484</v>
      </c>
      <c r="GF55" s="117">
        <f t="shared" si="816"/>
        <v>0</v>
      </c>
      <c r="GG55" s="117">
        <f t="shared" si="816"/>
        <v>420.91116564478955</v>
      </c>
      <c r="GH55" s="117">
        <f t="shared" si="816"/>
        <v>0</v>
      </c>
      <c r="GI55" s="117">
        <f t="shared" si="816"/>
        <v>881.14695455041544</v>
      </c>
      <c r="GJ55" s="117">
        <f t="shared" si="816"/>
        <v>0</v>
      </c>
      <c r="GK55" s="117">
        <f t="shared" si="816"/>
        <v>4530.3010383718729</v>
      </c>
      <c r="GL55" s="117">
        <f t="shared" si="816"/>
        <v>795.56364768961919</v>
      </c>
      <c r="GM55" s="117">
        <f t="shared" si="816"/>
        <v>394.80904597675766</v>
      </c>
      <c r="GN55" s="117">
        <f t="shared" si="816"/>
        <v>0</v>
      </c>
      <c r="GO55" s="117">
        <f t="shared" si="816"/>
        <v>0</v>
      </c>
      <c r="GP55" s="117">
        <f t="shared" si="816"/>
        <v>0</v>
      </c>
      <c r="GQ55" s="117">
        <f t="shared" ref="GQ55:JB55" si="817">MAX((GQ22-GP22),0)*1000/GQ10/10^6</f>
        <v>0</v>
      </c>
      <c r="GR55" s="117">
        <f t="shared" si="817"/>
        <v>245.37407595004925</v>
      </c>
      <c r="GS55" s="117">
        <f t="shared" si="817"/>
        <v>1844.8545422004527</v>
      </c>
      <c r="GT55" s="117">
        <f t="shared" si="817"/>
        <v>609.69565434589731</v>
      </c>
      <c r="GU55" s="117">
        <f t="shared" si="817"/>
        <v>568.97202058210053</v>
      </c>
      <c r="GV55" s="117">
        <f t="shared" si="817"/>
        <v>592.31381017790818</v>
      </c>
      <c r="GW55" s="117">
        <f t="shared" si="817"/>
        <v>3668.7077148323442</v>
      </c>
      <c r="GX55" s="117">
        <f t="shared" si="817"/>
        <v>1257.8938020741421</v>
      </c>
      <c r="GY55" s="117">
        <f t="shared" si="817"/>
        <v>360.07724918899123</v>
      </c>
      <c r="GZ55" s="117">
        <f t="shared" si="817"/>
        <v>0</v>
      </c>
      <c r="HA55" s="117">
        <f t="shared" si="817"/>
        <v>0</v>
      </c>
      <c r="HB55" s="117">
        <f t="shared" si="817"/>
        <v>0</v>
      </c>
      <c r="HC55" s="117">
        <f t="shared" si="817"/>
        <v>0</v>
      </c>
      <c r="HD55" s="117">
        <f t="shared" si="817"/>
        <v>317.96121343027653</v>
      </c>
      <c r="HE55" s="117">
        <f t="shared" si="817"/>
        <v>670.54874823090518</v>
      </c>
      <c r="HF55" s="117">
        <f t="shared" si="817"/>
        <v>258.20855045947599</v>
      </c>
      <c r="HG55" s="117">
        <f t="shared" si="817"/>
        <v>166.9570927109211</v>
      </c>
      <c r="HH55" s="117">
        <f t="shared" si="817"/>
        <v>0</v>
      </c>
      <c r="HI55" s="117">
        <f t="shared" si="817"/>
        <v>1755.606973767141</v>
      </c>
      <c r="HJ55" s="117">
        <f t="shared" si="817"/>
        <v>733.05331933471678</v>
      </c>
      <c r="HK55" s="117">
        <f t="shared" si="817"/>
        <v>577.29966075713753</v>
      </c>
      <c r="HL55" s="117">
        <f t="shared" si="817"/>
        <v>0</v>
      </c>
      <c r="HM55" s="117">
        <f t="shared" si="817"/>
        <v>79.412517287466457</v>
      </c>
      <c r="HN55" s="117">
        <f t="shared" si="817"/>
        <v>0</v>
      </c>
      <c r="HO55" s="117">
        <f t="shared" si="817"/>
        <v>330.71184503966293</v>
      </c>
      <c r="HP55" s="117">
        <f t="shared" si="817"/>
        <v>386.63126908184921</v>
      </c>
      <c r="HQ55" s="117">
        <f t="shared" si="817"/>
        <v>346.9237017448483</v>
      </c>
      <c r="HR55" s="117">
        <f t="shared" si="817"/>
        <v>16.547047279066444</v>
      </c>
      <c r="HS55" s="117">
        <f t="shared" si="817"/>
        <v>0</v>
      </c>
      <c r="HT55" s="117">
        <f t="shared" si="817"/>
        <v>106.50629659194632</v>
      </c>
      <c r="HU55" s="117">
        <f t="shared" si="817"/>
        <v>1276.0824541443333</v>
      </c>
      <c r="HV55" s="117">
        <f t="shared" si="817"/>
        <v>301.56413767927341</v>
      </c>
      <c r="HW55" s="117">
        <f t="shared" si="817"/>
        <v>265.49310121531107</v>
      </c>
      <c r="HX55" s="117">
        <f t="shared" si="817"/>
        <v>302.49269842481687</v>
      </c>
      <c r="HY55" s="117">
        <f t="shared" si="817"/>
        <v>16.395250145843203</v>
      </c>
      <c r="HZ55" s="117">
        <f t="shared" si="817"/>
        <v>71.179267930479526</v>
      </c>
      <c r="IA55" s="117">
        <f t="shared" si="817"/>
        <v>154.00039113284436</v>
      </c>
      <c r="IB55" s="117">
        <f t="shared" si="817"/>
        <v>250.59352188310069</v>
      </c>
      <c r="IC55" s="117">
        <f t="shared" si="817"/>
        <v>23.893472236718893</v>
      </c>
      <c r="ID55" s="117">
        <f t="shared" si="817"/>
        <v>0</v>
      </c>
      <c r="IE55" s="117">
        <f t="shared" si="817"/>
        <v>50.039037583632144</v>
      </c>
      <c r="IF55" s="117">
        <f t="shared" si="817"/>
        <v>156.36312389236755</v>
      </c>
      <c r="IG55" s="117">
        <f t="shared" si="817"/>
        <v>369.29795151201171</v>
      </c>
      <c r="IH55" s="117">
        <f t="shared" si="817"/>
        <v>97.153263566118596</v>
      </c>
      <c r="II55" s="117">
        <f t="shared" si="817"/>
        <v>49.177281333559186</v>
      </c>
      <c r="IJ55" s="117">
        <f t="shared" si="817"/>
        <v>60.459022362302697</v>
      </c>
      <c r="IK55" s="117">
        <f t="shared" si="817"/>
        <v>35.526356396171941</v>
      </c>
      <c r="IL55" s="117">
        <f t="shared" si="817"/>
        <v>0</v>
      </c>
      <c r="IM55" s="117">
        <f t="shared" si="817"/>
        <v>187.46695162708139</v>
      </c>
      <c r="IN55" s="117">
        <f t="shared" si="817"/>
        <v>137.40418554469585</v>
      </c>
      <c r="IO55" s="117">
        <f t="shared" si="817"/>
        <v>173.03024008899584</v>
      </c>
      <c r="IP55" s="117">
        <f t="shared" si="817"/>
        <v>174.9531021835723</v>
      </c>
      <c r="IQ55" s="117">
        <f t="shared" si="817"/>
        <v>344.2622598914711</v>
      </c>
      <c r="IR55" s="117">
        <f t="shared" si="817"/>
        <v>408.07156255758571</v>
      </c>
      <c r="IS55" s="117">
        <f t="shared" si="817"/>
        <v>602.29931686611837</v>
      </c>
      <c r="IT55" s="117">
        <f t="shared" si="817"/>
        <v>220.1980785598042</v>
      </c>
      <c r="IU55" s="117">
        <f t="shared" si="817"/>
        <v>252.57358393410124</v>
      </c>
      <c r="IV55" s="117">
        <f t="shared" si="817"/>
        <v>152.79216728205259</v>
      </c>
      <c r="IW55" s="117">
        <f t="shared" si="817"/>
        <v>124.6889887103606</v>
      </c>
      <c r="IX55" s="117">
        <f t="shared" si="817"/>
        <v>237.3317295493386</v>
      </c>
      <c r="IY55" s="117">
        <f t="shared" si="817"/>
        <v>343.93368348133862</v>
      </c>
      <c r="IZ55" s="117">
        <f t="shared" si="817"/>
        <v>297.76856418251327</v>
      </c>
      <c r="JA55" s="117">
        <f t="shared" si="817"/>
        <v>556.03190046865996</v>
      </c>
      <c r="JB55" s="117">
        <f t="shared" si="817"/>
        <v>75.405346086859225</v>
      </c>
      <c r="JC55" s="117">
        <f t="shared" ref="JC55:JG55" si="818">MAX((JC22-JB22),0)*1000/JC10/10^6</f>
        <v>248.34746940297671</v>
      </c>
      <c r="JD55" s="117">
        <f t="shared" si="818"/>
        <v>247.80633029940682</v>
      </c>
      <c r="JE55" s="117">
        <f t="shared" si="818"/>
        <v>520.759989341969</v>
      </c>
      <c r="JF55" s="117">
        <f t="shared" si="818"/>
        <v>299.6362096446793</v>
      </c>
      <c r="JG55" s="117">
        <f t="shared" si="818"/>
        <v>186.46856756616884</v>
      </c>
      <c r="JH55" s="117">
        <f>MAX((JH22-JG22),0)*1000/JH10/10^6</f>
        <v>258.97820271683827</v>
      </c>
      <c r="JI55" s="117">
        <f>MAX((JI22-JH22),0)*1000/JI10/10^6</f>
        <v>371.99754662569421</v>
      </c>
      <c r="JJ55" s="117">
        <f t="shared" ref="JJ55:JM55" si="819">MAX((JJ22-JI22),0)*1000/JJ10/10^6</f>
        <v>266.73331486531515</v>
      </c>
      <c r="JK55" s="117">
        <f>MAX((JK22-JJ22),0)*1000/JK10/10^6</f>
        <v>269.72762722458225</v>
      </c>
      <c r="JL55" s="117">
        <f t="shared" si="819"/>
        <v>108.72247733004318</v>
      </c>
      <c r="JM55" s="117">
        <f t="shared" si="819"/>
        <v>290.36573926923461</v>
      </c>
      <c r="JN55" s="117">
        <f t="shared" ref="JN55" si="820">MAX((JN22-JM22),0)*1000/JN10/10^6</f>
        <v>281.79592853040538</v>
      </c>
      <c r="JO55" s="117">
        <f t="shared" ref="JO55:JT55" si="821">MAX((JO22-JN22),0)*1000/JO10/10^6</f>
        <v>432.38477452717393</v>
      </c>
      <c r="JP55" s="117">
        <f t="shared" si="821"/>
        <v>305.70245353375839</v>
      </c>
      <c r="JQ55" s="117">
        <f t="shared" si="821"/>
        <v>303.75939354505266</v>
      </c>
      <c r="JR55" s="117">
        <f t="shared" si="821"/>
        <v>370.47874491995117</v>
      </c>
      <c r="JS55" s="117">
        <f t="shared" si="821"/>
        <v>285.78431474901862</v>
      </c>
      <c r="JT55" s="117">
        <f t="shared" si="821"/>
        <v>322.63216763780628</v>
      </c>
      <c r="JU55" s="117">
        <f t="shared" ref="JU55" si="822">MAX((JU22-JT22),0)*1000/JU10/10^6</f>
        <v>312.15362538031098</v>
      </c>
      <c r="JV55" s="117">
        <f t="shared" ref="JV55" si="823">MAX((JV22-JU22),0)*1000/JV10/10^6</f>
        <v>264.69713120457067</v>
      </c>
      <c r="JW55" s="117">
        <f t="shared" ref="JW55" si="824">MAX((JW22-JV22),0)*1000/JW10/10^6</f>
        <v>162.31904128625169</v>
      </c>
      <c r="JX55" s="117">
        <f t="shared" ref="JX55" si="825">MAX((JX22-JW22),0)*1000/JX10/10^6</f>
        <v>180.45743679539279</v>
      </c>
      <c r="JY55" s="117">
        <f t="shared" ref="JY55" si="826">MAX((JY22-JX22),0)*1000/JY10/10^6</f>
        <v>218.77971296451304</v>
      </c>
      <c r="JZ55" s="117">
        <f t="shared" ref="JZ55" si="827">MAX((JZ22-JY22),0)*1000/JZ10/10^6</f>
        <v>123.80113261953515</v>
      </c>
      <c r="KA55" s="117">
        <f t="shared" ref="KA55" si="828">MAX((KA22-JZ22),0)*1000/KA10/10^6</f>
        <v>80.131342103495186</v>
      </c>
      <c r="KB55" s="117">
        <f t="shared" ref="KB55" si="829">MAX((KB22-KA22),0)*1000/KB10/10^6</f>
        <v>254.26464446877878</v>
      </c>
      <c r="KC55" s="117">
        <f t="shared" ref="KC55" si="830">MAX((KC22-KB22),0)*1000/KC10/10^6</f>
        <v>244.48108865207786</v>
      </c>
      <c r="KD55" s="117">
        <f t="shared" ref="KD55:KE55" si="831">MAX((KD22-KC22),0)*1000/KD10/10^6</f>
        <v>149.0595686517573</v>
      </c>
      <c r="KE55" s="117">
        <f t="shared" si="831"/>
        <v>79.705906610803098</v>
      </c>
      <c r="KF55" s="117">
        <f t="shared" ref="KF55" si="832">MAX((KF22-KE22),0)*1000/KF10/10^6</f>
        <v>92.155878162001827</v>
      </c>
      <c r="KG55" s="117">
        <f t="shared" ref="KG55" si="833">MAX((KG22-KF22),0)*1000/KG10/10^6</f>
        <v>97.658018635917017</v>
      </c>
      <c r="KH55" s="117">
        <f t="shared" ref="KH55" si="834">MAX((KH22-KG22),0)*1000/KH10/10^6</f>
        <v>13.938491536482086</v>
      </c>
      <c r="KI55" s="117">
        <f t="shared" ref="KI55" si="835">MAX((KI22-KH22),0)*1000/KI10/10^6</f>
        <v>167.94599459568764</v>
      </c>
      <c r="KJ55" s="117">
        <f t="shared" ref="KJ55" si="836">MAX((KJ22-KI22),0)*1000/KJ10/10^6</f>
        <v>73.307805239573213</v>
      </c>
      <c r="KK55" s="117">
        <f t="shared" ref="KK55" si="837">MAX((KK22-KJ22),0)*1000/KK10/10^6</f>
        <v>99.078223219730873</v>
      </c>
      <c r="KL55" s="117">
        <f t="shared" ref="KL55" si="838">MAX((KL22-KK22),0)*1000/KL10/10^6</f>
        <v>28.551746597161507</v>
      </c>
      <c r="KM55" s="117">
        <f t="shared" ref="KM55" si="839">MAX((KM22-KL22),0)*1000/KM10/10^6</f>
        <v>75.259212701403541</v>
      </c>
      <c r="KN55" s="117">
        <f t="shared" ref="KN55" si="840">MAX((KN22-KM22),0)*1000/KN10/10^6</f>
        <v>48.831876266854856</v>
      </c>
      <c r="KO55" s="117">
        <f t="shared" ref="KO55" si="841">MAX((KO22-KN22),0)*1000/KO10/10^6</f>
        <v>157.17038408985255</v>
      </c>
      <c r="KP55" s="117">
        <f t="shared" ref="KP55" si="842">MAX((KP22-KO22),0)*1000/KP10/10^6</f>
        <v>104.43471869816061</v>
      </c>
      <c r="KQ55" s="117">
        <f t="shared" ref="KQ55" si="843">MAX((KQ22-KP22),0)*1000/KQ10/10^6</f>
        <v>20.994817147902513</v>
      </c>
      <c r="KR55" s="117">
        <f t="shared" ref="KR55" si="844">MAX((KR22-KQ22),0)*1000/KR10/10^6</f>
        <v>38.620383715344481</v>
      </c>
      <c r="KS55" s="117">
        <f t="shared" ref="KS55" si="845">MAX((KS22-KR22),0)*1000/KS10/10^6</f>
        <v>49.894960887810072</v>
      </c>
      <c r="KT55" s="117">
        <f t="shared" ref="KT55" si="846">MAX((KT22-KS22),0)*1000/KT10/10^6</f>
        <v>59.445964310284189</v>
      </c>
      <c r="KU55" s="117">
        <f t="shared" ref="KU55" si="847">MAX((KU22-KT22),0)*1000/KU10/10^6</f>
        <v>71.015459990393168</v>
      </c>
      <c r="KV55" s="117">
        <f t="shared" ref="KV55" si="848">MAX((KV22-KU22),0)*1000/KV10/10^6</f>
        <v>51.486043996006131</v>
      </c>
    </row>
    <row r="56" spans="2:308" x14ac:dyDescent="0.25">
      <c r="B56" s="119" t="s">
        <v>1259</v>
      </c>
      <c r="BR56" s="135"/>
      <c r="BS56" s="135"/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  <c r="CK56" s="135"/>
      <c r="CL56" s="135"/>
      <c r="CM56" s="135"/>
      <c r="CN56" s="135"/>
      <c r="CO56" s="135"/>
      <c r="CP56" s="135"/>
      <c r="CQ56" s="135"/>
      <c r="CR56" s="135"/>
      <c r="CS56" s="135"/>
      <c r="CT56" s="135"/>
      <c r="CU56" s="135"/>
      <c r="CV56" s="135"/>
      <c r="CW56" s="135"/>
      <c r="CX56" s="135"/>
      <c r="CY56" s="135"/>
      <c r="CZ56" s="135"/>
      <c r="DA56" s="135"/>
      <c r="DB56" s="135"/>
      <c r="DC56" s="135"/>
      <c r="DD56" s="135"/>
      <c r="DE56" s="135"/>
      <c r="DF56" s="135"/>
      <c r="DG56" s="135"/>
      <c r="DH56" s="135"/>
      <c r="DI56" s="135"/>
      <c r="DJ56" s="135"/>
      <c r="DK56" s="135"/>
      <c r="DL56" s="135"/>
      <c r="DM56" s="135"/>
      <c r="DN56" s="135"/>
      <c r="DO56" s="135"/>
      <c r="DP56" s="135"/>
      <c r="DQ56" s="135"/>
      <c r="DR56" s="135"/>
      <c r="DS56" s="135"/>
      <c r="DT56" s="135"/>
      <c r="DU56" s="135"/>
      <c r="DV56" s="135"/>
      <c r="DW56" s="135"/>
      <c r="DX56" s="135"/>
      <c r="DY56" s="135"/>
      <c r="DZ56" s="135"/>
      <c r="EA56" s="135"/>
      <c r="EB56" s="135"/>
      <c r="EC56" s="135"/>
      <c r="ED56" s="135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36">
        <f>EQ52/EE52-1</f>
        <v>-0.17322911661184515</v>
      </c>
      <c r="ER56" s="136">
        <f t="shared" ref="ER56:HC56" si="849">ER52/EF52-1</f>
        <v>-0.1169407639010539</v>
      </c>
      <c r="ES56" s="136">
        <f t="shared" si="849"/>
        <v>-7.9554822161810645E-2</v>
      </c>
      <c r="ET56" s="136">
        <f t="shared" si="849"/>
        <v>3.7027693172687837E-2</v>
      </c>
      <c r="EU56" s="136">
        <f t="shared" si="849"/>
        <v>-0.16427456302063803</v>
      </c>
      <c r="EV56" s="136">
        <f t="shared" si="849"/>
        <v>-0.15563465985595282</v>
      </c>
      <c r="EW56" s="136">
        <f t="shared" si="849"/>
        <v>-9.3092214726544498E-3</v>
      </c>
      <c r="EX56" s="136">
        <f t="shared" si="849"/>
        <v>-9.3262020302511406E-2</v>
      </c>
      <c r="EY56" s="136">
        <f t="shared" si="849"/>
        <v>1.0875595671858695E-2</v>
      </c>
      <c r="EZ56" s="136">
        <f t="shared" si="849"/>
        <v>2.0758596141137176E-2</v>
      </c>
      <c r="FA56" s="136">
        <f t="shared" si="849"/>
        <v>-0.12665860860145473</v>
      </c>
      <c r="FB56" s="136">
        <f t="shared" si="849"/>
        <v>-0.12616249743525398</v>
      </c>
      <c r="FC56" s="136">
        <f t="shared" si="849"/>
        <v>-6.6887547421201843E-2</v>
      </c>
      <c r="FD56" s="136">
        <f t="shared" si="849"/>
        <v>-0.13640537428240795</v>
      </c>
      <c r="FE56" s="136">
        <f t="shared" si="849"/>
        <v>-4.2975829096274176E-2</v>
      </c>
      <c r="FF56" s="136">
        <f t="shared" si="849"/>
        <v>-0.15708002014127631</v>
      </c>
      <c r="FG56" s="136">
        <f t="shared" si="849"/>
        <v>5.6561401621851637E-2</v>
      </c>
      <c r="FH56" s="136">
        <f t="shared" si="849"/>
        <v>1.7260292067306393E-2</v>
      </c>
      <c r="FI56" s="136">
        <f t="shared" si="849"/>
        <v>-2.2405133319491233E-2</v>
      </c>
      <c r="FJ56" s="136">
        <f t="shared" si="849"/>
        <v>3.4826688492312741E-2</v>
      </c>
      <c r="FK56" s="136">
        <f t="shared" si="849"/>
        <v>-2.5920287626519434E-2</v>
      </c>
      <c r="FL56" s="136">
        <f t="shared" si="849"/>
        <v>-0.11880839610161931</v>
      </c>
      <c r="FM56" s="136">
        <f t="shared" si="849"/>
        <v>-2.9291371477703221E-3</v>
      </c>
      <c r="FN56" s="136">
        <f t="shared" si="849"/>
        <v>-2.8174387608515983E-2</v>
      </c>
      <c r="FO56" s="136">
        <f t="shared" si="849"/>
        <v>0.71530052525625365</v>
      </c>
      <c r="FP56" s="136">
        <f t="shared" si="849"/>
        <v>0.80032037084785901</v>
      </c>
      <c r="FQ56" s="136">
        <f t="shared" si="849"/>
        <v>-0.19792236073114244</v>
      </c>
      <c r="FR56" s="136">
        <f t="shared" si="849"/>
        <v>-8.0170071253942266E-2</v>
      </c>
      <c r="FS56" s="136">
        <f t="shared" si="849"/>
        <v>0.17824041413548497</v>
      </c>
      <c r="FT56" s="136">
        <f t="shared" si="849"/>
        <v>-5.3523740068831316E-2</v>
      </c>
      <c r="FU56" s="136">
        <f t="shared" si="849"/>
        <v>-8.9628958968377082E-2</v>
      </c>
      <c r="FV56" s="136">
        <f t="shared" si="849"/>
        <v>-0.25240228947882193</v>
      </c>
      <c r="FW56" s="136">
        <f t="shared" si="849"/>
        <v>-7.2558818781915946E-2</v>
      </c>
      <c r="FX56" s="136">
        <f t="shared" si="849"/>
        <v>0.26253293940601785</v>
      </c>
      <c r="FY56" s="136">
        <f t="shared" si="849"/>
        <v>-0.38230073678476062</v>
      </c>
      <c r="FZ56" s="136">
        <f t="shared" si="849"/>
        <v>-0.38839021203869417</v>
      </c>
      <c r="GA56" s="136">
        <f t="shared" si="849"/>
        <v>0.18941058516094667</v>
      </c>
      <c r="GB56" s="136">
        <f t="shared" si="849"/>
        <v>0.16211797641655656</v>
      </c>
      <c r="GC56" s="136">
        <f t="shared" si="849"/>
        <v>9.554625184144161E-2</v>
      </c>
      <c r="GD56" s="136">
        <f t="shared" si="849"/>
        <v>0.19027701550964027</v>
      </c>
      <c r="GE56" s="136">
        <f t="shared" si="849"/>
        <v>0.16817924196416323</v>
      </c>
      <c r="GF56" s="136">
        <f t="shared" si="849"/>
        <v>0.18880702303824681</v>
      </c>
      <c r="GG56" s="136">
        <f t="shared" si="849"/>
        <v>0.18223861464413371</v>
      </c>
      <c r="GH56" s="136">
        <f t="shared" si="849"/>
        <v>0.13239765693657857</v>
      </c>
      <c r="GI56" s="136">
        <f t="shared" si="849"/>
        <v>0.12259356451591064</v>
      </c>
      <c r="GJ56" s="136">
        <f t="shared" si="849"/>
        <v>1.3851176558630662E-2</v>
      </c>
      <c r="GK56" s="136">
        <f t="shared" si="849"/>
        <v>0.16738611346464705</v>
      </c>
      <c r="GL56" s="136">
        <f t="shared" si="849"/>
        <v>0.12034443975490716</v>
      </c>
      <c r="GM56" s="136">
        <f t="shared" si="849"/>
        <v>2.8148842056478607E-2</v>
      </c>
      <c r="GN56" s="136">
        <f t="shared" si="849"/>
        <v>3.0168274109207083E-2</v>
      </c>
      <c r="GO56" s="136">
        <f t="shared" si="849"/>
        <v>0.10471774154275182</v>
      </c>
      <c r="GP56" s="136">
        <f t="shared" si="849"/>
        <v>3.1254904864917776E-2</v>
      </c>
      <c r="GQ56" s="136">
        <f t="shared" si="849"/>
        <v>5.4493071354753342E-2</v>
      </c>
      <c r="GR56" s="136">
        <f t="shared" si="849"/>
        <v>5.4392881698294593E-2</v>
      </c>
      <c r="GS56" s="136">
        <f t="shared" si="849"/>
        <v>9.1486459030785117E-2</v>
      </c>
      <c r="GT56" s="136">
        <f t="shared" si="849"/>
        <v>0.12433742577559492</v>
      </c>
      <c r="GU56" s="136">
        <f t="shared" si="849"/>
        <v>6.9809071906886233E-2</v>
      </c>
      <c r="GV56" s="136">
        <f t="shared" si="849"/>
        <v>0.13711455210015377</v>
      </c>
      <c r="GW56" s="136">
        <f t="shared" si="849"/>
        <v>0.12157349585795152</v>
      </c>
      <c r="GX56" s="136">
        <f t="shared" si="849"/>
        <v>0.89041714862120047</v>
      </c>
      <c r="GY56" s="136">
        <f t="shared" si="849"/>
        <v>-0.39674054091877431</v>
      </c>
      <c r="GZ56" s="136">
        <f t="shared" si="849"/>
        <v>-0.31613846389191091</v>
      </c>
      <c r="HA56" s="136">
        <f t="shared" si="849"/>
        <v>0.30337790665899922</v>
      </c>
      <c r="HB56" s="136">
        <f t="shared" si="849"/>
        <v>-8.0033245055461388E-2</v>
      </c>
      <c r="HC56" s="136">
        <f t="shared" si="849"/>
        <v>-9.3443631044971776E-2</v>
      </c>
      <c r="HD56" s="136">
        <f t="shared" ref="HD56:JI56" si="850">HD52/GR52-1</f>
        <v>5.9183040315121227E-2</v>
      </c>
      <c r="HE56" s="136">
        <f t="shared" si="850"/>
        <v>-4.0280716406881911E-2</v>
      </c>
      <c r="HF56" s="136">
        <f t="shared" si="850"/>
        <v>0.26329030031867218</v>
      </c>
      <c r="HG56" s="136">
        <f t="shared" si="850"/>
        <v>2.5205347696702241E-2</v>
      </c>
      <c r="HH56" s="136">
        <f t="shared" si="850"/>
        <v>-0.10796226188694091</v>
      </c>
      <c r="HI56" s="136">
        <f t="shared" si="850"/>
        <v>0.48457095362517677</v>
      </c>
      <c r="HJ56" s="136">
        <f t="shared" si="850"/>
        <v>-3.7614813349618026E-2</v>
      </c>
      <c r="HK56" s="136">
        <f t="shared" si="850"/>
        <v>-2.5654242106429526E-2</v>
      </c>
      <c r="HL56" s="136">
        <f t="shared" si="850"/>
        <v>-8.7523960209255791E-2</v>
      </c>
      <c r="HM56" s="136">
        <f t="shared" si="850"/>
        <v>-1.7362243122797438E-2</v>
      </c>
      <c r="HN56" s="136">
        <f t="shared" si="850"/>
        <v>-1.1041366505133432E-3</v>
      </c>
      <c r="HO56" s="136">
        <f t="shared" si="850"/>
        <v>-0.16472897174548407</v>
      </c>
      <c r="HP56" s="136">
        <f t="shared" si="850"/>
        <v>-1.0725499309012454E-2</v>
      </c>
      <c r="HQ56" s="136">
        <f t="shared" si="850"/>
        <v>0.17277310672005219</v>
      </c>
      <c r="HR56" s="136">
        <f t="shared" si="850"/>
        <v>7.7450432509957201E-2</v>
      </c>
      <c r="HS56" s="136">
        <f t="shared" si="850"/>
        <v>0.14411372571978864</v>
      </c>
      <c r="HT56" s="136">
        <f t="shared" si="850"/>
        <v>0.12279826511031988</v>
      </c>
      <c r="HU56" s="136">
        <f t="shared" si="850"/>
        <v>0.12515815482143977</v>
      </c>
      <c r="HV56" s="136">
        <f t="shared" si="850"/>
        <v>0.16827203996730478</v>
      </c>
      <c r="HW56" s="136">
        <f t="shared" si="850"/>
        <v>9.9834613625225721E-2</v>
      </c>
      <c r="HX56" s="136">
        <f t="shared" si="850"/>
        <v>0.20527054601950523</v>
      </c>
      <c r="HY56" s="136">
        <f t="shared" si="850"/>
        <v>0.3676902067163712</v>
      </c>
      <c r="HZ56" s="136">
        <f t="shared" si="850"/>
        <v>0.31931715822953621</v>
      </c>
      <c r="IA56" s="136">
        <f t="shared" si="850"/>
        <v>0.45802439189807265</v>
      </c>
      <c r="IB56" s="136">
        <f t="shared" si="850"/>
        <v>0.22883454393298086</v>
      </c>
      <c r="IC56" s="136">
        <f t="shared" si="850"/>
        <v>8.1372840198933094E-2</v>
      </c>
      <c r="ID56" s="136">
        <f t="shared" si="850"/>
        <v>6.6421301023266821E-2</v>
      </c>
      <c r="IE56" s="136">
        <f t="shared" si="850"/>
        <v>3.6396499891311329E-2</v>
      </c>
      <c r="IF56" s="136">
        <f t="shared" si="850"/>
        <v>-3.9276489249978841E-2</v>
      </c>
      <c r="IG56" s="136">
        <f t="shared" si="850"/>
        <v>-2.019734435694609E-2</v>
      </c>
      <c r="IH56" s="136">
        <f t="shared" si="850"/>
        <v>-7.9058798133148089E-2</v>
      </c>
      <c r="II56" s="136">
        <f t="shared" si="850"/>
        <v>-6.3016705330943834E-3</v>
      </c>
      <c r="IJ56" s="136">
        <f t="shared" si="850"/>
        <v>-8.9984820398455789E-2</v>
      </c>
      <c r="IK56" s="136">
        <f t="shared" si="850"/>
        <v>-6.9263730862971662E-2</v>
      </c>
      <c r="IL56" s="136">
        <f t="shared" si="850"/>
        <v>-0.2345586102977163</v>
      </c>
      <c r="IM56" s="136">
        <f t="shared" si="850"/>
        <v>-0.24074256559909168</v>
      </c>
      <c r="IN56" s="136">
        <f t="shared" si="850"/>
        <v>-0.24256423679186423</v>
      </c>
      <c r="IO56" s="136">
        <f t="shared" si="850"/>
        <v>-0.28612976944352564</v>
      </c>
      <c r="IP56" s="136">
        <f t="shared" si="850"/>
        <v>-0.1489460035878899</v>
      </c>
      <c r="IQ56" s="136">
        <f t="shared" si="850"/>
        <v>-0.21849831507090245</v>
      </c>
      <c r="IR56" s="136">
        <f t="shared" si="850"/>
        <v>-0.24798491877009865</v>
      </c>
      <c r="IS56" s="136">
        <f t="shared" si="850"/>
        <v>-0.20778393956311914</v>
      </c>
      <c r="IT56" s="136">
        <f t="shared" si="850"/>
        <v>-0.17542455721748906</v>
      </c>
      <c r="IU56" s="136">
        <f t="shared" si="850"/>
        <v>7.2965161635819564E-2</v>
      </c>
      <c r="IV56" s="136">
        <f t="shared" si="850"/>
        <v>0.17858034332044004</v>
      </c>
      <c r="IW56" s="136">
        <f t="shared" si="850"/>
        <v>-0.12338318153314232</v>
      </c>
      <c r="IX56" s="136">
        <f t="shared" si="850"/>
        <v>-0.13518945415046268</v>
      </c>
      <c r="IY56" s="136">
        <f t="shared" si="850"/>
        <v>2.7226433001541483E-2</v>
      </c>
      <c r="IZ56" s="136">
        <f t="shared" si="850"/>
        <v>0.26491909274644088</v>
      </c>
      <c r="JA56" s="136">
        <f t="shared" si="850"/>
        <v>0.24943954950520197</v>
      </c>
      <c r="JB56" s="136">
        <f t="shared" si="850"/>
        <v>0.14446341564568521</v>
      </c>
      <c r="JC56" s="136">
        <f t="shared" si="850"/>
        <v>0.30501267515163932</v>
      </c>
      <c r="JD56" s="136">
        <f t="shared" si="850"/>
        <v>0.25233825320892644</v>
      </c>
      <c r="JE56" s="136">
        <f t="shared" si="850"/>
        <v>0.20453310673822989</v>
      </c>
      <c r="JF56" s="136">
        <f t="shared" si="850"/>
        <v>0.13330862466817472</v>
      </c>
      <c r="JG56" s="136">
        <f t="shared" si="850"/>
        <v>-8.2461255258395871E-2</v>
      </c>
      <c r="JH56" s="136">
        <f t="shared" si="850"/>
        <v>0.20080572735219326</v>
      </c>
      <c r="JI56" s="136">
        <f t="shared" si="850"/>
        <v>-1.6044428733882454E-2</v>
      </c>
      <c r="JJ56" s="136">
        <f t="shared" ref="JJ56" si="851">JJ52/IX52-1</f>
        <v>0.47155019433573542</v>
      </c>
      <c r="JK56" s="136">
        <f t="shared" ref="JK56:JM56" si="852">JK52/IY52-1</f>
        <v>0.31598550363618383</v>
      </c>
      <c r="JL56" s="136">
        <f t="shared" si="852"/>
        <v>-7.12274588942442E-2</v>
      </c>
      <c r="JM56" s="136">
        <f t="shared" si="852"/>
        <v>-0.23275874390504991</v>
      </c>
      <c r="JN56" s="136">
        <f t="shared" ref="JN56" si="853">JN52/JB52-1</f>
        <v>0.13635713481748568</v>
      </c>
      <c r="JO56" s="136">
        <f t="shared" ref="JO56:JT56" si="854">JO52/JC52-1</f>
        <v>0.10582318034938187</v>
      </c>
      <c r="JP56" s="136">
        <f t="shared" si="854"/>
        <v>0.76281662292184249</v>
      </c>
      <c r="JQ56" s="136">
        <f t="shared" si="854"/>
        <v>0.32214313617351542</v>
      </c>
      <c r="JR56" s="136">
        <f t="shared" si="854"/>
        <v>0.29318785127510782</v>
      </c>
      <c r="JS56" s="136">
        <f t="shared" si="854"/>
        <v>0.22057753273000769</v>
      </c>
      <c r="JT56" s="136">
        <f t="shared" si="854"/>
        <v>7.2913869661235697E-2</v>
      </c>
      <c r="JU56" s="136">
        <f t="shared" ref="JU56" si="855">JU52/JI52-1</f>
        <v>-0.47821064437572258</v>
      </c>
      <c r="JV56" s="136">
        <f t="shared" ref="JV56" si="856">JV52/JJ52-1</f>
        <v>-0.16426414049283367</v>
      </c>
      <c r="JW56" s="136">
        <f t="shared" ref="JW56" si="857">JW52/JK52-1</f>
        <v>2.4335637049611947E-2</v>
      </c>
      <c r="JX56" s="136">
        <f t="shared" ref="JX56" si="858">JX52/JL52-1</f>
        <v>1.5378045725242373E-2</v>
      </c>
      <c r="JY56" s="136">
        <f t="shared" ref="JY56" si="859">JY52/JM52-1</f>
        <v>0.36015626512679799</v>
      </c>
      <c r="JZ56" s="136">
        <f t="shared" ref="JZ56" si="860">JZ52/JN52-1</f>
        <v>-0.12036082842324614</v>
      </c>
      <c r="KA56" s="136">
        <f t="shared" ref="KA56" si="861">KA52/JO52-1</f>
        <v>-0.1039165467696378</v>
      </c>
      <c r="KB56" s="136">
        <f t="shared" ref="KB56" si="862">KB52/JP52-1</f>
        <v>-0.14022411581838201</v>
      </c>
      <c r="KC56" s="136">
        <f t="shared" ref="KC56" si="863">KC52/JQ52-1</f>
        <v>-0.19902159987940926</v>
      </c>
      <c r="KD56" s="136">
        <f t="shared" ref="KD56:KE56" si="864">KD52/JR52-1</f>
        <v>-0.17308537854914763</v>
      </c>
      <c r="KE56" s="136">
        <f t="shared" si="864"/>
        <v>-9.6773948536261312E-2</v>
      </c>
      <c r="KF56" s="136">
        <f t="shared" ref="KF56" si="865">KF52/JT52-1</f>
        <v>-0.23620095546607645</v>
      </c>
      <c r="KG56" s="136">
        <f t="shared" ref="KG56" si="866">KG52/JU52-1</f>
        <v>0.13673541097456687</v>
      </c>
      <c r="KH56" s="136">
        <f t="shared" ref="KH56" si="867">KH52/JV52-1</f>
        <v>-0.66006289741185609</v>
      </c>
      <c r="KI56" s="136">
        <f t="shared" ref="KI56" si="868">KI52/JW52-1</f>
        <v>-0.48595273937085282</v>
      </c>
      <c r="KJ56" s="136">
        <f t="shared" ref="KJ56" si="869">KJ52/JX52-1</f>
        <v>-0.30085491000137832</v>
      </c>
      <c r="KK56" s="136">
        <f t="shared" ref="KK56" si="870">KK52/JY52-1</f>
        <v>-0.23820495916318518</v>
      </c>
      <c r="KL56" s="136">
        <f t="shared" ref="KL56" si="871">KL52/JZ52-1</f>
        <v>-0.20108280377755894</v>
      </c>
      <c r="KM56" s="136">
        <f t="shared" ref="KM56" si="872">KM52/KA52-1</f>
        <v>-0.39089638426833606</v>
      </c>
      <c r="KN56" s="136">
        <f t="shared" ref="KN56" si="873">KN52/KB52-1</f>
        <v>-0.46530418029087128</v>
      </c>
      <c r="KO56" s="136">
        <f t="shared" ref="KO56" si="874">KO52/KC52-1</f>
        <v>-0.24411623361219825</v>
      </c>
      <c r="KP56" s="136">
        <f t="shared" ref="KP56" si="875">KP52/KD52-1</f>
        <v>-0.24679692386762464</v>
      </c>
      <c r="KQ56" s="136">
        <f t="shared" ref="KQ56" si="876">KQ52/KE52-1</f>
        <v>-0.23757815160789708</v>
      </c>
      <c r="KR56" s="136">
        <f t="shared" ref="KR56" si="877">KR52/KF52-1</f>
        <v>-0.23296607732185148</v>
      </c>
      <c r="KS56" s="136">
        <f t="shared" ref="KS56" si="878">KS52/KG52-1</f>
        <v>3.2813430800732624E-2</v>
      </c>
      <c r="KT56" s="136">
        <f t="shared" ref="KT56" si="879">KT52/KH52-1</f>
        <v>0.86354092155054696</v>
      </c>
      <c r="KU56" s="136">
        <f t="shared" ref="KU56" si="880">KU52/KI52-1</f>
        <v>0.18786822044755391</v>
      </c>
      <c r="KV56" s="136">
        <f t="shared" ref="KV56" si="881">KV52/KJ52-1</f>
        <v>-3.2603484346224509E-2</v>
      </c>
    </row>
    <row r="57" spans="2:308" x14ac:dyDescent="0.25">
      <c r="B57" s="119" t="s">
        <v>1260</v>
      </c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6">
        <f>EQ54/EE54-1</f>
        <v>-0.26180691909450116</v>
      </c>
      <c r="ER57" s="136">
        <f t="shared" ref="ER57:HC57" si="882">ER54/EF54-1</f>
        <v>-0.11254706976272988</v>
      </c>
      <c r="ES57" s="136">
        <f t="shared" si="882"/>
        <v>6.1216516465328219E-2</v>
      </c>
      <c r="ET57" s="136">
        <f t="shared" si="882"/>
        <v>0.33142951983465974</v>
      </c>
      <c r="EU57" s="136">
        <f t="shared" si="882"/>
        <v>0.28177568925528984</v>
      </c>
      <c r="EV57" s="136">
        <f t="shared" si="882"/>
        <v>0.35746913764738397</v>
      </c>
      <c r="EW57" s="136">
        <f t="shared" si="882"/>
        <v>0.63258924059033617</v>
      </c>
      <c r="EX57" s="136">
        <f t="shared" si="882"/>
        <v>0.56167413206374306</v>
      </c>
      <c r="EY57" s="136">
        <f t="shared" si="882"/>
        <v>0.56469653528088393</v>
      </c>
      <c r="EZ57" s="136">
        <f t="shared" si="882"/>
        <v>0.57543343553824688</v>
      </c>
      <c r="FA57" s="136">
        <f t="shared" si="882"/>
        <v>0.41002033680675787</v>
      </c>
      <c r="FB57" s="136">
        <f t="shared" si="882"/>
        <v>0.2567444400440273</v>
      </c>
      <c r="FC57" s="136">
        <f t="shared" si="882"/>
        <v>0.18527763789138985</v>
      </c>
      <c r="FD57" s="136">
        <f t="shared" si="882"/>
        <v>-1.0144954156765085E-2</v>
      </c>
      <c r="FE57" s="136">
        <f t="shared" si="882"/>
        <v>-0.11191665004091234</v>
      </c>
      <c r="FF57" s="136">
        <f t="shared" si="882"/>
        <v>-0.39906421018563154</v>
      </c>
      <c r="FG57" s="136">
        <f t="shared" si="882"/>
        <v>-0.30131774108604115</v>
      </c>
      <c r="FH57" s="136">
        <f t="shared" si="882"/>
        <v>-0.33613324265826006</v>
      </c>
      <c r="FI57" s="136">
        <f t="shared" si="882"/>
        <v>-0.37125118347296604</v>
      </c>
      <c r="FJ57" s="136">
        <f t="shared" si="882"/>
        <v>-0.30689537029884606</v>
      </c>
      <c r="FK57" s="136">
        <f t="shared" si="882"/>
        <v>-0.11374078193203507</v>
      </c>
      <c r="FL57" s="136">
        <f t="shared" si="882"/>
        <v>8.2611934831123612E-2</v>
      </c>
      <c r="FM57" s="136">
        <f t="shared" si="882"/>
        <v>0.19572403421734186</v>
      </c>
      <c r="FN57" s="136">
        <f t="shared" si="882"/>
        <v>5.9098367268468621E-2</v>
      </c>
      <c r="FO57" s="136">
        <f t="shared" si="882"/>
        <v>0.9598484917024519</v>
      </c>
      <c r="FP57" s="136">
        <f t="shared" si="882"/>
        <v>0.98916791846534724</v>
      </c>
      <c r="FQ57" s="136">
        <f t="shared" si="882"/>
        <v>-0.11081746861287534</v>
      </c>
      <c r="FR57" s="136">
        <f t="shared" si="882"/>
        <v>8.4258035518798735E-2</v>
      </c>
      <c r="FS57" s="136">
        <f t="shared" si="882"/>
        <v>0.33088806423460126</v>
      </c>
      <c r="FT57" s="136">
        <f t="shared" si="882"/>
        <v>-3.1857723614469591E-2</v>
      </c>
      <c r="FU57" s="136">
        <f t="shared" si="882"/>
        <v>-4.1196793597292336E-2</v>
      </c>
      <c r="FV57" s="136">
        <f t="shared" si="882"/>
        <v>-0.21618852145005485</v>
      </c>
      <c r="FW57" s="136">
        <f t="shared" si="882"/>
        <v>-0.13788500145895977</v>
      </c>
      <c r="FX57" s="136">
        <f t="shared" si="882"/>
        <v>5.916858484650156E-2</v>
      </c>
      <c r="FY57" s="136">
        <f t="shared" si="882"/>
        <v>-0.47995438328844975</v>
      </c>
      <c r="FZ57" s="136">
        <f t="shared" si="882"/>
        <v>-0.47118713954846259</v>
      </c>
      <c r="GA57" s="136">
        <f t="shared" si="882"/>
        <v>6.3574681479485307E-2</v>
      </c>
      <c r="GB57" s="136">
        <f t="shared" si="882"/>
        <v>9.3544636311687634E-2</v>
      </c>
      <c r="GC57" s="136">
        <f t="shared" si="882"/>
        <v>9.9189116814087708E-2</v>
      </c>
      <c r="GD57" s="136">
        <f t="shared" si="882"/>
        <v>0.28844017063772109</v>
      </c>
      <c r="GE57" s="136">
        <f t="shared" si="882"/>
        <v>0.27978177765050782</v>
      </c>
      <c r="GF57" s="136">
        <f t="shared" si="882"/>
        <v>0.48880967674812248</v>
      </c>
      <c r="GG57" s="136">
        <f t="shared" si="882"/>
        <v>0.46223081305238822</v>
      </c>
      <c r="GH57" s="136">
        <f t="shared" si="882"/>
        <v>0.35529829817817826</v>
      </c>
      <c r="GI57" s="136">
        <f t="shared" si="882"/>
        <v>0.32432310842550383</v>
      </c>
      <c r="GJ57" s="136">
        <f t="shared" si="882"/>
        <v>0.16477469486144702</v>
      </c>
      <c r="GK57" s="136">
        <f t="shared" si="882"/>
        <v>0.34938718767382504</v>
      </c>
      <c r="GL57" s="136">
        <f t="shared" si="882"/>
        <v>0.33650783930553452</v>
      </c>
      <c r="GM57" s="136">
        <f t="shared" si="882"/>
        <v>0.25921497112538572</v>
      </c>
      <c r="GN57" s="136">
        <f t="shared" si="882"/>
        <v>0.28450098913086319</v>
      </c>
      <c r="GO57" s="136">
        <f t="shared" si="882"/>
        <v>0.26812333871731719</v>
      </c>
      <c r="GP57" s="136">
        <f t="shared" si="882"/>
        <v>0.11562880106051043</v>
      </c>
      <c r="GQ57" s="136">
        <f t="shared" si="882"/>
        <v>0.16682619556662148</v>
      </c>
      <c r="GR57" s="136">
        <f t="shared" si="882"/>
        <v>0.13092491210094637</v>
      </c>
      <c r="GS57" s="136">
        <f t="shared" si="882"/>
        <v>0.15164594868978587</v>
      </c>
      <c r="GT57" s="136">
        <f t="shared" si="882"/>
        <v>0.13883377706559985</v>
      </c>
      <c r="GU57" s="136">
        <f t="shared" si="882"/>
        <v>-5.8805950415624086E-2</v>
      </c>
      <c r="GV57" s="136">
        <f t="shared" si="882"/>
        <v>-8.7228764787897539E-2</v>
      </c>
      <c r="GW57" s="136">
        <f t="shared" si="882"/>
        <v>-0.22696523962778314</v>
      </c>
      <c r="GX57" s="136">
        <f t="shared" si="882"/>
        <v>0.21952469828519083</v>
      </c>
      <c r="GY57" s="136">
        <f t="shared" si="882"/>
        <v>-0.62944154690784893</v>
      </c>
      <c r="GZ57" s="136">
        <f t="shared" si="882"/>
        <v>-0.65227167050935164</v>
      </c>
      <c r="HA57" s="136">
        <f t="shared" si="882"/>
        <v>-0.30467265046552516</v>
      </c>
      <c r="HB57" s="136">
        <f t="shared" si="882"/>
        <v>-0.54915368489791061</v>
      </c>
      <c r="HC57" s="136">
        <f t="shared" si="882"/>
        <v>-0.564156486202264</v>
      </c>
      <c r="HD57" s="136">
        <f t="shared" ref="HD57:JG57" si="883">HD54/GR54-1</f>
        <v>-0.54779200431453168</v>
      </c>
      <c r="HE57" s="136">
        <f t="shared" si="883"/>
        <v>-0.59553901753965188</v>
      </c>
      <c r="HF57" s="136">
        <f t="shared" si="883"/>
        <v>-0.4702769524285827</v>
      </c>
      <c r="HG57" s="136">
        <f t="shared" si="883"/>
        <v>-0.56754784087451748</v>
      </c>
      <c r="HH57" s="136">
        <f t="shared" si="883"/>
        <v>-0.62847004476526369</v>
      </c>
      <c r="HI57" s="136">
        <f t="shared" si="883"/>
        <v>-0.40238438825796041</v>
      </c>
      <c r="HJ57" s="136">
        <f t="shared" si="883"/>
        <v>-0.59696113491318425</v>
      </c>
      <c r="HK57" s="136">
        <f t="shared" si="883"/>
        <v>-0.61897512565058754</v>
      </c>
      <c r="HL57" s="136">
        <f t="shared" si="883"/>
        <v>-0.63953256911925371</v>
      </c>
      <c r="HM57" s="136">
        <f t="shared" si="883"/>
        <v>-0.52808950165531687</v>
      </c>
      <c r="HN57" s="136">
        <f t="shared" si="883"/>
        <v>-0.40356737000640097</v>
      </c>
      <c r="HO57" s="136">
        <f t="shared" si="883"/>
        <v>-0.5009447498330506</v>
      </c>
      <c r="HP57" s="136">
        <f t="shared" si="883"/>
        <v>-0.31771241505282366</v>
      </c>
      <c r="HQ57" s="136">
        <f t="shared" si="883"/>
        <v>-0.20320839413745373</v>
      </c>
      <c r="HR57" s="136">
        <f t="shared" si="883"/>
        <v>-0.26104563790543711</v>
      </c>
      <c r="HS57" s="136">
        <f t="shared" si="883"/>
        <v>-0.17845793038921209</v>
      </c>
      <c r="HT57" s="136">
        <f t="shared" si="883"/>
        <v>-0.12187881573423742</v>
      </c>
      <c r="HU57" s="136">
        <f t="shared" si="883"/>
        <v>-7.1243087701872598E-2</v>
      </c>
      <c r="HV57" s="136">
        <f t="shared" si="883"/>
        <v>-0.27684401243256362</v>
      </c>
      <c r="HW57" s="136">
        <f t="shared" si="883"/>
        <v>-0.23717666964875506</v>
      </c>
      <c r="HX57" s="136">
        <f t="shared" si="883"/>
        <v>-4.5419534427855401E-2</v>
      </c>
      <c r="HY57" s="136">
        <f t="shared" si="883"/>
        <v>-0.27888779249790474</v>
      </c>
      <c r="HZ57" s="136">
        <f t="shared" si="883"/>
        <v>-0.39163272303248275</v>
      </c>
      <c r="IA57" s="136">
        <f t="shared" si="883"/>
        <v>-0.41588201172431405</v>
      </c>
      <c r="IB57" s="136">
        <f t="shared" si="883"/>
        <v>-0.60679217343546732</v>
      </c>
      <c r="IC57" s="136">
        <f t="shared" si="883"/>
        <v>-0.71883549451742101</v>
      </c>
      <c r="ID57" s="136">
        <f t="shared" si="883"/>
        <v>-0.71007159014281451</v>
      </c>
      <c r="IE57" s="136">
        <f t="shared" si="883"/>
        <v>-0.67406624877823906</v>
      </c>
      <c r="IF57" s="136">
        <f t="shared" si="883"/>
        <v>-0.68408699522445371</v>
      </c>
      <c r="IG57" s="136">
        <f t="shared" si="883"/>
        <v>-0.62519520034449605</v>
      </c>
      <c r="IH57" s="136">
        <f t="shared" si="883"/>
        <v>-0.48080572230976559</v>
      </c>
      <c r="II57" s="136">
        <f t="shared" si="883"/>
        <v>-0.42693203404549507</v>
      </c>
      <c r="IJ57" s="136">
        <f t="shared" si="883"/>
        <v>-0.50146258916958153</v>
      </c>
      <c r="IK57" s="136">
        <f t="shared" si="883"/>
        <v>-0.37903434823206616</v>
      </c>
      <c r="IL57" s="136">
        <f t="shared" si="883"/>
        <v>-0.40221325546068099</v>
      </c>
      <c r="IM57" s="136">
        <f t="shared" si="883"/>
        <v>-0.13340294440362477</v>
      </c>
      <c r="IN57" s="136">
        <f t="shared" si="883"/>
        <v>0.26601139300928622</v>
      </c>
      <c r="IO57" s="136">
        <f t="shared" si="883"/>
        <v>0.66290780667304672</v>
      </c>
      <c r="IP57" s="136">
        <f t="shared" si="883"/>
        <v>1.1634482651443139</v>
      </c>
      <c r="IQ57" s="136">
        <f t="shared" si="883"/>
        <v>1.0191741847280058</v>
      </c>
      <c r="IR57" s="136">
        <f t="shared" si="883"/>
        <v>0.72698631543428305</v>
      </c>
      <c r="IS57" s="136">
        <f t="shared" si="883"/>
        <v>6.0238275373220906E-2</v>
      </c>
      <c r="IT57" s="136">
        <f t="shared" si="883"/>
        <v>-0.21179785478584956</v>
      </c>
      <c r="IU57" s="136">
        <f t="shared" si="883"/>
        <v>9.6588181559789987E-2</v>
      </c>
      <c r="IV57" s="136">
        <f t="shared" si="883"/>
        <v>0.3057387164490919</v>
      </c>
      <c r="IW57" s="136">
        <f t="shared" si="883"/>
        <v>0.29655124613832617</v>
      </c>
      <c r="IX57" s="136">
        <f t="shared" si="883"/>
        <v>-0.11816187389959887</v>
      </c>
      <c r="IY57" s="136">
        <f t="shared" si="883"/>
        <v>-0.25733961712621412</v>
      </c>
      <c r="IZ57" s="136">
        <f t="shared" si="883"/>
        <v>-0.38178590299078319</v>
      </c>
      <c r="JA57" s="136">
        <f t="shared" si="883"/>
        <v>-0.45753818345780461</v>
      </c>
      <c r="JB57" s="136">
        <f t="shared" si="883"/>
        <v>-0.69749664076053886</v>
      </c>
      <c r="JC57" s="136">
        <f t="shared" si="883"/>
        <v>-0.72303485558079061</v>
      </c>
      <c r="JD57" s="136">
        <f t="shared" si="883"/>
        <v>-0.74574577638859874</v>
      </c>
      <c r="JE57" s="136">
        <f t="shared" si="883"/>
        <v>-0.70807524747740413</v>
      </c>
      <c r="JF57" s="136">
        <f t="shared" si="883"/>
        <v>-0.65107962625049853</v>
      </c>
      <c r="JG57" s="136">
        <f t="shared" si="883"/>
        <v>-0.77410973272571648</v>
      </c>
      <c r="JH57" s="136">
        <f>JH54/IV54-1</f>
        <v>-0.64336171451182733</v>
      </c>
      <c r="JI57" s="136">
        <f>JI54/IW54-1</f>
        <v>-0.71839961397370189</v>
      </c>
      <c r="JJ57" s="136">
        <f t="shared" ref="JJ57:JM57" si="884">JJ54/IX54-1</f>
        <v>-0.65430304941820672</v>
      </c>
      <c r="JK57" s="136">
        <f t="shared" si="884"/>
        <v>-0.57750997446218566</v>
      </c>
      <c r="JL57" s="136">
        <f t="shared" si="884"/>
        <v>-0.69825080273203288</v>
      </c>
      <c r="JM57" s="136">
        <f t="shared" si="884"/>
        <v>-0.67342128198799678</v>
      </c>
      <c r="JN57" s="136">
        <f t="shared" ref="JN57" si="885">JN54/JB54-1</f>
        <v>-0.22770442317504291</v>
      </c>
      <c r="JO57" s="136">
        <f t="shared" ref="JO57:JT57" si="886">JO54/JC54-1</f>
        <v>0.23204175314585451</v>
      </c>
      <c r="JP57" s="136">
        <f t="shared" si="886"/>
        <v>1.5741864703838244</v>
      </c>
      <c r="JQ57" s="136">
        <f t="shared" si="886"/>
        <v>2.1813799710547115</v>
      </c>
      <c r="JR57" s="136">
        <f t="shared" si="886"/>
        <v>1.9151042955400941</v>
      </c>
      <c r="JS57" s="136">
        <f t="shared" si="886"/>
        <v>1.5598288231802488</v>
      </c>
      <c r="JT57" s="136">
        <f t="shared" si="886"/>
        <v>1.7255560513994581</v>
      </c>
      <c r="JU57" s="136">
        <f t="shared" ref="JU57" si="887">JU54/JI54-1</f>
        <v>0.23724560765726199</v>
      </c>
      <c r="JV57" s="136">
        <f t="shared" ref="JV57" si="888">JV54/JJ54-1</f>
        <v>2.0395971955916163</v>
      </c>
      <c r="JW57" s="136">
        <f t="shared" ref="JW57" si="889">JW54/JK54-1</f>
        <v>2.3629630066282297</v>
      </c>
      <c r="JX57" s="136">
        <f t="shared" ref="JX57" si="890">JX54/JL54-1</f>
        <v>3.1864293934560299</v>
      </c>
      <c r="JY57" s="136">
        <f t="shared" ref="JY57" si="891">JY54/JM54-1</f>
        <v>2.7205219221188064</v>
      </c>
      <c r="JZ57" s="136">
        <f t="shared" ref="JZ57" si="892">JZ54/JN54-1</f>
        <v>0.86275177627571331</v>
      </c>
      <c r="KA57" s="136">
        <f t="shared" ref="KA57" si="893">KA54/JO54-1</f>
        <v>0.49018502546980458</v>
      </c>
      <c r="KB57" s="136">
        <f t="shared" ref="KB57" si="894">KB54/JP54-1</f>
        <v>0.58012576307953312</v>
      </c>
      <c r="KC57" s="136">
        <f t="shared" ref="KC57" si="895">KC54/JQ54-1</f>
        <v>5.1546774040913235E-2</v>
      </c>
      <c r="KD57" s="136">
        <f t="shared" ref="KD57:KE57" si="896">KD54/JR54-1</f>
        <v>5.195453634359426E-2</v>
      </c>
      <c r="KE57" s="136">
        <f t="shared" si="896"/>
        <v>0.36298541022522746</v>
      </c>
      <c r="KF57" s="136">
        <f t="shared" ref="KF57" si="897">KF54/JT54-1</f>
        <v>-5.4412423108696428E-2</v>
      </c>
      <c r="KG57" s="136">
        <f t="shared" ref="KG57" si="898">KG54/JU54-1</f>
        <v>0.31729879547723749</v>
      </c>
      <c r="KH57" s="136">
        <f t="shared" ref="KH57" si="899">KH54/JV54-1</f>
        <v>-0.73292384097665675</v>
      </c>
      <c r="KI57" s="136">
        <f t="shared" ref="KI57" si="900">KI54/JW54-1</f>
        <v>-0.61566036997471207</v>
      </c>
      <c r="KJ57" s="136">
        <f t="shared" ref="KJ57" si="901">KJ54/JX54-1</f>
        <v>-0.42562784378025775</v>
      </c>
      <c r="KK57" s="136">
        <f t="shared" ref="KK57" si="902">KK54/JY54-1</f>
        <v>-0.2470205383218772</v>
      </c>
      <c r="KL57" s="136">
        <f t="shared" ref="KL57" si="903">KL54/JZ54-1</f>
        <v>-4.0177438930610765E-2</v>
      </c>
      <c r="KM57" s="136">
        <f t="shared" ref="KM57" si="904">KM54/KA54-1</f>
        <v>-0.35864084256541651</v>
      </c>
      <c r="KN57" s="136">
        <f t="shared" ref="KN57" si="905">KN54/KB54-1</f>
        <v>-0.52543641067925595</v>
      </c>
      <c r="KO57" s="136">
        <f t="shared" ref="KO57" si="906">KO54/KC54-1</f>
        <v>-0.30338988261899302</v>
      </c>
      <c r="KP57" s="136">
        <f t="shared" ref="KP57" si="907">KP54/KD54-1</f>
        <v>-1.4119591931229136E-2</v>
      </c>
      <c r="KQ57" s="136">
        <f t="shared" ref="KQ57" si="908">KQ54/KE54-1</f>
        <v>-5.755404245013529E-3</v>
      </c>
      <c r="KR57" s="136">
        <f t="shared" ref="KR57" si="909">KR54/KF54-1</f>
        <v>-2.8814757992312479E-2</v>
      </c>
      <c r="KS57" s="136">
        <f t="shared" ref="KS57" si="910">KS54/KG54-1</f>
        <v>0.32287754074720265</v>
      </c>
      <c r="KT57" s="136">
        <f t="shared" ref="KT57" si="911">KT54/KH54-1</f>
        <v>2.2724110354981089</v>
      </c>
      <c r="KU57" s="136">
        <f t="shared" ref="KU57" si="912">KU54/KI54-1</f>
        <v>1.0967065049118254</v>
      </c>
      <c r="KV57" s="136">
        <f t="shared" ref="KV57" si="913">KV54/KJ54-1</f>
        <v>0.68129383090457352</v>
      </c>
    </row>
    <row r="58" spans="2:308" x14ac:dyDescent="0.25">
      <c r="BR58" s="135"/>
      <c r="BS58" s="135"/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135"/>
      <c r="CL58" s="135"/>
      <c r="CM58" s="135"/>
      <c r="CN58" s="135"/>
      <c r="CO58" s="135"/>
      <c r="CP58" s="135"/>
      <c r="CQ58" s="135"/>
      <c r="CR58" s="135"/>
      <c r="CS58" s="135"/>
      <c r="CT58" s="135"/>
      <c r="CU58" s="135"/>
      <c r="CV58" s="135"/>
      <c r="CW58" s="135"/>
      <c r="CX58" s="135"/>
      <c r="CY58" s="135"/>
      <c r="CZ58" s="135"/>
      <c r="DA58" s="135"/>
      <c r="DB58" s="135"/>
      <c r="DC58" s="135"/>
      <c r="DD58" s="135"/>
      <c r="DE58" s="135"/>
      <c r="DF58" s="135"/>
      <c r="DG58" s="135"/>
      <c r="DH58" s="135"/>
      <c r="DI58" s="135"/>
      <c r="DJ58" s="135"/>
      <c r="DK58" s="135"/>
      <c r="DL58" s="135"/>
      <c r="DM58" s="135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5"/>
      <c r="EE58" s="135"/>
      <c r="EF58" s="135"/>
      <c r="EG58" s="135"/>
      <c r="EH58" s="135"/>
      <c r="EI58" s="135"/>
      <c r="EJ58" s="135"/>
      <c r="EK58" s="135"/>
      <c r="EL58" s="135"/>
      <c r="EM58" s="135"/>
      <c r="EN58" s="135"/>
      <c r="EO58" s="135"/>
      <c r="EP58" s="135"/>
      <c r="EQ58" s="135"/>
      <c r="ER58" s="135"/>
      <c r="ES58" s="135"/>
      <c r="ET58" s="135"/>
      <c r="EU58" s="135"/>
      <c r="EV58" s="135"/>
      <c r="EW58" s="135"/>
      <c r="EX58" s="135"/>
      <c r="EY58" s="135"/>
      <c r="EZ58" s="135"/>
      <c r="FA58" s="135"/>
      <c r="FB58" s="135"/>
      <c r="FC58" s="135"/>
      <c r="FD58" s="135"/>
      <c r="FE58" s="135"/>
      <c r="FF58" s="135"/>
      <c r="FG58" s="135"/>
      <c r="FH58" s="135"/>
      <c r="FI58" s="135"/>
      <c r="FJ58" s="135"/>
      <c r="FK58" s="135"/>
      <c r="FL58" s="135"/>
      <c r="FM58" s="135"/>
      <c r="FN58" s="135"/>
      <c r="FO58" s="135"/>
      <c r="FP58" s="135"/>
      <c r="FQ58" s="135"/>
      <c r="FR58" s="135"/>
      <c r="FS58" s="135"/>
      <c r="FT58" s="135"/>
      <c r="FU58" s="135"/>
      <c r="FV58" s="135"/>
      <c r="FW58" s="135"/>
      <c r="FX58" s="135"/>
      <c r="FY58" s="135"/>
      <c r="FZ58" s="135"/>
      <c r="GA58" s="135"/>
      <c r="GB58" s="135"/>
      <c r="GC58" s="135"/>
      <c r="GD58" s="135"/>
      <c r="GE58" s="135"/>
      <c r="GF58" s="135"/>
      <c r="GG58" s="135"/>
      <c r="GH58" s="135"/>
      <c r="GI58" s="135"/>
      <c r="GJ58" s="135"/>
      <c r="GK58" s="135"/>
      <c r="GL58" s="135"/>
      <c r="GM58" s="135"/>
      <c r="GN58" s="135"/>
      <c r="GO58" s="135"/>
      <c r="GP58" s="135"/>
      <c r="GQ58" s="135"/>
      <c r="GR58" s="135"/>
      <c r="GS58" s="135"/>
      <c r="GT58" s="135"/>
      <c r="GU58" s="135"/>
      <c r="GV58" s="135"/>
      <c r="GW58" s="135"/>
      <c r="GX58" s="135"/>
      <c r="GY58" s="135"/>
      <c r="GZ58" s="135"/>
      <c r="HA58" s="135"/>
      <c r="HB58" s="135"/>
      <c r="HC58" s="135"/>
      <c r="HD58" s="135"/>
      <c r="HE58" s="135"/>
      <c r="HF58" s="135"/>
      <c r="HG58" s="135"/>
      <c r="HH58" s="135"/>
      <c r="HI58" s="135"/>
      <c r="HJ58" s="135"/>
      <c r="HK58" s="135"/>
      <c r="HL58" s="135"/>
      <c r="HM58" s="135"/>
      <c r="HN58" s="135"/>
      <c r="HO58" s="135"/>
      <c r="HP58" s="135"/>
      <c r="HQ58" s="135"/>
      <c r="HR58" s="135"/>
      <c r="HS58" s="135"/>
      <c r="HT58" s="135"/>
      <c r="HU58" s="135"/>
      <c r="HV58" s="135"/>
      <c r="HW58" s="135"/>
      <c r="HX58" s="135"/>
      <c r="HY58" s="135"/>
      <c r="HZ58" s="135"/>
      <c r="IA58" s="135"/>
      <c r="IB58" s="135"/>
      <c r="IC58" s="135"/>
      <c r="ID58" s="135"/>
      <c r="IE58" s="135"/>
      <c r="IF58" s="135"/>
      <c r="IG58" s="135"/>
      <c r="IH58" s="135"/>
      <c r="II58" s="135"/>
      <c r="IJ58" s="135"/>
      <c r="IK58" s="135"/>
      <c r="IL58" s="135"/>
      <c r="IM58" s="135"/>
      <c r="IN58" s="135"/>
      <c r="IO58" s="135"/>
      <c r="IP58" s="135"/>
      <c r="IQ58" s="135"/>
      <c r="IR58" s="135"/>
      <c r="IS58" s="135"/>
      <c r="IT58" s="135"/>
      <c r="IU58" s="135"/>
      <c r="IV58" s="135"/>
      <c r="IW58" s="135"/>
      <c r="IX58" s="135"/>
      <c r="IY58" s="135"/>
      <c r="IZ58" s="135"/>
      <c r="JA58" s="135"/>
      <c r="JB58" s="135"/>
      <c r="JC58" s="135"/>
      <c r="JD58" s="135"/>
      <c r="JE58" s="135"/>
      <c r="JF58" s="135"/>
    </row>
    <row r="59" spans="2:308" x14ac:dyDescent="0.25">
      <c r="B59" s="104" t="s">
        <v>1237</v>
      </c>
      <c r="BR59" s="135"/>
      <c r="BS59" s="135"/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  <c r="CK59" s="135"/>
      <c r="CL59" s="135"/>
      <c r="CM59" s="135"/>
      <c r="CN59" s="135"/>
      <c r="CO59" s="135"/>
      <c r="CP59" s="135"/>
      <c r="CQ59" s="135"/>
      <c r="CR59" s="135"/>
      <c r="CS59" s="135"/>
      <c r="CT59" s="135"/>
      <c r="CU59" s="135"/>
      <c r="CV59" s="135"/>
      <c r="CW59" s="135"/>
      <c r="CX59" s="135"/>
      <c r="CY59" s="135"/>
      <c r="CZ59" s="135"/>
      <c r="DA59" s="135"/>
      <c r="DB59" s="135"/>
      <c r="DC59" s="135"/>
      <c r="DD59" s="135"/>
      <c r="DE59" s="135"/>
      <c r="DF59" s="135"/>
      <c r="DG59" s="135"/>
      <c r="DH59" s="135"/>
      <c r="DI59" s="135"/>
      <c r="DJ59" s="135"/>
      <c r="DK59" s="135"/>
      <c r="DL59" s="135"/>
      <c r="DM59" s="135"/>
      <c r="DN59" s="135"/>
      <c r="DO59" s="135"/>
      <c r="DP59" s="135"/>
      <c r="DQ59" s="135"/>
      <c r="DR59" s="135"/>
      <c r="DS59" s="135"/>
      <c r="DT59" s="135"/>
      <c r="DU59" s="135"/>
      <c r="DV59" s="135"/>
      <c r="DW59" s="135"/>
      <c r="DX59" s="135"/>
      <c r="DY59" s="135"/>
      <c r="DZ59" s="135"/>
      <c r="EA59" s="135"/>
      <c r="EB59" s="135"/>
      <c r="EC59" s="135"/>
      <c r="ED59" s="135"/>
      <c r="EE59" s="135"/>
      <c r="EF59" s="135"/>
      <c r="EG59" s="135"/>
      <c r="EH59" s="135"/>
      <c r="EI59" s="135"/>
      <c r="EJ59" s="135"/>
      <c r="EK59" s="135"/>
      <c r="EL59" s="135"/>
      <c r="EM59" s="135"/>
      <c r="EN59" s="135"/>
      <c r="EO59" s="135"/>
      <c r="EP59" s="139">
        <f>SUM(EE52:EP52)/10^3</f>
        <v>52.651505703012802</v>
      </c>
      <c r="EQ59" s="139">
        <f t="shared" ref="EQ59:HB59" si="914">SUM(EF52:EQ52)/10^3</f>
        <v>51.962284616040591</v>
      </c>
      <c r="ER59" s="139">
        <f t="shared" si="914"/>
        <v>51.56685591821126</v>
      </c>
      <c r="ES59" s="139">
        <f t="shared" si="914"/>
        <v>51.08770849456134</v>
      </c>
      <c r="ET59" s="139">
        <f t="shared" si="914"/>
        <v>51.276078176994673</v>
      </c>
      <c r="EU59" s="139">
        <f t="shared" si="914"/>
        <v>50.664332904158535</v>
      </c>
      <c r="EV59" s="139">
        <f t="shared" si="914"/>
        <v>49.977332406995266</v>
      </c>
      <c r="EW59" s="139">
        <f t="shared" si="914"/>
        <v>49.938892330212042</v>
      </c>
      <c r="EX59" s="139">
        <f t="shared" si="914"/>
        <v>49.541311440476782</v>
      </c>
      <c r="EY59" s="139">
        <f t="shared" si="914"/>
        <v>49.585554602250433</v>
      </c>
      <c r="EZ59" s="139">
        <f t="shared" si="914"/>
        <v>49.669690747466724</v>
      </c>
      <c r="FA59" s="139">
        <f t="shared" si="914"/>
        <v>49.089114941900725</v>
      </c>
      <c r="FB59" s="139">
        <f t="shared" si="914"/>
        <v>48.465129060521974</v>
      </c>
      <c r="FC59" s="139">
        <f t="shared" si="914"/>
        <v>48.245106045744535</v>
      </c>
      <c r="FD59" s="139">
        <f t="shared" si="914"/>
        <v>47.837797448573099</v>
      </c>
      <c r="FE59" s="139">
        <f t="shared" si="914"/>
        <v>47.599551875940051</v>
      </c>
      <c r="FF59" s="139">
        <f t="shared" si="914"/>
        <v>46.77085509529396</v>
      </c>
      <c r="FG59" s="139">
        <f t="shared" si="914"/>
        <v>46.94688404002315</v>
      </c>
      <c r="FH59" s="139">
        <f t="shared" si="914"/>
        <v>47.011216368192379</v>
      </c>
      <c r="FI59" s="139">
        <f t="shared" si="914"/>
        <v>46.919561289012407</v>
      </c>
      <c r="FJ59" s="139">
        <f t="shared" si="914"/>
        <v>47.054182865006105</v>
      </c>
      <c r="FK59" s="139">
        <f t="shared" si="914"/>
        <v>46.947589387499065</v>
      </c>
      <c r="FL59" s="139">
        <f t="shared" si="914"/>
        <v>46.456053977524256</v>
      </c>
      <c r="FM59" s="139">
        <f t="shared" si="914"/>
        <v>46.44432802933288</v>
      </c>
      <c r="FN59" s="139">
        <f t="shared" si="914"/>
        <v>46.322561017005732</v>
      </c>
      <c r="FO59" s="139">
        <f t="shared" si="914"/>
        <v>48.518121312588946</v>
      </c>
      <c r="FP59" s="139">
        <f t="shared" si="914"/>
        <v>50.581913184369185</v>
      </c>
      <c r="FQ59" s="139">
        <f t="shared" si="914"/>
        <v>49.531842959993845</v>
      </c>
      <c r="FR59" s="139">
        <f t="shared" si="914"/>
        <v>49.175331642533394</v>
      </c>
      <c r="FS59" s="139">
        <f t="shared" si="914"/>
        <v>49.761422363964428</v>
      </c>
      <c r="FT59" s="139">
        <f t="shared" si="914"/>
        <v>49.558486093910119</v>
      </c>
      <c r="FU59" s="139">
        <f t="shared" si="914"/>
        <v>49.200046258646871</v>
      </c>
      <c r="FV59" s="139">
        <f t="shared" si="914"/>
        <v>48.190413577790828</v>
      </c>
      <c r="FW59" s="139">
        <f t="shared" si="914"/>
        <v>47.8997601047964</v>
      </c>
      <c r="FX59" s="139">
        <f t="shared" si="914"/>
        <v>48.85687004843971</v>
      </c>
      <c r="FY59" s="139">
        <f t="shared" si="914"/>
        <v>47.330923136976466</v>
      </c>
      <c r="FZ59" s="139">
        <f t="shared" si="914"/>
        <v>45.699630851170909</v>
      </c>
      <c r="GA59" s="139">
        <f t="shared" si="914"/>
        <v>46.696874527001214</v>
      </c>
      <c r="GB59" s="139">
        <f t="shared" si="914"/>
        <v>47.449507075788489</v>
      </c>
      <c r="GC59" s="139">
        <f t="shared" si="914"/>
        <v>47.85609412895198</v>
      </c>
      <c r="GD59" s="139">
        <f t="shared" si="914"/>
        <v>48.634408265500618</v>
      </c>
      <c r="GE59" s="139">
        <f t="shared" si="914"/>
        <v>49.285984100452261</v>
      </c>
      <c r="GF59" s="139">
        <f t="shared" si="914"/>
        <v>49.963533696629852</v>
      </c>
      <c r="GG59" s="139">
        <f t="shared" si="914"/>
        <v>50.627012047501267</v>
      </c>
      <c r="GH59" s="139">
        <f t="shared" si="914"/>
        <v>51.022942012897573</v>
      </c>
      <c r="GI59" s="139">
        <f t="shared" si="914"/>
        <v>51.478390602318683</v>
      </c>
      <c r="GJ59" s="139">
        <f t="shared" si="914"/>
        <v>51.54214459819174</v>
      </c>
      <c r="GK59" s="139">
        <f t="shared" si="914"/>
        <v>51.954841110283901</v>
      </c>
      <c r="GL59" s="139">
        <f t="shared" si="914"/>
        <v>52.263987345796991</v>
      </c>
      <c r="GM59" s="139">
        <f t="shared" si="914"/>
        <v>52.440261799928692</v>
      </c>
      <c r="GN59" s="139">
        <f t="shared" si="914"/>
        <v>52.603023608351009</v>
      </c>
      <c r="GO59" s="139">
        <f t="shared" si="914"/>
        <v>53.09121585191734</v>
      </c>
      <c r="GP59" s="139">
        <f t="shared" si="914"/>
        <v>53.243387875676618</v>
      </c>
      <c r="GQ59" s="139">
        <f t="shared" si="914"/>
        <v>53.490016425765937</v>
      </c>
      <c r="GR59" s="139">
        <f t="shared" si="914"/>
        <v>53.72206364920266</v>
      </c>
      <c r="GS59" s="139">
        <f t="shared" si="914"/>
        <v>54.115838803314865</v>
      </c>
      <c r="GT59" s="139">
        <f t="shared" si="914"/>
        <v>54.536893878364289</v>
      </c>
      <c r="GU59" s="139">
        <f t="shared" si="914"/>
        <v>54.828036709631185</v>
      </c>
      <c r="GV59" s="139">
        <f t="shared" si="914"/>
        <v>55.467887194849872</v>
      </c>
      <c r="GW59" s="139">
        <f t="shared" si="914"/>
        <v>55.817804000265156</v>
      </c>
      <c r="GX59" s="139">
        <f t="shared" si="914"/>
        <v>58.380416921386733</v>
      </c>
      <c r="GY59" s="139">
        <f t="shared" si="914"/>
        <v>55.826002154899633</v>
      </c>
      <c r="GZ59" s="139">
        <f t="shared" si="914"/>
        <v>54.068938275962864</v>
      </c>
      <c r="HA59" s="139">
        <f t="shared" si="914"/>
        <v>55.631387407353415</v>
      </c>
      <c r="HB59" s="139">
        <f t="shared" si="914"/>
        <v>55.229547478228902</v>
      </c>
      <c r="HC59" s="139">
        <f t="shared" ref="HC59:JI62" si="915">SUM(GR52:HC52)/10^3</f>
        <v>54.783587896148795</v>
      </c>
      <c r="HD59" s="139">
        <f t="shared" si="915"/>
        <v>55.049803829628317</v>
      </c>
      <c r="HE59" s="139">
        <f t="shared" si="915"/>
        <v>54.860566404663679</v>
      </c>
      <c r="HF59" s="139">
        <f t="shared" si="915"/>
        <v>55.863029888501345</v>
      </c>
      <c r="HG59" s="139">
        <f t="shared" si="915"/>
        <v>55.975488626586078</v>
      </c>
      <c r="HH59" s="139">
        <f t="shared" si="915"/>
        <v>55.402598752021909</v>
      </c>
      <c r="HI59" s="139">
        <f t="shared" si="915"/>
        <v>56.966866213122522</v>
      </c>
      <c r="HJ59" s="139">
        <f t="shared" si="915"/>
        <v>56.762218896019256</v>
      </c>
      <c r="HK59" s="139">
        <f t="shared" si="915"/>
        <v>56.662575581748797</v>
      </c>
      <c r="HL59" s="139">
        <f t="shared" si="915"/>
        <v>56.329911930819591</v>
      </c>
      <c r="HM59" s="139">
        <f t="shared" si="915"/>
        <v>56.213365728904677</v>
      </c>
      <c r="HN59" s="139">
        <f t="shared" si="915"/>
        <v>56.208265641469005</v>
      </c>
      <c r="HO59" s="139">
        <f t="shared" si="915"/>
        <v>55.49555934649625</v>
      </c>
      <c r="HP59" s="139">
        <f t="shared" si="915"/>
        <v>55.444458827511454</v>
      </c>
      <c r="HQ59" s="139">
        <f t="shared" si="915"/>
        <v>56.223445822864797</v>
      </c>
      <c r="HR59" s="139">
        <f t="shared" si="915"/>
        <v>56.595975358319485</v>
      </c>
      <c r="HS59" s="139">
        <f t="shared" si="915"/>
        <v>57.255174634889777</v>
      </c>
      <c r="HT59" s="139">
        <f t="shared" si="915"/>
        <v>57.836440246962184</v>
      </c>
      <c r="HU59" s="139">
        <f t="shared" si="915"/>
        <v>58.436250305638396</v>
      </c>
      <c r="HV59" s="139">
        <f t="shared" si="915"/>
        <v>59.317315476605884</v>
      </c>
      <c r="HW59" s="139">
        <f t="shared" si="915"/>
        <v>59.69513397314541</v>
      </c>
      <c r="HX59" s="139">
        <f t="shared" si="915"/>
        <v>60.407046273036876</v>
      </c>
      <c r="HY59" s="139">
        <f t="shared" si="915"/>
        <v>62.832359313452521</v>
      </c>
      <c r="HZ59" s="139">
        <f t="shared" si="915"/>
        <v>64.305679929365951</v>
      </c>
      <c r="IA59" s="139">
        <f t="shared" si="915"/>
        <v>65.960903385010397</v>
      </c>
      <c r="IB59" s="139">
        <f t="shared" si="915"/>
        <v>67.039468057031613</v>
      </c>
      <c r="IC59" s="139">
        <f t="shared" si="915"/>
        <v>67.469744468592168</v>
      </c>
      <c r="ID59" s="139">
        <f t="shared" si="915"/>
        <v>67.813968781223991</v>
      </c>
      <c r="IE59" s="139">
        <f t="shared" si="915"/>
        <v>68.004444750892176</v>
      </c>
      <c r="IF59" s="139">
        <f t="shared" si="915"/>
        <v>67.795699408731906</v>
      </c>
      <c r="IG59" s="139">
        <f t="shared" si="915"/>
        <v>67.686790743619568</v>
      </c>
      <c r="IH59" s="139">
        <f t="shared" si="915"/>
        <v>67.203186320093693</v>
      </c>
      <c r="II59" s="139">
        <f t="shared" si="915"/>
        <v>67.176957113672373</v>
      </c>
      <c r="IJ59" s="139">
        <f t="shared" si="915"/>
        <v>66.800813531149075</v>
      </c>
      <c r="IK59" s="139">
        <f t="shared" si="915"/>
        <v>66.175958375876533</v>
      </c>
      <c r="IL59" s="139">
        <f t="shared" si="915"/>
        <v>64.748131340783544</v>
      </c>
      <c r="IM59" s="139">
        <f t="shared" si="915"/>
        <v>63.479645279957346</v>
      </c>
      <c r="IN59" s="139">
        <f t="shared" si="915"/>
        <v>62.074747301116766</v>
      </c>
      <c r="IO59" s="139">
        <f t="shared" si="915"/>
        <v>60.438659652990474</v>
      </c>
      <c r="IP59" s="139">
        <f t="shared" si="915"/>
        <v>59.615485302684149</v>
      </c>
      <c r="IQ59" s="139">
        <f t="shared" si="915"/>
        <v>58.430386384164535</v>
      </c>
      <c r="IR59" s="139">
        <f t="shared" si="915"/>
        <v>57.164170313476333</v>
      </c>
      <c r="IS59" s="139">
        <f t="shared" si="915"/>
        <v>56.06638162059371</v>
      </c>
      <c r="IT59" s="139">
        <f t="shared" si="915"/>
        <v>55.078141801001848</v>
      </c>
      <c r="IU59" s="139">
        <f t="shared" si="915"/>
        <v>55.379928132709225</v>
      </c>
      <c r="IV59" s="139">
        <f t="shared" si="915"/>
        <v>56.059236075611189</v>
      </c>
      <c r="IW59" s="139">
        <f t="shared" si="915"/>
        <v>55.02324484576053</v>
      </c>
      <c r="IX59" s="139">
        <f t="shared" si="915"/>
        <v>54.39333415735689</v>
      </c>
      <c r="IY59" s="139">
        <f t="shared" si="915"/>
        <v>54.502255406898293</v>
      </c>
      <c r="IZ59" s="139">
        <f t="shared" si="915"/>
        <v>55.664445272579506</v>
      </c>
      <c r="JA59" s="139">
        <f t="shared" si="915"/>
        <v>56.682633581557688</v>
      </c>
      <c r="JB59" s="139">
        <f t="shared" si="915"/>
        <v>57.362115601125637</v>
      </c>
      <c r="JC59" s="139">
        <f t="shared" si="915"/>
        <v>58.654983985870885</v>
      </c>
      <c r="JD59" s="139">
        <f t="shared" si="915"/>
        <v>59.623913519839881</v>
      </c>
      <c r="JE59" s="139">
        <f t="shared" si="915"/>
        <v>60.479992896231352</v>
      </c>
      <c r="JF59" s="139">
        <f t="shared" si="915"/>
        <v>61.099235181407103</v>
      </c>
      <c r="JG59" s="139">
        <f t="shared" si="915"/>
        <v>60.733287011377932</v>
      </c>
      <c r="JH59" s="139">
        <f t="shared" si="915"/>
        <v>61.633547786677447</v>
      </c>
      <c r="JI59" s="139">
        <f t="shared" si="915"/>
        <v>61.515452063113109</v>
      </c>
      <c r="JJ59" s="139">
        <f t="shared" ref="JJ59:JJ62" si="916">SUM(IY52:JJ52)/10^3</f>
        <v>63.41558973441429</v>
      </c>
      <c r="JK59" s="139">
        <f t="shared" ref="JK59:JM62" si="917">SUM(IZ52:JK52)/10^3</f>
        <v>64.714129378813922</v>
      </c>
      <c r="JL59" s="139">
        <f t="shared" si="917"/>
        <v>64.318877426622151</v>
      </c>
      <c r="JM59" s="139">
        <f t="shared" si="917"/>
        <v>63.13178633383243</v>
      </c>
      <c r="JN59" s="139">
        <f t="shared" ref="JN59:JN62" si="918">SUM(JC52:JN52)/10^3</f>
        <v>63.865792775792009</v>
      </c>
      <c r="JO59" s="139">
        <f t="shared" ref="JO59:JT62" si="919">SUM(JD52:JO52)/10^3</f>
        <v>64.45116480601979</v>
      </c>
      <c r="JP59" s="139">
        <f t="shared" si="919"/>
        <v>68.119346983063991</v>
      </c>
      <c r="JQ59" s="139">
        <f t="shared" si="919"/>
        <v>69.743466716314231</v>
      </c>
      <c r="JR59" s="139">
        <f t="shared" si="919"/>
        <v>71.286930776182814</v>
      </c>
      <c r="JS59" s="139">
        <f t="shared" si="919"/>
        <v>72.185094116967591</v>
      </c>
      <c r="JT59" s="139">
        <f t="shared" si="919"/>
        <v>72.577626174625294</v>
      </c>
      <c r="JU59" s="139">
        <f t="shared" ref="JU59:JU62" si="920">SUM(JJ52:JU52)/10^3</f>
        <v>69.114210320064473</v>
      </c>
      <c r="JV59" s="139">
        <f t="shared" ref="JV59:JV62" si="921">SUM(JK52:JV52)/10^3</f>
        <v>68.140174370615213</v>
      </c>
      <c r="JW59" s="139">
        <f t="shared" ref="JW59:JW62" si="922">SUM(JL52:JW52)/10^3</f>
        <v>68.271782246234309</v>
      </c>
      <c r="JX59" s="139">
        <f t="shared" ref="JX59:JX62" si="923">SUM(JM52:JX52)/10^3</f>
        <v>68.351039147379382</v>
      </c>
      <c r="JY59" s="139">
        <f t="shared" ref="JY59:JY62" si="924">SUM(JN52:JY52)/10^3</f>
        <v>69.760331071189256</v>
      </c>
      <c r="JZ59" s="139">
        <f t="shared" ref="JZ59:JZ62" si="925">SUM(JO52:JZ52)/10^3</f>
        <v>69.02408665214837</v>
      </c>
      <c r="KA59" s="139">
        <f t="shared" ref="KA59:KA62" si="926">SUM(JP52:KA52)/10^3</f>
        <v>68.388431525747052</v>
      </c>
      <c r="KB59" s="139">
        <f t="shared" ref="KB59:KB62" si="927">SUM(JQ52:KB52)/10^3</f>
        <v>67.199763459764313</v>
      </c>
      <c r="KC59" s="139">
        <f t="shared" ref="KC59:KC62" si="928">SUM(JR52:KC52)/10^3</f>
        <v>65.87313946375734</v>
      </c>
      <c r="KD59" s="139">
        <f t="shared" ref="KD59:KE62" si="929">SUM(JS52:KD52)/10^3</f>
        <v>64.694794231713914</v>
      </c>
      <c r="KE59" s="139">
        <f t="shared" si="929"/>
        <v>64.213824348215169</v>
      </c>
      <c r="KF59" s="139">
        <f t="shared" ref="KF59:KF62" si="930">SUM(JU52:KF52)/10^3</f>
        <v>62.849519278835409</v>
      </c>
      <c r="KG59" s="139">
        <f t="shared" ref="KG59:KG62" si="931">SUM(JV52:KG52)/10^3</f>
        <v>63.366246829391464</v>
      </c>
      <c r="KH59" s="139">
        <f t="shared" ref="KH59:KH62" si="932">SUM(JW52:KH52)/10^3</f>
        <v>60.095201375888749</v>
      </c>
      <c r="KI59" s="139">
        <f t="shared" ref="KI59:KI62" si="933">SUM(JX52:KI52)/10^3</f>
        <v>57.403198768032446</v>
      </c>
      <c r="KJ59" s="139">
        <f t="shared" ref="KJ59:KJ62" si="934">SUM(JY52:KJ52)/10^3</f>
        <v>55.828777990078606</v>
      </c>
      <c r="KK59" s="139">
        <f t="shared" ref="KK59:KK62" si="935">SUM(JZ52:KK52)/10^3</f>
        <v>54.560981356550897</v>
      </c>
      <c r="KL59" s="139">
        <f t="shared" ref="KL59:KL62" si="936">SUM(KA52:KL52)/10^3</f>
        <v>53.479008563003333</v>
      </c>
      <c r="KM59" s="139">
        <f t="shared" ref="KM59:KM62" si="937">SUM(KB52:KM52)/10^3</f>
        <v>51.336379662008866</v>
      </c>
      <c r="KN59" s="139">
        <f t="shared" ref="KN59:KN62" si="938">SUM(KC52:KN52)/10^3</f>
        <v>47.945127381486728</v>
      </c>
      <c r="KO59" s="139">
        <f t="shared" ref="KO59:KO62" si="939">SUM(KD52:KO52)/10^3</f>
        <v>46.641765243208326</v>
      </c>
      <c r="KP59" s="139">
        <f t="shared" ref="KP59:KP62" si="940">SUM(KE52:KP52)/10^3</f>
        <v>45.25241231721904</v>
      </c>
      <c r="KQ59" s="139">
        <f t="shared" ref="KQ59:KQ62" si="941">SUM(KF52:KQ52)/10^3</f>
        <v>44.185908592677649</v>
      </c>
      <c r="KR59" s="139">
        <f t="shared" ref="KR59:KR62" si="942">SUM(KG52:KR52)/10^3</f>
        <v>43.158125094107973</v>
      </c>
      <c r="KS59" s="139">
        <f t="shared" ref="KS59:KS62" si="943">SUM(KH52:KS52)/10^3</f>
        <v>43.299083716523455</v>
      </c>
      <c r="KT59" s="139">
        <f t="shared" ref="KT59:KT62" si="944">SUM(KI52:KT52)/10^3</f>
        <v>44.75381490111549</v>
      </c>
      <c r="KU59" s="139">
        <f t="shared" ref="KU59:KU62" si="945">SUM(KJ52:KU52)/10^3</f>
        <v>45.288795228728681</v>
      </c>
      <c r="KV59" s="139">
        <f t="shared" ref="KV59:KV62" si="946">SUM(KK52:KV52)/10^3</f>
        <v>45.169507701293114</v>
      </c>
    </row>
    <row r="60" spans="2:308" x14ac:dyDescent="0.25">
      <c r="B60" s="104" t="s">
        <v>1238</v>
      </c>
      <c r="BR60" s="135"/>
      <c r="BS60" s="135"/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  <c r="CK60" s="135"/>
      <c r="CL60" s="135"/>
      <c r="CM60" s="135"/>
      <c r="CN60" s="135"/>
      <c r="CO60" s="135"/>
      <c r="CP60" s="135"/>
      <c r="CQ60" s="135"/>
      <c r="CR60" s="135"/>
      <c r="CS60" s="135"/>
      <c r="CT60" s="135"/>
      <c r="CU60" s="135"/>
      <c r="CV60" s="135"/>
      <c r="CW60" s="135"/>
      <c r="CX60" s="135"/>
      <c r="CY60" s="135"/>
      <c r="CZ60" s="135"/>
      <c r="DA60" s="135"/>
      <c r="DB60" s="135"/>
      <c r="DC60" s="135"/>
      <c r="DD60" s="135"/>
      <c r="DE60" s="135"/>
      <c r="DF60" s="135"/>
      <c r="DG60" s="135"/>
      <c r="DH60" s="135"/>
      <c r="DI60" s="135"/>
      <c r="DJ60" s="135"/>
      <c r="DK60" s="135"/>
      <c r="DL60" s="135"/>
      <c r="DM60" s="135"/>
      <c r="DN60" s="135"/>
      <c r="DO60" s="135"/>
      <c r="DP60" s="135"/>
      <c r="DQ60" s="135"/>
      <c r="DR60" s="135"/>
      <c r="DS60" s="135"/>
      <c r="DT60" s="135"/>
      <c r="DU60" s="135"/>
      <c r="DV60" s="135"/>
      <c r="DW60" s="135"/>
      <c r="DX60" s="135"/>
      <c r="DY60" s="135"/>
      <c r="DZ60" s="135"/>
      <c r="EA60" s="135"/>
      <c r="EB60" s="135"/>
      <c r="EC60" s="135"/>
      <c r="ED60" s="135"/>
      <c r="EE60" s="135"/>
      <c r="EF60" s="135"/>
      <c r="EG60" s="135"/>
      <c r="EH60" s="135"/>
      <c r="EI60" s="135"/>
      <c r="EJ60" s="135"/>
      <c r="EK60" s="135"/>
      <c r="EL60" s="135"/>
      <c r="EM60" s="135"/>
      <c r="EN60" s="135"/>
      <c r="EO60" s="135"/>
      <c r="EP60" s="139">
        <f>SUM(EE53:EP53)/10^3</f>
        <v>20.533094520139006</v>
      </c>
      <c r="EQ60" s="139">
        <f t="shared" ref="EQ60:HB62" si="947">SUM(EF53:EQ53)/10^3</f>
        <v>24.534997047627236</v>
      </c>
      <c r="ER60" s="139">
        <f t="shared" si="947"/>
        <v>24.134247650188577</v>
      </c>
      <c r="ES60" s="139">
        <f t="shared" si="947"/>
        <v>23.590683739719772</v>
      </c>
      <c r="ET60" s="139">
        <f t="shared" si="947"/>
        <v>25.139291825142568</v>
      </c>
      <c r="EU60" s="139">
        <f t="shared" si="947"/>
        <v>24.32301915316317</v>
      </c>
      <c r="EV60" s="139">
        <f t="shared" si="947"/>
        <v>22.783722157148851</v>
      </c>
      <c r="EW60" s="139">
        <f t="shared" si="947"/>
        <v>22.119130218837924</v>
      </c>
      <c r="EX60" s="139">
        <f t="shared" si="947"/>
        <v>21.789251232158627</v>
      </c>
      <c r="EY60" s="139">
        <f t="shared" si="947"/>
        <v>18.945744439628918</v>
      </c>
      <c r="EZ60" s="139">
        <f t="shared" si="947"/>
        <v>18.655757482812174</v>
      </c>
      <c r="FA60" s="139">
        <f t="shared" si="947"/>
        <v>18.906728921593402</v>
      </c>
      <c r="FB60" s="139">
        <f t="shared" si="947"/>
        <v>19.123403790240069</v>
      </c>
      <c r="FC60" s="139">
        <f t="shared" si="947"/>
        <v>15.121501262751842</v>
      </c>
      <c r="FD60" s="139">
        <f t="shared" si="947"/>
        <v>15.293739468582123</v>
      </c>
      <c r="FE60" s="139">
        <f t="shared" si="947"/>
        <v>14.969682635765366</v>
      </c>
      <c r="FF60" s="139">
        <f t="shared" si="947"/>
        <v>13.999748679589899</v>
      </c>
      <c r="FG60" s="139">
        <f t="shared" si="947"/>
        <v>13.999748679589899</v>
      </c>
      <c r="FH60" s="139">
        <f t="shared" si="947"/>
        <v>16.86669614166345</v>
      </c>
      <c r="FI60" s="139">
        <f t="shared" si="947"/>
        <v>13.508414098923575</v>
      </c>
      <c r="FJ60" s="139">
        <f t="shared" si="947"/>
        <v>15.58527392167483</v>
      </c>
      <c r="FK60" s="139">
        <f t="shared" si="947"/>
        <v>16.096792662856533</v>
      </c>
      <c r="FL60" s="139">
        <f t="shared" si="947"/>
        <v>13.956543976493442</v>
      </c>
      <c r="FM60" s="139">
        <f t="shared" si="947"/>
        <v>10.978592708719242</v>
      </c>
      <c r="FN60" s="139">
        <f t="shared" si="947"/>
        <v>13.368889313731081</v>
      </c>
      <c r="FO60" s="139">
        <f t="shared" si="947"/>
        <v>14.999128964145974</v>
      </c>
      <c r="FP60" s="139">
        <f t="shared" si="947"/>
        <v>14.826890758315692</v>
      </c>
      <c r="FQ60" s="139">
        <f t="shared" si="947"/>
        <v>14.826890758315692</v>
      </c>
      <c r="FR60" s="139">
        <f t="shared" si="947"/>
        <v>14.248216629068361</v>
      </c>
      <c r="FS60" s="139">
        <f t="shared" si="947"/>
        <v>14.808136546579016</v>
      </c>
      <c r="FT60" s="139">
        <f t="shared" si="947"/>
        <v>12.759479141354683</v>
      </c>
      <c r="FU60" s="139">
        <f t="shared" si="947"/>
        <v>14.347552933465328</v>
      </c>
      <c r="FV60" s="139">
        <f t="shared" si="947"/>
        <v>12.270693110714074</v>
      </c>
      <c r="FW60" s="139">
        <f t="shared" si="947"/>
        <v>13.230504020384174</v>
      </c>
      <c r="FX60" s="139">
        <f t="shared" si="947"/>
        <v>13.230504020384174</v>
      </c>
      <c r="FY60" s="139">
        <f t="shared" si="947"/>
        <v>15.585741888797896</v>
      </c>
      <c r="FZ60" s="139">
        <f t="shared" si="947"/>
        <v>16.463246765059317</v>
      </c>
      <c r="GA60" s="139">
        <f t="shared" si="947"/>
        <v>15.909830400183331</v>
      </c>
      <c r="GB60" s="139">
        <f t="shared" si="947"/>
        <v>15.909830400183331</v>
      </c>
      <c r="GC60" s="139">
        <f t="shared" si="947"/>
        <v>17.078172424865958</v>
      </c>
      <c r="GD60" s="139">
        <f t="shared" si="947"/>
        <v>17.078172424865958</v>
      </c>
      <c r="GE60" s="139">
        <f t="shared" si="947"/>
        <v>19.123546643645511</v>
      </c>
      <c r="GF60" s="139">
        <f t="shared" si="947"/>
        <v>18.021869742412164</v>
      </c>
      <c r="GG60" s="139">
        <f t="shared" si="947"/>
        <v>17.63682259184187</v>
      </c>
      <c r="GH60" s="139">
        <f t="shared" si="947"/>
        <v>17.63682259184187</v>
      </c>
      <c r="GI60" s="139">
        <f t="shared" si="947"/>
        <v>18.736354377408478</v>
      </c>
      <c r="GJ60" s="139">
        <f t="shared" si="947"/>
        <v>18.736354377408478</v>
      </c>
      <c r="GK60" s="139">
        <f t="shared" si="947"/>
        <v>27.440151289666478</v>
      </c>
      <c r="GL60" s="139">
        <f t="shared" si="947"/>
        <v>23.955932910467389</v>
      </c>
      <c r="GM60" s="139">
        <f t="shared" si="947"/>
        <v>23.974701564432998</v>
      </c>
      <c r="GN60" s="139">
        <f t="shared" si="947"/>
        <v>23.974701564432998</v>
      </c>
      <c r="GO60" s="139">
        <f t="shared" si="947"/>
        <v>22.806359539750371</v>
      </c>
      <c r="GP60" s="139">
        <f t="shared" si="947"/>
        <v>22.806359539750371</v>
      </c>
      <c r="GQ60" s="139">
        <f t="shared" si="947"/>
        <v>20.20106540346017</v>
      </c>
      <c r="GR60" s="139">
        <f t="shared" si="947"/>
        <v>20.876613462859837</v>
      </c>
      <c r="GS60" s="139">
        <f t="shared" si="947"/>
        <v>24.671011952050844</v>
      </c>
      <c r="GT60" s="139">
        <f t="shared" si="947"/>
        <v>26.426585601580584</v>
      </c>
      <c r="GU60" s="139">
        <f t="shared" si="947"/>
        <v>25.742621795702721</v>
      </c>
      <c r="GV60" s="139">
        <f t="shared" si="947"/>
        <v>27.861997163112239</v>
      </c>
      <c r="GW60" s="139">
        <f t="shared" si="947"/>
        <v>30.140515952875852</v>
      </c>
      <c r="GX60" s="139">
        <f t="shared" si="947"/>
        <v>33.487627247046362</v>
      </c>
      <c r="GY60" s="139">
        <f t="shared" si="947"/>
        <v>34.018725436764399</v>
      </c>
      <c r="GZ60" s="139">
        <f t="shared" si="947"/>
        <v>34.018725436764399</v>
      </c>
      <c r="HA60" s="139">
        <f t="shared" si="947"/>
        <v>34.018725436764399</v>
      </c>
      <c r="HB60" s="139">
        <f t="shared" si="947"/>
        <v>34.018725436764399</v>
      </c>
      <c r="HC60" s="139">
        <f t="shared" si="915"/>
        <v>34.018725436764399</v>
      </c>
      <c r="HD60" s="139">
        <f t="shared" si="915"/>
        <v>35.39355805517971</v>
      </c>
      <c r="HE60" s="139">
        <f t="shared" si="915"/>
        <v>34.706180969857506</v>
      </c>
      <c r="HF60" s="139">
        <f t="shared" si="915"/>
        <v>34.723697671047276</v>
      </c>
      <c r="HG60" s="139">
        <f t="shared" si="915"/>
        <v>34.149408187576419</v>
      </c>
      <c r="HH60" s="139">
        <f t="shared" si="915"/>
        <v>32.030032820166909</v>
      </c>
      <c r="HI60" s="139">
        <f t="shared" si="915"/>
        <v>34.918638713898481</v>
      </c>
      <c r="HJ60" s="139">
        <f t="shared" si="915"/>
        <v>37.132343381083381</v>
      </c>
      <c r="HK60" s="139">
        <f t="shared" si="915"/>
        <v>42.174799199729065</v>
      </c>
      <c r="HL60" s="139">
        <f t="shared" si="915"/>
        <v>42.174799199729065</v>
      </c>
      <c r="HM60" s="139">
        <f t="shared" si="915"/>
        <v>43.05670915234149</v>
      </c>
      <c r="HN60" s="139">
        <f t="shared" si="915"/>
        <v>43.05670915234149</v>
      </c>
      <c r="HO60" s="139">
        <f t="shared" si="915"/>
        <v>46.274406621467115</v>
      </c>
      <c r="HP60" s="139">
        <f t="shared" si="915"/>
        <v>47.839012411601487</v>
      </c>
      <c r="HQ60" s="139">
        <f t="shared" si="915"/>
        <v>46.811088294036736</v>
      </c>
      <c r="HR60" s="139">
        <f t="shared" si="915"/>
        <v>45.203674262452864</v>
      </c>
      <c r="HS60" s="139">
        <f t="shared" si="915"/>
        <v>43.891066115383168</v>
      </c>
      <c r="HT60" s="139">
        <f t="shared" si="915"/>
        <v>45.061017938820605</v>
      </c>
      <c r="HU60" s="139">
        <f t="shared" si="915"/>
        <v>42.888326891735261</v>
      </c>
      <c r="HV60" s="139">
        <f t="shared" si="915"/>
        <v>40.249468906671588</v>
      </c>
      <c r="HW60" s="139">
        <f t="shared" si="915"/>
        <v>38.00239258424331</v>
      </c>
      <c r="HX60" s="139">
        <f t="shared" si="915"/>
        <v>43.130576649606496</v>
      </c>
      <c r="HY60" s="139">
        <f t="shared" si="915"/>
        <v>42.593999805211979</v>
      </c>
      <c r="HZ60" s="139">
        <f t="shared" si="915"/>
        <v>44.079744024646885</v>
      </c>
      <c r="IA60" s="139">
        <f t="shared" si="915"/>
        <v>44.60213171791753</v>
      </c>
      <c r="IB60" s="139">
        <f t="shared" si="915"/>
        <v>48.309500555654864</v>
      </c>
      <c r="IC60" s="139">
        <f t="shared" si="915"/>
        <v>45.89676781566088</v>
      </c>
      <c r="ID60" s="139">
        <f t="shared" si="915"/>
        <v>45.731091496525231</v>
      </c>
      <c r="IE60" s="139">
        <f t="shared" si="915"/>
        <v>47.473199840047208</v>
      </c>
      <c r="IF60" s="139">
        <f t="shared" si="915"/>
        <v>51.526704101015206</v>
      </c>
      <c r="IG60" s="139">
        <f t="shared" si="915"/>
        <v>47.626664086827205</v>
      </c>
      <c r="IH60" s="139">
        <f t="shared" si="915"/>
        <v>45.385878612191341</v>
      </c>
      <c r="II60" s="139">
        <f t="shared" si="915"/>
        <v>42.384125966486721</v>
      </c>
      <c r="IJ60" s="139">
        <f t="shared" si="915"/>
        <v>39.126885570309689</v>
      </c>
      <c r="IK60" s="139">
        <f t="shared" si="915"/>
        <v>39.903131537723084</v>
      </c>
      <c r="IL60" s="139">
        <f t="shared" si="915"/>
        <v>38.417387318288178</v>
      </c>
      <c r="IM60" s="139">
        <f t="shared" si="915"/>
        <v>38.666230444639126</v>
      </c>
      <c r="IN60" s="139">
        <f t="shared" si="915"/>
        <v>33.745964246630315</v>
      </c>
      <c r="IO60" s="139">
        <f t="shared" si="915"/>
        <v>35.579342979743771</v>
      </c>
      <c r="IP60" s="139">
        <f t="shared" si="915"/>
        <v>38.113947562123734</v>
      </c>
      <c r="IQ60" s="139">
        <f t="shared" si="915"/>
        <v>41.010704513201404</v>
      </c>
      <c r="IR60" s="139">
        <f t="shared" si="915"/>
        <v>41.723299029349846</v>
      </c>
      <c r="IS60" s="139">
        <f t="shared" si="915"/>
        <v>44.373037570518584</v>
      </c>
      <c r="IT60" s="139">
        <f t="shared" si="915"/>
        <v>48.469867407111103</v>
      </c>
      <c r="IU60" s="139">
        <f t="shared" si="915"/>
        <v>54.187126496974329</v>
      </c>
      <c r="IV60" s="139">
        <f t="shared" si="915"/>
        <v>56.583978265077867</v>
      </c>
      <c r="IW60" s="139">
        <f t="shared" si="915"/>
        <v>58.123905158158536</v>
      </c>
      <c r="IX60" s="139">
        <f t="shared" si="915"/>
        <v>64.344674566796002</v>
      </c>
      <c r="IY60" s="139">
        <f t="shared" si="915"/>
        <v>70.478114963321275</v>
      </c>
      <c r="IZ60" s="139">
        <f t="shared" si="915"/>
        <v>78.727061606440344</v>
      </c>
      <c r="JA60" s="139">
        <f t="shared" si="915"/>
        <v>96.02902886709731</v>
      </c>
      <c r="JB60" s="139">
        <f t="shared" si="915"/>
        <v>97.627395859185143</v>
      </c>
      <c r="JC60" s="139">
        <f>SUM(IR53:JC53)/10^3</f>
        <v>108.75635216761037</v>
      </c>
      <c r="JD60" s="139">
        <f>SUM(IS53:JD53)/10^3</f>
        <v>120.57556540550334</v>
      </c>
      <c r="JE60" s="139">
        <f>SUM(IT53:JE53)/10^3</f>
        <v>158.49579447237923</v>
      </c>
      <c r="JF60" s="139">
        <f>SUM(IU53:JF53)/10^3</f>
        <v>182.72449332982828</v>
      </c>
      <c r="JG60" s="139">
        <f t="shared" si="915"/>
        <v>196.99093738228095</v>
      </c>
      <c r="JH60" s="139">
        <f t="shared" si="915"/>
        <v>217.07939645246489</v>
      </c>
      <c r="JI60" s="139">
        <f t="shared" si="915"/>
        <v>242.1626944616512</v>
      </c>
      <c r="JJ60" s="139">
        <f t="shared" si="916"/>
        <v>265.70275875494042</v>
      </c>
      <c r="JK60" s="139">
        <f t="shared" si="917"/>
        <v>280.30716737543764</v>
      </c>
      <c r="JL60" s="139">
        <f t="shared" si="917"/>
        <v>281.62617099696303</v>
      </c>
      <c r="JM60" s="139">
        <f t="shared" si="917"/>
        <v>286.16414752165673</v>
      </c>
      <c r="JN60" s="139">
        <f t="shared" si="918"/>
        <v>304.75734800436993</v>
      </c>
      <c r="JO60" s="139">
        <f t="shared" si="919"/>
        <v>313.62963484556218</v>
      </c>
      <c r="JP60" s="139">
        <f t="shared" si="919"/>
        <v>310.87400948889882</v>
      </c>
      <c r="JQ60" s="139">
        <f t="shared" si="919"/>
        <v>270.95739156000434</v>
      </c>
      <c r="JR60" s="139">
        <f t="shared" si="919"/>
        <v>256.81932940901038</v>
      </c>
      <c r="JS60" s="139">
        <f t="shared" si="919"/>
        <v>251.05695884747405</v>
      </c>
      <c r="JT60" s="139">
        <f t="shared" si="919"/>
        <v>238.64511423603986</v>
      </c>
      <c r="JU60" s="139">
        <f t="shared" si="920"/>
        <v>220.71890337067842</v>
      </c>
      <c r="JV60" s="139">
        <f t="shared" si="921"/>
        <v>199.07833214210683</v>
      </c>
      <c r="JW60" s="139">
        <f>SUM(JL53:JW53)/10^3</f>
        <v>178.88399152913883</v>
      </c>
      <c r="JX60" s="139">
        <f t="shared" si="923"/>
        <v>171.73270910579689</v>
      </c>
      <c r="JY60" s="139">
        <f t="shared" si="924"/>
        <v>153.95034563348483</v>
      </c>
      <c r="JZ60" s="139">
        <f t="shared" si="925"/>
        <v>135.93900065266976</v>
      </c>
      <c r="KA60" s="139">
        <f t="shared" si="926"/>
        <v>114.04478073022466</v>
      </c>
      <c r="KB60" s="139">
        <f t="shared" si="927"/>
        <v>105.83344883628602</v>
      </c>
      <c r="KC60" s="139">
        <f t="shared" si="928"/>
        <v>100.8913430594413</v>
      </c>
      <c r="KD60" s="139">
        <f t="shared" si="929"/>
        <v>89.147990340495369</v>
      </c>
      <c r="KE60" s="139">
        <f t="shared" si="929"/>
        <v>76.397286363564248</v>
      </c>
      <c r="KF60" s="139">
        <f t="shared" si="930"/>
        <v>67.208738220310494</v>
      </c>
      <c r="KG60" s="139">
        <f t="shared" si="931"/>
        <v>60.04086527874923</v>
      </c>
      <c r="KH60" s="139">
        <f t="shared" si="932"/>
        <v>52.464854832444352</v>
      </c>
      <c r="KI60" s="139">
        <f t="shared" si="933"/>
        <v>54.204616864906178</v>
      </c>
      <c r="KJ60" s="139">
        <f t="shared" si="934"/>
        <v>51.768642341017191</v>
      </c>
      <c r="KK60" s="139">
        <f t="shared" si="935"/>
        <v>48.105678372153299</v>
      </c>
      <c r="KL60" s="139">
        <f t="shared" si="936"/>
        <v>44.295926457777298</v>
      </c>
      <c r="KM60" s="139">
        <f t="shared" si="937"/>
        <v>43.999270546445686</v>
      </c>
      <c r="KN60" s="139">
        <f t="shared" si="938"/>
        <v>38.679860671952426</v>
      </c>
      <c r="KO60" s="139">
        <f t="shared" si="939"/>
        <v>36.311750225539804</v>
      </c>
      <c r="KP60" s="139">
        <f t="shared" si="940"/>
        <v>33.787284345580801</v>
      </c>
      <c r="KQ60" s="139">
        <f t="shared" si="941"/>
        <v>31.48027254496299</v>
      </c>
      <c r="KR60" s="139">
        <f t="shared" si="942"/>
        <v>29.636554921062377</v>
      </c>
      <c r="KS60" s="139">
        <f t="shared" si="943"/>
        <v>28.043175315270851</v>
      </c>
      <c r="KT60" s="139">
        <f t="shared" si="944"/>
        <v>28.820759792300276</v>
      </c>
      <c r="KU60" s="139">
        <f t="shared" si="945"/>
        <v>24.051127507480317</v>
      </c>
      <c r="KV60" s="139">
        <f t="shared" si="946"/>
        <v>22.631252636167702</v>
      </c>
    </row>
    <row r="61" spans="2:308" x14ac:dyDescent="0.25">
      <c r="B61" s="148" t="s">
        <v>1283</v>
      </c>
      <c r="BR61" s="135"/>
      <c r="BS61" s="135"/>
      <c r="BT61" s="135"/>
      <c r="BU61" s="135"/>
      <c r="BV61" s="135"/>
      <c r="BW61" s="135"/>
      <c r="BX61" s="135"/>
      <c r="BY61" s="135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  <c r="CK61" s="135"/>
      <c r="CL61" s="135"/>
      <c r="CM61" s="135"/>
      <c r="CN61" s="135"/>
      <c r="CO61" s="135"/>
      <c r="CP61" s="135"/>
      <c r="CQ61" s="135"/>
      <c r="CR61" s="135"/>
      <c r="CS61" s="135"/>
      <c r="CT61" s="135"/>
      <c r="CU61" s="135"/>
      <c r="CV61" s="135"/>
      <c r="CW61" s="135"/>
      <c r="CX61" s="135"/>
      <c r="CY61" s="135"/>
      <c r="CZ61" s="135"/>
      <c r="DA61" s="135"/>
      <c r="DB61" s="135"/>
      <c r="DC61" s="135"/>
      <c r="DD61" s="135"/>
      <c r="DE61" s="135"/>
      <c r="DF61" s="135"/>
      <c r="DG61" s="135"/>
      <c r="DH61" s="135"/>
      <c r="DI61" s="135"/>
      <c r="DJ61" s="135"/>
      <c r="DK61" s="135"/>
      <c r="DL61" s="135"/>
      <c r="DM61" s="135"/>
      <c r="DN61" s="135"/>
      <c r="DO61" s="135"/>
      <c r="DP61" s="135"/>
      <c r="DQ61" s="135"/>
      <c r="DR61" s="135"/>
      <c r="DS61" s="135"/>
      <c r="DT61" s="135"/>
      <c r="DU61" s="135"/>
      <c r="DV61" s="135"/>
      <c r="DW61" s="135"/>
      <c r="DX61" s="135"/>
      <c r="DY61" s="135"/>
      <c r="DZ61" s="135"/>
      <c r="EA61" s="135"/>
      <c r="EB61" s="135"/>
      <c r="EC61" s="135"/>
      <c r="ED61" s="135"/>
      <c r="EE61" s="135"/>
      <c r="EF61" s="135"/>
      <c r="EG61" s="135"/>
      <c r="EH61" s="135"/>
      <c r="EI61" s="135"/>
      <c r="EJ61" s="135"/>
      <c r="EK61" s="135"/>
      <c r="EL61" s="135"/>
      <c r="EM61" s="135"/>
      <c r="EN61" s="135"/>
      <c r="EO61" s="135"/>
      <c r="EP61" s="139">
        <f>SUM(EE54:EP54)/10^3</f>
        <v>12.533162462487143</v>
      </c>
      <c r="EQ61" s="139">
        <f t="shared" si="947"/>
        <v>12.268663609856667</v>
      </c>
      <c r="ER61" s="139">
        <f t="shared" si="947"/>
        <v>12.174172292286739</v>
      </c>
      <c r="ES61" s="139">
        <f t="shared" si="947"/>
        <v>12.269033260700315</v>
      </c>
      <c r="ET61" s="139">
        <f t="shared" si="947"/>
        <v>12.742845456975623</v>
      </c>
      <c r="EU61" s="139">
        <f t="shared" si="947"/>
        <v>13.01319242440545</v>
      </c>
      <c r="EV61" s="139">
        <f t="shared" si="947"/>
        <v>13.410772605155504</v>
      </c>
      <c r="EW61" s="139">
        <f t="shared" si="947"/>
        <v>14.072728378414562</v>
      </c>
      <c r="EX61" s="139">
        <f t="shared" si="947"/>
        <v>14.639902102250705</v>
      </c>
      <c r="EY61" s="139">
        <f t="shared" si="947"/>
        <v>15.14973633233001</v>
      </c>
      <c r="EZ61" s="139">
        <f t="shared" si="947"/>
        <v>15.594056891305268</v>
      </c>
      <c r="FA61" s="139">
        <f t="shared" si="947"/>
        <v>15.940996836277343</v>
      </c>
      <c r="FB61" s="139">
        <f t="shared" si="947"/>
        <v>16.211887322953203</v>
      </c>
      <c r="FC61" s="139">
        <f t="shared" si="947"/>
        <v>16.350064287500224</v>
      </c>
      <c r="FD61" s="139">
        <f t="shared" si="947"/>
        <v>16.342505482720625</v>
      </c>
      <c r="FE61" s="139">
        <f t="shared" si="947"/>
        <v>16.158463186019315</v>
      </c>
      <c r="FF61" s="139">
        <f t="shared" si="947"/>
        <v>15.398878833333905</v>
      </c>
      <c r="FG61" s="139">
        <f t="shared" si="947"/>
        <v>15.028322095215778</v>
      </c>
      <c r="FH61" s="139">
        <f t="shared" si="947"/>
        <v>14.520831960908067</v>
      </c>
      <c r="FI61" s="139">
        <f t="shared" si="947"/>
        <v>13.886594412034842</v>
      </c>
      <c r="FJ61" s="139">
        <f t="shared" si="947"/>
        <v>13.402631107841668</v>
      </c>
      <c r="FK61" s="139">
        <f t="shared" si="947"/>
        <v>13.241951709140034</v>
      </c>
      <c r="FL61" s="139">
        <f t="shared" si="947"/>
        <v>13.3424466428107</v>
      </c>
      <c r="FM61" s="139">
        <f t="shared" si="947"/>
        <v>13.575963610501125</v>
      </c>
      <c r="FN61" s="139">
        <f t="shared" si="947"/>
        <v>13.654327351608796</v>
      </c>
      <c r="FO61" s="139">
        <f t="shared" si="947"/>
        <v>14.502795259319798</v>
      </c>
      <c r="FP61" s="139">
        <f t="shared" si="947"/>
        <v>15.232327792634264</v>
      </c>
      <c r="FQ61" s="139">
        <f t="shared" si="947"/>
        <v>15.070488155714138</v>
      </c>
      <c r="FR61" s="139">
        <f t="shared" si="947"/>
        <v>15.166864983810946</v>
      </c>
      <c r="FS61" s="139">
        <f t="shared" si="947"/>
        <v>15.451174128702865</v>
      </c>
      <c r="FT61" s="139">
        <f t="shared" si="947"/>
        <v>15.419243181539029</v>
      </c>
      <c r="FU61" s="139">
        <f t="shared" si="947"/>
        <v>15.374992017490291</v>
      </c>
      <c r="FV61" s="139">
        <f t="shared" si="947"/>
        <v>15.138697564125872</v>
      </c>
      <c r="FW61" s="139">
        <f t="shared" si="947"/>
        <v>14.966065373460955</v>
      </c>
      <c r="FX61" s="139">
        <f t="shared" si="947"/>
        <v>15.043988320084782</v>
      </c>
      <c r="FY61" s="139">
        <f t="shared" si="947"/>
        <v>14.359280631156993</v>
      </c>
      <c r="FZ61" s="139">
        <f t="shared" si="947"/>
        <v>13.697568029437779</v>
      </c>
      <c r="GA61" s="139">
        <f t="shared" si="947"/>
        <v>13.807706597420738</v>
      </c>
      <c r="GB61" s="139">
        <f t="shared" si="947"/>
        <v>13.944941626450403</v>
      </c>
      <c r="GC61" s="139">
        <f t="shared" si="947"/>
        <v>14.073746298269306</v>
      </c>
      <c r="GD61" s="139">
        <f t="shared" si="947"/>
        <v>14.431471628163937</v>
      </c>
      <c r="GE61" s="139">
        <f t="shared" si="947"/>
        <v>14.751413206514156</v>
      </c>
      <c r="GF61" s="139">
        <f t="shared" si="947"/>
        <v>15.22573823442681</v>
      </c>
      <c r="GG61" s="139">
        <f t="shared" si="947"/>
        <v>15.701785039178722</v>
      </c>
      <c r="GH61" s="139">
        <f t="shared" si="947"/>
        <v>16.006171718370187</v>
      </c>
      <c r="GI61" s="139">
        <f t="shared" si="947"/>
        <v>16.35623603855738</v>
      </c>
      <c r="GJ61" s="139">
        <f t="shared" si="947"/>
        <v>16.586078250048526</v>
      </c>
      <c r="GK61" s="139">
        <f t="shared" si="947"/>
        <v>16.845289387426568</v>
      </c>
      <c r="GL61" s="139">
        <f t="shared" si="947"/>
        <v>17.095193366668095</v>
      </c>
      <c r="GM61" s="139">
        <f t="shared" si="947"/>
        <v>17.572814245921531</v>
      </c>
      <c r="GN61" s="139">
        <f t="shared" si="947"/>
        <v>18.02923604982329</v>
      </c>
      <c r="GO61" s="139">
        <f t="shared" si="947"/>
        <v>18.411950297587623</v>
      </c>
      <c r="GP61" s="139">
        <f t="shared" si="947"/>
        <v>18.596717221379141</v>
      </c>
      <c r="GQ61" s="139">
        <f t="shared" si="947"/>
        <v>18.840864240260633</v>
      </c>
      <c r="GR61" s="139">
        <f t="shared" si="947"/>
        <v>19.030010483537968</v>
      </c>
      <c r="GS61" s="139">
        <f t="shared" si="947"/>
        <v>19.258379670319716</v>
      </c>
      <c r="GT61" s="139">
        <f t="shared" si="947"/>
        <v>19.419578746055386</v>
      </c>
      <c r="GU61" s="139">
        <f t="shared" si="947"/>
        <v>19.33551955911712</v>
      </c>
      <c r="GV61" s="139">
        <f t="shared" si="947"/>
        <v>19.193796367164349</v>
      </c>
      <c r="GW61" s="139">
        <f t="shared" si="947"/>
        <v>18.966578429433152</v>
      </c>
      <c r="GX61" s="139">
        <f t="shared" si="947"/>
        <v>19.184466214881457</v>
      </c>
      <c r="GY61" s="139">
        <f t="shared" si="947"/>
        <v>17.724043742970341</v>
      </c>
      <c r="GZ61" s="139">
        <f t="shared" si="947"/>
        <v>16.379900472382459</v>
      </c>
      <c r="HA61" s="139">
        <f t="shared" si="947"/>
        <v>15.828413855175016</v>
      </c>
      <c r="HB61" s="139">
        <f t="shared" si="947"/>
        <v>14.849438350421719</v>
      </c>
      <c r="HC61" s="139">
        <f t="shared" si="915"/>
        <v>13.886068753839576</v>
      </c>
      <c r="HD61" s="139">
        <f t="shared" si="915"/>
        <v>12.991064934259962</v>
      </c>
      <c r="HE61" s="139">
        <f t="shared" si="915"/>
        <v>11.958218160429718</v>
      </c>
      <c r="HF61" s="139">
        <f t="shared" si="915"/>
        <v>11.336374168046907</v>
      </c>
      <c r="HG61" s="139">
        <f t="shared" si="915"/>
        <v>10.572809964357782</v>
      </c>
      <c r="HH61" s="139">
        <f t="shared" si="915"/>
        <v>9.6407846025522836</v>
      </c>
      <c r="HI61" s="139">
        <f t="shared" si="915"/>
        <v>9.3293811592461431</v>
      </c>
      <c r="HJ61" s="139">
        <f t="shared" si="915"/>
        <v>8.6068007985662049</v>
      </c>
      <c r="HK61" s="139">
        <f t="shared" si="915"/>
        <v>8.0746275705242034</v>
      </c>
      <c r="HL61" s="139">
        <f t="shared" si="915"/>
        <v>7.6163593027518406</v>
      </c>
      <c r="HM61" s="139">
        <f t="shared" si="915"/>
        <v>6.9517011241067337</v>
      </c>
      <c r="HN61" s="139">
        <f t="shared" si="915"/>
        <v>6.6273447087113633</v>
      </c>
      <c r="HO61" s="139">
        <f t="shared" si="915"/>
        <v>6.2545122052955726</v>
      </c>
      <c r="HP61" s="139">
        <f t="shared" si="915"/>
        <v>6.0197751659521179</v>
      </c>
      <c r="HQ61" s="139">
        <f t="shared" si="915"/>
        <v>5.8772328031501369</v>
      </c>
      <c r="HR61" s="139">
        <f t="shared" si="915"/>
        <v>5.6943836062107582</v>
      </c>
      <c r="HS61" s="139">
        <f t="shared" si="915"/>
        <v>5.5905550042659247</v>
      </c>
      <c r="HT61" s="139">
        <f t="shared" si="915"/>
        <v>5.5234020367945398</v>
      </c>
      <c r="HU61" s="139">
        <f t="shared" si="915"/>
        <v>5.4904526788938766</v>
      </c>
      <c r="HV61" s="139">
        <f t="shared" si="915"/>
        <v>5.3553941053662513</v>
      </c>
      <c r="HW61" s="139">
        <f t="shared" si="915"/>
        <v>5.2776969495654784</v>
      </c>
      <c r="HX61" s="139">
        <f t="shared" si="915"/>
        <v>5.265965117732307</v>
      </c>
      <c r="HY61" s="139">
        <f t="shared" si="915"/>
        <v>5.1003194953728865</v>
      </c>
      <c r="HZ61" s="139">
        <f t="shared" si="915"/>
        <v>4.9125838175675671</v>
      </c>
      <c r="IA61" s="139">
        <f t="shared" si="915"/>
        <v>4.7581143311614884</v>
      </c>
      <c r="IB61" s="139">
        <f t="shared" si="915"/>
        <v>4.4522316584980679</v>
      </c>
      <c r="IC61" s="139">
        <f t="shared" si="915"/>
        <v>4.0504625204790115</v>
      </c>
      <c r="ID61" s="139">
        <f t="shared" si="915"/>
        <v>3.6829294939713528</v>
      </c>
      <c r="IE61" s="139">
        <f t="shared" si="915"/>
        <v>3.3607383906820152</v>
      </c>
      <c r="IF61" s="139">
        <f t="shared" si="915"/>
        <v>3.0297576130724639</v>
      </c>
      <c r="IG61" s="139">
        <f t="shared" si="915"/>
        <v>2.7612096167907727</v>
      </c>
      <c r="IH61" s="139">
        <f t="shared" si="915"/>
        <v>2.5915850944966583</v>
      </c>
      <c r="II61" s="139">
        <f t="shared" si="915"/>
        <v>2.4848970231396494</v>
      </c>
      <c r="IJ61" s="139">
        <f t="shared" si="915"/>
        <v>2.3612526855083624</v>
      </c>
      <c r="IK61" s="139">
        <f t="shared" si="915"/>
        <v>2.198910318595038</v>
      </c>
      <c r="IL61" s="139">
        <f t="shared" si="915"/>
        <v>2.0816124642343654</v>
      </c>
      <c r="IM61" s="139">
        <f t="shared" si="915"/>
        <v>2.0526697962584621</v>
      </c>
      <c r="IN61" s="139">
        <f t="shared" si="915"/>
        <v>2.1053973103893058</v>
      </c>
      <c r="IO61" s="139">
        <f t="shared" si="915"/>
        <v>2.2095716335065352</v>
      </c>
      <c r="IP61" s="139">
        <f t="shared" si="915"/>
        <v>2.3841667466922152</v>
      </c>
      <c r="IQ61" s="139">
        <f t="shared" si="915"/>
        <v>2.542944156027795</v>
      </c>
      <c r="IR61" s="139">
        <f t="shared" si="915"/>
        <v>2.6540623509425774</v>
      </c>
      <c r="IS61" s="139">
        <f t="shared" si="915"/>
        <v>2.6637603905676848</v>
      </c>
      <c r="IT61" s="139">
        <f t="shared" si="915"/>
        <v>2.6249658633074553</v>
      </c>
      <c r="IU61" s="139">
        <f t="shared" si="915"/>
        <v>2.6387979354061324</v>
      </c>
      <c r="IV61" s="139">
        <f t="shared" si="915"/>
        <v>2.6763802813151316</v>
      </c>
      <c r="IW61" s="139">
        <f t="shared" si="915"/>
        <v>2.7552518788344829</v>
      </c>
      <c r="IX61" s="139">
        <f t="shared" si="915"/>
        <v>2.7346523475285482</v>
      </c>
      <c r="IY61" s="139">
        <f t="shared" si="915"/>
        <v>2.6862688781198112</v>
      </c>
      <c r="IZ61" s="139">
        <f t="shared" si="915"/>
        <v>2.5904624692318388</v>
      </c>
      <c r="JA61" s="139">
        <f t="shared" si="915"/>
        <v>2.4708977441692355</v>
      </c>
      <c r="JB61" s="139">
        <f t="shared" si="915"/>
        <v>2.2444470573736619</v>
      </c>
      <c r="JC61" s="139">
        <f t="shared" si="915"/>
        <v>2.0170036693449775</v>
      </c>
      <c r="JD61" s="139">
        <f t="shared" si="915"/>
        <v>1.8201522092087608</v>
      </c>
      <c r="JE61" s="139">
        <f t="shared" si="915"/>
        <v>1.6992889458755644</v>
      </c>
      <c r="JF61" s="139">
        <f t="shared" si="915"/>
        <v>1.6052905104262298</v>
      </c>
      <c r="JG61" s="139">
        <f t="shared" si="915"/>
        <v>1.4837252896997652</v>
      </c>
      <c r="JH61" s="139">
        <f>SUM(IW54:JH54)/10^3</f>
        <v>1.380462241156879</v>
      </c>
      <c r="JI61" s="139">
        <f>SUM(IX54:JI54)/10^3</f>
        <v>1.1327333485377225</v>
      </c>
      <c r="JJ61" s="139">
        <f t="shared" si="916"/>
        <v>1.0321449751371916</v>
      </c>
      <c r="JK61" s="139">
        <f t="shared" si="917"/>
        <v>0.95150690916287839</v>
      </c>
      <c r="JL61" s="139">
        <f t="shared" si="917"/>
        <v>0.84318282625456853</v>
      </c>
      <c r="JM61" s="139">
        <f t="shared" si="917"/>
        <v>0.74772056068916459</v>
      </c>
      <c r="JN61" s="139">
        <f t="shared" si="918"/>
        <v>0.72535739968516255</v>
      </c>
      <c r="JO61" s="139">
        <f t="shared" si="919"/>
        <v>0.7455738702312239</v>
      </c>
      <c r="JP61" s="139">
        <f t="shared" si="919"/>
        <v>0.85122452419898331</v>
      </c>
      <c r="JQ61" s="139">
        <f t="shared" si="919"/>
        <v>0.95992142092132249</v>
      </c>
      <c r="JR61" s="139">
        <f t="shared" si="919"/>
        <v>1.0563943087566983</v>
      </c>
      <c r="JS61" s="139">
        <f t="shared" si="919"/>
        <v>1.111726933989313</v>
      </c>
      <c r="JT61" s="139">
        <f t="shared" si="919"/>
        <v>1.2105018714667661</v>
      </c>
      <c r="JU61" s="139">
        <f t="shared" si="920"/>
        <v>1.233539724185974</v>
      </c>
      <c r="JV61" s="139">
        <f t="shared" si="921"/>
        <v>1.3419346108712218</v>
      </c>
      <c r="JW61" s="139">
        <f t="shared" si="922"/>
        <v>1.4813317935367907</v>
      </c>
      <c r="JX61" s="139">
        <f t="shared" si="923"/>
        <v>1.6304957864437042</v>
      </c>
      <c r="JY61" s="139">
        <f t="shared" si="924"/>
        <v>1.7564419693133886</v>
      </c>
      <c r="JZ61" s="139">
        <f t="shared" si="925"/>
        <v>1.8218801374439897</v>
      </c>
      <c r="KA61" s="139">
        <f t="shared" si="926"/>
        <v>1.8744969657166879</v>
      </c>
      <c r="KB61" s="139">
        <f t="shared" si="927"/>
        <v>1.9747224515770458</v>
      </c>
      <c r="KC61" s="139">
        <f t="shared" si="928"/>
        <v>1.9828939717565843</v>
      </c>
      <c r="KD61" s="139">
        <f t="shared" si="929"/>
        <v>1.9905233723604292</v>
      </c>
      <c r="KE61" s="139">
        <f t="shared" si="929"/>
        <v>2.023484679699362</v>
      </c>
      <c r="KF61" s="139">
        <f t="shared" si="930"/>
        <v>2.0149953993368528</v>
      </c>
      <c r="KG61" s="139">
        <f t="shared" si="931"/>
        <v>2.0531167395897816</v>
      </c>
      <c r="KH61" s="139">
        <f t="shared" si="932"/>
        <v>1.9347201279505357</v>
      </c>
      <c r="KI61" s="139">
        <f t="shared" si="933"/>
        <v>1.8125794397244857</v>
      </c>
      <c r="KJ61" s="139">
        <f t="shared" si="934"/>
        <v>1.7291664855374154</v>
      </c>
      <c r="KK61" s="139">
        <f t="shared" si="935"/>
        <v>1.6866194102832957</v>
      </c>
      <c r="KL61" s="139">
        <f t="shared" si="936"/>
        <v>1.6809428859094016</v>
      </c>
      <c r="KM61" s="139">
        <f t="shared" si="937"/>
        <v>1.6235755652629578</v>
      </c>
      <c r="KN61" s="139">
        <f t="shared" si="938"/>
        <v>1.4801363713266218</v>
      </c>
      <c r="KO61" s="139">
        <f t="shared" si="939"/>
        <v>1.4295619344391433</v>
      </c>
      <c r="KP61" s="139">
        <f t="shared" si="940"/>
        <v>1.4273807817841473</v>
      </c>
      <c r="KQ61" s="139">
        <f t="shared" si="941"/>
        <v>1.4266684500390621</v>
      </c>
      <c r="KR61" s="139">
        <f t="shared" si="942"/>
        <v>1.4224174653145754</v>
      </c>
      <c r="KS61" s="139">
        <f t="shared" si="943"/>
        <v>1.4735175793041211</v>
      </c>
      <c r="KT61" s="139">
        <f t="shared" si="944"/>
        <v>1.5715573837089916</v>
      </c>
      <c r="KU61" s="139">
        <f t="shared" si="945"/>
        <v>1.6551801925132303</v>
      </c>
      <c r="KV61" s="139">
        <f t="shared" si="946"/>
        <v>1.7318688802884692</v>
      </c>
    </row>
    <row r="62" spans="2:308" x14ac:dyDescent="0.25">
      <c r="B62" s="148" t="s">
        <v>1284</v>
      </c>
      <c r="BR62" s="135"/>
      <c r="BS62" s="135"/>
      <c r="BT62" s="135"/>
      <c r="BU62" s="135"/>
      <c r="BV62" s="135"/>
      <c r="BW62" s="135"/>
      <c r="BX62" s="135"/>
      <c r="BY62" s="135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  <c r="CK62" s="135"/>
      <c r="CL62" s="135"/>
      <c r="CM62" s="135"/>
      <c r="CN62" s="135"/>
      <c r="CO62" s="135"/>
      <c r="CP62" s="135"/>
      <c r="CQ62" s="135"/>
      <c r="CR62" s="135"/>
      <c r="CS62" s="135"/>
      <c r="CT62" s="135"/>
      <c r="CU62" s="135"/>
      <c r="CV62" s="135"/>
      <c r="CW62" s="135"/>
      <c r="CX62" s="135"/>
      <c r="CY62" s="135"/>
      <c r="CZ62" s="135"/>
      <c r="DA62" s="135"/>
      <c r="DB62" s="135"/>
      <c r="DC62" s="135"/>
      <c r="DD62" s="135"/>
      <c r="DE62" s="135"/>
      <c r="DF62" s="135"/>
      <c r="DG62" s="135"/>
      <c r="DH62" s="135"/>
      <c r="DI62" s="135"/>
      <c r="DJ62" s="135"/>
      <c r="DK62" s="135"/>
      <c r="DL62" s="135"/>
      <c r="DM62" s="135"/>
      <c r="DN62" s="135"/>
      <c r="DO62" s="135"/>
      <c r="DP62" s="135"/>
      <c r="DQ62" s="135"/>
      <c r="DR62" s="135"/>
      <c r="DS62" s="135"/>
      <c r="DT62" s="135"/>
      <c r="DU62" s="135"/>
      <c r="DV62" s="135"/>
      <c r="DW62" s="135"/>
      <c r="DX62" s="135"/>
      <c r="DY62" s="135"/>
      <c r="DZ62" s="135"/>
      <c r="EA62" s="135"/>
      <c r="EB62" s="135"/>
      <c r="EC62" s="135"/>
      <c r="ED62" s="135"/>
      <c r="EE62" s="135"/>
      <c r="EF62" s="135"/>
      <c r="EG62" s="135"/>
      <c r="EH62" s="135"/>
      <c r="EI62" s="135"/>
      <c r="EJ62" s="135"/>
      <c r="EK62" s="135"/>
      <c r="EL62" s="135"/>
      <c r="EM62" s="135"/>
      <c r="EN62" s="135"/>
      <c r="EO62" s="135"/>
      <c r="EP62" s="139">
        <f>SUM(EE55:EP55)/10^3</f>
        <v>4.5422512001693676</v>
      </c>
      <c r="EQ62" s="139">
        <f t="shared" si="947"/>
        <v>5.4495624796250226</v>
      </c>
      <c r="ER62" s="139">
        <f t="shared" si="947"/>
        <v>5.3500612764410729</v>
      </c>
      <c r="ES62" s="139">
        <f t="shared" si="947"/>
        <v>5.2229611278282784</v>
      </c>
      <c r="ET62" s="139">
        <f t="shared" si="947"/>
        <v>5.7816886294442122</v>
      </c>
      <c r="EU62" s="139">
        <f t="shared" si="947"/>
        <v>5.5713820126049525</v>
      </c>
      <c r="EV62" s="139">
        <f t="shared" si="947"/>
        <v>5.2269273395723239</v>
      </c>
      <c r="EW62" s="139">
        <f t="shared" si="947"/>
        <v>5.609927163398055</v>
      </c>
      <c r="EX62" s="139">
        <f t="shared" si="947"/>
        <v>5.5317885591427256</v>
      </c>
      <c r="EY62" s="139">
        <f t="shared" si="947"/>
        <v>4.9007221919721848</v>
      </c>
      <c r="EZ62" s="139">
        <f t="shared" si="947"/>
        <v>5.0670394604966003</v>
      </c>
      <c r="FA62" s="139">
        <f t="shared" si="947"/>
        <v>5.6741643487929876</v>
      </c>
      <c r="FB62" s="139">
        <f t="shared" si="947"/>
        <v>5.9562556897094305</v>
      </c>
      <c r="FC62" s="139">
        <f t="shared" si="947"/>
        <v>5.0489444102537764</v>
      </c>
      <c r="FD62" s="139">
        <f t="shared" si="947"/>
        <v>5.0982052836838063</v>
      </c>
      <c r="FE62" s="139">
        <f t="shared" si="947"/>
        <v>5.0020786905900732</v>
      </c>
      <c r="FF62" s="139">
        <f t="shared" si="947"/>
        <v>4.5921962110891652</v>
      </c>
      <c r="FG62" s="139">
        <f t="shared" si="947"/>
        <v>4.5921962110891652</v>
      </c>
      <c r="FH62" s="139">
        <f t="shared" si="947"/>
        <v>5.3102029504785682</v>
      </c>
      <c r="FI62" s="139">
        <f t="shared" si="947"/>
        <v>3.907737193919167</v>
      </c>
      <c r="FJ62" s="139">
        <f t="shared" si="947"/>
        <v>4.4752268777883364</v>
      </c>
      <c r="FK62" s="139">
        <f t="shared" si="947"/>
        <v>4.6351020374270666</v>
      </c>
      <c r="FL62" s="139">
        <f t="shared" si="947"/>
        <v>4.0058017405744124</v>
      </c>
      <c r="FM62" s="139">
        <f t="shared" si="947"/>
        <v>3.2349940233540808</v>
      </c>
      <c r="FN62" s="139">
        <f t="shared" si="947"/>
        <v>4.1037308786851048</v>
      </c>
      <c r="FO62" s="139">
        <f t="shared" si="947"/>
        <v>4.6401566560573162</v>
      </c>
      <c r="FP62" s="139">
        <f t="shared" si="947"/>
        <v>4.5908957826272863</v>
      </c>
      <c r="FQ62" s="139">
        <f t="shared" si="947"/>
        <v>4.5908957826272863</v>
      </c>
      <c r="FR62" s="139">
        <f t="shared" si="947"/>
        <v>4.4420507605122594</v>
      </c>
      <c r="FS62" s="139">
        <f t="shared" si="947"/>
        <v>4.6073171714452439</v>
      </c>
      <c r="FT62" s="139">
        <f t="shared" si="947"/>
        <v>4.072415589759026</v>
      </c>
      <c r="FU62" s="139">
        <f t="shared" si="947"/>
        <v>4.5216521456896563</v>
      </c>
      <c r="FV62" s="139">
        <f t="shared" si="947"/>
        <v>3.9541624618204869</v>
      </c>
      <c r="FW62" s="139">
        <f t="shared" si="947"/>
        <v>4.2217598728447419</v>
      </c>
      <c r="FX62" s="139">
        <f t="shared" si="947"/>
        <v>4.2217598728447419</v>
      </c>
      <c r="FY62" s="139">
        <f t="shared" si="947"/>
        <v>4.8194002820641488</v>
      </c>
      <c r="FZ62" s="139">
        <f t="shared" si="947"/>
        <v>4.8506761120774557</v>
      </c>
      <c r="GA62" s="139">
        <f t="shared" si="947"/>
        <v>4.6310894682293311</v>
      </c>
      <c r="GB62" s="139">
        <f t="shared" si="947"/>
        <v>4.6310894682293311</v>
      </c>
      <c r="GC62" s="139">
        <f t="shared" si="947"/>
        <v>4.9888063219943746</v>
      </c>
      <c r="GD62" s="139">
        <f t="shared" si="947"/>
        <v>4.9888063219943746</v>
      </c>
      <c r="GE62" s="139">
        <f t="shared" si="947"/>
        <v>5.6659855346923047</v>
      </c>
      <c r="GF62" s="139">
        <f t="shared" si="947"/>
        <v>5.3680875647339921</v>
      </c>
      <c r="GG62" s="139">
        <f t="shared" si="947"/>
        <v>5.3397621744481496</v>
      </c>
      <c r="GH62" s="139">
        <f t="shared" si="947"/>
        <v>5.3397621744481496</v>
      </c>
      <c r="GI62" s="139">
        <f t="shared" si="947"/>
        <v>5.7934365583355794</v>
      </c>
      <c r="GJ62" s="139">
        <f t="shared" si="947"/>
        <v>5.7934365583355794</v>
      </c>
      <c r="GK62" s="139">
        <f t="shared" si="947"/>
        <v>9.0235208515970768</v>
      </c>
      <c r="GL62" s="139">
        <f t="shared" si="947"/>
        <v>8.1449244171767425</v>
      </c>
      <c r="GM62" s="139">
        <f t="shared" si="947"/>
        <v>8.2228943296294137</v>
      </c>
      <c r="GN62" s="139">
        <f t="shared" si="947"/>
        <v>8.2228943296294137</v>
      </c>
      <c r="GO62" s="139">
        <f t="shared" si="947"/>
        <v>7.8651774758643684</v>
      </c>
      <c r="GP62" s="139">
        <f t="shared" si="947"/>
        <v>7.8651774758643684</v>
      </c>
      <c r="GQ62" s="139">
        <f t="shared" si="947"/>
        <v>7.0227318522334548</v>
      </c>
      <c r="GR62" s="139">
        <f t="shared" si="947"/>
        <v>7.2681059281835045</v>
      </c>
      <c r="GS62" s="139">
        <f t="shared" si="947"/>
        <v>8.6920493047391645</v>
      </c>
      <c r="GT62" s="139">
        <f t="shared" si="947"/>
        <v>9.3017449590850632</v>
      </c>
      <c r="GU62" s="139">
        <f t="shared" si="947"/>
        <v>8.9895700251167483</v>
      </c>
      <c r="GV62" s="139">
        <f t="shared" si="947"/>
        <v>9.581883835294656</v>
      </c>
      <c r="GW62" s="139">
        <f t="shared" si="947"/>
        <v>8.7202905117551293</v>
      </c>
      <c r="GX62" s="139">
        <f t="shared" si="947"/>
        <v>9.1826206661396519</v>
      </c>
      <c r="GY62" s="139">
        <f t="shared" si="947"/>
        <v>9.1478888693518865</v>
      </c>
      <c r="GZ62" s="139">
        <f t="shared" si="947"/>
        <v>9.1478888693518865</v>
      </c>
      <c r="HA62" s="139">
        <f t="shared" si="947"/>
        <v>9.1478888693518865</v>
      </c>
      <c r="HB62" s="139">
        <f t="shared" si="947"/>
        <v>9.1478888693518865</v>
      </c>
      <c r="HC62" s="139">
        <f t="shared" si="915"/>
        <v>9.1478888693518865</v>
      </c>
      <c r="HD62" s="139">
        <f t="shared" si="915"/>
        <v>9.2204760068321132</v>
      </c>
      <c r="HE62" s="139">
        <f t="shared" si="915"/>
        <v>8.046170212862565</v>
      </c>
      <c r="HF62" s="139">
        <f t="shared" si="915"/>
        <v>7.6946831089761449</v>
      </c>
      <c r="HG62" s="139">
        <f t="shared" si="915"/>
        <v>7.2926681811049647</v>
      </c>
      <c r="HH62" s="139">
        <f t="shared" si="915"/>
        <v>6.700354370927057</v>
      </c>
      <c r="HI62" s="139">
        <f t="shared" si="915"/>
        <v>4.7872536298618531</v>
      </c>
      <c r="HJ62" s="139">
        <f t="shared" si="915"/>
        <v>4.2624131471224285</v>
      </c>
      <c r="HK62" s="139">
        <f t="shared" si="915"/>
        <v>4.4796355586905738</v>
      </c>
      <c r="HL62" s="139">
        <f t="shared" si="915"/>
        <v>4.4796355586905738</v>
      </c>
      <c r="HM62" s="139">
        <f t="shared" si="915"/>
        <v>4.5590480759780405</v>
      </c>
      <c r="HN62" s="139">
        <f t="shared" si="915"/>
        <v>4.5590480759780405</v>
      </c>
      <c r="HO62" s="139">
        <f t="shared" si="915"/>
        <v>4.8897599210177027</v>
      </c>
      <c r="HP62" s="139">
        <f t="shared" si="915"/>
        <v>4.9584299766692768</v>
      </c>
      <c r="HQ62" s="139">
        <f t="shared" si="915"/>
        <v>4.6348049301832202</v>
      </c>
      <c r="HR62" s="139">
        <f t="shared" si="915"/>
        <v>4.3931434270028102</v>
      </c>
      <c r="HS62" s="139">
        <f t="shared" si="915"/>
        <v>4.2261863342918886</v>
      </c>
      <c r="HT62" s="139">
        <f t="shared" si="915"/>
        <v>4.3326926308838347</v>
      </c>
      <c r="HU62" s="139">
        <f t="shared" si="915"/>
        <v>3.8531681112610277</v>
      </c>
      <c r="HV62" s="139">
        <f t="shared" si="915"/>
        <v>3.4216789296055836</v>
      </c>
      <c r="HW62" s="139">
        <f t="shared" si="915"/>
        <v>3.1098723700637572</v>
      </c>
      <c r="HX62" s="139">
        <f t="shared" si="915"/>
        <v>3.4123650684885738</v>
      </c>
      <c r="HY62" s="139">
        <f t="shared" si="915"/>
        <v>3.3493478013469509</v>
      </c>
      <c r="HZ62" s="139">
        <f t="shared" si="915"/>
        <v>3.4205270692774303</v>
      </c>
      <c r="IA62" s="139">
        <f t="shared" si="915"/>
        <v>3.2438156153706119</v>
      </c>
      <c r="IB62" s="139">
        <f t="shared" si="915"/>
        <v>3.1077778681718633</v>
      </c>
      <c r="IC62" s="139">
        <f t="shared" si="915"/>
        <v>2.7847476386637346</v>
      </c>
      <c r="ID62" s="139">
        <f t="shared" si="915"/>
        <v>2.7682005913846677</v>
      </c>
      <c r="IE62" s="139">
        <f t="shared" si="915"/>
        <v>2.8182396289683003</v>
      </c>
      <c r="IF62" s="139">
        <f t="shared" si="915"/>
        <v>2.8680964562687215</v>
      </c>
      <c r="IG62" s="139">
        <f t="shared" si="915"/>
        <v>1.9613119536363994</v>
      </c>
      <c r="IH62" s="139">
        <f t="shared" si="915"/>
        <v>1.7569010795232445</v>
      </c>
      <c r="II62" s="139">
        <f t="shared" si="915"/>
        <v>1.5405852596414926</v>
      </c>
      <c r="IJ62" s="139">
        <f t="shared" si="915"/>
        <v>1.2985515835789785</v>
      </c>
      <c r="IK62" s="139">
        <f t="shared" si="915"/>
        <v>1.317682689829307</v>
      </c>
      <c r="IL62" s="139">
        <f t="shared" si="915"/>
        <v>1.2465034218988276</v>
      </c>
      <c r="IM62" s="139">
        <f t="shared" si="915"/>
        <v>1.2799699823930648</v>
      </c>
      <c r="IN62" s="139">
        <f t="shared" si="915"/>
        <v>1.1667806460546599</v>
      </c>
      <c r="IO62" s="139">
        <f t="shared" si="915"/>
        <v>1.315917413906937</v>
      </c>
      <c r="IP62" s="139">
        <f t="shared" si="915"/>
        <v>1.4908705160905091</v>
      </c>
      <c r="IQ62" s="139">
        <f t="shared" si="915"/>
        <v>1.7850937383983483</v>
      </c>
      <c r="IR62" s="139">
        <f t="shared" si="915"/>
        <v>2.0368021770635663</v>
      </c>
      <c r="IS62" s="139">
        <f t="shared" si="915"/>
        <v>2.269803542417673</v>
      </c>
      <c r="IT62" s="139">
        <f t="shared" si="915"/>
        <v>2.392848357411359</v>
      </c>
      <c r="IU62" s="139">
        <f t="shared" si="915"/>
        <v>2.5962446600119011</v>
      </c>
      <c r="IV62" s="139">
        <f t="shared" si="915"/>
        <v>2.6885778049316507</v>
      </c>
      <c r="IW62" s="139">
        <f t="shared" si="915"/>
        <v>2.7777404372458396</v>
      </c>
      <c r="IX62" s="139">
        <f t="shared" si="915"/>
        <v>3.0150721667951781</v>
      </c>
      <c r="IY62" s="139">
        <f t="shared" si="915"/>
        <v>3.1715388986494348</v>
      </c>
      <c r="IZ62" s="139">
        <f t="shared" si="915"/>
        <v>3.3319032772872519</v>
      </c>
      <c r="JA62" s="139">
        <f t="shared" si="915"/>
        <v>3.7149049376669163</v>
      </c>
      <c r="JB62" s="139">
        <f t="shared" si="915"/>
        <v>3.6153571815702024</v>
      </c>
      <c r="JC62" s="139">
        <f t="shared" si="915"/>
        <v>3.519442391081709</v>
      </c>
      <c r="JD62" s="139">
        <f t="shared" si="915"/>
        <v>3.3591771588235302</v>
      </c>
      <c r="JE62" s="139">
        <f t="shared" si="915"/>
        <v>3.2776378312993812</v>
      </c>
      <c r="JF62" s="139">
        <f t="shared" si="915"/>
        <v>3.3570759623842559</v>
      </c>
      <c r="JG62" s="139">
        <f t="shared" si="915"/>
        <v>3.2909709460163237</v>
      </c>
      <c r="JH62" s="139">
        <f>SUM(IW55:JH55)/10^3</f>
        <v>3.3971569814511096</v>
      </c>
      <c r="JI62" s="139">
        <f>SUM(IX55:JI55)/10^3</f>
        <v>3.6444655393664429</v>
      </c>
      <c r="JJ62" s="139">
        <f t="shared" si="916"/>
        <v>3.673867124682419</v>
      </c>
      <c r="JK62" s="139">
        <f t="shared" si="917"/>
        <v>3.5996610684256631</v>
      </c>
      <c r="JL62" s="139">
        <f t="shared" si="917"/>
        <v>3.4106149815731932</v>
      </c>
      <c r="JM62" s="139">
        <f t="shared" si="917"/>
        <v>3.1449488203737674</v>
      </c>
      <c r="JN62" s="139">
        <f t="shared" si="918"/>
        <v>3.351339402817314</v>
      </c>
      <c r="JO62" s="139">
        <f t="shared" si="919"/>
        <v>3.5353767079415102</v>
      </c>
      <c r="JP62" s="139">
        <f t="shared" si="919"/>
        <v>3.5932728311758626</v>
      </c>
      <c r="JQ62" s="139">
        <f t="shared" si="919"/>
        <v>3.3762722353789458</v>
      </c>
      <c r="JR62" s="139">
        <f t="shared" si="919"/>
        <v>3.4471147706542178</v>
      </c>
      <c r="JS62" s="139">
        <f t="shared" si="919"/>
        <v>3.5464305178370679</v>
      </c>
      <c r="JT62" s="139">
        <f t="shared" si="919"/>
        <v>3.6100844827580354</v>
      </c>
      <c r="JU62" s="139">
        <f t="shared" si="920"/>
        <v>3.5502405615126524</v>
      </c>
      <c r="JV62" s="139">
        <f t="shared" si="921"/>
        <v>3.5482043778519081</v>
      </c>
      <c r="JW62" s="139">
        <f t="shared" si="922"/>
        <v>3.4407957919135774</v>
      </c>
      <c r="JX62" s="139">
        <f t="shared" si="923"/>
        <v>3.512530751378927</v>
      </c>
      <c r="JY62" s="139">
        <f t="shared" si="924"/>
        <v>3.440944725074206</v>
      </c>
      <c r="JZ62" s="139">
        <f t="shared" si="925"/>
        <v>3.2829499291633359</v>
      </c>
      <c r="KA62" s="139">
        <f t="shared" si="926"/>
        <v>2.9306964967396572</v>
      </c>
      <c r="KB62" s="139">
        <f t="shared" si="927"/>
        <v>2.8792586876746773</v>
      </c>
      <c r="KC62" s="139">
        <f t="shared" si="928"/>
        <v>2.819980382781702</v>
      </c>
      <c r="KD62" s="139">
        <f t="shared" si="929"/>
        <v>2.5985612065135077</v>
      </c>
      <c r="KE62" s="139">
        <f t="shared" si="929"/>
        <v>2.3924827983752923</v>
      </c>
      <c r="KF62" s="139">
        <f t="shared" si="930"/>
        <v>2.1620065088994882</v>
      </c>
      <c r="KG62" s="139">
        <f t="shared" si="931"/>
        <v>1.9475109021550943</v>
      </c>
      <c r="KH62" s="139">
        <f t="shared" si="932"/>
        <v>1.6967522624870057</v>
      </c>
      <c r="KI62" s="139">
        <f t="shared" si="933"/>
        <v>1.7023792157964415</v>
      </c>
      <c r="KJ62" s="139">
        <f t="shared" si="934"/>
        <v>1.5952295842406219</v>
      </c>
      <c r="KK62" s="139">
        <f t="shared" si="935"/>
        <v>1.4755280944958402</v>
      </c>
      <c r="KL62" s="139">
        <f t="shared" si="936"/>
        <v>1.3802787084734667</v>
      </c>
      <c r="KM62" s="139">
        <f t="shared" si="937"/>
        <v>1.375406579071375</v>
      </c>
      <c r="KN62" s="139">
        <f t="shared" si="938"/>
        <v>1.1699738108694508</v>
      </c>
      <c r="KO62" s="139">
        <f t="shared" si="939"/>
        <v>1.0826631063072254</v>
      </c>
      <c r="KP62" s="139">
        <f t="shared" si="940"/>
        <v>1.0380382563536286</v>
      </c>
      <c r="KQ62" s="139">
        <f t="shared" si="941"/>
        <v>0.97932716689072796</v>
      </c>
      <c r="KR62" s="139">
        <f t="shared" si="942"/>
        <v>0.9257916724440709</v>
      </c>
      <c r="KS62" s="139">
        <f t="shared" si="943"/>
        <v>0.87802861469596394</v>
      </c>
      <c r="KT62" s="139">
        <f t="shared" si="944"/>
        <v>0.92353608746976612</v>
      </c>
      <c r="KU62" s="139">
        <f t="shared" si="945"/>
        <v>0.82660555286447168</v>
      </c>
      <c r="KV62" s="139">
        <f t="shared" si="946"/>
        <v>0.80478379162090463</v>
      </c>
    </row>
    <row r="63" spans="2:308" x14ac:dyDescent="0.25">
      <c r="B63" s="104"/>
      <c r="BR63" s="135"/>
      <c r="BS63" s="135"/>
      <c r="BT63" s="135"/>
      <c r="BU63" s="135"/>
      <c r="BV63" s="135"/>
      <c r="BW63" s="135"/>
      <c r="BX63" s="135"/>
      <c r="BY63" s="135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  <c r="CK63" s="135"/>
      <c r="CL63" s="135"/>
      <c r="CM63" s="135"/>
      <c r="CN63" s="135"/>
      <c r="CO63" s="135"/>
      <c r="CP63" s="135"/>
      <c r="CQ63" s="135"/>
      <c r="CR63" s="135"/>
      <c r="CS63" s="135"/>
      <c r="CT63" s="135"/>
      <c r="CU63" s="135"/>
      <c r="CV63" s="135"/>
      <c r="CW63" s="135"/>
      <c r="CX63" s="135"/>
      <c r="CY63" s="135"/>
      <c r="CZ63" s="135"/>
      <c r="DA63" s="135"/>
      <c r="DB63" s="135"/>
      <c r="DC63" s="135"/>
      <c r="DD63" s="135"/>
      <c r="DE63" s="135"/>
      <c r="DF63" s="135"/>
      <c r="DG63" s="135"/>
      <c r="DH63" s="135"/>
      <c r="DI63" s="135"/>
      <c r="DJ63" s="135"/>
      <c r="DK63" s="135"/>
      <c r="DL63" s="135"/>
      <c r="DM63" s="135"/>
      <c r="DN63" s="135"/>
      <c r="DO63" s="135"/>
      <c r="DP63" s="135"/>
      <c r="DQ63" s="135"/>
      <c r="DR63" s="135"/>
      <c r="DS63" s="135"/>
      <c r="DT63" s="135"/>
      <c r="DU63" s="135"/>
      <c r="DV63" s="135"/>
      <c r="DW63" s="135"/>
      <c r="DX63" s="135"/>
      <c r="DY63" s="135"/>
      <c r="DZ63" s="135"/>
      <c r="EA63" s="135"/>
      <c r="EB63" s="135"/>
      <c r="EC63" s="135"/>
      <c r="ED63" s="135"/>
      <c r="EE63" s="135"/>
      <c r="EF63" s="135"/>
      <c r="EG63" s="135"/>
      <c r="EH63" s="135"/>
      <c r="EI63" s="135"/>
      <c r="EJ63" s="135"/>
      <c r="EK63" s="135"/>
      <c r="EL63" s="135"/>
      <c r="EM63" s="135"/>
      <c r="EN63" s="135"/>
      <c r="EO63" s="135"/>
      <c r="EP63" s="139"/>
      <c r="EQ63" s="139"/>
      <c r="ER63" s="139"/>
      <c r="ES63" s="139"/>
      <c r="ET63" s="139"/>
      <c r="EU63" s="139"/>
      <c r="EV63" s="139"/>
      <c r="EW63" s="139"/>
      <c r="EX63" s="139"/>
      <c r="EY63" s="139"/>
      <c r="EZ63" s="139"/>
      <c r="FA63" s="139"/>
      <c r="FB63" s="139"/>
      <c r="FC63" s="139"/>
      <c r="FD63" s="139"/>
      <c r="FE63" s="139"/>
      <c r="FF63" s="139"/>
      <c r="FG63" s="139"/>
      <c r="FH63" s="139"/>
      <c r="FI63" s="139"/>
      <c r="FJ63" s="139"/>
      <c r="FK63" s="139"/>
      <c r="FL63" s="139"/>
      <c r="FM63" s="139"/>
      <c r="FN63" s="139"/>
      <c r="FO63" s="139"/>
      <c r="FP63" s="139"/>
      <c r="FQ63" s="139"/>
      <c r="FR63" s="139"/>
      <c r="FS63" s="139"/>
      <c r="FT63" s="139"/>
      <c r="FU63" s="139"/>
      <c r="FV63" s="139"/>
      <c r="FW63" s="139"/>
      <c r="FX63" s="139"/>
      <c r="FY63" s="139"/>
      <c r="FZ63" s="139"/>
      <c r="GA63" s="139"/>
      <c r="GB63" s="139"/>
      <c r="GC63" s="139"/>
      <c r="GD63" s="139"/>
      <c r="GE63" s="139"/>
      <c r="GF63" s="139"/>
      <c r="GG63" s="139"/>
      <c r="GH63" s="139"/>
      <c r="GI63" s="139"/>
      <c r="GJ63" s="139"/>
      <c r="GK63" s="139"/>
      <c r="GL63" s="139"/>
      <c r="GM63" s="139"/>
      <c r="GN63" s="139"/>
      <c r="GO63" s="139"/>
      <c r="GP63" s="139"/>
      <c r="GQ63" s="139"/>
      <c r="GR63" s="139"/>
      <c r="GS63" s="139"/>
      <c r="GT63" s="139"/>
      <c r="GU63" s="139"/>
      <c r="GV63" s="139"/>
      <c r="GW63" s="139"/>
      <c r="GX63" s="139"/>
      <c r="GY63" s="139"/>
      <c r="GZ63" s="139"/>
      <c r="HA63" s="139"/>
      <c r="HB63" s="139"/>
      <c r="HC63" s="139"/>
      <c r="HD63" s="139"/>
      <c r="HE63" s="139"/>
      <c r="HF63" s="139"/>
      <c r="HG63" s="139"/>
      <c r="HH63" s="139"/>
      <c r="HI63" s="139"/>
      <c r="HJ63" s="139"/>
      <c r="HK63" s="139"/>
      <c r="HL63" s="139"/>
      <c r="HM63" s="139"/>
      <c r="HN63" s="139"/>
      <c r="HO63" s="139"/>
      <c r="HP63" s="139"/>
      <c r="HQ63" s="139"/>
      <c r="HR63" s="139"/>
      <c r="HS63" s="139"/>
      <c r="HT63" s="139"/>
      <c r="HU63" s="139"/>
      <c r="HV63" s="139"/>
      <c r="HW63" s="139"/>
      <c r="HX63" s="139"/>
      <c r="HY63" s="139"/>
      <c r="HZ63" s="139"/>
      <c r="IA63" s="139"/>
      <c r="IB63" s="139"/>
      <c r="IC63" s="139"/>
      <c r="ID63" s="139"/>
      <c r="IE63" s="139"/>
      <c r="IF63" s="139"/>
      <c r="IG63" s="139"/>
      <c r="IH63" s="139"/>
      <c r="II63" s="139"/>
      <c r="IJ63" s="139"/>
      <c r="IK63" s="139"/>
      <c r="IL63" s="139"/>
      <c r="IM63" s="139"/>
      <c r="IN63" s="139"/>
      <c r="IO63" s="139"/>
      <c r="IP63" s="139"/>
      <c r="IQ63" s="139"/>
      <c r="IR63" s="139"/>
      <c r="IS63" s="139"/>
      <c r="IT63" s="139"/>
      <c r="IU63" s="139"/>
      <c r="IV63" s="139"/>
      <c r="IW63" s="139"/>
      <c r="IX63" s="139"/>
      <c r="IY63" s="139"/>
      <c r="IZ63" s="139"/>
      <c r="JA63" s="139"/>
      <c r="JB63" s="139"/>
      <c r="JC63" s="139"/>
      <c r="JD63" s="139"/>
      <c r="JE63" s="139"/>
      <c r="JF63" s="135"/>
    </row>
    <row r="64" spans="2:308" x14ac:dyDescent="0.25">
      <c r="B64" s="118" t="s">
        <v>1258</v>
      </c>
      <c r="BR64" s="135"/>
      <c r="BS64" s="135"/>
      <c r="BT64" s="135"/>
      <c r="BU64" s="135"/>
      <c r="BV64" s="135"/>
      <c r="BW64" s="135"/>
      <c r="BX64" s="13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41">
        <f t="shared" ref="CK64:DP64" si="948">CK33/CK13/10^6</f>
        <v>26.932517616356193</v>
      </c>
      <c r="CL64" s="141">
        <f t="shared" si="948"/>
        <v>27.192244293951031</v>
      </c>
      <c r="CM64" s="141">
        <f t="shared" si="948"/>
        <v>28.031585084024272</v>
      </c>
      <c r="CN64" s="141">
        <f t="shared" si="948"/>
        <v>26.062884920221254</v>
      </c>
      <c r="CO64" s="141">
        <f t="shared" si="948"/>
        <v>27.153523575359358</v>
      </c>
      <c r="CP64" s="141">
        <f t="shared" si="948"/>
        <v>27.589407867529278</v>
      </c>
      <c r="CQ64" s="141">
        <f t="shared" si="948"/>
        <v>28.172642864708482</v>
      </c>
      <c r="CR64" s="141">
        <f t="shared" si="948"/>
        <v>29.59395522904757</v>
      </c>
      <c r="CS64" s="141">
        <f t="shared" si="948"/>
        <v>31.827297213455406</v>
      </c>
      <c r="CT64" s="141">
        <f t="shared" si="948"/>
        <v>30.616143666130267</v>
      </c>
      <c r="CU64" s="141">
        <f t="shared" si="948"/>
        <v>30.927773990217428</v>
      </c>
      <c r="CV64" s="141">
        <f t="shared" si="948"/>
        <v>32.52287467046051</v>
      </c>
      <c r="CW64" s="141">
        <f t="shared" si="948"/>
        <v>34.207458976895111</v>
      </c>
      <c r="CX64" s="141">
        <f t="shared" si="948"/>
        <v>33.463031414984791</v>
      </c>
      <c r="CY64" s="141">
        <f t="shared" si="948"/>
        <v>34.492516794120647</v>
      </c>
      <c r="CZ64" s="141">
        <f t="shared" si="948"/>
        <v>33.082015523073238</v>
      </c>
      <c r="DA64" s="141">
        <f t="shared" si="948"/>
        <v>33.672160510465318</v>
      </c>
      <c r="DB64" s="141">
        <f t="shared" si="948"/>
        <v>34.131883004526344</v>
      </c>
      <c r="DC64" s="141">
        <f t="shared" si="948"/>
        <v>35.1488251955546</v>
      </c>
      <c r="DD64" s="141">
        <f t="shared" si="948"/>
        <v>36.519277162942792</v>
      </c>
      <c r="DE64" s="141">
        <f t="shared" si="948"/>
        <v>39.690531554202146</v>
      </c>
      <c r="DF64" s="141">
        <f t="shared" si="948"/>
        <v>40.072520385159059</v>
      </c>
      <c r="DG64" s="141">
        <f t="shared" si="948"/>
        <v>41.549224591561966</v>
      </c>
      <c r="DH64" s="141">
        <f t="shared" si="948"/>
        <v>42.053052498287393</v>
      </c>
      <c r="DI64" s="141">
        <f t="shared" si="948"/>
        <v>44.939770001557171</v>
      </c>
      <c r="DJ64" s="141">
        <f t="shared" si="948"/>
        <v>44.702567220771023</v>
      </c>
      <c r="DK64" s="141">
        <f t="shared" si="948"/>
        <v>45.575802815201513</v>
      </c>
      <c r="DL64" s="141">
        <f t="shared" si="948"/>
        <v>45.761131602326913</v>
      </c>
      <c r="DM64" s="141">
        <f t="shared" si="948"/>
        <v>46.045331580671004</v>
      </c>
      <c r="DN64" s="141">
        <f t="shared" si="948"/>
        <v>47.87772023004824</v>
      </c>
      <c r="DO64" s="141">
        <f t="shared" si="948"/>
        <v>49.258754305371909</v>
      </c>
      <c r="DP64" s="141">
        <f t="shared" si="948"/>
        <v>50.675870221741086</v>
      </c>
      <c r="DQ64" s="141">
        <f t="shared" ref="DQ64:EV64" si="949">DQ33/DQ13/10^6</f>
        <v>55.272885045150012</v>
      </c>
      <c r="DR64" s="141">
        <f t="shared" si="949"/>
        <v>52.245603841733256</v>
      </c>
      <c r="DS64" s="141">
        <f t="shared" si="949"/>
        <v>53.218066697485327</v>
      </c>
      <c r="DT64" s="141">
        <f t="shared" si="949"/>
        <v>54.380654378521676</v>
      </c>
      <c r="DU64" s="141">
        <f t="shared" si="949"/>
        <v>58.936606005918861</v>
      </c>
      <c r="DV64" s="141">
        <f t="shared" si="949"/>
        <v>59.162392754793224</v>
      </c>
      <c r="DW64" s="141">
        <f t="shared" si="949"/>
        <v>61.162078475765021</v>
      </c>
      <c r="DX64" s="141">
        <f t="shared" si="949"/>
        <v>60.544748774781681</v>
      </c>
      <c r="DY64" s="141">
        <f t="shared" si="949"/>
        <v>80.028048925861768</v>
      </c>
      <c r="DZ64" s="141">
        <f t="shared" si="949"/>
        <v>81.94619805375595</v>
      </c>
      <c r="EA64" s="141">
        <f t="shared" si="949"/>
        <v>83.513277537469079</v>
      </c>
      <c r="EB64" s="141">
        <f t="shared" si="949"/>
        <v>89.821140753368624</v>
      </c>
      <c r="EC64" s="141">
        <f t="shared" si="949"/>
        <v>95.102815096954615</v>
      </c>
      <c r="ED64" s="141">
        <f t="shared" si="949"/>
        <v>93.986246055481175</v>
      </c>
      <c r="EE64" s="141">
        <f t="shared" si="949"/>
        <v>93.93596466587546</v>
      </c>
      <c r="EF64" s="141">
        <f t="shared" si="949"/>
        <v>92.300553737072732</v>
      </c>
      <c r="EG64" s="141">
        <f t="shared" si="949"/>
        <v>96.66845770231896</v>
      </c>
      <c r="EH64" s="141">
        <f t="shared" si="949"/>
        <v>94.069658366044393</v>
      </c>
      <c r="EI64" s="141">
        <f t="shared" si="949"/>
        <v>95.417589746920711</v>
      </c>
      <c r="EJ64" s="141">
        <f t="shared" si="949"/>
        <v>94.153735905517095</v>
      </c>
      <c r="EK64" s="141">
        <f t="shared" si="949"/>
        <v>96.226421794996</v>
      </c>
      <c r="EL64" s="141">
        <f t="shared" si="949"/>
        <v>96.240537805539915</v>
      </c>
      <c r="EM64" s="141">
        <f t="shared" si="949"/>
        <v>99.616201624485655</v>
      </c>
      <c r="EN64" s="141">
        <f t="shared" si="949"/>
        <v>103.99987903551244</v>
      </c>
      <c r="EO64" s="141">
        <f t="shared" si="949"/>
        <v>102.91452625165965</v>
      </c>
      <c r="EP64" s="141">
        <f t="shared" si="949"/>
        <v>96.869821079180156</v>
      </c>
      <c r="EQ64" s="141">
        <f t="shared" si="949"/>
        <v>96.383273511999434</v>
      </c>
      <c r="ER64" s="141">
        <f t="shared" si="949"/>
        <v>96.124383574897493</v>
      </c>
      <c r="ES64" s="141">
        <f t="shared" si="949"/>
        <v>96.651942878833651</v>
      </c>
      <c r="ET64" s="141">
        <f t="shared" si="949"/>
        <v>96.156297049618701</v>
      </c>
      <c r="EU64" s="141">
        <f t="shared" si="949"/>
        <v>96.021216925915112</v>
      </c>
      <c r="EV64" s="141">
        <f t="shared" si="949"/>
        <v>92.764857917925653</v>
      </c>
      <c r="EW64" s="141">
        <f t="shared" ref="EW64:GB64" si="950">EW33/EW13/10^6</f>
        <v>94.457317542188989</v>
      </c>
      <c r="EX64" s="141">
        <f t="shared" si="950"/>
        <v>93.984880078318184</v>
      </c>
      <c r="EY64" s="141">
        <f t="shared" si="950"/>
        <v>96.656119464518554</v>
      </c>
      <c r="EZ64" s="141">
        <f t="shared" si="950"/>
        <v>98.144271046651042</v>
      </c>
      <c r="FA64" s="141">
        <f t="shared" si="950"/>
        <v>98.515943647677631</v>
      </c>
      <c r="FB64" s="141">
        <f t="shared" si="950"/>
        <v>91.48745042930102</v>
      </c>
      <c r="FC64" s="141">
        <f t="shared" si="950"/>
        <v>91.34603887089699</v>
      </c>
      <c r="FD64" s="141">
        <f t="shared" si="950"/>
        <v>91.410613079176315</v>
      </c>
      <c r="FE64" s="141">
        <f t="shared" si="950"/>
        <v>94.430466615841894</v>
      </c>
      <c r="FF64" s="141">
        <f t="shared" si="950"/>
        <v>94.08209332499429</v>
      </c>
      <c r="FG64" s="141">
        <f t="shared" si="950"/>
        <v>95.433552113006414</v>
      </c>
      <c r="FH64" s="141">
        <f t="shared" si="950"/>
        <v>91.652813632569675</v>
      </c>
      <c r="FI64" s="141">
        <f t="shared" si="950"/>
        <v>93.448803515456959</v>
      </c>
      <c r="FJ64" s="141">
        <f t="shared" si="950"/>
        <v>96.538938090378153</v>
      </c>
      <c r="FK64" s="141">
        <f t="shared" si="950"/>
        <v>96.378948479206514</v>
      </c>
      <c r="FL64" s="141">
        <f t="shared" si="950"/>
        <v>96.701303938117007</v>
      </c>
      <c r="FM64" s="141">
        <f t="shared" si="950"/>
        <v>97.505904573757036</v>
      </c>
      <c r="FN64" s="141">
        <f t="shared" si="950"/>
        <v>86.091811048410918</v>
      </c>
      <c r="FO64" s="141">
        <f t="shared" si="950"/>
        <v>88.961452000420678</v>
      </c>
      <c r="FP64" s="141">
        <f t="shared" si="950"/>
        <v>88.46550052479725</v>
      </c>
      <c r="FQ64" s="141">
        <f t="shared" si="950"/>
        <v>88.56656421713609</v>
      </c>
      <c r="FR64" s="141">
        <f t="shared" si="950"/>
        <v>86.218050647158634</v>
      </c>
      <c r="FS64" s="141">
        <f t="shared" si="950"/>
        <v>85.458593946934926</v>
      </c>
      <c r="FT64" s="141">
        <f t="shared" si="950"/>
        <v>80.567489495170733</v>
      </c>
      <c r="FU64" s="141">
        <f t="shared" si="950"/>
        <v>81.730633498852384</v>
      </c>
      <c r="FV64" s="141">
        <f t="shared" si="950"/>
        <v>83.071767694421439</v>
      </c>
      <c r="FW64" s="141">
        <f t="shared" si="950"/>
        <v>85.67690260098756</v>
      </c>
      <c r="FX64" s="141">
        <f t="shared" si="950"/>
        <v>85.619234437771325</v>
      </c>
      <c r="FY64" s="141">
        <f t="shared" si="950"/>
        <v>88.238148672231759</v>
      </c>
      <c r="FZ64" s="141">
        <f t="shared" si="950"/>
        <v>83.012666371647001</v>
      </c>
      <c r="GA64" s="141">
        <f t="shared" si="950"/>
        <v>84.113113949543532</v>
      </c>
      <c r="GB64" s="141">
        <f t="shared" si="950"/>
        <v>84.342586913085</v>
      </c>
      <c r="GC64" s="141">
        <f t="shared" ref="GC64:HH64" si="951">GC33/GC13/10^6</f>
        <v>86.553360039402875</v>
      </c>
      <c r="GD64" s="141">
        <f t="shared" si="951"/>
        <v>87.250461337065175</v>
      </c>
      <c r="GE64" s="141">
        <f t="shared" si="951"/>
        <v>88.991094331572896</v>
      </c>
      <c r="GF64" s="141">
        <f t="shared" si="951"/>
        <v>86.774051908488474</v>
      </c>
      <c r="GG64" s="141">
        <f t="shared" si="951"/>
        <v>88.629600526461488</v>
      </c>
      <c r="GH64" s="141">
        <f t="shared" si="951"/>
        <v>89.059221304390263</v>
      </c>
      <c r="GI64" s="141">
        <f t="shared" si="951"/>
        <v>90.689996778206506</v>
      </c>
      <c r="GJ64" s="141">
        <f t="shared" si="951"/>
        <v>92.302873602202737</v>
      </c>
      <c r="GK64" s="141">
        <f t="shared" si="951"/>
        <v>100.72288998843705</v>
      </c>
      <c r="GL64" s="141">
        <f t="shared" si="951"/>
        <v>96.569254610567242</v>
      </c>
      <c r="GM64" s="141">
        <f t="shared" si="951"/>
        <v>99.445580645110937</v>
      </c>
      <c r="GN64" s="141">
        <f t="shared" si="951"/>
        <v>101.41481303325634</v>
      </c>
      <c r="GO64" s="141">
        <f t="shared" si="951"/>
        <v>103.65426733951645</v>
      </c>
      <c r="GP64" s="141">
        <f t="shared" si="951"/>
        <v>104.44879230562429</v>
      </c>
      <c r="GQ64" s="141">
        <f t="shared" si="951"/>
        <v>108.7896796229313</v>
      </c>
      <c r="GR64" s="141">
        <f t="shared" si="951"/>
        <v>106.72353191981948</v>
      </c>
      <c r="GS64" s="141">
        <f t="shared" si="951"/>
        <v>110.59145381292063</v>
      </c>
      <c r="GT64" s="141">
        <f t="shared" si="951"/>
        <v>114.53594412966248</v>
      </c>
      <c r="GU64" s="141">
        <f t="shared" si="951"/>
        <v>117.36485809550192</v>
      </c>
      <c r="GV64" s="141">
        <f t="shared" si="951"/>
        <v>119.63398493635646</v>
      </c>
      <c r="GW64" s="141">
        <f t="shared" si="951"/>
        <v>128.31507056683913</v>
      </c>
      <c r="GX64" s="141">
        <f t="shared" si="951"/>
        <v>126.04927466391165</v>
      </c>
      <c r="GY64" s="141">
        <f t="shared" si="951"/>
        <v>126.52587743432395</v>
      </c>
      <c r="GZ64" s="141">
        <f t="shared" si="951"/>
        <v>129.89544471396528</v>
      </c>
      <c r="HA64" s="141">
        <f t="shared" si="951"/>
        <v>129.98355336320796</v>
      </c>
      <c r="HB64" s="141">
        <f t="shared" si="951"/>
        <v>128.79774764267557</v>
      </c>
      <c r="HC64" s="141">
        <f t="shared" si="951"/>
        <v>126.90107945308463</v>
      </c>
      <c r="HD64" s="141">
        <f t="shared" si="951"/>
        <v>121.60401393346514</v>
      </c>
      <c r="HE64" s="141">
        <f t="shared" si="951"/>
        <v>124.34808973606928</v>
      </c>
      <c r="HF64" s="141">
        <f t="shared" si="951"/>
        <v>125.53997260053532</v>
      </c>
      <c r="HG64" s="141">
        <f t="shared" si="951"/>
        <v>126.07533758694889</v>
      </c>
      <c r="HH64" s="141">
        <f t="shared" si="951"/>
        <v>127.03172525674954</v>
      </c>
      <c r="HI64" s="141">
        <f t="shared" ref="HI64:IN64" si="952">HI33/HI13/10^6</f>
        <v>134.51126573607368</v>
      </c>
      <c r="HJ64" s="141">
        <f t="shared" si="952"/>
        <v>134.21502540151113</v>
      </c>
      <c r="HK64" s="141">
        <f t="shared" si="952"/>
        <v>135.4699916740052</v>
      </c>
      <c r="HL64" s="141">
        <f t="shared" si="952"/>
        <v>137.20144502264952</v>
      </c>
      <c r="HM64" s="141">
        <f t="shared" si="952"/>
        <v>137.50753344093766</v>
      </c>
      <c r="HN64" s="141">
        <f t="shared" si="952"/>
        <v>134.27854139173851</v>
      </c>
      <c r="HO64" s="141">
        <f t="shared" si="952"/>
        <v>135.13021011650213</v>
      </c>
      <c r="HP64" s="141">
        <f t="shared" si="952"/>
        <v>127.04114206158611</v>
      </c>
      <c r="HQ64" s="141">
        <f t="shared" si="952"/>
        <v>127.47958288101496</v>
      </c>
      <c r="HR64" s="141">
        <f t="shared" si="952"/>
        <v>127.19676821289998</v>
      </c>
      <c r="HS64" s="141">
        <f t="shared" si="952"/>
        <v>126.44889683581802</v>
      </c>
      <c r="HT64" s="141">
        <f t="shared" si="952"/>
        <v>128.17358727244238</v>
      </c>
      <c r="HU64" s="141">
        <f t="shared" si="952"/>
        <v>135.08934665737334</v>
      </c>
      <c r="HV64" s="141">
        <f t="shared" si="952"/>
        <v>129.23761539359472</v>
      </c>
      <c r="HW64" s="141">
        <f t="shared" si="952"/>
        <v>124.70624099076289</v>
      </c>
      <c r="HX64" s="141">
        <f t="shared" si="952"/>
        <v>124.59016383750668</v>
      </c>
      <c r="HY64" s="141">
        <f t="shared" si="952"/>
        <v>124.38441458261076</v>
      </c>
      <c r="HZ64" s="141">
        <f t="shared" si="952"/>
        <v>122.93712076026675</v>
      </c>
      <c r="IA64" s="141">
        <f t="shared" si="952"/>
        <v>121.99159255366307</v>
      </c>
      <c r="IB64" s="141">
        <f t="shared" si="952"/>
        <v>114.02677039802511</v>
      </c>
      <c r="IC64" s="141">
        <f t="shared" si="952"/>
        <v>109.8906260754428</v>
      </c>
      <c r="ID64" s="141">
        <f t="shared" si="952"/>
        <v>103.81336538385452</v>
      </c>
      <c r="IE64" s="141">
        <f t="shared" si="952"/>
        <v>98.832903164895939</v>
      </c>
      <c r="IF64" s="141">
        <f t="shared" si="952"/>
        <v>93.921652994013584</v>
      </c>
      <c r="IG64" s="141">
        <f t="shared" si="952"/>
        <v>94.15718979852214</v>
      </c>
      <c r="IH64" s="141">
        <f t="shared" si="952"/>
        <v>92.643846590277533</v>
      </c>
      <c r="II64" s="141">
        <f t="shared" si="952"/>
        <v>84.440415179039888</v>
      </c>
      <c r="IJ64" s="141">
        <f t="shared" si="952"/>
        <v>82.924023283296705</v>
      </c>
      <c r="IK64" s="141">
        <f t="shared" si="952"/>
        <v>79.248226850476982</v>
      </c>
      <c r="IL64" s="141">
        <f t="shared" si="952"/>
        <v>71.649965910385887</v>
      </c>
      <c r="IM64" s="141">
        <f t="shared" si="952"/>
        <v>64.953171259573693</v>
      </c>
      <c r="IN64" s="141">
        <f t="shared" si="952"/>
        <v>55.432320802070969</v>
      </c>
      <c r="IO64" s="141">
        <f t="shared" ref="IO64:IZ64" si="953">IO33/IO13/10^6</f>
        <v>55.446968576421504</v>
      </c>
      <c r="IP64" s="141">
        <f t="shared" si="953"/>
        <v>56.713185366253164</v>
      </c>
      <c r="IQ64" s="141">
        <f t="shared" si="953"/>
        <v>57.688892057867079</v>
      </c>
      <c r="IR64" s="141">
        <f t="shared" si="953"/>
        <v>62.010474727516808</v>
      </c>
      <c r="IS64" s="141">
        <f t="shared" si="953"/>
        <v>66.973759075359709</v>
      </c>
      <c r="IT64" s="141">
        <f t="shared" si="953"/>
        <v>63.910271309429504</v>
      </c>
      <c r="IU64" s="141">
        <f t="shared" si="953"/>
        <v>59.373826199867246</v>
      </c>
      <c r="IV64" s="141">
        <f t="shared" si="953"/>
        <v>57.283316863447268</v>
      </c>
      <c r="IW64" s="141">
        <f t="shared" si="953"/>
        <v>56.581662139707191</v>
      </c>
      <c r="IX64" s="141">
        <f t="shared" si="953"/>
        <v>59.33754139434015</v>
      </c>
      <c r="IY64" s="141">
        <f t="shared" si="953"/>
        <v>64.617584791243701</v>
      </c>
      <c r="IZ64" s="141">
        <f t="shared" si="953"/>
        <v>66.073904307065277</v>
      </c>
      <c r="JA64" s="135"/>
      <c r="JB64" s="135"/>
      <c r="JC64" s="135"/>
      <c r="JD64" s="135"/>
      <c r="JE64" s="135"/>
      <c r="JF64" s="135"/>
    </row>
    <row r="65" spans="2:285" x14ac:dyDescent="0.25">
      <c r="B65" s="118" t="s">
        <v>1255</v>
      </c>
      <c r="BR65" s="135"/>
      <c r="BS65" s="135"/>
      <c r="BT65" s="135"/>
      <c r="BU65" s="135"/>
      <c r="BV65" s="135"/>
      <c r="BW65" s="135"/>
      <c r="BX65" s="135"/>
      <c r="BY65" s="135"/>
      <c r="BZ65" s="135"/>
      <c r="CA65" s="135"/>
      <c r="CB65" s="135"/>
      <c r="CC65" s="135"/>
      <c r="CD65" s="135"/>
      <c r="CE65" s="135"/>
      <c r="CF65" s="135"/>
      <c r="CG65" s="135"/>
      <c r="CH65" s="135"/>
      <c r="CI65" s="135"/>
      <c r="CJ65" s="135"/>
      <c r="CK65" s="141">
        <f t="shared" ref="CK65:DP65" si="954">CK34/CK13/10^6</f>
        <v>3.7027615511893601</v>
      </c>
      <c r="CL65" s="141">
        <f t="shared" si="954"/>
        <v>3.5313145277423392</v>
      </c>
      <c r="CM65" s="141">
        <f t="shared" si="954"/>
        <v>3.4986973890153719</v>
      </c>
      <c r="CN65" s="141">
        <f t="shared" si="954"/>
        <v>4.1316366396062598</v>
      </c>
      <c r="CO65" s="141">
        <f t="shared" si="954"/>
        <v>4.0550436711196705</v>
      </c>
      <c r="CP65" s="141">
        <f t="shared" si="954"/>
        <v>3.9489475973821371</v>
      </c>
      <c r="CQ65" s="141">
        <f t="shared" si="954"/>
        <v>3.8198486229052993</v>
      </c>
      <c r="CR65" s="141">
        <f t="shared" si="954"/>
        <v>3.6892199472362743</v>
      </c>
      <c r="CS65" s="141">
        <f t="shared" si="954"/>
        <v>3.5718339771103755</v>
      </c>
      <c r="CT65" s="141">
        <f t="shared" si="954"/>
        <v>4.4547063717859086</v>
      </c>
      <c r="CU65" s="141">
        <f t="shared" si="954"/>
        <v>4.4515424648026132</v>
      </c>
      <c r="CV65" s="141">
        <f t="shared" si="954"/>
        <v>4.3045273206010499</v>
      </c>
      <c r="CW65" s="141">
        <f t="shared" si="954"/>
        <v>4.1471762552053795</v>
      </c>
      <c r="CX65" s="141">
        <f t="shared" si="954"/>
        <v>4.108191352287097</v>
      </c>
      <c r="CY65" s="141">
        <f t="shared" si="954"/>
        <v>3.9613364713790951</v>
      </c>
      <c r="CZ65" s="141">
        <f t="shared" si="954"/>
        <v>4.8983401483283888</v>
      </c>
      <c r="DA65" s="141">
        <f t="shared" si="954"/>
        <v>4.8476641869752388</v>
      </c>
      <c r="DB65" s="141">
        <f t="shared" si="954"/>
        <v>4.7115950716124413</v>
      </c>
      <c r="DC65" s="141">
        <f t="shared" si="954"/>
        <v>4.6235886069011682</v>
      </c>
      <c r="DD65" s="141">
        <f t="shared" si="954"/>
        <v>4.4904365828174733</v>
      </c>
      <c r="DE65" s="141">
        <f t="shared" si="954"/>
        <v>4.4151690956631837</v>
      </c>
      <c r="DF65" s="141">
        <f t="shared" si="954"/>
        <v>5.090404664613267</v>
      </c>
      <c r="DG65" s="141">
        <f t="shared" si="954"/>
        <v>4.9657277071734649</v>
      </c>
      <c r="DH65" s="141">
        <f t="shared" si="954"/>
        <v>5.1029694226803288</v>
      </c>
      <c r="DI65" s="141">
        <f t="shared" si="954"/>
        <v>4.9304384476144056</v>
      </c>
      <c r="DJ65" s="141">
        <f t="shared" si="954"/>
        <v>4.8283806285310629</v>
      </c>
      <c r="DK65" s="141">
        <f t="shared" si="954"/>
        <v>4.7424060817126739</v>
      </c>
      <c r="DL65" s="141">
        <f t="shared" si="954"/>
        <v>5.5950059953807978</v>
      </c>
      <c r="DM65" s="141">
        <f t="shared" si="954"/>
        <v>5.4976137588128875</v>
      </c>
      <c r="DN65" s="141">
        <f t="shared" si="954"/>
        <v>5.452351021056578</v>
      </c>
      <c r="DO65" s="141">
        <f t="shared" si="954"/>
        <v>5.2627349031365283</v>
      </c>
      <c r="DP65" s="141">
        <f t="shared" si="954"/>
        <v>5.2317527902049505</v>
      </c>
      <c r="DQ65" s="141">
        <f t="shared" ref="DQ65:EV65" si="955">DQ34/DQ13/10^6</f>
        <v>5.1147138535497261</v>
      </c>
      <c r="DR65" s="141">
        <f t="shared" si="955"/>
        <v>5.9076063837804504</v>
      </c>
      <c r="DS65" s="141">
        <f t="shared" si="955"/>
        <v>5.8890166754819013</v>
      </c>
      <c r="DT65" s="141">
        <f t="shared" si="955"/>
        <v>5.8777183314838588</v>
      </c>
      <c r="DU65" s="141">
        <f t="shared" si="955"/>
        <v>5.8436394475054918</v>
      </c>
      <c r="DV65" s="141">
        <f t="shared" si="955"/>
        <v>5.8625564155134793</v>
      </c>
      <c r="DW65" s="141">
        <f t="shared" si="955"/>
        <v>5.6868284070045512</v>
      </c>
      <c r="DX65" s="141">
        <f t="shared" si="955"/>
        <v>6.3931368585244144</v>
      </c>
      <c r="DY65" s="141">
        <f t="shared" si="955"/>
        <v>6.304507863336366</v>
      </c>
      <c r="DZ65" s="141">
        <f t="shared" si="955"/>
        <v>6.2105137958531751</v>
      </c>
      <c r="EA65" s="141">
        <f t="shared" si="955"/>
        <v>5.9746752190929646</v>
      </c>
      <c r="EB65" s="141">
        <f t="shared" si="955"/>
        <v>5.9281508885623611</v>
      </c>
      <c r="EC65" s="141">
        <f t="shared" si="955"/>
        <v>5.9122667838624148</v>
      </c>
      <c r="ED65" s="141">
        <f t="shared" si="955"/>
        <v>6.8340245208671586</v>
      </c>
      <c r="EE65" s="141">
        <f t="shared" si="955"/>
        <v>6.6739122152427424</v>
      </c>
      <c r="EF65" s="141">
        <f t="shared" si="955"/>
        <v>6.5902683434282991</v>
      </c>
      <c r="EG65" s="141">
        <f t="shared" si="955"/>
        <v>6.517533065060138</v>
      </c>
      <c r="EH65" s="141">
        <f t="shared" si="955"/>
        <v>6.433149148882956</v>
      </c>
      <c r="EI65" s="141">
        <f t="shared" si="955"/>
        <v>6.2685711341228165</v>
      </c>
      <c r="EJ65" s="141">
        <f t="shared" si="955"/>
        <v>7.1559375768455951</v>
      </c>
      <c r="EK65" s="141">
        <f t="shared" si="955"/>
        <v>7.1043291783587055</v>
      </c>
      <c r="EL65" s="141">
        <f t="shared" si="955"/>
        <v>6.9893325911884441</v>
      </c>
      <c r="EM65" s="141">
        <f t="shared" si="955"/>
        <v>6.938573479361505</v>
      </c>
      <c r="EN65" s="141">
        <f t="shared" si="955"/>
        <v>6.997407155616397</v>
      </c>
      <c r="EO65" s="141">
        <f t="shared" si="955"/>
        <v>6.6931183595539014</v>
      </c>
      <c r="EP65" s="141">
        <f t="shared" si="955"/>
        <v>7.7812288160329199</v>
      </c>
      <c r="EQ65" s="141">
        <f t="shared" si="955"/>
        <v>7.6077526268141451</v>
      </c>
      <c r="ER65" s="141">
        <f t="shared" si="955"/>
        <v>7.4745700201592351</v>
      </c>
      <c r="ES65" s="141">
        <f t="shared" si="955"/>
        <v>7.3147585967646824</v>
      </c>
      <c r="ET65" s="141">
        <f t="shared" si="955"/>
        <v>7.1861030088605338</v>
      </c>
      <c r="EU65" s="141">
        <f t="shared" si="955"/>
        <v>7.1648956174452767</v>
      </c>
      <c r="EV65" s="141">
        <f t="shared" si="955"/>
        <v>8.1095104187041454</v>
      </c>
      <c r="EW65" s="141">
        <f t="shared" ref="EW65:GB65" si="956">EW34/EW13/10^6</f>
        <v>7.9186311550483719</v>
      </c>
      <c r="EX65" s="141">
        <f t="shared" si="956"/>
        <v>7.77900253889465</v>
      </c>
      <c r="EY65" s="141">
        <f t="shared" si="956"/>
        <v>7.3909076430785721</v>
      </c>
      <c r="EZ65" s="141">
        <f t="shared" si="956"/>
        <v>7.2377808833320403</v>
      </c>
      <c r="FA65" s="141">
        <f t="shared" si="956"/>
        <v>7.0589238908497673</v>
      </c>
      <c r="FB65" s="141">
        <f t="shared" si="956"/>
        <v>7.9305243273748207</v>
      </c>
      <c r="FC65" s="141">
        <f t="shared" si="956"/>
        <v>7.6825927153059066</v>
      </c>
      <c r="FD65" s="141">
        <f t="shared" si="956"/>
        <v>7.654394524260713</v>
      </c>
      <c r="FE65" s="141">
        <f t="shared" si="956"/>
        <v>7.5508390253557991</v>
      </c>
      <c r="FF65" s="141">
        <f t="shared" si="956"/>
        <v>7.4847831485981562</v>
      </c>
      <c r="FG65" s="141">
        <f t="shared" si="956"/>
        <v>7.5641350362180955</v>
      </c>
      <c r="FH65" s="141">
        <f t="shared" si="956"/>
        <v>8.3212642271002135</v>
      </c>
      <c r="FI65" s="141">
        <f t="shared" si="956"/>
        <v>8.1349638087331293</v>
      </c>
      <c r="FJ65" s="141">
        <f t="shared" si="956"/>
        <v>7.9636156982772857</v>
      </c>
      <c r="FK65" s="141">
        <f t="shared" si="956"/>
        <v>7.7341178628243439</v>
      </c>
      <c r="FL65" s="141">
        <f t="shared" si="956"/>
        <v>7.7068969278536334</v>
      </c>
      <c r="FM65" s="141">
        <f t="shared" si="956"/>
        <v>6.5361625553040206</v>
      </c>
      <c r="FN65" s="141">
        <f t="shared" si="956"/>
        <v>6.3966668420829933</v>
      </c>
      <c r="FO65" s="141">
        <f t="shared" si="956"/>
        <v>7.3010611456615111</v>
      </c>
      <c r="FP65" s="141">
        <f t="shared" si="956"/>
        <v>7.1545641678356979</v>
      </c>
      <c r="FQ65" s="141">
        <f t="shared" si="956"/>
        <v>8.0704917708766324</v>
      </c>
      <c r="FR65" s="141">
        <f t="shared" si="956"/>
        <v>7.2934338214122203</v>
      </c>
      <c r="FS65" s="141">
        <f t="shared" si="956"/>
        <v>6.9001354139402764</v>
      </c>
      <c r="FT65" s="141">
        <f t="shared" si="956"/>
        <v>7.5619223504971904</v>
      </c>
      <c r="FU65" s="141">
        <f t="shared" si="956"/>
        <v>7.2459439273860697</v>
      </c>
      <c r="FV65" s="141">
        <f t="shared" si="956"/>
        <v>7.1353576454394849</v>
      </c>
      <c r="FW65" s="141">
        <f t="shared" si="956"/>
        <v>6.9294374796450091</v>
      </c>
      <c r="FX65" s="141">
        <f t="shared" si="956"/>
        <v>6.7240701503731275</v>
      </c>
      <c r="FY65" s="141">
        <f t="shared" si="956"/>
        <v>6.8153149629479852</v>
      </c>
      <c r="FZ65" s="141">
        <f t="shared" si="956"/>
        <v>7.1347397907077399</v>
      </c>
      <c r="GA65" s="141">
        <f t="shared" si="956"/>
        <v>7.5347811163700813</v>
      </c>
      <c r="GB65" s="141">
        <f t="shared" si="956"/>
        <v>7.3326034565211309</v>
      </c>
      <c r="GC65" s="141">
        <f t="shared" ref="GC65:HH65" si="957">GC34/GC13/10^6</f>
        <v>7.0889474163999004</v>
      </c>
      <c r="GD65" s="141">
        <f t="shared" si="957"/>
        <v>6.8566904045109327</v>
      </c>
      <c r="GE65" s="141">
        <f t="shared" si="957"/>
        <v>6.5340592435559097</v>
      </c>
      <c r="GF65" s="141">
        <f t="shared" si="957"/>
        <v>7.4097511707705328</v>
      </c>
      <c r="GG65" s="141">
        <f t="shared" si="957"/>
        <v>7.2164455661826548</v>
      </c>
      <c r="GH65" s="141">
        <f t="shared" si="957"/>
        <v>7.1732138942632231</v>
      </c>
      <c r="GI65" s="141">
        <f t="shared" si="957"/>
        <v>6.991535662227256</v>
      </c>
      <c r="GJ65" s="141">
        <f t="shared" si="957"/>
        <v>7.0021633542681441</v>
      </c>
      <c r="GK65" s="141">
        <f t="shared" si="957"/>
        <v>6.8436570961517971</v>
      </c>
      <c r="GL65" s="141">
        <f t="shared" si="957"/>
        <v>8.1999751760061521</v>
      </c>
      <c r="GM65" s="141">
        <f t="shared" si="957"/>
        <v>8.5731397258094066</v>
      </c>
      <c r="GN65" s="141">
        <f t="shared" si="957"/>
        <v>8.1826853761075036</v>
      </c>
      <c r="GO65" s="141">
        <f t="shared" si="957"/>
        <v>8.1941261133574539</v>
      </c>
      <c r="GP65" s="141">
        <f t="shared" si="957"/>
        <v>7.4052319739938017</v>
      </c>
      <c r="GQ65" s="141">
        <f t="shared" si="957"/>
        <v>7.3031462225192953</v>
      </c>
      <c r="GR65" s="141">
        <f t="shared" si="957"/>
        <v>9.1813976293137554</v>
      </c>
      <c r="GS65" s="141">
        <f t="shared" si="957"/>
        <v>9.0530203967701066</v>
      </c>
      <c r="GT65" s="141">
        <f t="shared" si="957"/>
        <v>8.9130052757761522</v>
      </c>
      <c r="GU65" s="141">
        <f t="shared" si="957"/>
        <v>8.6767411057221508</v>
      </c>
      <c r="GV65" s="141">
        <f t="shared" si="957"/>
        <v>8.1105724758952142</v>
      </c>
      <c r="GW65" s="141">
        <f t="shared" si="957"/>
        <v>8.1875746392971713</v>
      </c>
      <c r="GX65" s="141">
        <f t="shared" si="957"/>
        <v>10.151518723979251</v>
      </c>
      <c r="GY65" s="141">
        <f t="shared" si="957"/>
        <v>9.9322800089663996</v>
      </c>
      <c r="GZ65" s="141">
        <f t="shared" si="957"/>
        <v>11.479390015473594</v>
      </c>
      <c r="HA65" s="141">
        <f t="shared" si="957"/>
        <v>10.62126142489592</v>
      </c>
      <c r="HB65" s="141">
        <f t="shared" si="957"/>
        <v>9.2567840915302213</v>
      </c>
      <c r="HC65" s="141">
        <f t="shared" si="957"/>
        <v>8.6556697066470871</v>
      </c>
      <c r="HD65" s="141">
        <f t="shared" si="957"/>
        <v>10.566733772302856</v>
      </c>
      <c r="HE65" s="141">
        <f t="shared" si="957"/>
        <v>10.208008747271908</v>
      </c>
      <c r="HF65" s="141">
        <f t="shared" si="957"/>
        <v>10.097511194332668</v>
      </c>
      <c r="HG65" s="141">
        <f t="shared" si="957"/>
        <v>9.4514740284308907</v>
      </c>
      <c r="HH65" s="141">
        <f t="shared" si="957"/>
        <v>8.4271810331178241</v>
      </c>
      <c r="HI65" s="141">
        <f t="shared" ref="HI65:IN65" si="958">HI34/HI13/10^6</f>
        <v>8.084882285686442</v>
      </c>
      <c r="HJ65" s="141">
        <f t="shared" si="958"/>
        <v>10.689160789344712</v>
      </c>
      <c r="HK65" s="141">
        <f t="shared" si="958"/>
        <v>10.212346817742981</v>
      </c>
      <c r="HL65" s="141">
        <f t="shared" si="958"/>
        <v>10.285427087022391</v>
      </c>
      <c r="HM65" s="141">
        <f t="shared" si="958"/>
        <v>9.0457895773229673</v>
      </c>
      <c r="HN65" s="141">
        <f t="shared" si="958"/>
        <v>7.663473424110534</v>
      </c>
      <c r="HO65" s="141">
        <f t="shared" si="958"/>
        <v>7.3295377022320496</v>
      </c>
      <c r="HP65" s="141">
        <f t="shared" si="958"/>
        <v>9.3199008152692819</v>
      </c>
      <c r="HQ65" s="141">
        <f t="shared" si="958"/>
        <v>8.8671904235581405</v>
      </c>
      <c r="HR65" s="141">
        <f t="shared" si="958"/>
        <v>8.5564766414342586</v>
      </c>
      <c r="HS65" s="141">
        <f t="shared" si="958"/>
        <v>8.059524071927898</v>
      </c>
      <c r="HT65" s="141">
        <f t="shared" si="958"/>
        <v>7.6163883573154729</v>
      </c>
      <c r="HU65" s="141">
        <f t="shared" si="958"/>
        <v>7.0432320400087303</v>
      </c>
      <c r="HV65" s="141">
        <f t="shared" si="958"/>
        <v>9.487766289814493</v>
      </c>
      <c r="HW65" s="141">
        <f t="shared" si="958"/>
        <v>8.8064500854690646</v>
      </c>
      <c r="HX65" s="141">
        <f t="shared" si="958"/>
        <v>8.3701759008453891</v>
      </c>
      <c r="HY65" s="141">
        <f t="shared" si="958"/>
        <v>7.872088556209853</v>
      </c>
      <c r="HZ65" s="141">
        <f t="shared" si="958"/>
        <v>7.272514942412462</v>
      </c>
      <c r="IA65" s="141">
        <f t="shared" si="958"/>
        <v>6.827307184779408</v>
      </c>
      <c r="IB65" s="141">
        <f t="shared" si="958"/>
        <v>8.1993438653745478</v>
      </c>
      <c r="IC65" s="141">
        <f t="shared" si="958"/>
        <v>7.6585038046803504</v>
      </c>
      <c r="ID65" s="141">
        <f t="shared" si="958"/>
        <v>6.9916413102236739</v>
      </c>
      <c r="IE65" s="141">
        <f t="shared" si="958"/>
        <v>6.2543158875913925</v>
      </c>
      <c r="IF65" s="141">
        <f t="shared" si="958"/>
        <v>5.6145050350366734</v>
      </c>
      <c r="IG65" s="141">
        <f t="shared" si="958"/>
        <v>5.142067433920122</v>
      </c>
      <c r="IH65" s="141">
        <f t="shared" si="958"/>
        <v>4.7275808330541853</v>
      </c>
      <c r="II65" s="141">
        <f t="shared" si="958"/>
        <v>5.7663698754673405</v>
      </c>
      <c r="IJ65" s="141">
        <f t="shared" si="958"/>
        <v>5.3115833910587948</v>
      </c>
      <c r="IK65" s="141">
        <f t="shared" si="958"/>
        <v>5.0522148831481699</v>
      </c>
      <c r="IL65" s="141">
        <f t="shared" si="958"/>
        <v>4.5166650041624168</v>
      </c>
      <c r="IM65" s="141">
        <f t="shared" si="958"/>
        <v>3.8438348297859086</v>
      </c>
      <c r="IN65" s="141">
        <f t="shared" si="958"/>
        <v>4.0198346316301015</v>
      </c>
      <c r="IO65" s="141">
        <f t="shared" ref="IO65:IZ65" si="959">IO34/IO13/10^6</f>
        <v>3.7105970394596151</v>
      </c>
      <c r="IP65" s="141">
        <f t="shared" si="959"/>
        <v>3.5921648943961091</v>
      </c>
      <c r="IQ65" s="141">
        <f t="shared" si="959"/>
        <v>3.3618846318947986</v>
      </c>
      <c r="IR65" s="141">
        <f t="shared" si="959"/>
        <v>3.1284567256226339</v>
      </c>
      <c r="IS65" s="141">
        <f t="shared" si="959"/>
        <v>2.8266967125901754</v>
      </c>
      <c r="IT65" s="141">
        <f t="shared" si="959"/>
        <v>3.2568718183181247</v>
      </c>
      <c r="IU65" s="141">
        <f t="shared" si="959"/>
        <v>2.7858157571506439</v>
      </c>
      <c r="IV65" s="141">
        <f t="shared" si="959"/>
        <v>2.4778729913231432</v>
      </c>
      <c r="IW65" s="141">
        <f t="shared" si="959"/>
        <v>2.2843245428728038</v>
      </c>
      <c r="IX65" s="141">
        <f t="shared" si="959"/>
        <v>2.6298225742642338</v>
      </c>
      <c r="IY65" s="141">
        <f t="shared" si="959"/>
        <v>3.9786922801013</v>
      </c>
      <c r="IZ65" s="141">
        <f t="shared" si="959"/>
        <v>4.4012505220700291</v>
      </c>
      <c r="JA65" s="135"/>
      <c r="JB65" s="135"/>
      <c r="JC65" s="135"/>
      <c r="JD65" s="135"/>
      <c r="JE65" s="135"/>
      <c r="JF65" s="135"/>
    </row>
    <row r="66" spans="2:285" x14ac:dyDescent="0.25">
      <c r="B66" s="118" t="s">
        <v>1256</v>
      </c>
      <c r="BR66" s="135"/>
      <c r="BS66" s="135"/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  <c r="CK66" s="117">
        <f>CK33/CK10*10/10^5</f>
        <v>1199.6667089690955</v>
      </c>
      <c r="CL66" s="117">
        <f t="shared" ref="CL66:EW66" si="960">CL33/CL10*10/10^5</f>
        <v>1217.7453648414889</v>
      </c>
      <c r="CM66" s="117">
        <f t="shared" si="960"/>
        <v>1240.6218123710578</v>
      </c>
      <c r="CN66" s="117">
        <f t="shared" si="960"/>
        <v>1090.6281106365841</v>
      </c>
      <c r="CO66" s="117">
        <f t="shared" si="960"/>
        <v>1079.5945490938918</v>
      </c>
      <c r="CP66" s="117">
        <f t="shared" si="960"/>
        <v>1136.0239720371599</v>
      </c>
      <c r="CQ66" s="117">
        <f t="shared" si="960"/>
        <v>1201.7928264189572</v>
      </c>
      <c r="CR66" s="117">
        <f t="shared" si="960"/>
        <v>1291.7325223351445</v>
      </c>
      <c r="CS66" s="117">
        <f t="shared" si="960"/>
        <v>1355.6508872494298</v>
      </c>
      <c r="CT66" s="117">
        <f t="shared" si="960"/>
        <v>1313.4483759445361</v>
      </c>
      <c r="CU66" s="117">
        <f t="shared" si="960"/>
        <v>1248.6055004700086</v>
      </c>
      <c r="CV66" s="117">
        <f t="shared" si="960"/>
        <v>1252.8952853068927</v>
      </c>
      <c r="CW66" s="117">
        <f t="shared" si="960"/>
        <v>1207.5590397891146</v>
      </c>
      <c r="CX66" s="117">
        <f t="shared" si="960"/>
        <v>1329.8062372377397</v>
      </c>
      <c r="CY66" s="117">
        <f t="shared" si="960"/>
        <v>1465.9955140467703</v>
      </c>
      <c r="CZ66" s="117">
        <f t="shared" si="960"/>
        <v>1471.635776620881</v>
      </c>
      <c r="DA66" s="117">
        <f t="shared" si="960"/>
        <v>1693.7438382195896</v>
      </c>
      <c r="DB66" s="117">
        <f t="shared" si="960"/>
        <v>1592.7798728069602</v>
      </c>
      <c r="DC66" s="117">
        <f t="shared" si="960"/>
        <v>1760.3882827570176</v>
      </c>
      <c r="DD66" s="117">
        <f t="shared" si="960"/>
        <v>1895.7731842767637</v>
      </c>
      <c r="DE66" s="117">
        <f t="shared" si="960"/>
        <v>2164.7013751774375</v>
      </c>
      <c r="DF66" s="117">
        <f t="shared" si="960"/>
        <v>2245.4659937876795</v>
      </c>
      <c r="DG66" s="117">
        <f t="shared" si="960"/>
        <v>2195.927909720519</v>
      </c>
      <c r="DH66" s="117">
        <f t="shared" si="960"/>
        <v>2130.5991433616332</v>
      </c>
      <c r="DI66" s="117">
        <f t="shared" si="960"/>
        <v>2301.2179293988556</v>
      </c>
      <c r="DJ66" s="117">
        <f t="shared" si="960"/>
        <v>2378.1784991622521</v>
      </c>
      <c r="DK66" s="117">
        <f t="shared" si="960"/>
        <v>2611.6500419971294</v>
      </c>
      <c r="DL66" s="117">
        <f t="shared" si="960"/>
        <v>2682.6418516912722</v>
      </c>
      <c r="DM66" s="117">
        <f t="shared" si="960"/>
        <v>2722.6783855082654</v>
      </c>
      <c r="DN66" s="117">
        <f t="shared" si="960"/>
        <v>2831.5281241989451</v>
      </c>
      <c r="DO66" s="117">
        <f t="shared" si="960"/>
        <v>2950.703819905305</v>
      </c>
      <c r="DP66" s="117">
        <f t="shared" si="960"/>
        <v>2901.5261895557796</v>
      </c>
      <c r="DQ66" s="117">
        <f t="shared" si="960"/>
        <v>3101.3750839645577</v>
      </c>
      <c r="DR66" s="117">
        <f t="shared" si="960"/>
        <v>3100.7326911896121</v>
      </c>
      <c r="DS66" s="117">
        <f t="shared" si="960"/>
        <v>3179.4767272303607</v>
      </c>
      <c r="DT66" s="117">
        <f t="shared" si="960"/>
        <v>3321.8405603699493</v>
      </c>
      <c r="DU66" s="117">
        <f t="shared" si="960"/>
        <v>3695.3302857423573</v>
      </c>
      <c r="DV66" s="117">
        <f t="shared" si="960"/>
        <v>3713.6203568777973</v>
      </c>
      <c r="DW66" s="117">
        <f t="shared" si="960"/>
        <v>3872.8401498509293</v>
      </c>
      <c r="DX66" s="117">
        <f t="shared" si="960"/>
        <v>3882.3519980473675</v>
      </c>
      <c r="DY66" s="117">
        <f t="shared" si="960"/>
        <v>5181.1377314631627</v>
      </c>
      <c r="DZ66" s="117">
        <f t="shared" si="960"/>
        <v>5397.5323125829054</v>
      </c>
      <c r="EA66" s="117">
        <f t="shared" si="960"/>
        <v>5513.6156013906548</v>
      </c>
      <c r="EB66" s="117">
        <f t="shared" si="960"/>
        <v>5423.5879676114664</v>
      </c>
      <c r="EC66" s="117">
        <f t="shared" si="960"/>
        <v>5124.7260587347046</v>
      </c>
      <c r="ED66" s="117">
        <f t="shared" si="960"/>
        <v>5415.1662581346818</v>
      </c>
      <c r="EE66" s="117">
        <f t="shared" si="960"/>
        <v>4506.0706812947856</v>
      </c>
      <c r="EF66" s="117">
        <f t="shared" si="960"/>
        <v>4329.3316269396337</v>
      </c>
      <c r="EG66" s="117">
        <f t="shared" si="960"/>
        <v>4698.5318641487011</v>
      </c>
      <c r="EH66" s="117">
        <f t="shared" si="960"/>
        <v>4993.917445148566</v>
      </c>
      <c r="EI66" s="117">
        <f t="shared" si="960"/>
        <v>4644.1604468875039</v>
      </c>
      <c r="EJ66" s="117">
        <f t="shared" si="960"/>
        <v>4481.6103445359668</v>
      </c>
      <c r="EK66" s="117">
        <f t="shared" si="960"/>
        <v>4606.7189720165989</v>
      </c>
      <c r="EL66" s="117">
        <f t="shared" si="960"/>
        <v>4306.5563289284737</v>
      </c>
      <c r="EM66" s="117">
        <f t="shared" si="960"/>
        <v>4176.4937537549167</v>
      </c>
      <c r="EN66" s="117">
        <f t="shared" si="960"/>
        <v>3742.9205842171737</v>
      </c>
      <c r="EO66" s="117">
        <f t="shared" si="960"/>
        <v>3588.9091032268061</v>
      </c>
      <c r="EP66" s="117">
        <f t="shared" si="960"/>
        <v>3903.8921483061695</v>
      </c>
      <c r="EQ66" s="117">
        <f t="shared" si="960"/>
        <v>4128.1224313510374</v>
      </c>
      <c r="ER66" s="117">
        <f t="shared" si="960"/>
        <v>4531.1204363908873</v>
      </c>
      <c r="ES66" s="117">
        <f t="shared" si="960"/>
        <v>5416.191971790664</v>
      </c>
      <c r="ET66" s="117">
        <f t="shared" si="960"/>
        <v>6553.862866678116</v>
      </c>
      <c r="EU66" s="117">
        <f t="shared" si="960"/>
        <v>7167.9404449620715</v>
      </c>
      <c r="EV66" s="117">
        <f t="shared" si="960"/>
        <v>7098.7124984897373</v>
      </c>
      <c r="EW66" s="117">
        <f t="shared" si="960"/>
        <v>7451.9820506728502</v>
      </c>
      <c r="EX66" s="117">
        <f t="shared" ref="EX66:HI66" si="961">EX33/EX10*10/10^5</f>
        <v>7243.3370101219189</v>
      </c>
      <c r="EY66" s="117">
        <f t="shared" si="961"/>
        <v>6272.5426393845892</v>
      </c>
      <c r="EZ66" s="117">
        <f t="shared" si="961"/>
        <v>5451.546796000589</v>
      </c>
      <c r="FA66" s="117">
        <f t="shared" si="961"/>
        <v>5546.6866810068914</v>
      </c>
      <c r="FB66" s="117">
        <f t="shared" si="961"/>
        <v>5302.5788031810544</v>
      </c>
      <c r="FC66" s="117">
        <f t="shared" si="961"/>
        <v>4969.660506189427</v>
      </c>
      <c r="FD66" s="117">
        <f t="shared" si="961"/>
        <v>4938.9011042636121</v>
      </c>
      <c r="FE66" s="117">
        <f t="shared" si="961"/>
        <v>4910.5079389780967</v>
      </c>
      <c r="FF66" s="117">
        <f t="shared" si="961"/>
        <v>4571.6009392177912</v>
      </c>
      <c r="FG66" s="117">
        <f t="shared" si="961"/>
        <v>4711.0015406587136</v>
      </c>
      <c r="FH66" s="117">
        <f t="shared" si="961"/>
        <v>4577.1035225370024</v>
      </c>
      <c r="FI66" s="117">
        <f t="shared" si="961"/>
        <v>4741.635933740451</v>
      </c>
      <c r="FJ66" s="117">
        <f t="shared" si="961"/>
        <v>4983.2697518061641</v>
      </c>
      <c r="FK66" s="117">
        <f t="shared" si="961"/>
        <v>5690.6610402102606</v>
      </c>
      <c r="FL66" s="117">
        <f t="shared" si="961"/>
        <v>6599.1740215407135</v>
      </c>
      <c r="FM66" s="117">
        <f t="shared" si="961"/>
        <v>6583.5928042068472</v>
      </c>
      <c r="FN66" s="117">
        <f t="shared" si="961"/>
        <v>5437.9524811791553</v>
      </c>
      <c r="FO66" s="117">
        <f t="shared" si="961"/>
        <v>5529.949221696831</v>
      </c>
      <c r="FP66" s="117">
        <f t="shared" si="961"/>
        <v>5281.159668570871</v>
      </c>
      <c r="FQ66" s="117">
        <f t="shared" si="961"/>
        <v>5105.7387865506262</v>
      </c>
      <c r="FR66" s="117">
        <f t="shared" si="961"/>
        <v>4938.3816930848971</v>
      </c>
      <c r="FS66" s="117">
        <f t="shared" si="961"/>
        <v>4765.1383624281216</v>
      </c>
      <c r="FT66" s="117">
        <f t="shared" si="961"/>
        <v>4115.610100315389</v>
      </c>
      <c r="FU66" s="117">
        <f t="shared" si="961"/>
        <v>4367.6755422502829</v>
      </c>
      <c r="FV66" s="117">
        <f t="shared" si="961"/>
        <v>4495.820755421114</v>
      </c>
      <c r="FW66" s="117">
        <f t="shared" si="961"/>
        <v>4702.4384138280211</v>
      </c>
      <c r="FX66" s="117">
        <f t="shared" si="961"/>
        <v>4901.7478200831165</v>
      </c>
      <c r="FY66" s="117">
        <f t="shared" si="961"/>
        <v>5015.9452875602165</v>
      </c>
      <c r="FZ66" s="117">
        <f t="shared" si="961"/>
        <v>4533.6241117203699</v>
      </c>
      <c r="GA66" s="117">
        <f t="shared" si="961"/>
        <v>4675.4044211593755</v>
      </c>
      <c r="GB66" s="117">
        <f t="shared" si="961"/>
        <v>4737.9292567522816</v>
      </c>
      <c r="GC66" s="117">
        <f t="shared" si="961"/>
        <v>5006.2718544774316</v>
      </c>
      <c r="GD66" s="117">
        <f t="shared" si="961"/>
        <v>5409.6653006034621</v>
      </c>
      <c r="GE66" s="117">
        <f t="shared" si="961"/>
        <v>5436.1665904960046</v>
      </c>
      <c r="GF66" s="117">
        <f t="shared" si="961"/>
        <v>5551.2666829641903</v>
      </c>
      <c r="GG66" s="117">
        <f t="shared" si="961"/>
        <v>5858.0771448472169</v>
      </c>
      <c r="GH66" s="117">
        <f t="shared" si="961"/>
        <v>5768.5991338177801</v>
      </c>
      <c r="GI66" s="117">
        <f t="shared" si="961"/>
        <v>5872.0555378700064</v>
      </c>
      <c r="GJ66" s="117">
        <f t="shared" si="961"/>
        <v>6071.0325770623995</v>
      </c>
      <c r="GK66" s="117">
        <f t="shared" si="961"/>
        <v>6618.3029165028975</v>
      </c>
      <c r="GL66" s="117">
        <f t="shared" si="961"/>
        <v>6291.5836091031106</v>
      </c>
      <c r="GM66" s="117">
        <f t="shared" si="961"/>
        <v>6769.940434107255</v>
      </c>
      <c r="GN66" s="117">
        <f t="shared" si="961"/>
        <v>7103.4498878620925</v>
      </c>
      <c r="GO66" s="117">
        <f t="shared" si="961"/>
        <v>6882.2088892019501</v>
      </c>
      <c r="GP66" s="117">
        <f t="shared" si="961"/>
        <v>7005.832940368563</v>
      </c>
      <c r="GQ66" s="117">
        <f t="shared" si="961"/>
        <v>7353.5381125527974</v>
      </c>
      <c r="GR66" s="117">
        <f t="shared" si="961"/>
        <v>7323.07882748049</v>
      </c>
      <c r="GS66" s="117">
        <f t="shared" si="961"/>
        <v>7712.5589036847223</v>
      </c>
      <c r="GT66" s="117">
        <f t="shared" si="961"/>
        <v>7514.4455053223564</v>
      </c>
      <c r="GU66" s="117">
        <f t="shared" si="961"/>
        <v>6685.6208331394528</v>
      </c>
      <c r="GV66" s="117">
        <f t="shared" si="961"/>
        <v>6316.2547599536565</v>
      </c>
      <c r="GW66" s="117">
        <f t="shared" si="961"/>
        <v>5811.2213041864525</v>
      </c>
      <c r="GX66" s="117">
        <f t="shared" si="961"/>
        <v>5297.7858129650567</v>
      </c>
      <c r="GY66" s="117">
        <f t="shared" si="961"/>
        <v>5290.9213016462272</v>
      </c>
      <c r="GZ66" s="117">
        <f t="shared" si="961"/>
        <v>4626.2994955387585</v>
      </c>
      <c r="HA66" s="117">
        <f t="shared" si="961"/>
        <v>4604.134752703726</v>
      </c>
      <c r="HB66" s="117">
        <f t="shared" si="961"/>
        <v>4233.7090941213282</v>
      </c>
      <c r="HC66" s="117">
        <f t="shared" si="961"/>
        <v>4123.9153305409945</v>
      </c>
      <c r="HD66" s="117">
        <f t="shared" si="961"/>
        <v>3562.4489442195154</v>
      </c>
      <c r="HE66" s="117">
        <f t="shared" si="961"/>
        <v>3654.6724206028812</v>
      </c>
      <c r="HF66" s="117">
        <f t="shared" si="961"/>
        <v>3453.6862064069378</v>
      </c>
      <c r="HG66" s="117">
        <f t="shared" si="961"/>
        <v>3029.4306223468043</v>
      </c>
      <c r="HH66" s="117">
        <f t="shared" si="961"/>
        <v>2793.3661965917813</v>
      </c>
      <c r="HI66" s="117">
        <f t="shared" si="961"/>
        <v>2452.2761930494439</v>
      </c>
      <c r="HJ66" s="117">
        <f t="shared" ref="HJ66:JU66" si="962">HJ33/HJ10*10/10^5</f>
        <v>2362.3986220312581</v>
      </c>
      <c r="HK66" s="117">
        <f t="shared" si="962"/>
        <v>2215.31392823438</v>
      </c>
      <c r="HL66" s="117">
        <f t="shared" si="962"/>
        <v>1930.3811617494141</v>
      </c>
      <c r="HM66" s="117">
        <f t="shared" si="962"/>
        <v>2339.1189337521091</v>
      </c>
      <c r="HN66" s="117">
        <f t="shared" si="962"/>
        <v>2635.4849511815878</v>
      </c>
      <c r="HO66" s="117">
        <f t="shared" si="962"/>
        <v>2623.7236296638521</v>
      </c>
      <c r="HP66" s="117">
        <f t="shared" si="962"/>
        <v>2566.8221694338949</v>
      </c>
      <c r="HQ66" s="117">
        <f t="shared" si="962"/>
        <v>2545.5446753345223</v>
      </c>
      <c r="HR66" s="117">
        <f t="shared" si="962"/>
        <v>2399.9226297102987</v>
      </c>
      <c r="HS66" s="117">
        <f t="shared" si="962"/>
        <v>2181.7577539985991</v>
      </c>
      <c r="HT66" s="117">
        <f t="shared" si="962"/>
        <v>2204.280901207916</v>
      </c>
      <c r="HU66" s="117">
        <f t="shared" si="962"/>
        <v>2032.9201041023891</v>
      </c>
      <c r="HV66" s="117">
        <f t="shared" si="962"/>
        <v>1408.0853574002081</v>
      </c>
      <c r="HW66" s="117">
        <f t="shared" si="962"/>
        <v>1414.415301617179</v>
      </c>
      <c r="HX66" s="117">
        <f t="shared" si="962"/>
        <v>1388.3409748852862</v>
      </c>
      <c r="HY66" s="117">
        <f t="shared" si="962"/>
        <v>1115.5958482604601</v>
      </c>
      <c r="HZ66" s="117">
        <f t="shared" si="962"/>
        <v>1112.6372576965841</v>
      </c>
      <c r="IA66" s="117">
        <f t="shared" si="962"/>
        <v>948.92377250625464</v>
      </c>
      <c r="IB66" s="117">
        <f t="shared" si="962"/>
        <v>737.20277012485656</v>
      </c>
      <c r="IC66" s="117">
        <f t="shared" si="962"/>
        <v>570.53957433215487</v>
      </c>
      <c r="ID66" s="117">
        <f t="shared" si="962"/>
        <v>532.52057997944939</v>
      </c>
      <c r="IE66" s="117">
        <f t="shared" si="962"/>
        <v>536.28596763101507</v>
      </c>
      <c r="IF66" s="117">
        <f t="shared" si="962"/>
        <v>531.13290918091081</v>
      </c>
      <c r="IG66" s="117">
        <f t="shared" si="962"/>
        <v>542.02488890586937</v>
      </c>
      <c r="IH66" s="117">
        <f t="shared" si="962"/>
        <v>569.05549177282694</v>
      </c>
      <c r="II66" s="117">
        <f t="shared" si="962"/>
        <v>552.31989890707621</v>
      </c>
      <c r="IJ66" s="117">
        <f t="shared" si="962"/>
        <v>506.22299222068824</v>
      </c>
      <c r="IK66" s="117">
        <f t="shared" si="962"/>
        <v>474.21077408066805</v>
      </c>
      <c r="IL66" s="117">
        <f t="shared" si="962"/>
        <v>506.43170613812742</v>
      </c>
      <c r="IM66" s="117">
        <f t="shared" si="962"/>
        <v>576.67342972148765</v>
      </c>
      <c r="IN66" s="117">
        <f t="shared" si="962"/>
        <v>599.01128357646212</v>
      </c>
      <c r="IO66" s="117">
        <f t="shared" si="962"/>
        <v>670.58191049723916</v>
      </c>
      <c r="IP66" s="117">
        <f t="shared" si="962"/>
        <v>739.53131013896143</v>
      </c>
      <c r="IQ66" s="117">
        <f t="shared" si="962"/>
        <v>808.78100957190975</v>
      </c>
      <c r="IR66" s="117">
        <f t="shared" si="962"/>
        <v>805.3133266884098</v>
      </c>
      <c r="IS66" s="117">
        <f t="shared" si="962"/>
        <v>515.97689231973402</v>
      </c>
      <c r="IT66" s="117">
        <f t="shared" si="962"/>
        <v>375.24586673758171</v>
      </c>
      <c r="IU66" s="117">
        <f t="shared" si="962"/>
        <v>396.91115715571948</v>
      </c>
      <c r="IV66" s="117">
        <f t="shared" si="962"/>
        <v>387.42420146299378</v>
      </c>
      <c r="IW66" s="117">
        <f t="shared" si="962"/>
        <v>500.76901891386018</v>
      </c>
      <c r="IX66" s="117">
        <f t="shared" si="962"/>
        <v>427.66365360815183</v>
      </c>
      <c r="IY66" s="117">
        <f t="shared" si="962"/>
        <v>414.7671706424307</v>
      </c>
      <c r="IZ66" s="117">
        <f t="shared" si="962"/>
        <v>348.96194404514415</v>
      </c>
      <c r="JA66" s="117">
        <f t="shared" si="962"/>
        <v>393.04566627906979</v>
      </c>
      <c r="JB66" s="117">
        <f t="shared" si="962"/>
        <v>251.48645095866419</v>
      </c>
      <c r="JC66" s="117">
        <f t="shared" si="962"/>
        <v>218.82659545973479</v>
      </c>
      <c r="JD66" s="117">
        <f t="shared" si="962"/>
        <v>193.40715819345706</v>
      </c>
      <c r="JE66" s="117">
        <f t="shared" si="962"/>
        <v>156.18219934595109</v>
      </c>
      <c r="JF66" s="117">
        <f t="shared" si="962"/>
        <v>135.7476780855263</v>
      </c>
      <c r="JG66" s="117">
        <f t="shared" si="962"/>
        <v>117.7087992741877</v>
      </c>
      <c r="JH66" s="117">
        <f t="shared" si="962"/>
        <v>232.84248449343025</v>
      </c>
      <c r="JI66" s="117">
        <f t="shared" si="962"/>
        <v>316.62129066384296</v>
      </c>
      <c r="JJ66" s="117">
        <f t="shared" si="962"/>
        <v>222.7679323990034</v>
      </c>
      <c r="JK66" s="117">
        <f t="shared" si="962"/>
        <v>192.7519309786037</v>
      </c>
      <c r="JL66" s="117">
        <f t="shared" si="962"/>
        <v>124.07922478979752</v>
      </c>
      <c r="JM66" s="117">
        <f t="shared" si="962"/>
        <v>153.55807308386875</v>
      </c>
      <c r="JN66" s="117">
        <f t="shared" si="962"/>
        <v>795.76373497435827</v>
      </c>
      <c r="JO66" s="117">
        <f t="shared" si="962"/>
        <v>587.00003615622813</v>
      </c>
      <c r="JP66" s="117">
        <f t="shared" si="962"/>
        <v>451.70200846214084</v>
      </c>
      <c r="JQ66" s="117">
        <f t="shared" si="962"/>
        <v>471.61655331298948</v>
      </c>
      <c r="JR66" s="117">
        <f t="shared" si="962"/>
        <v>738.83768354829442</v>
      </c>
      <c r="JS66" s="117">
        <f t="shared" si="962"/>
        <v>923.70590417496282</v>
      </c>
      <c r="JT66" s="117">
        <f t="shared" si="962"/>
        <v>694.459786689716</v>
      </c>
      <c r="JU66" s="117">
        <f t="shared" si="962"/>
        <v>651.7895411431299</v>
      </c>
      <c r="JV66" s="117">
        <f t="shared" ref="JV66:JW66" si="963">JV33/JV10*10/10^5</f>
        <v>742.96611739614536</v>
      </c>
      <c r="JW66" s="117">
        <f t="shared" si="963"/>
        <v>690.34007135897582</v>
      </c>
      <c r="JX66" s="117"/>
      <c r="JY66" s="117"/>
    </row>
    <row r="67" spans="2:285" x14ac:dyDescent="0.25">
      <c r="B67" s="118" t="s">
        <v>1257</v>
      </c>
      <c r="BR67" s="135"/>
      <c r="BS67" s="135"/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  <c r="CK67" s="117">
        <f>CK34/CK10*10/10^5</f>
        <v>164.93369938482672</v>
      </c>
      <c r="CL67" s="117">
        <f t="shared" ref="CL67:EW67" si="964">CL34/CL10*10/10^5</f>
        <v>158.14222068136695</v>
      </c>
      <c r="CM67" s="117">
        <f t="shared" si="964"/>
        <v>154.8453390233685</v>
      </c>
      <c r="CN67" s="117">
        <f t="shared" si="964"/>
        <v>172.89256641710281</v>
      </c>
      <c r="CO67" s="117">
        <f t="shared" si="964"/>
        <v>161.22412369535516</v>
      </c>
      <c r="CP67" s="117">
        <f t="shared" si="964"/>
        <v>162.60222606025795</v>
      </c>
      <c r="CQ67" s="117">
        <f t="shared" si="964"/>
        <v>162.94767569586423</v>
      </c>
      <c r="CR67" s="117">
        <f t="shared" si="964"/>
        <v>161.02901254696567</v>
      </c>
      <c r="CS67" s="117">
        <f t="shared" si="964"/>
        <v>152.13858304406236</v>
      </c>
      <c r="CT67" s="117">
        <f t="shared" si="964"/>
        <v>191.10920412242501</v>
      </c>
      <c r="CU67" s="117">
        <f t="shared" si="964"/>
        <v>179.71614798033795</v>
      </c>
      <c r="CV67" s="117">
        <f t="shared" si="964"/>
        <v>165.8255009774449</v>
      </c>
      <c r="CW67" s="117">
        <f t="shared" si="964"/>
        <v>146.39965453015884</v>
      </c>
      <c r="CX67" s="117">
        <f t="shared" si="964"/>
        <v>163.25772809665844</v>
      </c>
      <c r="CY67" s="117">
        <f t="shared" si="964"/>
        <v>168.36409854735476</v>
      </c>
      <c r="CZ67" s="117">
        <f t="shared" si="964"/>
        <v>217.90004310078479</v>
      </c>
      <c r="DA67" s="117">
        <f t="shared" si="964"/>
        <v>243.84242715566762</v>
      </c>
      <c r="DB67" s="117">
        <f t="shared" si="964"/>
        <v>219.86873088383558</v>
      </c>
      <c r="DC67" s="117">
        <f t="shared" si="964"/>
        <v>231.56709115009249</v>
      </c>
      <c r="DD67" s="117">
        <f t="shared" si="964"/>
        <v>233.10563408519479</v>
      </c>
      <c r="DE67" s="117">
        <f t="shared" si="964"/>
        <v>240.80107367599956</v>
      </c>
      <c r="DF67" s="117">
        <f t="shared" si="964"/>
        <v>285.24111932925774</v>
      </c>
      <c r="DG67" s="117">
        <f t="shared" si="964"/>
        <v>262.44485117224571</v>
      </c>
      <c r="DH67" s="117">
        <f t="shared" si="964"/>
        <v>258.53966917160398</v>
      </c>
      <c r="DI67" s="117">
        <f t="shared" si="964"/>
        <v>252.47154925480456</v>
      </c>
      <c r="DJ67" s="117">
        <f t="shared" si="964"/>
        <v>256.87005714536775</v>
      </c>
      <c r="DK67" s="117">
        <f t="shared" si="964"/>
        <v>271.75615737790673</v>
      </c>
      <c r="DL67" s="117">
        <f t="shared" si="964"/>
        <v>327.99445114484223</v>
      </c>
      <c r="DM67" s="117">
        <f t="shared" si="964"/>
        <v>325.07604222088156</v>
      </c>
      <c r="DN67" s="117">
        <f t="shared" si="964"/>
        <v>322.45656612190328</v>
      </c>
      <c r="DO67" s="117">
        <f t="shared" si="964"/>
        <v>315.24897859912875</v>
      </c>
      <c r="DP67" s="117">
        <f t="shared" si="964"/>
        <v>299.55218670420777</v>
      </c>
      <c r="DQ67" s="117">
        <f t="shared" si="964"/>
        <v>286.98784393197434</v>
      </c>
      <c r="DR67" s="117">
        <f t="shared" si="964"/>
        <v>350.61147529959896</v>
      </c>
      <c r="DS67" s="117">
        <f t="shared" si="964"/>
        <v>351.83524370401381</v>
      </c>
      <c r="DT67" s="117">
        <f t="shared" si="964"/>
        <v>359.04023920066419</v>
      </c>
      <c r="DU67" s="117">
        <f t="shared" si="964"/>
        <v>366.39669795639617</v>
      </c>
      <c r="DV67" s="117">
        <f t="shared" si="964"/>
        <v>367.99236532284289</v>
      </c>
      <c r="DW67" s="117">
        <f t="shared" si="964"/>
        <v>360.09530625560626</v>
      </c>
      <c r="DX67" s="117">
        <f t="shared" si="964"/>
        <v>409.95145175696587</v>
      </c>
      <c r="DY67" s="117">
        <f t="shared" si="964"/>
        <v>408.16343778790315</v>
      </c>
      <c r="DZ67" s="117">
        <f t="shared" si="964"/>
        <v>409.06655448334129</v>
      </c>
      <c r="EA67" s="117">
        <f t="shared" si="964"/>
        <v>394.45299565034196</v>
      </c>
      <c r="EB67" s="117">
        <f t="shared" si="964"/>
        <v>357.95412482763669</v>
      </c>
      <c r="EC67" s="117">
        <f t="shared" si="964"/>
        <v>318.58938794359176</v>
      </c>
      <c r="ED67" s="117">
        <f t="shared" si="964"/>
        <v>393.75313458970351</v>
      </c>
      <c r="EE67" s="117">
        <f t="shared" si="964"/>
        <v>320.14490157852453</v>
      </c>
      <c r="EF67" s="117">
        <f t="shared" si="964"/>
        <v>309.11469123465804</v>
      </c>
      <c r="EG67" s="117">
        <f t="shared" si="964"/>
        <v>316.78209738411084</v>
      </c>
      <c r="EH67" s="117">
        <f t="shared" si="964"/>
        <v>341.51942634720723</v>
      </c>
      <c r="EI67" s="117">
        <f t="shared" si="964"/>
        <v>305.10359983740238</v>
      </c>
      <c r="EJ67" s="117">
        <f t="shared" si="964"/>
        <v>340.61445954122411</v>
      </c>
      <c r="EK67" s="117">
        <f t="shared" si="964"/>
        <v>340.11082817898216</v>
      </c>
      <c r="EL67" s="117">
        <f t="shared" si="964"/>
        <v>312.75754678748262</v>
      </c>
      <c r="EM67" s="117">
        <f t="shared" si="964"/>
        <v>290.90557885113969</v>
      </c>
      <c r="EN67" s="117">
        <f t="shared" si="964"/>
        <v>251.83432444149199</v>
      </c>
      <c r="EO67" s="117">
        <f t="shared" si="964"/>
        <v>233.40721941272204</v>
      </c>
      <c r="EP67" s="117">
        <f t="shared" si="964"/>
        <v>313.58660252148906</v>
      </c>
      <c r="EQ67" s="117">
        <f t="shared" si="964"/>
        <v>325.84216250977749</v>
      </c>
      <c r="ER67" s="117">
        <f t="shared" si="964"/>
        <v>352.33700037398944</v>
      </c>
      <c r="ES67" s="117">
        <f t="shared" si="964"/>
        <v>409.9052290862931</v>
      </c>
      <c r="ET67" s="117">
        <f t="shared" si="964"/>
        <v>489.79354562283123</v>
      </c>
      <c r="EU67" s="117">
        <f t="shared" si="964"/>
        <v>534.85621953575389</v>
      </c>
      <c r="EV67" s="117">
        <f t="shared" si="964"/>
        <v>620.56994704633439</v>
      </c>
      <c r="EW67" s="117">
        <f t="shared" si="964"/>
        <v>624.7212896657046</v>
      </c>
      <c r="EX67" s="117">
        <f t="shared" ref="EX67:HI67" si="965">EX34/EX10*10/10^5</f>
        <v>599.52129475352388</v>
      </c>
      <c r="EY67" s="117">
        <f t="shared" si="965"/>
        <v>479.63629816508404</v>
      </c>
      <c r="EZ67" s="117">
        <f t="shared" si="965"/>
        <v>402.03162919135553</v>
      </c>
      <c r="FA67" s="117">
        <f t="shared" si="965"/>
        <v>397.43454387081579</v>
      </c>
      <c r="FB67" s="117">
        <f t="shared" si="965"/>
        <v>459.65025803125008</v>
      </c>
      <c r="FC67" s="117">
        <f t="shared" si="965"/>
        <v>417.96971247275985</v>
      </c>
      <c r="FD67" s="117">
        <f t="shared" si="965"/>
        <v>413.56573700688313</v>
      </c>
      <c r="FE67" s="117">
        <f t="shared" si="965"/>
        <v>392.65351860217231</v>
      </c>
      <c r="FF67" s="117">
        <f t="shared" si="965"/>
        <v>363.69770763680981</v>
      </c>
      <c r="FG67" s="117">
        <f t="shared" si="965"/>
        <v>373.39752131595907</v>
      </c>
      <c r="FH67" s="117">
        <f t="shared" si="965"/>
        <v>415.56048632081342</v>
      </c>
      <c r="FI67" s="117">
        <f t="shared" si="965"/>
        <v>412.77186292478206</v>
      </c>
      <c r="FJ67" s="117">
        <f t="shared" si="965"/>
        <v>411.07604878646612</v>
      </c>
      <c r="FK67" s="117">
        <f t="shared" si="965"/>
        <v>456.65826300091101</v>
      </c>
      <c r="FL67" s="117">
        <f t="shared" si="965"/>
        <v>525.94072594440308</v>
      </c>
      <c r="FM67" s="117">
        <f t="shared" si="965"/>
        <v>441.3213020722784</v>
      </c>
      <c r="FN67" s="117">
        <f t="shared" si="965"/>
        <v>404.04272951839238</v>
      </c>
      <c r="FO67" s="117">
        <f t="shared" si="965"/>
        <v>453.8426081424675</v>
      </c>
      <c r="FP67" s="117">
        <f t="shared" si="965"/>
        <v>427.10882214231157</v>
      </c>
      <c r="FQ67" s="117">
        <f t="shared" si="965"/>
        <v>465.25258403475323</v>
      </c>
      <c r="FR67" s="117">
        <f t="shared" si="965"/>
        <v>417.75196485001152</v>
      </c>
      <c r="FS67" s="117">
        <f t="shared" si="965"/>
        <v>384.74889941826547</v>
      </c>
      <c r="FT67" s="117">
        <f t="shared" si="965"/>
        <v>386.28389935586108</v>
      </c>
      <c r="FU67" s="117">
        <f t="shared" si="965"/>
        <v>387.22240018616134</v>
      </c>
      <c r="FV67" s="117">
        <f t="shared" si="965"/>
        <v>386.16355339545527</v>
      </c>
      <c r="FW67" s="117">
        <f t="shared" si="965"/>
        <v>380.32715937756979</v>
      </c>
      <c r="FX67" s="117">
        <f t="shared" si="965"/>
        <v>384.95667963058906</v>
      </c>
      <c r="FY67" s="117">
        <f t="shared" si="965"/>
        <v>387.42026533922001</v>
      </c>
      <c r="FZ67" s="117">
        <f t="shared" si="965"/>
        <v>389.65413062615733</v>
      </c>
      <c r="GA67" s="117">
        <f t="shared" si="965"/>
        <v>418.81874644513772</v>
      </c>
      <c r="GB67" s="117">
        <f t="shared" si="965"/>
        <v>411.90764614103347</v>
      </c>
      <c r="GC67" s="117">
        <f t="shared" si="965"/>
        <v>410.02680788402779</v>
      </c>
      <c r="GD67" s="117">
        <f t="shared" si="965"/>
        <v>425.12554764574253</v>
      </c>
      <c r="GE67" s="117">
        <f t="shared" si="965"/>
        <v>399.14369889412762</v>
      </c>
      <c r="GF67" s="117">
        <f t="shared" si="965"/>
        <v>474.03001126111491</v>
      </c>
      <c r="GG67" s="117">
        <f t="shared" si="965"/>
        <v>476.97941305362252</v>
      </c>
      <c r="GH67" s="117">
        <f t="shared" si="965"/>
        <v>464.62786055256754</v>
      </c>
      <c r="GI67" s="117">
        <f t="shared" si="965"/>
        <v>452.69254782312396</v>
      </c>
      <c r="GJ67" s="117">
        <f t="shared" si="965"/>
        <v>460.55296194657097</v>
      </c>
      <c r="GK67" s="117">
        <f t="shared" si="965"/>
        <v>449.68324205358743</v>
      </c>
      <c r="GL67" s="117">
        <f t="shared" si="965"/>
        <v>534.23659135054868</v>
      </c>
      <c r="GM67" s="117">
        <f t="shared" si="965"/>
        <v>583.63222277451393</v>
      </c>
      <c r="GN67" s="117">
        <f t="shared" si="965"/>
        <v>573.14403861555172</v>
      </c>
      <c r="GO67" s="117">
        <f t="shared" si="965"/>
        <v>544.0556286204278</v>
      </c>
      <c r="GP67" s="117">
        <f t="shared" si="965"/>
        <v>496.70098571051358</v>
      </c>
      <c r="GQ67" s="117">
        <f t="shared" si="965"/>
        <v>493.64943692252228</v>
      </c>
      <c r="GR67" s="117">
        <f t="shared" si="965"/>
        <v>630.00256247535992</v>
      </c>
      <c r="GS67" s="117">
        <f t="shared" si="965"/>
        <v>631.35034995074125</v>
      </c>
      <c r="GT67" s="117">
        <f t="shared" si="965"/>
        <v>584.76221541116229</v>
      </c>
      <c r="GU67" s="117">
        <f t="shared" si="965"/>
        <v>494.26550708194242</v>
      </c>
      <c r="GV67" s="117">
        <f t="shared" si="965"/>
        <v>428.20977696325212</v>
      </c>
      <c r="GW67" s="117">
        <f t="shared" si="965"/>
        <v>370.80452018078563</v>
      </c>
      <c r="GX67" s="117">
        <f t="shared" si="965"/>
        <v>426.66308092087729</v>
      </c>
      <c r="GY67" s="117">
        <f t="shared" si="965"/>
        <v>415.337264905616</v>
      </c>
      <c r="GZ67" s="117">
        <f t="shared" si="965"/>
        <v>408.84494721598583</v>
      </c>
      <c r="HA67" s="117">
        <f t="shared" si="965"/>
        <v>376.21466392190894</v>
      </c>
      <c r="HB67" s="117">
        <f t="shared" si="965"/>
        <v>304.27962994629132</v>
      </c>
      <c r="HC67" s="117">
        <f t="shared" si="965"/>
        <v>281.2840454405885</v>
      </c>
      <c r="HD67" s="117">
        <f t="shared" si="965"/>
        <v>309.55762357964085</v>
      </c>
      <c r="HE67" s="117">
        <f t="shared" si="965"/>
        <v>300.02011383618458</v>
      </c>
      <c r="HF67" s="117">
        <f t="shared" si="965"/>
        <v>277.78909305543118</v>
      </c>
      <c r="HG67" s="117">
        <f t="shared" si="965"/>
        <v>227.10694570456616</v>
      </c>
      <c r="HH67" s="117">
        <f t="shared" si="965"/>
        <v>185.30963491909259</v>
      </c>
      <c r="HI67" s="117">
        <f t="shared" si="965"/>
        <v>147.39556753333659</v>
      </c>
      <c r="HJ67" s="117">
        <f t="shared" ref="HJ67:JU67" si="966">HJ34/HJ10*10/10^5</f>
        <v>188.1462872273479</v>
      </c>
      <c r="HK67" s="117">
        <f t="shared" si="966"/>
        <v>167.00048376578749</v>
      </c>
      <c r="HL67" s="117">
        <f t="shared" si="966"/>
        <v>144.71272285840359</v>
      </c>
      <c r="HM67" s="117">
        <f t="shared" si="966"/>
        <v>153.87649782942216</v>
      </c>
      <c r="HN67" s="117">
        <f t="shared" si="966"/>
        <v>150.4109939956941</v>
      </c>
      <c r="HO67" s="117">
        <f t="shared" si="966"/>
        <v>142.31222794132157</v>
      </c>
      <c r="HP67" s="117">
        <f t="shared" si="966"/>
        <v>188.30536030572858</v>
      </c>
      <c r="HQ67" s="117">
        <f t="shared" si="966"/>
        <v>177.06230956947397</v>
      </c>
      <c r="HR67" s="117">
        <f t="shared" si="966"/>
        <v>161.44185273634218</v>
      </c>
      <c r="HS67" s="117">
        <f t="shared" si="966"/>
        <v>139.05956933968457</v>
      </c>
      <c r="HT67" s="117">
        <f t="shared" si="966"/>
        <v>130.98376779084214</v>
      </c>
      <c r="HU67" s="117">
        <f t="shared" si="966"/>
        <v>105.99154090446049</v>
      </c>
      <c r="HV67" s="117">
        <f t="shared" si="966"/>
        <v>103.37226314828163</v>
      </c>
      <c r="HW67" s="117">
        <f t="shared" si="966"/>
        <v>99.882553229537123</v>
      </c>
      <c r="HX67" s="117">
        <f t="shared" si="966"/>
        <v>93.271072227635415</v>
      </c>
      <c r="HY67" s="117">
        <f t="shared" si="966"/>
        <v>70.604258097092398</v>
      </c>
      <c r="HZ67" s="117">
        <f t="shared" si="966"/>
        <v>65.819591609456822</v>
      </c>
      <c r="IA67" s="117">
        <f t="shared" si="966"/>
        <v>53.106890025966784</v>
      </c>
      <c r="IB67" s="117">
        <f t="shared" si="966"/>
        <v>53.010174625318115</v>
      </c>
      <c r="IC67" s="117">
        <f t="shared" si="966"/>
        <v>39.762076682898801</v>
      </c>
      <c r="ID67" s="117">
        <f t="shared" si="966"/>
        <v>35.864292345806497</v>
      </c>
      <c r="IE67" s="117">
        <f t="shared" si="966"/>
        <v>33.937097264570809</v>
      </c>
      <c r="IF67" s="117">
        <f t="shared" si="966"/>
        <v>31.750382343249122</v>
      </c>
      <c r="IG67" s="117">
        <f t="shared" si="966"/>
        <v>29.600804097710959</v>
      </c>
      <c r="IH67" s="117">
        <f t="shared" si="966"/>
        <v>29.0386888591451</v>
      </c>
      <c r="II67" s="117">
        <f t="shared" si="966"/>
        <v>37.717493689792917</v>
      </c>
      <c r="IJ67" s="117">
        <f t="shared" si="966"/>
        <v>32.425412216981819</v>
      </c>
      <c r="IK67" s="117">
        <f t="shared" si="966"/>
        <v>30.231777110671661</v>
      </c>
      <c r="IL67" s="117">
        <f t="shared" si="966"/>
        <v>31.924402685316309</v>
      </c>
      <c r="IM67" s="117">
        <f t="shared" si="966"/>
        <v>34.12670038414533</v>
      </c>
      <c r="IN67" s="117">
        <f t="shared" si="966"/>
        <v>43.439031013255018</v>
      </c>
      <c r="IO67" s="117">
        <f t="shared" si="966"/>
        <v>44.876380362917537</v>
      </c>
      <c r="IP67" s="117">
        <f t="shared" si="966"/>
        <v>46.841283793745141</v>
      </c>
      <c r="IQ67" s="117">
        <f t="shared" si="966"/>
        <v>47.132616863585042</v>
      </c>
      <c r="IR67" s="117">
        <f t="shared" si="966"/>
        <v>40.628424539280751</v>
      </c>
      <c r="IS67" s="117">
        <f t="shared" si="966"/>
        <v>21.77733795189177</v>
      </c>
      <c r="IT67" s="117">
        <f t="shared" si="966"/>
        <v>19.122555158636487</v>
      </c>
      <c r="IU67" s="117">
        <f t="shared" si="966"/>
        <v>18.623043629884361</v>
      </c>
      <c r="IV67" s="117">
        <f t="shared" si="966"/>
        <v>16.758596002366982</v>
      </c>
      <c r="IW67" s="117">
        <f t="shared" si="966"/>
        <v>20.21713249410714</v>
      </c>
      <c r="IX67" s="117">
        <f t="shared" si="966"/>
        <v>18.953928727460116</v>
      </c>
      <c r="IY67" s="117">
        <f t="shared" si="966"/>
        <v>25.53841876334133</v>
      </c>
      <c r="IZ67" s="117">
        <f t="shared" si="966"/>
        <v>23.244712939523271</v>
      </c>
      <c r="JA67" s="117">
        <f t="shared" si="966"/>
        <v>21.467622209302327</v>
      </c>
      <c r="JB67" s="117">
        <f t="shared" si="966"/>
        <v>12.146744942092335</v>
      </c>
      <c r="JC67" s="117">
        <f t="shared" si="966"/>
        <v>9.6653501844208307</v>
      </c>
      <c r="JD67" s="117">
        <f t="shared" si="966"/>
        <v>7.1198896870114154</v>
      </c>
      <c r="JE67" s="117">
        <f t="shared" si="966"/>
        <v>3.7680962237360842</v>
      </c>
      <c r="JF67" s="117">
        <f t="shared" si="966"/>
        <v>4.3944589962406022</v>
      </c>
      <c r="JG67" s="117">
        <f t="shared" si="966"/>
        <v>13.040347850539092</v>
      </c>
      <c r="JH67" s="117">
        <f t="shared" si="966"/>
        <v>39.39777397387401</v>
      </c>
      <c r="JI67" s="117">
        <f t="shared" si="966"/>
        <v>48.917433584140788</v>
      </c>
      <c r="JJ67" s="117">
        <f t="shared" si="966"/>
        <v>29.974489096994336</v>
      </c>
      <c r="JK67" s="117">
        <f t="shared" si="966"/>
        <v>20.384401005424444</v>
      </c>
      <c r="JL67" s="117">
        <f t="shared" si="966"/>
        <v>14.054526056149371</v>
      </c>
      <c r="JM67" s="117">
        <f t="shared" si="966"/>
        <v>12.875132623798782</v>
      </c>
      <c r="JN67" s="117">
        <f t="shared" si="966"/>
        <v>207.15810483919674</v>
      </c>
      <c r="JO67" s="117">
        <f t="shared" si="966"/>
        <v>131.72478414665215</v>
      </c>
      <c r="JP67" s="117">
        <f t="shared" si="966"/>
        <v>82.415346772650977</v>
      </c>
      <c r="JQ67" s="117">
        <f t="shared" si="966"/>
        <v>84.002982411705261</v>
      </c>
      <c r="JR67" s="117">
        <f t="shared" si="966"/>
        <v>150.033077127241</v>
      </c>
      <c r="JS67" s="117">
        <f t="shared" si="966"/>
        <v>212.85466079699754</v>
      </c>
      <c r="JT67" s="117">
        <f t="shared" si="966"/>
        <v>163.2872349560192</v>
      </c>
      <c r="JU67" s="117">
        <f t="shared" si="966"/>
        <v>142.84842667724166</v>
      </c>
      <c r="JV67" s="117">
        <f t="shared" ref="JV67:JW67" si="967">JV34/JV10*10/10^5</f>
        <v>169.49245858828374</v>
      </c>
      <c r="JW67" s="117">
        <f t="shared" si="967"/>
        <v>153.4293671632353</v>
      </c>
      <c r="JX67" s="117"/>
      <c r="JY67" s="117"/>
    </row>
    <row r="68" spans="2:285" x14ac:dyDescent="0.25">
      <c r="BR68" s="135"/>
      <c r="BS68" s="135"/>
      <c r="BT68" s="135"/>
      <c r="BU68" s="135"/>
      <c r="BV68" s="135"/>
      <c r="BW68" s="135"/>
      <c r="BX68" s="135"/>
      <c r="BY68" s="135"/>
      <c r="BZ68" s="135"/>
      <c r="CA68" s="135"/>
      <c r="CB68" s="135"/>
      <c r="CC68" s="135"/>
      <c r="CD68" s="135"/>
      <c r="CE68" s="135"/>
      <c r="CF68" s="135"/>
      <c r="CG68" s="135"/>
      <c r="CH68" s="135"/>
      <c r="CI68" s="135"/>
      <c r="CJ68" s="135"/>
      <c r="CK68" s="135"/>
      <c r="CL68" s="135"/>
      <c r="CM68" s="135"/>
      <c r="CN68" s="135"/>
      <c r="CO68" s="135"/>
      <c r="CP68" s="135"/>
      <c r="CQ68" s="135"/>
      <c r="CR68" s="135"/>
      <c r="CS68" s="135"/>
      <c r="CT68" s="135"/>
      <c r="CU68" s="135"/>
      <c r="CV68" s="135"/>
      <c r="CW68" s="135"/>
      <c r="CX68" s="135"/>
      <c r="CY68" s="135"/>
      <c r="CZ68" s="135"/>
      <c r="DA68" s="135"/>
      <c r="DB68" s="135"/>
      <c r="DC68" s="135"/>
      <c r="DD68" s="135"/>
      <c r="DE68" s="135"/>
      <c r="DF68" s="135"/>
      <c r="DG68" s="135"/>
      <c r="DH68" s="135"/>
      <c r="DI68" s="135"/>
      <c r="DJ68" s="135"/>
      <c r="DK68" s="135"/>
      <c r="DL68" s="135"/>
      <c r="DM68" s="135"/>
      <c r="DN68" s="135"/>
      <c r="DO68" s="135"/>
      <c r="DP68" s="135"/>
      <c r="DQ68" s="135"/>
      <c r="DR68" s="135"/>
      <c r="DS68" s="135"/>
      <c r="DT68" s="135"/>
      <c r="DU68" s="135"/>
      <c r="DV68" s="135"/>
      <c r="DW68" s="135"/>
      <c r="DX68" s="135"/>
      <c r="DY68" s="135"/>
      <c r="DZ68" s="135"/>
      <c r="EA68" s="135"/>
      <c r="EB68" s="135"/>
      <c r="EC68" s="135"/>
      <c r="ED68" s="135"/>
      <c r="EE68" s="135"/>
      <c r="EF68" s="135"/>
      <c r="EG68" s="135"/>
      <c r="EH68" s="135"/>
      <c r="EI68" s="135"/>
      <c r="EJ68" s="135"/>
      <c r="EK68" s="135"/>
      <c r="EL68" s="135"/>
      <c r="EM68" s="135"/>
      <c r="EN68" s="135"/>
      <c r="EO68" s="135"/>
      <c r="EP68" s="135"/>
      <c r="EQ68" s="135"/>
      <c r="ER68" s="135"/>
      <c r="ES68" s="135"/>
      <c r="ET68" s="135"/>
      <c r="EU68" s="135"/>
      <c r="EV68" s="135"/>
      <c r="EW68" s="135"/>
      <c r="EX68" s="135"/>
      <c r="EY68" s="135"/>
      <c r="EZ68" s="135"/>
      <c r="FA68" s="135"/>
      <c r="FB68" s="135"/>
      <c r="FC68" s="135"/>
      <c r="FD68" s="135"/>
      <c r="FE68" s="135"/>
      <c r="FF68" s="135"/>
      <c r="FG68" s="135"/>
      <c r="FH68" s="135"/>
      <c r="FI68" s="135"/>
      <c r="FJ68" s="135"/>
      <c r="FK68" s="135"/>
      <c r="FL68" s="135"/>
      <c r="FM68" s="135"/>
      <c r="FN68" s="135"/>
      <c r="FO68" s="135"/>
      <c r="FP68" s="135"/>
      <c r="FQ68" s="135"/>
      <c r="FR68" s="135"/>
      <c r="FS68" s="135"/>
      <c r="FT68" s="135"/>
      <c r="FU68" s="135"/>
      <c r="FV68" s="135"/>
      <c r="FW68" s="135"/>
      <c r="FX68" s="135"/>
      <c r="FY68" s="135"/>
      <c r="FZ68" s="135"/>
      <c r="GA68" s="135"/>
      <c r="GB68" s="135"/>
      <c r="GC68" s="135"/>
      <c r="GD68" s="135"/>
      <c r="GE68" s="135"/>
      <c r="GF68" s="135"/>
      <c r="GG68" s="135"/>
      <c r="GH68" s="135"/>
      <c r="GI68" s="135"/>
      <c r="GJ68" s="135"/>
      <c r="GK68" s="135"/>
      <c r="GL68" s="135"/>
      <c r="GM68" s="135"/>
      <c r="GN68" s="135"/>
      <c r="GO68" s="135"/>
      <c r="GP68" s="135"/>
      <c r="GQ68" s="135"/>
      <c r="GR68" s="135"/>
      <c r="GS68" s="135"/>
      <c r="GT68" s="135"/>
      <c r="GU68" s="135"/>
      <c r="GV68" s="135"/>
      <c r="GW68" s="135"/>
      <c r="GX68" s="135"/>
      <c r="GY68" s="135"/>
      <c r="GZ68" s="135"/>
      <c r="HA68" s="135"/>
      <c r="HB68" s="135"/>
      <c r="HC68" s="135"/>
      <c r="HD68" s="135"/>
      <c r="HE68" s="135"/>
      <c r="HF68" s="135"/>
      <c r="HG68" s="135"/>
      <c r="HH68" s="135"/>
      <c r="HI68" s="135"/>
      <c r="HJ68" s="135"/>
      <c r="HK68" s="135"/>
      <c r="HL68" s="135"/>
      <c r="HM68" s="135"/>
      <c r="HN68" s="135"/>
      <c r="HO68" s="135"/>
      <c r="HP68" s="135"/>
      <c r="HQ68" s="135"/>
      <c r="HR68" s="135"/>
      <c r="HS68" s="135"/>
      <c r="HT68" s="135"/>
      <c r="HU68" s="135"/>
      <c r="HV68" s="135"/>
      <c r="HW68" s="135"/>
      <c r="HX68" s="135"/>
      <c r="HY68" s="135"/>
      <c r="HZ68" s="135"/>
      <c r="IA68" s="135"/>
      <c r="IB68" s="135"/>
      <c r="IC68" s="135"/>
      <c r="ID68" s="135"/>
      <c r="IE68" s="135"/>
      <c r="IF68" s="135"/>
      <c r="IG68" s="135"/>
      <c r="IH68" s="135"/>
      <c r="II68" s="135"/>
      <c r="IJ68" s="135"/>
      <c r="IK68" s="135"/>
      <c r="IL68" s="135"/>
      <c r="IM68" s="135"/>
      <c r="IN68" s="135"/>
      <c r="IO68" s="135"/>
      <c r="IP68" s="135"/>
      <c r="IQ68" s="135"/>
      <c r="IR68" s="135"/>
      <c r="IS68" s="135"/>
      <c r="IT68" s="135"/>
      <c r="IU68" s="135"/>
      <c r="IV68" s="135"/>
      <c r="IW68" s="135"/>
      <c r="IX68" s="135"/>
      <c r="IY68" s="135"/>
      <c r="IZ68" s="135"/>
      <c r="JA68" s="136"/>
      <c r="JB68" s="136"/>
      <c r="JC68" s="136"/>
      <c r="JD68" s="136"/>
      <c r="JE68" s="136"/>
      <c r="JF68" s="135"/>
    </row>
    <row r="69" spans="2:285" x14ac:dyDescent="0.25">
      <c r="B69" s="112" t="s">
        <v>1246</v>
      </c>
      <c r="BR69" s="135"/>
      <c r="BS69" s="135"/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  <c r="CK69" s="117">
        <f t="shared" ref="CK69:DP69" si="968">CK28/(CK13)/10^6</f>
        <v>3.4869919999999999</v>
      </c>
      <c r="CL69" s="117">
        <f t="shared" si="968"/>
        <v>3.4948680366329916</v>
      </c>
      <c r="CM69" s="117">
        <f t="shared" si="968"/>
        <v>3.5970842555535296</v>
      </c>
      <c r="CN69" s="117">
        <f t="shared" si="968"/>
        <v>3.5954734782234348</v>
      </c>
      <c r="CO69" s="117">
        <f t="shared" si="968"/>
        <v>3.4556547910441577</v>
      </c>
      <c r="CP69" s="117">
        <f t="shared" si="968"/>
        <v>3.677309593139173</v>
      </c>
      <c r="CQ69" s="117">
        <f t="shared" si="968"/>
        <v>4.4091519847154999</v>
      </c>
      <c r="CR69" s="117">
        <f t="shared" si="968"/>
        <v>5.1311276852151551</v>
      </c>
      <c r="CS69" s="117">
        <f t="shared" si="968"/>
        <v>4.2832634505437248</v>
      </c>
      <c r="CT69" s="117">
        <f t="shared" si="968"/>
        <v>4.3451460641673982</v>
      </c>
      <c r="CU69" s="117">
        <f t="shared" si="968"/>
        <v>4.2972578842637503</v>
      </c>
      <c r="CV69" s="117">
        <f t="shared" si="968"/>
        <v>4.23190252267755</v>
      </c>
      <c r="CW69" s="117">
        <f t="shared" si="968"/>
        <v>4.153198813865143</v>
      </c>
      <c r="CX69" s="117">
        <f t="shared" si="968"/>
        <v>4.1296154182607943</v>
      </c>
      <c r="CY69" s="117">
        <f t="shared" si="968"/>
        <v>4.4170907866315297</v>
      </c>
      <c r="CZ69" s="117">
        <f t="shared" si="968"/>
        <v>4.5957097062447696</v>
      </c>
      <c r="DA69" s="117">
        <f t="shared" si="968"/>
        <v>4.2865712795676272</v>
      </c>
      <c r="DB69" s="117">
        <f t="shared" si="968"/>
        <v>4.5035778849623131</v>
      </c>
      <c r="DC69" s="117">
        <f t="shared" si="968"/>
        <v>5.3442323338080575</v>
      </c>
      <c r="DD69" s="117">
        <f t="shared" si="968"/>
        <v>5.9332124491479323</v>
      </c>
      <c r="DE69" s="117">
        <f t="shared" si="968"/>
        <v>5.0190027483806547</v>
      </c>
      <c r="DF69" s="117">
        <f t="shared" si="968"/>
        <v>4.8658227223115116</v>
      </c>
      <c r="DG69" s="117">
        <f t="shared" si="968"/>
        <v>4.9230154051844544</v>
      </c>
      <c r="DH69" s="117">
        <f t="shared" si="968"/>
        <v>4.7553015789119524</v>
      </c>
      <c r="DI69" s="117">
        <f t="shared" si="968"/>
        <v>4.7674143707093943</v>
      </c>
      <c r="DJ69" s="117">
        <f t="shared" si="968"/>
        <v>4.7961070413207283</v>
      </c>
      <c r="DK69" s="117">
        <f t="shared" si="968"/>
        <v>4.9217461744763193</v>
      </c>
      <c r="DL69" s="117">
        <f t="shared" si="968"/>
        <v>4.8940855117389148</v>
      </c>
      <c r="DM69" s="117">
        <f t="shared" si="968"/>
        <v>4.8539123198470202</v>
      </c>
      <c r="DN69" s="117">
        <f t="shared" si="968"/>
        <v>5.0591453968346185</v>
      </c>
      <c r="DO69" s="117">
        <f t="shared" si="968"/>
        <v>6.4023792548490865</v>
      </c>
      <c r="DP69" s="117">
        <f t="shared" si="968"/>
        <v>6.9325082892250167</v>
      </c>
      <c r="DQ69" s="117">
        <f t="shared" ref="DQ69:EV69" si="969">DQ28/(DQ13)/10^6</f>
        <v>5.8737847965977279</v>
      </c>
      <c r="DR69" s="117">
        <f t="shared" si="969"/>
        <v>5.7958227641338844</v>
      </c>
      <c r="DS69" s="117">
        <f t="shared" si="969"/>
        <v>5.5996916466988722</v>
      </c>
      <c r="DT69" s="117">
        <f t="shared" si="969"/>
        <v>5.7716283948665854</v>
      </c>
      <c r="DU69" s="117">
        <f t="shared" si="969"/>
        <v>5.7509433149115514</v>
      </c>
      <c r="DV69" s="117">
        <f t="shared" si="969"/>
        <v>5.9040811770409682</v>
      </c>
      <c r="DW69" s="117">
        <f t="shared" si="969"/>
        <v>6.1672480113268477</v>
      </c>
      <c r="DX69" s="117">
        <f t="shared" si="969"/>
        <v>6.1642515213412725</v>
      </c>
      <c r="DY69" s="117">
        <f t="shared" si="969"/>
        <v>5.9907088499993879</v>
      </c>
      <c r="DZ69" s="117">
        <f t="shared" si="969"/>
        <v>5.8903652075611328</v>
      </c>
      <c r="EA69" s="117">
        <f t="shared" si="969"/>
        <v>5.7527359953532109</v>
      </c>
      <c r="EB69" s="117">
        <f t="shared" si="969"/>
        <v>6.3978920121845197</v>
      </c>
      <c r="EC69" s="117">
        <f t="shared" si="969"/>
        <v>8.0464035286130926</v>
      </c>
      <c r="ED69" s="117">
        <f t="shared" si="969"/>
        <v>8.3635546083351393</v>
      </c>
      <c r="EE69" s="117">
        <f t="shared" si="969"/>
        <v>7.0084147095492408</v>
      </c>
      <c r="EF69" s="117">
        <f t="shared" si="969"/>
        <v>7.0684803456430396</v>
      </c>
      <c r="EG69" s="117">
        <f t="shared" si="969"/>
        <v>7.118567186195083</v>
      </c>
      <c r="EH69" s="117">
        <f t="shared" si="969"/>
        <v>6.8705380589673828</v>
      </c>
      <c r="EI69" s="117">
        <f t="shared" si="969"/>
        <v>6.8107557094505635</v>
      </c>
      <c r="EJ69" s="117">
        <f t="shared" si="969"/>
        <v>6.8089024731966248</v>
      </c>
      <c r="EK69" s="117">
        <f t="shared" si="969"/>
        <v>7.1068665350028164</v>
      </c>
      <c r="EL69" s="117">
        <f t="shared" si="969"/>
        <v>7.0028039250760816</v>
      </c>
      <c r="EM69" s="117">
        <f t="shared" si="969"/>
        <v>6.8666482080451772</v>
      </c>
      <c r="EN69" s="117">
        <f t="shared" si="969"/>
        <v>7.2009616160625267</v>
      </c>
      <c r="EO69" s="117">
        <f t="shared" si="969"/>
        <v>8.3919664920317683</v>
      </c>
      <c r="EP69" s="117">
        <f t="shared" si="969"/>
        <v>9.0691234115945107</v>
      </c>
      <c r="EQ69" s="117">
        <f t="shared" si="969"/>
        <v>9.7474011318898945</v>
      </c>
      <c r="ER69" s="117">
        <f t="shared" si="969"/>
        <v>8.2350182299665509</v>
      </c>
      <c r="ES69" s="117">
        <f t="shared" si="969"/>
        <v>7.6296474642415104</v>
      </c>
      <c r="ET69" s="117">
        <f t="shared" si="969"/>
        <v>6.9704150804870508</v>
      </c>
      <c r="EU69" s="117">
        <f t="shared" si="969"/>
        <v>6.7710321381687644</v>
      </c>
      <c r="EV69" s="117">
        <f t="shared" si="969"/>
        <v>6.6372734437406136</v>
      </c>
      <c r="EW69" s="117">
        <f t="shared" ref="EW69:GB69" si="970">EW28/(EW13)/10^6</f>
        <v>6.8531247047818846</v>
      </c>
      <c r="EX69" s="117">
        <f t="shared" si="970"/>
        <v>6.9568191346251922</v>
      </c>
      <c r="EY69" s="117">
        <f t="shared" si="970"/>
        <v>6.8214725036263033</v>
      </c>
      <c r="EZ69" s="117">
        <f t="shared" si="970"/>
        <v>7.0747104469472326</v>
      </c>
      <c r="FA69" s="117">
        <f t="shared" si="970"/>
        <v>8.7991037781760344</v>
      </c>
      <c r="FB69" s="117">
        <f t="shared" si="970"/>
        <v>9.5425184229692128</v>
      </c>
      <c r="FC69" s="117">
        <f t="shared" si="970"/>
        <v>7.9431665531018281</v>
      </c>
      <c r="FD69" s="117">
        <f t="shared" si="970"/>
        <v>7.8953881115625677</v>
      </c>
      <c r="FE69" s="117">
        <f t="shared" si="970"/>
        <v>7.6028153231236182</v>
      </c>
      <c r="FF69" s="117">
        <f t="shared" si="970"/>
        <v>7.492189369095648</v>
      </c>
      <c r="FG69" s="117">
        <f t="shared" si="970"/>
        <v>7.2182808432088654</v>
      </c>
      <c r="FH69" s="117">
        <f t="shared" si="970"/>
        <v>7.1197565413544623</v>
      </c>
      <c r="FI69" s="117">
        <f t="shared" si="970"/>
        <v>7.1567316669899395</v>
      </c>
      <c r="FJ69" s="117">
        <f t="shared" si="970"/>
        <v>7.0765041213085151</v>
      </c>
      <c r="FK69" s="117">
        <f t="shared" si="970"/>
        <v>6.8685836705341918</v>
      </c>
      <c r="FL69" s="117">
        <f t="shared" si="970"/>
        <v>6.8647808045629626</v>
      </c>
      <c r="FM69" s="117">
        <f t="shared" si="970"/>
        <v>7.9892374207529704</v>
      </c>
      <c r="FN69" s="117">
        <f t="shared" si="970"/>
        <v>9.7997837236028129</v>
      </c>
      <c r="FO69" s="117">
        <f t="shared" si="970"/>
        <v>8.3285767028327111</v>
      </c>
      <c r="FP69" s="117">
        <f t="shared" si="970"/>
        <v>7.8268977142893714</v>
      </c>
      <c r="FQ69" s="117">
        <f t="shared" si="970"/>
        <v>7.6967989939513464</v>
      </c>
      <c r="FR69" s="117">
        <f t="shared" si="970"/>
        <v>7.0797034093977764</v>
      </c>
      <c r="FS69" s="117">
        <f t="shared" si="970"/>
        <v>6.8175354002321313</v>
      </c>
      <c r="FT69" s="117">
        <f t="shared" si="970"/>
        <v>7.3095715709889237</v>
      </c>
      <c r="FU69" s="117">
        <f t="shared" si="970"/>
        <v>7.3761101065889934</v>
      </c>
      <c r="FV69" s="117">
        <f t="shared" si="970"/>
        <v>7.2918445481163126</v>
      </c>
      <c r="FW69" s="117">
        <f t="shared" si="970"/>
        <v>7.2739252990105623</v>
      </c>
      <c r="FX69" s="117">
        <f t="shared" si="970"/>
        <v>7.1361962070004683</v>
      </c>
      <c r="FY69" s="117">
        <f t="shared" si="970"/>
        <v>8.5602289156855065</v>
      </c>
      <c r="FZ69" s="117">
        <f t="shared" si="970"/>
        <v>9.8483009281634466</v>
      </c>
      <c r="GA69" s="117">
        <f t="shared" si="970"/>
        <v>8.4185018867645187</v>
      </c>
      <c r="GB69" s="117">
        <f t="shared" si="970"/>
        <v>7.7830634953345577</v>
      </c>
      <c r="GC69" s="117">
        <f t="shared" ref="GC69:HH69" si="971">GC28/(GC13)/10^6</f>
        <v>7.5245603833050545</v>
      </c>
      <c r="GD69" s="117">
        <f t="shared" si="971"/>
        <v>7.6884486266056147</v>
      </c>
      <c r="GE69" s="117">
        <f t="shared" si="971"/>
        <v>7.1566136393971655</v>
      </c>
      <c r="GF69" s="117">
        <f t="shared" si="971"/>
        <v>7.4258959134921039</v>
      </c>
      <c r="GG69" s="117">
        <f t="shared" si="971"/>
        <v>7.4014804992541956</v>
      </c>
      <c r="GH69" s="117">
        <f t="shared" si="971"/>
        <v>7.2369995961133737</v>
      </c>
      <c r="GI69" s="117">
        <f t="shared" si="971"/>
        <v>7.1737971222739771</v>
      </c>
      <c r="GJ69" s="117">
        <f t="shared" si="971"/>
        <v>7.4897148131605098</v>
      </c>
      <c r="GK69" s="117">
        <f t="shared" si="971"/>
        <v>9.0567632422870936</v>
      </c>
      <c r="GL69" s="117">
        <f t="shared" si="971"/>
        <v>9.7581550731498616</v>
      </c>
      <c r="GM69" s="117">
        <f t="shared" si="971"/>
        <v>8.4379841746858606</v>
      </c>
      <c r="GN69" s="117">
        <f t="shared" si="971"/>
        <v>8.3653673800464947</v>
      </c>
      <c r="GO69" s="117">
        <f t="shared" si="971"/>
        <v>8.5500431340471188</v>
      </c>
      <c r="GP69" s="117">
        <f t="shared" si="971"/>
        <v>8.3649917078215079</v>
      </c>
      <c r="GQ69" s="117">
        <f t="shared" si="971"/>
        <v>8.3779581236432499</v>
      </c>
      <c r="GR69" s="117">
        <f t="shared" si="971"/>
        <v>8.2636114851414977</v>
      </c>
      <c r="GS69" s="117">
        <f t="shared" si="971"/>
        <v>8.6070823707880777</v>
      </c>
      <c r="GT69" s="117">
        <f t="shared" si="971"/>
        <v>8.864244768805607</v>
      </c>
      <c r="GU69" s="117">
        <f t="shared" si="971"/>
        <v>9.2931423266826272</v>
      </c>
      <c r="GV69" s="117">
        <f t="shared" si="971"/>
        <v>9.7346726174361837</v>
      </c>
      <c r="GW69" s="117">
        <f t="shared" si="971"/>
        <v>12.14979166110315</v>
      </c>
      <c r="GX69" s="117">
        <f t="shared" si="971"/>
        <v>12.862892368466285</v>
      </c>
      <c r="GY69" s="117">
        <f t="shared" si="971"/>
        <v>11.130963768094224</v>
      </c>
      <c r="GZ69" s="117">
        <f t="shared" si="971"/>
        <v>10.756742657928168</v>
      </c>
      <c r="HA69" s="117">
        <f t="shared" si="971"/>
        <v>11.247472913371807</v>
      </c>
      <c r="HB69" s="117">
        <f t="shared" si="971"/>
        <v>10.974805383795935</v>
      </c>
      <c r="HC69" s="117">
        <f t="shared" si="971"/>
        <v>10.04695446288595</v>
      </c>
      <c r="HD69" s="117">
        <f t="shared" si="971"/>
        <v>9.5933011176648293</v>
      </c>
      <c r="HE69" s="117">
        <f t="shared" si="971"/>
        <v>9.5768028034496329</v>
      </c>
      <c r="HF69" s="117">
        <f t="shared" si="971"/>
        <v>9.475922619838185</v>
      </c>
      <c r="HG69" s="117">
        <f t="shared" si="971"/>
        <v>9.015791937051997</v>
      </c>
      <c r="HH69" s="117">
        <f t="shared" si="971"/>
        <v>9.0950355687711717</v>
      </c>
      <c r="HI69" s="117">
        <f t="shared" ref="HI69:IN69" si="972">HI28/(HI13)/10^6</f>
        <v>12.054132550112088</v>
      </c>
      <c r="HJ69" s="117">
        <f t="shared" si="972"/>
        <v>13.055851371821134</v>
      </c>
      <c r="HK69" s="117">
        <f t="shared" si="972"/>
        <v>11.971597973699589</v>
      </c>
      <c r="HL69" s="117">
        <f t="shared" si="972"/>
        <v>11.732672156309702</v>
      </c>
      <c r="HM69" s="117">
        <f t="shared" si="972"/>
        <v>11.425572250008514</v>
      </c>
      <c r="HN69" s="117">
        <f t="shared" si="972"/>
        <v>10.92974403408307</v>
      </c>
      <c r="HO69" s="117">
        <f t="shared" si="972"/>
        <v>10.203993878766809</v>
      </c>
      <c r="HP69" s="117">
        <f t="shared" si="972"/>
        <v>9.9199607405382881</v>
      </c>
      <c r="HQ69" s="117">
        <f t="shared" si="972"/>
        <v>10.010606569443061</v>
      </c>
      <c r="HR69" s="117">
        <f t="shared" si="972"/>
        <v>9.8808297463643004</v>
      </c>
      <c r="HS69" s="117">
        <f t="shared" si="972"/>
        <v>9.3852699243639943</v>
      </c>
      <c r="HT69" s="117">
        <f t="shared" si="972"/>
        <v>9.1590497870882608</v>
      </c>
      <c r="HU69" s="117">
        <f t="shared" si="972"/>
        <v>10.776402116956609</v>
      </c>
      <c r="HV69" s="117">
        <f t="shared" si="972"/>
        <v>11.366841080844884</v>
      </c>
      <c r="HW69" s="117">
        <f t="shared" si="972"/>
        <v>10.195015911059736</v>
      </c>
      <c r="HX69" s="117">
        <f t="shared" si="972"/>
        <v>9.9638903306869668</v>
      </c>
      <c r="HY69" s="117">
        <f t="shared" si="972"/>
        <v>9.9221345050957179</v>
      </c>
      <c r="HZ69" s="117">
        <f t="shared" si="972"/>
        <v>9.5740489714230357</v>
      </c>
      <c r="IA69" s="117">
        <f t="shared" si="972"/>
        <v>9.2674264412157914</v>
      </c>
      <c r="IB69" s="117">
        <f t="shared" si="972"/>
        <v>9.3036312139404576</v>
      </c>
      <c r="IC69" s="117">
        <f t="shared" si="972"/>
        <v>9.3127812072117919</v>
      </c>
      <c r="ID69" s="117">
        <f t="shared" si="972"/>
        <v>8.9759212925329308</v>
      </c>
      <c r="IE69" s="117">
        <f t="shared" si="972"/>
        <v>8.4705996251767051</v>
      </c>
      <c r="IF69" s="117">
        <f t="shared" si="972"/>
        <v>8.3496472280445886</v>
      </c>
      <c r="IG69" s="117">
        <f t="shared" si="972"/>
        <v>9.577629177802006</v>
      </c>
      <c r="IH69" s="117">
        <f t="shared" si="972"/>
        <v>9.676540538087103</v>
      </c>
      <c r="II69" s="117">
        <f t="shared" si="972"/>
        <v>8.780181555797272</v>
      </c>
      <c r="IJ69" s="117">
        <f t="shared" si="972"/>
        <v>8.0879137603219569</v>
      </c>
      <c r="IK69" s="117">
        <f t="shared" si="972"/>
        <v>7.5857038642346577</v>
      </c>
      <c r="IL69" s="117">
        <f t="shared" si="972"/>
        <v>6.7018898422481303</v>
      </c>
      <c r="IM69" s="117">
        <f t="shared" si="972"/>
        <v>5.8598719911403903</v>
      </c>
      <c r="IN69" s="117">
        <f t="shared" si="972"/>
        <v>5.2363948330030077</v>
      </c>
      <c r="IO69" s="117">
        <f t="shared" ref="IO69:JE69" si="973">IO28/(IO13)/10^6</f>
        <v>4.9312808385797213</v>
      </c>
      <c r="IP69" s="117">
        <f t="shared" si="973"/>
        <v>4.749755796151879</v>
      </c>
      <c r="IQ69" s="117">
        <f t="shared" si="973"/>
        <v>4.4540897254886804</v>
      </c>
      <c r="IR69" s="117">
        <f t="shared" si="973"/>
        <v>4.4332309614776051</v>
      </c>
      <c r="IS69" s="117">
        <f t="shared" si="973"/>
        <v>4.566031567234627</v>
      </c>
      <c r="IT69" s="117">
        <f t="shared" si="973"/>
        <v>4.0988266710011265</v>
      </c>
      <c r="IU69" s="117">
        <f t="shared" si="973"/>
        <v>4.8225269191343116</v>
      </c>
      <c r="IV69" s="117">
        <f t="shared" si="973"/>
        <v>4.2799953586684341</v>
      </c>
      <c r="IW69" s="117">
        <f t="shared" si="973"/>
        <v>4.9156216849175305</v>
      </c>
      <c r="IX69" s="117">
        <f t="shared" si="973"/>
        <v>4.5403310492382136</v>
      </c>
      <c r="IY69" s="117">
        <f t="shared" si="973"/>
        <v>4.8239460317693439</v>
      </c>
      <c r="IZ69" s="117">
        <f t="shared" si="973"/>
        <v>5.0251131592156417</v>
      </c>
      <c r="JA69" s="117">
        <f t="shared" si="973"/>
        <v>5.3811087998908018</v>
      </c>
      <c r="JB69" s="117">
        <f t="shared" si="973"/>
        <v>5.1139647014314482</v>
      </c>
      <c r="JC69" s="117">
        <f t="shared" si="973"/>
        <v>4.5753672343456371</v>
      </c>
      <c r="JD69" s="117">
        <f t="shared" si="973"/>
        <v>4.1077678794951984</v>
      </c>
      <c r="JE69" s="117">
        <f t="shared" si="973"/>
        <v>5.2884521123494093</v>
      </c>
      <c r="JF69" s="117">
        <f>JF29/(JF13)/10^6</f>
        <v>2.8680050750716287E-11</v>
      </c>
    </row>
    <row r="70" spans="2:285" x14ac:dyDescent="0.25">
      <c r="B70" s="112" t="s">
        <v>1247</v>
      </c>
      <c r="BR70" s="135"/>
      <c r="BS70" s="135"/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  <c r="CK70" s="117">
        <f t="shared" ref="CK70:DP70" si="974">1000*CK28/CK10/10^9</f>
        <v>1.5532258351893096</v>
      </c>
      <c r="CL70" s="117">
        <f t="shared" si="974"/>
        <v>1.5651004405286344</v>
      </c>
      <c r="CM70" s="117">
        <f t="shared" si="974"/>
        <v>1.5919974468085105</v>
      </c>
      <c r="CN70" s="117">
        <f t="shared" si="974"/>
        <v>1.5045626984126985</v>
      </c>
      <c r="CO70" s="117">
        <f t="shared" si="974"/>
        <v>1.3739307407407406</v>
      </c>
      <c r="CP70" s="117">
        <f t="shared" si="974"/>
        <v>1.5141723484848486</v>
      </c>
      <c r="CQ70" s="117">
        <f t="shared" si="974"/>
        <v>1.8808626692456478</v>
      </c>
      <c r="CR70" s="117">
        <f t="shared" si="974"/>
        <v>2.2396615984405459</v>
      </c>
      <c r="CS70" s="117">
        <f t="shared" si="974"/>
        <v>1.8244118745332338</v>
      </c>
      <c r="CT70" s="117">
        <f t="shared" si="974"/>
        <v>1.8640901033973409</v>
      </c>
      <c r="CU70" s="117">
        <f t="shared" si="974"/>
        <v>1.7348742372881356</v>
      </c>
      <c r="CV70" s="117">
        <f t="shared" si="974"/>
        <v>1.6302773885350319</v>
      </c>
      <c r="CW70" s="117">
        <f t="shared" si="974"/>
        <v>1.4661225714285715</v>
      </c>
      <c r="CX70" s="117">
        <f t="shared" si="974"/>
        <v>1.6410911111111111</v>
      </c>
      <c r="CY70" s="117">
        <f t="shared" si="974"/>
        <v>1.8773449664429531</v>
      </c>
      <c r="CZ70" s="117">
        <f t="shared" si="974"/>
        <v>2.0443768965517242</v>
      </c>
      <c r="DA70" s="117">
        <f t="shared" si="974"/>
        <v>2.1561888461538463</v>
      </c>
      <c r="DB70" s="117">
        <f t="shared" si="974"/>
        <v>2.1016151408450705</v>
      </c>
      <c r="DC70" s="117">
        <f t="shared" si="974"/>
        <v>2.676596992481203</v>
      </c>
      <c r="DD70" s="117">
        <f t="shared" si="974"/>
        <v>3.0800240123934937</v>
      </c>
      <c r="DE70" s="117">
        <f t="shared" si="974"/>
        <v>2.7373385354141657</v>
      </c>
      <c r="DF70" s="117">
        <f t="shared" si="974"/>
        <v>2.7265665722379602</v>
      </c>
      <c r="DG70" s="117">
        <f t="shared" si="974"/>
        <v>2.6018745318352061</v>
      </c>
      <c r="DH70" s="117">
        <f t="shared" si="974"/>
        <v>2.409252329749104</v>
      </c>
      <c r="DI70" s="117">
        <f t="shared" si="974"/>
        <v>2.4412362204724407</v>
      </c>
      <c r="DJ70" s="117">
        <f t="shared" si="974"/>
        <v>2.5515310091743117</v>
      </c>
      <c r="DK70" s="117">
        <f t="shared" si="974"/>
        <v>2.8203296067848882</v>
      </c>
      <c r="DL70" s="117">
        <f t="shared" si="974"/>
        <v>2.8690458823529417</v>
      </c>
      <c r="DM70" s="117">
        <f t="shared" si="974"/>
        <v>2.870137254901961</v>
      </c>
      <c r="DN70" s="117">
        <f t="shared" si="974"/>
        <v>2.9920205905205908</v>
      </c>
      <c r="DO70" s="117">
        <f t="shared" si="974"/>
        <v>3.8351609150833657</v>
      </c>
      <c r="DP70" s="117">
        <f t="shared" si="974"/>
        <v>3.9693160220994477</v>
      </c>
      <c r="DQ70" s="117">
        <f t="shared" ref="DQ70:EV70" si="975">1000*DQ28/DQ10/10^9</f>
        <v>3.295795</v>
      </c>
      <c r="DR70" s="117">
        <f t="shared" si="975"/>
        <v>3.4397721139430284</v>
      </c>
      <c r="DS70" s="117">
        <f t="shared" si="975"/>
        <v>3.345497192062898</v>
      </c>
      <c r="DT70" s="117">
        <f t="shared" si="975"/>
        <v>3.5255973876296576</v>
      </c>
      <c r="DU70" s="117">
        <f t="shared" si="975"/>
        <v>3.605846424384525</v>
      </c>
      <c r="DV70" s="117">
        <f t="shared" si="975"/>
        <v>3.7059887247278382</v>
      </c>
      <c r="DW70" s="117">
        <f t="shared" si="975"/>
        <v>3.9051592600501737</v>
      </c>
      <c r="DX70" s="117">
        <f t="shared" si="975"/>
        <v>3.9527448200947815</v>
      </c>
      <c r="DY70" s="117">
        <f t="shared" si="975"/>
        <v>3.8784761190037833</v>
      </c>
      <c r="DZ70" s="117">
        <f t="shared" si="975"/>
        <v>3.8797939740741998</v>
      </c>
      <c r="EA70" s="117">
        <f t="shared" si="975"/>
        <v>3.7980038468051127</v>
      </c>
      <c r="EB70" s="117">
        <f t="shared" si="975"/>
        <v>3.8631807439007737</v>
      </c>
      <c r="EC70" s="117">
        <f t="shared" si="975"/>
        <v>4.3358983432971847</v>
      </c>
      <c r="ED70" s="117">
        <f t="shared" si="975"/>
        <v>4.8187943038376115</v>
      </c>
      <c r="EE70" s="117">
        <f t="shared" si="975"/>
        <v>3.3619085253858367</v>
      </c>
      <c r="EF70" s="117">
        <f t="shared" si="975"/>
        <v>3.315450912891146</v>
      </c>
      <c r="EG70" s="117">
        <f t="shared" si="975"/>
        <v>3.4599512132920482</v>
      </c>
      <c r="EH70" s="117">
        <f t="shared" si="975"/>
        <v>3.6473928433675828</v>
      </c>
      <c r="EI70" s="117">
        <f t="shared" si="975"/>
        <v>3.3149278202412682</v>
      </c>
      <c r="EJ70" s="117">
        <f t="shared" si="975"/>
        <v>3.2409598477787487</v>
      </c>
      <c r="EK70" s="117">
        <f t="shared" si="975"/>
        <v>3.4023230093847121</v>
      </c>
      <c r="EL70" s="117">
        <f t="shared" si="975"/>
        <v>3.1336035990070665</v>
      </c>
      <c r="EM70" s="117">
        <f t="shared" si="975"/>
        <v>2.8789005083972099</v>
      </c>
      <c r="EN70" s="117">
        <f t="shared" si="975"/>
        <v>2.5916018084708337</v>
      </c>
      <c r="EO70" s="117">
        <f t="shared" si="975"/>
        <v>2.9265066880431219</v>
      </c>
      <c r="EP70" s="117">
        <f t="shared" si="975"/>
        <v>3.6548926470715761</v>
      </c>
      <c r="EQ70" s="117">
        <f t="shared" si="975"/>
        <v>4.1748390352109803</v>
      </c>
      <c r="ER70" s="117">
        <f t="shared" si="975"/>
        <v>3.8818308121350928</v>
      </c>
      <c r="ES70" s="117">
        <f t="shared" si="975"/>
        <v>4.2755100531421979</v>
      </c>
      <c r="ET70" s="117">
        <f t="shared" si="975"/>
        <v>4.7509259365264187</v>
      </c>
      <c r="EU70" s="117">
        <f t="shared" si="975"/>
        <v>5.0545448882161583</v>
      </c>
      <c r="EV70" s="117">
        <f t="shared" si="975"/>
        <v>5.079088892979474</v>
      </c>
      <c r="EW70" s="117">
        <f t="shared" ref="EW70:GB70" si="976">1000*EW28/EW10/10^9</f>
        <v>5.4066073036900875</v>
      </c>
      <c r="EX70" s="117">
        <f t="shared" si="976"/>
        <v>5.3615629948736672</v>
      </c>
      <c r="EY70" s="117">
        <f t="shared" si="976"/>
        <v>4.4268254694512699</v>
      </c>
      <c r="EZ70" s="117">
        <f t="shared" si="976"/>
        <v>3.929736769999999</v>
      </c>
      <c r="FA70" s="117">
        <f t="shared" si="976"/>
        <v>4.9541089415689665</v>
      </c>
      <c r="FB70" s="117">
        <f t="shared" si="976"/>
        <v>5.5308083984375003</v>
      </c>
      <c r="FC70" s="117">
        <f t="shared" si="976"/>
        <v>4.3214617295913973</v>
      </c>
      <c r="FD70" s="117">
        <f t="shared" si="976"/>
        <v>4.2658658277470041</v>
      </c>
      <c r="FE70" s="117">
        <f t="shared" si="976"/>
        <v>3.9535635415911057</v>
      </c>
      <c r="FF70" s="117">
        <f t="shared" si="976"/>
        <v>3.6405758785828217</v>
      </c>
      <c r="FG70" s="117">
        <f t="shared" si="976"/>
        <v>3.5632470363250515</v>
      </c>
      <c r="FH70" s="117">
        <f t="shared" si="976"/>
        <v>3.5555769052199588</v>
      </c>
      <c r="FI70" s="117">
        <f t="shared" si="976"/>
        <v>3.6313590718927418</v>
      </c>
      <c r="FJ70" s="117">
        <f t="shared" si="976"/>
        <v>3.652839945601503</v>
      </c>
      <c r="FK70" s="117">
        <f t="shared" si="976"/>
        <v>4.0555310171044434</v>
      </c>
      <c r="FL70" s="117">
        <f t="shared" si="976"/>
        <v>4.6847230910178554</v>
      </c>
      <c r="FM70" s="117">
        <f t="shared" si="976"/>
        <v>5.3943282947118716</v>
      </c>
      <c r="FN70" s="117">
        <f t="shared" si="976"/>
        <v>6.1899915411024056</v>
      </c>
      <c r="FO70" s="117">
        <f t="shared" si="976"/>
        <v>5.1771419215880528</v>
      </c>
      <c r="FP70" s="117">
        <f t="shared" si="976"/>
        <v>4.6724538145972687</v>
      </c>
      <c r="FQ70" s="117">
        <f t="shared" si="976"/>
        <v>4.4370971712706213</v>
      </c>
      <c r="FR70" s="117">
        <f t="shared" si="976"/>
        <v>4.0550995350754793</v>
      </c>
      <c r="FS70" s="117">
        <f t="shared" si="976"/>
        <v>3.8014315439159003</v>
      </c>
      <c r="FT70" s="117">
        <f t="shared" si="976"/>
        <v>3.7339312388954919</v>
      </c>
      <c r="FU70" s="117">
        <f t="shared" si="976"/>
        <v>3.9417846565383887</v>
      </c>
      <c r="FV70" s="117">
        <f t="shared" si="976"/>
        <v>3.9463258065383737</v>
      </c>
      <c r="FW70" s="117">
        <f t="shared" si="976"/>
        <v>3.9923462108197736</v>
      </c>
      <c r="FX70" s="117">
        <f t="shared" si="976"/>
        <v>4.0855112091399901</v>
      </c>
      <c r="FY70" s="117">
        <f t="shared" si="976"/>
        <v>4.8661084277238169</v>
      </c>
      <c r="FZ70" s="117">
        <f t="shared" si="976"/>
        <v>5.3785158938888884</v>
      </c>
      <c r="GA70" s="117">
        <f t="shared" si="976"/>
        <v>4.6794012363551269</v>
      </c>
      <c r="GB70" s="117">
        <f t="shared" si="976"/>
        <v>4.3721215570144389</v>
      </c>
      <c r="GC70" s="117">
        <f t="shared" ref="GC70:HH70" si="977">1000*GC28/GC10/10^9</f>
        <v>4.3522279027766198</v>
      </c>
      <c r="GD70" s="117">
        <f t="shared" si="977"/>
        <v>4.7669586055417135</v>
      </c>
      <c r="GE70" s="117">
        <f t="shared" si="977"/>
        <v>4.3717345268981669</v>
      </c>
      <c r="GF70" s="117">
        <f t="shared" si="977"/>
        <v>4.7506285195950486</v>
      </c>
      <c r="GG70" s="117">
        <f t="shared" si="977"/>
        <v>4.8920951344881853</v>
      </c>
      <c r="GH70" s="117">
        <f t="shared" si="977"/>
        <v>4.6875942760484532</v>
      </c>
      <c r="GI70" s="117">
        <f t="shared" si="977"/>
        <v>4.6449373267072112</v>
      </c>
      <c r="GJ70" s="117">
        <f t="shared" si="977"/>
        <v>4.9262066118946022</v>
      </c>
      <c r="GK70" s="117">
        <f t="shared" si="977"/>
        <v>5.9510209235841076</v>
      </c>
      <c r="GL70" s="117">
        <f t="shared" si="977"/>
        <v>6.3575357147468221</v>
      </c>
      <c r="GM70" s="117">
        <f t="shared" si="977"/>
        <v>5.7443126055467779</v>
      </c>
      <c r="GN70" s="117">
        <f t="shared" si="977"/>
        <v>5.8593972813646333</v>
      </c>
      <c r="GO70" s="117">
        <f t="shared" si="977"/>
        <v>5.6768702698423494</v>
      </c>
      <c r="GP70" s="117">
        <f t="shared" si="977"/>
        <v>5.6107622844587119</v>
      </c>
      <c r="GQ70" s="117">
        <f t="shared" si="977"/>
        <v>5.6630035662496754</v>
      </c>
      <c r="GR70" s="117">
        <f t="shared" si="977"/>
        <v>5.6702657058640833</v>
      </c>
      <c r="GS70" s="117">
        <f t="shared" si="977"/>
        <v>6.0025099123720693</v>
      </c>
      <c r="GT70" s="117">
        <f t="shared" si="977"/>
        <v>5.8156314829536466</v>
      </c>
      <c r="GU70" s="117">
        <f t="shared" si="977"/>
        <v>5.293784438783435</v>
      </c>
      <c r="GV70" s="117">
        <f t="shared" si="977"/>
        <v>5.1395656751868488</v>
      </c>
      <c r="GW70" s="117">
        <f t="shared" si="977"/>
        <v>5.5024813399180124</v>
      </c>
      <c r="GX70" s="117">
        <f t="shared" si="977"/>
        <v>5.4062071269393268</v>
      </c>
      <c r="GY70" s="117">
        <f t="shared" si="977"/>
        <v>4.6546251646452186</v>
      </c>
      <c r="GZ70" s="117">
        <f t="shared" si="977"/>
        <v>3.8310745416511995</v>
      </c>
      <c r="HA70" s="117">
        <f t="shared" si="977"/>
        <v>3.9839563991490907</v>
      </c>
      <c r="HB70" s="117">
        <f t="shared" si="977"/>
        <v>3.6075268558650819</v>
      </c>
      <c r="HC70" s="117">
        <f t="shared" si="977"/>
        <v>3.2649674623185807</v>
      </c>
      <c r="HD70" s="117">
        <f t="shared" si="977"/>
        <v>2.8104043882057996</v>
      </c>
      <c r="HE70" s="117">
        <f t="shared" si="977"/>
        <v>2.8146855458421536</v>
      </c>
      <c r="HF70" s="117">
        <f t="shared" si="977"/>
        <v>2.6068878754060751</v>
      </c>
      <c r="HG70" s="117">
        <f t="shared" si="977"/>
        <v>2.1663805706628616</v>
      </c>
      <c r="HH70" s="117">
        <f t="shared" si="977"/>
        <v>1.999954331349634</v>
      </c>
      <c r="HI70" s="117">
        <f t="shared" ref="HI70:IN70" si="978">1000*HI28/HI10/10^9</f>
        <v>2.1975900768417751</v>
      </c>
      <c r="HJ70" s="117">
        <f t="shared" si="978"/>
        <v>2.2980381814902149</v>
      </c>
      <c r="HK70" s="117">
        <f t="shared" si="978"/>
        <v>1.9576916929454689</v>
      </c>
      <c r="HL70" s="117">
        <f t="shared" si="978"/>
        <v>1.650750056151614</v>
      </c>
      <c r="HM70" s="117">
        <f t="shared" si="978"/>
        <v>1.9435860501727984</v>
      </c>
      <c r="HN70" s="117">
        <f t="shared" si="978"/>
        <v>2.1451808772674759</v>
      </c>
      <c r="HO70" s="117">
        <f t="shared" si="978"/>
        <v>1.9812342357481707</v>
      </c>
      <c r="HP70" s="117">
        <f t="shared" si="978"/>
        <v>2.0042936276803842</v>
      </c>
      <c r="HQ70" s="117">
        <f t="shared" si="978"/>
        <v>1.9989433345964904</v>
      </c>
      <c r="HR70" s="117">
        <f t="shared" si="978"/>
        <v>1.8642947648578245</v>
      </c>
      <c r="HS70" s="117">
        <f t="shared" si="978"/>
        <v>1.6193407726947315</v>
      </c>
      <c r="HT70" s="117">
        <f t="shared" si="978"/>
        <v>1.5751387589689305</v>
      </c>
      <c r="HU70" s="117">
        <f t="shared" si="978"/>
        <v>1.6217092654254017</v>
      </c>
      <c r="HV70" s="117">
        <f t="shared" si="978"/>
        <v>1.2384538694162641</v>
      </c>
      <c r="HW70" s="117">
        <f t="shared" si="978"/>
        <v>1.15631634714269</v>
      </c>
      <c r="HX70" s="117">
        <f t="shared" si="978"/>
        <v>1.1103025142014975</v>
      </c>
      <c r="HY70" s="117">
        <f t="shared" si="978"/>
        <v>0.88990988918591796</v>
      </c>
      <c r="HZ70" s="117">
        <f t="shared" si="978"/>
        <v>0.8664952885458983</v>
      </c>
      <c r="IA70" s="117">
        <f t="shared" si="978"/>
        <v>0.72087601087380337</v>
      </c>
      <c r="IB70" s="117">
        <f t="shared" si="978"/>
        <v>0.60149583112772043</v>
      </c>
      <c r="IC70" s="117">
        <f t="shared" si="978"/>
        <v>0.48350895936868904</v>
      </c>
      <c r="ID70" s="117">
        <f t="shared" si="978"/>
        <v>0.46042846167983947</v>
      </c>
      <c r="IE70" s="117">
        <f t="shared" si="978"/>
        <v>0.45963070707572751</v>
      </c>
      <c r="IF70" s="117">
        <f t="shared" si="978"/>
        <v>0.47217785052700417</v>
      </c>
      <c r="IG70" s="117">
        <f t="shared" si="978"/>
        <v>0.55134540465663162</v>
      </c>
      <c r="IH70" s="117">
        <f t="shared" si="978"/>
        <v>0.5943717513062251</v>
      </c>
      <c r="II70" s="117">
        <f t="shared" si="978"/>
        <v>0.57430662544722744</v>
      </c>
      <c r="IJ70" s="117">
        <f t="shared" si="978"/>
        <v>0.49373965980709572</v>
      </c>
      <c r="IK70" s="117">
        <f t="shared" si="978"/>
        <v>0.45391835809683867</v>
      </c>
      <c r="IL70" s="117">
        <f t="shared" si="978"/>
        <v>0.4736986911346916</v>
      </c>
      <c r="IM70" s="117">
        <f t="shared" si="978"/>
        <v>0.52025673471050649</v>
      </c>
      <c r="IN70" s="117">
        <f t="shared" si="978"/>
        <v>0.56585391786683037</v>
      </c>
      <c r="IO70" s="117">
        <f t="shared" ref="IO70:JE70" si="979">1000*IO28/IO10/10^9</f>
        <v>0.5963946832143725</v>
      </c>
      <c r="IP70" s="117">
        <f t="shared" si="979"/>
        <v>0.61936093063439035</v>
      </c>
      <c r="IQ70" s="117">
        <f t="shared" si="979"/>
        <v>0.6244500555308109</v>
      </c>
      <c r="IR70" s="117">
        <f t="shared" si="979"/>
        <v>0.57573175971532398</v>
      </c>
      <c r="IS70" s="117">
        <f t="shared" si="979"/>
        <v>0.3517746070732814</v>
      </c>
      <c r="IT70" s="117">
        <f t="shared" si="979"/>
        <v>0.24066049717113369</v>
      </c>
      <c r="IU70" s="117">
        <f t="shared" si="979"/>
        <v>0.3223835926363941</v>
      </c>
      <c r="IV70" s="117">
        <f t="shared" si="979"/>
        <v>0.28946888464056902</v>
      </c>
      <c r="IW70" s="117">
        <f t="shared" si="979"/>
        <v>0.43505103162750364</v>
      </c>
      <c r="IX70" s="117">
        <f t="shared" si="979"/>
        <v>0.32723542625461016</v>
      </c>
      <c r="IY70" s="117">
        <f t="shared" si="979"/>
        <v>0.30963931155778535</v>
      </c>
      <c r="IZ70" s="117">
        <f t="shared" si="979"/>
        <v>0.26539573761788698</v>
      </c>
      <c r="JA70" s="117">
        <f t="shared" si="979"/>
        <v>0.28255287116879302</v>
      </c>
      <c r="JB70" s="117">
        <f t="shared" si="979"/>
        <v>0.17626193704784304</v>
      </c>
      <c r="JC70" s="117">
        <f t="shared" si="979"/>
        <v>0.13613666030188945</v>
      </c>
      <c r="JD70" s="117">
        <f t="shared" si="979"/>
        <v>0.10830593453856487</v>
      </c>
      <c r="JE70" s="117">
        <f t="shared" si="979"/>
        <v>9.8743003379760733E-2</v>
      </c>
      <c r="JF70" s="117">
        <f t="shared" ref="JF70" si="980">1000*JF29/JF10/10^9</f>
        <v>5.1844573576155023E-13</v>
      </c>
    </row>
    <row r="71" spans="2:285" x14ac:dyDescent="0.25">
      <c r="B71" s="116" t="s">
        <v>1250</v>
      </c>
      <c r="BR71" s="135"/>
      <c r="BS71" s="135"/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  <c r="CK71" s="117">
        <f t="shared" ref="CK71:DP71" si="981">CK22/CK13/10^6</f>
        <v>7.122052</v>
      </c>
      <c r="CL71" s="117">
        <f t="shared" si="981"/>
        <v>7.1031384951356031</v>
      </c>
      <c r="CM71" s="117">
        <f t="shared" si="981"/>
        <v>6.7395315991151277</v>
      </c>
      <c r="CN71" s="117">
        <f t="shared" si="981"/>
        <v>6.6529191299576231</v>
      </c>
      <c r="CO71" s="117">
        <f t="shared" si="981"/>
        <v>8.8392165090365129</v>
      </c>
      <c r="CP71" s="117">
        <f t="shared" si="981"/>
        <v>7.1429221595445309</v>
      </c>
      <c r="CQ71" s="117">
        <f t="shared" si="981"/>
        <v>7.2501681807628957</v>
      </c>
      <c r="CR71" s="117">
        <f t="shared" si="981"/>
        <v>7.4693840251210553</v>
      </c>
      <c r="CS71" s="117">
        <f t="shared" si="981"/>
        <v>9.3160544996650181</v>
      </c>
      <c r="CT71" s="117">
        <f t="shared" si="981"/>
        <v>9.7047367779246514</v>
      </c>
      <c r="CU71" s="117">
        <f t="shared" si="981"/>
        <v>9.0283383226146334</v>
      </c>
      <c r="CV71" s="117">
        <f t="shared" si="981"/>
        <v>8.8970006859133708</v>
      </c>
      <c r="CW71" s="117">
        <f t="shared" si="981"/>
        <v>10.699679284947925</v>
      </c>
      <c r="CX71" s="117">
        <f t="shared" si="981"/>
        <v>8.8271108034075478</v>
      </c>
      <c r="CY71" s="117">
        <f t="shared" si="981"/>
        <v>8.9151587181346716</v>
      </c>
      <c r="CZ71" s="117">
        <f t="shared" si="981"/>
        <v>9.2975277441470077</v>
      </c>
      <c r="DA71" s="117">
        <f t="shared" si="981"/>
        <v>9.4406820255220687</v>
      </c>
      <c r="DB71" s="117">
        <f t="shared" si="981"/>
        <v>9.6011123301131214</v>
      </c>
      <c r="DC71" s="117">
        <f t="shared" si="981"/>
        <v>9.385015061464884</v>
      </c>
      <c r="DD71" s="117">
        <f t="shared" si="981"/>
        <v>9.8612917259842305</v>
      </c>
      <c r="DE71" s="117">
        <f t="shared" si="981"/>
        <v>11.024170811583421</v>
      </c>
      <c r="DF71" s="117">
        <f t="shared" si="981"/>
        <v>11.934239062050606</v>
      </c>
      <c r="DG71" s="117">
        <f t="shared" si="981"/>
        <v>11.581473632455431</v>
      </c>
      <c r="DH71" s="117">
        <f t="shared" si="981"/>
        <v>11.168275565315028</v>
      </c>
      <c r="DI71" s="117">
        <f t="shared" si="981"/>
        <v>11.689937730624191</v>
      </c>
      <c r="DJ71" s="117">
        <f t="shared" si="981"/>
        <v>11.298015283157746</v>
      </c>
      <c r="DK71" s="117">
        <f t="shared" si="981"/>
        <v>11.207490131421935</v>
      </c>
      <c r="DL71" s="117">
        <f t="shared" si="981"/>
        <v>11.870529815073679</v>
      </c>
      <c r="DM71" s="117">
        <f t="shared" si="981"/>
        <v>12.285746601808713</v>
      </c>
      <c r="DN71" s="117">
        <f t="shared" si="981"/>
        <v>12.338913125246021</v>
      </c>
      <c r="DO71" s="117">
        <f t="shared" si="981"/>
        <v>12.636436874827066</v>
      </c>
      <c r="DP71" s="117">
        <f t="shared" si="981"/>
        <v>12.474026448739195</v>
      </c>
      <c r="DQ71" s="117">
        <f t="shared" ref="DQ71:EV71" si="982">DQ22/DQ13/10^6</f>
        <v>15.989504428787489</v>
      </c>
      <c r="DR71" s="117">
        <f t="shared" si="982"/>
        <v>14.58001338453461</v>
      </c>
      <c r="DS71" s="117">
        <f t="shared" si="982"/>
        <v>13.631338193305469</v>
      </c>
      <c r="DT71" s="117">
        <f t="shared" si="982"/>
        <v>14.038495703423902</v>
      </c>
      <c r="DU71" s="117">
        <f t="shared" si="982"/>
        <v>15.980600530981086</v>
      </c>
      <c r="DV71" s="117">
        <f t="shared" si="982"/>
        <v>16.122040053643456</v>
      </c>
      <c r="DW71" s="117">
        <f t="shared" si="982"/>
        <v>16.934390244152368</v>
      </c>
      <c r="DX71" s="117">
        <f t="shared" si="982"/>
        <v>15.986180092180287</v>
      </c>
      <c r="DY71" s="117">
        <f t="shared" si="982"/>
        <v>16.1268293870103</v>
      </c>
      <c r="DZ71" s="117">
        <f t="shared" si="982"/>
        <v>16.93957996628356</v>
      </c>
      <c r="EA71" s="117">
        <f t="shared" si="982"/>
        <v>17.846123043745184</v>
      </c>
      <c r="EB71" s="117">
        <f t="shared" si="982"/>
        <v>19.817989259618244</v>
      </c>
      <c r="EC71" s="117">
        <f t="shared" si="982"/>
        <v>23.405961540339575</v>
      </c>
      <c r="ED71" s="117">
        <f t="shared" si="982"/>
        <v>24.198448743160082</v>
      </c>
      <c r="EE71" s="117">
        <f t="shared" si="982"/>
        <v>23.129516588714413</v>
      </c>
      <c r="EF71" s="117">
        <f t="shared" si="982"/>
        <v>23.028834371171079</v>
      </c>
      <c r="EG71" s="117">
        <f t="shared" si="982"/>
        <v>23.659555272534835</v>
      </c>
      <c r="EH71" s="117">
        <f t="shared" si="982"/>
        <v>22.181884533910321</v>
      </c>
      <c r="EI71" s="117">
        <f t="shared" si="982"/>
        <v>22.235896477276214</v>
      </c>
      <c r="EJ71" s="117">
        <f t="shared" si="982"/>
        <v>22.814853815903231</v>
      </c>
      <c r="EK71" s="117">
        <f t="shared" si="982"/>
        <v>24.831287533692752</v>
      </c>
      <c r="EL71" s="117">
        <f t="shared" si="982"/>
        <v>24.743997793579624</v>
      </c>
      <c r="EM71" s="117">
        <f t="shared" si="982"/>
        <v>25.926346608271402</v>
      </c>
      <c r="EN71" s="117">
        <f t="shared" si="982"/>
        <v>26.593021619282197</v>
      </c>
      <c r="EO71" s="117">
        <f t="shared" si="982"/>
        <v>27.968019584434956</v>
      </c>
      <c r="EP71" s="117">
        <f t="shared" si="982"/>
        <v>28.297626838457724</v>
      </c>
      <c r="EQ71" s="117">
        <f t="shared" si="982"/>
        <v>29.565164298606533</v>
      </c>
      <c r="ER71" s="117">
        <f t="shared" si="982"/>
        <v>27.014867490557798</v>
      </c>
      <c r="ES71" s="117">
        <f t="shared" si="982"/>
        <v>26.734829434775577</v>
      </c>
      <c r="ET71" s="117">
        <f t="shared" si="982"/>
        <v>27.107682667136</v>
      </c>
      <c r="EU71" s="117">
        <f t="shared" si="982"/>
        <v>25.12715345054124</v>
      </c>
      <c r="EV71" s="117">
        <f t="shared" si="982"/>
        <v>24.688245232285887</v>
      </c>
      <c r="EW71" s="117">
        <f t="shared" ref="EW71:GB71" si="983">EW22/EW13/10^6</f>
        <v>26.005605032538135</v>
      </c>
      <c r="EX71" s="117">
        <f t="shared" si="983"/>
        <v>25.530142975667232</v>
      </c>
      <c r="EY71" s="117">
        <f t="shared" si="983"/>
        <v>24.938968154394416</v>
      </c>
      <c r="EZ71" s="117">
        <f t="shared" si="983"/>
        <v>25.487391267823288</v>
      </c>
      <c r="FA71" s="117">
        <f t="shared" si="983"/>
        <v>27.531271360872868</v>
      </c>
      <c r="FB71" s="117">
        <f t="shared" si="983"/>
        <v>28.169264371859761</v>
      </c>
      <c r="FC71" s="117">
        <f t="shared" si="983"/>
        <v>25.380216843093145</v>
      </c>
      <c r="FD71" s="117">
        <f t="shared" si="983"/>
        <v>25.145681688296779</v>
      </c>
      <c r="FE71" s="117">
        <f t="shared" si="983"/>
        <v>24.774672183358252</v>
      </c>
      <c r="FF71" s="117">
        <f t="shared" si="983"/>
        <v>24.642931468193204</v>
      </c>
      <c r="FG71" s="117">
        <f t="shared" si="983"/>
        <v>24.03757721142976</v>
      </c>
      <c r="FH71" s="117">
        <f t="shared" si="983"/>
        <v>25.280165352995105</v>
      </c>
      <c r="FI71" s="117">
        <f t="shared" si="983"/>
        <v>23.880950815180231</v>
      </c>
      <c r="FJ71" s="117">
        <f t="shared" si="983"/>
        <v>24.466255061378476</v>
      </c>
      <c r="FK71" s="117">
        <f t="shared" si="983"/>
        <v>24.140287078143768</v>
      </c>
      <c r="FL71" s="117">
        <f t="shared" si="983"/>
        <v>23.455913513225532</v>
      </c>
      <c r="FM71" s="117">
        <f t="shared" si="983"/>
        <v>24.059107306283398</v>
      </c>
      <c r="FN71" s="117">
        <f t="shared" si="983"/>
        <v>26.257897714718105</v>
      </c>
      <c r="FO71" s="117">
        <f t="shared" si="983"/>
        <v>26.68193452692368</v>
      </c>
      <c r="FP71" s="117">
        <f t="shared" si="983"/>
        <v>26.024734499854546</v>
      </c>
      <c r="FQ71" s="117">
        <f t="shared" si="983"/>
        <v>24.916999184799888</v>
      </c>
      <c r="FR71" s="117">
        <f t="shared" si="983"/>
        <v>23.183204521205827</v>
      </c>
      <c r="FS71" s="117">
        <f t="shared" si="983"/>
        <v>22.892106778780803</v>
      </c>
      <c r="FT71" s="117">
        <f t="shared" si="983"/>
        <v>23.070502035356974</v>
      </c>
      <c r="FU71" s="117">
        <f t="shared" si="983"/>
        <v>23.592613492418156</v>
      </c>
      <c r="FV71" s="117">
        <f t="shared" si="983"/>
        <v>22.839364189343403</v>
      </c>
      <c r="FW71" s="117">
        <f t="shared" si="983"/>
        <v>23.369705835988547</v>
      </c>
      <c r="FX71" s="117">
        <f t="shared" si="983"/>
        <v>21.456433679083567</v>
      </c>
      <c r="FY71" s="117">
        <f t="shared" si="983"/>
        <v>23.426623627624576</v>
      </c>
      <c r="FZ71" s="117">
        <f t="shared" si="983"/>
        <v>26.077861713813817</v>
      </c>
      <c r="GA71" s="117">
        <f t="shared" si="983"/>
        <v>25.962281554834608</v>
      </c>
      <c r="GB71" s="117">
        <f t="shared" si="983"/>
        <v>23.558951584905916</v>
      </c>
      <c r="GC71" s="117">
        <f t="shared" ref="GC71:HH71" si="984">GC22/GC13/10^6</f>
        <v>23.85213620335022</v>
      </c>
      <c r="GD71" s="117">
        <f t="shared" si="984"/>
        <v>23.098233744885004</v>
      </c>
      <c r="GE71" s="117">
        <f t="shared" si="984"/>
        <v>23.913961905229286</v>
      </c>
      <c r="GF71" s="117">
        <f t="shared" si="984"/>
        <v>23.309158647047919</v>
      </c>
      <c r="GG71" s="117">
        <f t="shared" si="984"/>
        <v>23.333173279555101</v>
      </c>
      <c r="GH71" s="117">
        <f t="shared" si="984"/>
        <v>21.423457024496791</v>
      </c>
      <c r="GI71" s="117">
        <f t="shared" si="984"/>
        <v>22.446952682264719</v>
      </c>
      <c r="GJ71" s="117">
        <f t="shared" si="984"/>
        <v>21.573364838142648</v>
      </c>
      <c r="GK71" s="117">
        <f t="shared" si="984"/>
        <v>28.00356000053446</v>
      </c>
      <c r="GL71" s="117">
        <f t="shared" si="984"/>
        <v>28.729515972204918</v>
      </c>
      <c r="GM71" s="117">
        <f t="shared" si="984"/>
        <v>28.884888081926157</v>
      </c>
      <c r="GN71" s="117">
        <f t="shared" si="984"/>
        <v>28.090357194880092</v>
      </c>
      <c r="GO71" s="117">
        <f t="shared" si="984"/>
        <v>25.979707277360724</v>
      </c>
      <c r="GP71" s="117">
        <f t="shared" si="984"/>
        <v>24.683522434495767</v>
      </c>
      <c r="GQ71" s="117">
        <f t="shared" si="984"/>
        <v>23.546674922830427</v>
      </c>
      <c r="GR71" s="117">
        <f t="shared" si="984"/>
        <v>23.579170965034649</v>
      </c>
      <c r="GS71" s="117">
        <f t="shared" si="984"/>
        <v>25.991076389869662</v>
      </c>
      <c r="GT71" s="117">
        <f t="shared" si="984"/>
        <v>26.63758958137544</v>
      </c>
      <c r="GU71" s="117">
        <f t="shared" si="984"/>
        <v>27.216920018320021</v>
      </c>
      <c r="GV71" s="117">
        <f t="shared" si="984"/>
        <v>27.883847576550405</v>
      </c>
      <c r="GW71" s="117">
        <f t="shared" si="984"/>
        <v>35.357653233879745</v>
      </c>
      <c r="GX71" s="117">
        <f t="shared" si="984"/>
        <v>37.15486812938677</v>
      </c>
      <c r="GY71" s="117">
        <f t="shared" si="984"/>
        <v>36.82900702098307</v>
      </c>
      <c r="GZ71" s="117">
        <f t="shared" si="984"/>
        <v>34.817570634536573</v>
      </c>
      <c r="HA71" s="117">
        <f t="shared" si="984"/>
        <v>32.971532359087263</v>
      </c>
      <c r="HB71" s="117">
        <f t="shared" si="984"/>
        <v>31.482394288644819</v>
      </c>
      <c r="HC71" s="117">
        <f t="shared" si="984"/>
        <v>28.633571516186755</v>
      </c>
      <c r="HD71" s="117">
        <f t="shared" si="984"/>
        <v>28.433564830171317</v>
      </c>
      <c r="HE71" s="117">
        <f t="shared" si="984"/>
        <v>29.833406768426386</v>
      </c>
      <c r="HF71" s="117">
        <f t="shared" si="984"/>
        <v>29.903049300128703</v>
      </c>
      <c r="HG71" s="117">
        <f t="shared" si="984"/>
        <v>29.337590234841816</v>
      </c>
      <c r="HH71" s="117">
        <f t="shared" si="984"/>
        <v>27.695542503610859</v>
      </c>
      <c r="HI71" s="117">
        <f t="shared" ref="HI71:IN71" si="985">HI22/HI13/10^6</f>
        <v>36.056829013994353</v>
      </c>
      <c r="HJ71" s="117">
        <f t="shared" si="985"/>
        <v>39.445352684962579</v>
      </c>
      <c r="HK71" s="117">
        <f t="shared" si="985"/>
        <v>41.715519577938913</v>
      </c>
      <c r="HL71" s="117">
        <f t="shared" si="985"/>
        <v>40.418021233111482</v>
      </c>
      <c r="HM71" s="117">
        <f t="shared" si="985"/>
        <v>39.292983841432992</v>
      </c>
      <c r="HN71" s="117">
        <f t="shared" si="985"/>
        <v>36.159560817801356</v>
      </c>
      <c r="HO71" s="117">
        <f t="shared" si="985"/>
        <v>35.912885309052989</v>
      </c>
      <c r="HP71" s="117">
        <f t="shared" si="985"/>
        <v>36.312890845120442</v>
      </c>
      <c r="HQ71" s="117">
        <f t="shared" si="985"/>
        <v>36.620076395987695</v>
      </c>
      <c r="HR71" s="117">
        <f t="shared" si="985"/>
        <v>35.333201774447581</v>
      </c>
      <c r="HS71" s="117">
        <f t="shared" si="985"/>
        <v>32.984567269427032</v>
      </c>
      <c r="HT71" s="117">
        <f t="shared" si="985"/>
        <v>32.033181868372317</v>
      </c>
      <c r="HU71" s="117">
        <f t="shared" si="985"/>
        <v>39.07488838883399</v>
      </c>
      <c r="HV71" s="117">
        <f t="shared" si="985"/>
        <v>39.875987612826421</v>
      </c>
      <c r="HW71" s="117">
        <f t="shared" si="985"/>
        <v>39.331513010262391</v>
      </c>
      <c r="HX71" s="117">
        <f t="shared" si="985"/>
        <v>40.208871835395527</v>
      </c>
      <c r="HY71" s="117">
        <f t="shared" si="985"/>
        <v>38.33163515111837</v>
      </c>
      <c r="HZ71" s="117">
        <f t="shared" si="985"/>
        <v>36.812444325905361</v>
      </c>
      <c r="IA71" s="117">
        <f t="shared" si="985"/>
        <v>36.065392395415657</v>
      </c>
      <c r="IB71" s="117">
        <f t="shared" si="985"/>
        <v>36.72249414740407</v>
      </c>
      <c r="IC71" s="117">
        <f t="shared" si="985"/>
        <v>33.603253234670667</v>
      </c>
      <c r="ID71" s="117">
        <f t="shared" si="985"/>
        <v>29.280866234688961</v>
      </c>
      <c r="IE71" s="117">
        <f t="shared" si="985"/>
        <v>27.183043113564988</v>
      </c>
      <c r="IF71" s="117">
        <f t="shared" si="985"/>
        <v>27.166306377560446</v>
      </c>
      <c r="IG71" s="117">
        <f t="shared" si="985"/>
        <v>30.867335091403913</v>
      </c>
      <c r="IH71" s="117">
        <f t="shared" si="985"/>
        <v>29.978495072722577</v>
      </c>
      <c r="II71" s="117">
        <f t="shared" si="985"/>
        <v>28.179555208413298</v>
      </c>
      <c r="IJ71" s="117">
        <f t="shared" si="985"/>
        <v>26.914528710786286</v>
      </c>
      <c r="IK71" s="117">
        <f t="shared" si="985"/>
        <v>24.95074195813287</v>
      </c>
      <c r="IL71" s="117">
        <f t="shared" si="985"/>
        <v>21.603278664300394</v>
      </c>
      <c r="IM71" s="117">
        <f t="shared" si="985"/>
        <v>20.342134596405131</v>
      </c>
      <c r="IN71" s="117">
        <f t="shared" si="985"/>
        <v>18.33708328462485</v>
      </c>
      <c r="IO71" s="117">
        <f t="shared" ref="IO71:JF71" si="986">IO22/IO13/10^6</f>
        <v>18.300139889386525</v>
      </c>
      <c r="IP71" s="117">
        <f t="shared" si="986"/>
        <v>18.428645894867426</v>
      </c>
      <c r="IQ71" s="117">
        <f t="shared" si="986"/>
        <v>19.331610020935809</v>
      </c>
      <c r="IR71" s="117">
        <f t="shared" si="986"/>
        <v>21.041858275368302</v>
      </c>
      <c r="IS71" s="117">
        <f t="shared" si="986"/>
        <v>26.67255199933826</v>
      </c>
      <c r="IT71" s="117">
        <f t="shared" si="986"/>
        <v>26.923692226626034</v>
      </c>
      <c r="IU71" s="117">
        <f t="shared" si="986"/>
        <v>26.672537111567621</v>
      </c>
      <c r="IV71" s="117">
        <f t="shared" si="986"/>
        <v>25.925984133091386</v>
      </c>
      <c r="IW71" s="117">
        <f t="shared" si="986"/>
        <v>24.892536453773271</v>
      </c>
      <c r="IX71" s="117">
        <f t="shared" si="986"/>
        <v>26.277732079239218</v>
      </c>
      <c r="IY71" s="117">
        <f t="shared" si="986"/>
        <v>28.883501294746523</v>
      </c>
      <c r="IZ71" s="117">
        <f t="shared" si="986"/>
        <v>31.358021431848357</v>
      </c>
      <c r="JA71" s="117">
        <f t="shared" si="986"/>
        <v>38.169024110216583</v>
      </c>
      <c r="JB71" s="117">
        <f t="shared" si="986"/>
        <v>34.262578475617502</v>
      </c>
      <c r="JC71" s="117">
        <f t="shared" si="986"/>
        <v>35.517577631803455</v>
      </c>
      <c r="JD71" s="117">
        <f t="shared" si="986"/>
        <v>36.326317637197739</v>
      </c>
      <c r="JE71" s="117">
        <f t="shared" si="986"/>
        <v>54.157046053667457</v>
      </c>
      <c r="JF71" s="117">
        <f t="shared" si="986"/>
        <v>51.380962326679025</v>
      </c>
    </row>
    <row r="72" spans="2:285" x14ac:dyDescent="0.25">
      <c r="B72" s="116" t="s">
        <v>1249</v>
      </c>
      <c r="BR72" s="135"/>
      <c r="BS72" s="135"/>
      <c r="BT72" s="135"/>
      <c r="BU72" s="135"/>
      <c r="BV72" s="135"/>
      <c r="BW72" s="135"/>
      <c r="BX72" s="135"/>
      <c r="BY72" s="135"/>
      <c r="BZ72" s="135"/>
      <c r="CA72" s="135"/>
      <c r="CB72" s="135"/>
      <c r="CC72" s="135"/>
      <c r="CD72" s="135"/>
      <c r="CE72" s="135"/>
      <c r="CF72" s="135"/>
      <c r="CG72" s="135"/>
      <c r="CH72" s="135"/>
      <c r="CI72" s="135"/>
      <c r="CJ72" s="135"/>
      <c r="CK72" s="117">
        <f t="shared" ref="CK72:DP72" si="987">CK23/CK13/10^6</f>
        <v>19.5471481896803</v>
      </c>
      <c r="CL72" s="117">
        <f t="shared" si="987"/>
        <v>19.986953118477327</v>
      </c>
      <c r="CM72" s="117">
        <f t="shared" si="987"/>
        <v>20.689195811471421</v>
      </c>
      <c r="CN72" s="117">
        <f t="shared" si="987"/>
        <v>21.208268158526572</v>
      </c>
      <c r="CO72" s="117">
        <f t="shared" si="987"/>
        <v>21.911531654748437</v>
      </c>
      <c r="CP72" s="117">
        <f t="shared" si="987"/>
        <v>21.896662555293791</v>
      </c>
      <c r="CQ72" s="117">
        <f t="shared" si="987"/>
        <v>22.284838024168977</v>
      </c>
      <c r="CR72" s="117">
        <f t="shared" si="987"/>
        <v>22.865062169081519</v>
      </c>
      <c r="CS72" s="117">
        <f t="shared" si="987"/>
        <v>25.662524592541534</v>
      </c>
      <c r="CT72" s="117">
        <f t="shared" si="987"/>
        <v>26.542785749000917</v>
      </c>
      <c r="CU72" s="117">
        <f t="shared" si="987"/>
        <v>25.424393784199882</v>
      </c>
      <c r="CV72" s="117">
        <f t="shared" si="987"/>
        <v>26.301928682699735</v>
      </c>
      <c r="CW72" s="117">
        <f t="shared" si="987"/>
        <v>26.151666917528964</v>
      </c>
      <c r="CX72" s="117">
        <f t="shared" si="987"/>
        <v>25.510972108325689</v>
      </c>
      <c r="CY72" s="117">
        <f t="shared" si="987"/>
        <v>26.024961411386787</v>
      </c>
      <c r="CZ72" s="117">
        <f t="shared" si="987"/>
        <v>26.540031892023418</v>
      </c>
      <c r="DA72" s="117">
        <f t="shared" si="987"/>
        <v>27.481522174083246</v>
      </c>
      <c r="DB72" s="117">
        <f t="shared" si="987"/>
        <v>27.541339827485949</v>
      </c>
      <c r="DC72" s="117">
        <f t="shared" si="987"/>
        <v>27.530030329478731</v>
      </c>
      <c r="DD72" s="117">
        <f t="shared" si="987"/>
        <v>28.335483685323563</v>
      </c>
      <c r="DE72" s="117">
        <f t="shared" si="987"/>
        <v>31.650021502897904</v>
      </c>
      <c r="DF72" s="117">
        <f t="shared" si="987"/>
        <v>33.484611324312475</v>
      </c>
      <c r="DG72" s="117">
        <f t="shared" si="987"/>
        <v>32.766577171262576</v>
      </c>
      <c r="DH72" s="117">
        <f t="shared" si="987"/>
        <v>32.877865867598771</v>
      </c>
      <c r="DI72" s="117">
        <f t="shared" si="987"/>
        <v>33.969237851191451</v>
      </c>
      <c r="DJ72" s="117">
        <f t="shared" si="987"/>
        <v>33.675266612262995</v>
      </c>
      <c r="DK72" s="117">
        <f t="shared" si="987"/>
        <v>33.021055431600985</v>
      </c>
      <c r="DL72" s="117">
        <f t="shared" si="987"/>
        <v>34.414556778752413</v>
      </c>
      <c r="DM72" s="117">
        <f t="shared" si="987"/>
        <v>36.043874131626943</v>
      </c>
      <c r="DN72" s="117">
        <f t="shared" si="987"/>
        <v>36.664484106290274</v>
      </c>
      <c r="DO72" s="117">
        <f t="shared" si="987"/>
        <v>37.19314945410067</v>
      </c>
      <c r="DP72" s="117">
        <f t="shared" si="987"/>
        <v>38.59912671717283</v>
      </c>
      <c r="DQ72" s="117">
        <f t="shared" ref="DQ72:EV72" si="988">DQ23/DQ13/10^6</f>
        <v>42.908875369308127</v>
      </c>
      <c r="DR72" s="117">
        <f t="shared" si="988"/>
        <v>44.710363534068016</v>
      </c>
      <c r="DS72" s="117">
        <f t="shared" si="988"/>
        <v>43.97371413885805</v>
      </c>
      <c r="DT72" s="117">
        <f t="shared" si="988"/>
        <v>44.751922618827074</v>
      </c>
      <c r="DU72" s="117">
        <f t="shared" si="988"/>
        <v>46.590164402819838</v>
      </c>
      <c r="DV72" s="117">
        <f t="shared" si="988"/>
        <v>48.189362105028032</v>
      </c>
      <c r="DW72" s="117">
        <f t="shared" si="988"/>
        <v>49.75849022021869</v>
      </c>
      <c r="DX72" s="117">
        <f t="shared" si="988"/>
        <v>51.095496300063594</v>
      </c>
      <c r="DY72" s="117">
        <f t="shared" si="988"/>
        <v>42.25664313924409</v>
      </c>
      <c r="DZ72" s="117">
        <f t="shared" si="988"/>
        <v>41.561222461453241</v>
      </c>
      <c r="EA72" s="117">
        <f t="shared" si="988"/>
        <v>45.136222574952676</v>
      </c>
      <c r="EB72" s="117">
        <f t="shared" si="988"/>
        <v>48.239393457704672</v>
      </c>
      <c r="EC72" s="117">
        <f t="shared" si="988"/>
        <v>54.841625460840902</v>
      </c>
      <c r="ED72" s="117">
        <f t="shared" si="988"/>
        <v>56.660415560648516</v>
      </c>
      <c r="EE72" s="117">
        <f t="shared" si="988"/>
        <v>54.386280194894411</v>
      </c>
      <c r="EF72" s="117">
        <f t="shared" si="988"/>
        <v>53.874472649230341</v>
      </c>
      <c r="EG72" s="117">
        <f t="shared" si="988"/>
        <v>55.598864436163254</v>
      </c>
      <c r="EH72" s="117">
        <f t="shared" si="988"/>
        <v>52.366451850968481</v>
      </c>
      <c r="EI72" s="117">
        <f t="shared" si="988"/>
        <v>51.740333144287831</v>
      </c>
      <c r="EJ72" s="117">
        <f t="shared" si="988"/>
        <v>53.165941878633568</v>
      </c>
      <c r="EK72" s="117">
        <f t="shared" si="988"/>
        <v>54.053850781172009</v>
      </c>
      <c r="EL72" s="117">
        <f t="shared" si="988"/>
        <v>54.550001948120965</v>
      </c>
      <c r="EM72" s="117">
        <f t="shared" si="988"/>
        <v>55.284216002429559</v>
      </c>
      <c r="EN72" s="117">
        <f t="shared" si="988"/>
        <v>57.108187387940028</v>
      </c>
      <c r="EO72" s="117">
        <f t="shared" si="988"/>
        <v>57.342304042508871</v>
      </c>
      <c r="EP72" s="117">
        <f t="shared" si="988"/>
        <v>57.468023077234989</v>
      </c>
      <c r="EQ72" s="117">
        <f t="shared" si="988"/>
        <v>54.335167087848461</v>
      </c>
      <c r="ER72" s="117">
        <f t="shared" si="988"/>
        <v>52.197399540677338</v>
      </c>
      <c r="ES72" s="117">
        <f t="shared" si="988"/>
        <v>52.058764701417594</v>
      </c>
      <c r="ET72" s="117">
        <f t="shared" si="988"/>
        <v>51.382219702457711</v>
      </c>
      <c r="EU72" s="117">
        <f t="shared" si="988"/>
        <v>49.468057026292996</v>
      </c>
      <c r="EV72" s="117">
        <f t="shared" si="988"/>
        <v>50.608959499870799</v>
      </c>
      <c r="EW72" s="117">
        <f t="shared" ref="EW72:GB72" si="989">EW23/EW13/10^6</f>
        <v>50.895377187340465</v>
      </c>
      <c r="EX72" s="117">
        <f t="shared" si="989"/>
        <v>50.561995693250566</v>
      </c>
      <c r="EY72" s="117">
        <f t="shared" si="989"/>
        <v>50.97674445371419</v>
      </c>
      <c r="EZ72" s="117">
        <f t="shared" si="989"/>
        <v>51.923517846880074</v>
      </c>
      <c r="FA72" s="117">
        <f t="shared" si="989"/>
        <v>56.176266343541172</v>
      </c>
      <c r="FB72" s="117">
        <f t="shared" si="989"/>
        <v>56.072932197088178</v>
      </c>
      <c r="FC72" s="117">
        <f t="shared" si="989"/>
        <v>54.239142252985545</v>
      </c>
      <c r="FD72" s="117">
        <f t="shared" si="989"/>
        <v>53.596394764519211</v>
      </c>
      <c r="FE72" s="117">
        <f t="shared" si="989"/>
        <v>53.923856879895439</v>
      </c>
      <c r="FF72" s="117">
        <f t="shared" si="989"/>
        <v>52.791803102020431</v>
      </c>
      <c r="FG72" s="117">
        <f t="shared" si="989"/>
        <v>51.919992549392354</v>
      </c>
      <c r="FH72" s="117">
        <f t="shared" si="989"/>
        <v>52.597981162870134</v>
      </c>
      <c r="FI72" s="117">
        <f t="shared" si="989"/>
        <v>53.558001238977575</v>
      </c>
      <c r="FJ72" s="117">
        <f t="shared" si="989"/>
        <v>52.160543663119135</v>
      </c>
      <c r="FK72" s="117">
        <f t="shared" si="989"/>
        <v>52.613963836875506</v>
      </c>
      <c r="FL72" s="117">
        <f t="shared" si="989"/>
        <v>50.054432113076473</v>
      </c>
      <c r="FM72" s="117">
        <f t="shared" si="989"/>
        <v>53.515727082712871</v>
      </c>
      <c r="FN72" s="117">
        <f t="shared" si="989"/>
        <v>54.460277168447007</v>
      </c>
      <c r="FO72" s="117">
        <f t="shared" si="989"/>
        <v>53.867061862171489</v>
      </c>
      <c r="FP72" s="117">
        <f t="shared" si="989"/>
        <v>53.557148389653385</v>
      </c>
      <c r="FQ72" s="117">
        <f t="shared" si="989"/>
        <v>52.491998684178661</v>
      </c>
      <c r="FR72" s="117">
        <f t="shared" si="989"/>
        <v>50.141557507686414</v>
      </c>
      <c r="FS72" s="117">
        <f t="shared" si="989"/>
        <v>49.989519589104752</v>
      </c>
      <c r="FT72" s="117">
        <f t="shared" si="989"/>
        <v>50.799664481983321</v>
      </c>
      <c r="FU72" s="117">
        <f t="shared" si="989"/>
        <v>52.384379066650844</v>
      </c>
      <c r="FV72" s="117">
        <f t="shared" si="989"/>
        <v>51.709611938794289</v>
      </c>
      <c r="FW72" s="117">
        <f t="shared" si="989"/>
        <v>52.15604044710463</v>
      </c>
      <c r="FX72" s="117">
        <f t="shared" si="989"/>
        <v>51.654933506783841</v>
      </c>
      <c r="FY72" s="117">
        <f t="shared" si="989"/>
        <v>55.122648020059792</v>
      </c>
      <c r="FZ72" s="117">
        <f t="shared" si="989"/>
        <v>57.67836457210084</v>
      </c>
      <c r="GA72" s="117">
        <f t="shared" si="989"/>
        <v>56.909841616723533</v>
      </c>
      <c r="GB72" s="117">
        <f t="shared" si="989"/>
        <v>55.90897388958053</v>
      </c>
      <c r="GC72" s="117">
        <f t="shared" ref="GC72:HH72" si="990">GC23/GC13/10^6</f>
        <v>56.427224628158726</v>
      </c>
      <c r="GD72" s="117">
        <f t="shared" si="990"/>
        <v>56.520442910652065</v>
      </c>
      <c r="GE72" s="117">
        <f t="shared" si="990"/>
        <v>56.860833991436749</v>
      </c>
      <c r="GF72" s="117">
        <f t="shared" si="990"/>
        <v>59.036920842617711</v>
      </c>
      <c r="GG72" s="117">
        <f t="shared" si="990"/>
        <v>60.268718530219466</v>
      </c>
      <c r="GH72" s="117">
        <f t="shared" si="990"/>
        <v>58.879764022157417</v>
      </c>
      <c r="GI72" s="117">
        <f t="shared" si="990"/>
        <v>61.07341021701852</v>
      </c>
      <c r="GJ72" s="117">
        <f t="shared" si="990"/>
        <v>61.773603937077439</v>
      </c>
      <c r="GK72" s="117">
        <f t="shared" si="990"/>
        <v>69.390874222272686</v>
      </c>
      <c r="GL72" s="117">
        <f t="shared" si="990"/>
        <v>70.944630981204767</v>
      </c>
      <c r="GM72" s="117">
        <f t="shared" si="990"/>
        <v>70.14670403166771</v>
      </c>
      <c r="GN72" s="117">
        <f t="shared" si="990"/>
        <v>71.428609902375413</v>
      </c>
      <c r="GO72" s="117">
        <f t="shared" si="990"/>
        <v>73.320564773469258</v>
      </c>
      <c r="GP72" s="117">
        <f t="shared" si="990"/>
        <v>74.238794188721542</v>
      </c>
      <c r="GQ72" s="117">
        <f t="shared" si="990"/>
        <v>76.040765184942259</v>
      </c>
      <c r="GR72" s="117">
        <f t="shared" si="990"/>
        <v>78.021980957541345</v>
      </c>
      <c r="GS72" s="117">
        <f t="shared" si="990"/>
        <v>80.618888250889896</v>
      </c>
      <c r="GT72" s="117">
        <f t="shared" si="990"/>
        <v>82.255320652220576</v>
      </c>
      <c r="GU72" s="117">
        <f t="shared" si="990"/>
        <v>84.539181994859476</v>
      </c>
      <c r="GV72" s="117">
        <f t="shared" si="990"/>
        <v>85.960961204084938</v>
      </c>
      <c r="GW72" s="117">
        <f t="shared" si="990"/>
        <v>94.847723668543978</v>
      </c>
      <c r="GX72" s="117">
        <f t="shared" si="990"/>
        <v>97.183272468992243</v>
      </c>
      <c r="GY72" s="117">
        <f t="shared" si="990"/>
        <v>94.957865483848295</v>
      </c>
      <c r="GZ72" s="117">
        <f t="shared" si="990"/>
        <v>95.288644274245115</v>
      </c>
      <c r="HA72" s="117">
        <f t="shared" si="990"/>
        <v>94.907786417871762</v>
      </c>
      <c r="HB72" s="117">
        <f t="shared" si="990"/>
        <v>93.583056294632627</v>
      </c>
      <c r="HC72" s="117">
        <f t="shared" si="990"/>
        <v>91.489120290720081</v>
      </c>
      <c r="HD72" s="117">
        <f t="shared" si="990"/>
        <v>91.588602615838582</v>
      </c>
      <c r="HE72" s="117">
        <f t="shared" si="990"/>
        <v>93.199884177135843</v>
      </c>
      <c r="HF72" s="117">
        <f t="shared" si="990"/>
        <v>93.053077880924363</v>
      </c>
      <c r="HG72" s="117">
        <f t="shared" si="990"/>
        <v>93.254422120744678</v>
      </c>
      <c r="HH72" s="117">
        <f t="shared" si="990"/>
        <v>94.097241620986679</v>
      </c>
      <c r="HI72" s="117">
        <f t="shared" ref="HI72:IN72" si="991">HI23/HI13/10^6</f>
        <v>102.76479492660563</v>
      </c>
      <c r="HJ72" s="117">
        <f t="shared" si="991"/>
        <v>106.3700865352794</v>
      </c>
      <c r="HK72" s="117">
        <f t="shared" si="991"/>
        <v>106.473998722001</v>
      </c>
      <c r="HL72" s="117">
        <f t="shared" si="991"/>
        <v>106.96997775126889</v>
      </c>
      <c r="HM72" s="117">
        <f t="shared" si="991"/>
        <v>106.24503741829395</v>
      </c>
      <c r="HN72" s="117">
        <f t="shared" si="991"/>
        <v>102.05765724119395</v>
      </c>
      <c r="HO72" s="117">
        <f t="shared" si="991"/>
        <v>100.27037451873002</v>
      </c>
      <c r="HP72" s="117">
        <f t="shared" si="991"/>
        <v>97.799461032531781</v>
      </c>
      <c r="HQ72" s="117">
        <f t="shared" si="991"/>
        <v>97.687035086430143</v>
      </c>
      <c r="HR72" s="117">
        <f t="shared" si="991"/>
        <v>96.966351506977716</v>
      </c>
      <c r="HS72" s="117">
        <f t="shared" si="991"/>
        <v>93.211883778510611</v>
      </c>
      <c r="HT72" s="117">
        <f t="shared" si="991"/>
        <v>93.728293972880479</v>
      </c>
      <c r="HU72" s="117">
        <f t="shared" si="991"/>
        <v>101.90332260839817</v>
      </c>
      <c r="HV72" s="117">
        <f t="shared" si="991"/>
        <v>102.728685113922</v>
      </c>
      <c r="HW72" s="117">
        <f t="shared" si="991"/>
        <v>97.78472108725677</v>
      </c>
      <c r="HX72" s="117">
        <f t="shared" si="991"/>
        <v>96.606095062950743</v>
      </c>
      <c r="HY72" s="117">
        <f t="shared" si="991"/>
        <v>95.388887535606756</v>
      </c>
      <c r="HZ72" s="117">
        <f t="shared" si="991"/>
        <v>94.15297272518832</v>
      </c>
      <c r="IA72" s="117">
        <f t="shared" si="991"/>
        <v>93.164156397282923</v>
      </c>
      <c r="IB72" s="117">
        <f t="shared" si="991"/>
        <v>91.280077112925127</v>
      </c>
      <c r="IC72" s="117">
        <f t="shared" si="991"/>
        <v>87.101881657168988</v>
      </c>
      <c r="ID72" s="117">
        <f t="shared" si="991"/>
        <v>81.939205614098682</v>
      </c>
      <c r="IE72" s="117">
        <f t="shared" si="991"/>
        <v>77.299895110580266</v>
      </c>
      <c r="IF72" s="117">
        <f t="shared" si="991"/>
        <v>73.530325716474721</v>
      </c>
      <c r="IG72" s="117">
        <f t="shared" si="991"/>
        <v>75.219155783499474</v>
      </c>
      <c r="IH72" s="117">
        <f t="shared" si="991"/>
        <v>73.631360422494808</v>
      </c>
      <c r="II72" s="117">
        <f t="shared" si="991"/>
        <v>70.02495503313591</v>
      </c>
      <c r="IJ72" s="117">
        <f t="shared" si="991"/>
        <v>66.301916613119872</v>
      </c>
      <c r="IK72" s="117">
        <f t="shared" si="991"/>
        <v>62.171873994788903</v>
      </c>
      <c r="IL72" s="117">
        <f t="shared" si="991"/>
        <v>55.883814086598981</v>
      </c>
      <c r="IM72" s="117">
        <f t="shared" si="991"/>
        <v>50.406863901359287</v>
      </c>
      <c r="IN72" s="117">
        <f t="shared" si="991"/>
        <v>45.538910409381756</v>
      </c>
      <c r="IO72" s="117">
        <f t="shared" ref="IO72:JF72" si="992">IO23/IO13/10^6</f>
        <v>44.594751826542968</v>
      </c>
      <c r="IP72" s="117">
        <f t="shared" si="992"/>
        <v>45.183359874428483</v>
      </c>
      <c r="IQ72" s="117">
        <f t="shared" si="992"/>
        <v>45.518384138999487</v>
      </c>
      <c r="IR72" s="117">
        <f t="shared" si="992"/>
        <v>47.514262382472559</v>
      </c>
      <c r="IS72" s="117">
        <f t="shared" si="992"/>
        <v>52.258427933906262</v>
      </c>
      <c r="IT72" s="117">
        <f t="shared" si="992"/>
        <v>51.432868267019479</v>
      </c>
      <c r="IU72" s="117">
        <f t="shared" si="992"/>
        <v>48.374700943901807</v>
      </c>
      <c r="IV72" s="117">
        <f t="shared" si="992"/>
        <v>46.510788381056948</v>
      </c>
      <c r="IW72" s="117">
        <f t="shared" si="992"/>
        <v>45.99611782548854</v>
      </c>
      <c r="IX72" s="117">
        <f t="shared" si="992"/>
        <v>47.396823646413836</v>
      </c>
      <c r="IY72" s="117">
        <f t="shared" si="992"/>
        <v>52.910331171115018</v>
      </c>
      <c r="IZ72" s="117">
        <f t="shared" si="992"/>
        <v>56.601174584989337</v>
      </c>
      <c r="JA72" s="117">
        <f t="shared" si="992"/>
        <v>63.915334929719748</v>
      </c>
      <c r="JB72" s="117">
        <f t="shared" si="992"/>
        <v>61.264310894316182</v>
      </c>
      <c r="JC72" s="117">
        <f t="shared" si="992"/>
        <v>62.470336267586198</v>
      </c>
      <c r="JD72" s="117">
        <f t="shared" si="992"/>
        <v>61.762729293212693</v>
      </c>
      <c r="JE72" s="117">
        <f t="shared" si="992"/>
        <v>74.739300788035919</v>
      </c>
      <c r="JF72" s="117">
        <f t="shared" si="992"/>
        <v>66.21060692517274</v>
      </c>
      <c r="JH72" s="83">
        <f>150</f>
        <v>150</v>
      </c>
      <c r="JT72" s="89"/>
    </row>
    <row r="73" spans="2:285" x14ac:dyDescent="0.25">
      <c r="B73" s="116" t="s">
        <v>1252</v>
      </c>
      <c r="BR73" s="135"/>
      <c r="BS73" s="135"/>
      <c r="BT73" s="135"/>
      <c r="BU73" s="135"/>
      <c r="BV73" s="135"/>
      <c r="BW73" s="135"/>
      <c r="BX73" s="135"/>
      <c r="BY73" s="135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  <c r="CK73" s="137">
        <f t="shared" ref="CK73:EV73" si="993">CK22/CK10*1000/10^9</f>
        <v>3.1724062360801781</v>
      </c>
      <c r="CL73" s="137">
        <f t="shared" si="993"/>
        <v>3.180985682819383</v>
      </c>
      <c r="CM73" s="137">
        <f t="shared" si="993"/>
        <v>2.9827817021276597</v>
      </c>
      <c r="CN73" s="137">
        <f t="shared" si="993"/>
        <v>2.783982142857143</v>
      </c>
      <c r="CO73" s="137">
        <f t="shared" si="993"/>
        <v>3.5143762962962963</v>
      </c>
      <c r="CP73" s="137">
        <f t="shared" si="993"/>
        <v>2.941176136363636</v>
      </c>
      <c r="CQ73" s="137">
        <f t="shared" si="993"/>
        <v>3.0927876208897485</v>
      </c>
      <c r="CR73" s="137">
        <f t="shared" si="993"/>
        <v>3.2602760233918131</v>
      </c>
      <c r="CS73" s="137">
        <f t="shared" si="993"/>
        <v>3.968077296489918</v>
      </c>
      <c r="CT73" s="137">
        <f t="shared" si="993"/>
        <v>4.1633822008862627</v>
      </c>
      <c r="CU73" s="137">
        <f t="shared" si="993"/>
        <v>3.6448898305084745</v>
      </c>
      <c r="CV73" s="137">
        <f t="shared" si="993"/>
        <v>3.4274369426751594</v>
      </c>
      <c r="CW73" s="137">
        <f t="shared" si="993"/>
        <v>3.7770985714285712</v>
      </c>
      <c r="CX73" s="137">
        <f t="shared" si="993"/>
        <v>3.5078552380952384</v>
      </c>
      <c r="CY73" s="137">
        <f t="shared" si="993"/>
        <v>3.7891067114093961</v>
      </c>
      <c r="CZ73" s="137">
        <f t="shared" si="993"/>
        <v>4.1359555172413796</v>
      </c>
      <c r="DA73" s="137">
        <f t="shared" si="993"/>
        <v>4.7487588461538461</v>
      </c>
      <c r="DB73" s="137">
        <f t="shared" si="993"/>
        <v>4.4804028169014094</v>
      </c>
      <c r="DC73" s="137">
        <f t="shared" si="993"/>
        <v>4.7003763157894731</v>
      </c>
      <c r="DD73" s="137">
        <f t="shared" si="993"/>
        <v>5.1191518202943458</v>
      </c>
      <c r="DE73" s="137">
        <f t="shared" si="993"/>
        <v>6.0125266106442572</v>
      </c>
      <c r="DF73" s="137">
        <f t="shared" si="993"/>
        <v>6.6873577498988253</v>
      </c>
      <c r="DG73" s="137">
        <f t="shared" si="993"/>
        <v>6.1209520599250942</v>
      </c>
      <c r="DH73" s="137">
        <f t="shared" si="993"/>
        <v>5.658356989247312</v>
      </c>
      <c r="DI73" s="137">
        <f t="shared" si="993"/>
        <v>5.9860329277022188</v>
      </c>
      <c r="DJ73" s="137">
        <f t="shared" si="993"/>
        <v>6.0105489908256873</v>
      </c>
      <c r="DK73" s="137">
        <f t="shared" si="993"/>
        <v>6.4222767925983044</v>
      </c>
      <c r="DL73" s="137">
        <f t="shared" si="993"/>
        <v>6.9588270588235295</v>
      </c>
      <c r="DM73" s="137">
        <f t="shared" si="993"/>
        <v>7.2646098039215685</v>
      </c>
      <c r="DN73" s="137">
        <f t="shared" si="993"/>
        <v>7.2973356643356651</v>
      </c>
      <c r="DO73" s="137">
        <f t="shared" si="993"/>
        <v>7.5694936021713835</v>
      </c>
      <c r="DP73" s="137">
        <f t="shared" si="993"/>
        <v>7.1421988950276241</v>
      </c>
      <c r="DQ73" s="137">
        <f t="shared" si="993"/>
        <v>8.9717500000000001</v>
      </c>
      <c r="DR73" s="137">
        <f t="shared" si="993"/>
        <v>8.6531154422788603</v>
      </c>
      <c r="DS73" s="137">
        <f t="shared" si="993"/>
        <v>8.1439490827405479</v>
      </c>
      <c r="DT73" s="137">
        <f t="shared" si="993"/>
        <v>8.5754106799846319</v>
      </c>
      <c r="DU73" s="137">
        <f t="shared" si="993"/>
        <v>10.019850332160999</v>
      </c>
      <c r="DV73" s="137">
        <f t="shared" si="993"/>
        <v>10.119796267496111</v>
      </c>
      <c r="DW73" s="137">
        <f t="shared" si="993"/>
        <v>10.723014666152064</v>
      </c>
      <c r="DX73" s="137">
        <f t="shared" si="993"/>
        <v>10.25092670759785</v>
      </c>
      <c r="DY73" s="137">
        <f t="shared" si="993"/>
        <v>10.44075487874432</v>
      </c>
      <c r="DZ73" s="137">
        <f t="shared" si="993"/>
        <v>11.157556104020722</v>
      </c>
      <c r="EA73" s="137">
        <f t="shared" si="993"/>
        <v>11.782157920240174</v>
      </c>
      <c r="EB73" s="137">
        <f t="shared" si="993"/>
        <v>11.966515587444007</v>
      </c>
      <c r="EC73" s="137">
        <f t="shared" si="993"/>
        <v>12.612575233786274</v>
      </c>
      <c r="ED73" s="137">
        <f t="shared" si="993"/>
        <v>13.942319076751769</v>
      </c>
      <c r="EE73" s="137">
        <f t="shared" si="993"/>
        <v>11.095136665029539</v>
      </c>
      <c r="EF73" s="137">
        <f t="shared" si="993"/>
        <v>10.801610276214513</v>
      </c>
      <c r="EG73" s="137">
        <f t="shared" si="993"/>
        <v>11.499632556662338</v>
      </c>
      <c r="EH73" s="137">
        <f t="shared" si="993"/>
        <v>11.775794880546876</v>
      </c>
      <c r="EI73" s="137">
        <f t="shared" si="993"/>
        <v>10.822645090360183</v>
      </c>
      <c r="EJ73" s="137">
        <f t="shared" si="993"/>
        <v>10.859609965241585</v>
      </c>
      <c r="EK73" s="137">
        <f t="shared" si="993"/>
        <v>11.887666739262485</v>
      </c>
      <c r="EL73" s="137">
        <f t="shared" si="993"/>
        <v>11.072404906573421</v>
      </c>
      <c r="EM73" s="137">
        <f t="shared" si="993"/>
        <v>10.869840738889904</v>
      </c>
      <c r="EN73" s="137">
        <f t="shared" si="993"/>
        <v>9.5707388257014827</v>
      </c>
      <c r="EO73" s="137">
        <f t="shared" si="993"/>
        <v>9.7532081953479839</v>
      </c>
      <c r="EP73" s="137">
        <f t="shared" si="993"/>
        <v>11.404055669727681</v>
      </c>
      <c r="EQ73" s="137">
        <f t="shared" si="993"/>
        <v>12.66284215927381</v>
      </c>
      <c r="ER73" s="137">
        <f t="shared" si="993"/>
        <v>12.734294215523533</v>
      </c>
      <c r="ES73" s="137">
        <f t="shared" si="993"/>
        <v>14.981692477030899</v>
      </c>
      <c r="ET73" s="137">
        <f t="shared" si="993"/>
        <v>18.476172677714516</v>
      </c>
      <c r="EU73" s="137">
        <f t="shared" si="993"/>
        <v>18.75730648403114</v>
      </c>
      <c r="EV73" s="137">
        <f t="shared" si="993"/>
        <v>18.892364946137828</v>
      </c>
      <c r="EW73" s="137">
        <f t="shared" ref="EW73:HH73" si="994">EW22/EW10*1000/10^9</f>
        <v>20.516494323778009</v>
      </c>
      <c r="EX73" s="137">
        <f t="shared" si="994"/>
        <v>19.675870133074252</v>
      </c>
      <c r="EY73" s="137">
        <f t="shared" si="994"/>
        <v>16.184256309619119</v>
      </c>
      <c r="EZ73" s="137">
        <f t="shared" si="994"/>
        <v>14.157291579298622</v>
      </c>
      <c r="FA73" s="137">
        <f t="shared" si="994"/>
        <v>15.500773835620652</v>
      </c>
      <c r="FB73" s="137">
        <f t="shared" si="994"/>
        <v>16.326801485724609</v>
      </c>
      <c r="FC73" s="137">
        <f t="shared" si="994"/>
        <v>13.808049351971331</v>
      </c>
      <c r="FD73" s="137">
        <f t="shared" si="994"/>
        <v>13.586172422913293</v>
      </c>
      <c r="FE73" s="137">
        <f t="shared" si="994"/>
        <v>12.883154007580766</v>
      </c>
      <c r="FF73" s="137">
        <f t="shared" si="994"/>
        <v>11.974398598457052</v>
      </c>
      <c r="FG73" s="137">
        <f t="shared" si="994"/>
        <v>11.865959169439217</v>
      </c>
      <c r="FH73" s="137">
        <f t="shared" si="994"/>
        <v>12.624809790497602</v>
      </c>
      <c r="FI73" s="137">
        <f t="shared" si="994"/>
        <v>12.117305974754105</v>
      </c>
      <c r="FJ73" s="137">
        <f t="shared" si="994"/>
        <v>12.629302869812028</v>
      </c>
      <c r="FK73" s="137">
        <f t="shared" si="994"/>
        <v>14.253547412869109</v>
      </c>
      <c r="FL73" s="137">
        <f t="shared" si="994"/>
        <v>16.006987372894137</v>
      </c>
      <c r="FM73" s="137">
        <f t="shared" si="994"/>
        <v>16.244694762815282</v>
      </c>
      <c r="FN73" s="137">
        <f t="shared" si="994"/>
        <v>16.585688962682752</v>
      </c>
      <c r="FO73" s="137">
        <f t="shared" si="994"/>
        <v>16.585806520989525</v>
      </c>
      <c r="FP73" s="137">
        <f t="shared" si="994"/>
        <v>15.536087786828437</v>
      </c>
      <c r="FQ73" s="137">
        <f t="shared" si="994"/>
        <v>14.364302184104409</v>
      </c>
      <c r="FR73" s="137">
        <f t="shared" si="994"/>
        <v>13.278833369023621</v>
      </c>
      <c r="FS73" s="137">
        <f t="shared" si="994"/>
        <v>12.764550780709595</v>
      </c>
      <c r="FT73" s="137">
        <f t="shared" si="994"/>
        <v>11.785050246818628</v>
      </c>
      <c r="FU73" s="137">
        <f t="shared" si="994"/>
        <v>12.607865192926191</v>
      </c>
      <c r="FV73" s="137">
        <f t="shared" si="994"/>
        <v>12.360599805795061</v>
      </c>
      <c r="FW73" s="137">
        <f t="shared" si="994"/>
        <v>12.826631111399063</v>
      </c>
      <c r="FX73" s="137">
        <f t="shared" si="994"/>
        <v>12.283925183849556</v>
      </c>
      <c r="FY73" s="137">
        <f t="shared" si="994"/>
        <v>13.31699091114422</v>
      </c>
      <c r="FZ73" s="137">
        <f t="shared" si="994"/>
        <v>14.242070254502314</v>
      </c>
      <c r="GA73" s="137">
        <f t="shared" si="994"/>
        <v>14.431063155939308</v>
      </c>
      <c r="GB73" s="137">
        <f t="shared" si="994"/>
        <v>13.234197581295593</v>
      </c>
      <c r="GC73" s="137">
        <f t="shared" si="994"/>
        <v>13.796145879216429</v>
      </c>
      <c r="GD73" s="137">
        <f t="shared" si="994"/>
        <v>14.321266808230659</v>
      </c>
      <c r="GE73" s="137">
        <f t="shared" si="994"/>
        <v>14.60823487249546</v>
      </c>
      <c r="GF73" s="137">
        <f t="shared" si="994"/>
        <v>14.91175679357967</v>
      </c>
      <c r="GG73" s="137">
        <f t="shared" si="994"/>
        <v>15.422333880982768</v>
      </c>
      <c r="GH73" s="137">
        <f t="shared" si="994"/>
        <v>13.876534492987135</v>
      </c>
      <c r="GI73" s="137">
        <f t="shared" si="994"/>
        <v>14.53410050598584</v>
      </c>
      <c r="GJ73" s="137">
        <f t="shared" si="994"/>
        <v>14.189439138554723</v>
      </c>
      <c r="GK73" s="137">
        <f t="shared" si="994"/>
        <v>18.40058827196853</v>
      </c>
      <c r="GL73" s="137">
        <f t="shared" si="994"/>
        <v>18.717567254413829</v>
      </c>
      <c r="GM73" s="137">
        <f t="shared" si="994"/>
        <v>19.663917741940246</v>
      </c>
      <c r="GN73" s="137">
        <f t="shared" si="994"/>
        <v>19.675473305910813</v>
      </c>
      <c r="GO73" s="137">
        <f t="shared" si="994"/>
        <v>17.249436704566133</v>
      </c>
      <c r="GP73" s="137">
        <f t="shared" si="994"/>
        <v>16.556307712004546</v>
      </c>
      <c r="GQ73" s="137">
        <f t="shared" si="994"/>
        <v>15.916157862498839</v>
      </c>
      <c r="GR73" s="137">
        <f t="shared" si="994"/>
        <v>16.179386547412534</v>
      </c>
      <c r="GS73" s="137">
        <f t="shared" si="994"/>
        <v>18.12596730721512</v>
      </c>
      <c r="GT73" s="137">
        <f t="shared" si="994"/>
        <v>17.47632298519196</v>
      </c>
      <c r="GU73" s="137">
        <f t="shared" si="994"/>
        <v>15.503960081501122</v>
      </c>
      <c r="GV73" s="137">
        <f t="shared" si="994"/>
        <v>14.721693428075879</v>
      </c>
      <c r="GW73" s="137">
        <f t="shared" si="994"/>
        <v>16.013017553673041</v>
      </c>
      <c r="GX73" s="137">
        <f t="shared" si="994"/>
        <v>15.615998884824078</v>
      </c>
      <c r="GY73" s="137">
        <f t="shared" si="994"/>
        <v>15.400752930320031</v>
      </c>
      <c r="GZ73" s="137">
        <f t="shared" si="994"/>
        <v>12.400474074909882</v>
      </c>
      <c r="HA73" s="137">
        <f t="shared" si="994"/>
        <v>11.67881428508</v>
      </c>
      <c r="HB73" s="137">
        <f t="shared" si="994"/>
        <v>10.348573747914347</v>
      </c>
      <c r="HC73" s="137">
        <f t="shared" si="994"/>
        <v>9.3050764463669999</v>
      </c>
      <c r="HD73" s="137">
        <f t="shared" si="994"/>
        <v>8.3297516038461392</v>
      </c>
      <c r="HE73" s="137">
        <f t="shared" si="994"/>
        <v>8.7682351341798572</v>
      </c>
      <c r="HF73" s="137">
        <f t="shared" si="994"/>
        <v>8.2265231350640562</v>
      </c>
      <c r="HG73" s="137">
        <f t="shared" si="994"/>
        <v>7.0494512205448734</v>
      </c>
      <c r="HH73" s="137">
        <f t="shared" si="994"/>
        <v>6.0901158407078269</v>
      </c>
      <c r="HI73" s="137">
        <f t="shared" ref="HI73:JF73" si="995">HI22/HI10*1000/10^9</f>
        <v>6.573524002172829</v>
      </c>
      <c r="HJ73" s="137">
        <f t="shared" si="995"/>
        <v>6.9430115257008636</v>
      </c>
      <c r="HK73" s="137">
        <f t="shared" si="995"/>
        <v>6.8216562504059564</v>
      </c>
      <c r="HL73" s="137">
        <f t="shared" si="995"/>
        <v>5.6866884143024992</v>
      </c>
      <c r="HM73" s="137">
        <f t="shared" si="995"/>
        <v>6.6840674228651809</v>
      </c>
      <c r="HN73" s="137">
        <f t="shared" si="995"/>
        <v>7.0970370536445264</v>
      </c>
      <c r="HO73" s="137">
        <f t="shared" si="995"/>
        <v>6.9729400785756139</v>
      </c>
      <c r="HP73" s="137">
        <f t="shared" si="995"/>
        <v>7.3368935248002742</v>
      </c>
      <c r="HQ73" s="137">
        <f t="shared" si="995"/>
        <v>7.3123898253696362</v>
      </c>
      <c r="HR73" s="137">
        <f t="shared" si="995"/>
        <v>6.6665963066518339</v>
      </c>
      <c r="HS73" s="137">
        <f t="shared" si="995"/>
        <v>5.6911793778477735</v>
      </c>
      <c r="HT73" s="137">
        <f t="shared" si="995"/>
        <v>5.5089455245787713</v>
      </c>
      <c r="HU73" s="137">
        <f t="shared" si="995"/>
        <v>5.8802657749682679</v>
      </c>
      <c r="HV73" s="137">
        <f t="shared" si="995"/>
        <v>4.3446170140551672</v>
      </c>
      <c r="HW73" s="137">
        <f t="shared" si="995"/>
        <v>4.4609711106271677</v>
      </c>
      <c r="HX73" s="137">
        <f t="shared" si="995"/>
        <v>4.4805803767781374</v>
      </c>
      <c r="HY73" s="137">
        <f t="shared" si="995"/>
        <v>3.4379398074202689</v>
      </c>
      <c r="HZ73" s="137">
        <f t="shared" si="995"/>
        <v>3.3316948412803091</v>
      </c>
      <c r="IA73" s="137">
        <f t="shared" si="995"/>
        <v>2.8053825261541414</v>
      </c>
      <c r="IB73" s="137">
        <f t="shared" si="995"/>
        <v>2.3741726891730841</v>
      </c>
      <c r="IC73" s="137">
        <f t="shared" si="995"/>
        <v>1.7446425124125271</v>
      </c>
      <c r="ID73" s="137">
        <f t="shared" si="995"/>
        <v>1.5019900194876328</v>
      </c>
      <c r="IE73" s="137">
        <f t="shared" si="995"/>
        <v>1.4750031732844675</v>
      </c>
      <c r="IF73" s="137">
        <f t="shared" si="995"/>
        <v>1.5362718689515917</v>
      </c>
      <c r="IG73" s="137">
        <f t="shared" si="995"/>
        <v>1.7769077337098955</v>
      </c>
      <c r="IH73" s="137">
        <f t="shared" si="995"/>
        <v>1.841398849905667</v>
      </c>
      <c r="II73" s="137">
        <f t="shared" si="995"/>
        <v>1.8432084980819223</v>
      </c>
      <c r="IJ73" s="137">
        <f t="shared" si="995"/>
        <v>1.6430405470845353</v>
      </c>
      <c r="IK73" s="137">
        <f t="shared" si="995"/>
        <v>1.4930189769642745</v>
      </c>
      <c r="IL73" s="137">
        <f t="shared" si="995"/>
        <v>1.5269491245568316</v>
      </c>
      <c r="IM73" s="137">
        <f t="shared" si="995"/>
        <v>1.806034762904057</v>
      </c>
      <c r="IN73" s="137">
        <f t="shared" si="995"/>
        <v>1.9815370593253692</v>
      </c>
      <c r="IO73" s="137">
        <f t="shared" si="995"/>
        <v>2.2132396205714362</v>
      </c>
      <c r="IP73" s="137">
        <f t="shared" si="995"/>
        <v>2.4030673915960103</v>
      </c>
      <c r="IQ73" s="137">
        <f t="shared" si="995"/>
        <v>2.7102338962758332</v>
      </c>
      <c r="IR73" s="137">
        <f t="shared" si="995"/>
        <v>2.7326494373576393</v>
      </c>
      <c r="IS73" s="137">
        <f t="shared" si="995"/>
        <v>2.0548974226412198</v>
      </c>
      <c r="IT73" s="137">
        <f t="shared" si="995"/>
        <v>1.5808107239040232</v>
      </c>
      <c r="IU73" s="137">
        <f t="shared" si="995"/>
        <v>1.7830462085421146</v>
      </c>
      <c r="IV73" s="137">
        <f t="shared" si="995"/>
        <v>1.7534518337771954</v>
      </c>
      <c r="IW73" s="137">
        <f t="shared" si="995"/>
        <v>2.2030832228743802</v>
      </c>
      <c r="IX73" s="137">
        <f t="shared" si="995"/>
        <v>1.8939158322821088</v>
      </c>
      <c r="IY73" s="137">
        <f t="shared" si="995"/>
        <v>1.8539733648312393</v>
      </c>
      <c r="IZ73" s="137">
        <f t="shared" si="995"/>
        <v>1.6561388698044579</v>
      </c>
      <c r="JA73" s="137">
        <f t="shared" si="995"/>
        <v>2.0041905401116278</v>
      </c>
      <c r="JB73" s="137">
        <f t="shared" si="995"/>
        <v>1.1809210276081192</v>
      </c>
      <c r="JC73" s="137">
        <f t="shared" si="995"/>
        <v>1.0567991929719589</v>
      </c>
      <c r="JD73" s="137">
        <f t="shared" si="995"/>
        <v>0.95778434796197476</v>
      </c>
      <c r="JE73" s="137">
        <f t="shared" si="995"/>
        <v>1.0111899035688618</v>
      </c>
      <c r="JF73" s="137">
        <f t="shared" si="995"/>
        <v>0.92880731101657188</v>
      </c>
      <c r="JH73" s="83">
        <v>25</v>
      </c>
    </row>
    <row r="74" spans="2:285" x14ac:dyDescent="0.25">
      <c r="B74" s="116" t="s">
        <v>1253</v>
      </c>
      <c r="BR74" s="135"/>
      <c r="BS74" s="135"/>
      <c r="BT74" s="135"/>
      <c r="BU74" s="135"/>
      <c r="BV74" s="135"/>
      <c r="BW74" s="135"/>
      <c r="BX74" s="135"/>
      <c r="BY74" s="135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  <c r="CK74" s="137">
        <f t="shared" ref="CK74:EV74" si="996">CK23/CK10*1000/10^9</f>
        <v>8.7069702403921152</v>
      </c>
      <c r="CL74" s="137">
        <f t="shared" si="996"/>
        <v>8.9507211152645336</v>
      </c>
      <c r="CM74" s="137">
        <f t="shared" si="996"/>
        <v>9.1566236897376694</v>
      </c>
      <c r="CN74" s="137">
        <f t="shared" si="996"/>
        <v>8.8748170060260154</v>
      </c>
      <c r="CO74" s="137">
        <f t="shared" si="996"/>
        <v>8.7117865462702149</v>
      </c>
      <c r="CP74" s="137">
        <f t="shared" si="996"/>
        <v>9.0161897239188011</v>
      </c>
      <c r="CQ74" s="137">
        <f t="shared" si="996"/>
        <v>9.5062996410975185</v>
      </c>
      <c r="CR74" s="137">
        <f t="shared" si="996"/>
        <v>9.9802625909318543</v>
      </c>
      <c r="CS74" s="137">
        <f t="shared" si="996"/>
        <v>10.93068757916131</v>
      </c>
      <c r="CT74" s="137">
        <f t="shared" si="996"/>
        <v>11.386992174862463</v>
      </c>
      <c r="CU74" s="137">
        <f t="shared" si="996"/>
        <v>10.264249193979671</v>
      </c>
      <c r="CV74" s="137">
        <f t="shared" si="996"/>
        <v>10.132426107758334</v>
      </c>
      <c r="CW74" s="137">
        <f t="shared" si="996"/>
        <v>9.2318116388434568</v>
      </c>
      <c r="CX74" s="137">
        <f t="shared" si="996"/>
        <v>10.137948773062444</v>
      </c>
      <c r="CY74" s="137">
        <f t="shared" si="996"/>
        <v>11.061088093414089</v>
      </c>
      <c r="CZ74" s="137">
        <f t="shared" si="996"/>
        <v>11.806191317974605</v>
      </c>
      <c r="DA74" s="137">
        <f t="shared" si="996"/>
        <v>13.823484487365107</v>
      </c>
      <c r="DB74" s="137">
        <f t="shared" si="996"/>
        <v>12.852291724291607</v>
      </c>
      <c r="DC74" s="137">
        <f t="shared" si="996"/>
        <v>13.788097481587815</v>
      </c>
      <c r="DD74" s="137">
        <f t="shared" si="996"/>
        <v>14.70939577869221</v>
      </c>
      <c r="DE74" s="137">
        <f t="shared" si="996"/>
        <v>17.261760522948936</v>
      </c>
      <c r="DF74" s="137">
        <f t="shared" si="996"/>
        <v>18.763121291414389</v>
      </c>
      <c r="DG74" s="137">
        <f t="shared" si="996"/>
        <v>17.317541307617883</v>
      </c>
      <c r="DH74" s="137">
        <f t="shared" si="996"/>
        <v>16.65742406117068</v>
      </c>
      <c r="DI74" s="137">
        <f t="shared" si="996"/>
        <v>17.394530321020206</v>
      </c>
      <c r="DJ74" s="137">
        <f t="shared" si="996"/>
        <v>17.915256324166656</v>
      </c>
      <c r="DK74" s="137">
        <f t="shared" si="996"/>
        <v>18.922198947193454</v>
      </c>
      <c r="DL74" s="137">
        <f t="shared" si="996"/>
        <v>20.174748108150435</v>
      </c>
      <c r="DM74" s="137">
        <f t="shared" si="996"/>
        <v>21.312883121761871</v>
      </c>
      <c r="DN74" s="137">
        <f t="shared" si="996"/>
        <v>21.683680302106463</v>
      </c>
      <c r="DO74" s="137">
        <f t="shared" si="996"/>
        <v>22.279485081610236</v>
      </c>
      <c r="DP74" s="137">
        <f t="shared" si="996"/>
        <v>22.100533562383738</v>
      </c>
      <c r="DQ74" s="137">
        <f t="shared" si="996"/>
        <v>24.076274803207454</v>
      </c>
      <c r="DR74" s="137">
        <f t="shared" si="996"/>
        <v>26.535225100473717</v>
      </c>
      <c r="DS74" s="137">
        <f t="shared" si="996"/>
        <v>26.271792530371329</v>
      </c>
      <c r="DT74" s="137">
        <f t="shared" si="996"/>
        <v>27.336697840192191</v>
      </c>
      <c r="DU74" s="137">
        <f t="shared" si="996"/>
        <v>29.212073311137971</v>
      </c>
      <c r="DV74" s="137">
        <f t="shared" si="996"/>
        <v>30.248437861514454</v>
      </c>
      <c r="DW74" s="137">
        <f t="shared" si="996"/>
        <v>31.507542504002089</v>
      </c>
      <c r="DX74" s="137">
        <f t="shared" si="996"/>
        <v>32.76431171424727</v>
      </c>
      <c r="DY74" s="137">
        <f t="shared" si="996"/>
        <v>27.357594132594176</v>
      </c>
      <c r="DZ74" s="137">
        <f t="shared" si="996"/>
        <v>27.37503953984335</v>
      </c>
      <c r="EA74" s="137">
        <f t="shared" si="996"/>
        <v>29.799307165910822</v>
      </c>
      <c r="EB74" s="137">
        <f t="shared" si="996"/>
        <v>29.127952698849487</v>
      </c>
      <c r="EC74" s="137">
        <f t="shared" si="996"/>
        <v>29.552049202331112</v>
      </c>
      <c r="ED74" s="137">
        <f t="shared" si="996"/>
        <v>32.645794825637616</v>
      </c>
      <c r="EE74" s="137">
        <f t="shared" si="996"/>
        <v>26.08888124187477</v>
      </c>
      <c r="EF74" s="137">
        <f t="shared" si="996"/>
        <v>25.269670536258726</v>
      </c>
      <c r="EG74" s="137">
        <f t="shared" si="996"/>
        <v>27.023606497192553</v>
      </c>
      <c r="EH74" s="137">
        <f t="shared" si="996"/>
        <v>27.800009267757744</v>
      </c>
      <c r="EI74" s="137">
        <f t="shared" si="996"/>
        <v>25.183030648207993</v>
      </c>
      <c r="EJ74" s="137">
        <f t="shared" si="996"/>
        <v>25.306381399393878</v>
      </c>
      <c r="EK74" s="137">
        <f t="shared" si="996"/>
        <v>25.877601521407556</v>
      </c>
      <c r="EL74" s="137">
        <f t="shared" si="996"/>
        <v>24.409948394866305</v>
      </c>
      <c r="EM74" s="137">
        <f t="shared" si="996"/>
        <v>23.178376514070063</v>
      </c>
      <c r="EN74" s="137">
        <f t="shared" si="996"/>
        <v>20.553044107740114</v>
      </c>
      <c r="EO74" s="137">
        <f t="shared" si="996"/>
        <v>19.99681915407356</v>
      </c>
      <c r="EP74" s="137">
        <f t="shared" si="996"/>
        <v>23.159840863803748</v>
      </c>
      <c r="EQ74" s="137">
        <f t="shared" si="996"/>
        <v>23.27190329747712</v>
      </c>
      <c r="ER74" s="137">
        <f t="shared" si="996"/>
        <v>24.604860389137283</v>
      </c>
      <c r="ES74" s="137">
        <f t="shared" si="996"/>
        <v>29.172746562439286</v>
      </c>
      <c r="ET74" s="137">
        <f t="shared" si="996"/>
        <v>35.021317588973197</v>
      </c>
      <c r="EU74" s="137">
        <f t="shared" si="996"/>
        <v>36.927680990133048</v>
      </c>
      <c r="EV74" s="137">
        <f t="shared" si="996"/>
        <v>38.72786111041642</v>
      </c>
      <c r="EW74" s="137">
        <f t="shared" ref="EW74:HH74" si="997">EW23/EW10*1000/10^9</f>
        <v>40.152679234500333</v>
      </c>
      <c r="EX74" s="137">
        <f t="shared" si="997"/>
        <v>38.96771208362015</v>
      </c>
      <c r="EY74" s="137">
        <f t="shared" si="997"/>
        <v>33.081589140386754</v>
      </c>
      <c r="EZ74" s="137">
        <f t="shared" si="997"/>
        <v>28.841570102516695</v>
      </c>
      <c r="FA74" s="137">
        <f t="shared" si="997"/>
        <v>31.628601095347769</v>
      </c>
      <c r="FB74" s="137">
        <f t="shared" si="997"/>
        <v>32.499664194955081</v>
      </c>
      <c r="FC74" s="137">
        <f t="shared" si="997"/>
        <v>29.508682201887094</v>
      </c>
      <c r="FD74" s="137">
        <f t="shared" si="997"/>
        <v>28.958048127054266</v>
      </c>
      <c r="FE74" s="137">
        <f t="shared" si="997"/>
        <v>28.041111814714132</v>
      </c>
      <c r="FF74" s="137">
        <f t="shared" si="997"/>
        <v>25.652390174877304</v>
      </c>
      <c r="FG74" s="137">
        <f t="shared" si="997"/>
        <v>25.629892158005617</v>
      </c>
      <c r="FH74" s="137">
        <f t="shared" si="997"/>
        <v>26.267213773059368</v>
      </c>
      <c r="FI74" s="137">
        <f t="shared" si="997"/>
        <v>27.175579960426834</v>
      </c>
      <c r="FJ74" s="137">
        <f t="shared" si="997"/>
        <v>26.924893169100748</v>
      </c>
      <c r="FK74" s="137">
        <f t="shared" si="997"/>
        <v>31.065729487818128</v>
      </c>
      <c r="FL74" s="137">
        <f t="shared" si="997"/>
        <v>34.158578489796881</v>
      </c>
      <c r="FM74" s="137">
        <f t="shared" si="997"/>
        <v>36.133786694644101</v>
      </c>
      <c r="FN74" s="137">
        <f t="shared" si="997"/>
        <v>34.399601512312159</v>
      </c>
      <c r="FO74" s="137">
        <f t="shared" si="997"/>
        <v>33.484403651415413</v>
      </c>
      <c r="FP74" s="137">
        <f t="shared" si="997"/>
        <v>31.972220850072567</v>
      </c>
      <c r="FQ74" s="137">
        <f t="shared" si="997"/>
        <v>30.260904443385879</v>
      </c>
      <c r="FR74" s="137">
        <f t="shared" si="997"/>
        <v>28.719989352587216</v>
      </c>
      <c r="FS74" s="137">
        <f t="shared" si="997"/>
        <v>27.873964046413928</v>
      </c>
      <c r="FT74" s="137">
        <f t="shared" si="997"/>
        <v>25.9498730250513</v>
      </c>
      <c r="FU74" s="137">
        <f t="shared" si="997"/>
        <v>27.994151207526283</v>
      </c>
      <c r="FV74" s="137">
        <f t="shared" si="997"/>
        <v>27.985096870018147</v>
      </c>
      <c r="FW74" s="137">
        <f t="shared" si="997"/>
        <v>28.626217879730618</v>
      </c>
      <c r="FX74" s="137">
        <f t="shared" si="997"/>
        <v>29.572730867786866</v>
      </c>
      <c r="FY74" s="137">
        <f t="shared" si="997"/>
        <v>31.334767414614912</v>
      </c>
      <c r="FZ74" s="137">
        <f t="shared" si="997"/>
        <v>31.500256018518517</v>
      </c>
      <c r="GA74" s="137">
        <f t="shared" si="997"/>
        <v>31.633179727707958</v>
      </c>
      <c r="GB74" s="137">
        <f t="shared" si="997"/>
        <v>31.406762917933136</v>
      </c>
      <c r="GC74" s="137">
        <f t="shared" si="997"/>
        <v>32.637673032407406</v>
      </c>
      <c r="GD74" s="137">
        <f t="shared" si="997"/>
        <v>35.043560125979965</v>
      </c>
      <c r="GE74" s="137">
        <f t="shared" si="997"/>
        <v>34.73437071133101</v>
      </c>
      <c r="GF74" s="137">
        <f t="shared" si="997"/>
        <v>37.768167387647196</v>
      </c>
      <c r="GG74" s="137">
        <f t="shared" si="997"/>
        <v>39.83531466619872</v>
      </c>
      <c r="GH74" s="137">
        <f t="shared" si="997"/>
        <v>38.137966036861023</v>
      </c>
      <c r="GI74" s="137">
        <f t="shared" si="997"/>
        <v>39.544213190184045</v>
      </c>
      <c r="GJ74" s="137">
        <f t="shared" si="997"/>
        <v>40.630323549926565</v>
      </c>
      <c r="GK74" s="137">
        <f t="shared" si="997"/>
        <v>45.595378100913777</v>
      </c>
      <c r="GL74" s="137">
        <f t="shared" si="997"/>
        <v>46.221137279687959</v>
      </c>
      <c r="GM74" s="137">
        <f t="shared" si="997"/>
        <v>47.75365630757053</v>
      </c>
      <c r="GN74" s="137">
        <f t="shared" si="997"/>
        <v>50.031108456985329</v>
      </c>
      <c r="GO74" s="137">
        <f t="shared" si="997"/>
        <v>48.681781811495604</v>
      </c>
      <c r="GP74" s="137">
        <f t="shared" si="997"/>
        <v>49.795175061356971</v>
      </c>
      <c r="GQ74" s="137">
        <f t="shared" si="997"/>
        <v>51.399054288352382</v>
      </c>
      <c r="GR74" s="137">
        <f t="shared" si="997"/>
        <v>53.536563731559781</v>
      </c>
      <c r="GS74" s="137">
        <f t="shared" si="997"/>
        <v>56.222963253234759</v>
      </c>
      <c r="GT74" s="137">
        <f t="shared" si="997"/>
        <v>53.965864538052202</v>
      </c>
      <c r="GU74" s="137">
        <f t="shared" si="997"/>
        <v>48.157252991478003</v>
      </c>
      <c r="GV74" s="137">
        <f t="shared" si="997"/>
        <v>45.384372230377124</v>
      </c>
      <c r="GW74" s="137">
        <f t="shared" si="997"/>
        <v>42.95529044260806</v>
      </c>
      <c r="GX74" s="137">
        <f t="shared" si="997"/>
        <v>40.845626721495918</v>
      </c>
      <c r="GY74" s="137">
        <f t="shared" si="997"/>
        <v>39.708445689945066</v>
      </c>
      <c r="GZ74" s="137">
        <f t="shared" si="997"/>
        <v>33.937587873635223</v>
      </c>
      <c r="HA74" s="137">
        <f t="shared" si="997"/>
        <v>33.617194363636365</v>
      </c>
      <c r="HB74" s="137">
        <f t="shared" si="997"/>
        <v>30.761674310442455</v>
      </c>
      <c r="HC74" s="137">
        <f t="shared" si="997"/>
        <v>29.731298375920844</v>
      </c>
      <c r="HD74" s="137">
        <f t="shared" si="997"/>
        <v>26.831328188710678</v>
      </c>
      <c r="HE74" s="137">
        <f t="shared" si="997"/>
        <v>27.392061030332012</v>
      </c>
      <c r="HF74" s="137">
        <f t="shared" si="997"/>
        <v>25.599506267511217</v>
      </c>
      <c r="HG74" s="137">
        <f t="shared" si="997"/>
        <v>22.407856084224665</v>
      </c>
      <c r="HH74" s="137">
        <f t="shared" si="997"/>
        <v>20.691528309588758</v>
      </c>
      <c r="HI74" s="137">
        <f t="shared" ref="HI74:JF74" si="998">HI23/HI10*1000/10^9</f>
        <v>18.735059751544586</v>
      </c>
      <c r="HJ74" s="137">
        <f t="shared" si="998"/>
        <v>18.722832641468209</v>
      </c>
      <c r="HK74" s="137">
        <f t="shared" si="998"/>
        <v>17.411482015239478</v>
      </c>
      <c r="HL74" s="137">
        <f t="shared" si="998"/>
        <v>15.050339294146292</v>
      </c>
      <c r="HM74" s="137">
        <f t="shared" si="998"/>
        <v>18.073175514349337</v>
      </c>
      <c r="HN74" s="137">
        <f t="shared" si="998"/>
        <v>20.030856533310814</v>
      </c>
      <c r="HO74" s="137">
        <f t="shared" si="998"/>
        <v>19.468759114133025</v>
      </c>
      <c r="HP74" s="137">
        <f t="shared" si="998"/>
        <v>19.760041563172855</v>
      </c>
      <c r="HQ74" s="137">
        <f t="shared" si="998"/>
        <v>19.506395172752946</v>
      </c>
      <c r="HR74" s="137">
        <f t="shared" si="998"/>
        <v>18.29541304953046</v>
      </c>
      <c r="HS74" s="137">
        <f t="shared" si="998"/>
        <v>16.082840996440883</v>
      </c>
      <c r="HT74" s="137">
        <f t="shared" si="998"/>
        <v>16.119037681926667</v>
      </c>
      <c r="HU74" s="137">
        <f t="shared" si="998"/>
        <v>15.335133253021549</v>
      </c>
      <c r="HV74" s="137">
        <f t="shared" si="998"/>
        <v>11.192620418858292</v>
      </c>
      <c r="HW74" s="137">
        <f t="shared" si="998"/>
        <v>11.090720454033141</v>
      </c>
      <c r="HX74" s="137">
        <f t="shared" si="998"/>
        <v>10.765071340180825</v>
      </c>
      <c r="HY74" s="137">
        <f t="shared" si="998"/>
        <v>8.5553682317835982</v>
      </c>
      <c r="HZ74" s="137">
        <f t="shared" si="998"/>
        <v>8.5212753258812786</v>
      </c>
      <c r="IA74" s="137">
        <f t="shared" si="998"/>
        <v>7.2468668455150711</v>
      </c>
      <c r="IB74" s="137">
        <f t="shared" si="998"/>
        <v>5.9014146827072098</v>
      </c>
      <c r="IC74" s="137">
        <f t="shared" si="998"/>
        <v>4.5222301718523248</v>
      </c>
      <c r="ID74" s="137">
        <f t="shared" si="998"/>
        <v>4.203149867585485</v>
      </c>
      <c r="IE74" s="137">
        <f t="shared" si="998"/>
        <v>4.1944380585470542</v>
      </c>
      <c r="IF74" s="137">
        <f t="shared" si="998"/>
        <v>4.1581865912539273</v>
      </c>
      <c r="IG74" s="137">
        <f t="shared" si="998"/>
        <v>4.3300628071404601</v>
      </c>
      <c r="IH74" s="137">
        <f t="shared" si="998"/>
        <v>4.522732114139381</v>
      </c>
      <c r="II74" s="137">
        <f t="shared" si="998"/>
        <v>4.5802920323009646</v>
      </c>
      <c r="IJ74" s="137">
        <f t="shared" si="998"/>
        <v>4.0475067765580519</v>
      </c>
      <c r="IK74" s="137">
        <f t="shared" si="998"/>
        <v>3.7202816598964876</v>
      </c>
      <c r="IL74" s="137">
        <f t="shared" si="998"/>
        <v>3.9499440025944073</v>
      </c>
      <c r="IM74" s="137">
        <f t="shared" si="998"/>
        <v>4.4752701867834714</v>
      </c>
      <c r="IN74" s="137">
        <f t="shared" si="998"/>
        <v>4.9210137303105927</v>
      </c>
      <c r="IO74" s="137">
        <f t="shared" si="998"/>
        <v>5.3933397344846199</v>
      </c>
      <c r="IP74" s="137">
        <f t="shared" si="998"/>
        <v>5.8918413960749536</v>
      </c>
      <c r="IQ74" s="137">
        <f t="shared" si="998"/>
        <v>6.3815412924023383</v>
      </c>
      <c r="IR74" s="137">
        <f t="shared" si="998"/>
        <v>6.1705492293861708</v>
      </c>
      <c r="IS74" s="137">
        <f t="shared" si="998"/>
        <v>4.0260755279558591</v>
      </c>
      <c r="IT74" s="137">
        <f t="shared" si="998"/>
        <v>3.0198543733626768</v>
      </c>
      <c r="IU74" s="137">
        <f t="shared" si="998"/>
        <v>3.233825366765545</v>
      </c>
      <c r="IV74" s="137">
        <f t="shared" si="998"/>
        <v>3.1456637001136252</v>
      </c>
      <c r="IW74" s="137">
        <f t="shared" si="998"/>
        <v>4.0708296515651643</v>
      </c>
      <c r="IX74" s="137">
        <f t="shared" si="998"/>
        <v>3.4160328004388814</v>
      </c>
      <c r="IY74" s="137">
        <f t="shared" si="998"/>
        <v>3.3962068419139064</v>
      </c>
      <c r="IZ74" s="137">
        <f t="shared" si="998"/>
        <v>2.9893278027925536</v>
      </c>
      <c r="JA74" s="137">
        <f t="shared" si="998"/>
        <v>3.3560855332406279</v>
      </c>
      <c r="JB74" s="137">
        <f t="shared" si="998"/>
        <v>2.1115840136930979</v>
      </c>
      <c r="JC74" s="137">
        <f t="shared" si="998"/>
        <v>1.858758545885659</v>
      </c>
      <c r="JD74" s="137">
        <f t="shared" si="998"/>
        <v>1.6284440387064514</v>
      </c>
      <c r="JE74" s="137">
        <f t="shared" si="998"/>
        <v>1.3954901875882557</v>
      </c>
      <c r="JF74" s="137">
        <f t="shared" si="998"/>
        <v>1.1968809651315788</v>
      </c>
      <c r="JH74" s="87">
        <f>JH72/JH73-1</f>
        <v>5</v>
      </c>
    </row>
    <row r="75" spans="2:285" x14ac:dyDescent="0.25">
      <c r="B75" s="103"/>
      <c r="BR75" s="135"/>
      <c r="BS75" s="135"/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  <c r="CK75" s="135"/>
      <c r="CL75" s="135"/>
      <c r="CM75" s="135"/>
      <c r="CN75" s="135"/>
      <c r="CO75" s="135"/>
      <c r="CP75" s="135"/>
      <c r="CQ75" s="135"/>
      <c r="CR75" s="135"/>
      <c r="CS75" s="135"/>
      <c r="CT75" s="135"/>
      <c r="CU75" s="135"/>
      <c r="CV75" s="135"/>
      <c r="CW75" s="135"/>
      <c r="CX75" s="135"/>
      <c r="CY75" s="135"/>
      <c r="CZ75" s="135"/>
      <c r="DA75" s="135"/>
      <c r="DB75" s="135"/>
      <c r="DC75" s="135"/>
      <c r="DD75" s="135"/>
      <c r="DE75" s="135"/>
      <c r="DF75" s="135"/>
      <c r="DG75" s="135"/>
      <c r="DH75" s="135"/>
      <c r="DI75" s="135"/>
      <c r="DJ75" s="135"/>
      <c r="DK75" s="135"/>
      <c r="DL75" s="135"/>
      <c r="DM75" s="135"/>
      <c r="DN75" s="135"/>
      <c r="DO75" s="135"/>
      <c r="DP75" s="135"/>
      <c r="DQ75" s="135"/>
      <c r="DR75" s="135"/>
      <c r="DS75" s="135"/>
      <c r="DT75" s="135"/>
      <c r="DU75" s="135"/>
      <c r="DV75" s="135"/>
      <c r="DW75" s="135"/>
      <c r="DX75" s="135"/>
      <c r="DY75" s="135"/>
      <c r="DZ75" s="135"/>
      <c r="EA75" s="135"/>
      <c r="EB75" s="135"/>
      <c r="EC75" s="135"/>
      <c r="ED75" s="135"/>
      <c r="EE75" s="135"/>
      <c r="EF75" s="135"/>
      <c r="EG75" s="135"/>
      <c r="EH75" s="135"/>
      <c r="EI75" s="135"/>
      <c r="EJ75" s="135"/>
      <c r="EK75" s="135"/>
      <c r="EL75" s="135"/>
      <c r="EM75" s="135"/>
      <c r="EN75" s="135"/>
      <c r="EO75" s="135"/>
      <c r="EP75" s="138"/>
      <c r="EQ75" s="138"/>
      <c r="ER75" s="138"/>
      <c r="ES75" s="138"/>
      <c r="ET75" s="138"/>
      <c r="EU75" s="138"/>
      <c r="EV75" s="138"/>
      <c r="EW75" s="138"/>
      <c r="EX75" s="138"/>
      <c r="EY75" s="138"/>
      <c r="EZ75" s="138"/>
      <c r="FA75" s="138"/>
      <c r="FB75" s="138"/>
      <c r="FC75" s="138"/>
      <c r="FD75" s="138"/>
      <c r="FE75" s="138"/>
      <c r="FF75" s="138"/>
      <c r="FG75" s="138"/>
      <c r="FH75" s="138"/>
      <c r="FI75" s="138"/>
      <c r="FJ75" s="138"/>
      <c r="FK75" s="138"/>
      <c r="FL75" s="138"/>
      <c r="FM75" s="138"/>
      <c r="FN75" s="138"/>
      <c r="FO75" s="138"/>
      <c r="FP75" s="138"/>
      <c r="FQ75" s="138"/>
      <c r="FR75" s="138"/>
      <c r="FS75" s="138"/>
      <c r="FT75" s="138"/>
      <c r="FU75" s="138"/>
      <c r="FV75" s="138"/>
      <c r="FW75" s="138"/>
      <c r="FX75" s="138"/>
      <c r="FY75" s="138"/>
      <c r="FZ75" s="138"/>
      <c r="GA75" s="138"/>
      <c r="GB75" s="138"/>
      <c r="GC75" s="138"/>
      <c r="GD75" s="138"/>
      <c r="GE75" s="138"/>
      <c r="GF75" s="138"/>
      <c r="GG75" s="138"/>
      <c r="GH75" s="138"/>
      <c r="GI75" s="138"/>
      <c r="GJ75" s="138"/>
      <c r="GK75" s="138"/>
      <c r="GL75" s="138"/>
      <c r="GM75" s="138"/>
      <c r="GN75" s="138"/>
      <c r="GO75" s="138"/>
      <c r="GP75" s="138"/>
      <c r="GQ75" s="138"/>
      <c r="GR75" s="138"/>
      <c r="GS75" s="138"/>
      <c r="GT75" s="138"/>
      <c r="GU75" s="138"/>
      <c r="GV75" s="138"/>
      <c r="GW75" s="138"/>
      <c r="GX75" s="138"/>
      <c r="GY75" s="138"/>
      <c r="GZ75" s="138"/>
      <c r="HA75" s="138"/>
      <c r="HB75" s="138"/>
      <c r="HC75" s="138"/>
      <c r="HD75" s="138"/>
      <c r="HE75" s="138"/>
      <c r="HF75" s="138"/>
      <c r="HG75" s="138"/>
      <c r="HH75" s="138"/>
      <c r="HI75" s="138"/>
      <c r="HJ75" s="138"/>
      <c r="HK75" s="138"/>
      <c r="HL75" s="138"/>
      <c r="HM75" s="138"/>
      <c r="HN75" s="138"/>
      <c r="HO75" s="138"/>
      <c r="HP75" s="138"/>
      <c r="HQ75" s="138"/>
      <c r="HR75" s="138"/>
      <c r="HS75" s="138"/>
      <c r="HT75" s="138"/>
      <c r="HU75" s="138"/>
      <c r="HV75" s="138"/>
      <c r="HW75" s="138"/>
      <c r="HX75" s="138"/>
      <c r="HY75" s="138"/>
      <c r="HZ75" s="138"/>
      <c r="IA75" s="138"/>
      <c r="IB75" s="138"/>
      <c r="IC75" s="138"/>
      <c r="ID75" s="138"/>
      <c r="IE75" s="138"/>
      <c r="IF75" s="138"/>
      <c r="IG75" s="138"/>
      <c r="IH75" s="138"/>
      <c r="II75" s="138"/>
      <c r="IJ75" s="138"/>
      <c r="IK75" s="138"/>
      <c r="IL75" s="138"/>
      <c r="IM75" s="138"/>
      <c r="IN75" s="138"/>
      <c r="IO75" s="138"/>
      <c r="IP75" s="138"/>
      <c r="IQ75" s="138"/>
      <c r="IR75" s="138"/>
      <c r="IS75" s="138"/>
      <c r="IT75" s="138"/>
      <c r="IU75" s="138"/>
      <c r="IV75" s="138"/>
      <c r="IW75" s="138"/>
      <c r="IX75" s="138"/>
      <c r="IY75" s="138"/>
      <c r="IZ75" s="138"/>
      <c r="JA75" s="136"/>
      <c r="JB75" s="136"/>
      <c r="JC75" s="136"/>
      <c r="JD75" s="136"/>
      <c r="JE75" s="136"/>
      <c r="JF75" s="136"/>
    </row>
    <row r="76" spans="2:285" x14ac:dyDescent="0.25">
      <c r="B76" s="103"/>
      <c r="BR76" s="135"/>
      <c r="BS76" s="135"/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  <c r="CK76" s="135"/>
      <c r="CL76" s="135"/>
      <c r="CM76" s="135"/>
      <c r="CN76" s="135"/>
      <c r="CO76" s="135"/>
      <c r="CP76" s="135"/>
      <c r="CQ76" s="135"/>
      <c r="CR76" s="135"/>
      <c r="CS76" s="135"/>
      <c r="CT76" s="135"/>
      <c r="CU76" s="135"/>
      <c r="CV76" s="135"/>
      <c r="CW76" s="135"/>
      <c r="CX76" s="135"/>
      <c r="CY76" s="135"/>
      <c r="CZ76" s="135"/>
      <c r="DA76" s="135"/>
      <c r="DB76" s="135"/>
      <c r="DC76" s="135"/>
      <c r="DD76" s="135"/>
      <c r="DE76" s="135"/>
      <c r="DF76" s="135"/>
      <c r="DG76" s="135"/>
      <c r="DH76" s="135"/>
      <c r="DI76" s="135"/>
      <c r="DJ76" s="135"/>
      <c r="DK76" s="135"/>
      <c r="DL76" s="135"/>
      <c r="DM76" s="135"/>
      <c r="DN76" s="135"/>
      <c r="DO76" s="135"/>
      <c r="DP76" s="135"/>
      <c r="DQ76" s="135"/>
      <c r="DR76" s="135"/>
      <c r="DS76" s="135"/>
      <c r="DT76" s="135"/>
      <c r="DU76" s="135"/>
      <c r="DV76" s="135"/>
      <c r="DW76" s="135"/>
      <c r="DX76" s="135"/>
      <c r="DY76" s="135"/>
      <c r="DZ76" s="135"/>
      <c r="EA76" s="135"/>
      <c r="EB76" s="135"/>
      <c r="EC76" s="135"/>
      <c r="ED76" s="135"/>
      <c r="EE76" s="135"/>
      <c r="EF76" s="135"/>
      <c r="EG76" s="135"/>
      <c r="EH76" s="135"/>
      <c r="EI76" s="135"/>
      <c r="EJ76" s="135"/>
      <c r="EK76" s="135"/>
      <c r="EL76" s="135"/>
      <c r="EM76" s="135"/>
      <c r="EN76" s="135"/>
      <c r="EO76" s="135"/>
      <c r="EP76" s="138"/>
      <c r="EQ76" s="138"/>
      <c r="ER76" s="138"/>
      <c r="ES76" s="138"/>
      <c r="ET76" s="138"/>
      <c r="EU76" s="138"/>
      <c r="EV76" s="138"/>
      <c r="EW76" s="138"/>
      <c r="EX76" s="138"/>
      <c r="EY76" s="138"/>
      <c r="EZ76" s="138"/>
      <c r="FA76" s="138"/>
      <c r="FB76" s="138"/>
      <c r="FC76" s="138"/>
      <c r="FD76" s="138"/>
      <c r="FE76" s="138"/>
      <c r="FF76" s="138"/>
      <c r="FG76" s="138"/>
      <c r="FH76" s="138"/>
      <c r="FI76" s="138"/>
      <c r="FJ76" s="138"/>
      <c r="FK76" s="138"/>
      <c r="FL76" s="138"/>
      <c r="FM76" s="138"/>
      <c r="FN76" s="138"/>
      <c r="FO76" s="138"/>
      <c r="FP76" s="138"/>
      <c r="FQ76" s="138"/>
      <c r="FR76" s="138"/>
      <c r="FS76" s="138"/>
      <c r="FT76" s="138"/>
      <c r="FU76" s="138"/>
      <c r="FV76" s="138"/>
      <c r="FW76" s="138"/>
      <c r="FX76" s="138"/>
      <c r="FY76" s="138"/>
      <c r="FZ76" s="138"/>
      <c r="GA76" s="138"/>
      <c r="GB76" s="138"/>
      <c r="GC76" s="138"/>
      <c r="GD76" s="138"/>
      <c r="GE76" s="138"/>
      <c r="GF76" s="138"/>
      <c r="GG76" s="138"/>
      <c r="GH76" s="138"/>
      <c r="GI76" s="138"/>
      <c r="GJ76" s="138"/>
      <c r="GK76" s="138"/>
      <c r="GL76" s="138"/>
      <c r="GM76" s="138"/>
      <c r="GN76" s="138"/>
      <c r="GO76" s="138"/>
      <c r="GP76" s="138"/>
      <c r="GQ76" s="138"/>
      <c r="GR76" s="138"/>
      <c r="GS76" s="138"/>
      <c r="GT76" s="138"/>
      <c r="GU76" s="138"/>
      <c r="GV76" s="138"/>
      <c r="GW76" s="138"/>
      <c r="GX76" s="138"/>
      <c r="GY76" s="138"/>
      <c r="GZ76" s="138"/>
      <c r="HA76" s="138"/>
      <c r="HB76" s="138"/>
      <c r="HC76" s="138"/>
      <c r="HD76" s="138"/>
      <c r="HE76" s="138"/>
      <c r="HF76" s="138"/>
      <c r="HG76" s="138"/>
      <c r="HH76" s="138"/>
      <c r="HI76" s="138"/>
      <c r="HJ76" s="138"/>
      <c r="HK76" s="138"/>
      <c r="HL76" s="138"/>
      <c r="HM76" s="138"/>
      <c r="HN76" s="138"/>
      <c r="HO76" s="138"/>
      <c r="HP76" s="138"/>
      <c r="HQ76" s="138"/>
      <c r="HR76" s="138"/>
      <c r="HS76" s="138"/>
      <c r="HT76" s="138"/>
      <c r="HU76" s="138"/>
      <c r="HV76" s="138"/>
      <c r="HW76" s="138"/>
      <c r="HX76" s="138"/>
      <c r="HY76" s="138"/>
      <c r="HZ76" s="138"/>
      <c r="IA76" s="138"/>
      <c r="IB76" s="138"/>
      <c r="IC76" s="138"/>
      <c r="ID76" s="138"/>
      <c r="IE76" s="138"/>
      <c r="IF76" s="138"/>
      <c r="IG76" s="138"/>
      <c r="IH76" s="138"/>
      <c r="II76" s="138"/>
      <c r="IJ76" s="138"/>
      <c r="IK76" s="138"/>
      <c r="IL76" s="138"/>
      <c r="IM76" s="138"/>
      <c r="IN76" s="138"/>
      <c r="IO76" s="138"/>
      <c r="IP76" s="138"/>
      <c r="IQ76" s="138"/>
      <c r="IR76" s="138"/>
      <c r="IS76" s="138"/>
      <c r="IT76" s="138"/>
      <c r="IU76" s="138"/>
      <c r="IV76" s="138"/>
      <c r="IW76" s="138"/>
      <c r="IX76" s="138"/>
      <c r="IY76" s="138"/>
      <c r="IZ76" s="138"/>
      <c r="JA76" s="136"/>
      <c r="JB76" s="136"/>
      <c r="JC76" s="136"/>
      <c r="JD76" s="136"/>
      <c r="JE76" s="136"/>
      <c r="JF76" s="136"/>
    </row>
    <row r="82" spans="2:261" x14ac:dyDescent="0.25">
      <c r="B82" s="91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  <c r="EK82" s="45"/>
      <c r="EL82" s="45"/>
      <c r="EM82" s="45"/>
      <c r="EN82" s="45"/>
      <c r="EO82" s="45"/>
      <c r="EP82" s="45"/>
      <c r="EQ82" s="45"/>
      <c r="ER82" s="45"/>
      <c r="ES82" s="45"/>
      <c r="ET82" s="45"/>
      <c r="EU82" s="45"/>
      <c r="EV82" s="45"/>
      <c r="EW82" s="45"/>
      <c r="EX82" s="45"/>
      <c r="EY82" s="45"/>
      <c r="EZ82" s="45"/>
      <c r="FA82" s="45"/>
      <c r="FB82" s="45"/>
      <c r="FC82" s="45"/>
      <c r="FD82" s="45"/>
      <c r="FE82" s="45"/>
      <c r="FF82" s="45"/>
      <c r="FG82" s="45"/>
      <c r="FH82" s="45"/>
      <c r="FI82" s="45"/>
      <c r="FJ82" s="45"/>
      <c r="FK82" s="45"/>
      <c r="FL82" s="45"/>
      <c r="FM82" s="45"/>
      <c r="FN82" s="45"/>
      <c r="FO82" s="45"/>
      <c r="FP82" s="45"/>
      <c r="FQ82" s="45"/>
      <c r="FR82" s="45"/>
      <c r="FS82" s="45"/>
      <c r="FT82" s="45"/>
      <c r="FU82" s="45"/>
      <c r="FV82" s="45"/>
      <c r="FW82" s="45"/>
      <c r="FX82" s="45"/>
      <c r="FY82" s="45"/>
      <c r="FZ82" s="45"/>
      <c r="GA82" s="45"/>
      <c r="GB82" s="45"/>
      <c r="GC82" s="45"/>
      <c r="GD82" s="45"/>
      <c r="GE82" s="45"/>
      <c r="GF82" s="45"/>
      <c r="GG82" s="45"/>
      <c r="GH82" s="45"/>
      <c r="GI82" s="45"/>
      <c r="GJ82" s="45"/>
      <c r="GK82" s="45"/>
      <c r="GL82" s="45"/>
      <c r="GM82" s="45"/>
      <c r="GN82" s="45"/>
      <c r="GO82" s="45"/>
      <c r="GP82" s="45"/>
      <c r="GQ82" s="45"/>
      <c r="GR82" s="45"/>
      <c r="GS82" s="45"/>
      <c r="GT82" s="45"/>
      <c r="GU82" s="45"/>
      <c r="GV82" s="45"/>
      <c r="GW82" s="45"/>
      <c r="GX82" s="45"/>
      <c r="GY82" s="45"/>
      <c r="GZ82" s="45"/>
      <c r="HA82" s="45"/>
      <c r="HB82" s="45"/>
      <c r="HC82" s="45"/>
      <c r="HD82" s="45"/>
      <c r="HE82" s="45"/>
      <c r="HF82" s="45"/>
      <c r="HG82" s="45"/>
      <c r="HH82" s="45"/>
      <c r="HI82" s="45"/>
      <c r="HJ82" s="45"/>
      <c r="HK82" s="45"/>
      <c r="HL82" s="45"/>
      <c r="HM82" s="45"/>
      <c r="HN82" s="45"/>
      <c r="HO82" s="45"/>
      <c r="HP82" s="45"/>
      <c r="HQ82" s="45"/>
      <c r="HR82" s="45"/>
      <c r="HS82" s="45"/>
      <c r="HT82" s="45"/>
      <c r="HU82" s="45"/>
      <c r="HV82" s="45"/>
      <c r="HW82" s="45"/>
      <c r="HX82" s="45"/>
      <c r="HY82" s="45"/>
      <c r="HZ82" s="45"/>
      <c r="IA82" s="45"/>
      <c r="IB82" s="45"/>
      <c r="IC82" s="45"/>
      <c r="ID82" s="45"/>
      <c r="IE82" s="45"/>
      <c r="IF82" s="45"/>
      <c r="IG82" s="45"/>
      <c r="IH82" s="45"/>
      <c r="II82" s="45"/>
      <c r="IJ82" s="45"/>
      <c r="IK82" s="45"/>
      <c r="IL82" s="45"/>
      <c r="IM82" s="45"/>
      <c r="IN82" s="45"/>
      <c r="IO82" s="45"/>
      <c r="IP82" s="45"/>
      <c r="IQ82" s="45"/>
      <c r="IR82" s="45"/>
      <c r="IS82" s="45"/>
      <c r="IT82" s="45"/>
      <c r="IU82" s="45"/>
      <c r="IV82" s="45"/>
      <c r="IW82" s="45"/>
      <c r="IX82" s="45"/>
      <c r="IY82" s="45"/>
      <c r="IZ82" s="88"/>
      <c r="JA82" s="87"/>
    </row>
    <row r="83" spans="2:261" x14ac:dyDescent="0.25">
      <c r="B83" s="91"/>
      <c r="Z83" s="89"/>
      <c r="AA83" s="89"/>
      <c r="AB83" s="89"/>
      <c r="AC83" s="89"/>
      <c r="AD83" s="89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V83" s="89"/>
      <c r="IW83" s="89"/>
      <c r="IX83" s="89"/>
      <c r="IY83" s="89"/>
      <c r="IZ83" s="90"/>
    </row>
    <row r="84" spans="2:261" x14ac:dyDescent="0.25">
      <c r="Z84" s="89"/>
      <c r="AA84" s="89"/>
      <c r="AB84" s="89"/>
      <c r="AC84" s="89"/>
      <c r="AD84" s="89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V84" s="89"/>
      <c r="IW84" s="89"/>
      <c r="IX84" s="89"/>
      <c r="IY84" s="89"/>
      <c r="IZ84" s="90"/>
    </row>
    <row r="85" spans="2:261" x14ac:dyDescent="0.25"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  <c r="CW85" s="85"/>
      <c r="CX85" s="85"/>
      <c r="CY85" s="85"/>
      <c r="CZ85" s="85"/>
      <c r="DA85" s="85"/>
      <c r="DB85" s="85"/>
      <c r="DC85" s="85"/>
      <c r="DD85" s="85"/>
      <c r="DE85" s="85"/>
      <c r="DF85" s="85"/>
      <c r="DG85" s="85"/>
      <c r="DH85" s="85"/>
      <c r="DI85" s="85"/>
      <c r="DJ85" s="85"/>
      <c r="DK85" s="85"/>
      <c r="DL85" s="85"/>
      <c r="DM85" s="85"/>
      <c r="DN85" s="85"/>
      <c r="DO85" s="85"/>
      <c r="DP85" s="85"/>
      <c r="DQ85" s="85"/>
      <c r="DR85" s="85"/>
      <c r="DS85" s="85"/>
      <c r="DT85" s="85"/>
      <c r="DU85" s="85"/>
      <c r="DV85" s="85"/>
      <c r="DW85" s="85"/>
      <c r="DX85" s="85"/>
      <c r="DY85" s="85"/>
      <c r="DZ85" s="85"/>
      <c r="EA85" s="85"/>
      <c r="EB85" s="85"/>
      <c r="EC85" s="85"/>
      <c r="ED85" s="85"/>
      <c r="EE85" s="85"/>
      <c r="EF85" s="85"/>
      <c r="EG85" s="85"/>
      <c r="EH85" s="85"/>
      <c r="EI85" s="85"/>
      <c r="EJ85" s="85"/>
      <c r="EK85" s="85"/>
      <c r="EL85" s="85"/>
      <c r="EM85" s="85"/>
      <c r="EN85" s="85"/>
      <c r="EO85" s="85"/>
      <c r="EP85" s="85"/>
      <c r="EQ85" s="85"/>
      <c r="ER85" s="85"/>
      <c r="ES85" s="85"/>
      <c r="ET85" s="85"/>
      <c r="EU85" s="85"/>
      <c r="EV85" s="85"/>
      <c r="EW85" s="85"/>
      <c r="EX85" s="85"/>
      <c r="EY85" s="85"/>
      <c r="EZ85" s="85"/>
      <c r="FA85" s="85"/>
      <c r="FB85" s="85"/>
      <c r="FC85" s="85"/>
      <c r="FD85" s="85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5"/>
      <c r="FR85" s="85"/>
      <c r="FS85" s="85"/>
      <c r="FT85" s="85"/>
      <c r="FU85" s="85"/>
      <c r="FV85" s="85"/>
      <c r="FW85" s="85"/>
      <c r="FX85" s="85"/>
      <c r="FY85" s="85"/>
      <c r="FZ85" s="85"/>
      <c r="GA85" s="85"/>
      <c r="GB85" s="85"/>
      <c r="GC85" s="85"/>
      <c r="GD85" s="85"/>
      <c r="GE85" s="85"/>
      <c r="GF85" s="85"/>
      <c r="GG85" s="85"/>
      <c r="GH85" s="85"/>
      <c r="GI85" s="85"/>
      <c r="GJ85" s="85"/>
      <c r="GK85" s="85"/>
      <c r="GL85" s="85"/>
      <c r="GM85" s="85"/>
      <c r="GN85" s="85"/>
      <c r="GO85" s="85"/>
      <c r="GP85" s="85"/>
      <c r="GQ85" s="85"/>
      <c r="GR85" s="85"/>
      <c r="GS85" s="85"/>
      <c r="GT85" s="85"/>
      <c r="GU85" s="85"/>
      <c r="GV85" s="85"/>
      <c r="GW85" s="85"/>
      <c r="GX85" s="85"/>
      <c r="GY85" s="85"/>
      <c r="GZ85" s="85"/>
      <c r="HA85" s="85"/>
      <c r="HB85" s="85"/>
      <c r="HC85" s="85"/>
      <c r="HD85" s="85"/>
      <c r="HE85" s="85"/>
      <c r="HF85" s="85"/>
      <c r="HG85" s="85"/>
      <c r="HH85" s="85"/>
      <c r="HI85" s="85"/>
      <c r="HJ85" s="85"/>
      <c r="HK85" s="85"/>
      <c r="HL85" s="85"/>
      <c r="HM85" s="85"/>
      <c r="HN85" s="85"/>
      <c r="HO85" s="85"/>
      <c r="HP85" s="85"/>
      <c r="HQ85" s="85"/>
      <c r="HR85" s="85"/>
      <c r="HS85" s="85"/>
      <c r="HT85" s="85"/>
      <c r="HU85" s="85"/>
      <c r="HV85" s="85"/>
      <c r="HW85" s="85"/>
      <c r="HX85" s="85"/>
      <c r="HY85" s="85"/>
      <c r="HZ85" s="85"/>
      <c r="IA85" s="85"/>
      <c r="IB85" s="85"/>
      <c r="IC85" s="85"/>
      <c r="ID85" s="85"/>
      <c r="IE85" s="85"/>
      <c r="IF85" s="85"/>
      <c r="IG85" s="85"/>
      <c r="IH85" s="85"/>
      <c r="II85" s="85"/>
      <c r="IJ85" s="85"/>
      <c r="IK85" s="85"/>
      <c r="IL85" s="85"/>
      <c r="IM85" s="85"/>
      <c r="IN85" s="85"/>
      <c r="IO85" s="85"/>
      <c r="IP85" s="85"/>
      <c r="IQ85" s="85"/>
      <c r="IR85" s="85"/>
      <c r="IS85" s="85"/>
      <c r="IT85" s="84"/>
      <c r="IU85" s="85"/>
      <c r="IV85" s="85"/>
      <c r="IW85" s="85"/>
      <c r="IX85" s="85"/>
      <c r="IY85" s="85"/>
      <c r="IZ85" s="86"/>
    </row>
    <row r="86" spans="2:261" x14ac:dyDescent="0.25">
      <c r="B86" s="100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  <c r="CW86" s="85"/>
      <c r="CX86" s="85"/>
      <c r="CY86" s="85"/>
      <c r="CZ86" s="85"/>
      <c r="DA86" s="85"/>
      <c r="DB86" s="85"/>
      <c r="DC86" s="85"/>
      <c r="DD86" s="85"/>
      <c r="DE86" s="85"/>
      <c r="DF86" s="85"/>
      <c r="DG86" s="85"/>
      <c r="DH86" s="85"/>
      <c r="DI86" s="85"/>
      <c r="DJ86" s="85"/>
      <c r="DK86" s="85"/>
      <c r="DL86" s="85"/>
      <c r="DM86" s="85"/>
      <c r="DN86" s="85"/>
      <c r="DO86" s="85"/>
      <c r="DP86" s="85"/>
      <c r="DQ86" s="85"/>
      <c r="DR86" s="85"/>
      <c r="DS86" s="85"/>
      <c r="DT86" s="85"/>
      <c r="DU86" s="85"/>
      <c r="DV86" s="85"/>
      <c r="DW86" s="85"/>
      <c r="DX86" s="85"/>
      <c r="DY86" s="85"/>
      <c r="DZ86" s="85"/>
      <c r="EA86" s="85"/>
      <c r="EB86" s="85"/>
      <c r="EC86" s="85"/>
      <c r="ED86" s="85"/>
      <c r="EE86" s="85"/>
      <c r="EF86" s="85"/>
      <c r="EG86" s="85"/>
      <c r="EH86" s="85"/>
      <c r="EI86" s="85"/>
      <c r="EJ86" s="85"/>
      <c r="EK86" s="85"/>
      <c r="EL86" s="85"/>
      <c r="EM86" s="85"/>
      <c r="EN86" s="85"/>
      <c r="EO86" s="85"/>
      <c r="EP86" s="85"/>
      <c r="EQ86" s="85"/>
      <c r="ER86" s="85"/>
      <c r="ES86" s="85"/>
      <c r="ET86" s="85"/>
      <c r="EU86" s="85"/>
      <c r="EV86" s="85"/>
      <c r="EW86" s="85"/>
      <c r="EX86" s="85"/>
      <c r="EY86" s="85"/>
      <c r="EZ86" s="85"/>
      <c r="FA86" s="85"/>
      <c r="FB86" s="85"/>
      <c r="FC86" s="85"/>
      <c r="FD86" s="85"/>
      <c r="FE86" s="85"/>
      <c r="FF86" s="85"/>
      <c r="FG86" s="85"/>
      <c r="FH86" s="85"/>
      <c r="FI86" s="85"/>
      <c r="FJ86" s="85"/>
      <c r="FK86" s="85"/>
      <c r="FL86" s="85"/>
      <c r="FM86" s="85"/>
      <c r="FN86" s="85"/>
      <c r="FO86" s="85"/>
      <c r="FP86" s="85"/>
      <c r="FQ86" s="85"/>
      <c r="FR86" s="85"/>
      <c r="FS86" s="85"/>
      <c r="FT86" s="85"/>
      <c r="FU86" s="85"/>
      <c r="FV86" s="85"/>
      <c r="FW86" s="85"/>
      <c r="FX86" s="85"/>
      <c r="FY86" s="85"/>
      <c r="FZ86" s="85"/>
      <c r="GA86" s="85"/>
      <c r="GB86" s="85"/>
      <c r="GC86" s="85"/>
      <c r="GD86" s="85"/>
      <c r="GE86" s="85"/>
      <c r="GF86" s="85"/>
      <c r="GG86" s="85"/>
      <c r="GH86" s="85"/>
      <c r="GI86" s="85"/>
      <c r="GJ86" s="85"/>
      <c r="GK86" s="85"/>
      <c r="GL86" s="85"/>
      <c r="GM86" s="85"/>
      <c r="GN86" s="85"/>
      <c r="GO86" s="85"/>
      <c r="GP86" s="85"/>
      <c r="GQ86" s="85"/>
      <c r="GR86" s="85"/>
      <c r="GS86" s="85"/>
      <c r="GT86" s="85"/>
      <c r="GU86" s="85"/>
      <c r="GV86" s="85"/>
      <c r="GW86" s="85"/>
      <c r="GX86" s="85"/>
      <c r="GY86" s="85"/>
      <c r="GZ86" s="85"/>
      <c r="HA86" s="85"/>
      <c r="HB86" s="85"/>
      <c r="HC86" s="85"/>
      <c r="HD86" s="85"/>
      <c r="HE86" s="85"/>
      <c r="HF86" s="85"/>
      <c r="HG86" s="85"/>
      <c r="HH86" s="85"/>
      <c r="HI86" s="85"/>
      <c r="HJ86" s="85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</row>
    <row r="87" spans="2:261" x14ac:dyDescent="0.25">
      <c r="B87" s="100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  <c r="CW87" s="85"/>
      <c r="CX87" s="85"/>
      <c r="CY87" s="85"/>
      <c r="CZ87" s="85"/>
      <c r="DA87" s="85"/>
      <c r="DB87" s="85"/>
      <c r="DC87" s="85"/>
      <c r="DD87" s="85"/>
      <c r="DE87" s="85"/>
      <c r="DF87" s="85"/>
      <c r="DG87" s="85"/>
      <c r="DH87" s="85"/>
      <c r="DI87" s="85"/>
      <c r="DJ87" s="85"/>
      <c r="DK87" s="85"/>
      <c r="DL87" s="85"/>
      <c r="DM87" s="85"/>
      <c r="DN87" s="85"/>
      <c r="DO87" s="85"/>
      <c r="DP87" s="85"/>
      <c r="DQ87" s="85"/>
      <c r="DR87" s="85"/>
      <c r="DS87" s="85"/>
      <c r="DT87" s="85"/>
      <c r="DU87" s="85"/>
      <c r="DV87" s="85"/>
      <c r="DW87" s="85"/>
      <c r="DX87" s="85"/>
      <c r="DY87" s="85"/>
      <c r="DZ87" s="85"/>
      <c r="EA87" s="85"/>
      <c r="EB87" s="85"/>
      <c r="EC87" s="85"/>
      <c r="ED87" s="85"/>
      <c r="EE87" s="85"/>
      <c r="EF87" s="85"/>
      <c r="EG87" s="85"/>
      <c r="EH87" s="85"/>
      <c r="EI87" s="85"/>
      <c r="EJ87" s="85"/>
      <c r="EK87" s="85"/>
      <c r="EL87" s="85"/>
      <c r="EM87" s="85"/>
      <c r="EN87" s="85"/>
      <c r="EO87" s="85"/>
      <c r="EP87" s="85"/>
      <c r="EQ87" s="85"/>
      <c r="ER87" s="85"/>
      <c r="ES87" s="85"/>
      <c r="ET87" s="85"/>
      <c r="EU87" s="85"/>
      <c r="EV87" s="85"/>
      <c r="EW87" s="85"/>
      <c r="EX87" s="85"/>
      <c r="EY87" s="85"/>
      <c r="EZ87" s="85"/>
      <c r="FA87" s="85"/>
      <c r="FB87" s="85"/>
      <c r="FC87" s="85"/>
      <c r="FD87" s="85"/>
      <c r="FE87" s="85"/>
      <c r="FF87" s="85"/>
      <c r="FG87" s="85"/>
      <c r="FH87" s="85"/>
      <c r="FI87" s="85"/>
      <c r="FJ87" s="85"/>
      <c r="FK87" s="85"/>
      <c r="FL87" s="85"/>
      <c r="FM87" s="85"/>
      <c r="FN87" s="85"/>
      <c r="FO87" s="85"/>
      <c r="FP87" s="85"/>
      <c r="FQ87" s="85"/>
      <c r="FR87" s="85"/>
      <c r="FS87" s="85"/>
      <c r="FT87" s="85"/>
      <c r="FU87" s="85"/>
      <c r="FV87" s="85"/>
      <c r="FW87" s="85"/>
      <c r="FX87" s="85"/>
      <c r="FY87" s="85"/>
      <c r="FZ87" s="85"/>
      <c r="GA87" s="85"/>
      <c r="GB87" s="85"/>
      <c r="GC87" s="85"/>
      <c r="GD87" s="85"/>
      <c r="GE87" s="85"/>
      <c r="GF87" s="85"/>
      <c r="GG87" s="85"/>
      <c r="GH87" s="85"/>
      <c r="GI87" s="85"/>
      <c r="GJ87" s="85"/>
      <c r="GK87" s="85"/>
      <c r="GL87" s="85"/>
      <c r="GM87" s="85"/>
      <c r="GN87" s="85"/>
      <c r="GO87" s="85"/>
      <c r="GP87" s="85"/>
      <c r="GQ87" s="85"/>
      <c r="GR87" s="85"/>
      <c r="GS87" s="85"/>
      <c r="GT87" s="85"/>
      <c r="GU87" s="85"/>
      <c r="GV87" s="85"/>
      <c r="GW87" s="85"/>
      <c r="GX87" s="85"/>
      <c r="GY87" s="85"/>
      <c r="GZ87" s="85"/>
      <c r="HA87" s="85"/>
      <c r="HB87" s="85"/>
      <c r="HC87" s="85"/>
      <c r="HD87" s="85"/>
      <c r="HE87" s="85"/>
      <c r="HF87" s="85"/>
      <c r="HG87" s="85"/>
      <c r="HH87" s="85"/>
      <c r="HI87" s="85"/>
      <c r="HJ87" s="85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</row>
    <row r="88" spans="2:261" x14ac:dyDescent="0.25">
      <c r="B88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89"/>
      <c r="IW88" s="89"/>
      <c r="IX88" s="89"/>
      <c r="IY88" s="89"/>
      <c r="IZ88" s="89"/>
      <c r="JA88" s="89"/>
    </row>
    <row r="89" spans="2:261" x14ac:dyDescent="0.25">
      <c r="B89" s="100"/>
      <c r="E89" s="264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89"/>
      <c r="IW89" s="89"/>
      <c r="IX89" s="89"/>
      <c r="IY89" s="89"/>
      <c r="IZ89" s="89"/>
      <c r="JA89" s="89"/>
    </row>
    <row r="90" spans="2:261" x14ac:dyDescent="0.25">
      <c r="B90" s="100"/>
      <c r="E90" s="264"/>
      <c r="HK90" s="101"/>
      <c r="HL90" s="101"/>
      <c r="HM90" s="101"/>
      <c r="HN90" s="101"/>
      <c r="HO90" s="101"/>
      <c r="HP90" s="101"/>
      <c r="HQ90" s="101"/>
      <c r="HR90" s="101"/>
      <c r="HS90" s="101"/>
      <c r="HT90" s="101"/>
      <c r="HU90" s="101"/>
      <c r="HV90" s="101"/>
      <c r="HW90" s="101"/>
      <c r="HX90" s="101"/>
      <c r="HY90" s="101"/>
      <c r="HZ90" s="101"/>
      <c r="IA90" s="101"/>
      <c r="IB90" s="101"/>
      <c r="IC90" s="101"/>
      <c r="ID90" s="101"/>
      <c r="IE90" s="101"/>
      <c r="IF90" s="101"/>
      <c r="IG90" s="101"/>
      <c r="IH90" s="101"/>
      <c r="II90" s="101"/>
      <c r="IJ90" s="101"/>
      <c r="IK90" s="101"/>
      <c r="IL90" s="101"/>
      <c r="IM90" s="101"/>
      <c r="IN90" s="101"/>
      <c r="IO90" s="101"/>
      <c r="IP90" s="101"/>
      <c r="IQ90" s="101"/>
      <c r="IR90" s="101"/>
      <c r="IS90" s="101"/>
      <c r="IT90" s="101"/>
      <c r="IU90" s="101"/>
      <c r="IV90" s="101"/>
      <c r="IW90" s="101"/>
      <c r="IX90" s="101"/>
      <c r="IY90" s="101"/>
      <c r="IZ90" s="101"/>
      <c r="JA90" s="101"/>
    </row>
    <row r="91" spans="2:261" x14ac:dyDescent="0.25">
      <c r="E91" s="264"/>
    </row>
    <row r="92" spans="2:261" x14ac:dyDescent="0.25">
      <c r="E92" s="264"/>
    </row>
    <row r="93" spans="2:261" x14ac:dyDescent="0.25">
      <c r="E93" s="264"/>
      <c r="II93" s="102"/>
    </row>
    <row r="94" spans="2:261" x14ac:dyDescent="0.25">
      <c r="E94" s="264"/>
    </row>
    <row r="95" spans="2:261" x14ac:dyDescent="0.25">
      <c r="E95" s="264"/>
    </row>
    <row r="96" spans="2:261" x14ac:dyDescent="0.25">
      <c r="E96" s="264"/>
    </row>
    <row r="97" spans="5:5" x14ac:dyDescent="0.25">
      <c r="E97" s="264"/>
    </row>
    <row r="98" spans="5:5" x14ac:dyDescent="0.25">
      <c r="E98" s="264"/>
    </row>
    <row r="99" spans="5:5" x14ac:dyDescent="0.25">
      <c r="E99" s="264"/>
    </row>
    <row r="100" spans="5:5" x14ac:dyDescent="0.25">
      <c r="E100" s="264"/>
    </row>
    <row r="101" spans="5:5" x14ac:dyDescent="0.25">
      <c r="E101" s="264"/>
    </row>
    <row r="102" spans="5:5" x14ac:dyDescent="0.25">
      <c r="E102" s="264"/>
    </row>
    <row r="103" spans="5:5" x14ac:dyDescent="0.25">
      <c r="E103" s="264"/>
    </row>
    <row r="104" spans="5:5" x14ac:dyDescent="0.25">
      <c r="E104" s="264"/>
    </row>
    <row r="105" spans="5:5" x14ac:dyDescent="0.25">
      <c r="E105" s="264"/>
    </row>
    <row r="106" spans="5:5" x14ac:dyDescent="0.25">
      <c r="E106" s="264"/>
    </row>
    <row r="107" spans="5:5" x14ac:dyDescent="0.25">
      <c r="E107" s="264"/>
    </row>
    <row r="108" spans="5:5" x14ac:dyDescent="0.25">
      <c r="E108" s="264"/>
    </row>
    <row r="109" spans="5:5" x14ac:dyDescent="0.25">
      <c r="E109" s="264"/>
    </row>
    <row r="110" spans="5:5" x14ac:dyDescent="0.25">
      <c r="E110" s="264"/>
    </row>
    <row r="111" spans="5:5" x14ac:dyDescent="0.25">
      <c r="E111" s="264"/>
    </row>
    <row r="112" spans="5:5" x14ac:dyDescent="0.25">
      <c r="E112" s="264"/>
    </row>
    <row r="113" spans="5:138" x14ac:dyDescent="0.25">
      <c r="E113" s="264"/>
    </row>
    <row r="114" spans="5:138" x14ac:dyDescent="0.25">
      <c r="E114" s="264"/>
    </row>
    <row r="115" spans="5:138" x14ac:dyDescent="0.25">
      <c r="E115" s="264"/>
    </row>
    <row r="116" spans="5:138" x14ac:dyDescent="0.25">
      <c r="E116" s="264"/>
    </row>
    <row r="117" spans="5:138" x14ac:dyDescent="0.25">
      <c r="E117" s="264"/>
    </row>
    <row r="118" spans="5:138" x14ac:dyDescent="0.25">
      <c r="E118" s="264"/>
    </row>
    <row r="119" spans="5:138" x14ac:dyDescent="0.25">
      <c r="E119" s="264"/>
      <c r="DJ119" s="85"/>
      <c r="DK119" s="85"/>
      <c r="DL119" s="85"/>
      <c r="DM119" s="85"/>
      <c r="DN119" s="85"/>
      <c r="DO119" s="85"/>
      <c r="DP119" s="85"/>
      <c r="DQ119" s="85"/>
      <c r="DR119" s="85"/>
      <c r="DS119" s="85"/>
      <c r="DT119" s="85"/>
      <c r="DU119" s="85"/>
      <c r="DV119" s="85"/>
      <c r="DW119" s="85"/>
      <c r="DX119" s="85"/>
      <c r="DY119" s="85"/>
      <c r="DZ119" s="85"/>
      <c r="EA119" s="85"/>
      <c r="EB119" s="85"/>
      <c r="EC119" s="85"/>
      <c r="ED119" s="85"/>
      <c r="EE119" s="85"/>
      <c r="EF119" s="85"/>
      <c r="EG119" s="85"/>
      <c r="EH119" s="85"/>
    </row>
    <row r="120" spans="5:138" x14ac:dyDescent="0.25">
      <c r="E120" s="264"/>
    </row>
    <row r="121" spans="5:138" x14ac:dyDescent="0.25">
      <c r="E121" s="264"/>
    </row>
    <row r="122" spans="5:138" x14ac:dyDescent="0.25">
      <c r="E122" s="264"/>
    </row>
    <row r="123" spans="5:138" x14ac:dyDescent="0.25">
      <c r="E123" s="264"/>
    </row>
    <row r="124" spans="5:138" x14ac:dyDescent="0.25">
      <c r="E124" s="264"/>
    </row>
    <row r="125" spans="5:138" x14ac:dyDescent="0.25">
      <c r="E125" s="264"/>
    </row>
    <row r="126" spans="5:138" x14ac:dyDescent="0.25">
      <c r="E126" s="264"/>
    </row>
    <row r="127" spans="5:138" x14ac:dyDescent="0.25">
      <c r="E127" s="264"/>
    </row>
    <row r="128" spans="5:138" x14ac:dyDescent="0.25">
      <c r="E128" s="264"/>
    </row>
    <row r="129" spans="5:256" x14ac:dyDescent="0.25">
      <c r="E129" s="265"/>
    </row>
    <row r="130" spans="5:256" x14ac:dyDescent="0.25">
      <c r="E130" s="265"/>
    </row>
    <row r="131" spans="5:256" x14ac:dyDescent="0.25">
      <c r="E131" s="265"/>
    </row>
    <row r="132" spans="5:256" x14ac:dyDescent="0.25">
      <c r="E132" s="264"/>
    </row>
    <row r="133" spans="5:256" x14ac:dyDescent="0.25">
      <c r="E133" s="264"/>
    </row>
    <row r="134" spans="5:256" x14ac:dyDescent="0.25">
      <c r="E134" s="264"/>
    </row>
    <row r="135" spans="5:256" x14ac:dyDescent="0.25">
      <c r="E135" s="264"/>
    </row>
    <row r="136" spans="5:256" x14ac:dyDescent="0.25">
      <c r="E136" s="264"/>
    </row>
    <row r="137" spans="5:256" x14ac:dyDescent="0.25">
      <c r="E137" s="264"/>
    </row>
    <row r="138" spans="5:256" x14ac:dyDescent="0.25">
      <c r="E138" s="264"/>
    </row>
    <row r="139" spans="5:256" x14ac:dyDescent="0.25">
      <c r="E139" s="264"/>
    </row>
    <row r="140" spans="5:256" x14ac:dyDescent="0.25">
      <c r="E140" s="264"/>
    </row>
    <row r="141" spans="5:256" x14ac:dyDescent="0.25">
      <c r="E141" s="265"/>
    </row>
    <row r="142" spans="5:256" x14ac:dyDescent="0.25">
      <c r="E142" s="265"/>
    </row>
    <row r="143" spans="5:256" x14ac:dyDescent="0.25">
      <c r="E143" s="265"/>
    </row>
    <row r="144" spans="5:256" x14ac:dyDescent="0.25">
      <c r="E144" s="265"/>
      <c r="IV144" s="105" t="s">
        <v>1240</v>
      </c>
    </row>
    <row r="145" spans="5:5" x14ac:dyDescent="0.25">
      <c r="E145" s="265"/>
    </row>
    <row r="146" spans="5:5" x14ac:dyDescent="0.25">
      <c r="E146" s="265"/>
    </row>
    <row r="147" spans="5:5" x14ac:dyDescent="0.25">
      <c r="E147" s="265"/>
    </row>
    <row r="148" spans="5:5" x14ac:dyDescent="0.25">
      <c r="E148" s="265"/>
    </row>
    <row r="149" spans="5:5" x14ac:dyDescent="0.25">
      <c r="E149" s="266"/>
    </row>
    <row r="150" spans="5:5" x14ac:dyDescent="0.25">
      <c r="E150" s="266"/>
    </row>
    <row r="151" spans="5:5" x14ac:dyDescent="0.25">
      <c r="E151" s="266"/>
    </row>
    <row r="152" spans="5:5" x14ac:dyDescent="0.25">
      <c r="E152" s="265"/>
    </row>
    <row r="153" spans="5:5" x14ac:dyDescent="0.25">
      <c r="E153" s="264"/>
    </row>
    <row r="154" spans="5:5" x14ac:dyDescent="0.25">
      <c r="E154" s="264"/>
    </row>
    <row r="155" spans="5:5" x14ac:dyDescent="0.25">
      <c r="E155" s="264"/>
    </row>
    <row r="156" spans="5:5" x14ac:dyDescent="0.25">
      <c r="E156" s="264"/>
    </row>
    <row r="157" spans="5:5" x14ac:dyDescent="0.25">
      <c r="E157" s="264"/>
    </row>
    <row r="158" spans="5:5" x14ac:dyDescent="0.25">
      <c r="E158" s="264"/>
    </row>
    <row r="159" spans="5:5" x14ac:dyDescent="0.25">
      <c r="E159" s="264"/>
    </row>
    <row r="160" spans="5:5" x14ac:dyDescent="0.25">
      <c r="E160" s="264"/>
    </row>
    <row r="161" spans="5:5" x14ac:dyDescent="0.25">
      <c r="E161" s="267"/>
    </row>
    <row r="162" spans="5:5" x14ac:dyDescent="0.25">
      <c r="E162" s="267"/>
    </row>
    <row r="163" spans="5:5" x14ac:dyDescent="0.25">
      <c r="E163" s="267"/>
    </row>
    <row r="164" spans="5:5" x14ac:dyDescent="0.25">
      <c r="E164" s="264"/>
    </row>
    <row r="165" spans="5:5" x14ac:dyDescent="0.25">
      <c r="E165" s="268"/>
    </row>
    <row r="166" spans="5:5" x14ac:dyDescent="0.25">
      <c r="E166" s="264"/>
    </row>
    <row r="167" spans="5:5" x14ac:dyDescent="0.25">
      <c r="E167" s="264"/>
    </row>
    <row r="168" spans="5:5" x14ac:dyDescent="0.25">
      <c r="E168" s="264"/>
    </row>
    <row r="169" spans="5:5" x14ac:dyDescent="0.25">
      <c r="E169" s="264"/>
    </row>
    <row r="170" spans="5:5" x14ac:dyDescent="0.25">
      <c r="E170" s="264"/>
    </row>
    <row r="171" spans="5:5" x14ac:dyDescent="0.25">
      <c r="E171" s="264"/>
    </row>
    <row r="172" spans="5:5" x14ac:dyDescent="0.25">
      <c r="E172" s="264"/>
    </row>
    <row r="173" spans="5:5" x14ac:dyDescent="0.25">
      <c r="E173" s="267"/>
    </row>
    <row r="174" spans="5:5" x14ac:dyDescent="0.25">
      <c r="E174" s="267"/>
    </row>
    <row r="175" spans="5:5" x14ac:dyDescent="0.25">
      <c r="E175" s="267"/>
    </row>
    <row r="176" spans="5:5" x14ac:dyDescent="0.25">
      <c r="E176" s="264"/>
    </row>
    <row r="177" spans="5:5" x14ac:dyDescent="0.25">
      <c r="E177" s="264"/>
    </row>
    <row r="178" spans="5:5" x14ac:dyDescent="0.25">
      <c r="E178" s="264"/>
    </row>
    <row r="179" spans="5:5" x14ac:dyDescent="0.25">
      <c r="E179" s="264"/>
    </row>
    <row r="180" spans="5:5" x14ac:dyDescent="0.25">
      <c r="E180" s="264"/>
    </row>
    <row r="181" spans="5:5" x14ac:dyDescent="0.25">
      <c r="E181" s="264"/>
    </row>
    <row r="182" spans="5:5" x14ac:dyDescent="0.25">
      <c r="E182" s="264"/>
    </row>
    <row r="183" spans="5:5" x14ac:dyDescent="0.25">
      <c r="E183" s="264"/>
    </row>
    <row r="184" spans="5:5" x14ac:dyDescent="0.25">
      <c r="E184" s="264"/>
    </row>
    <row r="185" spans="5:5" x14ac:dyDescent="0.25">
      <c r="E185" s="267"/>
    </row>
    <row r="186" spans="5:5" x14ac:dyDescent="0.25">
      <c r="E186" s="267"/>
    </row>
    <row r="187" spans="5:5" x14ac:dyDescent="0.25">
      <c r="E187" s="267"/>
    </row>
    <row r="188" spans="5:5" x14ac:dyDescent="0.25">
      <c r="E188" s="264"/>
    </row>
    <row r="189" spans="5:5" x14ac:dyDescent="0.25">
      <c r="E189" s="264"/>
    </row>
    <row r="190" spans="5:5" x14ac:dyDescent="0.25">
      <c r="E190" s="264"/>
    </row>
    <row r="191" spans="5:5" x14ac:dyDescent="0.25">
      <c r="E191" s="264"/>
    </row>
    <row r="192" spans="5:5" x14ac:dyDescent="0.25">
      <c r="E192" s="264"/>
    </row>
    <row r="193" spans="5:5" x14ac:dyDescent="0.25">
      <c r="E193" s="264"/>
    </row>
    <row r="194" spans="5:5" x14ac:dyDescent="0.25">
      <c r="E194" s="264"/>
    </row>
    <row r="195" spans="5:5" x14ac:dyDescent="0.25">
      <c r="E195" s="264"/>
    </row>
    <row r="196" spans="5:5" x14ac:dyDescent="0.25">
      <c r="E196" s="264"/>
    </row>
    <row r="197" spans="5:5" x14ac:dyDescent="0.25">
      <c r="E197" s="267"/>
    </row>
    <row r="198" spans="5:5" x14ac:dyDescent="0.25">
      <c r="E198" s="267"/>
    </row>
    <row r="199" spans="5:5" x14ac:dyDescent="0.25">
      <c r="E199" s="267"/>
    </row>
    <row r="200" spans="5:5" x14ac:dyDescent="0.25">
      <c r="E200" s="264"/>
    </row>
    <row r="201" spans="5:5" x14ac:dyDescent="0.25">
      <c r="E201" s="264"/>
    </row>
    <row r="202" spans="5:5" x14ac:dyDescent="0.25">
      <c r="E202" s="264"/>
    </row>
    <row r="203" spans="5:5" x14ac:dyDescent="0.25">
      <c r="E203" s="264"/>
    </row>
    <row r="204" spans="5:5" x14ac:dyDescent="0.25">
      <c r="E204" s="264"/>
    </row>
    <row r="205" spans="5:5" x14ac:dyDescent="0.25">
      <c r="E205" s="264"/>
    </row>
    <row r="206" spans="5:5" x14ac:dyDescent="0.25">
      <c r="E206" s="264"/>
    </row>
    <row r="207" spans="5:5" x14ac:dyDescent="0.25">
      <c r="E207" s="264"/>
    </row>
    <row r="208" spans="5:5" x14ac:dyDescent="0.25">
      <c r="E208" s="264"/>
    </row>
    <row r="209" spans="5:5" x14ac:dyDescent="0.25">
      <c r="E209" s="264"/>
    </row>
    <row r="210" spans="5:5" x14ac:dyDescent="0.25">
      <c r="E210" s="267"/>
    </row>
    <row r="211" spans="5:5" x14ac:dyDescent="0.25">
      <c r="E211" s="267"/>
    </row>
    <row r="212" spans="5:5" x14ac:dyDescent="0.25">
      <c r="E212" s="264"/>
    </row>
    <row r="213" spans="5:5" x14ac:dyDescent="0.25">
      <c r="E213" s="264"/>
    </row>
    <row r="214" spans="5:5" x14ac:dyDescent="0.25">
      <c r="E214" s="264"/>
    </row>
    <row r="215" spans="5:5" x14ac:dyDescent="0.25">
      <c r="E215" s="264"/>
    </row>
    <row r="216" spans="5:5" x14ac:dyDescent="0.25">
      <c r="E216" s="264"/>
    </row>
    <row r="217" spans="5:5" x14ac:dyDescent="0.25">
      <c r="E217" s="264"/>
    </row>
    <row r="218" spans="5:5" x14ac:dyDescent="0.25">
      <c r="E218" s="264"/>
    </row>
    <row r="219" spans="5:5" x14ac:dyDescent="0.25">
      <c r="E219" s="264"/>
    </row>
    <row r="220" spans="5:5" x14ac:dyDescent="0.25">
      <c r="E220" s="264"/>
    </row>
    <row r="221" spans="5:5" x14ac:dyDescent="0.25">
      <c r="E221" s="264"/>
    </row>
    <row r="222" spans="5:5" x14ac:dyDescent="0.25">
      <c r="E222" s="267"/>
    </row>
    <row r="223" spans="5:5" x14ac:dyDescent="0.25">
      <c r="E223" s="267"/>
    </row>
    <row r="224" spans="5:5" x14ac:dyDescent="0.25">
      <c r="E224" s="267"/>
    </row>
    <row r="225" spans="5:5" x14ac:dyDescent="0.25">
      <c r="E225" s="267"/>
    </row>
    <row r="226" spans="5:5" x14ac:dyDescent="0.25">
      <c r="E226" s="267"/>
    </row>
    <row r="227" spans="5:5" x14ac:dyDescent="0.25">
      <c r="E227" s="267"/>
    </row>
    <row r="228" spans="5:5" x14ac:dyDescent="0.25">
      <c r="E228" s="267"/>
    </row>
    <row r="229" spans="5:5" x14ac:dyDescent="0.25">
      <c r="E229" s="267"/>
    </row>
    <row r="230" spans="5:5" x14ac:dyDescent="0.25">
      <c r="E230" s="267"/>
    </row>
    <row r="231" spans="5:5" x14ac:dyDescent="0.25">
      <c r="E231" s="267"/>
    </row>
    <row r="232" spans="5:5" x14ac:dyDescent="0.25">
      <c r="E232" s="267"/>
    </row>
    <row r="233" spans="5:5" x14ac:dyDescent="0.25">
      <c r="E233" s="267"/>
    </row>
    <row r="234" spans="5:5" x14ac:dyDescent="0.25">
      <c r="E234" s="267"/>
    </row>
    <row r="235" spans="5:5" x14ac:dyDescent="0.25">
      <c r="E235" s="267"/>
    </row>
    <row r="236" spans="5:5" x14ac:dyDescent="0.25">
      <c r="E236" s="267"/>
    </row>
    <row r="237" spans="5:5" x14ac:dyDescent="0.25">
      <c r="E237" s="267"/>
    </row>
    <row r="238" spans="5:5" x14ac:dyDescent="0.25">
      <c r="E238" s="267"/>
    </row>
    <row r="239" spans="5:5" x14ac:dyDescent="0.25">
      <c r="E239" s="267"/>
    </row>
    <row r="240" spans="5:5" x14ac:dyDescent="0.25">
      <c r="E240" s="267"/>
    </row>
    <row r="241" spans="5:5" x14ac:dyDescent="0.25">
      <c r="E241" s="267"/>
    </row>
    <row r="242" spans="5:5" x14ac:dyDescent="0.25">
      <c r="E242" s="267"/>
    </row>
    <row r="243" spans="5:5" x14ac:dyDescent="0.25">
      <c r="E243" s="267"/>
    </row>
    <row r="244" spans="5:5" x14ac:dyDescent="0.25">
      <c r="E244" s="267"/>
    </row>
    <row r="245" spans="5:5" x14ac:dyDescent="0.25">
      <c r="E245" s="267"/>
    </row>
    <row r="246" spans="5:5" x14ac:dyDescent="0.25">
      <c r="E246" s="267"/>
    </row>
    <row r="247" spans="5:5" x14ac:dyDescent="0.25">
      <c r="E247" s="267"/>
    </row>
    <row r="248" spans="5:5" x14ac:dyDescent="0.25">
      <c r="E248" s="267"/>
    </row>
    <row r="249" spans="5:5" x14ac:dyDescent="0.25">
      <c r="E249" s="267"/>
    </row>
    <row r="250" spans="5:5" x14ac:dyDescent="0.25">
      <c r="E250" s="267"/>
    </row>
    <row r="251" spans="5:5" x14ac:dyDescent="0.25">
      <c r="E251" s="267"/>
    </row>
    <row r="252" spans="5:5" x14ac:dyDescent="0.25">
      <c r="E252" s="267"/>
    </row>
    <row r="253" spans="5:5" x14ac:dyDescent="0.25">
      <c r="E253" s="267"/>
    </row>
    <row r="254" spans="5:5" x14ac:dyDescent="0.25">
      <c r="E254" s="267"/>
    </row>
    <row r="255" spans="5:5" x14ac:dyDescent="0.25">
      <c r="E255" s="267"/>
    </row>
    <row r="256" spans="5:5" x14ac:dyDescent="0.25">
      <c r="E256" s="267"/>
    </row>
    <row r="257" spans="5:5" x14ac:dyDescent="0.25">
      <c r="E257" s="267"/>
    </row>
    <row r="258" spans="5:5" x14ac:dyDescent="0.25">
      <c r="E258" s="267"/>
    </row>
    <row r="259" spans="5:5" x14ac:dyDescent="0.25">
      <c r="E259" s="267"/>
    </row>
    <row r="260" spans="5:5" x14ac:dyDescent="0.25">
      <c r="E260" s="267"/>
    </row>
    <row r="261" spans="5:5" x14ac:dyDescent="0.25">
      <c r="E261" s="267"/>
    </row>
    <row r="262" spans="5:5" x14ac:dyDescent="0.25">
      <c r="E262" s="267"/>
    </row>
    <row r="263" spans="5:5" x14ac:dyDescent="0.25">
      <c r="E263" s="267"/>
    </row>
    <row r="264" spans="5:5" x14ac:dyDescent="0.25">
      <c r="E264" s="267"/>
    </row>
    <row r="265" spans="5:5" x14ac:dyDescent="0.25">
      <c r="E265" s="267"/>
    </row>
    <row r="266" spans="5:5" x14ac:dyDescent="0.25">
      <c r="E266" s="267"/>
    </row>
    <row r="267" spans="5:5" x14ac:dyDescent="0.25">
      <c r="E267" s="267"/>
    </row>
    <row r="268" spans="5:5" x14ac:dyDescent="0.25">
      <c r="E268" s="267"/>
    </row>
    <row r="269" spans="5:5" x14ac:dyDescent="0.25">
      <c r="E269" s="267"/>
    </row>
    <row r="270" spans="5:5" x14ac:dyDescent="0.25">
      <c r="E270" s="267"/>
    </row>
    <row r="271" spans="5:5" x14ac:dyDescent="0.25">
      <c r="E271" s="267"/>
    </row>
    <row r="272" spans="5:5" x14ac:dyDescent="0.25">
      <c r="E272" s="267"/>
    </row>
    <row r="273" spans="5:5" x14ac:dyDescent="0.25">
      <c r="E273" s="267"/>
    </row>
    <row r="274" spans="5:5" x14ac:dyDescent="0.25">
      <c r="E274" s="267"/>
    </row>
    <row r="275" spans="5:5" x14ac:dyDescent="0.25">
      <c r="E275" s="267"/>
    </row>
    <row r="276" spans="5:5" x14ac:dyDescent="0.25">
      <c r="E276" s="267"/>
    </row>
    <row r="277" spans="5:5" x14ac:dyDescent="0.25">
      <c r="E277" s="267"/>
    </row>
    <row r="278" spans="5:5" x14ac:dyDescent="0.25">
      <c r="E278" s="267"/>
    </row>
    <row r="279" spans="5:5" x14ac:dyDescent="0.25">
      <c r="E279" s="267"/>
    </row>
    <row r="280" spans="5:5" x14ac:dyDescent="0.25">
      <c r="E280" s="267"/>
    </row>
    <row r="281" spans="5:5" x14ac:dyDescent="0.25">
      <c r="E281" s="267"/>
    </row>
    <row r="282" spans="5:5" x14ac:dyDescent="0.25">
      <c r="E282" s="267"/>
    </row>
    <row r="283" spans="5:5" x14ac:dyDescent="0.25">
      <c r="E283" s="267"/>
    </row>
    <row r="284" spans="5:5" x14ac:dyDescent="0.25">
      <c r="E284" s="267"/>
    </row>
    <row r="285" spans="5:5" x14ac:dyDescent="0.25">
      <c r="E285" s="267"/>
    </row>
    <row r="286" spans="5:5" x14ac:dyDescent="0.25">
      <c r="E286" s="267"/>
    </row>
    <row r="287" spans="5:5" x14ac:dyDescent="0.25">
      <c r="E287" s="267"/>
    </row>
    <row r="288" spans="5:5" x14ac:dyDescent="0.25">
      <c r="E288" s="267"/>
    </row>
    <row r="289" spans="5:5" x14ac:dyDescent="0.25">
      <c r="E289" s="267"/>
    </row>
    <row r="290" spans="5:5" x14ac:dyDescent="0.25">
      <c r="E290" s="267"/>
    </row>
    <row r="291" spans="5:5" x14ac:dyDescent="0.25">
      <c r="E291" s="267"/>
    </row>
    <row r="292" spans="5:5" x14ac:dyDescent="0.25">
      <c r="E292" s="267"/>
    </row>
    <row r="293" spans="5:5" x14ac:dyDescent="0.25">
      <c r="E293" s="267"/>
    </row>
    <row r="294" spans="5:5" x14ac:dyDescent="0.25">
      <c r="E294" s="267"/>
    </row>
    <row r="295" spans="5:5" x14ac:dyDescent="0.25">
      <c r="E295" s="267"/>
    </row>
    <row r="296" spans="5:5" x14ac:dyDescent="0.25">
      <c r="E296" s="267"/>
    </row>
    <row r="297" spans="5:5" x14ac:dyDescent="0.25">
      <c r="E297" s="267"/>
    </row>
    <row r="298" spans="5:5" x14ac:dyDescent="0.25">
      <c r="E298" s="267"/>
    </row>
    <row r="299" spans="5:5" x14ac:dyDescent="0.25">
      <c r="E299" s="267"/>
    </row>
    <row r="300" spans="5:5" x14ac:dyDescent="0.25">
      <c r="E300" s="267"/>
    </row>
    <row r="301" spans="5:5" x14ac:dyDescent="0.25">
      <c r="E301" s="267"/>
    </row>
    <row r="302" spans="5:5" x14ac:dyDescent="0.25">
      <c r="E302" s="267"/>
    </row>
    <row r="303" spans="5:5" x14ac:dyDescent="0.25">
      <c r="E303" s="267"/>
    </row>
    <row r="304" spans="5:5" x14ac:dyDescent="0.25">
      <c r="E304" s="267"/>
    </row>
    <row r="305" spans="5:5" x14ac:dyDescent="0.25">
      <c r="E305" s="267"/>
    </row>
    <row r="306" spans="5:5" x14ac:dyDescent="0.25">
      <c r="E306" s="267"/>
    </row>
    <row r="307" spans="5:5" x14ac:dyDescent="0.25">
      <c r="E307" s="267"/>
    </row>
    <row r="308" spans="5:5" x14ac:dyDescent="0.25">
      <c r="E308" s="267"/>
    </row>
    <row r="309" spans="5:5" x14ac:dyDescent="0.25">
      <c r="E309" s="267"/>
    </row>
    <row r="310" spans="5:5" x14ac:dyDescent="0.25">
      <c r="E310" s="267"/>
    </row>
    <row r="311" spans="5:5" x14ac:dyDescent="0.25">
      <c r="E311" s="267"/>
    </row>
    <row r="312" spans="5:5" x14ac:dyDescent="0.25">
      <c r="E312" s="267"/>
    </row>
    <row r="313" spans="5:5" x14ac:dyDescent="0.25">
      <c r="E313" s="267"/>
    </row>
    <row r="314" spans="5:5" x14ac:dyDescent="0.25">
      <c r="E314" s="267"/>
    </row>
    <row r="315" spans="5:5" x14ac:dyDescent="0.25">
      <c r="E315" s="267"/>
    </row>
    <row r="316" spans="5:5" x14ac:dyDescent="0.25">
      <c r="E316" s="267"/>
    </row>
    <row r="317" spans="5:5" x14ac:dyDescent="0.25">
      <c r="E317" s="267"/>
    </row>
    <row r="318" spans="5:5" x14ac:dyDescent="0.25">
      <c r="E318" s="267"/>
    </row>
    <row r="319" spans="5:5" x14ac:dyDescent="0.25">
      <c r="E319" s="267"/>
    </row>
    <row r="320" spans="5:5" x14ac:dyDescent="0.25">
      <c r="E320" s="267"/>
    </row>
    <row r="321" spans="5:5" x14ac:dyDescent="0.25">
      <c r="E321" s="267"/>
    </row>
    <row r="322" spans="5:5" x14ac:dyDescent="0.25">
      <c r="E322" s="267"/>
    </row>
    <row r="323" spans="5:5" x14ac:dyDescent="0.25">
      <c r="E323" s="267"/>
    </row>
    <row r="324" spans="5:5" x14ac:dyDescent="0.25">
      <c r="E324" s="267"/>
    </row>
    <row r="325" spans="5:5" x14ac:dyDescent="0.25">
      <c r="E325" s="267"/>
    </row>
    <row r="326" spans="5:5" x14ac:dyDescent="0.25">
      <c r="E326" s="267"/>
    </row>
    <row r="327" spans="5:5" x14ac:dyDescent="0.25">
      <c r="E327" s="267"/>
    </row>
    <row r="328" spans="5:5" x14ac:dyDescent="0.25">
      <c r="E328" s="267"/>
    </row>
    <row r="329" spans="5:5" x14ac:dyDescent="0.25">
      <c r="E329" s="267"/>
    </row>
    <row r="330" spans="5:5" x14ac:dyDescent="0.25">
      <c r="E330" s="267"/>
    </row>
    <row r="331" spans="5:5" x14ac:dyDescent="0.25">
      <c r="E331" s="267"/>
    </row>
    <row r="332" spans="5:5" x14ac:dyDescent="0.25">
      <c r="E332" s="267"/>
    </row>
    <row r="333" spans="5:5" x14ac:dyDescent="0.25">
      <c r="E333" s="267"/>
    </row>
    <row r="334" spans="5:5" x14ac:dyDescent="0.25">
      <c r="E334" s="267"/>
    </row>
    <row r="335" spans="5:5" x14ac:dyDescent="0.25">
      <c r="E335" s="267"/>
    </row>
    <row r="336" spans="5:5" x14ac:dyDescent="0.25">
      <c r="E336" s="267"/>
    </row>
    <row r="337" spans="5:5" x14ac:dyDescent="0.25">
      <c r="E337" s="267"/>
    </row>
    <row r="338" spans="5:5" x14ac:dyDescent="0.25">
      <c r="E338" s="267"/>
    </row>
    <row r="339" spans="5:5" x14ac:dyDescent="0.25">
      <c r="E339" s="267"/>
    </row>
    <row r="340" spans="5:5" x14ac:dyDescent="0.25">
      <c r="E340" s="267"/>
    </row>
    <row r="341" spans="5:5" x14ac:dyDescent="0.25">
      <c r="E341" s="267"/>
    </row>
    <row r="342" spans="5:5" x14ac:dyDescent="0.25">
      <c r="E342" s="267"/>
    </row>
    <row r="343" spans="5:5" x14ac:dyDescent="0.25">
      <c r="E343" s="267"/>
    </row>
    <row r="344" spans="5:5" x14ac:dyDescent="0.25">
      <c r="E344" s="267"/>
    </row>
    <row r="345" spans="5:5" x14ac:dyDescent="0.25">
      <c r="E345" s="267"/>
    </row>
    <row r="346" spans="5:5" x14ac:dyDescent="0.25">
      <c r="E346" s="267"/>
    </row>
    <row r="347" spans="5:5" x14ac:dyDescent="0.25">
      <c r="E347" s="267"/>
    </row>
    <row r="348" spans="5:5" x14ac:dyDescent="0.25">
      <c r="E348" s="267"/>
    </row>
    <row r="349" spans="5:5" x14ac:dyDescent="0.25">
      <c r="E349" s="267"/>
    </row>
    <row r="350" spans="5:5" x14ac:dyDescent="0.25">
      <c r="E350" s="267"/>
    </row>
    <row r="351" spans="5:5" x14ac:dyDescent="0.25">
      <c r="E351" s="267"/>
    </row>
    <row r="352" spans="5:5" x14ac:dyDescent="0.25">
      <c r="E352" s="267"/>
    </row>
    <row r="353" spans="5:5" x14ac:dyDescent="0.25">
      <c r="E353" s="267"/>
    </row>
    <row r="354" spans="5:5" x14ac:dyDescent="0.25">
      <c r="E354" s="267"/>
    </row>
    <row r="355" spans="5:5" x14ac:dyDescent="0.25">
      <c r="E355" s="267"/>
    </row>
    <row r="356" spans="5:5" x14ac:dyDescent="0.25">
      <c r="E356" s="267"/>
    </row>
    <row r="357" spans="5:5" x14ac:dyDescent="0.25">
      <c r="E357" s="267"/>
    </row>
    <row r="358" spans="5:5" x14ac:dyDescent="0.25">
      <c r="E358" s="267"/>
    </row>
    <row r="359" spans="5:5" x14ac:dyDescent="0.25">
      <c r="E359" s="267"/>
    </row>
    <row r="360" spans="5:5" x14ac:dyDescent="0.25">
      <c r="E360" s="267"/>
    </row>
    <row r="361" spans="5:5" x14ac:dyDescent="0.25">
      <c r="E361" s="267"/>
    </row>
    <row r="362" spans="5:5" x14ac:dyDescent="0.25">
      <c r="E362" s="267"/>
    </row>
    <row r="363" spans="5:5" x14ac:dyDescent="0.25">
      <c r="E363" s="267"/>
    </row>
    <row r="364" spans="5:5" x14ac:dyDescent="0.25">
      <c r="E364" s="267"/>
    </row>
    <row r="365" spans="5:5" x14ac:dyDescent="0.25">
      <c r="E365" s="267"/>
    </row>
    <row r="366" spans="5:5" x14ac:dyDescent="0.25">
      <c r="E366" s="267"/>
    </row>
    <row r="367" spans="5:5" x14ac:dyDescent="0.25">
      <c r="E367" s="267"/>
    </row>
    <row r="368" spans="5:5" x14ac:dyDescent="0.25">
      <c r="E368" s="26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/>
  </sheetPr>
  <dimension ref="A1:AEL3"/>
  <sheetViews>
    <sheetView topLeftCell="A31" zoomScale="55" zoomScaleNormal="55" workbookViewId="0">
      <selection activeCell="AA171" sqref="AA171"/>
    </sheetView>
  </sheetViews>
  <sheetFormatPr defaultColWidth="8.6640625" defaultRowHeight="10.5" x14ac:dyDescent="0.15"/>
  <cols>
    <col min="1" max="22" width="8.6640625" style="72"/>
    <col min="23" max="23" width="17.6640625" style="72" bestFit="1" customWidth="1"/>
    <col min="24" max="26" width="17.1640625" style="72" bestFit="1" customWidth="1"/>
    <col min="27" max="27" width="14.5" style="72" bestFit="1" customWidth="1"/>
    <col min="28" max="16384" width="8.6640625" style="72"/>
  </cols>
  <sheetData>
    <row r="1" spans="1:818" s="2" customFormat="1" ht="12.75" x14ac:dyDescent="0.2">
      <c r="AEL1" s="3"/>
    </row>
    <row r="2" spans="1:818" s="4" customFormat="1" ht="12.75" x14ac:dyDescent="0.2">
      <c r="A2" s="4">
        <v>1</v>
      </c>
      <c r="B2" s="40" t="s">
        <v>1159</v>
      </c>
      <c r="AEL2" s="5"/>
    </row>
    <row r="3" spans="1:818" s="2" customFormat="1" ht="12.75" x14ac:dyDescent="0.2">
      <c r="AEL3" s="3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DBE65-087D-4415-AF74-A8C062F76243}">
  <sheetPr codeName="Sheet7">
    <tabColor theme="6"/>
  </sheetPr>
  <dimension ref="B1:C2"/>
  <sheetViews>
    <sheetView topLeftCell="A16" zoomScale="70" zoomScaleNormal="70" workbookViewId="0">
      <selection activeCell="T34" sqref="T34"/>
    </sheetView>
  </sheetViews>
  <sheetFormatPr defaultColWidth="8.6640625" defaultRowHeight="10.5" x14ac:dyDescent="0.15"/>
  <sheetData>
    <row r="1" spans="2:3" x14ac:dyDescent="0.15">
      <c r="B1">
        <v>1200</v>
      </c>
      <c r="C1">
        <v>675</v>
      </c>
    </row>
    <row r="2" spans="2:3" x14ac:dyDescent="0.15">
      <c r="B2">
        <v>20</v>
      </c>
      <c r="C2">
        <f>C1/B1*B2</f>
        <v>11.25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B2:AF4986"/>
  <sheetViews>
    <sheetView topLeftCell="A924" zoomScale="115" zoomScaleNormal="115" zoomScalePageLayoutView="120" workbookViewId="0">
      <selection activeCell="F928" sqref="F928"/>
    </sheetView>
  </sheetViews>
  <sheetFormatPr defaultColWidth="8.6640625" defaultRowHeight="10.5" x14ac:dyDescent="0.15"/>
  <cols>
    <col min="2" max="2" width="11.5" bestFit="1" customWidth="1"/>
    <col min="3" max="3" width="13.5" bestFit="1" customWidth="1"/>
    <col min="4" max="4" width="7.5" bestFit="1" customWidth="1"/>
    <col min="5" max="5" width="6.5" bestFit="1" customWidth="1"/>
    <col min="6" max="6" width="13.6640625" bestFit="1" customWidth="1"/>
    <col min="7" max="8" width="15" customWidth="1"/>
    <col min="10" max="12" width="14.6640625" bestFit="1" customWidth="1"/>
    <col min="13" max="13" width="9.5" bestFit="1" customWidth="1"/>
    <col min="14" max="14" width="13.6640625" bestFit="1" customWidth="1"/>
    <col min="17" max="17" width="17.5" customWidth="1"/>
    <col min="18" max="18" width="20.1640625" bestFit="1" customWidth="1"/>
    <col min="19" max="19" width="10.1640625" bestFit="1" customWidth="1"/>
    <col min="20" max="20" width="9.1640625" bestFit="1" customWidth="1"/>
    <col min="27" max="27" width="13.5" bestFit="1" customWidth="1"/>
    <col min="28" max="28" width="11.1640625" bestFit="1" customWidth="1"/>
    <col min="29" max="29" width="11" bestFit="1" customWidth="1"/>
  </cols>
  <sheetData>
    <row r="2" spans="3:32" x14ac:dyDescent="0.15">
      <c r="J2" t="s">
        <v>1196</v>
      </c>
    </row>
    <row r="3" spans="3:32" ht="11.25" thickBot="1" x14ac:dyDescent="0.2">
      <c r="C3" s="106" t="s">
        <v>1158</v>
      </c>
      <c r="D3" s="106" t="s">
        <v>1167</v>
      </c>
      <c r="E3" s="106" t="s">
        <v>1168</v>
      </c>
      <c r="F3" s="106" t="s">
        <v>1165</v>
      </c>
      <c r="G3" s="106" t="s">
        <v>1172</v>
      </c>
      <c r="J3" s="108" t="s">
        <v>1195</v>
      </c>
      <c r="K3" s="108" t="s">
        <v>1194</v>
      </c>
      <c r="R3" t="s">
        <v>1241</v>
      </c>
      <c r="U3" t="s">
        <v>1638</v>
      </c>
      <c r="V3" t="s">
        <v>1639</v>
      </c>
      <c r="AA3" s="125" t="s">
        <v>1274</v>
      </c>
    </row>
    <row r="4" spans="3:32" ht="11.25" thickBot="1" x14ac:dyDescent="0.2">
      <c r="C4" s="107">
        <v>36896</v>
      </c>
      <c r="D4" s="111">
        <f>YEAR(C4)</f>
        <v>2001</v>
      </c>
      <c r="E4" s="111">
        <f>MONTH(C4)</f>
        <v>1</v>
      </c>
      <c r="F4" s="174">
        <v>6.9925000000000004E-6</v>
      </c>
      <c r="G4" s="106" t="s">
        <v>1225</v>
      </c>
      <c r="J4" s="109">
        <v>42373</v>
      </c>
      <c r="K4" s="110">
        <v>198.82749999999999</v>
      </c>
      <c r="R4">
        <v>2001</v>
      </c>
      <c r="S4">
        <v>1</v>
      </c>
      <c r="T4" s="46">
        <f>DATE(R4,S4,1)</f>
        <v>36892</v>
      </c>
      <c r="U4">
        <f>AVERAGEIFS($F$4:$F$6000,$D$4:$D$6000,"="&amp;R4,$E$4:$E$6000,"="&amp;S4)</f>
        <v>6.9975000000000003E-6</v>
      </c>
      <c r="V4" s="454">
        <f>_xlfn.MAXIFS($F$4:$F$6000,$D$4:$D$6000,"="&amp;R4,$E$4:$E$6000,"="&amp;S4)</f>
        <v>7.0049999999999998E-6</v>
      </c>
      <c r="AA4" s="47" t="s">
        <v>1158</v>
      </c>
      <c r="AB4" s="47" t="s">
        <v>1272</v>
      </c>
      <c r="AC4" s="47" t="s">
        <v>1290</v>
      </c>
      <c r="AD4" s="47" t="s">
        <v>1273</v>
      </c>
      <c r="AE4" t="s">
        <v>1291</v>
      </c>
      <c r="AF4" t="s">
        <v>1292</v>
      </c>
    </row>
    <row r="5" spans="3:32" ht="12" thickBot="1" x14ac:dyDescent="0.2">
      <c r="C5" s="107">
        <v>36903</v>
      </c>
      <c r="D5" s="111">
        <f t="shared" ref="D5:D68" si="0">YEAR(C5)</f>
        <v>2001</v>
      </c>
      <c r="E5" s="111">
        <f t="shared" ref="E5:E68" si="1">MONTH(C5)</f>
        <v>1</v>
      </c>
      <c r="F5" s="174">
        <v>6.9925000000000004E-6</v>
      </c>
      <c r="G5" s="106" t="s">
        <v>1225</v>
      </c>
      <c r="J5" s="109">
        <v>42374</v>
      </c>
      <c r="K5" s="110">
        <v>199.78639999999999</v>
      </c>
      <c r="R5">
        <v>2001</v>
      </c>
      <c r="S5">
        <f>S4+1</f>
        <v>2</v>
      </c>
      <c r="T5" s="46">
        <f t="shared" ref="T5:T68" si="2">DATE(R5,S5,1)</f>
        <v>36923</v>
      </c>
      <c r="U5">
        <f t="shared" ref="U5:U68" si="3">AVERAGEIFS($F$4:$F$6000,$D$4:$D$6000,"="&amp;R5,$E$4:$E$6000,"="&amp;S5)</f>
        <v>7.0281250000000006E-6</v>
      </c>
      <c r="V5" s="454">
        <f t="shared" ref="V5:V68" si="4">_xlfn.MAXIFS($F$4:$F$6000,$D$4:$D$6000,"="&amp;R5,$E$4:$E$6000,"="&amp;S5)</f>
        <v>7.0474999999999999E-6</v>
      </c>
      <c r="AA5" s="171">
        <v>43192</v>
      </c>
      <c r="AB5">
        <v>6904.93</v>
      </c>
      <c r="AC5">
        <v>5605.97</v>
      </c>
      <c r="AD5">
        <v>2073330509.6400001</v>
      </c>
      <c r="AE5">
        <v>143346.37</v>
      </c>
      <c r="AF5">
        <f>AD5/AB5</f>
        <v>300268.14314410137</v>
      </c>
    </row>
    <row r="6" spans="3:32" ht="12" thickBot="1" x14ac:dyDescent="0.2">
      <c r="C6" s="107">
        <v>36910</v>
      </c>
      <c r="D6" s="111">
        <f t="shared" si="0"/>
        <v>2001</v>
      </c>
      <c r="E6" s="111">
        <f t="shared" si="1"/>
        <v>1</v>
      </c>
      <c r="F6" s="174">
        <v>6.9999999999999999E-6</v>
      </c>
      <c r="G6" s="106" t="s">
        <v>1225</v>
      </c>
      <c r="J6" s="109">
        <v>42375</v>
      </c>
      <c r="K6" s="110">
        <v>199.3398</v>
      </c>
      <c r="R6">
        <v>2001</v>
      </c>
      <c r="S6">
        <f t="shared" ref="S6:S15" si="5">S5+1</f>
        <v>3</v>
      </c>
      <c r="T6" s="46">
        <f t="shared" si="2"/>
        <v>36951</v>
      </c>
      <c r="U6">
        <f t="shared" si="3"/>
        <v>7.0555000000000005E-6</v>
      </c>
      <c r="V6" s="454">
        <f t="shared" si="4"/>
        <v>7.0774999999999996E-6</v>
      </c>
      <c r="AA6" s="171">
        <v>43191</v>
      </c>
      <c r="AB6">
        <v>6953.41</v>
      </c>
      <c r="AC6">
        <v>5639.21</v>
      </c>
      <c r="AD6">
        <v>2253242211.3899999</v>
      </c>
      <c r="AE6">
        <v>144352.74</v>
      </c>
      <c r="AF6">
        <f t="shared" ref="AF6:AF69" si="6">AD6/AB6</f>
        <v>324048.51884039631</v>
      </c>
    </row>
    <row r="7" spans="3:32" ht="12" thickBot="1" x14ac:dyDescent="0.2">
      <c r="C7" s="107">
        <v>36917</v>
      </c>
      <c r="D7" s="111">
        <f t="shared" si="0"/>
        <v>2001</v>
      </c>
      <c r="E7" s="111">
        <f t="shared" si="1"/>
        <v>1</v>
      </c>
      <c r="F7" s="174">
        <v>7.0049999999999998E-6</v>
      </c>
      <c r="G7" s="106" t="s">
        <v>1225</v>
      </c>
      <c r="J7" s="109">
        <v>42376</v>
      </c>
      <c r="K7" s="110">
        <v>199.88910000000001</v>
      </c>
      <c r="M7" t="s">
        <v>1275</v>
      </c>
      <c r="R7">
        <v>2001</v>
      </c>
      <c r="S7">
        <f t="shared" si="5"/>
        <v>4</v>
      </c>
      <c r="T7" s="46">
        <f t="shared" si="2"/>
        <v>36982</v>
      </c>
      <c r="U7">
        <f t="shared" si="3"/>
        <v>7.0981249999999999E-6</v>
      </c>
      <c r="V7" s="454">
        <f t="shared" si="4"/>
        <v>7.1125000000000001E-6</v>
      </c>
      <c r="AA7" s="171">
        <v>43190</v>
      </c>
      <c r="AB7">
        <v>7043.91</v>
      </c>
      <c r="AC7">
        <v>5713.04</v>
      </c>
      <c r="AD7">
        <v>2244870431.29</v>
      </c>
      <c r="AE7">
        <v>146231.62</v>
      </c>
      <c r="AF7">
        <f t="shared" si="6"/>
        <v>318696.63742012606</v>
      </c>
    </row>
    <row r="8" spans="3:32" ht="12" thickBot="1" x14ac:dyDescent="0.25">
      <c r="C8" s="107">
        <v>36924</v>
      </c>
      <c r="D8" s="111">
        <f t="shared" si="0"/>
        <v>2001</v>
      </c>
      <c r="E8" s="111">
        <f t="shared" si="1"/>
        <v>2</v>
      </c>
      <c r="F8" s="174">
        <v>7.0075000000000002E-6</v>
      </c>
      <c r="G8" s="106" t="s">
        <v>1225</v>
      </c>
      <c r="J8" s="109">
        <v>42377</v>
      </c>
      <c r="K8" s="110">
        <v>199.86170000000001</v>
      </c>
      <c r="M8" t="s">
        <v>1276</v>
      </c>
      <c r="N8" s="126">
        <v>521113756</v>
      </c>
      <c r="R8">
        <v>2001</v>
      </c>
      <c r="S8">
        <f t="shared" si="5"/>
        <v>5</v>
      </c>
      <c r="T8" s="46">
        <f t="shared" si="2"/>
        <v>37012</v>
      </c>
      <c r="U8">
        <f t="shared" si="3"/>
        <v>7.1424999999999998E-6</v>
      </c>
      <c r="V8" s="454">
        <f t="shared" si="4"/>
        <v>7.1600000000000001E-6</v>
      </c>
      <c r="AA8" s="171">
        <v>43189</v>
      </c>
      <c r="AB8">
        <v>6814.75</v>
      </c>
      <c r="AC8">
        <v>5534.24</v>
      </c>
      <c r="AD8">
        <v>2186749659.4499998</v>
      </c>
      <c r="AE8">
        <v>141474.21</v>
      </c>
      <c r="AF8">
        <f t="shared" si="6"/>
        <v>320884.79539968446</v>
      </c>
    </row>
    <row r="9" spans="3:32" ht="12" thickBot="1" x14ac:dyDescent="0.25">
      <c r="C9" s="107">
        <v>36931</v>
      </c>
      <c r="D9" s="111">
        <f t="shared" si="0"/>
        <v>2001</v>
      </c>
      <c r="E9" s="111">
        <f t="shared" si="1"/>
        <v>2</v>
      </c>
      <c r="F9" s="174">
        <v>7.0199999999999997E-6</v>
      </c>
      <c r="G9" s="106" t="s">
        <v>1225</v>
      </c>
      <c r="J9" s="109">
        <v>42381</v>
      </c>
      <c r="K9" s="110">
        <v>199.99</v>
      </c>
      <c r="M9" t="s">
        <v>1277</v>
      </c>
      <c r="N9" s="126">
        <v>801893250</v>
      </c>
      <c r="R9">
        <v>2001</v>
      </c>
      <c r="S9">
        <f t="shared" si="5"/>
        <v>6</v>
      </c>
      <c r="T9" s="46">
        <f t="shared" si="2"/>
        <v>37043</v>
      </c>
      <c r="U9">
        <f t="shared" si="3"/>
        <v>7.1685000000000001E-6</v>
      </c>
      <c r="V9" s="454">
        <f t="shared" si="4"/>
        <v>7.1875000000000002E-6</v>
      </c>
      <c r="AA9" s="171">
        <v>43188</v>
      </c>
      <c r="AB9">
        <v>7870.27</v>
      </c>
      <c r="AC9">
        <v>6386.91</v>
      </c>
      <c r="AD9">
        <v>2004620709.78</v>
      </c>
      <c r="AE9">
        <v>163386.73000000001</v>
      </c>
      <c r="AF9">
        <f t="shared" si="6"/>
        <v>254707.99728344768</v>
      </c>
    </row>
    <row r="10" spans="3:32" ht="12" thickBot="1" x14ac:dyDescent="0.2">
      <c r="C10" s="107">
        <v>36938</v>
      </c>
      <c r="D10" s="111">
        <f t="shared" si="0"/>
        <v>2001</v>
      </c>
      <c r="E10" s="111">
        <f t="shared" si="1"/>
        <v>2</v>
      </c>
      <c r="F10" s="174">
        <v>7.0375E-6</v>
      </c>
      <c r="G10" s="106" t="s">
        <v>1225</v>
      </c>
      <c r="J10" s="109">
        <v>42382</v>
      </c>
      <c r="K10" s="110">
        <v>199.99209999999999</v>
      </c>
      <c r="R10">
        <v>2001</v>
      </c>
      <c r="S10">
        <f t="shared" si="5"/>
        <v>7</v>
      </c>
      <c r="T10" s="46">
        <f t="shared" si="2"/>
        <v>37073</v>
      </c>
      <c r="U10">
        <f t="shared" si="3"/>
        <v>7.220625E-6</v>
      </c>
      <c r="V10" s="454">
        <f t="shared" si="4"/>
        <v>7.25E-6</v>
      </c>
      <c r="AA10" s="171">
        <v>43187</v>
      </c>
      <c r="AB10">
        <v>7872.56</v>
      </c>
      <c r="AC10">
        <v>6340.79</v>
      </c>
      <c r="AD10">
        <v>2150062456.0999999</v>
      </c>
      <c r="AE10">
        <v>163434.29</v>
      </c>
      <c r="AF10">
        <f t="shared" si="6"/>
        <v>273108.42421016796</v>
      </c>
    </row>
    <row r="11" spans="3:32" ht="12" thickBot="1" x14ac:dyDescent="0.2">
      <c r="C11" s="107">
        <v>36945</v>
      </c>
      <c r="D11" s="111">
        <f t="shared" si="0"/>
        <v>2001</v>
      </c>
      <c r="E11" s="111">
        <f t="shared" si="1"/>
        <v>2</v>
      </c>
      <c r="F11" s="174">
        <v>7.0474999999999999E-6</v>
      </c>
      <c r="G11" s="106" t="s">
        <v>1225</v>
      </c>
      <c r="J11" s="109">
        <v>42383</v>
      </c>
      <c r="K11" s="110">
        <v>199.9862</v>
      </c>
      <c r="R11">
        <v>2001</v>
      </c>
      <c r="S11">
        <f t="shared" si="5"/>
        <v>8</v>
      </c>
      <c r="T11" s="46">
        <f t="shared" si="2"/>
        <v>37104</v>
      </c>
      <c r="U11">
        <f t="shared" si="3"/>
        <v>7.3184999999999995E-6</v>
      </c>
      <c r="V11" s="454">
        <f t="shared" si="4"/>
        <v>7.3699999999999997E-6</v>
      </c>
      <c r="AA11" s="171">
        <v>43186</v>
      </c>
      <c r="AB11">
        <v>7886.49</v>
      </c>
      <c r="AC11">
        <v>6338.08</v>
      </c>
      <c r="AD11">
        <v>2146410140.1199999</v>
      </c>
      <c r="AE11">
        <v>164669.94</v>
      </c>
      <c r="AF11">
        <f t="shared" si="6"/>
        <v>272162.91913386056</v>
      </c>
    </row>
    <row r="12" spans="3:32" ht="12" thickBot="1" x14ac:dyDescent="0.2">
      <c r="C12" s="107">
        <v>36952</v>
      </c>
      <c r="D12" s="111">
        <f t="shared" si="0"/>
        <v>2001</v>
      </c>
      <c r="E12" s="111">
        <f t="shared" si="1"/>
        <v>3</v>
      </c>
      <c r="F12" s="174">
        <v>7.0425000000000008E-6</v>
      </c>
      <c r="G12" s="106" t="s">
        <v>1225</v>
      </c>
      <c r="J12" s="109">
        <v>42384</v>
      </c>
      <c r="K12" s="110">
        <v>199.9845</v>
      </c>
      <c r="R12">
        <v>2001</v>
      </c>
      <c r="S12">
        <f t="shared" si="5"/>
        <v>9</v>
      </c>
      <c r="T12" s="46">
        <f t="shared" si="2"/>
        <v>37135</v>
      </c>
      <c r="U12">
        <f t="shared" si="3"/>
        <v>7.4362500000000002E-6</v>
      </c>
      <c r="V12" s="454">
        <f t="shared" si="4"/>
        <v>7.4599999999999997E-6</v>
      </c>
      <c r="AA12" s="171">
        <v>43185</v>
      </c>
      <c r="AB12">
        <v>8417.27</v>
      </c>
      <c r="AC12">
        <v>6804.87</v>
      </c>
      <c r="AD12">
        <v>2131617873.8</v>
      </c>
      <c r="AE12">
        <v>176257.61</v>
      </c>
      <c r="AF12">
        <f t="shared" si="6"/>
        <v>253243.37627282954</v>
      </c>
    </row>
    <row r="13" spans="3:32" ht="12" thickBot="1" x14ac:dyDescent="0.2">
      <c r="C13" s="107">
        <v>36959</v>
      </c>
      <c r="D13" s="111">
        <f t="shared" si="0"/>
        <v>2001</v>
      </c>
      <c r="E13" s="111">
        <f t="shared" si="1"/>
        <v>3</v>
      </c>
      <c r="F13" s="174">
        <v>7.0499999999999994E-6</v>
      </c>
      <c r="G13" s="106" t="s">
        <v>1225</v>
      </c>
      <c r="J13" s="109">
        <v>42387</v>
      </c>
      <c r="K13" s="110">
        <v>199.8244</v>
      </c>
      <c r="R13">
        <v>2001</v>
      </c>
      <c r="S13">
        <f t="shared" si="5"/>
        <v>10</v>
      </c>
      <c r="T13" s="46">
        <f t="shared" si="2"/>
        <v>37165</v>
      </c>
      <c r="U13">
        <f t="shared" si="3"/>
        <v>7.43E-6</v>
      </c>
      <c r="V13" s="454">
        <f t="shared" si="4"/>
        <v>7.4324999999999996E-6</v>
      </c>
      <c r="AA13" s="171">
        <v>43184</v>
      </c>
      <c r="AB13">
        <v>8556.23</v>
      </c>
      <c r="AC13">
        <v>6923.91</v>
      </c>
      <c r="AD13">
        <v>2116991489.24</v>
      </c>
      <c r="AE13">
        <v>179167.38</v>
      </c>
      <c r="AF13">
        <f t="shared" si="6"/>
        <v>247421.05918611353</v>
      </c>
    </row>
    <row r="14" spans="3:32" ht="12" thickBot="1" x14ac:dyDescent="0.2">
      <c r="C14" s="107">
        <v>36966</v>
      </c>
      <c r="D14" s="111">
        <f t="shared" si="0"/>
        <v>2001</v>
      </c>
      <c r="E14" s="111">
        <f t="shared" si="1"/>
        <v>3</v>
      </c>
      <c r="F14" s="174">
        <v>7.0474999999999999E-6</v>
      </c>
      <c r="G14" s="106" t="s">
        <v>1225</v>
      </c>
      <c r="J14" s="109">
        <v>42388</v>
      </c>
      <c r="K14" s="110">
        <v>199.9314</v>
      </c>
      <c r="R14">
        <v>2001</v>
      </c>
      <c r="S14">
        <f t="shared" si="5"/>
        <v>11</v>
      </c>
      <c r="T14" s="46">
        <f t="shared" si="2"/>
        <v>37196</v>
      </c>
      <c r="U14">
        <f t="shared" si="3"/>
        <v>7.4484999999999999E-6</v>
      </c>
      <c r="V14" s="454">
        <f t="shared" si="4"/>
        <v>7.4650000000000005E-6</v>
      </c>
      <c r="AA14" s="171">
        <v>43183</v>
      </c>
      <c r="AB14">
        <v>8894.8799999999992</v>
      </c>
      <c r="AC14">
        <v>7196.8</v>
      </c>
      <c r="AD14">
        <v>2284872355.9899998</v>
      </c>
      <c r="AE14">
        <v>186258.81</v>
      </c>
      <c r="AF14">
        <f t="shared" si="6"/>
        <v>256875.00629463242</v>
      </c>
    </row>
    <row r="15" spans="3:32" ht="12" thickBot="1" x14ac:dyDescent="0.2">
      <c r="C15" s="107">
        <v>36973</v>
      </c>
      <c r="D15" s="111">
        <f t="shared" si="0"/>
        <v>2001</v>
      </c>
      <c r="E15" s="111">
        <f t="shared" si="1"/>
        <v>3</v>
      </c>
      <c r="F15" s="174">
        <v>7.0599999999999993E-6</v>
      </c>
      <c r="G15" s="106" t="s">
        <v>1225</v>
      </c>
      <c r="J15" s="109">
        <v>42389</v>
      </c>
      <c r="K15" s="110">
        <v>199.9872</v>
      </c>
      <c r="R15">
        <v>2001</v>
      </c>
      <c r="S15">
        <f t="shared" si="5"/>
        <v>12</v>
      </c>
      <c r="T15" s="46">
        <f t="shared" si="2"/>
        <v>37226</v>
      </c>
      <c r="U15">
        <f t="shared" si="3"/>
        <v>7.5274999999999995E-6</v>
      </c>
      <c r="V15" s="454">
        <f t="shared" si="4"/>
        <v>7.5724999999999999E-6</v>
      </c>
      <c r="AA15" s="171">
        <v>43182</v>
      </c>
      <c r="AB15">
        <v>8691.64</v>
      </c>
      <c r="AC15">
        <v>7052.47</v>
      </c>
      <c r="AD15">
        <v>2326703511.9299998</v>
      </c>
      <c r="AE15">
        <v>181655.25</v>
      </c>
      <c r="AF15">
        <f t="shared" si="6"/>
        <v>267694.41807645047</v>
      </c>
    </row>
    <row r="16" spans="3:32" ht="12" thickBot="1" x14ac:dyDescent="0.2">
      <c r="C16" s="107">
        <v>36980</v>
      </c>
      <c r="D16" s="111">
        <f t="shared" si="0"/>
        <v>2001</v>
      </c>
      <c r="E16" s="111">
        <f t="shared" si="1"/>
        <v>3</v>
      </c>
      <c r="F16" s="174">
        <v>7.0774999999999996E-6</v>
      </c>
      <c r="G16" s="106" t="s">
        <v>1225</v>
      </c>
      <c r="J16" s="109">
        <v>42390</v>
      </c>
      <c r="K16" s="110">
        <v>199.87430000000001</v>
      </c>
      <c r="R16">
        <f>R4+1</f>
        <v>2002</v>
      </c>
      <c r="S16">
        <f>S4</f>
        <v>1</v>
      </c>
      <c r="T16" s="46">
        <f t="shared" si="2"/>
        <v>37257</v>
      </c>
      <c r="U16">
        <f t="shared" si="3"/>
        <v>7.6074999999999996E-6</v>
      </c>
      <c r="V16" s="454">
        <f t="shared" si="4"/>
        <v>7.6349999999999989E-6</v>
      </c>
      <c r="AA16" s="171">
        <v>43181</v>
      </c>
      <c r="AB16">
        <v>9009.5499999999993</v>
      </c>
      <c r="AC16">
        <v>7289.09</v>
      </c>
      <c r="AD16">
        <v>2166851545.96</v>
      </c>
      <c r="AE16">
        <v>189020.25</v>
      </c>
      <c r="AF16">
        <f t="shared" si="6"/>
        <v>240506.07921150338</v>
      </c>
    </row>
    <row r="17" spans="3:32" ht="12" thickBot="1" x14ac:dyDescent="0.2">
      <c r="C17" s="107">
        <v>36987</v>
      </c>
      <c r="D17" s="111">
        <f t="shared" si="0"/>
        <v>2001</v>
      </c>
      <c r="E17" s="111">
        <f t="shared" si="1"/>
        <v>4</v>
      </c>
      <c r="F17" s="174">
        <v>7.0825000000000004E-6</v>
      </c>
      <c r="G17" s="106" t="s">
        <v>1225</v>
      </c>
      <c r="J17" s="109">
        <v>42391</v>
      </c>
      <c r="K17" s="110">
        <v>199.976</v>
      </c>
      <c r="R17">
        <f t="shared" ref="R17:R80" si="7">R5+1</f>
        <v>2002</v>
      </c>
      <c r="S17">
        <f t="shared" ref="S17:S80" si="8">S5</f>
        <v>2</v>
      </c>
      <c r="T17" s="46">
        <f t="shared" si="2"/>
        <v>37288</v>
      </c>
      <c r="U17">
        <f t="shared" si="3"/>
        <v>8.6899999999999998E-6</v>
      </c>
      <c r="V17" s="454">
        <f t="shared" si="4"/>
        <v>9.8099999999999992E-6</v>
      </c>
      <c r="AA17" s="171">
        <v>43180</v>
      </c>
      <c r="AB17">
        <v>9106.89</v>
      </c>
      <c r="AC17">
        <v>7427.5</v>
      </c>
      <c r="AD17">
        <v>2098106588.97</v>
      </c>
      <c r="AE17">
        <v>190971.41</v>
      </c>
      <c r="AF17">
        <f t="shared" si="6"/>
        <v>230386.72795762331</v>
      </c>
    </row>
    <row r="18" spans="3:32" ht="12" thickBot="1" x14ac:dyDescent="0.2">
      <c r="C18" s="107">
        <v>36994</v>
      </c>
      <c r="D18" s="111">
        <f t="shared" si="0"/>
        <v>2001</v>
      </c>
      <c r="E18" s="111">
        <f t="shared" si="1"/>
        <v>4</v>
      </c>
      <c r="F18" s="174">
        <v>7.0925000000000003E-6</v>
      </c>
      <c r="G18" s="106" t="s">
        <v>1225</v>
      </c>
      <c r="J18" s="109">
        <v>42394</v>
      </c>
      <c r="K18" s="110">
        <v>199.98990000000001</v>
      </c>
      <c r="R18">
        <f t="shared" si="7"/>
        <v>2002</v>
      </c>
      <c r="S18">
        <f t="shared" si="8"/>
        <v>3</v>
      </c>
      <c r="T18" s="46">
        <f t="shared" si="2"/>
        <v>37316</v>
      </c>
      <c r="U18">
        <f t="shared" si="3"/>
        <v>9.4424999999999998E-6</v>
      </c>
      <c r="V18" s="454">
        <f t="shared" si="4"/>
        <v>1.0465000000000001E-5</v>
      </c>
      <c r="AA18" s="171">
        <v>43179</v>
      </c>
      <c r="AB18">
        <v>8523.36</v>
      </c>
      <c r="AC18">
        <v>6904.06</v>
      </c>
      <c r="AD18">
        <v>2048170906.8699999</v>
      </c>
      <c r="AE18">
        <v>178308.77</v>
      </c>
      <c r="AF18">
        <f t="shared" si="6"/>
        <v>240300.87980209681</v>
      </c>
    </row>
    <row r="19" spans="3:32" ht="12" thickBot="1" x14ac:dyDescent="0.2">
      <c r="C19" s="107">
        <v>37001</v>
      </c>
      <c r="D19" s="111">
        <f t="shared" si="0"/>
        <v>2001</v>
      </c>
      <c r="E19" s="111">
        <f t="shared" si="1"/>
        <v>4</v>
      </c>
      <c r="F19" s="174">
        <v>7.1050000000000006E-6</v>
      </c>
      <c r="G19" s="106" t="s">
        <v>1225</v>
      </c>
      <c r="J19" s="109">
        <v>42395</v>
      </c>
      <c r="K19" s="110">
        <v>199.29</v>
      </c>
      <c r="R19">
        <f t="shared" si="7"/>
        <v>2002</v>
      </c>
      <c r="S19">
        <f t="shared" si="8"/>
        <v>4</v>
      </c>
      <c r="T19" s="46">
        <f t="shared" si="2"/>
        <v>37347</v>
      </c>
      <c r="U19">
        <f t="shared" si="3"/>
        <v>8.8556249999999988E-6</v>
      </c>
      <c r="V19" s="454">
        <f t="shared" si="4"/>
        <v>9.0750000000000004E-6</v>
      </c>
      <c r="AA19" s="171">
        <v>43178</v>
      </c>
      <c r="AB19">
        <v>8189.49</v>
      </c>
      <c r="AC19">
        <v>6673.94</v>
      </c>
      <c r="AD19">
        <v>2109891807.28</v>
      </c>
      <c r="AE19">
        <v>171078.47</v>
      </c>
      <c r="AF19">
        <f t="shared" si="6"/>
        <v>257634.09043542395</v>
      </c>
    </row>
    <row r="20" spans="3:32" ht="12" thickBot="1" x14ac:dyDescent="0.2">
      <c r="C20" s="107">
        <v>37008</v>
      </c>
      <c r="D20" s="111">
        <f t="shared" si="0"/>
        <v>2001</v>
      </c>
      <c r="E20" s="111">
        <f t="shared" si="1"/>
        <v>4</v>
      </c>
      <c r="F20" s="174">
        <v>7.1125000000000001E-6</v>
      </c>
      <c r="G20" s="106" t="s">
        <v>1225</v>
      </c>
      <c r="J20" s="109">
        <v>42396</v>
      </c>
      <c r="K20" s="110">
        <v>199.67</v>
      </c>
      <c r="R20">
        <f t="shared" si="7"/>
        <v>2002</v>
      </c>
      <c r="S20">
        <f t="shared" si="8"/>
        <v>5</v>
      </c>
      <c r="T20" s="46">
        <f t="shared" si="2"/>
        <v>37377</v>
      </c>
      <c r="U20">
        <f t="shared" si="3"/>
        <v>9.766000000000001E-6</v>
      </c>
      <c r="V20" s="454">
        <f t="shared" si="4"/>
        <v>1.0987499999999999E-5</v>
      </c>
      <c r="AA20" s="171">
        <v>43177</v>
      </c>
      <c r="AB20">
        <v>7642.77</v>
      </c>
      <c r="AC20">
        <v>6215.52</v>
      </c>
      <c r="AD20">
        <v>2014898364.3199999</v>
      </c>
      <c r="AF20">
        <f t="shared" si="6"/>
        <v>263634.56761357462</v>
      </c>
    </row>
    <row r="21" spans="3:32" ht="12" thickBot="1" x14ac:dyDescent="0.2">
      <c r="C21" s="107">
        <v>37015</v>
      </c>
      <c r="D21" s="111">
        <f t="shared" si="0"/>
        <v>2001</v>
      </c>
      <c r="E21" s="111">
        <f t="shared" si="1"/>
        <v>5</v>
      </c>
      <c r="F21" s="174">
        <v>7.1250000000000004E-6</v>
      </c>
      <c r="G21" s="106" t="s">
        <v>1225</v>
      </c>
      <c r="J21" s="109">
        <v>42398</v>
      </c>
      <c r="K21" s="110">
        <v>199.5095</v>
      </c>
      <c r="R21">
        <f t="shared" si="7"/>
        <v>2002</v>
      </c>
      <c r="S21">
        <f t="shared" si="8"/>
        <v>6</v>
      </c>
      <c r="T21" s="46">
        <f t="shared" si="2"/>
        <v>37408</v>
      </c>
      <c r="U21">
        <f t="shared" si="3"/>
        <v>1.205625E-5</v>
      </c>
      <c r="V21" s="454">
        <f t="shared" si="4"/>
        <v>1.3167500000000001E-5</v>
      </c>
      <c r="AA21" s="171">
        <v>43176</v>
      </c>
      <c r="AB21">
        <v>8166.35</v>
      </c>
      <c r="AC21">
        <v>6641.33</v>
      </c>
      <c r="AD21">
        <v>1785110130.5699999</v>
      </c>
      <c r="AE21">
        <v>170595.05</v>
      </c>
      <c r="AF21">
        <f t="shared" si="6"/>
        <v>218593.39001757209</v>
      </c>
    </row>
    <row r="22" spans="3:32" ht="12" thickBot="1" x14ac:dyDescent="0.2">
      <c r="C22" s="107">
        <v>37022</v>
      </c>
      <c r="D22" s="111">
        <f t="shared" si="0"/>
        <v>2001</v>
      </c>
      <c r="E22" s="111">
        <f t="shared" si="1"/>
        <v>5</v>
      </c>
      <c r="F22" s="174">
        <v>7.1350000000000003E-6</v>
      </c>
      <c r="G22" s="106" t="s">
        <v>1225</v>
      </c>
      <c r="J22" s="109">
        <v>42401</v>
      </c>
      <c r="K22" s="110">
        <v>199.5146</v>
      </c>
      <c r="R22">
        <f t="shared" si="7"/>
        <v>2002</v>
      </c>
      <c r="S22">
        <f t="shared" si="8"/>
        <v>7</v>
      </c>
      <c r="T22" s="46">
        <f t="shared" si="2"/>
        <v>37438</v>
      </c>
      <c r="U22">
        <f t="shared" si="3"/>
        <v>1.335125E-5</v>
      </c>
      <c r="V22" s="454">
        <f t="shared" si="4"/>
        <v>1.39275E-5</v>
      </c>
      <c r="AA22" s="171">
        <v>43175</v>
      </c>
      <c r="AB22">
        <v>8057.52</v>
      </c>
      <c r="AC22">
        <v>6550.3</v>
      </c>
      <c r="AD22">
        <v>1905204679.8599999</v>
      </c>
      <c r="AE22">
        <v>167757.54</v>
      </c>
      <c r="AF22">
        <f t="shared" si="6"/>
        <v>236450.50584547102</v>
      </c>
    </row>
    <row r="23" spans="3:32" ht="12" thickBot="1" x14ac:dyDescent="0.2">
      <c r="C23" s="107">
        <v>37029</v>
      </c>
      <c r="D23" s="111">
        <f t="shared" si="0"/>
        <v>2001</v>
      </c>
      <c r="E23" s="111">
        <f t="shared" si="1"/>
        <v>5</v>
      </c>
      <c r="F23" s="174">
        <v>7.1499999999999993E-6</v>
      </c>
      <c r="G23" s="106" t="s">
        <v>1225</v>
      </c>
      <c r="J23" s="109">
        <v>42402</v>
      </c>
      <c r="K23" s="110">
        <v>199.85409999999999</v>
      </c>
      <c r="R23">
        <f t="shared" si="7"/>
        <v>2002</v>
      </c>
      <c r="S23">
        <f t="shared" si="8"/>
        <v>8</v>
      </c>
      <c r="T23" s="46">
        <f t="shared" si="2"/>
        <v>37469</v>
      </c>
      <c r="U23">
        <f t="shared" si="3"/>
        <v>1.3771000000000001E-5</v>
      </c>
      <c r="V23" s="454">
        <f t="shared" si="4"/>
        <v>1.4112499999999999E-5</v>
      </c>
      <c r="AA23" s="171">
        <v>43174</v>
      </c>
      <c r="AB23">
        <v>8109.22</v>
      </c>
      <c r="AC23">
        <v>6549.33</v>
      </c>
      <c r="AD23">
        <v>2040430706.8399999</v>
      </c>
      <c r="AE23">
        <v>168266.34</v>
      </c>
      <c r="AF23">
        <f t="shared" si="6"/>
        <v>251618.61521083408</v>
      </c>
    </row>
    <row r="24" spans="3:32" ht="12" thickBot="1" x14ac:dyDescent="0.2">
      <c r="C24" s="107">
        <v>37036</v>
      </c>
      <c r="D24" s="111">
        <f t="shared" si="0"/>
        <v>2001</v>
      </c>
      <c r="E24" s="111">
        <f t="shared" si="1"/>
        <v>5</v>
      </c>
      <c r="F24" s="174">
        <v>7.1600000000000001E-6</v>
      </c>
      <c r="G24" s="106" t="s">
        <v>1225</v>
      </c>
      <c r="J24" s="109">
        <v>42403</v>
      </c>
      <c r="K24" s="110">
        <v>199.73650000000001</v>
      </c>
      <c r="R24">
        <f t="shared" si="7"/>
        <v>2002</v>
      </c>
      <c r="S24">
        <f t="shared" si="8"/>
        <v>9</v>
      </c>
      <c r="T24" s="46">
        <f t="shared" si="2"/>
        <v>37500</v>
      </c>
      <c r="U24">
        <f t="shared" si="3"/>
        <v>1.4653125E-5</v>
      </c>
      <c r="V24" s="454">
        <f t="shared" si="4"/>
        <v>1.4942500000000001E-5</v>
      </c>
      <c r="AA24" s="171">
        <v>43173</v>
      </c>
      <c r="AB24">
        <v>9295.4500000000007</v>
      </c>
      <c r="AC24">
        <v>7499.71</v>
      </c>
      <c r="AD24">
        <v>1886260916.05</v>
      </c>
      <c r="AE24">
        <v>192137.03</v>
      </c>
      <c r="AF24">
        <f t="shared" si="6"/>
        <v>202923.03396285276</v>
      </c>
    </row>
    <row r="25" spans="3:32" ht="12" thickBot="1" x14ac:dyDescent="0.2">
      <c r="C25" s="107">
        <v>37043</v>
      </c>
      <c r="D25" s="111">
        <f t="shared" si="0"/>
        <v>2001</v>
      </c>
      <c r="E25" s="111">
        <f t="shared" si="1"/>
        <v>6</v>
      </c>
      <c r="F25" s="174">
        <v>7.1499999999999993E-6</v>
      </c>
      <c r="G25" s="106" t="s">
        <v>1225</v>
      </c>
      <c r="J25" s="109">
        <v>42404</v>
      </c>
      <c r="K25" s="110">
        <v>199.93430000000001</v>
      </c>
      <c r="R25">
        <f t="shared" si="7"/>
        <v>2002</v>
      </c>
      <c r="S25">
        <f t="shared" si="8"/>
        <v>10</v>
      </c>
      <c r="T25" s="46">
        <f t="shared" si="2"/>
        <v>37530</v>
      </c>
      <c r="U25">
        <f t="shared" si="3"/>
        <v>1.4535000000000001E-5</v>
      </c>
      <c r="V25" s="454">
        <f t="shared" si="4"/>
        <v>1.49525E-5</v>
      </c>
      <c r="AA25" s="171">
        <v>43172</v>
      </c>
      <c r="AB25">
        <v>9211.41</v>
      </c>
      <c r="AC25">
        <v>7465.56</v>
      </c>
      <c r="AD25">
        <v>2006229379.96</v>
      </c>
      <c r="AE25">
        <v>189755.1</v>
      </c>
      <c r="AF25">
        <f t="shared" si="6"/>
        <v>217798.29363365652</v>
      </c>
    </row>
    <row r="26" spans="3:32" ht="12" thickBot="1" x14ac:dyDescent="0.2">
      <c r="C26" s="107">
        <v>37050</v>
      </c>
      <c r="D26" s="111">
        <f t="shared" si="0"/>
        <v>2001</v>
      </c>
      <c r="E26" s="111">
        <f t="shared" si="1"/>
        <v>6</v>
      </c>
      <c r="F26" s="174">
        <v>7.1550000000000001E-6</v>
      </c>
      <c r="G26" s="106" t="s">
        <v>1225</v>
      </c>
      <c r="J26" s="109">
        <v>42405</v>
      </c>
      <c r="K26" s="110">
        <v>199.90010000000001</v>
      </c>
      <c r="R26">
        <f t="shared" si="7"/>
        <v>2002</v>
      </c>
      <c r="S26">
        <f t="shared" si="8"/>
        <v>11</v>
      </c>
      <c r="T26" s="46">
        <f t="shared" si="2"/>
        <v>37561</v>
      </c>
      <c r="U26">
        <f t="shared" si="3"/>
        <v>1.3625000000000001E-5</v>
      </c>
      <c r="V26" s="454">
        <f t="shared" si="4"/>
        <v>1.3994999999999999E-5</v>
      </c>
      <c r="AA26" s="171">
        <v>43171</v>
      </c>
      <c r="AB26">
        <v>9574.41</v>
      </c>
      <c r="AC26">
        <v>7778.66</v>
      </c>
      <c r="AD26">
        <v>1427468821.1700001</v>
      </c>
      <c r="AE26">
        <v>197328.59</v>
      </c>
      <c r="AF26">
        <f t="shared" si="6"/>
        <v>149092.09248089438</v>
      </c>
    </row>
    <row r="27" spans="3:32" ht="12" thickBot="1" x14ac:dyDescent="0.2">
      <c r="C27" s="107">
        <v>37057</v>
      </c>
      <c r="D27" s="111">
        <f t="shared" si="0"/>
        <v>2001</v>
      </c>
      <c r="E27" s="111">
        <f t="shared" si="1"/>
        <v>6</v>
      </c>
      <c r="F27" s="174">
        <v>7.1674999999999996E-6</v>
      </c>
      <c r="G27" s="106" t="s">
        <v>1225</v>
      </c>
      <c r="J27" s="109">
        <v>42410</v>
      </c>
      <c r="K27" s="110">
        <v>199.9538</v>
      </c>
      <c r="R27">
        <f t="shared" si="7"/>
        <v>2002</v>
      </c>
      <c r="S27">
        <f t="shared" si="8"/>
        <v>12</v>
      </c>
      <c r="T27" s="46">
        <f t="shared" si="2"/>
        <v>37591</v>
      </c>
      <c r="U27">
        <f t="shared" si="3"/>
        <v>1.3232499999999999E-5</v>
      </c>
      <c r="V27" s="454">
        <f t="shared" si="4"/>
        <v>1.3902499999999999E-5</v>
      </c>
      <c r="AA27" s="171">
        <v>43170</v>
      </c>
      <c r="AB27">
        <v>8818.39</v>
      </c>
      <c r="AC27">
        <v>7165.05</v>
      </c>
      <c r="AD27">
        <v>1844847301.52</v>
      </c>
      <c r="AF27">
        <f t="shared" si="6"/>
        <v>209204.54884848595</v>
      </c>
    </row>
    <row r="28" spans="3:32" ht="12" thickBot="1" x14ac:dyDescent="0.2">
      <c r="C28" s="107">
        <v>37064</v>
      </c>
      <c r="D28" s="111">
        <f t="shared" si="0"/>
        <v>2001</v>
      </c>
      <c r="E28" s="111">
        <f t="shared" si="1"/>
        <v>6</v>
      </c>
      <c r="F28" s="174">
        <v>7.1825000000000003E-6</v>
      </c>
      <c r="G28" s="106" t="s">
        <v>1225</v>
      </c>
      <c r="J28" s="109">
        <v>42411</v>
      </c>
      <c r="K28" s="110">
        <v>199.88239999999999</v>
      </c>
      <c r="R28">
        <f t="shared" si="7"/>
        <v>2003</v>
      </c>
      <c r="S28">
        <f t="shared" si="8"/>
        <v>1</v>
      </c>
      <c r="T28" s="46">
        <f t="shared" si="2"/>
        <v>37622</v>
      </c>
      <c r="U28">
        <f t="shared" si="3"/>
        <v>1.6674999999999999E-5</v>
      </c>
      <c r="V28" s="454">
        <f t="shared" si="4"/>
        <v>1.853E-5</v>
      </c>
      <c r="AA28" s="171">
        <v>43169</v>
      </c>
      <c r="AB28">
        <v>9287.76</v>
      </c>
      <c r="AC28">
        <v>7546.42</v>
      </c>
      <c r="AD28">
        <v>1306349945</v>
      </c>
      <c r="AE28">
        <v>191420.68</v>
      </c>
      <c r="AF28">
        <f t="shared" si="6"/>
        <v>140652.85332523665</v>
      </c>
    </row>
    <row r="29" spans="3:32" ht="12" thickBot="1" x14ac:dyDescent="0.2">
      <c r="C29" s="107">
        <v>37071</v>
      </c>
      <c r="D29" s="111">
        <f t="shared" si="0"/>
        <v>2001</v>
      </c>
      <c r="E29" s="111">
        <f t="shared" si="1"/>
        <v>6</v>
      </c>
      <c r="F29" s="174">
        <v>7.1875000000000002E-6</v>
      </c>
      <c r="G29" s="106" t="s">
        <v>1225</v>
      </c>
      <c r="J29" s="109">
        <v>42412</v>
      </c>
      <c r="K29" s="110">
        <v>199.93</v>
      </c>
      <c r="R29">
        <f t="shared" si="7"/>
        <v>2003</v>
      </c>
      <c r="S29">
        <f t="shared" si="8"/>
        <v>2</v>
      </c>
      <c r="T29" s="46">
        <f t="shared" si="2"/>
        <v>37653</v>
      </c>
      <c r="U29">
        <f t="shared" si="3"/>
        <v>2.23E-5</v>
      </c>
      <c r="V29" s="454">
        <f t="shared" si="4"/>
        <v>2.23E-5</v>
      </c>
      <c r="AA29" s="171">
        <v>43168</v>
      </c>
      <c r="AB29">
        <v>8982.1299999999992</v>
      </c>
      <c r="AC29">
        <v>7296.23</v>
      </c>
      <c r="AD29">
        <v>1896353315.8099999</v>
      </c>
      <c r="AE29">
        <v>185480.98</v>
      </c>
      <c r="AF29">
        <f t="shared" si="6"/>
        <v>211125.12464304126</v>
      </c>
    </row>
    <row r="30" spans="3:32" ht="12" thickBot="1" x14ac:dyDescent="0.2">
      <c r="C30" s="107">
        <v>37078</v>
      </c>
      <c r="D30" s="111">
        <f t="shared" si="0"/>
        <v>2001</v>
      </c>
      <c r="E30" s="111">
        <f t="shared" si="1"/>
        <v>7</v>
      </c>
      <c r="F30" s="174">
        <v>7.1899999999999998E-6</v>
      </c>
      <c r="G30" s="106" t="s">
        <v>1225</v>
      </c>
      <c r="J30" s="109">
        <v>42415</v>
      </c>
      <c r="K30" s="110">
        <v>199.97290000000001</v>
      </c>
      <c r="R30">
        <f t="shared" si="7"/>
        <v>2003</v>
      </c>
      <c r="S30">
        <f t="shared" si="8"/>
        <v>3</v>
      </c>
      <c r="T30" s="46">
        <f t="shared" si="2"/>
        <v>37681</v>
      </c>
      <c r="U30">
        <f t="shared" si="3"/>
        <v>2.245E-5</v>
      </c>
      <c r="V30" s="454">
        <f t="shared" si="4"/>
        <v>2.245E-5</v>
      </c>
      <c r="AA30" s="171">
        <v>43167</v>
      </c>
      <c r="AB30">
        <v>9671.66</v>
      </c>
      <c r="AC30">
        <v>7798.58</v>
      </c>
      <c r="AD30">
        <v>2184294440.1500001</v>
      </c>
      <c r="AE30">
        <v>200009.88</v>
      </c>
      <c r="AF30">
        <f t="shared" si="6"/>
        <v>225844.83327060714</v>
      </c>
    </row>
    <row r="31" spans="3:32" ht="12" thickBot="1" x14ac:dyDescent="0.2">
      <c r="C31" s="107">
        <v>37085</v>
      </c>
      <c r="D31" s="111">
        <f t="shared" si="0"/>
        <v>2001</v>
      </c>
      <c r="E31" s="111">
        <f t="shared" si="1"/>
        <v>7</v>
      </c>
      <c r="F31" s="174">
        <v>7.2099999999999996E-6</v>
      </c>
      <c r="G31" s="106" t="s">
        <v>1225</v>
      </c>
      <c r="J31" s="109">
        <v>42416</v>
      </c>
      <c r="K31" s="110">
        <v>200.07820000000001</v>
      </c>
      <c r="R31">
        <f t="shared" si="7"/>
        <v>2003</v>
      </c>
      <c r="S31">
        <f t="shared" si="8"/>
        <v>4</v>
      </c>
      <c r="T31" s="46">
        <f t="shared" si="2"/>
        <v>37712</v>
      </c>
      <c r="U31">
        <f t="shared" si="3"/>
        <v>2.27E-5</v>
      </c>
      <c r="V31" s="454">
        <f t="shared" si="4"/>
        <v>2.27E-5</v>
      </c>
      <c r="AA31" s="171">
        <v>43166</v>
      </c>
      <c r="AB31">
        <v>10749.72</v>
      </c>
      <c r="AC31">
        <v>8659.23</v>
      </c>
      <c r="AD31">
        <v>2244831232.5999999</v>
      </c>
      <c r="AE31">
        <v>221981.61</v>
      </c>
      <c r="AF31">
        <f t="shared" si="6"/>
        <v>208826.94922286348</v>
      </c>
    </row>
    <row r="32" spans="3:32" ht="12" thickBot="1" x14ac:dyDescent="0.2">
      <c r="C32" s="107">
        <v>37092</v>
      </c>
      <c r="D32" s="111">
        <f t="shared" si="0"/>
        <v>2001</v>
      </c>
      <c r="E32" s="111">
        <f t="shared" si="1"/>
        <v>7</v>
      </c>
      <c r="F32" s="174">
        <v>7.2324999999999998E-6</v>
      </c>
      <c r="G32" s="106" t="s">
        <v>1225</v>
      </c>
      <c r="J32" s="109">
        <v>42417</v>
      </c>
      <c r="K32" s="110">
        <v>202.94069999999999</v>
      </c>
      <c r="R32">
        <f t="shared" si="7"/>
        <v>2003</v>
      </c>
      <c r="S32">
        <f t="shared" si="8"/>
        <v>5</v>
      </c>
      <c r="T32" s="46">
        <f t="shared" si="2"/>
        <v>37742</v>
      </c>
      <c r="U32">
        <f t="shared" si="3"/>
        <v>2.3500000000000002E-5</v>
      </c>
      <c r="V32" s="454">
        <f t="shared" si="4"/>
        <v>2.3500000000000002E-5</v>
      </c>
      <c r="AA32" s="171">
        <v>43165</v>
      </c>
      <c r="AB32">
        <v>11247.75</v>
      </c>
      <c r="AC32">
        <v>9103.0300000000007</v>
      </c>
      <c r="AD32">
        <v>1800805758.1900001</v>
      </c>
      <c r="AE32">
        <v>231141.31</v>
      </c>
      <c r="AF32">
        <f t="shared" si="6"/>
        <v>160103.64367895803</v>
      </c>
    </row>
    <row r="33" spans="3:32" ht="12" thickBot="1" x14ac:dyDescent="0.2">
      <c r="C33" s="107">
        <v>37099</v>
      </c>
      <c r="D33" s="111">
        <f t="shared" si="0"/>
        <v>2001</v>
      </c>
      <c r="E33" s="111">
        <f t="shared" si="1"/>
        <v>7</v>
      </c>
      <c r="F33" s="174">
        <v>7.25E-6</v>
      </c>
      <c r="G33" s="106" t="s">
        <v>1225</v>
      </c>
      <c r="J33" s="109">
        <v>42423</v>
      </c>
      <c r="K33" s="110">
        <v>205.0977</v>
      </c>
      <c r="R33">
        <f t="shared" si="7"/>
        <v>2003</v>
      </c>
      <c r="S33">
        <f t="shared" si="8"/>
        <v>6</v>
      </c>
      <c r="T33" s="46">
        <f t="shared" si="2"/>
        <v>37773</v>
      </c>
      <c r="U33">
        <f t="shared" si="3"/>
        <v>2.5199999999999999E-5</v>
      </c>
      <c r="V33" s="454">
        <f t="shared" si="4"/>
        <v>2.5199999999999999E-5</v>
      </c>
      <c r="AA33" s="171">
        <v>43164</v>
      </c>
      <c r="AB33">
        <v>11455.28</v>
      </c>
      <c r="AC33">
        <v>9288.65</v>
      </c>
      <c r="AD33">
        <v>2595117925.6999998</v>
      </c>
      <c r="AF33">
        <f t="shared" si="6"/>
        <v>226543.38660425582</v>
      </c>
    </row>
    <row r="34" spans="3:32" ht="12" thickBot="1" x14ac:dyDescent="0.2">
      <c r="C34" s="107">
        <v>37106</v>
      </c>
      <c r="D34" s="111">
        <f t="shared" si="0"/>
        <v>2001</v>
      </c>
      <c r="E34" s="111">
        <f t="shared" si="1"/>
        <v>8</v>
      </c>
      <c r="F34" s="174">
        <v>7.2699999999999999E-6</v>
      </c>
      <c r="G34" s="106" t="s">
        <v>1225</v>
      </c>
      <c r="J34" s="109">
        <v>42424</v>
      </c>
      <c r="K34" s="110">
        <v>205.30189999999999</v>
      </c>
      <c r="R34">
        <f t="shared" si="7"/>
        <v>2003</v>
      </c>
      <c r="S34">
        <f t="shared" si="8"/>
        <v>7</v>
      </c>
      <c r="T34" s="46">
        <f t="shared" si="2"/>
        <v>37803</v>
      </c>
      <c r="U34">
        <f t="shared" si="3"/>
        <v>2.7000000000000002E-5</v>
      </c>
      <c r="V34" s="454">
        <f t="shared" si="4"/>
        <v>2.7000000000000002E-5</v>
      </c>
      <c r="AA34" s="171">
        <v>43163</v>
      </c>
      <c r="AB34">
        <v>11377.84</v>
      </c>
      <c r="AC34">
        <v>9236.42</v>
      </c>
      <c r="AD34">
        <v>2558910591.3600001</v>
      </c>
      <c r="AE34">
        <v>233245.7</v>
      </c>
      <c r="AF34">
        <f t="shared" si="6"/>
        <v>224903.02125535251</v>
      </c>
    </row>
    <row r="35" spans="3:32" ht="12" thickBot="1" x14ac:dyDescent="0.2">
      <c r="C35" s="107">
        <v>37113</v>
      </c>
      <c r="D35" s="111">
        <f t="shared" si="0"/>
        <v>2001</v>
      </c>
      <c r="E35" s="111">
        <f t="shared" si="1"/>
        <v>8</v>
      </c>
      <c r="F35" s="174">
        <v>7.3250000000000002E-6</v>
      </c>
      <c r="G35" s="106" t="s">
        <v>1225</v>
      </c>
      <c r="J35" s="109">
        <v>42425</v>
      </c>
      <c r="K35" s="110">
        <v>205.3563</v>
      </c>
      <c r="R35">
        <f t="shared" si="7"/>
        <v>2003</v>
      </c>
      <c r="S35">
        <f t="shared" si="8"/>
        <v>8</v>
      </c>
      <c r="T35" s="46">
        <f t="shared" si="2"/>
        <v>37834</v>
      </c>
      <c r="U35">
        <f t="shared" si="3"/>
        <v>2.6400000000000001E-5</v>
      </c>
      <c r="V35" s="454">
        <f t="shared" si="4"/>
        <v>2.6400000000000001E-5</v>
      </c>
      <c r="AA35" s="171">
        <v>43162</v>
      </c>
      <c r="AB35">
        <v>11077.47</v>
      </c>
      <c r="AC35">
        <v>8992.86</v>
      </c>
      <c r="AD35">
        <v>2474024874.7199998</v>
      </c>
      <c r="AE35">
        <v>227088.19</v>
      </c>
      <c r="AF35">
        <f t="shared" si="6"/>
        <v>223338.44052116593</v>
      </c>
    </row>
    <row r="36" spans="3:32" ht="12" thickBot="1" x14ac:dyDescent="0.2">
      <c r="C36" s="107">
        <v>37120</v>
      </c>
      <c r="D36" s="111">
        <f t="shared" si="0"/>
        <v>2001</v>
      </c>
      <c r="E36" s="111">
        <f t="shared" si="1"/>
        <v>8</v>
      </c>
      <c r="F36" s="174">
        <v>7.2975E-6</v>
      </c>
      <c r="G36" s="106" t="s">
        <v>1225</v>
      </c>
      <c r="J36" s="109">
        <v>42426</v>
      </c>
      <c r="K36" s="110">
        <v>205.28219999999999</v>
      </c>
      <c r="R36">
        <f t="shared" si="7"/>
        <v>2003</v>
      </c>
      <c r="S36">
        <f t="shared" si="8"/>
        <v>9</v>
      </c>
      <c r="T36" s="46">
        <f t="shared" si="2"/>
        <v>37865</v>
      </c>
      <c r="U36">
        <f t="shared" si="3"/>
        <v>2.5849999999999998E-5</v>
      </c>
      <c r="V36" s="454">
        <f t="shared" si="4"/>
        <v>2.5849999999999998E-5</v>
      </c>
      <c r="AA36" s="171">
        <v>43161</v>
      </c>
      <c r="AB36">
        <v>11089.71</v>
      </c>
      <c r="AC36">
        <v>9031.34</v>
      </c>
      <c r="AD36">
        <v>2392716236.7199998</v>
      </c>
      <c r="AE36">
        <v>226230.08</v>
      </c>
      <c r="AF36">
        <f t="shared" si="6"/>
        <v>215760.03671151004</v>
      </c>
    </row>
    <row r="37" spans="3:32" ht="12" thickBot="1" x14ac:dyDescent="0.2">
      <c r="C37" s="107">
        <v>37127</v>
      </c>
      <c r="D37" s="111">
        <f t="shared" si="0"/>
        <v>2001</v>
      </c>
      <c r="E37" s="111">
        <f t="shared" si="1"/>
        <v>8</v>
      </c>
      <c r="F37" s="174">
        <v>7.3300000000000001E-6</v>
      </c>
      <c r="G37" s="106" t="s">
        <v>1225</v>
      </c>
      <c r="J37" s="109">
        <v>42429</v>
      </c>
      <c r="K37" s="110">
        <v>205.38810000000001</v>
      </c>
      <c r="R37">
        <f t="shared" si="7"/>
        <v>2003</v>
      </c>
      <c r="S37">
        <f t="shared" si="8"/>
        <v>10</v>
      </c>
      <c r="T37" s="46">
        <f t="shared" si="2"/>
        <v>37895</v>
      </c>
      <c r="U37">
        <f t="shared" si="3"/>
        <v>2.565E-5</v>
      </c>
      <c r="V37" s="454">
        <f t="shared" si="4"/>
        <v>2.565E-5</v>
      </c>
      <c r="AA37" s="171">
        <v>43160</v>
      </c>
      <c r="AB37">
        <v>10330.36</v>
      </c>
      <c r="AC37">
        <v>8475.0499999999993</v>
      </c>
      <c r="AD37">
        <v>2302684167.9400001</v>
      </c>
      <c r="AE37">
        <v>210222.8</v>
      </c>
      <c r="AF37">
        <f t="shared" si="6"/>
        <v>222904.54233347144</v>
      </c>
    </row>
    <row r="38" spans="3:32" ht="12" thickBot="1" x14ac:dyDescent="0.2">
      <c r="C38" s="107">
        <v>37134</v>
      </c>
      <c r="D38" s="111">
        <f t="shared" si="0"/>
        <v>2001</v>
      </c>
      <c r="E38" s="111">
        <f t="shared" si="1"/>
        <v>8</v>
      </c>
      <c r="F38" s="174">
        <v>7.3699999999999997E-6</v>
      </c>
      <c r="G38" s="106" t="s">
        <v>1225</v>
      </c>
      <c r="J38" s="109">
        <v>42430</v>
      </c>
      <c r="K38" s="110">
        <v>204.9076</v>
      </c>
      <c r="R38">
        <f t="shared" si="7"/>
        <v>2003</v>
      </c>
      <c r="S38">
        <f t="shared" si="8"/>
        <v>11</v>
      </c>
      <c r="T38" s="46">
        <f t="shared" si="2"/>
        <v>37926</v>
      </c>
      <c r="U38">
        <f t="shared" si="3"/>
        <v>2.6779999999999998E-5</v>
      </c>
      <c r="V38" s="454">
        <f t="shared" si="4"/>
        <v>2.6779999999999998E-5</v>
      </c>
      <c r="AA38" s="171">
        <v>43159</v>
      </c>
      <c r="AB38">
        <v>10417.89</v>
      </c>
      <c r="AC38">
        <v>8525.49</v>
      </c>
      <c r="AD38">
        <v>2176966175.1700001</v>
      </c>
      <c r="AE38">
        <v>212525.01</v>
      </c>
      <c r="AF38">
        <f t="shared" si="6"/>
        <v>208964.21205925578</v>
      </c>
    </row>
    <row r="39" spans="3:32" ht="12" thickBot="1" x14ac:dyDescent="0.2">
      <c r="C39" s="107">
        <v>37141</v>
      </c>
      <c r="D39" s="111">
        <f t="shared" si="0"/>
        <v>2001</v>
      </c>
      <c r="E39" s="111">
        <f t="shared" si="1"/>
        <v>9</v>
      </c>
      <c r="F39" s="174">
        <v>7.4175000000000006E-6</v>
      </c>
      <c r="G39" s="106" t="s">
        <v>1225</v>
      </c>
      <c r="J39" s="109">
        <v>42431</v>
      </c>
      <c r="K39" s="110">
        <v>205.28749999999999</v>
      </c>
      <c r="R39">
        <f t="shared" si="7"/>
        <v>2003</v>
      </c>
      <c r="S39">
        <f t="shared" si="8"/>
        <v>12</v>
      </c>
      <c r="T39" s="46">
        <f t="shared" si="2"/>
        <v>37956</v>
      </c>
      <c r="U39">
        <f t="shared" si="3"/>
        <v>2.7080000000000002E-5</v>
      </c>
      <c r="V39" s="454">
        <f t="shared" si="4"/>
        <v>2.7080000000000002E-5</v>
      </c>
      <c r="AA39" s="171">
        <v>43158</v>
      </c>
      <c r="AB39">
        <v>10300.969999999999</v>
      </c>
      <c r="AC39">
        <v>8364.4</v>
      </c>
      <c r="AD39">
        <v>2279118894.5599999</v>
      </c>
      <c r="AE39">
        <v>210139.81</v>
      </c>
      <c r="AF39">
        <f t="shared" si="6"/>
        <v>221252.84265074067</v>
      </c>
    </row>
    <row r="40" spans="3:32" ht="12" thickBot="1" x14ac:dyDescent="0.2">
      <c r="C40" s="107">
        <v>37148</v>
      </c>
      <c r="D40" s="111">
        <f t="shared" si="0"/>
        <v>2001</v>
      </c>
      <c r="E40" s="111">
        <f t="shared" si="1"/>
        <v>9</v>
      </c>
      <c r="F40" s="174">
        <v>7.4599999999999997E-6</v>
      </c>
      <c r="G40" s="106" t="s">
        <v>1225</v>
      </c>
      <c r="J40" s="109">
        <v>42432</v>
      </c>
      <c r="K40" s="110">
        <v>205.95859999999999</v>
      </c>
      <c r="R40">
        <f t="shared" si="7"/>
        <v>2004</v>
      </c>
      <c r="S40">
        <f t="shared" si="8"/>
        <v>1</v>
      </c>
      <c r="T40" s="46">
        <f t="shared" si="2"/>
        <v>37987</v>
      </c>
      <c r="U40">
        <f t="shared" si="3"/>
        <v>2.9500000000000002E-5</v>
      </c>
      <c r="V40" s="454">
        <f t="shared" si="4"/>
        <v>2.9500000000000002E-5</v>
      </c>
      <c r="AA40" s="171">
        <v>43157</v>
      </c>
      <c r="AB40">
        <v>9600.56</v>
      </c>
      <c r="AC40">
        <v>7797.66</v>
      </c>
      <c r="AD40">
        <v>2054721649.9100001</v>
      </c>
      <c r="AE40">
        <v>195371.4</v>
      </c>
      <c r="AF40">
        <f t="shared" si="6"/>
        <v>214021.02063942104</v>
      </c>
    </row>
    <row r="41" spans="3:32" ht="12" thickBot="1" x14ac:dyDescent="0.2">
      <c r="C41" s="107">
        <v>37155</v>
      </c>
      <c r="D41" s="111">
        <f t="shared" si="0"/>
        <v>2001</v>
      </c>
      <c r="E41" s="111">
        <f t="shared" si="1"/>
        <v>9</v>
      </c>
      <c r="F41" s="174">
        <v>7.4375000000000004E-6</v>
      </c>
      <c r="G41" s="106" t="s">
        <v>1225</v>
      </c>
      <c r="J41" s="109">
        <v>42433</v>
      </c>
      <c r="K41" s="110">
        <v>206.23230000000001</v>
      </c>
      <c r="R41">
        <f t="shared" si="7"/>
        <v>2004</v>
      </c>
      <c r="S41">
        <f t="shared" si="8"/>
        <v>2</v>
      </c>
      <c r="T41" s="46">
        <f t="shared" si="2"/>
        <v>38018</v>
      </c>
      <c r="U41">
        <f t="shared" si="3"/>
        <v>3.1400000000000004E-5</v>
      </c>
      <c r="V41" s="454">
        <f t="shared" si="4"/>
        <v>3.1400000000000004E-5</v>
      </c>
      <c r="AA41" s="171">
        <v>43156</v>
      </c>
      <c r="AB41">
        <v>9732.83</v>
      </c>
      <c r="AC41">
        <v>7916.09</v>
      </c>
      <c r="AD41">
        <v>2238520220.5500002</v>
      </c>
      <c r="AE41">
        <v>198063.14</v>
      </c>
      <c r="AF41">
        <f t="shared" si="6"/>
        <v>229996.84783870674</v>
      </c>
    </row>
    <row r="42" spans="3:32" ht="12" thickBot="1" x14ac:dyDescent="0.2">
      <c r="C42" s="107">
        <v>37162</v>
      </c>
      <c r="D42" s="111">
        <f t="shared" si="0"/>
        <v>2001</v>
      </c>
      <c r="E42" s="111">
        <f t="shared" si="1"/>
        <v>9</v>
      </c>
      <c r="F42" s="174">
        <v>7.43E-6</v>
      </c>
      <c r="G42" s="106" t="s">
        <v>1225</v>
      </c>
      <c r="J42" s="109">
        <v>42436</v>
      </c>
      <c r="K42" s="110">
        <v>206.7353</v>
      </c>
      <c r="R42">
        <f t="shared" si="7"/>
        <v>2004</v>
      </c>
      <c r="S42">
        <f t="shared" si="8"/>
        <v>3</v>
      </c>
      <c r="T42" s="46">
        <f t="shared" si="2"/>
        <v>38047</v>
      </c>
      <c r="U42">
        <f t="shared" si="3"/>
        <v>3.4999999999999997E-5</v>
      </c>
      <c r="V42" s="454">
        <f t="shared" si="4"/>
        <v>3.4999999999999997E-5</v>
      </c>
      <c r="AA42" s="171">
        <v>43155</v>
      </c>
      <c r="AB42">
        <v>10448.530000000001</v>
      </c>
      <c r="AC42">
        <v>8498.52</v>
      </c>
      <c r="AD42">
        <v>2230749778.04</v>
      </c>
      <c r="AE42">
        <v>212627.48</v>
      </c>
      <c r="AF42">
        <f t="shared" si="6"/>
        <v>213498.91114252433</v>
      </c>
    </row>
    <row r="43" spans="3:32" ht="12" thickBot="1" x14ac:dyDescent="0.2">
      <c r="C43" s="107">
        <v>37169</v>
      </c>
      <c r="D43" s="111">
        <f t="shared" si="0"/>
        <v>2001</v>
      </c>
      <c r="E43" s="111">
        <f t="shared" si="1"/>
        <v>10</v>
      </c>
      <c r="F43" s="174">
        <v>7.43E-6</v>
      </c>
      <c r="G43" s="106" t="s">
        <v>1225</v>
      </c>
      <c r="J43" s="109">
        <v>42437</v>
      </c>
      <c r="K43" s="110">
        <v>206.92089999999999</v>
      </c>
      <c r="R43">
        <f t="shared" si="7"/>
        <v>2004</v>
      </c>
      <c r="S43">
        <f t="shared" si="8"/>
        <v>4</v>
      </c>
      <c r="T43" s="46">
        <f t="shared" si="2"/>
        <v>38078</v>
      </c>
      <c r="U43">
        <f t="shared" si="3"/>
        <v>3.15E-5</v>
      </c>
      <c r="V43" s="454">
        <f t="shared" si="4"/>
        <v>3.15E-5</v>
      </c>
      <c r="AA43" s="171">
        <v>43154</v>
      </c>
      <c r="AB43">
        <v>9859.83</v>
      </c>
      <c r="AC43">
        <v>8011.54</v>
      </c>
      <c r="AD43">
        <v>2244754956.1300001</v>
      </c>
      <c r="AE43">
        <v>200253.05</v>
      </c>
      <c r="AF43">
        <f t="shared" si="6"/>
        <v>227666.69974330187</v>
      </c>
    </row>
    <row r="44" spans="3:32" ht="12" thickBot="1" x14ac:dyDescent="0.2">
      <c r="C44" s="107">
        <v>37176</v>
      </c>
      <c r="D44" s="111">
        <f t="shared" si="0"/>
        <v>2001</v>
      </c>
      <c r="E44" s="111">
        <f t="shared" si="1"/>
        <v>10</v>
      </c>
      <c r="F44" s="174">
        <v>7.43E-6</v>
      </c>
      <c r="G44" s="106" t="s">
        <v>1225</v>
      </c>
      <c r="J44" s="109">
        <v>42438</v>
      </c>
      <c r="K44" s="110">
        <v>206.78129999999999</v>
      </c>
      <c r="R44">
        <f t="shared" si="7"/>
        <v>2004</v>
      </c>
      <c r="S44">
        <f t="shared" si="8"/>
        <v>5</v>
      </c>
      <c r="T44" s="46">
        <f t="shared" si="2"/>
        <v>38108</v>
      </c>
      <c r="U44">
        <f t="shared" si="3"/>
        <v>2.9799999999999999E-5</v>
      </c>
      <c r="V44" s="454">
        <f t="shared" si="4"/>
        <v>2.9799999999999999E-5</v>
      </c>
      <c r="AA44" s="171">
        <v>43153</v>
      </c>
      <c r="AB44">
        <v>10722.48</v>
      </c>
      <c r="AC44">
        <v>8731.99</v>
      </c>
      <c r="AD44">
        <v>2463064009.9299998</v>
      </c>
      <c r="AE44">
        <v>217666.29</v>
      </c>
      <c r="AF44">
        <f t="shared" si="6"/>
        <v>229710.29182894254</v>
      </c>
    </row>
    <row r="45" spans="3:32" ht="12" thickBot="1" x14ac:dyDescent="0.2">
      <c r="C45" s="107">
        <v>37183</v>
      </c>
      <c r="D45" s="111">
        <f t="shared" si="0"/>
        <v>2001</v>
      </c>
      <c r="E45" s="111">
        <f t="shared" si="1"/>
        <v>10</v>
      </c>
      <c r="F45" s="174">
        <v>7.4275000000000005E-6</v>
      </c>
      <c r="G45" s="106" t="s">
        <v>1225</v>
      </c>
      <c r="J45" s="109">
        <v>42439</v>
      </c>
      <c r="K45" s="110">
        <v>215.3366</v>
      </c>
      <c r="R45">
        <f t="shared" si="7"/>
        <v>2004</v>
      </c>
      <c r="S45">
        <f t="shared" si="8"/>
        <v>6</v>
      </c>
      <c r="T45" s="46">
        <f t="shared" si="2"/>
        <v>38139</v>
      </c>
      <c r="U45">
        <f t="shared" si="3"/>
        <v>2.9E-5</v>
      </c>
      <c r="V45" s="454">
        <f t="shared" si="4"/>
        <v>2.9E-5</v>
      </c>
      <c r="AA45" s="171">
        <v>43152</v>
      </c>
      <c r="AB45">
        <v>11059.14</v>
      </c>
      <c r="AC45">
        <v>8966.15</v>
      </c>
      <c r="AD45">
        <v>2528417151.8800001</v>
      </c>
      <c r="AE45">
        <v>222952.21</v>
      </c>
      <c r="AF45">
        <f t="shared" si="6"/>
        <v>228626.92323996263</v>
      </c>
    </row>
    <row r="46" spans="3:32" ht="12" thickBot="1" x14ac:dyDescent="0.2">
      <c r="C46" s="107">
        <v>37190</v>
      </c>
      <c r="D46" s="111">
        <f t="shared" si="0"/>
        <v>2001</v>
      </c>
      <c r="E46" s="111">
        <f t="shared" si="1"/>
        <v>10</v>
      </c>
      <c r="F46" s="174">
        <v>7.4324999999999996E-6</v>
      </c>
      <c r="G46" s="106" t="s">
        <v>1225</v>
      </c>
      <c r="J46" s="109">
        <v>42440</v>
      </c>
      <c r="K46" s="110">
        <v>221.0924</v>
      </c>
      <c r="R46">
        <f t="shared" si="7"/>
        <v>2004</v>
      </c>
      <c r="S46">
        <f t="shared" si="8"/>
        <v>7</v>
      </c>
      <c r="T46" s="46">
        <f t="shared" si="2"/>
        <v>38169</v>
      </c>
      <c r="U46">
        <f t="shared" si="3"/>
        <v>2.6000000000000002E-5</v>
      </c>
      <c r="V46" s="454">
        <f t="shared" si="4"/>
        <v>2.6000000000000002E-5</v>
      </c>
      <c r="AA46" s="171">
        <v>43151</v>
      </c>
      <c r="AB46">
        <v>11372.33</v>
      </c>
      <c r="AC46">
        <v>9182.0400000000009</v>
      </c>
      <c r="AD46">
        <v>2440257283.75</v>
      </c>
      <c r="AE46">
        <v>230062.26</v>
      </c>
      <c r="AF46">
        <f t="shared" si="6"/>
        <v>214578.47984977573</v>
      </c>
    </row>
    <row r="47" spans="3:32" ht="12" thickBot="1" x14ac:dyDescent="0.2">
      <c r="C47" s="107">
        <v>37197</v>
      </c>
      <c r="D47" s="111">
        <f t="shared" si="0"/>
        <v>2001</v>
      </c>
      <c r="E47" s="111">
        <f t="shared" si="1"/>
        <v>11</v>
      </c>
      <c r="F47" s="174">
        <v>7.4375000000000004E-6</v>
      </c>
      <c r="G47" s="106" t="s">
        <v>1225</v>
      </c>
      <c r="J47" s="109">
        <v>42443</v>
      </c>
      <c r="K47" s="110">
        <v>225.22970000000001</v>
      </c>
      <c r="R47">
        <f t="shared" si="7"/>
        <v>2004</v>
      </c>
      <c r="S47">
        <f t="shared" si="8"/>
        <v>8</v>
      </c>
      <c r="T47" s="46">
        <f t="shared" si="2"/>
        <v>38200</v>
      </c>
      <c r="U47">
        <f t="shared" si="3"/>
        <v>2.8399999999999999E-5</v>
      </c>
      <c r="V47" s="454">
        <f t="shared" si="4"/>
        <v>2.8399999999999999E-5</v>
      </c>
      <c r="AA47" s="171">
        <v>43150</v>
      </c>
      <c r="AB47">
        <v>10574.3</v>
      </c>
      <c r="AC47">
        <v>8504.07</v>
      </c>
      <c r="AD47">
        <v>2362332105.5</v>
      </c>
      <c r="AE47">
        <v>213072.15</v>
      </c>
      <c r="AF47">
        <f t="shared" si="6"/>
        <v>223403.1666871566</v>
      </c>
    </row>
    <row r="48" spans="3:32" ht="12" thickBot="1" x14ac:dyDescent="0.2">
      <c r="C48" s="107">
        <v>37204</v>
      </c>
      <c r="D48" s="111">
        <f t="shared" si="0"/>
        <v>2001</v>
      </c>
      <c r="E48" s="111">
        <f t="shared" si="1"/>
        <v>11</v>
      </c>
      <c r="F48" s="174">
        <v>7.4399999999999999E-6</v>
      </c>
      <c r="G48" s="106" t="s">
        <v>1225</v>
      </c>
      <c r="J48" s="109">
        <v>42444</v>
      </c>
      <c r="K48" s="110">
        <v>225.64490000000001</v>
      </c>
      <c r="R48">
        <f t="shared" si="7"/>
        <v>2004</v>
      </c>
      <c r="S48">
        <f t="shared" si="8"/>
        <v>9</v>
      </c>
      <c r="T48" s="46">
        <f t="shared" si="2"/>
        <v>38231</v>
      </c>
      <c r="U48">
        <f t="shared" si="3"/>
        <v>2.6600000000000003E-5</v>
      </c>
      <c r="V48" s="454">
        <f t="shared" si="4"/>
        <v>2.6600000000000003E-5</v>
      </c>
      <c r="AA48" s="171">
        <v>43149</v>
      </c>
      <c r="AB48">
        <v>11198.98</v>
      </c>
      <c r="AC48">
        <v>9025.99</v>
      </c>
      <c r="AD48">
        <v>2470512831.0300002</v>
      </c>
      <c r="AE48">
        <v>225659.51999999999</v>
      </c>
      <c r="AF48">
        <f t="shared" si="6"/>
        <v>220601.59327278021</v>
      </c>
    </row>
    <row r="49" spans="3:32" ht="12" thickBot="1" x14ac:dyDescent="0.2">
      <c r="C49" s="107">
        <v>37211</v>
      </c>
      <c r="D49" s="111">
        <f t="shared" si="0"/>
        <v>2001</v>
      </c>
      <c r="E49" s="111">
        <f t="shared" si="1"/>
        <v>11</v>
      </c>
      <c r="F49" s="174">
        <v>7.4475000000000003E-6</v>
      </c>
      <c r="G49" s="106" t="s">
        <v>1225</v>
      </c>
      <c r="J49" s="109">
        <v>42445</v>
      </c>
      <c r="K49" s="110">
        <v>230.8381</v>
      </c>
      <c r="R49">
        <f t="shared" si="7"/>
        <v>2004</v>
      </c>
      <c r="S49">
        <f t="shared" si="8"/>
        <v>10</v>
      </c>
      <c r="T49" s="46">
        <f t="shared" si="2"/>
        <v>38261</v>
      </c>
      <c r="U49">
        <f t="shared" si="3"/>
        <v>2.582E-5</v>
      </c>
      <c r="V49" s="454">
        <f t="shared" si="4"/>
        <v>2.6110000000000002E-5</v>
      </c>
      <c r="AA49" s="171">
        <v>43148</v>
      </c>
      <c r="AB49">
        <v>10322.26</v>
      </c>
      <c r="AC49">
        <v>8319.3799999999992</v>
      </c>
      <c r="AD49">
        <v>2209614940.2399998</v>
      </c>
      <c r="AE49">
        <v>207993.44</v>
      </c>
      <c r="AF49">
        <f t="shared" si="6"/>
        <v>214063.09667069031</v>
      </c>
    </row>
    <row r="50" spans="3:32" ht="12" thickBot="1" x14ac:dyDescent="0.2">
      <c r="C50" s="107">
        <v>37218</v>
      </c>
      <c r="D50" s="111">
        <f t="shared" si="0"/>
        <v>2001</v>
      </c>
      <c r="E50" s="111">
        <f t="shared" si="1"/>
        <v>11</v>
      </c>
      <c r="F50" s="174">
        <v>7.4524999999999994E-6</v>
      </c>
      <c r="G50" s="106" t="s">
        <v>1225</v>
      </c>
      <c r="J50" s="109">
        <v>42446</v>
      </c>
      <c r="K50" s="110">
        <v>237.90119999999999</v>
      </c>
      <c r="R50">
        <f t="shared" si="7"/>
        <v>2004</v>
      </c>
      <c r="S50">
        <f t="shared" si="8"/>
        <v>11</v>
      </c>
      <c r="T50" s="46">
        <f t="shared" si="2"/>
        <v>38292</v>
      </c>
      <c r="U50">
        <f t="shared" si="3"/>
        <v>2.499E-5</v>
      </c>
      <c r="V50" s="454">
        <f t="shared" si="4"/>
        <v>2.499E-5</v>
      </c>
      <c r="AA50" s="171">
        <v>43147</v>
      </c>
      <c r="AB50">
        <v>10174.370000000001</v>
      </c>
      <c r="AC50">
        <v>8136.11</v>
      </c>
      <c r="AD50">
        <v>2170247679.3800001</v>
      </c>
      <c r="AE50">
        <v>204708.4</v>
      </c>
      <c r="AF50">
        <f t="shared" si="6"/>
        <v>213305.3623349652</v>
      </c>
    </row>
    <row r="51" spans="3:32" ht="12" thickBot="1" x14ac:dyDescent="0.2">
      <c r="C51" s="107">
        <v>37225</v>
      </c>
      <c r="D51" s="111">
        <f t="shared" si="0"/>
        <v>2001</v>
      </c>
      <c r="E51" s="111">
        <f t="shared" si="1"/>
        <v>11</v>
      </c>
      <c r="F51" s="174">
        <v>7.4650000000000005E-6</v>
      </c>
      <c r="G51" s="106" t="s">
        <v>1225</v>
      </c>
      <c r="J51" s="109">
        <v>42447</v>
      </c>
      <c r="K51" s="110">
        <v>240.57249999999999</v>
      </c>
      <c r="R51">
        <f t="shared" si="7"/>
        <v>2004</v>
      </c>
      <c r="S51">
        <f t="shared" si="8"/>
        <v>12</v>
      </c>
      <c r="T51" s="46">
        <f t="shared" si="2"/>
        <v>38322</v>
      </c>
      <c r="U51">
        <f t="shared" si="3"/>
        <v>2.4709999999999999E-5</v>
      </c>
      <c r="V51" s="454">
        <f t="shared" si="4"/>
        <v>2.62E-5</v>
      </c>
      <c r="AA51" s="171">
        <v>43146</v>
      </c>
      <c r="AB51">
        <v>9429.0300000000007</v>
      </c>
      <c r="AC51">
        <v>7562.47</v>
      </c>
      <c r="AD51">
        <v>1983041703.28</v>
      </c>
      <c r="AF51">
        <f t="shared" si="6"/>
        <v>210312.37606413383</v>
      </c>
    </row>
    <row r="52" spans="3:32" ht="12" thickBot="1" x14ac:dyDescent="0.2">
      <c r="C52" s="107">
        <v>37232</v>
      </c>
      <c r="D52" s="111">
        <f t="shared" si="0"/>
        <v>2001</v>
      </c>
      <c r="E52" s="111">
        <f t="shared" si="1"/>
        <v>12</v>
      </c>
      <c r="F52" s="174">
        <v>7.4850000000000003E-6</v>
      </c>
      <c r="G52" s="106" t="s">
        <v>1225</v>
      </c>
      <c r="J52" s="109">
        <v>42450</v>
      </c>
      <c r="K52" s="110">
        <v>249.0341</v>
      </c>
      <c r="R52">
        <f t="shared" si="7"/>
        <v>2005</v>
      </c>
      <c r="S52">
        <f t="shared" si="8"/>
        <v>1</v>
      </c>
      <c r="T52" s="46">
        <f t="shared" si="2"/>
        <v>38353</v>
      </c>
      <c r="U52">
        <f t="shared" si="3"/>
        <v>2.6699999999999998E-5</v>
      </c>
      <c r="V52" s="454">
        <f t="shared" si="4"/>
        <v>2.6699999999999998E-5</v>
      </c>
      <c r="AA52" s="171">
        <v>43145</v>
      </c>
      <c r="AB52">
        <v>8554.06</v>
      </c>
      <c r="AC52">
        <v>6924.24</v>
      </c>
      <c r="AD52">
        <v>1810644427.3699999</v>
      </c>
      <c r="AE52">
        <v>173048.66</v>
      </c>
      <c r="AF52">
        <f t="shared" si="6"/>
        <v>211670.76538743006</v>
      </c>
    </row>
    <row r="53" spans="3:32" ht="12" thickBot="1" x14ac:dyDescent="0.2">
      <c r="C53" s="107">
        <v>37239</v>
      </c>
      <c r="D53" s="111">
        <f t="shared" si="0"/>
        <v>2001</v>
      </c>
      <c r="E53" s="111">
        <f t="shared" si="1"/>
        <v>12</v>
      </c>
      <c r="F53" s="174">
        <v>7.5049999999999993E-6</v>
      </c>
      <c r="G53" s="106" t="s">
        <v>1225</v>
      </c>
      <c r="J53" s="109">
        <v>42451</v>
      </c>
      <c r="K53" s="110">
        <v>249.56979999999999</v>
      </c>
      <c r="R53">
        <f t="shared" si="7"/>
        <v>2005</v>
      </c>
      <c r="S53">
        <f t="shared" si="8"/>
        <v>2</v>
      </c>
      <c r="T53" s="46">
        <f t="shared" si="2"/>
        <v>38384</v>
      </c>
      <c r="U53">
        <f t="shared" si="3"/>
        <v>2.7900000000000001E-5</v>
      </c>
      <c r="V53" s="454">
        <f t="shared" si="4"/>
        <v>2.7900000000000001E-5</v>
      </c>
      <c r="AA53" s="171">
        <v>43144</v>
      </c>
      <c r="AB53">
        <v>8613.92</v>
      </c>
      <c r="AC53">
        <v>7001.2</v>
      </c>
      <c r="AD53">
        <v>1930882224.8099999</v>
      </c>
      <c r="AE53">
        <v>174259.6</v>
      </c>
      <c r="AF53">
        <f t="shared" si="6"/>
        <v>224158.36515895202</v>
      </c>
    </row>
    <row r="54" spans="3:32" ht="12" thickBot="1" x14ac:dyDescent="0.2">
      <c r="C54" s="107">
        <v>37246</v>
      </c>
      <c r="D54" s="111">
        <f t="shared" si="0"/>
        <v>2001</v>
      </c>
      <c r="E54" s="111">
        <f t="shared" si="1"/>
        <v>12</v>
      </c>
      <c r="F54" s="174">
        <v>7.5475000000000002E-6</v>
      </c>
      <c r="G54" s="106" t="s">
        <v>1225</v>
      </c>
      <c r="J54" s="109">
        <v>42452</v>
      </c>
      <c r="K54" s="110">
        <v>249.43819999999999</v>
      </c>
      <c r="R54">
        <f t="shared" si="7"/>
        <v>2005</v>
      </c>
      <c r="S54">
        <f t="shared" si="8"/>
        <v>3</v>
      </c>
      <c r="T54" s="46">
        <f t="shared" si="2"/>
        <v>38412</v>
      </c>
      <c r="U54">
        <f t="shared" si="3"/>
        <v>2.794E-5</v>
      </c>
      <c r="V54" s="454">
        <f t="shared" si="4"/>
        <v>2.794E-5</v>
      </c>
      <c r="AA54" s="171">
        <v>43143</v>
      </c>
      <c r="AB54">
        <v>8421.59</v>
      </c>
      <c r="AC54">
        <v>6854.22</v>
      </c>
      <c r="AD54">
        <v>1932430059.75</v>
      </c>
      <c r="AE54">
        <v>170368.84</v>
      </c>
      <c r="AF54">
        <f t="shared" si="6"/>
        <v>229461.42708799645</v>
      </c>
    </row>
    <row r="55" spans="3:32" ht="12" thickBot="1" x14ac:dyDescent="0.2">
      <c r="C55" s="107">
        <v>37253</v>
      </c>
      <c r="D55" s="111">
        <f t="shared" si="0"/>
        <v>2001</v>
      </c>
      <c r="E55" s="111">
        <f t="shared" si="1"/>
        <v>12</v>
      </c>
      <c r="F55" s="174">
        <v>7.5724999999999999E-6</v>
      </c>
      <c r="G55" s="106" t="s">
        <v>1225</v>
      </c>
      <c r="J55" s="109">
        <v>42457</v>
      </c>
      <c r="K55" s="110">
        <v>250.81800000000001</v>
      </c>
      <c r="R55">
        <f t="shared" si="7"/>
        <v>2005</v>
      </c>
      <c r="S55">
        <f t="shared" si="8"/>
        <v>4</v>
      </c>
      <c r="T55" s="46">
        <f t="shared" si="2"/>
        <v>38443</v>
      </c>
      <c r="U55">
        <f t="shared" si="3"/>
        <v>2.7250000000000002E-5</v>
      </c>
      <c r="V55" s="454">
        <f t="shared" si="4"/>
        <v>2.7250000000000002E-5</v>
      </c>
      <c r="AA55" s="171">
        <v>43142</v>
      </c>
      <c r="AB55">
        <v>7995.87</v>
      </c>
      <c r="AC55">
        <v>6529.64</v>
      </c>
      <c r="AD55">
        <v>1913497100.3800001</v>
      </c>
      <c r="AE55">
        <v>161756.38</v>
      </c>
      <c r="AF55">
        <f t="shared" si="6"/>
        <v>239310.6816869209</v>
      </c>
    </row>
    <row r="56" spans="3:32" ht="12" thickBot="1" x14ac:dyDescent="0.2">
      <c r="C56" s="107">
        <v>37260</v>
      </c>
      <c r="D56" s="111">
        <f t="shared" si="0"/>
        <v>2002</v>
      </c>
      <c r="E56" s="111">
        <f t="shared" si="1"/>
        <v>1</v>
      </c>
      <c r="F56" s="174">
        <v>7.5800000000000003E-6</v>
      </c>
      <c r="G56" s="106" t="s">
        <v>1225</v>
      </c>
      <c r="J56" s="109">
        <v>42458</v>
      </c>
      <c r="K56" s="110">
        <v>262.74560000000002</v>
      </c>
      <c r="R56">
        <f t="shared" si="7"/>
        <v>2005</v>
      </c>
      <c r="S56">
        <f t="shared" si="8"/>
        <v>5</v>
      </c>
      <c r="T56" s="46">
        <f t="shared" si="2"/>
        <v>38473</v>
      </c>
      <c r="U56">
        <f t="shared" si="3"/>
        <v>2.5939999999999999E-5</v>
      </c>
      <c r="V56" s="454">
        <f t="shared" si="4"/>
        <v>2.5939999999999999E-5</v>
      </c>
      <c r="AA56" s="171">
        <v>43141</v>
      </c>
      <c r="AB56">
        <v>8855.06</v>
      </c>
      <c r="AC56">
        <v>7231.31</v>
      </c>
      <c r="AD56">
        <v>1973612956.6099999</v>
      </c>
      <c r="AE56">
        <v>179137.94</v>
      </c>
      <c r="AF56">
        <f t="shared" si="6"/>
        <v>222879.68196827578</v>
      </c>
    </row>
    <row r="57" spans="3:32" ht="12" thickBot="1" x14ac:dyDescent="0.2">
      <c r="C57" s="107">
        <v>37267</v>
      </c>
      <c r="D57" s="111">
        <f t="shared" si="0"/>
        <v>2002</v>
      </c>
      <c r="E57" s="111">
        <f t="shared" si="1"/>
        <v>1</v>
      </c>
      <c r="F57" s="174">
        <v>7.5949999999999993E-6</v>
      </c>
      <c r="G57" s="106" t="s">
        <v>1225</v>
      </c>
      <c r="J57" s="109">
        <v>42459</v>
      </c>
      <c r="K57" s="110">
        <v>270.47050000000002</v>
      </c>
      <c r="R57">
        <f t="shared" si="7"/>
        <v>2005</v>
      </c>
      <c r="S57">
        <f t="shared" si="8"/>
        <v>6</v>
      </c>
      <c r="T57" s="46">
        <f t="shared" si="2"/>
        <v>38504</v>
      </c>
      <c r="U57">
        <f t="shared" si="3"/>
        <v>2.55E-5</v>
      </c>
      <c r="V57" s="454">
        <f t="shared" si="4"/>
        <v>2.55E-5</v>
      </c>
      <c r="AA57" s="171">
        <v>43140</v>
      </c>
      <c r="AB57">
        <v>8225.9</v>
      </c>
      <c r="AC57">
        <v>6703.63</v>
      </c>
      <c r="AD57">
        <v>1756333320.0599999</v>
      </c>
      <c r="AE57">
        <v>163942.09</v>
      </c>
      <c r="AF57">
        <f t="shared" si="6"/>
        <v>213512.60288357505</v>
      </c>
    </row>
    <row r="58" spans="3:32" ht="12" thickBot="1" x14ac:dyDescent="0.2">
      <c r="C58" s="107">
        <v>37274</v>
      </c>
      <c r="D58" s="111">
        <f t="shared" si="0"/>
        <v>2002</v>
      </c>
      <c r="E58" s="111">
        <f t="shared" si="1"/>
        <v>1</v>
      </c>
      <c r="F58" s="174">
        <v>7.6199999999999999E-6</v>
      </c>
      <c r="G58" s="106" t="s">
        <v>1225</v>
      </c>
      <c r="J58" s="109">
        <v>42461</v>
      </c>
      <c r="K58" s="110">
        <v>276.0059</v>
      </c>
      <c r="R58">
        <f t="shared" si="7"/>
        <v>2005</v>
      </c>
      <c r="S58">
        <f t="shared" si="8"/>
        <v>7</v>
      </c>
      <c r="T58" s="46">
        <f t="shared" si="2"/>
        <v>38534</v>
      </c>
      <c r="U58">
        <f t="shared" si="3"/>
        <v>2.55E-5</v>
      </c>
      <c r="V58" s="454">
        <f t="shared" si="4"/>
        <v>2.55E-5</v>
      </c>
      <c r="AA58" s="171">
        <v>43139</v>
      </c>
      <c r="AB58">
        <v>8233.7000000000007</v>
      </c>
      <c r="AC58">
        <v>6707.66</v>
      </c>
      <c r="AD58">
        <v>1748344772.79</v>
      </c>
      <c r="AE58">
        <v>163438.99</v>
      </c>
      <c r="AF58">
        <f t="shared" si="6"/>
        <v>212340.11110314922</v>
      </c>
    </row>
    <row r="59" spans="3:32" ht="12" thickBot="1" x14ac:dyDescent="0.2">
      <c r="C59" s="107">
        <v>37281</v>
      </c>
      <c r="D59" s="111">
        <f t="shared" si="0"/>
        <v>2002</v>
      </c>
      <c r="E59" s="111">
        <f t="shared" si="1"/>
        <v>1</v>
      </c>
      <c r="F59" s="174">
        <v>7.6349999999999989E-6</v>
      </c>
      <c r="G59" s="106" t="s">
        <v>1225</v>
      </c>
      <c r="J59" s="109">
        <v>42464</v>
      </c>
      <c r="K59" s="110">
        <v>295.93900000000002</v>
      </c>
      <c r="R59">
        <f t="shared" si="7"/>
        <v>2005</v>
      </c>
      <c r="S59">
        <f t="shared" si="8"/>
        <v>8</v>
      </c>
      <c r="T59" s="46">
        <f t="shared" si="2"/>
        <v>38565</v>
      </c>
      <c r="U59">
        <f t="shared" si="3"/>
        <v>2.5739999999999998E-5</v>
      </c>
      <c r="V59" s="454">
        <f t="shared" si="4"/>
        <v>2.5739999999999998E-5</v>
      </c>
      <c r="AA59" s="171">
        <v>43138</v>
      </c>
      <c r="AB59">
        <v>7258.87</v>
      </c>
      <c r="AC59">
        <v>5861.63</v>
      </c>
      <c r="AD59">
        <v>1648475663.49</v>
      </c>
      <c r="AE59">
        <v>144378.92000000001</v>
      </c>
      <c r="AF59">
        <f t="shared" si="6"/>
        <v>227098.11079272669</v>
      </c>
    </row>
    <row r="60" spans="3:32" ht="12" thickBot="1" x14ac:dyDescent="0.2">
      <c r="C60" s="107">
        <v>37288</v>
      </c>
      <c r="D60" s="111">
        <f t="shared" si="0"/>
        <v>2002</v>
      </c>
      <c r="E60" s="111">
        <f t="shared" si="1"/>
        <v>2</v>
      </c>
      <c r="F60" s="174">
        <v>7.6499999999999996E-6</v>
      </c>
      <c r="G60" s="106" t="s">
        <v>1225</v>
      </c>
      <c r="J60" s="109">
        <v>42465</v>
      </c>
      <c r="K60" s="110">
        <v>299.9898</v>
      </c>
      <c r="R60">
        <f t="shared" si="7"/>
        <v>2005</v>
      </c>
      <c r="S60">
        <f t="shared" si="8"/>
        <v>9</v>
      </c>
      <c r="T60" s="46">
        <f t="shared" si="2"/>
        <v>38596</v>
      </c>
      <c r="U60">
        <f t="shared" si="3"/>
        <v>2.5790000000000002E-5</v>
      </c>
      <c r="V60" s="454">
        <f t="shared" si="4"/>
        <v>2.5790000000000002E-5</v>
      </c>
      <c r="AA60" s="171">
        <v>43137</v>
      </c>
      <c r="AB60">
        <v>6460.93</v>
      </c>
      <c r="AC60">
        <v>5220.6499999999996</v>
      </c>
      <c r="AD60">
        <v>1459776006.77</v>
      </c>
      <c r="AE60">
        <v>128701.73</v>
      </c>
      <c r="AF60">
        <f t="shared" si="6"/>
        <v>225938.9912551289</v>
      </c>
    </row>
    <row r="61" spans="3:32" ht="12" thickBot="1" x14ac:dyDescent="0.2">
      <c r="C61" s="107">
        <v>37295</v>
      </c>
      <c r="D61" s="111">
        <f t="shared" si="0"/>
        <v>2002</v>
      </c>
      <c r="E61" s="111">
        <f t="shared" si="1"/>
        <v>2</v>
      </c>
      <c r="F61" s="174">
        <v>7.7300000000000005E-6</v>
      </c>
      <c r="G61" s="106" t="s">
        <v>1225</v>
      </c>
      <c r="J61" s="109">
        <v>42466</v>
      </c>
      <c r="K61" s="110">
        <v>301.24250000000001</v>
      </c>
      <c r="R61">
        <f t="shared" si="7"/>
        <v>2005</v>
      </c>
      <c r="S61">
        <f t="shared" si="8"/>
        <v>10</v>
      </c>
      <c r="T61" s="46">
        <f t="shared" si="2"/>
        <v>38626</v>
      </c>
      <c r="U61">
        <f t="shared" si="3"/>
        <v>2.7149999999999999E-5</v>
      </c>
      <c r="V61" s="454">
        <f t="shared" si="4"/>
        <v>2.7149999999999999E-5</v>
      </c>
      <c r="AA61" s="171">
        <v>43136</v>
      </c>
      <c r="AB61">
        <v>8081.94</v>
      </c>
      <c r="AC61">
        <v>6487.29</v>
      </c>
      <c r="AD61">
        <v>1930020313.55</v>
      </c>
      <c r="AE61">
        <v>160992.15</v>
      </c>
      <c r="AF61">
        <f t="shared" si="6"/>
        <v>238806.56297250412</v>
      </c>
    </row>
    <row r="62" spans="3:32" ht="12" thickBot="1" x14ac:dyDescent="0.2">
      <c r="C62" s="107">
        <v>37302</v>
      </c>
      <c r="D62" s="111">
        <f t="shared" si="0"/>
        <v>2002</v>
      </c>
      <c r="E62" s="111">
        <f t="shared" si="1"/>
        <v>2</v>
      </c>
      <c r="F62" s="174">
        <v>9.8099999999999992E-6</v>
      </c>
      <c r="G62" s="106" t="s">
        <v>1225</v>
      </c>
      <c r="J62" s="109">
        <v>42467</v>
      </c>
      <c r="K62" s="110">
        <v>304.62630000000001</v>
      </c>
      <c r="R62">
        <f t="shared" si="7"/>
        <v>2005</v>
      </c>
      <c r="S62">
        <f t="shared" si="8"/>
        <v>11</v>
      </c>
      <c r="T62" s="46">
        <f t="shared" si="2"/>
        <v>38657</v>
      </c>
      <c r="U62">
        <f t="shared" si="3"/>
        <v>2.8E-5</v>
      </c>
      <c r="V62" s="454">
        <f t="shared" si="4"/>
        <v>2.8E-5</v>
      </c>
      <c r="AA62" s="171">
        <v>43135</v>
      </c>
      <c r="AB62">
        <v>9119.0400000000009</v>
      </c>
      <c r="AC62">
        <v>7316.16</v>
      </c>
      <c r="AD62">
        <v>1880526851.1300001</v>
      </c>
      <c r="AE62">
        <v>181651.18</v>
      </c>
      <c r="AF62">
        <f t="shared" si="6"/>
        <v>206219.826991657</v>
      </c>
    </row>
    <row r="63" spans="3:32" ht="12" thickBot="1" x14ac:dyDescent="0.2">
      <c r="C63" s="107">
        <v>37309</v>
      </c>
      <c r="D63" s="111">
        <f t="shared" si="0"/>
        <v>2002</v>
      </c>
      <c r="E63" s="111">
        <f t="shared" si="1"/>
        <v>2</v>
      </c>
      <c r="F63" s="174">
        <v>9.5699999999999999E-6</v>
      </c>
      <c r="G63" s="106" t="s">
        <v>1225</v>
      </c>
      <c r="J63" s="109">
        <v>42471</v>
      </c>
      <c r="K63" s="110">
        <v>306.78160000000003</v>
      </c>
      <c r="R63">
        <f t="shared" si="7"/>
        <v>2005</v>
      </c>
      <c r="S63">
        <f t="shared" si="8"/>
        <v>12</v>
      </c>
      <c r="T63" s="46">
        <f t="shared" si="2"/>
        <v>38687</v>
      </c>
      <c r="U63">
        <f t="shared" si="3"/>
        <v>2.6679999999999999E-5</v>
      </c>
      <c r="V63" s="454">
        <f t="shared" si="4"/>
        <v>2.69E-5</v>
      </c>
      <c r="AA63" s="171">
        <v>43134</v>
      </c>
      <c r="AB63">
        <v>8723.9500000000007</v>
      </c>
      <c r="AC63">
        <v>7002.93</v>
      </c>
      <c r="AD63">
        <v>1799724156.4200001</v>
      </c>
      <c r="AF63">
        <f t="shared" si="6"/>
        <v>206296.93618372412</v>
      </c>
    </row>
    <row r="64" spans="3:32" ht="12" thickBot="1" x14ac:dyDescent="0.2">
      <c r="C64" s="107">
        <v>37316</v>
      </c>
      <c r="D64" s="111">
        <f t="shared" si="0"/>
        <v>2002</v>
      </c>
      <c r="E64" s="111">
        <f t="shared" si="1"/>
        <v>3</v>
      </c>
      <c r="F64" s="174">
        <v>1.0465000000000001E-5</v>
      </c>
      <c r="G64" s="106" t="s">
        <v>1225</v>
      </c>
      <c r="J64" s="109">
        <v>42472</v>
      </c>
      <c r="K64" s="110">
        <v>312.11090000000002</v>
      </c>
      <c r="R64">
        <f t="shared" si="7"/>
        <v>2006</v>
      </c>
      <c r="S64">
        <f t="shared" si="8"/>
        <v>1</v>
      </c>
      <c r="T64" s="46">
        <f t="shared" si="2"/>
        <v>38718</v>
      </c>
      <c r="U64">
        <f t="shared" si="3"/>
        <v>2.6709999999999997E-5</v>
      </c>
      <c r="V64" s="454">
        <f t="shared" si="4"/>
        <v>2.6709999999999997E-5</v>
      </c>
      <c r="AA64" s="171">
        <v>43133</v>
      </c>
      <c r="AB64">
        <v>8833.41</v>
      </c>
      <c r="AC64">
        <v>7060.63</v>
      </c>
      <c r="AD64">
        <v>1732422129.0799999</v>
      </c>
      <c r="AE64">
        <v>176049.79</v>
      </c>
      <c r="AF64">
        <f t="shared" si="6"/>
        <v>196121.5577087444</v>
      </c>
    </row>
    <row r="65" spans="3:32" ht="12" thickBot="1" x14ac:dyDescent="0.2">
      <c r="C65" s="107">
        <v>37323</v>
      </c>
      <c r="D65" s="111">
        <f t="shared" si="0"/>
        <v>2002</v>
      </c>
      <c r="E65" s="111">
        <f t="shared" si="1"/>
        <v>3</v>
      </c>
      <c r="F65" s="174">
        <v>9.8700000000000004E-6</v>
      </c>
      <c r="G65" s="106" t="s">
        <v>1225</v>
      </c>
      <c r="J65" s="109">
        <v>42473</v>
      </c>
      <c r="K65" s="110">
        <v>319.28769999999997</v>
      </c>
      <c r="R65">
        <f t="shared" si="7"/>
        <v>2006</v>
      </c>
      <c r="S65">
        <f t="shared" si="8"/>
        <v>2</v>
      </c>
      <c r="T65" s="46">
        <f t="shared" si="2"/>
        <v>38749</v>
      </c>
      <c r="U65">
        <f t="shared" si="3"/>
        <v>2.6030000000000003E-5</v>
      </c>
      <c r="V65" s="454">
        <f t="shared" si="4"/>
        <v>2.6030000000000003E-5</v>
      </c>
      <c r="AA65" s="171">
        <v>43132</v>
      </c>
      <c r="AB65">
        <v>10152.69</v>
      </c>
      <c r="AC65">
        <v>8174.99</v>
      </c>
      <c r="AD65">
        <v>2167972682.3800001</v>
      </c>
      <c r="AE65">
        <v>202546.12</v>
      </c>
      <c r="AF65">
        <f t="shared" si="6"/>
        <v>213536.77521720846</v>
      </c>
    </row>
    <row r="66" spans="3:32" ht="12" thickBot="1" x14ac:dyDescent="0.2">
      <c r="C66" s="107">
        <v>37330</v>
      </c>
      <c r="D66" s="111">
        <f t="shared" si="0"/>
        <v>2002</v>
      </c>
      <c r="E66" s="111">
        <f t="shared" si="1"/>
        <v>3</v>
      </c>
      <c r="F66" s="174">
        <v>9.0650000000000005E-6</v>
      </c>
      <c r="G66" s="106" t="s">
        <v>1225</v>
      </c>
      <c r="J66" s="109">
        <v>42474</v>
      </c>
      <c r="K66" s="110">
        <v>328.03280000000001</v>
      </c>
      <c r="R66">
        <f t="shared" si="7"/>
        <v>2006</v>
      </c>
      <c r="S66">
        <f t="shared" si="8"/>
        <v>3</v>
      </c>
      <c r="T66" s="46">
        <f t="shared" si="2"/>
        <v>38777</v>
      </c>
      <c r="U66">
        <f t="shared" si="3"/>
        <v>2.5590000000000001E-5</v>
      </c>
      <c r="V66" s="454">
        <f t="shared" si="4"/>
        <v>2.5590000000000001E-5</v>
      </c>
      <c r="AA66" s="171">
        <v>43131</v>
      </c>
      <c r="AB66">
        <v>9893.43</v>
      </c>
      <c r="AC66">
        <v>7969.16</v>
      </c>
      <c r="AD66">
        <v>2000992118.8499999</v>
      </c>
      <c r="AE66">
        <v>198264.41</v>
      </c>
      <c r="AF66">
        <f t="shared" si="6"/>
        <v>202254.63957899332</v>
      </c>
    </row>
    <row r="67" spans="3:32" ht="12" thickBot="1" x14ac:dyDescent="0.2">
      <c r="C67" s="107">
        <v>37337</v>
      </c>
      <c r="D67" s="111">
        <f t="shared" si="0"/>
        <v>2002</v>
      </c>
      <c r="E67" s="111">
        <f t="shared" si="1"/>
        <v>3</v>
      </c>
      <c r="F67" s="174">
        <v>8.8950000000000004E-6</v>
      </c>
      <c r="G67" s="106" t="s">
        <v>1225</v>
      </c>
      <c r="J67" s="109">
        <v>42475</v>
      </c>
      <c r="K67" s="110">
        <v>339.44709999999998</v>
      </c>
      <c r="R67">
        <f t="shared" si="7"/>
        <v>2006</v>
      </c>
      <c r="S67">
        <f t="shared" si="8"/>
        <v>4</v>
      </c>
      <c r="T67" s="46">
        <f t="shared" si="2"/>
        <v>38808</v>
      </c>
      <c r="U67">
        <f t="shared" si="3"/>
        <v>2.5720000000000001E-5</v>
      </c>
      <c r="V67" s="454">
        <f t="shared" si="4"/>
        <v>2.5720000000000001E-5</v>
      </c>
      <c r="AA67" s="171">
        <v>43130</v>
      </c>
      <c r="AB67">
        <v>10957.37</v>
      </c>
      <c r="AC67">
        <v>8853.4500000000007</v>
      </c>
      <c r="AD67">
        <v>2360475990.3499999</v>
      </c>
      <c r="AE67">
        <v>219476.2</v>
      </c>
      <c r="AF67">
        <f t="shared" si="6"/>
        <v>215423.59072934469</v>
      </c>
    </row>
    <row r="68" spans="3:32" ht="12" thickBot="1" x14ac:dyDescent="0.2">
      <c r="C68" s="107">
        <v>37344</v>
      </c>
      <c r="D68" s="111">
        <f t="shared" si="0"/>
        <v>2002</v>
      </c>
      <c r="E68" s="111">
        <f t="shared" si="1"/>
        <v>3</v>
      </c>
      <c r="F68" s="174">
        <v>8.9175000000000006E-6</v>
      </c>
      <c r="G68" s="106" t="s">
        <v>1225</v>
      </c>
      <c r="J68" s="109">
        <v>42478</v>
      </c>
      <c r="K68" s="110">
        <v>341.04730000000001</v>
      </c>
      <c r="R68">
        <f t="shared" si="7"/>
        <v>2006</v>
      </c>
      <c r="S68">
        <f t="shared" si="8"/>
        <v>5</v>
      </c>
      <c r="T68" s="46">
        <f t="shared" si="2"/>
        <v>38838</v>
      </c>
      <c r="U68">
        <f t="shared" si="3"/>
        <v>2.5910000000000001E-5</v>
      </c>
      <c r="V68" s="454">
        <f t="shared" si="4"/>
        <v>2.5910000000000001E-5</v>
      </c>
      <c r="AA68" s="171">
        <v>43129</v>
      </c>
      <c r="AB68">
        <v>11571.92</v>
      </c>
      <c r="AC68">
        <v>9316.15</v>
      </c>
      <c r="AD68">
        <v>2682336390.8600001</v>
      </c>
      <c r="AE68">
        <v>231206.99</v>
      </c>
      <c r="AF68">
        <f t="shared" si="6"/>
        <v>231797.00437438214</v>
      </c>
    </row>
    <row r="69" spans="3:32" ht="12" thickBot="1" x14ac:dyDescent="0.2">
      <c r="C69" s="107">
        <v>37351</v>
      </c>
      <c r="D69" s="111">
        <f t="shared" ref="D69:D132" si="9">YEAR(C69)</f>
        <v>2002</v>
      </c>
      <c r="E69" s="111">
        <f t="shared" ref="E69:E132" si="10">MONTH(C69)</f>
        <v>4</v>
      </c>
      <c r="F69" s="174">
        <v>9.034999999999999E-6</v>
      </c>
      <c r="G69" s="106" t="s">
        <v>1225</v>
      </c>
      <c r="J69" s="109">
        <v>42481</v>
      </c>
      <c r="K69" s="110">
        <v>354.07569999999998</v>
      </c>
      <c r="R69">
        <f t="shared" si="7"/>
        <v>2006</v>
      </c>
      <c r="S69">
        <f t="shared" si="8"/>
        <v>6</v>
      </c>
      <c r="T69" s="46">
        <f t="shared" ref="T69:T132" si="11">DATE(R69,S69,1)</f>
        <v>38869</v>
      </c>
      <c r="U69">
        <f t="shared" ref="U69:U132" si="12">AVERAGEIFS($F$4:$F$6000,$D$4:$D$6000,"="&amp;R69,$E$4:$E$6000,"="&amp;S69)</f>
        <v>2.6059999999999998E-5</v>
      </c>
      <c r="V69" s="454">
        <f t="shared" ref="V69:V132" si="13">_xlfn.MAXIFS($F$4:$F$6000,$D$4:$D$6000,"="&amp;R69,$E$4:$E$6000,"="&amp;S69)</f>
        <v>2.6059999999999998E-5</v>
      </c>
      <c r="AA69" s="171">
        <v>43128</v>
      </c>
      <c r="AB69">
        <v>11475.47</v>
      </c>
      <c r="AC69">
        <v>9232.2999999999993</v>
      </c>
      <c r="AD69">
        <v>2649247186.1300001</v>
      </c>
      <c r="AE69">
        <v>229279.84</v>
      </c>
      <c r="AF69">
        <f t="shared" si="6"/>
        <v>230861.75870182225</v>
      </c>
    </row>
    <row r="70" spans="3:32" ht="12" thickBot="1" x14ac:dyDescent="0.2">
      <c r="C70" s="107">
        <v>37358</v>
      </c>
      <c r="D70" s="111">
        <f t="shared" si="9"/>
        <v>2002</v>
      </c>
      <c r="E70" s="111">
        <f t="shared" si="10"/>
        <v>4</v>
      </c>
      <c r="F70" s="174">
        <v>8.8349999999999993E-6</v>
      </c>
      <c r="G70" s="106" t="s">
        <v>1225</v>
      </c>
      <c r="J70" s="109">
        <v>42482</v>
      </c>
      <c r="K70" s="110">
        <v>358.45600000000002</v>
      </c>
      <c r="R70">
        <f t="shared" si="7"/>
        <v>2006</v>
      </c>
      <c r="S70">
        <f t="shared" si="8"/>
        <v>7</v>
      </c>
      <c r="T70" s="46">
        <f t="shared" si="11"/>
        <v>38899</v>
      </c>
      <c r="U70">
        <f t="shared" si="12"/>
        <v>2.6429999999999999E-5</v>
      </c>
      <c r="V70" s="454">
        <f t="shared" si="13"/>
        <v>2.6429999999999999E-5</v>
      </c>
      <c r="AA70" s="171">
        <v>43127</v>
      </c>
      <c r="AB70">
        <v>11078.37</v>
      </c>
      <c r="AC70">
        <v>8912.83</v>
      </c>
      <c r="AD70">
        <v>2682792991.5300002</v>
      </c>
      <c r="AE70">
        <v>221345.91</v>
      </c>
      <c r="AF70">
        <f t="shared" ref="AF70:AF133" si="14">AD70/AB70</f>
        <v>242164.95671565403</v>
      </c>
    </row>
    <row r="71" spans="3:32" ht="12" thickBot="1" x14ac:dyDescent="0.2">
      <c r="C71" s="107">
        <v>37365</v>
      </c>
      <c r="D71" s="111">
        <f t="shared" si="9"/>
        <v>2002</v>
      </c>
      <c r="E71" s="111">
        <f t="shared" si="10"/>
        <v>4</v>
      </c>
      <c r="F71" s="174">
        <v>9.0750000000000004E-6</v>
      </c>
      <c r="G71" s="106" t="s">
        <v>1225</v>
      </c>
      <c r="J71" s="109">
        <v>42485</v>
      </c>
      <c r="K71" s="110">
        <v>365.43849999999998</v>
      </c>
      <c r="R71">
        <f t="shared" si="7"/>
        <v>2006</v>
      </c>
      <c r="S71">
        <f t="shared" si="8"/>
        <v>8</v>
      </c>
      <c r="T71" s="46">
        <f t="shared" si="11"/>
        <v>38930</v>
      </c>
      <c r="U71">
        <f t="shared" si="12"/>
        <v>2.6549999999999998E-5</v>
      </c>
      <c r="V71" s="454">
        <f t="shared" si="13"/>
        <v>2.6549999999999998E-5</v>
      </c>
      <c r="AA71" s="171">
        <v>43126</v>
      </c>
      <c r="AB71">
        <v>11142.27</v>
      </c>
      <c r="AC71">
        <v>9005.31</v>
      </c>
      <c r="AD71">
        <v>2700617493.9200001</v>
      </c>
      <c r="AE71">
        <v>222399.74</v>
      </c>
      <c r="AF71">
        <f t="shared" si="14"/>
        <v>242375.87977315215</v>
      </c>
    </row>
    <row r="72" spans="3:32" ht="12" thickBot="1" x14ac:dyDescent="0.2">
      <c r="C72" s="107">
        <v>37372</v>
      </c>
      <c r="D72" s="111">
        <f t="shared" si="9"/>
        <v>2002</v>
      </c>
      <c r="E72" s="111">
        <f t="shared" si="10"/>
        <v>4</v>
      </c>
      <c r="F72" s="174">
        <v>8.4774999999999997E-6</v>
      </c>
      <c r="G72" s="106" t="s">
        <v>1225</v>
      </c>
      <c r="J72" s="109">
        <v>42486</v>
      </c>
      <c r="K72" s="110">
        <v>366.3372</v>
      </c>
      <c r="R72">
        <f t="shared" si="7"/>
        <v>2006</v>
      </c>
      <c r="S72">
        <f t="shared" si="8"/>
        <v>9</v>
      </c>
      <c r="T72" s="46">
        <f t="shared" si="11"/>
        <v>38961</v>
      </c>
      <c r="U72">
        <f t="shared" si="12"/>
        <v>2.6989999999999997E-5</v>
      </c>
      <c r="V72" s="454">
        <f t="shared" si="13"/>
        <v>2.6989999999999997E-5</v>
      </c>
      <c r="AA72" s="171">
        <v>43125</v>
      </c>
      <c r="AB72">
        <v>11556.7</v>
      </c>
      <c r="AC72">
        <v>9292.51</v>
      </c>
      <c r="AD72">
        <v>2772293863.9200001</v>
      </c>
      <c r="AE72">
        <v>231480.68</v>
      </c>
      <c r="AF72">
        <f t="shared" si="14"/>
        <v>239886.28794725137</v>
      </c>
    </row>
    <row r="73" spans="3:32" ht="12" thickBot="1" x14ac:dyDescent="0.2">
      <c r="C73" s="107">
        <v>37379</v>
      </c>
      <c r="D73" s="111">
        <f t="shared" si="9"/>
        <v>2002</v>
      </c>
      <c r="E73" s="111">
        <f t="shared" si="10"/>
        <v>5</v>
      </c>
      <c r="F73" s="174">
        <v>8.5125000000000002E-6</v>
      </c>
      <c r="G73" s="106" t="s">
        <v>1225</v>
      </c>
      <c r="J73" s="109">
        <v>42487</v>
      </c>
      <c r="K73" s="110">
        <v>369.33019999999999</v>
      </c>
      <c r="R73">
        <f t="shared" si="7"/>
        <v>2006</v>
      </c>
      <c r="S73">
        <f t="shared" si="8"/>
        <v>10</v>
      </c>
      <c r="T73" s="46">
        <f t="shared" si="11"/>
        <v>38991</v>
      </c>
      <c r="U73">
        <f t="shared" si="12"/>
        <v>2.9730000000000002E-5</v>
      </c>
      <c r="V73" s="454">
        <f t="shared" si="13"/>
        <v>2.9750000000000001E-5</v>
      </c>
      <c r="AA73" s="171">
        <v>43124</v>
      </c>
      <c r="AB73">
        <v>10591.13</v>
      </c>
      <c r="AC73">
        <v>8595.58</v>
      </c>
      <c r="AD73">
        <v>2464768937.3499999</v>
      </c>
      <c r="AE73">
        <v>210551.59</v>
      </c>
      <c r="AF73">
        <f t="shared" si="14"/>
        <v>232720.10987968234</v>
      </c>
    </row>
    <row r="74" spans="3:32" ht="12" thickBot="1" x14ac:dyDescent="0.2">
      <c r="C74" s="107">
        <v>37386</v>
      </c>
      <c r="D74" s="111">
        <f t="shared" si="9"/>
        <v>2002</v>
      </c>
      <c r="E74" s="111">
        <f t="shared" si="10"/>
        <v>5</v>
      </c>
      <c r="F74" s="174">
        <v>9.3375E-6</v>
      </c>
      <c r="G74" s="106" t="s">
        <v>1225</v>
      </c>
      <c r="J74" s="109">
        <v>42488</v>
      </c>
      <c r="K74" s="110">
        <v>372.16489999999999</v>
      </c>
      <c r="R74">
        <f t="shared" si="7"/>
        <v>2006</v>
      </c>
      <c r="S74">
        <f t="shared" si="8"/>
        <v>11</v>
      </c>
      <c r="T74" s="46">
        <f t="shared" si="11"/>
        <v>39022</v>
      </c>
      <c r="U74">
        <f t="shared" si="12"/>
        <v>3.3749999999999994E-5</v>
      </c>
      <c r="V74" s="454">
        <f t="shared" si="13"/>
        <v>3.4999999999999997E-5</v>
      </c>
      <c r="AA74" s="171">
        <v>43123</v>
      </c>
      <c r="AB74">
        <v>10814.41</v>
      </c>
      <c r="AC74">
        <v>8822.4599999999991</v>
      </c>
      <c r="AD74">
        <v>2296638970.8699999</v>
      </c>
      <c r="AE74">
        <v>214125.24</v>
      </c>
      <c r="AF74">
        <f t="shared" si="14"/>
        <v>212368.40205522077</v>
      </c>
    </row>
    <row r="75" spans="3:32" ht="12" thickBot="1" x14ac:dyDescent="0.2">
      <c r="C75" s="107">
        <v>37393</v>
      </c>
      <c r="D75" s="111">
        <f t="shared" si="9"/>
        <v>2002</v>
      </c>
      <c r="E75" s="111">
        <f t="shared" si="10"/>
        <v>5</v>
      </c>
      <c r="F75" s="174">
        <v>1.0022500000000001E-5</v>
      </c>
      <c r="G75" s="106" t="s">
        <v>1225</v>
      </c>
      <c r="J75" s="109">
        <v>42489</v>
      </c>
      <c r="K75" s="110">
        <v>378.37880000000001</v>
      </c>
      <c r="R75">
        <f t="shared" si="7"/>
        <v>2006</v>
      </c>
      <c r="S75">
        <f t="shared" si="8"/>
        <v>12</v>
      </c>
      <c r="T75" s="46">
        <f t="shared" si="11"/>
        <v>39052</v>
      </c>
      <c r="U75">
        <f t="shared" si="12"/>
        <v>3.2144999999999998E-5</v>
      </c>
      <c r="V75" s="454">
        <f t="shared" si="13"/>
        <v>3.3340000000000003E-5</v>
      </c>
      <c r="AA75" s="171">
        <v>43122</v>
      </c>
      <c r="AB75">
        <v>11381.63</v>
      </c>
      <c r="AC75">
        <v>9307.34</v>
      </c>
      <c r="AD75">
        <v>2349191301.73</v>
      </c>
      <c r="AE75">
        <v>224104.29</v>
      </c>
      <c r="AF75">
        <f t="shared" si="14"/>
        <v>206402.00935454766</v>
      </c>
    </row>
    <row r="76" spans="3:32" ht="12" thickBot="1" x14ac:dyDescent="0.2">
      <c r="C76" s="107">
        <v>37400</v>
      </c>
      <c r="D76" s="111">
        <f t="shared" si="9"/>
        <v>2002</v>
      </c>
      <c r="E76" s="111">
        <f t="shared" si="10"/>
        <v>5</v>
      </c>
      <c r="F76" s="174">
        <v>9.9699999999999994E-6</v>
      </c>
      <c r="G76" s="106" t="s">
        <v>1225</v>
      </c>
      <c r="J76" s="109">
        <v>42492</v>
      </c>
      <c r="K76" s="110">
        <v>378.55669999999998</v>
      </c>
      <c r="R76">
        <f t="shared" si="7"/>
        <v>2007</v>
      </c>
      <c r="S76">
        <f t="shared" si="8"/>
        <v>1</v>
      </c>
      <c r="T76" s="46">
        <f t="shared" si="11"/>
        <v>39083</v>
      </c>
      <c r="U76">
        <f t="shared" si="12"/>
        <v>3.9381748398792342E-5</v>
      </c>
      <c r="V76" s="454">
        <f t="shared" si="13"/>
        <v>4.5500000000000001E-5</v>
      </c>
      <c r="AA76" s="171">
        <v>43121</v>
      </c>
      <c r="AB76">
        <v>12593.57</v>
      </c>
      <c r="AC76">
        <v>10304.870000000001</v>
      </c>
      <c r="AD76">
        <v>2621087993.4400001</v>
      </c>
      <c r="AE76">
        <v>247967.42</v>
      </c>
      <c r="AF76">
        <f t="shared" si="14"/>
        <v>208129.06851988754</v>
      </c>
    </row>
    <row r="77" spans="3:32" ht="12" thickBot="1" x14ac:dyDescent="0.2">
      <c r="C77" s="107">
        <v>37407</v>
      </c>
      <c r="D77" s="111">
        <f t="shared" si="9"/>
        <v>2002</v>
      </c>
      <c r="E77" s="111">
        <f t="shared" si="10"/>
        <v>5</v>
      </c>
      <c r="F77" s="174">
        <v>1.0987499999999999E-5</v>
      </c>
      <c r="G77" s="106" t="s">
        <v>1225</v>
      </c>
      <c r="J77" s="109">
        <v>42493</v>
      </c>
      <c r="K77" s="110">
        <v>390.25869999999998</v>
      </c>
      <c r="R77">
        <f t="shared" si="7"/>
        <v>2007</v>
      </c>
      <c r="S77">
        <f t="shared" si="8"/>
        <v>2</v>
      </c>
      <c r="T77" s="46">
        <f t="shared" si="11"/>
        <v>39114</v>
      </c>
      <c r="U77">
        <f t="shared" si="12"/>
        <v>4.0828016011677345E-5</v>
      </c>
      <c r="V77" s="454">
        <f t="shared" si="13"/>
        <v>4.5000000000000003E-5</v>
      </c>
      <c r="AA77" s="171">
        <v>43120</v>
      </c>
      <c r="AB77">
        <v>11664.26</v>
      </c>
      <c r="AC77">
        <v>9544.44</v>
      </c>
      <c r="AD77">
        <v>2377277950.0500002</v>
      </c>
      <c r="AE77">
        <v>229669.18</v>
      </c>
      <c r="AF77">
        <f t="shared" si="14"/>
        <v>203808.72426111903</v>
      </c>
    </row>
    <row r="78" spans="3:32" ht="12" thickBot="1" x14ac:dyDescent="0.2">
      <c r="C78" s="107">
        <v>37414</v>
      </c>
      <c r="D78" s="111">
        <f t="shared" si="9"/>
        <v>2002</v>
      </c>
      <c r="E78" s="111">
        <f t="shared" si="10"/>
        <v>6</v>
      </c>
      <c r="F78" s="174">
        <v>1.08975E-5</v>
      </c>
      <c r="G78" s="106" t="s">
        <v>1225</v>
      </c>
      <c r="J78" s="109">
        <v>42494</v>
      </c>
      <c r="K78" s="110">
        <v>396.98899999999998</v>
      </c>
      <c r="R78">
        <f t="shared" si="7"/>
        <v>2007</v>
      </c>
      <c r="S78">
        <f t="shared" si="8"/>
        <v>3</v>
      </c>
      <c r="T78" s="46">
        <f t="shared" si="11"/>
        <v>39142</v>
      </c>
      <c r="U78">
        <f t="shared" si="12"/>
        <v>3.910894344759026E-5</v>
      </c>
      <c r="V78" s="454">
        <f t="shared" si="13"/>
        <v>4.4000000000000006E-5</v>
      </c>
      <c r="AA78" s="171">
        <v>43119</v>
      </c>
      <c r="AB78">
        <v>11510.51</v>
      </c>
      <c r="AC78">
        <v>9406.68</v>
      </c>
      <c r="AD78">
        <v>2111506007.0599999</v>
      </c>
      <c r="AE78">
        <v>226066.42</v>
      </c>
      <c r="AF78">
        <f t="shared" si="14"/>
        <v>183441.56836317416</v>
      </c>
    </row>
    <row r="79" spans="3:32" ht="12" thickBot="1" x14ac:dyDescent="0.2">
      <c r="C79" s="107">
        <v>37421</v>
      </c>
      <c r="D79" s="111">
        <f t="shared" si="9"/>
        <v>2002</v>
      </c>
      <c r="E79" s="111">
        <f t="shared" si="10"/>
        <v>6</v>
      </c>
      <c r="F79" s="174">
        <v>1.1642500000000001E-5</v>
      </c>
      <c r="G79" s="106" t="s">
        <v>1225</v>
      </c>
      <c r="J79" s="109">
        <v>42495</v>
      </c>
      <c r="K79" s="110">
        <v>399.86369999999999</v>
      </c>
      <c r="R79">
        <f t="shared" si="7"/>
        <v>2007</v>
      </c>
      <c r="S79">
        <f t="shared" si="8"/>
        <v>4</v>
      </c>
      <c r="T79" s="46">
        <f t="shared" si="11"/>
        <v>39173</v>
      </c>
      <c r="U79">
        <f t="shared" si="12"/>
        <v>3.6311355462256294E-5</v>
      </c>
      <c r="V79" s="454">
        <f t="shared" si="13"/>
        <v>3.8016666666666665E-5</v>
      </c>
      <c r="AA79" s="171">
        <v>43118</v>
      </c>
      <c r="AB79">
        <v>10989.43</v>
      </c>
      <c r="AC79">
        <v>9022.16</v>
      </c>
      <c r="AD79">
        <v>1884501449.45</v>
      </c>
      <c r="AE79">
        <v>215612.62</v>
      </c>
      <c r="AF79">
        <f t="shared" si="14"/>
        <v>171483.0932496044</v>
      </c>
    </row>
    <row r="80" spans="3:32" ht="12" thickBot="1" x14ac:dyDescent="0.2">
      <c r="C80" s="107">
        <v>37428</v>
      </c>
      <c r="D80" s="111">
        <f t="shared" si="9"/>
        <v>2002</v>
      </c>
      <c r="E80" s="111">
        <f t="shared" si="10"/>
        <v>6</v>
      </c>
      <c r="F80" s="174">
        <v>1.25175E-5</v>
      </c>
      <c r="G80" s="106" t="s">
        <v>1225</v>
      </c>
      <c r="J80" s="109">
        <v>42499</v>
      </c>
      <c r="K80" s="110">
        <v>399.15719999999999</v>
      </c>
      <c r="R80">
        <f t="shared" si="7"/>
        <v>2007</v>
      </c>
      <c r="S80">
        <f t="shared" si="8"/>
        <v>5</v>
      </c>
      <c r="T80" s="46">
        <f t="shared" si="11"/>
        <v>39203</v>
      </c>
      <c r="U80">
        <f t="shared" si="12"/>
        <v>4.029225743459438E-5</v>
      </c>
      <c r="V80" s="454">
        <f t="shared" si="13"/>
        <v>4.178571428571429E-5</v>
      </c>
      <c r="AA80" s="171">
        <v>43117</v>
      </c>
      <c r="AB80">
        <v>11525.27</v>
      </c>
      <c r="AC80">
        <v>9392.15</v>
      </c>
      <c r="AD80">
        <v>2041482064.8699999</v>
      </c>
      <c r="AE80">
        <v>225895.19</v>
      </c>
      <c r="AF80">
        <f t="shared" si="14"/>
        <v>177130.95353688026</v>
      </c>
    </row>
    <row r="81" spans="3:32" ht="12" thickBot="1" x14ac:dyDescent="0.2">
      <c r="C81" s="107">
        <v>37435</v>
      </c>
      <c r="D81" s="111">
        <f t="shared" si="9"/>
        <v>2002</v>
      </c>
      <c r="E81" s="111">
        <f t="shared" si="10"/>
        <v>6</v>
      </c>
      <c r="F81" s="174">
        <v>1.3167500000000001E-5</v>
      </c>
      <c r="G81" s="106" t="s">
        <v>1225</v>
      </c>
      <c r="J81" s="109">
        <v>42501</v>
      </c>
      <c r="K81" s="110">
        <v>410.66390000000001</v>
      </c>
      <c r="R81">
        <f t="shared" ref="R81:R144" si="15">R69+1</f>
        <v>2007</v>
      </c>
      <c r="S81">
        <f t="shared" ref="S81:S144" si="16">S69</f>
        <v>6</v>
      </c>
      <c r="T81" s="46">
        <f t="shared" si="11"/>
        <v>39234</v>
      </c>
      <c r="U81">
        <f t="shared" si="12"/>
        <v>4.1928231150072155E-5</v>
      </c>
      <c r="V81" s="454">
        <f t="shared" si="13"/>
        <v>4.3343749999999993E-5</v>
      </c>
      <c r="AA81" s="171">
        <v>43116</v>
      </c>
      <c r="AB81">
        <v>13601.43</v>
      </c>
      <c r="AC81">
        <v>11090.03</v>
      </c>
      <c r="AD81">
        <v>2179211360.8400002</v>
      </c>
      <c r="AE81">
        <v>266723.96999999997</v>
      </c>
      <c r="AF81">
        <f t="shared" si="14"/>
        <v>160219.28288716701</v>
      </c>
    </row>
    <row r="82" spans="3:32" ht="12" thickBot="1" x14ac:dyDescent="0.2">
      <c r="C82" s="107">
        <v>37442</v>
      </c>
      <c r="D82" s="111">
        <f t="shared" si="9"/>
        <v>2002</v>
      </c>
      <c r="E82" s="111">
        <f t="shared" si="10"/>
        <v>7</v>
      </c>
      <c r="F82" s="174">
        <v>1.39275E-5</v>
      </c>
      <c r="G82" s="106" t="s">
        <v>1225</v>
      </c>
      <c r="J82" s="109">
        <v>42502</v>
      </c>
      <c r="K82" s="110">
        <v>410.64620000000002</v>
      </c>
      <c r="R82">
        <f t="shared" si="15"/>
        <v>2007</v>
      </c>
      <c r="S82">
        <f t="shared" si="16"/>
        <v>7</v>
      </c>
      <c r="T82" s="46">
        <f t="shared" si="11"/>
        <v>39264</v>
      </c>
      <c r="U82">
        <f t="shared" si="12"/>
        <v>4.189508870214752E-5</v>
      </c>
      <c r="V82" s="454">
        <f t="shared" si="13"/>
        <v>4.3571875E-5</v>
      </c>
      <c r="AA82" s="171">
        <v>43115</v>
      </c>
      <c r="AB82">
        <v>13566.53</v>
      </c>
      <c r="AC82">
        <v>11110.74</v>
      </c>
      <c r="AD82">
        <v>2359386865.98</v>
      </c>
      <c r="AE82">
        <v>265089.95</v>
      </c>
      <c r="AF82">
        <f t="shared" si="14"/>
        <v>173912.33174437383</v>
      </c>
    </row>
    <row r="83" spans="3:32" ht="12" thickBot="1" x14ac:dyDescent="0.2">
      <c r="C83" s="107">
        <v>37449</v>
      </c>
      <c r="D83" s="111">
        <f t="shared" si="9"/>
        <v>2002</v>
      </c>
      <c r="E83" s="111">
        <f t="shared" si="10"/>
        <v>7</v>
      </c>
      <c r="F83" s="174">
        <v>1.3107500000000001E-5</v>
      </c>
      <c r="G83" s="106" t="s">
        <v>1225</v>
      </c>
      <c r="J83" s="109">
        <v>42503</v>
      </c>
      <c r="K83" s="110">
        <v>416.62950000000001</v>
      </c>
      <c r="R83">
        <f t="shared" si="15"/>
        <v>2007</v>
      </c>
      <c r="S83">
        <f t="shared" si="16"/>
        <v>8</v>
      </c>
      <c r="T83" s="46">
        <f t="shared" si="11"/>
        <v>39295</v>
      </c>
      <c r="U83">
        <f t="shared" si="12"/>
        <v>4.5299507835094209E-5</v>
      </c>
      <c r="V83" s="454">
        <f t="shared" si="13"/>
        <v>4.9249999999999998E-5</v>
      </c>
      <c r="AA83" s="171">
        <v>43114</v>
      </c>
      <c r="AB83">
        <v>13591.66</v>
      </c>
      <c r="AC83">
        <v>11143.93</v>
      </c>
      <c r="AD83">
        <v>2448086576.7800002</v>
      </c>
      <c r="AE83">
        <v>265580.96000000002</v>
      </c>
      <c r="AF83">
        <f t="shared" si="14"/>
        <v>180116.81993075166</v>
      </c>
    </row>
    <row r="84" spans="3:32" ht="12" thickBot="1" x14ac:dyDescent="0.2">
      <c r="C84" s="107">
        <v>37456</v>
      </c>
      <c r="D84" s="111">
        <f t="shared" si="9"/>
        <v>2002</v>
      </c>
      <c r="E84" s="111">
        <f t="shared" si="10"/>
        <v>7</v>
      </c>
      <c r="F84" s="174">
        <v>1.3165E-5</v>
      </c>
      <c r="G84" s="106" t="s">
        <v>1225</v>
      </c>
      <c r="J84" s="109">
        <v>42506</v>
      </c>
      <c r="K84" s="110">
        <v>420.72</v>
      </c>
      <c r="R84">
        <f t="shared" si="15"/>
        <v>2007</v>
      </c>
      <c r="S84">
        <f t="shared" si="16"/>
        <v>9</v>
      </c>
      <c r="T84" s="46">
        <f t="shared" si="11"/>
        <v>39326</v>
      </c>
      <c r="U84">
        <f t="shared" si="12"/>
        <v>4.8987747420634922E-5</v>
      </c>
      <c r="V84" s="454">
        <f t="shared" si="13"/>
        <v>4.9790000000000003E-5</v>
      </c>
      <c r="AA84" s="171">
        <v>43113</v>
      </c>
      <c r="AB84">
        <v>14120.89</v>
      </c>
      <c r="AC84">
        <v>11585.89</v>
      </c>
      <c r="AD84">
        <v>2390038927.1900001</v>
      </c>
      <c r="AE84">
        <v>275922.17</v>
      </c>
      <c r="AF84">
        <f t="shared" si="14"/>
        <v>169255.54460023413</v>
      </c>
    </row>
    <row r="85" spans="3:32" ht="12" thickBot="1" x14ac:dyDescent="0.2">
      <c r="C85" s="107">
        <v>37463</v>
      </c>
      <c r="D85" s="111">
        <f t="shared" si="9"/>
        <v>2002</v>
      </c>
      <c r="E85" s="111">
        <f t="shared" si="10"/>
        <v>7</v>
      </c>
      <c r="F85" s="174">
        <v>1.3205E-5</v>
      </c>
      <c r="G85" s="106" t="s">
        <v>1225</v>
      </c>
      <c r="J85" s="109">
        <v>42507</v>
      </c>
      <c r="K85" s="110">
        <v>426.52440000000001</v>
      </c>
      <c r="R85">
        <f t="shared" si="15"/>
        <v>2007</v>
      </c>
      <c r="S85">
        <f t="shared" si="16"/>
        <v>10</v>
      </c>
      <c r="T85" s="46">
        <f t="shared" si="11"/>
        <v>39356</v>
      </c>
      <c r="U85">
        <f t="shared" si="12"/>
        <v>5.8465446863742316E-5</v>
      </c>
      <c r="V85" s="454">
        <f t="shared" si="13"/>
        <v>6.9455555555555557E-5</v>
      </c>
      <c r="AA85" s="171">
        <v>43112</v>
      </c>
      <c r="AB85">
        <v>13611.66</v>
      </c>
      <c r="AC85">
        <v>11294.44</v>
      </c>
      <c r="AD85">
        <v>2235916414.27</v>
      </c>
      <c r="AE85">
        <v>264202.34999999998</v>
      </c>
      <c r="AF85">
        <f t="shared" si="14"/>
        <v>164264.78579908697</v>
      </c>
    </row>
    <row r="86" spans="3:32" ht="12" thickBot="1" x14ac:dyDescent="0.2">
      <c r="C86" s="107">
        <v>37470</v>
      </c>
      <c r="D86" s="111">
        <f t="shared" si="9"/>
        <v>2002</v>
      </c>
      <c r="E86" s="111">
        <f t="shared" si="10"/>
        <v>8</v>
      </c>
      <c r="F86" s="174">
        <v>1.3467499999999999E-5</v>
      </c>
      <c r="G86" s="106" t="s">
        <v>1225</v>
      </c>
      <c r="J86" s="109">
        <v>42508</v>
      </c>
      <c r="K86" s="110">
        <v>437.51639999999998</v>
      </c>
      <c r="R86">
        <f t="shared" si="15"/>
        <v>2007</v>
      </c>
      <c r="S86">
        <f t="shared" si="16"/>
        <v>11</v>
      </c>
      <c r="T86" s="46">
        <f t="shared" si="11"/>
        <v>39387</v>
      </c>
      <c r="U86">
        <f t="shared" si="12"/>
        <v>6.296396213574785E-5</v>
      </c>
      <c r="V86" s="454">
        <f t="shared" si="13"/>
        <v>6.6500000000000004E-5</v>
      </c>
      <c r="AA86" s="171">
        <v>43111</v>
      </c>
      <c r="AB86">
        <v>13306.61</v>
      </c>
      <c r="AC86">
        <v>11119.76</v>
      </c>
      <c r="AD86">
        <v>2122576815.77</v>
      </c>
      <c r="AE86">
        <v>257083.75</v>
      </c>
      <c r="AF86">
        <f t="shared" si="14"/>
        <v>159512.96504293729</v>
      </c>
    </row>
    <row r="87" spans="3:32" ht="12" thickBot="1" x14ac:dyDescent="0.2">
      <c r="C87" s="107">
        <v>37477</v>
      </c>
      <c r="D87" s="111">
        <f t="shared" si="9"/>
        <v>2002</v>
      </c>
      <c r="E87" s="111">
        <f t="shared" si="10"/>
        <v>8</v>
      </c>
      <c r="F87" s="174">
        <v>1.3525E-5</v>
      </c>
      <c r="G87" s="106" t="s">
        <v>1225</v>
      </c>
      <c r="J87" s="109">
        <v>42509</v>
      </c>
      <c r="K87" s="110">
        <v>445.77420000000001</v>
      </c>
      <c r="R87">
        <f t="shared" si="15"/>
        <v>2007</v>
      </c>
      <c r="S87">
        <f t="shared" si="16"/>
        <v>12</v>
      </c>
      <c r="T87" s="46">
        <f t="shared" si="11"/>
        <v>39417</v>
      </c>
      <c r="U87">
        <f t="shared" si="12"/>
        <v>5.627755253335129E-5</v>
      </c>
      <c r="V87" s="454">
        <f t="shared" si="13"/>
        <v>5.9583333333333329E-5</v>
      </c>
      <c r="AA87" s="171">
        <v>43110</v>
      </c>
      <c r="AB87">
        <v>14245.42</v>
      </c>
      <c r="AC87">
        <v>11922.61</v>
      </c>
      <c r="AD87">
        <v>2055038363.5999999</v>
      </c>
      <c r="AE87">
        <v>278355.40999999997</v>
      </c>
      <c r="AF87">
        <f t="shared" si="14"/>
        <v>144259.58403472835</v>
      </c>
    </row>
    <row r="88" spans="3:32" ht="12" thickBot="1" x14ac:dyDescent="0.2">
      <c r="C88" s="107">
        <v>37484</v>
      </c>
      <c r="D88" s="111">
        <f t="shared" si="9"/>
        <v>2002</v>
      </c>
      <c r="E88" s="111">
        <f t="shared" si="10"/>
        <v>8</v>
      </c>
      <c r="F88" s="174">
        <v>1.3745000000000001E-5</v>
      </c>
      <c r="G88" s="106" t="s">
        <v>1225</v>
      </c>
      <c r="J88" s="109">
        <v>42510</v>
      </c>
      <c r="K88" s="110">
        <v>448.0437</v>
      </c>
      <c r="R88">
        <f t="shared" si="15"/>
        <v>2008</v>
      </c>
      <c r="S88">
        <f t="shared" si="16"/>
        <v>1</v>
      </c>
      <c r="T88" s="46">
        <f t="shared" si="11"/>
        <v>39448</v>
      </c>
      <c r="U88">
        <f t="shared" si="12"/>
        <v>5.4594926303854881E-5</v>
      </c>
      <c r="V88" s="454">
        <f t="shared" si="13"/>
        <v>5.7800000000000002E-5</v>
      </c>
      <c r="AA88" s="171">
        <v>43109</v>
      </c>
      <c r="AB88">
        <v>15282.41</v>
      </c>
      <c r="AC88">
        <v>12764.59</v>
      </c>
      <c r="AD88">
        <v>1904865754.6400001</v>
      </c>
      <c r="AE88">
        <v>299229.59000000003</v>
      </c>
      <c r="AF88">
        <f t="shared" si="14"/>
        <v>124644.32996104672</v>
      </c>
    </row>
    <row r="89" spans="3:32" ht="12" thickBot="1" x14ac:dyDescent="0.2">
      <c r="C89" s="107">
        <v>37491</v>
      </c>
      <c r="D89" s="111">
        <f t="shared" si="9"/>
        <v>2002</v>
      </c>
      <c r="E89" s="111">
        <f t="shared" si="10"/>
        <v>8</v>
      </c>
      <c r="F89" s="174">
        <v>1.4005000000000001E-5</v>
      </c>
      <c r="G89" s="106" t="s">
        <v>1225</v>
      </c>
      <c r="J89" s="109">
        <v>42513</v>
      </c>
      <c r="K89" s="110">
        <v>452.08940000000001</v>
      </c>
      <c r="R89">
        <f t="shared" si="15"/>
        <v>2008</v>
      </c>
      <c r="S89">
        <f t="shared" si="16"/>
        <v>2</v>
      </c>
      <c r="T89" s="46">
        <f t="shared" si="11"/>
        <v>39479</v>
      </c>
      <c r="U89">
        <f t="shared" si="12"/>
        <v>5.0647368421052636E-5</v>
      </c>
      <c r="V89" s="454">
        <f t="shared" si="13"/>
        <v>5.5500000000000001E-5</v>
      </c>
      <c r="AA89" s="171">
        <v>43108</v>
      </c>
      <c r="AB89">
        <v>15833.98</v>
      </c>
      <c r="AC89">
        <v>13146.13</v>
      </c>
      <c r="AD89">
        <v>1918576591.97</v>
      </c>
      <c r="AE89">
        <v>307970.96000000002</v>
      </c>
      <c r="AF89">
        <f t="shared" si="14"/>
        <v>121168.30967135237</v>
      </c>
    </row>
    <row r="90" spans="3:32" ht="12" thickBot="1" x14ac:dyDescent="0.2">
      <c r="C90" s="107">
        <v>37498</v>
      </c>
      <c r="D90" s="111">
        <f t="shared" si="9"/>
        <v>2002</v>
      </c>
      <c r="E90" s="111">
        <f t="shared" si="10"/>
        <v>8</v>
      </c>
      <c r="F90" s="174">
        <v>1.4112499999999999E-5</v>
      </c>
      <c r="G90" s="106" t="s">
        <v>1225</v>
      </c>
      <c r="J90" s="109">
        <v>42514</v>
      </c>
      <c r="K90" s="110">
        <v>471.38279999999997</v>
      </c>
      <c r="R90">
        <f t="shared" si="15"/>
        <v>2008</v>
      </c>
      <c r="S90">
        <f t="shared" si="16"/>
        <v>3</v>
      </c>
      <c r="T90" s="46">
        <f t="shared" si="11"/>
        <v>39508</v>
      </c>
      <c r="U90">
        <f t="shared" si="12"/>
        <v>4.3327777777777771E-5</v>
      </c>
      <c r="V90" s="454">
        <f t="shared" si="13"/>
        <v>4.9299999999999999E-5</v>
      </c>
      <c r="AA90" s="171">
        <v>43107</v>
      </c>
      <c r="AB90">
        <v>16921.580000000002</v>
      </c>
      <c r="AC90">
        <v>14067.32</v>
      </c>
      <c r="AD90">
        <v>2099430404.77</v>
      </c>
      <c r="AE90">
        <v>329124.76</v>
      </c>
      <c r="AF90">
        <f t="shared" si="14"/>
        <v>124068.22558945439</v>
      </c>
    </row>
    <row r="91" spans="3:32" ht="12" thickBot="1" x14ac:dyDescent="0.2">
      <c r="C91" s="107">
        <v>37505</v>
      </c>
      <c r="D91" s="111">
        <f t="shared" si="9"/>
        <v>2002</v>
      </c>
      <c r="E91" s="111">
        <f t="shared" si="10"/>
        <v>9</v>
      </c>
      <c r="F91" s="174">
        <v>1.43825E-5</v>
      </c>
      <c r="G91" s="106" t="s">
        <v>1225</v>
      </c>
      <c r="J91" s="109">
        <v>42515</v>
      </c>
      <c r="K91" s="110">
        <v>487.2002</v>
      </c>
      <c r="R91">
        <f t="shared" si="15"/>
        <v>2008</v>
      </c>
      <c r="S91">
        <f t="shared" si="16"/>
        <v>4</v>
      </c>
      <c r="T91" s="46">
        <f t="shared" si="11"/>
        <v>39539</v>
      </c>
      <c r="U91">
        <f t="shared" si="12"/>
        <v>3.6228571428571425E-5</v>
      </c>
      <c r="V91" s="454">
        <f t="shared" si="13"/>
        <v>3.9199999999999997E-5</v>
      </c>
      <c r="AA91" s="171">
        <v>43106</v>
      </c>
      <c r="AB91">
        <v>16996.2</v>
      </c>
      <c r="AC91">
        <v>14129.35</v>
      </c>
      <c r="AD91">
        <v>2031764603.1199999</v>
      </c>
      <c r="AE91">
        <v>330576.15999999997</v>
      </c>
      <c r="AF91">
        <f t="shared" si="14"/>
        <v>119542.2861063061</v>
      </c>
    </row>
    <row r="92" spans="3:32" ht="12" thickBot="1" x14ac:dyDescent="0.2">
      <c r="C92" s="107">
        <v>37512</v>
      </c>
      <c r="D92" s="111">
        <f t="shared" si="9"/>
        <v>2002</v>
      </c>
      <c r="E92" s="111">
        <f t="shared" si="10"/>
        <v>9</v>
      </c>
      <c r="F92" s="174">
        <v>1.4942500000000001E-5</v>
      </c>
      <c r="G92" s="106" t="s">
        <v>1225</v>
      </c>
      <c r="J92" s="109">
        <v>42516</v>
      </c>
      <c r="K92" s="110">
        <v>512.90629999999999</v>
      </c>
      <c r="R92">
        <f t="shared" si="15"/>
        <v>2008</v>
      </c>
      <c r="S92">
        <f t="shared" si="16"/>
        <v>5</v>
      </c>
      <c r="T92" s="46">
        <f t="shared" si="11"/>
        <v>39569</v>
      </c>
      <c r="U92">
        <f t="shared" si="12"/>
        <v>3.4136842105263152E-5</v>
      </c>
      <c r="V92" s="454">
        <f t="shared" si="13"/>
        <v>3.6300000000000001E-5</v>
      </c>
      <c r="AA92" s="171">
        <v>43105</v>
      </c>
      <c r="AB92">
        <v>15030.96</v>
      </c>
      <c r="AC92">
        <v>12445.47</v>
      </c>
      <c r="AD92">
        <v>1670560945.1800001</v>
      </c>
      <c r="AE92">
        <v>291750.93</v>
      </c>
      <c r="AF92">
        <f t="shared" si="14"/>
        <v>111141.33396536217</v>
      </c>
    </row>
    <row r="93" spans="3:32" ht="12" thickBot="1" x14ac:dyDescent="0.2">
      <c r="C93" s="107">
        <v>37519</v>
      </c>
      <c r="D93" s="111">
        <f t="shared" si="9"/>
        <v>2002</v>
      </c>
      <c r="E93" s="111">
        <f t="shared" si="10"/>
        <v>9</v>
      </c>
      <c r="F93" s="174">
        <v>1.46175E-5</v>
      </c>
      <c r="G93" s="106" t="s">
        <v>1225</v>
      </c>
      <c r="J93" s="109">
        <v>42517</v>
      </c>
      <c r="K93" s="110">
        <v>520.50519999999995</v>
      </c>
      <c r="R93">
        <f t="shared" si="15"/>
        <v>2008</v>
      </c>
      <c r="S93">
        <f t="shared" si="16"/>
        <v>6</v>
      </c>
      <c r="T93" s="46">
        <f t="shared" si="11"/>
        <v>39600</v>
      </c>
      <c r="U93">
        <f t="shared" si="12"/>
        <v>3.4100000000000002E-5</v>
      </c>
      <c r="V93" s="454">
        <f t="shared" si="13"/>
        <v>3.5499999999999996E-5</v>
      </c>
      <c r="AA93" s="171">
        <v>43104</v>
      </c>
      <c r="AB93">
        <v>15072.38</v>
      </c>
      <c r="AC93">
        <v>12549.99</v>
      </c>
      <c r="AD93">
        <v>1603315906.9300001</v>
      </c>
      <c r="AE93">
        <v>290746.19</v>
      </c>
      <c r="AF93">
        <f t="shared" si="14"/>
        <v>106374.43502154273</v>
      </c>
    </row>
    <row r="94" spans="3:32" ht="12" thickBot="1" x14ac:dyDescent="0.2">
      <c r="C94" s="107">
        <v>37526</v>
      </c>
      <c r="D94" s="111">
        <f t="shared" si="9"/>
        <v>2002</v>
      </c>
      <c r="E94" s="111">
        <f t="shared" si="10"/>
        <v>9</v>
      </c>
      <c r="F94" s="174">
        <v>1.467E-5</v>
      </c>
      <c r="G94" s="106" t="s">
        <v>1225</v>
      </c>
      <c r="J94" s="109">
        <v>42521</v>
      </c>
      <c r="K94" s="110">
        <v>531.01559999999995</v>
      </c>
      <c r="R94">
        <f t="shared" si="15"/>
        <v>2008</v>
      </c>
      <c r="S94">
        <f t="shared" si="16"/>
        <v>7</v>
      </c>
      <c r="T94" s="46">
        <f t="shared" si="11"/>
        <v>39630</v>
      </c>
      <c r="U94">
        <f t="shared" si="12"/>
        <v>3.3704545454545458E-5</v>
      </c>
      <c r="V94" s="454">
        <f t="shared" si="13"/>
        <v>3.4700000000000003E-5</v>
      </c>
      <c r="AA94" s="171">
        <v>43103</v>
      </c>
      <c r="AB94">
        <v>14837.68</v>
      </c>
      <c r="AC94">
        <v>12301.36</v>
      </c>
      <c r="AD94">
        <v>1515960669.05</v>
      </c>
      <c r="AE94">
        <v>285625.39</v>
      </c>
      <c r="AF94">
        <f t="shared" si="14"/>
        <v>102169.65651301281</v>
      </c>
    </row>
    <row r="95" spans="3:32" ht="12" thickBot="1" x14ac:dyDescent="0.2">
      <c r="C95" s="107">
        <v>37533</v>
      </c>
      <c r="D95" s="111">
        <f t="shared" si="9"/>
        <v>2002</v>
      </c>
      <c r="E95" s="111">
        <f t="shared" si="10"/>
        <v>10</v>
      </c>
      <c r="F95" s="174">
        <v>1.4790000000000001E-5</v>
      </c>
      <c r="G95" s="106" t="s">
        <v>1225</v>
      </c>
      <c r="J95" s="109">
        <v>42522</v>
      </c>
      <c r="K95" s="110">
        <v>543.30029999999999</v>
      </c>
      <c r="R95">
        <f t="shared" si="15"/>
        <v>2008</v>
      </c>
      <c r="S95">
        <f t="shared" si="16"/>
        <v>8</v>
      </c>
      <c r="T95" s="46">
        <f t="shared" si="11"/>
        <v>39661</v>
      </c>
      <c r="U95">
        <f t="shared" si="12"/>
        <v>3.5123011363636366E-5</v>
      </c>
      <c r="V95" s="454">
        <f t="shared" si="13"/>
        <v>4.1087499999999996E-5</v>
      </c>
      <c r="AA95" s="171">
        <v>43102</v>
      </c>
      <c r="AB95">
        <v>13540.96</v>
      </c>
      <c r="AC95">
        <v>11274.05</v>
      </c>
      <c r="AD95">
        <v>1487143999.6900001</v>
      </c>
      <c r="AE95">
        <v>261069.66</v>
      </c>
      <c r="AF95">
        <f t="shared" si="14"/>
        <v>109825.59579896847</v>
      </c>
    </row>
    <row r="96" spans="3:32" ht="12" thickBot="1" x14ac:dyDescent="0.2">
      <c r="C96" s="107">
        <v>37540</v>
      </c>
      <c r="D96" s="111">
        <f t="shared" si="9"/>
        <v>2002</v>
      </c>
      <c r="E96" s="111">
        <f t="shared" si="10"/>
        <v>10</v>
      </c>
      <c r="F96" s="174">
        <v>1.49525E-5</v>
      </c>
      <c r="G96" s="106" t="s">
        <v>1225</v>
      </c>
      <c r="J96" s="109">
        <v>42523</v>
      </c>
      <c r="K96" s="110">
        <v>549.21040000000005</v>
      </c>
      <c r="R96">
        <f t="shared" si="15"/>
        <v>2008</v>
      </c>
      <c r="S96">
        <f t="shared" si="16"/>
        <v>9</v>
      </c>
      <c r="T96" s="46">
        <f t="shared" si="11"/>
        <v>39692</v>
      </c>
      <c r="U96">
        <f t="shared" si="12"/>
        <v>4.2545962143916683E-5</v>
      </c>
      <c r="V96" s="454">
        <f t="shared" si="13"/>
        <v>4.9199999999999997E-5</v>
      </c>
      <c r="AA96" s="171">
        <v>43101</v>
      </c>
      <c r="AB96">
        <v>13525.01</v>
      </c>
      <c r="AC96">
        <v>11262.89</v>
      </c>
      <c r="AD96">
        <v>1527905916.4300001</v>
      </c>
      <c r="AE96">
        <v>260762.23999999999</v>
      </c>
      <c r="AF96">
        <f t="shared" si="14"/>
        <v>112968.93062777772</v>
      </c>
    </row>
    <row r="97" spans="3:32" ht="12" thickBot="1" x14ac:dyDescent="0.2">
      <c r="C97" s="107">
        <v>37547</v>
      </c>
      <c r="D97" s="111">
        <f t="shared" si="9"/>
        <v>2002</v>
      </c>
      <c r="E97" s="111">
        <f t="shared" si="10"/>
        <v>10</v>
      </c>
      <c r="F97" s="174">
        <v>1.4090000000000001E-5</v>
      </c>
      <c r="G97" s="106" t="s">
        <v>1225</v>
      </c>
      <c r="J97" s="109">
        <v>42524</v>
      </c>
      <c r="K97" s="110">
        <v>549.40319999999997</v>
      </c>
      <c r="R97">
        <f t="shared" si="15"/>
        <v>2008</v>
      </c>
      <c r="S97">
        <f t="shared" si="16"/>
        <v>10</v>
      </c>
      <c r="T97" s="46">
        <f t="shared" si="11"/>
        <v>39722</v>
      </c>
      <c r="U97">
        <f t="shared" si="12"/>
        <v>5.0899999999999984E-5</v>
      </c>
      <c r="V97" s="454">
        <f t="shared" si="13"/>
        <v>5.8300000000000001E-5</v>
      </c>
      <c r="AA97" s="171">
        <v>43100</v>
      </c>
      <c r="AB97">
        <v>13115.13</v>
      </c>
      <c r="AC97">
        <v>10924.91</v>
      </c>
      <c r="AD97">
        <v>1461621516.1300001</v>
      </c>
      <c r="AE97">
        <v>252859.75</v>
      </c>
      <c r="AF97">
        <f t="shared" si="14"/>
        <v>111445.44629980795</v>
      </c>
    </row>
    <row r="98" spans="3:32" ht="12" thickBot="1" x14ac:dyDescent="0.2">
      <c r="C98" s="107">
        <v>37554</v>
      </c>
      <c r="D98" s="111">
        <f t="shared" si="9"/>
        <v>2002</v>
      </c>
      <c r="E98" s="111">
        <f t="shared" si="10"/>
        <v>10</v>
      </c>
      <c r="F98" s="174">
        <v>1.43075E-5</v>
      </c>
      <c r="G98" s="106" t="s">
        <v>1225</v>
      </c>
      <c r="J98" s="109">
        <v>42527</v>
      </c>
      <c r="K98" s="110">
        <v>559.23159999999996</v>
      </c>
      <c r="R98">
        <f t="shared" si="15"/>
        <v>2008</v>
      </c>
      <c r="S98">
        <f t="shared" si="16"/>
        <v>11</v>
      </c>
      <c r="T98" s="46">
        <f t="shared" si="11"/>
        <v>39753</v>
      </c>
      <c r="U98">
        <f t="shared" si="12"/>
        <v>5.1371363636363635E-5</v>
      </c>
      <c r="V98" s="454">
        <f t="shared" si="13"/>
        <v>5.3000000000000001E-5</v>
      </c>
      <c r="AA98" s="171">
        <v>43099</v>
      </c>
      <c r="AB98">
        <v>13275.79</v>
      </c>
      <c r="AC98">
        <v>11064.08</v>
      </c>
      <c r="AD98">
        <v>1463482035.28</v>
      </c>
      <c r="AE98">
        <v>255957.21</v>
      </c>
      <c r="AF98">
        <f t="shared" si="14"/>
        <v>110236.90757988789</v>
      </c>
    </row>
    <row r="99" spans="3:32" ht="12" thickBot="1" x14ac:dyDescent="0.2">
      <c r="C99" s="107">
        <v>37561</v>
      </c>
      <c r="D99" s="111">
        <f t="shared" si="9"/>
        <v>2002</v>
      </c>
      <c r="E99" s="111">
        <f t="shared" si="10"/>
        <v>11</v>
      </c>
      <c r="F99" s="174">
        <v>1.3994999999999999E-5</v>
      </c>
      <c r="G99" s="106" t="s">
        <v>1225</v>
      </c>
      <c r="J99" s="109">
        <v>42528</v>
      </c>
      <c r="K99" s="110">
        <v>569.10249999999996</v>
      </c>
      <c r="R99">
        <f t="shared" si="15"/>
        <v>2008</v>
      </c>
      <c r="S99">
        <f t="shared" si="16"/>
        <v>12</v>
      </c>
      <c r="T99" s="46">
        <f t="shared" si="11"/>
        <v>39783</v>
      </c>
      <c r="U99">
        <f t="shared" si="12"/>
        <v>5.1199999999999998E-5</v>
      </c>
      <c r="V99" s="454">
        <f t="shared" si="13"/>
        <v>5.7000000000000003E-5</v>
      </c>
      <c r="AA99" s="171">
        <v>43098</v>
      </c>
      <c r="AB99">
        <v>14934.97</v>
      </c>
      <c r="AC99">
        <v>12505.47</v>
      </c>
      <c r="AD99">
        <v>1553073905.01</v>
      </c>
      <c r="AE99">
        <v>291978.71000000002</v>
      </c>
      <c r="AF99">
        <f t="shared" si="14"/>
        <v>103989.08769217481</v>
      </c>
    </row>
    <row r="100" spans="3:32" ht="12" thickBot="1" x14ac:dyDescent="0.2">
      <c r="C100" s="107">
        <v>37568</v>
      </c>
      <c r="D100" s="111">
        <f t="shared" si="9"/>
        <v>2002</v>
      </c>
      <c r="E100" s="111">
        <f t="shared" si="10"/>
        <v>11</v>
      </c>
      <c r="F100" s="174">
        <v>1.3817500000000001E-5</v>
      </c>
      <c r="G100" s="106" t="s">
        <v>1225</v>
      </c>
      <c r="J100" s="109">
        <v>42529</v>
      </c>
      <c r="K100" s="110">
        <v>572.31610000000001</v>
      </c>
      <c r="R100">
        <f t="shared" si="15"/>
        <v>2009</v>
      </c>
      <c r="S100">
        <f t="shared" si="16"/>
        <v>1</v>
      </c>
      <c r="T100" s="46">
        <f t="shared" si="11"/>
        <v>39814</v>
      </c>
      <c r="U100">
        <f t="shared" si="12"/>
        <v>5.5799999999999994E-5</v>
      </c>
      <c r="V100" s="454">
        <f t="shared" si="13"/>
        <v>5.8799999999999999E-5</v>
      </c>
      <c r="AA100" s="171">
        <v>43097</v>
      </c>
      <c r="AB100">
        <v>14346.77</v>
      </c>
      <c r="AC100">
        <v>12046.01</v>
      </c>
      <c r="AD100">
        <v>1558937393.49</v>
      </c>
      <c r="AE100">
        <v>273305.92</v>
      </c>
      <c r="AF100">
        <f t="shared" si="14"/>
        <v>108661.21039718347</v>
      </c>
    </row>
    <row r="101" spans="3:32" ht="12" thickBot="1" x14ac:dyDescent="0.2">
      <c r="C101" s="107">
        <v>37575</v>
      </c>
      <c r="D101" s="111">
        <f t="shared" si="9"/>
        <v>2002</v>
      </c>
      <c r="E101" s="111">
        <f t="shared" si="10"/>
        <v>11</v>
      </c>
      <c r="F101" s="174">
        <v>1.3614999999999999E-5</v>
      </c>
      <c r="G101" s="106" t="s">
        <v>1225</v>
      </c>
      <c r="J101" s="109">
        <v>42530</v>
      </c>
      <c r="K101" s="110">
        <v>578.97519999999997</v>
      </c>
      <c r="R101">
        <f t="shared" si="15"/>
        <v>2009</v>
      </c>
      <c r="S101">
        <f t="shared" si="16"/>
        <v>2</v>
      </c>
      <c r="T101" s="46">
        <f t="shared" si="11"/>
        <v>39845</v>
      </c>
      <c r="U101">
        <f t="shared" si="12"/>
        <v>5.6917647058823518E-5</v>
      </c>
      <c r="V101" s="454">
        <f t="shared" si="13"/>
        <v>5.7699999999999993E-5</v>
      </c>
      <c r="AA101" s="171">
        <v>43096</v>
      </c>
      <c r="AB101">
        <v>15770.47</v>
      </c>
      <c r="AC101">
        <v>13292.77</v>
      </c>
      <c r="AD101">
        <v>1492332356.46</v>
      </c>
      <c r="AE101">
        <v>298061.90999999997</v>
      </c>
      <c r="AF101">
        <f t="shared" si="14"/>
        <v>94628.274012125199</v>
      </c>
    </row>
    <row r="102" spans="3:32" ht="12" thickBot="1" x14ac:dyDescent="0.2">
      <c r="C102" s="107">
        <v>37582</v>
      </c>
      <c r="D102" s="111">
        <f t="shared" si="9"/>
        <v>2002</v>
      </c>
      <c r="E102" s="111">
        <f t="shared" si="10"/>
        <v>11</v>
      </c>
      <c r="F102" s="174">
        <v>1.341E-5</v>
      </c>
      <c r="G102" s="106" t="s">
        <v>1225</v>
      </c>
      <c r="J102" s="109">
        <v>42531</v>
      </c>
      <c r="K102" s="110">
        <v>580.05489999999998</v>
      </c>
      <c r="R102">
        <f t="shared" si="15"/>
        <v>2009</v>
      </c>
      <c r="S102">
        <f t="shared" si="16"/>
        <v>3</v>
      </c>
      <c r="T102" s="46">
        <f t="shared" si="11"/>
        <v>39873</v>
      </c>
      <c r="U102">
        <f t="shared" si="12"/>
        <v>5.9847619047619045E-5</v>
      </c>
      <c r="V102" s="454">
        <f t="shared" si="13"/>
        <v>6.9999999999999994E-5</v>
      </c>
      <c r="AA102" s="171">
        <v>43095</v>
      </c>
      <c r="AB102">
        <v>14021.02</v>
      </c>
      <c r="AC102">
        <v>11811.09</v>
      </c>
      <c r="AD102">
        <v>1499048077.0799999</v>
      </c>
      <c r="AE102">
        <v>258968.19</v>
      </c>
      <c r="AF102">
        <f t="shared" si="14"/>
        <v>106914.33840619298</v>
      </c>
    </row>
    <row r="103" spans="3:32" ht="12" thickBot="1" x14ac:dyDescent="0.2">
      <c r="C103" s="107">
        <v>37589</v>
      </c>
      <c r="D103" s="111">
        <f t="shared" si="9"/>
        <v>2002</v>
      </c>
      <c r="E103" s="111">
        <f t="shared" si="10"/>
        <v>11</v>
      </c>
      <c r="F103" s="174">
        <v>1.3287500000000001E-5</v>
      </c>
      <c r="G103" s="106" t="s">
        <v>1225</v>
      </c>
      <c r="J103" s="109">
        <v>42534</v>
      </c>
      <c r="K103" s="110">
        <v>588.69870000000003</v>
      </c>
      <c r="R103">
        <f t="shared" si="15"/>
        <v>2009</v>
      </c>
      <c r="S103">
        <f t="shared" si="16"/>
        <v>4</v>
      </c>
      <c r="T103" s="46">
        <f t="shared" si="11"/>
        <v>39904</v>
      </c>
      <c r="U103">
        <f t="shared" si="12"/>
        <v>6.5199999999999999E-5</v>
      </c>
      <c r="V103" s="454">
        <f t="shared" si="13"/>
        <v>6.9499999999999995E-5</v>
      </c>
      <c r="AA103" s="171">
        <v>43094</v>
      </c>
      <c r="AB103">
        <v>13456.89</v>
      </c>
      <c r="AC103">
        <v>11356.86</v>
      </c>
      <c r="AD103">
        <v>1462461476.9000001</v>
      </c>
      <c r="AE103">
        <v>248548.71</v>
      </c>
      <c r="AF103">
        <f t="shared" si="14"/>
        <v>108677.52332819843</v>
      </c>
    </row>
    <row r="104" spans="3:32" ht="12" thickBot="1" x14ac:dyDescent="0.2">
      <c r="C104" s="107">
        <v>37596</v>
      </c>
      <c r="D104" s="111">
        <f t="shared" si="9"/>
        <v>2002</v>
      </c>
      <c r="E104" s="111">
        <f t="shared" si="10"/>
        <v>12</v>
      </c>
      <c r="F104" s="174">
        <v>1.3227500000000002E-5</v>
      </c>
      <c r="G104" s="106" t="s">
        <v>1225</v>
      </c>
      <c r="J104" s="109">
        <v>42535</v>
      </c>
      <c r="K104" s="110">
        <v>592.40039999999999</v>
      </c>
      <c r="R104">
        <f t="shared" si="15"/>
        <v>2009</v>
      </c>
      <c r="S104">
        <f t="shared" si="16"/>
        <v>5</v>
      </c>
      <c r="T104" s="46">
        <f t="shared" si="11"/>
        <v>39934</v>
      </c>
      <c r="U104">
        <f t="shared" si="12"/>
        <v>6.5463157894736829E-5</v>
      </c>
      <c r="V104" s="454">
        <f t="shared" si="13"/>
        <v>6.7500000000000001E-5</v>
      </c>
      <c r="AA104" s="171">
        <v>43093</v>
      </c>
      <c r="AB104">
        <v>13352.72</v>
      </c>
      <c r="AC104">
        <v>11259.08</v>
      </c>
      <c r="AD104">
        <v>1430507252.03</v>
      </c>
      <c r="AE104">
        <v>246624.81</v>
      </c>
      <c r="AF104">
        <f t="shared" si="14"/>
        <v>107132.27357646982</v>
      </c>
    </row>
    <row r="105" spans="3:32" ht="12" thickBot="1" x14ac:dyDescent="0.2">
      <c r="C105" s="107">
        <v>37603</v>
      </c>
      <c r="D105" s="111">
        <f t="shared" si="9"/>
        <v>2002</v>
      </c>
      <c r="E105" s="111">
        <f t="shared" si="10"/>
        <v>12</v>
      </c>
      <c r="F105" s="174">
        <v>1.3087500000000001E-5</v>
      </c>
      <c r="G105" s="106" t="s">
        <v>1225</v>
      </c>
      <c r="J105" s="109">
        <v>42536</v>
      </c>
      <c r="K105" s="110">
        <v>595.95519999999999</v>
      </c>
      <c r="R105">
        <f t="shared" si="15"/>
        <v>2009</v>
      </c>
      <c r="S105">
        <f t="shared" si="16"/>
        <v>6</v>
      </c>
      <c r="T105" s="46">
        <f t="shared" si="11"/>
        <v>39965</v>
      </c>
      <c r="U105">
        <f t="shared" si="12"/>
        <v>6.5873684210526314E-5</v>
      </c>
      <c r="V105" s="454">
        <f t="shared" si="13"/>
        <v>6.7199999999999994E-5</v>
      </c>
      <c r="AA105" s="171">
        <v>43092</v>
      </c>
      <c r="AB105">
        <v>14133.54</v>
      </c>
      <c r="AC105">
        <v>11918.99</v>
      </c>
      <c r="AD105">
        <v>1577355358.0699999</v>
      </c>
      <c r="AE105">
        <v>261046.39</v>
      </c>
      <c r="AF105">
        <f t="shared" si="14"/>
        <v>111603.69999801888</v>
      </c>
    </row>
    <row r="106" spans="3:32" ht="12" thickBot="1" x14ac:dyDescent="0.2">
      <c r="C106" s="107">
        <v>37610</v>
      </c>
      <c r="D106" s="111">
        <f t="shared" si="9"/>
        <v>2002</v>
      </c>
      <c r="E106" s="111">
        <f t="shared" si="10"/>
        <v>12</v>
      </c>
      <c r="F106" s="174">
        <v>1.2712500000000001E-5</v>
      </c>
      <c r="G106" s="106" t="s">
        <v>1225</v>
      </c>
      <c r="J106" s="109">
        <v>42537</v>
      </c>
      <c r="K106" s="110">
        <v>600.99599999999998</v>
      </c>
      <c r="R106">
        <f t="shared" si="15"/>
        <v>2009</v>
      </c>
      <c r="S106">
        <f t="shared" si="16"/>
        <v>7</v>
      </c>
      <c r="T106" s="46">
        <f t="shared" si="11"/>
        <v>39995</v>
      </c>
      <c r="U106">
        <f t="shared" si="12"/>
        <v>6.6195454545454552E-5</v>
      </c>
      <c r="V106" s="454">
        <f t="shared" si="13"/>
        <v>6.929999999999999E-5</v>
      </c>
      <c r="AA106" s="171">
        <v>43091</v>
      </c>
      <c r="AB106">
        <v>14839.22</v>
      </c>
      <c r="AC106">
        <v>12528.23</v>
      </c>
      <c r="AD106">
        <v>1463180768.1600001</v>
      </c>
      <c r="AE106">
        <v>270518.95</v>
      </c>
      <c r="AF106">
        <f t="shared" si="14"/>
        <v>98602.269402300124</v>
      </c>
    </row>
    <row r="107" spans="3:32" ht="12" thickBot="1" x14ac:dyDescent="0.2">
      <c r="C107" s="107">
        <v>37617</v>
      </c>
      <c r="D107" s="111">
        <f t="shared" si="9"/>
        <v>2002</v>
      </c>
      <c r="E107" s="111">
        <f t="shared" si="10"/>
        <v>12</v>
      </c>
      <c r="F107" s="174">
        <v>1.3902499999999999E-5</v>
      </c>
      <c r="G107" s="106" t="s">
        <v>1225</v>
      </c>
      <c r="J107" s="109">
        <v>42538</v>
      </c>
      <c r="K107" s="110">
        <v>603.22029999999995</v>
      </c>
      <c r="R107">
        <f t="shared" si="15"/>
        <v>2009</v>
      </c>
      <c r="S107">
        <f t="shared" si="16"/>
        <v>8</v>
      </c>
      <c r="T107" s="46">
        <f t="shared" si="11"/>
        <v>40026</v>
      </c>
      <c r="U107">
        <f t="shared" si="12"/>
        <v>6.6500000000000004E-5</v>
      </c>
      <c r="V107" s="454">
        <f t="shared" si="13"/>
        <v>6.9400000000000006E-5</v>
      </c>
      <c r="AA107" s="171">
        <v>43090</v>
      </c>
      <c r="AB107">
        <v>16480.86</v>
      </c>
      <c r="AC107">
        <v>13879.06</v>
      </c>
      <c r="AD107">
        <v>1687361086.51</v>
      </c>
      <c r="AE107">
        <v>297644.36</v>
      </c>
      <c r="AF107">
        <f t="shared" si="14"/>
        <v>102383.07263759294</v>
      </c>
    </row>
    <row r="108" spans="3:32" ht="12" thickBot="1" x14ac:dyDescent="0.2">
      <c r="C108" s="107">
        <v>37624</v>
      </c>
      <c r="D108" s="111">
        <f t="shared" si="9"/>
        <v>2003</v>
      </c>
      <c r="E108" s="111">
        <f t="shared" si="10"/>
        <v>1</v>
      </c>
      <c r="F108" s="174">
        <v>1.403E-5</v>
      </c>
      <c r="G108" s="106" t="s">
        <v>1225</v>
      </c>
      <c r="J108" s="109">
        <v>42541</v>
      </c>
      <c r="K108" s="110">
        <v>604.88030000000003</v>
      </c>
      <c r="R108">
        <f t="shared" si="15"/>
        <v>2009</v>
      </c>
      <c r="S108">
        <f t="shared" si="16"/>
        <v>9</v>
      </c>
      <c r="T108" s="46">
        <f t="shared" si="11"/>
        <v>40057</v>
      </c>
      <c r="U108">
        <f t="shared" si="12"/>
        <v>5.9590476190476188E-5</v>
      </c>
      <c r="V108" s="454">
        <f t="shared" si="13"/>
        <v>6.4599999999999998E-5</v>
      </c>
      <c r="AA108" s="171">
        <v>43089</v>
      </c>
      <c r="AB108">
        <v>16406.09</v>
      </c>
      <c r="AC108">
        <v>13860</v>
      </c>
      <c r="AD108">
        <v>1664115643.9100001</v>
      </c>
      <c r="AE108">
        <v>297606.5</v>
      </c>
      <c r="AF108">
        <f t="shared" si="14"/>
        <v>101432.79988772463</v>
      </c>
    </row>
    <row r="109" spans="3:32" ht="12" thickBot="1" x14ac:dyDescent="0.2">
      <c r="C109" s="107">
        <v>37631</v>
      </c>
      <c r="D109" s="111">
        <f t="shared" si="9"/>
        <v>2003</v>
      </c>
      <c r="E109" s="111">
        <f t="shared" si="10"/>
        <v>1</v>
      </c>
      <c r="F109" s="174">
        <v>1.5105E-5</v>
      </c>
      <c r="G109" s="106" t="s">
        <v>1225</v>
      </c>
      <c r="J109" s="109">
        <v>42542</v>
      </c>
      <c r="K109" s="110">
        <v>607.0018</v>
      </c>
      <c r="R109">
        <f t="shared" si="15"/>
        <v>2009</v>
      </c>
      <c r="S109">
        <f t="shared" si="16"/>
        <v>10</v>
      </c>
      <c r="T109" s="46">
        <f t="shared" si="11"/>
        <v>40087</v>
      </c>
      <c r="U109">
        <f t="shared" si="12"/>
        <v>5.2538095238095226E-5</v>
      </c>
      <c r="V109" s="454">
        <f t="shared" si="13"/>
        <v>5.63E-5</v>
      </c>
      <c r="AA109" s="171">
        <v>43088</v>
      </c>
      <c r="AB109">
        <v>18936.64</v>
      </c>
      <c r="AC109">
        <v>16069.92</v>
      </c>
      <c r="AD109">
        <v>1778123238.76</v>
      </c>
      <c r="AE109">
        <v>345593.7</v>
      </c>
      <c r="AF109">
        <f t="shared" si="14"/>
        <v>93898.560608428947</v>
      </c>
    </row>
    <row r="110" spans="3:32" ht="12" thickBot="1" x14ac:dyDescent="0.2">
      <c r="C110" s="107">
        <v>37638</v>
      </c>
      <c r="D110" s="111">
        <f t="shared" si="9"/>
        <v>2003</v>
      </c>
      <c r="E110" s="111">
        <f t="shared" si="10"/>
        <v>1</v>
      </c>
      <c r="F110" s="174">
        <v>1.7179999999999998E-5</v>
      </c>
      <c r="G110" s="106" t="s">
        <v>1225</v>
      </c>
      <c r="J110" s="109">
        <v>42543</v>
      </c>
      <c r="K110" s="110">
        <v>614.93200000000002</v>
      </c>
      <c r="R110">
        <f t="shared" si="15"/>
        <v>2009</v>
      </c>
      <c r="S110">
        <f t="shared" si="16"/>
        <v>11</v>
      </c>
      <c r="T110" s="46">
        <f t="shared" si="11"/>
        <v>40118</v>
      </c>
      <c r="U110">
        <f t="shared" si="12"/>
        <v>5.4109523809523811E-5</v>
      </c>
      <c r="V110" s="454">
        <f t="shared" si="13"/>
        <v>5.6200000000000004E-5</v>
      </c>
      <c r="AA110" s="171">
        <v>43087</v>
      </c>
      <c r="AB110">
        <v>18972.04</v>
      </c>
      <c r="AC110">
        <v>16131.6</v>
      </c>
      <c r="AD110">
        <v>1670193240.6500001</v>
      </c>
      <c r="AE110">
        <v>343204.11</v>
      </c>
      <c r="AF110">
        <f t="shared" si="14"/>
        <v>88034.45705627861</v>
      </c>
    </row>
    <row r="111" spans="3:32" ht="12" thickBot="1" x14ac:dyDescent="0.2">
      <c r="C111" s="107">
        <v>37645</v>
      </c>
      <c r="D111" s="111">
        <f t="shared" si="9"/>
        <v>2003</v>
      </c>
      <c r="E111" s="111">
        <f t="shared" si="10"/>
        <v>1</v>
      </c>
      <c r="F111" s="174">
        <v>1.853E-5</v>
      </c>
      <c r="G111" s="106" t="s">
        <v>1225</v>
      </c>
      <c r="J111" s="109">
        <v>42544</v>
      </c>
      <c r="K111" s="110">
        <v>615.476</v>
      </c>
      <c r="R111">
        <f t="shared" si="15"/>
        <v>2009</v>
      </c>
      <c r="S111">
        <f t="shared" si="16"/>
        <v>12</v>
      </c>
      <c r="T111" s="46">
        <f t="shared" si="11"/>
        <v>40148</v>
      </c>
      <c r="U111">
        <f t="shared" si="12"/>
        <v>5.5997647309523812E-5</v>
      </c>
      <c r="V111" s="454">
        <f t="shared" si="13"/>
        <v>6.1299999999999999E-5</v>
      </c>
      <c r="AA111" s="171">
        <v>43086</v>
      </c>
      <c r="AB111">
        <v>19286.7</v>
      </c>
      <c r="AC111">
        <v>16415.2</v>
      </c>
      <c r="AD111">
        <v>1846718385.73</v>
      </c>
      <c r="AE111">
        <v>348896.47</v>
      </c>
      <c r="AF111">
        <f t="shared" si="14"/>
        <v>95750.874215391945</v>
      </c>
    </row>
    <row r="112" spans="3:32" ht="12" thickBot="1" x14ac:dyDescent="0.2">
      <c r="C112" s="107">
        <v>37652</v>
      </c>
      <c r="D112" s="111">
        <f t="shared" si="9"/>
        <v>2003</v>
      </c>
      <c r="E112" s="111">
        <f t="shared" si="10"/>
        <v>1</v>
      </c>
      <c r="F112" s="174">
        <v>1.853E-5</v>
      </c>
      <c r="G112" s="106" t="s">
        <v>1225</v>
      </c>
      <c r="J112" s="109">
        <v>42548</v>
      </c>
      <c r="K112" s="110">
        <v>618.14490000000001</v>
      </c>
      <c r="R112">
        <f t="shared" si="15"/>
        <v>2010</v>
      </c>
      <c r="S112">
        <f t="shared" si="16"/>
        <v>1</v>
      </c>
      <c r="T112" s="46">
        <f t="shared" si="11"/>
        <v>40179</v>
      </c>
      <c r="U112">
        <f t="shared" si="12"/>
        <v>6.0789473684210512E-5</v>
      </c>
      <c r="V112" s="454">
        <f t="shared" si="13"/>
        <v>6.3899999999999995E-5</v>
      </c>
      <c r="AA112" s="171">
        <v>43085</v>
      </c>
      <c r="AB112">
        <v>17613.84</v>
      </c>
      <c r="AC112">
        <v>14982.6</v>
      </c>
      <c r="AD112">
        <v>1660548701.04</v>
      </c>
      <c r="AE112">
        <v>318634.40999999997</v>
      </c>
      <c r="AF112">
        <f t="shared" si="14"/>
        <v>94275.223406139718</v>
      </c>
    </row>
    <row r="113" spans="3:32" ht="12" thickBot="1" x14ac:dyDescent="0.2">
      <c r="C113" s="107">
        <v>37659</v>
      </c>
      <c r="D113" s="111">
        <f t="shared" si="9"/>
        <v>2003</v>
      </c>
      <c r="E113" s="111">
        <f t="shared" si="10"/>
        <v>2</v>
      </c>
      <c r="F113" s="174">
        <v>2.23E-5</v>
      </c>
      <c r="G113" s="106" t="s">
        <v>1170</v>
      </c>
      <c r="J113" s="109">
        <v>42549</v>
      </c>
      <c r="K113" s="110">
        <v>625.88390000000004</v>
      </c>
      <c r="R113">
        <f t="shared" si="15"/>
        <v>2010</v>
      </c>
      <c r="S113">
        <f t="shared" si="16"/>
        <v>2</v>
      </c>
      <c r="T113" s="46">
        <f t="shared" si="11"/>
        <v>40210</v>
      </c>
      <c r="U113">
        <f t="shared" si="12"/>
        <v>6.4311111111111104E-5</v>
      </c>
      <c r="V113" s="454">
        <f t="shared" si="13"/>
        <v>6.6699999999999995E-5</v>
      </c>
      <c r="AA113" s="171">
        <v>43084</v>
      </c>
      <c r="AB113">
        <v>17154.52</v>
      </c>
      <c r="AC113">
        <v>14559.76</v>
      </c>
      <c r="AD113">
        <v>1658685499.4400001</v>
      </c>
      <c r="AE113">
        <v>308095.18</v>
      </c>
      <c r="AF113">
        <f t="shared" si="14"/>
        <v>96690.872110674041</v>
      </c>
    </row>
    <row r="114" spans="3:32" ht="12" thickBot="1" x14ac:dyDescent="0.2">
      <c r="C114" s="107">
        <v>37687</v>
      </c>
      <c r="D114" s="111">
        <f t="shared" si="9"/>
        <v>2003</v>
      </c>
      <c r="E114" s="111">
        <f t="shared" si="10"/>
        <v>3</v>
      </c>
      <c r="F114" s="174">
        <v>2.245E-5</v>
      </c>
      <c r="G114" s="106" t="s">
        <v>1170</v>
      </c>
      <c r="J114" s="109">
        <v>42550</v>
      </c>
      <c r="K114" s="110">
        <v>626.01679999999999</v>
      </c>
      <c r="R114">
        <f t="shared" si="15"/>
        <v>2010</v>
      </c>
      <c r="S114">
        <f t="shared" si="16"/>
        <v>3</v>
      </c>
      <c r="T114" s="46">
        <f t="shared" si="11"/>
        <v>40238</v>
      </c>
      <c r="U114">
        <f t="shared" si="12"/>
        <v>6.8194999999999993E-5</v>
      </c>
      <c r="V114" s="454">
        <f t="shared" si="13"/>
        <v>6.9499999999999995E-5</v>
      </c>
      <c r="AA114" s="171">
        <v>43083</v>
      </c>
      <c r="AB114">
        <v>16445.36</v>
      </c>
      <c r="AC114">
        <v>13895</v>
      </c>
      <c r="AD114">
        <v>1537631976.5699999</v>
      </c>
      <c r="AE114">
        <v>294865.3</v>
      </c>
      <c r="AF114">
        <f t="shared" si="14"/>
        <v>93499.441579266117</v>
      </c>
    </row>
    <row r="115" spans="3:32" ht="12" thickBot="1" x14ac:dyDescent="0.2">
      <c r="C115" s="107">
        <v>37715</v>
      </c>
      <c r="D115" s="111">
        <f t="shared" si="9"/>
        <v>2003</v>
      </c>
      <c r="E115" s="111">
        <f t="shared" si="10"/>
        <v>4</v>
      </c>
      <c r="F115" s="174">
        <v>2.27E-5</v>
      </c>
      <c r="G115" s="106" t="s">
        <v>1170</v>
      </c>
      <c r="J115" s="109">
        <v>42551</v>
      </c>
      <c r="K115" s="110">
        <v>628.34339999999997</v>
      </c>
      <c r="R115">
        <f t="shared" si="15"/>
        <v>2010</v>
      </c>
      <c r="S115">
        <f t="shared" si="16"/>
        <v>4</v>
      </c>
      <c r="T115" s="46">
        <f t="shared" si="11"/>
        <v>40269</v>
      </c>
      <c r="U115">
        <f t="shared" si="12"/>
        <v>7.2205555555555556E-5</v>
      </c>
      <c r="V115" s="454">
        <f t="shared" si="13"/>
        <v>7.64E-5</v>
      </c>
      <c r="AA115" s="171">
        <v>43082</v>
      </c>
      <c r="AB115">
        <v>16657.240000000002</v>
      </c>
      <c r="AC115">
        <v>14178.61</v>
      </c>
      <c r="AD115">
        <v>1508525325.8399999</v>
      </c>
      <c r="AE115">
        <v>298997.44</v>
      </c>
      <c r="AF115">
        <f t="shared" si="14"/>
        <v>90562.741837183101</v>
      </c>
    </row>
    <row r="116" spans="3:32" ht="12" thickBot="1" x14ac:dyDescent="0.2">
      <c r="C116" s="107">
        <v>37743</v>
      </c>
      <c r="D116" s="111">
        <f t="shared" si="9"/>
        <v>2003</v>
      </c>
      <c r="E116" s="111">
        <f t="shared" si="10"/>
        <v>5</v>
      </c>
      <c r="F116" s="174">
        <v>2.3500000000000002E-5</v>
      </c>
      <c r="G116" s="106" t="s">
        <v>1170</v>
      </c>
      <c r="J116" s="109">
        <v>42552</v>
      </c>
      <c r="K116" s="110">
        <v>632.16880000000003</v>
      </c>
      <c r="R116">
        <f t="shared" si="15"/>
        <v>2010</v>
      </c>
      <c r="S116">
        <f t="shared" si="16"/>
        <v>5</v>
      </c>
      <c r="T116" s="46">
        <f t="shared" si="11"/>
        <v>40299</v>
      </c>
      <c r="U116">
        <f t="shared" si="12"/>
        <v>7.6100000000000007E-5</v>
      </c>
      <c r="V116" s="454">
        <f t="shared" si="13"/>
        <v>7.6100000000000007E-5</v>
      </c>
      <c r="AA116" s="171">
        <v>43081</v>
      </c>
      <c r="AB116">
        <v>16442.03</v>
      </c>
      <c r="AC116">
        <v>13971.04</v>
      </c>
      <c r="AD116">
        <v>1370152797.5599999</v>
      </c>
      <c r="AE116">
        <v>294805.55</v>
      </c>
      <c r="AF116">
        <f t="shared" si="14"/>
        <v>83332.337768511556</v>
      </c>
    </row>
    <row r="117" spans="3:32" ht="12" thickBot="1" x14ac:dyDescent="0.2">
      <c r="C117" s="107">
        <v>37778</v>
      </c>
      <c r="D117" s="111">
        <f t="shared" si="9"/>
        <v>2003</v>
      </c>
      <c r="E117" s="111">
        <f t="shared" si="10"/>
        <v>6</v>
      </c>
      <c r="F117" s="174">
        <v>2.5199999999999999E-5</v>
      </c>
      <c r="G117" s="106" t="s">
        <v>1170</v>
      </c>
      <c r="J117" s="109">
        <v>42557</v>
      </c>
      <c r="K117" s="110">
        <v>639.44569999999999</v>
      </c>
      <c r="R117">
        <f t="shared" si="15"/>
        <v>2010</v>
      </c>
      <c r="S117">
        <f t="shared" si="16"/>
        <v>6</v>
      </c>
      <c r="T117" s="46">
        <f t="shared" si="11"/>
        <v>40330</v>
      </c>
      <c r="U117">
        <f t="shared" si="12"/>
        <v>8.4562500000000002E-5</v>
      </c>
      <c r="V117" s="454">
        <f t="shared" si="13"/>
        <v>9.9199999999999999E-5</v>
      </c>
      <c r="AA117" s="171">
        <v>43080</v>
      </c>
      <c r="AB117">
        <v>16375.77</v>
      </c>
      <c r="AC117">
        <v>13904.44</v>
      </c>
      <c r="AD117">
        <v>1441344613.3599999</v>
      </c>
      <c r="AE117">
        <v>292798.81</v>
      </c>
      <c r="AF117">
        <f t="shared" si="14"/>
        <v>88016.906280437484</v>
      </c>
    </row>
    <row r="118" spans="3:32" ht="12" thickBot="1" x14ac:dyDescent="0.2">
      <c r="C118" s="107">
        <v>37806</v>
      </c>
      <c r="D118" s="111">
        <f t="shared" si="9"/>
        <v>2003</v>
      </c>
      <c r="E118" s="111">
        <f t="shared" si="10"/>
        <v>7</v>
      </c>
      <c r="F118" s="174">
        <v>2.7000000000000002E-5</v>
      </c>
      <c r="G118" s="106" t="s">
        <v>1170</v>
      </c>
      <c r="J118" s="109">
        <v>42558</v>
      </c>
      <c r="K118" s="110">
        <v>640.57360000000006</v>
      </c>
      <c r="R118">
        <f t="shared" si="15"/>
        <v>2010</v>
      </c>
      <c r="S118">
        <f t="shared" si="16"/>
        <v>7</v>
      </c>
      <c r="T118" s="46">
        <f t="shared" si="11"/>
        <v>40360</v>
      </c>
      <c r="U118">
        <f t="shared" si="12"/>
        <v>8.196428571428573E-5</v>
      </c>
      <c r="V118" s="454">
        <f t="shared" si="13"/>
        <v>8.4900000000000004E-5</v>
      </c>
      <c r="AA118" s="171">
        <v>43079</v>
      </c>
      <c r="AB118">
        <v>13513.48</v>
      </c>
      <c r="AC118">
        <v>11478.35</v>
      </c>
      <c r="AD118">
        <v>1348662077.03</v>
      </c>
      <c r="AE118">
        <v>241621.05</v>
      </c>
      <c r="AF118">
        <f t="shared" si="14"/>
        <v>99801.241207298197</v>
      </c>
    </row>
    <row r="119" spans="3:32" ht="12" thickBot="1" x14ac:dyDescent="0.2">
      <c r="C119" s="107">
        <v>37834</v>
      </c>
      <c r="D119" s="111">
        <f t="shared" si="9"/>
        <v>2003</v>
      </c>
      <c r="E119" s="111">
        <f t="shared" si="10"/>
        <v>8</v>
      </c>
      <c r="F119" s="174">
        <v>2.6400000000000001E-5</v>
      </c>
      <c r="G119" s="106" t="s">
        <v>1170</v>
      </c>
      <c r="J119" s="109">
        <v>42559</v>
      </c>
      <c r="K119" s="110">
        <v>640.19129999999996</v>
      </c>
      <c r="R119">
        <f t="shared" si="15"/>
        <v>2010</v>
      </c>
      <c r="S119">
        <f t="shared" si="16"/>
        <v>8</v>
      </c>
      <c r="T119" s="46">
        <f t="shared" si="11"/>
        <v>40391</v>
      </c>
      <c r="U119">
        <f t="shared" si="12"/>
        <v>8.2229629629629604E-5</v>
      </c>
      <c r="V119" s="454">
        <f t="shared" si="13"/>
        <v>8.3800000000000004E-5</v>
      </c>
      <c r="AA119" s="171">
        <v>43078</v>
      </c>
      <c r="AB119">
        <v>15645.97</v>
      </c>
      <c r="AC119">
        <v>13299.87</v>
      </c>
      <c r="AD119">
        <v>1360079787.04</v>
      </c>
      <c r="AE119">
        <v>279749.84999999998</v>
      </c>
      <c r="AF119">
        <f t="shared" si="14"/>
        <v>86928.441447861653</v>
      </c>
    </row>
    <row r="120" spans="3:32" ht="12" thickBot="1" x14ac:dyDescent="0.2">
      <c r="C120" s="107">
        <v>37869</v>
      </c>
      <c r="D120" s="111">
        <f t="shared" si="9"/>
        <v>2003</v>
      </c>
      <c r="E120" s="111">
        <f t="shared" si="10"/>
        <v>9</v>
      </c>
      <c r="F120" s="174">
        <v>2.5849999999999998E-5</v>
      </c>
      <c r="G120" s="106" t="s">
        <v>1170</v>
      </c>
      <c r="J120" s="109">
        <v>42562</v>
      </c>
      <c r="K120" s="110">
        <v>642.88260000000002</v>
      </c>
      <c r="R120">
        <f t="shared" si="15"/>
        <v>2010</v>
      </c>
      <c r="S120">
        <f t="shared" si="16"/>
        <v>9</v>
      </c>
      <c r="T120" s="46">
        <f t="shared" si="11"/>
        <v>40422</v>
      </c>
      <c r="U120">
        <f t="shared" si="12"/>
        <v>8.1973913043478262E-5</v>
      </c>
      <c r="V120" s="454">
        <f t="shared" si="13"/>
        <v>8.2300000000000008E-5</v>
      </c>
      <c r="AA120" s="171">
        <v>43077</v>
      </c>
      <c r="AB120">
        <v>16815</v>
      </c>
      <c r="AC120">
        <v>14294.47</v>
      </c>
      <c r="AD120">
        <v>1582916512.27</v>
      </c>
      <c r="AE120">
        <v>300652.21999999997</v>
      </c>
      <c r="AF120">
        <f t="shared" si="14"/>
        <v>94137.169923877489</v>
      </c>
    </row>
    <row r="121" spans="3:32" ht="12" thickBot="1" x14ac:dyDescent="0.2">
      <c r="C121" s="107">
        <v>37897</v>
      </c>
      <c r="D121" s="111">
        <f t="shared" si="9"/>
        <v>2003</v>
      </c>
      <c r="E121" s="111">
        <f t="shared" si="10"/>
        <v>10</v>
      </c>
      <c r="F121" s="174">
        <v>2.565E-5</v>
      </c>
      <c r="G121" s="106" t="s">
        <v>1170</v>
      </c>
      <c r="J121" s="109">
        <v>42563</v>
      </c>
      <c r="K121" s="110">
        <v>640.90949999999998</v>
      </c>
      <c r="R121">
        <f t="shared" si="15"/>
        <v>2010</v>
      </c>
      <c r="S121">
        <f t="shared" si="16"/>
        <v>10</v>
      </c>
      <c r="T121" s="46">
        <f t="shared" si="11"/>
        <v>40452</v>
      </c>
      <c r="U121">
        <f t="shared" si="12"/>
        <v>7.9766666666666677E-5</v>
      </c>
      <c r="V121" s="454">
        <f t="shared" si="13"/>
        <v>8.1899999999999999E-5</v>
      </c>
      <c r="AA121" s="171">
        <v>43076</v>
      </c>
      <c r="AB121">
        <v>13873.61</v>
      </c>
      <c r="AC121">
        <v>11759.05</v>
      </c>
      <c r="AD121">
        <v>1298720535.2</v>
      </c>
      <c r="AE121">
        <v>249031.34</v>
      </c>
      <c r="AF121">
        <f t="shared" si="14"/>
        <v>93610.857967032367</v>
      </c>
    </row>
    <row r="122" spans="3:32" ht="12" thickBot="1" x14ac:dyDescent="0.2">
      <c r="C122" s="107">
        <v>37932</v>
      </c>
      <c r="D122" s="111">
        <f t="shared" si="9"/>
        <v>2003</v>
      </c>
      <c r="E122" s="111">
        <f t="shared" si="10"/>
        <v>11</v>
      </c>
      <c r="F122" s="174">
        <v>2.6779999999999998E-5</v>
      </c>
      <c r="G122" s="106" t="s">
        <v>1170</v>
      </c>
      <c r="J122" s="109">
        <v>42564</v>
      </c>
      <c r="K122" s="110">
        <v>641.6748</v>
      </c>
      <c r="R122">
        <f t="shared" si="15"/>
        <v>2010</v>
      </c>
      <c r="S122">
        <f t="shared" si="16"/>
        <v>11</v>
      </c>
      <c r="T122" s="46">
        <f t="shared" si="11"/>
        <v>40483</v>
      </c>
      <c r="U122">
        <f t="shared" si="12"/>
        <v>8.1539999999999982E-5</v>
      </c>
      <c r="V122" s="454">
        <f t="shared" si="13"/>
        <v>8.6300000000000011E-5</v>
      </c>
      <c r="AA122" s="171">
        <v>43075</v>
      </c>
      <c r="AB122">
        <v>11918.7</v>
      </c>
      <c r="AC122">
        <v>10082.65</v>
      </c>
      <c r="AD122">
        <v>1092016021.3699999</v>
      </c>
      <c r="AE122">
        <v>214059.83</v>
      </c>
      <c r="AF122">
        <f t="shared" si="14"/>
        <v>91622.074670056289</v>
      </c>
    </row>
    <row r="123" spans="3:32" ht="12" thickBot="1" x14ac:dyDescent="0.2">
      <c r="C123" s="107">
        <v>37960</v>
      </c>
      <c r="D123" s="111">
        <f t="shared" si="9"/>
        <v>2003</v>
      </c>
      <c r="E123" s="111">
        <f t="shared" si="10"/>
        <v>12</v>
      </c>
      <c r="F123" s="174">
        <v>2.7080000000000002E-5</v>
      </c>
      <c r="G123" s="106" t="s">
        <v>1170</v>
      </c>
      <c r="J123" s="109">
        <v>42565</v>
      </c>
      <c r="K123" s="110">
        <v>641.34699999999998</v>
      </c>
      <c r="R123">
        <f t="shared" si="15"/>
        <v>2010</v>
      </c>
      <c r="S123">
        <f t="shared" si="16"/>
        <v>12</v>
      </c>
      <c r="T123" s="46">
        <f t="shared" si="11"/>
        <v>40513</v>
      </c>
      <c r="U123">
        <f t="shared" si="12"/>
        <v>8.6399999999999986E-5</v>
      </c>
      <c r="V123" s="454">
        <f t="shared" si="13"/>
        <v>9.3499999999999996E-5</v>
      </c>
      <c r="AA123" s="171">
        <v>43074</v>
      </c>
      <c r="AB123">
        <v>11555.64</v>
      </c>
      <c r="AC123">
        <v>9734.6299999999992</v>
      </c>
      <c r="AD123">
        <v>1090387591.49</v>
      </c>
      <c r="AE123">
        <v>208810.39</v>
      </c>
      <c r="AF123">
        <f t="shared" si="14"/>
        <v>94359.775095970457</v>
      </c>
    </row>
    <row r="124" spans="3:32" ht="12" thickBot="1" x14ac:dyDescent="0.2">
      <c r="C124" s="107">
        <v>37988</v>
      </c>
      <c r="D124" s="111">
        <f t="shared" si="9"/>
        <v>2004</v>
      </c>
      <c r="E124" s="111">
        <f t="shared" si="10"/>
        <v>1</v>
      </c>
      <c r="F124" s="174">
        <v>2.9500000000000002E-5</v>
      </c>
      <c r="G124" s="106" t="s">
        <v>1170</v>
      </c>
      <c r="J124" s="109">
        <v>42566</v>
      </c>
      <c r="K124" s="110">
        <v>642.40710000000001</v>
      </c>
      <c r="R124">
        <f t="shared" si="15"/>
        <v>2011</v>
      </c>
      <c r="S124">
        <f t="shared" si="16"/>
        <v>1</v>
      </c>
      <c r="T124" s="46">
        <f t="shared" si="11"/>
        <v>40544</v>
      </c>
      <c r="U124">
        <f t="shared" si="12"/>
        <v>8.7182608695652184E-5</v>
      </c>
      <c r="V124" s="454">
        <f t="shared" si="13"/>
        <v>9.09E-5</v>
      </c>
      <c r="AA124" s="171">
        <v>43073</v>
      </c>
      <c r="AB124">
        <v>11410.8</v>
      </c>
      <c r="AC124">
        <v>9612.52</v>
      </c>
      <c r="AD124">
        <v>1064099568.72</v>
      </c>
      <c r="AE124">
        <v>205508.53</v>
      </c>
      <c r="AF124">
        <f t="shared" si="14"/>
        <v>93253.721800399624</v>
      </c>
    </row>
    <row r="125" spans="3:32" ht="12" thickBot="1" x14ac:dyDescent="0.2">
      <c r="C125" s="107">
        <v>38023</v>
      </c>
      <c r="D125" s="111">
        <f t="shared" si="9"/>
        <v>2004</v>
      </c>
      <c r="E125" s="111">
        <f t="shared" si="10"/>
        <v>2</v>
      </c>
      <c r="F125" s="174">
        <v>3.1400000000000004E-5</v>
      </c>
      <c r="G125" s="106" t="s">
        <v>1170</v>
      </c>
      <c r="J125" s="109">
        <v>42569</v>
      </c>
      <c r="K125" s="110">
        <v>640.96299999999997</v>
      </c>
      <c r="R125">
        <f t="shared" si="15"/>
        <v>2011</v>
      </c>
      <c r="S125">
        <f t="shared" si="16"/>
        <v>2</v>
      </c>
      <c r="T125" s="46">
        <f t="shared" si="11"/>
        <v>40575</v>
      </c>
      <c r="U125">
        <f t="shared" si="12"/>
        <v>8.7733333333333329E-5</v>
      </c>
      <c r="V125" s="454">
        <f t="shared" si="13"/>
        <v>8.8800000000000004E-5</v>
      </c>
      <c r="AA125" s="171">
        <v>43072</v>
      </c>
      <c r="AB125">
        <v>10982.09</v>
      </c>
      <c r="AC125">
        <v>9234.08</v>
      </c>
      <c r="AD125">
        <v>974248626.65999997</v>
      </c>
      <c r="AE125">
        <v>197787.51</v>
      </c>
      <c r="AF125">
        <f t="shared" si="14"/>
        <v>88712.497043823168</v>
      </c>
    </row>
    <row r="126" spans="3:32" ht="12" thickBot="1" x14ac:dyDescent="0.2">
      <c r="C126" s="107">
        <v>38051</v>
      </c>
      <c r="D126" s="111">
        <f t="shared" si="9"/>
        <v>2004</v>
      </c>
      <c r="E126" s="111">
        <f t="shared" si="10"/>
        <v>3</v>
      </c>
      <c r="F126" s="174">
        <v>3.4999999999999997E-5</v>
      </c>
      <c r="G126" s="106" t="s">
        <v>1170</v>
      </c>
      <c r="J126" s="109">
        <v>42570</v>
      </c>
      <c r="K126" s="110">
        <v>642.2029</v>
      </c>
      <c r="R126">
        <f t="shared" si="15"/>
        <v>2011</v>
      </c>
      <c r="S126">
        <f t="shared" si="16"/>
        <v>3</v>
      </c>
      <c r="T126" s="46">
        <f t="shared" si="11"/>
        <v>40603</v>
      </c>
      <c r="U126">
        <f t="shared" si="12"/>
        <v>8.6399999999999999E-5</v>
      </c>
      <c r="V126" s="454">
        <f t="shared" si="13"/>
        <v>8.9000000000000008E-5</v>
      </c>
      <c r="AA126" s="171">
        <v>43071</v>
      </c>
      <c r="AB126">
        <v>10957.12</v>
      </c>
      <c r="AC126">
        <v>9213.08</v>
      </c>
      <c r="AD126">
        <v>943386789.82000005</v>
      </c>
      <c r="AE126">
        <v>197337.66</v>
      </c>
      <c r="AF126">
        <f t="shared" si="14"/>
        <v>86098.061335460414</v>
      </c>
    </row>
    <row r="127" spans="3:32" ht="12" thickBot="1" x14ac:dyDescent="0.2">
      <c r="C127" s="107">
        <v>38079</v>
      </c>
      <c r="D127" s="111">
        <f t="shared" si="9"/>
        <v>2004</v>
      </c>
      <c r="E127" s="111">
        <f t="shared" si="10"/>
        <v>4</v>
      </c>
      <c r="F127" s="174">
        <v>3.15E-5</v>
      </c>
      <c r="G127" s="106" t="s">
        <v>1170</v>
      </c>
      <c r="J127" s="109">
        <v>42572</v>
      </c>
      <c r="K127" s="110">
        <v>641.68589999999995</v>
      </c>
      <c r="R127">
        <f t="shared" si="15"/>
        <v>2011</v>
      </c>
      <c r="S127">
        <f t="shared" si="16"/>
        <v>4</v>
      </c>
      <c r="T127" s="46">
        <f t="shared" si="11"/>
        <v>40634</v>
      </c>
      <c r="U127">
        <f t="shared" si="12"/>
        <v>8.1729629629629633E-5</v>
      </c>
      <c r="V127" s="454">
        <f t="shared" si="13"/>
        <v>8.4000000000000009E-5</v>
      </c>
      <c r="AA127" s="171">
        <v>43070</v>
      </c>
      <c r="AB127">
        <v>10014.629999999999</v>
      </c>
      <c r="AC127">
        <v>8416.9500000000007</v>
      </c>
      <c r="AD127">
        <v>956476342.16999996</v>
      </c>
      <c r="AE127">
        <v>179862.82</v>
      </c>
      <c r="AF127">
        <f t="shared" si="14"/>
        <v>95507.906150302108</v>
      </c>
    </row>
    <row r="128" spans="3:32" ht="12" thickBot="1" x14ac:dyDescent="0.2">
      <c r="C128" s="107">
        <v>38114</v>
      </c>
      <c r="D128" s="111">
        <f t="shared" si="9"/>
        <v>2004</v>
      </c>
      <c r="E128" s="111">
        <f t="shared" si="10"/>
        <v>5</v>
      </c>
      <c r="F128" s="174">
        <v>2.9799999999999999E-5</v>
      </c>
      <c r="G128" s="106" t="s">
        <v>1170</v>
      </c>
      <c r="J128" s="109">
        <v>42573</v>
      </c>
      <c r="K128" s="110">
        <v>641.28610000000003</v>
      </c>
      <c r="R128">
        <f t="shared" si="15"/>
        <v>2011</v>
      </c>
      <c r="S128">
        <f t="shared" si="16"/>
        <v>5</v>
      </c>
      <c r="T128" s="46">
        <f t="shared" si="11"/>
        <v>40664</v>
      </c>
      <c r="U128">
        <f t="shared" si="12"/>
        <v>8.5027586206896512E-5</v>
      </c>
      <c r="V128" s="454">
        <f t="shared" si="13"/>
        <v>8.8599999999999999E-5</v>
      </c>
      <c r="AA128" s="171">
        <v>43069</v>
      </c>
      <c r="AB128">
        <v>9847.35</v>
      </c>
      <c r="AC128">
        <v>8310.2000000000007</v>
      </c>
      <c r="AD128">
        <v>925139949.25</v>
      </c>
      <c r="AE128">
        <v>178433.89</v>
      </c>
      <c r="AF128">
        <f t="shared" si="14"/>
        <v>93948.112867928925</v>
      </c>
    </row>
    <row r="129" spans="3:32" ht="12" thickBot="1" x14ac:dyDescent="0.2">
      <c r="C129" s="107">
        <v>38142</v>
      </c>
      <c r="D129" s="111">
        <f t="shared" si="9"/>
        <v>2004</v>
      </c>
      <c r="E129" s="111">
        <f t="shared" si="10"/>
        <v>6</v>
      </c>
      <c r="F129" s="174">
        <v>2.9E-5</v>
      </c>
      <c r="G129" s="106" t="s">
        <v>1170</v>
      </c>
      <c r="J129" s="109">
        <v>42576</v>
      </c>
      <c r="K129" s="110">
        <v>640.57839999999999</v>
      </c>
      <c r="R129">
        <f t="shared" si="15"/>
        <v>2011</v>
      </c>
      <c r="S129">
        <f t="shared" si="16"/>
        <v>6</v>
      </c>
      <c r="T129" s="46">
        <f t="shared" si="11"/>
        <v>40695</v>
      </c>
      <c r="U129">
        <f t="shared" si="12"/>
        <v>8.3220000000000006E-5</v>
      </c>
      <c r="V129" s="454">
        <f t="shared" si="13"/>
        <v>8.4300000000000003E-5</v>
      </c>
      <c r="AA129" s="171">
        <v>43068</v>
      </c>
      <c r="AB129">
        <v>10487.24</v>
      </c>
      <c r="AC129">
        <v>8849.69</v>
      </c>
      <c r="AD129">
        <v>872075297.39999998</v>
      </c>
      <c r="AE129">
        <v>190238.56</v>
      </c>
      <c r="AF129">
        <f t="shared" si="14"/>
        <v>83155.844378501875</v>
      </c>
    </row>
    <row r="130" spans="3:32" ht="12" thickBot="1" x14ac:dyDescent="0.2">
      <c r="C130" s="107">
        <v>38170</v>
      </c>
      <c r="D130" s="111">
        <f t="shared" si="9"/>
        <v>2004</v>
      </c>
      <c r="E130" s="111">
        <f t="shared" si="10"/>
        <v>7</v>
      </c>
      <c r="F130" s="174">
        <v>2.6000000000000002E-5</v>
      </c>
      <c r="G130" s="106" t="s">
        <v>1170</v>
      </c>
      <c r="J130" s="109">
        <v>42577</v>
      </c>
      <c r="K130" s="110">
        <v>642.16899999999998</v>
      </c>
      <c r="R130">
        <f t="shared" si="15"/>
        <v>2011</v>
      </c>
      <c r="S130">
        <f t="shared" si="16"/>
        <v>7</v>
      </c>
      <c r="T130" s="46">
        <f t="shared" si="11"/>
        <v>40725</v>
      </c>
      <c r="U130">
        <f t="shared" si="12"/>
        <v>8.2722580645161277E-5</v>
      </c>
      <c r="V130" s="454">
        <f t="shared" si="13"/>
        <v>8.4099999999999998E-5</v>
      </c>
      <c r="AA130" s="171">
        <v>43067</v>
      </c>
      <c r="AB130">
        <v>9819.5300000000007</v>
      </c>
      <c r="AC130">
        <v>8248.65</v>
      </c>
      <c r="AD130">
        <v>759426650.80999994</v>
      </c>
      <c r="AE130">
        <v>177831.67</v>
      </c>
      <c r="AF130">
        <f t="shared" si="14"/>
        <v>77338.391023806631</v>
      </c>
    </row>
    <row r="131" spans="3:32" ht="12" thickBot="1" x14ac:dyDescent="0.2">
      <c r="C131" s="107">
        <v>38205</v>
      </c>
      <c r="D131" s="111">
        <f t="shared" si="9"/>
        <v>2004</v>
      </c>
      <c r="E131" s="111">
        <f t="shared" si="10"/>
        <v>8</v>
      </c>
      <c r="F131" s="174">
        <v>2.8399999999999999E-5</v>
      </c>
      <c r="G131" s="106" t="s">
        <v>1170</v>
      </c>
      <c r="J131" s="109">
        <v>42578</v>
      </c>
      <c r="K131" s="110">
        <v>642.68439999999998</v>
      </c>
      <c r="R131">
        <f t="shared" si="15"/>
        <v>2011</v>
      </c>
      <c r="S131">
        <f t="shared" si="16"/>
        <v>8</v>
      </c>
      <c r="T131" s="46">
        <f t="shared" si="11"/>
        <v>40756</v>
      </c>
      <c r="U131">
        <f t="shared" si="12"/>
        <v>8.6269999999999999E-5</v>
      </c>
      <c r="V131" s="454">
        <f t="shared" si="13"/>
        <v>8.8200000000000003E-5</v>
      </c>
      <c r="AA131" s="171">
        <v>43066</v>
      </c>
      <c r="AB131">
        <v>9671.74</v>
      </c>
      <c r="AC131">
        <v>8110.53</v>
      </c>
      <c r="AD131">
        <v>671234724.24000001</v>
      </c>
      <c r="AE131">
        <v>174768.25</v>
      </c>
      <c r="AF131">
        <f t="shared" si="14"/>
        <v>69401.651020395511</v>
      </c>
    </row>
    <row r="132" spans="3:32" ht="12" thickBot="1" x14ac:dyDescent="0.2">
      <c r="C132" s="107">
        <v>38233</v>
      </c>
      <c r="D132" s="111">
        <f t="shared" si="9"/>
        <v>2004</v>
      </c>
      <c r="E132" s="111">
        <f t="shared" si="10"/>
        <v>9</v>
      </c>
      <c r="F132" s="174">
        <v>2.6600000000000003E-5</v>
      </c>
      <c r="G132" s="106" t="s">
        <v>1170</v>
      </c>
      <c r="J132" s="109">
        <v>42579</v>
      </c>
      <c r="K132" s="110">
        <v>644.64110000000005</v>
      </c>
      <c r="R132">
        <f t="shared" si="15"/>
        <v>2011</v>
      </c>
      <c r="S132">
        <f t="shared" si="16"/>
        <v>9</v>
      </c>
      <c r="T132" s="46">
        <f t="shared" si="11"/>
        <v>40787</v>
      </c>
      <c r="U132">
        <f t="shared" si="12"/>
        <v>8.7682758620689669E-5</v>
      </c>
      <c r="V132" s="454">
        <f t="shared" si="13"/>
        <v>9.0799999999999998E-5</v>
      </c>
      <c r="AA132" s="171">
        <v>43065</v>
      </c>
      <c r="AB132">
        <v>8876.02</v>
      </c>
      <c r="AC132">
        <v>7439.07</v>
      </c>
      <c r="AD132">
        <v>654913736.59000003</v>
      </c>
      <c r="AE132">
        <v>160389.73000000001</v>
      </c>
      <c r="AF132">
        <f t="shared" si="14"/>
        <v>73784.617045702922</v>
      </c>
    </row>
    <row r="133" spans="3:32" ht="12" thickBot="1" x14ac:dyDescent="0.2">
      <c r="C133" s="107">
        <v>38261</v>
      </c>
      <c r="D133" s="111">
        <f t="shared" ref="D133:D196" si="17">YEAR(C133)</f>
        <v>2004</v>
      </c>
      <c r="E133" s="111">
        <f t="shared" ref="E133:E196" si="18">MONTH(C133)</f>
        <v>10</v>
      </c>
      <c r="F133" s="174">
        <v>2.6110000000000002E-5</v>
      </c>
      <c r="G133" s="106" t="s">
        <v>1170</v>
      </c>
      <c r="J133" s="109">
        <v>42580</v>
      </c>
      <c r="K133" s="110">
        <v>645.09379999999999</v>
      </c>
      <c r="R133">
        <f t="shared" si="15"/>
        <v>2011</v>
      </c>
      <c r="S133">
        <f t="shared" si="16"/>
        <v>10</v>
      </c>
      <c r="T133" s="46">
        <f t="shared" ref="T133:T196" si="19">DATE(R133,S133,1)</f>
        <v>40817</v>
      </c>
      <c r="U133">
        <f t="shared" ref="U133:U196" si="20">AVERAGEIFS($F$4:$F$6000,$D$4:$D$6000,"="&amp;R133,$E$4:$E$6000,"="&amp;S133)</f>
        <v>8.7870967741935467E-5</v>
      </c>
      <c r="V133" s="454">
        <f t="shared" ref="V133:V196" si="21">_xlfn.MAXIFS($F$4:$F$6000,$D$4:$D$6000,"="&amp;R133,$E$4:$E$6000,"="&amp;S133)</f>
        <v>9.09E-5</v>
      </c>
      <c r="AA133" s="171">
        <v>43064</v>
      </c>
      <c r="AB133">
        <v>8203.3700000000008</v>
      </c>
      <c r="AC133">
        <v>6875.45</v>
      </c>
      <c r="AD133">
        <v>610641982.83000004</v>
      </c>
      <c r="AE133">
        <v>148234.92000000001</v>
      </c>
      <c r="AF133">
        <f t="shared" si="14"/>
        <v>74437.942312732455</v>
      </c>
    </row>
    <row r="134" spans="3:32" ht="12" thickBot="1" x14ac:dyDescent="0.2">
      <c r="C134" s="107">
        <v>38268</v>
      </c>
      <c r="D134" s="111">
        <f t="shared" si="17"/>
        <v>2004</v>
      </c>
      <c r="E134" s="111">
        <f t="shared" si="18"/>
        <v>10</v>
      </c>
      <c r="F134" s="174">
        <v>2.5529999999999998E-5</v>
      </c>
      <c r="G134" s="106" t="s">
        <v>1170</v>
      </c>
      <c r="J134" s="109">
        <v>42583</v>
      </c>
      <c r="K134" s="110">
        <v>644.63080000000002</v>
      </c>
      <c r="R134">
        <f t="shared" si="15"/>
        <v>2011</v>
      </c>
      <c r="S134">
        <f t="shared" si="16"/>
        <v>11</v>
      </c>
      <c r="T134" s="46">
        <f t="shared" si="19"/>
        <v>40848</v>
      </c>
      <c r="U134">
        <f t="shared" si="20"/>
        <v>8.9892857142857152E-5</v>
      </c>
      <c r="V134" s="454">
        <f t="shared" si="21"/>
        <v>9.2799999999999992E-5</v>
      </c>
      <c r="AA134" s="171">
        <v>43063</v>
      </c>
      <c r="AB134">
        <v>8074.32</v>
      </c>
      <c r="AC134">
        <v>6810.65</v>
      </c>
      <c r="AD134">
        <v>571704621.92999995</v>
      </c>
      <c r="AF134">
        <f t="shared" ref="AF134:AF197" si="22">AD134/AB134</f>
        <v>70805.296536426598</v>
      </c>
    </row>
    <row r="135" spans="3:32" ht="12" thickBot="1" x14ac:dyDescent="0.2">
      <c r="C135" s="107">
        <v>38296</v>
      </c>
      <c r="D135" s="111">
        <f t="shared" si="17"/>
        <v>2004</v>
      </c>
      <c r="E135" s="111">
        <f t="shared" si="18"/>
        <v>11</v>
      </c>
      <c r="F135" s="174">
        <v>2.499E-5</v>
      </c>
      <c r="G135" s="106" t="s">
        <v>1170</v>
      </c>
      <c r="J135" s="109">
        <v>42584</v>
      </c>
      <c r="K135" s="110">
        <v>645.08920000000001</v>
      </c>
      <c r="R135">
        <f t="shared" si="15"/>
        <v>2011</v>
      </c>
      <c r="S135">
        <f t="shared" si="16"/>
        <v>12</v>
      </c>
      <c r="T135" s="46">
        <f t="shared" si="19"/>
        <v>40878</v>
      </c>
      <c r="U135">
        <f t="shared" si="20"/>
        <v>9.2293333333333299E-5</v>
      </c>
      <c r="V135" s="454">
        <f t="shared" si="21"/>
        <v>9.5000000000000005E-5</v>
      </c>
      <c r="AA135" s="171">
        <v>43062</v>
      </c>
      <c r="AB135">
        <v>8204.7900000000009</v>
      </c>
      <c r="AC135">
        <v>6940.91</v>
      </c>
      <c r="AD135">
        <v>603481105.75999999</v>
      </c>
      <c r="AE135">
        <v>148834.87</v>
      </c>
      <c r="AF135">
        <f t="shared" si="22"/>
        <v>73552.291498015169</v>
      </c>
    </row>
    <row r="136" spans="3:32" ht="12" thickBot="1" x14ac:dyDescent="0.2">
      <c r="C136" s="107">
        <v>38324</v>
      </c>
      <c r="D136" s="111">
        <f t="shared" si="17"/>
        <v>2004</v>
      </c>
      <c r="E136" s="111">
        <f t="shared" si="18"/>
        <v>12</v>
      </c>
      <c r="F136" s="174">
        <v>2.3220000000000001E-5</v>
      </c>
      <c r="G136" s="106" t="s">
        <v>1170</v>
      </c>
      <c r="J136" s="109">
        <v>42585</v>
      </c>
      <c r="K136" s="110">
        <v>644.11419999999998</v>
      </c>
      <c r="R136">
        <f t="shared" si="15"/>
        <v>2012</v>
      </c>
      <c r="S136">
        <f t="shared" si="16"/>
        <v>1</v>
      </c>
      <c r="T136" s="46">
        <f t="shared" si="19"/>
        <v>40909</v>
      </c>
      <c r="U136">
        <f t="shared" si="20"/>
        <v>8.9651612903225811E-5</v>
      </c>
      <c r="V136" s="454">
        <f t="shared" si="21"/>
        <v>9.4600000000000009E-5</v>
      </c>
      <c r="AA136" s="171">
        <v>43061</v>
      </c>
      <c r="AB136">
        <v>8143</v>
      </c>
      <c r="AC136">
        <v>6938.01</v>
      </c>
      <c r="AD136">
        <v>607089915.42999995</v>
      </c>
      <c r="AE136">
        <v>147551.09</v>
      </c>
      <c r="AF136">
        <f t="shared" si="22"/>
        <v>74553.593937123907</v>
      </c>
    </row>
    <row r="137" spans="3:32" ht="12" thickBot="1" x14ac:dyDescent="0.2">
      <c r="C137" s="107">
        <v>38338</v>
      </c>
      <c r="D137" s="111">
        <f t="shared" si="17"/>
        <v>2004</v>
      </c>
      <c r="E137" s="111">
        <f t="shared" si="18"/>
        <v>12</v>
      </c>
      <c r="F137" s="174">
        <v>2.62E-5</v>
      </c>
      <c r="G137" s="106" t="s">
        <v>1170</v>
      </c>
      <c r="J137" s="109">
        <v>42586</v>
      </c>
      <c r="K137" s="110">
        <v>644.70770000000005</v>
      </c>
      <c r="R137">
        <f t="shared" si="15"/>
        <v>2012</v>
      </c>
      <c r="S137">
        <f t="shared" si="16"/>
        <v>2</v>
      </c>
      <c r="T137" s="46">
        <f t="shared" si="19"/>
        <v>40940</v>
      </c>
      <c r="U137">
        <f t="shared" si="20"/>
        <v>8.8092857142857135E-5</v>
      </c>
      <c r="V137" s="454">
        <f t="shared" si="21"/>
        <v>9.0199999999999997E-5</v>
      </c>
      <c r="AA137" s="171">
        <v>43060</v>
      </c>
      <c r="AB137">
        <v>8090.07</v>
      </c>
      <c r="AC137">
        <v>6894.68</v>
      </c>
      <c r="AD137">
        <v>547246660.32000005</v>
      </c>
      <c r="AE137">
        <v>146349.41</v>
      </c>
      <c r="AF137">
        <f t="shared" si="22"/>
        <v>67644.24292002419</v>
      </c>
    </row>
    <row r="138" spans="3:32" ht="12" thickBot="1" x14ac:dyDescent="0.2">
      <c r="C138" s="107">
        <v>38359</v>
      </c>
      <c r="D138" s="111">
        <f t="shared" si="17"/>
        <v>2005</v>
      </c>
      <c r="E138" s="111">
        <f t="shared" si="18"/>
        <v>1</v>
      </c>
      <c r="F138" s="174">
        <v>2.6699999999999998E-5</v>
      </c>
      <c r="G138" s="106" t="s">
        <v>1170</v>
      </c>
      <c r="J138" s="109">
        <v>42587</v>
      </c>
      <c r="K138" s="110">
        <v>643.34450000000004</v>
      </c>
      <c r="R138">
        <f t="shared" si="15"/>
        <v>2012</v>
      </c>
      <c r="S138">
        <f t="shared" si="16"/>
        <v>3</v>
      </c>
      <c r="T138" s="46">
        <f t="shared" si="19"/>
        <v>40969</v>
      </c>
      <c r="U138">
        <f t="shared" si="20"/>
        <v>9.3768965517241354E-5</v>
      </c>
      <c r="V138" s="454">
        <f t="shared" si="21"/>
        <v>9.630000000000001E-5</v>
      </c>
      <c r="AA138" s="171">
        <v>43059</v>
      </c>
      <c r="AB138">
        <v>7996.64</v>
      </c>
      <c r="AC138">
        <v>6808.64</v>
      </c>
      <c r="AD138">
        <v>527927104.33999997</v>
      </c>
      <c r="AE138">
        <v>144659.24</v>
      </c>
      <c r="AF138">
        <f t="shared" si="22"/>
        <v>66018.615861161685</v>
      </c>
    </row>
    <row r="139" spans="3:32" ht="12" thickBot="1" x14ac:dyDescent="0.2">
      <c r="C139" s="107">
        <v>38387</v>
      </c>
      <c r="D139" s="111">
        <f t="shared" si="17"/>
        <v>2005</v>
      </c>
      <c r="E139" s="111">
        <f t="shared" si="18"/>
        <v>2</v>
      </c>
      <c r="F139" s="174">
        <v>2.7900000000000001E-5</v>
      </c>
      <c r="G139" s="106" t="s">
        <v>1170</v>
      </c>
      <c r="J139" s="109">
        <v>42590</v>
      </c>
      <c r="K139" s="110">
        <v>643.10109999999997</v>
      </c>
      <c r="R139">
        <f t="shared" si="15"/>
        <v>2012</v>
      </c>
      <c r="S139">
        <f t="shared" si="16"/>
        <v>4</v>
      </c>
      <c r="T139" s="46">
        <f t="shared" si="19"/>
        <v>41000</v>
      </c>
      <c r="U139">
        <f t="shared" si="20"/>
        <v>9.3562962962962987E-5</v>
      </c>
      <c r="V139" s="454">
        <f t="shared" si="21"/>
        <v>9.4000000000000008E-5</v>
      </c>
      <c r="AA139" s="171">
        <v>43058</v>
      </c>
      <c r="AB139">
        <v>7806.04</v>
      </c>
      <c r="AC139">
        <v>6620.07</v>
      </c>
      <c r="AD139">
        <v>509911945.60000002</v>
      </c>
      <c r="AE139">
        <v>141211.32999999999</v>
      </c>
      <c r="AF139">
        <f t="shared" si="22"/>
        <v>65322.743106620008</v>
      </c>
    </row>
    <row r="140" spans="3:32" ht="12" thickBot="1" x14ac:dyDescent="0.2">
      <c r="C140" s="107">
        <v>38415</v>
      </c>
      <c r="D140" s="111">
        <f t="shared" si="17"/>
        <v>2005</v>
      </c>
      <c r="E140" s="111">
        <f t="shared" si="18"/>
        <v>3</v>
      </c>
      <c r="F140" s="174">
        <v>2.794E-5</v>
      </c>
      <c r="G140" s="106" t="s">
        <v>1170</v>
      </c>
      <c r="J140" s="109">
        <v>42591</v>
      </c>
      <c r="K140" s="110">
        <v>644.53719999999998</v>
      </c>
      <c r="R140">
        <f t="shared" si="15"/>
        <v>2012</v>
      </c>
      <c r="S140">
        <f t="shared" si="16"/>
        <v>5</v>
      </c>
      <c r="T140" s="46">
        <f t="shared" si="19"/>
        <v>41030</v>
      </c>
      <c r="U140">
        <f t="shared" si="20"/>
        <v>9.4329032258064517E-5</v>
      </c>
      <c r="V140" s="454">
        <f t="shared" si="21"/>
        <v>9.7E-5</v>
      </c>
      <c r="AA140" s="171">
        <v>43057</v>
      </c>
      <c r="AB140">
        <v>7513.58</v>
      </c>
      <c r="AC140">
        <v>6372.3</v>
      </c>
      <c r="AD140">
        <v>507692751.29000002</v>
      </c>
      <c r="AE140">
        <v>135920.64000000001</v>
      </c>
      <c r="AF140">
        <f t="shared" si="22"/>
        <v>67570.020055685847</v>
      </c>
    </row>
    <row r="141" spans="3:32" ht="12" thickBot="1" x14ac:dyDescent="0.2">
      <c r="C141" s="107">
        <v>38443</v>
      </c>
      <c r="D141" s="111">
        <f t="shared" si="17"/>
        <v>2005</v>
      </c>
      <c r="E141" s="111">
        <f t="shared" si="18"/>
        <v>4</v>
      </c>
      <c r="F141" s="174">
        <v>2.7250000000000002E-5</v>
      </c>
      <c r="G141" s="106" t="s">
        <v>1170</v>
      </c>
      <c r="J141" s="109">
        <v>42592</v>
      </c>
      <c r="K141" s="110">
        <v>645.21109999999999</v>
      </c>
      <c r="R141">
        <f t="shared" si="15"/>
        <v>2012</v>
      </c>
      <c r="S141">
        <f t="shared" si="16"/>
        <v>6</v>
      </c>
      <c r="T141" s="46">
        <f t="shared" si="19"/>
        <v>41061</v>
      </c>
      <c r="U141">
        <f t="shared" si="20"/>
        <v>9.422333333333333E-5</v>
      </c>
      <c r="V141" s="454">
        <f t="shared" si="21"/>
        <v>9.6400000000000012E-5</v>
      </c>
      <c r="AA141" s="171">
        <v>43056</v>
      </c>
      <c r="AB141">
        <v>7971.11</v>
      </c>
      <c r="AC141">
        <v>6761.07</v>
      </c>
      <c r="AD141">
        <v>479891004.63999999</v>
      </c>
      <c r="AE141">
        <v>143958.26999999999</v>
      </c>
      <c r="AF141">
        <f t="shared" si="22"/>
        <v>60203.78650401262</v>
      </c>
    </row>
    <row r="142" spans="3:32" ht="12" thickBot="1" x14ac:dyDescent="0.2">
      <c r="C142" s="107">
        <v>38478</v>
      </c>
      <c r="D142" s="111">
        <f t="shared" si="17"/>
        <v>2005</v>
      </c>
      <c r="E142" s="111">
        <f t="shared" si="18"/>
        <v>5</v>
      </c>
      <c r="F142" s="174">
        <v>2.5939999999999999E-5</v>
      </c>
      <c r="G142" s="106" t="s">
        <v>1170</v>
      </c>
      <c r="J142" s="109">
        <v>42593</v>
      </c>
      <c r="K142" s="110">
        <v>643.53629999999998</v>
      </c>
      <c r="R142">
        <f t="shared" si="15"/>
        <v>2012</v>
      </c>
      <c r="S142">
        <f t="shared" si="16"/>
        <v>7</v>
      </c>
      <c r="T142" s="46">
        <f t="shared" si="19"/>
        <v>41091</v>
      </c>
      <c r="U142">
        <f t="shared" si="20"/>
        <v>9.3634615384615382E-5</v>
      </c>
      <c r="V142" s="454">
        <f t="shared" si="21"/>
        <v>9.4499999999999993E-5</v>
      </c>
      <c r="AA142" s="171">
        <v>43055</v>
      </c>
      <c r="AB142">
        <v>7199.12</v>
      </c>
      <c r="AC142">
        <v>6110.73</v>
      </c>
      <c r="AD142">
        <v>435804210.62</v>
      </c>
      <c r="AE142">
        <v>130016.06</v>
      </c>
      <c r="AF142">
        <f t="shared" si="22"/>
        <v>60535.761401393502</v>
      </c>
    </row>
    <row r="143" spans="3:32" ht="12" thickBot="1" x14ac:dyDescent="0.2">
      <c r="C143" s="107">
        <v>38506</v>
      </c>
      <c r="D143" s="111">
        <f t="shared" si="17"/>
        <v>2005</v>
      </c>
      <c r="E143" s="111">
        <f t="shared" si="18"/>
        <v>6</v>
      </c>
      <c r="F143" s="174">
        <v>2.55E-5</v>
      </c>
      <c r="G143" s="106" t="s">
        <v>1170</v>
      </c>
      <c r="J143" s="109">
        <v>42594</v>
      </c>
      <c r="K143" s="110">
        <v>644.7921</v>
      </c>
      <c r="R143">
        <f t="shared" si="15"/>
        <v>2012</v>
      </c>
      <c r="S143">
        <f t="shared" si="16"/>
        <v>8</v>
      </c>
      <c r="T143" s="46">
        <f t="shared" si="19"/>
        <v>41122</v>
      </c>
      <c r="U143">
        <f t="shared" si="20"/>
        <v>1.0062580645161289E-4</v>
      </c>
      <c r="V143" s="454">
        <f t="shared" si="21"/>
        <v>1.158E-4</v>
      </c>
      <c r="AA143" s="171">
        <v>43054</v>
      </c>
      <c r="AB143">
        <v>6728.5</v>
      </c>
      <c r="AC143">
        <v>5706.57</v>
      </c>
      <c r="AD143">
        <v>370489724.45999998</v>
      </c>
      <c r="AE143">
        <v>121583.97</v>
      </c>
      <c r="AF143">
        <f t="shared" si="22"/>
        <v>55062.751647469719</v>
      </c>
    </row>
    <row r="144" spans="3:32" ht="12" thickBot="1" x14ac:dyDescent="0.2">
      <c r="C144" s="107">
        <v>38534</v>
      </c>
      <c r="D144" s="111">
        <f t="shared" si="17"/>
        <v>2005</v>
      </c>
      <c r="E144" s="111">
        <f t="shared" si="18"/>
        <v>7</v>
      </c>
      <c r="F144" s="174">
        <v>2.55E-5</v>
      </c>
      <c r="G144" s="106" t="s">
        <v>1170</v>
      </c>
      <c r="J144" s="109">
        <v>42597</v>
      </c>
      <c r="K144" s="110">
        <v>644.7921</v>
      </c>
      <c r="R144">
        <f t="shared" si="15"/>
        <v>2012</v>
      </c>
      <c r="S144">
        <f t="shared" si="16"/>
        <v>9</v>
      </c>
      <c r="T144" s="46">
        <f t="shared" si="19"/>
        <v>41153</v>
      </c>
      <c r="U144">
        <f t="shared" si="20"/>
        <v>1.1774827586206894E-4</v>
      </c>
      <c r="V144" s="454">
        <f t="shared" si="21"/>
        <v>1.2769999999999999E-4</v>
      </c>
      <c r="AA144" s="171">
        <v>43053</v>
      </c>
      <c r="AB144">
        <v>6568.03</v>
      </c>
      <c r="AC144">
        <v>5630.7</v>
      </c>
      <c r="AD144">
        <v>323291584.85000002</v>
      </c>
      <c r="AE144">
        <v>118750.03</v>
      </c>
      <c r="AF144">
        <f t="shared" si="22"/>
        <v>49222.001855959861</v>
      </c>
    </row>
    <row r="145" spans="3:32" ht="12" thickBot="1" x14ac:dyDescent="0.2">
      <c r="C145" s="107">
        <v>38569</v>
      </c>
      <c r="D145" s="111">
        <f t="shared" si="17"/>
        <v>2005</v>
      </c>
      <c r="E145" s="111">
        <f t="shared" si="18"/>
        <v>8</v>
      </c>
      <c r="F145" s="174">
        <v>2.5739999999999998E-5</v>
      </c>
      <c r="G145" s="106" t="s">
        <v>1170</v>
      </c>
      <c r="J145" s="109">
        <v>42598</v>
      </c>
      <c r="K145" s="110">
        <v>646.23019999999997</v>
      </c>
      <c r="R145">
        <f t="shared" ref="R145:R208" si="23">R133+1</f>
        <v>2012</v>
      </c>
      <c r="S145">
        <f t="shared" ref="S145:S208" si="24">S133</f>
        <v>10</v>
      </c>
      <c r="T145" s="46">
        <f t="shared" si="19"/>
        <v>41183</v>
      </c>
      <c r="U145">
        <f t="shared" si="20"/>
        <v>1.2920344827586206E-4</v>
      </c>
      <c r="V145" s="454">
        <f t="shared" si="21"/>
        <v>1.4630000000000001E-4</v>
      </c>
      <c r="AA145" s="171">
        <v>43052</v>
      </c>
      <c r="AB145">
        <v>5953.56</v>
      </c>
      <c r="AC145">
        <v>5105.51</v>
      </c>
      <c r="AD145">
        <v>284625026.16000003</v>
      </c>
      <c r="AE145">
        <v>107044.99</v>
      </c>
      <c r="AF145">
        <f t="shared" si="22"/>
        <v>47807.534678410899</v>
      </c>
    </row>
    <row r="146" spans="3:32" ht="12" thickBot="1" x14ac:dyDescent="0.2">
      <c r="C146" s="107">
        <v>38597</v>
      </c>
      <c r="D146" s="111">
        <f t="shared" si="17"/>
        <v>2005</v>
      </c>
      <c r="E146" s="111">
        <f t="shared" si="18"/>
        <v>9</v>
      </c>
      <c r="F146" s="174">
        <v>2.5790000000000002E-5</v>
      </c>
      <c r="G146" s="106" t="s">
        <v>1170</v>
      </c>
      <c r="J146" s="109">
        <v>42599</v>
      </c>
      <c r="K146" s="110">
        <v>646.32389999999998</v>
      </c>
      <c r="R146">
        <f t="shared" si="23"/>
        <v>2012</v>
      </c>
      <c r="S146">
        <f t="shared" si="24"/>
        <v>11</v>
      </c>
      <c r="T146" s="46">
        <f t="shared" si="19"/>
        <v>41214</v>
      </c>
      <c r="U146">
        <f t="shared" si="20"/>
        <v>1.540866666666667E-4</v>
      </c>
      <c r="V146" s="454">
        <f t="shared" si="21"/>
        <v>1.7469999999999999E-4</v>
      </c>
      <c r="AA146" s="171">
        <v>43051</v>
      </c>
      <c r="AB146">
        <v>5769.08</v>
      </c>
      <c r="AC146">
        <v>4945.21</v>
      </c>
      <c r="AD146">
        <v>310136287.06999999</v>
      </c>
      <c r="AE146">
        <v>103727.99</v>
      </c>
      <c r="AF146">
        <f t="shared" si="22"/>
        <v>53758.361310642249</v>
      </c>
    </row>
    <row r="147" spans="3:32" ht="12" thickBot="1" x14ac:dyDescent="0.2">
      <c r="C147" s="107">
        <v>38632</v>
      </c>
      <c r="D147" s="111">
        <f t="shared" si="17"/>
        <v>2005</v>
      </c>
      <c r="E147" s="111">
        <f t="shared" si="18"/>
        <v>10</v>
      </c>
      <c r="F147" s="174">
        <v>2.7149999999999999E-5</v>
      </c>
      <c r="G147" s="106" t="s">
        <v>1170</v>
      </c>
      <c r="J147" s="109">
        <v>42600</v>
      </c>
      <c r="K147" s="110">
        <v>645.49149999999997</v>
      </c>
      <c r="R147">
        <f t="shared" si="23"/>
        <v>2012</v>
      </c>
      <c r="S147">
        <f t="shared" si="24"/>
        <v>12</v>
      </c>
      <c r="T147" s="46">
        <f t="shared" si="19"/>
        <v>41244</v>
      </c>
      <c r="U147">
        <f t="shared" si="20"/>
        <v>1.7184666666666664E-4</v>
      </c>
      <c r="V147" s="454">
        <f t="shared" si="21"/>
        <v>1.7530000000000001E-4</v>
      </c>
      <c r="AA147" s="171">
        <v>43050</v>
      </c>
      <c r="AB147">
        <v>6707.29</v>
      </c>
      <c r="AC147">
        <v>5749.43</v>
      </c>
      <c r="AD147">
        <v>318974877.06</v>
      </c>
      <c r="AE147">
        <v>120596.98</v>
      </c>
      <c r="AF147">
        <f t="shared" si="22"/>
        <v>47556.446353147097</v>
      </c>
    </row>
    <row r="148" spans="3:32" ht="12" thickBot="1" x14ac:dyDescent="0.2">
      <c r="C148" s="107">
        <v>38660</v>
      </c>
      <c r="D148" s="111">
        <f t="shared" si="17"/>
        <v>2005</v>
      </c>
      <c r="E148" s="111">
        <f t="shared" si="18"/>
        <v>11</v>
      </c>
      <c r="F148" s="174">
        <v>2.8E-5</v>
      </c>
      <c r="G148" s="106" t="s">
        <v>1170</v>
      </c>
      <c r="J148" s="109">
        <v>42604</v>
      </c>
      <c r="K148" s="110">
        <v>644.60339999999997</v>
      </c>
      <c r="R148">
        <f t="shared" si="23"/>
        <v>2013</v>
      </c>
      <c r="S148">
        <f t="shared" si="24"/>
        <v>1</v>
      </c>
      <c r="T148" s="46">
        <f t="shared" si="19"/>
        <v>41275</v>
      </c>
      <c r="U148">
        <f t="shared" si="20"/>
        <v>1.7841999999999999E-4</v>
      </c>
      <c r="V148" s="454">
        <f t="shared" si="21"/>
        <v>1.873E-4</v>
      </c>
      <c r="AA148" s="171">
        <v>43049</v>
      </c>
      <c r="AB148">
        <v>7301.25</v>
      </c>
      <c r="AC148">
        <v>6270.26</v>
      </c>
      <c r="AD148">
        <v>306009213.30000001</v>
      </c>
      <c r="AE148">
        <v>131057.39</v>
      </c>
      <c r="AF148">
        <f t="shared" si="22"/>
        <v>41911.893620955314</v>
      </c>
    </row>
    <row r="149" spans="3:32" ht="12" thickBot="1" x14ac:dyDescent="0.2">
      <c r="C149" s="107">
        <v>38688</v>
      </c>
      <c r="D149" s="111">
        <f t="shared" si="17"/>
        <v>2005</v>
      </c>
      <c r="E149" s="111">
        <f t="shared" si="18"/>
        <v>12</v>
      </c>
      <c r="F149" s="174">
        <v>2.6459999999999997E-5</v>
      </c>
      <c r="G149" s="106" t="s">
        <v>1170</v>
      </c>
      <c r="J149" s="109">
        <v>42605</v>
      </c>
      <c r="K149" s="110">
        <v>646.48159999999996</v>
      </c>
      <c r="R149">
        <f t="shared" si="23"/>
        <v>2013</v>
      </c>
      <c r="S149">
        <f t="shared" si="24"/>
        <v>2</v>
      </c>
      <c r="T149" s="46">
        <f t="shared" si="19"/>
        <v>41306</v>
      </c>
      <c r="U149">
        <f t="shared" si="20"/>
        <v>2.1283809523809524E-4</v>
      </c>
      <c r="V149" s="454">
        <f t="shared" si="21"/>
        <v>2.6620000000000002E-4</v>
      </c>
      <c r="AA149" s="171">
        <v>43048</v>
      </c>
      <c r="AB149">
        <v>7333.44</v>
      </c>
      <c r="AC149">
        <v>6326.21</v>
      </c>
      <c r="AD149">
        <v>328994230.87</v>
      </c>
      <c r="AE149">
        <v>131268.51</v>
      </c>
      <c r="AF149">
        <f t="shared" si="22"/>
        <v>44862.197123041849</v>
      </c>
    </row>
    <row r="150" spans="3:32" ht="12" thickBot="1" x14ac:dyDescent="0.2">
      <c r="C150" s="107">
        <v>38716</v>
      </c>
      <c r="D150" s="111">
        <f t="shared" si="17"/>
        <v>2005</v>
      </c>
      <c r="E150" s="111">
        <f t="shared" si="18"/>
        <v>12</v>
      </c>
      <c r="F150" s="174">
        <v>2.69E-5</v>
      </c>
      <c r="G150" s="106" t="s">
        <v>1170</v>
      </c>
      <c r="J150" s="109">
        <v>42606</v>
      </c>
      <c r="K150" s="110">
        <v>646.09680000000003</v>
      </c>
      <c r="R150">
        <f t="shared" si="23"/>
        <v>2013</v>
      </c>
      <c r="S150">
        <f t="shared" si="24"/>
        <v>3</v>
      </c>
      <c r="T150" s="46">
        <f t="shared" si="19"/>
        <v>41334</v>
      </c>
      <c r="U150" t="e">
        <f t="shared" si="20"/>
        <v>#DIV/0!</v>
      </c>
      <c r="V150" s="454">
        <f t="shared" si="21"/>
        <v>0</v>
      </c>
      <c r="AA150" s="171">
        <v>43047</v>
      </c>
      <c r="AB150">
        <v>7300.48</v>
      </c>
      <c r="AC150">
        <v>6295.37</v>
      </c>
      <c r="AD150">
        <v>289603944.08999997</v>
      </c>
      <c r="AE150">
        <v>131408.69</v>
      </c>
      <c r="AF150">
        <f t="shared" si="22"/>
        <v>39669.164779576138</v>
      </c>
    </row>
    <row r="151" spans="3:32" ht="12" thickBot="1" x14ac:dyDescent="0.2">
      <c r="C151" s="107">
        <v>38744</v>
      </c>
      <c r="D151" s="111">
        <f t="shared" si="17"/>
        <v>2006</v>
      </c>
      <c r="E151" s="111">
        <f t="shared" si="18"/>
        <v>1</v>
      </c>
      <c r="F151" s="174">
        <v>2.6709999999999997E-5</v>
      </c>
      <c r="G151" s="106" t="s">
        <v>1170</v>
      </c>
      <c r="J151" s="109">
        <v>42607</v>
      </c>
      <c r="K151" s="110">
        <v>646.3854</v>
      </c>
      <c r="R151">
        <f t="shared" si="23"/>
        <v>2013</v>
      </c>
      <c r="S151">
        <f t="shared" si="24"/>
        <v>4</v>
      </c>
      <c r="T151" s="46">
        <f t="shared" si="19"/>
        <v>41365</v>
      </c>
      <c r="U151">
        <f t="shared" si="20"/>
        <v>2.4726000000000001E-4</v>
      </c>
      <c r="V151" s="454">
        <f t="shared" si="21"/>
        <v>2.5480000000000001E-4</v>
      </c>
      <c r="AA151" s="171">
        <v>43046</v>
      </c>
      <c r="AB151">
        <v>7140.21</v>
      </c>
      <c r="AC151">
        <v>6149.15</v>
      </c>
      <c r="AD151">
        <v>296990610.63999999</v>
      </c>
      <c r="AE151">
        <v>128595.21</v>
      </c>
      <c r="AF151">
        <f t="shared" si="22"/>
        <v>41594.100263157525</v>
      </c>
    </row>
    <row r="152" spans="3:32" ht="12" thickBot="1" x14ac:dyDescent="0.2">
      <c r="C152" s="107">
        <v>38772</v>
      </c>
      <c r="D152" s="111">
        <f t="shared" si="17"/>
        <v>2006</v>
      </c>
      <c r="E152" s="111">
        <f t="shared" si="18"/>
        <v>2</v>
      </c>
      <c r="F152" s="174">
        <v>2.6030000000000003E-5</v>
      </c>
      <c r="G152" s="106" t="s">
        <v>1170</v>
      </c>
      <c r="J152" s="109">
        <v>42608</v>
      </c>
      <c r="K152" s="110">
        <v>645.06859999999995</v>
      </c>
      <c r="R152">
        <f t="shared" si="23"/>
        <v>2013</v>
      </c>
      <c r="S152">
        <f t="shared" si="24"/>
        <v>5</v>
      </c>
      <c r="T152" s="46">
        <f t="shared" si="19"/>
        <v>41395</v>
      </c>
      <c r="U152">
        <f t="shared" si="20"/>
        <v>2.6536129032258063E-4</v>
      </c>
      <c r="V152" s="454">
        <f t="shared" si="21"/>
        <v>2.8429999999999997E-4</v>
      </c>
      <c r="AA152" s="171">
        <v>43045</v>
      </c>
      <c r="AB152">
        <v>7261.16</v>
      </c>
      <c r="AC152">
        <v>6250.22</v>
      </c>
      <c r="AD152">
        <v>240763614.36000001</v>
      </c>
      <c r="AE152">
        <v>130773.47</v>
      </c>
      <c r="AF152">
        <f t="shared" si="22"/>
        <v>33157.734350985244</v>
      </c>
    </row>
    <row r="153" spans="3:32" ht="12" thickBot="1" x14ac:dyDescent="0.2">
      <c r="C153" s="107">
        <v>38800</v>
      </c>
      <c r="D153" s="111">
        <f t="shared" si="17"/>
        <v>2006</v>
      </c>
      <c r="E153" s="111">
        <f t="shared" si="18"/>
        <v>3</v>
      </c>
      <c r="F153" s="174">
        <v>2.5590000000000001E-5</v>
      </c>
      <c r="G153" s="106" t="s">
        <v>1170</v>
      </c>
      <c r="J153" s="109">
        <v>42612</v>
      </c>
      <c r="K153" s="110">
        <v>645.17200000000003</v>
      </c>
      <c r="R153">
        <f t="shared" si="23"/>
        <v>2013</v>
      </c>
      <c r="S153">
        <f t="shared" si="24"/>
        <v>6</v>
      </c>
      <c r="T153" s="46">
        <f t="shared" si="19"/>
        <v>41426</v>
      </c>
      <c r="U153">
        <f t="shared" si="20"/>
        <v>3.0819666666666664E-4</v>
      </c>
      <c r="V153" s="454">
        <f t="shared" si="21"/>
        <v>3.1930000000000001E-4</v>
      </c>
      <c r="AA153" s="171">
        <v>43044</v>
      </c>
      <c r="AB153">
        <v>7374.64</v>
      </c>
      <c r="AC153">
        <v>6353.43</v>
      </c>
      <c r="AD153">
        <v>240763614.36000001</v>
      </c>
      <c r="AE153">
        <v>132817.22</v>
      </c>
      <c r="AF153">
        <f t="shared" si="22"/>
        <v>32647.507452567177</v>
      </c>
    </row>
    <row r="154" spans="3:32" ht="12" thickBot="1" x14ac:dyDescent="0.2">
      <c r="C154" s="107">
        <v>38828</v>
      </c>
      <c r="D154" s="111">
        <f t="shared" si="17"/>
        <v>2006</v>
      </c>
      <c r="E154" s="111">
        <f t="shared" si="18"/>
        <v>4</v>
      </c>
      <c r="F154" s="174">
        <v>2.5720000000000001E-5</v>
      </c>
      <c r="G154" s="106" t="s">
        <v>1170</v>
      </c>
      <c r="J154" s="109">
        <v>42613</v>
      </c>
      <c r="K154" s="110">
        <v>645.37909999999999</v>
      </c>
      <c r="R154">
        <f t="shared" si="23"/>
        <v>2013</v>
      </c>
      <c r="S154">
        <f t="shared" si="24"/>
        <v>7</v>
      </c>
      <c r="T154" s="46">
        <f t="shared" si="19"/>
        <v>41456</v>
      </c>
      <c r="U154">
        <f t="shared" si="20"/>
        <v>3.1702903225806452E-4</v>
      </c>
      <c r="V154" s="454">
        <f t="shared" si="21"/>
        <v>3.2619999999999996E-4</v>
      </c>
      <c r="AA154" s="171">
        <v>43043</v>
      </c>
      <c r="AB154">
        <v>7188.52</v>
      </c>
      <c r="AC154">
        <v>6193</v>
      </c>
      <c r="AD154">
        <v>240763614.36000001</v>
      </c>
      <c r="AE154">
        <v>129465.29</v>
      </c>
      <c r="AF154">
        <f t="shared" si="22"/>
        <v>33492.793281509963</v>
      </c>
    </row>
    <row r="155" spans="3:32" ht="12" thickBot="1" x14ac:dyDescent="0.2">
      <c r="C155" s="107">
        <v>38856</v>
      </c>
      <c r="D155" s="111">
        <f t="shared" si="17"/>
        <v>2006</v>
      </c>
      <c r="E155" s="111">
        <f t="shared" si="18"/>
        <v>5</v>
      </c>
      <c r="F155" s="174">
        <v>2.5910000000000001E-5</v>
      </c>
      <c r="G155" s="106" t="s">
        <v>1170</v>
      </c>
      <c r="J155" s="109">
        <v>42618</v>
      </c>
      <c r="K155" s="110">
        <v>646.75300000000004</v>
      </c>
      <c r="R155">
        <f t="shared" si="23"/>
        <v>2013</v>
      </c>
      <c r="S155">
        <f t="shared" si="24"/>
        <v>8</v>
      </c>
      <c r="T155" s="46">
        <f t="shared" si="19"/>
        <v>41487</v>
      </c>
      <c r="U155">
        <f t="shared" si="20"/>
        <v>3.4885483870967745E-4</v>
      </c>
      <c r="V155" s="454">
        <f t="shared" si="21"/>
        <v>3.7409999999999999E-4</v>
      </c>
      <c r="AA155" s="171">
        <v>43042</v>
      </c>
      <c r="AB155">
        <v>7001.93</v>
      </c>
      <c r="AC155">
        <v>6006.45</v>
      </c>
      <c r="AD155">
        <v>240763614.36000001</v>
      </c>
      <c r="AF155">
        <f t="shared" si="22"/>
        <v>34385.321527064683</v>
      </c>
    </row>
    <row r="156" spans="3:32" ht="12" thickBot="1" x14ac:dyDescent="0.2">
      <c r="C156" s="107">
        <v>38884</v>
      </c>
      <c r="D156" s="111">
        <f t="shared" si="17"/>
        <v>2006</v>
      </c>
      <c r="E156" s="111">
        <f t="shared" si="18"/>
        <v>6</v>
      </c>
      <c r="F156" s="174">
        <v>2.6059999999999998E-5</v>
      </c>
      <c r="G156" s="106" t="s">
        <v>1170</v>
      </c>
      <c r="J156" s="109">
        <v>42619</v>
      </c>
      <c r="K156" s="110">
        <v>647.93719999999996</v>
      </c>
      <c r="R156">
        <f t="shared" si="23"/>
        <v>2013</v>
      </c>
      <c r="S156">
        <f t="shared" si="24"/>
        <v>9</v>
      </c>
      <c r="T156" s="46">
        <f t="shared" si="19"/>
        <v>41518</v>
      </c>
      <c r="U156">
        <f t="shared" si="20"/>
        <v>4.1697999999999995E-4</v>
      </c>
      <c r="V156" s="454">
        <f t="shared" si="21"/>
        <v>4.4659999999999996E-4</v>
      </c>
      <c r="AA156" s="171">
        <v>43041</v>
      </c>
      <c r="AB156">
        <v>6902.17</v>
      </c>
      <c r="AC156">
        <v>5932.59</v>
      </c>
      <c r="AD156">
        <v>240763614.36000001</v>
      </c>
      <c r="AE156">
        <v>124446.1</v>
      </c>
      <c r="AF156">
        <f t="shared" si="22"/>
        <v>34882.307210630861</v>
      </c>
    </row>
    <row r="157" spans="3:32" ht="12" thickBot="1" x14ac:dyDescent="0.2">
      <c r="C157" s="107">
        <v>38912</v>
      </c>
      <c r="D157" s="111">
        <f t="shared" si="17"/>
        <v>2006</v>
      </c>
      <c r="E157" s="111">
        <f t="shared" si="18"/>
        <v>7</v>
      </c>
      <c r="F157" s="174">
        <v>2.6429999999999999E-5</v>
      </c>
      <c r="G157" s="106" t="s">
        <v>1170</v>
      </c>
      <c r="J157" s="109">
        <v>42620</v>
      </c>
      <c r="K157" s="110">
        <v>648.79809999999998</v>
      </c>
      <c r="R157">
        <f t="shared" si="23"/>
        <v>2013</v>
      </c>
      <c r="S157">
        <f t="shared" si="24"/>
        <v>10</v>
      </c>
      <c r="T157" s="46">
        <f t="shared" si="19"/>
        <v>41548</v>
      </c>
      <c r="U157">
        <f t="shared" si="20"/>
        <v>4.7888709677419358E-4</v>
      </c>
      <c r="V157" s="454">
        <f t="shared" si="21"/>
        <v>5.6709999999999996E-4</v>
      </c>
      <c r="AA157" s="171">
        <v>43040</v>
      </c>
      <c r="AB157">
        <v>6365.06</v>
      </c>
      <c r="AC157">
        <v>5472.24</v>
      </c>
      <c r="AD157">
        <v>233856442.09</v>
      </c>
      <c r="AE157">
        <v>115207.5</v>
      </c>
      <c r="AF157">
        <f t="shared" si="22"/>
        <v>36740.65006300019</v>
      </c>
    </row>
    <row r="158" spans="3:32" ht="12" thickBot="1" x14ac:dyDescent="0.2">
      <c r="C158" s="107">
        <v>38940</v>
      </c>
      <c r="D158" s="111">
        <f t="shared" si="17"/>
        <v>2006</v>
      </c>
      <c r="E158" s="111">
        <f t="shared" si="18"/>
        <v>8</v>
      </c>
      <c r="F158" s="174">
        <v>2.6549999999999998E-5</v>
      </c>
      <c r="G158" s="106" t="s">
        <v>1170</v>
      </c>
      <c r="J158" s="109">
        <v>42621</v>
      </c>
      <c r="K158" s="110">
        <v>649.60270000000003</v>
      </c>
      <c r="R158">
        <f t="shared" si="23"/>
        <v>2013</v>
      </c>
      <c r="S158">
        <f t="shared" si="24"/>
        <v>11</v>
      </c>
      <c r="T158" s="46">
        <f t="shared" si="19"/>
        <v>41579</v>
      </c>
      <c r="U158">
        <f t="shared" si="20"/>
        <v>6.0534000000000011E-4</v>
      </c>
      <c r="V158" s="454">
        <f t="shared" si="21"/>
        <v>6.4060000000000007E-4</v>
      </c>
      <c r="AA158" s="171">
        <v>43039</v>
      </c>
      <c r="AB158">
        <v>6140.64</v>
      </c>
      <c r="AC158">
        <v>5276.94</v>
      </c>
      <c r="AD158">
        <v>221953869.18000001</v>
      </c>
      <c r="AE158">
        <v>111452.64</v>
      </c>
      <c r="AF158">
        <f t="shared" si="22"/>
        <v>36145.071064253891</v>
      </c>
    </row>
    <row r="159" spans="3:32" ht="12" thickBot="1" x14ac:dyDescent="0.2">
      <c r="C159" s="107">
        <v>38968</v>
      </c>
      <c r="D159" s="111">
        <f t="shared" si="17"/>
        <v>2006</v>
      </c>
      <c r="E159" s="111">
        <f t="shared" si="18"/>
        <v>9</v>
      </c>
      <c r="F159" s="174">
        <v>2.6989999999999997E-5</v>
      </c>
      <c r="G159" s="106" t="s">
        <v>1170</v>
      </c>
      <c r="J159" s="109">
        <v>42622</v>
      </c>
      <c r="K159" s="110">
        <v>648.77449999999999</v>
      </c>
      <c r="R159">
        <f t="shared" si="23"/>
        <v>2013</v>
      </c>
      <c r="S159">
        <f t="shared" si="24"/>
        <v>12</v>
      </c>
      <c r="T159" s="46">
        <f t="shared" si="19"/>
        <v>41609</v>
      </c>
      <c r="U159">
        <f t="shared" si="20"/>
        <v>6.4078000000000019E-4</v>
      </c>
      <c r="V159" s="454">
        <f t="shared" si="21"/>
        <v>6.4739999999999991E-4</v>
      </c>
      <c r="AA159" s="171">
        <v>43038</v>
      </c>
      <c r="AB159">
        <v>6173.77</v>
      </c>
      <c r="AC159">
        <v>5307.6</v>
      </c>
      <c r="AD159">
        <v>222619301.02000001</v>
      </c>
      <c r="AE159">
        <v>111868.71</v>
      </c>
      <c r="AF159">
        <f t="shared" si="22"/>
        <v>36058.891247973283</v>
      </c>
    </row>
    <row r="160" spans="3:32" ht="12" thickBot="1" x14ac:dyDescent="0.2">
      <c r="C160" s="107">
        <v>38996</v>
      </c>
      <c r="D160" s="111">
        <f t="shared" si="17"/>
        <v>2006</v>
      </c>
      <c r="E160" s="111">
        <f t="shared" si="18"/>
        <v>10</v>
      </c>
      <c r="F160" s="174">
        <v>2.9710000000000002E-5</v>
      </c>
      <c r="G160" s="106" t="s">
        <v>1170</v>
      </c>
      <c r="J160" s="109">
        <v>42625</v>
      </c>
      <c r="K160" s="110">
        <v>649.80640000000005</v>
      </c>
      <c r="R160">
        <f t="shared" si="23"/>
        <v>2014</v>
      </c>
      <c r="S160">
        <f t="shared" si="24"/>
        <v>1</v>
      </c>
      <c r="T160" s="46">
        <f t="shared" si="19"/>
        <v>41640</v>
      </c>
      <c r="U160">
        <f t="shared" si="20"/>
        <v>7.1247419354838711E-4</v>
      </c>
      <c r="V160" s="454">
        <f t="shared" si="21"/>
        <v>7.987999999999999E-4</v>
      </c>
      <c r="AA160" s="171">
        <v>43037</v>
      </c>
      <c r="AB160">
        <v>5732.7</v>
      </c>
      <c r="AC160">
        <v>4938.1499999999996</v>
      </c>
      <c r="AD160">
        <v>202204534.12</v>
      </c>
      <c r="AE160">
        <v>103876.43</v>
      </c>
      <c r="AF160">
        <f t="shared" si="22"/>
        <v>35272.129035184123</v>
      </c>
    </row>
    <row r="161" spans="3:32" ht="12" thickBot="1" x14ac:dyDescent="0.2">
      <c r="C161" s="107">
        <v>39017</v>
      </c>
      <c r="D161" s="111">
        <f t="shared" si="17"/>
        <v>2006</v>
      </c>
      <c r="E161" s="111">
        <f t="shared" si="18"/>
        <v>10</v>
      </c>
      <c r="F161" s="174">
        <v>2.9750000000000001E-5</v>
      </c>
      <c r="G161" s="106" t="s">
        <v>1170</v>
      </c>
      <c r="J161" s="109">
        <v>42626</v>
      </c>
      <c r="K161" s="110">
        <v>650.65830000000005</v>
      </c>
      <c r="R161">
        <f t="shared" si="23"/>
        <v>2014</v>
      </c>
      <c r="S161">
        <f t="shared" si="24"/>
        <v>2</v>
      </c>
      <c r="T161" s="46">
        <f t="shared" si="19"/>
        <v>41671</v>
      </c>
      <c r="U161">
        <f t="shared" si="20"/>
        <v>8.479629629629628E-4</v>
      </c>
      <c r="V161" s="454">
        <f t="shared" si="21"/>
        <v>8.8209999999999992E-4</v>
      </c>
      <c r="AA161" s="171">
        <v>43036</v>
      </c>
      <c r="AB161">
        <v>5823.76</v>
      </c>
      <c r="AC161">
        <v>5016.59</v>
      </c>
      <c r="AD161">
        <v>202204534.12</v>
      </c>
      <c r="AE161">
        <v>105526.55</v>
      </c>
      <c r="AF161">
        <f t="shared" si="22"/>
        <v>34720.615911369976</v>
      </c>
    </row>
    <row r="162" spans="3:32" ht="12" thickBot="1" x14ac:dyDescent="0.2">
      <c r="C162" s="107">
        <v>39031</v>
      </c>
      <c r="D162" s="111">
        <f t="shared" si="17"/>
        <v>2006</v>
      </c>
      <c r="E162" s="111">
        <f t="shared" si="18"/>
        <v>11</v>
      </c>
      <c r="F162" s="174">
        <v>3.2499999999999997E-5</v>
      </c>
      <c r="G162" s="106" t="s">
        <v>1170</v>
      </c>
      <c r="J162" s="109">
        <v>42627</v>
      </c>
      <c r="K162" s="110">
        <v>651.18240000000003</v>
      </c>
      <c r="R162">
        <f t="shared" si="23"/>
        <v>2014</v>
      </c>
      <c r="S162">
        <f t="shared" si="24"/>
        <v>3</v>
      </c>
      <c r="T162" s="46">
        <f t="shared" si="19"/>
        <v>41699</v>
      </c>
      <c r="U162">
        <f t="shared" si="20"/>
        <v>7.3010645161290322E-4</v>
      </c>
      <c r="V162" s="454">
        <f t="shared" si="21"/>
        <v>8.431999999999999E-4</v>
      </c>
      <c r="AA162" s="171">
        <v>43035</v>
      </c>
      <c r="AB162">
        <v>5919.23</v>
      </c>
      <c r="AC162">
        <v>5087.01</v>
      </c>
      <c r="AD162">
        <v>207840351.50999999</v>
      </c>
      <c r="AE162">
        <v>107019.75</v>
      </c>
      <c r="AF162">
        <f t="shared" si="22"/>
        <v>35112.734512766023</v>
      </c>
    </row>
    <row r="163" spans="3:32" ht="12" thickBot="1" x14ac:dyDescent="0.2">
      <c r="C163" s="107">
        <v>39038</v>
      </c>
      <c r="D163" s="111">
        <f t="shared" si="17"/>
        <v>2006</v>
      </c>
      <c r="E163" s="111">
        <f t="shared" si="18"/>
        <v>11</v>
      </c>
      <c r="F163" s="174">
        <v>3.4999999999999997E-5</v>
      </c>
      <c r="G163" s="106" t="s">
        <v>1170</v>
      </c>
      <c r="J163" s="109">
        <v>42628</v>
      </c>
      <c r="K163" s="110">
        <v>652.66459999999995</v>
      </c>
      <c r="R163">
        <f t="shared" si="23"/>
        <v>2014</v>
      </c>
      <c r="S163">
        <f t="shared" si="24"/>
        <v>4</v>
      </c>
      <c r="T163" s="46">
        <f t="shared" si="19"/>
        <v>41730</v>
      </c>
      <c r="U163">
        <f t="shared" si="20"/>
        <v>6.6885666666666643E-4</v>
      </c>
      <c r="V163" s="454">
        <f t="shared" si="21"/>
        <v>6.9689999999999997E-4</v>
      </c>
      <c r="AA163" s="171">
        <v>43034</v>
      </c>
      <c r="AB163">
        <v>5719.28</v>
      </c>
      <c r="AC163">
        <v>4834.76</v>
      </c>
      <c r="AD163">
        <v>207529193.84999999</v>
      </c>
      <c r="AE163">
        <v>103518.92</v>
      </c>
      <c r="AF163">
        <f t="shared" si="22"/>
        <v>36285.89505147501</v>
      </c>
    </row>
    <row r="164" spans="3:32" ht="12" thickBot="1" x14ac:dyDescent="0.2">
      <c r="C164" s="107">
        <v>39059</v>
      </c>
      <c r="D164" s="111">
        <f t="shared" si="17"/>
        <v>2006</v>
      </c>
      <c r="E164" s="111">
        <f t="shared" si="18"/>
        <v>12</v>
      </c>
      <c r="F164" s="174">
        <v>3.095E-5</v>
      </c>
      <c r="G164" s="106" t="s">
        <v>1170</v>
      </c>
      <c r="J164" s="109">
        <v>42632</v>
      </c>
      <c r="K164" s="110">
        <v>651.77179999999998</v>
      </c>
      <c r="R164">
        <f t="shared" si="23"/>
        <v>2014</v>
      </c>
      <c r="S164">
        <f t="shared" si="24"/>
        <v>5</v>
      </c>
      <c r="T164" s="46">
        <f t="shared" si="19"/>
        <v>41760</v>
      </c>
      <c r="U164">
        <f t="shared" si="20"/>
        <v>7.1465483870967734E-4</v>
      </c>
      <c r="V164" s="454">
        <f t="shared" si="21"/>
        <v>7.5579999999999994E-4</v>
      </c>
      <c r="AA164" s="171">
        <v>43033</v>
      </c>
      <c r="AB164">
        <v>5441.49</v>
      </c>
      <c r="AC164">
        <v>4627.07</v>
      </c>
      <c r="AD164">
        <v>186070114.43000001</v>
      </c>
      <c r="AE164">
        <v>98708.54</v>
      </c>
      <c r="AF164">
        <f t="shared" si="22"/>
        <v>34194.699325001056</v>
      </c>
    </row>
    <row r="165" spans="3:32" ht="12" thickBot="1" x14ac:dyDescent="0.2">
      <c r="C165" s="107">
        <v>39080</v>
      </c>
      <c r="D165" s="111">
        <f t="shared" si="17"/>
        <v>2006</v>
      </c>
      <c r="E165" s="111">
        <f t="shared" si="18"/>
        <v>12</v>
      </c>
      <c r="F165" s="174">
        <v>3.3340000000000003E-5</v>
      </c>
      <c r="G165" s="106" t="s">
        <v>1170</v>
      </c>
      <c r="J165" s="109">
        <v>42633</v>
      </c>
      <c r="K165" s="110">
        <v>653.15120000000002</v>
      </c>
      <c r="R165">
        <f t="shared" si="23"/>
        <v>2014</v>
      </c>
      <c r="S165">
        <f t="shared" si="24"/>
        <v>6</v>
      </c>
      <c r="T165" s="46">
        <f t="shared" si="19"/>
        <v>41791</v>
      </c>
      <c r="U165">
        <f t="shared" si="20"/>
        <v>7.1698666666666672E-4</v>
      </c>
      <c r="V165" s="454">
        <f t="shared" si="21"/>
        <v>7.2889999999999999E-4</v>
      </c>
      <c r="AA165" s="171">
        <v>43032</v>
      </c>
      <c r="AB165">
        <v>5667.66</v>
      </c>
      <c r="AC165">
        <v>4819.6099999999997</v>
      </c>
      <c r="AD165">
        <v>206453548</v>
      </c>
      <c r="AF165">
        <f t="shared" si="22"/>
        <v>36426.593691223541</v>
      </c>
    </row>
    <row r="166" spans="3:32" ht="12" thickBot="1" x14ac:dyDescent="0.2">
      <c r="C166" s="107">
        <v>39084</v>
      </c>
      <c r="D166" s="111">
        <f t="shared" si="17"/>
        <v>2007</v>
      </c>
      <c r="E166" s="111">
        <f t="shared" si="18"/>
        <v>1</v>
      </c>
      <c r="F166" s="174">
        <v>3.3900000000000004E-5</v>
      </c>
      <c r="G166" s="106" t="s">
        <v>1171</v>
      </c>
      <c r="J166" s="109">
        <v>42634</v>
      </c>
      <c r="K166" s="110">
        <v>653.19989999999996</v>
      </c>
      <c r="R166">
        <f t="shared" si="23"/>
        <v>2014</v>
      </c>
      <c r="S166">
        <f t="shared" si="24"/>
        <v>7</v>
      </c>
      <c r="T166" s="46">
        <f t="shared" si="19"/>
        <v>41821</v>
      </c>
      <c r="U166">
        <f t="shared" si="20"/>
        <v>7.5521935483870964E-4</v>
      </c>
      <c r="V166" s="454">
        <f t="shared" si="21"/>
        <v>8.2830000000000002E-4</v>
      </c>
      <c r="AA166" s="171">
        <v>43031</v>
      </c>
      <c r="AB166">
        <v>5969.44</v>
      </c>
      <c r="AC166">
        <v>5075.8100000000004</v>
      </c>
      <c r="AD166">
        <v>207172074.37</v>
      </c>
      <c r="AE166">
        <v>107509.55</v>
      </c>
      <c r="AF166">
        <f t="shared" si="22"/>
        <v>34705.445463896111</v>
      </c>
    </row>
    <row r="167" spans="3:32" ht="12" thickBot="1" x14ac:dyDescent="0.2">
      <c r="C167" s="107">
        <v>39085</v>
      </c>
      <c r="D167" s="111">
        <f t="shared" si="17"/>
        <v>2007</v>
      </c>
      <c r="E167" s="111">
        <f t="shared" si="18"/>
        <v>1</v>
      </c>
      <c r="F167" s="174">
        <v>3.4035714285714284E-5</v>
      </c>
      <c r="G167" s="106" t="s">
        <v>1171</v>
      </c>
      <c r="J167" s="109">
        <v>42635</v>
      </c>
      <c r="K167" s="110">
        <v>653.63139999999999</v>
      </c>
      <c r="R167">
        <f t="shared" si="23"/>
        <v>2014</v>
      </c>
      <c r="S167">
        <f t="shared" si="24"/>
        <v>8</v>
      </c>
      <c r="T167" s="46">
        <f t="shared" si="19"/>
        <v>41852</v>
      </c>
      <c r="U167">
        <f t="shared" si="20"/>
        <v>8.3043870967741944E-4</v>
      </c>
      <c r="V167" s="454">
        <f t="shared" si="21"/>
        <v>9.0590000000000006E-4</v>
      </c>
      <c r="AA167" s="171">
        <v>43030</v>
      </c>
      <c r="AB167">
        <v>6067.01</v>
      </c>
      <c r="AC167">
        <v>5147.83</v>
      </c>
      <c r="AD167">
        <v>209033274.84999999</v>
      </c>
      <c r="AE167">
        <v>109266.92</v>
      </c>
      <c r="AF167">
        <f t="shared" si="22"/>
        <v>34454.084441924439</v>
      </c>
    </row>
    <row r="168" spans="3:32" ht="12" thickBot="1" x14ac:dyDescent="0.2">
      <c r="C168" s="107">
        <v>39086</v>
      </c>
      <c r="D168" s="111">
        <f t="shared" si="17"/>
        <v>2007</v>
      </c>
      <c r="E168" s="111">
        <f t="shared" si="18"/>
        <v>1</v>
      </c>
      <c r="F168" s="174">
        <v>3.4375000000000002E-5</v>
      </c>
      <c r="G168" s="106" t="s">
        <v>1171</v>
      </c>
      <c r="J168" s="109">
        <v>42636</v>
      </c>
      <c r="K168" s="110">
        <v>654.19079999999997</v>
      </c>
      <c r="R168">
        <f t="shared" si="23"/>
        <v>2014</v>
      </c>
      <c r="S168">
        <f t="shared" si="24"/>
        <v>9</v>
      </c>
      <c r="T168" s="46">
        <f t="shared" si="19"/>
        <v>41883</v>
      </c>
      <c r="U168">
        <f t="shared" si="20"/>
        <v>9.5169666666666645E-4</v>
      </c>
      <c r="V168" s="454">
        <f t="shared" si="21"/>
        <v>1.0093000000000001E-3</v>
      </c>
      <c r="AA168" s="171">
        <v>43029</v>
      </c>
      <c r="AB168">
        <v>5956.04</v>
      </c>
      <c r="AC168">
        <v>5055.83</v>
      </c>
      <c r="AD168">
        <v>210541944.00999999</v>
      </c>
      <c r="AE168">
        <v>107268.33</v>
      </c>
      <c r="AF168">
        <f t="shared" si="22"/>
        <v>35349.316661741694</v>
      </c>
    </row>
    <row r="169" spans="3:32" ht="12" thickBot="1" x14ac:dyDescent="0.2">
      <c r="C169" s="107">
        <v>39087</v>
      </c>
      <c r="D169" s="111">
        <f t="shared" si="17"/>
        <v>2007</v>
      </c>
      <c r="E169" s="111">
        <f t="shared" si="18"/>
        <v>1</v>
      </c>
      <c r="F169" s="174">
        <v>3.4500000000000005E-5</v>
      </c>
      <c r="G169" s="106" t="s">
        <v>1171</v>
      </c>
      <c r="J169" s="109">
        <v>42639</v>
      </c>
      <c r="K169" s="110">
        <v>655.10389999999995</v>
      </c>
      <c r="R169">
        <f t="shared" si="23"/>
        <v>2014</v>
      </c>
      <c r="S169">
        <f t="shared" si="24"/>
        <v>10</v>
      </c>
      <c r="T169" s="46">
        <f t="shared" si="19"/>
        <v>41913</v>
      </c>
      <c r="U169">
        <f t="shared" si="20"/>
        <v>1.0025612903225805E-3</v>
      </c>
      <c r="V169" s="454">
        <f t="shared" si="21"/>
        <v>1.0295E-3</v>
      </c>
      <c r="AA169" s="171">
        <v>43028</v>
      </c>
      <c r="AB169">
        <v>5710.39</v>
      </c>
      <c r="AC169">
        <v>4819.46</v>
      </c>
      <c r="AD169">
        <v>189099876.72999999</v>
      </c>
      <c r="AE169">
        <v>102672.79</v>
      </c>
      <c r="AF169">
        <f t="shared" si="22"/>
        <v>33115.054616234615</v>
      </c>
    </row>
    <row r="170" spans="3:32" ht="12" thickBot="1" x14ac:dyDescent="0.2">
      <c r="C170" s="107">
        <v>39087</v>
      </c>
      <c r="D170" s="111">
        <f t="shared" si="17"/>
        <v>2007</v>
      </c>
      <c r="E170" s="111">
        <f t="shared" si="18"/>
        <v>1</v>
      </c>
      <c r="F170" s="174">
        <v>3.5249999999999996E-5</v>
      </c>
      <c r="G170" s="106" t="s">
        <v>1170</v>
      </c>
      <c r="J170" s="109">
        <v>42640</v>
      </c>
      <c r="K170" s="110">
        <v>656.35140000000001</v>
      </c>
      <c r="R170">
        <f t="shared" si="23"/>
        <v>2014</v>
      </c>
      <c r="S170">
        <f t="shared" si="24"/>
        <v>11</v>
      </c>
      <c r="T170" s="46">
        <f t="shared" si="19"/>
        <v>41944</v>
      </c>
      <c r="U170">
        <f t="shared" si="20"/>
        <v>1.1995733333333332E-3</v>
      </c>
      <c r="V170" s="454">
        <f t="shared" si="21"/>
        <v>1.5365999999999999E-3</v>
      </c>
      <c r="AA170" s="171">
        <v>43027</v>
      </c>
      <c r="AB170">
        <v>5589.71</v>
      </c>
      <c r="AC170">
        <v>4736.03</v>
      </c>
      <c r="AD170">
        <v>174238314.21000001</v>
      </c>
      <c r="AE170">
        <v>100894.18</v>
      </c>
      <c r="AF170">
        <f t="shared" si="22"/>
        <v>31171.261874050713</v>
      </c>
    </row>
    <row r="171" spans="3:32" ht="12" thickBot="1" x14ac:dyDescent="0.2">
      <c r="C171" s="107">
        <v>39090</v>
      </c>
      <c r="D171" s="111">
        <f t="shared" si="17"/>
        <v>2007</v>
      </c>
      <c r="E171" s="111">
        <f t="shared" si="18"/>
        <v>1</v>
      </c>
      <c r="F171" s="174">
        <v>3.534285714285714E-5</v>
      </c>
      <c r="G171" s="106" t="s">
        <v>1171</v>
      </c>
      <c r="J171" s="109">
        <v>42641</v>
      </c>
      <c r="K171" s="110">
        <v>656.17089999999996</v>
      </c>
      <c r="R171">
        <f t="shared" si="23"/>
        <v>2014</v>
      </c>
      <c r="S171">
        <f t="shared" si="24"/>
        <v>12</v>
      </c>
      <c r="T171" s="46">
        <f t="shared" si="19"/>
        <v>41974</v>
      </c>
      <c r="U171">
        <f t="shared" si="20"/>
        <v>1.744674193548387E-3</v>
      </c>
      <c r="V171" s="454">
        <f t="shared" si="21"/>
        <v>1.8609E-3</v>
      </c>
      <c r="AA171" s="171">
        <v>43026</v>
      </c>
      <c r="AB171">
        <v>5531.27</v>
      </c>
      <c r="AC171">
        <v>4701.91</v>
      </c>
      <c r="AD171">
        <v>164582629.90000001</v>
      </c>
      <c r="AE171">
        <v>99673.51</v>
      </c>
      <c r="AF171">
        <f t="shared" si="22"/>
        <v>29754.944144834728</v>
      </c>
    </row>
    <row r="172" spans="3:32" ht="12" thickBot="1" x14ac:dyDescent="0.2">
      <c r="C172" s="107">
        <v>39091</v>
      </c>
      <c r="D172" s="111">
        <f t="shared" si="17"/>
        <v>2007</v>
      </c>
      <c r="E172" s="111">
        <f t="shared" si="18"/>
        <v>1</v>
      </c>
      <c r="F172" s="174">
        <v>3.8650000000000004E-5</v>
      </c>
      <c r="G172" s="106" t="s">
        <v>1171</v>
      </c>
      <c r="J172" s="109">
        <v>42642</v>
      </c>
      <c r="K172" s="110">
        <v>657.55010000000004</v>
      </c>
      <c r="R172">
        <f t="shared" si="23"/>
        <v>2015</v>
      </c>
      <c r="S172">
        <f t="shared" si="24"/>
        <v>1</v>
      </c>
      <c r="T172" s="46">
        <f t="shared" si="19"/>
        <v>42005</v>
      </c>
      <c r="U172">
        <f t="shared" si="20"/>
        <v>1.8066931034482756E-3</v>
      </c>
      <c r="V172" s="454">
        <f t="shared" si="21"/>
        <v>1.8985E-3</v>
      </c>
      <c r="AA172" s="171">
        <v>43025</v>
      </c>
      <c r="AB172">
        <v>5642.67</v>
      </c>
      <c r="AC172">
        <v>4791.0600000000004</v>
      </c>
      <c r="AD172">
        <v>162738475.19999999</v>
      </c>
      <c r="AE172">
        <v>101003.75</v>
      </c>
      <c r="AF172">
        <f t="shared" si="22"/>
        <v>28840.686270861133</v>
      </c>
    </row>
    <row r="173" spans="3:32" ht="12" thickBot="1" x14ac:dyDescent="0.2">
      <c r="C173" s="107">
        <v>39092</v>
      </c>
      <c r="D173" s="111">
        <f t="shared" si="17"/>
        <v>2007</v>
      </c>
      <c r="E173" s="111">
        <f t="shared" si="18"/>
        <v>1</v>
      </c>
      <c r="F173" s="174">
        <v>3.9094999999999998E-5</v>
      </c>
      <c r="G173" s="106" t="s">
        <v>1171</v>
      </c>
      <c r="J173" s="109">
        <v>42643</v>
      </c>
      <c r="K173" s="110">
        <v>658.88530000000003</v>
      </c>
      <c r="R173">
        <f t="shared" si="23"/>
        <v>2015</v>
      </c>
      <c r="S173">
        <f t="shared" si="24"/>
        <v>2</v>
      </c>
      <c r="T173" s="46">
        <f t="shared" si="19"/>
        <v>42036</v>
      </c>
      <c r="U173">
        <f t="shared" si="20"/>
        <v>1.9290178571428568E-3</v>
      </c>
      <c r="V173" s="454">
        <f t="shared" si="21"/>
        <v>2.2212E-3</v>
      </c>
      <c r="AA173" s="171">
        <v>43024</v>
      </c>
      <c r="AB173">
        <v>5607.87</v>
      </c>
      <c r="AC173">
        <v>4749.88</v>
      </c>
      <c r="AD173">
        <v>158929472.00999999</v>
      </c>
      <c r="AE173">
        <v>100380.94</v>
      </c>
      <c r="AF173">
        <f t="shared" si="22"/>
        <v>28340.434426974945</v>
      </c>
    </row>
    <row r="174" spans="3:32" ht="12" thickBot="1" x14ac:dyDescent="0.2">
      <c r="C174" s="107">
        <v>39093</v>
      </c>
      <c r="D174" s="111">
        <f t="shared" si="17"/>
        <v>2007</v>
      </c>
      <c r="E174" s="111">
        <f t="shared" si="18"/>
        <v>1</v>
      </c>
      <c r="F174" s="174">
        <v>3.7586363636363631E-5</v>
      </c>
      <c r="G174" s="106" t="s">
        <v>1171</v>
      </c>
      <c r="J174" s="109">
        <v>42646</v>
      </c>
      <c r="K174" s="110">
        <v>659.26689999999996</v>
      </c>
      <c r="R174">
        <f t="shared" si="23"/>
        <v>2015</v>
      </c>
      <c r="S174">
        <f t="shared" si="24"/>
        <v>3</v>
      </c>
      <c r="T174" s="46">
        <f t="shared" si="19"/>
        <v>42064</v>
      </c>
      <c r="U174">
        <f t="shared" si="20"/>
        <v>2.526087096774193E-3</v>
      </c>
      <c r="V174" s="454">
        <f t="shared" si="21"/>
        <v>2.8105000000000001E-3</v>
      </c>
      <c r="AA174" s="171">
        <v>43023</v>
      </c>
      <c r="AB174">
        <v>5739.64</v>
      </c>
      <c r="AC174">
        <v>4855.25</v>
      </c>
      <c r="AD174">
        <v>156456290.94999999</v>
      </c>
      <c r="AE174">
        <v>102739.58</v>
      </c>
      <c r="AF174">
        <f t="shared" si="22"/>
        <v>27258.903162916136</v>
      </c>
    </row>
    <row r="175" spans="3:32" ht="12" thickBot="1" x14ac:dyDescent="0.2">
      <c r="C175" s="107">
        <v>39094</v>
      </c>
      <c r="D175" s="111">
        <f t="shared" si="17"/>
        <v>2007</v>
      </c>
      <c r="E175" s="111">
        <f t="shared" si="18"/>
        <v>1</v>
      </c>
      <c r="F175" s="174">
        <v>3.8300000000000003E-5</v>
      </c>
      <c r="G175" s="106" t="s">
        <v>1171</v>
      </c>
      <c r="J175" s="109">
        <v>42647</v>
      </c>
      <c r="K175" s="110">
        <v>659.90419999999995</v>
      </c>
      <c r="R175">
        <f t="shared" si="23"/>
        <v>2015</v>
      </c>
      <c r="S175">
        <f t="shared" si="24"/>
        <v>4</v>
      </c>
      <c r="T175" s="46">
        <f t="shared" si="19"/>
        <v>42095</v>
      </c>
      <c r="U175">
        <f t="shared" si="20"/>
        <v>2.6635466666666673E-3</v>
      </c>
      <c r="V175" s="454">
        <f t="shared" si="21"/>
        <v>2.8816000000000002E-3</v>
      </c>
      <c r="AA175" s="171">
        <v>43022</v>
      </c>
      <c r="AB175">
        <v>5674.5</v>
      </c>
      <c r="AC175">
        <v>4800.54</v>
      </c>
      <c r="AD175">
        <v>152020317.16999999</v>
      </c>
      <c r="AE175">
        <v>101573.51</v>
      </c>
      <c r="AF175">
        <f t="shared" si="22"/>
        <v>26790.081446823508</v>
      </c>
    </row>
    <row r="176" spans="3:32" ht="12" thickBot="1" x14ac:dyDescent="0.2">
      <c r="C176" s="107">
        <v>39094</v>
      </c>
      <c r="D176" s="111">
        <f t="shared" si="17"/>
        <v>2007</v>
      </c>
      <c r="E176" s="111">
        <f t="shared" si="18"/>
        <v>1</v>
      </c>
      <c r="F176" s="174">
        <v>3.8500000000000001E-5</v>
      </c>
      <c r="G176" s="106" t="s">
        <v>1170</v>
      </c>
      <c r="J176" s="109">
        <v>42648</v>
      </c>
      <c r="K176" s="110">
        <v>661.07429999999999</v>
      </c>
      <c r="R176">
        <f t="shared" si="23"/>
        <v>2015</v>
      </c>
      <c r="S176">
        <f t="shared" si="24"/>
        <v>5</v>
      </c>
      <c r="T176" s="46">
        <f t="shared" si="19"/>
        <v>42125</v>
      </c>
      <c r="U176">
        <f t="shared" si="20"/>
        <v>3.3469806451612901E-3</v>
      </c>
      <c r="V176" s="454">
        <f t="shared" si="21"/>
        <v>4.2354000000000003E-3</v>
      </c>
      <c r="AA176" s="171">
        <v>43021</v>
      </c>
      <c r="AB176">
        <v>5730.21</v>
      </c>
      <c r="AC176">
        <v>4836.47</v>
      </c>
      <c r="AD176">
        <v>122649999.25</v>
      </c>
      <c r="AE176">
        <v>102513.44</v>
      </c>
      <c r="AF176">
        <f t="shared" si="22"/>
        <v>21404.101987536233</v>
      </c>
    </row>
    <row r="177" spans="3:32" ht="12" thickBot="1" x14ac:dyDescent="0.2">
      <c r="C177" s="107">
        <v>39097</v>
      </c>
      <c r="D177" s="111">
        <f t="shared" si="17"/>
        <v>2007</v>
      </c>
      <c r="E177" s="111">
        <f t="shared" si="18"/>
        <v>1</v>
      </c>
      <c r="F177" s="174">
        <v>3.855714285714286E-5</v>
      </c>
      <c r="G177" s="106" t="s">
        <v>1171</v>
      </c>
      <c r="J177" s="109">
        <v>42649</v>
      </c>
      <c r="K177" s="110">
        <v>660.17489999999998</v>
      </c>
      <c r="R177">
        <f t="shared" si="23"/>
        <v>2015</v>
      </c>
      <c r="S177">
        <f t="shared" si="24"/>
        <v>6</v>
      </c>
      <c r="T177" s="46">
        <f t="shared" si="19"/>
        <v>42156</v>
      </c>
      <c r="U177">
        <f t="shared" si="20"/>
        <v>4.4215733333333338E-3</v>
      </c>
      <c r="V177" s="454">
        <f t="shared" si="21"/>
        <v>4.8441000000000005E-3</v>
      </c>
      <c r="AA177" s="171">
        <v>43020</v>
      </c>
      <c r="AB177">
        <v>5259.2</v>
      </c>
      <c r="AC177">
        <v>4439.38</v>
      </c>
      <c r="AD177">
        <v>80808381.579999998</v>
      </c>
      <c r="AE177">
        <v>93876.68</v>
      </c>
      <c r="AF177">
        <f t="shared" si="22"/>
        <v>15365.147090812292</v>
      </c>
    </row>
    <row r="178" spans="3:32" ht="12" thickBot="1" x14ac:dyDescent="0.2">
      <c r="C178" s="107">
        <v>39098</v>
      </c>
      <c r="D178" s="111">
        <f t="shared" si="17"/>
        <v>2007</v>
      </c>
      <c r="E178" s="111">
        <f t="shared" si="18"/>
        <v>1</v>
      </c>
      <c r="F178" s="174">
        <v>3.9840625000000001E-5</v>
      </c>
      <c r="G178" s="106" t="s">
        <v>1171</v>
      </c>
      <c r="J178" s="109">
        <v>42653</v>
      </c>
      <c r="K178" s="110">
        <v>660.73889999999994</v>
      </c>
      <c r="R178">
        <f t="shared" si="23"/>
        <v>2015</v>
      </c>
      <c r="S178">
        <f t="shared" si="24"/>
        <v>7</v>
      </c>
      <c r="T178" s="46">
        <f t="shared" si="19"/>
        <v>42186</v>
      </c>
      <c r="U178">
        <f t="shared" si="20"/>
        <v>6.100586666666667E-3</v>
      </c>
      <c r="V178" s="454">
        <f t="shared" si="21"/>
        <v>6.8326000000000003E-3</v>
      </c>
      <c r="AA178" s="171">
        <v>43005</v>
      </c>
      <c r="AB178">
        <v>3942.88</v>
      </c>
      <c r="AC178">
        <v>3353.65</v>
      </c>
      <c r="AD178">
        <v>80808381.579999998</v>
      </c>
      <c r="AE178">
        <v>71169.03</v>
      </c>
      <c r="AF178">
        <f t="shared" si="22"/>
        <v>20494.760576025645</v>
      </c>
    </row>
    <row r="179" spans="3:32" ht="12" thickBot="1" x14ac:dyDescent="0.2">
      <c r="C179" s="107">
        <v>39099</v>
      </c>
      <c r="D179" s="111">
        <f t="shared" si="17"/>
        <v>2007</v>
      </c>
      <c r="E179" s="111">
        <f t="shared" si="18"/>
        <v>1</v>
      </c>
      <c r="F179" s="174">
        <v>3.9852631578947368E-5</v>
      </c>
      <c r="G179" s="106" t="s">
        <v>1171</v>
      </c>
      <c r="J179" s="109">
        <v>42654</v>
      </c>
      <c r="K179" s="110">
        <v>660.90009999999995</v>
      </c>
      <c r="R179">
        <f t="shared" si="23"/>
        <v>2015</v>
      </c>
      <c r="S179">
        <f t="shared" si="24"/>
        <v>8</v>
      </c>
      <c r="T179" s="46">
        <f t="shared" si="19"/>
        <v>42217</v>
      </c>
      <c r="U179">
        <f t="shared" si="20"/>
        <v>6.9403266666666682E-3</v>
      </c>
      <c r="V179" s="454">
        <f t="shared" si="21"/>
        <v>7.2763000000000003E-3</v>
      </c>
      <c r="AA179" s="171">
        <v>43004</v>
      </c>
      <c r="AB179">
        <v>3951.26</v>
      </c>
      <c r="AC179">
        <v>3331.87</v>
      </c>
      <c r="AD179">
        <v>79982256.180000007</v>
      </c>
      <c r="AE179">
        <v>71004.210000000006</v>
      </c>
      <c r="AF179">
        <f t="shared" si="22"/>
        <v>20242.215440138083</v>
      </c>
    </row>
    <row r="180" spans="3:32" ht="12" thickBot="1" x14ac:dyDescent="0.2">
      <c r="C180" s="107">
        <v>39100</v>
      </c>
      <c r="D180" s="111">
        <f t="shared" si="17"/>
        <v>2007</v>
      </c>
      <c r="E180" s="111">
        <f t="shared" si="18"/>
        <v>1</v>
      </c>
      <c r="F180" s="174">
        <v>3.9878947368421057E-5</v>
      </c>
      <c r="G180" s="106" t="s">
        <v>1171</v>
      </c>
      <c r="J180" s="109">
        <v>42657</v>
      </c>
      <c r="K180" s="110">
        <v>659.94420000000002</v>
      </c>
      <c r="R180">
        <f t="shared" si="23"/>
        <v>2015</v>
      </c>
      <c r="S180">
        <f t="shared" si="24"/>
        <v>9</v>
      </c>
      <c r="T180" s="46">
        <f t="shared" si="19"/>
        <v>42248</v>
      </c>
      <c r="U180">
        <f t="shared" si="20"/>
        <v>7.3154833333333325E-3</v>
      </c>
      <c r="V180" s="454">
        <f t="shared" si="21"/>
        <v>8.2310000000000005E-3</v>
      </c>
      <c r="AA180" s="171">
        <v>43003</v>
      </c>
      <c r="AB180">
        <v>3738.25</v>
      </c>
      <c r="AC180">
        <v>3133.51</v>
      </c>
      <c r="AD180">
        <v>77127123.310000002</v>
      </c>
      <c r="AE180">
        <v>67101.66</v>
      </c>
      <c r="AF180">
        <f t="shared" si="22"/>
        <v>20631.879438239819</v>
      </c>
    </row>
    <row r="181" spans="3:32" ht="12" thickBot="1" x14ac:dyDescent="0.2">
      <c r="C181" s="107">
        <v>39101</v>
      </c>
      <c r="D181" s="111">
        <f t="shared" si="17"/>
        <v>2007</v>
      </c>
      <c r="E181" s="111">
        <f t="shared" si="18"/>
        <v>1</v>
      </c>
      <c r="F181" s="174">
        <v>3.9927777777777783E-5</v>
      </c>
      <c r="G181" s="106" t="s">
        <v>1171</v>
      </c>
      <c r="J181" s="109">
        <v>42660</v>
      </c>
      <c r="K181" s="110">
        <v>659.83950000000004</v>
      </c>
      <c r="R181">
        <f t="shared" si="23"/>
        <v>2015</v>
      </c>
      <c r="S181">
        <f t="shared" si="24"/>
        <v>10</v>
      </c>
      <c r="T181" s="46">
        <f t="shared" si="19"/>
        <v>42278</v>
      </c>
      <c r="U181">
        <f t="shared" si="20"/>
        <v>7.8196193548387086E-3</v>
      </c>
      <c r="V181" s="454">
        <f t="shared" si="21"/>
        <v>8.2901999999999993E-3</v>
      </c>
      <c r="AA181" s="171">
        <v>43002</v>
      </c>
      <c r="AB181">
        <v>3758.27</v>
      </c>
      <c r="AC181">
        <v>3144.99</v>
      </c>
      <c r="AD181">
        <v>79262490.760000005</v>
      </c>
      <c r="AE181">
        <v>67460.92</v>
      </c>
      <c r="AF181">
        <f t="shared" si="22"/>
        <v>21090.153384402933</v>
      </c>
    </row>
    <row r="182" spans="3:32" ht="12" thickBot="1" x14ac:dyDescent="0.2">
      <c r="C182" s="107">
        <v>39101</v>
      </c>
      <c r="D182" s="111">
        <f t="shared" si="17"/>
        <v>2007</v>
      </c>
      <c r="E182" s="111">
        <f t="shared" si="18"/>
        <v>1</v>
      </c>
      <c r="F182" s="174">
        <v>4.0250000000000003E-5</v>
      </c>
      <c r="G182" s="106" t="s">
        <v>1170</v>
      </c>
      <c r="J182" s="109">
        <v>42661</v>
      </c>
      <c r="K182" s="110">
        <v>659.63990000000001</v>
      </c>
      <c r="R182">
        <f t="shared" si="23"/>
        <v>2015</v>
      </c>
      <c r="S182">
        <f t="shared" si="24"/>
        <v>11</v>
      </c>
      <c r="T182" s="46">
        <f t="shared" si="19"/>
        <v>42309</v>
      </c>
      <c r="U182">
        <f t="shared" si="20"/>
        <v>8.5343689655172413E-3</v>
      </c>
      <c r="V182" s="454">
        <f t="shared" si="21"/>
        <v>8.9374999999999993E-3</v>
      </c>
      <c r="AA182" s="171">
        <v>43001</v>
      </c>
      <c r="AB182">
        <v>3692.41</v>
      </c>
      <c r="AC182">
        <v>3089.89</v>
      </c>
      <c r="AD182">
        <v>75726043.599999994</v>
      </c>
      <c r="AF182">
        <f t="shared" si="22"/>
        <v>20508.568550079759</v>
      </c>
    </row>
    <row r="183" spans="3:32" ht="12" thickBot="1" x14ac:dyDescent="0.2">
      <c r="C183" s="107">
        <v>39104</v>
      </c>
      <c r="D183" s="111">
        <f t="shared" si="17"/>
        <v>2007</v>
      </c>
      <c r="E183" s="111">
        <f t="shared" si="18"/>
        <v>1</v>
      </c>
      <c r="F183" s="174">
        <v>4.0565624999999998E-5</v>
      </c>
      <c r="G183" s="106" t="s">
        <v>1171</v>
      </c>
      <c r="J183" s="109">
        <v>42662</v>
      </c>
      <c r="K183" s="110">
        <v>659.31240000000003</v>
      </c>
      <c r="R183">
        <f t="shared" si="23"/>
        <v>2015</v>
      </c>
      <c r="S183">
        <f t="shared" si="24"/>
        <v>12</v>
      </c>
      <c r="T183" s="46">
        <f t="shared" si="19"/>
        <v>42339</v>
      </c>
      <c r="U183">
        <f t="shared" si="20"/>
        <v>8.6941806451612917E-3</v>
      </c>
      <c r="V183" s="454">
        <f t="shared" si="21"/>
        <v>9.2063000000000006E-3</v>
      </c>
      <c r="AA183" s="171">
        <v>43000</v>
      </c>
      <c r="AB183">
        <v>3687.5</v>
      </c>
      <c r="AC183">
        <v>3084.27</v>
      </c>
      <c r="AD183">
        <v>40437435.420000002</v>
      </c>
      <c r="AE183">
        <v>66190.539999999994</v>
      </c>
      <c r="AF183">
        <f t="shared" si="22"/>
        <v>10966.084181694916</v>
      </c>
    </row>
    <row r="184" spans="3:32" ht="12" thickBot="1" x14ac:dyDescent="0.2">
      <c r="C184" s="107">
        <v>39105</v>
      </c>
      <c r="D184" s="111">
        <f t="shared" si="17"/>
        <v>2007</v>
      </c>
      <c r="E184" s="111">
        <f t="shared" si="18"/>
        <v>1</v>
      </c>
      <c r="F184" s="174">
        <v>4.1393333333333329E-5</v>
      </c>
      <c r="G184" s="106" t="s">
        <v>1171</v>
      </c>
      <c r="J184" s="109">
        <v>42663</v>
      </c>
      <c r="K184" s="110">
        <v>658.95330000000001</v>
      </c>
      <c r="R184">
        <f t="shared" si="23"/>
        <v>2016</v>
      </c>
      <c r="S184">
        <f t="shared" si="24"/>
        <v>1</v>
      </c>
      <c r="T184" s="46">
        <f t="shared" si="19"/>
        <v>42370</v>
      </c>
      <c r="U184">
        <f t="shared" si="20"/>
        <v>8.9237322580645161E-3</v>
      </c>
      <c r="V184" s="454">
        <f t="shared" si="21"/>
        <v>9.8413000000000007E-3</v>
      </c>
      <c r="AA184" s="171">
        <v>42999</v>
      </c>
      <c r="AB184">
        <v>3845.26</v>
      </c>
      <c r="AC184">
        <v>3235.33</v>
      </c>
      <c r="AD184">
        <v>41772140.509999998</v>
      </c>
      <c r="AE184">
        <v>69099.28</v>
      </c>
      <c r="AF184">
        <f t="shared" si="22"/>
        <v>10863.281159141383</v>
      </c>
    </row>
    <row r="185" spans="3:32" ht="12" thickBot="1" x14ac:dyDescent="0.2">
      <c r="C185" s="107">
        <v>39106</v>
      </c>
      <c r="D185" s="111">
        <f t="shared" si="17"/>
        <v>2007</v>
      </c>
      <c r="E185" s="111">
        <f t="shared" si="18"/>
        <v>1</v>
      </c>
      <c r="F185" s="174">
        <v>4.1890909090909092E-5</v>
      </c>
      <c r="G185" s="106" t="s">
        <v>1171</v>
      </c>
      <c r="J185" s="109">
        <v>42664</v>
      </c>
      <c r="K185" s="110">
        <v>659.74639999999999</v>
      </c>
      <c r="R185">
        <f t="shared" si="23"/>
        <v>2016</v>
      </c>
      <c r="S185">
        <f t="shared" si="24"/>
        <v>2</v>
      </c>
      <c r="T185" s="46">
        <f t="shared" si="19"/>
        <v>42401</v>
      </c>
      <c r="U185">
        <f t="shared" si="20"/>
        <v>1.0393334482758618E-2</v>
      </c>
      <c r="V185" s="454">
        <f t="shared" si="21"/>
        <v>1.0896600000000001E-2</v>
      </c>
      <c r="AA185" s="171">
        <v>42998</v>
      </c>
      <c r="AB185">
        <v>3872.09</v>
      </c>
      <c r="AC185">
        <v>3224.6</v>
      </c>
      <c r="AD185">
        <v>65608862.32</v>
      </c>
      <c r="AE185">
        <v>69504.039999999994</v>
      </c>
      <c r="AF185">
        <f t="shared" si="22"/>
        <v>16944.04373865277</v>
      </c>
    </row>
    <row r="186" spans="3:32" ht="12" thickBot="1" x14ac:dyDescent="0.2">
      <c r="C186" s="107">
        <v>39107</v>
      </c>
      <c r="D186" s="111">
        <f t="shared" si="17"/>
        <v>2007</v>
      </c>
      <c r="E186" s="111">
        <f t="shared" si="18"/>
        <v>1</v>
      </c>
      <c r="F186" s="174">
        <v>4.4135294117647063E-5</v>
      </c>
      <c r="G186" s="106" t="s">
        <v>1171</v>
      </c>
      <c r="J186" s="109">
        <v>42667</v>
      </c>
      <c r="K186" s="110">
        <v>659.25800000000004</v>
      </c>
      <c r="R186">
        <f t="shared" si="23"/>
        <v>2016</v>
      </c>
      <c r="S186">
        <f t="shared" si="24"/>
        <v>3</v>
      </c>
      <c r="T186" s="46">
        <f t="shared" si="19"/>
        <v>42430</v>
      </c>
      <c r="U186">
        <f t="shared" si="20"/>
        <v>1.1716470967741931E-2</v>
      </c>
      <c r="V186" s="454">
        <f t="shared" si="21"/>
        <v>1.21154E-2</v>
      </c>
      <c r="AA186" s="171">
        <v>42997</v>
      </c>
      <c r="AB186">
        <v>3961.5</v>
      </c>
      <c r="AC186">
        <v>3310.04</v>
      </c>
      <c r="AD186">
        <v>40741562.789999999</v>
      </c>
      <c r="AE186">
        <v>70990.100000000006</v>
      </c>
      <c r="AF186">
        <f t="shared" si="22"/>
        <v>10284.377834153729</v>
      </c>
    </row>
    <row r="187" spans="3:32" ht="12" thickBot="1" x14ac:dyDescent="0.2">
      <c r="C187" s="107">
        <v>39108</v>
      </c>
      <c r="D187" s="111">
        <f t="shared" si="17"/>
        <v>2007</v>
      </c>
      <c r="E187" s="111">
        <f t="shared" si="18"/>
        <v>1</v>
      </c>
      <c r="F187" s="174">
        <v>4.4816666666666674E-5</v>
      </c>
      <c r="G187" s="106" t="s">
        <v>1171</v>
      </c>
      <c r="J187" s="109">
        <v>42668</v>
      </c>
      <c r="K187" s="110">
        <v>658.75160000000005</v>
      </c>
      <c r="R187">
        <f t="shared" si="23"/>
        <v>2016</v>
      </c>
      <c r="S187">
        <f t="shared" si="24"/>
        <v>4</v>
      </c>
      <c r="T187" s="46">
        <f t="shared" si="19"/>
        <v>42461</v>
      </c>
      <c r="U187">
        <f t="shared" si="20"/>
        <v>1.1347489999999997E-2</v>
      </c>
      <c r="V187" s="454">
        <f t="shared" si="21"/>
        <v>1.17255E-2</v>
      </c>
      <c r="AA187" s="171">
        <v>42996</v>
      </c>
      <c r="AB187">
        <v>3791.74</v>
      </c>
      <c r="AC187">
        <v>3173.48</v>
      </c>
      <c r="AD187">
        <v>40277502.82</v>
      </c>
      <c r="AE187">
        <v>67644.600000000006</v>
      </c>
      <c r="AF187">
        <f t="shared" si="22"/>
        <v>10622.432661522151</v>
      </c>
    </row>
    <row r="188" spans="3:32" ht="12" thickBot="1" x14ac:dyDescent="0.2">
      <c r="C188" s="107">
        <v>39108</v>
      </c>
      <c r="D188" s="111">
        <f t="shared" si="17"/>
        <v>2007</v>
      </c>
      <c r="E188" s="111">
        <f t="shared" si="18"/>
        <v>1</v>
      </c>
      <c r="F188" s="174">
        <v>4.5500000000000001E-5</v>
      </c>
      <c r="G188" s="106" t="s">
        <v>1170</v>
      </c>
      <c r="J188" s="109">
        <v>42669</v>
      </c>
      <c r="K188" s="110">
        <v>658.46789999999999</v>
      </c>
      <c r="R188">
        <f t="shared" si="23"/>
        <v>2016</v>
      </c>
      <c r="S188">
        <f t="shared" si="24"/>
        <v>5</v>
      </c>
      <c r="T188" s="46">
        <f t="shared" si="19"/>
        <v>42491</v>
      </c>
      <c r="U188">
        <f t="shared" si="20"/>
        <v>1.0705167741935487E-2</v>
      </c>
      <c r="V188" s="454">
        <f t="shared" si="21"/>
        <v>1.1153800000000002E-2</v>
      </c>
      <c r="AA188" s="171">
        <v>42995</v>
      </c>
      <c r="AB188">
        <v>3638.31</v>
      </c>
      <c r="AC188">
        <v>3045.89</v>
      </c>
      <c r="AD188">
        <v>37972526.109999999</v>
      </c>
      <c r="AE188">
        <v>64907.519999999997</v>
      </c>
      <c r="AF188">
        <f t="shared" si="22"/>
        <v>10436.858351817189</v>
      </c>
    </row>
    <row r="189" spans="3:32" ht="12" thickBot="1" x14ac:dyDescent="0.2">
      <c r="C189" s="107">
        <v>39111</v>
      </c>
      <c r="D189" s="111">
        <f t="shared" si="17"/>
        <v>2007</v>
      </c>
      <c r="E189" s="111">
        <f t="shared" si="18"/>
        <v>1</v>
      </c>
      <c r="F189" s="174">
        <v>4.3066666666666665E-5</v>
      </c>
      <c r="G189" s="106" t="s">
        <v>1171</v>
      </c>
      <c r="J189" s="109">
        <v>42670</v>
      </c>
      <c r="K189" s="110">
        <v>658.28539999999998</v>
      </c>
      <c r="R189">
        <f t="shared" si="23"/>
        <v>2016</v>
      </c>
      <c r="S189">
        <f t="shared" si="24"/>
        <v>6</v>
      </c>
      <c r="T189" s="46">
        <f t="shared" si="19"/>
        <v>42522</v>
      </c>
      <c r="U189">
        <f t="shared" si="20"/>
        <v>1.0484008695652176E-2</v>
      </c>
      <c r="V189" s="454">
        <f t="shared" si="21"/>
        <v>1.0943399999999999E-2</v>
      </c>
      <c r="AA189" s="171">
        <v>42994</v>
      </c>
      <c r="AB189">
        <v>3804.64</v>
      </c>
      <c r="AC189">
        <v>3185.13</v>
      </c>
      <c r="AD189">
        <v>40678281.979999997</v>
      </c>
      <c r="AE189">
        <v>67874.73</v>
      </c>
      <c r="AF189">
        <f t="shared" si="22"/>
        <v>10691.755850750662</v>
      </c>
    </row>
    <row r="190" spans="3:32" ht="12" thickBot="1" x14ac:dyDescent="0.2">
      <c r="C190" s="107">
        <v>39112</v>
      </c>
      <c r="D190" s="111">
        <f t="shared" si="17"/>
        <v>2007</v>
      </c>
      <c r="E190" s="111">
        <f t="shared" si="18"/>
        <v>1</v>
      </c>
      <c r="F190" s="174">
        <v>4.2246153846153849E-5</v>
      </c>
      <c r="G190" s="106" t="s">
        <v>1171</v>
      </c>
      <c r="J190" s="109">
        <v>42671</v>
      </c>
      <c r="K190" s="110">
        <v>659.12379999999996</v>
      </c>
      <c r="R190">
        <f t="shared" si="23"/>
        <v>2016</v>
      </c>
      <c r="S190">
        <f t="shared" si="24"/>
        <v>7</v>
      </c>
      <c r="T190" s="46">
        <f t="shared" si="19"/>
        <v>42552</v>
      </c>
      <c r="U190">
        <f t="shared" si="20"/>
        <v>1.0182509677419356E-2</v>
      </c>
      <c r="V190" s="454">
        <f t="shared" si="21"/>
        <v>1.04E-2</v>
      </c>
      <c r="AA190" s="171">
        <v>42993</v>
      </c>
      <c r="AB190">
        <v>3390.69</v>
      </c>
      <c r="AC190">
        <v>2847.29</v>
      </c>
      <c r="AD190">
        <v>32869208.82</v>
      </c>
      <c r="AE190">
        <v>60557.75</v>
      </c>
      <c r="AF190">
        <f t="shared" si="22"/>
        <v>9693.9586986719514</v>
      </c>
    </row>
    <row r="191" spans="3:32" ht="12" thickBot="1" x14ac:dyDescent="0.2">
      <c r="C191" s="107">
        <v>39113</v>
      </c>
      <c r="D191" s="111">
        <f t="shared" si="17"/>
        <v>2007</v>
      </c>
      <c r="E191" s="111">
        <f t="shared" si="18"/>
        <v>1</v>
      </c>
      <c r="F191" s="174">
        <v>4.2468749999999999E-5</v>
      </c>
      <c r="G191" s="106" t="s">
        <v>1171</v>
      </c>
      <c r="J191" s="109">
        <v>42674</v>
      </c>
      <c r="K191" s="110">
        <v>659.0951</v>
      </c>
      <c r="R191">
        <f t="shared" si="23"/>
        <v>2016</v>
      </c>
      <c r="S191">
        <f t="shared" si="24"/>
        <v>8</v>
      </c>
      <c r="T191" s="46">
        <f t="shared" si="19"/>
        <v>42583</v>
      </c>
      <c r="U191">
        <f t="shared" si="20"/>
        <v>1.0114532258064518E-2</v>
      </c>
      <c r="V191" s="454">
        <f t="shared" si="21"/>
        <v>1.0288499999999999E-2</v>
      </c>
      <c r="AA191" s="171">
        <v>42992</v>
      </c>
      <c r="AB191">
        <v>3908.21</v>
      </c>
      <c r="AC191">
        <v>3288.95</v>
      </c>
      <c r="AD191">
        <v>71382199.319999993</v>
      </c>
      <c r="AE191">
        <v>69761.59</v>
      </c>
      <c r="AF191">
        <f t="shared" si="22"/>
        <v>18264.678540815359</v>
      </c>
    </row>
    <row r="192" spans="3:32" ht="12" thickBot="1" x14ac:dyDescent="0.2">
      <c r="C192" s="107">
        <v>39114</v>
      </c>
      <c r="D192" s="111">
        <f t="shared" si="17"/>
        <v>2007</v>
      </c>
      <c r="E192" s="111">
        <f t="shared" si="18"/>
        <v>2</v>
      </c>
      <c r="F192" s="174">
        <v>4.3687500000000005E-5</v>
      </c>
      <c r="G192" s="106" t="s">
        <v>1171</v>
      </c>
      <c r="J192" s="109">
        <v>42675</v>
      </c>
      <c r="K192" s="110">
        <v>658.80870000000004</v>
      </c>
      <c r="R192">
        <f t="shared" si="23"/>
        <v>2016</v>
      </c>
      <c r="S192">
        <f t="shared" si="24"/>
        <v>9</v>
      </c>
      <c r="T192" s="46">
        <f t="shared" si="19"/>
        <v>42614</v>
      </c>
      <c r="U192">
        <f t="shared" si="20"/>
        <v>1.0273116666666669E-2</v>
      </c>
      <c r="V192" s="454">
        <f t="shared" si="21"/>
        <v>1.0783399999999999E-2</v>
      </c>
      <c r="AA192" s="171">
        <v>42991</v>
      </c>
      <c r="AB192">
        <v>4114.88</v>
      </c>
      <c r="AC192">
        <v>3437.7</v>
      </c>
      <c r="AD192">
        <v>68551486.030000001</v>
      </c>
      <c r="AE192">
        <v>73573.990000000005</v>
      </c>
      <c r="AF192">
        <f t="shared" si="22"/>
        <v>16659.41316150167</v>
      </c>
    </row>
    <row r="193" spans="3:32" ht="12" thickBot="1" x14ac:dyDescent="0.2">
      <c r="C193" s="107">
        <v>39115</v>
      </c>
      <c r="D193" s="111">
        <f t="shared" si="17"/>
        <v>2007</v>
      </c>
      <c r="E193" s="111">
        <f t="shared" si="18"/>
        <v>2</v>
      </c>
      <c r="F193" s="174">
        <v>4.4516666666666674E-5</v>
      </c>
      <c r="G193" s="106" t="s">
        <v>1171</v>
      </c>
      <c r="J193" s="109">
        <v>42676</v>
      </c>
      <c r="K193" s="110">
        <v>658.65809999999999</v>
      </c>
      <c r="R193">
        <f t="shared" si="23"/>
        <v>2016</v>
      </c>
      <c r="S193">
        <f t="shared" si="24"/>
        <v>10</v>
      </c>
      <c r="T193" s="46">
        <f t="shared" si="19"/>
        <v>42644</v>
      </c>
      <c r="U193">
        <f t="shared" si="20"/>
        <v>1.1977464516129036E-2</v>
      </c>
      <c r="V193" s="454">
        <f t="shared" si="21"/>
        <v>1.5011700000000001E-2</v>
      </c>
      <c r="AA193" s="171">
        <v>42990</v>
      </c>
      <c r="AB193">
        <v>4241.9399999999996</v>
      </c>
      <c r="AC193">
        <v>3550.78</v>
      </c>
      <c r="AD193">
        <v>66901698.990000002</v>
      </c>
      <c r="AE193">
        <v>76100.38</v>
      </c>
      <c r="AF193">
        <f t="shared" si="22"/>
        <v>15771.486393018291</v>
      </c>
    </row>
    <row r="194" spans="3:32" ht="12" thickBot="1" x14ac:dyDescent="0.2">
      <c r="C194" s="107">
        <v>39115</v>
      </c>
      <c r="D194" s="111">
        <f t="shared" si="17"/>
        <v>2007</v>
      </c>
      <c r="E194" s="111">
        <f t="shared" si="18"/>
        <v>2</v>
      </c>
      <c r="F194" s="174">
        <v>4.5000000000000003E-5</v>
      </c>
      <c r="G194" s="106" t="s">
        <v>1170</v>
      </c>
      <c r="J194" s="109">
        <v>42677</v>
      </c>
      <c r="K194" s="110">
        <v>658.58479999999997</v>
      </c>
      <c r="R194">
        <f t="shared" si="23"/>
        <v>2016</v>
      </c>
      <c r="S194">
        <f t="shared" si="24"/>
        <v>11</v>
      </c>
      <c r="T194" s="46">
        <f t="shared" si="19"/>
        <v>42675</v>
      </c>
      <c r="U194">
        <f t="shared" si="20"/>
        <v>2.2532186666666672E-2</v>
      </c>
      <c r="V194" s="454">
        <f t="shared" si="21"/>
        <v>4.5384599999999997E-2</v>
      </c>
      <c r="AA194" s="171">
        <v>42989</v>
      </c>
      <c r="AB194">
        <v>4146.28</v>
      </c>
      <c r="AC194">
        <v>3450.4</v>
      </c>
      <c r="AD194">
        <v>65580706.950000003</v>
      </c>
      <c r="AE194">
        <v>74135.42</v>
      </c>
      <c r="AF194">
        <f t="shared" si="22"/>
        <v>15816.757901058299</v>
      </c>
    </row>
    <row r="195" spans="3:32" ht="12" thickBot="1" x14ac:dyDescent="0.2">
      <c r="C195" s="107">
        <v>39118</v>
      </c>
      <c r="D195" s="111">
        <f t="shared" si="17"/>
        <v>2007</v>
      </c>
      <c r="E195" s="111">
        <f t="shared" si="18"/>
        <v>2</v>
      </c>
      <c r="F195" s="174">
        <v>4.4400000000000002E-5</v>
      </c>
      <c r="G195" s="106" t="s">
        <v>1171</v>
      </c>
      <c r="J195" s="109">
        <v>42678</v>
      </c>
      <c r="K195" s="110">
        <v>658.48919999999998</v>
      </c>
      <c r="R195">
        <f t="shared" si="23"/>
        <v>2016</v>
      </c>
      <c r="S195">
        <f t="shared" si="24"/>
        <v>12</v>
      </c>
      <c r="T195" s="46">
        <f t="shared" si="19"/>
        <v>42705</v>
      </c>
      <c r="U195">
        <f t="shared" si="20"/>
        <v>3.4029767741935488E-2</v>
      </c>
      <c r="V195" s="454">
        <f t="shared" si="21"/>
        <v>4.5877299999999996E-2</v>
      </c>
      <c r="AA195" s="171">
        <v>42988</v>
      </c>
      <c r="AB195">
        <v>4282.2299999999996</v>
      </c>
      <c r="AC195">
        <v>3558.24</v>
      </c>
      <c r="AD195">
        <v>66313888.25</v>
      </c>
      <c r="AE195">
        <v>76566.34</v>
      </c>
      <c r="AF195">
        <f t="shared" si="22"/>
        <v>15485.830571921641</v>
      </c>
    </row>
    <row r="196" spans="3:32" ht="12" thickBot="1" x14ac:dyDescent="0.2">
      <c r="C196" s="107">
        <v>39119</v>
      </c>
      <c r="D196" s="111">
        <f t="shared" si="17"/>
        <v>2007</v>
      </c>
      <c r="E196" s="111">
        <f t="shared" si="18"/>
        <v>2</v>
      </c>
      <c r="F196" s="174">
        <v>4.3583333333333333E-5</v>
      </c>
      <c r="G196" s="106" t="s">
        <v>1171</v>
      </c>
      <c r="J196" s="109">
        <v>42682</v>
      </c>
      <c r="K196" s="110">
        <v>657.88779999999997</v>
      </c>
      <c r="R196">
        <f t="shared" si="23"/>
        <v>2017</v>
      </c>
      <c r="S196">
        <f t="shared" si="24"/>
        <v>1</v>
      </c>
      <c r="T196" s="46">
        <f t="shared" si="19"/>
        <v>42736</v>
      </c>
      <c r="U196">
        <f t="shared" si="20"/>
        <v>3.5149025806451614E-2</v>
      </c>
      <c r="V196" s="454">
        <f t="shared" si="21"/>
        <v>3.7552200000000001E-2</v>
      </c>
      <c r="AA196" s="171">
        <v>42987</v>
      </c>
      <c r="AB196">
        <v>4344.49</v>
      </c>
      <c r="AC196">
        <v>3609.28</v>
      </c>
      <c r="AD196">
        <v>69914004.609999999</v>
      </c>
      <c r="AE196">
        <v>77679.5</v>
      </c>
      <c r="AF196">
        <f t="shared" si="22"/>
        <v>16092.568888408076</v>
      </c>
    </row>
    <row r="197" spans="3:32" ht="12" thickBot="1" x14ac:dyDescent="0.2">
      <c r="C197" s="107">
        <v>39120</v>
      </c>
      <c r="D197" s="111">
        <f t="shared" ref="D197:D260" si="25">YEAR(C197)</f>
        <v>2007</v>
      </c>
      <c r="E197" s="111">
        <f t="shared" ref="E197:E260" si="26">MONTH(C197)</f>
        <v>2</v>
      </c>
      <c r="F197" s="174">
        <v>4.2619999999999995E-5</v>
      </c>
      <c r="G197" s="106" t="s">
        <v>1171</v>
      </c>
      <c r="J197" s="109">
        <v>42683</v>
      </c>
      <c r="K197" s="110">
        <v>657.76139999999998</v>
      </c>
      <c r="R197">
        <f t="shared" si="23"/>
        <v>2017</v>
      </c>
      <c r="S197">
        <f t="shared" si="24"/>
        <v>2</v>
      </c>
      <c r="T197" s="46">
        <f t="shared" ref="T197:T232" si="27">DATE(R197,S197,1)</f>
        <v>42767</v>
      </c>
      <c r="U197">
        <f t="shared" ref="U197:U243" si="28">AVERAGEIFS($F$4:$F$6000,$D$4:$D$6000,"="&amp;R197,$E$4:$E$6000,"="&amp;S197)</f>
        <v>3.9154067857142864E-2</v>
      </c>
      <c r="V197" s="454">
        <f t="shared" ref="V197:V244" si="29">_xlfn.MAXIFS($F$4:$F$6000,$D$4:$D$6000,"="&amp;R197,$E$4:$E$6000,"="&amp;S197)</f>
        <v>4.3291099999999999E-2</v>
      </c>
      <c r="AA197" s="171">
        <v>42986</v>
      </c>
      <c r="AB197">
        <v>4653.95</v>
      </c>
      <c r="AC197">
        <v>3872.19</v>
      </c>
      <c r="AD197">
        <v>72087290.799999997</v>
      </c>
      <c r="AE197">
        <v>82979.839999999997</v>
      </c>
      <c r="AF197">
        <f t="shared" si="22"/>
        <v>15489.485447845378</v>
      </c>
    </row>
    <row r="198" spans="3:32" ht="12" thickBot="1" x14ac:dyDescent="0.2">
      <c r="C198" s="107">
        <v>39121</v>
      </c>
      <c r="D198" s="111">
        <f t="shared" si="25"/>
        <v>2007</v>
      </c>
      <c r="E198" s="111">
        <f t="shared" si="26"/>
        <v>2</v>
      </c>
      <c r="F198" s="174">
        <v>4.1500000000000006E-5</v>
      </c>
      <c r="G198" s="106" t="s">
        <v>1171</v>
      </c>
      <c r="J198" s="109">
        <v>42684</v>
      </c>
      <c r="K198" s="110">
        <v>657.30939999999998</v>
      </c>
      <c r="R198">
        <f t="shared" si="23"/>
        <v>2017</v>
      </c>
      <c r="S198">
        <f t="shared" si="24"/>
        <v>3</v>
      </c>
      <c r="T198" s="46">
        <f t="shared" si="27"/>
        <v>42795</v>
      </c>
      <c r="U198">
        <f t="shared" si="28"/>
        <v>3.3032603225806444E-2</v>
      </c>
      <c r="V198" s="454">
        <f t="shared" si="29"/>
        <v>4.3397700000000004E-2</v>
      </c>
      <c r="AA198" s="171">
        <v>42985</v>
      </c>
      <c r="AB198">
        <v>4627.3900000000003</v>
      </c>
      <c r="AC198">
        <v>3881.62</v>
      </c>
      <c r="AD198">
        <v>69947582.140000001</v>
      </c>
      <c r="AE198">
        <v>83061.58</v>
      </c>
      <c r="AF198">
        <f t="shared" ref="AF198:AF261" si="30">AD198/AB198</f>
        <v>15115.990253685122</v>
      </c>
    </row>
    <row r="199" spans="3:32" ht="12" thickBot="1" x14ac:dyDescent="0.2">
      <c r="C199" s="107">
        <v>39122</v>
      </c>
      <c r="D199" s="111">
        <f t="shared" si="25"/>
        <v>2007</v>
      </c>
      <c r="E199" s="111">
        <f t="shared" si="26"/>
        <v>2</v>
      </c>
      <c r="F199" s="174">
        <v>3.8999999999999999E-5</v>
      </c>
      <c r="G199" s="106" t="s">
        <v>1170</v>
      </c>
      <c r="J199" s="109">
        <v>42685</v>
      </c>
      <c r="K199" s="110">
        <v>657.27139999999997</v>
      </c>
      <c r="R199">
        <f t="shared" si="23"/>
        <v>2017</v>
      </c>
      <c r="S199">
        <f t="shared" si="24"/>
        <v>4</v>
      </c>
      <c r="T199" s="46">
        <f t="shared" si="27"/>
        <v>42826</v>
      </c>
      <c r="U199">
        <f t="shared" si="28"/>
        <v>4.3929900000000001E-2</v>
      </c>
      <c r="V199" s="454">
        <f t="shared" si="29"/>
        <v>4.9087299999999993E-2</v>
      </c>
      <c r="AA199" s="171">
        <v>42984</v>
      </c>
      <c r="AB199">
        <v>4445.1499999999996</v>
      </c>
      <c r="AC199">
        <v>3731.07</v>
      </c>
      <c r="AD199">
        <v>68095337.219999999</v>
      </c>
      <c r="AE199">
        <v>79968.179999999993</v>
      </c>
      <c r="AF199">
        <f t="shared" si="30"/>
        <v>15319.018980236888</v>
      </c>
    </row>
    <row r="200" spans="3:32" ht="12" thickBot="1" x14ac:dyDescent="0.2">
      <c r="C200" s="107">
        <v>39122</v>
      </c>
      <c r="D200" s="111">
        <f t="shared" si="25"/>
        <v>2007</v>
      </c>
      <c r="E200" s="111">
        <f t="shared" si="26"/>
        <v>2</v>
      </c>
      <c r="F200" s="174">
        <v>3.9705693349142857E-5</v>
      </c>
      <c r="G200" s="106" t="s">
        <v>1171</v>
      </c>
      <c r="J200" s="109">
        <v>42688</v>
      </c>
      <c r="K200" s="110">
        <v>656.97630000000004</v>
      </c>
      <c r="R200">
        <f t="shared" si="23"/>
        <v>2017</v>
      </c>
      <c r="S200">
        <f t="shared" si="24"/>
        <v>5</v>
      </c>
      <c r="T200" s="46">
        <f t="shared" si="27"/>
        <v>42856</v>
      </c>
      <c r="U200">
        <f t="shared" si="28"/>
        <v>5.5097580645161293E-2</v>
      </c>
      <c r="V200" s="454">
        <f t="shared" si="29"/>
        <v>6.1089700000000004E-2</v>
      </c>
      <c r="AA200" s="171">
        <v>42983</v>
      </c>
      <c r="AB200">
        <v>4397.92</v>
      </c>
      <c r="AC200">
        <v>3696.68</v>
      </c>
      <c r="AD200">
        <v>67185023.329999998</v>
      </c>
      <c r="AE200">
        <v>79602.259999999995</v>
      </c>
      <c r="AF200">
        <f t="shared" si="30"/>
        <v>15276.545123603884</v>
      </c>
    </row>
    <row r="201" spans="3:32" ht="12" thickBot="1" x14ac:dyDescent="0.2">
      <c r="C201" s="107">
        <v>39125</v>
      </c>
      <c r="D201" s="111">
        <f t="shared" si="25"/>
        <v>2007</v>
      </c>
      <c r="E201" s="111">
        <f t="shared" si="26"/>
        <v>2</v>
      </c>
      <c r="F201" s="174">
        <v>3.9581249999999996E-5</v>
      </c>
      <c r="G201" s="106" t="s">
        <v>1171</v>
      </c>
      <c r="J201" s="109">
        <v>42689</v>
      </c>
      <c r="K201" s="110">
        <v>658.25570000000005</v>
      </c>
      <c r="R201">
        <f t="shared" si="23"/>
        <v>2017</v>
      </c>
      <c r="S201">
        <f t="shared" si="24"/>
        <v>6</v>
      </c>
      <c r="T201" s="46">
        <f t="shared" si="27"/>
        <v>42887</v>
      </c>
      <c r="U201">
        <f t="shared" si="28"/>
        <v>7.5208086666666632E-2</v>
      </c>
      <c r="V201" s="454">
        <f t="shared" si="29"/>
        <v>8.3017099999999996E-2</v>
      </c>
      <c r="AA201" s="171">
        <v>42982</v>
      </c>
      <c r="AB201">
        <v>4627.71</v>
      </c>
      <c r="AC201">
        <v>3895.76</v>
      </c>
      <c r="AD201">
        <v>67208331.430000007</v>
      </c>
      <c r="AE201">
        <v>83992.85</v>
      </c>
      <c r="AF201">
        <f t="shared" si="30"/>
        <v>14523.021414479301</v>
      </c>
    </row>
    <row r="202" spans="3:32" ht="12" thickBot="1" x14ac:dyDescent="0.2">
      <c r="C202" s="107">
        <v>39126</v>
      </c>
      <c r="D202" s="111">
        <f t="shared" si="25"/>
        <v>2007</v>
      </c>
      <c r="E202" s="111">
        <f t="shared" si="26"/>
        <v>2</v>
      </c>
      <c r="F202" s="174">
        <v>3.9500000000000005E-5</v>
      </c>
      <c r="G202" s="106" t="s">
        <v>1171</v>
      </c>
      <c r="J202" s="109">
        <v>42690</v>
      </c>
      <c r="K202" s="110">
        <v>659.69029999999998</v>
      </c>
      <c r="R202">
        <f t="shared" si="23"/>
        <v>2017</v>
      </c>
      <c r="S202">
        <f t="shared" si="24"/>
        <v>7</v>
      </c>
      <c r="T202" s="46">
        <f t="shared" si="27"/>
        <v>42917</v>
      </c>
      <c r="U202">
        <f t="shared" si="28"/>
        <v>8.6008509677419367E-2</v>
      </c>
      <c r="V202" s="454">
        <f t="shared" si="29"/>
        <v>0.1118595</v>
      </c>
      <c r="AA202" s="171">
        <v>42981</v>
      </c>
      <c r="AB202">
        <v>4661.47</v>
      </c>
      <c r="AC202">
        <v>3929.6</v>
      </c>
      <c r="AD202">
        <v>63248252.869999997</v>
      </c>
      <c r="AE202">
        <v>84605.7</v>
      </c>
      <c r="AF202">
        <f t="shared" si="30"/>
        <v>13568.306321825517</v>
      </c>
    </row>
    <row r="203" spans="3:32" ht="12" thickBot="1" x14ac:dyDescent="0.2">
      <c r="C203" s="107">
        <v>39127</v>
      </c>
      <c r="D203" s="111">
        <f t="shared" si="25"/>
        <v>2007</v>
      </c>
      <c r="E203" s="111">
        <f t="shared" si="26"/>
        <v>2</v>
      </c>
      <c r="F203" s="174">
        <v>3.8699999999999999E-5</v>
      </c>
      <c r="G203" s="106" t="s">
        <v>1171</v>
      </c>
      <c r="J203" s="109">
        <v>42691</v>
      </c>
      <c r="K203" s="110">
        <v>660.68949999999995</v>
      </c>
      <c r="R203">
        <f t="shared" si="23"/>
        <v>2017</v>
      </c>
      <c r="S203">
        <f t="shared" si="24"/>
        <v>8</v>
      </c>
      <c r="T203" s="46">
        <f t="shared" si="27"/>
        <v>42948</v>
      </c>
      <c r="U203">
        <f t="shared" si="28"/>
        <v>0.15590949032258064</v>
      </c>
      <c r="V203" s="454">
        <f t="shared" si="29"/>
        <v>0.18982930000000001</v>
      </c>
      <c r="AA203" s="171">
        <v>42980</v>
      </c>
      <c r="AB203">
        <v>4883.96</v>
      </c>
      <c r="AC203">
        <v>4117.3500000000004</v>
      </c>
      <c r="AD203">
        <v>67383581.719999999</v>
      </c>
      <c r="AE203">
        <v>88643.87</v>
      </c>
      <c r="AF203">
        <f t="shared" si="30"/>
        <v>13796.915150820236</v>
      </c>
    </row>
    <row r="204" spans="3:32" ht="12" thickBot="1" x14ac:dyDescent="0.2">
      <c r="C204" s="107">
        <v>39128</v>
      </c>
      <c r="D204" s="111">
        <f t="shared" si="25"/>
        <v>2007</v>
      </c>
      <c r="E204" s="111">
        <f t="shared" si="26"/>
        <v>2</v>
      </c>
      <c r="F204" s="174">
        <v>3.9845999999999998E-5</v>
      </c>
      <c r="G204" s="106" t="s">
        <v>1171</v>
      </c>
      <c r="J204" s="109">
        <v>42692</v>
      </c>
      <c r="K204" s="110">
        <v>660.34780000000001</v>
      </c>
      <c r="R204" s="440">
        <f t="shared" si="23"/>
        <v>2017</v>
      </c>
      <c r="S204" s="440">
        <f t="shared" si="24"/>
        <v>9</v>
      </c>
      <c r="T204" s="46">
        <f t="shared" si="27"/>
        <v>42979</v>
      </c>
      <c r="U204" s="440">
        <f t="shared" si="28"/>
        <v>0.22744796833333336</v>
      </c>
      <c r="V204" s="454">
        <f t="shared" si="29"/>
        <v>0.29146110000000003</v>
      </c>
      <c r="AA204" s="171">
        <v>42979</v>
      </c>
      <c r="AB204">
        <v>4797.7299999999996</v>
      </c>
      <c r="AC204">
        <v>4029.11</v>
      </c>
      <c r="AD204">
        <v>67997933.989999995</v>
      </c>
      <c r="AE204">
        <v>87462.62</v>
      </c>
      <c r="AF204">
        <f t="shared" si="30"/>
        <v>14172.938866922483</v>
      </c>
    </row>
    <row r="205" spans="3:32" ht="12" thickBot="1" x14ac:dyDescent="0.2">
      <c r="C205" s="107">
        <v>39129</v>
      </c>
      <c r="D205" s="111">
        <f t="shared" si="25"/>
        <v>2007</v>
      </c>
      <c r="E205" s="111">
        <f t="shared" si="26"/>
        <v>2</v>
      </c>
      <c r="F205" s="174">
        <v>3.9940909090909092E-5</v>
      </c>
      <c r="G205" s="106" t="s">
        <v>1171</v>
      </c>
      <c r="J205" s="109">
        <v>42696</v>
      </c>
      <c r="K205" s="110">
        <v>661.48699999999997</v>
      </c>
      <c r="R205" s="440">
        <f t="shared" si="23"/>
        <v>2017</v>
      </c>
      <c r="S205" s="440">
        <f t="shared" si="24"/>
        <v>10</v>
      </c>
      <c r="T205" s="46">
        <f t="shared" si="27"/>
        <v>43009</v>
      </c>
      <c r="U205" s="440">
        <f t="shared" si="28"/>
        <v>0.33898999354838705</v>
      </c>
      <c r="V205" s="454">
        <f t="shared" si="29"/>
        <v>0.42715910000000001</v>
      </c>
      <c r="AA205" s="171">
        <v>42978</v>
      </c>
      <c r="AB205">
        <v>4672.7299999999996</v>
      </c>
      <c r="AC205">
        <v>3934.07</v>
      </c>
      <c r="AD205">
        <v>66678009.240000002</v>
      </c>
      <c r="AE205">
        <v>85324.05</v>
      </c>
      <c r="AF205">
        <f t="shared" si="30"/>
        <v>14269.604543810579</v>
      </c>
    </row>
    <row r="206" spans="3:32" ht="12" thickBot="1" x14ac:dyDescent="0.2">
      <c r="C206" s="107">
        <v>39129</v>
      </c>
      <c r="D206" s="111">
        <f t="shared" si="25"/>
        <v>2007</v>
      </c>
      <c r="E206" s="111">
        <f t="shared" si="26"/>
        <v>2</v>
      </c>
      <c r="F206" s="174">
        <v>4.0250000000000003E-5</v>
      </c>
      <c r="G206" s="106" t="s">
        <v>1170</v>
      </c>
      <c r="J206" s="109">
        <v>42697</v>
      </c>
      <c r="K206" s="110">
        <v>661.9973</v>
      </c>
      <c r="R206" s="440">
        <f t="shared" si="23"/>
        <v>2017</v>
      </c>
      <c r="S206" s="440">
        <f t="shared" si="24"/>
        <v>11</v>
      </c>
      <c r="T206" s="46">
        <f t="shared" si="27"/>
        <v>43040</v>
      </c>
      <c r="U206" s="440">
        <f t="shared" si="28"/>
        <v>0.66203130666666665</v>
      </c>
      <c r="V206" s="454">
        <f t="shared" si="29"/>
        <v>0.97192710000000004</v>
      </c>
      <c r="AA206" s="171">
        <v>42977</v>
      </c>
      <c r="AB206">
        <v>4666.7700000000004</v>
      </c>
      <c r="AC206">
        <v>3897.02</v>
      </c>
      <c r="AD206">
        <v>66409256.759999998</v>
      </c>
      <c r="AE206">
        <v>85355.25</v>
      </c>
      <c r="AF206">
        <f t="shared" si="30"/>
        <v>14230.2399218303</v>
      </c>
    </row>
    <row r="207" spans="3:32" ht="12" thickBot="1" x14ac:dyDescent="0.2">
      <c r="C207" s="107">
        <v>39134</v>
      </c>
      <c r="D207" s="111">
        <f t="shared" si="25"/>
        <v>2007</v>
      </c>
      <c r="E207" s="111">
        <f t="shared" si="26"/>
        <v>2</v>
      </c>
      <c r="F207" s="174">
        <v>3.8919230769230769E-5</v>
      </c>
      <c r="G207" s="106" t="s">
        <v>1171</v>
      </c>
      <c r="J207" s="109">
        <v>42698</v>
      </c>
      <c r="K207" s="110">
        <v>661.99720000000002</v>
      </c>
      <c r="R207" s="440">
        <f t="shared" si="23"/>
        <v>2017</v>
      </c>
      <c r="S207" s="440">
        <f t="shared" si="24"/>
        <v>12</v>
      </c>
      <c r="T207" s="46">
        <f t="shared" si="27"/>
        <v>43070</v>
      </c>
      <c r="U207" s="440">
        <f t="shared" si="28"/>
        <v>1.0640091903225808</v>
      </c>
      <c r="V207" s="454">
        <f t="shared" si="29"/>
        <v>1.2419013000000001</v>
      </c>
      <c r="AA207" s="171">
        <v>42976</v>
      </c>
      <c r="AB207">
        <v>4442.07</v>
      </c>
      <c r="AC207">
        <v>3711.73</v>
      </c>
      <c r="AD207">
        <v>63895797.299999997</v>
      </c>
      <c r="AE207">
        <v>81334.33</v>
      </c>
      <c r="AF207">
        <f t="shared" si="30"/>
        <v>14384.23917227779</v>
      </c>
    </row>
    <row r="208" spans="3:32" ht="12" thickBot="1" x14ac:dyDescent="0.2">
      <c r="C208" s="107">
        <v>39135</v>
      </c>
      <c r="D208" s="111">
        <f t="shared" si="25"/>
        <v>2007</v>
      </c>
      <c r="E208" s="111">
        <f t="shared" si="26"/>
        <v>2</v>
      </c>
      <c r="F208" s="174">
        <v>3.8329757142857151E-5</v>
      </c>
      <c r="G208" s="106" t="s">
        <v>1171</v>
      </c>
      <c r="J208" s="109">
        <v>42699</v>
      </c>
      <c r="K208" s="110">
        <v>663.89850000000001</v>
      </c>
      <c r="R208" s="440">
        <f t="shared" si="23"/>
        <v>2018</v>
      </c>
      <c r="S208" s="440">
        <f t="shared" si="24"/>
        <v>1</v>
      </c>
      <c r="T208" s="46">
        <f t="shared" si="27"/>
        <v>43101</v>
      </c>
      <c r="U208" s="440">
        <f t="shared" si="28"/>
        <v>1.811215455629489</v>
      </c>
      <c r="V208" s="454">
        <f t="shared" si="29"/>
        <v>2.5746260922785233</v>
      </c>
      <c r="AA208" s="171">
        <v>42975</v>
      </c>
      <c r="AB208">
        <v>4364.6499999999996</v>
      </c>
      <c r="AC208">
        <v>3659.57</v>
      </c>
      <c r="AD208">
        <v>63579468.509999998</v>
      </c>
      <c r="AE208">
        <v>79785.83</v>
      </c>
      <c r="AF208">
        <f t="shared" si="30"/>
        <v>14566.911094818601</v>
      </c>
    </row>
    <row r="209" spans="3:32" ht="12" thickBot="1" x14ac:dyDescent="0.2">
      <c r="C209" s="107">
        <v>39136</v>
      </c>
      <c r="D209" s="111">
        <f t="shared" si="25"/>
        <v>2007</v>
      </c>
      <c r="E209" s="111">
        <f t="shared" si="26"/>
        <v>2</v>
      </c>
      <c r="F209" s="174">
        <v>3.8500000000000001E-5</v>
      </c>
      <c r="G209" s="106" t="s">
        <v>1170</v>
      </c>
      <c r="J209" s="109">
        <v>42702</v>
      </c>
      <c r="K209" s="110">
        <v>662.50379999999996</v>
      </c>
      <c r="R209" s="440">
        <f t="shared" ref="R209:R244" si="31">R197+1</f>
        <v>2018</v>
      </c>
      <c r="S209" s="440">
        <f t="shared" ref="S209:S244" si="32">S197</f>
        <v>2</v>
      </c>
      <c r="T209" s="46">
        <f t="shared" si="27"/>
        <v>43132</v>
      </c>
      <c r="U209" s="440">
        <f t="shared" si="28"/>
        <v>2.1288074113039475</v>
      </c>
      <c r="V209" s="454">
        <f t="shared" si="29"/>
        <v>2.4844840354998632</v>
      </c>
      <c r="AA209" s="171">
        <v>42974</v>
      </c>
      <c r="AB209">
        <v>4429.87</v>
      </c>
      <c r="AC209">
        <v>3714.62</v>
      </c>
      <c r="AD209">
        <v>77112519.819999993</v>
      </c>
      <c r="AE209">
        <v>80977.98</v>
      </c>
      <c r="AF209">
        <f t="shared" si="30"/>
        <v>17407.400176528881</v>
      </c>
    </row>
    <row r="210" spans="3:32" ht="12" thickBot="1" x14ac:dyDescent="0.2">
      <c r="C210" s="107">
        <v>39136</v>
      </c>
      <c r="D210" s="111">
        <f t="shared" si="25"/>
        <v>2007</v>
      </c>
      <c r="E210" s="111">
        <f t="shared" si="26"/>
        <v>2</v>
      </c>
      <c r="F210" s="174">
        <v>3.9021428571428574E-5</v>
      </c>
      <c r="G210" s="106" t="s">
        <v>1171</v>
      </c>
      <c r="J210" s="109">
        <v>42703</v>
      </c>
      <c r="K210" s="110">
        <v>663.29780000000005</v>
      </c>
      <c r="R210" s="440">
        <f t="shared" si="31"/>
        <v>2018</v>
      </c>
      <c r="S210" s="440">
        <f t="shared" si="32"/>
        <v>3</v>
      </c>
      <c r="T210" s="46">
        <f t="shared" si="27"/>
        <v>43160</v>
      </c>
      <c r="U210" s="440">
        <f t="shared" si="28"/>
        <v>2.5477663120594776</v>
      </c>
      <c r="V210" s="454">
        <f t="shared" si="29"/>
        <v>3.1526781302158762</v>
      </c>
      <c r="AA210" s="171">
        <v>42973</v>
      </c>
      <c r="AB210">
        <v>4368.1000000000004</v>
      </c>
      <c r="AC210">
        <v>3662.98</v>
      </c>
      <c r="AD210">
        <v>64148437.520000003</v>
      </c>
      <c r="AE210">
        <v>79848.94</v>
      </c>
      <c r="AF210">
        <f t="shared" si="30"/>
        <v>14685.66139053593</v>
      </c>
    </row>
    <row r="211" spans="3:32" ht="12" thickBot="1" x14ac:dyDescent="0.2">
      <c r="C211" s="107">
        <v>39139</v>
      </c>
      <c r="D211" s="111">
        <f t="shared" si="25"/>
        <v>2007</v>
      </c>
      <c r="E211" s="111">
        <f t="shared" si="26"/>
        <v>2</v>
      </c>
      <c r="F211" s="174">
        <v>4.0212500000000002E-5</v>
      </c>
      <c r="G211" s="106" t="s">
        <v>1171</v>
      </c>
      <c r="J211" s="109">
        <v>42704</v>
      </c>
      <c r="K211" s="110">
        <v>663.8691</v>
      </c>
      <c r="R211" s="440">
        <f t="shared" si="31"/>
        <v>2018</v>
      </c>
      <c r="S211" s="440">
        <f t="shared" si="32"/>
        <v>4</v>
      </c>
      <c r="T211" s="46">
        <f t="shared" si="27"/>
        <v>43191</v>
      </c>
      <c r="U211" s="440">
        <f t="shared" si="28"/>
        <v>5.9918118625249468</v>
      </c>
      <c r="V211" s="454">
        <f t="shared" si="29"/>
        <v>8.0944346142023669</v>
      </c>
      <c r="AA211" s="171">
        <v>42972</v>
      </c>
      <c r="AB211">
        <v>4408.6400000000003</v>
      </c>
      <c r="AC211">
        <v>3737.19</v>
      </c>
      <c r="AD211">
        <v>61828224.869999997</v>
      </c>
      <c r="AE211">
        <v>80501.77</v>
      </c>
      <c r="AF211">
        <f t="shared" si="30"/>
        <v>14024.33060308848</v>
      </c>
    </row>
    <row r="212" spans="3:32" ht="12" thickBot="1" x14ac:dyDescent="0.2">
      <c r="C212" s="107">
        <v>39140</v>
      </c>
      <c r="D212" s="111">
        <f t="shared" si="25"/>
        <v>2007</v>
      </c>
      <c r="E212" s="111">
        <f t="shared" si="26"/>
        <v>2</v>
      </c>
      <c r="F212" s="174">
        <v>4.0718750000000004E-5</v>
      </c>
      <c r="G212" s="106" t="s">
        <v>1171</v>
      </c>
      <c r="J212" s="109">
        <v>42705</v>
      </c>
      <c r="K212" s="110">
        <v>663.22950000000003</v>
      </c>
      <c r="R212" s="440">
        <f t="shared" si="31"/>
        <v>2018</v>
      </c>
      <c r="S212" s="440">
        <f t="shared" si="32"/>
        <v>5</v>
      </c>
      <c r="T212" s="46">
        <f t="shared" si="27"/>
        <v>43221</v>
      </c>
      <c r="U212" s="440">
        <f t="shared" si="28"/>
        <v>10.351581611044013</v>
      </c>
      <c r="V212" s="454">
        <f t="shared" si="29"/>
        <v>18.127572349942444</v>
      </c>
      <c r="AA212" s="171">
        <v>42971</v>
      </c>
      <c r="AB212">
        <v>4178.78</v>
      </c>
      <c r="AC212">
        <v>3538.57</v>
      </c>
      <c r="AD212">
        <v>61521070.119999997</v>
      </c>
      <c r="AE212">
        <v>76471.7</v>
      </c>
      <c r="AF212">
        <f t="shared" si="30"/>
        <v>14722.256285327298</v>
      </c>
    </row>
    <row r="213" spans="3:32" ht="12" thickBot="1" x14ac:dyDescent="0.2">
      <c r="C213" s="107">
        <v>39141</v>
      </c>
      <c r="D213" s="111">
        <f t="shared" si="25"/>
        <v>2007</v>
      </c>
      <c r="E213" s="111">
        <f t="shared" si="26"/>
        <v>2</v>
      </c>
      <c r="F213" s="174">
        <v>4.0683333333333331E-5</v>
      </c>
      <c r="G213" s="106" t="s">
        <v>1171</v>
      </c>
      <c r="J213" s="109">
        <v>42706</v>
      </c>
      <c r="K213" s="110">
        <v>664.62239999999997</v>
      </c>
      <c r="R213" s="440">
        <f t="shared" si="31"/>
        <v>2018</v>
      </c>
      <c r="S213" s="440">
        <f t="shared" si="32"/>
        <v>6</v>
      </c>
      <c r="T213" s="46">
        <f t="shared" si="27"/>
        <v>43252</v>
      </c>
      <c r="U213" s="440">
        <f t="shared" si="28"/>
        <v>24.456029742976803</v>
      </c>
      <c r="V213" s="454">
        <f t="shared" si="29"/>
        <v>34.086714100000002</v>
      </c>
      <c r="AA213" s="171">
        <v>42970</v>
      </c>
      <c r="AB213">
        <v>4127.8599999999997</v>
      </c>
      <c r="AC213">
        <v>3509.54</v>
      </c>
      <c r="AD213">
        <v>60347726.609999999</v>
      </c>
      <c r="AE213">
        <v>75622.37</v>
      </c>
      <c r="AF213">
        <f t="shared" si="30"/>
        <v>14619.615638611776</v>
      </c>
    </row>
    <row r="214" spans="3:32" ht="12" thickBot="1" x14ac:dyDescent="0.2">
      <c r="C214" s="107">
        <v>39142</v>
      </c>
      <c r="D214" s="111">
        <f t="shared" si="25"/>
        <v>2007</v>
      </c>
      <c r="E214" s="111">
        <f t="shared" si="26"/>
        <v>3</v>
      </c>
      <c r="F214" s="174">
        <v>4.2599999999999999E-5</v>
      </c>
      <c r="G214" s="106" t="s">
        <v>1171</v>
      </c>
      <c r="J214" s="109">
        <v>42709</v>
      </c>
      <c r="K214" s="110">
        <v>666.3845</v>
      </c>
      <c r="R214" s="440">
        <f t="shared" si="31"/>
        <v>2018</v>
      </c>
      <c r="S214" s="440">
        <f t="shared" si="32"/>
        <v>7</v>
      </c>
      <c r="T214" s="46">
        <f t="shared" si="27"/>
        <v>43282</v>
      </c>
      <c r="U214" s="440">
        <f t="shared" si="28"/>
        <v>35.148322964516133</v>
      </c>
      <c r="V214" s="454">
        <f t="shared" si="29"/>
        <v>37.221049999999998</v>
      </c>
      <c r="AA214" s="171">
        <v>42969</v>
      </c>
      <c r="AB214">
        <v>4034.85</v>
      </c>
      <c r="AC214">
        <v>3416.07</v>
      </c>
      <c r="AD214">
        <v>60582092.009999998</v>
      </c>
      <c r="AE214">
        <v>73837.759999999995</v>
      </c>
      <c r="AF214">
        <f t="shared" si="30"/>
        <v>15014.707364586044</v>
      </c>
    </row>
    <row r="215" spans="3:32" ht="12" thickBot="1" x14ac:dyDescent="0.2">
      <c r="C215" s="107">
        <v>39143</v>
      </c>
      <c r="D215" s="111">
        <f t="shared" si="25"/>
        <v>2007</v>
      </c>
      <c r="E215" s="111">
        <f t="shared" si="26"/>
        <v>3</v>
      </c>
      <c r="F215" s="174">
        <v>4.2999999999999995E-5</v>
      </c>
      <c r="G215" s="106" t="s">
        <v>1171</v>
      </c>
      <c r="J215" s="109">
        <v>42710</v>
      </c>
      <c r="K215" s="110">
        <v>666.92380000000003</v>
      </c>
      <c r="R215" s="440">
        <f t="shared" si="31"/>
        <v>2018</v>
      </c>
      <c r="S215" s="440">
        <f t="shared" si="32"/>
        <v>8</v>
      </c>
      <c r="T215" s="46">
        <f t="shared" si="27"/>
        <v>43313</v>
      </c>
      <c r="U215" s="440">
        <f t="shared" si="28"/>
        <v>57.181747558064522</v>
      </c>
      <c r="V215" s="454">
        <f t="shared" si="29"/>
        <v>87.35</v>
      </c>
      <c r="AA215" s="171">
        <v>42968</v>
      </c>
      <c r="AB215">
        <v>4132.37</v>
      </c>
      <c r="AC215">
        <v>3515.03</v>
      </c>
      <c r="AD215">
        <v>60142263.939999998</v>
      </c>
      <c r="AE215">
        <v>75622.350000000006</v>
      </c>
      <c r="AF215">
        <f t="shared" si="30"/>
        <v>14553.939734341309</v>
      </c>
    </row>
    <row r="216" spans="3:32" ht="12" thickBot="1" x14ac:dyDescent="0.2">
      <c r="C216" s="107">
        <v>39143</v>
      </c>
      <c r="D216" s="111">
        <f t="shared" si="25"/>
        <v>2007</v>
      </c>
      <c r="E216" s="111">
        <f t="shared" si="26"/>
        <v>3</v>
      </c>
      <c r="F216" s="174">
        <v>4.4000000000000006E-5</v>
      </c>
      <c r="G216" s="106" t="s">
        <v>1170</v>
      </c>
      <c r="J216" s="109">
        <v>42711</v>
      </c>
      <c r="K216" s="110">
        <v>668.72019999999998</v>
      </c>
      <c r="R216" s="440">
        <f t="shared" si="31"/>
        <v>2018</v>
      </c>
      <c r="S216" s="440">
        <f t="shared" si="32"/>
        <v>9</v>
      </c>
      <c r="T216" s="46">
        <f t="shared" si="27"/>
        <v>43344</v>
      </c>
      <c r="U216" s="440">
        <f t="shared" si="28"/>
        <v>92.826666666666668</v>
      </c>
      <c r="V216" s="454">
        <f t="shared" si="29"/>
        <v>98.06</v>
      </c>
      <c r="AA216" s="171">
        <v>42967</v>
      </c>
      <c r="AB216">
        <v>4208.04</v>
      </c>
      <c r="AC216">
        <v>3578.14</v>
      </c>
      <c r="AD216">
        <v>60288453.439999998</v>
      </c>
      <c r="AE216">
        <v>77007.13</v>
      </c>
      <c r="AF216">
        <f t="shared" si="30"/>
        <v>14326.967766466098</v>
      </c>
    </row>
    <row r="217" spans="3:32" ht="12" thickBot="1" x14ac:dyDescent="0.2">
      <c r="C217" s="107">
        <v>39146</v>
      </c>
      <c r="D217" s="111">
        <f t="shared" si="25"/>
        <v>2007</v>
      </c>
      <c r="E217" s="111">
        <f t="shared" si="26"/>
        <v>3</v>
      </c>
      <c r="F217" s="174">
        <v>4.1916666666666671E-5</v>
      </c>
      <c r="G217" s="106" t="s">
        <v>1171</v>
      </c>
      <c r="J217" s="109">
        <v>42712</v>
      </c>
      <c r="K217" s="110">
        <v>669.05430000000001</v>
      </c>
      <c r="R217" s="440">
        <f t="shared" si="31"/>
        <v>2018</v>
      </c>
      <c r="S217" s="440">
        <f t="shared" si="32"/>
        <v>10</v>
      </c>
      <c r="T217" s="46">
        <f t="shared" si="27"/>
        <v>43374</v>
      </c>
      <c r="U217" s="440">
        <f t="shared" si="28"/>
        <v>149.75354838709677</v>
      </c>
      <c r="V217" s="454">
        <f t="shared" si="29"/>
        <v>240.28</v>
      </c>
      <c r="AA217" s="171">
        <v>42966</v>
      </c>
      <c r="AB217">
        <v>4075.6</v>
      </c>
      <c r="AC217">
        <v>3465.49</v>
      </c>
      <c r="AD217">
        <v>67211574.530000001</v>
      </c>
      <c r="AE217">
        <v>74583.39</v>
      </c>
      <c r="AF217">
        <f t="shared" si="30"/>
        <v>16491.209767886936</v>
      </c>
    </row>
    <row r="218" spans="3:32" ht="12" thickBot="1" x14ac:dyDescent="0.2">
      <c r="C218" s="107">
        <v>39147</v>
      </c>
      <c r="D218" s="111">
        <f t="shared" si="25"/>
        <v>2007</v>
      </c>
      <c r="E218" s="111">
        <f t="shared" si="26"/>
        <v>3</v>
      </c>
      <c r="F218" s="174">
        <v>4.0599999999999998E-5</v>
      </c>
      <c r="G218" s="106" t="s">
        <v>1171</v>
      </c>
      <c r="J218" s="109">
        <v>42713</v>
      </c>
      <c r="K218" s="110">
        <v>670.82759999999996</v>
      </c>
      <c r="R218" s="440">
        <f t="shared" si="31"/>
        <v>2018</v>
      </c>
      <c r="S218" s="440">
        <f t="shared" si="32"/>
        <v>11</v>
      </c>
      <c r="T218" s="46">
        <f t="shared" si="27"/>
        <v>43405</v>
      </c>
      <c r="U218" s="440">
        <f t="shared" si="28"/>
        <v>285.16633333333334</v>
      </c>
      <c r="V218" s="454">
        <f t="shared" si="29"/>
        <v>406.15</v>
      </c>
      <c r="AA218" s="171">
        <v>42965</v>
      </c>
      <c r="AB218">
        <v>4315.87</v>
      </c>
      <c r="AC218">
        <v>3679.58</v>
      </c>
      <c r="AD218">
        <v>61604004.350000001</v>
      </c>
      <c r="AE218">
        <v>79196.210000000006</v>
      </c>
      <c r="AF218">
        <f t="shared" si="30"/>
        <v>14273.832240081374</v>
      </c>
    </row>
    <row r="219" spans="3:32" ht="12" thickBot="1" x14ac:dyDescent="0.2">
      <c r="C219" s="107">
        <v>39148</v>
      </c>
      <c r="D219" s="111">
        <f t="shared" si="25"/>
        <v>2007</v>
      </c>
      <c r="E219" s="111">
        <f t="shared" si="26"/>
        <v>3</v>
      </c>
      <c r="F219" s="174">
        <v>4.1733333333333329E-5</v>
      </c>
      <c r="G219" s="106" t="s">
        <v>1171</v>
      </c>
      <c r="J219" s="109">
        <v>42717</v>
      </c>
      <c r="K219" s="110">
        <v>672.27350000000001</v>
      </c>
      <c r="R219" s="440">
        <f t="shared" si="31"/>
        <v>2018</v>
      </c>
      <c r="S219" s="440">
        <f t="shared" si="32"/>
        <v>12</v>
      </c>
      <c r="T219" s="46">
        <f t="shared" si="27"/>
        <v>43435</v>
      </c>
      <c r="U219" s="440">
        <f t="shared" si="28"/>
        <v>614.23967741935496</v>
      </c>
      <c r="V219" s="454">
        <f t="shared" si="29"/>
        <v>730.29</v>
      </c>
      <c r="AA219" s="171">
        <v>42964</v>
      </c>
      <c r="AB219">
        <v>4363.4799999999996</v>
      </c>
      <c r="AC219">
        <v>3701.34</v>
      </c>
      <c r="AD219">
        <v>59750900.439999998</v>
      </c>
      <c r="AE219">
        <v>79851.64</v>
      </c>
      <c r="AF219">
        <f t="shared" si="30"/>
        <v>13693.405364525563</v>
      </c>
    </row>
    <row r="220" spans="3:32" ht="12" thickBot="1" x14ac:dyDescent="0.2">
      <c r="C220" s="107">
        <v>39149</v>
      </c>
      <c r="D220" s="111">
        <f t="shared" si="25"/>
        <v>2007</v>
      </c>
      <c r="E220" s="111">
        <f t="shared" si="26"/>
        <v>3</v>
      </c>
      <c r="F220" s="174">
        <v>4.1040909090909085E-5</v>
      </c>
      <c r="G220" s="106" t="s">
        <v>1171</v>
      </c>
      <c r="J220" s="109">
        <v>42718</v>
      </c>
      <c r="K220" s="110">
        <v>673.49469999999997</v>
      </c>
      <c r="R220" s="440">
        <f t="shared" si="31"/>
        <v>2019</v>
      </c>
      <c r="S220" s="440">
        <f t="shared" si="32"/>
        <v>1</v>
      </c>
      <c r="T220" s="46">
        <f t="shared" si="27"/>
        <v>43466</v>
      </c>
      <c r="U220" s="440">
        <f t="shared" si="28"/>
        <v>2150.9209677419358</v>
      </c>
      <c r="V220" s="454">
        <f t="shared" si="29"/>
        <v>3196.12</v>
      </c>
      <c r="AA220" s="171">
        <v>42963</v>
      </c>
      <c r="AB220">
        <v>4081.73</v>
      </c>
      <c r="AC220">
        <v>3477.09</v>
      </c>
      <c r="AD220">
        <v>56834181.509999998</v>
      </c>
      <c r="AE220">
        <v>74083.47</v>
      </c>
      <c r="AF220">
        <f t="shared" si="30"/>
        <v>13924.042381539201</v>
      </c>
    </row>
    <row r="221" spans="3:32" ht="12" thickBot="1" x14ac:dyDescent="0.2">
      <c r="C221" s="107">
        <v>39150</v>
      </c>
      <c r="D221" s="111">
        <f t="shared" si="25"/>
        <v>2007</v>
      </c>
      <c r="E221" s="111">
        <f t="shared" si="26"/>
        <v>3</v>
      </c>
      <c r="F221" s="174">
        <v>4.0599999999999998E-5</v>
      </c>
      <c r="G221" s="106" t="s">
        <v>1171</v>
      </c>
      <c r="J221" s="109">
        <v>42719</v>
      </c>
      <c r="K221" s="110">
        <v>674.53049999999996</v>
      </c>
      <c r="R221" s="440">
        <f t="shared" si="31"/>
        <v>2019</v>
      </c>
      <c r="S221" s="440">
        <f t="shared" si="32"/>
        <v>2</v>
      </c>
      <c r="T221" s="46">
        <f t="shared" si="27"/>
        <v>43497</v>
      </c>
      <c r="U221" s="440">
        <f t="shared" si="28"/>
        <v>3139.1014285714286</v>
      </c>
      <c r="V221" s="454">
        <f t="shared" si="29"/>
        <v>3723.14</v>
      </c>
      <c r="AA221" s="171">
        <v>42962</v>
      </c>
      <c r="AB221">
        <v>4466.49</v>
      </c>
      <c r="AC221">
        <v>3789.8</v>
      </c>
      <c r="AD221">
        <v>56200930.460000001</v>
      </c>
      <c r="AE221">
        <v>80843.539999999994</v>
      </c>
      <c r="AF221">
        <f t="shared" si="30"/>
        <v>12582.795541913225</v>
      </c>
    </row>
    <row r="222" spans="3:32" ht="12" thickBot="1" x14ac:dyDescent="0.2">
      <c r="C222" s="107">
        <v>39150</v>
      </c>
      <c r="D222" s="111">
        <f t="shared" si="25"/>
        <v>2007</v>
      </c>
      <c r="E222" s="111">
        <f t="shared" si="26"/>
        <v>3</v>
      </c>
      <c r="F222" s="174">
        <v>4.0999999999999994E-5</v>
      </c>
      <c r="G222" s="106" t="s">
        <v>1170</v>
      </c>
      <c r="J222" s="109">
        <v>42720</v>
      </c>
      <c r="K222" s="110">
        <v>674.34280000000001</v>
      </c>
      <c r="R222" s="440">
        <f t="shared" si="31"/>
        <v>2019</v>
      </c>
      <c r="S222" s="440">
        <f t="shared" si="32"/>
        <v>3</v>
      </c>
      <c r="T222" s="46">
        <f t="shared" si="27"/>
        <v>43525</v>
      </c>
      <c r="U222" s="440">
        <f t="shared" si="28"/>
        <v>3571.3183870967741</v>
      </c>
      <c r="V222" s="454">
        <f t="shared" si="29"/>
        <v>3715.41</v>
      </c>
      <c r="AA222" s="171">
        <v>42961</v>
      </c>
      <c r="AB222">
        <v>4115.7</v>
      </c>
      <c r="AC222">
        <v>3479.13</v>
      </c>
      <c r="AD222">
        <v>55671979.82</v>
      </c>
      <c r="AE222">
        <v>76058.039999999994</v>
      </c>
      <c r="AF222">
        <f t="shared" si="30"/>
        <v>13526.734169157131</v>
      </c>
    </row>
    <row r="223" spans="3:32" ht="12" thickBot="1" x14ac:dyDescent="0.2">
      <c r="C223" s="107">
        <v>39153</v>
      </c>
      <c r="D223" s="111">
        <f t="shared" si="25"/>
        <v>2007</v>
      </c>
      <c r="E223" s="111">
        <f t="shared" si="26"/>
        <v>3</v>
      </c>
      <c r="F223" s="174">
        <v>4.0000000000000003E-5</v>
      </c>
      <c r="G223" s="106" t="s">
        <v>1171</v>
      </c>
      <c r="J223" s="109">
        <v>42723</v>
      </c>
      <c r="K223" s="110">
        <v>674.0172</v>
      </c>
      <c r="R223" s="440">
        <f t="shared" si="31"/>
        <v>2019</v>
      </c>
      <c r="S223" s="440">
        <f t="shared" si="32"/>
        <v>4</v>
      </c>
      <c r="T223" s="46">
        <f t="shared" si="27"/>
        <v>43556</v>
      </c>
      <c r="U223" s="440">
        <f t="shared" si="28"/>
        <v>4660.7800000000007</v>
      </c>
      <c r="V223" s="454">
        <f t="shared" si="29"/>
        <v>6124.24</v>
      </c>
      <c r="AA223" s="171">
        <v>42960</v>
      </c>
      <c r="AB223">
        <v>4024.66</v>
      </c>
      <c r="AC223">
        <v>3405.1</v>
      </c>
      <c r="AD223">
        <v>32080768.25</v>
      </c>
      <c r="AE223">
        <v>74375.740000000005</v>
      </c>
      <c r="AF223">
        <f t="shared" si="30"/>
        <v>7971.0505359458939</v>
      </c>
    </row>
    <row r="224" spans="3:32" ht="12" thickBot="1" x14ac:dyDescent="0.2">
      <c r="C224" s="107">
        <v>39154</v>
      </c>
      <c r="D224" s="111">
        <f t="shared" si="25"/>
        <v>2007</v>
      </c>
      <c r="E224" s="111">
        <f t="shared" si="26"/>
        <v>3</v>
      </c>
      <c r="F224" s="174">
        <v>3.9987499999999996E-5</v>
      </c>
      <c r="G224" s="106" t="s">
        <v>1171</v>
      </c>
      <c r="J224" s="109">
        <v>42724</v>
      </c>
      <c r="K224" s="110">
        <v>673.25869999999998</v>
      </c>
      <c r="R224" s="440">
        <f t="shared" si="31"/>
        <v>2019</v>
      </c>
      <c r="S224" s="440">
        <f t="shared" si="32"/>
        <v>5</v>
      </c>
      <c r="T224" s="46">
        <f t="shared" si="27"/>
        <v>43586</v>
      </c>
      <c r="U224" s="440">
        <f t="shared" si="28"/>
        <v>5917.6880645161282</v>
      </c>
      <c r="V224" s="454">
        <f t="shared" si="29"/>
        <v>6347.31</v>
      </c>
      <c r="AA224" s="171">
        <v>42959</v>
      </c>
      <c r="AB224">
        <v>3684.33</v>
      </c>
      <c r="AC224">
        <v>3116.24</v>
      </c>
      <c r="AD224">
        <v>52121474.130000003</v>
      </c>
      <c r="AE224">
        <v>68086.490000000005</v>
      </c>
      <c r="AF224">
        <f t="shared" si="30"/>
        <v>14146.798503391392</v>
      </c>
    </row>
    <row r="225" spans="3:32" ht="12" thickBot="1" x14ac:dyDescent="0.2">
      <c r="C225" s="107">
        <v>39155</v>
      </c>
      <c r="D225" s="111">
        <f t="shared" si="25"/>
        <v>2007</v>
      </c>
      <c r="E225" s="111">
        <f t="shared" si="26"/>
        <v>3</v>
      </c>
      <c r="F225" s="174">
        <v>3.9799999999999998E-5</v>
      </c>
      <c r="G225" s="106" t="s">
        <v>1171</v>
      </c>
      <c r="J225" s="109">
        <v>42725</v>
      </c>
      <c r="K225" s="110">
        <v>673.31880000000001</v>
      </c>
      <c r="R225" s="440">
        <f t="shared" si="31"/>
        <v>2019</v>
      </c>
      <c r="S225" s="440">
        <f t="shared" si="32"/>
        <v>6</v>
      </c>
      <c r="T225" s="46">
        <f t="shared" si="27"/>
        <v>43617</v>
      </c>
      <c r="U225" s="440">
        <f t="shared" si="28"/>
        <v>6909.200333333335</v>
      </c>
      <c r="V225" s="454">
        <f t="shared" si="29"/>
        <v>7879.54</v>
      </c>
      <c r="AA225" s="171">
        <v>42958</v>
      </c>
      <c r="AB225">
        <v>3457.62</v>
      </c>
      <c r="AC225">
        <v>2938.73</v>
      </c>
      <c r="AD225">
        <v>49381429.609999999</v>
      </c>
      <c r="AE225">
        <v>63896.86</v>
      </c>
      <c r="AF225">
        <f t="shared" si="30"/>
        <v>14281.913457812021</v>
      </c>
    </row>
    <row r="226" spans="3:32" ht="12" thickBot="1" x14ac:dyDescent="0.2">
      <c r="C226" s="107">
        <v>39156</v>
      </c>
      <c r="D226" s="111">
        <f t="shared" si="25"/>
        <v>2007</v>
      </c>
      <c r="E226" s="111">
        <f t="shared" si="26"/>
        <v>3</v>
      </c>
      <c r="F226" s="174">
        <v>3.9700000000000003E-5</v>
      </c>
      <c r="G226" s="106" t="s">
        <v>1171</v>
      </c>
      <c r="J226" s="109">
        <v>42726</v>
      </c>
      <c r="K226" s="110">
        <v>673.50379999999996</v>
      </c>
      <c r="R226" s="440">
        <f t="shared" si="31"/>
        <v>2019</v>
      </c>
      <c r="S226" s="440">
        <f t="shared" si="32"/>
        <v>7</v>
      </c>
      <c r="T226" s="46">
        <f t="shared" si="27"/>
        <v>43647</v>
      </c>
      <c r="U226" s="440">
        <f t="shared" si="28"/>
        <v>9546.5416129032274</v>
      </c>
      <c r="V226" s="454">
        <f t="shared" si="29"/>
        <v>12609.74</v>
      </c>
      <c r="AA226" s="171">
        <v>42957</v>
      </c>
      <c r="AB226">
        <v>3377.6</v>
      </c>
      <c r="AC226">
        <v>2871.48</v>
      </c>
      <c r="AD226">
        <v>44116459.479999997</v>
      </c>
      <c r="AE226">
        <v>62181.57</v>
      </c>
      <c r="AF226">
        <f t="shared" si="30"/>
        <v>13061.481371387967</v>
      </c>
    </row>
    <row r="227" spans="3:32" ht="12" thickBot="1" x14ac:dyDescent="0.2">
      <c r="C227" s="107">
        <v>39157</v>
      </c>
      <c r="D227" s="111">
        <f t="shared" si="25"/>
        <v>2007</v>
      </c>
      <c r="E227" s="111">
        <f t="shared" si="26"/>
        <v>3</v>
      </c>
      <c r="F227" s="174">
        <v>3.8461111111111112E-5</v>
      </c>
      <c r="G227" s="106" t="s">
        <v>1171</v>
      </c>
      <c r="J227" s="109">
        <v>42727</v>
      </c>
      <c r="K227" s="110">
        <v>673.85599999999999</v>
      </c>
      <c r="R227" s="440">
        <f t="shared" si="31"/>
        <v>2019</v>
      </c>
      <c r="S227" s="440">
        <f t="shared" si="32"/>
        <v>8</v>
      </c>
      <c r="T227" s="46">
        <f t="shared" si="27"/>
        <v>43678</v>
      </c>
      <c r="U227" s="440">
        <f t="shared" si="28"/>
        <v>15836.46580645161</v>
      </c>
      <c r="V227" s="454">
        <f t="shared" si="29"/>
        <v>25950.42</v>
      </c>
      <c r="AA227" s="171">
        <v>42956</v>
      </c>
      <c r="AB227">
        <v>3475.9</v>
      </c>
      <c r="AC227">
        <v>2955.86</v>
      </c>
      <c r="AD227">
        <v>43932260.880000003</v>
      </c>
      <c r="AE227">
        <v>63956.51</v>
      </c>
      <c r="AF227">
        <f t="shared" si="30"/>
        <v>12639.103794700653</v>
      </c>
    </row>
    <row r="228" spans="3:32" ht="12" thickBot="1" x14ac:dyDescent="0.2">
      <c r="C228" s="107">
        <v>39157</v>
      </c>
      <c r="D228" s="111">
        <f t="shared" si="25"/>
        <v>2007</v>
      </c>
      <c r="E228" s="111">
        <f t="shared" si="26"/>
        <v>3</v>
      </c>
      <c r="F228" s="174">
        <v>3.8500000000000001E-5</v>
      </c>
      <c r="G228" s="106" t="s">
        <v>1170</v>
      </c>
      <c r="J228" s="109">
        <v>42730</v>
      </c>
      <c r="K228" s="110">
        <v>675.46510000000001</v>
      </c>
      <c r="R228" s="440">
        <f t="shared" si="31"/>
        <v>2019</v>
      </c>
      <c r="S228" s="440">
        <f t="shared" si="32"/>
        <v>9</v>
      </c>
      <c r="T228" s="46">
        <f t="shared" si="27"/>
        <v>43709</v>
      </c>
      <c r="U228" s="440">
        <f t="shared" si="28"/>
        <v>21687.240333333328</v>
      </c>
      <c r="V228" s="454">
        <f t="shared" si="29"/>
        <v>26012.82</v>
      </c>
      <c r="AA228" s="171">
        <v>42955</v>
      </c>
      <c r="AB228">
        <v>3416.8</v>
      </c>
      <c r="AC228">
        <v>2896.71</v>
      </c>
      <c r="AD228">
        <v>41966383</v>
      </c>
      <c r="AE228">
        <v>62151.55</v>
      </c>
      <c r="AF228">
        <f t="shared" si="30"/>
        <v>12282.364493092951</v>
      </c>
    </row>
    <row r="229" spans="3:32" ht="12" thickBot="1" x14ac:dyDescent="0.2">
      <c r="C229" s="107">
        <v>39161</v>
      </c>
      <c r="D229" s="111">
        <f t="shared" si="25"/>
        <v>2007</v>
      </c>
      <c r="E229" s="111">
        <f t="shared" si="26"/>
        <v>3</v>
      </c>
      <c r="F229" s="174">
        <v>3.8105666666666663E-5</v>
      </c>
      <c r="G229" s="106" t="s">
        <v>1171</v>
      </c>
      <c r="J229" s="109">
        <v>42731</v>
      </c>
      <c r="K229" s="110">
        <v>675.84540000000004</v>
      </c>
      <c r="R229" s="440">
        <f t="shared" si="31"/>
        <v>2019</v>
      </c>
      <c r="S229" s="440">
        <f t="shared" si="32"/>
        <v>10</v>
      </c>
      <c r="T229" s="46">
        <f t="shared" si="27"/>
        <v>43739</v>
      </c>
      <c r="U229" s="440">
        <f t="shared" si="28"/>
        <v>20715.626451612905</v>
      </c>
      <c r="V229" s="454">
        <f t="shared" si="29"/>
        <v>26388.02</v>
      </c>
      <c r="AA229" s="171">
        <v>42954</v>
      </c>
      <c r="AB229">
        <v>3287.72</v>
      </c>
      <c r="AC229">
        <v>2791.87</v>
      </c>
      <c r="AD229">
        <v>44146391.259999998</v>
      </c>
      <c r="AE229">
        <v>59672.05</v>
      </c>
      <c r="AF229">
        <f t="shared" si="30"/>
        <v>13427.661497937781</v>
      </c>
    </row>
    <row r="230" spans="3:32" ht="12" thickBot="1" x14ac:dyDescent="0.2">
      <c r="C230" s="107">
        <v>39162</v>
      </c>
      <c r="D230" s="111">
        <f t="shared" si="25"/>
        <v>2007</v>
      </c>
      <c r="E230" s="111">
        <f t="shared" si="26"/>
        <v>3</v>
      </c>
      <c r="F230" s="174">
        <v>3.9053571428571426E-5</v>
      </c>
      <c r="G230" s="106" t="s">
        <v>1171</v>
      </c>
      <c r="J230" s="109">
        <v>42738</v>
      </c>
      <c r="K230" s="110">
        <v>674.39589999999998</v>
      </c>
      <c r="M230" s="80"/>
      <c r="R230" s="440">
        <f t="shared" si="31"/>
        <v>2019</v>
      </c>
      <c r="S230" s="440">
        <f t="shared" si="32"/>
        <v>11</v>
      </c>
      <c r="T230" s="46">
        <f t="shared" si="27"/>
        <v>43770</v>
      </c>
      <c r="U230" s="440">
        <f t="shared" si="28"/>
        <v>31238.597833333337</v>
      </c>
      <c r="V230" s="454">
        <f t="shared" si="29"/>
        <v>41721.03</v>
      </c>
      <c r="AA230" s="171">
        <v>42953</v>
      </c>
      <c r="AB230">
        <v>3273.36</v>
      </c>
      <c r="AC230">
        <v>2780.16</v>
      </c>
      <c r="AD230">
        <v>33969343.32</v>
      </c>
      <c r="AE230">
        <v>59411.39</v>
      </c>
      <c r="AF230">
        <f t="shared" si="30"/>
        <v>10377.515250384926</v>
      </c>
    </row>
    <row r="231" spans="3:32" ht="12" thickBot="1" x14ac:dyDescent="0.2">
      <c r="C231" s="107">
        <v>39163</v>
      </c>
      <c r="D231" s="111">
        <f t="shared" si="25"/>
        <v>2007</v>
      </c>
      <c r="E231" s="111">
        <f t="shared" si="26"/>
        <v>3</v>
      </c>
      <c r="F231" s="174">
        <v>3.8999999999999999E-5</v>
      </c>
      <c r="G231" s="106" t="s">
        <v>1171</v>
      </c>
      <c r="J231" s="109">
        <v>42739</v>
      </c>
      <c r="K231" s="110">
        <v>675.20479999999998</v>
      </c>
      <c r="M231" s="81"/>
      <c r="R231" s="440">
        <f t="shared" si="31"/>
        <v>2019</v>
      </c>
      <c r="S231" s="440">
        <f t="shared" si="32"/>
        <v>12</v>
      </c>
      <c r="T231" s="46">
        <f t="shared" si="27"/>
        <v>43800</v>
      </c>
      <c r="U231" s="440">
        <f t="shared" si="28"/>
        <v>46739.800000000017</v>
      </c>
      <c r="V231" s="454">
        <f t="shared" si="29"/>
        <v>54702.82</v>
      </c>
      <c r="AA231" s="171">
        <v>42952</v>
      </c>
      <c r="AB231">
        <v>3262.82</v>
      </c>
      <c r="AC231">
        <v>2771.21</v>
      </c>
      <c r="AD231">
        <v>34348620.009999998</v>
      </c>
      <c r="AE231">
        <v>59220.25</v>
      </c>
      <c r="AF231">
        <f t="shared" si="30"/>
        <v>10527.280085937929</v>
      </c>
    </row>
    <row r="232" spans="3:32" ht="12" thickBot="1" x14ac:dyDescent="0.2">
      <c r="C232" s="107">
        <v>39164</v>
      </c>
      <c r="D232" s="111">
        <f t="shared" si="25"/>
        <v>2007</v>
      </c>
      <c r="E232" s="111">
        <f t="shared" si="26"/>
        <v>3</v>
      </c>
      <c r="F232" s="174">
        <v>3.7625E-5</v>
      </c>
      <c r="G232" s="106" t="s">
        <v>1171</v>
      </c>
      <c r="J232" s="109">
        <v>42740</v>
      </c>
      <c r="K232" s="110">
        <v>677.4203</v>
      </c>
      <c r="M232" s="81"/>
      <c r="R232" s="440">
        <f t="shared" si="31"/>
        <v>2020</v>
      </c>
      <c r="S232" s="440">
        <f t="shared" si="32"/>
        <v>1</v>
      </c>
      <c r="T232" s="46">
        <f t="shared" si="27"/>
        <v>43831</v>
      </c>
      <c r="U232" s="440">
        <f t="shared" si="28"/>
        <v>75452.007096774236</v>
      </c>
      <c r="V232" s="454">
        <f t="shared" si="29"/>
        <v>83273.94</v>
      </c>
      <c r="AA232" s="171">
        <v>42951</v>
      </c>
      <c r="AB232">
        <v>2807.02</v>
      </c>
      <c r="AC232">
        <v>2363.52</v>
      </c>
      <c r="AD232">
        <v>20008397.32</v>
      </c>
      <c r="AE232">
        <v>51031.53</v>
      </c>
      <c r="AF232">
        <f t="shared" si="30"/>
        <v>7127.9853082628551</v>
      </c>
    </row>
    <row r="233" spans="3:32" ht="12" thickBot="1" x14ac:dyDescent="0.2">
      <c r="C233" s="107">
        <v>39164</v>
      </c>
      <c r="D233" s="111">
        <f t="shared" si="25"/>
        <v>2007</v>
      </c>
      <c r="E233" s="111">
        <f t="shared" si="26"/>
        <v>3</v>
      </c>
      <c r="F233" s="174">
        <v>3.7999999999999995E-5</v>
      </c>
      <c r="G233" s="106" t="s">
        <v>1170</v>
      </c>
      <c r="J233" s="109">
        <v>42741</v>
      </c>
      <c r="K233" s="110">
        <v>678.077</v>
      </c>
      <c r="M233" s="81"/>
      <c r="R233" s="454">
        <f t="shared" si="31"/>
        <v>2020</v>
      </c>
      <c r="S233" s="454">
        <f t="shared" si="32"/>
        <v>2</v>
      </c>
      <c r="T233" s="46">
        <f t="shared" ref="T233:T243" si="33">DATE(R233,S233,1)</f>
        <v>43862</v>
      </c>
      <c r="U233" s="454">
        <f t="shared" si="28"/>
        <v>75771.589655172414</v>
      </c>
      <c r="V233" s="454">
        <f t="shared" si="29"/>
        <v>77142.94</v>
      </c>
      <c r="AA233" s="171">
        <v>42950</v>
      </c>
      <c r="AB233">
        <v>2732.29</v>
      </c>
      <c r="AC233">
        <v>2308.3000000000002</v>
      </c>
      <c r="AD233">
        <v>20008397.32</v>
      </c>
      <c r="AE233">
        <v>49891.57</v>
      </c>
      <c r="AF233">
        <f t="shared" si="30"/>
        <v>7322.9405809778609</v>
      </c>
    </row>
    <row r="234" spans="3:32" ht="12" thickBot="1" x14ac:dyDescent="0.2">
      <c r="C234" s="107">
        <v>39167</v>
      </c>
      <c r="D234" s="111">
        <f t="shared" si="25"/>
        <v>2007</v>
      </c>
      <c r="E234" s="111">
        <f t="shared" si="26"/>
        <v>3</v>
      </c>
      <c r="F234" s="174">
        <v>3.6356999999999998E-5</v>
      </c>
      <c r="G234" s="106" t="s">
        <v>1171</v>
      </c>
      <c r="J234" s="109">
        <v>42745</v>
      </c>
      <c r="K234" s="110">
        <v>676.60469999999998</v>
      </c>
      <c r="M234" s="81"/>
      <c r="R234" s="454">
        <f t="shared" si="31"/>
        <v>2020</v>
      </c>
      <c r="S234" s="454">
        <f t="shared" si="32"/>
        <v>3</v>
      </c>
      <c r="T234" s="46">
        <f t="shared" si="33"/>
        <v>43891</v>
      </c>
      <c r="U234" s="454">
        <f t="shared" si="28"/>
        <v>77921.425161290303</v>
      </c>
      <c r="V234" s="454">
        <f t="shared" si="29"/>
        <v>87396.82</v>
      </c>
      <c r="AA234" s="171">
        <v>42949</v>
      </c>
      <c r="AB234">
        <v>2749.14</v>
      </c>
      <c r="AC234">
        <v>2329.7199999999998</v>
      </c>
      <c r="AD234">
        <v>20008397.32</v>
      </c>
      <c r="AE234">
        <v>49731.92</v>
      </c>
      <c r="AF234">
        <f t="shared" si="30"/>
        <v>7278.05689051849</v>
      </c>
    </row>
    <row r="235" spans="3:32" ht="12" thickBot="1" x14ac:dyDescent="0.2">
      <c r="C235" s="107">
        <v>39168</v>
      </c>
      <c r="D235" s="111">
        <f t="shared" si="25"/>
        <v>2007</v>
      </c>
      <c r="E235" s="111">
        <f t="shared" si="26"/>
        <v>3</v>
      </c>
      <c r="F235" s="174">
        <v>3.6474999999999999E-5</v>
      </c>
      <c r="G235" s="106" t="s">
        <v>1171</v>
      </c>
      <c r="J235" s="109">
        <v>42746</v>
      </c>
      <c r="K235" s="110">
        <v>676.61720000000003</v>
      </c>
      <c r="M235" s="81"/>
      <c r="R235" s="454">
        <f t="shared" si="31"/>
        <v>2020</v>
      </c>
      <c r="S235" s="454">
        <f t="shared" si="32"/>
        <v>4</v>
      </c>
      <c r="T235" s="46">
        <f t="shared" si="33"/>
        <v>43922</v>
      </c>
      <c r="U235" s="454">
        <f t="shared" si="28"/>
        <v>142920.57233333337</v>
      </c>
      <c r="V235" s="454">
        <f t="shared" si="29"/>
        <v>200058.83</v>
      </c>
      <c r="AA235" s="171">
        <v>42948</v>
      </c>
      <c r="AB235">
        <v>2859.45</v>
      </c>
      <c r="AC235">
        <v>2417.0100000000002</v>
      </c>
      <c r="AD235">
        <v>20008397.32</v>
      </c>
      <c r="AE235">
        <v>51727.41</v>
      </c>
      <c r="AF235">
        <f t="shared" si="30"/>
        <v>6997.2887513332989</v>
      </c>
    </row>
    <row r="236" spans="3:32" ht="12" thickBot="1" x14ac:dyDescent="0.2">
      <c r="C236" s="107">
        <v>39169</v>
      </c>
      <c r="D236" s="111">
        <f t="shared" si="25"/>
        <v>2007</v>
      </c>
      <c r="E236" s="111">
        <f t="shared" si="26"/>
        <v>3</v>
      </c>
      <c r="F236" s="174">
        <v>2.747497074964108E-5</v>
      </c>
      <c r="G236" s="106" t="s">
        <v>1171</v>
      </c>
      <c r="J236" s="109">
        <v>42747</v>
      </c>
      <c r="K236" s="110">
        <v>677.04669999999999</v>
      </c>
      <c r="M236" s="81"/>
      <c r="R236" s="454">
        <f t="shared" si="31"/>
        <v>2020</v>
      </c>
      <c r="S236" s="454">
        <f t="shared" si="32"/>
        <v>5</v>
      </c>
      <c r="T236" s="46">
        <f t="shared" si="33"/>
        <v>43952</v>
      </c>
      <c r="U236" s="454">
        <f t="shared" si="28"/>
        <v>189462.70451612899</v>
      </c>
      <c r="V236" s="454">
        <f t="shared" si="29"/>
        <v>206396.53</v>
      </c>
      <c r="AA236" s="171">
        <v>42947</v>
      </c>
      <c r="AB236">
        <v>2717.71</v>
      </c>
      <c r="AC236">
        <v>2314.3200000000002</v>
      </c>
      <c r="AD236">
        <v>20008397.32</v>
      </c>
      <c r="AE236">
        <v>50087.33</v>
      </c>
      <c r="AF236">
        <f t="shared" si="30"/>
        <v>7362.2267718042031</v>
      </c>
    </row>
    <row r="237" spans="3:32" ht="12" thickBot="1" x14ac:dyDescent="0.2">
      <c r="C237" s="107">
        <v>39170</v>
      </c>
      <c r="D237" s="111">
        <f t="shared" si="25"/>
        <v>2007</v>
      </c>
      <c r="E237" s="111">
        <f t="shared" si="26"/>
        <v>3</v>
      </c>
      <c r="F237" s="174">
        <v>3.6192857142857141E-5</v>
      </c>
      <c r="G237" s="106" t="s">
        <v>1171</v>
      </c>
      <c r="J237" s="109">
        <v>42748</v>
      </c>
      <c r="K237" s="110">
        <v>677.07680000000005</v>
      </c>
      <c r="M237" s="81"/>
      <c r="R237" s="454">
        <f t="shared" si="31"/>
        <v>2020</v>
      </c>
      <c r="S237" s="454">
        <f t="shared" si="32"/>
        <v>6</v>
      </c>
      <c r="T237" s="46">
        <f t="shared" si="33"/>
        <v>43983</v>
      </c>
      <c r="U237" s="454">
        <f t="shared" si="28"/>
        <v>206283.91600000003</v>
      </c>
      <c r="V237" s="454">
        <f t="shared" si="29"/>
        <v>260513.11</v>
      </c>
      <c r="AA237" s="171">
        <v>42946</v>
      </c>
      <c r="AB237">
        <v>2702.28</v>
      </c>
      <c r="AC237">
        <v>2299.42</v>
      </c>
      <c r="AD237">
        <v>20008397.32</v>
      </c>
      <c r="AE237">
        <v>49803.02</v>
      </c>
      <c r="AF237">
        <f t="shared" si="30"/>
        <v>7404.2650354515445</v>
      </c>
    </row>
    <row r="238" spans="3:32" ht="12" thickBot="1" x14ac:dyDescent="0.2">
      <c r="C238" s="107">
        <v>39171</v>
      </c>
      <c r="D238" s="111">
        <f t="shared" si="25"/>
        <v>2007</v>
      </c>
      <c r="E238" s="111">
        <f t="shared" si="26"/>
        <v>3</v>
      </c>
      <c r="F238" s="174">
        <v>3.65E-5</v>
      </c>
      <c r="G238" s="106" t="s">
        <v>1170</v>
      </c>
      <c r="J238" s="109">
        <v>42752</v>
      </c>
      <c r="K238" s="110">
        <v>678.27059999999994</v>
      </c>
      <c r="M238" s="81"/>
      <c r="R238" s="454">
        <f t="shared" si="31"/>
        <v>2020</v>
      </c>
      <c r="S238" s="454">
        <f t="shared" si="32"/>
        <v>7</v>
      </c>
      <c r="T238" s="46">
        <f t="shared" si="33"/>
        <v>44013</v>
      </c>
      <c r="U238" s="454">
        <f t="shared" si="28"/>
        <v>237289.8306451613</v>
      </c>
      <c r="V238" s="454">
        <f t="shared" si="29"/>
        <v>268022.76</v>
      </c>
      <c r="AA238" s="171">
        <v>42945</v>
      </c>
      <c r="AB238">
        <v>2796.36</v>
      </c>
      <c r="AC238">
        <v>2380.17</v>
      </c>
      <c r="AD238">
        <v>20008397.32</v>
      </c>
      <c r="AE238">
        <v>51536.82</v>
      </c>
      <c r="AF238">
        <f t="shared" si="30"/>
        <v>7155.1578909725495</v>
      </c>
    </row>
    <row r="239" spans="3:32" ht="12" thickBot="1" x14ac:dyDescent="0.2">
      <c r="C239" s="107">
        <v>39174</v>
      </c>
      <c r="D239" s="111">
        <f t="shared" si="25"/>
        <v>2007</v>
      </c>
      <c r="E239" s="111">
        <f t="shared" si="26"/>
        <v>4</v>
      </c>
      <c r="F239" s="174">
        <v>3.6166666666666667E-5</v>
      </c>
      <c r="G239" s="106" t="s">
        <v>1171</v>
      </c>
      <c r="J239" s="109">
        <v>42753</v>
      </c>
      <c r="K239" s="110">
        <v>678.67370000000005</v>
      </c>
      <c r="M239" s="81"/>
      <c r="R239" s="454">
        <f t="shared" si="31"/>
        <v>2020</v>
      </c>
      <c r="S239" s="454">
        <f t="shared" si="32"/>
        <v>8</v>
      </c>
      <c r="T239" s="46">
        <f t="shared" si="33"/>
        <v>44044</v>
      </c>
      <c r="U239" s="454">
        <f t="shared" si="28"/>
        <v>301840.81774193549</v>
      </c>
      <c r="V239" s="454">
        <f t="shared" si="29"/>
        <v>345123.12</v>
      </c>
      <c r="AA239" s="171">
        <v>42944</v>
      </c>
      <c r="AB239">
        <v>2785.29</v>
      </c>
      <c r="AC239">
        <v>2371.0700000000002</v>
      </c>
      <c r="AD239">
        <v>20008397.32</v>
      </c>
      <c r="AE239">
        <v>51527.8</v>
      </c>
      <c r="AF239">
        <f t="shared" si="30"/>
        <v>7183.595718937705</v>
      </c>
    </row>
    <row r="240" spans="3:32" ht="12" thickBot="1" x14ac:dyDescent="0.2">
      <c r="C240" s="107">
        <v>39175</v>
      </c>
      <c r="D240" s="111">
        <f t="shared" si="25"/>
        <v>2007</v>
      </c>
      <c r="E240" s="111">
        <f t="shared" si="26"/>
        <v>4</v>
      </c>
      <c r="F240" s="174">
        <v>3.6392857142857146E-5</v>
      </c>
      <c r="G240" s="106" t="s">
        <v>1171</v>
      </c>
      <c r="J240" s="109">
        <v>42754</v>
      </c>
      <c r="K240" s="110">
        <v>679.43169999999998</v>
      </c>
      <c r="M240" s="81"/>
      <c r="R240" s="454">
        <f t="shared" si="31"/>
        <v>2020</v>
      </c>
      <c r="S240" s="454">
        <f t="shared" si="32"/>
        <v>9</v>
      </c>
      <c r="T240" s="46">
        <f t="shared" si="33"/>
        <v>44075</v>
      </c>
      <c r="U240" s="454">
        <f t="shared" si="28"/>
        <v>393974.22333333339</v>
      </c>
      <c r="V240" s="454">
        <f t="shared" si="29"/>
        <v>452076.76</v>
      </c>
      <c r="AA240" s="171">
        <v>42943</v>
      </c>
      <c r="AB240">
        <v>2547.73</v>
      </c>
      <c r="AC240">
        <v>2171.23</v>
      </c>
      <c r="AD240">
        <v>20008397.32</v>
      </c>
      <c r="AE240">
        <v>46546.98</v>
      </c>
      <c r="AF240">
        <f t="shared" si="30"/>
        <v>7853.4214065069691</v>
      </c>
    </row>
    <row r="241" spans="3:32" ht="12" thickBot="1" x14ac:dyDescent="0.2">
      <c r="C241" s="107">
        <v>39176</v>
      </c>
      <c r="D241" s="111">
        <f t="shared" si="25"/>
        <v>2007</v>
      </c>
      <c r="E241" s="111">
        <f t="shared" si="26"/>
        <v>4</v>
      </c>
      <c r="F241" s="174">
        <v>3.5971428571428575E-5</v>
      </c>
      <c r="G241" s="106" t="s">
        <v>1171</v>
      </c>
      <c r="J241" s="109">
        <v>42755</v>
      </c>
      <c r="K241" s="110">
        <v>682.1155</v>
      </c>
      <c r="M241" s="81"/>
      <c r="R241" s="454">
        <f t="shared" si="31"/>
        <v>2020</v>
      </c>
      <c r="S241" s="454">
        <f t="shared" si="32"/>
        <v>10</v>
      </c>
      <c r="T241" s="46">
        <f t="shared" si="33"/>
        <v>44105</v>
      </c>
      <c r="U241" s="454">
        <f t="shared" si="28"/>
        <v>475221.19806451624</v>
      </c>
      <c r="V241" s="454">
        <f t="shared" si="29"/>
        <v>542413.91</v>
      </c>
      <c r="AA241" s="171">
        <v>42942</v>
      </c>
      <c r="AB241">
        <v>2575.7199999999998</v>
      </c>
      <c r="AC241">
        <v>2211.5700000000002</v>
      </c>
      <c r="AD241">
        <v>20008397.32</v>
      </c>
      <c r="AE241">
        <v>46723.519999999997</v>
      </c>
      <c r="AF241">
        <f t="shared" si="30"/>
        <v>7768.0793409221505</v>
      </c>
    </row>
    <row r="242" spans="3:32" ht="12" thickBot="1" x14ac:dyDescent="0.2">
      <c r="C242" s="107">
        <v>39177</v>
      </c>
      <c r="D242" s="111">
        <f t="shared" si="25"/>
        <v>2007</v>
      </c>
      <c r="E242" s="111">
        <f t="shared" si="26"/>
        <v>4</v>
      </c>
      <c r="F242" s="174">
        <v>3.5794444444444446E-5</v>
      </c>
      <c r="G242" s="106" t="s">
        <v>1171</v>
      </c>
      <c r="J242" s="109">
        <v>42758</v>
      </c>
      <c r="K242" s="110">
        <v>684.86959999999999</v>
      </c>
      <c r="M242" s="81"/>
      <c r="R242" s="454">
        <f t="shared" si="31"/>
        <v>2020</v>
      </c>
      <c r="S242" s="454">
        <f t="shared" si="32"/>
        <v>11</v>
      </c>
      <c r="T242" s="46">
        <f t="shared" si="33"/>
        <v>44136</v>
      </c>
      <c r="U242" s="454">
        <f t="shared" si="28"/>
        <v>768669.61099999992</v>
      </c>
      <c r="V242" s="454">
        <f t="shared" si="29"/>
        <v>1214053.74</v>
      </c>
      <c r="AA242" s="171">
        <v>42941</v>
      </c>
      <c r="AB242">
        <v>2777</v>
      </c>
      <c r="AC242">
        <v>2386.36</v>
      </c>
      <c r="AD242">
        <v>20008397.32</v>
      </c>
      <c r="AE242">
        <v>50124.85</v>
      </c>
      <c r="AF242">
        <f t="shared" si="30"/>
        <v>7205.0404465250267</v>
      </c>
    </row>
    <row r="243" spans="3:32" ht="12" thickBot="1" x14ac:dyDescent="0.2">
      <c r="C243" s="107">
        <v>39178</v>
      </c>
      <c r="D243" s="111">
        <f t="shared" si="25"/>
        <v>2007</v>
      </c>
      <c r="E243" s="111">
        <f t="shared" si="26"/>
        <v>4</v>
      </c>
      <c r="F243" s="174">
        <v>3.5800000000000003E-5</v>
      </c>
      <c r="G243" s="106" t="s">
        <v>1170</v>
      </c>
      <c r="J243" s="109">
        <v>42759</v>
      </c>
      <c r="K243" s="110">
        <v>686.58050000000003</v>
      </c>
      <c r="M243" s="81"/>
      <c r="R243" s="454">
        <f t="shared" si="31"/>
        <v>2020</v>
      </c>
      <c r="S243" s="454">
        <f t="shared" si="32"/>
        <v>12</v>
      </c>
      <c r="T243" s="46">
        <f t="shared" si="33"/>
        <v>44166</v>
      </c>
      <c r="U243" s="454">
        <f t="shared" si="28"/>
        <v>1093027.5793548387</v>
      </c>
      <c r="V243" s="454">
        <f t="shared" si="29"/>
        <v>1305293.44</v>
      </c>
      <c r="AA243" s="171">
        <v>42940</v>
      </c>
      <c r="AB243">
        <v>2782.79</v>
      </c>
      <c r="AC243">
        <v>2384.9699999999998</v>
      </c>
      <c r="AD243">
        <v>20008397.32</v>
      </c>
      <c r="AE243">
        <v>49978.82</v>
      </c>
      <c r="AF243">
        <f t="shared" si="30"/>
        <v>7190.049310224631</v>
      </c>
    </row>
    <row r="244" spans="3:32" ht="12" thickBot="1" x14ac:dyDescent="0.2">
      <c r="C244" s="107">
        <v>39181</v>
      </c>
      <c r="D244" s="111">
        <f t="shared" si="25"/>
        <v>2007</v>
      </c>
      <c r="E244" s="111">
        <f t="shared" si="26"/>
        <v>4</v>
      </c>
      <c r="F244" s="174">
        <v>3.5871428571428572E-5</v>
      </c>
      <c r="G244" s="106" t="s">
        <v>1171</v>
      </c>
      <c r="J244" s="109">
        <v>42760</v>
      </c>
      <c r="K244" s="110">
        <v>686.90989999999999</v>
      </c>
      <c r="M244" s="81"/>
      <c r="R244" s="454">
        <f t="shared" si="31"/>
        <v>2021</v>
      </c>
      <c r="S244" s="454">
        <f t="shared" si="32"/>
        <v>1</v>
      </c>
      <c r="T244" s="46">
        <f t="shared" ref="T244" si="34">DATE(R244,S244,1)</f>
        <v>44197</v>
      </c>
      <c r="U244" s="454">
        <f t="shared" ref="U244" si="35">AVERAGEIFS($F$4:$F$6000,$D$4:$D$6000,"="&amp;R244,$E$4:$E$6000,"="&amp;S244)</f>
        <v>1600736.4187096776</v>
      </c>
      <c r="V244" s="454">
        <f t="shared" si="29"/>
        <v>1850128.02</v>
      </c>
      <c r="AA244" s="171">
        <v>42939</v>
      </c>
      <c r="AB244">
        <v>2789.65</v>
      </c>
      <c r="AC244">
        <v>2391.35</v>
      </c>
      <c r="AD244">
        <v>20008397.32</v>
      </c>
      <c r="AE244">
        <v>50102.16</v>
      </c>
      <c r="AF244">
        <f t="shared" si="30"/>
        <v>7172.3683329449932</v>
      </c>
    </row>
    <row r="245" spans="3:32" ht="12" thickBot="1" x14ac:dyDescent="0.2">
      <c r="C245" s="107">
        <v>39182</v>
      </c>
      <c r="D245" s="111">
        <f t="shared" si="25"/>
        <v>2007</v>
      </c>
      <c r="E245" s="111">
        <f t="shared" si="26"/>
        <v>4</v>
      </c>
      <c r="F245" s="174">
        <v>3.5528571428571422E-5</v>
      </c>
      <c r="G245" s="106" t="s">
        <v>1171</v>
      </c>
      <c r="J245" s="109">
        <v>42761</v>
      </c>
      <c r="K245" s="110">
        <v>687.43299999999999</v>
      </c>
      <c r="M245" s="81"/>
      <c r="AA245" s="171">
        <v>42938</v>
      </c>
      <c r="AB245">
        <v>2693.85</v>
      </c>
      <c r="AC245">
        <v>2309.2399999999998</v>
      </c>
      <c r="AD245">
        <v>20008397.32</v>
      </c>
      <c r="AE245">
        <v>48381.5</v>
      </c>
      <c r="AF245">
        <f t="shared" si="30"/>
        <v>7427.4355736213975</v>
      </c>
    </row>
    <row r="246" spans="3:32" ht="12" thickBot="1" x14ac:dyDescent="0.2">
      <c r="C246" s="107">
        <v>39183</v>
      </c>
      <c r="D246" s="111">
        <f t="shared" si="25"/>
        <v>2007</v>
      </c>
      <c r="E246" s="111">
        <f t="shared" si="26"/>
        <v>4</v>
      </c>
      <c r="F246" s="174">
        <v>3.5442857142857143E-5</v>
      </c>
      <c r="G246" s="106" t="s">
        <v>1171</v>
      </c>
      <c r="J246" s="109">
        <v>42762</v>
      </c>
      <c r="K246" s="110">
        <v>688.33150000000001</v>
      </c>
      <c r="M246" s="81"/>
      <c r="AA246" s="171">
        <v>42937</v>
      </c>
      <c r="AB246">
        <v>2789.97</v>
      </c>
      <c r="AC246">
        <v>2399.41</v>
      </c>
      <c r="AD246">
        <v>20008397.32</v>
      </c>
      <c r="AE246">
        <v>49773.09</v>
      </c>
      <c r="AF246">
        <f t="shared" si="30"/>
        <v>7171.5456868711854</v>
      </c>
    </row>
    <row r="247" spans="3:32" ht="12" thickBot="1" x14ac:dyDescent="0.2">
      <c r="C247" s="107">
        <v>39184</v>
      </c>
      <c r="D247" s="111">
        <f t="shared" si="25"/>
        <v>2007</v>
      </c>
      <c r="E247" s="111">
        <f t="shared" si="26"/>
        <v>4</v>
      </c>
      <c r="F247" s="174">
        <v>3.5691176470588231E-5</v>
      </c>
      <c r="G247" s="106" t="s">
        <v>1171</v>
      </c>
      <c r="J247" s="109">
        <v>42765</v>
      </c>
      <c r="K247" s="110">
        <v>689.53480000000002</v>
      </c>
      <c r="M247" s="81"/>
      <c r="AA247" s="171">
        <v>42936</v>
      </c>
      <c r="AB247">
        <v>2282.11</v>
      </c>
      <c r="AC247">
        <v>1979.7</v>
      </c>
      <c r="AD247">
        <v>20008397.32</v>
      </c>
      <c r="AE247">
        <v>40667.18</v>
      </c>
      <c r="AF247">
        <f t="shared" si="30"/>
        <v>8767.4990776080031</v>
      </c>
    </row>
    <row r="248" spans="3:32" ht="12" thickBot="1" x14ac:dyDescent="0.2">
      <c r="C248" s="107">
        <v>39185</v>
      </c>
      <c r="D248" s="111">
        <f t="shared" si="25"/>
        <v>2007</v>
      </c>
      <c r="E248" s="111">
        <f t="shared" si="26"/>
        <v>4</v>
      </c>
      <c r="F248" s="174">
        <v>3.5296428571428578E-5</v>
      </c>
      <c r="G248" s="106" t="s">
        <v>1171</v>
      </c>
      <c r="J248" s="109">
        <v>42766</v>
      </c>
      <c r="K248" s="110">
        <v>689.86249999999995</v>
      </c>
      <c r="M248" s="81"/>
      <c r="AA248" s="171">
        <v>42935</v>
      </c>
      <c r="AB248">
        <v>2306.19</v>
      </c>
      <c r="AC248">
        <v>1996</v>
      </c>
      <c r="AD248">
        <v>20008397.32</v>
      </c>
      <c r="AE248">
        <v>41142.39</v>
      </c>
      <c r="AF248">
        <f t="shared" si="30"/>
        <v>8675.9535510950955</v>
      </c>
    </row>
    <row r="249" spans="3:32" ht="12" thickBot="1" x14ac:dyDescent="0.2">
      <c r="C249" s="107">
        <v>39185</v>
      </c>
      <c r="D249" s="111">
        <f t="shared" si="25"/>
        <v>2007</v>
      </c>
      <c r="E249" s="111">
        <f t="shared" si="26"/>
        <v>4</v>
      </c>
      <c r="F249" s="174">
        <v>3.5499999999999996E-5</v>
      </c>
      <c r="G249" s="106" t="s">
        <v>1170</v>
      </c>
      <c r="J249" s="109">
        <v>42767</v>
      </c>
      <c r="K249" s="110">
        <v>689.98400000000004</v>
      </c>
      <c r="M249" s="81"/>
      <c r="AA249" s="171">
        <v>42934</v>
      </c>
      <c r="AB249">
        <v>2191.5500000000002</v>
      </c>
      <c r="AC249">
        <v>1909.27</v>
      </c>
      <c r="AD249">
        <v>20008397.32</v>
      </c>
      <c r="AE249">
        <v>38834.29</v>
      </c>
      <c r="AF249">
        <f t="shared" si="30"/>
        <v>9129.7927585498837</v>
      </c>
    </row>
    <row r="250" spans="3:32" ht="12" thickBot="1" x14ac:dyDescent="0.2">
      <c r="C250" s="107">
        <v>39188</v>
      </c>
      <c r="D250" s="111">
        <f t="shared" si="25"/>
        <v>2007</v>
      </c>
      <c r="E250" s="111">
        <f t="shared" si="26"/>
        <v>4</v>
      </c>
      <c r="F250" s="174">
        <v>3.5072222222222217E-5</v>
      </c>
      <c r="G250" s="106" t="s">
        <v>1171</v>
      </c>
      <c r="J250" s="109">
        <v>42768</v>
      </c>
      <c r="K250" s="110">
        <v>689.68529999999998</v>
      </c>
      <c r="M250" s="81"/>
      <c r="AA250" s="171">
        <v>42933</v>
      </c>
      <c r="AB250">
        <v>1932.01</v>
      </c>
      <c r="AC250">
        <v>1684.37</v>
      </c>
      <c r="AD250">
        <v>20008397.32</v>
      </c>
      <c r="AE250">
        <v>33945.35</v>
      </c>
      <c r="AF250">
        <f t="shared" si="30"/>
        <v>10356.259708800679</v>
      </c>
    </row>
    <row r="251" spans="3:32" ht="12" thickBot="1" x14ac:dyDescent="0.2">
      <c r="C251" s="107">
        <v>39189</v>
      </c>
      <c r="D251" s="111">
        <f t="shared" si="25"/>
        <v>2007</v>
      </c>
      <c r="E251" s="111">
        <f t="shared" si="26"/>
        <v>4</v>
      </c>
      <c r="F251" s="174">
        <v>3.5203571428571428E-5</v>
      </c>
      <c r="G251" s="106" t="s">
        <v>1171</v>
      </c>
      <c r="J251" s="109">
        <v>42769</v>
      </c>
      <c r="K251" s="110">
        <v>689.66869999999994</v>
      </c>
      <c r="M251" s="81"/>
      <c r="AA251" s="171">
        <v>42932</v>
      </c>
      <c r="AB251">
        <v>2023.83</v>
      </c>
      <c r="AC251">
        <v>1764.76</v>
      </c>
      <c r="AD251">
        <v>20008397.32</v>
      </c>
      <c r="AE251">
        <v>35558.720000000001</v>
      </c>
      <c r="AF251">
        <f t="shared" si="30"/>
        <v>9886.4021780485527</v>
      </c>
    </row>
    <row r="252" spans="3:32" ht="12" thickBot="1" x14ac:dyDescent="0.2">
      <c r="C252" s="107">
        <v>39190</v>
      </c>
      <c r="D252" s="111">
        <f t="shared" si="25"/>
        <v>2007</v>
      </c>
      <c r="E252" s="111">
        <f t="shared" si="26"/>
        <v>4</v>
      </c>
      <c r="F252" s="174">
        <v>3.5707142857142859E-5</v>
      </c>
      <c r="G252" s="106" t="s">
        <v>1171</v>
      </c>
      <c r="J252" s="109">
        <v>42772</v>
      </c>
      <c r="K252" s="110">
        <v>689.05399999999997</v>
      </c>
      <c r="M252" s="81"/>
      <c r="AA252" s="171">
        <v>42931</v>
      </c>
      <c r="AB252">
        <v>2240.7199999999998</v>
      </c>
      <c r="AC252">
        <v>1953.89</v>
      </c>
      <c r="AD252">
        <v>20008397.32</v>
      </c>
      <c r="AE252">
        <v>39369.47</v>
      </c>
      <c r="AF252">
        <f t="shared" si="30"/>
        <v>8929.4500517690758</v>
      </c>
    </row>
    <row r="253" spans="3:32" ht="12" thickBot="1" x14ac:dyDescent="0.2">
      <c r="C253" s="107">
        <v>39192</v>
      </c>
      <c r="D253" s="111">
        <f t="shared" si="25"/>
        <v>2007</v>
      </c>
      <c r="E253" s="111">
        <f t="shared" si="26"/>
        <v>4</v>
      </c>
      <c r="F253" s="174">
        <v>3.6538461538461537E-5</v>
      </c>
      <c r="G253" s="106" t="s">
        <v>1171</v>
      </c>
      <c r="J253" s="109">
        <v>42773</v>
      </c>
      <c r="K253" s="110">
        <v>690.05679999999995</v>
      </c>
      <c r="M253" s="81"/>
      <c r="AA253" s="171">
        <v>42930</v>
      </c>
      <c r="AB253">
        <v>2368.7600000000002</v>
      </c>
      <c r="AC253">
        <v>2077.75</v>
      </c>
      <c r="AD253">
        <v>20008397.32</v>
      </c>
      <c r="AE253">
        <v>41690.089999999997</v>
      </c>
      <c r="AF253">
        <f t="shared" si="30"/>
        <v>8446.7811513196775</v>
      </c>
    </row>
    <row r="254" spans="3:32" ht="12" thickBot="1" x14ac:dyDescent="0.2">
      <c r="C254" s="107">
        <v>39192</v>
      </c>
      <c r="D254" s="111">
        <f t="shared" si="25"/>
        <v>2007</v>
      </c>
      <c r="E254" s="111">
        <f t="shared" si="26"/>
        <v>4</v>
      </c>
      <c r="F254" s="174">
        <v>3.6749999999999999E-5</v>
      </c>
      <c r="G254" s="106" t="s">
        <v>1170</v>
      </c>
      <c r="J254" s="109">
        <v>42774</v>
      </c>
      <c r="K254" s="110">
        <v>690.98559999999998</v>
      </c>
      <c r="M254" s="81"/>
      <c r="AA254" s="171">
        <v>42929</v>
      </c>
      <c r="AB254">
        <v>2400.6799999999998</v>
      </c>
      <c r="AC254">
        <v>2103.52</v>
      </c>
      <c r="AD254">
        <v>20008397.32</v>
      </c>
      <c r="AE254">
        <v>42011.86</v>
      </c>
      <c r="AF254">
        <f t="shared" si="30"/>
        <v>8334.4707832780714</v>
      </c>
    </row>
    <row r="255" spans="3:32" ht="12" thickBot="1" x14ac:dyDescent="0.2">
      <c r="C255" s="107">
        <v>39195</v>
      </c>
      <c r="D255" s="111">
        <f t="shared" si="25"/>
        <v>2007</v>
      </c>
      <c r="E255" s="111">
        <f t="shared" si="26"/>
        <v>4</v>
      </c>
      <c r="F255" s="174">
        <v>3.7207894736842103E-5</v>
      </c>
      <c r="G255" s="106" t="s">
        <v>1171</v>
      </c>
      <c r="J255" s="109">
        <v>42775</v>
      </c>
      <c r="K255" s="110">
        <v>690.95150000000001</v>
      </c>
      <c r="M255" s="81"/>
      <c r="AA255" s="171">
        <v>42928</v>
      </c>
      <c r="AB255">
        <v>2380.04</v>
      </c>
      <c r="AC255">
        <v>2075.9699999999998</v>
      </c>
      <c r="AD255">
        <v>20008397.32</v>
      </c>
      <c r="AE255">
        <v>41460.339999999997</v>
      </c>
      <c r="AF255">
        <f t="shared" si="30"/>
        <v>8406.7483403640272</v>
      </c>
    </row>
    <row r="256" spans="3:32" ht="12" thickBot="1" x14ac:dyDescent="0.2">
      <c r="C256" s="107">
        <v>39196</v>
      </c>
      <c r="D256" s="111">
        <f t="shared" si="25"/>
        <v>2007</v>
      </c>
      <c r="E256" s="111">
        <f t="shared" si="26"/>
        <v>4</v>
      </c>
      <c r="F256" s="174">
        <v>3.8016666666666665E-5</v>
      </c>
      <c r="G256" s="106" t="s">
        <v>1171</v>
      </c>
      <c r="J256" s="109">
        <v>42776</v>
      </c>
      <c r="K256" s="110">
        <v>691.41380000000004</v>
      </c>
      <c r="M256" s="81"/>
      <c r="AA256" s="171">
        <v>42927</v>
      </c>
      <c r="AB256">
        <v>2378.31</v>
      </c>
      <c r="AC256">
        <v>2086.65</v>
      </c>
      <c r="AD256">
        <v>20008397.32</v>
      </c>
      <c r="AE256">
        <v>41144.81</v>
      </c>
      <c r="AF256">
        <f t="shared" si="30"/>
        <v>8412.863470279317</v>
      </c>
    </row>
    <row r="257" spans="3:32" ht="12" thickBot="1" x14ac:dyDescent="0.2">
      <c r="C257" s="107">
        <v>39197</v>
      </c>
      <c r="D257" s="111">
        <f t="shared" si="25"/>
        <v>2007</v>
      </c>
      <c r="E257" s="111">
        <f t="shared" si="26"/>
        <v>4</v>
      </c>
      <c r="F257" s="174">
        <v>3.7144444444444445E-5</v>
      </c>
      <c r="G257" s="106" t="s">
        <v>1171</v>
      </c>
      <c r="J257" s="109">
        <v>42779</v>
      </c>
      <c r="K257" s="110">
        <v>692.84590000000003</v>
      </c>
      <c r="M257" s="81"/>
      <c r="AA257" s="171">
        <v>42926</v>
      </c>
      <c r="AB257">
        <v>2552.83</v>
      </c>
      <c r="AC257">
        <v>2239.5700000000002</v>
      </c>
      <c r="AD257">
        <v>20008397.32</v>
      </c>
      <c r="AE257">
        <v>43908.72</v>
      </c>
      <c r="AF257">
        <f t="shared" si="30"/>
        <v>7837.7319758855865</v>
      </c>
    </row>
    <row r="258" spans="3:32" ht="12" thickBot="1" x14ac:dyDescent="0.2">
      <c r="C258" s="107">
        <v>39198</v>
      </c>
      <c r="D258" s="111">
        <f t="shared" si="25"/>
        <v>2007</v>
      </c>
      <c r="E258" s="111">
        <f t="shared" si="26"/>
        <v>4</v>
      </c>
      <c r="F258" s="174">
        <v>3.7027272727272728E-5</v>
      </c>
      <c r="G258" s="106" t="s">
        <v>1171</v>
      </c>
      <c r="J258" s="109">
        <v>42780</v>
      </c>
      <c r="K258" s="110">
        <v>694.53480000000002</v>
      </c>
      <c r="M258" s="81"/>
      <c r="AA258" s="171">
        <v>42925</v>
      </c>
      <c r="AB258">
        <v>2571.89</v>
      </c>
      <c r="AC258">
        <v>2256.2399999999998</v>
      </c>
      <c r="AD258">
        <v>20008397.32</v>
      </c>
      <c r="AE258">
        <v>44236.42</v>
      </c>
      <c r="AF258">
        <f t="shared" si="30"/>
        <v>7779.64738771876</v>
      </c>
    </row>
    <row r="259" spans="3:32" ht="12" thickBot="1" x14ac:dyDescent="0.2">
      <c r="C259" s="107">
        <v>39199</v>
      </c>
      <c r="D259" s="111">
        <f t="shared" si="25"/>
        <v>2007</v>
      </c>
      <c r="E259" s="111">
        <f t="shared" si="26"/>
        <v>4</v>
      </c>
      <c r="F259" s="174">
        <v>3.7499999999999997E-5</v>
      </c>
      <c r="G259" s="106" t="s">
        <v>1170</v>
      </c>
      <c r="J259" s="109">
        <v>42781</v>
      </c>
      <c r="K259" s="110">
        <v>695.6191</v>
      </c>
      <c r="M259" s="81"/>
      <c r="AA259" s="171">
        <v>42924</v>
      </c>
      <c r="AB259">
        <v>2508.34</v>
      </c>
      <c r="AC259">
        <v>2199.71</v>
      </c>
      <c r="AD259">
        <v>20008397.32</v>
      </c>
      <c r="AE259">
        <v>43143.360000000001</v>
      </c>
      <c r="AF259">
        <f t="shared" si="30"/>
        <v>7976.7484950206108</v>
      </c>
    </row>
    <row r="260" spans="3:32" ht="12" thickBot="1" x14ac:dyDescent="0.2">
      <c r="C260" s="107">
        <v>39199</v>
      </c>
      <c r="D260" s="111">
        <f t="shared" si="25"/>
        <v>2007</v>
      </c>
      <c r="E260" s="111">
        <f t="shared" si="26"/>
        <v>4</v>
      </c>
      <c r="F260" s="174">
        <v>3.7589999999999998E-5</v>
      </c>
      <c r="G260" s="106" t="s">
        <v>1171</v>
      </c>
      <c r="J260" s="109">
        <v>42782</v>
      </c>
      <c r="K260" s="110">
        <v>697.93610000000001</v>
      </c>
      <c r="M260" s="81"/>
      <c r="AA260" s="171">
        <v>42923</v>
      </c>
      <c r="AB260">
        <v>2617.81</v>
      </c>
      <c r="AC260">
        <v>2291.63</v>
      </c>
      <c r="AD260">
        <v>20008397.32</v>
      </c>
      <c r="AE260">
        <v>45157.22</v>
      </c>
      <c r="AF260">
        <f t="shared" si="30"/>
        <v>7643.1816365588029</v>
      </c>
    </row>
    <row r="261" spans="3:32" ht="12" thickBot="1" x14ac:dyDescent="0.2">
      <c r="C261" s="107">
        <v>39202</v>
      </c>
      <c r="D261" s="111">
        <f t="shared" ref="D261:D324" si="36">YEAR(C261)</f>
        <v>2007</v>
      </c>
      <c r="E261" s="111">
        <f t="shared" ref="E261:E324" si="37">MONTH(C261)</f>
        <v>4</v>
      </c>
      <c r="F261" s="174">
        <v>3.7947640000000005E-5</v>
      </c>
      <c r="G261" s="106" t="s">
        <v>1171</v>
      </c>
      <c r="J261" s="109">
        <v>42783</v>
      </c>
      <c r="K261" s="110">
        <v>697.56320000000005</v>
      </c>
      <c r="M261" s="81"/>
      <c r="AA261" s="171">
        <v>42922</v>
      </c>
      <c r="AB261">
        <v>2633</v>
      </c>
      <c r="AC261">
        <v>2322.38</v>
      </c>
      <c r="AD261">
        <v>20008397.32</v>
      </c>
      <c r="AE261">
        <v>45313.93</v>
      </c>
      <c r="AF261">
        <f t="shared" si="30"/>
        <v>7599.0874743638433</v>
      </c>
    </row>
    <row r="262" spans="3:32" ht="12" thickBot="1" x14ac:dyDescent="0.2">
      <c r="C262" s="107">
        <v>39204</v>
      </c>
      <c r="D262" s="111">
        <f t="shared" si="36"/>
        <v>2007</v>
      </c>
      <c r="E262" s="111">
        <f t="shared" si="37"/>
        <v>5</v>
      </c>
      <c r="F262" s="174">
        <v>3.8090909090909088E-5</v>
      </c>
      <c r="G262" s="106" t="s">
        <v>1171</v>
      </c>
      <c r="J262" s="109">
        <v>42787</v>
      </c>
      <c r="K262" s="110">
        <v>698.06399999999996</v>
      </c>
      <c r="M262" s="81"/>
      <c r="AA262" s="171">
        <v>42921</v>
      </c>
      <c r="AB262">
        <v>2594.33</v>
      </c>
      <c r="AC262">
        <v>2283.1799999999998</v>
      </c>
      <c r="AD262">
        <v>20008397.32</v>
      </c>
      <c r="AE262">
        <v>43999.82</v>
      </c>
      <c r="AF262">
        <f t="shared" ref="AF262:AF325" si="38">AD262/AB262</f>
        <v>7712.3563000851864</v>
      </c>
    </row>
    <row r="263" spans="3:32" ht="12" thickBot="1" x14ac:dyDescent="0.2">
      <c r="C263" s="107">
        <v>39205</v>
      </c>
      <c r="D263" s="111">
        <f t="shared" si="36"/>
        <v>2007</v>
      </c>
      <c r="E263" s="111">
        <f t="shared" si="37"/>
        <v>5</v>
      </c>
      <c r="F263" s="174">
        <v>3.8430000000000003E-5</v>
      </c>
      <c r="G263" s="106" t="s">
        <v>1171</v>
      </c>
      <c r="J263" s="109">
        <v>42788</v>
      </c>
      <c r="K263" s="110">
        <v>699.40359999999998</v>
      </c>
      <c r="M263" s="81"/>
      <c r="AA263" s="171">
        <v>42920</v>
      </c>
      <c r="AB263">
        <v>2648.85</v>
      </c>
      <c r="AC263">
        <v>2330.5</v>
      </c>
      <c r="AD263">
        <v>20008397.32</v>
      </c>
      <c r="AE263">
        <v>44791.97</v>
      </c>
      <c r="AF263">
        <f t="shared" si="38"/>
        <v>7553.6165958812317</v>
      </c>
    </row>
    <row r="264" spans="3:32" ht="12" thickBot="1" x14ac:dyDescent="0.2">
      <c r="C264" s="107">
        <v>39206</v>
      </c>
      <c r="D264" s="111">
        <f t="shared" si="36"/>
        <v>2007</v>
      </c>
      <c r="E264" s="111">
        <f t="shared" si="37"/>
        <v>5</v>
      </c>
      <c r="F264" s="174">
        <v>3.9418749999999999E-5</v>
      </c>
      <c r="G264" s="106" t="s">
        <v>1171</v>
      </c>
      <c r="J264" s="109">
        <v>42789</v>
      </c>
      <c r="K264" s="110">
        <v>699.77570000000003</v>
      </c>
      <c r="M264" s="81"/>
      <c r="AA264" s="171">
        <v>42919</v>
      </c>
      <c r="AB264">
        <v>2507.02</v>
      </c>
      <c r="AC264">
        <v>2196.4899999999998</v>
      </c>
      <c r="AD264">
        <v>20008397.32</v>
      </c>
      <c r="AE264">
        <v>42218.26</v>
      </c>
      <c r="AF264">
        <f t="shared" si="38"/>
        <v>7980.9484248230965</v>
      </c>
    </row>
    <row r="265" spans="3:32" ht="12" thickBot="1" x14ac:dyDescent="0.2">
      <c r="C265" s="107">
        <v>39206</v>
      </c>
      <c r="D265" s="111">
        <f t="shared" si="36"/>
        <v>2007</v>
      </c>
      <c r="E265" s="111">
        <f t="shared" si="37"/>
        <v>5</v>
      </c>
      <c r="F265" s="174">
        <v>4.0000000000000003E-5</v>
      </c>
      <c r="G265" s="106" t="s">
        <v>1170</v>
      </c>
      <c r="J265" s="109">
        <v>42790</v>
      </c>
      <c r="K265" s="110">
        <v>699.91610000000003</v>
      </c>
      <c r="M265" s="81"/>
      <c r="AA265" s="171">
        <v>42918</v>
      </c>
      <c r="AB265">
        <v>2423.31</v>
      </c>
      <c r="AC265">
        <v>2120.75</v>
      </c>
      <c r="AD265">
        <v>20008397.32</v>
      </c>
      <c r="AE265">
        <v>40808.5</v>
      </c>
      <c r="AF265">
        <f t="shared" si="38"/>
        <v>8256.6396045078836</v>
      </c>
    </row>
    <row r="266" spans="3:32" ht="12" thickBot="1" x14ac:dyDescent="0.2">
      <c r="C266" s="107">
        <v>39209</v>
      </c>
      <c r="D266" s="111">
        <f t="shared" si="36"/>
        <v>2007</v>
      </c>
      <c r="E266" s="111">
        <f t="shared" si="37"/>
        <v>5</v>
      </c>
      <c r="F266" s="174">
        <v>4.0406250000000003E-5</v>
      </c>
      <c r="G266" s="106" t="s">
        <v>1171</v>
      </c>
      <c r="J266" s="109">
        <v>42795</v>
      </c>
      <c r="K266" s="110">
        <v>699.96159999999998</v>
      </c>
      <c r="M266" s="81"/>
      <c r="AA266" s="171">
        <v>42917</v>
      </c>
      <c r="AB266">
        <v>2481.14</v>
      </c>
      <c r="AC266">
        <v>2171.3000000000002</v>
      </c>
      <c r="AD266">
        <v>20008397.32</v>
      </c>
      <c r="AE266">
        <v>41782.44</v>
      </c>
      <c r="AF266">
        <f t="shared" si="38"/>
        <v>8064.1952167148975</v>
      </c>
    </row>
    <row r="267" spans="3:32" ht="12" thickBot="1" x14ac:dyDescent="0.2">
      <c r="C267" s="107">
        <v>39210</v>
      </c>
      <c r="D267" s="111">
        <f t="shared" si="36"/>
        <v>2007</v>
      </c>
      <c r="E267" s="111">
        <f t="shared" si="37"/>
        <v>5</v>
      </c>
      <c r="F267" s="174">
        <v>4.0004999999999994E-5</v>
      </c>
      <c r="G267" s="106" t="s">
        <v>1171</v>
      </c>
      <c r="J267" s="109">
        <v>42796</v>
      </c>
      <c r="K267" s="110">
        <v>700.02919999999995</v>
      </c>
      <c r="M267" s="81"/>
      <c r="AA267" s="171">
        <v>42916</v>
      </c>
      <c r="AB267">
        <v>2571.2800000000002</v>
      </c>
      <c r="AC267">
        <v>2247.2199999999998</v>
      </c>
      <c r="AD267">
        <v>20008397.32</v>
      </c>
      <c r="AE267">
        <v>42966.05</v>
      </c>
      <c r="AF267">
        <f t="shared" si="38"/>
        <v>7781.4929995955317</v>
      </c>
    </row>
    <row r="268" spans="3:32" ht="12" thickBot="1" x14ac:dyDescent="0.2">
      <c r="C268" s="107">
        <v>39211</v>
      </c>
      <c r="D268" s="111">
        <f t="shared" si="36"/>
        <v>2007</v>
      </c>
      <c r="E268" s="111">
        <f t="shared" si="37"/>
        <v>5</v>
      </c>
      <c r="F268" s="174">
        <v>3.9237499999999998E-5</v>
      </c>
      <c r="G268" s="106" t="s">
        <v>1171</v>
      </c>
      <c r="J268" s="109">
        <v>42797</v>
      </c>
      <c r="K268" s="110">
        <v>701.79390000000001</v>
      </c>
      <c r="M268" s="81"/>
      <c r="AA268" s="171">
        <v>42915</v>
      </c>
      <c r="AB268">
        <v>2578.21</v>
      </c>
      <c r="AC268">
        <v>2260.5100000000002</v>
      </c>
      <c r="AD268">
        <v>20008397.32</v>
      </c>
      <c r="AE268">
        <v>42978.74</v>
      </c>
      <c r="AF268">
        <f t="shared" si="38"/>
        <v>7760.5770360056003</v>
      </c>
    </row>
    <row r="269" spans="3:32" ht="12" thickBot="1" x14ac:dyDescent="0.2">
      <c r="C269" s="107">
        <v>39212</v>
      </c>
      <c r="D269" s="111">
        <f t="shared" si="36"/>
        <v>2007</v>
      </c>
      <c r="E269" s="111">
        <f t="shared" si="37"/>
        <v>5</v>
      </c>
      <c r="F269" s="174">
        <v>3.9310000000000001E-5</v>
      </c>
      <c r="G269" s="106" t="s">
        <v>1171</v>
      </c>
      <c r="J269" s="109">
        <v>42800</v>
      </c>
      <c r="K269" s="110">
        <v>701.50210000000004</v>
      </c>
      <c r="M269" s="81"/>
      <c r="AA269" s="171">
        <v>42914</v>
      </c>
      <c r="AB269">
        <v>2509.63</v>
      </c>
      <c r="AC269">
        <v>2213.14</v>
      </c>
      <c r="AD269">
        <v>20008397.32</v>
      </c>
      <c r="AE269">
        <v>41960.99</v>
      </c>
      <c r="AF269">
        <f t="shared" si="38"/>
        <v>7972.648286799249</v>
      </c>
    </row>
    <row r="270" spans="3:32" ht="12" thickBot="1" x14ac:dyDescent="0.2">
      <c r="C270" s="107">
        <v>39213</v>
      </c>
      <c r="D270" s="111">
        <f t="shared" si="36"/>
        <v>2007</v>
      </c>
      <c r="E270" s="111">
        <f t="shared" si="37"/>
        <v>5</v>
      </c>
      <c r="F270" s="174">
        <v>3.9583333333333338E-5</v>
      </c>
      <c r="G270" s="106" t="s">
        <v>1171</v>
      </c>
      <c r="J270" s="109">
        <v>42801</v>
      </c>
      <c r="K270" s="110">
        <v>701.70979999999997</v>
      </c>
      <c r="M270" s="81"/>
      <c r="AA270" s="171">
        <v>42913</v>
      </c>
      <c r="AB270">
        <v>2505.08</v>
      </c>
      <c r="AC270">
        <v>2239.83</v>
      </c>
      <c r="AD270">
        <v>20008397.32</v>
      </c>
      <c r="AE270">
        <v>41759.71</v>
      </c>
      <c r="AF270">
        <f t="shared" si="38"/>
        <v>7987.1290817059735</v>
      </c>
    </row>
    <row r="271" spans="3:32" ht="12" thickBot="1" x14ac:dyDescent="0.2">
      <c r="C271" s="107">
        <v>39213</v>
      </c>
      <c r="D271" s="111">
        <f t="shared" si="36"/>
        <v>2007</v>
      </c>
      <c r="E271" s="111">
        <f t="shared" si="37"/>
        <v>5</v>
      </c>
      <c r="F271" s="174">
        <v>3.9700000000000003E-5</v>
      </c>
      <c r="G271" s="106" t="s">
        <v>1170</v>
      </c>
      <c r="J271" s="109">
        <v>42802</v>
      </c>
      <c r="K271" s="110">
        <v>701.92510000000004</v>
      </c>
      <c r="M271" s="81"/>
      <c r="AA271" s="171">
        <v>42912</v>
      </c>
      <c r="AB271">
        <v>2605.85</v>
      </c>
      <c r="AC271">
        <v>2327.17</v>
      </c>
      <c r="AD271">
        <v>20748258.989999998</v>
      </c>
      <c r="AE271">
        <v>43152.88</v>
      </c>
      <c r="AF271">
        <f t="shared" si="38"/>
        <v>7962.1846959725226</v>
      </c>
    </row>
    <row r="272" spans="3:32" ht="12" thickBot="1" x14ac:dyDescent="0.2">
      <c r="C272" s="107">
        <v>39216</v>
      </c>
      <c r="D272" s="111">
        <f t="shared" si="36"/>
        <v>2007</v>
      </c>
      <c r="E272" s="111">
        <f t="shared" si="37"/>
        <v>5</v>
      </c>
      <c r="F272" s="174">
        <v>3.998571428571428E-5</v>
      </c>
      <c r="G272" s="106" t="s">
        <v>1171</v>
      </c>
      <c r="J272" s="109">
        <v>42803</v>
      </c>
      <c r="K272" s="110">
        <v>701.86919999999998</v>
      </c>
      <c r="M272" s="81"/>
      <c r="AA272" s="171">
        <v>42911</v>
      </c>
      <c r="AB272">
        <v>2576.0300000000002</v>
      </c>
      <c r="AC272">
        <v>2301.46</v>
      </c>
      <c r="AD272">
        <v>21394797.579999998</v>
      </c>
      <c r="AE272">
        <v>42659</v>
      </c>
      <c r="AF272">
        <f t="shared" si="38"/>
        <v>8305.3371195211221</v>
      </c>
    </row>
    <row r="273" spans="3:32" ht="12" thickBot="1" x14ac:dyDescent="0.2">
      <c r="C273" s="107">
        <v>39217</v>
      </c>
      <c r="D273" s="111">
        <f t="shared" si="36"/>
        <v>2007</v>
      </c>
      <c r="E273" s="111">
        <f t="shared" si="37"/>
        <v>5</v>
      </c>
      <c r="F273" s="174">
        <v>4.0091666666666661E-5</v>
      </c>
      <c r="G273" s="106" t="s">
        <v>1171</v>
      </c>
      <c r="J273" s="109">
        <v>42804</v>
      </c>
      <c r="K273" s="110">
        <v>702.4212</v>
      </c>
      <c r="M273" s="81"/>
      <c r="AA273" s="171">
        <v>42910</v>
      </c>
      <c r="AB273">
        <v>2749.79</v>
      </c>
      <c r="AC273">
        <v>2456.6999999999998</v>
      </c>
      <c r="AD273">
        <v>21289739.539999999</v>
      </c>
      <c r="AE273">
        <v>45536.44</v>
      </c>
      <c r="AF273">
        <f t="shared" si="38"/>
        <v>7742.3147003953027</v>
      </c>
    </row>
    <row r="274" spans="3:32" ht="12" thickBot="1" x14ac:dyDescent="0.2">
      <c r="C274" s="107">
        <v>39218</v>
      </c>
      <c r="D274" s="111">
        <f t="shared" si="36"/>
        <v>2007</v>
      </c>
      <c r="E274" s="111">
        <f t="shared" si="37"/>
        <v>5</v>
      </c>
      <c r="F274" s="174">
        <v>4.0549999999999996E-5</v>
      </c>
      <c r="G274" s="106" t="s">
        <v>1171</v>
      </c>
      <c r="J274" s="109">
        <v>42807</v>
      </c>
      <c r="K274" s="110">
        <v>703.15689999999995</v>
      </c>
      <c r="M274" s="81"/>
      <c r="AA274" s="171">
        <v>42909</v>
      </c>
      <c r="AB274">
        <v>2767.78</v>
      </c>
      <c r="AC274">
        <v>2482.4</v>
      </c>
      <c r="AD274">
        <v>21940096.280000001</v>
      </c>
      <c r="AE274">
        <v>45751.42</v>
      </c>
      <c r="AF274">
        <f t="shared" si="38"/>
        <v>7926.9653946484186</v>
      </c>
    </row>
    <row r="275" spans="3:32" ht="12" thickBot="1" x14ac:dyDescent="0.2">
      <c r="C275" s="107">
        <v>39219</v>
      </c>
      <c r="D275" s="111">
        <f t="shared" si="36"/>
        <v>2007</v>
      </c>
      <c r="E275" s="111">
        <f t="shared" si="37"/>
        <v>5</v>
      </c>
      <c r="F275" s="174">
        <v>4.0781249999999999E-5</v>
      </c>
      <c r="G275" s="106" t="s">
        <v>1171</v>
      </c>
      <c r="J275" s="109">
        <v>42808</v>
      </c>
      <c r="K275" s="110">
        <v>703.59990000000005</v>
      </c>
      <c r="M275" s="81"/>
      <c r="AA275" s="171">
        <v>42908</v>
      </c>
      <c r="AB275">
        <v>2758.11</v>
      </c>
      <c r="AC275">
        <v>2472.9</v>
      </c>
      <c r="AD275">
        <v>22209963.039999999</v>
      </c>
      <c r="AE275">
        <v>45729.42</v>
      </c>
      <c r="AF275">
        <f t="shared" si="38"/>
        <v>8052.6023400081931</v>
      </c>
    </row>
    <row r="276" spans="3:32" ht="12" thickBot="1" x14ac:dyDescent="0.2">
      <c r="C276" s="107">
        <v>39220</v>
      </c>
      <c r="D276" s="111">
        <f t="shared" si="36"/>
        <v>2007</v>
      </c>
      <c r="E276" s="111">
        <f t="shared" si="37"/>
        <v>5</v>
      </c>
      <c r="F276" s="174">
        <v>4.155E-5</v>
      </c>
      <c r="G276" s="106" t="s">
        <v>1171</v>
      </c>
      <c r="J276" s="109">
        <v>42809</v>
      </c>
      <c r="K276" s="110">
        <v>704.0634</v>
      </c>
      <c r="M276" s="81"/>
      <c r="AA276" s="171">
        <v>42906</v>
      </c>
      <c r="AB276">
        <v>2680.1</v>
      </c>
      <c r="AC276">
        <v>2404.75</v>
      </c>
      <c r="AD276">
        <v>21260621.16</v>
      </c>
      <c r="AE276">
        <v>44596.93</v>
      </c>
      <c r="AF276">
        <f t="shared" si="38"/>
        <v>7932.7715980746989</v>
      </c>
    </row>
    <row r="277" spans="3:32" ht="12" thickBot="1" x14ac:dyDescent="0.2">
      <c r="C277" s="107">
        <v>39224</v>
      </c>
      <c r="D277" s="111">
        <f t="shared" si="36"/>
        <v>2007</v>
      </c>
      <c r="E277" s="111">
        <f t="shared" si="37"/>
        <v>5</v>
      </c>
      <c r="F277" s="174">
        <v>4.178571428571429E-5</v>
      </c>
      <c r="G277" s="106" t="s">
        <v>1171</v>
      </c>
      <c r="J277" s="109">
        <v>42810</v>
      </c>
      <c r="K277" s="110">
        <v>704.93299999999999</v>
      </c>
      <c r="M277" s="81"/>
      <c r="AA277" s="171">
        <v>42905</v>
      </c>
      <c r="AB277">
        <v>2589.63</v>
      </c>
      <c r="AC277">
        <v>2314.09</v>
      </c>
      <c r="AD277">
        <v>20055749.949999999</v>
      </c>
      <c r="AE277">
        <v>42806.54</v>
      </c>
      <c r="AF277">
        <f t="shared" si="38"/>
        <v>7744.6391762529774</v>
      </c>
    </row>
    <row r="278" spans="3:32" ht="12" thickBot="1" x14ac:dyDescent="0.2">
      <c r="C278" s="107">
        <v>39225</v>
      </c>
      <c r="D278" s="111">
        <f t="shared" si="36"/>
        <v>2007</v>
      </c>
      <c r="E278" s="111">
        <f t="shared" si="37"/>
        <v>5</v>
      </c>
      <c r="F278" s="174">
        <v>4.175833333333333E-5</v>
      </c>
      <c r="G278" s="106" t="s">
        <v>1171</v>
      </c>
      <c r="J278" s="109">
        <v>42811</v>
      </c>
      <c r="K278" s="110">
        <v>705.63059999999996</v>
      </c>
      <c r="M278" s="81"/>
      <c r="AA278" s="171">
        <v>42904</v>
      </c>
      <c r="AB278">
        <v>2640.66</v>
      </c>
      <c r="AC278">
        <v>2358.61</v>
      </c>
      <c r="AD278">
        <v>21658273.789999999</v>
      </c>
      <c r="AE278">
        <v>43650.07</v>
      </c>
      <c r="AF278">
        <f t="shared" si="38"/>
        <v>8201.841126839503</v>
      </c>
    </row>
    <row r="279" spans="3:32" ht="12" thickBot="1" x14ac:dyDescent="0.2">
      <c r="C279" s="107">
        <v>39226</v>
      </c>
      <c r="D279" s="111">
        <f t="shared" si="36"/>
        <v>2007</v>
      </c>
      <c r="E279" s="111">
        <f t="shared" si="37"/>
        <v>5</v>
      </c>
      <c r="F279" s="174">
        <v>4.1600000000000002E-5</v>
      </c>
      <c r="G279" s="106" t="s">
        <v>1171</v>
      </c>
      <c r="J279" s="109">
        <v>42814</v>
      </c>
      <c r="K279" s="110">
        <v>705.6925</v>
      </c>
      <c r="M279" s="81"/>
      <c r="AA279" s="171">
        <v>42903</v>
      </c>
      <c r="AB279">
        <v>2531.79</v>
      </c>
      <c r="AC279">
        <v>2263.56</v>
      </c>
      <c r="AD279">
        <v>20257789.129999999</v>
      </c>
      <c r="AE279">
        <v>41850.449999999997</v>
      </c>
      <c r="AF279">
        <f t="shared" si="38"/>
        <v>8001.3702281784817</v>
      </c>
    </row>
    <row r="280" spans="3:32" ht="12" thickBot="1" x14ac:dyDescent="0.2">
      <c r="C280" s="107">
        <v>39227</v>
      </c>
      <c r="D280" s="111">
        <f t="shared" si="36"/>
        <v>2007</v>
      </c>
      <c r="E280" s="111">
        <f t="shared" si="37"/>
        <v>5</v>
      </c>
      <c r="F280" s="174">
        <v>4.0811111111111115E-5</v>
      </c>
      <c r="G280" s="106" t="s">
        <v>1171</v>
      </c>
      <c r="J280" s="109">
        <v>42815</v>
      </c>
      <c r="K280" s="110">
        <v>706.24789999999996</v>
      </c>
      <c r="M280" s="81"/>
      <c r="AA280" s="171">
        <v>42902</v>
      </c>
      <c r="AB280">
        <v>2469.44</v>
      </c>
      <c r="AC280">
        <v>2216.04</v>
      </c>
      <c r="AD280">
        <v>19368104.420000002</v>
      </c>
      <c r="AE280">
        <v>40721.089999999997</v>
      </c>
      <c r="AF280">
        <f t="shared" si="38"/>
        <v>7843.1160182065578</v>
      </c>
    </row>
    <row r="281" spans="3:32" ht="12" thickBot="1" x14ac:dyDescent="0.2">
      <c r="C281" s="107">
        <v>39230</v>
      </c>
      <c r="D281" s="111">
        <f t="shared" si="36"/>
        <v>2007</v>
      </c>
      <c r="E281" s="111">
        <f t="shared" si="37"/>
        <v>5</v>
      </c>
      <c r="F281" s="174">
        <v>4.0750000000000001E-5</v>
      </c>
      <c r="G281" s="106" t="s">
        <v>1171</v>
      </c>
      <c r="J281" s="109">
        <v>42816</v>
      </c>
      <c r="K281" s="110">
        <v>706.79679999999996</v>
      </c>
      <c r="M281" s="81"/>
      <c r="AA281" s="171">
        <v>42901</v>
      </c>
      <c r="AB281">
        <v>2439.5100000000002</v>
      </c>
      <c r="AC281">
        <v>2174.0700000000002</v>
      </c>
      <c r="AD281">
        <v>18904230.879999999</v>
      </c>
      <c r="AE281">
        <v>40276.230000000003</v>
      </c>
      <c r="AF281">
        <f t="shared" si="38"/>
        <v>7749.1917967132731</v>
      </c>
    </row>
    <row r="282" spans="3:32" ht="12" thickBot="1" x14ac:dyDescent="0.2">
      <c r="C282" s="107">
        <v>39231</v>
      </c>
      <c r="D282" s="111">
        <f t="shared" si="36"/>
        <v>2007</v>
      </c>
      <c r="E282" s="111">
        <f t="shared" si="37"/>
        <v>5</v>
      </c>
      <c r="F282" s="174">
        <v>4.0983333333333324E-5</v>
      </c>
      <c r="G282" s="106" t="s">
        <v>1171</v>
      </c>
      <c r="J282" s="109">
        <v>42828</v>
      </c>
      <c r="K282" s="110">
        <v>710.36379999999997</v>
      </c>
      <c r="M282" s="81"/>
      <c r="AA282" s="171">
        <v>42900</v>
      </c>
      <c r="AB282">
        <v>2793.55</v>
      </c>
      <c r="AC282">
        <v>2490.9</v>
      </c>
      <c r="AD282">
        <v>20026482.670000002</v>
      </c>
      <c r="AE282">
        <v>46037.77</v>
      </c>
      <c r="AF282">
        <f t="shared" si="38"/>
        <v>7168.82914929033</v>
      </c>
    </row>
    <row r="283" spans="3:32" ht="12" thickBot="1" x14ac:dyDescent="0.2">
      <c r="C283" s="107">
        <v>39232</v>
      </c>
      <c r="D283" s="111">
        <f t="shared" si="36"/>
        <v>2007</v>
      </c>
      <c r="E283" s="111">
        <f t="shared" si="37"/>
        <v>5</v>
      </c>
      <c r="F283" s="174">
        <v>4.1120833333333328E-5</v>
      </c>
      <c r="G283" s="106" t="s">
        <v>1171</v>
      </c>
      <c r="J283" s="109">
        <v>42829</v>
      </c>
      <c r="K283" s="110">
        <v>710.59559999999999</v>
      </c>
      <c r="M283" s="81"/>
      <c r="AA283" s="171">
        <v>42899</v>
      </c>
      <c r="AB283">
        <v>2701.52</v>
      </c>
      <c r="AC283">
        <v>2414.33</v>
      </c>
      <c r="AD283">
        <v>19363329.539999999</v>
      </c>
      <c r="AE283">
        <v>44331.92</v>
      </c>
      <c r="AF283">
        <f t="shared" si="38"/>
        <v>7167.5684577571146</v>
      </c>
    </row>
    <row r="284" spans="3:32" ht="12" thickBot="1" x14ac:dyDescent="0.2">
      <c r="C284" s="107">
        <v>39233</v>
      </c>
      <c r="D284" s="111">
        <f t="shared" si="36"/>
        <v>2007</v>
      </c>
      <c r="E284" s="111">
        <f t="shared" si="37"/>
        <v>5</v>
      </c>
      <c r="F284" s="174">
        <v>4.077222222222222E-5</v>
      </c>
      <c r="G284" s="106" t="s">
        <v>1171</v>
      </c>
      <c r="J284" s="109">
        <v>42830</v>
      </c>
      <c r="K284" s="110">
        <v>710.59249999999997</v>
      </c>
      <c r="M284" s="81"/>
      <c r="AA284" s="171">
        <v>42898</v>
      </c>
      <c r="AB284">
        <v>3034.13</v>
      </c>
      <c r="AC284">
        <v>2707.51</v>
      </c>
      <c r="AD284">
        <v>18493059.960000001</v>
      </c>
      <c r="AE284">
        <v>49608.08</v>
      </c>
      <c r="AF284">
        <f t="shared" si="38"/>
        <v>6095.0123956455391</v>
      </c>
    </row>
    <row r="285" spans="3:32" ht="12" thickBot="1" x14ac:dyDescent="0.2">
      <c r="C285" s="107">
        <v>39234</v>
      </c>
      <c r="D285" s="111">
        <f t="shared" si="36"/>
        <v>2007</v>
      </c>
      <c r="E285" s="111">
        <f t="shared" si="37"/>
        <v>6</v>
      </c>
      <c r="F285" s="174">
        <v>4.0985714285714291E-5</v>
      </c>
      <c r="G285" s="106" t="s">
        <v>1171</v>
      </c>
      <c r="J285" s="109">
        <v>42831</v>
      </c>
      <c r="K285" s="110">
        <v>712.19460000000004</v>
      </c>
      <c r="M285" s="81"/>
      <c r="AA285" s="171">
        <v>42897</v>
      </c>
      <c r="AB285">
        <v>2914.43</v>
      </c>
      <c r="AC285">
        <v>2603.16</v>
      </c>
      <c r="AD285">
        <v>18684741.02</v>
      </c>
      <c r="AE285">
        <v>47650.85</v>
      </c>
      <c r="AF285">
        <f t="shared" si="38"/>
        <v>6411.1133291930155</v>
      </c>
    </row>
    <row r="286" spans="3:32" ht="12" thickBot="1" x14ac:dyDescent="0.2">
      <c r="C286" s="107">
        <v>39237</v>
      </c>
      <c r="D286" s="111">
        <f t="shared" si="36"/>
        <v>2007</v>
      </c>
      <c r="E286" s="111">
        <f t="shared" si="37"/>
        <v>6</v>
      </c>
      <c r="F286" s="174">
        <v>4.1215000000000004E-5</v>
      </c>
      <c r="G286" s="106" t="s">
        <v>1171</v>
      </c>
      <c r="J286" s="109">
        <v>42832</v>
      </c>
      <c r="K286" s="110">
        <v>712.04690000000005</v>
      </c>
      <c r="M286" s="81"/>
      <c r="AA286" s="171">
        <v>42896</v>
      </c>
      <c r="AB286">
        <v>2845.16</v>
      </c>
      <c r="AC286">
        <v>2541.91</v>
      </c>
      <c r="AD286">
        <v>18653018.859999999</v>
      </c>
      <c r="AE286">
        <v>46518.33</v>
      </c>
      <c r="AF286">
        <f t="shared" si="38"/>
        <v>6556.0526859649372</v>
      </c>
    </row>
    <row r="287" spans="3:32" ht="12" thickBot="1" x14ac:dyDescent="0.2">
      <c r="C287" s="107">
        <v>39238</v>
      </c>
      <c r="D287" s="111">
        <f t="shared" si="36"/>
        <v>2007</v>
      </c>
      <c r="E287" s="111">
        <f t="shared" si="37"/>
        <v>6</v>
      </c>
      <c r="F287" s="174">
        <v>4.1111250000000004E-5</v>
      </c>
      <c r="G287" s="106" t="s">
        <v>1171</v>
      </c>
      <c r="J287" s="109">
        <v>42835</v>
      </c>
      <c r="K287" s="110">
        <v>713.40539999999999</v>
      </c>
      <c r="M287" s="81"/>
      <c r="AA287" s="171">
        <v>42895</v>
      </c>
      <c r="AB287">
        <v>2836.83</v>
      </c>
      <c r="AC287">
        <v>2533.83</v>
      </c>
      <c r="AD287">
        <v>18393210.23</v>
      </c>
      <c r="AE287">
        <v>46353.760000000002</v>
      </c>
      <c r="AF287">
        <f t="shared" si="38"/>
        <v>6483.7195848887668</v>
      </c>
    </row>
    <row r="288" spans="3:32" ht="12" thickBot="1" x14ac:dyDescent="0.2">
      <c r="C288" s="107">
        <v>39239</v>
      </c>
      <c r="D288" s="111">
        <f t="shared" si="36"/>
        <v>2007</v>
      </c>
      <c r="E288" s="111">
        <f t="shared" si="37"/>
        <v>6</v>
      </c>
      <c r="F288" s="174">
        <v>4.1100000000000003E-5</v>
      </c>
      <c r="G288" s="106" t="s">
        <v>1171</v>
      </c>
      <c r="J288" s="109">
        <v>42836</v>
      </c>
      <c r="K288" s="110">
        <v>713.63430000000005</v>
      </c>
      <c r="M288" s="81"/>
      <c r="AA288" s="171">
        <v>42894</v>
      </c>
      <c r="AB288">
        <v>2786.13</v>
      </c>
      <c r="AC288">
        <v>2475.67</v>
      </c>
      <c r="AD288">
        <v>8593333.6699999999</v>
      </c>
      <c r="AE288">
        <v>45581.01</v>
      </c>
      <c r="AF288">
        <f t="shared" si="38"/>
        <v>3084.3261692742262</v>
      </c>
    </row>
    <row r="289" spans="3:32" ht="12" thickBot="1" x14ac:dyDescent="0.2">
      <c r="C289" s="107">
        <v>39240</v>
      </c>
      <c r="D289" s="111">
        <f t="shared" si="36"/>
        <v>2007</v>
      </c>
      <c r="E289" s="111">
        <f t="shared" si="37"/>
        <v>6</v>
      </c>
      <c r="F289" s="174">
        <v>4.1155000000000002E-5</v>
      </c>
      <c r="G289" s="106" t="s">
        <v>1171</v>
      </c>
      <c r="J289" s="109">
        <v>42837</v>
      </c>
      <c r="K289" s="110">
        <v>713.96169999999995</v>
      </c>
      <c r="M289" s="81"/>
      <c r="AA289" s="171">
        <v>42893</v>
      </c>
      <c r="AB289">
        <v>2910.86</v>
      </c>
      <c r="AC289">
        <v>2584.0700000000002</v>
      </c>
      <c r="AD289">
        <v>16896034.199999999</v>
      </c>
      <c r="AE289">
        <v>47679.8</v>
      </c>
      <c r="AF289">
        <f t="shared" si="38"/>
        <v>5804.481905691101</v>
      </c>
    </row>
    <row r="290" spans="3:32" ht="12" thickBot="1" x14ac:dyDescent="0.2">
      <c r="C290" s="107">
        <v>39241</v>
      </c>
      <c r="D290" s="111">
        <f t="shared" si="36"/>
        <v>2007</v>
      </c>
      <c r="E290" s="111">
        <f t="shared" si="37"/>
        <v>6</v>
      </c>
      <c r="F290" s="174">
        <v>4.1433333333333329E-5</v>
      </c>
      <c r="G290" s="106" t="s">
        <v>1171</v>
      </c>
      <c r="J290" s="109">
        <v>42842</v>
      </c>
      <c r="K290" s="110">
        <v>714.72540000000004</v>
      </c>
      <c r="M290" s="81"/>
      <c r="AA290" s="171">
        <v>42892</v>
      </c>
      <c r="AB290">
        <v>2860.95</v>
      </c>
      <c r="AC290">
        <v>2538.02</v>
      </c>
      <c r="AD290">
        <v>15955525.59</v>
      </c>
      <c r="AE290">
        <v>46747.86</v>
      </c>
      <c r="AF290">
        <f t="shared" si="38"/>
        <v>5577.0026005347881</v>
      </c>
    </row>
    <row r="291" spans="3:32" ht="12" thickBot="1" x14ac:dyDescent="0.2">
      <c r="C291" s="107">
        <v>39245</v>
      </c>
      <c r="D291" s="111">
        <f t="shared" si="36"/>
        <v>2007</v>
      </c>
      <c r="E291" s="111">
        <f t="shared" si="37"/>
        <v>6</v>
      </c>
      <c r="F291" s="174">
        <v>4.1571666666666667E-5</v>
      </c>
      <c r="G291" s="106" t="s">
        <v>1171</v>
      </c>
      <c r="J291" s="109">
        <v>42843</v>
      </c>
      <c r="K291" s="110">
        <v>714.97590000000002</v>
      </c>
      <c r="M291" s="81"/>
      <c r="AA291" s="171">
        <v>42891</v>
      </c>
      <c r="AB291">
        <v>2605.33</v>
      </c>
      <c r="AC291">
        <v>2310.9699999999998</v>
      </c>
      <c r="AD291">
        <v>14773539.130000001</v>
      </c>
      <c r="AE291">
        <v>42519.05</v>
      </c>
      <c r="AF291">
        <f t="shared" si="38"/>
        <v>5670.5058975254578</v>
      </c>
    </row>
    <row r="292" spans="3:32" ht="12" thickBot="1" x14ac:dyDescent="0.2">
      <c r="C292" s="107">
        <v>39246</v>
      </c>
      <c r="D292" s="111">
        <f t="shared" si="36"/>
        <v>2007</v>
      </c>
      <c r="E292" s="111">
        <f t="shared" si="37"/>
        <v>6</v>
      </c>
      <c r="F292" s="174">
        <v>4.2048680000000001E-5</v>
      </c>
      <c r="G292" s="106" t="s">
        <v>1171</v>
      </c>
      <c r="J292" s="109">
        <v>42845</v>
      </c>
      <c r="K292" s="110">
        <v>714.52829999999994</v>
      </c>
      <c r="M292" s="81"/>
      <c r="AA292" s="171">
        <v>42890</v>
      </c>
      <c r="AB292">
        <v>2527.0300000000002</v>
      </c>
      <c r="AC292">
        <v>2239.6999999999998</v>
      </c>
      <c r="AD292">
        <v>15646227.26</v>
      </c>
      <c r="AE292">
        <v>41241.089999999997</v>
      </c>
      <c r="AF292">
        <f t="shared" si="38"/>
        <v>6191.5478882324305</v>
      </c>
    </row>
    <row r="293" spans="3:32" ht="12" thickBot="1" x14ac:dyDescent="0.2">
      <c r="C293" s="107">
        <v>39247</v>
      </c>
      <c r="D293" s="111">
        <f t="shared" si="36"/>
        <v>2007</v>
      </c>
      <c r="E293" s="111">
        <f t="shared" si="37"/>
        <v>6</v>
      </c>
      <c r="F293" s="174">
        <v>4.2771428571428564E-5</v>
      </c>
      <c r="G293" s="106" t="s">
        <v>1171</v>
      </c>
      <c r="J293" s="109">
        <v>42846</v>
      </c>
      <c r="K293" s="110">
        <v>715.39189999999996</v>
      </c>
      <c r="M293" s="81"/>
      <c r="AA293" s="171">
        <v>42889</v>
      </c>
      <c r="AB293">
        <v>2515.79</v>
      </c>
      <c r="AC293">
        <v>2229.52</v>
      </c>
      <c r="AD293">
        <v>14806942.460000001</v>
      </c>
      <c r="AE293">
        <v>41057.629999999997</v>
      </c>
      <c r="AF293">
        <f t="shared" si="38"/>
        <v>5885.6035122168387</v>
      </c>
    </row>
    <row r="294" spans="3:32" ht="12" thickBot="1" x14ac:dyDescent="0.2">
      <c r="C294" s="107">
        <v>39248</v>
      </c>
      <c r="D294" s="111">
        <f t="shared" si="36"/>
        <v>2007</v>
      </c>
      <c r="E294" s="111">
        <f t="shared" si="37"/>
        <v>6</v>
      </c>
      <c r="F294" s="174">
        <v>4.2787499999999996E-5</v>
      </c>
      <c r="G294" s="106" t="s">
        <v>1171</v>
      </c>
      <c r="J294" s="109">
        <v>42849</v>
      </c>
      <c r="K294" s="110">
        <v>716.19320000000005</v>
      </c>
      <c r="M294" s="81"/>
      <c r="AA294" s="171">
        <v>42888</v>
      </c>
      <c r="AB294">
        <v>2455.81</v>
      </c>
      <c r="AC294">
        <v>2189.31</v>
      </c>
      <c r="AD294">
        <v>14924588.199999999</v>
      </c>
      <c r="AE294">
        <v>40029.68</v>
      </c>
      <c r="AF294">
        <f t="shared" si="38"/>
        <v>6077.2568724779194</v>
      </c>
    </row>
    <row r="295" spans="3:32" ht="12" thickBot="1" x14ac:dyDescent="0.2">
      <c r="C295" s="107">
        <v>39251</v>
      </c>
      <c r="D295" s="111">
        <f t="shared" si="36"/>
        <v>2007</v>
      </c>
      <c r="E295" s="111">
        <f t="shared" si="37"/>
        <v>6</v>
      </c>
      <c r="F295" s="174">
        <v>4.3015000000000001E-5</v>
      </c>
      <c r="G295" s="106" t="s">
        <v>1171</v>
      </c>
      <c r="J295" s="109">
        <v>42850</v>
      </c>
      <c r="K295" s="110">
        <v>716.52120000000002</v>
      </c>
      <c r="M295" s="81"/>
      <c r="AA295" s="171">
        <v>42887</v>
      </c>
      <c r="AB295">
        <v>2398.5300000000002</v>
      </c>
      <c r="AC295">
        <v>2132.58</v>
      </c>
      <c r="AD295">
        <v>14520335.529999999</v>
      </c>
      <c r="AE295">
        <v>39311.97</v>
      </c>
      <c r="AF295">
        <f t="shared" si="38"/>
        <v>6053.8477859355517</v>
      </c>
    </row>
    <row r="296" spans="3:32" ht="12" thickBot="1" x14ac:dyDescent="0.2">
      <c r="C296" s="107">
        <v>39252</v>
      </c>
      <c r="D296" s="111">
        <f t="shared" si="36"/>
        <v>2007</v>
      </c>
      <c r="E296" s="111">
        <f t="shared" si="37"/>
        <v>6</v>
      </c>
      <c r="F296" s="174">
        <v>4.2922222222222225E-5</v>
      </c>
      <c r="G296" s="106" t="s">
        <v>1171</v>
      </c>
      <c r="J296" s="109">
        <v>42851</v>
      </c>
      <c r="K296" s="110">
        <v>716.62660000000005</v>
      </c>
      <c r="M296" s="81"/>
      <c r="AA296" s="171">
        <v>42886</v>
      </c>
      <c r="AB296">
        <v>2201.3200000000002</v>
      </c>
      <c r="AC296">
        <v>1969.86</v>
      </c>
      <c r="AD296">
        <v>13853812.23</v>
      </c>
      <c r="AE296">
        <v>36211.65</v>
      </c>
      <c r="AF296">
        <f t="shared" si="38"/>
        <v>6293.4113304744424</v>
      </c>
    </row>
    <row r="297" spans="3:32" ht="12" thickBot="1" x14ac:dyDescent="0.2">
      <c r="C297" s="107">
        <v>39253</v>
      </c>
      <c r="D297" s="111">
        <f t="shared" si="36"/>
        <v>2007</v>
      </c>
      <c r="E297" s="111">
        <f t="shared" si="37"/>
        <v>6</v>
      </c>
      <c r="F297" s="174">
        <v>4.3075000000000003E-5</v>
      </c>
      <c r="G297" s="106" t="s">
        <v>1171</v>
      </c>
      <c r="J297" s="109">
        <v>42852</v>
      </c>
      <c r="K297" s="110">
        <v>717.47349999999994</v>
      </c>
      <c r="M297" s="81"/>
      <c r="AA297" s="171">
        <v>42885</v>
      </c>
      <c r="AB297">
        <v>2282.29</v>
      </c>
      <c r="AC297">
        <v>2049.9699999999998</v>
      </c>
      <c r="AD297">
        <v>13930089.029999999</v>
      </c>
      <c r="AE297">
        <v>37452.44</v>
      </c>
      <c r="AF297">
        <f t="shared" si="38"/>
        <v>6103.5578432188722</v>
      </c>
    </row>
    <row r="298" spans="3:32" ht="12" thickBot="1" x14ac:dyDescent="0.2">
      <c r="C298" s="107">
        <v>39254</v>
      </c>
      <c r="D298" s="111">
        <f t="shared" si="36"/>
        <v>2007</v>
      </c>
      <c r="E298" s="111">
        <f t="shared" si="37"/>
        <v>6</v>
      </c>
      <c r="F298" s="174">
        <v>4.3343749999999993E-5</v>
      </c>
      <c r="G298" s="106" t="s">
        <v>1171</v>
      </c>
      <c r="J298" s="109">
        <v>42853</v>
      </c>
      <c r="K298" s="110">
        <v>717.43889999999999</v>
      </c>
      <c r="M298" s="81"/>
      <c r="AA298" s="171">
        <v>42884</v>
      </c>
      <c r="AB298">
        <v>2228.88</v>
      </c>
      <c r="AC298">
        <v>1994.98</v>
      </c>
      <c r="AD298">
        <v>12701002.779999999</v>
      </c>
      <c r="AE298">
        <v>36419.919999999998</v>
      </c>
      <c r="AF298">
        <f t="shared" si="38"/>
        <v>5698.3789077922538</v>
      </c>
    </row>
    <row r="299" spans="3:32" ht="12" thickBot="1" x14ac:dyDescent="0.2">
      <c r="C299" s="107">
        <v>39255</v>
      </c>
      <c r="D299" s="111">
        <f t="shared" si="36"/>
        <v>2007</v>
      </c>
      <c r="E299" s="111">
        <f t="shared" si="37"/>
        <v>6</v>
      </c>
      <c r="F299" s="174">
        <v>4.2512499999999997E-5</v>
      </c>
      <c r="G299" s="106" t="s">
        <v>1171</v>
      </c>
      <c r="J299" s="109">
        <v>42857</v>
      </c>
      <c r="K299" s="110">
        <v>718.25459999999998</v>
      </c>
      <c r="M299" s="81"/>
      <c r="AA299" s="171">
        <v>42883</v>
      </c>
      <c r="AB299">
        <v>2171.38</v>
      </c>
      <c r="AC299">
        <v>1942.08</v>
      </c>
      <c r="AD299">
        <v>12443963.41</v>
      </c>
      <c r="AE299">
        <v>35480.370000000003</v>
      </c>
      <c r="AF299">
        <f t="shared" si="38"/>
        <v>5730.9008142287394</v>
      </c>
    </row>
    <row r="300" spans="3:32" ht="12" thickBot="1" x14ac:dyDescent="0.2">
      <c r="C300" s="107">
        <v>39258</v>
      </c>
      <c r="D300" s="111">
        <f t="shared" si="36"/>
        <v>2007</v>
      </c>
      <c r="E300" s="111">
        <f t="shared" si="37"/>
        <v>6</v>
      </c>
      <c r="F300" s="174">
        <v>4.2312499999999998E-5</v>
      </c>
      <c r="G300" s="106" t="s">
        <v>1171</v>
      </c>
      <c r="J300" s="109">
        <v>42858</v>
      </c>
      <c r="K300" s="110">
        <v>718.75599999999997</v>
      </c>
      <c r="M300" s="81"/>
      <c r="AA300" s="171">
        <v>42882</v>
      </c>
      <c r="AB300">
        <v>2270.7399999999998</v>
      </c>
      <c r="AC300">
        <v>2030.62</v>
      </c>
      <c r="AD300">
        <v>14476734.470000001</v>
      </c>
      <c r="AE300">
        <v>37103.85</v>
      </c>
      <c r="AF300">
        <f t="shared" si="38"/>
        <v>6375.3377621392156</v>
      </c>
    </row>
    <row r="301" spans="3:32" ht="12" thickBot="1" x14ac:dyDescent="0.2">
      <c r="C301" s="107">
        <v>39259</v>
      </c>
      <c r="D301" s="111">
        <f t="shared" si="36"/>
        <v>2007</v>
      </c>
      <c r="E301" s="111">
        <f t="shared" si="37"/>
        <v>6</v>
      </c>
      <c r="F301" s="174">
        <v>4.1532000000000001E-5</v>
      </c>
      <c r="G301" s="106" t="s">
        <v>1171</v>
      </c>
      <c r="J301" s="109">
        <v>42859</v>
      </c>
      <c r="K301" s="110">
        <v>719.30719999999997</v>
      </c>
      <c r="M301" s="81"/>
      <c r="R301" s="78"/>
      <c r="AA301" s="171">
        <v>42881</v>
      </c>
      <c r="AB301">
        <v>2442.04</v>
      </c>
      <c r="AC301">
        <v>2178.5100000000002</v>
      </c>
      <c r="AD301">
        <v>14207671.529999999</v>
      </c>
      <c r="AE301">
        <v>39780.85</v>
      </c>
      <c r="AF301">
        <f t="shared" si="38"/>
        <v>5817.9520114330644</v>
      </c>
    </row>
    <row r="302" spans="3:32" ht="12" thickBot="1" x14ac:dyDescent="0.2">
      <c r="C302" s="107">
        <v>39260</v>
      </c>
      <c r="D302" s="111">
        <f t="shared" si="36"/>
        <v>2007</v>
      </c>
      <c r="E302" s="111">
        <f t="shared" si="37"/>
        <v>6</v>
      </c>
      <c r="F302" s="174">
        <v>4.1786363636363638E-5</v>
      </c>
      <c r="G302" s="106" t="s">
        <v>1171</v>
      </c>
      <c r="J302" s="109">
        <v>42860</v>
      </c>
      <c r="K302" s="110">
        <v>720.28599999999994</v>
      </c>
      <c r="M302" s="81"/>
      <c r="R302" s="79"/>
      <c r="AA302" s="171">
        <v>42880</v>
      </c>
      <c r="AB302">
        <v>2620.77</v>
      </c>
      <c r="AC302">
        <v>2331.44</v>
      </c>
      <c r="AD302">
        <v>15299933.75</v>
      </c>
      <c r="AE302">
        <v>42692.28</v>
      </c>
      <c r="AF302">
        <f t="shared" si="38"/>
        <v>5837.9536357635352</v>
      </c>
    </row>
    <row r="303" spans="3:32" ht="12" thickBot="1" x14ac:dyDescent="0.2">
      <c r="C303" s="107">
        <v>39261</v>
      </c>
      <c r="D303" s="111">
        <f t="shared" si="36"/>
        <v>2007</v>
      </c>
      <c r="E303" s="111">
        <f t="shared" si="37"/>
        <v>6</v>
      </c>
      <c r="F303" s="174">
        <v>4.1035714285714285E-5</v>
      </c>
      <c r="G303" s="106" t="s">
        <v>1171</v>
      </c>
      <c r="J303" s="109">
        <v>42863</v>
      </c>
      <c r="K303" s="110">
        <v>721.58429999999998</v>
      </c>
      <c r="M303" s="81"/>
      <c r="R303" s="78"/>
      <c r="AA303" s="171">
        <v>42879</v>
      </c>
      <c r="AB303">
        <v>2343.89</v>
      </c>
      <c r="AC303">
        <v>2096.4899999999998</v>
      </c>
      <c r="AD303">
        <v>13664425.66</v>
      </c>
      <c r="AE303">
        <v>38158.49</v>
      </c>
      <c r="AF303">
        <f t="shared" si="38"/>
        <v>5829.806714478922</v>
      </c>
    </row>
    <row r="304" spans="3:32" ht="12" thickBot="1" x14ac:dyDescent="0.2">
      <c r="C304" s="107">
        <v>39262</v>
      </c>
      <c r="D304" s="111">
        <f t="shared" si="36"/>
        <v>2007</v>
      </c>
      <c r="E304" s="111">
        <f t="shared" si="37"/>
        <v>6</v>
      </c>
      <c r="F304" s="174">
        <v>4.0849999999999997E-5</v>
      </c>
      <c r="G304" s="106" t="s">
        <v>1171</v>
      </c>
      <c r="J304" s="109">
        <v>42864</v>
      </c>
      <c r="K304" s="110">
        <v>722.60299999999995</v>
      </c>
      <c r="M304" s="81"/>
      <c r="R304" s="79"/>
      <c r="AA304" s="171">
        <v>42878</v>
      </c>
      <c r="AB304">
        <v>2217.85</v>
      </c>
      <c r="AC304">
        <v>1969.97</v>
      </c>
      <c r="AD304">
        <v>12757045.82</v>
      </c>
      <c r="AE304">
        <v>35973.589999999997</v>
      </c>
      <c r="AF304">
        <f t="shared" si="38"/>
        <v>5751.9876547106433</v>
      </c>
    </row>
    <row r="305" spans="3:32" ht="12" thickBot="1" x14ac:dyDescent="0.2">
      <c r="C305" s="107">
        <v>39266</v>
      </c>
      <c r="D305" s="111">
        <f t="shared" si="36"/>
        <v>2007</v>
      </c>
      <c r="E305" s="111">
        <f t="shared" si="37"/>
        <v>7</v>
      </c>
      <c r="F305" s="174">
        <v>4.125E-5</v>
      </c>
      <c r="G305" s="106" t="s">
        <v>1171</v>
      </c>
      <c r="J305" s="109">
        <v>42865</v>
      </c>
      <c r="K305" s="110">
        <v>721.3365</v>
      </c>
      <c r="M305" s="81"/>
      <c r="R305" s="78"/>
      <c r="AA305" s="171">
        <v>42877</v>
      </c>
      <c r="AB305">
        <v>2131.42</v>
      </c>
      <c r="AC305">
        <v>1904.48</v>
      </c>
      <c r="AD305">
        <v>11833737.5</v>
      </c>
      <c r="AE305">
        <v>34337.24</v>
      </c>
      <c r="AF305">
        <f t="shared" si="38"/>
        <v>5552.0439425359618</v>
      </c>
    </row>
    <row r="306" spans="3:32" ht="12" thickBot="1" x14ac:dyDescent="0.2">
      <c r="C306" s="107">
        <v>39267</v>
      </c>
      <c r="D306" s="111">
        <f t="shared" si="36"/>
        <v>2007</v>
      </c>
      <c r="E306" s="111">
        <f t="shared" si="37"/>
        <v>7</v>
      </c>
      <c r="F306" s="174">
        <v>4.1195000000000001E-5</v>
      </c>
      <c r="G306" s="106" t="s">
        <v>1171</v>
      </c>
      <c r="J306" s="109">
        <v>42866</v>
      </c>
      <c r="K306" s="110">
        <v>722.37620000000004</v>
      </c>
      <c r="M306" s="81"/>
      <c r="R306" s="79"/>
      <c r="AA306" s="171">
        <v>42876</v>
      </c>
      <c r="AB306">
        <v>2079.11</v>
      </c>
      <c r="AC306">
        <v>1855.02</v>
      </c>
      <c r="AD306">
        <v>11145708.76</v>
      </c>
      <c r="AE306">
        <v>33494.480000000003</v>
      </c>
      <c r="AF306">
        <f t="shared" si="38"/>
        <v>5360.8076340357165</v>
      </c>
    </row>
    <row r="307" spans="3:32" ht="12" thickBot="1" x14ac:dyDescent="0.2">
      <c r="C307" s="107">
        <v>39269</v>
      </c>
      <c r="D307" s="111">
        <f t="shared" si="36"/>
        <v>2007</v>
      </c>
      <c r="E307" s="111">
        <f t="shared" si="37"/>
        <v>7</v>
      </c>
      <c r="F307" s="174">
        <v>4.0899999999999998E-5</v>
      </c>
      <c r="G307" s="106" t="s">
        <v>1171</v>
      </c>
      <c r="J307" s="109">
        <v>42867</v>
      </c>
      <c r="K307" s="110">
        <v>723.55859999999996</v>
      </c>
      <c r="M307" s="81"/>
      <c r="R307" s="78"/>
      <c r="AA307" s="171">
        <v>42875</v>
      </c>
      <c r="AB307">
        <v>1987.17</v>
      </c>
      <c r="AC307">
        <v>1772.99</v>
      </c>
      <c r="AD307">
        <v>10815991.359999999</v>
      </c>
      <c r="AE307">
        <v>32013.27</v>
      </c>
      <c r="AF307">
        <f t="shared" si="38"/>
        <v>5442.911960224842</v>
      </c>
    </row>
    <row r="308" spans="3:32" ht="12" thickBot="1" x14ac:dyDescent="0.2">
      <c r="C308" s="107">
        <v>39272</v>
      </c>
      <c r="D308" s="111">
        <f t="shared" si="36"/>
        <v>2007</v>
      </c>
      <c r="E308" s="111">
        <f t="shared" si="37"/>
        <v>7</v>
      </c>
      <c r="F308" s="174">
        <v>4.1070000000000005E-5</v>
      </c>
      <c r="G308" s="106" t="s">
        <v>1171</v>
      </c>
      <c r="J308" s="109">
        <v>42870</v>
      </c>
      <c r="K308" s="110">
        <v>725.07449999999994</v>
      </c>
      <c r="M308" s="81"/>
      <c r="R308" s="79"/>
      <c r="AA308" s="171">
        <v>42874</v>
      </c>
      <c r="AB308">
        <v>1915.08</v>
      </c>
      <c r="AC308">
        <v>1724.91</v>
      </c>
      <c r="AD308">
        <v>11126788.810000001</v>
      </c>
      <c r="AE308">
        <v>31024.28</v>
      </c>
      <c r="AF308">
        <f t="shared" si="38"/>
        <v>5810.0908630448866</v>
      </c>
    </row>
    <row r="309" spans="3:32" ht="12" thickBot="1" x14ac:dyDescent="0.2">
      <c r="C309" s="107">
        <v>39273</v>
      </c>
      <c r="D309" s="111">
        <f t="shared" si="36"/>
        <v>2007</v>
      </c>
      <c r="E309" s="111">
        <f t="shared" si="37"/>
        <v>7</v>
      </c>
      <c r="F309" s="174">
        <v>4.1296874999999999E-5</v>
      </c>
      <c r="G309" s="106" t="s">
        <v>1171</v>
      </c>
      <c r="J309" s="109">
        <v>42871</v>
      </c>
      <c r="K309" s="110">
        <v>726.08370000000002</v>
      </c>
      <c r="M309" s="81"/>
      <c r="R309" s="78"/>
      <c r="AA309" s="171">
        <v>42873</v>
      </c>
      <c r="AB309">
        <v>1801.93</v>
      </c>
      <c r="AC309">
        <v>1615.21</v>
      </c>
      <c r="AD309">
        <v>10255747.66</v>
      </c>
      <c r="AE309">
        <v>28939</v>
      </c>
      <c r="AF309">
        <f t="shared" si="38"/>
        <v>5691.5349985848507</v>
      </c>
    </row>
    <row r="310" spans="3:32" ht="12" thickBot="1" x14ac:dyDescent="0.2">
      <c r="C310" s="107">
        <v>39274</v>
      </c>
      <c r="D310" s="111">
        <f t="shared" si="36"/>
        <v>2007</v>
      </c>
      <c r="E310" s="111">
        <f t="shared" si="37"/>
        <v>7</v>
      </c>
      <c r="F310" s="174">
        <v>4.1478571428571431E-5</v>
      </c>
      <c r="G310" s="106" t="s">
        <v>1171</v>
      </c>
      <c r="J310" s="109">
        <v>42872</v>
      </c>
      <c r="K310" s="110">
        <v>727.17560000000003</v>
      </c>
      <c r="M310" s="81"/>
      <c r="R310" s="79"/>
      <c r="AA310" s="171">
        <v>42872</v>
      </c>
      <c r="AB310">
        <v>1745.65</v>
      </c>
      <c r="AC310">
        <v>1571.25</v>
      </c>
      <c r="AD310">
        <v>9801945.4299999997</v>
      </c>
      <c r="AE310">
        <v>28017.72</v>
      </c>
      <c r="AF310">
        <f t="shared" si="38"/>
        <v>5615.0691318420068</v>
      </c>
    </row>
    <row r="311" spans="3:32" ht="12" thickBot="1" x14ac:dyDescent="0.2">
      <c r="C311" s="107">
        <v>39275</v>
      </c>
      <c r="D311" s="111">
        <f t="shared" si="36"/>
        <v>2007</v>
      </c>
      <c r="E311" s="111">
        <f t="shared" si="37"/>
        <v>7</v>
      </c>
      <c r="F311" s="174">
        <v>4.175714285714285E-5</v>
      </c>
      <c r="G311" s="106" t="s">
        <v>1171</v>
      </c>
      <c r="J311" s="109">
        <v>42873</v>
      </c>
      <c r="K311" s="110">
        <v>727.54269999999997</v>
      </c>
      <c r="M311" s="81"/>
      <c r="R311" s="78"/>
      <c r="AA311" s="171">
        <v>42871</v>
      </c>
      <c r="AB311">
        <v>1675.72</v>
      </c>
      <c r="AC311">
        <v>1525</v>
      </c>
      <c r="AD311">
        <v>9427352.7599999998</v>
      </c>
      <c r="AE311">
        <v>26761.29</v>
      </c>
      <c r="AF311">
        <f t="shared" si="38"/>
        <v>5625.8520277850712</v>
      </c>
    </row>
    <row r="312" spans="3:32" ht="12" thickBot="1" x14ac:dyDescent="0.2">
      <c r="C312" s="107">
        <v>39276</v>
      </c>
      <c r="D312" s="111">
        <f t="shared" si="36"/>
        <v>2007</v>
      </c>
      <c r="E312" s="111">
        <f t="shared" si="37"/>
        <v>7</v>
      </c>
      <c r="F312" s="174">
        <v>4.1749999999999998E-5</v>
      </c>
      <c r="G312" s="106" t="s">
        <v>1171</v>
      </c>
      <c r="J312" s="109">
        <v>42874</v>
      </c>
      <c r="K312" s="110">
        <v>727.71090000000004</v>
      </c>
      <c r="M312" s="81"/>
      <c r="R312" s="79"/>
      <c r="AA312" s="171">
        <v>42870</v>
      </c>
      <c r="AB312">
        <v>1749.29</v>
      </c>
      <c r="AC312">
        <v>1600.81</v>
      </c>
      <c r="AD312">
        <v>9554702.6799999997</v>
      </c>
      <c r="AE312">
        <v>27866.11</v>
      </c>
      <c r="AF312">
        <f t="shared" si="38"/>
        <v>5462.0461330025328</v>
      </c>
    </row>
    <row r="313" spans="3:32" ht="12" thickBot="1" x14ac:dyDescent="0.2">
      <c r="C313" s="107">
        <v>39279</v>
      </c>
      <c r="D313" s="111">
        <f t="shared" si="36"/>
        <v>2007</v>
      </c>
      <c r="E313" s="111">
        <f t="shared" si="37"/>
        <v>7</v>
      </c>
      <c r="F313" s="174">
        <v>4.2000000000000004E-5</v>
      </c>
      <c r="G313" s="106" t="s">
        <v>1171</v>
      </c>
      <c r="J313" s="109">
        <v>42877</v>
      </c>
      <c r="K313" s="110">
        <v>727.97320000000002</v>
      </c>
      <c r="M313" s="81"/>
      <c r="R313" s="78"/>
      <c r="AA313" s="171">
        <v>42869</v>
      </c>
      <c r="AB313">
        <v>1758.67</v>
      </c>
      <c r="AC313">
        <v>1608.8</v>
      </c>
      <c r="AD313">
        <v>9693728</v>
      </c>
      <c r="AE313">
        <v>28015.63</v>
      </c>
      <c r="AF313">
        <f t="shared" si="38"/>
        <v>5511.9652919535783</v>
      </c>
    </row>
    <row r="314" spans="3:32" ht="12" thickBot="1" x14ac:dyDescent="0.2">
      <c r="C314" s="107">
        <v>39280</v>
      </c>
      <c r="D314" s="111">
        <f t="shared" si="36"/>
        <v>2007</v>
      </c>
      <c r="E314" s="111">
        <f t="shared" si="37"/>
        <v>7</v>
      </c>
      <c r="F314" s="174">
        <v>4.2133333333333332E-5</v>
      </c>
      <c r="G314" s="106" t="s">
        <v>1171</v>
      </c>
      <c r="J314" s="109">
        <v>42878</v>
      </c>
      <c r="K314" s="110">
        <v>727.97320000000002</v>
      </c>
      <c r="M314" s="81"/>
      <c r="R314" s="79"/>
      <c r="AA314" s="171">
        <v>42868</v>
      </c>
      <c r="AB314">
        <v>1607.44</v>
      </c>
      <c r="AC314">
        <v>1470.27</v>
      </c>
      <c r="AD314">
        <v>9263372.0099999998</v>
      </c>
      <c r="AE314">
        <v>25606.54</v>
      </c>
      <c r="AF314">
        <f t="shared" si="38"/>
        <v>5762.8104377146265</v>
      </c>
    </row>
    <row r="315" spans="3:32" ht="12" thickBot="1" x14ac:dyDescent="0.2">
      <c r="C315" s="107">
        <v>39281</v>
      </c>
      <c r="D315" s="111">
        <f t="shared" si="36"/>
        <v>2007</v>
      </c>
      <c r="E315" s="111">
        <f t="shared" si="37"/>
        <v>7</v>
      </c>
      <c r="F315" s="174">
        <v>4.1906249999999999E-5</v>
      </c>
      <c r="G315" s="106" t="s">
        <v>1171</v>
      </c>
      <c r="J315" s="109">
        <v>42879</v>
      </c>
      <c r="K315" s="110">
        <v>727.97320000000002</v>
      </c>
      <c r="M315" s="81"/>
      <c r="R315" s="78"/>
      <c r="AA315" s="171">
        <v>42867</v>
      </c>
      <c r="AB315">
        <v>1801.3</v>
      </c>
      <c r="AC315">
        <v>1657.08</v>
      </c>
      <c r="AD315">
        <v>9790888.9700000007</v>
      </c>
      <c r="AE315">
        <v>28676.62</v>
      </c>
      <c r="AF315">
        <f t="shared" si="38"/>
        <v>5435.4571531671572</v>
      </c>
    </row>
    <row r="316" spans="3:32" ht="12" thickBot="1" x14ac:dyDescent="0.2">
      <c r="C316" s="107">
        <v>39282</v>
      </c>
      <c r="D316" s="111">
        <f t="shared" si="36"/>
        <v>2007</v>
      </c>
      <c r="E316" s="111">
        <f t="shared" si="37"/>
        <v>7</v>
      </c>
      <c r="F316" s="174">
        <v>4.1675000000000003E-5</v>
      </c>
      <c r="G316" s="106" t="s">
        <v>1171</v>
      </c>
      <c r="J316" s="109">
        <v>42880</v>
      </c>
      <c r="K316" s="110">
        <v>727.97320000000002</v>
      </c>
      <c r="M316" s="81"/>
      <c r="R316" s="79"/>
      <c r="AA316" s="171">
        <v>42866</v>
      </c>
      <c r="AB316">
        <v>1743.82</v>
      </c>
      <c r="AC316">
        <v>1603.62</v>
      </c>
      <c r="AD316">
        <v>9527764.0399999991</v>
      </c>
      <c r="AE316">
        <v>27796.49</v>
      </c>
      <c r="AF316">
        <f t="shared" si="38"/>
        <v>5463.7313713571348</v>
      </c>
    </row>
    <row r="317" spans="3:32" ht="12" thickBot="1" x14ac:dyDescent="0.2">
      <c r="C317" s="107">
        <v>39283</v>
      </c>
      <c r="D317" s="111">
        <f t="shared" si="36"/>
        <v>2007</v>
      </c>
      <c r="E317" s="111">
        <f t="shared" si="37"/>
        <v>7</v>
      </c>
      <c r="F317" s="174">
        <v>4.1604999999999999E-5</v>
      </c>
      <c r="G317" s="106" t="s">
        <v>1171</v>
      </c>
      <c r="K317" s="79"/>
      <c r="R317" s="78"/>
      <c r="AA317" s="171">
        <v>42865</v>
      </c>
      <c r="AB317">
        <v>1744.82</v>
      </c>
      <c r="AC317">
        <v>1606.49</v>
      </c>
      <c r="AD317">
        <v>8821817.1199999992</v>
      </c>
      <c r="AE317">
        <v>27760.15</v>
      </c>
      <c r="AF317">
        <f t="shared" si="38"/>
        <v>5056.0041265001546</v>
      </c>
    </row>
    <row r="318" spans="3:32" ht="12" thickBot="1" x14ac:dyDescent="0.2">
      <c r="C318" s="107">
        <v>39286</v>
      </c>
      <c r="D318" s="111">
        <f t="shared" si="36"/>
        <v>2007</v>
      </c>
      <c r="E318" s="111">
        <f t="shared" si="37"/>
        <v>7</v>
      </c>
      <c r="F318" s="174">
        <v>4.1721428571428572E-5</v>
      </c>
      <c r="G318" s="106" t="s">
        <v>1171</v>
      </c>
      <c r="K318" s="78"/>
      <c r="R318" s="79"/>
      <c r="AA318" s="171">
        <v>42864</v>
      </c>
      <c r="AB318">
        <v>1598.44</v>
      </c>
      <c r="AC318">
        <v>1455.27</v>
      </c>
      <c r="AD318">
        <v>8821817.1199999992</v>
      </c>
      <c r="AE318">
        <v>25431.18</v>
      </c>
      <c r="AF318">
        <f t="shared" si="38"/>
        <v>5519.0167413227891</v>
      </c>
    </row>
    <row r="319" spans="3:32" ht="12" thickBot="1" x14ac:dyDescent="0.2">
      <c r="C319" s="107">
        <v>39288</v>
      </c>
      <c r="D319" s="111">
        <f t="shared" si="36"/>
        <v>2007</v>
      </c>
      <c r="E319" s="111">
        <f t="shared" si="37"/>
        <v>7</v>
      </c>
      <c r="F319" s="174">
        <v>4.2061764705882353E-5</v>
      </c>
      <c r="G319" s="106" t="s">
        <v>1171</v>
      </c>
      <c r="K319" s="79"/>
      <c r="R319" s="78"/>
      <c r="AA319" s="171">
        <v>42863</v>
      </c>
      <c r="AB319">
        <v>1571.96</v>
      </c>
      <c r="AC319">
        <v>1433.35</v>
      </c>
      <c r="AD319">
        <v>7756486.8399999999</v>
      </c>
      <c r="AE319">
        <v>25009.86</v>
      </c>
      <c r="AF319">
        <f t="shared" si="38"/>
        <v>4934.2774879767931</v>
      </c>
    </row>
    <row r="320" spans="3:32" ht="12" thickBot="1" x14ac:dyDescent="0.2">
      <c r="C320" s="107">
        <v>39289</v>
      </c>
      <c r="D320" s="111">
        <f t="shared" si="36"/>
        <v>2007</v>
      </c>
      <c r="E320" s="111">
        <f t="shared" si="37"/>
        <v>7</v>
      </c>
      <c r="F320" s="174">
        <v>4.2590000000000004E-5</v>
      </c>
      <c r="G320" s="106" t="s">
        <v>1171</v>
      </c>
      <c r="K320" s="78"/>
      <c r="R320" s="79"/>
      <c r="AA320" s="171">
        <v>42862</v>
      </c>
      <c r="AB320">
        <v>1545.62</v>
      </c>
      <c r="AC320">
        <v>1405.49</v>
      </c>
      <c r="AD320">
        <v>7826138.4299999997</v>
      </c>
      <c r="AE320">
        <v>24590.77</v>
      </c>
      <c r="AF320">
        <f t="shared" si="38"/>
        <v>5063.4298404523752</v>
      </c>
    </row>
    <row r="321" spans="3:32" ht="12" thickBot="1" x14ac:dyDescent="0.2">
      <c r="C321" s="107">
        <v>39290</v>
      </c>
      <c r="D321" s="111">
        <f t="shared" si="36"/>
        <v>2007</v>
      </c>
      <c r="E321" s="111">
        <f t="shared" si="37"/>
        <v>7</v>
      </c>
      <c r="F321" s="174">
        <v>4.2744444444444446E-5</v>
      </c>
      <c r="G321" s="106" t="s">
        <v>1171</v>
      </c>
      <c r="K321" s="79"/>
      <c r="R321" s="78"/>
      <c r="AA321" s="171">
        <v>42861</v>
      </c>
      <c r="AB321">
        <v>1533.09</v>
      </c>
      <c r="AC321">
        <v>1394.1</v>
      </c>
      <c r="AD321">
        <v>7869286.2000000002</v>
      </c>
      <c r="AE321">
        <v>24391.48</v>
      </c>
      <c r="AF321">
        <f t="shared" si="38"/>
        <v>5132.9577519910772</v>
      </c>
    </row>
    <row r="322" spans="3:32" ht="12" thickBot="1" x14ac:dyDescent="0.2">
      <c r="C322" s="107">
        <v>39293</v>
      </c>
      <c r="D322" s="111">
        <f t="shared" si="36"/>
        <v>2007</v>
      </c>
      <c r="E322" s="111">
        <f t="shared" si="37"/>
        <v>7</v>
      </c>
      <c r="F322" s="174">
        <v>4.3300000000000002E-5</v>
      </c>
      <c r="G322" s="106" t="s">
        <v>1171</v>
      </c>
      <c r="K322" s="78"/>
      <c r="R322" s="79"/>
      <c r="AA322" s="171">
        <v>42860</v>
      </c>
      <c r="AB322">
        <v>1560.94</v>
      </c>
      <c r="AC322">
        <v>1421.15</v>
      </c>
      <c r="AD322">
        <v>7452039.9800000004</v>
      </c>
      <c r="AE322">
        <v>24834.54</v>
      </c>
      <c r="AF322">
        <f t="shared" si="38"/>
        <v>4774.0720207054728</v>
      </c>
    </row>
    <row r="323" spans="3:32" ht="12" thickBot="1" x14ac:dyDescent="0.2">
      <c r="C323" s="107">
        <v>39294</v>
      </c>
      <c r="D323" s="111">
        <f t="shared" si="36"/>
        <v>2007</v>
      </c>
      <c r="E323" s="111">
        <f t="shared" si="37"/>
        <v>7</v>
      </c>
      <c r="F323" s="174">
        <v>4.3571875E-5</v>
      </c>
      <c r="G323" s="106" t="s">
        <v>1171</v>
      </c>
      <c r="R323" s="78"/>
      <c r="AA323" s="171">
        <v>42859</v>
      </c>
      <c r="AB323">
        <v>1506.09</v>
      </c>
      <c r="AC323">
        <v>1382.16</v>
      </c>
      <c r="AD323">
        <v>7292163.4400000004</v>
      </c>
      <c r="AE323">
        <v>23931.73</v>
      </c>
      <c r="AF323">
        <f t="shared" si="38"/>
        <v>4841.7846476638188</v>
      </c>
    </row>
    <row r="324" spans="3:32" ht="11.25" x14ac:dyDescent="0.15">
      <c r="C324" s="107">
        <v>39295</v>
      </c>
      <c r="D324" s="111">
        <f t="shared" si="36"/>
        <v>2007</v>
      </c>
      <c r="E324" s="111">
        <f t="shared" si="37"/>
        <v>8</v>
      </c>
      <c r="F324" s="174">
        <v>4.4124999999999995E-5</v>
      </c>
      <c r="G324" s="106" t="s">
        <v>1171</v>
      </c>
      <c r="AA324" s="171">
        <v>42858</v>
      </c>
      <c r="AB324">
        <v>1445.6</v>
      </c>
      <c r="AC324">
        <v>1322.01</v>
      </c>
      <c r="AD324">
        <v>6709007.0499999998</v>
      </c>
      <c r="AE324">
        <v>23086.21</v>
      </c>
      <c r="AF324">
        <f t="shared" si="38"/>
        <v>4640.9844009407861</v>
      </c>
    </row>
    <row r="325" spans="3:32" ht="11.25" x14ac:dyDescent="0.15">
      <c r="C325" s="107">
        <v>39296</v>
      </c>
      <c r="D325" s="111">
        <f t="shared" ref="D325:D388" si="39">YEAR(C325)</f>
        <v>2007</v>
      </c>
      <c r="E325" s="111">
        <f t="shared" ref="E325:E388" si="40">MONTH(C325)</f>
        <v>8</v>
      </c>
      <c r="F325" s="174">
        <v>4.3462500000000006E-5</v>
      </c>
      <c r="G325" s="106" t="s">
        <v>1171</v>
      </c>
      <c r="AA325" s="171">
        <v>42857</v>
      </c>
      <c r="AB325">
        <v>1397.08</v>
      </c>
      <c r="AC325">
        <v>1280.7</v>
      </c>
      <c r="AD325">
        <v>6302273.4100000001</v>
      </c>
      <c r="AE325">
        <v>22339.33</v>
      </c>
      <c r="AF325">
        <f t="shared" si="38"/>
        <v>4511.0325894007501</v>
      </c>
    </row>
    <row r="326" spans="3:32" ht="11.25" x14ac:dyDescent="0.15">
      <c r="C326" s="107">
        <v>39297</v>
      </c>
      <c r="D326" s="111">
        <f t="shared" si="39"/>
        <v>2007</v>
      </c>
      <c r="E326" s="111">
        <f t="shared" si="40"/>
        <v>8</v>
      </c>
      <c r="F326" s="174">
        <v>4.282857142857143E-5</v>
      </c>
      <c r="G326" s="106" t="s">
        <v>1171</v>
      </c>
      <c r="AA326" s="171">
        <v>42856</v>
      </c>
      <c r="AB326">
        <v>1356.11</v>
      </c>
      <c r="AC326">
        <v>1244.95</v>
      </c>
      <c r="AD326">
        <v>6043191.7999999998</v>
      </c>
      <c r="AE326">
        <v>21684.12</v>
      </c>
      <c r="AF326">
        <f t="shared" ref="AF326:AF389" si="41">AD326/AB326</f>
        <v>4456.2696241455342</v>
      </c>
    </row>
    <row r="327" spans="3:32" ht="11.25" x14ac:dyDescent="0.15">
      <c r="C327" s="107">
        <v>39300</v>
      </c>
      <c r="D327" s="111">
        <f t="shared" si="39"/>
        <v>2007</v>
      </c>
      <c r="E327" s="111">
        <f t="shared" si="40"/>
        <v>8</v>
      </c>
      <c r="F327" s="174">
        <v>4.3085714285714288E-5</v>
      </c>
      <c r="G327" s="106" t="s">
        <v>1171</v>
      </c>
      <c r="AA327" s="171">
        <v>42855</v>
      </c>
      <c r="AB327">
        <v>1323.03</v>
      </c>
      <c r="AC327">
        <v>1214.3399999999999</v>
      </c>
      <c r="AD327">
        <v>6084749.6500000004</v>
      </c>
      <c r="AE327">
        <v>21155.23</v>
      </c>
      <c r="AF327">
        <f t="shared" si="41"/>
        <v>4599.1017966334857</v>
      </c>
    </row>
    <row r="328" spans="3:32" ht="11.25" x14ac:dyDescent="0.15">
      <c r="C328" s="107">
        <v>39301</v>
      </c>
      <c r="D328" s="111">
        <f t="shared" si="39"/>
        <v>2007</v>
      </c>
      <c r="E328" s="111">
        <f t="shared" si="40"/>
        <v>8</v>
      </c>
      <c r="F328" s="174">
        <v>4.2843750000000001E-5</v>
      </c>
      <c r="G328" s="106" t="s">
        <v>1171</v>
      </c>
      <c r="AA328" s="171">
        <v>42854</v>
      </c>
      <c r="AB328">
        <v>1320.46</v>
      </c>
      <c r="AC328">
        <v>1211.99</v>
      </c>
      <c r="AD328">
        <v>5814627.8499999996</v>
      </c>
      <c r="AE328">
        <v>21114.2</v>
      </c>
      <c r="AF328">
        <f t="shared" si="41"/>
        <v>4403.486550141617</v>
      </c>
    </row>
    <row r="329" spans="3:32" ht="11.25" x14ac:dyDescent="0.15">
      <c r="C329" s="107">
        <v>39302</v>
      </c>
      <c r="D329" s="111">
        <f t="shared" si="39"/>
        <v>2007</v>
      </c>
      <c r="E329" s="111">
        <f t="shared" si="40"/>
        <v>8</v>
      </c>
      <c r="F329" s="174">
        <v>4.2859999999999993E-5</v>
      </c>
      <c r="G329" s="106" t="s">
        <v>1171</v>
      </c>
      <c r="AA329" s="171">
        <v>42853</v>
      </c>
      <c r="AB329">
        <v>1332.3</v>
      </c>
      <c r="AC329">
        <v>1226.3900000000001</v>
      </c>
      <c r="AD329">
        <v>5823798.8099999996</v>
      </c>
      <c r="AE329">
        <v>21250.15</v>
      </c>
      <c r="AF329">
        <f t="shared" si="41"/>
        <v>4371.2368160324249</v>
      </c>
    </row>
    <row r="330" spans="3:32" ht="11.25" x14ac:dyDescent="0.15">
      <c r="C330" s="107">
        <v>39303</v>
      </c>
      <c r="D330" s="111">
        <f t="shared" si="39"/>
        <v>2007</v>
      </c>
      <c r="E330" s="111">
        <f t="shared" si="40"/>
        <v>8</v>
      </c>
      <c r="F330" s="174">
        <v>4.2953999999999996E-5</v>
      </c>
      <c r="G330" s="106" t="s">
        <v>1171</v>
      </c>
      <c r="AA330" s="171">
        <v>42852</v>
      </c>
      <c r="AB330">
        <v>1292.7</v>
      </c>
      <c r="AC330">
        <v>1185</v>
      </c>
      <c r="AD330">
        <v>6024166.04</v>
      </c>
      <c r="AE330">
        <v>20760.759999999998</v>
      </c>
      <c r="AF330">
        <f t="shared" si="41"/>
        <v>4660.1423686856961</v>
      </c>
    </row>
    <row r="331" spans="3:32" ht="11.25" x14ac:dyDescent="0.15">
      <c r="C331" s="107">
        <v>39304</v>
      </c>
      <c r="D331" s="111">
        <f t="shared" si="39"/>
        <v>2007</v>
      </c>
      <c r="E331" s="111">
        <f t="shared" si="40"/>
        <v>8</v>
      </c>
      <c r="F331" s="174">
        <v>4.2860599999999994E-5</v>
      </c>
      <c r="G331" s="106" t="s">
        <v>1171</v>
      </c>
      <c r="AA331" s="171">
        <v>42851</v>
      </c>
      <c r="AB331">
        <v>1272.04</v>
      </c>
      <c r="AC331">
        <v>1163.0899999999999</v>
      </c>
      <c r="AD331">
        <v>6088900.2699999996</v>
      </c>
      <c r="AE331">
        <v>20479.91</v>
      </c>
      <c r="AF331">
        <f t="shared" si="41"/>
        <v>4786.7207556366147</v>
      </c>
    </row>
    <row r="332" spans="3:32" ht="11.25" x14ac:dyDescent="0.15">
      <c r="C332" s="107">
        <v>39307</v>
      </c>
      <c r="D332" s="111">
        <f t="shared" si="39"/>
        <v>2007</v>
      </c>
      <c r="E332" s="111">
        <f t="shared" si="40"/>
        <v>8</v>
      </c>
      <c r="F332" s="174">
        <v>4.2683333333333325E-5</v>
      </c>
      <c r="G332" s="106" t="s">
        <v>1171</v>
      </c>
      <c r="AA332" s="171">
        <v>42850</v>
      </c>
      <c r="AB332">
        <v>1249.19</v>
      </c>
      <c r="AC332">
        <v>1150.79</v>
      </c>
      <c r="AD332">
        <v>6043516.3399999999</v>
      </c>
      <c r="AE332">
        <v>20136.98</v>
      </c>
      <c r="AF332">
        <f t="shared" si="41"/>
        <v>4837.9480623443987</v>
      </c>
    </row>
    <row r="333" spans="3:32" ht="11.25" x14ac:dyDescent="0.15">
      <c r="C333" s="107">
        <v>39308</v>
      </c>
      <c r="D333" s="111">
        <f t="shared" si="39"/>
        <v>2007</v>
      </c>
      <c r="E333" s="111">
        <f t="shared" si="40"/>
        <v>8</v>
      </c>
      <c r="F333" s="174">
        <v>4.4000000000000006E-5</v>
      </c>
      <c r="G333" s="106" t="s">
        <v>1171</v>
      </c>
      <c r="AA333" s="171">
        <v>42849</v>
      </c>
      <c r="AB333">
        <v>1238.6500000000001</v>
      </c>
      <c r="AC333">
        <v>1142.5899999999999</v>
      </c>
      <c r="AD333">
        <v>5835633.1799999997</v>
      </c>
      <c r="AE333">
        <v>19929.900000000001</v>
      </c>
      <c r="AF333">
        <f t="shared" si="41"/>
        <v>4711.2850119081249</v>
      </c>
    </row>
    <row r="334" spans="3:32" ht="11.25" x14ac:dyDescent="0.15">
      <c r="C334" s="107">
        <v>39309</v>
      </c>
      <c r="D334" s="111">
        <f t="shared" si="39"/>
        <v>2007</v>
      </c>
      <c r="E334" s="111">
        <f t="shared" si="40"/>
        <v>8</v>
      </c>
      <c r="F334" s="174">
        <v>4.427083333333333E-5</v>
      </c>
      <c r="G334" s="106" t="s">
        <v>1171</v>
      </c>
      <c r="AA334" s="171">
        <v>42848</v>
      </c>
      <c r="AB334">
        <v>1241.83</v>
      </c>
      <c r="AC334">
        <v>1157.83</v>
      </c>
      <c r="AD334">
        <v>5869822.9800000004</v>
      </c>
      <c r="AE334">
        <v>19981.11</v>
      </c>
      <c r="AF334">
        <f t="shared" si="41"/>
        <v>4726.7524379343395</v>
      </c>
    </row>
    <row r="335" spans="3:32" ht="11.25" x14ac:dyDescent="0.15">
      <c r="C335" s="107">
        <v>39310</v>
      </c>
      <c r="D335" s="111">
        <f t="shared" si="39"/>
        <v>2007</v>
      </c>
      <c r="E335" s="111">
        <f t="shared" si="40"/>
        <v>8</v>
      </c>
      <c r="F335" s="174">
        <v>4.4626843434343447E-5</v>
      </c>
      <c r="G335" s="106" t="s">
        <v>1171</v>
      </c>
      <c r="AA335" s="171">
        <v>42847</v>
      </c>
      <c r="AB335">
        <v>1253.2</v>
      </c>
      <c r="AC335">
        <v>1168.43</v>
      </c>
      <c r="AD335">
        <v>5735500.0700000003</v>
      </c>
      <c r="AE335">
        <v>20163.95</v>
      </c>
      <c r="AF335">
        <f t="shared" si="41"/>
        <v>4576.6837456112353</v>
      </c>
    </row>
    <row r="336" spans="3:32" ht="11.25" x14ac:dyDescent="0.15">
      <c r="C336" s="107">
        <v>39311</v>
      </c>
      <c r="D336" s="111">
        <f t="shared" si="39"/>
        <v>2007</v>
      </c>
      <c r="E336" s="111">
        <f t="shared" si="40"/>
        <v>8</v>
      </c>
      <c r="F336" s="174">
        <v>4.5141666666666668E-5</v>
      </c>
      <c r="G336" s="106" t="s">
        <v>1171</v>
      </c>
      <c r="AA336" s="171">
        <v>42846</v>
      </c>
      <c r="AB336">
        <v>1267.18</v>
      </c>
      <c r="AC336">
        <v>1182.48</v>
      </c>
      <c r="AD336">
        <v>5726626.96</v>
      </c>
      <c r="AE336">
        <v>20388.939999999999</v>
      </c>
      <c r="AF336">
        <f t="shared" si="41"/>
        <v>4519.1898230717024</v>
      </c>
    </row>
    <row r="337" spans="3:32" ht="11.25" x14ac:dyDescent="0.15">
      <c r="C337" s="107">
        <v>39315</v>
      </c>
      <c r="D337" s="111">
        <f t="shared" si="39"/>
        <v>2007</v>
      </c>
      <c r="E337" s="111">
        <f t="shared" si="40"/>
        <v>8</v>
      </c>
      <c r="F337" s="174">
        <v>4.5425000000000006E-5</v>
      </c>
      <c r="G337" s="106" t="s">
        <v>1171</v>
      </c>
      <c r="AA337" s="171">
        <v>42845</v>
      </c>
      <c r="AB337">
        <v>1231.02</v>
      </c>
      <c r="AC337">
        <v>1147.55</v>
      </c>
      <c r="AD337">
        <v>5474197.0300000003</v>
      </c>
      <c r="AE337">
        <v>19819.37</v>
      </c>
      <c r="AF337">
        <f t="shared" si="41"/>
        <v>4446.8790352715641</v>
      </c>
    </row>
    <row r="338" spans="3:32" ht="11.25" x14ac:dyDescent="0.15">
      <c r="C338" s="107">
        <v>39316</v>
      </c>
      <c r="D338" s="111">
        <f t="shared" si="39"/>
        <v>2007</v>
      </c>
      <c r="E338" s="111">
        <f t="shared" si="40"/>
        <v>8</v>
      </c>
      <c r="F338" s="174">
        <v>4.6325000000000001E-5</v>
      </c>
      <c r="G338" s="106" t="s">
        <v>1171</v>
      </c>
      <c r="AA338" s="171">
        <v>42844</v>
      </c>
      <c r="AB338">
        <v>1218.8399999999999</v>
      </c>
      <c r="AC338">
        <v>1136.99</v>
      </c>
      <c r="AD338">
        <v>5339557</v>
      </c>
      <c r="AE338">
        <v>19342.939999999999</v>
      </c>
      <c r="AF338">
        <f t="shared" si="41"/>
        <v>4380.8514653276889</v>
      </c>
    </row>
    <row r="339" spans="3:32" ht="11.25" x14ac:dyDescent="0.15">
      <c r="C339" s="107">
        <v>39317</v>
      </c>
      <c r="D339" s="111">
        <f t="shared" si="39"/>
        <v>2007</v>
      </c>
      <c r="E339" s="111">
        <f t="shared" si="40"/>
        <v>8</v>
      </c>
      <c r="F339" s="174">
        <v>4.6611538461538451E-5</v>
      </c>
      <c r="G339" s="106" t="s">
        <v>1171</v>
      </c>
      <c r="AA339" s="171">
        <v>42843</v>
      </c>
      <c r="AB339">
        <v>1215.82</v>
      </c>
      <c r="AC339">
        <v>1141.9100000000001</v>
      </c>
      <c r="AD339">
        <v>5213905.5999999996</v>
      </c>
      <c r="AE339">
        <v>19343.66</v>
      </c>
      <c r="AF339">
        <f t="shared" si="41"/>
        <v>4288.3861097859881</v>
      </c>
    </row>
    <row r="340" spans="3:32" ht="11.25" x14ac:dyDescent="0.15">
      <c r="C340" s="107">
        <v>39318</v>
      </c>
      <c r="D340" s="111">
        <f t="shared" si="39"/>
        <v>2007</v>
      </c>
      <c r="E340" s="111">
        <f t="shared" si="40"/>
        <v>8</v>
      </c>
      <c r="F340" s="174">
        <v>4.7293750000000001E-5</v>
      </c>
      <c r="G340" s="106" t="s">
        <v>1171</v>
      </c>
      <c r="AA340" s="171">
        <v>42842</v>
      </c>
      <c r="AB340">
        <v>1183.6099999999999</v>
      </c>
      <c r="AC340">
        <v>1114.44</v>
      </c>
      <c r="AD340">
        <v>5167980.46</v>
      </c>
      <c r="AE340">
        <v>18570.89</v>
      </c>
      <c r="AF340">
        <f t="shared" si="41"/>
        <v>4366.286580883906</v>
      </c>
    </row>
    <row r="341" spans="3:32" ht="11.25" x14ac:dyDescent="0.15">
      <c r="C341" s="107">
        <v>39321</v>
      </c>
      <c r="D341" s="111">
        <f t="shared" si="39"/>
        <v>2007</v>
      </c>
      <c r="E341" s="111">
        <f t="shared" si="40"/>
        <v>8</v>
      </c>
      <c r="F341" s="174">
        <v>4.8878571428571435E-5</v>
      </c>
      <c r="G341" s="106" t="s">
        <v>1171</v>
      </c>
      <c r="AA341" s="171">
        <v>42841</v>
      </c>
      <c r="AB341">
        <v>1187.3</v>
      </c>
      <c r="AC341">
        <v>1118.67</v>
      </c>
      <c r="AD341">
        <v>5204587.8499999996</v>
      </c>
      <c r="AE341">
        <v>18628.8</v>
      </c>
      <c r="AF341">
        <f t="shared" si="41"/>
        <v>4383.5491030068224</v>
      </c>
    </row>
    <row r="342" spans="3:32" ht="11.25" x14ac:dyDescent="0.15">
      <c r="C342" s="107">
        <v>39322</v>
      </c>
      <c r="D342" s="111">
        <f t="shared" si="39"/>
        <v>2007</v>
      </c>
      <c r="E342" s="111">
        <f t="shared" si="40"/>
        <v>8</v>
      </c>
      <c r="F342" s="174">
        <v>4.9249999999999998E-5</v>
      </c>
      <c r="G342" s="106" t="s">
        <v>1171</v>
      </c>
      <c r="AA342" s="171">
        <v>42840</v>
      </c>
      <c r="AB342">
        <v>1185.0999999999999</v>
      </c>
      <c r="AC342">
        <v>1116.6500000000001</v>
      </c>
      <c r="AD342">
        <v>5156523.13</v>
      </c>
      <c r="AE342">
        <v>18594.25</v>
      </c>
      <c r="AF342">
        <f t="shared" si="41"/>
        <v>4351.1291283436003</v>
      </c>
    </row>
    <row r="343" spans="3:32" ht="11.25" x14ac:dyDescent="0.15">
      <c r="C343" s="107">
        <v>39323</v>
      </c>
      <c r="D343" s="111">
        <f t="shared" si="39"/>
        <v>2007</v>
      </c>
      <c r="E343" s="111">
        <f t="shared" si="40"/>
        <v>8</v>
      </c>
      <c r="F343" s="174">
        <v>4.90625E-5</v>
      </c>
      <c r="G343" s="106" t="s">
        <v>1171</v>
      </c>
      <c r="AA343" s="171">
        <v>42839</v>
      </c>
      <c r="AB343">
        <v>1185.3499999999999</v>
      </c>
      <c r="AC343">
        <v>1116.8</v>
      </c>
      <c r="AD343">
        <v>5168478.29</v>
      </c>
      <c r="AE343">
        <v>18598.16</v>
      </c>
      <c r="AF343">
        <f t="shared" si="41"/>
        <v>4360.2972033576589</v>
      </c>
    </row>
    <row r="344" spans="3:32" ht="11.25" x14ac:dyDescent="0.15">
      <c r="C344" s="107">
        <v>39324</v>
      </c>
      <c r="D344" s="111">
        <f t="shared" si="39"/>
        <v>2007</v>
      </c>
      <c r="E344" s="111">
        <f t="shared" si="40"/>
        <v>8</v>
      </c>
      <c r="F344" s="174">
        <v>4.9000000000000005E-5</v>
      </c>
      <c r="G344" s="106" t="s">
        <v>1171</v>
      </c>
      <c r="AA344" s="171">
        <v>42838</v>
      </c>
      <c r="AB344">
        <v>1219.72</v>
      </c>
      <c r="AC344">
        <v>1143.58</v>
      </c>
      <c r="AD344">
        <v>5251062.5</v>
      </c>
      <c r="AE344">
        <v>19137.419999999998</v>
      </c>
      <c r="AF344">
        <f t="shared" si="41"/>
        <v>4305.137654543666</v>
      </c>
    </row>
    <row r="345" spans="3:32" ht="11.25" x14ac:dyDescent="0.15">
      <c r="C345" s="107">
        <v>39325</v>
      </c>
      <c r="D345" s="111">
        <f t="shared" si="39"/>
        <v>2007</v>
      </c>
      <c r="E345" s="111">
        <f t="shared" si="40"/>
        <v>8</v>
      </c>
      <c r="F345" s="174">
        <v>4.9000000000000005E-5</v>
      </c>
      <c r="G345" s="106" t="s">
        <v>1171</v>
      </c>
      <c r="AA345" s="171">
        <v>42837</v>
      </c>
      <c r="AB345">
        <v>1226.6500000000001</v>
      </c>
      <c r="AC345">
        <v>1156.3</v>
      </c>
      <c r="AD345">
        <v>4938962.7699999996</v>
      </c>
      <c r="AE345">
        <v>19246.12</v>
      </c>
      <c r="AF345">
        <f t="shared" si="41"/>
        <v>4026.3830514001543</v>
      </c>
    </row>
    <row r="346" spans="3:32" ht="11.25" x14ac:dyDescent="0.15">
      <c r="C346" s="107">
        <v>39328</v>
      </c>
      <c r="D346" s="111">
        <f t="shared" si="39"/>
        <v>2007</v>
      </c>
      <c r="E346" s="111">
        <f t="shared" si="40"/>
        <v>9</v>
      </c>
      <c r="F346" s="174">
        <v>4.8209999999999994E-5</v>
      </c>
      <c r="G346" s="106" t="s">
        <v>1171</v>
      </c>
      <c r="AA346" s="171">
        <v>42836</v>
      </c>
      <c r="AB346">
        <v>1205.25</v>
      </c>
      <c r="AC346">
        <v>1138.5899999999999</v>
      </c>
      <c r="AD346">
        <v>4980356.83</v>
      </c>
      <c r="AE346">
        <v>18838.04</v>
      </c>
      <c r="AF346">
        <f t="shared" si="41"/>
        <v>4132.2189006430199</v>
      </c>
    </row>
    <row r="347" spans="3:32" ht="11.25" x14ac:dyDescent="0.15">
      <c r="C347" s="107">
        <v>39329</v>
      </c>
      <c r="D347" s="111">
        <f t="shared" si="39"/>
        <v>2007</v>
      </c>
      <c r="E347" s="111">
        <f t="shared" si="40"/>
        <v>9</v>
      </c>
      <c r="F347" s="174">
        <v>4.7725000000000001E-5</v>
      </c>
      <c r="G347" s="106" t="s">
        <v>1171</v>
      </c>
      <c r="AA347" s="171">
        <v>42835</v>
      </c>
      <c r="AB347">
        <v>1213.29</v>
      </c>
      <c r="AC347">
        <v>1146.53</v>
      </c>
      <c r="AD347">
        <v>4915848.0599999996</v>
      </c>
      <c r="AE347">
        <v>19036.46</v>
      </c>
      <c r="AF347">
        <f t="shared" si="41"/>
        <v>4051.6678287960831</v>
      </c>
    </row>
    <row r="348" spans="3:32" ht="11.25" x14ac:dyDescent="0.15">
      <c r="C348" s="107">
        <v>39330</v>
      </c>
      <c r="D348" s="111">
        <f t="shared" si="39"/>
        <v>2007</v>
      </c>
      <c r="E348" s="111">
        <f t="shared" si="40"/>
        <v>9</v>
      </c>
      <c r="F348" s="174">
        <v>4.85E-5</v>
      </c>
      <c r="G348" s="106" t="s">
        <v>1171</v>
      </c>
      <c r="AA348" s="171">
        <v>42834</v>
      </c>
      <c r="AB348">
        <v>1186.8699999999999</v>
      </c>
      <c r="AC348">
        <v>1120.6400000000001</v>
      </c>
      <c r="AD348">
        <v>4819236.57</v>
      </c>
      <c r="AE348">
        <v>18621.91</v>
      </c>
      <c r="AF348">
        <f t="shared" si="41"/>
        <v>4060.4586601733977</v>
      </c>
    </row>
    <row r="349" spans="3:32" ht="11.25" x14ac:dyDescent="0.15">
      <c r="C349" s="107">
        <v>39331</v>
      </c>
      <c r="D349" s="111">
        <f t="shared" si="39"/>
        <v>2007</v>
      </c>
      <c r="E349" s="111">
        <f t="shared" si="40"/>
        <v>9</v>
      </c>
      <c r="F349" s="174">
        <v>4.9000000000000005E-5</v>
      </c>
      <c r="G349" s="106" t="s">
        <v>1171</v>
      </c>
      <c r="AA349" s="171">
        <v>42833</v>
      </c>
      <c r="AB349">
        <v>1196.69</v>
      </c>
      <c r="AC349">
        <v>1129.9100000000001</v>
      </c>
      <c r="AD349">
        <v>5078179.93</v>
      </c>
      <c r="AE349">
        <v>18776.02</v>
      </c>
      <c r="AF349">
        <f t="shared" si="41"/>
        <v>4243.5216555666038</v>
      </c>
    </row>
    <row r="350" spans="3:32" ht="11.25" x14ac:dyDescent="0.15">
      <c r="C350" s="107">
        <v>39332</v>
      </c>
      <c r="D350" s="111">
        <f t="shared" si="39"/>
        <v>2007</v>
      </c>
      <c r="E350" s="111">
        <f t="shared" si="40"/>
        <v>9</v>
      </c>
      <c r="F350" s="174">
        <v>4.7874999999999998E-5</v>
      </c>
      <c r="G350" s="106" t="s">
        <v>1171</v>
      </c>
      <c r="AA350" s="171">
        <v>42832</v>
      </c>
      <c r="AB350">
        <v>1188.3499999999999</v>
      </c>
      <c r="AC350">
        <v>1116.4100000000001</v>
      </c>
      <c r="AD350">
        <v>5213862.38</v>
      </c>
      <c r="AE350">
        <v>18859.05</v>
      </c>
      <c r="AF350">
        <f t="shared" si="41"/>
        <v>4387.4804392645265</v>
      </c>
    </row>
    <row r="351" spans="3:32" ht="11.25" x14ac:dyDescent="0.15">
      <c r="C351" s="107">
        <v>39335</v>
      </c>
      <c r="D351" s="111">
        <f t="shared" si="39"/>
        <v>2007</v>
      </c>
      <c r="E351" s="111">
        <f t="shared" si="40"/>
        <v>9</v>
      </c>
      <c r="F351" s="174">
        <v>4.8833333333333325E-5</v>
      </c>
      <c r="G351" s="106" t="s">
        <v>1171</v>
      </c>
      <c r="AA351" s="171">
        <v>42831</v>
      </c>
      <c r="AB351">
        <v>1150.06</v>
      </c>
      <c r="AC351">
        <v>1077.04</v>
      </c>
      <c r="AD351">
        <v>2429549.35</v>
      </c>
      <c r="AE351">
        <v>18251.37</v>
      </c>
      <c r="AF351">
        <f t="shared" si="41"/>
        <v>2112.5413891449143</v>
      </c>
    </row>
    <row r="352" spans="3:32" ht="11.25" x14ac:dyDescent="0.15">
      <c r="C352" s="107">
        <v>39336</v>
      </c>
      <c r="D352" s="111">
        <f t="shared" si="39"/>
        <v>2007</v>
      </c>
      <c r="E352" s="111">
        <f t="shared" si="40"/>
        <v>9</v>
      </c>
      <c r="F352" s="174">
        <v>4.8955999999999997E-5</v>
      </c>
      <c r="G352" s="106" t="s">
        <v>1171</v>
      </c>
      <c r="AA352" s="171">
        <v>42830</v>
      </c>
      <c r="AB352">
        <v>1143.17</v>
      </c>
      <c r="AC352">
        <v>1070.4000000000001</v>
      </c>
      <c r="AD352">
        <v>6865930.1500000004</v>
      </c>
      <c r="AE352">
        <v>18153.59</v>
      </c>
      <c r="AF352">
        <f t="shared" si="41"/>
        <v>6006.0447265061193</v>
      </c>
    </row>
    <row r="353" spans="3:32" ht="11.25" x14ac:dyDescent="0.15">
      <c r="C353" s="107">
        <v>39337</v>
      </c>
      <c r="D353" s="111">
        <f t="shared" si="39"/>
        <v>2007</v>
      </c>
      <c r="E353" s="111">
        <f t="shared" si="40"/>
        <v>9</v>
      </c>
      <c r="F353" s="174">
        <v>4.9038888888888887E-5</v>
      </c>
      <c r="G353" s="106" t="s">
        <v>1171</v>
      </c>
      <c r="AA353" s="171">
        <v>42829</v>
      </c>
      <c r="AB353">
        <v>1148.92</v>
      </c>
      <c r="AC353">
        <v>1076.8800000000001</v>
      </c>
      <c r="AD353">
        <v>5035769.21</v>
      </c>
      <c r="AE353">
        <v>18371.18</v>
      </c>
      <c r="AF353">
        <f t="shared" si="41"/>
        <v>4383.0459997214775</v>
      </c>
    </row>
    <row r="354" spans="3:32" ht="11.25" x14ac:dyDescent="0.15">
      <c r="C354" s="107">
        <v>39338</v>
      </c>
      <c r="D354" s="111">
        <f t="shared" si="39"/>
        <v>2007</v>
      </c>
      <c r="E354" s="111">
        <f t="shared" si="40"/>
        <v>9</v>
      </c>
      <c r="F354" s="174">
        <v>4.8937499999999997E-5</v>
      </c>
      <c r="G354" s="106" t="s">
        <v>1171</v>
      </c>
      <c r="AA354" s="171">
        <v>42828</v>
      </c>
      <c r="AB354">
        <v>1127.7</v>
      </c>
      <c r="AC354">
        <v>1056.56</v>
      </c>
      <c r="AD354">
        <v>4669046.95</v>
      </c>
      <c r="AE354">
        <v>18020.66</v>
      </c>
      <c r="AF354">
        <f t="shared" si="41"/>
        <v>4140.3271703467235</v>
      </c>
    </row>
    <row r="355" spans="3:32" ht="11.25" x14ac:dyDescent="0.15">
      <c r="C355" s="107">
        <v>39339</v>
      </c>
      <c r="D355" s="111">
        <f t="shared" si="39"/>
        <v>2007</v>
      </c>
      <c r="E355" s="111">
        <f t="shared" si="40"/>
        <v>9</v>
      </c>
      <c r="F355" s="174">
        <v>4.8992857142857147E-5</v>
      </c>
      <c r="G355" s="106" t="s">
        <v>1171</v>
      </c>
      <c r="AA355" s="171">
        <v>42827</v>
      </c>
      <c r="AB355">
        <v>1079.96</v>
      </c>
      <c r="AC355">
        <v>1013.57</v>
      </c>
      <c r="AD355">
        <v>19007864.489999998</v>
      </c>
      <c r="AE355">
        <v>17257.82</v>
      </c>
      <c r="AF355">
        <f t="shared" si="41"/>
        <v>17600.526399125891</v>
      </c>
    </row>
    <row r="356" spans="3:32" ht="11.25" x14ac:dyDescent="0.15">
      <c r="C356" s="107">
        <v>39342</v>
      </c>
      <c r="D356" s="111">
        <f t="shared" si="39"/>
        <v>2007</v>
      </c>
      <c r="E356" s="111">
        <f t="shared" si="40"/>
        <v>9</v>
      </c>
      <c r="F356" s="174">
        <v>4.9143749999999999E-5</v>
      </c>
      <c r="G356" s="106" t="s">
        <v>1171</v>
      </c>
      <c r="AA356" s="171">
        <v>42826</v>
      </c>
      <c r="AB356">
        <v>1078.9000000000001</v>
      </c>
      <c r="AC356">
        <v>1011.72</v>
      </c>
      <c r="AD356">
        <v>5676861.8200000003</v>
      </c>
      <c r="AE356">
        <v>17240.810000000001</v>
      </c>
      <c r="AF356">
        <f t="shared" si="41"/>
        <v>5261.7126888497542</v>
      </c>
    </row>
    <row r="357" spans="3:32" ht="11.25" x14ac:dyDescent="0.15">
      <c r="C357" s="107">
        <v>39343</v>
      </c>
      <c r="D357" s="111">
        <f t="shared" si="39"/>
        <v>2007</v>
      </c>
      <c r="E357" s="111">
        <f t="shared" si="40"/>
        <v>9</v>
      </c>
      <c r="F357" s="174">
        <v>4.9349999999999993E-5</v>
      </c>
      <c r="G357" s="106" t="s">
        <v>1171</v>
      </c>
      <c r="AA357" s="171">
        <v>42825</v>
      </c>
      <c r="AB357">
        <v>1048.73</v>
      </c>
      <c r="AC357">
        <v>981.99</v>
      </c>
      <c r="AD357">
        <v>5656263.0800000001</v>
      </c>
      <c r="AE357">
        <v>16664.29</v>
      </c>
      <c r="AF357">
        <f t="shared" si="41"/>
        <v>5393.440714006465</v>
      </c>
    </row>
    <row r="358" spans="3:32" ht="11.25" x14ac:dyDescent="0.15">
      <c r="C358" s="107">
        <v>39344</v>
      </c>
      <c r="D358" s="111">
        <f t="shared" si="39"/>
        <v>2007</v>
      </c>
      <c r="E358" s="111">
        <f t="shared" si="40"/>
        <v>9</v>
      </c>
      <c r="F358" s="174">
        <v>4.9150000000000002E-5</v>
      </c>
      <c r="G358" s="106" t="s">
        <v>1171</v>
      </c>
      <c r="AA358" s="171">
        <v>42824</v>
      </c>
      <c r="AB358">
        <v>1042.8499999999999</v>
      </c>
      <c r="AC358">
        <v>970.47</v>
      </c>
      <c r="AD358">
        <v>4263066.03</v>
      </c>
      <c r="AE358">
        <v>16612.57</v>
      </c>
      <c r="AF358">
        <f t="shared" si="41"/>
        <v>4087.8995349283218</v>
      </c>
    </row>
    <row r="359" spans="3:32" ht="11.25" x14ac:dyDescent="0.15">
      <c r="C359" s="107">
        <v>39345</v>
      </c>
      <c r="D359" s="111">
        <f t="shared" si="39"/>
        <v>2007</v>
      </c>
      <c r="E359" s="111">
        <f t="shared" si="40"/>
        <v>9</v>
      </c>
      <c r="F359" s="174">
        <v>4.9230000000000001E-5</v>
      </c>
      <c r="G359" s="106" t="s">
        <v>1171</v>
      </c>
      <c r="AA359" s="171">
        <v>42823</v>
      </c>
      <c r="AB359">
        <v>1010.39</v>
      </c>
      <c r="AC359">
        <v>933.83</v>
      </c>
      <c r="AD359">
        <v>4475411.26</v>
      </c>
      <c r="AE359">
        <v>16236.98</v>
      </c>
      <c r="AF359">
        <f t="shared" si="41"/>
        <v>4429.3898989499103</v>
      </c>
    </row>
    <row r="360" spans="3:32" ht="11.25" x14ac:dyDescent="0.15">
      <c r="C360" s="107">
        <v>39346</v>
      </c>
      <c r="D360" s="111">
        <f t="shared" si="39"/>
        <v>2007</v>
      </c>
      <c r="E360" s="111">
        <f t="shared" si="40"/>
        <v>9</v>
      </c>
      <c r="F360" s="174">
        <v>4.9416666666666671E-5</v>
      </c>
      <c r="G360" s="106" t="s">
        <v>1171</v>
      </c>
      <c r="AA360" s="171">
        <v>42822</v>
      </c>
      <c r="AB360">
        <v>1038.3499999999999</v>
      </c>
      <c r="AC360">
        <v>956.12</v>
      </c>
      <c r="AD360">
        <v>4392032.7</v>
      </c>
      <c r="AE360">
        <v>16727.830000000002</v>
      </c>
      <c r="AF360">
        <f t="shared" si="41"/>
        <v>4229.8191361294366</v>
      </c>
    </row>
    <row r="361" spans="3:32" ht="11.25" x14ac:dyDescent="0.15">
      <c r="C361" s="107">
        <v>39349</v>
      </c>
      <c r="D361" s="111">
        <f t="shared" si="39"/>
        <v>2007</v>
      </c>
      <c r="E361" s="111">
        <f t="shared" si="40"/>
        <v>9</v>
      </c>
      <c r="F361" s="174">
        <v>4.9199999999999997E-5</v>
      </c>
      <c r="G361" s="106" t="s">
        <v>1171</v>
      </c>
      <c r="AA361" s="171">
        <v>42821</v>
      </c>
      <c r="AB361">
        <v>986.91</v>
      </c>
      <c r="AC361">
        <v>908.28</v>
      </c>
      <c r="AD361">
        <v>4269935.04</v>
      </c>
      <c r="AE361">
        <v>15879.3</v>
      </c>
      <c r="AF361">
        <f t="shared" si="41"/>
        <v>4326.5698391950637</v>
      </c>
    </row>
    <row r="362" spans="3:32" ht="11.25" x14ac:dyDescent="0.15">
      <c r="C362" s="107">
        <v>39350</v>
      </c>
      <c r="D362" s="111">
        <f t="shared" si="39"/>
        <v>2007</v>
      </c>
      <c r="E362" s="111">
        <f t="shared" si="40"/>
        <v>9</v>
      </c>
      <c r="F362" s="174">
        <v>4.9500000000000004E-5</v>
      </c>
      <c r="G362" s="106" t="s">
        <v>1171</v>
      </c>
      <c r="AA362" s="171">
        <v>42820</v>
      </c>
      <c r="AB362">
        <v>967.13</v>
      </c>
      <c r="AC362">
        <v>895.04</v>
      </c>
      <c r="AD362">
        <v>4273868.7999999998</v>
      </c>
      <c r="AE362">
        <v>15561.19</v>
      </c>
      <c r="AF362">
        <f t="shared" si="41"/>
        <v>4419.1254536618653</v>
      </c>
    </row>
    <row r="363" spans="3:32" ht="11.25" x14ac:dyDescent="0.15">
      <c r="C363" s="107">
        <v>39351</v>
      </c>
      <c r="D363" s="111">
        <f t="shared" si="39"/>
        <v>2007</v>
      </c>
      <c r="E363" s="111">
        <f t="shared" si="40"/>
        <v>9</v>
      </c>
      <c r="F363" s="174">
        <v>4.9564285714285722E-5</v>
      </c>
      <c r="G363" s="106" t="s">
        <v>1171</v>
      </c>
      <c r="AA363" s="171">
        <v>42819</v>
      </c>
      <c r="AB363">
        <v>934.82</v>
      </c>
      <c r="AC363">
        <v>865.54</v>
      </c>
      <c r="AD363">
        <v>4326892.1100000003</v>
      </c>
      <c r="AE363">
        <v>15041.3</v>
      </c>
      <c r="AF363">
        <f t="shared" si="41"/>
        <v>4628.5831603945144</v>
      </c>
    </row>
    <row r="364" spans="3:32" ht="11.25" x14ac:dyDescent="0.15">
      <c r="C364" s="107">
        <v>39352</v>
      </c>
      <c r="D364" s="111">
        <f t="shared" si="39"/>
        <v>2007</v>
      </c>
      <c r="E364" s="111">
        <f t="shared" si="40"/>
        <v>9</v>
      </c>
      <c r="F364" s="174">
        <v>4.9341666666666669E-5</v>
      </c>
      <c r="G364" s="106" t="s">
        <v>1171</v>
      </c>
      <c r="AA364" s="171">
        <v>42818</v>
      </c>
      <c r="AB364">
        <v>1015.51</v>
      </c>
      <c r="AC364">
        <v>943.11</v>
      </c>
      <c r="AD364">
        <v>4467378.32</v>
      </c>
      <c r="AE364">
        <v>16339.48</v>
      </c>
      <c r="AF364">
        <f t="shared" si="41"/>
        <v>4399.1475416293297</v>
      </c>
    </row>
    <row r="365" spans="3:32" ht="11.25" x14ac:dyDescent="0.15">
      <c r="C365" s="107">
        <v>39353</v>
      </c>
      <c r="D365" s="111">
        <f t="shared" si="39"/>
        <v>2007</v>
      </c>
      <c r="E365" s="111">
        <f t="shared" si="40"/>
        <v>9</v>
      </c>
      <c r="F365" s="174">
        <v>4.9790000000000003E-5</v>
      </c>
      <c r="G365" s="106" t="s">
        <v>1171</v>
      </c>
      <c r="AA365" s="171">
        <v>42817</v>
      </c>
      <c r="AB365">
        <v>1033.72</v>
      </c>
      <c r="AC365">
        <v>958.45</v>
      </c>
      <c r="AD365">
        <v>4301992.82</v>
      </c>
      <c r="AE365">
        <v>16622.28</v>
      </c>
      <c r="AF365">
        <f t="shared" si="41"/>
        <v>4161.6615911465387</v>
      </c>
    </row>
    <row r="366" spans="3:32" ht="11.25" x14ac:dyDescent="0.15">
      <c r="C366" s="107">
        <v>39356</v>
      </c>
      <c r="D366" s="111">
        <f t="shared" si="39"/>
        <v>2007</v>
      </c>
      <c r="E366" s="111">
        <f t="shared" si="40"/>
        <v>10</v>
      </c>
      <c r="F366" s="174">
        <v>5.1474999999999998E-5</v>
      </c>
      <c r="G366" s="106" t="s">
        <v>1171</v>
      </c>
      <c r="AA366" s="171">
        <v>42816</v>
      </c>
      <c r="AB366">
        <v>1097.79</v>
      </c>
      <c r="AC366">
        <v>1016.72</v>
      </c>
      <c r="AD366">
        <v>4367944.93</v>
      </c>
      <c r="AE366">
        <v>17707.349999999999</v>
      </c>
      <c r="AF366">
        <f t="shared" si="41"/>
        <v>3978.8529044717111</v>
      </c>
    </row>
    <row r="367" spans="3:32" ht="11.25" x14ac:dyDescent="0.15">
      <c r="C367" s="107">
        <v>39357</v>
      </c>
      <c r="D367" s="111">
        <f t="shared" si="39"/>
        <v>2007</v>
      </c>
      <c r="E367" s="111">
        <f t="shared" si="40"/>
        <v>10</v>
      </c>
      <c r="F367" s="174">
        <v>5.2649999999999999E-5</v>
      </c>
      <c r="G367" s="106" t="s">
        <v>1171</v>
      </c>
      <c r="AA367" s="171">
        <v>42815</v>
      </c>
      <c r="AB367">
        <v>1076.79</v>
      </c>
      <c r="AC367">
        <v>999.51</v>
      </c>
      <c r="AD367">
        <v>4242848.62</v>
      </c>
      <c r="AE367">
        <v>17443.919999999998</v>
      </c>
      <c r="AF367">
        <f t="shared" si="41"/>
        <v>3940.2749096852685</v>
      </c>
    </row>
    <row r="368" spans="3:32" ht="11.25" x14ac:dyDescent="0.15">
      <c r="C368" s="107">
        <v>39358</v>
      </c>
      <c r="D368" s="111">
        <f t="shared" si="39"/>
        <v>2007</v>
      </c>
      <c r="E368" s="111">
        <f t="shared" si="40"/>
        <v>10</v>
      </c>
      <c r="F368" s="174">
        <v>5.4956250000000004E-5</v>
      </c>
      <c r="G368" s="106" t="s">
        <v>1171</v>
      </c>
      <c r="AA368" s="171">
        <v>42814</v>
      </c>
      <c r="AB368">
        <v>1029.96</v>
      </c>
      <c r="AC368">
        <v>958.01</v>
      </c>
      <c r="AD368">
        <v>3824956.01</v>
      </c>
      <c r="AF368">
        <f t="shared" si="41"/>
        <v>3713.6937453881701</v>
      </c>
    </row>
    <row r="369" spans="3:32" ht="11.25" x14ac:dyDescent="0.15">
      <c r="C369" s="107">
        <v>39359</v>
      </c>
      <c r="D369" s="111">
        <f t="shared" si="39"/>
        <v>2007</v>
      </c>
      <c r="E369" s="111">
        <f t="shared" si="40"/>
        <v>10</v>
      </c>
      <c r="F369" s="174">
        <v>5.7889285714285714E-5</v>
      </c>
      <c r="G369" s="106" t="s">
        <v>1171</v>
      </c>
      <c r="AA369" s="171">
        <v>42813</v>
      </c>
      <c r="AB369">
        <v>998.19</v>
      </c>
      <c r="AC369">
        <v>929.02</v>
      </c>
      <c r="AD369">
        <v>3956764.73</v>
      </c>
      <c r="AE369">
        <v>16040.88</v>
      </c>
      <c r="AF369">
        <f t="shared" si="41"/>
        <v>3963.9394604233662</v>
      </c>
    </row>
    <row r="370" spans="3:32" ht="11.25" x14ac:dyDescent="0.15">
      <c r="C370" s="107">
        <v>39360</v>
      </c>
      <c r="D370" s="111">
        <f t="shared" si="39"/>
        <v>2007</v>
      </c>
      <c r="E370" s="111">
        <f t="shared" si="40"/>
        <v>10</v>
      </c>
      <c r="F370" s="174">
        <v>5.6591666666666669E-5</v>
      </c>
      <c r="G370" s="106" t="s">
        <v>1171</v>
      </c>
      <c r="AA370" s="171">
        <v>42812</v>
      </c>
      <c r="AB370">
        <v>1074.48</v>
      </c>
      <c r="AC370">
        <v>999.75</v>
      </c>
      <c r="AD370">
        <v>4498640.41</v>
      </c>
      <c r="AE370">
        <v>17266.91</v>
      </c>
      <c r="AF370">
        <f t="shared" si="41"/>
        <v>4186.8070229320228</v>
      </c>
    </row>
    <row r="371" spans="3:32" ht="11.25" x14ac:dyDescent="0.15">
      <c r="C371" s="107">
        <v>39363</v>
      </c>
      <c r="D371" s="111">
        <f t="shared" si="39"/>
        <v>2007</v>
      </c>
      <c r="E371" s="111">
        <f t="shared" si="40"/>
        <v>10</v>
      </c>
      <c r="F371" s="174">
        <v>5.4853846153846153E-5</v>
      </c>
      <c r="G371" s="106" t="s">
        <v>1171</v>
      </c>
      <c r="AA371" s="171">
        <v>42811</v>
      </c>
      <c r="AB371">
        <v>1134.76</v>
      </c>
      <c r="AC371">
        <v>1053.49</v>
      </c>
      <c r="AD371">
        <v>4384517.41</v>
      </c>
      <c r="AE371">
        <v>18201.5</v>
      </c>
      <c r="AF371">
        <f t="shared" si="41"/>
        <v>3863.8279548098276</v>
      </c>
    </row>
    <row r="372" spans="3:32" ht="11.25" x14ac:dyDescent="0.15">
      <c r="C372" s="107">
        <v>39364</v>
      </c>
      <c r="D372" s="111">
        <f t="shared" si="39"/>
        <v>2007</v>
      </c>
      <c r="E372" s="111">
        <f t="shared" si="40"/>
        <v>10</v>
      </c>
      <c r="F372" s="174">
        <v>5.3745454545454547E-5</v>
      </c>
      <c r="G372" s="106" t="s">
        <v>1171</v>
      </c>
      <c r="AA372" s="171">
        <v>42810</v>
      </c>
      <c r="AB372">
        <v>1241.74</v>
      </c>
      <c r="AC372">
        <v>1157.8900000000001</v>
      </c>
      <c r="AD372">
        <v>4495340.07</v>
      </c>
      <c r="AE372">
        <v>19942.310000000001</v>
      </c>
      <c r="AF372">
        <f t="shared" si="41"/>
        <v>3620.194299933964</v>
      </c>
    </row>
    <row r="373" spans="3:32" ht="11.25" x14ac:dyDescent="0.15">
      <c r="C373" s="107">
        <v>39365</v>
      </c>
      <c r="D373" s="111">
        <f t="shared" si="39"/>
        <v>2007</v>
      </c>
      <c r="E373" s="111">
        <f t="shared" si="40"/>
        <v>10</v>
      </c>
      <c r="F373" s="174">
        <v>5.2911363636363637E-5</v>
      </c>
      <c r="G373" s="106" t="s">
        <v>1171</v>
      </c>
      <c r="AA373" s="171">
        <v>42809</v>
      </c>
      <c r="AB373">
        <v>1246.47</v>
      </c>
      <c r="AC373">
        <v>1174.2</v>
      </c>
      <c r="AD373">
        <v>4500973.2300000004</v>
      </c>
      <c r="AE373">
        <v>20030.689999999999</v>
      </c>
      <c r="AF373">
        <f t="shared" si="41"/>
        <v>3610.9759801679947</v>
      </c>
    </row>
    <row r="374" spans="3:32" ht="11.25" x14ac:dyDescent="0.15">
      <c r="C374" s="107">
        <v>39366</v>
      </c>
      <c r="D374" s="111">
        <f t="shared" si="39"/>
        <v>2007</v>
      </c>
      <c r="E374" s="111">
        <f t="shared" si="40"/>
        <v>10</v>
      </c>
      <c r="F374" s="174">
        <v>5.4383333333333332E-5</v>
      </c>
      <c r="G374" s="106" t="s">
        <v>1171</v>
      </c>
      <c r="AA374" s="171">
        <v>42808</v>
      </c>
      <c r="AB374">
        <v>1237.54</v>
      </c>
      <c r="AC374">
        <v>1161.57</v>
      </c>
      <c r="AD374">
        <v>4347893.84</v>
      </c>
      <c r="AE374">
        <v>19899.689999999999</v>
      </c>
      <c r="AF374">
        <f t="shared" si="41"/>
        <v>3513.3360053008387</v>
      </c>
    </row>
    <row r="375" spans="3:32" ht="11.25" x14ac:dyDescent="0.15">
      <c r="C375" s="107">
        <v>39370</v>
      </c>
      <c r="D375" s="111">
        <f t="shared" si="39"/>
        <v>2007</v>
      </c>
      <c r="E375" s="111">
        <f t="shared" si="40"/>
        <v>10</v>
      </c>
      <c r="F375" s="174">
        <v>5.6189999999999996E-5</v>
      </c>
      <c r="G375" s="106" t="s">
        <v>1171</v>
      </c>
      <c r="AA375" s="171">
        <v>42807</v>
      </c>
      <c r="AB375">
        <v>1237.5999999999999</v>
      </c>
      <c r="AC375">
        <v>1157.1600000000001</v>
      </c>
      <c r="AD375">
        <v>4413228.25</v>
      </c>
      <c r="AE375">
        <v>19851.04</v>
      </c>
      <c r="AF375">
        <f t="shared" si="41"/>
        <v>3565.9568923723336</v>
      </c>
    </row>
    <row r="376" spans="3:32" ht="11.25" x14ac:dyDescent="0.15">
      <c r="C376" s="107">
        <v>39371</v>
      </c>
      <c r="D376" s="111">
        <f t="shared" si="39"/>
        <v>2007</v>
      </c>
      <c r="E376" s="111">
        <f t="shared" si="40"/>
        <v>10</v>
      </c>
      <c r="F376" s="174">
        <v>5.6918181818181821E-5</v>
      </c>
      <c r="G376" s="106" t="s">
        <v>1171</v>
      </c>
      <c r="AA376" s="171">
        <v>42806</v>
      </c>
      <c r="AB376">
        <v>1183.1099999999999</v>
      </c>
      <c r="AC376">
        <v>1108.56</v>
      </c>
      <c r="AD376">
        <v>4292130.9800000004</v>
      </c>
      <c r="AE376">
        <v>18977.04</v>
      </c>
      <c r="AF376">
        <f t="shared" si="41"/>
        <v>3627.8376313276035</v>
      </c>
    </row>
    <row r="377" spans="3:32" ht="11.25" x14ac:dyDescent="0.15">
      <c r="C377" s="107">
        <v>39372</v>
      </c>
      <c r="D377" s="111">
        <f t="shared" si="39"/>
        <v>2007</v>
      </c>
      <c r="E377" s="111">
        <f t="shared" si="40"/>
        <v>10</v>
      </c>
      <c r="F377" s="174">
        <v>5.7549999999999996E-5</v>
      </c>
      <c r="G377" s="106" t="s">
        <v>1171</v>
      </c>
      <c r="AA377" s="171">
        <v>42805</v>
      </c>
      <c r="AB377">
        <v>1151.92</v>
      </c>
      <c r="AC377">
        <v>1079.26</v>
      </c>
      <c r="AD377">
        <v>4089260.23</v>
      </c>
      <c r="AE377">
        <v>18476.830000000002</v>
      </c>
      <c r="AF377">
        <f t="shared" si="41"/>
        <v>3549.9515851795263</v>
      </c>
    </row>
    <row r="378" spans="3:32" ht="11.25" x14ac:dyDescent="0.15">
      <c r="C378" s="107">
        <v>39373</v>
      </c>
      <c r="D378" s="111">
        <f t="shared" si="39"/>
        <v>2007</v>
      </c>
      <c r="E378" s="111">
        <f t="shared" si="40"/>
        <v>10</v>
      </c>
      <c r="F378" s="174">
        <v>5.8535000000000001E-5</v>
      </c>
      <c r="G378" s="106" t="s">
        <v>1171</v>
      </c>
      <c r="AA378" s="171">
        <v>42804</v>
      </c>
      <c r="AB378">
        <v>1200.32</v>
      </c>
      <c r="AC378">
        <v>1133.05</v>
      </c>
      <c r="AD378">
        <v>4576195.37</v>
      </c>
      <c r="AE378">
        <v>19229.080000000002</v>
      </c>
      <c r="AF378">
        <f t="shared" si="41"/>
        <v>3812.4794804718745</v>
      </c>
    </row>
    <row r="379" spans="3:32" ht="11.25" x14ac:dyDescent="0.15">
      <c r="C379" s="107">
        <v>39374</v>
      </c>
      <c r="D379" s="111">
        <f t="shared" si="39"/>
        <v>2007</v>
      </c>
      <c r="E379" s="111">
        <f t="shared" si="40"/>
        <v>10</v>
      </c>
      <c r="F379" s="174">
        <v>5.8656249999999999E-5</v>
      </c>
      <c r="G379" s="106" t="s">
        <v>1171</v>
      </c>
      <c r="AA379" s="171">
        <v>42803</v>
      </c>
      <c r="AB379">
        <v>1153.72</v>
      </c>
      <c r="AC379">
        <v>1094.8699999999999</v>
      </c>
      <c r="AD379">
        <v>4524445.67</v>
      </c>
      <c r="AE379">
        <v>18482.55</v>
      </c>
      <c r="AF379">
        <f t="shared" si="41"/>
        <v>3921.6150105744891</v>
      </c>
    </row>
    <row r="380" spans="3:32" ht="11.25" x14ac:dyDescent="0.15">
      <c r="C380" s="107">
        <v>39377</v>
      </c>
      <c r="D380" s="111">
        <f t="shared" si="39"/>
        <v>2007</v>
      </c>
      <c r="E380" s="111">
        <f t="shared" si="40"/>
        <v>10</v>
      </c>
      <c r="F380" s="174">
        <v>5.8877777777777769E-5</v>
      </c>
      <c r="G380" s="106" t="s">
        <v>1171</v>
      </c>
      <c r="AA380" s="171">
        <v>42802</v>
      </c>
      <c r="AB380">
        <v>1219.77</v>
      </c>
      <c r="AC380">
        <v>1154.1300000000001</v>
      </c>
      <c r="AD380">
        <v>4831418.41</v>
      </c>
      <c r="AE380">
        <v>19626.03</v>
      </c>
      <c r="AF380">
        <f t="shared" si="41"/>
        <v>3960.9257564950772</v>
      </c>
    </row>
    <row r="381" spans="3:32" ht="11.25" x14ac:dyDescent="0.15">
      <c r="C381" s="107">
        <v>39378</v>
      </c>
      <c r="D381" s="111">
        <f t="shared" si="39"/>
        <v>2007</v>
      </c>
      <c r="E381" s="111">
        <f t="shared" si="40"/>
        <v>10</v>
      </c>
      <c r="F381" s="174">
        <v>6.0405555555555554E-5</v>
      </c>
      <c r="G381" s="106" t="s">
        <v>1171</v>
      </c>
      <c r="AA381" s="171">
        <v>42801</v>
      </c>
      <c r="AB381">
        <v>1281.05</v>
      </c>
      <c r="AC381">
        <v>1210.1099999999999</v>
      </c>
      <c r="AD381">
        <v>5071844.0999999996</v>
      </c>
      <c r="AE381">
        <v>20624.87</v>
      </c>
      <c r="AF381">
        <f t="shared" si="41"/>
        <v>3959.1304789040237</v>
      </c>
    </row>
    <row r="382" spans="3:32" ht="11.25" x14ac:dyDescent="0.15">
      <c r="C382" s="107">
        <v>39379</v>
      </c>
      <c r="D382" s="111">
        <f t="shared" si="39"/>
        <v>2007</v>
      </c>
      <c r="E382" s="111">
        <f t="shared" si="40"/>
        <v>10</v>
      </c>
      <c r="F382" s="174">
        <v>6.0252380952380954E-5</v>
      </c>
      <c r="G382" s="106" t="s">
        <v>1171</v>
      </c>
      <c r="AA382" s="171">
        <v>42800</v>
      </c>
      <c r="AB382">
        <v>1275.19</v>
      </c>
      <c r="AC382">
        <v>1202.94</v>
      </c>
      <c r="AD382">
        <v>5108404.37</v>
      </c>
      <c r="AE382">
        <v>20492.349999999999</v>
      </c>
      <c r="AF382">
        <f t="shared" si="41"/>
        <v>4005.9946909872256</v>
      </c>
    </row>
    <row r="383" spans="3:32" ht="11.25" x14ac:dyDescent="0.15">
      <c r="C383" s="107">
        <v>39380</v>
      </c>
      <c r="D383" s="111">
        <f t="shared" si="39"/>
        <v>2007</v>
      </c>
      <c r="E383" s="111">
        <f t="shared" si="40"/>
        <v>10</v>
      </c>
      <c r="F383" s="174">
        <v>6.1833333333333323E-5</v>
      </c>
      <c r="G383" s="106" t="s">
        <v>1171</v>
      </c>
      <c r="AA383" s="171">
        <v>42799</v>
      </c>
      <c r="AB383">
        <v>1261.3699999999999</v>
      </c>
      <c r="AC383">
        <v>1187.3900000000001</v>
      </c>
      <c r="AD383">
        <v>5120440.8</v>
      </c>
      <c r="AE383">
        <v>20270.14</v>
      </c>
      <c r="AF383">
        <f t="shared" si="41"/>
        <v>4059.4280821646307</v>
      </c>
    </row>
    <row r="384" spans="3:32" ht="11.25" x14ac:dyDescent="0.15">
      <c r="C384" s="107">
        <v>39381</v>
      </c>
      <c r="D384" s="111">
        <f t="shared" si="39"/>
        <v>2007</v>
      </c>
      <c r="E384" s="111">
        <f t="shared" si="40"/>
        <v>10</v>
      </c>
      <c r="F384" s="174">
        <v>6.3677777777777778E-5</v>
      </c>
      <c r="G384" s="106" t="s">
        <v>1171</v>
      </c>
      <c r="AA384" s="171">
        <v>42798</v>
      </c>
      <c r="AB384">
        <v>1286.1099999999999</v>
      </c>
      <c r="AC384">
        <v>1210.75</v>
      </c>
      <c r="AD384">
        <v>5207265.21</v>
      </c>
      <c r="AE384">
        <v>20667.849999999999</v>
      </c>
      <c r="AF384">
        <f t="shared" si="41"/>
        <v>4048.8490175801448</v>
      </c>
    </row>
    <row r="385" spans="3:32" ht="11.25" x14ac:dyDescent="0.15">
      <c r="C385" s="107">
        <v>39384</v>
      </c>
      <c r="D385" s="111">
        <f t="shared" si="39"/>
        <v>2007</v>
      </c>
      <c r="E385" s="111">
        <f t="shared" si="40"/>
        <v>10</v>
      </c>
      <c r="F385" s="174">
        <v>6.688181818181818E-5</v>
      </c>
      <c r="G385" s="106" t="s">
        <v>1171</v>
      </c>
      <c r="AA385" s="171">
        <v>42797</v>
      </c>
      <c r="AB385">
        <v>1267.72</v>
      </c>
      <c r="AC385">
        <v>1204.95</v>
      </c>
      <c r="AD385">
        <v>5187580.5</v>
      </c>
      <c r="AE385">
        <v>20308.939999999999</v>
      </c>
      <c r="AF385">
        <f t="shared" si="41"/>
        <v>4092.0554223330073</v>
      </c>
    </row>
    <row r="386" spans="3:32" ht="11.25" x14ac:dyDescent="0.15">
      <c r="C386" s="107">
        <v>39385</v>
      </c>
      <c r="D386" s="111">
        <f t="shared" si="39"/>
        <v>2007</v>
      </c>
      <c r="E386" s="111">
        <f t="shared" si="40"/>
        <v>10</v>
      </c>
      <c r="F386" s="174">
        <v>6.7550000000000002E-5</v>
      </c>
      <c r="G386" s="106" t="s">
        <v>1171</v>
      </c>
      <c r="AA386" s="171">
        <v>42796</v>
      </c>
      <c r="AB386">
        <v>1220.92</v>
      </c>
      <c r="AC386">
        <v>1159.1600000000001</v>
      </c>
      <c r="AD386">
        <v>4881705.83</v>
      </c>
      <c r="AE386">
        <v>19827.71</v>
      </c>
      <c r="AF386">
        <f t="shared" si="41"/>
        <v>3998.3830472103004</v>
      </c>
    </row>
    <row r="387" spans="3:32" ht="11.25" x14ac:dyDescent="0.15">
      <c r="C387" s="107">
        <v>39386</v>
      </c>
      <c r="D387" s="111">
        <f t="shared" si="39"/>
        <v>2007</v>
      </c>
      <c r="E387" s="111">
        <f t="shared" si="40"/>
        <v>10</v>
      </c>
      <c r="F387" s="174">
        <v>6.9455555555555557E-5</v>
      </c>
      <c r="G387" s="106" t="s">
        <v>1171</v>
      </c>
      <c r="AA387" s="171">
        <v>42795</v>
      </c>
      <c r="AB387">
        <v>1193.3399999999999</v>
      </c>
      <c r="AC387">
        <v>1130.8399999999999</v>
      </c>
      <c r="AD387">
        <v>4881705.83</v>
      </c>
      <c r="AE387">
        <v>19427.59</v>
      </c>
      <c r="AF387">
        <f t="shared" si="41"/>
        <v>4090.7920877536999</v>
      </c>
    </row>
    <row r="388" spans="3:32" ht="11.25" x14ac:dyDescent="0.15">
      <c r="C388" s="107">
        <v>39387</v>
      </c>
      <c r="D388" s="111">
        <f t="shared" si="39"/>
        <v>2007</v>
      </c>
      <c r="E388" s="111">
        <f t="shared" si="40"/>
        <v>11</v>
      </c>
      <c r="F388" s="174">
        <v>6.6500000000000004E-5</v>
      </c>
      <c r="G388" s="106" t="s">
        <v>1171</v>
      </c>
      <c r="AA388" s="171">
        <v>42794</v>
      </c>
      <c r="AB388">
        <v>1185.49</v>
      </c>
      <c r="AC388">
        <v>1118.83</v>
      </c>
      <c r="AD388">
        <v>4881705.83</v>
      </c>
      <c r="AE388">
        <v>19299.810000000001</v>
      </c>
      <c r="AF388">
        <f t="shared" si="41"/>
        <v>4117.880226741685</v>
      </c>
    </row>
    <row r="389" spans="3:32" ht="11.25" x14ac:dyDescent="0.15">
      <c r="C389" s="107">
        <v>39388</v>
      </c>
      <c r="D389" s="111">
        <f t="shared" ref="D389:D452" si="42">YEAR(C389)</f>
        <v>2007</v>
      </c>
      <c r="E389" s="111">
        <f t="shared" ref="E389:E452" si="43">MONTH(C389)</f>
        <v>11</v>
      </c>
      <c r="F389" s="174">
        <v>6.6500000000000004E-5</v>
      </c>
      <c r="G389" s="106" t="s">
        <v>1171</v>
      </c>
      <c r="AA389" s="171">
        <v>42793</v>
      </c>
      <c r="AB389">
        <v>1186.42</v>
      </c>
      <c r="AC389">
        <v>1123.31</v>
      </c>
      <c r="AD389">
        <v>4892074.75</v>
      </c>
      <c r="AE389">
        <v>19314.95</v>
      </c>
      <c r="AF389">
        <f t="shared" si="41"/>
        <v>4123.3920112607675</v>
      </c>
    </row>
    <row r="390" spans="3:32" ht="11.25" x14ac:dyDescent="0.15">
      <c r="C390" s="107">
        <v>39392</v>
      </c>
      <c r="D390" s="111">
        <f t="shared" si="42"/>
        <v>2007</v>
      </c>
      <c r="E390" s="111">
        <f t="shared" si="43"/>
        <v>11</v>
      </c>
      <c r="F390" s="174">
        <v>6.4407142857142845E-5</v>
      </c>
      <c r="G390" s="106" t="s">
        <v>1171</v>
      </c>
      <c r="AA390" s="171">
        <v>42792</v>
      </c>
      <c r="AB390">
        <v>1149.92</v>
      </c>
      <c r="AC390">
        <v>1088.74</v>
      </c>
      <c r="AD390">
        <v>4892074.75</v>
      </c>
      <c r="AE390">
        <v>18720.62</v>
      </c>
      <c r="AF390">
        <f t="shared" ref="AF390:AF453" si="44">AD390/AB390</f>
        <v>4254.2739929734244</v>
      </c>
    </row>
    <row r="391" spans="3:32" ht="11.25" x14ac:dyDescent="0.15">
      <c r="C391" s="107">
        <v>39393</v>
      </c>
      <c r="D391" s="111">
        <f t="shared" si="42"/>
        <v>2007</v>
      </c>
      <c r="E391" s="111">
        <f t="shared" si="43"/>
        <v>11</v>
      </c>
      <c r="F391" s="174">
        <v>6.2988888888888887E-5</v>
      </c>
      <c r="G391" s="106" t="s">
        <v>1171</v>
      </c>
      <c r="AA391" s="171">
        <v>42791</v>
      </c>
      <c r="AB391">
        <v>1179.8399999999999</v>
      </c>
      <c r="AC391">
        <v>1117.8</v>
      </c>
      <c r="AD391">
        <v>4857040.3499999996</v>
      </c>
      <c r="AE391">
        <v>19207.84</v>
      </c>
      <c r="AF391">
        <f t="shared" si="44"/>
        <v>4116.6940856387309</v>
      </c>
    </row>
    <row r="392" spans="3:32" ht="11.25" x14ac:dyDescent="0.15">
      <c r="C392" s="107">
        <v>39394</v>
      </c>
      <c r="D392" s="111">
        <f t="shared" si="42"/>
        <v>2007</v>
      </c>
      <c r="E392" s="111">
        <f t="shared" si="43"/>
        <v>11</v>
      </c>
      <c r="F392" s="174">
        <v>6.3785714285714276E-5</v>
      </c>
      <c r="G392" s="106" t="s">
        <v>1171</v>
      </c>
      <c r="AA392" s="171">
        <v>42790</v>
      </c>
      <c r="AB392">
        <v>1204.73</v>
      </c>
      <c r="AC392">
        <v>1138.5</v>
      </c>
      <c r="AD392">
        <v>4504924.6100000003</v>
      </c>
      <c r="AE392">
        <v>19588.830000000002</v>
      </c>
      <c r="AF392">
        <f t="shared" si="44"/>
        <v>3739.3645132104293</v>
      </c>
    </row>
    <row r="393" spans="3:32" ht="11.25" x14ac:dyDescent="0.15">
      <c r="C393" s="107">
        <v>39395</v>
      </c>
      <c r="D393" s="111">
        <f t="shared" si="42"/>
        <v>2007</v>
      </c>
      <c r="E393" s="111">
        <f t="shared" si="43"/>
        <v>11</v>
      </c>
      <c r="F393" s="174">
        <v>6.2909090909090914E-5</v>
      </c>
      <c r="G393" s="106" t="s">
        <v>1171</v>
      </c>
      <c r="AA393" s="171">
        <v>42789</v>
      </c>
      <c r="AB393">
        <v>1121.18</v>
      </c>
      <c r="AC393">
        <v>1061.08</v>
      </c>
      <c r="AD393">
        <v>4504924.6100000003</v>
      </c>
      <c r="AE393">
        <v>18331.25</v>
      </c>
      <c r="AF393">
        <f t="shared" si="44"/>
        <v>4018.0208441106693</v>
      </c>
    </row>
    <row r="394" spans="3:32" ht="11.25" x14ac:dyDescent="0.15">
      <c r="C394" s="107">
        <v>39398</v>
      </c>
      <c r="D394" s="111">
        <f t="shared" si="42"/>
        <v>2007</v>
      </c>
      <c r="E394" s="111">
        <f t="shared" si="43"/>
        <v>11</v>
      </c>
      <c r="F394" s="174">
        <v>6.2636363636363643E-5</v>
      </c>
      <c r="G394" s="106" t="s">
        <v>1171</v>
      </c>
      <c r="AA394" s="171">
        <v>42788</v>
      </c>
      <c r="AB394">
        <v>1112.82</v>
      </c>
      <c r="AC394">
        <v>1055.0999999999999</v>
      </c>
      <c r="AD394">
        <v>4504924.6100000003</v>
      </c>
      <c r="AE394">
        <v>18272.48</v>
      </c>
      <c r="AF394">
        <f t="shared" si="44"/>
        <v>4048.2060081594514</v>
      </c>
    </row>
    <row r="395" spans="3:32" ht="11.25" x14ac:dyDescent="0.15">
      <c r="C395" s="107">
        <v>39399</v>
      </c>
      <c r="D395" s="111">
        <f t="shared" si="42"/>
        <v>2007</v>
      </c>
      <c r="E395" s="111">
        <f t="shared" si="43"/>
        <v>11</v>
      </c>
      <c r="F395" s="174">
        <v>6.3833333333333331E-5</v>
      </c>
      <c r="G395" s="106" t="s">
        <v>1171</v>
      </c>
      <c r="AA395" s="171">
        <v>42787</v>
      </c>
      <c r="AB395">
        <v>1079.54</v>
      </c>
      <c r="AC395">
        <v>1020.13</v>
      </c>
      <c r="AD395">
        <v>4504924.6100000003</v>
      </c>
      <c r="AE395">
        <v>17801.55</v>
      </c>
      <c r="AF395">
        <f t="shared" si="44"/>
        <v>4173.0038812827688</v>
      </c>
    </row>
    <row r="396" spans="3:32" ht="11.25" x14ac:dyDescent="0.15">
      <c r="C396" s="107">
        <v>39400</v>
      </c>
      <c r="D396" s="111">
        <f t="shared" si="42"/>
        <v>2007</v>
      </c>
      <c r="E396" s="111">
        <f t="shared" si="43"/>
        <v>11</v>
      </c>
      <c r="F396" s="174">
        <v>6.4250000000000003E-5</v>
      </c>
      <c r="G396" s="106" t="s">
        <v>1171</v>
      </c>
      <c r="AA396" s="171">
        <v>42786</v>
      </c>
      <c r="AB396">
        <v>1046.3399999999999</v>
      </c>
      <c r="AC396">
        <v>986.11</v>
      </c>
      <c r="AD396">
        <v>4504924.6100000003</v>
      </c>
      <c r="AE396">
        <v>17243.68</v>
      </c>
      <c r="AF396">
        <f t="shared" si="44"/>
        <v>4305.4118259839061</v>
      </c>
    </row>
    <row r="397" spans="3:32" ht="11.25" x14ac:dyDescent="0.15">
      <c r="C397" s="107">
        <v>39401</v>
      </c>
      <c r="D397" s="111">
        <f t="shared" si="42"/>
        <v>2007</v>
      </c>
      <c r="E397" s="111">
        <f t="shared" si="43"/>
        <v>11</v>
      </c>
      <c r="F397" s="174">
        <v>6.4375000000000006E-5</v>
      </c>
      <c r="G397" s="106" t="s">
        <v>1171</v>
      </c>
      <c r="AA397" s="171">
        <v>42785</v>
      </c>
      <c r="AB397">
        <v>1054.53</v>
      </c>
      <c r="AC397">
        <v>993.28</v>
      </c>
      <c r="AD397">
        <v>4504924.6100000003</v>
      </c>
      <c r="AE397">
        <v>17378.59</v>
      </c>
      <c r="AF397">
        <f t="shared" si="44"/>
        <v>4271.9738746171288</v>
      </c>
    </row>
    <row r="398" spans="3:32" ht="11.25" x14ac:dyDescent="0.15">
      <c r="C398" s="107">
        <v>39402</v>
      </c>
      <c r="D398" s="111">
        <f t="shared" si="42"/>
        <v>2007</v>
      </c>
      <c r="E398" s="111">
        <f t="shared" si="43"/>
        <v>11</v>
      </c>
      <c r="F398" s="174">
        <v>6.4688888888888888E-5</v>
      </c>
      <c r="G398" s="106" t="s">
        <v>1171</v>
      </c>
      <c r="AA398" s="171">
        <v>42784</v>
      </c>
      <c r="AB398">
        <v>1055.5899999999999</v>
      </c>
      <c r="AC398">
        <v>994.43</v>
      </c>
      <c r="AD398">
        <v>4432329.25</v>
      </c>
      <c r="AE398">
        <v>17396.04</v>
      </c>
      <c r="AF398">
        <f t="shared" si="44"/>
        <v>4198.9117460377611</v>
      </c>
    </row>
    <row r="399" spans="3:32" ht="11.25" x14ac:dyDescent="0.15">
      <c r="C399" s="107">
        <v>39405</v>
      </c>
      <c r="D399" s="111">
        <f t="shared" si="42"/>
        <v>2007</v>
      </c>
      <c r="E399" s="111">
        <f t="shared" si="43"/>
        <v>11</v>
      </c>
      <c r="F399" s="174">
        <v>6.3863636363636355E-5</v>
      </c>
      <c r="G399" s="106" t="s">
        <v>1171</v>
      </c>
      <c r="AA399" s="171">
        <v>42783</v>
      </c>
      <c r="AB399">
        <v>1038.74</v>
      </c>
      <c r="AC399">
        <v>973.11</v>
      </c>
      <c r="AD399">
        <v>3326811.11</v>
      </c>
      <c r="AE399">
        <v>16910.61</v>
      </c>
      <c r="AF399">
        <f t="shared" si="44"/>
        <v>3202.7370756878522</v>
      </c>
    </row>
    <row r="400" spans="3:32" ht="11.25" x14ac:dyDescent="0.15">
      <c r="C400" s="107">
        <v>39406</v>
      </c>
      <c r="D400" s="111">
        <f t="shared" si="42"/>
        <v>2007</v>
      </c>
      <c r="E400" s="111">
        <f t="shared" si="43"/>
        <v>11</v>
      </c>
      <c r="F400" s="174">
        <v>6.2849999999999996E-5</v>
      </c>
      <c r="G400" s="106" t="s">
        <v>1171</v>
      </c>
      <c r="AA400" s="171">
        <v>42782</v>
      </c>
      <c r="AB400">
        <v>1018.41</v>
      </c>
      <c r="AC400">
        <v>959.56</v>
      </c>
      <c r="AD400">
        <v>3326811.11</v>
      </c>
      <c r="AE400">
        <v>16620.47</v>
      </c>
      <c r="AF400">
        <f t="shared" si="44"/>
        <v>3266.671684292181</v>
      </c>
    </row>
    <row r="401" spans="3:32" ht="11.25" x14ac:dyDescent="0.15">
      <c r="C401" s="107">
        <v>39407</v>
      </c>
      <c r="D401" s="111">
        <f t="shared" si="42"/>
        <v>2007</v>
      </c>
      <c r="E401" s="111">
        <f t="shared" si="43"/>
        <v>11</v>
      </c>
      <c r="F401" s="174">
        <v>6.2000000000000003E-5</v>
      </c>
      <c r="G401" s="106" t="s">
        <v>1171</v>
      </c>
      <c r="AA401" s="171">
        <v>42781</v>
      </c>
      <c r="AB401">
        <v>1005.76</v>
      </c>
      <c r="AC401">
        <v>951.1</v>
      </c>
      <c r="AD401">
        <v>3326811.11</v>
      </c>
      <c r="AE401">
        <v>16504.5</v>
      </c>
      <c r="AF401">
        <f t="shared" si="44"/>
        <v>3307.7584214922049</v>
      </c>
    </row>
    <row r="402" spans="3:32" ht="11.25" x14ac:dyDescent="0.15">
      <c r="C402" s="107">
        <v>39408</v>
      </c>
      <c r="D402" s="111">
        <f t="shared" si="42"/>
        <v>2007</v>
      </c>
      <c r="E402" s="111">
        <f t="shared" si="43"/>
        <v>11</v>
      </c>
      <c r="F402" s="174">
        <v>6.1636363636363646E-5</v>
      </c>
      <c r="G402" s="106" t="s">
        <v>1171</v>
      </c>
      <c r="AA402" s="171">
        <v>42780</v>
      </c>
      <c r="AB402">
        <v>995.95</v>
      </c>
      <c r="AC402">
        <v>939.71</v>
      </c>
      <c r="AD402">
        <v>3326811.11</v>
      </c>
      <c r="AE402">
        <v>16383.36</v>
      </c>
      <c r="AF402">
        <f t="shared" si="44"/>
        <v>3340.3394849139008</v>
      </c>
    </row>
    <row r="403" spans="3:32" ht="11.25" x14ac:dyDescent="0.15">
      <c r="C403" s="107">
        <v>39409</v>
      </c>
      <c r="D403" s="111">
        <f t="shared" si="42"/>
        <v>2007</v>
      </c>
      <c r="E403" s="111">
        <f t="shared" si="43"/>
        <v>11</v>
      </c>
      <c r="F403" s="174">
        <v>6.1562499999999999E-5</v>
      </c>
      <c r="G403" s="106" t="s">
        <v>1171</v>
      </c>
      <c r="AA403" s="171">
        <v>42779</v>
      </c>
      <c r="AB403">
        <v>1003.63</v>
      </c>
      <c r="AC403">
        <v>945.42</v>
      </c>
      <c r="AD403">
        <v>3326811.11</v>
      </c>
      <c r="AE403">
        <v>16489.599999999999</v>
      </c>
      <c r="AF403">
        <f t="shared" si="44"/>
        <v>3314.7784641750445</v>
      </c>
    </row>
    <row r="404" spans="3:32" ht="11.25" x14ac:dyDescent="0.15">
      <c r="C404" s="107">
        <v>39412</v>
      </c>
      <c r="D404" s="111">
        <f t="shared" si="42"/>
        <v>2007</v>
      </c>
      <c r="E404" s="111">
        <f t="shared" si="43"/>
        <v>11</v>
      </c>
      <c r="F404" s="174">
        <v>6.1416666666666664E-5</v>
      </c>
      <c r="G404" s="106" t="s">
        <v>1171</v>
      </c>
      <c r="AA404" s="171">
        <v>42778</v>
      </c>
      <c r="AB404">
        <v>1004.15</v>
      </c>
      <c r="AC404">
        <v>943.84</v>
      </c>
      <c r="AD404">
        <v>3326811.11</v>
      </c>
      <c r="AE404">
        <v>16498.14</v>
      </c>
      <c r="AF404">
        <f t="shared" si="44"/>
        <v>3313.0619031021261</v>
      </c>
    </row>
    <row r="405" spans="3:32" ht="11.25" x14ac:dyDescent="0.15">
      <c r="C405" s="107">
        <v>39413</v>
      </c>
      <c r="D405" s="111">
        <f t="shared" si="42"/>
        <v>2007</v>
      </c>
      <c r="E405" s="111">
        <f t="shared" si="43"/>
        <v>11</v>
      </c>
      <c r="F405" s="174">
        <v>5.9565000000000003E-5</v>
      </c>
      <c r="G405" s="106" t="s">
        <v>1171</v>
      </c>
      <c r="AA405" s="171">
        <v>42777</v>
      </c>
      <c r="AB405">
        <v>993.91</v>
      </c>
      <c r="AC405">
        <v>934.21</v>
      </c>
      <c r="AD405">
        <v>3326811.11</v>
      </c>
      <c r="AE405">
        <v>16329.9</v>
      </c>
      <c r="AF405">
        <f t="shared" si="44"/>
        <v>3347.1955307824651</v>
      </c>
    </row>
    <row r="406" spans="3:32" ht="11.25" x14ac:dyDescent="0.15">
      <c r="C406" s="107">
        <v>39414</v>
      </c>
      <c r="D406" s="111">
        <f t="shared" si="42"/>
        <v>2007</v>
      </c>
      <c r="E406" s="111">
        <f t="shared" si="43"/>
        <v>11</v>
      </c>
      <c r="F406" s="174">
        <v>6.0899999999999996E-5</v>
      </c>
      <c r="G406" s="106" t="s">
        <v>1171</v>
      </c>
      <c r="AA406" s="171">
        <v>42776</v>
      </c>
      <c r="AB406">
        <v>972.38</v>
      </c>
      <c r="AC406">
        <v>912.06</v>
      </c>
      <c r="AD406">
        <v>3326811.11</v>
      </c>
      <c r="AE406">
        <v>15976.16</v>
      </c>
      <c r="AF406">
        <f t="shared" si="44"/>
        <v>3421.307626648018</v>
      </c>
    </row>
    <row r="407" spans="3:32" ht="11.25" x14ac:dyDescent="0.15">
      <c r="C407" s="107">
        <v>39415</v>
      </c>
      <c r="D407" s="111">
        <f t="shared" si="42"/>
        <v>2007</v>
      </c>
      <c r="E407" s="111">
        <f t="shared" si="43"/>
        <v>11</v>
      </c>
      <c r="F407" s="174">
        <v>6.0739999999999998E-5</v>
      </c>
      <c r="G407" s="106" t="s">
        <v>1171</v>
      </c>
      <c r="AA407" s="171">
        <v>42775</v>
      </c>
      <c r="AB407">
        <v>1062.23</v>
      </c>
      <c r="AC407">
        <v>994.13</v>
      </c>
      <c r="AD407">
        <v>3326811.11</v>
      </c>
      <c r="AE407">
        <v>17505.55</v>
      </c>
      <c r="AF407">
        <f t="shared" si="44"/>
        <v>3131.9122129858879</v>
      </c>
    </row>
    <row r="408" spans="3:32" ht="11.25" x14ac:dyDescent="0.15">
      <c r="C408" s="107">
        <v>39416</v>
      </c>
      <c r="D408" s="111">
        <f t="shared" si="42"/>
        <v>2007</v>
      </c>
      <c r="E408" s="111">
        <f t="shared" si="43"/>
        <v>11</v>
      </c>
      <c r="F408" s="174">
        <v>6.0834615384615384E-5</v>
      </c>
      <c r="G408" s="106" t="s">
        <v>1171</v>
      </c>
      <c r="AA408" s="171">
        <v>42774</v>
      </c>
      <c r="AB408">
        <v>1065.03</v>
      </c>
      <c r="AC408">
        <v>996.76</v>
      </c>
      <c r="AD408">
        <v>3326811.11</v>
      </c>
      <c r="AE408">
        <v>17562.259999999998</v>
      </c>
      <c r="AF408">
        <f t="shared" si="44"/>
        <v>3123.6783095311871</v>
      </c>
    </row>
    <row r="409" spans="3:32" ht="11.25" x14ac:dyDescent="0.15">
      <c r="C409" s="107">
        <v>39419</v>
      </c>
      <c r="D409" s="111">
        <f t="shared" si="42"/>
        <v>2007</v>
      </c>
      <c r="E409" s="111">
        <f t="shared" si="43"/>
        <v>12</v>
      </c>
      <c r="F409" s="174">
        <v>5.9583333333333329E-5</v>
      </c>
      <c r="G409" s="106" t="s">
        <v>1171</v>
      </c>
      <c r="AA409" s="171">
        <v>42773</v>
      </c>
      <c r="AB409">
        <v>1028.44</v>
      </c>
      <c r="AC409">
        <v>958.44</v>
      </c>
      <c r="AD409">
        <v>3326811.11</v>
      </c>
      <c r="AE409">
        <v>16948.669999999998</v>
      </c>
      <c r="AF409">
        <f t="shared" si="44"/>
        <v>3234.8130274979576</v>
      </c>
    </row>
    <row r="410" spans="3:32" ht="11.25" x14ac:dyDescent="0.15">
      <c r="C410" s="107">
        <v>39420</v>
      </c>
      <c r="D410" s="111">
        <f t="shared" si="42"/>
        <v>2007</v>
      </c>
      <c r="E410" s="111">
        <f t="shared" si="43"/>
        <v>12</v>
      </c>
      <c r="F410" s="174">
        <v>5.8115384615384621E-5</v>
      </c>
      <c r="G410" s="106" t="s">
        <v>1171</v>
      </c>
      <c r="AA410" s="171">
        <v>42772</v>
      </c>
      <c r="AB410">
        <v>1018.59</v>
      </c>
      <c r="AC410">
        <v>944.52</v>
      </c>
      <c r="AD410">
        <v>3326811.11</v>
      </c>
      <c r="AE410">
        <v>16786.38</v>
      </c>
      <c r="AF410">
        <f t="shared" si="44"/>
        <v>3266.0944148283411</v>
      </c>
    </row>
    <row r="411" spans="3:32" ht="11.25" x14ac:dyDescent="0.15">
      <c r="C411" s="107">
        <v>39421</v>
      </c>
      <c r="D411" s="111">
        <f t="shared" si="42"/>
        <v>2007</v>
      </c>
      <c r="E411" s="111">
        <f t="shared" si="43"/>
        <v>12</v>
      </c>
      <c r="F411" s="174">
        <v>5.6435000000000004E-5</v>
      </c>
      <c r="G411" s="106" t="s">
        <v>1171</v>
      </c>
      <c r="AA411" s="171">
        <v>42771</v>
      </c>
      <c r="AB411">
        <v>1032.74</v>
      </c>
      <c r="AC411">
        <v>957.43</v>
      </c>
      <c r="AD411">
        <v>3150906.6</v>
      </c>
      <c r="AE411">
        <v>17019.490000000002</v>
      </c>
      <c r="AF411">
        <f t="shared" si="44"/>
        <v>3051.0163255030307</v>
      </c>
    </row>
    <row r="412" spans="3:32" ht="11.25" x14ac:dyDescent="0.15">
      <c r="C412" s="107">
        <v>39422</v>
      </c>
      <c r="D412" s="111">
        <f t="shared" si="42"/>
        <v>2007</v>
      </c>
      <c r="E412" s="111">
        <f t="shared" si="43"/>
        <v>12</v>
      </c>
      <c r="F412" s="174">
        <v>5.6626315789473682E-5</v>
      </c>
      <c r="G412" s="106" t="s">
        <v>1171</v>
      </c>
      <c r="AA412" s="171">
        <v>42770</v>
      </c>
      <c r="AB412">
        <v>1020.52</v>
      </c>
      <c r="AC412">
        <v>945.98</v>
      </c>
      <c r="AD412">
        <v>3150906.6</v>
      </c>
      <c r="AE412">
        <v>16818.150000000001</v>
      </c>
      <c r="AF412">
        <f t="shared" si="44"/>
        <v>3087.5500725120528</v>
      </c>
    </row>
    <row r="413" spans="3:32" ht="11.25" x14ac:dyDescent="0.15">
      <c r="C413" s="107">
        <v>39423</v>
      </c>
      <c r="D413" s="111">
        <f t="shared" si="42"/>
        <v>2007</v>
      </c>
      <c r="E413" s="111">
        <f t="shared" si="43"/>
        <v>12</v>
      </c>
      <c r="F413" s="174">
        <v>5.6566666666666675E-5</v>
      </c>
      <c r="G413" s="106" t="s">
        <v>1171</v>
      </c>
      <c r="AA413" s="171">
        <v>42769</v>
      </c>
      <c r="AB413">
        <v>1012.99</v>
      </c>
      <c r="AC413">
        <v>941.32</v>
      </c>
      <c r="AD413">
        <v>3150906.6</v>
      </c>
      <c r="AE413">
        <v>16724.490000000002</v>
      </c>
      <c r="AF413">
        <f t="shared" si="44"/>
        <v>3110.5011895477746</v>
      </c>
    </row>
    <row r="414" spans="3:32" ht="11.25" x14ac:dyDescent="0.15">
      <c r="C414" s="107">
        <v>39426</v>
      </c>
      <c r="D414" s="111">
        <f t="shared" si="42"/>
        <v>2007</v>
      </c>
      <c r="E414" s="111">
        <f t="shared" si="43"/>
        <v>12</v>
      </c>
      <c r="F414" s="174">
        <v>5.6642307692307699E-5</v>
      </c>
      <c r="G414" s="106" t="s">
        <v>1171</v>
      </c>
      <c r="AA414" s="171">
        <v>42768</v>
      </c>
      <c r="AB414">
        <v>989.58</v>
      </c>
      <c r="AC414">
        <v>917.75</v>
      </c>
      <c r="AD414">
        <v>3150906.6</v>
      </c>
      <c r="AE414">
        <v>16436.88</v>
      </c>
      <c r="AF414">
        <f t="shared" si="44"/>
        <v>3184.0847632328864</v>
      </c>
    </row>
    <row r="415" spans="3:32" ht="11.25" x14ac:dyDescent="0.15">
      <c r="C415" s="107">
        <v>39427</v>
      </c>
      <c r="D415" s="111">
        <f t="shared" si="42"/>
        <v>2007</v>
      </c>
      <c r="E415" s="111">
        <f t="shared" si="43"/>
        <v>12</v>
      </c>
      <c r="F415" s="174">
        <v>5.4461111111111115E-5</v>
      </c>
      <c r="G415" s="106" t="s">
        <v>1171</v>
      </c>
      <c r="AA415" s="171">
        <v>42767</v>
      </c>
      <c r="AB415">
        <v>970.73</v>
      </c>
      <c r="AC415">
        <v>898.74</v>
      </c>
      <c r="AD415">
        <v>3150906.6</v>
      </c>
      <c r="AE415">
        <v>16152.93</v>
      </c>
      <c r="AF415">
        <f t="shared" si="44"/>
        <v>3245.9145179401071</v>
      </c>
    </row>
    <row r="416" spans="3:32" ht="11.25" x14ac:dyDescent="0.15">
      <c r="C416" s="107">
        <v>39428</v>
      </c>
      <c r="D416" s="111">
        <f t="shared" si="42"/>
        <v>2007</v>
      </c>
      <c r="E416" s="111">
        <f t="shared" si="43"/>
        <v>12</v>
      </c>
      <c r="F416" s="174">
        <v>5.2553846153846158E-5</v>
      </c>
      <c r="G416" s="106" t="s">
        <v>1171</v>
      </c>
      <c r="AA416" s="171">
        <v>42766</v>
      </c>
      <c r="AB416">
        <v>920.76</v>
      </c>
      <c r="AC416">
        <v>859.89</v>
      </c>
      <c r="AD416">
        <v>3150906.6</v>
      </c>
      <c r="AE416">
        <v>15376.71</v>
      </c>
      <c r="AF416">
        <f t="shared" si="44"/>
        <v>3422.0715495894697</v>
      </c>
    </row>
    <row r="417" spans="3:32" ht="11.25" x14ac:dyDescent="0.15">
      <c r="C417" s="107">
        <v>39429</v>
      </c>
      <c r="D417" s="111">
        <f t="shared" si="42"/>
        <v>2007</v>
      </c>
      <c r="E417" s="111">
        <f t="shared" si="43"/>
        <v>12</v>
      </c>
      <c r="F417" s="174">
        <v>5.3981818181818185E-5</v>
      </c>
      <c r="G417" s="106" t="s">
        <v>1171</v>
      </c>
      <c r="AA417" s="171">
        <v>42765</v>
      </c>
      <c r="AB417">
        <v>913.4</v>
      </c>
      <c r="AC417">
        <v>852.29</v>
      </c>
      <c r="AD417">
        <v>3150906.6</v>
      </c>
      <c r="AE417">
        <v>15345.08</v>
      </c>
      <c r="AF417">
        <f t="shared" si="44"/>
        <v>3449.6459382526823</v>
      </c>
    </row>
    <row r="418" spans="3:32" ht="11.25" x14ac:dyDescent="0.15">
      <c r="C418" s="107">
        <v>39430</v>
      </c>
      <c r="D418" s="111">
        <f t="shared" si="42"/>
        <v>2007</v>
      </c>
      <c r="E418" s="111">
        <f t="shared" si="43"/>
        <v>12</v>
      </c>
      <c r="F418" s="174">
        <v>5.7032352941176467E-5</v>
      </c>
      <c r="G418" s="106" t="s">
        <v>1171</v>
      </c>
      <c r="AA418" s="171">
        <v>42764</v>
      </c>
      <c r="AB418">
        <v>920.38</v>
      </c>
      <c r="AC418">
        <v>860.37</v>
      </c>
      <c r="AD418">
        <v>3150906.6</v>
      </c>
      <c r="AE418">
        <v>15462.36</v>
      </c>
      <c r="AF418">
        <f t="shared" si="44"/>
        <v>3423.4844303439886</v>
      </c>
    </row>
    <row r="419" spans="3:32" ht="11.25" x14ac:dyDescent="0.15">
      <c r="C419" s="107">
        <v>39433</v>
      </c>
      <c r="D419" s="111">
        <f t="shared" si="42"/>
        <v>2007</v>
      </c>
      <c r="E419" s="111">
        <f t="shared" si="43"/>
        <v>12</v>
      </c>
      <c r="F419" s="174">
        <v>5.6749999999999997E-5</v>
      </c>
      <c r="G419" s="106" t="s">
        <v>1171</v>
      </c>
      <c r="AA419" s="171">
        <v>42763</v>
      </c>
      <c r="AB419">
        <v>918.93</v>
      </c>
      <c r="AC419">
        <v>859.01</v>
      </c>
      <c r="AD419">
        <v>3150906.6</v>
      </c>
      <c r="AE419">
        <v>15437.98</v>
      </c>
      <c r="AF419">
        <f t="shared" si="44"/>
        <v>3428.8864222519674</v>
      </c>
    </row>
    <row r="420" spans="3:32" ht="11.25" x14ac:dyDescent="0.15">
      <c r="C420" s="107">
        <v>39434</v>
      </c>
      <c r="D420" s="111">
        <f t="shared" si="42"/>
        <v>2007</v>
      </c>
      <c r="E420" s="111">
        <f t="shared" si="43"/>
        <v>12</v>
      </c>
      <c r="F420" s="174">
        <v>5.6631818181818182E-5</v>
      </c>
      <c r="G420" s="106" t="s">
        <v>1171</v>
      </c>
      <c r="AA420" s="171">
        <v>42762</v>
      </c>
      <c r="AB420">
        <v>915.2</v>
      </c>
      <c r="AC420">
        <v>856.9</v>
      </c>
      <c r="AD420">
        <v>3150906.6</v>
      </c>
      <c r="AE420">
        <v>15375.32</v>
      </c>
      <c r="AF420">
        <f t="shared" si="44"/>
        <v>3442.8612325174822</v>
      </c>
    </row>
    <row r="421" spans="3:32" ht="11.25" x14ac:dyDescent="0.15">
      <c r="C421" s="107">
        <v>39435</v>
      </c>
      <c r="D421" s="111">
        <f t="shared" si="42"/>
        <v>2007</v>
      </c>
      <c r="E421" s="111">
        <f t="shared" si="43"/>
        <v>12</v>
      </c>
      <c r="F421" s="174">
        <v>5.6252777777777767E-5</v>
      </c>
      <c r="G421" s="106" t="s">
        <v>1171</v>
      </c>
      <c r="AA421" s="171">
        <v>42761</v>
      </c>
      <c r="AB421">
        <v>898.66</v>
      </c>
      <c r="AC421">
        <v>835.4</v>
      </c>
      <c r="AD421">
        <v>3150906.6</v>
      </c>
      <c r="AE421">
        <v>15142.4</v>
      </c>
      <c r="AF421">
        <f t="shared" si="44"/>
        <v>3506.2277168228252</v>
      </c>
    </row>
    <row r="422" spans="3:32" ht="11.25" x14ac:dyDescent="0.15">
      <c r="C422" s="107">
        <v>39436</v>
      </c>
      <c r="D422" s="111">
        <f t="shared" si="42"/>
        <v>2007</v>
      </c>
      <c r="E422" s="111">
        <f t="shared" si="43"/>
        <v>12</v>
      </c>
      <c r="F422" s="174">
        <v>5.6455555555555553E-5</v>
      </c>
      <c r="G422" s="106" t="s">
        <v>1171</v>
      </c>
      <c r="AA422" s="171">
        <v>42760</v>
      </c>
      <c r="AB422">
        <v>896.23</v>
      </c>
      <c r="AC422">
        <v>835.2</v>
      </c>
      <c r="AD422">
        <v>3150906.6</v>
      </c>
      <c r="AE422">
        <v>15119.4</v>
      </c>
      <c r="AF422">
        <f t="shared" si="44"/>
        <v>3515.7343539046897</v>
      </c>
    </row>
    <row r="423" spans="3:32" ht="11.25" x14ac:dyDescent="0.15">
      <c r="C423" s="107">
        <v>39437</v>
      </c>
      <c r="D423" s="111">
        <f t="shared" si="42"/>
        <v>2007</v>
      </c>
      <c r="E423" s="111">
        <f t="shared" si="43"/>
        <v>12</v>
      </c>
      <c r="F423" s="174">
        <v>5.6075000000000001E-5</v>
      </c>
      <c r="G423" s="106" t="s">
        <v>1171</v>
      </c>
      <c r="AA423" s="171">
        <v>42759</v>
      </c>
      <c r="AB423">
        <v>916.96</v>
      </c>
      <c r="AC423">
        <v>852.88</v>
      </c>
      <c r="AD423">
        <v>3150906.6</v>
      </c>
      <c r="AE423">
        <v>15478.28</v>
      </c>
      <c r="AF423">
        <f t="shared" si="44"/>
        <v>3436.2530535683127</v>
      </c>
    </row>
    <row r="424" spans="3:32" ht="11.25" x14ac:dyDescent="0.15">
      <c r="C424" s="107">
        <v>39450</v>
      </c>
      <c r="D424" s="111">
        <f t="shared" si="42"/>
        <v>2008</v>
      </c>
      <c r="E424" s="111">
        <f t="shared" si="43"/>
        <v>1</v>
      </c>
      <c r="F424" s="174">
        <v>5.679166666666666E-5</v>
      </c>
      <c r="G424" s="106" t="s">
        <v>1171</v>
      </c>
      <c r="AA424" s="171">
        <v>42758</v>
      </c>
      <c r="AB424">
        <v>919.7</v>
      </c>
      <c r="AC424">
        <v>856.56</v>
      </c>
      <c r="AD424">
        <v>3150906.6</v>
      </c>
      <c r="AE424">
        <v>15506.08</v>
      </c>
      <c r="AF424">
        <f t="shared" si="44"/>
        <v>3426.0156572795477</v>
      </c>
    </row>
    <row r="425" spans="3:32" ht="11.25" x14ac:dyDescent="0.15">
      <c r="C425" s="107">
        <v>39451</v>
      </c>
      <c r="D425" s="111">
        <f t="shared" si="42"/>
        <v>2008</v>
      </c>
      <c r="E425" s="111">
        <f t="shared" si="43"/>
        <v>1</v>
      </c>
      <c r="F425" s="174">
        <v>5.7370000000000001E-5</v>
      </c>
      <c r="G425" s="106" t="s">
        <v>1171</v>
      </c>
      <c r="AA425" s="171">
        <v>42757</v>
      </c>
      <c r="AB425">
        <v>935.59</v>
      </c>
      <c r="AC425">
        <v>874.4</v>
      </c>
      <c r="AD425">
        <v>3150906.6</v>
      </c>
      <c r="AE425">
        <v>15774.09</v>
      </c>
      <c r="AF425">
        <f t="shared" si="44"/>
        <v>3367.8284291195928</v>
      </c>
    </row>
    <row r="426" spans="3:32" ht="11.25" x14ac:dyDescent="0.15">
      <c r="C426" s="107">
        <v>39454</v>
      </c>
      <c r="D426" s="111">
        <f t="shared" si="42"/>
        <v>2008</v>
      </c>
      <c r="E426" s="111">
        <f t="shared" si="43"/>
        <v>1</v>
      </c>
      <c r="F426" s="174">
        <v>5.7500000000000002E-5</v>
      </c>
      <c r="G426" s="106" t="s">
        <v>1171</v>
      </c>
      <c r="AA426" s="171">
        <v>42756</v>
      </c>
      <c r="AB426">
        <v>920.43</v>
      </c>
      <c r="AC426">
        <v>860.11</v>
      </c>
      <c r="AD426">
        <v>3150906.6</v>
      </c>
      <c r="AE426">
        <v>15518.43</v>
      </c>
      <c r="AF426">
        <f t="shared" si="44"/>
        <v>3423.2984583292596</v>
      </c>
    </row>
    <row r="427" spans="3:32" ht="11.25" x14ac:dyDescent="0.15">
      <c r="C427" s="107">
        <v>39455</v>
      </c>
      <c r="D427" s="111">
        <f t="shared" si="42"/>
        <v>2008</v>
      </c>
      <c r="E427" s="111">
        <f t="shared" si="43"/>
        <v>1</v>
      </c>
      <c r="F427" s="174">
        <v>5.7800000000000002E-5</v>
      </c>
      <c r="G427" s="106" t="s">
        <v>1171</v>
      </c>
      <c r="AA427" s="171">
        <v>42755</v>
      </c>
      <c r="AB427">
        <v>893.43</v>
      </c>
      <c r="AC427">
        <v>836.14</v>
      </c>
      <c r="AD427">
        <v>3150906.6</v>
      </c>
      <c r="AE427">
        <v>15090.1</v>
      </c>
      <c r="AF427">
        <f t="shared" si="44"/>
        <v>3526.7526275141872</v>
      </c>
    </row>
    <row r="428" spans="3:32" ht="11.25" x14ac:dyDescent="0.15">
      <c r="C428" s="107">
        <v>39456</v>
      </c>
      <c r="D428" s="111">
        <f t="shared" si="42"/>
        <v>2008</v>
      </c>
      <c r="E428" s="111">
        <f t="shared" si="43"/>
        <v>1</v>
      </c>
      <c r="F428" s="174">
        <v>5.7300000000000004E-5</v>
      </c>
      <c r="G428" s="106" t="s">
        <v>1171</v>
      </c>
      <c r="AA428" s="171">
        <v>42754</v>
      </c>
      <c r="AB428">
        <v>888.1</v>
      </c>
      <c r="AC428">
        <v>834.77</v>
      </c>
      <c r="AD428">
        <v>3150906.6</v>
      </c>
      <c r="AE428">
        <v>14991.07</v>
      </c>
      <c r="AF428">
        <f t="shared" si="44"/>
        <v>3547.9187028487781</v>
      </c>
    </row>
    <row r="429" spans="3:32" ht="11.25" x14ac:dyDescent="0.15">
      <c r="C429" s="107">
        <v>39457</v>
      </c>
      <c r="D429" s="111">
        <f t="shared" si="42"/>
        <v>2008</v>
      </c>
      <c r="E429" s="111">
        <f t="shared" si="43"/>
        <v>1</v>
      </c>
      <c r="F429" s="174">
        <v>5.5899999999999997E-5</v>
      </c>
      <c r="G429" s="106" t="s">
        <v>1171</v>
      </c>
      <c r="AA429" s="171">
        <v>42753</v>
      </c>
      <c r="AB429">
        <v>893.35</v>
      </c>
      <c r="AC429">
        <v>835.07</v>
      </c>
      <c r="AD429">
        <v>3150906.6</v>
      </c>
      <c r="AE429">
        <v>15052.93</v>
      </c>
      <c r="AF429">
        <f t="shared" si="44"/>
        <v>3527.0684502154809</v>
      </c>
    </row>
    <row r="430" spans="3:32" ht="11.25" x14ac:dyDescent="0.15">
      <c r="C430" s="107">
        <v>39458</v>
      </c>
      <c r="D430" s="111">
        <f t="shared" si="42"/>
        <v>2008</v>
      </c>
      <c r="E430" s="111">
        <f t="shared" si="43"/>
        <v>1</v>
      </c>
      <c r="F430" s="174">
        <v>5.5899999999999997E-5</v>
      </c>
      <c r="G430" s="106" t="s">
        <v>1171</v>
      </c>
      <c r="AA430" s="171">
        <v>42752</v>
      </c>
      <c r="AB430">
        <v>884.92</v>
      </c>
      <c r="AC430">
        <v>828.68</v>
      </c>
      <c r="AD430">
        <v>2863395.12</v>
      </c>
      <c r="AE430">
        <v>14875.46</v>
      </c>
      <c r="AF430">
        <f t="shared" si="44"/>
        <v>3235.7672105953084</v>
      </c>
    </row>
    <row r="431" spans="3:32" ht="11.25" x14ac:dyDescent="0.15">
      <c r="C431" s="107">
        <v>39461</v>
      </c>
      <c r="D431" s="111">
        <f t="shared" si="42"/>
        <v>2008</v>
      </c>
      <c r="E431" s="111">
        <f t="shared" si="43"/>
        <v>1</v>
      </c>
      <c r="F431" s="174">
        <v>5.5500000000000001E-5</v>
      </c>
      <c r="G431" s="106" t="s">
        <v>1171</v>
      </c>
      <c r="AA431" s="171">
        <v>42751</v>
      </c>
      <c r="AB431">
        <v>828.63</v>
      </c>
      <c r="AC431">
        <v>780.63</v>
      </c>
      <c r="AD431">
        <v>2888584.18</v>
      </c>
      <c r="AE431">
        <v>13912.76</v>
      </c>
      <c r="AF431">
        <f t="shared" si="44"/>
        <v>3485.975863775147</v>
      </c>
    </row>
    <row r="432" spans="3:32" ht="11.25" x14ac:dyDescent="0.15">
      <c r="C432" s="107">
        <v>39462</v>
      </c>
      <c r="D432" s="111">
        <f t="shared" si="42"/>
        <v>2008</v>
      </c>
      <c r="E432" s="111">
        <f t="shared" si="43"/>
        <v>1</v>
      </c>
      <c r="F432" s="174">
        <v>5.5199999999999993E-5</v>
      </c>
      <c r="G432" s="106" t="s">
        <v>1171</v>
      </c>
      <c r="AA432" s="171">
        <v>42750</v>
      </c>
      <c r="AB432">
        <v>817.83</v>
      </c>
      <c r="AC432">
        <v>768.47</v>
      </c>
      <c r="AD432">
        <v>2882353.12</v>
      </c>
      <c r="AE432">
        <v>13731.39</v>
      </c>
      <c r="AF432">
        <f t="shared" si="44"/>
        <v>3524.3915239108373</v>
      </c>
    </row>
    <row r="433" spans="3:32" ht="11.25" x14ac:dyDescent="0.15">
      <c r="C433" s="107">
        <v>39463</v>
      </c>
      <c r="D433" s="111">
        <f t="shared" si="42"/>
        <v>2008</v>
      </c>
      <c r="E433" s="111">
        <f t="shared" si="43"/>
        <v>1</v>
      </c>
      <c r="F433" s="174">
        <v>5.4400000000000001E-5</v>
      </c>
      <c r="G433" s="106" t="s">
        <v>1171</v>
      </c>
      <c r="AA433" s="171">
        <v>42749</v>
      </c>
      <c r="AB433">
        <v>824.75</v>
      </c>
      <c r="AC433">
        <v>774.94</v>
      </c>
      <c r="AD433">
        <v>2886356.68</v>
      </c>
      <c r="AE433">
        <v>13847.57</v>
      </c>
      <c r="AF433">
        <f t="shared" si="44"/>
        <v>3499.6746650500154</v>
      </c>
    </row>
    <row r="434" spans="3:32" ht="11.25" x14ac:dyDescent="0.15">
      <c r="C434" s="107">
        <v>39464</v>
      </c>
      <c r="D434" s="111">
        <f t="shared" si="42"/>
        <v>2008</v>
      </c>
      <c r="E434" s="111">
        <f t="shared" si="43"/>
        <v>1</v>
      </c>
      <c r="F434" s="174">
        <v>5.3600000000000002E-5</v>
      </c>
      <c r="G434" s="106" t="s">
        <v>1171</v>
      </c>
      <c r="AA434" s="171">
        <v>42748</v>
      </c>
      <c r="AB434">
        <v>779.84</v>
      </c>
      <c r="AC434">
        <v>734.5</v>
      </c>
      <c r="AD434">
        <v>2813961.82</v>
      </c>
      <c r="AE434">
        <v>13116.93</v>
      </c>
      <c r="AF434">
        <f t="shared" si="44"/>
        <v>3608.3835402133768</v>
      </c>
    </row>
    <row r="435" spans="3:32" ht="11.25" x14ac:dyDescent="0.15">
      <c r="C435" s="107">
        <v>39465</v>
      </c>
      <c r="D435" s="111">
        <f t="shared" si="42"/>
        <v>2008</v>
      </c>
      <c r="E435" s="111">
        <f t="shared" si="43"/>
        <v>1</v>
      </c>
      <c r="F435" s="174">
        <v>5.250714285714286E-5</v>
      </c>
      <c r="G435" s="106" t="s">
        <v>1171</v>
      </c>
      <c r="AA435" s="171">
        <v>42747</v>
      </c>
      <c r="AB435">
        <v>766.33</v>
      </c>
      <c r="AC435">
        <v>722.96</v>
      </c>
      <c r="AD435">
        <v>2759729.77</v>
      </c>
      <c r="AE435">
        <v>12882.07</v>
      </c>
      <c r="AF435">
        <f t="shared" si="44"/>
        <v>3601.2289353150732</v>
      </c>
    </row>
    <row r="436" spans="3:32" ht="11.25" x14ac:dyDescent="0.15">
      <c r="C436" s="107">
        <v>39468</v>
      </c>
      <c r="D436" s="111">
        <f t="shared" si="42"/>
        <v>2008</v>
      </c>
      <c r="E436" s="111">
        <f t="shared" si="43"/>
        <v>1</v>
      </c>
      <c r="F436" s="174">
        <v>5.1900000000000001E-5</v>
      </c>
      <c r="G436" s="106" t="s">
        <v>1171</v>
      </c>
      <c r="AA436" s="171">
        <v>42746</v>
      </c>
      <c r="AB436">
        <v>910.16</v>
      </c>
      <c r="AC436">
        <v>863.05</v>
      </c>
      <c r="AD436">
        <v>2833433.25</v>
      </c>
      <c r="AE436">
        <v>15336.22</v>
      </c>
      <c r="AF436">
        <f t="shared" si="44"/>
        <v>3113.1155511118927</v>
      </c>
    </row>
    <row r="437" spans="3:32" ht="11.25" x14ac:dyDescent="0.15">
      <c r="C437" s="107">
        <v>39469</v>
      </c>
      <c r="D437" s="111">
        <f t="shared" si="42"/>
        <v>2008</v>
      </c>
      <c r="E437" s="111">
        <f t="shared" si="43"/>
        <v>1</v>
      </c>
      <c r="F437" s="174">
        <v>5.1440000000000009E-5</v>
      </c>
      <c r="G437" s="106" t="s">
        <v>1171</v>
      </c>
      <c r="AA437" s="171">
        <v>42745</v>
      </c>
      <c r="AB437">
        <v>900.81</v>
      </c>
      <c r="AC437">
        <v>848.55</v>
      </c>
      <c r="AD437">
        <v>2969400.54</v>
      </c>
      <c r="AE437">
        <v>15205.59</v>
      </c>
      <c r="AF437">
        <f t="shared" si="44"/>
        <v>3296.3672028507681</v>
      </c>
    </row>
    <row r="438" spans="3:32" ht="11.25" x14ac:dyDescent="0.15">
      <c r="C438" s="107">
        <v>39470</v>
      </c>
      <c r="D438" s="111">
        <f t="shared" si="42"/>
        <v>2008</v>
      </c>
      <c r="E438" s="111">
        <f t="shared" si="43"/>
        <v>1</v>
      </c>
      <c r="F438" s="174">
        <v>5.24E-5</v>
      </c>
      <c r="G438" s="106" t="s">
        <v>1171</v>
      </c>
      <c r="AA438" s="171">
        <v>42744</v>
      </c>
      <c r="AB438">
        <v>882.04</v>
      </c>
      <c r="AC438">
        <v>837.65</v>
      </c>
      <c r="AD438">
        <v>3047379.66</v>
      </c>
      <c r="AE438">
        <v>14871.26</v>
      </c>
      <c r="AF438">
        <f t="shared" si="44"/>
        <v>3454.9222937735253</v>
      </c>
    </row>
    <row r="439" spans="3:32" ht="11.25" x14ac:dyDescent="0.15">
      <c r="C439" s="107">
        <v>39471</v>
      </c>
      <c r="D439" s="111">
        <f t="shared" si="42"/>
        <v>2008</v>
      </c>
      <c r="E439" s="111">
        <f t="shared" si="43"/>
        <v>1</v>
      </c>
      <c r="F439" s="174">
        <v>5.3359999999999997E-5</v>
      </c>
      <c r="G439" s="106" t="s">
        <v>1171</v>
      </c>
      <c r="AA439" s="171">
        <v>42743</v>
      </c>
      <c r="AB439">
        <v>929.08</v>
      </c>
      <c r="AC439">
        <v>881.98</v>
      </c>
      <c r="AD439">
        <v>3158662.35</v>
      </c>
      <c r="AE439">
        <v>15664.29</v>
      </c>
      <c r="AF439">
        <f t="shared" si="44"/>
        <v>3399.7743466655184</v>
      </c>
    </row>
    <row r="440" spans="3:32" ht="11.25" x14ac:dyDescent="0.15">
      <c r="C440" s="107">
        <v>39472</v>
      </c>
      <c r="D440" s="111">
        <f t="shared" si="42"/>
        <v>2008</v>
      </c>
      <c r="E440" s="111">
        <f t="shared" si="43"/>
        <v>1</v>
      </c>
      <c r="F440" s="174">
        <v>5.4687500000000001E-5</v>
      </c>
      <c r="G440" s="106" t="s">
        <v>1171</v>
      </c>
      <c r="AA440" s="171">
        <v>42742</v>
      </c>
      <c r="AB440">
        <v>837.89</v>
      </c>
      <c r="AC440">
        <v>795.34</v>
      </c>
      <c r="AD440">
        <v>2161746.46</v>
      </c>
      <c r="AE440">
        <v>14126.83</v>
      </c>
      <c r="AF440">
        <f t="shared" si="44"/>
        <v>2579.9883755624246</v>
      </c>
    </row>
    <row r="441" spans="3:32" ht="11.25" x14ac:dyDescent="0.15">
      <c r="C441" s="107">
        <v>39475</v>
      </c>
      <c r="D441" s="111">
        <f t="shared" si="42"/>
        <v>2008</v>
      </c>
      <c r="E441" s="111">
        <f t="shared" si="43"/>
        <v>1</v>
      </c>
      <c r="F441" s="174">
        <v>5.4737142857142865E-5</v>
      </c>
      <c r="G441" s="106" t="s">
        <v>1171</v>
      </c>
      <c r="AA441" s="171">
        <v>42741</v>
      </c>
      <c r="AB441">
        <v>981.75</v>
      </c>
      <c r="AC441">
        <v>927.28</v>
      </c>
      <c r="AD441">
        <v>3449799.4</v>
      </c>
      <c r="AE441">
        <v>16562.12</v>
      </c>
      <c r="AF441">
        <f t="shared" si="44"/>
        <v>3513.9285968933027</v>
      </c>
    </row>
    <row r="442" spans="3:32" ht="11.25" x14ac:dyDescent="0.15">
      <c r="C442" s="107">
        <v>39476</v>
      </c>
      <c r="D442" s="111">
        <f t="shared" si="42"/>
        <v>2008</v>
      </c>
      <c r="E442" s="111">
        <f t="shared" si="43"/>
        <v>1</v>
      </c>
      <c r="F442" s="174">
        <v>5.3000000000000001E-5</v>
      </c>
      <c r="G442" s="106" t="s">
        <v>1171</v>
      </c>
      <c r="AA442" s="171">
        <v>42740</v>
      </c>
      <c r="AB442">
        <v>1137.79</v>
      </c>
      <c r="AC442">
        <v>1082.0899999999999</v>
      </c>
      <c r="AD442">
        <v>3640133.65</v>
      </c>
      <c r="AE442">
        <v>19296.919999999998</v>
      </c>
      <c r="AF442">
        <f t="shared" si="44"/>
        <v>3199.3018483199889</v>
      </c>
    </row>
    <row r="443" spans="3:32" ht="11.25" x14ac:dyDescent="0.15">
      <c r="C443" s="107">
        <v>39477</v>
      </c>
      <c r="D443" s="111">
        <f t="shared" si="42"/>
        <v>2008</v>
      </c>
      <c r="E443" s="111">
        <f t="shared" si="43"/>
        <v>1</v>
      </c>
      <c r="F443" s="174">
        <v>5.2800000000000003E-5</v>
      </c>
      <c r="G443" s="106" t="s">
        <v>1171</v>
      </c>
      <c r="AA443" s="171">
        <v>42739</v>
      </c>
      <c r="AB443">
        <v>1044.95</v>
      </c>
      <c r="AC443">
        <v>1004.18</v>
      </c>
      <c r="AD443">
        <v>3353266.51</v>
      </c>
      <c r="AE443">
        <v>17879.009999999998</v>
      </c>
      <c r="AF443">
        <f t="shared" si="44"/>
        <v>3209.0210153595863</v>
      </c>
    </row>
    <row r="444" spans="3:32" ht="11.25" x14ac:dyDescent="0.15">
      <c r="C444" s="107">
        <v>39478</v>
      </c>
      <c r="D444" s="111">
        <f t="shared" si="42"/>
        <v>2008</v>
      </c>
      <c r="E444" s="111">
        <f t="shared" si="43"/>
        <v>1</v>
      </c>
      <c r="F444" s="174">
        <v>5.24E-5</v>
      </c>
      <c r="G444" s="106" t="s">
        <v>1171</v>
      </c>
      <c r="AA444" s="171">
        <v>42738</v>
      </c>
      <c r="AB444">
        <v>1027.6500000000001</v>
      </c>
      <c r="AC444">
        <v>981.35</v>
      </c>
      <c r="AD444">
        <v>3185475.71</v>
      </c>
      <c r="AE444">
        <v>17459.77</v>
      </c>
      <c r="AF444">
        <f t="shared" si="44"/>
        <v>3099.7671483481727</v>
      </c>
    </row>
    <row r="445" spans="3:32" ht="11.25" x14ac:dyDescent="0.15">
      <c r="C445" s="107">
        <v>39479</v>
      </c>
      <c r="D445" s="111">
        <f t="shared" si="42"/>
        <v>2008</v>
      </c>
      <c r="E445" s="111">
        <f t="shared" si="43"/>
        <v>2</v>
      </c>
      <c r="F445" s="174">
        <v>5.3499999999999999E-5</v>
      </c>
      <c r="G445" s="106" t="s">
        <v>1171</v>
      </c>
      <c r="AA445" s="171">
        <v>42737</v>
      </c>
      <c r="AB445">
        <v>1008.05</v>
      </c>
      <c r="AC445">
        <v>957.9</v>
      </c>
      <c r="AD445">
        <v>3140202.05</v>
      </c>
      <c r="AE445">
        <v>17005.830000000002</v>
      </c>
      <c r="AF445">
        <f t="shared" si="44"/>
        <v>3115.1252914041961</v>
      </c>
    </row>
    <row r="446" spans="3:32" ht="11.25" x14ac:dyDescent="0.15">
      <c r="C446" s="107">
        <v>39484</v>
      </c>
      <c r="D446" s="111">
        <f t="shared" si="42"/>
        <v>2008</v>
      </c>
      <c r="E446" s="111">
        <f t="shared" si="43"/>
        <v>2</v>
      </c>
      <c r="F446" s="174">
        <v>5.2800000000000003E-5</v>
      </c>
      <c r="G446" s="106" t="s">
        <v>1171</v>
      </c>
      <c r="AA446" s="171">
        <v>42736</v>
      </c>
      <c r="AB446">
        <v>964.68</v>
      </c>
      <c r="AC446">
        <v>917.13</v>
      </c>
      <c r="AD446">
        <v>3054583.25</v>
      </c>
      <c r="AE446">
        <v>16274.17</v>
      </c>
      <c r="AF446">
        <f t="shared" si="44"/>
        <v>3166.4212484969112</v>
      </c>
    </row>
    <row r="447" spans="3:32" ht="11.25" x14ac:dyDescent="0.15">
      <c r="C447" s="107">
        <v>39485</v>
      </c>
      <c r="D447" s="111">
        <f t="shared" si="42"/>
        <v>2008</v>
      </c>
      <c r="E447" s="111">
        <f t="shared" si="43"/>
        <v>2</v>
      </c>
      <c r="F447" s="174">
        <v>5.1799999999999999E-5</v>
      </c>
      <c r="G447" s="106" t="s">
        <v>1171</v>
      </c>
      <c r="AA447" s="171">
        <v>42735</v>
      </c>
      <c r="AB447">
        <v>952.32</v>
      </c>
      <c r="AC447">
        <v>904.9</v>
      </c>
      <c r="AD447">
        <v>3062657.78</v>
      </c>
      <c r="AE447">
        <v>16065.55</v>
      </c>
      <c r="AF447">
        <f t="shared" si="44"/>
        <v>3215.9964927755373</v>
      </c>
    </row>
    <row r="448" spans="3:32" ht="11.25" x14ac:dyDescent="0.15">
      <c r="C448" s="107">
        <v>39486</v>
      </c>
      <c r="D448" s="111">
        <f t="shared" si="42"/>
        <v>2008</v>
      </c>
      <c r="E448" s="111">
        <f t="shared" si="43"/>
        <v>2</v>
      </c>
      <c r="F448" s="174">
        <v>5.5500000000000001E-5</v>
      </c>
      <c r="G448" s="106" t="s">
        <v>1171</v>
      </c>
      <c r="AA448" s="171">
        <v>42734</v>
      </c>
      <c r="AB448">
        <v>964</v>
      </c>
      <c r="AC448">
        <v>914.14</v>
      </c>
      <c r="AD448">
        <v>3062992.02</v>
      </c>
      <c r="AE448">
        <v>16339.72</v>
      </c>
      <c r="AF448">
        <f t="shared" si="44"/>
        <v>3177.3776141078838</v>
      </c>
    </row>
    <row r="449" spans="3:32" ht="11.25" x14ac:dyDescent="0.15">
      <c r="C449" s="107">
        <v>39489</v>
      </c>
      <c r="D449" s="111">
        <f t="shared" si="42"/>
        <v>2008</v>
      </c>
      <c r="E449" s="111">
        <f t="shared" si="43"/>
        <v>2</v>
      </c>
      <c r="F449" s="174">
        <v>5.2500000000000002E-5</v>
      </c>
      <c r="G449" s="106" t="s">
        <v>1171</v>
      </c>
      <c r="AA449" s="171">
        <v>42733</v>
      </c>
      <c r="AB449">
        <v>978.49</v>
      </c>
      <c r="AC449">
        <v>937.75</v>
      </c>
      <c r="AD449">
        <v>3024732.73</v>
      </c>
      <c r="AE449">
        <v>16438.55</v>
      </c>
      <c r="AF449">
        <f t="shared" si="44"/>
        <v>3091.2249793048472</v>
      </c>
    </row>
    <row r="450" spans="3:32" ht="11.25" x14ac:dyDescent="0.15">
      <c r="C450" s="107">
        <v>39490</v>
      </c>
      <c r="D450" s="111">
        <f t="shared" si="42"/>
        <v>2008</v>
      </c>
      <c r="E450" s="111">
        <f t="shared" si="43"/>
        <v>2</v>
      </c>
      <c r="F450" s="174">
        <v>5.1900000000000001E-5</v>
      </c>
      <c r="G450" s="106" t="s">
        <v>1171</v>
      </c>
      <c r="AA450" s="171">
        <v>42732</v>
      </c>
      <c r="AB450">
        <v>945.13</v>
      </c>
      <c r="AC450">
        <v>902.76</v>
      </c>
      <c r="AD450">
        <v>2715188.93</v>
      </c>
      <c r="AE450">
        <v>15849.89</v>
      </c>
      <c r="AF450">
        <f t="shared" si="44"/>
        <v>2872.8205961084718</v>
      </c>
    </row>
    <row r="451" spans="3:32" ht="11.25" x14ac:dyDescent="0.15">
      <c r="C451" s="107">
        <v>39491</v>
      </c>
      <c r="D451" s="111">
        <f t="shared" si="42"/>
        <v>2008</v>
      </c>
      <c r="E451" s="111">
        <f t="shared" si="43"/>
        <v>2</v>
      </c>
      <c r="F451" s="174">
        <v>5.13E-5</v>
      </c>
      <c r="G451" s="106" t="s">
        <v>1171</v>
      </c>
      <c r="AA451" s="171">
        <v>42731</v>
      </c>
      <c r="AB451">
        <v>902.37</v>
      </c>
      <c r="AC451">
        <v>863.73</v>
      </c>
      <c r="AD451">
        <v>2655136.7000000002</v>
      </c>
      <c r="AE451">
        <v>15204.89</v>
      </c>
      <c r="AF451">
        <f t="shared" si="44"/>
        <v>2942.4035595154983</v>
      </c>
    </row>
    <row r="452" spans="3:32" ht="11.25" x14ac:dyDescent="0.15">
      <c r="C452" s="107">
        <v>39492</v>
      </c>
      <c r="D452" s="111">
        <f t="shared" si="42"/>
        <v>2008</v>
      </c>
      <c r="E452" s="111">
        <f t="shared" si="43"/>
        <v>2</v>
      </c>
      <c r="F452" s="174">
        <v>5.1199999999999998E-5</v>
      </c>
      <c r="G452" s="106" t="s">
        <v>1171</v>
      </c>
      <c r="AA452" s="171">
        <v>42730</v>
      </c>
      <c r="AB452">
        <v>906.69</v>
      </c>
      <c r="AC452">
        <v>867.44</v>
      </c>
      <c r="AD452">
        <v>2657409.86</v>
      </c>
      <c r="AE452">
        <v>15105.37</v>
      </c>
      <c r="AF452">
        <f t="shared" si="44"/>
        <v>2930.8913300025365</v>
      </c>
    </row>
    <row r="453" spans="3:32" ht="11.25" x14ac:dyDescent="0.15">
      <c r="C453" s="107">
        <v>39493</v>
      </c>
      <c r="D453" s="111">
        <f t="shared" ref="D453:D516" si="45">YEAR(C453)</f>
        <v>2008</v>
      </c>
      <c r="E453" s="111">
        <f t="shared" ref="E453:E516" si="46">MONTH(C453)</f>
        <v>2</v>
      </c>
      <c r="F453" s="174">
        <v>5.1E-5</v>
      </c>
      <c r="G453" s="106" t="s">
        <v>1171</v>
      </c>
      <c r="AA453" s="171">
        <v>42729</v>
      </c>
      <c r="AB453">
        <v>892.91</v>
      </c>
      <c r="AC453">
        <v>854.07</v>
      </c>
      <c r="AD453">
        <v>2706882.22</v>
      </c>
      <c r="AE453">
        <v>14875.86</v>
      </c>
      <c r="AF453">
        <f t="shared" si="44"/>
        <v>3031.5286199057018</v>
      </c>
    </row>
    <row r="454" spans="3:32" ht="11.25" x14ac:dyDescent="0.15">
      <c r="C454" s="107">
        <v>39496</v>
      </c>
      <c r="D454" s="111">
        <f t="shared" si="45"/>
        <v>2008</v>
      </c>
      <c r="E454" s="111">
        <f t="shared" si="46"/>
        <v>2</v>
      </c>
      <c r="F454" s="174">
        <v>5.0700000000000006E-5</v>
      </c>
      <c r="G454" s="106" t="s">
        <v>1171</v>
      </c>
      <c r="AA454" s="171">
        <v>42728</v>
      </c>
      <c r="AB454">
        <v>916.84</v>
      </c>
      <c r="AC454">
        <v>876.77</v>
      </c>
      <c r="AD454">
        <v>2714613.31</v>
      </c>
      <c r="AE454">
        <v>15274.6</v>
      </c>
      <c r="AF454">
        <f t="shared" ref="AF454:AF517" si="47">AD454/AB454</f>
        <v>2960.8364709218622</v>
      </c>
    </row>
    <row r="455" spans="3:32" ht="11.25" x14ac:dyDescent="0.15">
      <c r="C455" s="107">
        <v>39497</v>
      </c>
      <c r="D455" s="111">
        <f t="shared" si="45"/>
        <v>2008</v>
      </c>
      <c r="E455" s="111">
        <f t="shared" si="46"/>
        <v>2</v>
      </c>
      <c r="F455" s="174">
        <v>5.0399999999999999E-5</v>
      </c>
      <c r="G455" s="106" t="s">
        <v>1171</v>
      </c>
      <c r="AA455" s="171">
        <v>42727</v>
      </c>
      <c r="AB455">
        <v>863.6</v>
      </c>
      <c r="AC455">
        <v>827.36</v>
      </c>
      <c r="AD455">
        <v>2678758.6</v>
      </c>
      <c r="AE455">
        <v>14370.33</v>
      </c>
      <c r="AF455">
        <f t="shared" si="47"/>
        <v>3101.8510884668826</v>
      </c>
    </row>
    <row r="456" spans="3:32" ht="11.25" x14ac:dyDescent="0.15">
      <c r="C456" s="107">
        <v>39498</v>
      </c>
      <c r="D456" s="111">
        <f t="shared" si="45"/>
        <v>2008</v>
      </c>
      <c r="E456" s="111">
        <f t="shared" si="46"/>
        <v>2</v>
      </c>
      <c r="F456" s="174">
        <v>5.0399999999999999E-5</v>
      </c>
      <c r="G456" s="106" t="s">
        <v>1171</v>
      </c>
      <c r="AA456" s="171">
        <v>42726</v>
      </c>
      <c r="AB456">
        <v>837.54</v>
      </c>
      <c r="AC456">
        <v>803.25</v>
      </c>
      <c r="AD456">
        <v>2621305.2599999998</v>
      </c>
      <c r="AE456">
        <v>13886.41</v>
      </c>
      <c r="AF456">
        <f t="shared" si="47"/>
        <v>3129.7672469374597</v>
      </c>
    </row>
    <row r="457" spans="3:32" ht="11.25" x14ac:dyDescent="0.15">
      <c r="C457" s="107">
        <v>39499</v>
      </c>
      <c r="D457" s="111">
        <f t="shared" si="45"/>
        <v>2008</v>
      </c>
      <c r="E457" s="111">
        <f t="shared" si="46"/>
        <v>2</v>
      </c>
      <c r="F457" s="174">
        <v>5.0500000000000001E-5</v>
      </c>
      <c r="G457" s="106" t="s">
        <v>1171</v>
      </c>
      <c r="AA457" s="171">
        <v>42725</v>
      </c>
      <c r="AB457">
        <v>799.36</v>
      </c>
      <c r="AC457">
        <v>769.29</v>
      </c>
      <c r="AD457">
        <v>2338098.73</v>
      </c>
      <c r="AE457">
        <v>13253.37</v>
      </c>
      <c r="AF457">
        <f t="shared" si="47"/>
        <v>2924.9633832065651</v>
      </c>
    </row>
    <row r="458" spans="3:32" ht="11.25" x14ac:dyDescent="0.15">
      <c r="C458" s="107">
        <v>39500</v>
      </c>
      <c r="D458" s="111">
        <f t="shared" si="45"/>
        <v>2008</v>
      </c>
      <c r="E458" s="111">
        <f t="shared" si="46"/>
        <v>2</v>
      </c>
      <c r="F458" s="174">
        <v>5.0399999999999999E-5</v>
      </c>
      <c r="G458" s="106" t="s">
        <v>1171</v>
      </c>
      <c r="AA458" s="171">
        <v>42724</v>
      </c>
      <c r="AB458">
        <v>790.22</v>
      </c>
      <c r="AC458">
        <v>759.61</v>
      </c>
      <c r="AD458">
        <v>2165077.46</v>
      </c>
      <c r="AE458">
        <v>13228.22</v>
      </c>
      <c r="AF458">
        <f t="shared" si="47"/>
        <v>2739.8413859431548</v>
      </c>
    </row>
    <row r="459" spans="3:32" ht="11.25" x14ac:dyDescent="0.15">
      <c r="C459" s="107">
        <v>39503</v>
      </c>
      <c r="D459" s="111">
        <f t="shared" si="45"/>
        <v>2008</v>
      </c>
      <c r="E459" s="111">
        <f t="shared" si="46"/>
        <v>2</v>
      </c>
      <c r="F459" s="174">
        <v>4.9500000000000004E-5</v>
      </c>
      <c r="G459" s="106" t="s">
        <v>1171</v>
      </c>
      <c r="AA459" s="171">
        <v>42723</v>
      </c>
      <c r="AB459">
        <v>788.65</v>
      </c>
      <c r="AC459">
        <v>754.95</v>
      </c>
      <c r="AD459">
        <v>2084887.86</v>
      </c>
      <c r="AE459">
        <v>13162.49</v>
      </c>
      <c r="AF459">
        <f t="shared" si="47"/>
        <v>2643.616128827744</v>
      </c>
    </row>
    <row r="460" spans="3:32" ht="11.25" x14ac:dyDescent="0.15">
      <c r="C460" s="107">
        <v>39504</v>
      </c>
      <c r="D460" s="111">
        <f t="shared" si="45"/>
        <v>2008</v>
      </c>
      <c r="E460" s="111">
        <f t="shared" si="46"/>
        <v>2</v>
      </c>
      <c r="F460" s="174">
        <v>4.8699999999999998E-5</v>
      </c>
      <c r="G460" s="106" t="s">
        <v>1171</v>
      </c>
      <c r="AA460" s="171">
        <v>42722</v>
      </c>
      <c r="AB460">
        <v>789.76</v>
      </c>
      <c r="AC460">
        <v>755.5</v>
      </c>
      <c r="AD460">
        <v>2109760.2400000002</v>
      </c>
      <c r="AE460">
        <v>13181.07</v>
      </c>
      <c r="AF460">
        <f t="shared" si="47"/>
        <v>2671.3941450567263</v>
      </c>
    </row>
    <row r="461" spans="3:32" ht="11.25" x14ac:dyDescent="0.15">
      <c r="C461" s="107">
        <v>39505</v>
      </c>
      <c r="D461" s="111">
        <f t="shared" si="45"/>
        <v>2008</v>
      </c>
      <c r="E461" s="111">
        <f t="shared" si="46"/>
        <v>2</v>
      </c>
      <c r="F461" s="174">
        <v>4.8000000000000001E-5</v>
      </c>
      <c r="G461" s="106" t="s">
        <v>1171</v>
      </c>
      <c r="AA461" s="171">
        <v>42721</v>
      </c>
      <c r="AB461">
        <v>784.1</v>
      </c>
      <c r="AC461">
        <v>751.56</v>
      </c>
      <c r="AD461">
        <v>2016089.74</v>
      </c>
      <c r="AE461">
        <v>13086.67</v>
      </c>
      <c r="AF461">
        <f t="shared" si="47"/>
        <v>2571.2150746078305</v>
      </c>
    </row>
    <row r="462" spans="3:32" ht="11.25" x14ac:dyDescent="0.15">
      <c r="C462" s="107">
        <v>39506</v>
      </c>
      <c r="D462" s="111">
        <f t="shared" si="45"/>
        <v>2008</v>
      </c>
      <c r="E462" s="111">
        <f t="shared" si="46"/>
        <v>2</v>
      </c>
      <c r="F462" s="174">
        <v>4.6300000000000001E-5</v>
      </c>
      <c r="G462" s="106" t="s">
        <v>1171</v>
      </c>
      <c r="AA462" s="171">
        <v>42720</v>
      </c>
      <c r="AB462">
        <v>776.11</v>
      </c>
      <c r="AC462">
        <v>744.67</v>
      </c>
      <c r="AD462">
        <v>1896819.59</v>
      </c>
      <c r="AE462">
        <v>12929.93</v>
      </c>
      <c r="AF462">
        <f t="shared" si="47"/>
        <v>2444.008697220755</v>
      </c>
    </row>
    <row r="463" spans="3:32" ht="11.25" x14ac:dyDescent="0.15">
      <c r="C463" s="107">
        <v>39507</v>
      </c>
      <c r="D463" s="111">
        <f t="shared" si="45"/>
        <v>2008</v>
      </c>
      <c r="E463" s="111">
        <f t="shared" si="46"/>
        <v>2</v>
      </c>
      <c r="F463" s="174">
        <v>4.5899999999999998E-5</v>
      </c>
      <c r="G463" s="106" t="s">
        <v>1171</v>
      </c>
      <c r="AA463" s="171">
        <v>42719</v>
      </c>
      <c r="AB463">
        <v>776.68</v>
      </c>
      <c r="AC463">
        <v>738.66</v>
      </c>
      <c r="AD463">
        <v>2401677.41</v>
      </c>
      <c r="AE463">
        <v>12760.85</v>
      </c>
      <c r="AF463">
        <f t="shared" si="47"/>
        <v>3092.2354251429165</v>
      </c>
    </row>
    <row r="464" spans="3:32" ht="11.25" x14ac:dyDescent="0.15">
      <c r="C464" s="107">
        <v>39510</v>
      </c>
      <c r="D464" s="111">
        <f t="shared" si="45"/>
        <v>2008</v>
      </c>
      <c r="E464" s="111">
        <f t="shared" si="46"/>
        <v>3</v>
      </c>
      <c r="F464" s="174">
        <v>4.6500000000000005E-5</v>
      </c>
      <c r="G464" s="106" t="s">
        <v>1171</v>
      </c>
      <c r="AA464" s="171">
        <v>42718</v>
      </c>
      <c r="AB464">
        <v>776.19</v>
      </c>
      <c r="AC464">
        <v>730.36</v>
      </c>
      <c r="AD464">
        <v>2254704.62</v>
      </c>
      <c r="AE464">
        <v>12698.49</v>
      </c>
      <c r="AF464">
        <f t="shared" si="47"/>
        <v>2904.8359551140829</v>
      </c>
    </row>
    <row r="465" spans="3:32" ht="11.25" x14ac:dyDescent="0.15">
      <c r="C465" s="107">
        <v>39511</v>
      </c>
      <c r="D465" s="111">
        <f t="shared" si="45"/>
        <v>2008</v>
      </c>
      <c r="E465" s="111">
        <f t="shared" si="46"/>
        <v>3</v>
      </c>
      <c r="F465" s="174">
        <v>4.7199999999999995E-5</v>
      </c>
      <c r="G465" s="106" t="s">
        <v>1171</v>
      </c>
      <c r="AA465" s="171">
        <v>42717</v>
      </c>
      <c r="AB465">
        <v>785.28</v>
      </c>
      <c r="AC465">
        <v>738.56</v>
      </c>
      <c r="AD465">
        <v>2415298.29</v>
      </c>
      <c r="AE465">
        <v>12831.54</v>
      </c>
      <c r="AF465">
        <f t="shared" si="47"/>
        <v>3075.7160375916874</v>
      </c>
    </row>
    <row r="466" spans="3:32" ht="11.25" x14ac:dyDescent="0.15">
      <c r="C466" s="107">
        <v>39512</v>
      </c>
      <c r="D466" s="111">
        <f t="shared" si="45"/>
        <v>2008</v>
      </c>
      <c r="E466" s="111">
        <f t="shared" si="46"/>
        <v>3</v>
      </c>
      <c r="F466" s="174">
        <v>4.9299999999999999E-5</v>
      </c>
      <c r="G466" s="106" t="s">
        <v>1171</v>
      </c>
      <c r="AA466" s="171">
        <v>42716</v>
      </c>
      <c r="AB466">
        <v>769.49</v>
      </c>
      <c r="AC466">
        <v>729.05</v>
      </c>
      <c r="AD466">
        <v>2615102.8199999998</v>
      </c>
      <c r="AE466">
        <v>12542.67</v>
      </c>
      <c r="AF466">
        <f t="shared" si="47"/>
        <v>3398.4883754174839</v>
      </c>
    </row>
    <row r="467" spans="3:32" ht="11.25" x14ac:dyDescent="0.15">
      <c r="C467" s="107">
        <v>39513</v>
      </c>
      <c r="D467" s="111">
        <f t="shared" si="45"/>
        <v>2008</v>
      </c>
      <c r="E467" s="111">
        <f t="shared" si="46"/>
        <v>3</v>
      </c>
      <c r="F467" s="174">
        <v>4.6199999999999998E-5</v>
      </c>
      <c r="G467" s="106" t="s">
        <v>1171</v>
      </c>
      <c r="AA467" s="171">
        <v>42715</v>
      </c>
      <c r="AB467">
        <v>764.73</v>
      </c>
      <c r="AC467">
        <v>724.01</v>
      </c>
      <c r="AD467">
        <v>2638563.3199999998</v>
      </c>
      <c r="AE467">
        <v>12465.08</v>
      </c>
      <c r="AF467">
        <f t="shared" si="47"/>
        <v>3450.3201391340731</v>
      </c>
    </row>
    <row r="468" spans="3:32" ht="11.25" x14ac:dyDescent="0.15">
      <c r="C468" s="107">
        <v>39514</v>
      </c>
      <c r="D468" s="111">
        <f t="shared" si="45"/>
        <v>2008</v>
      </c>
      <c r="E468" s="111">
        <f t="shared" si="46"/>
        <v>3</v>
      </c>
      <c r="F468" s="174">
        <v>4.6199999999999998E-5</v>
      </c>
      <c r="G468" s="106" t="s">
        <v>1171</v>
      </c>
      <c r="AA468" s="171">
        <v>42714</v>
      </c>
      <c r="AB468">
        <v>773.07</v>
      </c>
      <c r="AC468">
        <v>731.9</v>
      </c>
      <c r="AD468">
        <v>3071657.46</v>
      </c>
      <c r="AE468">
        <v>12601.02</v>
      </c>
      <c r="AF468">
        <f t="shared" si="47"/>
        <v>3973.3238387209435</v>
      </c>
    </row>
    <row r="469" spans="3:32" ht="11.25" x14ac:dyDescent="0.15">
      <c r="C469" s="107">
        <v>39517</v>
      </c>
      <c r="D469" s="111">
        <f t="shared" si="45"/>
        <v>2008</v>
      </c>
      <c r="E469" s="111">
        <f t="shared" si="46"/>
        <v>3</v>
      </c>
      <c r="F469" s="174">
        <v>4.5000000000000003E-5</v>
      </c>
      <c r="G469" s="106" t="s">
        <v>1171</v>
      </c>
      <c r="AA469" s="171">
        <v>42713</v>
      </c>
      <c r="AB469">
        <v>767.27</v>
      </c>
      <c r="AC469">
        <v>723.03</v>
      </c>
      <c r="AD469">
        <v>3266354.52</v>
      </c>
      <c r="AE469">
        <v>12506.42</v>
      </c>
      <c r="AF469">
        <f t="shared" si="47"/>
        <v>4257.1122551383478</v>
      </c>
    </row>
    <row r="470" spans="3:32" ht="11.25" x14ac:dyDescent="0.15">
      <c r="C470" s="107">
        <v>39518</v>
      </c>
      <c r="D470" s="111">
        <f t="shared" si="45"/>
        <v>2008</v>
      </c>
      <c r="E470" s="111">
        <f t="shared" si="46"/>
        <v>3</v>
      </c>
      <c r="F470" s="174">
        <v>4.5000000000000003E-5</v>
      </c>
      <c r="G470" s="106" t="s">
        <v>1171</v>
      </c>
      <c r="AA470" s="171">
        <v>42712</v>
      </c>
      <c r="AB470">
        <v>761.64</v>
      </c>
      <c r="AC470">
        <v>707.83</v>
      </c>
      <c r="AD470">
        <v>3242403</v>
      </c>
      <c r="AE470">
        <v>12414.71</v>
      </c>
      <c r="AF470">
        <f t="shared" si="47"/>
        <v>4257.1332913187334</v>
      </c>
    </row>
    <row r="471" spans="3:32" ht="11.25" x14ac:dyDescent="0.15">
      <c r="C471" s="107">
        <v>39519</v>
      </c>
      <c r="D471" s="111">
        <f t="shared" si="45"/>
        <v>2008</v>
      </c>
      <c r="E471" s="111">
        <f t="shared" si="46"/>
        <v>3</v>
      </c>
      <c r="F471" s="174">
        <v>4.2300000000000005E-5</v>
      </c>
      <c r="G471" s="106" t="s">
        <v>1171</v>
      </c>
      <c r="AA471" s="171">
        <v>42711</v>
      </c>
      <c r="AB471">
        <v>759.42</v>
      </c>
      <c r="AC471">
        <v>708.61</v>
      </c>
      <c r="AD471">
        <v>3232946.62</v>
      </c>
      <c r="AE471">
        <v>12287.38</v>
      </c>
      <c r="AF471">
        <f t="shared" si="47"/>
        <v>4257.1259908877828</v>
      </c>
    </row>
    <row r="472" spans="3:32" ht="11.25" x14ac:dyDescent="0.15">
      <c r="C472" s="107">
        <v>39520</v>
      </c>
      <c r="D472" s="111">
        <f t="shared" si="45"/>
        <v>2008</v>
      </c>
      <c r="E472" s="111">
        <f t="shared" si="46"/>
        <v>3</v>
      </c>
      <c r="F472" s="174">
        <v>4.1300000000000001E-5</v>
      </c>
      <c r="G472" s="106" t="s">
        <v>1171</v>
      </c>
      <c r="AA472" s="171">
        <v>42710</v>
      </c>
      <c r="AB472">
        <v>754.69</v>
      </c>
      <c r="AC472">
        <v>701.75</v>
      </c>
      <c r="AD472">
        <v>3212810.34</v>
      </c>
      <c r="AE472">
        <v>12286.31</v>
      </c>
      <c r="AF472">
        <f t="shared" si="47"/>
        <v>4257.1258927506651</v>
      </c>
    </row>
    <row r="473" spans="3:32" ht="11.25" x14ac:dyDescent="0.15">
      <c r="C473" s="107">
        <v>39521</v>
      </c>
      <c r="D473" s="111">
        <f t="shared" si="45"/>
        <v>2008</v>
      </c>
      <c r="E473" s="111">
        <f t="shared" si="46"/>
        <v>3</v>
      </c>
      <c r="F473" s="174">
        <v>4.2500000000000003E-5</v>
      </c>
      <c r="G473" s="106" t="s">
        <v>1171</v>
      </c>
      <c r="AA473" s="171">
        <v>42709</v>
      </c>
      <c r="AB473">
        <v>764.38</v>
      </c>
      <c r="AC473">
        <v>723.37</v>
      </c>
      <c r="AD473">
        <v>3349780.69</v>
      </c>
      <c r="AE473">
        <v>12497.61</v>
      </c>
      <c r="AF473">
        <f t="shared" si="47"/>
        <v>4382.3499960752506</v>
      </c>
    </row>
    <row r="474" spans="3:32" ht="11.25" x14ac:dyDescent="0.15">
      <c r="C474" s="107">
        <v>39524</v>
      </c>
      <c r="D474" s="111">
        <f t="shared" si="45"/>
        <v>2008</v>
      </c>
      <c r="E474" s="111">
        <f t="shared" si="46"/>
        <v>3</v>
      </c>
      <c r="F474" s="174">
        <v>4.3399999999999998E-5</v>
      </c>
      <c r="G474" s="106" t="s">
        <v>1171</v>
      </c>
      <c r="AA474" s="171">
        <v>42708</v>
      </c>
      <c r="AB474">
        <v>764.25</v>
      </c>
      <c r="AC474">
        <v>716.48</v>
      </c>
      <c r="AD474">
        <v>3349210.99</v>
      </c>
      <c r="AE474">
        <v>12495.49</v>
      </c>
      <c r="AF474">
        <f t="shared" si="47"/>
        <v>4382.3500032711809</v>
      </c>
    </row>
    <row r="475" spans="3:32" ht="11.25" x14ac:dyDescent="0.15">
      <c r="C475" s="107">
        <v>39525</v>
      </c>
      <c r="D475" s="111">
        <f t="shared" si="45"/>
        <v>2008</v>
      </c>
      <c r="E475" s="111">
        <f t="shared" si="46"/>
        <v>3</v>
      </c>
      <c r="F475" s="174">
        <v>4.4000000000000006E-5</v>
      </c>
      <c r="G475" s="106" t="s">
        <v>1171</v>
      </c>
      <c r="AA475" s="171">
        <v>42707</v>
      </c>
      <c r="AB475">
        <v>770.8</v>
      </c>
      <c r="AC475">
        <v>722.62</v>
      </c>
      <c r="AD475">
        <v>3377904.42</v>
      </c>
      <c r="AE475">
        <v>12602.54</v>
      </c>
      <c r="AF475">
        <f t="shared" si="47"/>
        <v>4382.3357810067464</v>
      </c>
    </row>
    <row r="476" spans="3:32" ht="11.25" x14ac:dyDescent="0.15">
      <c r="C476" s="107">
        <v>39531</v>
      </c>
      <c r="D476" s="111">
        <f t="shared" si="45"/>
        <v>2008</v>
      </c>
      <c r="E476" s="111">
        <f t="shared" si="46"/>
        <v>3</v>
      </c>
      <c r="F476" s="174">
        <v>4.1399999999999997E-5</v>
      </c>
      <c r="G476" s="106" t="s">
        <v>1171</v>
      </c>
      <c r="AA476" s="171">
        <v>42706</v>
      </c>
      <c r="AB476">
        <v>767.05</v>
      </c>
      <c r="AC476">
        <v>717.77</v>
      </c>
      <c r="AD476">
        <v>3662036.71</v>
      </c>
      <c r="AF476">
        <f t="shared" si="47"/>
        <v>4774.1825304738941</v>
      </c>
    </row>
    <row r="477" spans="3:32" ht="11.25" x14ac:dyDescent="0.15">
      <c r="C477" s="107">
        <v>39532</v>
      </c>
      <c r="D477" s="111">
        <f t="shared" si="45"/>
        <v>2008</v>
      </c>
      <c r="E477" s="111">
        <f t="shared" si="46"/>
        <v>3</v>
      </c>
      <c r="F477" s="174">
        <v>4.1199999999999999E-5</v>
      </c>
      <c r="G477" s="106" t="s">
        <v>1171</v>
      </c>
      <c r="AA477" s="171">
        <v>42705</v>
      </c>
      <c r="AB477">
        <v>744.47</v>
      </c>
      <c r="AC477">
        <v>702.52</v>
      </c>
      <c r="AD477">
        <v>3240633.24</v>
      </c>
      <c r="AE477">
        <v>12023.19</v>
      </c>
      <c r="AF477">
        <f t="shared" si="47"/>
        <v>4352.9399975821725</v>
      </c>
    </row>
    <row r="478" spans="3:32" ht="11.25" x14ac:dyDescent="0.15">
      <c r="C478" s="107">
        <v>39533</v>
      </c>
      <c r="D478" s="111">
        <f t="shared" si="45"/>
        <v>2008</v>
      </c>
      <c r="E478" s="111">
        <f t="shared" si="46"/>
        <v>3</v>
      </c>
      <c r="F478" s="174">
        <v>4.0199999999999995E-5</v>
      </c>
      <c r="G478" s="106" t="s">
        <v>1171</v>
      </c>
      <c r="AA478" s="171">
        <v>42704</v>
      </c>
      <c r="AB478">
        <v>731.56</v>
      </c>
      <c r="AC478">
        <v>687.19</v>
      </c>
      <c r="AD478">
        <v>2731776.72</v>
      </c>
      <c r="AE478">
        <v>11778.12</v>
      </c>
      <c r="AF478">
        <f t="shared" si="47"/>
        <v>3734.1799989064471</v>
      </c>
    </row>
    <row r="479" spans="3:32" ht="11.25" x14ac:dyDescent="0.15">
      <c r="C479" s="107">
        <v>39534</v>
      </c>
      <c r="D479" s="111">
        <f t="shared" si="45"/>
        <v>2008</v>
      </c>
      <c r="E479" s="111">
        <f t="shared" si="46"/>
        <v>3</v>
      </c>
      <c r="F479" s="174">
        <v>3.8999999999999999E-5</v>
      </c>
      <c r="G479" s="106" t="s">
        <v>1171</v>
      </c>
      <c r="AA479" s="171">
        <v>42703</v>
      </c>
      <c r="AB479">
        <v>732.42</v>
      </c>
      <c r="AC479">
        <v>691.04</v>
      </c>
      <c r="AD479">
        <v>2516083.69</v>
      </c>
      <c r="AE479">
        <v>11784.68</v>
      </c>
      <c r="AF479">
        <f t="shared" si="47"/>
        <v>3435.3017257857514</v>
      </c>
    </row>
    <row r="480" spans="3:32" ht="11.25" x14ac:dyDescent="0.15">
      <c r="C480" s="107">
        <v>39535</v>
      </c>
      <c r="D480" s="111">
        <f t="shared" si="45"/>
        <v>2008</v>
      </c>
      <c r="E480" s="111">
        <f t="shared" si="46"/>
        <v>3</v>
      </c>
      <c r="F480" s="174">
        <v>3.9400000000000002E-5</v>
      </c>
      <c r="G480" s="106" t="s">
        <v>1171</v>
      </c>
      <c r="AA480" s="171">
        <v>42702</v>
      </c>
      <c r="AB480">
        <v>733.67</v>
      </c>
      <c r="AC480">
        <v>687.34</v>
      </c>
      <c r="AD480">
        <v>2059924.94</v>
      </c>
      <c r="AE480">
        <v>11804.79</v>
      </c>
      <c r="AF480">
        <f t="shared" si="47"/>
        <v>2807.6995651996131</v>
      </c>
    </row>
    <row r="481" spans="3:32" ht="11.25" x14ac:dyDescent="0.15">
      <c r="C481" s="107">
        <v>39538</v>
      </c>
      <c r="D481" s="111">
        <f t="shared" si="45"/>
        <v>2008</v>
      </c>
      <c r="E481" s="111">
        <f t="shared" si="46"/>
        <v>3</v>
      </c>
      <c r="F481" s="174">
        <v>3.9799999999999998E-5</v>
      </c>
      <c r="G481" s="106" t="s">
        <v>1171</v>
      </c>
      <c r="AA481" s="171">
        <v>42701</v>
      </c>
      <c r="AB481">
        <v>728.15</v>
      </c>
      <c r="AC481">
        <v>687.3</v>
      </c>
      <c r="AD481">
        <v>2044412.45</v>
      </c>
      <c r="AE481">
        <v>11715.89</v>
      </c>
      <c r="AF481">
        <f t="shared" si="47"/>
        <v>2807.6803543225983</v>
      </c>
    </row>
    <row r="482" spans="3:32" ht="11.25" x14ac:dyDescent="0.15">
      <c r="C482" s="107">
        <v>39539</v>
      </c>
      <c r="D482" s="111">
        <f t="shared" si="45"/>
        <v>2008</v>
      </c>
      <c r="E482" s="111">
        <f t="shared" si="46"/>
        <v>4</v>
      </c>
      <c r="F482" s="174">
        <v>3.9199999999999997E-5</v>
      </c>
      <c r="G482" s="106" t="s">
        <v>1171</v>
      </c>
      <c r="AA482" s="171">
        <v>42700</v>
      </c>
      <c r="AB482">
        <v>737.99</v>
      </c>
      <c r="AC482">
        <v>696.59</v>
      </c>
      <c r="AD482">
        <v>2072051.92</v>
      </c>
      <c r="AE482">
        <v>11874.29</v>
      </c>
      <c r="AF482">
        <f t="shared" si="47"/>
        <v>2807.6964728519356</v>
      </c>
    </row>
    <row r="483" spans="3:32" ht="11.25" x14ac:dyDescent="0.15">
      <c r="C483" s="107">
        <v>39540</v>
      </c>
      <c r="D483" s="111">
        <f t="shared" si="45"/>
        <v>2008</v>
      </c>
      <c r="E483" s="111">
        <f t="shared" si="46"/>
        <v>4</v>
      </c>
      <c r="F483" s="174">
        <v>3.8399999999999998E-5</v>
      </c>
      <c r="G483" s="106" t="s">
        <v>1171</v>
      </c>
      <c r="AA483" s="171">
        <v>42699</v>
      </c>
      <c r="AB483">
        <v>733.83</v>
      </c>
      <c r="AC483">
        <v>695.41</v>
      </c>
      <c r="AD483">
        <v>2047727.61</v>
      </c>
      <c r="AE483">
        <v>11763.24</v>
      </c>
      <c r="AF483">
        <f t="shared" si="47"/>
        <v>2790.4659253505579</v>
      </c>
    </row>
    <row r="484" spans="3:32" ht="11.25" x14ac:dyDescent="0.15">
      <c r="C484" s="107">
        <v>39541</v>
      </c>
      <c r="D484" s="111">
        <f t="shared" si="45"/>
        <v>2008</v>
      </c>
      <c r="E484" s="111">
        <f t="shared" si="46"/>
        <v>4</v>
      </c>
      <c r="F484" s="174">
        <v>3.7599999999999999E-5</v>
      </c>
      <c r="G484" s="106" t="s">
        <v>1171</v>
      </c>
      <c r="AA484" s="171">
        <v>42698</v>
      </c>
      <c r="AB484">
        <v>742.71</v>
      </c>
      <c r="AC484">
        <v>704.75</v>
      </c>
      <c r="AD484">
        <v>1788681.86</v>
      </c>
      <c r="AE484">
        <v>11846.17</v>
      </c>
      <c r="AF484">
        <f t="shared" si="47"/>
        <v>2408.3179976033716</v>
      </c>
    </row>
    <row r="485" spans="3:32" ht="11.25" x14ac:dyDescent="0.15">
      <c r="C485" s="107">
        <v>39542</v>
      </c>
      <c r="D485" s="111">
        <f t="shared" si="45"/>
        <v>2008</v>
      </c>
      <c r="E485" s="111">
        <f t="shared" si="46"/>
        <v>4</v>
      </c>
      <c r="F485" s="174">
        <v>3.8099999999999998E-5</v>
      </c>
      <c r="G485" s="106" t="s">
        <v>1171</v>
      </c>
      <c r="AA485" s="171">
        <v>42697</v>
      </c>
      <c r="AB485">
        <v>747.76</v>
      </c>
      <c r="AC485">
        <v>703.49</v>
      </c>
      <c r="AD485">
        <v>1800855.97</v>
      </c>
      <c r="AE485">
        <v>11829.58</v>
      </c>
      <c r="AF485">
        <f t="shared" si="47"/>
        <v>2408.3341847651654</v>
      </c>
    </row>
    <row r="486" spans="3:32" ht="11.25" x14ac:dyDescent="0.15">
      <c r="C486" s="107">
        <v>39545</v>
      </c>
      <c r="D486" s="111">
        <f t="shared" si="45"/>
        <v>2008</v>
      </c>
      <c r="E486" s="111">
        <f t="shared" si="46"/>
        <v>4</v>
      </c>
      <c r="F486" s="174">
        <v>3.7999999999999995E-5</v>
      </c>
      <c r="G486" s="106" t="s">
        <v>1171</v>
      </c>
      <c r="AA486" s="171">
        <v>42696</v>
      </c>
      <c r="AB486">
        <v>734.75</v>
      </c>
      <c r="AC486">
        <v>690.37</v>
      </c>
      <c r="AD486">
        <v>1661936.68</v>
      </c>
      <c r="AE486">
        <v>11623.78</v>
      </c>
      <c r="AF486">
        <f t="shared" si="47"/>
        <v>2261.9076964954065</v>
      </c>
    </row>
    <row r="487" spans="3:32" ht="11.25" x14ac:dyDescent="0.15">
      <c r="C487" s="107">
        <v>39546</v>
      </c>
      <c r="D487" s="111">
        <f t="shared" si="45"/>
        <v>2008</v>
      </c>
      <c r="E487" s="111">
        <f t="shared" si="46"/>
        <v>4</v>
      </c>
      <c r="F487" s="174">
        <v>3.7799999999999997E-5</v>
      </c>
      <c r="G487" s="106" t="s">
        <v>1171</v>
      </c>
      <c r="AA487" s="171">
        <v>42695</v>
      </c>
      <c r="AB487">
        <v>729.7</v>
      </c>
      <c r="AC487">
        <v>688.03</v>
      </c>
      <c r="AD487">
        <v>1577270.33</v>
      </c>
      <c r="AE487">
        <v>11565.71</v>
      </c>
      <c r="AF487">
        <f t="shared" si="47"/>
        <v>2161.5325887350964</v>
      </c>
    </row>
    <row r="488" spans="3:32" ht="11.25" x14ac:dyDescent="0.15">
      <c r="C488" s="107">
        <v>39547</v>
      </c>
      <c r="D488" s="111">
        <f t="shared" si="45"/>
        <v>2008</v>
      </c>
      <c r="E488" s="111">
        <f t="shared" si="46"/>
        <v>4</v>
      </c>
      <c r="F488" s="174">
        <v>3.8300000000000003E-5</v>
      </c>
      <c r="G488" s="106" t="s">
        <v>1171</v>
      </c>
      <c r="AA488" s="171">
        <v>42694</v>
      </c>
      <c r="AB488">
        <v>752.72</v>
      </c>
      <c r="AC488">
        <v>710.83</v>
      </c>
      <c r="AD488">
        <v>1627034.39</v>
      </c>
      <c r="AE488">
        <v>11930.61</v>
      </c>
      <c r="AF488">
        <f t="shared" si="47"/>
        <v>2161.5400015942182</v>
      </c>
    </row>
    <row r="489" spans="3:32" ht="11.25" x14ac:dyDescent="0.15">
      <c r="C489" s="107">
        <v>39548</v>
      </c>
      <c r="D489" s="111">
        <f t="shared" si="45"/>
        <v>2008</v>
      </c>
      <c r="E489" s="111">
        <f t="shared" si="46"/>
        <v>4</v>
      </c>
      <c r="F489" s="174">
        <v>3.7499999999999997E-5</v>
      </c>
      <c r="G489" s="106" t="s">
        <v>1171</v>
      </c>
      <c r="AA489" s="171">
        <v>42693</v>
      </c>
      <c r="AB489">
        <v>749.19</v>
      </c>
      <c r="AC489">
        <v>707.5</v>
      </c>
      <c r="AD489">
        <v>1619409.56</v>
      </c>
      <c r="AE489">
        <v>11874.7</v>
      </c>
      <c r="AF489">
        <f t="shared" si="47"/>
        <v>2161.5472176617413</v>
      </c>
    </row>
    <row r="490" spans="3:32" ht="11.25" x14ac:dyDescent="0.15">
      <c r="C490" s="107">
        <v>39549</v>
      </c>
      <c r="D490" s="111">
        <f t="shared" si="45"/>
        <v>2008</v>
      </c>
      <c r="E490" s="111">
        <f t="shared" si="46"/>
        <v>4</v>
      </c>
      <c r="F490" s="174">
        <v>3.7400000000000001E-5</v>
      </c>
      <c r="G490" s="106" t="s">
        <v>1171</v>
      </c>
      <c r="AA490" s="171">
        <v>42692</v>
      </c>
      <c r="AB490">
        <v>733.55</v>
      </c>
      <c r="AC490">
        <v>690.34</v>
      </c>
      <c r="AD490">
        <v>1585595.07</v>
      </c>
      <c r="AE490">
        <v>11590.07</v>
      </c>
      <c r="AF490">
        <f t="shared" si="47"/>
        <v>2161.536459682367</v>
      </c>
    </row>
    <row r="491" spans="3:32" ht="11.25" x14ac:dyDescent="0.15">
      <c r="C491" s="107">
        <v>39552</v>
      </c>
      <c r="D491" s="111">
        <f t="shared" si="45"/>
        <v>2008</v>
      </c>
      <c r="E491" s="111">
        <f t="shared" si="46"/>
        <v>4</v>
      </c>
      <c r="F491" s="174">
        <v>3.7299999999999999E-5</v>
      </c>
      <c r="G491" s="106" t="s">
        <v>1171</v>
      </c>
      <c r="AA491" s="171">
        <v>42691</v>
      </c>
      <c r="AB491">
        <v>741.32</v>
      </c>
      <c r="AC491">
        <v>692.35</v>
      </c>
      <c r="AD491">
        <v>1520511.58</v>
      </c>
      <c r="AE491">
        <v>11712.84</v>
      </c>
      <c r="AF491">
        <f t="shared" si="47"/>
        <v>2051.0866832137267</v>
      </c>
    </row>
    <row r="492" spans="3:32" ht="11.25" x14ac:dyDescent="0.15">
      <c r="C492" s="107">
        <v>39553</v>
      </c>
      <c r="D492" s="111">
        <f t="shared" si="45"/>
        <v>2008</v>
      </c>
      <c r="E492" s="111">
        <f t="shared" si="46"/>
        <v>4</v>
      </c>
      <c r="F492" s="174">
        <v>3.7599999999999999E-5</v>
      </c>
      <c r="G492" s="106" t="s">
        <v>1171</v>
      </c>
      <c r="AA492" s="171">
        <v>42690</v>
      </c>
      <c r="AB492">
        <v>719.18</v>
      </c>
      <c r="AC492">
        <v>672.07</v>
      </c>
      <c r="AD492">
        <v>1443497.55</v>
      </c>
      <c r="AE492">
        <v>11399.02</v>
      </c>
      <c r="AF492">
        <f t="shared" si="47"/>
        <v>2007.1436219027228</v>
      </c>
    </row>
    <row r="493" spans="3:32" ht="11.25" x14ac:dyDescent="0.15">
      <c r="C493" s="107">
        <v>39554</v>
      </c>
      <c r="D493" s="111">
        <f t="shared" si="45"/>
        <v>2008</v>
      </c>
      <c r="E493" s="111">
        <f t="shared" si="46"/>
        <v>4</v>
      </c>
      <c r="F493" s="174">
        <v>3.6900000000000002E-5</v>
      </c>
      <c r="G493" s="106" t="s">
        <v>1171</v>
      </c>
      <c r="AA493" s="171">
        <v>42689</v>
      </c>
      <c r="AB493">
        <v>705.72</v>
      </c>
      <c r="AC493">
        <v>656.81</v>
      </c>
      <c r="AD493">
        <v>1421585.24</v>
      </c>
      <c r="AE493">
        <v>11220.87</v>
      </c>
      <c r="AF493">
        <f t="shared" si="47"/>
        <v>2014.3757297511761</v>
      </c>
    </row>
    <row r="494" spans="3:32" ht="11.25" x14ac:dyDescent="0.15">
      <c r="C494" s="107">
        <v>39555</v>
      </c>
      <c r="D494" s="111">
        <f t="shared" si="45"/>
        <v>2008</v>
      </c>
      <c r="E494" s="111">
        <f t="shared" si="46"/>
        <v>4</v>
      </c>
      <c r="F494" s="174">
        <v>3.6199999999999999E-5</v>
      </c>
      <c r="G494" s="106" t="s">
        <v>1171</v>
      </c>
      <c r="AA494" s="171">
        <v>42688</v>
      </c>
      <c r="AB494">
        <v>703.77</v>
      </c>
      <c r="AC494">
        <v>651.65</v>
      </c>
      <c r="AD494">
        <v>1417657.18</v>
      </c>
      <c r="AE494">
        <v>10873.17</v>
      </c>
      <c r="AF494">
        <f t="shared" si="47"/>
        <v>2014.37569092175</v>
      </c>
    </row>
    <row r="495" spans="3:32" ht="11.25" x14ac:dyDescent="0.15">
      <c r="C495" s="107">
        <v>39556</v>
      </c>
      <c r="D495" s="111">
        <f t="shared" si="45"/>
        <v>2008</v>
      </c>
      <c r="E495" s="111">
        <f t="shared" si="46"/>
        <v>4</v>
      </c>
      <c r="F495" s="174">
        <v>3.5599999999999998E-5</v>
      </c>
      <c r="G495" s="106" t="s">
        <v>1171</v>
      </c>
      <c r="AA495" s="171">
        <v>42687</v>
      </c>
      <c r="AB495">
        <v>692.72</v>
      </c>
      <c r="AC495">
        <v>638.03</v>
      </c>
      <c r="AD495">
        <v>1395400.79</v>
      </c>
      <c r="AE495">
        <v>10702.47</v>
      </c>
      <c r="AF495">
        <f t="shared" si="47"/>
        <v>2014.379244139046</v>
      </c>
    </row>
    <row r="496" spans="3:32" ht="11.25" x14ac:dyDescent="0.15">
      <c r="C496" s="107">
        <v>39559</v>
      </c>
      <c r="D496" s="111">
        <f t="shared" si="45"/>
        <v>2008</v>
      </c>
      <c r="E496" s="111">
        <f t="shared" si="46"/>
        <v>4</v>
      </c>
      <c r="F496" s="174">
        <v>3.3900000000000004E-5</v>
      </c>
      <c r="G496" s="106" t="s">
        <v>1171</v>
      </c>
      <c r="AA496" s="171">
        <v>42686</v>
      </c>
      <c r="AB496">
        <v>715.03</v>
      </c>
      <c r="AC496">
        <v>658.58</v>
      </c>
      <c r="AD496">
        <v>1440354.32</v>
      </c>
      <c r="AE496">
        <v>11047.25</v>
      </c>
      <c r="AF496">
        <f t="shared" si="47"/>
        <v>2014.3970462777788</v>
      </c>
    </row>
    <row r="497" spans="3:32" ht="11.25" x14ac:dyDescent="0.15">
      <c r="C497" s="107">
        <v>39560</v>
      </c>
      <c r="D497" s="111">
        <f t="shared" si="45"/>
        <v>2008</v>
      </c>
      <c r="E497" s="111">
        <f t="shared" si="46"/>
        <v>4</v>
      </c>
      <c r="F497" s="174">
        <v>3.3200000000000001E-5</v>
      </c>
      <c r="G497" s="106" t="s">
        <v>1171</v>
      </c>
      <c r="AA497" s="171">
        <v>42685</v>
      </c>
      <c r="AB497">
        <v>713.79</v>
      </c>
      <c r="AC497">
        <v>654.72</v>
      </c>
      <c r="AD497">
        <v>1412492.67</v>
      </c>
      <c r="AE497">
        <v>10956.64</v>
      </c>
      <c r="AF497">
        <f t="shared" si="47"/>
        <v>1978.863068969865</v>
      </c>
    </row>
    <row r="498" spans="3:32" ht="11.25" x14ac:dyDescent="0.15">
      <c r="C498" s="107">
        <v>39561</v>
      </c>
      <c r="D498" s="111">
        <f t="shared" si="45"/>
        <v>2008</v>
      </c>
      <c r="E498" s="111">
        <f t="shared" si="46"/>
        <v>4</v>
      </c>
      <c r="F498" s="174">
        <v>3.3500000000000001E-5</v>
      </c>
      <c r="G498" s="106" t="s">
        <v>1171</v>
      </c>
      <c r="AA498" s="171">
        <v>42684</v>
      </c>
      <c r="AB498">
        <v>715.91</v>
      </c>
      <c r="AC498">
        <v>654.34</v>
      </c>
      <c r="AD498">
        <v>1416687.87</v>
      </c>
      <c r="AE498">
        <v>11010.66</v>
      </c>
      <c r="AF498">
        <f t="shared" si="47"/>
        <v>1978.8630833484658</v>
      </c>
    </row>
    <row r="499" spans="3:32" ht="11.25" x14ac:dyDescent="0.15">
      <c r="C499" s="107">
        <v>39562</v>
      </c>
      <c r="D499" s="111">
        <f t="shared" si="45"/>
        <v>2008</v>
      </c>
      <c r="E499" s="111">
        <f t="shared" si="46"/>
        <v>4</v>
      </c>
      <c r="F499" s="174">
        <v>3.3900000000000004E-5</v>
      </c>
      <c r="G499" s="106" t="s">
        <v>1171</v>
      </c>
      <c r="AA499" s="171">
        <v>42683</v>
      </c>
      <c r="AB499">
        <v>731.09</v>
      </c>
      <c r="AC499">
        <v>651.54999999999995</v>
      </c>
      <c r="AD499">
        <v>1426878.1</v>
      </c>
      <c r="AE499">
        <v>11273.37</v>
      </c>
      <c r="AF499">
        <f t="shared" si="47"/>
        <v>1951.7133321478889</v>
      </c>
    </row>
    <row r="500" spans="3:32" ht="11.25" x14ac:dyDescent="0.15">
      <c r="C500" s="107">
        <v>39563</v>
      </c>
      <c r="D500" s="111">
        <f t="shared" si="45"/>
        <v>2008</v>
      </c>
      <c r="E500" s="111">
        <f t="shared" si="46"/>
        <v>4</v>
      </c>
      <c r="F500" s="174">
        <v>3.29E-5</v>
      </c>
      <c r="G500" s="106" t="s">
        <v>1171</v>
      </c>
      <c r="AA500" s="171">
        <v>42682</v>
      </c>
      <c r="AB500">
        <v>706.48</v>
      </c>
      <c r="AC500">
        <v>639.92999999999995</v>
      </c>
      <c r="AD500">
        <v>1336587.18</v>
      </c>
      <c r="AE500">
        <v>10929.28</v>
      </c>
      <c r="AF500">
        <f t="shared" si="47"/>
        <v>1891.8966991280715</v>
      </c>
    </row>
    <row r="501" spans="3:32" ht="11.25" x14ac:dyDescent="0.15">
      <c r="C501" s="107">
        <v>39566</v>
      </c>
      <c r="D501" s="111">
        <f t="shared" si="45"/>
        <v>2008</v>
      </c>
      <c r="E501" s="111">
        <f t="shared" si="46"/>
        <v>4</v>
      </c>
      <c r="F501" s="174">
        <v>3.3500000000000001E-5</v>
      </c>
      <c r="G501" s="106" t="s">
        <v>1171</v>
      </c>
      <c r="AA501" s="171">
        <v>42681</v>
      </c>
      <c r="AB501">
        <v>705.34</v>
      </c>
      <c r="AC501">
        <v>636.6</v>
      </c>
      <c r="AD501">
        <v>1334423.42</v>
      </c>
      <c r="AE501">
        <v>10876.32</v>
      </c>
      <c r="AF501">
        <f t="shared" si="47"/>
        <v>1891.8867780077692</v>
      </c>
    </row>
    <row r="502" spans="3:32" ht="11.25" x14ac:dyDescent="0.15">
      <c r="C502" s="107">
        <v>39567</v>
      </c>
      <c r="D502" s="111">
        <f t="shared" si="45"/>
        <v>2008</v>
      </c>
      <c r="E502" s="111">
        <f t="shared" si="46"/>
        <v>4</v>
      </c>
      <c r="F502" s="174">
        <v>3.4E-5</v>
      </c>
      <c r="G502" s="106" t="s">
        <v>1171</v>
      </c>
      <c r="AA502" s="171">
        <v>42680</v>
      </c>
      <c r="AB502">
        <v>712.67</v>
      </c>
      <c r="AC502">
        <v>639.44000000000005</v>
      </c>
      <c r="AD502">
        <v>1348286.25</v>
      </c>
      <c r="AE502">
        <v>10989.31</v>
      </c>
      <c r="AF502">
        <f t="shared" si="47"/>
        <v>1891.880182973887</v>
      </c>
    </row>
    <row r="503" spans="3:32" ht="11.25" x14ac:dyDescent="0.15">
      <c r="C503" s="107">
        <v>39570</v>
      </c>
      <c r="D503" s="111">
        <f t="shared" si="45"/>
        <v>2008</v>
      </c>
      <c r="E503" s="111">
        <f t="shared" si="46"/>
        <v>5</v>
      </c>
      <c r="F503" s="174">
        <v>3.4700000000000003E-5</v>
      </c>
      <c r="G503" s="106" t="s">
        <v>1171</v>
      </c>
      <c r="AA503" s="171">
        <v>42679</v>
      </c>
      <c r="AB503">
        <v>701.74</v>
      </c>
      <c r="AC503">
        <v>629.64</v>
      </c>
      <c r="AD503">
        <v>1327622.08</v>
      </c>
      <c r="AE503">
        <v>10820.89</v>
      </c>
      <c r="AF503">
        <f t="shared" si="47"/>
        <v>1891.9002479550832</v>
      </c>
    </row>
    <row r="504" spans="3:32" ht="11.25" x14ac:dyDescent="0.15">
      <c r="C504" s="107">
        <v>39574</v>
      </c>
      <c r="D504" s="111">
        <f t="shared" si="45"/>
        <v>2008</v>
      </c>
      <c r="E504" s="111">
        <f t="shared" si="46"/>
        <v>5</v>
      </c>
      <c r="F504" s="174">
        <v>3.4E-5</v>
      </c>
      <c r="G504" s="106" t="s">
        <v>1171</v>
      </c>
      <c r="AA504" s="171">
        <v>42678</v>
      </c>
      <c r="AB504">
        <v>701.13</v>
      </c>
      <c r="AC504">
        <v>631.58000000000004</v>
      </c>
      <c r="AD504">
        <v>1308776.1000000001</v>
      </c>
      <c r="AE504">
        <v>10776.35</v>
      </c>
      <c r="AF504">
        <f t="shared" si="47"/>
        <v>1866.666809293569</v>
      </c>
    </row>
    <row r="505" spans="3:32" ht="11.25" x14ac:dyDescent="0.15">
      <c r="C505" s="107">
        <v>39575</v>
      </c>
      <c r="D505" s="111">
        <f t="shared" si="45"/>
        <v>2008</v>
      </c>
      <c r="E505" s="111">
        <f t="shared" si="46"/>
        <v>5</v>
      </c>
      <c r="F505" s="174">
        <v>3.4600000000000001E-5</v>
      </c>
      <c r="G505" s="106" t="s">
        <v>1171</v>
      </c>
      <c r="AA505" s="171">
        <v>42677</v>
      </c>
      <c r="AB505">
        <v>742.51</v>
      </c>
      <c r="AC505">
        <v>668.55</v>
      </c>
      <c r="AD505">
        <v>1337491.45</v>
      </c>
      <c r="AE505">
        <v>11434.6</v>
      </c>
      <c r="AF505">
        <f t="shared" si="47"/>
        <v>1801.3110261141264</v>
      </c>
    </row>
    <row r="506" spans="3:32" ht="11.25" x14ac:dyDescent="0.15">
      <c r="C506" s="107">
        <v>39576</v>
      </c>
      <c r="D506" s="111">
        <f t="shared" si="45"/>
        <v>2008</v>
      </c>
      <c r="E506" s="111">
        <f t="shared" si="46"/>
        <v>5</v>
      </c>
      <c r="F506" s="174">
        <v>3.3699999999999999E-5</v>
      </c>
      <c r="G506" s="106" t="s">
        <v>1171</v>
      </c>
      <c r="AA506" s="171">
        <v>42676</v>
      </c>
      <c r="AB506">
        <v>723.88</v>
      </c>
      <c r="AC506">
        <v>654.71</v>
      </c>
      <c r="AD506">
        <v>1262141.21</v>
      </c>
      <c r="AE506">
        <v>11169.39</v>
      </c>
      <c r="AF506">
        <f t="shared" si="47"/>
        <v>1743.5779549096535</v>
      </c>
    </row>
    <row r="507" spans="3:32" ht="11.25" x14ac:dyDescent="0.15">
      <c r="C507" s="107">
        <v>39577</v>
      </c>
      <c r="D507" s="111">
        <f t="shared" si="45"/>
        <v>2008</v>
      </c>
      <c r="E507" s="111">
        <f t="shared" si="46"/>
        <v>5</v>
      </c>
      <c r="F507" s="174">
        <v>3.4100000000000002E-5</v>
      </c>
      <c r="G507" s="106" t="s">
        <v>1171</v>
      </c>
      <c r="AA507" s="171">
        <v>42675</v>
      </c>
      <c r="AB507">
        <v>707.74</v>
      </c>
      <c r="AC507">
        <v>645.28</v>
      </c>
      <c r="AD507">
        <v>1229702.5900000001</v>
      </c>
      <c r="AE507">
        <v>11012.47</v>
      </c>
      <c r="AF507">
        <f t="shared" si="47"/>
        <v>1737.506132195439</v>
      </c>
    </row>
    <row r="508" spans="3:32" ht="11.25" x14ac:dyDescent="0.15">
      <c r="C508" s="107">
        <v>39580</v>
      </c>
      <c r="D508" s="111">
        <f t="shared" si="45"/>
        <v>2008</v>
      </c>
      <c r="E508" s="111">
        <f t="shared" si="46"/>
        <v>5</v>
      </c>
      <c r="F508" s="174">
        <v>3.5299999999999997E-5</v>
      </c>
      <c r="G508" s="106" t="s">
        <v>1171</v>
      </c>
      <c r="AA508" s="171">
        <v>42674</v>
      </c>
      <c r="AB508">
        <v>682.08</v>
      </c>
      <c r="AC508">
        <v>621.58000000000004</v>
      </c>
      <c r="AD508">
        <v>1124401.5</v>
      </c>
      <c r="AE508">
        <v>10620.04</v>
      </c>
      <c r="AF508">
        <f t="shared" si="47"/>
        <v>1648.4891801548204</v>
      </c>
    </row>
    <row r="509" spans="3:32" ht="11.25" x14ac:dyDescent="0.15">
      <c r="C509" s="107">
        <v>39581</v>
      </c>
      <c r="D509" s="111">
        <f t="shared" si="45"/>
        <v>2008</v>
      </c>
      <c r="E509" s="111">
        <f t="shared" si="46"/>
        <v>5</v>
      </c>
      <c r="F509" s="174">
        <v>3.6300000000000001E-5</v>
      </c>
      <c r="G509" s="106" t="s">
        <v>1171</v>
      </c>
      <c r="AA509" s="171">
        <v>42673</v>
      </c>
      <c r="AB509">
        <v>703.65</v>
      </c>
      <c r="AC509">
        <v>640.35</v>
      </c>
      <c r="AD509">
        <v>1159946.8500000001</v>
      </c>
      <c r="AE509">
        <v>10955.77</v>
      </c>
      <c r="AF509">
        <f t="shared" si="47"/>
        <v>1648.4713280750375</v>
      </c>
    </row>
    <row r="510" spans="3:32" ht="11.25" x14ac:dyDescent="0.15">
      <c r="C510" s="107">
        <v>39582</v>
      </c>
      <c r="D510" s="111">
        <f t="shared" si="45"/>
        <v>2008</v>
      </c>
      <c r="E510" s="111">
        <f t="shared" si="46"/>
        <v>5</v>
      </c>
      <c r="F510" s="174">
        <v>3.5800000000000003E-5</v>
      </c>
      <c r="G510" s="106" t="s">
        <v>1171</v>
      </c>
      <c r="AA510" s="171">
        <v>42672</v>
      </c>
      <c r="AB510">
        <v>688.96</v>
      </c>
      <c r="AC510">
        <v>626.99</v>
      </c>
      <c r="AD510">
        <v>1135740.8999999999</v>
      </c>
      <c r="AE510">
        <v>10727.15</v>
      </c>
      <c r="AF510">
        <f t="shared" si="47"/>
        <v>1648.4859788666975</v>
      </c>
    </row>
    <row r="511" spans="3:32" ht="11.25" x14ac:dyDescent="0.15">
      <c r="C511" s="107">
        <v>39583</v>
      </c>
      <c r="D511" s="111">
        <f t="shared" si="45"/>
        <v>2008</v>
      </c>
      <c r="E511" s="111">
        <f t="shared" si="46"/>
        <v>5</v>
      </c>
      <c r="F511" s="174">
        <v>3.5599999999999998E-5</v>
      </c>
      <c r="G511" s="106" t="s">
        <v>1171</v>
      </c>
      <c r="AA511" s="171">
        <v>42671</v>
      </c>
      <c r="AB511">
        <v>684.86</v>
      </c>
      <c r="AC511">
        <v>628.42999999999995</v>
      </c>
      <c r="AD511">
        <v>1083033.6499999999</v>
      </c>
      <c r="AE511">
        <v>10615.29</v>
      </c>
      <c r="AF511">
        <f t="shared" si="47"/>
        <v>1581.3942265572525</v>
      </c>
    </row>
    <row r="512" spans="3:32" ht="11.25" x14ac:dyDescent="0.15">
      <c r="C512" s="107">
        <v>39584</v>
      </c>
      <c r="D512" s="111">
        <f t="shared" si="45"/>
        <v>2008</v>
      </c>
      <c r="E512" s="111">
        <f t="shared" si="46"/>
        <v>5</v>
      </c>
      <c r="F512" s="174">
        <v>3.57E-5</v>
      </c>
      <c r="G512" s="106" t="s">
        <v>1171</v>
      </c>
      <c r="AA512" s="171">
        <v>42670</v>
      </c>
      <c r="AB512">
        <v>674.73</v>
      </c>
      <c r="AC512">
        <v>618.46</v>
      </c>
      <c r="AD512">
        <v>1067016.1200000001</v>
      </c>
      <c r="AE512">
        <v>10512.27</v>
      </c>
      <c r="AF512">
        <f t="shared" si="47"/>
        <v>1581.3971810946603</v>
      </c>
    </row>
    <row r="513" spans="3:32" ht="11.25" x14ac:dyDescent="0.15">
      <c r="C513" s="107">
        <v>39587</v>
      </c>
      <c r="D513" s="111">
        <f t="shared" si="45"/>
        <v>2008</v>
      </c>
      <c r="E513" s="111">
        <f t="shared" si="46"/>
        <v>5</v>
      </c>
      <c r="F513" s="174">
        <v>3.54E-5</v>
      </c>
      <c r="G513" s="106" t="s">
        <v>1171</v>
      </c>
      <c r="AA513" s="171">
        <v>42669</v>
      </c>
      <c r="AB513">
        <v>653.96</v>
      </c>
      <c r="AC513">
        <v>600.6</v>
      </c>
      <c r="AD513">
        <v>988211.24</v>
      </c>
      <c r="AE513">
        <v>10208.370000000001</v>
      </c>
      <c r="AF513">
        <f t="shared" si="47"/>
        <v>1511.1187840234875</v>
      </c>
    </row>
    <row r="514" spans="3:32" ht="11.25" x14ac:dyDescent="0.15">
      <c r="C514" s="107">
        <v>39588</v>
      </c>
      <c r="D514" s="111">
        <f t="shared" si="45"/>
        <v>2008</v>
      </c>
      <c r="E514" s="111">
        <f t="shared" si="46"/>
        <v>5</v>
      </c>
      <c r="F514" s="174">
        <v>3.43E-5</v>
      </c>
      <c r="G514" s="106" t="s">
        <v>1171</v>
      </c>
      <c r="AA514" s="171">
        <v>42668</v>
      </c>
      <c r="AB514">
        <v>648.79</v>
      </c>
      <c r="AC514">
        <v>596.66</v>
      </c>
      <c r="AD514">
        <v>980389.28</v>
      </c>
      <c r="AE514">
        <v>10134.06</v>
      </c>
      <c r="AF514">
        <f t="shared" si="47"/>
        <v>1511.1041785477582</v>
      </c>
    </row>
    <row r="515" spans="3:32" ht="11.25" x14ac:dyDescent="0.15">
      <c r="C515" s="107">
        <v>39590</v>
      </c>
      <c r="D515" s="111">
        <f t="shared" si="45"/>
        <v>2008</v>
      </c>
      <c r="E515" s="111">
        <f t="shared" si="46"/>
        <v>5</v>
      </c>
      <c r="F515" s="174">
        <v>3.3599999999999997E-5</v>
      </c>
      <c r="G515" s="106" t="s">
        <v>1171</v>
      </c>
      <c r="AA515" s="171">
        <v>42667</v>
      </c>
      <c r="AB515">
        <v>649.66999999999996</v>
      </c>
      <c r="AC515">
        <v>596.98</v>
      </c>
      <c r="AD515">
        <v>967439.35999999999</v>
      </c>
      <c r="AE515">
        <v>10108.83</v>
      </c>
      <c r="AF515">
        <f t="shared" si="47"/>
        <v>1489.1242630874137</v>
      </c>
    </row>
    <row r="516" spans="3:32" ht="11.25" x14ac:dyDescent="0.15">
      <c r="C516" s="107">
        <v>39591</v>
      </c>
      <c r="D516" s="111">
        <f t="shared" si="45"/>
        <v>2008</v>
      </c>
      <c r="E516" s="111">
        <f t="shared" si="46"/>
        <v>5</v>
      </c>
      <c r="F516" s="174">
        <v>3.29E-5</v>
      </c>
      <c r="G516" s="106" t="s">
        <v>1171</v>
      </c>
      <c r="AA516" s="171">
        <v>42666</v>
      </c>
      <c r="AB516">
        <v>652.59</v>
      </c>
      <c r="AC516">
        <v>599.47</v>
      </c>
      <c r="AD516">
        <v>971795.07</v>
      </c>
      <c r="AE516">
        <v>10154.34</v>
      </c>
      <c r="AF516">
        <f t="shared" si="47"/>
        <v>1489.1357054199418</v>
      </c>
    </row>
    <row r="517" spans="3:32" ht="11.25" x14ac:dyDescent="0.15">
      <c r="C517" s="107">
        <v>39594</v>
      </c>
      <c r="D517" s="111">
        <f t="shared" ref="D517:D580" si="48">YEAR(C517)</f>
        <v>2008</v>
      </c>
      <c r="E517" s="111">
        <f t="shared" ref="E517:E580" si="49">MONTH(C517)</f>
        <v>5</v>
      </c>
      <c r="F517" s="174">
        <v>3.1999999999999999E-5</v>
      </c>
      <c r="G517" s="106" t="s">
        <v>1171</v>
      </c>
      <c r="AA517" s="171">
        <v>42665</v>
      </c>
      <c r="AB517">
        <v>630.54999999999995</v>
      </c>
      <c r="AC517">
        <v>579.23</v>
      </c>
      <c r="AD517">
        <v>909326.07</v>
      </c>
      <c r="AE517">
        <v>9811.4</v>
      </c>
      <c r="AF517">
        <f t="shared" si="47"/>
        <v>1442.1157243676155</v>
      </c>
    </row>
    <row r="518" spans="3:32" ht="11.25" x14ac:dyDescent="0.15">
      <c r="C518" s="107">
        <v>39595</v>
      </c>
      <c r="D518" s="111">
        <f t="shared" si="48"/>
        <v>2008</v>
      </c>
      <c r="E518" s="111">
        <f t="shared" si="49"/>
        <v>5</v>
      </c>
      <c r="F518" s="174">
        <v>3.2100000000000001E-5</v>
      </c>
      <c r="G518" s="106" t="s">
        <v>1171</v>
      </c>
      <c r="AA518" s="171">
        <v>42664</v>
      </c>
      <c r="AB518">
        <v>628.98</v>
      </c>
      <c r="AC518">
        <v>576.71</v>
      </c>
      <c r="AD518">
        <v>892953.07</v>
      </c>
      <c r="AE518">
        <v>9799.4699999999993</v>
      </c>
      <c r="AF518">
        <f t="shared" ref="AF518:AF581" si="50">AD518/AB518</f>
        <v>1419.6843619828928</v>
      </c>
    </row>
    <row r="519" spans="3:32" ht="11.25" x14ac:dyDescent="0.15">
      <c r="C519" s="107">
        <v>39596</v>
      </c>
      <c r="D519" s="111">
        <f t="shared" si="48"/>
        <v>2008</v>
      </c>
      <c r="E519" s="111">
        <f t="shared" si="49"/>
        <v>5</v>
      </c>
      <c r="F519" s="174">
        <v>3.2299999999999999E-5</v>
      </c>
      <c r="G519" s="106" t="s">
        <v>1171</v>
      </c>
      <c r="AA519" s="171">
        <v>42663</v>
      </c>
      <c r="AB519">
        <v>627.67999999999995</v>
      </c>
      <c r="AC519">
        <v>571.88</v>
      </c>
      <c r="AD519">
        <v>864234.94</v>
      </c>
      <c r="AE519">
        <v>9810.58</v>
      </c>
      <c r="AF519">
        <f t="shared" si="50"/>
        <v>1376.8718773897529</v>
      </c>
    </row>
    <row r="520" spans="3:32" ht="11.25" x14ac:dyDescent="0.15">
      <c r="C520" s="107">
        <v>39597</v>
      </c>
      <c r="D520" s="111">
        <f t="shared" si="48"/>
        <v>2008</v>
      </c>
      <c r="E520" s="111">
        <f t="shared" si="49"/>
        <v>5</v>
      </c>
      <c r="F520" s="174">
        <v>3.2499999999999997E-5</v>
      </c>
      <c r="G520" s="106" t="s">
        <v>1171</v>
      </c>
      <c r="AA520" s="171">
        <v>42662</v>
      </c>
      <c r="AB520">
        <v>635.63</v>
      </c>
      <c r="AC520">
        <v>578.29</v>
      </c>
      <c r="AD520">
        <v>875179.35</v>
      </c>
      <c r="AE520">
        <v>9941.18</v>
      </c>
      <c r="AF520">
        <f t="shared" si="50"/>
        <v>1376.869169170744</v>
      </c>
    </row>
    <row r="521" spans="3:32" ht="11.25" x14ac:dyDescent="0.15">
      <c r="C521" s="107">
        <v>39598</v>
      </c>
      <c r="D521" s="111">
        <f t="shared" si="48"/>
        <v>2008</v>
      </c>
      <c r="E521" s="111">
        <f t="shared" si="49"/>
        <v>5</v>
      </c>
      <c r="F521" s="174">
        <v>3.3699999999999999E-5</v>
      </c>
      <c r="G521" s="106" t="s">
        <v>1171</v>
      </c>
      <c r="AA521" s="171">
        <v>42661</v>
      </c>
      <c r="AB521">
        <v>636.58000000000004</v>
      </c>
      <c r="AC521">
        <v>577.55999999999995</v>
      </c>
      <c r="AD521">
        <v>876487.39</v>
      </c>
      <c r="AE521">
        <v>9975.1299999999992</v>
      </c>
      <c r="AF521">
        <f t="shared" si="50"/>
        <v>1376.869191617707</v>
      </c>
    </row>
    <row r="522" spans="3:32" ht="11.25" x14ac:dyDescent="0.15">
      <c r="C522" s="107">
        <v>39601</v>
      </c>
      <c r="D522" s="111">
        <f t="shared" si="48"/>
        <v>2008</v>
      </c>
      <c r="E522" s="111">
        <f t="shared" si="49"/>
        <v>6</v>
      </c>
      <c r="F522" s="174">
        <v>3.4700000000000003E-5</v>
      </c>
      <c r="G522" s="106" t="s">
        <v>1171</v>
      </c>
      <c r="AA522" s="171">
        <v>42660</v>
      </c>
      <c r="AB522">
        <v>636.85</v>
      </c>
      <c r="AC522">
        <v>579.82000000000005</v>
      </c>
      <c r="AD522">
        <v>885221.5</v>
      </c>
      <c r="AE522">
        <v>9934.86</v>
      </c>
      <c r="AF522">
        <f t="shared" si="50"/>
        <v>1390</v>
      </c>
    </row>
    <row r="523" spans="3:32" ht="11.25" x14ac:dyDescent="0.15">
      <c r="C523" s="107">
        <v>39602</v>
      </c>
      <c r="D523" s="111">
        <f t="shared" si="48"/>
        <v>2008</v>
      </c>
      <c r="E523" s="111">
        <f t="shared" si="49"/>
        <v>6</v>
      </c>
      <c r="F523" s="174">
        <v>3.5499999999999996E-5</v>
      </c>
      <c r="G523" s="106" t="s">
        <v>1171</v>
      </c>
      <c r="AA523" s="171">
        <v>42659</v>
      </c>
      <c r="AB523">
        <v>638.57000000000005</v>
      </c>
      <c r="AC523">
        <v>581.96</v>
      </c>
      <c r="AD523">
        <v>887610.63</v>
      </c>
      <c r="AE523">
        <v>9961.67</v>
      </c>
      <c r="AF523">
        <f t="shared" si="50"/>
        <v>1389.9973847816213</v>
      </c>
    </row>
    <row r="524" spans="3:32" ht="11.25" x14ac:dyDescent="0.15">
      <c r="C524" s="107">
        <v>39603</v>
      </c>
      <c r="D524" s="111">
        <f t="shared" si="48"/>
        <v>2008</v>
      </c>
      <c r="E524" s="111">
        <f t="shared" si="49"/>
        <v>6</v>
      </c>
      <c r="F524" s="174">
        <v>3.3800000000000002E-5</v>
      </c>
      <c r="G524" s="106" t="s">
        <v>1171</v>
      </c>
      <c r="AA524" s="171">
        <v>42658</v>
      </c>
      <c r="AB524">
        <v>638.99</v>
      </c>
      <c r="AC524">
        <v>582.35</v>
      </c>
      <c r="AD524">
        <v>888199.58</v>
      </c>
      <c r="AE524">
        <v>9968.2800000000007</v>
      </c>
      <c r="AF524">
        <f t="shared" si="50"/>
        <v>1390.005446094618</v>
      </c>
    </row>
    <row r="525" spans="3:32" ht="11.25" x14ac:dyDescent="0.15">
      <c r="C525" s="107">
        <v>39606</v>
      </c>
      <c r="D525" s="111">
        <f t="shared" si="48"/>
        <v>2008</v>
      </c>
      <c r="E525" s="111">
        <f t="shared" si="49"/>
        <v>6</v>
      </c>
      <c r="F525" s="174">
        <v>3.3399999999999999E-5</v>
      </c>
      <c r="G525" s="106" t="s">
        <v>1171</v>
      </c>
      <c r="AA525" s="171">
        <v>42657</v>
      </c>
      <c r="AB525">
        <v>635.70000000000005</v>
      </c>
      <c r="AC525">
        <v>575.55999999999995</v>
      </c>
      <c r="AD525">
        <v>889332.77</v>
      </c>
      <c r="AE525">
        <v>9885.08</v>
      </c>
      <c r="AF525">
        <f t="shared" si="50"/>
        <v>1398.9818625137643</v>
      </c>
    </row>
    <row r="526" spans="3:32" ht="11.25" x14ac:dyDescent="0.15">
      <c r="C526" s="107">
        <v>39607</v>
      </c>
      <c r="D526" s="111">
        <f t="shared" si="48"/>
        <v>2008</v>
      </c>
      <c r="E526" s="111">
        <f t="shared" si="49"/>
        <v>6</v>
      </c>
      <c r="F526" s="174">
        <v>3.3300000000000003E-5</v>
      </c>
      <c r="G526" s="106" t="s">
        <v>1171</v>
      </c>
      <c r="AA526" s="171">
        <v>42656</v>
      </c>
      <c r="AB526">
        <v>637.35</v>
      </c>
      <c r="AC526">
        <v>577.85</v>
      </c>
      <c r="AD526">
        <v>876351.16</v>
      </c>
      <c r="AE526">
        <v>9897.99</v>
      </c>
      <c r="AF526">
        <f t="shared" si="50"/>
        <v>1374.9920138071702</v>
      </c>
    </row>
    <row r="527" spans="3:32" ht="11.25" x14ac:dyDescent="0.15">
      <c r="C527" s="107">
        <v>39608</v>
      </c>
      <c r="D527" s="111">
        <f t="shared" si="48"/>
        <v>2008</v>
      </c>
      <c r="E527" s="111">
        <f t="shared" si="49"/>
        <v>6</v>
      </c>
      <c r="F527" s="174">
        <v>3.3599999999999997E-5</v>
      </c>
      <c r="G527" s="106" t="s">
        <v>1171</v>
      </c>
      <c r="AA527" s="171">
        <v>42655</v>
      </c>
      <c r="AB527">
        <v>637.27</v>
      </c>
      <c r="AC527">
        <v>576.66</v>
      </c>
      <c r="AD527">
        <v>861088.59</v>
      </c>
      <c r="AE527">
        <v>9935</v>
      </c>
      <c r="AF527">
        <f t="shared" si="50"/>
        <v>1351.2146970671772</v>
      </c>
    </row>
    <row r="528" spans="3:32" ht="11.25" x14ac:dyDescent="0.15">
      <c r="C528" s="107">
        <v>39609</v>
      </c>
      <c r="D528" s="111">
        <f t="shared" si="48"/>
        <v>2008</v>
      </c>
      <c r="E528" s="111">
        <f t="shared" si="49"/>
        <v>6</v>
      </c>
      <c r="F528" s="174">
        <v>3.4E-5</v>
      </c>
      <c r="G528" s="106" t="s">
        <v>1171</v>
      </c>
      <c r="AA528" s="171">
        <v>42654</v>
      </c>
      <c r="AB528">
        <v>616.72</v>
      </c>
      <c r="AC528">
        <v>554.05999999999995</v>
      </c>
      <c r="AD528">
        <v>813481.22</v>
      </c>
      <c r="AE528">
        <v>9589.9599999999991</v>
      </c>
      <c r="AF528">
        <f t="shared" si="50"/>
        <v>1319.0446555973535</v>
      </c>
    </row>
    <row r="529" spans="3:32" ht="11.25" x14ac:dyDescent="0.15">
      <c r="C529" s="107">
        <v>39610</v>
      </c>
      <c r="D529" s="111">
        <f t="shared" si="48"/>
        <v>2008</v>
      </c>
      <c r="E529" s="111">
        <f t="shared" si="49"/>
        <v>6</v>
      </c>
      <c r="F529" s="174">
        <v>3.3800000000000002E-5</v>
      </c>
      <c r="G529" s="106" t="s">
        <v>1171</v>
      </c>
      <c r="AA529" s="171">
        <v>42653</v>
      </c>
      <c r="AB529">
        <v>615.58000000000004</v>
      </c>
      <c r="AC529">
        <v>549.92999999999995</v>
      </c>
      <c r="AD529">
        <v>811985.81</v>
      </c>
      <c r="AE529">
        <v>9572.33</v>
      </c>
      <c r="AF529">
        <f t="shared" si="50"/>
        <v>1319.0581402904577</v>
      </c>
    </row>
    <row r="530" spans="3:32" ht="11.25" x14ac:dyDescent="0.15">
      <c r="C530" s="107">
        <v>39611</v>
      </c>
      <c r="D530" s="111">
        <f t="shared" si="48"/>
        <v>2008</v>
      </c>
      <c r="E530" s="111">
        <f t="shared" si="49"/>
        <v>6</v>
      </c>
      <c r="F530" s="174">
        <v>3.3399999999999999E-5</v>
      </c>
      <c r="G530" s="106" t="s">
        <v>1171</v>
      </c>
      <c r="AA530" s="171">
        <v>42652</v>
      </c>
      <c r="AB530">
        <v>616.35</v>
      </c>
      <c r="AC530">
        <v>550.19000000000005</v>
      </c>
      <c r="AD530">
        <v>813001.48</v>
      </c>
      <c r="AE530">
        <v>9584.2999999999993</v>
      </c>
      <c r="AF530">
        <f t="shared" si="50"/>
        <v>1319.058132554555</v>
      </c>
    </row>
    <row r="531" spans="3:32" ht="11.25" x14ac:dyDescent="0.15">
      <c r="C531" s="107">
        <v>39612</v>
      </c>
      <c r="D531" s="111">
        <f t="shared" si="48"/>
        <v>2008</v>
      </c>
      <c r="E531" s="111">
        <f t="shared" si="49"/>
        <v>6</v>
      </c>
      <c r="F531" s="174">
        <v>3.3300000000000003E-5</v>
      </c>
      <c r="G531" s="106" t="s">
        <v>1171</v>
      </c>
      <c r="AA531" s="171">
        <v>42651</v>
      </c>
      <c r="AB531">
        <v>616.36</v>
      </c>
      <c r="AC531">
        <v>550.19000000000005</v>
      </c>
      <c r="AD531">
        <v>813011.37</v>
      </c>
      <c r="AE531">
        <v>9584.42</v>
      </c>
      <c r="AF531">
        <f t="shared" si="50"/>
        <v>1319.0527775975079</v>
      </c>
    </row>
    <row r="532" spans="3:32" ht="11.25" x14ac:dyDescent="0.15">
      <c r="C532" s="107">
        <v>39615</v>
      </c>
      <c r="D532" s="111">
        <f t="shared" si="48"/>
        <v>2008</v>
      </c>
      <c r="E532" s="111">
        <f t="shared" si="49"/>
        <v>6</v>
      </c>
      <c r="F532" s="174">
        <v>3.4100000000000002E-5</v>
      </c>
      <c r="G532" s="106" t="s">
        <v>1171</v>
      </c>
      <c r="AA532" s="171">
        <v>42650</v>
      </c>
      <c r="AB532">
        <v>610.09</v>
      </c>
      <c r="AC532">
        <v>547.67999999999995</v>
      </c>
      <c r="AD532">
        <v>787308.94</v>
      </c>
      <c r="AE532">
        <v>9499.1</v>
      </c>
      <c r="AF532">
        <f t="shared" si="50"/>
        <v>1290.479994754872</v>
      </c>
    </row>
    <row r="533" spans="3:32" ht="11.25" x14ac:dyDescent="0.15">
      <c r="C533" s="107">
        <v>39616</v>
      </c>
      <c r="D533" s="111">
        <f t="shared" si="48"/>
        <v>2008</v>
      </c>
      <c r="E533" s="111">
        <f t="shared" si="49"/>
        <v>6</v>
      </c>
      <c r="F533" s="174">
        <v>3.4E-5</v>
      </c>
      <c r="G533" s="106" t="s">
        <v>1171</v>
      </c>
      <c r="AA533" s="171">
        <v>42649</v>
      </c>
      <c r="AB533">
        <v>610.72</v>
      </c>
      <c r="AC533">
        <v>544.94000000000005</v>
      </c>
      <c r="AD533">
        <v>788117.17</v>
      </c>
      <c r="AE533">
        <v>9527.17</v>
      </c>
      <c r="AF533">
        <f t="shared" si="50"/>
        <v>1290.4721803772597</v>
      </c>
    </row>
    <row r="534" spans="3:32" ht="11.25" x14ac:dyDescent="0.15">
      <c r="C534" s="107">
        <v>39617</v>
      </c>
      <c r="D534" s="111">
        <f t="shared" si="48"/>
        <v>2008</v>
      </c>
      <c r="E534" s="111">
        <f t="shared" si="49"/>
        <v>6</v>
      </c>
      <c r="F534" s="174">
        <v>3.4400000000000003E-5</v>
      </c>
      <c r="G534" s="106" t="s">
        <v>1171</v>
      </c>
      <c r="AA534" s="171">
        <v>42648</v>
      </c>
      <c r="AB534">
        <v>609.22</v>
      </c>
      <c r="AC534">
        <v>543.37</v>
      </c>
      <c r="AD534">
        <v>767906.68</v>
      </c>
      <c r="AE534">
        <v>9485.59</v>
      </c>
      <c r="AF534">
        <f t="shared" si="50"/>
        <v>1260.4751649650373</v>
      </c>
    </row>
    <row r="535" spans="3:32" ht="11.25" x14ac:dyDescent="0.15">
      <c r="C535" s="107">
        <v>39618</v>
      </c>
      <c r="D535" s="111">
        <f t="shared" si="48"/>
        <v>2008</v>
      </c>
      <c r="E535" s="111">
        <f t="shared" si="49"/>
        <v>6</v>
      </c>
      <c r="F535" s="174">
        <v>3.4799999999999999E-5</v>
      </c>
      <c r="G535" s="106" t="s">
        <v>1171</v>
      </c>
      <c r="AA535" s="171">
        <v>42647</v>
      </c>
      <c r="AB535">
        <v>611.94000000000005</v>
      </c>
      <c r="AC535">
        <v>545.76</v>
      </c>
      <c r="AD535">
        <v>771336.8</v>
      </c>
      <c r="AE535">
        <v>9583.0400000000009</v>
      </c>
      <c r="AF535">
        <f t="shared" si="50"/>
        <v>1260.4778246233291</v>
      </c>
    </row>
    <row r="536" spans="3:32" ht="11.25" x14ac:dyDescent="0.15">
      <c r="C536" s="107">
        <v>39619</v>
      </c>
      <c r="D536" s="111">
        <f t="shared" si="48"/>
        <v>2008</v>
      </c>
      <c r="E536" s="111">
        <f t="shared" si="49"/>
        <v>6</v>
      </c>
      <c r="F536" s="174">
        <v>3.43E-5</v>
      </c>
      <c r="G536" s="106" t="s">
        <v>1171</v>
      </c>
      <c r="AA536" s="171">
        <v>42646</v>
      </c>
      <c r="AB536">
        <v>609.84</v>
      </c>
      <c r="AC536">
        <v>542.85</v>
      </c>
      <c r="AD536">
        <v>777189.11</v>
      </c>
      <c r="AE536">
        <v>9580.5499999999993</v>
      </c>
      <c r="AF536">
        <f t="shared" si="50"/>
        <v>1274.4147809261444</v>
      </c>
    </row>
    <row r="537" spans="3:32" ht="11.25" x14ac:dyDescent="0.15">
      <c r="C537" s="107">
        <v>39622</v>
      </c>
      <c r="D537" s="111">
        <f t="shared" si="48"/>
        <v>2008</v>
      </c>
      <c r="E537" s="111">
        <f t="shared" si="49"/>
        <v>6</v>
      </c>
      <c r="F537" s="174">
        <v>3.4600000000000001E-5</v>
      </c>
      <c r="G537" s="106" t="s">
        <v>1171</v>
      </c>
      <c r="AA537" s="171">
        <v>42645</v>
      </c>
      <c r="AB537">
        <v>613.99</v>
      </c>
      <c r="AC537">
        <v>546.26</v>
      </c>
      <c r="AD537">
        <v>782474.76</v>
      </c>
      <c r="AE537">
        <v>9645.7000000000007</v>
      </c>
      <c r="AF537">
        <f t="shared" si="50"/>
        <v>1274.4096157917882</v>
      </c>
    </row>
    <row r="538" spans="3:32" ht="11.25" x14ac:dyDescent="0.15">
      <c r="C538" s="107">
        <v>39624</v>
      </c>
      <c r="D538" s="111">
        <f t="shared" si="48"/>
        <v>2008</v>
      </c>
      <c r="E538" s="111">
        <f t="shared" si="49"/>
        <v>6</v>
      </c>
      <c r="F538" s="174">
        <v>3.4600000000000001E-5</v>
      </c>
      <c r="G538" s="106" t="s">
        <v>1171</v>
      </c>
      <c r="AA538" s="171">
        <v>42644</v>
      </c>
      <c r="AB538">
        <v>609.57000000000005</v>
      </c>
      <c r="AC538">
        <v>542.33000000000004</v>
      </c>
      <c r="AD538">
        <v>739032.09</v>
      </c>
      <c r="AE538">
        <v>9576.2900000000009</v>
      </c>
      <c r="AF538">
        <f t="shared" si="50"/>
        <v>1212.3826467837982</v>
      </c>
    </row>
    <row r="539" spans="3:32" ht="11.25" x14ac:dyDescent="0.15">
      <c r="C539" s="107">
        <v>39625</v>
      </c>
      <c r="D539" s="111">
        <f t="shared" si="48"/>
        <v>2008</v>
      </c>
      <c r="E539" s="111">
        <f t="shared" si="49"/>
        <v>6</v>
      </c>
      <c r="F539" s="174">
        <v>3.3599999999999997E-5</v>
      </c>
      <c r="G539" s="106" t="s">
        <v>1171</v>
      </c>
      <c r="AA539" s="171">
        <v>42643</v>
      </c>
      <c r="AB539">
        <v>603.72</v>
      </c>
      <c r="AC539">
        <v>538.03</v>
      </c>
      <c r="AD539">
        <v>731938.03</v>
      </c>
      <c r="AE539">
        <v>9502.4699999999993</v>
      </c>
      <c r="AF539">
        <f t="shared" si="50"/>
        <v>1212.3799609090306</v>
      </c>
    </row>
    <row r="540" spans="3:32" ht="11.25" x14ac:dyDescent="0.15">
      <c r="C540" s="107">
        <v>39626</v>
      </c>
      <c r="D540" s="111">
        <f t="shared" si="48"/>
        <v>2008</v>
      </c>
      <c r="E540" s="111">
        <f t="shared" si="49"/>
        <v>6</v>
      </c>
      <c r="F540" s="174">
        <v>3.43E-5</v>
      </c>
      <c r="G540" s="106" t="s">
        <v>1171</v>
      </c>
      <c r="AA540" s="171">
        <v>42642</v>
      </c>
      <c r="AB540">
        <v>603.73</v>
      </c>
      <c r="AC540">
        <v>537.44000000000005</v>
      </c>
      <c r="AD540">
        <v>737142.26</v>
      </c>
      <c r="AE540">
        <v>9514.7800000000007</v>
      </c>
      <c r="AF540">
        <f t="shared" si="50"/>
        <v>1220.9800076193001</v>
      </c>
    </row>
    <row r="541" spans="3:32" ht="11.25" x14ac:dyDescent="0.15">
      <c r="C541" s="107">
        <v>39629</v>
      </c>
      <c r="D541" s="111">
        <f t="shared" si="48"/>
        <v>2008</v>
      </c>
      <c r="E541" s="111">
        <f t="shared" si="49"/>
        <v>6</v>
      </c>
      <c r="F541" s="174">
        <v>3.4500000000000005E-5</v>
      </c>
      <c r="G541" s="106" t="s">
        <v>1171</v>
      </c>
      <c r="AA541" s="171">
        <v>42641</v>
      </c>
      <c r="AB541">
        <v>602.52</v>
      </c>
      <c r="AC541">
        <v>537.48</v>
      </c>
      <c r="AD541">
        <v>735661.82</v>
      </c>
      <c r="AE541">
        <v>9507.73</v>
      </c>
      <c r="AF541">
        <f t="shared" si="50"/>
        <v>1220.9749385912501</v>
      </c>
    </row>
    <row r="542" spans="3:32" ht="11.25" x14ac:dyDescent="0.15">
      <c r="C542" s="107">
        <v>39630</v>
      </c>
      <c r="D542" s="111">
        <f t="shared" si="48"/>
        <v>2008</v>
      </c>
      <c r="E542" s="111">
        <f t="shared" si="49"/>
        <v>7</v>
      </c>
      <c r="F542" s="174">
        <v>3.4700000000000003E-5</v>
      </c>
      <c r="G542" s="106" t="s">
        <v>1171</v>
      </c>
      <c r="AA542" s="171">
        <v>42640</v>
      </c>
      <c r="AB542">
        <v>604.41999999999996</v>
      </c>
      <c r="AC542">
        <v>537.41999999999996</v>
      </c>
      <c r="AD542">
        <v>737978.63</v>
      </c>
      <c r="AE542">
        <v>9549.76</v>
      </c>
      <c r="AF542">
        <f t="shared" si="50"/>
        <v>1220.9699050329243</v>
      </c>
    </row>
    <row r="543" spans="3:32" ht="11.25" x14ac:dyDescent="0.15">
      <c r="C543" s="107">
        <v>39631</v>
      </c>
      <c r="D543" s="111">
        <f t="shared" si="48"/>
        <v>2008</v>
      </c>
      <c r="E543" s="111">
        <f t="shared" si="49"/>
        <v>7</v>
      </c>
      <c r="F543" s="174">
        <v>3.4600000000000001E-5</v>
      </c>
      <c r="G543" s="106" t="s">
        <v>1171</v>
      </c>
      <c r="AA543" s="171">
        <v>42639</v>
      </c>
      <c r="AB543">
        <v>599.03</v>
      </c>
      <c r="AC543">
        <v>533.38</v>
      </c>
      <c r="AD543">
        <v>700162.83</v>
      </c>
      <c r="AE543">
        <v>9416.73</v>
      </c>
      <c r="AF543">
        <f t="shared" si="50"/>
        <v>1168.8276547084454</v>
      </c>
    </row>
    <row r="544" spans="3:32" ht="11.25" x14ac:dyDescent="0.15">
      <c r="C544" s="107">
        <v>39632</v>
      </c>
      <c r="D544" s="111">
        <f t="shared" si="48"/>
        <v>2008</v>
      </c>
      <c r="E544" s="111">
        <f t="shared" si="49"/>
        <v>7</v>
      </c>
      <c r="F544" s="174">
        <v>3.4E-5</v>
      </c>
      <c r="G544" s="106" t="s">
        <v>1171</v>
      </c>
      <c r="AA544" s="171">
        <v>42638</v>
      </c>
      <c r="AB544">
        <v>601.37</v>
      </c>
      <c r="AC544">
        <v>535.54999999999995</v>
      </c>
      <c r="AD544">
        <v>702897.89</v>
      </c>
      <c r="AE544">
        <v>9453.52</v>
      </c>
      <c r="AF544">
        <f t="shared" si="50"/>
        <v>1168.8276601759317</v>
      </c>
    </row>
    <row r="545" spans="3:32" ht="11.25" x14ac:dyDescent="0.15">
      <c r="C545" s="107">
        <v>39633</v>
      </c>
      <c r="D545" s="111">
        <f t="shared" si="48"/>
        <v>2008</v>
      </c>
      <c r="E545" s="111">
        <f t="shared" si="49"/>
        <v>7</v>
      </c>
      <c r="F545" s="174">
        <v>3.3800000000000002E-5</v>
      </c>
      <c r="G545" s="106" t="s">
        <v>1171</v>
      </c>
      <c r="AA545" s="171">
        <v>42637</v>
      </c>
      <c r="AB545">
        <v>602.57000000000005</v>
      </c>
      <c r="AC545">
        <v>536.62</v>
      </c>
      <c r="AD545">
        <v>704301.89</v>
      </c>
      <c r="AE545">
        <v>9472.4</v>
      </c>
      <c r="AF545">
        <f t="shared" si="50"/>
        <v>1168.8299948553695</v>
      </c>
    </row>
    <row r="546" spans="3:32" ht="11.25" x14ac:dyDescent="0.15">
      <c r="C546" s="107">
        <v>39636</v>
      </c>
      <c r="D546" s="111">
        <f t="shared" si="48"/>
        <v>2008</v>
      </c>
      <c r="E546" s="111">
        <f t="shared" si="49"/>
        <v>7</v>
      </c>
      <c r="F546" s="174">
        <v>3.4100000000000002E-5</v>
      </c>
      <c r="G546" s="106" t="s">
        <v>1171</v>
      </c>
      <c r="AA546" s="171">
        <v>42636</v>
      </c>
      <c r="AB546">
        <v>594.84</v>
      </c>
      <c r="AC546">
        <v>531.07000000000005</v>
      </c>
      <c r="AD546">
        <v>695265.43</v>
      </c>
      <c r="AE546">
        <v>9338.9699999999993</v>
      </c>
      <c r="AF546">
        <f t="shared" si="50"/>
        <v>1168.8276343218345</v>
      </c>
    </row>
    <row r="547" spans="3:32" ht="11.25" x14ac:dyDescent="0.15">
      <c r="C547" s="107">
        <v>39637</v>
      </c>
      <c r="D547" s="111">
        <f t="shared" si="48"/>
        <v>2008</v>
      </c>
      <c r="E547" s="111">
        <f t="shared" si="49"/>
        <v>7</v>
      </c>
      <c r="F547" s="174">
        <v>3.4E-5</v>
      </c>
      <c r="G547" s="106" t="s">
        <v>1171</v>
      </c>
      <c r="AA547" s="171">
        <v>42635</v>
      </c>
      <c r="AB547">
        <v>596.38</v>
      </c>
      <c r="AC547">
        <v>533.08000000000004</v>
      </c>
      <c r="AD547">
        <v>695362.7</v>
      </c>
      <c r="AE547">
        <v>9351.26</v>
      </c>
      <c r="AF547">
        <f t="shared" si="50"/>
        <v>1165.9725342902175</v>
      </c>
    </row>
    <row r="548" spans="3:32" ht="11.25" x14ac:dyDescent="0.15">
      <c r="C548" s="107">
        <v>39638</v>
      </c>
      <c r="D548" s="111">
        <f t="shared" si="48"/>
        <v>2008</v>
      </c>
      <c r="E548" s="111">
        <f t="shared" si="49"/>
        <v>7</v>
      </c>
      <c r="F548" s="174">
        <v>3.3699999999999999E-5</v>
      </c>
      <c r="G548" s="106" t="s">
        <v>1171</v>
      </c>
      <c r="AA548" s="171">
        <v>42634</v>
      </c>
      <c r="AB548">
        <v>596.54999999999995</v>
      </c>
      <c r="AC548">
        <v>534.80999999999995</v>
      </c>
      <c r="AD548">
        <v>695558</v>
      </c>
      <c r="AE548">
        <v>9401.61</v>
      </c>
      <c r="AF548">
        <f t="shared" si="50"/>
        <v>1165.9676473053391</v>
      </c>
    </row>
    <row r="549" spans="3:32" ht="11.25" x14ac:dyDescent="0.15">
      <c r="C549" s="107">
        <v>39639</v>
      </c>
      <c r="D549" s="111">
        <f t="shared" si="48"/>
        <v>2008</v>
      </c>
      <c r="E549" s="111">
        <f t="shared" si="49"/>
        <v>7</v>
      </c>
      <c r="F549" s="174">
        <v>3.3699999999999999E-5</v>
      </c>
      <c r="G549" s="106" t="s">
        <v>1171</v>
      </c>
      <c r="AA549" s="171">
        <v>42633</v>
      </c>
      <c r="AB549">
        <v>607.20000000000005</v>
      </c>
      <c r="AC549">
        <v>543.32000000000005</v>
      </c>
      <c r="AD549">
        <v>707974.07</v>
      </c>
      <c r="AE549">
        <v>9472.2800000000007</v>
      </c>
      <c r="AF549">
        <f t="shared" si="50"/>
        <v>1165.9652009222659</v>
      </c>
    </row>
    <row r="550" spans="3:32" ht="11.25" x14ac:dyDescent="0.15">
      <c r="C550" s="107">
        <v>39640</v>
      </c>
      <c r="D550" s="111">
        <f t="shared" si="48"/>
        <v>2008</v>
      </c>
      <c r="E550" s="111">
        <f t="shared" si="49"/>
        <v>7</v>
      </c>
      <c r="F550" s="174">
        <v>3.4400000000000003E-5</v>
      </c>
      <c r="G550" s="106" t="s">
        <v>1171</v>
      </c>
      <c r="AA550" s="171">
        <v>42632</v>
      </c>
      <c r="AB550">
        <v>609.28</v>
      </c>
      <c r="AC550">
        <v>545.66999999999996</v>
      </c>
      <c r="AD550">
        <v>686683.39</v>
      </c>
      <c r="AE550">
        <v>9443.76</v>
      </c>
      <c r="AF550">
        <f t="shared" si="50"/>
        <v>1127.0407530199579</v>
      </c>
    </row>
    <row r="551" spans="3:32" ht="11.25" x14ac:dyDescent="0.15">
      <c r="C551" s="107">
        <v>39643</v>
      </c>
      <c r="D551" s="111">
        <f t="shared" si="48"/>
        <v>2008</v>
      </c>
      <c r="E551" s="111">
        <f t="shared" si="49"/>
        <v>7</v>
      </c>
      <c r="F551" s="174">
        <v>3.4E-5</v>
      </c>
      <c r="G551" s="106" t="s">
        <v>1171</v>
      </c>
      <c r="AA551" s="171">
        <v>42631</v>
      </c>
      <c r="AB551">
        <v>605.27</v>
      </c>
      <c r="AC551">
        <v>542.41</v>
      </c>
      <c r="AD551">
        <v>682163.92</v>
      </c>
      <c r="AE551">
        <v>9381.61</v>
      </c>
      <c r="AF551">
        <f t="shared" si="50"/>
        <v>1127.0406925834752</v>
      </c>
    </row>
    <row r="552" spans="3:32" ht="11.25" x14ac:dyDescent="0.15">
      <c r="C552" s="107">
        <v>39644</v>
      </c>
      <c r="D552" s="111">
        <f t="shared" si="48"/>
        <v>2008</v>
      </c>
      <c r="E552" s="111">
        <f t="shared" si="49"/>
        <v>7</v>
      </c>
      <c r="F552" s="174">
        <v>3.4E-5</v>
      </c>
      <c r="G552" s="106" t="s">
        <v>1171</v>
      </c>
      <c r="AA552" s="171">
        <v>42630</v>
      </c>
      <c r="AB552">
        <v>605.70000000000005</v>
      </c>
      <c r="AC552">
        <v>542.79999999999995</v>
      </c>
      <c r="AD552">
        <v>682658.47</v>
      </c>
      <c r="AE552">
        <v>9388.41</v>
      </c>
      <c r="AF552">
        <f t="shared" si="50"/>
        <v>1127.0570744593031</v>
      </c>
    </row>
    <row r="553" spans="3:32" ht="11.25" x14ac:dyDescent="0.15">
      <c r="C553" s="107">
        <v>39645</v>
      </c>
      <c r="D553" s="111">
        <f t="shared" si="48"/>
        <v>2008</v>
      </c>
      <c r="E553" s="111">
        <f t="shared" si="49"/>
        <v>7</v>
      </c>
      <c r="F553" s="174">
        <v>3.3800000000000002E-5</v>
      </c>
      <c r="G553" s="106" t="s">
        <v>1171</v>
      </c>
      <c r="AA553" s="171">
        <v>42629</v>
      </c>
      <c r="AB553">
        <v>605.82000000000005</v>
      </c>
      <c r="AC553">
        <v>538.79</v>
      </c>
      <c r="AD553">
        <v>682789.43</v>
      </c>
      <c r="AE553">
        <v>9341.74</v>
      </c>
      <c r="AF553">
        <f t="shared" si="50"/>
        <v>1127.0499983493446</v>
      </c>
    </row>
    <row r="554" spans="3:32" ht="11.25" x14ac:dyDescent="0.15">
      <c r="C554" s="107">
        <v>39646</v>
      </c>
      <c r="D554" s="111">
        <f t="shared" si="48"/>
        <v>2008</v>
      </c>
      <c r="E554" s="111">
        <f t="shared" si="49"/>
        <v>7</v>
      </c>
      <c r="F554" s="174">
        <v>3.3800000000000002E-5</v>
      </c>
      <c r="G554" s="106" t="s">
        <v>1171</v>
      </c>
      <c r="AA554" s="171">
        <v>42628</v>
      </c>
      <c r="AB554">
        <v>608.12</v>
      </c>
      <c r="AC554">
        <v>540.74</v>
      </c>
      <c r="AD554">
        <v>685383.11</v>
      </c>
      <c r="AE554">
        <v>9371.15</v>
      </c>
      <c r="AF554">
        <f t="shared" si="50"/>
        <v>1127.0524074195882</v>
      </c>
    </row>
    <row r="555" spans="3:32" ht="11.25" x14ac:dyDescent="0.15">
      <c r="C555" s="107">
        <v>39647</v>
      </c>
      <c r="D555" s="111">
        <f t="shared" si="48"/>
        <v>2008</v>
      </c>
      <c r="E555" s="111">
        <f t="shared" si="49"/>
        <v>7</v>
      </c>
      <c r="F555" s="174">
        <v>3.3900000000000004E-5</v>
      </c>
      <c r="G555" s="106" t="s">
        <v>1171</v>
      </c>
      <c r="AA555" s="171">
        <v>42627</v>
      </c>
      <c r="AB555">
        <v>606.95000000000005</v>
      </c>
      <c r="AC555">
        <v>541.01</v>
      </c>
      <c r="AD555">
        <v>684064.46</v>
      </c>
      <c r="AE555">
        <v>9328.84</v>
      </c>
      <c r="AF555">
        <f t="shared" si="50"/>
        <v>1127.0524095889282</v>
      </c>
    </row>
    <row r="556" spans="3:32" ht="11.25" x14ac:dyDescent="0.15">
      <c r="C556" s="107">
        <v>39650</v>
      </c>
      <c r="D556" s="111">
        <f t="shared" si="48"/>
        <v>2008</v>
      </c>
      <c r="E556" s="111">
        <f t="shared" si="49"/>
        <v>7</v>
      </c>
      <c r="F556" s="174">
        <v>3.3699999999999999E-5</v>
      </c>
      <c r="G556" s="106" t="s">
        <v>1171</v>
      </c>
      <c r="AA556" s="171">
        <v>42626</v>
      </c>
      <c r="AB556">
        <v>606.07000000000005</v>
      </c>
      <c r="AC556">
        <v>539.13</v>
      </c>
      <c r="AD556">
        <v>683074.01</v>
      </c>
      <c r="AE556">
        <v>9339.58</v>
      </c>
      <c r="AF556">
        <f t="shared" si="50"/>
        <v>1127.054647152969</v>
      </c>
    </row>
    <row r="557" spans="3:32" ht="11.25" x14ac:dyDescent="0.15">
      <c r="C557" s="107">
        <v>39651</v>
      </c>
      <c r="D557" s="111">
        <f t="shared" si="48"/>
        <v>2008</v>
      </c>
      <c r="E557" s="111">
        <f t="shared" si="49"/>
        <v>7</v>
      </c>
      <c r="F557" s="174">
        <v>3.3399999999999999E-5</v>
      </c>
      <c r="G557" s="106" t="s">
        <v>1171</v>
      </c>
      <c r="AA557" s="171">
        <v>42625</v>
      </c>
      <c r="AB557">
        <v>604.88</v>
      </c>
      <c r="AC557">
        <v>538.30999999999995</v>
      </c>
      <c r="AD557">
        <v>705269.02</v>
      </c>
      <c r="AE557">
        <v>9303.02</v>
      </c>
      <c r="AF557">
        <f t="shared" si="50"/>
        <v>1165.9651831768285</v>
      </c>
    </row>
    <row r="558" spans="3:32" ht="11.25" x14ac:dyDescent="0.15">
      <c r="C558" s="107">
        <v>39652</v>
      </c>
      <c r="D558" s="111">
        <f t="shared" si="48"/>
        <v>2008</v>
      </c>
      <c r="E558" s="111">
        <f t="shared" si="49"/>
        <v>7</v>
      </c>
      <c r="F558" s="174">
        <v>3.3599999999999997E-5</v>
      </c>
      <c r="G558" s="106" t="s">
        <v>1171</v>
      </c>
      <c r="AA558" s="171">
        <v>42624</v>
      </c>
      <c r="AB558">
        <v>621.17999999999995</v>
      </c>
      <c r="AC558">
        <v>553.05999999999995</v>
      </c>
      <c r="AD558">
        <v>724272.93</v>
      </c>
      <c r="AE558">
        <v>9553.69</v>
      </c>
      <c r="AF558">
        <f t="shared" si="50"/>
        <v>1165.9630541871923</v>
      </c>
    </row>
    <row r="559" spans="3:32" ht="11.25" x14ac:dyDescent="0.15">
      <c r="C559" s="107">
        <v>39654</v>
      </c>
      <c r="D559" s="111">
        <f t="shared" si="48"/>
        <v>2008</v>
      </c>
      <c r="E559" s="111">
        <f t="shared" si="49"/>
        <v>7</v>
      </c>
      <c r="F559" s="174">
        <v>3.3099999999999998E-5</v>
      </c>
      <c r="G559" s="106" t="s">
        <v>1171</v>
      </c>
      <c r="AA559" s="171">
        <v>42623</v>
      </c>
      <c r="AB559">
        <v>620.79999999999995</v>
      </c>
      <c r="AC559">
        <v>552.72</v>
      </c>
      <c r="AD559">
        <v>723828.35</v>
      </c>
      <c r="AF559">
        <f t="shared" si="50"/>
        <v>1165.9606153350517</v>
      </c>
    </row>
    <row r="560" spans="3:32" ht="11.25" x14ac:dyDescent="0.15">
      <c r="C560" s="107">
        <v>39657</v>
      </c>
      <c r="D560" s="111">
        <f t="shared" si="48"/>
        <v>2008</v>
      </c>
      <c r="E560" s="111">
        <f t="shared" si="49"/>
        <v>7</v>
      </c>
      <c r="F560" s="174">
        <v>3.2799999999999998E-5</v>
      </c>
      <c r="G560" s="106" t="s">
        <v>1171</v>
      </c>
      <c r="AA560" s="171">
        <v>42622</v>
      </c>
      <c r="AB560">
        <v>623.38</v>
      </c>
      <c r="AC560">
        <v>552.63</v>
      </c>
      <c r="AD560">
        <v>726840.98</v>
      </c>
      <c r="AE560">
        <v>9587.57</v>
      </c>
      <c r="AF560">
        <f t="shared" si="50"/>
        <v>1165.9677564246526</v>
      </c>
    </row>
    <row r="561" spans="3:32" ht="11.25" x14ac:dyDescent="0.15">
      <c r="C561" s="107">
        <v>39658</v>
      </c>
      <c r="D561" s="111">
        <f t="shared" si="48"/>
        <v>2008</v>
      </c>
      <c r="E561" s="111">
        <f t="shared" si="49"/>
        <v>7</v>
      </c>
      <c r="F561" s="174">
        <v>3.2799999999999998E-5</v>
      </c>
      <c r="G561" s="106" t="s">
        <v>1171</v>
      </c>
      <c r="AA561" s="171">
        <v>42621</v>
      </c>
      <c r="AB561">
        <v>614.25</v>
      </c>
      <c r="AC561">
        <v>545.88</v>
      </c>
      <c r="AD561">
        <v>716192.76</v>
      </c>
      <c r="AE561">
        <v>9397.9699999999993</v>
      </c>
      <c r="AF561">
        <f t="shared" si="50"/>
        <v>1165.9629792429791</v>
      </c>
    </row>
    <row r="562" spans="3:32" ht="11.25" x14ac:dyDescent="0.15">
      <c r="C562" s="107">
        <v>39659</v>
      </c>
      <c r="D562" s="111">
        <f t="shared" si="48"/>
        <v>2008</v>
      </c>
      <c r="E562" s="111">
        <f t="shared" si="49"/>
        <v>7</v>
      </c>
      <c r="F562" s="174">
        <v>3.2799999999999998E-5</v>
      </c>
      <c r="G562" s="106" t="s">
        <v>1171</v>
      </c>
      <c r="AA562" s="171">
        <v>42620</v>
      </c>
      <c r="AB562">
        <v>609.13</v>
      </c>
      <c r="AC562">
        <v>541.17999999999995</v>
      </c>
      <c r="AD562">
        <v>710230.22</v>
      </c>
      <c r="AE562">
        <v>9356.2800000000007</v>
      </c>
      <c r="AF562">
        <f t="shared" si="50"/>
        <v>1165.9747837079112</v>
      </c>
    </row>
    <row r="563" spans="3:32" ht="11.25" x14ac:dyDescent="0.15">
      <c r="C563" s="107">
        <v>39660</v>
      </c>
      <c r="D563" s="111">
        <f t="shared" si="48"/>
        <v>2008</v>
      </c>
      <c r="E563" s="111">
        <f t="shared" si="49"/>
        <v>7</v>
      </c>
      <c r="F563" s="174">
        <v>3.2799999999999998E-5</v>
      </c>
      <c r="G563" s="106" t="s">
        <v>1171</v>
      </c>
      <c r="AA563" s="171">
        <v>42619</v>
      </c>
      <c r="AB563">
        <v>604.51</v>
      </c>
      <c r="AC563">
        <v>541.89</v>
      </c>
      <c r="AD563">
        <v>704844.96</v>
      </c>
      <c r="AE563">
        <v>9297.42</v>
      </c>
      <c r="AF563">
        <f t="shared" si="50"/>
        <v>1165.9773370167572</v>
      </c>
    </row>
    <row r="564" spans="3:32" ht="11.25" x14ac:dyDescent="0.15">
      <c r="C564" s="107">
        <v>39661</v>
      </c>
      <c r="D564" s="111">
        <f t="shared" si="48"/>
        <v>2008</v>
      </c>
      <c r="E564" s="111">
        <f t="shared" si="49"/>
        <v>8</v>
      </c>
      <c r="F564" s="174">
        <v>3.3200000000000001E-5</v>
      </c>
      <c r="G564" s="106" t="s">
        <v>1171</v>
      </c>
      <c r="AA564" s="171">
        <v>42618</v>
      </c>
      <c r="AB564">
        <v>606.79999999999995</v>
      </c>
      <c r="AC564">
        <v>543.36</v>
      </c>
      <c r="AD564">
        <v>719123.33</v>
      </c>
      <c r="AE564">
        <v>9338.6299999999992</v>
      </c>
      <c r="AF564">
        <f t="shared" si="50"/>
        <v>1185.1076631509559</v>
      </c>
    </row>
    <row r="565" spans="3:32" ht="11.25" x14ac:dyDescent="0.15">
      <c r="C565" s="107">
        <v>39664</v>
      </c>
      <c r="D565" s="111">
        <f t="shared" si="48"/>
        <v>2008</v>
      </c>
      <c r="E565" s="111">
        <f t="shared" si="49"/>
        <v>8</v>
      </c>
      <c r="F565" s="174">
        <v>3.3800000000000002E-5</v>
      </c>
      <c r="G565" s="106" t="s">
        <v>1171</v>
      </c>
      <c r="AA565" s="171">
        <v>42617</v>
      </c>
      <c r="AB565">
        <v>596.39</v>
      </c>
      <c r="AC565">
        <v>534.54</v>
      </c>
      <c r="AD565">
        <v>706784.79</v>
      </c>
      <c r="AE565">
        <v>9178.4</v>
      </c>
      <c r="AF565">
        <f t="shared" si="50"/>
        <v>1185.1050319421856</v>
      </c>
    </row>
    <row r="566" spans="3:32" ht="11.25" x14ac:dyDescent="0.15">
      <c r="C566" s="107">
        <v>39665</v>
      </c>
      <c r="D566" s="111">
        <f t="shared" si="48"/>
        <v>2008</v>
      </c>
      <c r="E566" s="111">
        <f t="shared" si="49"/>
        <v>8</v>
      </c>
      <c r="F566" s="174">
        <v>3.3399999999999999E-5</v>
      </c>
      <c r="G566" s="106" t="s">
        <v>1171</v>
      </c>
      <c r="AA566" s="171">
        <v>42616</v>
      </c>
      <c r="AB566">
        <v>573.95000000000005</v>
      </c>
      <c r="AC566">
        <v>514.42999999999995</v>
      </c>
      <c r="AD566">
        <v>680190.92</v>
      </c>
      <c r="AE566">
        <v>8833.0499999999993</v>
      </c>
      <c r="AF566">
        <f t="shared" si="50"/>
        <v>1185.1048349159335</v>
      </c>
    </row>
    <row r="567" spans="3:32" ht="11.25" x14ac:dyDescent="0.15">
      <c r="C567" s="107">
        <v>39666</v>
      </c>
      <c r="D567" s="111">
        <f t="shared" si="48"/>
        <v>2008</v>
      </c>
      <c r="E567" s="111">
        <f t="shared" si="49"/>
        <v>8</v>
      </c>
      <c r="F567" s="174">
        <v>3.3099999999999998E-5</v>
      </c>
      <c r="G567" s="106" t="s">
        <v>1171</v>
      </c>
      <c r="AA567" s="171">
        <v>42615</v>
      </c>
      <c r="AB567">
        <v>570.76</v>
      </c>
      <c r="AC567">
        <v>509.46</v>
      </c>
      <c r="AD567">
        <v>676410.42</v>
      </c>
      <c r="AE567">
        <v>8721.17</v>
      </c>
      <c r="AF567">
        <f t="shared" si="50"/>
        <v>1185.1048076249212</v>
      </c>
    </row>
    <row r="568" spans="3:32" ht="11.25" x14ac:dyDescent="0.15">
      <c r="C568" s="107">
        <v>39667</v>
      </c>
      <c r="D568" s="111">
        <f t="shared" si="48"/>
        <v>2008</v>
      </c>
      <c r="E568" s="111">
        <f t="shared" si="49"/>
        <v>8</v>
      </c>
      <c r="F568" s="174">
        <v>3.3099999999999998E-5</v>
      </c>
      <c r="G568" s="106" t="s">
        <v>1171</v>
      </c>
      <c r="AA568" s="171">
        <v>42614</v>
      </c>
      <c r="AB568">
        <v>571.86</v>
      </c>
      <c r="AC568">
        <v>512.39</v>
      </c>
      <c r="AD568">
        <v>677718.55</v>
      </c>
      <c r="AE568">
        <v>8812.3799999999992</v>
      </c>
      <c r="AF568">
        <f t="shared" si="50"/>
        <v>1185.1127024096807</v>
      </c>
    </row>
    <row r="569" spans="3:32" ht="11.25" x14ac:dyDescent="0.15">
      <c r="C569" s="107">
        <v>39668</v>
      </c>
      <c r="D569" s="111">
        <f t="shared" si="48"/>
        <v>2008</v>
      </c>
      <c r="E569" s="111">
        <f t="shared" si="49"/>
        <v>8</v>
      </c>
      <c r="F569" s="174">
        <v>3.3300000000000003E-5</v>
      </c>
      <c r="G569" s="106" t="s">
        <v>1171</v>
      </c>
      <c r="AA569" s="171">
        <v>42613</v>
      </c>
      <c r="AB569">
        <v>575.96</v>
      </c>
      <c r="AC569">
        <v>516.54999999999995</v>
      </c>
      <c r="AD569">
        <v>682572.99</v>
      </c>
      <c r="AE569">
        <v>8921.58</v>
      </c>
      <c r="AF569">
        <f t="shared" si="50"/>
        <v>1185.1048510313215</v>
      </c>
    </row>
    <row r="570" spans="3:32" ht="11.25" x14ac:dyDescent="0.15">
      <c r="C570" s="107">
        <v>39671</v>
      </c>
      <c r="D570" s="111">
        <f t="shared" si="48"/>
        <v>2008</v>
      </c>
      <c r="E570" s="111">
        <f t="shared" si="49"/>
        <v>8</v>
      </c>
      <c r="F570" s="174">
        <v>3.3099999999999998E-5</v>
      </c>
      <c r="G570" s="106" t="s">
        <v>1171</v>
      </c>
      <c r="AA570" s="171">
        <v>42612</v>
      </c>
      <c r="AB570">
        <v>572.51</v>
      </c>
      <c r="AC570">
        <v>511.59</v>
      </c>
      <c r="AD570">
        <v>678487.33</v>
      </c>
      <c r="AE570">
        <v>8879.6299999999992</v>
      </c>
      <c r="AF570">
        <f t="shared" si="50"/>
        <v>1185.1100068121079</v>
      </c>
    </row>
    <row r="571" spans="3:32" ht="11.25" x14ac:dyDescent="0.15">
      <c r="C571" s="107">
        <v>39672</v>
      </c>
      <c r="D571" s="111">
        <f t="shared" si="48"/>
        <v>2008</v>
      </c>
      <c r="E571" s="111">
        <f t="shared" si="49"/>
        <v>8</v>
      </c>
      <c r="F571" s="174">
        <v>3.3399999999999999E-5</v>
      </c>
      <c r="G571" s="106" t="s">
        <v>1171</v>
      </c>
      <c r="AA571" s="171">
        <v>42611</v>
      </c>
      <c r="AB571">
        <v>574.91</v>
      </c>
      <c r="AC571">
        <v>513.36</v>
      </c>
      <c r="AD571">
        <v>668328.56999999995</v>
      </c>
      <c r="AF571">
        <f t="shared" si="50"/>
        <v>1162.4925118714234</v>
      </c>
    </row>
    <row r="572" spans="3:32" ht="11.25" x14ac:dyDescent="0.15">
      <c r="C572" s="107">
        <v>39673</v>
      </c>
      <c r="D572" s="111">
        <f t="shared" si="48"/>
        <v>2008</v>
      </c>
      <c r="E572" s="111">
        <f t="shared" si="49"/>
        <v>8</v>
      </c>
      <c r="F572" s="174">
        <v>3.3300000000000003E-5</v>
      </c>
      <c r="G572" s="106" t="s">
        <v>1171</v>
      </c>
      <c r="AA572" s="171">
        <v>42610</v>
      </c>
      <c r="AB572">
        <v>568.61</v>
      </c>
      <c r="AC572">
        <v>507.74</v>
      </c>
      <c r="AD572">
        <v>661010.64</v>
      </c>
      <c r="AE572">
        <v>8807.7900000000009</v>
      </c>
      <c r="AF572">
        <f t="shared" si="50"/>
        <v>1162.5026643921142</v>
      </c>
    </row>
    <row r="573" spans="3:32" ht="11.25" x14ac:dyDescent="0.15">
      <c r="C573" s="107">
        <v>39674</v>
      </c>
      <c r="D573" s="111">
        <f t="shared" si="48"/>
        <v>2008</v>
      </c>
      <c r="E573" s="111">
        <f t="shared" si="49"/>
        <v>8</v>
      </c>
      <c r="F573" s="174">
        <v>3.3200000000000001E-5</v>
      </c>
      <c r="G573" s="106" t="s">
        <v>1171</v>
      </c>
      <c r="AA573" s="171">
        <v>42609</v>
      </c>
      <c r="AB573">
        <v>574.44000000000005</v>
      </c>
      <c r="AC573">
        <v>512.94000000000005</v>
      </c>
      <c r="AD573">
        <v>667783.59</v>
      </c>
      <c r="AE573">
        <v>8898.0400000000009</v>
      </c>
      <c r="AF573">
        <f t="shared" si="50"/>
        <v>1162.4949341967829</v>
      </c>
    </row>
    <row r="574" spans="3:32" ht="11.25" x14ac:dyDescent="0.15">
      <c r="C574" s="107">
        <v>39675</v>
      </c>
      <c r="D574" s="111">
        <f t="shared" si="48"/>
        <v>2008</v>
      </c>
      <c r="E574" s="111">
        <f t="shared" si="49"/>
        <v>8</v>
      </c>
      <c r="F574" s="174">
        <v>3.3399999999999999E-5</v>
      </c>
      <c r="G574" s="106" t="s">
        <v>1171</v>
      </c>
      <c r="AA574" s="171">
        <v>42608</v>
      </c>
      <c r="AB574">
        <v>575.42999999999995</v>
      </c>
      <c r="AC574">
        <v>509.54</v>
      </c>
      <c r="AD574">
        <v>632974.43000000005</v>
      </c>
      <c r="AE574">
        <v>8913.43</v>
      </c>
      <c r="AF574">
        <f t="shared" si="50"/>
        <v>1100.0024850981008</v>
      </c>
    </row>
    <row r="575" spans="3:32" ht="11.25" x14ac:dyDescent="0.15">
      <c r="C575" s="107">
        <v>39679</v>
      </c>
      <c r="D575" s="111">
        <f t="shared" si="48"/>
        <v>2008</v>
      </c>
      <c r="E575" s="111">
        <f t="shared" si="49"/>
        <v>8</v>
      </c>
      <c r="F575" s="174">
        <v>3.4100000000000002E-5</v>
      </c>
      <c r="G575" s="106" t="s">
        <v>1171</v>
      </c>
      <c r="AA575" s="171">
        <v>42607</v>
      </c>
      <c r="AB575">
        <v>573.82000000000005</v>
      </c>
      <c r="AC575">
        <v>509.04</v>
      </c>
      <c r="AD575">
        <v>631203.43000000005</v>
      </c>
      <c r="AE575">
        <v>8899.9699999999993</v>
      </c>
      <c r="AF575">
        <f t="shared" si="50"/>
        <v>1100.0024920706842</v>
      </c>
    </row>
    <row r="576" spans="3:32" ht="11.25" x14ac:dyDescent="0.15">
      <c r="C576" s="107">
        <v>39680</v>
      </c>
      <c r="D576" s="111">
        <f t="shared" si="48"/>
        <v>2008</v>
      </c>
      <c r="E576" s="111">
        <f t="shared" si="49"/>
        <v>8</v>
      </c>
      <c r="F576" s="174">
        <v>3.68E-5</v>
      </c>
      <c r="G576" s="106" t="s">
        <v>1171</v>
      </c>
      <c r="AA576" s="171">
        <v>42606</v>
      </c>
      <c r="AB576">
        <v>577.88</v>
      </c>
      <c r="AC576">
        <v>511.45</v>
      </c>
      <c r="AD576">
        <v>635668</v>
      </c>
      <c r="AE576">
        <v>8957.14</v>
      </c>
      <c r="AF576">
        <f t="shared" si="50"/>
        <v>1100</v>
      </c>
    </row>
    <row r="577" spans="3:32" ht="11.25" x14ac:dyDescent="0.15">
      <c r="C577" s="107">
        <v>39681</v>
      </c>
      <c r="D577" s="111">
        <f t="shared" si="48"/>
        <v>2008</v>
      </c>
      <c r="E577" s="111">
        <f t="shared" si="49"/>
        <v>8</v>
      </c>
      <c r="F577" s="174">
        <v>3.65E-5</v>
      </c>
      <c r="G577" s="106" t="s">
        <v>1171</v>
      </c>
      <c r="AA577" s="171">
        <v>42605</v>
      </c>
      <c r="AB577">
        <v>585.75</v>
      </c>
      <c r="AC577">
        <v>516.80999999999995</v>
      </c>
      <c r="AD577">
        <v>644323.68000000005</v>
      </c>
      <c r="AE577">
        <v>9055.68</v>
      </c>
      <c r="AF577">
        <f t="shared" si="50"/>
        <v>1099.9977464788733</v>
      </c>
    </row>
    <row r="578" spans="3:32" ht="11.25" x14ac:dyDescent="0.15">
      <c r="C578" s="107">
        <v>39682</v>
      </c>
      <c r="D578" s="111">
        <f t="shared" si="48"/>
        <v>2008</v>
      </c>
      <c r="E578" s="111">
        <f t="shared" si="49"/>
        <v>8</v>
      </c>
      <c r="F578" s="174">
        <v>3.5899999999999998E-5</v>
      </c>
      <c r="G578" s="106" t="s">
        <v>1171</v>
      </c>
      <c r="AA578" s="171">
        <v>42604</v>
      </c>
      <c r="AB578">
        <v>579.92999999999995</v>
      </c>
      <c r="AC578">
        <v>513.67999999999995</v>
      </c>
      <c r="AD578">
        <v>625416.61</v>
      </c>
      <c r="AE578">
        <v>8942.56</v>
      </c>
      <c r="AF578">
        <f t="shared" si="50"/>
        <v>1078.4346559067474</v>
      </c>
    </row>
    <row r="579" spans="3:32" ht="11.25" x14ac:dyDescent="0.15">
      <c r="C579" s="107">
        <v>39685</v>
      </c>
      <c r="D579" s="111">
        <f t="shared" si="48"/>
        <v>2008</v>
      </c>
      <c r="E579" s="111">
        <f t="shared" si="49"/>
        <v>8</v>
      </c>
      <c r="F579" s="174">
        <v>3.6000000000000001E-5</v>
      </c>
      <c r="G579" s="106" t="s">
        <v>1171</v>
      </c>
      <c r="AA579" s="171">
        <v>42603</v>
      </c>
      <c r="AB579">
        <v>580.99</v>
      </c>
      <c r="AC579">
        <v>512.87</v>
      </c>
      <c r="AD579">
        <v>626558.44999999995</v>
      </c>
      <c r="AE579">
        <v>8958.89</v>
      </c>
      <c r="AF579">
        <f t="shared" si="50"/>
        <v>1078.432417081189</v>
      </c>
    </row>
    <row r="580" spans="3:32" ht="11.25" x14ac:dyDescent="0.15">
      <c r="C580" s="107">
        <v>39686</v>
      </c>
      <c r="D580" s="111">
        <f t="shared" si="48"/>
        <v>2008</v>
      </c>
      <c r="E580" s="111">
        <f t="shared" si="49"/>
        <v>8</v>
      </c>
      <c r="F580" s="174">
        <v>3.7000000000000005E-5</v>
      </c>
      <c r="G580" s="106" t="s">
        <v>1171</v>
      </c>
      <c r="AA580" s="171">
        <v>42602</v>
      </c>
      <c r="AB580">
        <v>574.19000000000005</v>
      </c>
      <c r="AC580">
        <v>506.87</v>
      </c>
      <c r="AD580">
        <v>619223.72</v>
      </c>
      <c r="AE580">
        <v>8854.01</v>
      </c>
      <c r="AF580">
        <f t="shared" si="50"/>
        <v>1078.4299970393074</v>
      </c>
    </row>
    <row r="581" spans="3:32" ht="11.25" x14ac:dyDescent="0.15">
      <c r="C581" s="107">
        <v>39687</v>
      </c>
      <c r="D581" s="111">
        <f t="shared" ref="D581:D644" si="51">YEAR(C581)</f>
        <v>2008</v>
      </c>
      <c r="E581" s="111">
        <f t="shared" ref="E581:E644" si="52">MONTH(C581)</f>
        <v>8</v>
      </c>
      <c r="F581" s="174">
        <v>3.7999999999999995E-5</v>
      </c>
      <c r="G581" s="106" t="s">
        <v>1171</v>
      </c>
      <c r="AA581" s="171">
        <v>42601</v>
      </c>
      <c r="AB581">
        <v>572.49</v>
      </c>
      <c r="AC581">
        <v>504.53</v>
      </c>
      <c r="AD581">
        <v>617385</v>
      </c>
      <c r="AE581">
        <v>8839.17</v>
      </c>
      <c r="AF581">
        <f t="shared" si="50"/>
        <v>1078.4205837656552</v>
      </c>
    </row>
    <row r="582" spans="3:32" ht="11.25" x14ac:dyDescent="0.15">
      <c r="C582" s="107">
        <v>39688</v>
      </c>
      <c r="D582" s="111">
        <f t="shared" si="51"/>
        <v>2008</v>
      </c>
      <c r="E582" s="111">
        <f t="shared" si="52"/>
        <v>8</v>
      </c>
      <c r="F582" s="174">
        <v>4.0772727272727279E-5</v>
      </c>
      <c r="G582" s="106" t="s">
        <v>1171</v>
      </c>
      <c r="AA582" s="171">
        <v>42600</v>
      </c>
      <c r="AB582">
        <v>572.66999999999996</v>
      </c>
      <c r="AC582">
        <v>506.47</v>
      </c>
      <c r="AD582">
        <v>617581.81000000006</v>
      </c>
      <c r="AE582">
        <v>8836.26</v>
      </c>
      <c r="AF582">
        <f t="shared" ref="AF582:AF645" si="53">AD582/AB582</f>
        <v>1078.4252885606022</v>
      </c>
    </row>
    <row r="583" spans="3:32" ht="11.25" x14ac:dyDescent="0.15">
      <c r="C583" s="107">
        <v>39689</v>
      </c>
      <c r="D583" s="111">
        <f t="shared" si="51"/>
        <v>2008</v>
      </c>
      <c r="E583" s="111">
        <f t="shared" si="52"/>
        <v>8</v>
      </c>
      <c r="F583" s="174">
        <v>4.1087499999999996E-5</v>
      </c>
      <c r="G583" s="106" t="s">
        <v>1171</v>
      </c>
      <c r="AA583" s="171">
        <v>42599</v>
      </c>
      <c r="AB583">
        <v>575.88</v>
      </c>
      <c r="AC583">
        <v>510.75</v>
      </c>
      <c r="AD583">
        <v>621047.67000000004</v>
      </c>
      <c r="AE583">
        <v>8851.2999999999993</v>
      </c>
      <c r="AF583">
        <f t="shared" si="53"/>
        <v>1078.4324338403835</v>
      </c>
    </row>
    <row r="584" spans="3:32" ht="11.25" x14ac:dyDescent="0.15">
      <c r="C584" s="107">
        <v>39692</v>
      </c>
      <c r="D584" s="111">
        <f t="shared" si="51"/>
        <v>2008</v>
      </c>
      <c r="E584" s="111">
        <f t="shared" si="52"/>
        <v>9</v>
      </c>
      <c r="F584" s="174">
        <v>4.0142857142857142E-5</v>
      </c>
      <c r="G584" s="106" t="s">
        <v>1171</v>
      </c>
      <c r="AA584" s="171">
        <v>42598</v>
      </c>
      <c r="AB584">
        <v>567.91999999999996</v>
      </c>
      <c r="AC584">
        <v>507.21</v>
      </c>
      <c r="AD584">
        <v>624712</v>
      </c>
      <c r="AE584">
        <v>8711.89</v>
      </c>
      <c r="AF584">
        <f t="shared" si="53"/>
        <v>1100</v>
      </c>
    </row>
    <row r="585" spans="3:32" ht="11.25" x14ac:dyDescent="0.15">
      <c r="C585" s="107">
        <v>39693</v>
      </c>
      <c r="D585" s="111">
        <f t="shared" si="51"/>
        <v>2008</v>
      </c>
      <c r="E585" s="111">
        <f t="shared" si="52"/>
        <v>9</v>
      </c>
      <c r="F585" s="174">
        <v>4.0586666666666655E-5</v>
      </c>
      <c r="G585" s="106" t="s">
        <v>1171</v>
      </c>
      <c r="AA585" s="171">
        <v>42597</v>
      </c>
      <c r="AB585">
        <v>573.20000000000005</v>
      </c>
      <c r="AC585">
        <v>513.64</v>
      </c>
      <c r="AD585">
        <v>630518.68000000005</v>
      </c>
      <c r="AE585">
        <v>8792.8700000000008</v>
      </c>
      <c r="AF585">
        <f t="shared" si="53"/>
        <v>1099.9976971388694</v>
      </c>
    </row>
    <row r="586" spans="3:32" ht="11.25" x14ac:dyDescent="0.15">
      <c r="C586" s="107">
        <v>39694</v>
      </c>
      <c r="D586" s="111">
        <f t="shared" si="51"/>
        <v>2008</v>
      </c>
      <c r="E586" s="111">
        <f t="shared" si="52"/>
        <v>9</v>
      </c>
      <c r="F586" s="174">
        <v>3.9768181818181817E-5</v>
      </c>
      <c r="G586" s="106" t="s">
        <v>1171</v>
      </c>
      <c r="AA586" s="171">
        <v>42596</v>
      </c>
      <c r="AB586">
        <v>581.62</v>
      </c>
      <c r="AC586">
        <v>521.02</v>
      </c>
      <c r="AD586">
        <v>639784.75</v>
      </c>
      <c r="AE586">
        <v>8922.09</v>
      </c>
      <c r="AF586">
        <f t="shared" si="53"/>
        <v>1100.004728173034</v>
      </c>
    </row>
    <row r="587" spans="3:32" ht="11.25" x14ac:dyDescent="0.15">
      <c r="C587" s="107">
        <v>39695</v>
      </c>
      <c r="D587" s="111">
        <f t="shared" si="51"/>
        <v>2008</v>
      </c>
      <c r="E587" s="111">
        <f t="shared" si="52"/>
        <v>9</v>
      </c>
      <c r="F587" s="174">
        <v>3.9375000000000002E-5</v>
      </c>
      <c r="G587" s="106" t="s">
        <v>1171</v>
      </c>
      <c r="AA587" s="171">
        <v>42595</v>
      </c>
      <c r="AB587">
        <v>584.32000000000005</v>
      </c>
      <c r="AC587">
        <v>523.44000000000005</v>
      </c>
      <c r="AD587">
        <v>642753.43000000005</v>
      </c>
      <c r="AE587">
        <v>8963.49</v>
      </c>
      <c r="AF587">
        <f t="shared" si="53"/>
        <v>1100.0024472891566</v>
      </c>
    </row>
    <row r="588" spans="3:32" ht="11.25" x14ac:dyDescent="0.15">
      <c r="C588" s="107">
        <v>39696</v>
      </c>
      <c r="D588" s="111">
        <f t="shared" si="51"/>
        <v>2008</v>
      </c>
      <c r="E588" s="111">
        <f t="shared" si="52"/>
        <v>9</v>
      </c>
      <c r="F588" s="174">
        <v>3.8938461538461535E-5</v>
      </c>
      <c r="G588" s="106" t="s">
        <v>1171</v>
      </c>
      <c r="AA588" s="171">
        <v>42594</v>
      </c>
      <c r="AB588">
        <v>582.17999999999995</v>
      </c>
      <c r="AC588">
        <v>522.59</v>
      </c>
      <c r="AD588">
        <v>631441.36</v>
      </c>
      <c r="AE588">
        <v>8907.32</v>
      </c>
      <c r="AF588">
        <f t="shared" si="53"/>
        <v>1084.6153423339861</v>
      </c>
    </row>
    <row r="589" spans="3:32" ht="11.25" x14ac:dyDescent="0.15">
      <c r="C589" s="107">
        <v>39699</v>
      </c>
      <c r="D589" s="111">
        <f t="shared" si="51"/>
        <v>2008</v>
      </c>
      <c r="E589" s="111">
        <f t="shared" si="52"/>
        <v>9</v>
      </c>
      <c r="F589" s="174">
        <v>3.93E-5</v>
      </c>
      <c r="G589" s="106" t="s">
        <v>1171</v>
      </c>
      <c r="AA589" s="171">
        <v>42593</v>
      </c>
      <c r="AB589">
        <v>595</v>
      </c>
      <c r="AC589">
        <v>531.78</v>
      </c>
      <c r="AD589">
        <v>645348.9</v>
      </c>
      <c r="AE589">
        <v>9103.5</v>
      </c>
      <c r="AF589">
        <f t="shared" si="53"/>
        <v>1084.6200000000001</v>
      </c>
    </row>
    <row r="590" spans="3:32" ht="11.25" x14ac:dyDescent="0.15">
      <c r="C590" s="107">
        <v>39700</v>
      </c>
      <c r="D590" s="111">
        <f t="shared" si="51"/>
        <v>2008</v>
      </c>
      <c r="E590" s="111">
        <f t="shared" si="52"/>
        <v>9</v>
      </c>
      <c r="F590" s="174">
        <v>3.93E-5</v>
      </c>
      <c r="G590" s="106" t="s">
        <v>1171</v>
      </c>
      <c r="AA590" s="171">
        <v>42592</v>
      </c>
      <c r="AB590">
        <v>584.96</v>
      </c>
      <c r="AC590">
        <v>525.38</v>
      </c>
      <c r="AD590">
        <v>629951.14</v>
      </c>
      <c r="AE590">
        <v>8979.08</v>
      </c>
      <c r="AF590">
        <f t="shared" si="53"/>
        <v>1076.9131906455141</v>
      </c>
    </row>
    <row r="591" spans="3:32" ht="11.25" x14ac:dyDescent="0.15">
      <c r="C591" s="107">
        <v>39701</v>
      </c>
      <c r="D591" s="111">
        <f t="shared" si="51"/>
        <v>2008</v>
      </c>
      <c r="E591" s="111">
        <f t="shared" si="52"/>
        <v>9</v>
      </c>
      <c r="F591" s="174">
        <v>3.96E-5</v>
      </c>
      <c r="G591" s="106" t="s">
        <v>1171</v>
      </c>
      <c r="AA591" s="171">
        <v>42591</v>
      </c>
      <c r="AB591">
        <v>588.4</v>
      </c>
      <c r="AC591">
        <v>530.76</v>
      </c>
      <c r="AD591">
        <v>633654.34</v>
      </c>
      <c r="AE591">
        <v>9020.1</v>
      </c>
      <c r="AF591">
        <f t="shared" si="53"/>
        <v>1076.91084296397</v>
      </c>
    </row>
    <row r="592" spans="3:32" ht="11.25" x14ac:dyDescent="0.15">
      <c r="C592" s="107">
        <v>39702</v>
      </c>
      <c r="D592" s="111">
        <f t="shared" si="51"/>
        <v>2008</v>
      </c>
      <c r="E592" s="111">
        <f t="shared" si="52"/>
        <v>9</v>
      </c>
      <c r="F592" s="174">
        <v>4.18E-5</v>
      </c>
      <c r="G592" s="106" t="s">
        <v>1171</v>
      </c>
      <c r="AA592" s="171">
        <v>42590</v>
      </c>
      <c r="AB592">
        <v>592.64</v>
      </c>
      <c r="AC592">
        <v>534.38</v>
      </c>
      <c r="AD592">
        <v>638225.87</v>
      </c>
      <c r="AE592">
        <v>9031.83</v>
      </c>
      <c r="AF592">
        <f t="shared" si="53"/>
        <v>1076.9200020248381</v>
      </c>
    </row>
    <row r="593" spans="3:32" ht="11.25" x14ac:dyDescent="0.15">
      <c r="C593" s="107">
        <v>39703</v>
      </c>
      <c r="D593" s="111">
        <f t="shared" si="51"/>
        <v>2008</v>
      </c>
      <c r="E593" s="111">
        <f t="shared" si="52"/>
        <v>9</v>
      </c>
      <c r="F593" s="174">
        <v>4.46E-5</v>
      </c>
      <c r="G593" s="106" t="s">
        <v>1171</v>
      </c>
      <c r="AA593" s="171">
        <v>42589</v>
      </c>
      <c r="AB593">
        <v>588.38</v>
      </c>
      <c r="AC593">
        <v>530.72</v>
      </c>
      <c r="AD593">
        <v>633638.18999999994</v>
      </c>
      <c r="AE593">
        <v>8966.91</v>
      </c>
      <c r="AF593">
        <f t="shared" si="53"/>
        <v>1076.9200006798326</v>
      </c>
    </row>
    <row r="594" spans="3:32" ht="11.25" x14ac:dyDescent="0.15">
      <c r="C594" s="107">
        <v>39706</v>
      </c>
      <c r="D594" s="111">
        <f t="shared" si="51"/>
        <v>2008</v>
      </c>
      <c r="E594" s="111">
        <f t="shared" si="52"/>
        <v>9</v>
      </c>
      <c r="F594" s="174">
        <v>4.6699999999999997E-5</v>
      </c>
      <c r="G594" s="106" t="s">
        <v>1171</v>
      </c>
      <c r="AA594" s="171">
        <v>42588</v>
      </c>
      <c r="AB594">
        <v>568.80999999999995</v>
      </c>
      <c r="AC594">
        <v>513.05999999999995</v>
      </c>
      <c r="AD594">
        <v>612560.17000000004</v>
      </c>
      <c r="AE594">
        <v>8668.6299999999992</v>
      </c>
      <c r="AF594">
        <f t="shared" si="53"/>
        <v>1076.9152616866793</v>
      </c>
    </row>
    <row r="595" spans="3:32" ht="11.25" x14ac:dyDescent="0.15">
      <c r="C595" s="107">
        <v>39707</v>
      </c>
      <c r="D595" s="111">
        <f t="shared" si="51"/>
        <v>2008</v>
      </c>
      <c r="E595" s="111">
        <f t="shared" si="52"/>
        <v>9</v>
      </c>
      <c r="F595" s="174">
        <v>4.9199999999999997E-5</v>
      </c>
      <c r="G595" s="106" t="s">
        <v>1171</v>
      </c>
      <c r="AA595" s="171">
        <v>42587</v>
      </c>
      <c r="AB595">
        <v>569.28</v>
      </c>
      <c r="AC595">
        <v>511.07</v>
      </c>
      <c r="AD595">
        <v>613069.02</v>
      </c>
      <c r="AE595">
        <v>8727.06</v>
      </c>
      <c r="AF595">
        <f t="shared" si="53"/>
        <v>1076.9200042158516</v>
      </c>
    </row>
    <row r="596" spans="3:32" ht="11.25" x14ac:dyDescent="0.15">
      <c r="C596" s="107">
        <v>39708</v>
      </c>
      <c r="D596" s="111">
        <f t="shared" si="51"/>
        <v>2008</v>
      </c>
      <c r="E596" s="111">
        <f t="shared" si="52"/>
        <v>9</v>
      </c>
      <c r="F596" s="174">
        <v>4.8600000000000002E-5</v>
      </c>
      <c r="G596" s="106" t="s">
        <v>1171</v>
      </c>
      <c r="AA596" s="171">
        <v>42586</v>
      </c>
      <c r="AB596">
        <v>575.97</v>
      </c>
      <c r="AC596">
        <v>516.73</v>
      </c>
      <c r="AD596">
        <v>620268.23</v>
      </c>
      <c r="AE596">
        <v>8823.7800000000007</v>
      </c>
      <c r="AF596">
        <f t="shared" si="53"/>
        <v>1076.9106550688402</v>
      </c>
    </row>
    <row r="597" spans="3:32" ht="11.25" x14ac:dyDescent="0.15">
      <c r="C597" s="107">
        <v>39709</v>
      </c>
      <c r="D597" s="111">
        <f t="shared" si="51"/>
        <v>2008</v>
      </c>
      <c r="E597" s="111">
        <f t="shared" si="52"/>
        <v>9</v>
      </c>
      <c r="F597" s="174">
        <v>4.3600000000000003E-5</v>
      </c>
      <c r="G597" s="106" t="s">
        <v>1171</v>
      </c>
      <c r="AA597" s="171">
        <v>42585</v>
      </c>
      <c r="AB597">
        <v>539.23</v>
      </c>
      <c r="AC597">
        <v>480.93</v>
      </c>
      <c r="AD597">
        <v>580702.18999999994</v>
      </c>
      <c r="AE597">
        <v>8271.7099999999991</v>
      </c>
      <c r="AF597">
        <f t="shared" si="53"/>
        <v>1076.9100198431095</v>
      </c>
    </row>
    <row r="598" spans="3:32" ht="11.25" x14ac:dyDescent="0.15">
      <c r="C598" s="107">
        <v>39710</v>
      </c>
      <c r="D598" s="111">
        <f t="shared" si="51"/>
        <v>2008</v>
      </c>
      <c r="E598" s="111">
        <f t="shared" si="52"/>
        <v>9</v>
      </c>
      <c r="F598" s="174">
        <v>4.3300000000000002E-5</v>
      </c>
      <c r="G598" s="106" t="s">
        <v>1171</v>
      </c>
      <c r="AA598" s="171">
        <v>42584</v>
      </c>
      <c r="AB598">
        <v>598.98</v>
      </c>
      <c r="AC598">
        <v>536</v>
      </c>
      <c r="AD598">
        <v>648710.56999999995</v>
      </c>
      <c r="AE598">
        <v>9278.25</v>
      </c>
      <c r="AF598">
        <f t="shared" si="53"/>
        <v>1083.0254265584826</v>
      </c>
    </row>
    <row r="599" spans="3:32" ht="11.25" x14ac:dyDescent="0.15">
      <c r="C599" s="107">
        <v>39713</v>
      </c>
      <c r="D599" s="111">
        <f t="shared" si="51"/>
        <v>2008</v>
      </c>
      <c r="E599" s="111">
        <f t="shared" si="52"/>
        <v>9</v>
      </c>
      <c r="F599" s="174">
        <v>4.21E-5</v>
      </c>
      <c r="G599" s="106" t="s">
        <v>1171</v>
      </c>
      <c r="AA599" s="171">
        <v>42583</v>
      </c>
      <c r="AB599">
        <v>624.20000000000005</v>
      </c>
      <c r="AC599">
        <v>558.75</v>
      </c>
      <c r="AD599">
        <v>676023.25</v>
      </c>
      <c r="AE599">
        <v>9656.4</v>
      </c>
      <c r="AF599">
        <f t="shared" si="53"/>
        <v>1083.0234700416531</v>
      </c>
    </row>
    <row r="600" spans="3:32" ht="11.25" x14ac:dyDescent="0.15">
      <c r="C600" s="107">
        <v>39714</v>
      </c>
      <c r="D600" s="111">
        <f t="shared" si="51"/>
        <v>2008</v>
      </c>
      <c r="E600" s="111">
        <f t="shared" si="52"/>
        <v>9</v>
      </c>
      <c r="F600" s="174">
        <v>4.1100000000000003E-5</v>
      </c>
      <c r="G600" s="106" t="s">
        <v>1171</v>
      </c>
      <c r="AA600" s="171">
        <v>42582</v>
      </c>
      <c r="AB600">
        <v>633.01</v>
      </c>
      <c r="AC600">
        <v>566.38</v>
      </c>
      <c r="AD600">
        <v>685559.24</v>
      </c>
      <c r="AE600">
        <v>9792.6200000000008</v>
      </c>
      <c r="AF600">
        <f t="shared" si="53"/>
        <v>1083.0148654839577</v>
      </c>
    </row>
    <row r="601" spans="3:32" ht="11.25" x14ac:dyDescent="0.15">
      <c r="C601" s="107">
        <v>39715</v>
      </c>
      <c r="D601" s="111">
        <f t="shared" si="51"/>
        <v>2008</v>
      </c>
      <c r="E601" s="111">
        <f t="shared" si="52"/>
        <v>9</v>
      </c>
      <c r="F601" s="174">
        <v>4.1600000000000002E-5</v>
      </c>
      <c r="G601" s="106" t="s">
        <v>1171</v>
      </c>
      <c r="AA601" s="171">
        <v>42581</v>
      </c>
      <c r="AB601">
        <v>656.72</v>
      </c>
      <c r="AC601">
        <v>587.6</v>
      </c>
      <c r="AD601">
        <v>711235.48</v>
      </c>
      <c r="AE601">
        <v>10159.379999999999</v>
      </c>
      <c r="AF601">
        <f t="shared" si="53"/>
        <v>1083.0117553904252</v>
      </c>
    </row>
    <row r="602" spans="3:32" ht="11.25" x14ac:dyDescent="0.15">
      <c r="C602" s="107">
        <v>39716</v>
      </c>
      <c r="D602" s="111">
        <f t="shared" si="51"/>
        <v>2008</v>
      </c>
      <c r="E602" s="111">
        <f t="shared" si="52"/>
        <v>9</v>
      </c>
      <c r="F602" s="174">
        <v>4.3399999999999998E-5</v>
      </c>
      <c r="G602" s="106" t="s">
        <v>1171</v>
      </c>
      <c r="AA602" s="171">
        <v>42580</v>
      </c>
      <c r="AB602">
        <v>655.04999999999995</v>
      </c>
      <c r="AC602">
        <v>590.96</v>
      </c>
      <c r="AD602">
        <v>713000.08</v>
      </c>
      <c r="AE602">
        <v>10166.44</v>
      </c>
      <c r="AF602">
        <f t="shared" si="53"/>
        <v>1088.4666514006565</v>
      </c>
    </row>
    <row r="603" spans="3:32" ht="11.25" x14ac:dyDescent="0.15">
      <c r="C603" s="107">
        <v>39717</v>
      </c>
      <c r="D603" s="111">
        <f t="shared" si="51"/>
        <v>2008</v>
      </c>
      <c r="E603" s="111">
        <f t="shared" si="52"/>
        <v>9</v>
      </c>
      <c r="F603" s="174">
        <v>4.4800000000000005E-5</v>
      </c>
      <c r="G603" s="106" t="s">
        <v>1171</v>
      </c>
      <c r="AA603" s="171">
        <v>42579</v>
      </c>
      <c r="AB603">
        <v>655.41</v>
      </c>
      <c r="AC603">
        <v>591.97</v>
      </c>
      <c r="AD603">
        <v>713386.48</v>
      </c>
      <c r="AE603">
        <v>10191.61</v>
      </c>
      <c r="AF603">
        <f t="shared" si="53"/>
        <v>1088.4583390549428</v>
      </c>
    </row>
    <row r="604" spans="3:32" ht="11.25" x14ac:dyDescent="0.15">
      <c r="C604" s="107">
        <v>39720</v>
      </c>
      <c r="D604" s="111">
        <f t="shared" si="51"/>
        <v>2008</v>
      </c>
      <c r="E604" s="111">
        <f t="shared" si="52"/>
        <v>9</v>
      </c>
      <c r="F604" s="174">
        <v>4.4199999999999997E-5</v>
      </c>
      <c r="G604" s="106" t="s">
        <v>1171</v>
      </c>
      <c r="AA604" s="171">
        <v>42578</v>
      </c>
      <c r="AB604">
        <v>651.87</v>
      </c>
      <c r="AC604">
        <v>593.1</v>
      </c>
      <c r="AD604">
        <v>709535.51</v>
      </c>
      <c r="AE604">
        <v>10123.56</v>
      </c>
      <c r="AF604">
        <f t="shared" si="53"/>
        <v>1088.4616718057282</v>
      </c>
    </row>
    <row r="605" spans="3:32" ht="11.25" x14ac:dyDescent="0.15">
      <c r="C605" s="107">
        <v>39721</v>
      </c>
      <c r="D605" s="111">
        <f t="shared" si="51"/>
        <v>2008</v>
      </c>
      <c r="E605" s="111">
        <f t="shared" si="52"/>
        <v>9</v>
      </c>
      <c r="F605" s="174">
        <v>4.4000000000000006E-5</v>
      </c>
      <c r="G605" s="106" t="s">
        <v>1171</v>
      </c>
      <c r="AA605" s="171">
        <v>42577</v>
      </c>
      <c r="AB605">
        <v>655.88</v>
      </c>
      <c r="AC605">
        <v>596.66</v>
      </c>
      <c r="AD605">
        <v>713902.41</v>
      </c>
      <c r="AE605">
        <v>10212.1</v>
      </c>
      <c r="AF605">
        <f t="shared" si="53"/>
        <v>1088.4649783496982</v>
      </c>
    </row>
    <row r="606" spans="3:32" ht="11.25" x14ac:dyDescent="0.15">
      <c r="C606" s="107">
        <v>39722</v>
      </c>
      <c r="D606" s="111">
        <f t="shared" si="51"/>
        <v>2008</v>
      </c>
      <c r="E606" s="111">
        <f t="shared" si="52"/>
        <v>10</v>
      </c>
      <c r="F606" s="174">
        <v>4.5300000000000003E-5</v>
      </c>
      <c r="G606" s="106" t="s">
        <v>1171</v>
      </c>
      <c r="AA606" s="171">
        <v>42576</v>
      </c>
      <c r="AB606">
        <v>660.66</v>
      </c>
      <c r="AC606">
        <v>602.52</v>
      </c>
      <c r="AD606">
        <v>719098.72</v>
      </c>
      <c r="AE606">
        <v>10193.94</v>
      </c>
      <c r="AF606">
        <f t="shared" si="53"/>
        <v>1088.4550600914238</v>
      </c>
    </row>
    <row r="607" spans="3:32" ht="11.25" x14ac:dyDescent="0.15">
      <c r="C607" s="107">
        <v>39723</v>
      </c>
      <c r="D607" s="111">
        <f t="shared" si="51"/>
        <v>2008</v>
      </c>
      <c r="E607" s="111">
        <f t="shared" si="52"/>
        <v>10</v>
      </c>
      <c r="F607" s="174">
        <v>4.4199999999999997E-5</v>
      </c>
      <c r="G607" s="106" t="s">
        <v>1171</v>
      </c>
      <c r="AA607" s="171">
        <v>42575</v>
      </c>
      <c r="AB607">
        <v>655.4</v>
      </c>
      <c r="AC607">
        <v>596.97</v>
      </c>
      <c r="AD607">
        <v>713371.24</v>
      </c>
      <c r="AE607">
        <v>10112.74</v>
      </c>
      <c r="AF607">
        <f t="shared" si="53"/>
        <v>1088.4516936222155</v>
      </c>
    </row>
    <row r="608" spans="3:32" ht="11.25" x14ac:dyDescent="0.15">
      <c r="C608" s="107">
        <v>39724</v>
      </c>
      <c r="D608" s="111">
        <f t="shared" si="51"/>
        <v>2008</v>
      </c>
      <c r="E608" s="111">
        <f t="shared" si="52"/>
        <v>10</v>
      </c>
      <c r="F608" s="174">
        <v>4.4199999999999997E-5</v>
      </c>
      <c r="G608" s="106" t="s">
        <v>1171</v>
      </c>
      <c r="AA608" s="171">
        <v>42574</v>
      </c>
      <c r="AB608">
        <v>653.13</v>
      </c>
      <c r="AC608">
        <v>594.9</v>
      </c>
      <c r="AD608">
        <v>710904.79</v>
      </c>
      <c r="AE608">
        <v>10077.780000000001</v>
      </c>
      <c r="AF608">
        <f t="shared" si="53"/>
        <v>1088.4583314194724</v>
      </c>
    </row>
    <row r="609" spans="3:32" ht="11.25" x14ac:dyDescent="0.15">
      <c r="C609" s="107">
        <v>39727</v>
      </c>
      <c r="D609" s="111">
        <f t="shared" si="51"/>
        <v>2008</v>
      </c>
      <c r="E609" s="111">
        <f t="shared" si="52"/>
        <v>10</v>
      </c>
      <c r="F609" s="174">
        <v>4.46E-5</v>
      </c>
      <c r="G609" s="106" t="s">
        <v>1171</v>
      </c>
      <c r="AA609" s="171">
        <v>42573</v>
      </c>
      <c r="AB609">
        <v>666.41</v>
      </c>
      <c r="AC609">
        <v>604.29999999999995</v>
      </c>
      <c r="AD609">
        <v>725355.19</v>
      </c>
      <c r="AE609">
        <v>10215.99</v>
      </c>
      <c r="AF609">
        <f t="shared" si="53"/>
        <v>1088.4518389579987</v>
      </c>
    </row>
    <row r="610" spans="3:32" ht="11.25" x14ac:dyDescent="0.15">
      <c r="C610" s="107">
        <v>39728</v>
      </c>
      <c r="D610" s="111">
        <f t="shared" si="51"/>
        <v>2008</v>
      </c>
      <c r="E610" s="111">
        <f t="shared" si="52"/>
        <v>10</v>
      </c>
      <c r="F610" s="174">
        <v>4.6199999999999998E-5</v>
      </c>
      <c r="G610" s="106" t="s">
        <v>1171</v>
      </c>
      <c r="AA610" s="171">
        <v>42572</v>
      </c>
      <c r="AB610">
        <v>664.68</v>
      </c>
      <c r="AC610">
        <v>603.5</v>
      </c>
      <c r="AD610">
        <v>723477.59</v>
      </c>
      <c r="AE610">
        <v>10216.129999999999</v>
      </c>
      <c r="AF610">
        <f t="shared" si="53"/>
        <v>1088.4599957874466</v>
      </c>
    </row>
    <row r="611" spans="3:32" ht="11.25" x14ac:dyDescent="0.15">
      <c r="C611" s="107">
        <v>39729</v>
      </c>
      <c r="D611" s="111">
        <f t="shared" si="51"/>
        <v>2008</v>
      </c>
      <c r="E611" s="111">
        <f t="shared" si="52"/>
        <v>10</v>
      </c>
      <c r="F611" s="174">
        <v>4.8600000000000002E-5</v>
      </c>
      <c r="G611" s="106" t="s">
        <v>1171</v>
      </c>
      <c r="AA611" s="171">
        <v>42571</v>
      </c>
      <c r="AB611">
        <v>673.61</v>
      </c>
      <c r="AC611">
        <v>611.33000000000004</v>
      </c>
      <c r="AD611">
        <v>742264.33</v>
      </c>
      <c r="AE611">
        <v>10259.08</v>
      </c>
      <c r="AF611">
        <f t="shared" si="53"/>
        <v>1101.9199982185537</v>
      </c>
    </row>
    <row r="612" spans="3:32" ht="11.25" x14ac:dyDescent="0.15">
      <c r="C612" s="107">
        <v>39730</v>
      </c>
      <c r="D612" s="111">
        <f t="shared" si="51"/>
        <v>2008</v>
      </c>
      <c r="E612" s="111">
        <f t="shared" si="52"/>
        <v>10</v>
      </c>
      <c r="F612" s="174">
        <v>5.0199999999999994E-5</v>
      </c>
      <c r="G612" s="106" t="s">
        <v>1171</v>
      </c>
      <c r="AA612" s="171">
        <v>42570</v>
      </c>
      <c r="AB612">
        <v>673.95</v>
      </c>
      <c r="AC612">
        <v>608.80999999999995</v>
      </c>
      <c r="AD612">
        <v>742634.58</v>
      </c>
      <c r="AE612">
        <v>10372.030000000001</v>
      </c>
      <c r="AF612">
        <f t="shared" si="53"/>
        <v>1101.9134653906074</v>
      </c>
    </row>
    <row r="613" spans="3:32" ht="11.25" x14ac:dyDescent="0.15">
      <c r="C613" s="107">
        <v>39731</v>
      </c>
      <c r="D613" s="111">
        <f t="shared" si="51"/>
        <v>2008</v>
      </c>
      <c r="E613" s="111">
        <f t="shared" si="52"/>
        <v>10</v>
      </c>
      <c r="F613" s="174">
        <v>5.0599999999999997E-5</v>
      </c>
      <c r="G613" s="106" t="s">
        <v>1171</v>
      </c>
      <c r="AA613" s="171">
        <v>42569</v>
      </c>
      <c r="AB613">
        <v>679.21</v>
      </c>
      <c r="AC613">
        <v>613.66</v>
      </c>
      <c r="AD613">
        <v>737986.66</v>
      </c>
      <c r="AE613">
        <v>10364.709999999999</v>
      </c>
      <c r="AF613">
        <f t="shared" si="53"/>
        <v>1086.5368001060056</v>
      </c>
    </row>
    <row r="614" spans="3:32" ht="11.25" x14ac:dyDescent="0.15">
      <c r="C614" s="107">
        <v>39734</v>
      </c>
      <c r="D614" s="111">
        <f t="shared" si="51"/>
        <v>2008</v>
      </c>
      <c r="E614" s="111">
        <f t="shared" si="52"/>
        <v>10</v>
      </c>
      <c r="F614" s="174">
        <v>5.1100000000000002E-5</v>
      </c>
      <c r="G614" s="106" t="s">
        <v>1171</v>
      </c>
      <c r="AA614" s="171">
        <v>42568</v>
      </c>
      <c r="AB614">
        <v>665.29</v>
      </c>
      <c r="AC614">
        <v>602.82000000000005</v>
      </c>
      <c r="AD614">
        <v>722864.2</v>
      </c>
      <c r="AE614">
        <v>10152.33</v>
      </c>
      <c r="AF614">
        <f t="shared" si="53"/>
        <v>1086.5400051105532</v>
      </c>
    </row>
    <row r="615" spans="3:32" ht="11.25" x14ac:dyDescent="0.15">
      <c r="C615" s="107">
        <v>39735</v>
      </c>
      <c r="D615" s="111">
        <f t="shared" si="51"/>
        <v>2008</v>
      </c>
      <c r="E615" s="111">
        <f t="shared" si="52"/>
        <v>10</v>
      </c>
      <c r="F615" s="174">
        <v>5.0700000000000006E-5</v>
      </c>
      <c r="G615" s="106" t="s">
        <v>1171</v>
      </c>
      <c r="AA615" s="171">
        <v>42567</v>
      </c>
      <c r="AB615">
        <v>666.58</v>
      </c>
      <c r="AC615">
        <v>603.99</v>
      </c>
      <c r="AD615">
        <v>724263.66</v>
      </c>
      <c r="AE615">
        <v>10171.98</v>
      </c>
      <c r="AF615">
        <f t="shared" si="53"/>
        <v>1086.5367397761709</v>
      </c>
    </row>
    <row r="616" spans="3:32" ht="11.25" x14ac:dyDescent="0.15">
      <c r="C616" s="107">
        <v>39736</v>
      </c>
      <c r="D616" s="111">
        <f t="shared" si="51"/>
        <v>2008</v>
      </c>
      <c r="E616" s="111">
        <f t="shared" si="52"/>
        <v>10</v>
      </c>
      <c r="F616" s="174">
        <v>5.0700000000000006E-5</v>
      </c>
      <c r="G616" s="106" t="s">
        <v>1171</v>
      </c>
      <c r="AA616" s="171">
        <v>42566</v>
      </c>
      <c r="AB616">
        <v>658.71</v>
      </c>
      <c r="AC616">
        <v>592.61</v>
      </c>
      <c r="AD616">
        <v>719512.24</v>
      </c>
      <c r="AE616">
        <v>9953.06</v>
      </c>
      <c r="AF616">
        <f t="shared" si="53"/>
        <v>1092.305020418697</v>
      </c>
    </row>
    <row r="617" spans="3:32" ht="11.25" x14ac:dyDescent="0.15">
      <c r="C617" s="107">
        <v>39737</v>
      </c>
      <c r="D617" s="111">
        <f t="shared" si="51"/>
        <v>2008</v>
      </c>
      <c r="E617" s="111">
        <f t="shared" si="52"/>
        <v>10</v>
      </c>
      <c r="F617" s="174">
        <v>5.0899999999999997E-5</v>
      </c>
      <c r="G617" s="106" t="s">
        <v>1171</v>
      </c>
      <c r="AA617" s="171">
        <v>42565</v>
      </c>
      <c r="AB617">
        <v>653.22</v>
      </c>
      <c r="AC617">
        <v>588.19000000000005</v>
      </c>
      <c r="AD617">
        <v>713518.74</v>
      </c>
      <c r="AE617">
        <v>9837.49</v>
      </c>
      <c r="AF617">
        <f t="shared" si="53"/>
        <v>1092.3100027555799</v>
      </c>
    </row>
    <row r="618" spans="3:32" ht="11.25" x14ac:dyDescent="0.15">
      <c r="C618" s="107">
        <v>39738</v>
      </c>
      <c r="D618" s="111">
        <f t="shared" si="51"/>
        <v>2008</v>
      </c>
      <c r="E618" s="111">
        <f t="shared" si="52"/>
        <v>10</v>
      </c>
      <c r="F618" s="174">
        <v>5.1799999999999999E-5</v>
      </c>
      <c r="G618" s="106" t="s">
        <v>1171</v>
      </c>
      <c r="AA618" s="171">
        <v>42564</v>
      </c>
      <c r="AB618">
        <v>665.82</v>
      </c>
      <c r="AC618">
        <v>601.87</v>
      </c>
      <c r="AD618">
        <v>727284.03</v>
      </c>
      <c r="AE618">
        <v>10047.25</v>
      </c>
      <c r="AF618">
        <f t="shared" si="53"/>
        <v>1092.3132828692439</v>
      </c>
    </row>
    <row r="619" spans="3:32" ht="11.25" x14ac:dyDescent="0.15">
      <c r="C619" s="107">
        <v>39741</v>
      </c>
      <c r="D619" s="111">
        <f t="shared" si="51"/>
        <v>2008</v>
      </c>
      <c r="E619" s="111">
        <f t="shared" si="52"/>
        <v>10</v>
      </c>
      <c r="F619" s="174">
        <v>5.2899999999999998E-5</v>
      </c>
      <c r="G619" s="106" t="s">
        <v>1171</v>
      </c>
      <c r="AA619" s="171">
        <v>42563</v>
      </c>
      <c r="AB619">
        <v>650.09</v>
      </c>
      <c r="AC619">
        <v>587.80999999999995</v>
      </c>
      <c r="AD619">
        <v>731350.13</v>
      </c>
      <c r="AE619">
        <v>9770.84</v>
      </c>
      <c r="AF619">
        <f t="shared" si="53"/>
        <v>1124.9982771616237</v>
      </c>
    </row>
    <row r="620" spans="3:32" ht="11.25" x14ac:dyDescent="0.15">
      <c r="C620" s="107">
        <v>39742</v>
      </c>
      <c r="D620" s="111">
        <f t="shared" si="51"/>
        <v>2008</v>
      </c>
      <c r="E620" s="111">
        <f t="shared" si="52"/>
        <v>10</v>
      </c>
      <c r="F620" s="174">
        <v>5.3899999999999996E-5</v>
      </c>
      <c r="G620" s="106" t="s">
        <v>1171</v>
      </c>
      <c r="AA620" s="171">
        <v>42562</v>
      </c>
      <c r="AB620">
        <v>655.51</v>
      </c>
      <c r="AC620">
        <v>593.70000000000005</v>
      </c>
      <c r="AD620">
        <v>737453.25</v>
      </c>
      <c r="AE620">
        <v>9767.16</v>
      </c>
      <c r="AF620">
        <f t="shared" si="53"/>
        <v>1125.006864883831</v>
      </c>
    </row>
    <row r="621" spans="3:32" ht="11.25" x14ac:dyDescent="0.15">
      <c r="C621" s="107">
        <v>39743</v>
      </c>
      <c r="D621" s="111">
        <f t="shared" si="51"/>
        <v>2008</v>
      </c>
      <c r="E621" s="111">
        <f t="shared" si="52"/>
        <v>10</v>
      </c>
      <c r="F621" s="174">
        <v>5.6200000000000004E-5</v>
      </c>
      <c r="G621" s="106" t="s">
        <v>1171</v>
      </c>
      <c r="AA621" s="171">
        <v>42561</v>
      </c>
      <c r="AB621">
        <v>651.42999999999995</v>
      </c>
      <c r="AC621">
        <v>589.34</v>
      </c>
      <c r="AD621">
        <v>732853.13</v>
      </c>
      <c r="AE621">
        <v>9706.23</v>
      </c>
      <c r="AF621">
        <f t="shared" si="53"/>
        <v>1124.9913728259369</v>
      </c>
    </row>
    <row r="622" spans="3:32" ht="11.25" x14ac:dyDescent="0.15">
      <c r="C622" s="107">
        <v>39744</v>
      </c>
      <c r="D622" s="111">
        <f t="shared" si="51"/>
        <v>2008</v>
      </c>
      <c r="E622" s="111">
        <f t="shared" si="52"/>
        <v>10</v>
      </c>
      <c r="F622" s="174">
        <v>5.8300000000000001E-5</v>
      </c>
      <c r="G622" s="106" t="s">
        <v>1171</v>
      </c>
      <c r="AA622" s="171">
        <v>42560</v>
      </c>
      <c r="AB622">
        <v>657.57</v>
      </c>
      <c r="AC622">
        <v>594.9</v>
      </c>
      <c r="AD622">
        <v>739761.75</v>
      </c>
      <c r="AE622">
        <v>9797.73</v>
      </c>
      <c r="AF622">
        <f t="shared" si="53"/>
        <v>1124.9931566221087</v>
      </c>
    </row>
    <row r="623" spans="3:32" ht="11.25" x14ac:dyDescent="0.15">
      <c r="C623" s="107">
        <v>39745</v>
      </c>
      <c r="D623" s="111">
        <f t="shared" si="51"/>
        <v>2008</v>
      </c>
      <c r="E623" s="111">
        <f t="shared" si="52"/>
        <v>10</v>
      </c>
      <c r="F623" s="174">
        <v>5.7199999999999994E-5</v>
      </c>
      <c r="G623" s="106" t="s">
        <v>1171</v>
      </c>
      <c r="AA623" s="171">
        <v>42559</v>
      </c>
      <c r="AB623">
        <v>640.04999999999995</v>
      </c>
      <c r="AC623">
        <v>578.32000000000005</v>
      </c>
      <c r="AD623">
        <v>720058.5</v>
      </c>
      <c r="AE623">
        <v>9536.77</v>
      </c>
      <c r="AF623">
        <f t="shared" si="53"/>
        <v>1125.0035153503634</v>
      </c>
    </row>
    <row r="624" spans="3:32" ht="11.25" x14ac:dyDescent="0.15">
      <c r="C624" s="107">
        <v>39748</v>
      </c>
      <c r="D624" s="111">
        <f t="shared" si="51"/>
        <v>2008</v>
      </c>
      <c r="E624" s="111">
        <f t="shared" si="52"/>
        <v>10</v>
      </c>
      <c r="F624" s="174">
        <v>5.5199999999999993E-5</v>
      </c>
      <c r="G624" s="106" t="s">
        <v>1171</v>
      </c>
      <c r="AA624" s="171">
        <v>42558</v>
      </c>
      <c r="AB624">
        <v>676.05</v>
      </c>
      <c r="AC624">
        <v>609.16</v>
      </c>
      <c r="AD624">
        <v>760560.75</v>
      </c>
      <c r="AE624">
        <v>10079.969999999999</v>
      </c>
      <c r="AF624">
        <f t="shared" si="53"/>
        <v>1125.006656312403</v>
      </c>
    </row>
    <row r="625" spans="3:32" ht="11.25" x14ac:dyDescent="0.15">
      <c r="C625" s="107">
        <v>39749</v>
      </c>
      <c r="D625" s="111">
        <f t="shared" si="51"/>
        <v>2008</v>
      </c>
      <c r="E625" s="111">
        <f t="shared" si="52"/>
        <v>10</v>
      </c>
      <c r="F625" s="174">
        <v>5.3899999999999996E-5</v>
      </c>
      <c r="G625" s="106" t="s">
        <v>1171</v>
      </c>
      <c r="AA625" s="171">
        <v>42557</v>
      </c>
      <c r="AB625">
        <v>674.12</v>
      </c>
      <c r="AC625">
        <v>610.14</v>
      </c>
      <c r="AD625">
        <v>786930.48</v>
      </c>
      <c r="AE625">
        <v>10111.76</v>
      </c>
      <c r="AF625">
        <f t="shared" si="53"/>
        <v>1167.3448050792144</v>
      </c>
    </row>
    <row r="626" spans="3:32" ht="11.25" x14ac:dyDescent="0.15">
      <c r="C626" s="107">
        <v>39750</v>
      </c>
      <c r="D626" s="111">
        <f t="shared" si="51"/>
        <v>2008</v>
      </c>
      <c r="E626" s="111">
        <f t="shared" si="52"/>
        <v>10</v>
      </c>
      <c r="F626" s="174">
        <v>5.0000000000000002E-5</v>
      </c>
      <c r="G626" s="106" t="s">
        <v>1171</v>
      </c>
      <c r="AA626" s="171">
        <v>42556</v>
      </c>
      <c r="AB626">
        <v>677.89</v>
      </c>
      <c r="AC626">
        <v>608.88</v>
      </c>
      <c r="AD626">
        <v>791333.72</v>
      </c>
      <c r="AE626">
        <v>10229.35</v>
      </c>
      <c r="AF626">
        <f t="shared" si="53"/>
        <v>1167.3482718435143</v>
      </c>
    </row>
    <row r="627" spans="3:32" ht="11.25" x14ac:dyDescent="0.15">
      <c r="C627" s="107">
        <v>39751</v>
      </c>
      <c r="D627" s="111">
        <f t="shared" si="51"/>
        <v>2008</v>
      </c>
      <c r="E627" s="111">
        <f t="shared" si="52"/>
        <v>10</v>
      </c>
      <c r="F627" s="174">
        <v>5.2000000000000004E-5</v>
      </c>
      <c r="G627" s="106" t="s">
        <v>1171</v>
      </c>
      <c r="AA627" s="171">
        <v>42555</v>
      </c>
      <c r="AB627">
        <v>672.58</v>
      </c>
      <c r="AC627">
        <v>603.78</v>
      </c>
      <c r="AD627">
        <v>785137.43</v>
      </c>
      <c r="AE627">
        <v>10122.34</v>
      </c>
      <c r="AF627">
        <f t="shared" si="53"/>
        <v>1167.3517351095782</v>
      </c>
    </row>
    <row r="628" spans="3:32" ht="11.25" x14ac:dyDescent="0.15">
      <c r="C628" s="107">
        <v>39752</v>
      </c>
      <c r="D628" s="111">
        <f t="shared" si="51"/>
        <v>2008</v>
      </c>
      <c r="E628" s="111">
        <f t="shared" si="52"/>
        <v>10</v>
      </c>
      <c r="F628" s="174">
        <v>5.2000000000000004E-5</v>
      </c>
      <c r="G628" s="106" t="s">
        <v>1171</v>
      </c>
      <c r="AA628" s="171">
        <v>42554</v>
      </c>
      <c r="AB628">
        <v>692.72</v>
      </c>
      <c r="AC628">
        <v>621.91999999999996</v>
      </c>
      <c r="AD628">
        <v>808646.69</v>
      </c>
      <c r="AE628">
        <v>10425.44</v>
      </c>
      <c r="AF628">
        <f t="shared" si="53"/>
        <v>1167.3499971128304</v>
      </c>
    </row>
    <row r="629" spans="3:32" ht="11.25" x14ac:dyDescent="0.15">
      <c r="C629" s="107">
        <v>39755</v>
      </c>
      <c r="D629" s="111">
        <f t="shared" si="51"/>
        <v>2008</v>
      </c>
      <c r="E629" s="111">
        <f t="shared" si="52"/>
        <v>11</v>
      </c>
      <c r="F629" s="174">
        <v>5.3000000000000001E-5</v>
      </c>
      <c r="G629" s="106" t="s">
        <v>1171</v>
      </c>
      <c r="AA629" s="171">
        <v>42553</v>
      </c>
      <c r="AB629">
        <v>677.41</v>
      </c>
      <c r="AC629">
        <v>608.16999999999996</v>
      </c>
      <c r="AD629">
        <v>790768.73</v>
      </c>
      <c r="AE629">
        <v>10194.950000000001</v>
      </c>
      <c r="AF629">
        <f t="shared" si="53"/>
        <v>1167.3413885239368</v>
      </c>
    </row>
    <row r="630" spans="3:32" ht="11.25" x14ac:dyDescent="0.15">
      <c r="C630" s="107">
        <v>39756</v>
      </c>
      <c r="D630" s="111">
        <f t="shared" si="51"/>
        <v>2008</v>
      </c>
      <c r="E630" s="111">
        <f t="shared" si="52"/>
        <v>11</v>
      </c>
      <c r="F630" s="174">
        <v>5.0899999999999997E-5</v>
      </c>
      <c r="G630" s="106" t="s">
        <v>1171</v>
      </c>
      <c r="AA630" s="171">
        <v>42552</v>
      </c>
      <c r="AB630">
        <v>679.05</v>
      </c>
      <c r="AC630">
        <v>611.17999999999995</v>
      </c>
      <c r="AD630">
        <v>795457.2</v>
      </c>
      <c r="AE630">
        <v>10219.67</v>
      </c>
      <c r="AF630">
        <f t="shared" si="53"/>
        <v>1171.4265518003092</v>
      </c>
    </row>
    <row r="631" spans="3:32" ht="11.25" x14ac:dyDescent="0.15">
      <c r="C631" s="107">
        <v>39757</v>
      </c>
      <c r="D631" s="111">
        <f t="shared" si="51"/>
        <v>2008</v>
      </c>
      <c r="E631" s="111">
        <f t="shared" si="52"/>
        <v>11</v>
      </c>
      <c r="F631" s="174">
        <v>5.0199999999999994E-5</v>
      </c>
      <c r="G631" s="106" t="s">
        <v>1171</v>
      </c>
      <c r="AA631" s="171">
        <v>42551</v>
      </c>
      <c r="AB631">
        <v>636.92999999999995</v>
      </c>
      <c r="AC631">
        <v>573.01</v>
      </c>
      <c r="AD631">
        <v>748714.06</v>
      </c>
      <c r="AE631">
        <v>9566.64</v>
      </c>
      <c r="AF631">
        <f t="shared" si="53"/>
        <v>1175.5044667388884</v>
      </c>
    </row>
    <row r="632" spans="3:32" ht="11.25" x14ac:dyDescent="0.15">
      <c r="C632" s="107">
        <v>39758</v>
      </c>
      <c r="D632" s="111">
        <f t="shared" si="51"/>
        <v>2008</v>
      </c>
      <c r="E632" s="111">
        <f t="shared" si="52"/>
        <v>11</v>
      </c>
      <c r="F632" s="174">
        <v>5.1500000000000005E-5</v>
      </c>
      <c r="G632" s="106" t="s">
        <v>1171</v>
      </c>
      <c r="AA632" s="171">
        <v>42550</v>
      </c>
      <c r="AB632">
        <v>641.76</v>
      </c>
      <c r="AC632">
        <v>580.05999999999995</v>
      </c>
      <c r="AD632">
        <v>754400</v>
      </c>
      <c r="AE632">
        <v>9639.2999999999993</v>
      </c>
      <c r="AF632">
        <f t="shared" si="53"/>
        <v>1175.517327349788</v>
      </c>
    </row>
    <row r="633" spans="3:32" ht="11.25" x14ac:dyDescent="0.15">
      <c r="C633" s="107">
        <v>39759</v>
      </c>
      <c r="D633" s="111">
        <f t="shared" si="51"/>
        <v>2008</v>
      </c>
      <c r="E633" s="111">
        <f t="shared" si="52"/>
        <v>11</v>
      </c>
      <c r="F633" s="174">
        <v>5.13E-5</v>
      </c>
      <c r="G633" s="106" t="s">
        <v>1171</v>
      </c>
      <c r="AA633" s="171">
        <v>42549</v>
      </c>
      <c r="AB633">
        <v>655.77</v>
      </c>
      <c r="AC633">
        <v>594.96</v>
      </c>
      <c r="AD633">
        <v>786927.6</v>
      </c>
      <c r="AE633">
        <v>10046.44</v>
      </c>
      <c r="AF633">
        <f t="shared" si="53"/>
        <v>1200.0054897296309</v>
      </c>
    </row>
    <row r="634" spans="3:32" ht="11.25" x14ac:dyDescent="0.15">
      <c r="C634" s="107">
        <v>39762</v>
      </c>
      <c r="D634" s="111">
        <f t="shared" si="51"/>
        <v>2008</v>
      </c>
      <c r="E634" s="111">
        <f t="shared" si="52"/>
        <v>11</v>
      </c>
      <c r="F634" s="174">
        <v>5.0199999999999994E-5</v>
      </c>
      <c r="G634" s="106" t="s">
        <v>1171</v>
      </c>
      <c r="AA634" s="171">
        <v>42548</v>
      </c>
      <c r="AB634">
        <v>627.46</v>
      </c>
      <c r="AC634">
        <v>568.55999999999995</v>
      </c>
      <c r="AD634">
        <v>735027.81</v>
      </c>
      <c r="AE634">
        <v>9424.48</v>
      </c>
      <c r="AF634">
        <f t="shared" si="53"/>
        <v>1171.4337328275906</v>
      </c>
    </row>
    <row r="635" spans="3:32" ht="11.25" x14ac:dyDescent="0.15">
      <c r="C635" s="107">
        <v>39763</v>
      </c>
      <c r="D635" s="111">
        <f t="shared" si="51"/>
        <v>2008</v>
      </c>
      <c r="E635" s="111">
        <f t="shared" si="52"/>
        <v>11</v>
      </c>
      <c r="F635" s="174">
        <v>5.0599999999999997E-5</v>
      </c>
      <c r="G635" s="106" t="s">
        <v>1171</v>
      </c>
      <c r="AA635" s="171">
        <v>42547</v>
      </c>
      <c r="AB635">
        <v>627.5</v>
      </c>
      <c r="AC635">
        <v>564.73</v>
      </c>
      <c r="AD635">
        <v>735074.67</v>
      </c>
      <c r="AF635">
        <f t="shared" si="53"/>
        <v>1171.4337370517928</v>
      </c>
    </row>
    <row r="636" spans="3:32" ht="11.25" x14ac:dyDescent="0.15">
      <c r="C636" s="107">
        <v>39764</v>
      </c>
      <c r="D636" s="111">
        <f t="shared" si="51"/>
        <v>2008</v>
      </c>
      <c r="E636" s="111">
        <f t="shared" si="52"/>
        <v>11</v>
      </c>
      <c r="F636" s="174">
        <v>5.0800000000000002E-5</v>
      </c>
      <c r="G636" s="106" t="s">
        <v>1171</v>
      </c>
      <c r="AA636" s="171">
        <v>42546</v>
      </c>
      <c r="AB636">
        <v>688.87</v>
      </c>
      <c r="AC636">
        <v>619.97</v>
      </c>
      <c r="AD636">
        <v>806967.67</v>
      </c>
      <c r="AE636">
        <v>10346.89</v>
      </c>
      <c r="AF636">
        <f t="shared" si="53"/>
        <v>1171.4368022994179</v>
      </c>
    </row>
    <row r="637" spans="3:32" ht="11.25" x14ac:dyDescent="0.15">
      <c r="C637" s="107">
        <v>39765</v>
      </c>
      <c r="D637" s="111">
        <f t="shared" si="51"/>
        <v>2008</v>
      </c>
      <c r="E637" s="111">
        <f t="shared" si="52"/>
        <v>11</v>
      </c>
      <c r="F637" s="174">
        <v>5.1E-5</v>
      </c>
      <c r="G637" s="106" t="s">
        <v>1171</v>
      </c>
      <c r="AA637" s="171">
        <v>42545</v>
      </c>
      <c r="AB637">
        <v>656.17</v>
      </c>
      <c r="AC637">
        <v>581.86</v>
      </c>
      <c r="AD637">
        <v>769035.93</v>
      </c>
      <c r="AE637">
        <v>9678.57</v>
      </c>
      <c r="AF637">
        <f t="shared" si="53"/>
        <v>1172.0071475379857</v>
      </c>
    </row>
    <row r="638" spans="3:32" ht="11.25" x14ac:dyDescent="0.15">
      <c r="C638" s="107">
        <v>39766</v>
      </c>
      <c r="D638" s="111">
        <f t="shared" si="51"/>
        <v>2008</v>
      </c>
      <c r="E638" s="111">
        <f t="shared" si="52"/>
        <v>11</v>
      </c>
      <c r="F638" s="174">
        <v>5.13E-5</v>
      </c>
      <c r="G638" s="106" t="s">
        <v>1171</v>
      </c>
      <c r="AA638" s="171">
        <v>42544</v>
      </c>
      <c r="AB638">
        <v>561</v>
      </c>
      <c r="AC638">
        <v>494.98</v>
      </c>
      <c r="AD638">
        <v>563896.35</v>
      </c>
      <c r="AE638">
        <v>8168.1</v>
      </c>
      <c r="AF638">
        <f t="shared" si="53"/>
        <v>1005.1628342245989</v>
      </c>
    </row>
    <row r="639" spans="3:32" ht="11.25" x14ac:dyDescent="0.15">
      <c r="C639" s="107">
        <v>39769</v>
      </c>
      <c r="D639" s="111">
        <f t="shared" si="51"/>
        <v>2008</v>
      </c>
      <c r="E639" s="111">
        <f t="shared" si="52"/>
        <v>11</v>
      </c>
      <c r="F639" s="174">
        <v>5.2000000000000004E-5</v>
      </c>
      <c r="G639" s="106" t="s">
        <v>1171</v>
      </c>
      <c r="AA639" s="171">
        <v>42543</v>
      </c>
      <c r="AB639">
        <v>668.48</v>
      </c>
      <c r="AC639">
        <v>594.39</v>
      </c>
      <c r="AD639">
        <v>671940.06</v>
      </c>
      <c r="AE639">
        <v>9666.2800000000007</v>
      </c>
      <c r="AF639">
        <f t="shared" si="53"/>
        <v>1005.1760112494017</v>
      </c>
    </row>
    <row r="640" spans="3:32" ht="11.25" x14ac:dyDescent="0.15">
      <c r="C640" s="107">
        <v>39770</v>
      </c>
      <c r="D640" s="111">
        <f t="shared" si="51"/>
        <v>2008</v>
      </c>
      <c r="E640" s="111">
        <f t="shared" si="52"/>
        <v>11</v>
      </c>
      <c r="F640" s="174">
        <v>5.2699999999999993E-5</v>
      </c>
      <c r="G640" s="106" t="s">
        <v>1171</v>
      </c>
      <c r="AA640" s="171">
        <v>42542</v>
      </c>
      <c r="AB640">
        <v>697.75</v>
      </c>
      <c r="AC640">
        <v>615.29</v>
      </c>
      <c r="AD640">
        <v>697749</v>
      </c>
      <c r="AE640">
        <v>10061.540000000001</v>
      </c>
      <c r="AF640">
        <f t="shared" si="53"/>
        <v>999.99856682192762</v>
      </c>
    </row>
    <row r="641" spans="3:32" ht="11.25" x14ac:dyDescent="0.15">
      <c r="C641" s="107">
        <v>39771</v>
      </c>
      <c r="D641" s="111">
        <f t="shared" si="51"/>
        <v>2008</v>
      </c>
      <c r="E641" s="111">
        <f t="shared" si="52"/>
        <v>11</v>
      </c>
      <c r="F641" s="174">
        <v>5.2199999999999995E-5</v>
      </c>
      <c r="G641" s="106" t="s">
        <v>1171</v>
      </c>
      <c r="AA641" s="171">
        <v>42541</v>
      </c>
      <c r="AB641">
        <v>754.02</v>
      </c>
      <c r="AC641">
        <v>664</v>
      </c>
      <c r="AD641">
        <v>754020</v>
      </c>
      <c r="AE641">
        <v>10872.97</v>
      </c>
      <c r="AF641">
        <f t="shared" si="53"/>
        <v>1000</v>
      </c>
    </row>
    <row r="642" spans="3:32" ht="11.25" x14ac:dyDescent="0.15">
      <c r="C642" s="107">
        <v>39772</v>
      </c>
      <c r="D642" s="111">
        <f t="shared" si="51"/>
        <v>2008</v>
      </c>
      <c r="E642" s="111">
        <f t="shared" si="52"/>
        <v>11</v>
      </c>
      <c r="F642" s="174">
        <v>5.2300000000000004E-5</v>
      </c>
      <c r="G642" s="106" t="s">
        <v>1171</v>
      </c>
      <c r="AA642" s="171">
        <v>42540</v>
      </c>
      <c r="AB642">
        <v>752.92</v>
      </c>
      <c r="AC642">
        <v>667.7</v>
      </c>
      <c r="AD642">
        <v>752919</v>
      </c>
      <c r="AE642">
        <v>10857.09</v>
      </c>
      <c r="AF642">
        <f t="shared" si="53"/>
        <v>999.99867183764547</v>
      </c>
    </row>
    <row r="643" spans="3:32" ht="11.25" x14ac:dyDescent="0.15">
      <c r="C643" s="107">
        <v>39773</v>
      </c>
      <c r="D643" s="111">
        <f t="shared" si="51"/>
        <v>2008</v>
      </c>
      <c r="E643" s="111">
        <f t="shared" si="52"/>
        <v>11</v>
      </c>
      <c r="F643" s="174">
        <v>5.2699999999999993E-5</v>
      </c>
      <c r="G643" s="106" t="s">
        <v>1171</v>
      </c>
      <c r="AA643" s="171">
        <v>42539</v>
      </c>
      <c r="AB643">
        <v>745.77</v>
      </c>
      <c r="AC643">
        <v>661.36</v>
      </c>
      <c r="AD643">
        <v>745766</v>
      </c>
      <c r="AE643">
        <v>10753.95</v>
      </c>
      <c r="AF643">
        <f t="shared" si="53"/>
        <v>999.99463641605325</v>
      </c>
    </row>
    <row r="644" spans="3:32" ht="11.25" x14ac:dyDescent="0.15">
      <c r="C644" s="107">
        <v>39776</v>
      </c>
      <c r="D644" s="111">
        <f t="shared" si="51"/>
        <v>2008</v>
      </c>
      <c r="E644" s="111">
        <f t="shared" si="52"/>
        <v>11</v>
      </c>
      <c r="F644" s="174">
        <v>5.2800000000000003E-5</v>
      </c>
      <c r="G644" s="106" t="s">
        <v>1171</v>
      </c>
      <c r="AA644" s="171">
        <v>42538</v>
      </c>
      <c r="AB644">
        <v>773.31</v>
      </c>
      <c r="AC644">
        <v>686.5</v>
      </c>
      <c r="AD644">
        <v>773308</v>
      </c>
      <c r="AE644">
        <v>11151.1</v>
      </c>
      <c r="AF644">
        <f t="shared" si="53"/>
        <v>999.99741371506911</v>
      </c>
    </row>
    <row r="645" spans="3:32" ht="11.25" x14ac:dyDescent="0.15">
      <c r="C645" s="107">
        <v>39777</v>
      </c>
      <c r="D645" s="111">
        <f t="shared" ref="D645:D708" si="54">YEAR(C645)</f>
        <v>2008</v>
      </c>
      <c r="E645" s="111">
        <f t="shared" ref="E645:E708" si="55">MONTH(C645)</f>
        <v>11</v>
      </c>
      <c r="F645" s="174">
        <v>5.0099999999999998E-5</v>
      </c>
      <c r="G645" s="106" t="s">
        <v>1171</v>
      </c>
      <c r="AA645" s="171">
        <v>42537</v>
      </c>
      <c r="AB645">
        <v>730.42</v>
      </c>
      <c r="AC645">
        <v>648.34</v>
      </c>
      <c r="AD645">
        <v>717831.49</v>
      </c>
      <c r="AE645">
        <v>10561.93</v>
      </c>
      <c r="AF645">
        <f t="shared" si="53"/>
        <v>982.76538156129357</v>
      </c>
    </row>
    <row r="646" spans="3:32" ht="11.25" x14ac:dyDescent="0.15">
      <c r="C646" s="107">
        <v>39778</v>
      </c>
      <c r="D646" s="111">
        <f t="shared" si="54"/>
        <v>2008</v>
      </c>
      <c r="E646" s="111">
        <f t="shared" si="55"/>
        <v>11</v>
      </c>
      <c r="F646" s="174">
        <v>5.0099999999999998E-5</v>
      </c>
      <c r="G646" s="106" t="s">
        <v>1171</v>
      </c>
      <c r="AA646" s="171">
        <v>42536</v>
      </c>
      <c r="AB646">
        <v>684.86</v>
      </c>
      <c r="AC646">
        <v>611.28</v>
      </c>
      <c r="AD646">
        <v>673051.05</v>
      </c>
      <c r="AE646">
        <v>9868.7999999999993</v>
      </c>
      <c r="AF646">
        <f t="shared" ref="AF646:AF709" si="56">AD646/AB646</f>
        <v>982.75713284466906</v>
      </c>
    </row>
    <row r="647" spans="3:32" ht="11.25" x14ac:dyDescent="0.15">
      <c r="C647" s="107">
        <v>39779</v>
      </c>
      <c r="D647" s="111">
        <f t="shared" si="54"/>
        <v>2008</v>
      </c>
      <c r="E647" s="111">
        <f t="shared" si="55"/>
        <v>11</v>
      </c>
      <c r="F647" s="174">
        <v>5.0927272727272727E-5</v>
      </c>
      <c r="G647" s="106" t="s">
        <v>1171</v>
      </c>
      <c r="AA647" s="171">
        <v>42535</v>
      </c>
      <c r="AB647">
        <v>694.99</v>
      </c>
      <c r="AC647">
        <v>615.29</v>
      </c>
      <c r="AD647">
        <v>683012.3</v>
      </c>
      <c r="AE647">
        <v>10014.86</v>
      </c>
      <c r="AF647">
        <f t="shared" si="56"/>
        <v>982.76565130433539</v>
      </c>
    </row>
    <row r="648" spans="3:32" ht="11.25" x14ac:dyDescent="0.15">
      <c r="C648" s="107">
        <v>39780</v>
      </c>
      <c r="D648" s="111">
        <f t="shared" si="54"/>
        <v>2008</v>
      </c>
      <c r="E648" s="111">
        <f t="shared" si="55"/>
        <v>11</v>
      </c>
      <c r="F648" s="174">
        <v>5.0800000000000002E-5</v>
      </c>
      <c r="G648" s="106" t="s">
        <v>1171</v>
      </c>
      <c r="AA648" s="171">
        <v>42534</v>
      </c>
      <c r="AB648">
        <v>681.12</v>
      </c>
      <c r="AC648">
        <v>606.04999999999995</v>
      </c>
      <c r="AD648">
        <v>669374.54</v>
      </c>
      <c r="AE648">
        <v>9746.7800000000007</v>
      </c>
      <c r="AF648">
        <f t="shared" si="56"/>
        <v>982.75566713648118</v>
      </c>
    </row>
    <row r="649" spans="3:32" ht="11.25" x14ac:dyDescent="0.15">
      <c r="C649" s="107">
        <v>39783</v>
      </c>
      <c r="D649" s="111">
        <f t="shared" si="54"/>
        <v>2008</v>
      </c>
      <c r="E649" s="111">
        <f t="shared" si="55"/>
        <v>12</v>
      </c>
      <c r="F649" s="174">
        <v>5.0899999999999997E-5</v>
      </c>
      <c r="G649" s="106" t="s">
        <v>1171</v>
      </c>
      <c r="AA649" s="171">
        <v>42533</v>
      </c>
      <c r="AB649">
        <v>619.35</v>
      </c>
      <c r="AC649">
        <v>550.41999999999996</v>
      </c>
      <c r="AD649">
        <v>608674.37</v>
      </c>
      <c r="AE649">
        <v>8862.93</v>
      </c>
      <c r="AF649">
        <f t="shared" si="56"/>
        <v>982.76317106644058</v>
      </c>
    </row>
    <row r="650" spans="3:32" ht="11.25" x14ac:dyDescent="0.15">
      <c r="C650" s="107">
        <v>39784</v>
      </c>
      <c r="D650" s="111">
        <f t="shared" si="54"/>
        <v>2008</v>
      </c>
      <c r="E650" s="111">
        <f t="shared" si="55"/>
        <v>12</v>
      </c>
      <c r="F650" s="174">
        <v>5.0800000000000002E-5</v>
      </c>
      <c r="G650" s="106" t="s">
        <v>1171</v>
      </c>
      <c r="AA650" s="171">
        <v>42532</v>
      </c>
      <c r="AB650">
        <v>582.16999999999996</v>
      </c>
      <c r="AC650">
        <v>517.38</v>
      </c>
      <c r="AD650">
        <v>572129.46</v>
      </c>
      <c r="AE650">
        <v>8330.7999999999993</v>
      </c>
      <c r="AF650">
        <f t="shared" si="56"/>
        <v>982.7532507686758</v>
      </c>
    </row>
    <row r="651" spans="3:32" ht="11.25" x14ac:dyDescent="0.15">
      <c r="C651" s="107">
        <v>39785</v>
      </c>
      <c r="D651" s="111">
        <f t="shared" si="54"/>
        <v>2008</v>
      </c>
      <c r="E651" s="111">
        <f t="shared" si="55"/>
        <v>12</v>
      </c>
      <c r="F651" s="174">
        <v>5.0300000000000003E-5</v>
      </c>
      <c r="G651" s="106" t="s">
        <v>1171</v>
      </c>
      <c r="AA651" s="171">
        <v>42531</v>
      </c>
      <c r="AB651">
        <v>575.86</v>
      </c>
      <c r="AC651">
        <v>509.64</v>
      </c>
      <c r="AD651">
        <v>536849.38</v>
      </c>
      <c r="AE651">
        <v>8240.5300000000007</v>
      </c>
      <c r="AF651">
        <f t="shared" si="56"/>
        <v>932.2567637967561</v>
      </c>
    </row>
    <row r="652" spans="3:32" ht="11.25" x14ac:dyDescent="0.15">
      <c r="C652" s="107">
        <v>39786</v>
      </c>
      <c r="D652" s="111">
        <f t="shared" si="54"/>
        <v>2008</v>
      </c>
      <c r="E652" s="111">
        <f t="shared" si="55"/>
        <v>12</v>
      </c>
      <c r="F652" s="174">
        <v>5.0300000000000003E-5</v>
      </c>
      <c r="G652" s="106" t="s">
        <v>1171</v>
      </c>
      <c r="AA652" s="171">
        <v>42530</v>
      </c>
      <c r="AB652">
        <v>578.80999999999995</v>
      </c>
      <c r="AC652">
        <v>507.64</v>
      </c>
      <c r="AD652">
        <v>539599.55000000005</v>
      </c>
      <c r="AE652">
        <v>8236.44</v>
      </c>
      <c r="AF652">
        <f t="shared" si="56"/>
        <v>932.25678547364441</v>
      </c>
    </row>
    <row r="653" spans="3:32" ht="11.25" x14ac:dyDescent="0.15">
      <c r="C653" s="107">
        <v>39787</v>
      </c>
      <c r="D653" s="111">
        <f t="shared" si="54"/>
        <v>2008</v>
      </c>
      <c r="E653" s="111">
        <f t="shared" si="55"/>
        <v>12</v>
      </c>
      <c r="F653" s="174">
        <v>4.99E-5</v>
      </c>
      <c r="G653" s="106" t="s">
        <v>1171</v>
      </c>
      <c r="AA653" s="171">
        <v>42529</v>
      </c>
      <c r="AB653">
        <v>575.20000000000005</v>
      </c>
      <c r="AC653">
        <v>506.41</v>
      </c>
      <c r="AD653">
        <v>537162.96</v>
      </c>
      <c r="AE653">
        <v>8162.1</v>
      </c>
      <c r="AF653">
        <f t="shared" si="56"/>
        <v>933.8716272600833</v>
      </c>
    </row>
    <row r="654" spans="3:32" ht="11.25" x14ac:dyDescent="0.15">
      <c r="C654" s="107">
        <v>39791</v>
      </c>
      <c r="D654" s="111">
        <f t="shared" si="54"/>
        <v>2008</v>
      </c>
      <c r="E654" s="111">
        <f t="shared" si="55"/>
        <v>12</v>
      </c>
      <c r="F654" s="174">
        <v>4.9599999999999999E-5</v>
      </c>
      <c r="G654" s="106" t="s">
        <v>1171</v>
      </c>
      <c r="AA654" s="171">
        <v>42528</v>
      </c>
      <c r="AB654">
        <v>589.64</v>
      </c>
      <c r="AC654">
        <v>519.05999999999995</v>
      </c>
      <c r="AD654">
        <v>558702.75</v>
      </c>
      <c r="AE654">
        <v>8349.23</v>
      </c>
      <c r="AF654">
        <f t="shared" si="56"/>
        <v>947.53196865884274</v>
      </c>
    </row>
    <row r="655" spans="3:32" ht="11.25" x14ac:dyDescent="0.15">
      <c r="C655" s="107">
        <v>39792</v>
      </c>
      <c r="D655" s="111">
        <f t="shared" si="54"/>
        <v>2008</v>
      </c>
      <c r="E655" s="111">
        <f t="shared" si="55"/>
        <v>12</v>
      </c>
      <c r="F655" s="174">
        <v>4.9000000000000005E-5</v>
      </c>
      <c r="G655" s="106" t="s">
        <v>1171</v>
      </c>
      <c r="AA655" s="171">
        <v>42527</v>
      </c>
      <c r="AB655">
        <v>575.1</v>
      </c>
      <c r="AC655">
        <v>506.71</v>
      </c>
      <c r="AD655">
        <v>544929.31000000006</v>
      </c>
      <c r="AE655">
        <v>8212.41</v>
      </c>
      <c r="AF655">
        <f t="shared" si="56"/>
        <v>947.53835854633985</v>
      </c>
    </row>
    <row r="656" spans="3:32" ht="11.25" x14ac:dyDescent="0.15">
      <c r="C656" s="107">
        <v>39793</v>
      </c>
      <c r="D656" s="111">
        <f t="shared" si="54"/>
        <v>2008</v>
      </c>
      <c r="E656" s="111">
        <f t="shared" si="55"/>
        <v>12</v>
      </c>
      <c r="F656" s="174">
        <v>4.8300000000000002E-5</v>
      </c>
      <c r="G656" s="106" t="s">
        <v>1171</v>
      </c>
      <c r="AA656" s="171">
        <v>42526</v>
      </c>
      <c r="AB656">
        <v>574.54999999999995</v>
      </c>
      <c r="AC656">
        <v>505.49</v>
      </c>
      <c r="AD656">
        <v>544404.37</v>
      </c>
      <c r="AE656">
        <v>8204.5</v>
      </c>
      <c r="AF656">
        <f t="shared" si="56"/>
        <v>947.53175528674626</v>
      </c>
    </row>
    <row r="657" spans="3:32" ht="11.25" x14ac:dyDescent="0.15">
      <c r="C657" s="107">
        <v>39794</v>
      </c>
      <c r="D657" s="111">
        <f t="shared" si="54"/>
        <v>2008</v>
      </c>
      <c r="E657" s="111">
        <f t="shared" si="55"/>
        <v>12</v>
      </c>
      <c r="F657" s="174">
        <v>4.7300000000000005E-5</v>
      </c>
      <c r="G657" s="106" t="s">
        <v>1171</v>
      </c>
      <c r="AA657" s="171">
        <v>42525</v>
      </c>
      <c r="AB657">
        <v>570.86</v>
      </c>
      <c r="AC657">
        <v>502.24</v>
      </c>
      <c r="AD657">
        <v>540908.89</v>
      </c>
      <c r="AE657">
        <v>8151.82</v>
      </c>
      <c r="AF657">
        <f t="shared" si="56"/>
        <v>947.53335318642053</v>
      </c>
    </row>
    <row r="658" spans="3:32" ht="11.25" x14ac:dyDescent="0.15">
      <c r="C658" s="107">
        <v>39797</v>
      </c>
      <c r="D658" s="111">
        <f t="shared" si="54"/>
        <v>2008</v>
      </c>
      <c r="E658" s="111">
        <f t="shared" si="55"/>
        <v>12</v>
      </c>
      <c r="F658" s="174">
        <v>4.7199999999999995E-5</v>
      </c>
      <c r="G658" s="106" t="s">
        <v>1171</v>
      </c>
      <c r="AA658" s="171">
        <v>42524</v>
      </c>
      <c r="AB658">
        <v>538.28</v>
      </c>
      <c r="AC658">
        <v>482.53</v>
      </c>
      <c r="AD658">
        <v>510041.83</v>
      </c>
      <c r="AE658">
        <v>7729.7</v>
      </c>
      <c r="AF658">
        <f t="shared" si="56"/>
        <v>947.53999777067702</v>
      </c>
    </row>
    <row r="659" spans="3:32" ht="11.25" x14ac:dyDescent="0.15">
      <c r="C659" s="107">
        <v>39798</v>
      </c>
      <c r="D659" s="111">
        <f t="shared" si="54"/>
        <v>2008</v>
      </c>
      <c r="E659" s="111">
        <f t="shared" si="55"/>
        <v>12</v>
      </c>
      <c r="F659" s="174">
        <v>4.9000000000000005E-5</v>
      </c>
      <c r="G659" s="106" t="s">
        <v>1171</v>
      </c>
      <c r="AA659" s="171">
        <v>42523</v>
      </c>
      <c r="AB659">
        <v>538.96</v>
      </c>
      <c r="AC659">
        <v>480.99</v>
      </c>
      <c r="AD659">
        <v>510685.21</v>
      </c>
      <c r="AE659">
        <v>7777.18</v>
      </c>
      <c r="AF659">
        <f t="shared" si="56"/>
        <v>947.53824031468014</v>
      </c>
    </row>
    <row r="660" spans="3:32" ht="11.25" x14ac:dyDescent="0.15">
      <c r="C660" s="107">
        <v>39799</v>
      </c>
      <c r="D660" s="111">
        <f t="shared" si="54"/>
        <v>2008</v>
      </c>
      <c r="E660" s="111">
        <f t="shared" si="55"/>
        <v>12</v>
      </c>
      <c r="F660" s="174">
        <v>4.8399999999999997E-5</v>
      </c>
      <c r="G660" s="106" t="s">
        <v>1171</v>
      </c>
      <c r="AA660" s="171">
        <v>42522</v>
      </c>
      <c r="AB660">
        <v>530.09</v>
      </c>
      <c r="AC660">
        <v>476.62</v>
      </c>
      <c r="AD660">
        <v>512425.97</v>
      </c>
      <c r="AE660">
        <v>7691.66</v>
      </c>
      <c r="AF660">
        <f t="shared" si="56"/>
        <v>966.67730008111823</v>
      </c>
    </row>
    <row r="661" spans="3:32" ht="11.25" x14ac:dyDescent="0.15">
      <c r="C661" s="107">
        <v>39800</v>
      </c>
      <c r="D661" s="111">
        <f t="shared" si="54"/>
        <v>2008</v>
      </c>
      <c r="E661" s="111">
        <f t="shared" si="55"/>
        <v>12</v>
      </c>
      <c r="F661" s="174">
        <v>4.8899999999999996E-5</v>
      </c>
      <c r="G661" s="106" t="s">
        <v>1171</v>
      </c>
      <c r="AA661" s="171">
        <v>42521</v>
      </c>
      <c r="AB661">
        <v>537.16</v>
      </c>
      <c r="AC661">
        <v>482.37</v>
      </c>
      <c r="AD661">
        <v>510302</v>
      </c>
      <c r="AE661">
        <v>7864.02</v>
      </c>
      <c r="AF661">
        <f t="shared" si="56"/>
        <v>950</v>
      </c>
    </row>
    <row r="662" spans="3:32" ht="11.25" x14ac:dyDescent="0.15">
      <c r="C662" s="107">
        <v>39801</v>
      </c>
      <c r="D662" s="111">
        <f t="shared" si="54"/>
        <v>2008</v>
      </c>
      <c r="E662" s="111">
        <f t="shared" si="55"/>
        <v>12</v>
      </c>
      <c r="F662" s="174">
        <v>5.1500000000000005E-5</v>
      </c>
      <c r="G662" s="106" t="s">
        <v>1171</v>
      </c>
      <c r="AA662" s="171">
        <v>42520</v>
      </c>
      <c r="AB662">
        <v>532.55999999999995</v>
      </c>
      <c r="AC662">
        <v>479.57</v>
      </c>
      <c r="AD662">
        <v>505928.2</v>
      </c>
      <c r="AE662">
        <v>7812.6</v>
      </c>
      <c r="AF662">
        <f t="shared" si="56"/>
        <v>949.99286465374803</v>
      </c>
    </row>
    <row r="663" spans="3:32" ht="11.25" x14ac:dyDescent="0.15">
      <c r="C663" s="107">
        <v>39804</v>
      </c>
      <c r="D663" s="111">
        <f t="shared" si="54"/>
        <v>2008</v>
      </c>
      <c r="E663" s="111">
        <f t="shared" si="55"/>
        <v>12</v>
      </c>
      <c r="F663" s="174">
        <v>5.3600000000000002E-5</v>
      </c>
      <c r="G663" s="106" t="s">
        <v>1171</v>
      </c>
      <c r="AA663" s="171">
        <v>42519</v>
      </c>
      <c r="AB663">
        <v>516.16</v>
      </c>
      <c r="AC663">
        <v>464.37</v>
      </c>
      <c r="AD663">
        <v>490351.05</v>
      </c>
      <c r="AE663">
        <v>7572.05</v>
      </c>
      <c r="AF663">
        <f t="shared" si="56"/>
        <v>949.99815948543096</v>
      </c>
    </row>
    <row r="664" spans="3:32" ht="11.25" x14ac:dyDescent="0.15">
      <c r="C664" s="107">
        <v>39805</v>
      </c>
      <c r="D664" s="111">
        <f t="shared" si="54"/>
        <v>2008</v>
      </c>
      <c r="E664" s="111">
        <f t="shared" si="55"/>
        <v>12</v>
      </c>
      <c r="F664" s="174">
        <v>5.4400000000000001E-5</v>
      </c>
      <c r="G664" s="106" t="s">
        <v>1171</v>
      </c>
      <c r="AA664" s="171">
        <v>42518</v>
      </c>
      <c r="AB664">
        <v>492.47</v>
      </c>
      <c r="AC664">
        <v>443.06</v>
      </c>
      <c r="AD664">
        <v>467849.35</v>
      </c>
      <c r="AE664">
        <v>7224.58</v>
      </c>
      <c r="AF664">
        <f t="shared" si="56"/>
        <v>950.00578715454742</v>
      </c>
    </row>
    <row r="665" spans="3:32" ht="11.25" x14ac:dyDescent="0.15">
      <c r="C665" s="107">
        <v>39806</v>
      </c>
      <c r="D665" s="111">
        <f t="shared" si="54"/>
        <v>2008</v>
      </c>
      <c r="E665" s="111">
        <f t="shared" si="55"/>
        <v>12</v>
      </c>
      <c r="F665" s="174">
        <v>5.4699999999999995E-5</v>
      </c>
      <c r="G665" s="106" t="s">
        <v>1171</v>
      </c>
      <c r="AA665" s="171">
        <v>42517</v>
      </c>
      <c r="AB665">
        <v>467.62</v>
      </c>
      <c r="AC665">
        <v>418</v>
      </c>
      <c r="AD665">
        <v>450470.45</v>
      </c>
      <c r="AE665">
        <v>6859.96</v>
      </c>
      <c r="AF665">
        <f t="shared" si="56"/>
        <v>963.32588426500149</v>
      </c>
    </row>
    <row r="666" spans="3:32" ht="11.25" x14ac:dyDescent="0.15">
      <c r="C666" s="107">
        <v>39808</v>
      </c>
      <c r="D666" s="111">
        <f t="shared" si="54"/>
        <v>2008</v>
      </c>
      <c r="E666" s="111">
        <f t="shared" si="55"/>
        <v>12</v>
      </c>
      <c r="F666" s="174">
        <v>5.3200000000000006E-5</v>
      </c>
      <c r="G666" s="106" t="s">
        <v>1171</v>
      </c>
      <c r="AA666" s="171">
        <v>42516</v>
      </c>
      <c r="AB666">
        <v>448.24</v>
      </c>
      <c r="AC666">
        <v>401.04</v>
      </c>
      <c r="AD666">
        <v>439123.78</v>
      </c>
      <c r="AE666">
        <v>6571.21</v>
      </c>
      <c r="AF666">
        <f t="shared" si="56"/>
        <v>979.66218989826882</v>
      </c>
    </row>
    <row r="667" spans="3:32" ht="11.25" x14ac:dyDescent="0.15">
      <c r="C667" s="107">
        <v>39811</v>
      </c>
      <c r="D667" s="111">
        <f t="shared" si="54"/>
        <v>2008</v>
      </c>
      <c r="E667" s="111">
        <f t="shared" si="55"/>
        <v>12</v>
      </c>
      <c r="F667" s="174">
        <v>5.4000000000000005E-5</v>
      </c>
      <c r="G667" s="106" t="s">
        <v>1171</v>
      </c>
      <c r="AA667" s="171">
        <v>42515</v>
      </c>
      <c r="AB667">
        <v>446.44</v>
      </c>
      <c r="AC667">
        <v>400.53</v>
      </c>
      <c r="AD667">
        <v>437356.47</v>
      </c>
      <c r="AE667">
        <v>6544.77</v>
      </c>
      <c r="AF667">
        <f t="shared" si="56"/>
        <v>979.65341367260987</v>
      </c>
    </row>
    <row r="668" spans="3:32" ht="11.25" x14ac:dyDescent="0.15">
      <c r="C668" s="107">
        <v>39812</v>
      </c>
      <c r="D668" s="111">
        <f t="shared" si="54"/>
        <v>2008</v>
      </c>
      <c r="E668" s="111">
        <f t="shared" si="55"/>
        <v>12</v>
      </c>
      <c r="F668" s="174">
        <v>5.6900000000000001E-5</v>
      </c>
      <c r="G668" s="106" t="s">
        <v>1171</v>
      </c>
      <c r="AA668" s="171">
        <v>42514</v>
      </c>
      <c r="AB668">
        <v>444.39</v>
      </c>
      <c r="AC668">
        <v>396.45</v>
      </c>
      <c r="AD668">
        <v>442856.85</v>
      </c>
      <c r="AE668">
        <v>6519.2</v>
      </c>
      <c r="AF668">
        <f t="shared" si="56"/>
        <v>996.5499898737595</v>
      </c>
    </row>
    <row r="669" spans="3:32" ht="11.25" x14ac:dyDescent="0.15">
      <c r="C669" s="107">
        <v>39813</v>
      </c>
      <c r="D669" s="111">
        <f t="shared" si="54"/>
        <v>2008</v>
      </c>
      <c r="E669" s="111">
        <f t="shared" si="55"/>
        <v>12</v>
      </c>
      <c r="F669" s="174">
        <v>5.7000000000000003E-5</v>
      </c>
      <c r="G669" s="106" t="s">
        <v>1171</v>
      </c>
      <c r="AA669" s="171">
        <v>42513</v>
      </c>
      <c r="AB669">
        <v>438.71</v>
      </c>
      <c r="AC669">
        <v>390.61</v>
      </c>
      <c r="AD669">
        <v>437192.46</v>
      </c>
      <c r="AE669">
        <v>6435.82</v>
      </c>
      <c r="AF669">
        <f t="shared" si="56"/>
        <v>996.5409040140413</v>
      </c>
    </row>
    <row r="670" spans="3:32" ht="11.25" x14ac:dyDescent="0.15">
      <c r="C670" s="107">
        <v>39819</v>
      </c>
      <c r="D670" s="111">
        <f t="shared" si="54"/>
        <v>2009</v>
      </c>
      <c r="E670" s="111">
        <f t="shared" si="55"/>
        <v>1</v>
      </c>
      <c r="F670" s="174">
        <v>5.5700000000000005E-5</v>
      </c>
      <c r="G670" s="106" t="s">
        <v>1171</v>
      </c>
      <c r="AA670" s="171">
        <v>42512</v>
      </c>
      <c r="AB670">
        <v>442.75</v>
      </c>
      <c r="AC670">
        <v>394.52</v>
      </c>
      <c r="AD670">
        <v>441224.51</v>
      </c>
      <c r="AE670">
        <v>6495.17</v>
      </c>
      <c r="AF670">
        <f t="shared" si="56"/>
        <v>996.55451157538118</v>
      </c>
    </row>
    <row r="671" spans="3:32" ht="11.25" x14ac:dyDescent="0.15">
      <c r="C671" s="107">
        <v>39820</v>
      </c>
      <c r="D671" s="111">
        <f t="shared" si="54"/>
        <v>2009</v>
      </c>
      <c r="E671" s="111">
        <f t="shared" si="55"/>
        <v>1</v>
      </c>
      <c r="F671" s="174">
        <v>5.5099999999999998E-5</v>
      </c>
      <c r="G671" s="106" t="s">
        <v>1171</v>
      </c>
      <c r="AA671" s="171">
        <v>42511</v>
      </c>
      <c r="AB671">
        <v>443.03</v>
      </c>
      <c r="AC671">
        <v>394.77</v>
      </c>
      <c r="AD671">
        <v>441500.55</v>
      </c>
      <c r="AE671">
        <v>6499.24</v>
      </c>
      <c r="AF671">
        <f t="shared" si="56"/>
        <v>996.54775071665574</v>
      </c>
    </row>
    <row r="672" spans="3:32" ht="11.25" x14ac:dyDescent="0.15">
      <c r="C672" s="107">
        <v>39821</v>
      </c>
      <c r="D672" s="111">
        <f t="shared" si="54"/>
        <v>2009</v>
      </c>
      <c r="E672" s="111">
        <f t="shared" si="55"/>
        <v>1</v>
      </c>
      <c r="F672" s="174">
        <v>5.5500000000000001E-5</v>
      </c>
      <c r="G672" s="106" t="s">
        <v>1171</v>
      </c>
      <c r="AA672" s="171">
        <v>42510</v>
      </c>
      <c r="AB672">
        <v>441.39</v>
      </c>
      <c r="AC672">
        <v>394.07</v>
      </c>
      <c r="AD672">
        <v>442912.8</v>
      </c>
      <c r="AE672">
        <v>6484.02</v>
      </c>
      <c r="AF672">
        <f t="shared" si="56"/>
        <v>1003.4500101950656</v>
      </c>
    </row>
    <row r="673" spans="3:32" ht="11.25" x14ac:dyDescent="0.15">
      <c r="C673" s="107">
        <v>39822</v>
      </c>
      <c r="D673" s="111">
        <f t="shared" si="54"/>
        <v>2009</v>
      </c>
      <c r="E673" s="111">
        <f t="shared" si="55"/>
        <v>1</v>
      </c>
      <c r="F673" s="174">
        <v>5.5999999999999999E-5</v>
      </c>
      <c r="G673" s="106" t="s">
        <v>1171</v>
      </c>
      <c r="AA673" s="171">
        <v>42509</v>
      </c>
      <c r="AB673">
        <v>453.82</v>
      </c>
      <c r="AC673">
        <v>403.57</v>
      </c>
      <c r="AD673">
        <v>453818</v>
      </c>
      <c r="AE673">
        <v>6675.66</v>
      </c>
      <c r="AF673">
        <f t="shared" si="56"/>
        <v>999.99559296637437</v>
      </c>
    </row>
    <row r="674" spans="3:32" ht="11.25" x14ac:dyDescent="0.15">
      <c r="C674" s="107">
        <v>39825</v>
      </c>
      <c r="D674" s="111">
        <f t="shared" si="54"/>
        <v>2009</v>
      </c>
      <c r="E674" s="111">
        <f t="shared" si="55"/>
        <v>1</v>
      </c>
      <c r="F674" s="174">
        <v>5.7300000000000004E-5</v>
      </c>
      <c r="G674" s="106" t="s">
        <v>1171</v>
      </c>
      <c r="AA674" s="171">
        <v>42508</v>
      </c>
      <c r="AB674">
        <v>453.24</v>
      </c>
      <c r="AC674">
        <v>400.75</v>
      </c>
      <c r="AD674">
        <v>453236</v>
      </c>
      <c r="AE674">
        <v>6644.44</v>
      </c>
      <c r="AF674">
        <f t="shared" si="56"/>
        <v>999.99117465360519</v>
      </c>
    </row>
    <row r="675" spans="3:32" ht="11.25" x14ac:dyDescent="0.15">
      <c r="C675" s="107">
        <v>39826</v>
      </c>
      <c r="D675" s="111">
        <f t="shared" si="54"/>
        <v>2009</v>
      </c>
      <c r="E675" s="111">
        <f t="shared" si="55"/>
        <v>1</v>
      </c>
      <c r="F675" s="174">
        <v>5.6200000000000004E-5</v>
      </c>
      <c r="G675" s="106" t="s">
        <v>1171</v>
      </c>
      <c r="AA675" s="171">
        <v>42507</v>
      </c>
      <c r="AB675">
        <v>454.47</v>
      </c>
      <c r="AC675">
        <v>401.59</v>
      </c>
      <c r="AD675">
        <v>462590.91</v>
      </c>
      <c r="AE675">
        <v>6671.68</v>
      </c>
      <c r="AF675">
        <f t="shared" si="56"/>
        <v>1017.8689682487292</v>
      </c>
    </row>
    <row r="676" spans="3:32" ht="11.25" x14ac:dyDescent="0.15">
      <c r="C676" s="107">
        <v>39827</v>
      </c>
      <c r="D676" s="111">
        <f t="shared" si="54"/>
        <v>2009</v>
      </c>
      <c r="E676" s="111">
        <f t="shared" si="55"/>
        <v>1</v>
      </c>
      <c r="F676" s="174">
        <v>5.6100000000000002E-5</v>
      </c>
      <c r="G676" s="106" t="s">
        <v>1171</v>
      </c>
      <c r="AA676" s="171">
        <v>42506</v>
      </c>
      <c r="AB676">
        <v>457.71</v>
      </c>
      <c r="AC676">
        <v>404.56</v>
      </c>
      <c r="AD676">
        <v>465888.77</v>
      </c>
      <c r="AE676">
        <v>6696.36</v>
      </c>
      <c r="AF676">
        <f t="shared" si="56"/>
        <v>1017.8688907823732</v>
      </c>
    </row>
    <row r="677" spans="3:32" ht="11.25" x14ac:dyDescent="0.15">
      <c r="C677" s="107">
        <v>39828</v>
      </c>
      <c r="D677" s="111">
        <f t="shared" si="54"/>
        <v>2009</v>
      </c>
      <c r="E677" s="111">
        <f t="shared" si="55"/>
        <v>1</v>
      </c>
      <c r="F677" s="174">
        <v>5.5999999999999999E-5</v>
      </c>
      <c r="G677" s="106" t="s">
        <v>1171</v>
      </c>
      <c r="AA677" s="171">
        <v>42505</v>
      </c>
      <c r="AB677">
        <v>455.03</v>
      </c>
      <c r="AC677">
        <v>402.42</v>
      </c>
      <c r="AD677">
        <v>463152.76</v>
      </c>
      <c r="AE677">
        <v>6657.03</v>
      </c>
      <c r="AF677">
        <f t="shared" si="56"/>
        <v>1017.8510427883876</v>
      </c>
    </row>
    <row r="678" spans="3:32" ht="11.25" x14ac:dyDescent="0.15">
      <c r="C678" s="107">
        <v>39829</v>
      </c>
      <c r="D678" s="111">
        <f t="shared" si="54"/>
        <v>2009</v>
      </c>
      <c r="E678" s="111">
        <f t="shared" si="55"/>
        <v>1</v>
      </c>
      <c r="F678" s="174">
        <v>5.4000000000000005E-5</v>
      </c>
      <c r="G678" s="106" t="s">
        <v>1171</v>
      </c>
      <c r="AA678" s="171">
        <v>42504</v>
      </c>
      <c r="AB678">
        <v>456.11</v>
      </c>
      <c r="AC678">
        <v>403.39</v>
      </c>
      <c r="AD678">
        <v>464260.2</v>
      </c>
      <c r="AE678">
        <v>6672.95</v>
      </c>
      <c r="AF678">
        <f t="shared" si="56"/>
        <v>1017.8689351252987</v>
      </c>
    </row>
    <row r="679" spans="3:32" ht="11.25" x14ac:dyDescent="0.15">
      <c r="C679" s="107">
        <v>39832</v>
      </c>
      <c r="D679" s="111">
        <f t="shared" si="54"/>
        <v>2009</v>
      </c>
      <c r="E679" s="111">
        <f t="shared" si="55"/>
        <v>1</v>
      </c>
      <c r="F679" s="174">
        <v>5.3700000000000004E-5</v>
      </c>
      <c r="G679" s="106" t="s">
        <v>1171</v>
      </c>
      <c r="AA679" s="171">
        <v>42503</v>
      </c>
      <c r="AB679">
        <v>454.82</v>
      </c>
      <c r="AC679">
        <v>399.8</v>
      </c>
      <c r="AD679">
        <v>469435.85</v>
      </c>
      <c r="AF679">
        <f t="shared" si="56"/>
        <v>1032.1354601820501</v>
      </c>
    </row>
    <row r="680" spans="3:32" ht="11.25" x14ac:dyDescent="0.15">
      <c r="C680" s="107">
        <v>39833</v>
      </c>
      <c r="D680" s="111">
        <f t="shared" si="54"/>
        <v>2009</v>
      </c>
      <c r="E680" s="111">
        <f t="shared" si="55"/>
        <v>1</v>
      </c>
      <c r="F680" s="174">
        <v>5.4400000000000001E-5</v>
      </c>
      <c r="G680" s="106" t="s">
        <v>1171</v>
      </c>
      <c r="AA680" s="171">
        <v>42502</v>
      </c>
      <c r="AB680">
        <v>448.3</v>
      </c>
      <c r="AC680">
        <v>392.39</v>
      </c>
      <c r="AD680">
        <v>462709.39</v>
      </c>
      <c r="AE680">
        <v>6545.19</v>
      </c>
      <c r="AF680">
        <f t="shared" si="56"/>
        <v>1032.1422931072943</v>
      </c>
    </row>
    <row r="681" spans="3:32" ht="11.25" x14ac:dyDescent="0.15">
      <c r="C681" s="107">
        <v>39834</v>
      </c>
      <c r="D681" s="111">
        <f t="shared" si="54"/>
        <v>2009</v>
      </c>
      <c r="E681" s="111">
        <f t="shared" si="55"/>
        <v>1</v>
      </c>
      <c r="F681" s="174">
        <v>5.4500000000000003E-5</v>
      </c>
      <c r="G681" s="106" t="s">
        <v>1171</v>
      </c>
      <c r="AA681" s="171">
        <v>42501</v>
      </c>
      <c r="AB681">
        <v>454.18</v>
      </c>
      <c r="AC681">
        <v>399.08</v>
      </c>
      <c r="AD681">
        <v>461347.44</v>
      </c>
      <c r="AE681">
        <v>6599.18</v>
      </c>
      <c r="AF681">
        <f t="shared" si="56"/>
        <v>1015.7810559689991</v>
      </c>
    </row>
    <row r="682" spans="3:32" ht="11.25" x14ac:dyDescent="0.15">
      <c r="C682" s="107">
        <v>39835</v>
      </c>
      <c r="D682" s="111">
        <f t="shared" si="54"/>
        <v>2009</v>
      </c>
      <c r="E682" s="111">
        <f t="shared" si="55"/>
        <v>1</v>
      </c>
      <c r="F682" s="174">
        <v>5.4699999999999995E-5</v>
      </c>
      <c r="G682" s="106" t="s">
        <v>1171</v>
      </c>
      <c r="AA682" s="171">
        <v>42500</v>
      </c>
      <c r="AB682">
        <v>461.14</v>
      </c>
      <c r="AC682">
        <v>405.34</v>
      </c>
      <c r="AD682">
        <v>466797.74</v>
      </c>
      <c r="AE682">
        <v>6700.29</v>
      </c>
      <c r="AF682">
        <f t="shared" si="56"/>
        <v>1012.2690289283081</v>
      </c>
    </row>
    <row r="683" spans="3:32" ht="11.25" x14ac:dyDescent="0.15">
      <c r="C683" s="107">
        <v>39836</v>
      </c>
      <c r="D683" s="111">
        <f t="shared" si="54"/>
        <v>2009</v>
      </c>
      <c r="E683" s="111">
        <f t="shared" si="55"/>
        <v>1</v>
      </c>
      <c r="F683" s="174">
        <v>5.5599999999999996E-5</v>
      </c>
      <c r="G683" s="106" t="s">
        <v>1171</v>
      </c>
      <c r="AA683" s="171">
        <v>42499</v>
      </c>
      <c r="AB683">
        <v>457.95</v>
      </c>
      <c r="AC683">
        <v>401.78</v>
      </c>
      <c r="AD683">
        <v>463573.63</v>
      </c>
      <c r="AE683">
        <v>6658.59</v>
      </c>
      <c r="AF683">
        <f t="shared" si="56"/>
        <v>1012.280008734578</v>
      </c>
    </row>
    <row r="684" spans="3:32" ht="11.25" x14ac:dyDescent="0.15">
      <c r="C684" s="107">
        <v>39839</v>
      </c>
      <c r="D684" s="111">
        <f t="shared" si="54"/>
        <v>2009</v>
      </c>
      <c r="E684" s="111">
        <f t="shared" si="55"/>
        <v>1</v>
      </c>
      <c r="F684" s="174">
        <v>5.5800000000000001E-5</v>
      </c>
      <c r="G684" s="106" t="s">
        <v>1171</v>
      </c>
      <c r="AA684" s="171">
        <v>42498</v>
      </c>
      <c r="AB684">
        <v>460.26</v>
      </c>
      <c r="AC684">
        <v>403.56</v>
      </c>
      <c r="AD684">
        <v>465908.96</v>
      </c>
      <c r="AE684">
        <v>6692.14</v>
      </c>
      <c r="AF684">
        <f t="shared" si="56"/>
        <v>1012.2734106809196</v>
      </c>
    </row>
    <row r="685" spans="3:32" ht="11.25" x14ac:dyDescent="0.15">
      <c r="C685" s="107">
        <v>39840</v>
      </c>
      <c r="D685" s="111">
        <f t="shared" si="54"/>
        <v>2009</v>
      </c>
      <c r="E685" s="111">
        <f t="shared" si="55"/>
        <v>1</v>
      </c>
      <c r="F685" s="174">
        <v>5.6399999999999995E-5</v>
      </c>
      <c r="G685" s="106" t="s">
        <v>1171</v>
      </c>
      <c r="AA685" s="171">
        <v>42497</v>
      </c>
      <c r="AB685">
        <v>459.06</v>
      </c>
      <c r="AC685">
        <v>402.51</v>
      </c>
      <c r="AD685">
        <v>464694.22</v>
      </c>
      <c r="AE685">
        <v>6674.69</v>
      </c>
      <c r="AF685">
        <f t="shared" si="56"/>
        <v>1012.2733847427351</v>
      </c>
    </row>
    <row r="686" spans="3:32" ht="11.25" x14ac:dyDescent="0.15">
      <c r="C686" s="107">
        <v>39841</v>
      </c>
      <c r="D686" s="111">
        <f t="shared" si="54"/>
        <v>2009</v>
      </c>
      <c r="E686" s="111">
        <f t="shared" si="55"/>
        <v>1</v>
      </c>
      <c r="F686" s="174">
        <v>5.6500000000000005E-5</v>
      </c>
      <c r="G686" s="106" t="s">
        <v>1171</v>
      </c>
      <c r="AA686" s="171">
        <v>42496</v>
      </c>
      <c r="AB686">
        <v>447.68</v>
      </c>
      <c r="AC686">
        <v>392.53</v>
      </c>
      <c r="AD686">
        <v>439963.96</v>
      </c>
      <c r="AE686">
        <v>6527.2</v>
      </c>
      <c r="AF686">
        <f t="shared" si="56"/>
        <v>982.76438527519656</v>
      </c>
    </row>
    <row r="687" spans="3:32" ht="11.25" x14ac:dyDescent="0.15">
      <c r="C687" s="107">
        <v>39842</v>
      </c>
      <c r="D687" s="111">
        <f t="shared" si="54"/>
        <v>2009</v>
      </c>
      <c r="E687" s="111">
        <f t="shared" si="55"/>
        <v>1</v>
      </c>
      <c r="F687" s="174">
        <v>5.7899999999999998E-5</v>
      </c>
      <c r="G687" s="106" t="s">
        <v>1171</v>
      </c>
      <c r="AA687" s="171">
        <v>42495</v>
      </c>
      <c r="AB687">
        <v>447.55</v>
      </c>
      <c r="AC687">
        <v>389.65</v>
      </c>
      <c r="AD687">
        <v>439831.29</v>
      </c>
      <c r="AE687">
        <v>6565.51</v>
      </c>
      <c r="AF687">
        <f t="shared" si="56"/>
        <v>982.75341302647746</v>
      </c>
    </row>
    <row r="688" spans="3:32" ht="11.25" x14ac:dyDescent="0.15">
      <c r="C688" s="107">
        <v>39843</v>
      </c>
      <c r="D688" s="111">
        <f t="shared" si="54"/>
        <v>2009</v>
      </c>
      <c r="E688" s="111">
        <f t="shared" si="55"/>
        <v>1</v>
      </c>
      <c r="F688" s="174">
        <v>5.8799999999999999E-5</v>
      </c>
      <c r="G688" s="106" t="s">
        <v>1171</v>
      </c>
      <c r="AA688" s="171">
        <v>42494</v>
      </c>
      <c r="AB688">
        <v>449.66</v>
      </c>
      <c r="AC688">
        <v>391.68</v>
      </c>
      <c r="AD688">
        <v>441910.81</v>
      </c>
      <c r="AE688">
        <v>6592.06</v>
      </c>
      <c r="AF688">
        <f t="shared" si="56"/>
        <v>982.76655695414308</v>
      </c>
    </row>
    <row r="689" spans="3:32" ht="11.25" x14ac:dyDescent="0.15">
      <c r="C689" s="107">
        <v>39847</v>
      </c>
      <c r="D689" s="111">
        <f t="shared" si="54"/>
        <v>2009</v>
      </c>
      <c r="E689" s="111">
        <f t="shared" si="55"/>
        <v>2</v>
      </c>
      <c r="F689" s="174">
        <v>5.7399999999999999E-5</v>
      </c>
      <c r="G689" s="106" t="s">
        <v>1171</v>
      </c>
      <c r="AA689" s="171">
        <v>42493</v>
      </c>
      <c r="AB689">
        <v>443.11</v>
      </c>
      <c r="AC689">
        <v>383.98</v>
      </c>
      <c r="AD689">
        <v>458928.28</v>
      </c>
      <c r="AE689">
        <v>6495.92</v>
      </c>
      <c r="AF689">
        <f t="shared" si="56"/>
        <v>1035.6983141883507</v>
      </c>
    </row>
    <row r="690" spans="3:32" ht="11.25" x14ac:dyDescent="0.15">
      <c r="C690" s="107">
        <v>39848</v>
      </c>
      <c r="D690" s="111">
        <f t="shared" si="54"/>
        <v>2009</v>
      </c>
      <c r="E690" s="111">
        <f t="shared" si="55"/>
        <v>2</v>
      </c>
      <c r="F690" s="174">
        <v>5.5500000000000001E-5</v>
      </c>
      <c r="G690" s="106" t="s">
        <v>1171</v>
      </c>
      <c r="AA690" s="171">
        <v>42492</v>
      </c>
      <c r="AB690">
        <v>453.01</v>
      </c>
      <c r="AC690">
        <v>394.97</v>
      </c>
      <c r="AD690">
        <v>469185.95</v>
      </c>
      <c r="AE690">
        <v>6641.11</v>
      </c>
      <c r="AF690">
        <f t="shared" si="56"/>
        <v>1035.7077106465642</v>
      </c>
    </row>
    <row r="691" spans="3:32" ht="11.25" x14ac:dyDescent="0.15">
      <c r="C691" s="107">
        <v>39849</v>
      </c>
      <c r="D691" s="111">
        <f t="shared" si="54"/>
        <v>2009</v>
      </c>
      <c r="E691" s="111">
        <f t="shared" si="55"/>
        <v>2</v>
      </c>
      <c r="F691" s="174">
        <v>5.6799999999999998E-5</v>
      </c>
      <c r="G691" s="106" t="s">
        <v>1171</v>
      </c>
      <c r="AA691" s="171">
        <v>42491</v>
      </c>
      <c r="AB691">
        <v>449.02</v>
      </c>
      <c r="AC691">
        <v>392.19</v>
      </c>
      <c r="AD691">
        <v>465051.4</v>
      </c>
      <c r="AE691">
        <v>6582.59</v>
      </c>
      <c r="AF691">
        <f t="shared" si="56"/>
        <v>1035.7030867221952</v>
      </c>
    </row>
    <row r="692" spans="3:32" ht="11.25" x14ac:dyDescent="0.15">
      <c r="C692" s="107">
        <v>39850</v>
      </c>
      <c r="D692" s="111">
        <f t="shared" si="54"/>
        <v>2009</v>
      </c>
      <c r="E692" s="111">
        <f t="shared" si="55"/>
        <v>2</v>
      </c>
      <c r="F692" s="174">
        <v>5.7099999999999999E-5</v>
      </c>
      <c r="G692" s="106" t="s">
        <v>1171</v>
      </c>
      <c r="AA692" s="171">
        <v>42490</v>
      </c>
      <c r="AB692">
        <v>454.48</v>
      </c>
      <c r="AC692">
        <v>396.96</v>
      </c>
      <c r="AD692">
        <v>470711.55</v>
      </c>
      <c r="AE692">
        <v>6662.71</v>
      </c>
      <c r="AF692">
        <f t="shared" si="56"/>
        <v>1035.7145528956169</v>
      </c>
    </row>
    <row r="693" spans="3:32" ht="11.25" x14ac:dyDescent="0.15">
      <c r="C693" s="107">
        <v>39853</v>
      </c>
      <c r="D693" s="111">
        <f t="shared" si="54"/>
        <v>2009</v>
      </c>
      <c r="E693" s="111">
        <f t="shared" si="55"/>
        <v>2</v>
      </c>
      <c r="F693" s="174">
        <v>5.6500000000000005E-5</v>
      </c>
      <c r="G693" s="106" t="s">
        <v>1171</v>
      </c>
      <c r="AA693" s="171">
        <v>42489</v>
      </c>
      <c r="AB693">
        <v>448.06</v>
      </c>
      <c r="AC693">
        <v>393.86</v>
      </c>
      <c r="AD693">
        <v>464063.33</v>
      </c>
      <c r="AE693">
        <v>6591.01</v>
      </c>
      <c r="AF693">
        <f t="shared" si="56"/>
        <v>1035.7169352318886</v>
      </c>
    </row>
    <row r="694" spans="3:32" ht="11.25" x14ac:dyDescent="0.15">
      <c r="C694" s="107">
        <v>39854</v>
      </c>
      <c r="D694" s="111">
        <f t="shared" si="54"/>
        <v>2009</v>
      </c>
      <c r="E694" s="111">
        <f t="shared" si="55"/>
        <v>2</v>
      </c>
      <c r="F694" s="174">
        <v>5.6500000000000005E-5</v>
      </c>
      <c r="G694" s="106" t="s">
        <v>1171</v>
      </c>
      <c r="AA694" s="171">
        <v>42488</v>
      </c>
      <c r="AB694">
        <v>443.3</v>
      </c>
      <c r="AC694">
        <v>392.06</v>
      </c>
      <c r="AD694">
        <v>463879.28</v>
      </c>
      <c r="AE694">
        <v>6534.2</v>
      </c>
      <c r="AF694">
        <f t="shared" si="56"/>
        <v>1046.4229190164674</v>
      </c>
    </row>
    <row r="695" spans="3:32" ht="11.25" x14ac:dyDescent="0.15">
      <c r="C695" s="107">
        <v>39855</v>
      </c>
      <c r="D695" s="111">
        <f t="shared" si="54"/>
        <v>2009</v>
      </c>
      <c r="E695" s="111">
        <f t="shared" si="55"/>
        <v>2</v>
      </c>
      <c r="F695" s="174">
        <v>5.6500000000000005E-5</v>
      </c>
      <c r="G695" s="106" t="s">
        <v>1171</v>
      </c>
      <c r="AA695" s="171">
        <v>42487</v>
      </c>
      <c r="AB695">
        <v>466.96</v>
      </c>
      <c r="AC695">
        <v>413.16</v>
      </c>
      <c r="AD695">
        <v>488639.91</v>
      </c>
      <c r="AE695">
        <v>6906.32</v>
      </c>
      <c r="AF695">
        <f t="shared" si="56"/>
        <v>1046.4277668322768</v>
      </c>
    </row>
    <row r="696" spans="3:32" ht="11.25" x14ac:dyDescent="0.15">
      <c r="C696" s="107">
        <v>39856</v>
      </c>
      <c r="D696" s="111">
        <f t="shared" si="54"/>
        <v>2009</v>
      </c>
      <c r="E696" s="111">
        <f t="shared" si="55"/>
        <v>2</v>
      </c>
      <c r="F696" s="174">
        <v>5.7000000000000003E-5</v>
      </c>
      <c r="G696" s="106" t="s">
        <v>1171</v>
      </c>
      <c r="AA696" s="171">
        <v>42486</v>
      </c>
      <c r="AB696">
        <v>465.03</v>
      </c>
      <c r="AC696">
        <v>412.67</v>
      </c>
      <c r="AD696">
        <v>486625.53</v>
      </c>
      <c r="AE696">
        <v>6905.75</v>
      </c>
      <c r="AF696">
        <f t="shared" si="56"/>
        <v>1046.4390039352302</v>
      </c>
    </row>
    <row r="697" spans="3:32" ht="11.25" x14ac:dyDescent="0.15">
      <c r="C697" s="107">
        <v>39857</v>
      </c>
      <c r="D697" s="111">
        <f t="shared" si="54"/>
        <v>2009</v>
      </c>
      <c r="E697" s="111">
        <f t="shared" si="55"/>
        <v>2</v>
      </c>
      <c r="F697" s="174">
        <v>5.7699999999999993E-5</v>
      </c>
      <c r="G697" s="106" t="s">
        <v>1171</v>
      </c>
      <c r="AA697" s="171">
        <v>42485</v>
      </c>
      <c r="AB697">
        <v>460.74</v>
      </c>
      <c r="AC697">
        <v>410.26</v>
      </c>
      <c r="AD697">
        <v>477197.17</v>
      </c>
      <c r="AE697">
        <v>6855.87</v>
      </c>
      <c r="AF697">
        <f t="shared" si="56"/>
        <v>1035.7189955289316</v>
      </c>
    </row>
    <row r="698" spans="3:32" ht="11.25" x14ac:dyDescent="0.15">
      <c r="C698" s="107">
        <v>39860</v>
      </c>
      <c r="D698" s="111">
        <f t="shared" si="54"/>
        <v>2009</v>
      </c>
      <c r="E698" s="111">
        <f t="shared" si="55"/>
        <v>2</v>
      </c>
      <c r="F698" s="174">
        <v>5.6799999999999998E-5</v>
      </c>
      <c r="G698" s="106" t="s">
        <v>1171</v>
      </c>
      <c r="AA698" s="171">
        <v>42484</v>
      </c>
      <c r="AB698">
        <v>455.95</v>
      </c>
      <c r="AC698">
        <v>406.2</v>
      </c>
      <c r="AD698">
        <v>472227.83</v>
      </c>
      <c r="AE698">
        <v>6784.48</v>
      </c>
      <c r="AF698">
        <f t="shared" si="56"/>
        <v>1035.7009101875205</v>
      </c>
    </row>
    <row r="699" spans="3:32" ht="11.25" x14ac:dyDescent="0.15">
      <c r="C699" s="107">
        <v>39861</v>
      </c>
      <c r="D699" s="111">
        <f t="shared" si="54"/>
        <v>2009</v>
      </c>
      <c r="E699" s="111">
        <f t="shared" si="55"/>
        <v>2</v>
      </c>
      <c r="F699" s="174">
        <v>5.6799999999999998E-5</v>
      </c>
      <c r="G699" s="106" t="s">
        <v>1171</v>
      </c>
      <c r="AA699" s="171">
        <v>42483</v>
      </c>
      <c r="AB699">
        <v>446.37</v>
      </c>
      <c r="AC699">
        <v>397.67</v>
      </c>
      <c r="AD699">
        <v>444831.02</v>
      </c>
      <c r="AE699">
        <v>6642</v>
      </c>
      <c r="AF699">
        <f t="shared" si="56"/>
        <v>996.5522324528979</v>
      </c>
    </row>
    <row r="700" spans="3:32" ht="11.25" x14ac:dyDescent="0.15">
      <c r="C700" s="107">
        <v>39862</v>
      </c>
      <c r="D700" s="111">
        <f t="shared" si="54"/>
        <v>2009</v>
      </c>
      <c r="E700" s="111">
        <f t="shared" si="55"/>
        <v>2</v>
      </c>
      <c r="F700" s="174">
        <v>5.7000000000000003E-5</v>
      </c>
      <c r="G700" s="106" t="s">
        <v>1171</v>
      </c>
      <c r="AA700" s="171">
        <v>42482</v>
      </c>
      <c r="AB700">
        <v>445.38</v>
      </c>
      <c r="AC700">
        <v>394.14</v>
      </c>
      <c r="AD700">
        <v>443844.44</v>
      </c>
      <c r="AE700">
        <v>6591.64</v>
      </c>
      <c r="AF700">
        <f t="shared" si="56"/>
        <v>996.55224751897254</v>
      </c>
    </row>
    <row r="701" spans="3:32" ht="11.25" x14ac:dyDescent="0.15">
      <c r="C701" s="107">
        <v>39863</v>
      </c>
      <c r="D701" s="111">
        <f t="shared" si="54"/>
        <v>2009</v>
      </c>
      <c r="E701" s="111">
        <f t="shared" si="55"/>
        <v>2</v>
      </c>
      <c r="F701" s="174">
        <v>5.7699999999999993E-5</v>
      </c>
      <c r="G701" s="106" t="s">
        <v>1171</v>
      </c>
      <c r="AA701" s="171">
        <v>42481</v>
      </c>
      <c r="AB701">
        <v>443.4</v>
      </c>
      <c r="AC701">
        <v>392.48</v>
      </c>
      <c r="AD701">
        <v>441872.26</v>
      </c>
      <c r="AE701">
        <v>6509.14</v>
      </c>
      <c r="AF701">
        <f t="shared" si="56"/>
        <v>996.55448804691036</v>
      </c>
    </row>
    <row r="702" spans="3:32" ht="11.25" x14ac:dyDescent="0.15">
      <c r="C702" s="107">
        <v>39864</v>
      </c>
      <c r="D702" s="111">
        <f t="shared" si="54"/>
        <v>2009</v>
      </c>
      <c r="E702" s="111">
        <f t="shared" si="55"/>
        <v>2</v>
      </c>
      <c r="F702" s="174">
        <v>5.7399999999999999E-5</v>
      </c>
      <c r="G702" s="106" t="s">
        <v>1171</v>
      </c>
      <c r="AA702" s="171">
        <v>42480</v>
      </c>
      <c r="AB702">
        <v>436.4</v>
      </c>
      <c r="AC702">
        <v>383.81</v>
      </c>
      <c r="AD702">
        <v>444675.45</v>
      </c>
      <c r="AE702">
        <v>6428.13</v>
      </c>
      <c r="AF702">
        <f t="shared" si="56"/>
        <v>1018.9629926672778</v>
      </c>
    </row>
    <row r="703" spans="3:32" ht="11.25" x14ac:dyDescent="0.15">
      <c r="C703" s="107">
        <v>39869</v>
      </c>
      <c r="D703" s="111">
        <f t="shared" si="54"/>
        <v>2009</v>
      </c>
      <c r="E703" s="111">
        <f t="shared" si="55"/>
        <v>2</v>
      </c>
      <c r="F703" s="174">
        <v>5.7399999999999999E-5</v>
      </c>
      <c r="G703" s="106" t="s">
        <v>1171</v>
      </c>
      <c r="AA703" s="171">
        <v>42479</v>
      </c>
      <c r="AB703">
        <v>428.18</v>
      </c>
      <c r="AC703">
        <v>378.14</v>
      </c>
      <c r="AD703">
        <v>436303.59</v>
      </c>
      <c r="AE703">
        <v>6341.36</v>
      </c>
      <c r="AF703">
        <f t="shared" si="56"/>
        <v>1018.9723714325751</v>
      </c>
    </row>
    <row r="704" spans="3:32" ht="11.25" x14ac:dyDescent="0.15">
      <c r="C704" s="107">
        <v>39870</v>
      </c>
      <c r="D704" s="111">
        <f t="shared" si="54"/>
        <v>2009</v>
      </c>
      <c r="E704" s="111">
        <f t="shared" si="55"/>
        <v>2</v>
      </c>
      <c r="F704" s="174">
        <v>5.66E-5</v>
      </c>
      <c r="G704" s="106" t="s">
        <v>1171</v>
      </c>
      <c r="AA704" s="171">
        <v>42478</v>
      </c>
      <c r="AB704">
        <v>429.13</v>
      </c>
      <c r="AC704">
        <v>380.28</v>
      </c>
      <c r="AD704">
        <v>436530.24</v>
      </c>
      <c r="AE704">
        <v>6411.23</v>
      </c>
      <c r="AF704">
        <f t="shared" si="56"/>
        <v>1017.2447510078531</v>
      </c>
    </row>
    <row r="705" spans="3:32" ht="11.25" x14ac:dyDescent="0.15">
      <c r="C705" s="107">
        <v>39871</v>
      </c>
      <c r="D705" s="111">
        <f t="shared" si="54"/>
        <v>2009</v>
      </c>
      <c r="E705" s="111">
        <f t="shared" si="55"/>
        <v>2</v>
      </c>
      <c r="F705" s="174">
        <v>5.6900000000000001E-5</v>
      </c>
      <c r="G705" s="106" t="s">
        <v>1171</v>
      </c>
      <c r="AA705" s="171">
        <v>42477</v>
      </c>
      <c r="AB705">
        <v>430.17</v>
      </c>
      <c r="AC705">
        <v>381.23</v>
      </c>
      <c r="AD705">
        <v>437583.08</v>
      </c>
      <c r="AE705">
        <v>6426.69</v>
      </c>
      <c r="AF705">
        <f t="shared" si="56"/>
        <v>1017.2329079201246</v>
      </c>
    </row>
    <row r="706" spans="3:32" ht="11.25" x14ac:dyDescent="0.15">
      <c r="C706" s="107">
        <v>39874</v>
      </c>
      <c r="D706" s="111">
        <f t="shared" si="54"/>
        <v>2009</v>
      </c>
      <c r="E706" s="111">
        <f t="shared" si="55"/>
        <v>3</v>
      </c>
      <c r="F706" s="174">
        <v>5.7399999999999999E-5</v>
      </c>
      <c r="G706" s="106" t="s">
        <v>1171</v>
      </c>
      <c r="AA706" s="171">
        <v>42476</v>
      </c>
      <c r="AB706">
        <v>430.88</v>
      </c>
      <c r="AC706">
        <v>381.86</v>
      </c>
      <c r="AD706">
        <v>438307.35</v>
      </c>
      <c r="AE706">
        <v>6437.33</v>
      </c>
      <c r="AF706">
        <f t="shared" si="56"/>
        <v>1017.23762996658</v>
      </c>
    </row>
    <row r="707" spans="3:32" ht="11.25" x14ac:dyDescent="0.15">
      <c r="C707" s="107">
        <v>39875</v>
      </c>
      <c r="D707" s="111">
        <f t="shared" si="54"/>
        <v>2009</v>
      </c>
      <c r="E707" s="111">
        <f t="shared" si="55"/>
        <v>3</v>
      </c>
      <c r="F707" s="174">
        <v>5.7500000000000002E-5</v>
      </c>
      <c r="G707" s="106" t="s">
        <v>1171</v>
      </c>
      <c r="AA707" s="171">
        <v>42475</v>
      </c>
      <c r="AB707">
        <v>426.06</v>
      </c>
      <c r="AC707">
        <v>378.31</v>
      </c>
      <c r="AD707">
        <v>433409.34</v>
      </c>
      <c r="AE707">
        <v>6382.44</v>
      </c>
      <c r="AF707">
        <f t="shared" si="56"/>
        <v>1017.2495423179835</v>
      </c>
    </row>
    <row r="708" spans="3:32" ht="11.25" x14ac:dyDescent="0.15">
      <c r="C708" s="107">
        <v>39876</v>
      </c>
      <c r="D708" s="111">
        <f t="shared" si="54"/>
        <v>2009</v>
      </c>
      <c r="E708" s="111">
        <f t="shared" si="55"/>
        <v>3</v>
      </c>
      <c r="F708" s="174">
        <v>5.7199999999999994E-5</v>
      </c>
      <c r="G708" s="106" t="s">
        <v>1171</v>
      </c>
      <c r="AA708" s="171">
        <v>42474</v>
      </c>
      <c r="AB708">
        <v>424.1</v>
      </c>
      <c r="AC708">
        <v>376.42</v>
      </c>
      <c r="AD708">
        <v>432874.63</v>
      </c>
      <c r="AE708">
        <v>6327.57</v>
      </c>
      <c r="AF708">
        <f t="shared" si="56"/>
        <v>1020.6900023579344</v>
      </c>
    </row>
    <row r="709" spans="3:32" ht="11.25" x14ac:dyDescent="0.15">
      <c r="C709" s="107">
        <v>39877</v>
      </c>
      <c r="D709" s="111">
        <f t="shared" ref="D709:D772" si="57">YEAR(C709)</f>
        <v>2009</v>
      </c>
      <c r="E709" s="111">
        <f t="shared" ref="E709:E772" si="58">MONTH(C709)</f>
        <v>3</v>
      </c>
      <c r="F709" s="174">
        <v>5.7899999999999998E-5</v>
      </c>
      <c r="G709" s="106" t="s">
        <v>1171</v>
      </c>
      <c r="AA709" s="171">
        <v>42473</v>
      </c>
      <c r="AB709">
        <v>426.32</v>
      </c>
      <c r="AC709">
        <v>374.95</v>
      </c>
      <c r="AD709">
        <v>435139.54</v>
      </c>
      <c r="AE709">
        <v>6399.05</v>
      </c>
      <c r="AF709">
        <f t="shared" si="56"/>
        <v>1020.687605554513</v>
      </c>
    </row>
    <row r="710" spans="3:32" ht="11.25" x14ac:dyDescent="0.15">
      <c r="C710" s="107">
        <v>39878</v>
      </c>
      <c r="D710" s="111">
        <f t="shared" si="57"/>
        <v>2009</v>
      </c>
      <c r="E710" s="111">
        <f t="shared" si="58"/>
        <v>3</v>
      </c>
      <c r="F710" s="174">
        <v>5.8200000000000005E-5</v>
      </c>
      <c r="G710" s="106" t="s">
        <v>1171</v>
      </c>
      <c r="AA710" s="171">
        <v>42472</v>
      </c>
      <c r="AB710">
        <v>427.52</v>
      </c>
      <c r="AC710">
        <v>374.82</v>
      </c>
      <c r="AD710">
        <v>437838.28</v>
      </c>
      <c r="AE710">
        <v>6395.67</v>
      </c>
      <c r="AF710">
        <f t="shared" ref="AF710:AF773" si="59">AD710/AB710</f>
        <v>1024.1351983532936</v>
      </c>
    </row>
    <row r="711" spans="3:32" ht="11.25" x14ac:dyDescent="0.15">
      <c r="C711" s="107">
        <v>39881</v>
      </c>
      <c r="D711" s="111">
        <f t="shared" si="57"/>
        <v>2009</v>
      </c>
      <c r="E711" s="111">
        <f t="shared" si="58"/>
        <v>3</v>
      </c>
      <c r="F711" s="174">
        <v>5.8E-5</v>
      </c>
      <c r="G711" s="106" t="s">
        <v>1171</v>
      </c>
      <c r="AA711" s="171">
        <v>42471</v>
      </c>
      <c r="AB711">
        <v>421.13</v>
      </c>
      <c r="AC711">
        <v>369.07</v>
      </c>
      <c r="AD711">
        <v>431291.98</v>
      </c>
      <c r="AE711">
        <v>6278.99</v>
      </c>
      <c r="AF711">
        <f t="shared" si="59"/>
        <v>1024.1302685631515</v>
      </c>
    </row>
    <row r="712" spans="3:32" ht="11.25" x14ac:dyDescent="0.15">
      <c r="C712" s="107">
        <v>39882</v>
      </c>
      <c r="D712" s="111">
        <f t="shared" si="57"/>
        <v>2009</v>
      </c>
      <c r="E712" s="111">
        <f t="shared" si="58"/>
        <v>3</v>
      </c>
      <c r="F712" s="174">
        <v>5.7599999999999997E-5</v>
      </c>
      <c r="G712" s="106" t="s">
        <v>1171</v>
      </c>
      <c r="AA712" s="171">
        <v>42470</v>
      </c>
      <c r="AB712">
        <v>418.02</v>
      </c>
      <c r="AC712">
        <v>366.68</v>
      </c>
      <c r="AD712">
        <v>428105.88</v>
      </c>
      <c r="AE712">
        <v>6232.6</v>
      </c>
      <c r="AF712">
        <f t="shared" si="59"/>
        <v>1024.1277450839673</v>
      </c>
    </row>
    <row r="713" spans="3:32" ht="11.25" x14ac:dyDescent="0.15">
      <c r="C713" s="107">
        <v>39883</v>
      </c>
      <c r="D713" s="111">
        <f t="shared" si="57"/>
        <v>2009</v>
      </c>
      <c r="E713" s="111">
        <f t="shared" si="58"/>
        <v>3</v>
      </c>
      <c r="F713" s="174">
        <v>5.7599999999999997E-5</v>
      </c>
      <c r="G713" s="106" t="s">
        <v>1171</v>
      </c>
      <c r="AA713" s="171">
        <v>42469</v>
      </c>
      <c r="AB713">
        <v>416.01</v>
      </c>
      <c r="AC713">
        <v>364.92</v>
      </c>
      <c r="AD713">
        <v>426052.48</v>
      </c>
      <c r="AE713">
        <v>6202.71</v>
      </c>
      <c r="AF713">
        <f t="shared" si="59"/>
        <v>1024.1399966346962</v>
      </c>
    </row>
    <row r="714" spans="3:32" ht="11.25" x14ac:dyDescent="0.15">
      <c r="C714" s="107">
        <v>39884</v>
      </c>
      <c r="D714" s="111">
        <f t="shared" si="57"/>
        <v>2009</v>
      </c>
      <c r="E714" s="111">
        <f t="shared" si="58"/>
        <v>3</v>
      </c>
      <c r="F714" s="174">
        <v>5.7599999999999997E-5</v>
      </c>
      <c r="G714" s="106" t="s">
        <v>1171</v>
      </c>
      <c r="AA714" s="171">
        <v>42468</v>
      </c>
      <c r="AB714">
        <v>421.62</v>
      </c>
      <c r="AC714">
        <v>371.01</v>
      </c>
      <c r="AD714">
        <v>431792.79</v>
      </c>
      <c r="AE714">
        <v>6303.14</v>
      </c>
      <c r="AF714">
        <f t="shared" si="59"/>
        <v>1024.1278639533227</v>
      </c>
    </row>
    <row r="715" spans="3:32" ht="11.25" x14ac:dyDescent="0.15">
      <c r="C715" s="107">
        <v>39885</v>
      </c>
      <c r="D715" s="111">
        <f t="shared" si="57"/>
        <v>2009</v>
      </c>
      <c r="E715" s="111">
        <f t="shared" si="58"/>
        <v>3</v>
      </c>
      <c r="F715" s="174">
        <v>5.91E-5</v>
      </c>
      <c r="G715" s="106" t="s">
        <v>1171</v>
      </c>
      <c r="AA715" s="171">
        <v>42467</v>
      </c>
      <c r="AB715">
        <v>421.71</v>
      </c>
      <c r="AC715">
        <v>369.86</v>
      </c>
      <c r="AD715">
        <v>431887.01</v>
      </c>
      <c r="AE715">
        <v>6317.17</v>
      </c>
      <c r="AF715">
        <f t="shared" si="59"/>
        <v>1024.1327215384981</v>
      </c>
    </row>
    <row r="716" spans="3:32" ht="11.25" x14ac:dyDescent="0.15">
      <c r="C716" s="107">
        <v>39888</v>
      </c>
      <c r="D716" s="111">
        <f t="shared" si="57"/>
        <v>2009</v>
      </c>
      <c r="E716" s="111">
        <f t="shared" si="58"/>
        <v>3</v>
      </c>
      <c r="F716" s="174">
        <v>5.9299999999999998E-5</v>
      </c>
      <c r="G716" s="106" t="s">
        <v>1171</v>
      </c>
      <c r="AA716" s="171">
        <v>42466</v>
      </c>
      <c r="AB716">
        <v>422.69</v>
      </c>
      <c r="AC716">
        <v>371.54</v>
      </c>
      <c r="AD716">
        <v>432890.66</v>
      </c>
      <c r="AE716">
        <v>6382.57</v>
      </c>
      <c r="AF716">
        <f t="shared" si="59"/>
        <v>1024.1327213797344</v>
      </c>
    </row>
    <row r="717" spans="3:32" ht="11.25" x14ac:dyDescent="0.15">
      <c r="C717" s="107">
        <v>39889</v>
      </c>
      <c r="D717" s="111">
        <f t="shared" si="57"/>
        <v>2009</v>
      </c>
      <c r="E717" s="111">
        <f t="shared" si="58"/>
        <v>3</v>
      </c>
      <c r="F717" s="174">
        <v>5.9800000000000003E-5</v>
      </c>
      <c r="G717" s="106" t="s">
        <v>1171</v>
      </c>
      <c r="AA717" s="171">
        <v>42465</v>
      </c>
      <c r="AB717">
        <v>419.48</v>
      </c>
      <c r="AC717">
        <v>367.94</v>
      </c>
      <c r="AD717">
        <v>425170.18</v>
      </c>
      <c r="AE717">
        <v>6371.93</v>
      </c>
      <c r="AF717">
        <f t="shared" si="59"/>
        <v>1013.5648421855631</v>
      </c>
    </row>
    <row r="718" spans="3:32" ht="11.25" x14ac:dyDescent="0.15">
      <c r="C718" s="107">
        <v>39890</v>
      </c>
      <c r="D718" s="111">
        <f t="shared" si="57"/>
        <v>2009</v>
      </c>
      <c r="E718" s="111">
        <f t="shared" si="58"/>
        <v>3</v>
      </c>
      <c r="F718" s="174">
        <v>6.2000000000000003E-5</v>
      </c>
      <c r="G718" s="106" t="s">
        <v>1171</v>
      </c>
      <c r="AA718" s="171">
        <v>42464</v>
      </c>
      <c r="AB718">
        <v>419.02</v>
      </c>
      <c r="AC718">
        <v>367.34</v>
      </c>
      <c r="AD718">
        <v>424699.88</v>
      </c>
      <c r="AE718">
        <v>6373.26</v>
      </c>
      <c r="AF718">
        <f t="shared" si="59"/>
        <v>1013.5551524986874</v>
      </c>
    </row>
    <row r="719" spans="3:32" ht="11.25" x14ac:dyDescent="0.15">
      <c r="C719" s="107">
        <v>39892</v>
      </c>
      <c r="D719" s="111">
        <f t="shared" si="57"/>
        <v>2009</v>
      </c>
      <c r="E719" s="111">
        <f t="shared" si="58"/>
        <v>3</v>
      </c>
      <c r="F719" s="174">
        <v>6.2600000000000004E-5</v>
      </c>
      <c r="G719" s="106" t="s">
        <v>1171</v>
      </c>
      <c r="AA719" s="171">
        <v>42463</v>
      </c>
      <c r="AB719">
        <v>419.37</v>
      </c>
      <c r="AC719">
        <v>368.12</v>
      </c>
      <c r="AD719">
        <v>425054.63</v>
      </c>
      <c r="AE719">
        <v>6378.59</v>
      </c>
      <c r="AF719">
        <f t="shared" si="59"/>
        <v>1013.555166082457</v>
      </c>
    </row>
    <row r="720" spans="3:32" ht="11.25" x14ac:dyDescent="0.15">
      <c r="C720" s="107">
        <v>39895</v>
      </c>
      <c r="D720" s="111">
        <f t="shared" si="57"/>
        <v>2009</v>
      </c>
      <c r="E720" s="111">
        <f t="shared" si="58"/>
        <v>3</v>
      </c>
      <c r="F720" s="174">
        <v>5.9599999999999999E-5</v>
      </c>
      <c r="G720" s="106" t="s">
        <v>1171</v>
      </c>
      <c r="AA720" s="171">
        <v>42462</v>
      </c>
      <c r="AB720">
        <v>420.35</v>
      </c>
      <c r="AC720">
        <v>368.98</v>
      </c>
      <c r="AD720">
        <v>426051.97</v>
      </c>
      <c r="AE720">
        <v>6393.55</v>
      </c>
      <c r="AF720">
        <f t="shared" si="59"/>
        <v>1013.5648150350897</v>
      </c>
    </row>
    <row r="721" spans="3:32" ht="11.25" x14ac:dyDescent="0.15">
      <c r="C721" s="107">
        <v>39896</v>
      </c>
      <c r="D721" s="111">
        <f t="shared" si="57"/>
        <v>2009</v>
      </c>
      <c r="E721" s="111">
        <f t="shared" si="58"/>
        <v>3</v>
      </c>
      <c r="F721" s="174">
        <v>5.9400000000000007E-5</v>
      </c>
      <c r="G721" s="106" t="s">
        <v>1171</v>
      </c>
      <c r="AA721" s="171">
        <v>42461</v>
      </c>
      <c r="AB721">
        <v>415.57</v>
      </c>
      <c r="AC721">
        <v>365.01</v>
      </c>
      <c r="AD721">
        <v>421205.13</v>
      </c>
      <c r="AE721">
        <v>6341.6</v>
      </c>
      <c r="AF721">
        <f t="shared" si="59"/>
        <v>1013.5600019250668</v>
      </c>
    </row>
    <row r="722" spans="3:32" ht="11.25" x14ac:dyDescent="0.15">
      <c r="C722" s="107">
        <v>39897</v>
      </c>
      <c r="D722" s="111">
        <f t="shared" si="57"/>
        <v>2009</v>
      </c>
      <c r="E722" s="111">
        <f t="shared" si="58"/>
        <v>3</v>
      </c>
      <c r="F722" s="174">
        <v>5.9599999999999999E-5</v>
      </c>
      <c r="G722" s="106" t="s">
        <v>1171</v>
      </c>
      <c r="AA722" s="171">
        <v>42460</v>
      </c>
      <c r="AB722">
        <v>414.72</v>
      </c>
      <c r="AC722">
        <v>366.34</v>
      </c>
      <c r="AD722">
        <v>413336.99</v>
      </c>
      <c r="AE722">
        <v>6345.19</v>
      </c>
      <c r="AF722">
        <f t="shared" si="59"/>
        <v>996.665195794753</v>
      </c>
    </row>
    <row r="723" spans="3:32" ht="11.25" x14ac:dyDescent="0.15">
      <c r="C723" s="107">
        <v>39898</v>
      </c>
      <c r="D723" s="111">
        <f t="shared" si="57"/>
        <v>2009</v>
      </c>
      <c r="E723" s="111">
        <f t="shared" si="58"/>
        <v>3</v>
      </c>
      <c r="F723" s="174">
        <v>6.9999999999999994E-5</v>
      </c>
      <c r="G723" s="106" t="s">
        <v>1171</v>
      </c>
      <c r="AA723" s="171">
        <v>42459</v>
      </c>
      <c r="AB723">
        <v>414.11</v>
      </c>
      <c r="AC723">
        <v>366.57</v>
      </c>
      <c r="AD723">
        <v>420317.59</v>
      </c>
      <c r="AE723">
        <v>6373.09</v>
      </c>
      <c r="AF723">
        <f t="shared" si="59"/>
        <v>1014.9901958416846</v>
      </c>
    </row>
    <row r="724" spans="3:32" ht="11.25" x14ac:dyDescent="0.15">
      <c r="C724" s="107">
        <v>39899</v>
      </c>
      <c r="D724" s="111">
        <f t="shared" si="57"/>
        <v>2009</v>
      </c>
      <c r="E724" s="111">
        <f t="shared" si="58"/>
        <v>3</v>
      </c>
      <c r="F724" s="174">
        <v>6.2500000000000001E-5</v>
      </c>
      <c r="G724" s="106" t="s">
        <v>1171</v>
      </c>
      <c r="AA724" s="171">
        <v>42458</v>
      </c>
      <c r="AB724">
        <v>423.12</v>
      </c>
      <c r="AC724">
        <v>377.75</v>
      </c>
      <c r="AD724">
        <v>429470.86</v>
      </c>
      <c r="AE724">
        <v>6528.8</v>
      </c>
      <c r="AF724">
        <f t="shared" si="59"/>
        <v>1015.0095953866515</v>
      </c>
    </row>
    <row r="725" spans="3:32" ht="11.25" x14ac:dyDescent="0.15">
      <c r="C725" s="107">
        <v>39902</v>
      </c>
      <c r="D725" s="111">
        <f t="shared" si="57"/>
        <v>2009</v>
      </c>
      <c r="E725" s="111">
        <f t="shared" si="58"/>
        <v>3</v>
      </c>
      <c r="F725" s="174">
        <v>6.19E-5</v>
      </c>
      <c r="G725" s="106" t="s">
        <v>1171</v>
      </c>
      <c r="AA725" s="171">
        <v>42457</v>
      </c>
      <c r="AB725">
        <v>424.47</v>
      </c>
      <c r="AC725">
        <v>380.34</v>
      </c>
      <c r="AD725">
        <v>430836.04</v>
      </c>
      <c r="AE725">
        <v>6494.38</v>
      </c>
      <c r="AF725">
        <f t="shared" si="59"/>
        <v>1014.9976205621126</v>
      </c>
    </row>
    <row r="726" spans="3:32" ht="11.25" x14ac:dyDescent="0.15">
      <c r="C726" s="107">
        <v>39903</v>
      </c>
      <c r="D726" s="111">
        <f t="shared" si="57"/>
        <v>2009</v>
      </c>
      <c r="E726" s="111">
        <f t="shared" si="58"/>
        <v>3</v>
      </c>
      <c r="F726" s="174">
        <v>6.2000000000000003E-5</v>
      </c>
      <c r="G726" s="106" t="s">
        <v>1171</v>
      </c>
      <c r="AA726" s="171">
        <v>42456</v>
      </c>
      <c r="AB726">
        <v>416.46</v>
      </c>
      <c r="AC726">
        <v>372.93</v>
      </c>
      <c r="AD726">
        <v>422705.89</v>
      </c>
      <c r="AE726">
        <v>6371.82</v>
      </c>
      <c r="AF726">
        <f t="shared" si="59"/>
        <v>1014.9975747970994</v>
      </c>
    </row>
    <row r="727" spans="3:32" ht="11.25" x14ac:dyDescent="0.15">
      <c r="C727" s="107">
        <v>39904</v>
      </c>
      <c r="D727" s="111">
        <f t="shared" si="57"/>
        <v>2009</v>
      </c>
      <c r="E727" s="111">
        <f t="shared" si="58"/>
        <v>4</v>
      </c>
      <c r="F727" s="174">
        <v>6.2000000000000003E-5</v>
      </c>
      <c r="G727" s="106" t="s">
        <v>1171</v>
      </c>
      <c r="AA727" s="171">
        <v>42455</v>
      </c>
      <c r="AB727">
        <v>415.84</v>
      </c>
      <c r="AC727">
        <v>372.38</v>
      </c>
      <c r="AD727">
        <v>422077.6</v>
      </c>
      <c r="AE727">
        <v>6362.35</v>
      </c>
      <c r="AF727">
        <f t="shared" si="59"/>
        <v>1015</v>
      </c>
    </row>
    <row r="728" spans="3:32" ht="11.25" x14ac:dyDescent="0.15">
      <c r="C728" s="107">
        <v>39905</v>
      </c>
      <c r="D728" s="111">
        <f t="shared" si="57"/>
        <v>2009</v>
      </c>
      <c r="E728" s="111">
        <f t="shared" si="58"/>
        <v>4</v>
      </c>
      <c r="F728" s="174">
        <v>6.19E-5</v>
      </c>
      <c r="G728" s="106" t="s">
        <v>1171</v>
      </c>
      <c r="AA728" s="171">
        <v>42454</v>
      </c>
      <c r="AB728">
        <v>414.39</v>
      </c>
      <c r="AC728">
        <v>370.97</v>
      </c>
      <c r="AD728">
        <v>420605.85</v>
      </c>
      <c r="AE728">
        <v>6340.17</v>
      </c>
      <c r="AF728">
        <f t="shared" si="59"/>
        <v>1015</v>
      </c>
    </row>
    <row r="729" spans="3:32" ht="11.25" x14ac:dyDescent="0.15">
      <c r="C729" s="107">
        <v>39906</v>
      </c>
      <c r="D729" s="111">
        <f t="shared" si="57"/>
        <v>2009</v>
      </c>
      <c r="E729" s="111">
        <f t="shared" si="58"/>
        <v>4</v>
      </c>
      <c r="F729" s="174">
        <v>6.2500000000000001E-5</v>
      </c>
      <c r="G729" s="106" t="s">
        <v>1171</v>
      </c>
      <c r="AA729" s="171">
        <v>42453</v>
      </c>
      <c r="AB729">
        <v>416.7</v>
      </c>
      <c r="AC729">
        <v>372.96</v>
      </c>
      <c r="AD729">
        <v>422946.44</v>
      </c>
      <c r="AE729">
        <v>6375.45</v>
      </c>
      <c r="AF729">
        <f t="shared" si="59"/>
        <v>1014.9902567794577</v>
      </c>
    </row>
    <row r="730" spans="3:32" ht="11.25" x14ac:dyDescent="0.15">
      <c r="C730" s="107">
        <v>39909</v>
      </c>
      <c r="D730" s="111">
        <f t="shared" si="57"/>
        <v>2009</v>
      </c>
      <c r="E730" s="111">
        <f t="shared" si="58"/>
        <v>4</v>
      </c>
      <c r="F730" s="174">
        <v>6.3200000000000005E-5</v>
      </c>
      <c r="G730" s="106" t="s">
        <v>1171</v>
      </c>
      <c r="AA730" s="171">
        <v>42452</v>
      </c>
      <c r="AB730">
        <v>417.15</v>
      </c>
      <c r="AC730">
        <v>372.23</v>
      </c>
      <c r="AD730">
        <v>445429.57</v>
      </c>
      <c r="AF730">
        <f t="shared" si="59"/>
        <v>1067.7923288984778</v>
      </c>
    </row>
    <row r="731" spans="3:32" ht="11.25" x14ac:dyDescent="0.15">
      <c r="C731" s="107">
        <v>39910</v>
      </c>
      <c r="D731" s="111">
        <f t="shared" si="57"/>
        <v>2009</v>
      </c>
      <c r="E731" s="111">
        <f t="shared" si="58"/>
        <v>4</v>
      </c>
      <c r="F731" s="174">
        <v>6.3700000000000003E-5</v>
      </c>
      <c r="G731" s="106" t="s">
        <v>1171</v>
      </c>
      <c r="AA731" s="171">
        <v>42451</v>
      </c>
      <c r="AB731">
        <v>415.82</v>
      </c>
      <c r="AC731">
        <v>369.54</v>
      </c>
      <c r="AD731">
        <v>444009.39</v>
      </c>
      <c r="AE731">
        <v>6399.42</v>
      </c>
      <c r="AF731">
        <f t="shared" si="59"/>
        <v>1067.7922899331443</v>
      </c>
    </row>
    <row r="732" spans="3:32" ht="11.25" x14ac:dyDescent="0.15">
      <c r="C732" s="107">
        <v>39911</v>
      </c>
      <c r="D732" s="111">
        <f t="shared" si="57"/>
        <v>2009</v>
      </c>
      <c r="E732" s="111">
        <f t="shared" si="58"/>
        <v>4</v>
      </c>
      <c r="F732" s="174">
        <v>6.3499999999999999E-5</v>
      </c>
      <c r="G732" s="106" t="s">
        <v>1171</v>
      </c>
      <c r="AA732" s="171">
        <v>42450</v>
      </c>
      <c r="AB732">
        <v>407.98</v>
      </c>
      <c r="AC732">
        <v>361.97</v>
      </c>
      <c r="AD732">
        <v>435642.11</v>
      </c>
      <c r="AE732">
        <v>6348.18</v>
      </c>
      <c r="AF732">
        <f t="shared" si="59"/>
        <v>1067.8026128731799</v>
      </c>
    </row>
    <row r="733" spans="3:32" ht="11.25" x14ac:dyDescent="0.15">
      <c r="C733" s="107">
        <v>39916</v>
      </c>
      <c r="D733" s="111">
        <f t="shared" si="57"/>
        <v>2009</v>
      </c>
      <c r="E733" s="111">
        <f t="shared" si="58"/>
        <v>4</v>
      </c>
      <c r="F733" s="174">
        <v>6.3399999999999996E-5</v>
      </c>
      <c r="G733" s="106" t="s">
        <v>1171</v>
      </c>
      <c r="AA733" s="171">
        <v>42449</v>
      </c>
      <c r="AB733">
        <v>410.06</v>
      </c>
      <c r="AC733">
        <v>363.86</v>
      </c>
      <c r="AD733">
        <v>437861</v>
      </c>
      <c r="AE733">
        <v>6380.52</v>
      </c>
      <c r="AF733">
        <f t="shared" si="59"/>
        <v>1067.7973955030971</v>
      </c>
    </row>
    <row r="734" spans="3:32" ht="11.25" x14ac:dyDescent="0.15">
      <c r="C734" s="107">
        <v>39917</v>
      </c>
      <c r="D734" s="111">
        <f t="shared" si="57"/>
        <v>2009</v>
      </c>
      <c r="E734" s="111">
        <f t="shared" si="58"/>
        <v>4</v>
      </c>
      <c r="F734" s="174">
        <v>6.2899999999999997E-5</v>
      </c>
      <c r="G734" s="106" t="s">
        <v>1171</v>
      </c>
      <c r="AA734" s="171">
        <v>42448</v>
      </c>
      <c r="AB734">
        <v>406.23</v>
      </c>
      <c r="AC734">
        <v>360.46</v>
      </c>
      <c r="AD734">
        <v>433775.6</v>
      </c>
      <c r="AE734">
        <v>6320.99</v>
      </c>
      <c r="AF734">
        <f t="shared" si="59"/>
        <v>1067.8078920808407</v>
      </c>
    </row>
    <row r="735" spans="3:32" ht="11.25" x14ac:dyDescent="0.15">
      <c r="C735" s="107">
        <v>39918</v>
      </c>
      <c r="D735" s="111">
        <f t="shared" si="57"/>
        <v>2009</v>
      </c>
      <c r="E735" s="111">
        <f t="shared" si="58"/>
        <v>4</v>
      </c>
      <c r="F735" s="174">
        <v>6.3799999999999992E-5</v>
      </c>
      <c r="G735" s="106" t="s">
        <v>1171</v>
      </c>
      <c r="AA735" s="171">
        <v>42447</v>
      </c>
      <c r="AB735">
        <v>417.44</v>
      </c>
      <c r="AC735">
        <v>368.66</v>
      </c>
      <c r="AD735">
        <v>445745.64</v>
      </c>
      <c r="AE735">
        <v>6503.76</v>
      </c>
      <c r="AF735">
        <f t="shared" si="59"/>
        <v>1067.8076849367574</v>
      </c>
    </row>
    <row r="736" spans="3:32" ht="11.25" x14ac:dyDescent="0.15">
      <c r="C736" s="107">
        <v>39919</v>
      </c>
      <c r="D736" s="111">
        <f t="shared" si="57"/>
        <v>2009</v>
      </c>
      <c r="E736" s="111">
        <f t="shared" si="58"/>
        <v>4</v>
      </c>
      <c r="F736" s="174">
        <v>6.4999999999999994E-5</v>
      </c>
      <c r="G736" s="106" t="s">
        <v>1171</v>
      </c>
      <c r="AA736" s="171">
        <v>42446</v>
      </c>
      <c r="AB736">
        <v>417.13</v>
      </c>
      <c r="AC736">
        <v>371.77</v>
      </c>
      <c r="AD736">
        <v>445410.35</v>
      </c>
      <c r="AE736">
        <v>6432.13</v>
      </c>
      <c r="AF736">
        <f t="shared" si="59"/>
        <v>1067.797449236449</v>
      </c>
    </row>
    <row r="737" spans="3:32" ht="11.25" x14ac:dyDescent="0.15">
      <c r="C737" s="107">
        <v>39920</v>
      </c>
      <c r="D737" s="111">
        <f t="shared" si="57"/>
        <v>2009</v>
      </c>
      <c r="E737" s="111">
        <f t="shared" si="58"/>
        <v>4</v>
      </c>
      <c r="F737" s="174">
        <v>6.5099999999999997E-5</v>
      </c>
      <c r="G737" s="106" t="s">
        <v>1171</v>
      </c>
      <c r="AA737" s="171">
        <v>42445</v>
      </c>
      <c r="AB737">
        <v>414.82</v>
      </c>
      <c r="AC737">
        <v>373.55</v>
      </c>
      <c r="AD737">
        <v>442944.8</v>
      </c>
      <c r="AE737">
        <v>6367.49</v>
      </c>
      <c r="AF737">
        <f t="shared" si="59"/>
        <v>1067.8000096427365</v>
      </c>
    </row>
    <row r="738" spans="3:32" ht="11.25" x14ac:dyDescent="0.15">
      <c r="C738" s="107">
        <v>39923</v>
      </c>
      <c r="D738" s="111">
        <f t="shared" si="57"/>
        <v>2009</v>
      </c>
      <c r="E738" s="111">
        <f t="shared" si="58"/>
        <v>4</v>
      </c>
      <c r="F738" s="174">
        <v>6.4800000000000003E-5</v>
      </c>
      <c r="G738" s="106" t="s">
        <v>1171</v>
      </c>
      <c r="AA738" s="171">
        <v>42444</v>
      </c>
      <c r="AB738">
        <v>415.11</v>
      </c>
      <c r="AC738">
        <v>373.74</v>
      </c>
      <c r="AD738">
        <v>443250.19</v>
      </c>
      <c r="AE738">
        <v>6479.8</v>
      </c>
      <c r="AF738">
        <f t="shared" si="59"/>
        <v>1067.7897183878972</v>
      </c>
    </row>
    <row r="739" spans="3:32" ht="11.25" x14ac:dyDescent="0.15">
      <c r="C739" s="107">
        <v>39924</v>
      </c>
      <c r="D739" s="111">
        <f t="shared" si="57"/>
        <v>2009</v>
      </c>
      <c r="E739" s="111">
        <f t="shared" si="58"/>
        <v>4</v>
      </c>
      <c r="F739" s="174">
        <v>6.4900000000000005E-5</v>
      </c>
      <c r="G739" s="106" t="s">
        <v>1171</v>
      </c>
      <c r="AA739" s="171">
        <v>42443</v>
      </c>
      <c r="AB739">
        <v>415.22</v>
      </c>
      <c r="AC739">
        <v>372.21</v>
      </c>
      <c r="AD739">
        <v>443372.98</v>
      </c>
      <c r="AE739">
        <v>6477.45</v>
      </c>
      <c r="AF739">
        <f t="shared" si="59"/>
        <v>1067.8025624969894</v>
      </c>
    </row>
    <row r="740" spans="3:32" ht="11.25" x14ac:dyDescent="0.15">
      <c r="C740" s="107">
        <v>39925</v>
      </c>
      <c r="D740" s="111">
        <f t="shared" si="57"/>
        <v>2009</v>
      </c>
      <c r="E740" s="111">
        <f t="shared" si="58"/>
        <v>4</v>
      </c>
      <c r="F740" s="174">
        <v>6.6400000000000001E-5</v>
      </c>
      <c r="G740" s="106" t="s">
        <v>1171</v>
      </c>
      <c r="AA740" s="171">
        <v>42442</v>
      </c>
      <c r="AB740">
        <v>411.68</v>
      </c>
      <c r="AC740">
        <v>369.21</v>
      </c>
      <c r="AD740">
        <v>439592.97</v>
      </c>
      <c r="AE740">
        <v>6422.22</v>
      </c>
      <c r="AF740">
        <f t="shared" si="59"/>
        <v>1067.8025893898173</v>
      </c>
    </row>
    <row r="741" spans="3:32" ht="11.25" x14ac:dyDescent="0.15">
      <c r="C741" s="107">
        <v>39926</v>
      </c>
      <c r="D741" s="111">
        <f t="shared" si="57"/>
        <v>2009</v>
      </c>
      <c r="E741" s="111">
        <f t="shared" si="58"/>
        <v>4</v>
      </c>
      <c r="F741" s="174">
        <v>6.9499999999999995E-5</v>
      </c>
      <c r="G741" s="106" t="s">
        <v>1171</v>
      </c>
      <c r="AA741" s="171">
        <v>42441</v>
      </c>
      <c r="AB741">
        <v>418.95</v>
      </c>
      <c r="AC741">
        <v>375.73</v>
      </c>
      <c r="AD741">
        <v>447352.67</v>
      </c>
      <c r="AE741">
        <v>6535.59</v>
      </c>
      <c r="AF741">
        <f t="shared" si="59"/>
        <v>1067.7948919918845</v>
      </c>
    </row>
    <row r="742" spans="3:32" ht="11.25" x14ac:dyDescent="0.15">
      <c r="C742" s="107">
        <v>39927</v>
      </c>
      <c r="D742" s="111">
        <f t="shared" si="57"/>
        <v>2009</v>
      </c>
      <c r="E742" s="111">
        <f t="shared" si="58"/>
        <v>4</v>
      </c>
      <c r="F742" s="174">
        <v>6.9400000000000006E-5</v>
      </c>
      <c r="G742" s="106" t="s">
        <v>1171</v>
      </c>
      <c r="AA742" s="171">
        <v>42440</v>
      </c>
      <c r="AB742">
        <v>416.3</v>
      </c>
      <c r="AC742">
        <v>372.28</v>
      </c>
      <c r="AD742">
        <v>444529.41</v>
      </c>
      <c r="AE742">
        <v>6540.14</v>
      </c>
      <c r="AF742">
        <f t="shared" si="59"/>
        <v>1067.8102570261829</v>
      </c>
    </row>
    <row r="743" spans="3:32" ht="11.25" x14ac:dyDescent="0.15">
      <c r="C743" s="107">
        <v>39930</v>
      </c>
      <c r="D743" s="111">
        <f t="shared" si="57"/>
        <v>2009</v>
      </c>
      <c r="E743" s="111">
        <f t="shared" si="58"/>
        <v>4</v>
      </c>
      <c r="F743" s="174">
        <v>6.9400000000000006E-5</v>
      </c>
      <c r="G743" s="106" t="s">
        <v>1171</v>
      </c>
      <c r="AA743" s="171">
        <v>42439</v>
      </c>
      <c r="AB743">
        <v>411.77</v>
      </c>
      <c r="AC743">
        <v>374.87</v>
      </c>
      <c r="AD743">
        <v>423921.33</v>
      </c>
      <c r="AE743">
        <v>6473.02</v>
      </c>
      <c r="AF743">
        <f t="shared" si="59"/>
        <v>1029.5099934429415</v>
      </c>
    </row>
    <row r="744" spans="3:32" ht="11.25" x14ac:dyDescent="0.15">
      <c r="C744" s="107">
        <v>39931</v>
      </c>
      <c r="D744" s="111">
        <f t="shared" si="57"/>
        <v>2009</v>
      </c>
      <c r="E744" s="111">
        <f t="shared" si="58"/>
        <v>4</v>
      </c>
      <c r="F744" s="174">
        <v>6.8300000000000007E-5</v>
      </c>
      <c r="G744" s="106" t="s">
        <v>1171</v>
      </c>
      <c r="AA744" s="171">
        <v>42438</v>
      </c>
      <c r="AB744">
        <v>409.81</v>
      </c>
      <c r="AC744">
        <v>372.51</v>
      </c>
      <c r="AD744">
        <v>409807</v>
      </c>
      <c r="AE744">
        <v>6450.36</v>
      </c>
      <c r="AF744">
        <f t="shared" si="59"/>
        <v>999.99267953441836</v>
      </c>
    </row>
    <row r="745" spans="3:32" ht="11.25" x14ac:dyDescent="0.15">
      <c r="C745" s="107">
        <v>39932</v>
      </c>
      <c r="D745" s="111">
        <f t="shared" si="57"/>
        <v>2009</v>
      </c>
      <c r="E745" s="111">
        <f t="shared" si="58"/>
        <v>4</v>
      </c>
      <c r="F745" s="174">
        <v>6.730000000000001E-5</v>
      </c>
      <c r="G745" s="106" t="s">
        <v>1171</v>
      </c>
      <c r="AA745" s="171">
        <v>42437</v>
      </c>
      <c r="AB745">
        <v>412.45</v>
      </c>
      <c r="AC745">
        <v>374.42</v>
      </c>
      <c r="AD745">
        <v>399755.04</v>
      </c>
      <c r="AE745">
        <v>6487.78</v>
      </c>
      <c r="AF745">
        <f t="shared" si="59"/>
        <v>969.22060855861309</v>
      </c>
    </row>
    <row r="746" spans="3:32" ht="11.25" x14ac:dyDescent="0.15">
      <c r="C746" s="107">
        <v>39933</v>
      </c>
      <c r="D746" s="111">
        <f t="shared" si="57"/>
        <v>2009</v>
      </c>
      <c r="E746" s="111">
        <f t="shared" si="58"/>
        <v>4</v>
      </c>
      <c r="F746" s="174">
        <v>6.7000000000000002E-5</v>
      </c>
      <c r="G746" s="106" t="s">
        <v>1171</v>
      </c>
      <c r="AA746" s="171">
        <v>42436</v>
      </c>
      <c r="AB746">
        <v>403.69</v>
      </c>
      <c r="AC746">
        <v>367.15</v>
      </c>
      <c r="AD746">
        <v>391270.40000000002</v>
      </c>
      <c r="AE746">
        <v>6346.04</v>
      </c>
      <c r="AF746">
        <f t="shared" si="59"/>
        <v>969.23480888800816</v>
      </c>
    </row>
    <row r="747" spans="3:32" ht="11.25" x14ac:dyDescent="0.15">
      <c r="C747" s="107">
        <v>39937</v>
      </c>
      <c r="D747" s="111">
        <f t="shared" si="57"/>
        <v>2009</v>
      </c>
      <c r="E747" s="111">
        <f t="shared" si="58"/>
        <v>5</v>
      </c>
      <c r="F747" s="174">
        <v>6.7199999999999994E-5</v>
      </c>
      <c r="G747" s="106" t="s">
        <v>1171</v>
      </c>
      <c r="AA747" s="171">
        <v>42435</v>
      </c>
      <c r="AB747">
        <v>396.61</v>
      </c>
      <c r="AC747">
        <v>360.36</v>
      </c>
      <c r="AD747">
        <v>384401.46</v>
      </c>
      <c r="AE747">
        <v>6234.63</v>
      </c>
      <c r="AF747">
        <f t="shared" si="59"/>
        <v>969.21777060588488</v>
      </c>
    </row>
    <row r="748" spans="3:32" ht="11.25" x14ac:dyDescent="0.15">
      <c r="C748" s="107">
        <v>39938</v>
      </c>
      <c r="D748" s="111">
        <f t="shared" si="57"/>
        <v>2009</v>
      </c>
      <c r="E748" s="111">
        <f t="shared" si="58"/>
        <v>5</v>
      </c>
      <c r="F748" s="174">
        <v>6.6600000000000006E-5</v>
      </c>
      <c r="G748" s="106" t="s">
        <v>1171</v>
      </c>
      <c r="AA748" s="171">
        <v>42434</v>
      </c>
      <c r="AB748">
        <v>407.62</v>
      </c>
      <c r="AC748">
        <v>370.33</v>
      </c>
      <c r="AD748">
        <v>395080.44</v>
      </c>
      <c r="AE748">
        <v>6407.83</v>
      </c>
      <c r="AF748">
        <f t="shared" si="59"/>
        <v>969.23713262352192</v>
      </c>
    </row>
    <row r="749" spans="3:32" ht="11.25" x14ac:dyDescent="0.15">
      <c r="C749" s="107">
        <v>39939</v>
      </c>
      <c r="D749" s="111">
        <f t="shared" si="57"/>
        <v>2009</v>
      </c>
      <c r="E749" s="111">
        <f t="shared" si="58"/>
        <v>5</v>
      </c>
      <c r="F749" s="174">
        <v>6.6400000000000001E-5</v>
      </c>
      <c r="G749" s="106" t="s">
        <v>1171</v>
      </c>
      <c r="AA749" s="171">
        <v>42433</v>
      </c>
      <c r="AB749">
        <v>421.25</v>
      </c>
      <c r="AC749">
        <v>384.89</v>
      </c>
      <c r="AD749">
        <v>417296.69</v>
      </c>
      <c r="AE749">
        <v>6617.81</v>
      </c>
      <c r="AF749">
        <f t="shared" si="59"/>
        <v>990.61528783382789</v>
      </c>
    </row>
    <row r="750" spans="3:32" ht="11.25" x14ac:dyDescent="0.15">
      <c r="C750" s="107">
        <v>39940</v>
      </c>
      <c r="D750" s="111">
        <f t="shared" si="57"/>
        <v>2009</v>
      </c>
      <c r="E750" s="111">
        <f t="shared" si="58"/>
        <v>5</v>
      </c>
      <c r="F750" s="174">
        <v>6.7500000000000001E-5</v>
      </c>
      <c r="G750" s="106" t="s">
        <v>1171</v>
      </c>
      <c r="AA750" s="171">
        <v>42432</v>
      </c>
      <c r="AB750">
        <v>417.8</v>
      </c>
      <c r="AC750">
        <v>384.64</v>
      </c>
      <c r="AD750">
        <v>413884.01</v>
      </c>
      <c r="AE750">
        <v>6643.07</v>
      </c>
      <c r="AF750">
        <f t="shared" si="59"/>
        <v>990.62711823839152</v>
      </c>
    </row>
    <row r="751" spans="3:32" ht="11.25" x14ac:dyDescent="0.15">
      <c r="C751" s="107">
        <v>39941</v>
      </c>
      <c r="D751" s="111">
        <f t="shared" si="57"/>
        <v>2009</v>
      </c>
      <c r="E751" s="111">
        <f t="shared" si="58"/>
        <v>5</v>
      </c>
      <c r="F751" s="174">
        <v>6.6600000000000006E-5</v>
      </c>
      <c r="G751" s="106" t="s">
        <v>1171</v>
      </c>
      <c r="AA751" s="171">
        <v>42431</v>
      </c>
      <c r="AB751">
        <v>424.47</v>
      </c>
      <c r="AC751">
        <v>390.54</v>
      </c>
      <c r="AD751">
        <v>420487.48</v>
      </c>
      <c r="AF751">
        <f t="shared" si="59"/>
        <v>990.61766438146378</v>
      </c>
    </row>
    <row r="752" spans="3:32" ht="11.25" x14ac:dyDescent="0.15">
      <c r="C752" s="107">
        <v>39944</v>
      </c>
      <c r="D752" s="111">
        <f t="shared" si="57"/>
        <v>2009</v>
      </c>
      <c r="E752" s="111">
        <f t="shared" si="58"/>
        <v>5</v>
      </c>
      <c r="F752" s="174">
        <v>6.6100000000000007E-5</v>
      </c>
      <c r="G752" s="106" t="s">
        <v>1171</v>
      </c>
      <c r="AA752" s="171">
        <v>42430</v>
      </c>
      <c r="AB752">
        <v>435.14</v>
      </c>
      <c r="AC752">
        <v>399.8</v>
      </c>
      <c r="AD752">
        <v>436515.38</v>
      </c>
      <c r="AE752">
        <v>6792.47</v>
      </c>
      <c r="AF752">
        <f t="shared" si="59"/>
        <v>1003.1607758422577</v>
      </c>
    </row>
    <row r="753" spans="3:32" ht="11.25" x14ac:dyDescent="0.15">
      <c r="C753" s="107">
        <v>39945</v>
      </c>
      <c r="D753" s="111">
        <f t="shared" si="57"/>
        <v>2009</v>
      </c>
      <c r="E753" s="111">
        <f t="shared" si="58"/>
        <v>5</v>
      </c>
      <c r="F753" s="174">
        <v>6.4599999999999998E-5</v>
      </c>
      <c r="G753" s="106" t="s">
        <v>1171</v>
      </c>
      <c r="AA753" s="171">
        <v>42429</v>
      </c>
      <c r="AB753">
        <v>437.72</v>
      </c>
      <c r="AC753">
        <v>400.45</v>
      </c>
      <c r="AD753">
        <v>439107.57</v>
      </c>
      <c r="AE753">
        <v>6850.32</v>
      </c>
      <c r="AF753">
        <f t="shared" si="59"/>
        <v>1003.1699945170428</v>
      </c>
    </row>
    <row r="754" spans="3:32" ht="11.25" x14ac:dyDescent="0.15">
      <c r="C754" s="107">
        <v>39946</v>
      </c>
      <c r="D754" s="111">
        <f t="shared" si="57"/>
        <v>2009</v>
      </c>
      <c r="E754" s="111">
        <f t="shared" si="58"/>
        <v>5</v>
      </c>
      <c r="F754" s="174">
        <v>6.3799999999999992E-5</v>
      </c>
      <c r="G754" s="106" t="s">
        <v>1171</v>
      </c>
      <c r="AA754" s="171">
        <v>42428</v>
      </c>
      <c r="AB754">
        <v>425.04</v>
      </c>
      <c r="AC754">
        <v>388.79</v>
      </c>
      <c r="AD754">
        <v>426391.39</v>
      </c>
      <c r="AE754">
        <v>6651.94</v>
      </c>
      <c r="AF754">
        <f t="shared" si="59"/>
        <v>1003.1794419348766</v>
      </c>
    </row>
    <row r="755" spans="3:32" ht="11.25" x14ac:dyDescent="0.15">
      <c r="C755" s="107">
        <v>39947</v>
      </c>
      <c r="D755" s="111">
        <f t="shared" si="57"/>
        <v>2009</v>
      </c>
      <c r="E755" s="111">
        <f t="shared" si="58"/>
        <v>5</v>
      </c>
      <c r="F755" s="174">
        <v>6.3899999999999995E-5</v>
      </c>
      <c r="G755" s="106" t="s">
        <v>1171</v>
      </c>
      <c r="AA755" s="171">
        <v>42427</v>
      </c>
      <c r="AB755">
        <v>433.45</v>
      </c>
      <c r="AC755">
        <v>396.48</v>
      </c>
      <c r="AD755">
        <v>434828.05</v>
      </c>
      <c r="AE755">
        <v>6783.56</v>
      </c>
      <c r="AF755">
        <f t="shared" si="59"/>
        <v>1003.1792594301534</v>
      </c>
    </row>
    <row r="756" spans="3:32" ht="11.25" x14ac:dyDescent="0.15">
      <c r="C756" s="107">
        <v>39948</v>
      </c>
      <c r="D756" s="111">
        <f t="shared" si="57"/>
        <v>2009</v>
      </c>
      <c r="E756" s="111">
        <f t="shared" si="58"/>
        <v>5</v>
      </c>
      <c r="F756" s="174">
        <v>6.6100000000000007E-5</v>
      </c>
      <c r="G756" s="106" t="s">
        <v>1171</v>
      </c>
      <c r="AA756" s="171">
        <v>42426</v>
      </c>
      <c r="AB756">
        <v>421.04</v>
      </c>
      <c r="AC756">
        <v>380.98</v>
      </c>
      <c r="AD756">
        <v>422375.7</v>
      </c>
      <c r="AE756">
        <v>6593.5</v>
      </c>
      <c r="AF756">
        <f t="shared" si="59"/>
        <v>1003.1723826714801</v>
      </c>
    </row>
    <row r="757" spans="3:32" ht="11.25" x14ac:dyDescent="0.15">
      <c r="C757" s="107">
        <v>39951</v>
      </c>
      <c r="D757" s="111">
        <f t="shared" si="57"/>
        <v>2009</v>
      </c>
      <c r="E757" s="111">
        <f t="shared" si="58"/>
        <v>5</v>
      </c>
      <c r="F757" s="174">
        <v>6.4900000000000005E-5</v>
      </c>
      <c r="G757" s="106" t="s">
        <v>1171</v>
      </c>
      <c r="AA757" s="171">
        <v>42425</v>
      </c>
      <c r="AB757">
        <v>425.1</v>
      </c>
      <c r="AC757">
        <v>385.77</v>
      </c>
      <c r="AD757">
        <v>407071.09</v>
      </c>
      <c r="AE757">
        <v>6623.12</v>
      </c>
      <c r="AF757">
        <f t="shared" si="59"/>
        <v>957.58901434956476</v>
      </c>
    </row>
    <row r="758" spans="3:32" ht="11.25" x14ac:dyDescent="0.15">
      <c r="C758" s="107">
        <v>39952</v>
      </c>
      <c r="D758" s="111">
        <f t="shared" si="57"/>
        <v>2009</v>
      </c>
      <c r="E758" s="111">
        <f t="shared" si="58"/>
        <v>5</v>
      </c>
      <c r="F758" s="174">
        <v>6.4800000000000003E-5</v>
      </c>
      <c r="G758" s="106" t="s">
        <v>1171</v>
      </c>
      <c r="AA758" s="171">
        <v>42424</v>
      </c>
      <c r="AB758">
        <v>420.81</v>
      </c>
      <c r="AC758">
        <v>382.4</v>
      </c>
      <c r="AD758">
        <v>405513.2</v>
      </c>
      <c r="AE758">
        <v>6493.16</v>
      </c>
      <c r="AF758">
        <f t="shared" si="59"/>
        <v>963.64915282431502</v>
      </c>
    </row>
    <row r="759" spans="3:32" ht="11.25" x14ac:dyDescent="0.15">
      <c r="C759" s="107">
        <v>39953</v>
      </c>
      <c r="D759" s="111">
        <f t="shared" si="57"/>
        <v>2009</v>
      </c>
      <c r="E759" s="111">
        <f t="shared" si="58"/>
        <v>5</v>
      </c>
      <c r="F759" s="174">
        <v>6.5099999999999997E-5</v>
      </c>
      <c r="G759" s="106" t="s">
        <v>1171</v>
      </c>
      <c r="AA759" s="171">
        <v>42423</v>
      </c>
      <c r="AB759">
        <v>439.89</v>
      </c>
      <c r="AC759">
        <v>398.85</v>
      </c>
      <c r="AD759">
        <v>423891.75</v>
      </c>
      <c r="AE759">
        <v>6783.04</v>
      </c>
      <c r="AF759">
        <f t="shared" si="59"/>
        <v>963.63124872127128</v>
      </c>
    </row>
    <row r="760" spans="3:32" ht="11.25" x14ac:dyDescent="0.15">
      <c r="C760" s="107">
        <v>39954</v>
      </c>
      <c r="D760" s="111">
        <f t="shared" si="57"/>
        <v>2009</v>
      </c>
      <c r="E760" s="111">
        <f t="shared" si="58"/>
        <v>5</v>
      </c>
      <c r="F760" s="174">
        <v>6.5099999999999997E-5</v>
      </c>
      <c r="G760" s="106" t="s">
        <v>1171</v>
      </c>
      <c r="AA760" s="171">
        <v>42422</v>
      </c>
      <c r="AB760">
        <v>433.68</v>
      </c>
      <c r="AC760">
        <v>390.32</v>
      </c>
      <c r="AD760">
        <v>395267.14</v>
      </c>
      <c r="AE760">
        <v>6648.28</v>
      </c>
      <c r="AF760">
        <f t="shared" si="59"/>
        <v>911.42579782327982</v>
      </c>
    </row>
    <row r="761" spans="3:32" ht="11.25" x14ac:dyDescent="0.15">
      <c r="C761" s="107">
        <v>39955</v>
      </c>
      <c r="D761" s="111">
        <f t="shared" si="57"/>
        <v>2009</v>
      </c>
      <c r="E761" s="111">
        <f t="shared" si="58"/>
        <v>5</v>
      </c>
      <c r="F761" s="174">
        <v>6.5400000000000004E-5</v>
      </c>
      <c r="G761" s="106" t="s">
        <v>1171</v>
      </c>
      <c r="AA761" s="171">
        <v>42421</v>
      </c>
      <c r="AB761">
        <v>438.16</v>
      </c>
      <c r="AC761">
        <v>393.64</v>
      </c>
      <c r="AD761">
        <v>399351.26</v>
      </c>
      <c r="AE761">
        <v>6716.98</v>
      </c>
      <c r="AF761">
        <f t="shared" si="59"/>
        <v>911.4279258718276</v>
      </c>
    </row>
    <row r="762" spans="3:32" ht="11.25" x14ac:dyDescent="0.15">
      <c r="C762" s="107">
        <v>39959</v>
      </c>
      <c r="D762" s="111">
        <f t="shared" si="57"/>
        <v>2009</v>
      </c>
      <c r="E762" s="111">
        <f t="shared" si="58"/>
        <v>5</v>
      </c>
      <c r="F762" s="174">
        <v>6.4999999999999994E-5</v>
      </c>
      <c r="G762" s="106" t="s">
        <v>1171</v>
      </c>
      <c r="AA762" s="171">
        <v>42420</v>
      </c>
      <c r="AB762">
        <v>421.79</v>
      </c>
      <c r="AC762">
        <v>378.94</v>
      </c>
      <c r="AD762">
        <v>384431.15</v>
      </c>
      <c r="AE762">
        <v>6466.03</v>
      </c>
      <c r="AF762">
        <f t="shared" si="59"/>
        <v>911.42784323952674</v>
      </c>
    </row>
    <row r="763" spans="3:32" ht="11.25" x14ac:dyDescent="0.15">
      <c r="C763" s="107">
        <v>39960</v>
      </c>
      <c r="D763" s="111">
        <f t="shared" si="57"/>
        <v>2009</v>
      </c>
      <c r="E763" s="111">
        <f t="shared" si="58"/>
        <v>5</v>
      </c>
      <c r="F763" s="174">
        <v>6.4800000000000003E-5</v>
      </c>
      <c r="G763" s="106" t="s">
        <v>1171</v>
      </c>
      <c r="AA763" s="171">
        <v>42419</v>
      </c>
      <c r="AB763">
        <v>420.91</v>
      </c>
      <c r="AC763">
        <v>378.89</v>
      </c>
      <c r="AD763">
        <v>383626.36</v>
      </c>
      <c r="AE763">
        <v>6460.91</v>
      </c>
      <c r="AF763">
        <f t="shared" si="59"/>
        <v>911.42134898196753</v>
      </c>
    </row>
    <row r="764" spans="3:32" ht="11.25" x14ac:dyDescent="0.15">
      <c r="C764" s="107">
        <v>39961</v>
      </c>
      <c r="D764" s="111">
        <f t="shared" si="57"/>
        <v>2009</v>
      </c>
      <c r="E764" s="111">
        <f t="shared" si="58"/>
        <v>5</v>
      </c>
      <c r="F764" s="174">
        <v>6.4900000000000005E-5</v>
      </c>
      <c r="G764" s="106" t="s">
        <v>1171</v>
      </c>
      <c r="AA764" s="171">
        <v>42418</v>
      </c>
      <c r="AB764">
        <v>419.2</v>
      </c>
      <c r="AC764">
        <v>376.4</v>
      </c>
      <c r="AD764">
        <v>382072.37</v>
      </c>
      <c r="AE764">
        <v>6422.16</v>
      </c>
      <c r="AF764">
        <f t="shared" si="59"/>
        <v>911.4321803435115</v>
      </c>
    </row>
    <row r="765" spans="3:32" ht="11.25" x14ac:dyDescent="0.15">
      <c r="C765" s="107">
        <v>39962</v>
      </c>
      <c r="D765" s="111">
        <f t="shared" si="57"/>
        <v>2009</v>
      </c>
      <c r="E765" s="111">
        <f t="shared" si="58"/>
        <v>5</v>
      </c>
      <c r="F765" s="174">
        <v>6.4999999999999994E-5</v>
      </c>
      <c r="G765" s="106" t="s">
        <v>1171</v>
      </c>
      <c r="AA765" s="171">
        <v>42417</v>
      </c>
      <c r="AB765">
        <v>406.35</v>
      </c>
      <c r="AC765">
        <v>364.73</v>
      </c>
      <c r="AD765">
        <v>365143.84</v>
      </c>
      <c r="AE765">
        <v>6127.79</v>
      </c>
      <c r="AF765">
        <f t="shared" si="59"/>
        <v>898.59441368278578</v>
      </c>
    </row>
    <row r="766" spans="3:32" ht="11.25" x14ac:dyDescent="0.15">
      <c r="C766" s="107">
        <v>39965</v>
      </c>
      <c r="D766" s="111">
        <f t="shared" si="57"/>
        <v>2009</v>
      </c>
      <c r="E766" s="111">
        <f t="shared" si="58"/>
        <v>6</v>
      </c>
      <c r="F766" s="174">
        <v>6.4999999999999994E-5</v>
      </c>
      <c r="G766" s="106" t="s">
        <v>1171</v>
      </c>
      <c r="AA766" s="171">
        <v>42416</v>
      </c>
      <c r="AB766">
        <v>400.95</v>
      </c>
      <c r="AC766">
        <v>358.81</v>
      </c>
      <c r="AD766">
        <v>360288.76</v>
      </c>
      <c r="AE766">
        <v>6014.24</v>
      </c>
      <c r="AF766">
        <f t="shared" si="59"/>
        <v>898.5877540840504</v>
      </c>
    </row>
    <row r="767" spans="3:32" ht="11.25" x14ac:dyDescent="0.15">
      <c r="C767" s="107">
        <v>39966</v>
      </c>
      <c r="D767" s="111">
        <f t="shared" si="57"/>
        <v>2009</v>
      </c>
      <c r="E767" s="111">
        <f t="shared" si="58"/>
        <v>6</v>
      </c>
      <c r="F767" s="174">
        <v>6.5400000000000004E-5</v>
      </c>
      <c r="G767" s="106" t="s">
        <v>1171</v>
      </c>
      <c r="AA767" s="171">
        <v>42415</v>
      </c>
      <c r="AB767">
        <v>408.78</v>
      </c>
      <c r="AC767">
        <v>363.48</v>
      </c>
      <c r="AD767">
        <v>360420.76</v>
      </c>
      <c r="AE767">
        <v>6111.32</v>
      </c>
      <c r="AF767">
        <f t="shared" si="59"/>
        <v>881.69861539214253</v>
      </c>
    </row>
    <row r="768" spans="3:32" ht="11.25" x14ac:dyDescent="0.15">
      <c r="C768" s="107">
        <v>39967</v>
      </c>
      <c r="D768" s="111">
        <f t="shared" si="57"/>
        <v>2009</v>
      </c>
      <c r="E768" s="111">
        <f t="shared" si="58"/>
        <v>6</v>
      </c>
      <c r="F768" s="174">
        <v>6.5900000000000003E-5</v>
      </c>
      <c r="G768" s="106" t="s">
        <v>1171</v>
      </c>
      <c r="AA768" s="171">
        <v>42414</v>
      </c>
      <c r="AB768">
        <v>393.72</v>
      </c>
      <c r="AC768">
        <v>349.79</v>
      </c>
      <c r="AD768">
        <v>347138.11</v>
      </c>
      <c r="AE768">
        <v>5886.1</v>
      </c>
      <c r="AF768">
        <f t="shared" si="59"/>
        <v>881.68777303667571</v>
      </c>
    </row>
    <row r="769" spans="3:32" ht="11.25" x14ac:dyDescent="0.15">
      <c r="C769" s="107">
        <v>39968</v>
      </c>
      <c r="D769" s="111">
        <f t="shared" si="57"/>
        <v>2009</v>
      </c>
      <c r="E769" s="111">
        <f t="shared" si="58"/>
        <v>6</v>
      </c>
      <c r="F769" s="174">
        <v>6.6699999999999995E-5</v>
      </c>
      <c r="G769" s="106" t="s">
        <v>1171</v>
      </c>
      <c r="AA769" s="171">
        <v>42413</v>
      </c>
      <c r="AB769">
        <v>389.45</v>
      </c>
      <c r="AC769">
        <v>346</v>
      </c>
      <c r="AD769">
        <v>343371.53</v>
      </c>
      <c r="AE769">
        <v>5822.23</v>
      </c>
      <c r="AF769">
        <f t="shared" si="59"/>
        <v>881.68321992553615</v>
      </c>
    </row>
    <row r="770" spans="3:32" ht="11.25" x14ac:dyDescent="0.15">
      <c r="C770" s="107">
        <v>39969</v>
      </c>
      <c r="D770" s="111">
        <f t="shared" si="57"/>
        <v>2009</v>
      </c>
      <c r="E770" s="111">
        <f t="shared" si="58"/>
        <v>6</v>
      </c>
      <c r="F770" s="174">
        <v>6.7199999999999994E-5</v>
      </c>
      <c r="G770" s="106" t="s">
        <v>1171</v>
      </c>
      <c r="AA770" s="171">
        <v>42412</v>
      </c>
      <c r="AB770">
        <v>380.01</v>
      </c>
      <c r="AC770">
        <v>336.32</v>
      </c>
      <c r="AD770">
        <v>335048.37</v>
      </c>
      <c r="AE770">
        <v>5570.9</v>
      </c>
      <c r="AF770">
        <f t="shared" si="59"/>
        <v>881.68303465698273</v>
      </c>
    </row>
    <row r="771" spans="3:32" ht="11.25" x14ac:dyDescent="0.15">
      <c r="C771" s="107">
        <v>39972</v>
      </c>
      <c r="D771" s="111">
        <f t="shared" si="57"/>
        <v>2009</v>
      </c>
      <c r="E771" s="111">
        <f t="shared" si="58"/>
        <v>6</v>
      </c>
      <c r="F771" s="174">
        <v>6.6199999999999996E-5</v>
      </c>
      <c r="G771" s="106" t="s">
        <v>1171</v>
      </c>
      <c r="AA771" s="171">
        <v>42411</v>
      </c>
      <c r="AB771">
        <v>378.25</v>
      </c>
      <c r="AC771">
        <v>335.14</v>
      </c>
      <c r="AD771">
        <v>333501.01</v>
      </c>
      <c r="AE771">
        <v>5458.18</v>
      </c>
      <c r="AF771">
        <f t="shared" si="59"/>
        <v>881.69467283542633</v>
      </c>
    </row>
    <row r="772" spans="3:32" ht="11.25" x14ac:dyDescent="0.15">
      <c r="C772" s="107">
        <v>39973</v>
      </c>
      <c r="D772" s="111">
        <f t="shared" si="57"/>
        <v>2009</v>
      </c>
      <c r="E772" s="111">
        <f t="shared" si="58"/>
        <v>6</v>
      </c>
      <c r="F772" s="174">
        <v>6.5900000000000003E-5</v>
      </c>
      <c r="G772" s="106" t="s">
        <v>1171</v>
      </c>
      <c r="AA772" s="171">
        <v>42410</v>
      </c>
      <c r="AB772">
        <v>374.87</v>
      </c>
      <c r="AC772">
        <v>331.92</v>
      </c>
      <c r="AD772">
        <v>327347.99</v>
      </c>
      <c r="AE772">
        <v>5401.82</v>
      </c>
      <c r="AF772">
        <f t="shared" si="59"/>
        <v>873.2306933070131</v>
      </c>
    </row>
    <row r="773" spans="3:32" ht="11.25" x14ac:dyDescent="0.15">
      <c r="C773" s="107">
        <v>39974</v>
      </c>
      <c r="D773" s="111">
        <f t="shared" ref="D773:D836" si="60">YEAR(C773)</f>
        <v>2009</v>
      </c>
      <c r="E773" s="111">
        <f t="shared" ref="E773:E836" si="61">MONTH(C773)</f>
        <v>6</v>
      </c>
      <c r="F773" s="174">
        <v>6.5199999999999999E-5</v>
      </c>
      <c r="G773" s="106" t="s">
        <v>1171</v>
      </c>
      <c r="AA773" s="171">
        <v>42409</v>
      </c>
      <c r="AB773">
        <v>371.78</v>
      </c>
      <c r="AC773">
        <v>331.37</v>
      </c>
      <c r="AD773">
        <v>324653.17</v>
      </c>
      <c r="AE773">
        <v>5357.35</v>
      </c>
      <c r="AF773">
        <f t="shared" si="59"/>
        <v>873.24000753133578</v>
      </c>
    </row>
    <row r="774" spans="3:32" ht="11.25" x14ac:dyDescent="0.15">
      <c r="C774" s="107">
        <v>39975</v>
      </c>
      <c r="D774" s="111">
        <f t="shared" si="60"/>
        <v>2009</v>
      </c>
      <c r="E774" s="111">
        <f t="shared" si="61"/>
        <v>6</v>
      </c>
      <c r="F774" s="174">
        <v>6.5400000000000004E-5</v>
      </c>
      <c r="G774" s="106" t="s">
        <v>1171</v>
      </c>
      <c r="AA774" s="171">
        <v>42408</v>
      </c>
      <c r="AB774">
        <v>377.04</v>
      </c>
      <c r="AC774">
        <v>338.17</v>
      </c>
      <c r="AD774">
        <v>329248.15999999997</v>
      </c>
      <c r="AE774">
        <v>5433.18</v>
      </c>
      <c r="AF774">
        <f t="shared" ref="AF774:AF837" si="62">AD774/AB774</f>
        <v>873.24464247825154</v>
      </c>
    </row>
    <row r="775" spans="3:32" ht="11.25" x14ac:dyDescent="0.15">
      <c r="C775" s="107">
        <v>39976</v>
      </c>
      <c r="D775" s="111">
        <f t="shared" si="60"/>
        <v>2009</v>
      </c>
      <c r="E775" s="111">
        <f t="shared" si="61"/>
        <v>6</v>
      </c>
      <c r="F775" s="174">
        <v>6.5699999999999998E-5</v>
      </c>
      <c r="G775" s="106" t="s">
        <v>1171</v>
      </c>
      <c r="AA775" s="171">
        <v>42407</v>
      </c>
      <c r="AB775">
        <v>374.96</v>
      </c>
      <c r="AC775">
        <v>336.01</v>
      </c>
      <c r="AD775">
        <v>327433.56</v>
      </c>
      <c r="AE775">
        <v>5403.23</v>
      </c>
      <c r="AF775">
        <f t="shared" si="62"/>
        <v>873.24930659270331</v>
      </c>
    </row>
    <row r="776" spans="3:32" ht="11.25" x14ac:dyDescent="0.15">
      <c r="C776" s="107">
        <v>39980</v>
      </c>
      <c r="D776" s="111">
        <f t="shared" si="60"/>
        <v>2009</v>
      </c>
      <c r="E776" s="111">
        <f t="shared" si="61"/>
        <v>6</v>
      </c>
      <c r="F776" s="174">
        <v>6.5900000000000003E-5</v>
      </c>
      <c r="G776" s="106" t="s">
        <v>1171</v>
      </c>
      <c r="AA776" s="171">
        <v>42406</v>
      </c>
      <c r="AB776">
        <v>380.1</v>
      </c>
      <c r="AC776">
        <v>340.61</v>
      </c>
      <c r="AD776">
        <v>331915.90000000002</v>
      </c>
      <c r="AE776">
        <v>5477.2</v>
      </c>
      <c r="AF776">
        <f t="shared" si="62"/>
        <v>873.23309655353853</v>
      </c>
    </row>
    <row r="777" spans="3:32" ht="11.25" x14ac:dyDescent="0.15">
      <c r="C777" s="107">
        <v>39981</v>
      </c>
      <c r="D777" s="111">
        <f t="shared" si="60"/>
        <v>2009</v>
      </c>
      <c r="E777" s="111">
        <f t="shared" si="61"/>
        <v>6</v>
      </c>
      <c r="F777" s="174">
        <v>6.5999999999999992E-5</v>
      </c>
      <c r="G777" s="106" t="s">
        <v>1171</v>
      </c>
      <c r="AA777" s="171">
        <v>42405</v>
      </c>
      <c r="AB777">
        <v>387.37</v>
      </c>
      <c r="AC777">
        <v>345.75</v>
      </c>
      <c r="AD777">
        <v>338262.61</v>
      </c>
      <c r="AE777">
        <v>5578.06</v>
      </c>
      <c r="AF777">
        <f t="shared" si="62"/>
        <v>873.22872189379655</v>
      </c>
    </row>
    <row r="778" spans="3:32" ht="11.25" x14ac:dyDescent="0.15">
      <c r="C778" s="107">
        <v>39982</v>
      </c>
      <c r="D778" s="111">
        <f t="shared" si="60"/>
        <v>2009</v>
      </c>
      <c r="E778" s="111">
        <f t="shared" si="61"/>
        <v>6</v>
      </c>
      <c r="F778" s="174">
        <v>6.69E-5</v>
      </c>
      <c r="G778" s="106" t="s">
        <v>1171</v>
      </c>
      <c r="AA778" s="171">
        <v>42404</v>
      </c>
      <c r="AB778">
        <v>371.07</v>
      </c>
      <c r="AC778">
        <v>333.97</v>
      </c>
      <c r="AD778">
        <v>268371.69</v>
      </c>
      <c r="AE778">
        <v>5339.73</v>
      </c>
      <c r="AF778">
        <f t="shared" si="62"/>
        <v>723.23736761257987</v>
      </c>
    </row>
    <row r="779" spans="3:32" ht="11.25" x14ac:dyDescent="0.15">
      <c r="C779" s="107">
        <v>39983</v>
      </c>
      <c r="D779" s="111">
        <f t="shared" si="60"/>
        <v>2009</v>
      </c>
      <c r="E779" s="111">
        <f t="shared" si="61"/>
        <v>6</v>
      </c>
      <c r="F779" s="174">
        <v>6.69E-5</v>
      </c>
      <c r="G779" s="106" t="s">
        <v>1171</v>
      </c>
      <c r="AA779" s="171">
        <v>42403</v>
      </c>
      <c r="AB779">
        <v>372.79</v>
      </c>
      <c r="AC779">
        <v>341.28</v>
      </c>
      <c r="AD779">
        <v>272436.96999999997</v>
      </c>
      <c r="AE779">
        <v>5330.85</v>
      </c>
      <c r="AF779">
        <f t="shared" si="62"/>
        <v>730.80546688484117</v>
      </c>
    </row>
    <row r="780" spans="3:32" ht="11.25" x14ac:dyDescent="0.15">
      <c r="C780" s="107">
        <v>39986</v>
      </c>
      <c r="D780" s="111">
        <f t="shared" si="60"/>
        <v>2009</v>
      </c>
      <c r="E780" s="111">
        <f t="shared" si="61"/>
        <v>6</v>
      </c>
      <c r="F780" s="174">
        <v>6.6299999999999999E-5</v>
      </c>
      <c r="G780" s="106" t="s">
        <v>1171</v>
      </c>
      <c r="AA780" s="171">
        <v>42402</v>
      </c>
      <c r="AB780">
        <v>372.7</v>
      </c>
      <c r="AC780">
        <v>342.09</v>
      </c>
      <c r="AD780">
        <v>273037.86</v>
      </c>
      <c r="AE780">
        <v>5366.89</v>
      </c>
      <c r="AF780">
        <f t="shared" si="62"/>
        <v>732.59420445398439</v>
      </c>
    </row>
    <row r="781" spans="3:32" ht="11.25" x14ac:dyDescent="0.15">
      <c r="C781" s="107">
        <v>39987</v>
      </c>
      <c r="D781" s="111">
        <f t="shared" si="60"/>
        <v>2009</v>
      </c>
      <c r="E781" s="111">
        <f t="shared" si="61"/>
        <v>6</v>
      </c>
      <c r="F781" s="174">
        <v>6.5199999999999999E-5</v>
      </c>
      <c r="G781" s="106" t="s">
        <v>1171</v>
      </c>
      <c r="AA781" s="171">
        <v>42401</v>
      </c>
      <c r="AB781">
        <v>368.41</v>
      </c>
      <c r="AC781">
        <v>340.42</v>
      </c>
      <c r="AD781">
        <v>271297.13</v>
      </c>
      <c r="AE781">
        <v>5257.27</v>
      </c>
      <c r="AF781">
        <f t="shared" si="62"/>
        <v>736.4000162862028</v>
      </c>
    </row>
    <row r="782" spans="3:32" ht="11.25" x14ac:dyDescent="0.15">
      <c r="C782" s="107">
        <v>39989</v>
      </c>
      <c r="D782" s="111">
        <f t="shared" si="60"/>
        <v>2009</v>
      </c>
      <c r="E782" s="111">
        <f t="shared" si="61"/>
        <v>6</v>
      </c>
      <c r="F782" s="174">
        <v>6.4999999999999994E-5</v>
      </c>
      <c r="G782" s="106" t="s">
        <v>1171</v>
      </c>
      <c r="AA782" s="171">
        <v>42400</v>
      </c>
      <c r="AB782">
        <v>378.9</v>
      </c>
      <c r="AC782">
        <v>349.84</v>
      </c>
      <c r="AD782">
        <v>278755.75</v>
      </c>
      <c r="AE782">
        <v>5406.92</v>
      </c>
      <c r="AF782">
        <f t="shared" si="62"/>
        <v>735.69741356558461</v>
      </c>
    </row>
    <row r="783" spans="3:32" ht="11.25" x14ac:dyDescent="0.15">
      <c r="C783" s="107">
        <v>39990</v>
      </c>
      <c r="D783" s="111">
        <f t="shared" si="60"/>
        <v>2009</v>
      </c>
      <c r="E783" s="111">
        <f t="shared" si="61"/>
        <v>6</v>
      </c>
      <c r="F783" s="174">
        <v>6.5699999999999998E-5</v>
      </c>
      <c r="G783" s="106" t="s">
        <v>1171</v>
      </c>
      <c r="AA783" s="171">
        <v>42399</v>
      </c>
      <c r="AB783">
        <v>377.34</v>
      </c>
      <c r="AC783">
        <v>348.4</v>
      </c>
      <c r="AD783">
        <v>334044.92</v>
      </c>
      <c r="AE783">
        <v>5384.68</v>
      </c>
      <c r="AF783">
        <f t="shared" si="62"/>
        <v>885.26241585837704</v>
      </c>
    </row>
    <row r="784" spans="3:32" ht="11.25" x14ac:dyDescent="0.15">
      <c r="C784" s="107">
        <v>39994</v>
      </c>
      <c r="D784" s="111">
        <f t="shared" si="60"/>
        <v>2009</v>
      </c>
      <c r="E784" s="111">
        <f t="shared" si="61"/>
        <v>6</v>
      </c>
      <c r="F784" s="174">
        <v>6.5099999999999997E-5</v>
      </c>
      <c r="G784" s="106" t="s">
        <v>1171</v>
      </c>
      <c r="AA784" s="171">
        <v>42398</v>
      </c>
      <c r="AB784">
        <v>370.77</v>
      </c>
      <c r="AC784">
        <v>339.49</v>
      </c>
      <c r="AD784">
        <v>318742.33</v>
      </c>
      <c r="AE784">
        <v>5298.26</v>
      </c>
      <c r="AF784">
        <f t="shared" si="62"/>
        <v>859.67669984087183</v>
      </c>
    </row>
    <row r="785" spans="3:32" ht="11.25" x14ac:dyDescent="0.15">
      <c r="C785" s="107">
        <v>39995</v>
      </c>
      <c r="D785" s="111">
        <f t="shared" si="60"/>
        <v>2009</v>
      </c>
      <c r="E785" s="111">
        <f t="shared" si="61"/>
        <v>7</v>
      </c>
      <c r="F785" s="174">
        <v>6.4800000000000003E-5</v>
      </c>
      <c r="G785" s="106" t="s">
        <v>1171</v>
      </c>
      <c r="AA785" s="171">
        <v>42397</v>
      </c>
      <c r="AB785">
        <v>382.39</v>
      </c>
      <c r="AC785">
        <v>351.06</v>
      </c>
      <c r="AD785">
        <v>330089.96999999997</v>
      </c>
      <c r="AE785">
        <v>5494.9</v>
      </c>
      <c r="AF785">
        <f t="shared" si="62"/>
        <v>863.22856246240747</v>
      </c>
    </row>
    <row r="786" spans="3:32" ht="11.25" x14ac:dyDescent="0.15">
      <c r="C786" s="107">
        <v>39996</v>
      </c>
      <c r="D786" s="111">
        <f t="shared" si="60"/>
        <v>2009</v>
      </c>
      <c r="E786" s="111">
        <f t="shared" si="61"/>
        <v>7</v>
      </c>
      <c r="F786" s="174">
        <v>6.3200000000000005E-5</v>
      </c>
      <c r="G786" s="106" t="s">
        <v>1171</v>
      </c>
      <c r="AA786" s="171">
        <v>42396</v>
      </c>
      <c r="AB786">
        <v>392.02</v>
      </c>
      <c r="AC786">
        <v>360.9</v>
      </c>
      <c r="AD786">
        <v>340842.35</v>
      </c>
      <c r="AE786">
        <v>5629.34</v>
      </c>
      <c r="AF786">
        <f t="shared" si="62"/>
        <v>869.45143104943622</v>
      </c>
    </row>
    <row r="787" spans="3:32" ht="11.25" x14ac:dyDescent="0.15">
      <c r="C787" s="107">
        <v>39997</v>
      </c>
      <c r="D787" s="111">
        <f t="shared" si="60"/>
        <v>2009</v>
      </c>
      <c r="E787" s="111">
        <f t="shared" si="61"/>
        <v>7</v>
      </c>
      <c r="F787" s="174">
        <v>6.3600000000000001E-5</v>
      </c>
      <c r="G787" s="106" t="s">
        <v>1171</v>
      </c>
      <c r="AA787" s="171">
        <v>42395</v>
      </c>
      <c r="AB787">
        <v>392.02</v>
      </c>
      <c r="AC787">
        <v>361.3</v>
      </c>
      <c r="AD787">
        <v>340218.79</v>
      </c>
      <c r="AE787">
        <v>5625.47</v>
      </c>
      <c r="AF787">
        <f t="shared" si="62"/>
        <v>867.86079791847351</v>
      </c>
    </row>
    <row r="788" spans="3:32" ht="11.25" x14ac:dyDescent="0.15">
      <c r="C788" s="107">
        <v>40000</v>
      </c>
      <c r="D788" s="111">
        <f t="shared" si="60"/>
        <v>2009</v>
      </c>
      <c r="E788" s="111">
        <f t="shared" si="61"/>
        <v>7</v>
      </c>
      <c r="F788" s="174">
        <v>6.5199999999999999E-5</v>
      </c>
      <c r="G788" s="106" t="s">
        <v>1171</v>
      </c>
      <c r="AA788" s="171">
        <v>42394</v>
      </c>
      <c r="AB788">
        <v>398.51</v>
      </c>
      <c r="AC788">
        <v>368.8</v>
      </c>
      <c r="AD788">
        <v>339602.31</v>
      </c>
      <c r="AE788">
        <v>5718.58</v>
      </c>
      <c r="AF788">
        <f t="shared" si="62"/>
        <v>852.18014604401401</v>
      </c>
    </row>
    <row r="789" spans="3:32" ht="11.25" x14ac:dyDescent="0.15">
      <c r="C789" s="107">
        <v>40001</v>
      </c>
      <c r="D789" s="111">
        <f t="shared" si="60"/>
        <v>2009</v>
      </c>
      <c r="E789" s="111">
        <f t="shared" si="61"/>
        <v>7</v>
      </c>
      <c r="F789" s="174">
        <v>6.5900000000000003E-5</v>
      </c>
      <c r="G789" s="106" t="s">
        <v>1171</v>
      </c>
      <c r="AA789" s="171">
        <v>42393</v>
      </c>
      <c r="AB789">
        <v>389.35</v>
      </c>
      <c r="AC789">
        <v>360.59</v>
      </c>
      <c r="AD789">
        <v>331412.81</v>
      </c>
      <c r="AF789">
        <f t="shared" si="62"/>
        <v>851.19509438808268</v>
      </c>
    </row>
    <row r="790" spans="3:32" ht="11.25" x14ac:dyDescent="0.15">
      <c r="C790" s="107">
        <v>40002</v>
      </c>
      <c r="D790" s="111">
        <f t="shared" si="60"/>
        <v>2009</v>
      </c>
      <c r="E790" s="111">
        <f t="shared" si="61"/>
        <v>7</v>
      </c>
      <c r="F790" s="174">
        <v>6.5300000000000002E-5</v>
      </c>
      <c r="G790" s="106" t="s">
        <v>1171</v>
      </c>
      <c r="AA790" s="171">
        <v>42392</v>
      </c>
      <c r="AB790">
        <v>388.55</v>
      </c>
      <c r="AC790">
        <v>359.85</v>
      </c>
      <c r="AD790">
        <v>329414.48</v>
      </c>
      <c r="AE790">
        <v>5575.66</v>
      </c>
      <c r="AF790">
        <f t="shared" si="62"/>
        <v>847.80460687170239</v>
      </c>
    </row>
    <row r="791" spans="3:32" ht="11.25" x14ac:dyDescent="0.15">
      <c r="C791" s="107">
        <v>40003</v>
      </c>
      <c r="D791" s="111">
        <f t="shared" si="60"/>
        <v>2009</v>
      </c>
      <c r="E791" s="111">
        <f t="shared" si="61"/>
        <v>7</v>
      </c>
      <c r="F791" s="174">
        <v>6.58E-5</v>
      </c>
      <c r="G791" s="106" t="s">
        <v>1171</v>
      </c>
      <c r="AA791" s="171">
        <v>42391</v>
      </c>
      <c r="AB791">
        <v>407.59</v>
      </c>
      <c r="AC791">
        <v>375.63</v>
      </c>
      <c r="AD791">
        <v>340529.21</v>
      </c>
      <c r="AE791">
        <v>5852.98</v>
      </c>
      <c r="AF791">
        <f t="shared" si="62"/>
        <v>835.4699820898453</v>
      </c>
    </row>
    <row r="792" spans="3:32" ht="11.25" x14ac:dyDescent="0.15">
      <c r="C792" s="107">
        <v>40004</v>
      </c>
      <c r="D792" s="111">
        <f t="shared" si="60"/>
        <v>2009</v>
      </c>
      <c r="E792" s="111">
        <f t="shared" si="61"/>
        <v>7</v>
      </c>
      <c r="F792" s="174">
        <v>6.5599999999999995E-5</v>
      </c>
      <c r="G792" s="106" t="s">
        <v>1171</v>
      </c>
      <c r="AA792" s="171">
        <v>42390</v>
      </c>
      <c r="AB792">
        <v>420.89</v>
      </c>
      <c r="AC792">
        <v>387</v>
      </c>
      <c r="AD792">
        <v>352014.77</v>
      </c>
      <c r="AE792">
        <v>6039.76</v>
      </c>
      <c r="AF792">
        <f t="shared" si="62"/>
        <v>836.35812207465142</v>
      </c>
    </row>
    <row r="793" spans="3:32" ht="11.25" x14ac:dyDescent="0.15">
      <c r="C793" s="107">
        <v>40007</v>
      </c>
      <c r="D793" s="111">
        <f t="shared" si="60"/>
        <v>2009</v>
      </c>
      <c r="E793" s="111">
        <f t="shared" si="61"/>
        <v>7</v>
      </c>
      <c r="F793" s="174">
        <v>6.5499999999999993E-5</v>
      </c>
      <c r="G793" s="106" t="s">
        <v>1171</v>
      </c>
      <c r="AA793" s="171">
        <v>42389</v>
      </c>
      <c r="AB793">
        <v>375.97</v>
      </c>
      <c r="AC793">
        <v>344.26</v>
      </c>
      <c r="AD793">
        <v>309328.40999999997</v>
      </c>
      <c r="AE793">
        <v>5402.62</v>
      </c>
      <c r="AF793">
        <f t="shared" si="62"/>
        <v>822.7475862435831</v>
      </c>
    </row>
    <row r="794" spans="3:32" ht="11.25" x14ac:dyDescent="0.15">
      <c r="C794" s="107">
        <v>40008</v>
      </c>
      <c r="D794" s="111">
        <f t="shared" si="60"/>
        <v>2009</v>
      </c>
      <c r="E794" s="111">
        <f t="shared" si="61"/>
        <v>7</v>
      </c>
      <c r="F794" s="174">
        <v>6.5499999999999993E-5</v>
      </c>
      <c r="G794" s="106" t="s">
        <v>1171</v>
      </c>
      <c r="AA794" s="171">
        <v>42388</v>
      </c>
      <c r="AB794">
        <v>385.59</v>
      </c>
      <c r="AC794">
        <v>353.97</v>
      </c>
      <c r="AD794">
        <v>317800.51</v>
      </c>
      <c r="AE794">
        <v>5540.86</v>
      </c>
      <c r="AF794">
        <f t="shared" si="62"/>
        <v>824.19282139059635</v>
      </c>
    </row>
    <row r="795" spans="3:32" ht="11.25" x14ac:dyDescent="0.15">
      <c r="C795" s="107">
        <v>40009</v>
      </c>
      <c r="D795" s="111">
        <f t="shared" si="60"/>
        <v>2009</v>
      </c>
      <c r="E795" s="111">
        <f t="shared" si="61"/>
        <v>7</v>
      </c>
      <c r="F795" s="174">
        <v>6.5499999999999993E-5</v>
      </c>
      <c r="G795" s="106" t="s">
        <v>1171</v>
      </c>
      <c r="AA795" s="171">
        <v>42387</v>
      </c>
      <c r="AB795">
        <v>381.49</v>
      </c>
      <c r="AC795">
        <v>349.38</v>
      </c>
      <c r="AD795">
        <v>311273.26</v>
      </c>
      <c r="AE795">
        <v>5485.8</v>
      </c>
      <c r="AF795">
        <f t="shared" si="62"/>
        <v>815.94081103043334</v>
      </c>
    </row>
    <row r="796" spans="3:32" ht="11.25" x14ac:dyDescent="0.15">
      <c r="C796" s="107">
        <v>40010</v>
      </c>
      <c r="D796" s="111">
        <f t="shared" si="60"/>
        <v>2009</v>
      </c>
      <c r="E796" s="111">
        <f t="shared" si="61"/>
        <v>7</v>
      </c>
      <c r="F796" s="174">
        <v>6.5599999999999995E-5</v>
      </c>
      <c r="G796" s="106" t="s">
        <v>1171</v>
      </c>
      <c r="AA796" s="171">
        <v>42386</v>
      </c>
      <c r="AB796">
        <v>386.49</v>
      </c>
      <c r="AC796">
        <v>354.15</v>
      </c>
      <c r="AD796">
        <v>314612.46000000002</v>
      </c>
      <c r="AE796">
        <v>5557.68</v>
      </c>
      <c r="AF796">
        <f t="shared" si="62"/>
        <v>814.02483893503074</v>
      </c>
    </row>
    <row r="797" spans="3:32" ht="11.25" x14ac:dyDescent="0.15">
      <c r="C797" s="107">
        <v>40011</v>
      </c>
      <c r="D797" s="111">
        <f t="shared" si="60"/>
        <v>2009</v>
      </c>
      <c r="E797" s="111">
        <f t="shared" si="61"/>
        <v>7</v>
      </c>
      <c r="F797" s="174">
        <v>6.58E-5</v>
      </c>
      <c r="G797" s="106" t="s">
        <v>1171</v>
      </c>
      <c r="AA797" s="171">
        <v>42385</v>
      </c>
      <c r="AB797">
        <v>364.43</v>
      </c>
      <c r="AC797">
        <v>333.92</v>
      </c>
      <c r="AD797">
        <v>302206.53000000003</v>
      </c>
      <c r="AE797">
        <v>5240.49</v>
      </c>
      <c r="AF797">
        <f t="shared" si="62"/>
        <v>829.25810169305498</v>
      </c>
    </row>
    <row r="798" spans="3:32" ht="11.25" x14ac:dyDescent="0.15">
      <c r="C798" s="107">
        <v>40014</v>
      </c>
      <c r="D798" s="111">
        <f t="shared" si="60"/>
        <v>2009</v>
      </c>
      <c r="E798" s="111">
        <f t="shared" si="61"/>
        <v>7</v>
      </c>
      <c r="F798" s="174">
        <v>6.5900000000000003E-5</v>
      </c>
      <c r="G798" s="106" t="s">
        <v>1171</v>
      </c>
      <c r="AA798" s="171">
        <v>42384</v>
      </c>
      <c r="AB798">
        <v>415.57</v>
      </c>
      <c r="AC798">
        <v>381.86</v>
      </c>
      <c r="AD798">
        <v>337915.71</v>
      </c>
      <c r="AE798">
        <v>5988.29</v>
      </c>
      <c r="AF798">
        <f t="shared" si="62"/>
        <v>813.13788290781338</v>
      </c>
    </row>
    <row r="799" spans="3:32" ht="11.25" x14ac:dyDescent="0.15">
      <c r="C799" s="107">
        <v>40015</v>
      </c>
      <c r="D799" s="111">
        <f t="shared" si="60"/>
        <v>2009</v>
      </c>
      <c r="E799" s="111">
        <f t="shared" si="61"/>
        <v>7</v>
      </c>
      <c r="F799" s="174">
        <v>6.6799999999999997E-5</v>
      </c>
      <c r="G799" s="106" t="s">
        <v>1171</v>
      </c>
      <c r="AA799" s="171">
        <v>42383</v>
      </c>
      <c r="AB799">
        <v>430.99</v>
      </c>
      <c r="AC799">
        <v>395.73</v>
      </c>
      <c r="AD799">
        <v>347908.37</v>
      </c>
      <c r="AE799">
        <v>6206.28</v>
      </c>
      <c r="AF799">
        <f t="shared" si="62"/>
        <v>807.23072461077982</v>
      </c>
    </row>
    <row r="800" spans="3:32" ht="11.25" x14ac:dyDescent="0.15">
      <c r="C800" s="107">
        <v>40016</v>
      </c>
      <c r="D800" s="111">
        <f t="shared" si="60"/>
        <v>2009</v>
      </c>
      <c r="E800" s="111">
        <f t="shared" si="61"/>
        <v>7</v>
      </c>
      <c r="F800" s="174">
        <v>6.69E-5</v>
      </c>
      <c r="G800" s="106" t="s">
        <v>1171</v>
      </c>
      <c r="AA800" s="171">
        <v>42382</v>
      </c>
      <c r="AB800">
        <v>428.99</v>
      </c>
      <c r="AC800">
        <v>396.23</v>
      </c>
      <c r="AD800">
        <v>348079.14</v>
      </c>
      <c r="AE800">
        <v>6168.85</v>
      </c>
      <c r="AF800">
        <f t="shared" si="62"/>
        <v>811.39220028438888</v>
      </c>
    </row>
    <row r="801" spans="3:32" ht="11.25" x14ac:dyDescent="0.15">
      <c r="C801" s="107">
        <v>40017</v>
      </c>
      <c r="D801" s="111">
        <f t="shared" si="60"/>
        <v>2009</v>
      </c>
      <c r="E801" s="111">
        <f t="shared" si="61"/>
        <v>7</v>
      </c>
      <c r="F801" s="174">
        <v>6.7199999999999994E-5</v>
      </c>
      <c r="G801" s="106" t="s">
        <v>1171</v>
      </c>
      <c r="AA801" s="171">
        <v>42381</v>
      </c>
      <c r="AB801">
        <v>446.16</v>
      </c>
      <c r="AC801">
        <v>410.22</v>
      </c>
      <c r="AD801">
        <v>356193.59</v>
      </c>
      <c r="AE801">
        <v>6442.54</v>
      </c>
      <c r="AF801">
        <f t="shared" si="62"/>
        <v>798.35393132508523</v>
      </c>
    </row>
    <row r="802" spans="3:32" ht="11.25" x14ac:dyDescent="0.15">
      <c r="C802" s="107">
        <v>40021</v>
      </c>
      <c r="D802" s="111">
        <f t="shared" si="60"/>
        <v>2009</v>
      </c>
      <c r="E802" s="111">
        <f t="shared" si="61"/>
        <v>7</v>
      </c>
      <c r="F802" s="174">
        <v>6.7899999999999997E-5</v>
      </c>
      <c r="G802" s="106" t="s">
        <v>1171</v>
      </c>
      <c r="AA802" s="171">
        <v>42380</v>
      </c>
      <c r="AB802">
        <v>450.34</v>
      </c>
      <c r="AC802">
        <v>412.55</v>
      </c>
      <c r="AD802">
        <v>359638.03</v>
      </c>
      <c r="AE802">
        <v>6507.4</v>
      </c>
      <c r="AF802">
        <f t="shared" si="62"/>
        <v>798.59224141759569</v>
      </c>
    </row>
    <row r="803" spans="3:32" ht="11.25" x14ac:dyDescent="0.15">
      <c r="C803" s="107">
        <v>40022</v>
      </c>
      <c r="D803" s="111">
        <f t="shared" si="60"/>
        <v>2009</v>
      </c>
      <c r="E803" s="111">
        <f t="shared" si="61"/>
        <v>7</v>
      </c>
      <c r="F803" s="174">
        <v>6.929999999999999E-5</v>
      </c>
      <c r="G803" s="106" t="s">
        <v>1171</v>
      </c>
      <c r="AA803" s="171">
        <v>42379</v>
      </c>
      <c r="AB803">
        <v>445.75</v>
      </c>
      <c r="AC803">
        <v>408.04</v>
      </c>
      <c r="AD803">
        <v>355804.8</v>
      </c>
      <c r="AE803">
        <v>6441.04</v>
      </c>
      <c r="AF803">
        <f t="shared" si="62"/>
        <v>798.21604038137968</v>
      </c>
    </row>
    <row r="804" spans="3:32" ht="11.25" x14ac:dyDescent="0.15">
      <c r="C804" s="107">
        <v>40023</v>
      </c>
      <c r="D804" s="111">
        <f t="shared" si="60"/>
        <v>2009</v>
      </c>
      <c r="E804" s="111">
        <f t="shared" si="61"/>
        <v>7</v>
      </c>
      <c r="F804" s="174">
        <v>6.8700000000000003E-5</v>
      </c>
      <c r="G804" s="106" t="s">
        <v>1171</v>
      </c>
      <c r="AA804" s="171">
        <v>42378</v>
      </c>
      <c r="AB804">
        <v>452.35</v>
      </c>
      <c r="AC804">
        <v>414.08</v>
      </c>
      <c r="AD804">
        <v>362000.55</v>
      </c>
      <c r="AE804">
        <v>6536.52</v>
      </c>
      <c r="AF804">
        <f t="shared" si="62"/>
        <v>800.26649718138606</v>
      </c>
    </row>
    <row r="805" spans="3:32" ht="11.25" x14ac:dyDescent="0.15">
      <c r="C805" s="107">
        <v>40024</v>
      </c>
      <c r="D805" s="111">
        <f t="shared" si="60"/>
        <v>2009</v>
      </c>
      <c r="E805" s="111">
        <f t="shared" si="61"/>
        <v>7</v>
      </c>
      <c r="F805" s="174">
        <v>6.8100000000000002E-5</v>
      </c>
      <c r="G805" s="106" t="s">
        <v>1171</v>
      </c>
      <c r="AA805" s="171">
        <v>42377</v>
      </c>
      <c r="AB805">
        <v>458.77</v>
      </c>
      <c r="AC805">
        <v>421.56</v>
      </c>
      <c r="AD805">
        <v>367342.26</v>
      </c>
      <c r="AE805">
        <v>6624.57</v>
      </c>
      <c r="AF805">
        <f t="shared" si="62"/>
        <v>800.7111624561328</v>
      </c>
    </row>
    <row r="806" spans="3:32" ht="11.25" x14ac:dyDescent="0.15">
      <c r="C806" s="107">
        <v>40025</v>
      </c>
      <c r="D806" s="111">
        <f t="shared" si="60"/>
        <v>2009</v>
      </c>
      <c r="E806" s="111">
        <f t="shared" si="61"/>
        <v>7</v>
      </c>
      <c r="F806" s="174">
        <v>6.8200000000000004E-5</v>
      </c>
      <c r="G806" s="106" t="s">
        <v>1171</v>
      </c>
      <c r="AA806" s="171">
        <v>42376</v>
      </c>
      <c r="AB806">
        <v>443.36</v>
      </c>
      <c r="AC806">
        <v>410.5</v>
      </c>
      <c r="AD806">
        <v>352717.61</v>
      </c>
      <c r="AE806">
        <v>6397.63</v>
      </c>
      <c r="AF806">
        <f t="shared" si="62"/>
        <v>795.55577859978337</v>
      </c>
    </row>
    <row r="807" spans="3:32" ht="11.25" x14ac:dyDescent="0.15">
      <c r="C807" s="107">
        <v>40028</v>
      </c>
      <c r="D807" s="111">
        <f t="shared" si="60"/>
        <v>2009</v>
      </c>
      <c r="E807" s="111">
        <f t="shared" si="61"/>
        <v>8</v>
      </c>
      <c r="F807" s="174">
        <v>6.9099999999999999E-5</v>
      </c>
      <c r="G807" s="106" t="s">
        <v>1171</v>
      </c>
      <c r="AA807" s="171">
        <v>42375</v>
      </c>
      <c r="AB807">
        <v>429.88</v>
      </c>
      <c r="AC807">
        <v>399.38</v>
      </c>
      <c r="AD807">
        <v>348173.49</v>
      </c>
      <c r="AE807">
        <v>6142.93</v>
      </c>
      <c r="AF807">
        <f t="shared" si="62"/>
        <v>809.93181818181813</v>
      </c>
    </row>
    <row r="808" spans="3:32" ht="11.25" x14ac:dyDescent="0.15">
      <c r="C808" s="107">
        <v>40029</v>
      </c>
      <c r="D808" s="111">
        <f t="shared" si="60"/>
        <v>2009</v>
      </c>
      <c r="E808" s="111">
        <f t="shared" si="61"/>
        <v>8</v>
      </c>
      <c r="F808" s="174">
        <v>6.9400000000000006E-5</v>
      </c>
      <c r="G808" s="106" t="s">
        <v>1171</v>
      </c>
      <c r="AA808" s="171">
        <v>42374</v>
      </c>
      <c r="AB808">
        <v>434.7</v>
      </c>
      <c r="AC808">
        <v>401.31</v>
      </c>
      <c r="AD808">
        <v>344827.81</v>
      </c>
      <c r="AE808">
        <v>6172.67</v>
      </c>
      <c r="AF808">
        <f t="shared" si="62"/>
        <v>793.25468138946405</v>
      </c>
    </row>
    <row r="809" spans="3:32" ht="11.25" x14ac:dyDescent="0.15">
      <c r="C809" s="107">
        <v>40030</v>
      </c>
      <c r="D809" s="111">
        <f t="shared" si="60"/>
        <v>2009</v>
      </c>
      <c r="E809" s="111">
        <f t="shared" si="61"/>
        <v>8</v>
      </c>
      <c r="F809" s="174">
        <v>6.8800000000000005E-5</v>
      </c>
      <c r="G809" s="106" t="s">
        <v>1171</v>
      </c>
      <c r="AA809" s="171">
        <v>42373</v>
      </c>
      <c r="AB809">
        <v>431.33</v>
      </c>
      <c r="AC809">
        <v>397.71</v>
      </c>
      <c r="AD809">
        <v>342381.16</v>
      </c>
      <c r="AE809">
        <v>6176.67</v>
      </c>
      <c r="AF809">
        <f t="shared" si="62"/>
        <v>793.78007558018214</v>
      </c>
    </row>
    <row r="810" spans="3:32" ht="11.25" x14ac:dyDescent="0.15">
      <c r="C810" s="107">
        <v>40031</v>
      </c>
      <c r="D810" s="111">
        <f t="shared" si="60"/>
        <v>2009</v>
      </c>
      <c r="E810" s="111">
        <f t="shared" si="61"/>
        <v>8</v>
      </c>
      <c r="F810" s="174">
        <v>6.8800000000000005E-5</v>
      </c>
      <c r="G810" s="106" t="s">
        <v>1171</v>
      </c>
      <c r="AA810" s="171">
        <v>42372</v>
      </c>
      <c r="AB810">
        <v>432.34</v>
      </c>
      <c r="AC810">
        <v>398.12</v>
      </c>
      <c r="AD810">
        <v>341719.59</v>
      </c>
      <c r="AE810">
        <v>6191.08</v>
      </c>
      <c r="AF810">
        <f t="shared" si="62"/>
        <v>790.39549891289278</v>
      </c>
    </row>
    <row r="811" spans="3:32" ht="11.25" x14ac:dyDescent="0.15">
      <c r="C811" s="107">
        <v>40032</v>
      </c>
      <c r="D811" s="111">
        <f t="shared" si="60"/>
        <v>2009</v>
      </c>
      <c r="E811" s="111">
        <f t="shared" si="61"/>
        <v>8</v>
      </c>
      <c r="F811" s="174">
        <v>6.8399999999999996E-5</v>
      </c>
      <c r="G811" s="106" t="s">
        <v>1171</v>
      </c>
      <c r="AA811" s="171">
        <v>42371</v>
      </c>
      <c r="AB811">
        <v>434.64</v>
      </c>
      <c r="AC811">
        <v>400.24</v>
      </c>
      <c r="AD811">
        <v>344964.04</v>
      </c>
      <c r="AE811">
        <v>6223.97</v>
      </c>
      <c r="AF811">
        <f t="shared" si="62"/>
        <v>793.67761825878881</v>
      </c>
    </row>
    <row r="812" spans="3:32" ht="11.25" x14ac:dyDescent="0.15">
      <c r="C812" s="107">
        <v>40035</v>
      </c>
      <c r="D812" s="111">
        <f t="shared" si="60"/>
        <v>2009</v>
      </c>
      <c r="E812" s="111">
        <f t="shared" si="61"/>
        <v>8</v>
      </c>
      <c r="F812" s="174">
        <v>6.8100000000000002E-5</v>
      </c>
      <c r="G812" s="106" t="s">
        <v>1171</v>
      </c>
      <c r="AA812" s="171">
        <v>42370</v>
      </c>
      <c r="AB812">
        <v>430.69</v>
      </c>
      <c r="AC812">
        <v>396.65</v>
      </c>
      <c r="AD812">
        <v>341600.89</v>
      </c>
      <c r="AE812">
        <v>6167.51</v>
      </c>
      <c r="AF812">
        <f t="shared" si="62"/>
        <v>793.14794864055352</v>
      </c>
    </row>
    <row r="813" spans="3:32" ht="11.25" x14ac:dyDescent="0.15">
      <c r="C813" s="107">
        <v>40036</v>
      </c>
      <c r="D813" s="111">
        <f t="shared" si="60"/>
        <v>2009</v>
      </c>
      <c r="E813" s="111">
        <f t="shared" si="61"/>
        <v>8</v>
      </c>
      <c r="F813" s="174">
        <v>6.7100000000000005E-5</v>
      </c>
      <c r="G813" s="106" t="s">
        <v>1171</v>
      </c>
      <c r="AA813" s="171">
        <v>42369</v>
      </c>
      <c r="AB813">
        <v>425.63</v>
      </c>
      <c r="AC813">
        <v>390.42</v>
      </c>
      <c r="AD813">
        <v>336766</v>
      </c>
      <c r="AE813">
        <v>6095.01</v>
      </c>
      <c r="AF813">
        <f t="shared" si="62"/>
        <v>791.21772431454553</v>
      </c>
    </row>
    <row r="814" spans="3:32" ht="11.25" x14ac:dyDescent="0.15">
      <c r="C814" s="107">
        <v>40037</v>
      </c>
      <c r="D814" s="111">
        <f t="shared" si="60"/>
        <v>2009</v>
      </c>
      <c r="E814" s="111">
        <f t="shared" si="61"/>
        <v>8</v>
      </c>
      <c r="F814" s="174">
        <v>6.69E-5</v>
      </c>
      <c r="G814" s="106" t="s">
        <v>1171</v>
      </c>
      <c r="AA814" s="171">
        <v>42368</v>
      </c>
      <c r="AB814">
        <v>432.9</v>
      </c>
      <c r="AC814">
        <v>396.21</v>
      </c>
      <c r="AD814">
        <v>339031.27</v>
      </c>
      <c r="AE814">
        <v>6238.12</v>
      </c>
      <c r="AF814">
        <f t="shared" si="62"/>
        <v>783.16301686301699</v>
      </c>
    </row>
    <row r="815" spans="3:32" ht="11.25" x14ac:dyDescent="0.15">
      <c r="C815" s="107">
        <v>40038</v>
      </c>
      <c r="D815" s="111">
        <f t="shared" si="60"/>
        <v>2009</v>
      </c>
      <c r="E815" s="111">
        <f t="shared" si="61"/>
        <v>8</v>
      </c>
      <c r="F815" s="174">
        <v>6.7699999999999992E-5</v>
      </c>
      <c r="G815" s="106" t="s">
        <v>1171</v>
      </c>
      <c r="AA815" s="171">
        <v>42367</v>
      </c>
      <c r="AB815">
        <v>421.19</v>
      </c>
      <c r="AC815">
        <v>383.92</v>
      </c>
      <c r="AD815">
        <v>319789.49</v>
      </c>
      <c r="AE815">
        <v>6031.44</v>
      </c>
      <c r="AF815">
        <f t="shared" si="62"/>
        <v>759.25233267646433</v>
      </c>
    </row>
    <row r="816" spans="3:32" ht="11.25" x14ac:dyDescent="0.15">
      <c r="C816" s="107">
        <v>40039</v>
      </c>
      <c r="D816" s="111">
        <f t="shared" si="60"/>
        <v>2009</v>
      </c>
      <c r="E816" s="111">
        <f t="shared" si="61"/>
        <v>8</v>
      </c>
      <c r="F816" s="174">
        <v>6.7999999999999999E-5</v>
      </c>
      <c r="G816" s="106" t="s">
        <v>1171</v>
      </c>
      <c r="AA816" s="171">
        <v>42366</v>
      </c>
      <c r="AB816">
        <v>428.08</v>
      </c>
      <c r="AC816">
        <v>390.01</v>
      </c>
      <c r="AD816">
        <v>317129.08</v>
      </c>
      <c r="AE816">
        <v>6035.87</v>
      </c>
      <c r="AF816">
        <f t="shared" si="62"/>
        <v>740.81732386469821</v>
      </c>
    </row>
    <row r="817" spans="3:32" ht="11.25" x14ac:dyDescent="0.15">
      <c r="C817" s="107">
        <v>40042</v>
      </c>
      <c r="D817" s="111">
        <f t="shared" si="60"/>
        <v>2009</v>
      </c>
      <c r="E817" s="111">
        <f t="shared" si="61"/>
        <v>8</v>
      </c>
      <c r="F817" s="174">
        <v>6.730000000000001E-5</v>
      </c>
      <c r="G817" s="106" t="s">
        <v>1171</v>
      </c>
      <c r="AA817" s="171">
        <v>42365</v>
      </c>
      <c r="AB817">
        <v>419.07</v>
      </c>
      <c r="AC817">
        <v>381.94</v>
      </c>
      <c r="AD817">
        <v>314263.34000000003</v>
      </c>
      <c r="AE817">
        <v>5908.92</v>
      </c>
      <c r="AF817">
        <f t="shared" si="62"/>
        <v>749.90655499081311</v>
      </c>
    </row>
    <row r="818" spans="3:32" ht="11.25" x14ac:dyDescent="0.15">
      <c r="C818" s="107">
        <v>40043</v>
      </c>
      <c r="D818" s="111">
        <f t="shared" si="60"/>
        <v>2009</v>
      </c>
      <c r="E818" s="111">
        <f t="shared" si="61"/>
        <v>8</v>
      </c>
      <c r="F818" s="174">
        <v>6.6600000000000006E-5</v>
      </c>
      <c r="G818" s="106" t="s">
        <v>1171</v>
      </c>
      <c r="AA818" s="171">
        <v>42364</v>
      </c>
      <c r="AB818">
        <v>454.28</v>
      </c>
      <c r="AC818">
        <v>414.02</v>
      </c>
      <c r="AD818">
        <v>339942.46</v>
      </c>
      <c r="AE818">
        <v>6405.29</v>
      </c>
      <c r="AF818">
        <f t="shared" si="62"/>
        <v>748.31042528836849</v>
      </c>
    </row>
    <row r="819" spans="3:32" ht="11.25" x14ac:dyDescent="0.15">
      <c r="C819" s="107">
        <v>40044</v>
      </c>
      <c r="D819" s="111">
        <f t="shared" si="60"/>
        <v>2009</v>
      </c>
      <c r="E819" s="111">
        <f t="shared" si="61"/>
        <v>8</v>
      </c>
      <c r="F819" s="174">
        <v>6.5300000000000002E-5</v>
      </c>
      <c r="G819" s="106" t="s">
        <v>1171</v>
      </c>
      <c r="AA819" s="171">
        <v>42363</v>
      </c>
      <c r="AB819">
        <v>456.77</v>
      </c>
      <c r="AC819">
        <v>416.97</v>
      </c>
      <c r="AD819">
        <v>343009.01</v>
      </c>
      <c r="AE819">
        <v>6440.5</v>
      </c>
      <c r="AF819">
        <f t="shared" si="62"/>
        <v>750.94469864483221</v>
      </c>
    </row>
    <row r="820" spans="3:32" ht="11.25" x14ac:dyDescent="0.15">
      <c r="C820" s="107">
        <v>40045</v>
      </c>
      <c r="D820" s="111">
        <f t="shared" si="60"/>
        <v>2009</v>
      </c>
      <c r="E820" s="111">
        <f t="shared" si="61"/>
        <v>8</v>
      </c>
      <c r="F820" s="174">
        <v>6.3899999999999995E-5</v>
      </c>
      <c r="G820" s="106" t="s">
        <v>1171</v>
      </c>
      <c r="AA820" s="171">
        <v>42362</v>
      </c>
      <c r="AB820">
        <v>453.56</v>
      </c>
      <c r="AC820">
        <v>415.44</v>
      </c>
      <c r="AD820">
        <v>340536.44</v>
      </c>
      <c r="AE820">
        <v>6395.24</v>
      </c>
      <c r="AF820">
        <f t="shared" si="62"/>
        <v>750.80791956962696</v>
      </c>
    </row>
    <row r="821" spans="3:32" ht="11.25" x14ac:dyDescent="0.15">
      <c r="C821" s="107">
        <v>40046</v>
      </c>
      <c r="D821" s="111">
        <f t="shared" si="60"/>
        <v>2009</v>
      </c>
      <c r="E821" s="111">
        <f t="shared" si="61"/>
        <v>8</v>
      </c>
      <c r="F821" s="174">
        <v>6.4499999999999996E-5</v>
      </c>
      <c r="G821" s="106" t="s">
        <v>1171</v>
      </c>
      <c r="AA821" s="171">
        <v>42361</v>
      </c>
      <c r="AB821">
        <v>437.8</v>
      </c>
      <c r="AC821">
        <v>400</v>
      </c>
      <c r="AD821">
        <v>327939.53999999998</v>
      </c>
      <c r="AE821">
        <v>6094.16</v>
      </c>
      <c r="AF821">
        <f t="shared" si="62"/>
        <v>749.06244860666959</v>
      </c>
    </row>
    <row r="822" spans="3:32" ht="11.25" x14ac:dyDescent="0.15">
      <c r="C822" s="107">
        <v>40049</v>
      </c>
      <c r="D822" s="111">
        <f t="shared" si="60"/>
        <v>2009</v>
      </c>
      <c r="E822" s="111">
        <f t="shared" si="61"/>
        <v>8</v>
      </c>
      <c r="F822" s="174">
        <v>6.41E-5</v>
      </c>
      <c r="G822" s="106" t="s">
        <v>1171</v>
      </c>
      <c r="AA822" s="171">
        <v>42360</v>
      </c>
      <c r="AB822">
        <v>438.86</v>
      </c>
      <c r="AC822">
        <v>402.09</v>
      </c>
      <c r="AD822">
        <v>343300.4</v>
      </c>
      <c r="AE822">
        <v>6100.13</v>
      </c>
      <c r="AF822">
        <f t="shared" si="62"/>
        <v>782.25493323611181</v>
      </c>
    </row>
    <row r="823" spans="3:32" ht="11.25" x14ac:dyDescent="0.15">
      <c r="C823" s="107">
        <v>40050</v>
      </c>
      <c r="D823" s="111">
        <f t="shared" si="60"/>
        <v>2009</v>
      </c>
      <c r="E823" s="111">
        <f t="shared" si="61"/>
        <v>8</v>
      </c>
      <c r="F823" s="174">
        <v>6.5099999999999997E-5</v>
      </c>
      <c r="G823" s="106" t="s">
        <v>1171</v>
      </c>
      <c r="AA823" s="171">
        <v>42359</v>
      </c>
      <c r="AB823">
        <v>428.15</v>
      </c>
      <c r="AC823">
        <v>393.92</v>
      </c>
      <c r="AD823">
        <v>330827.15000000002</v>
      </c>
      <c r="AE823">
        <v>6079.7</v>
      </c>
      <c r="AF823">
        <f t="shared" si="62"/>
        <v>772.68982833119242</v>
      </c>
    </row>
    <row r="824" spans="3:32" ht="11.25" x14ac:dyDescent="0.15">
      <c r="C824" s="107">
        <v>40051</v>
      </c>
      <c r="D824" s="111">
        <f t="shared" si="60"/>
        <v>2009</v>
      </c>
      <c r="E824" s="111">
        <f t="shared" si="61"/>
        <v>8</v>
      </c>
      <c r="F824" s="174">
        <v>6.4400000000000007E-5</v>
      </c>
      <c r="G824" s="106" t="s">
        <v>1171</v>
      </c>
      <c r="AA824" s="171">
        <v>42358</v>
      </c>
      <c r="AB824">
        <v>460.26</v>
      </c>
      <c r="AC824">
        <v>423.53</v>
      </c>
      <c r="AD824">
        <v>356390.53</v>
      </c>
      <c r="AE824">
        <v>6535.72</v>
      </c>
      <c r="AF824">
        <f t="shared" si="62"/>
        <v>774.32436014426639</v>
      </c>
    </row>
    <row r="825" spans="3:32" ht="11.25" x14ac:dyDescent="0.15">
      <c r="C825" s="107">
        <v>40052</v>
      </c>
      <c r="D825" s="111">
        <f t="shared" si="60"/>
        <v>2009</v>
      </c>
      <c r="E825" s="111">
        <f t="shared" si="61"/>
        <v>8</v>
      </c>
      <c r="F825" s="174">
        <v>6.3999999999999997E-5</v>
      </c>
      <c r="G825" s="106" t="s">
        <v>1171</v>
      </c>
      <c r="AA825" s="171">
        <v>42357</v>
      </c>
      <c r="AB825">
        <v>465.12</v>
      </c>
      <c r="AC825">
        <v>428</v>
      </c>
      <c r="AD825">
        <v>357844.49</v>
      </c>
      <c r="AE825">
        <v>6604.75</v>
      </c>
      <c r="AF825">
        <f t="shared" si="62"/>
        <v>769.35949862401094</v>
      </c>
    </row>
    <row r="826" spans="3:32" ht="11.25" x14ac:dyDescent="0.15">
      <c r="C826" s="107">
        <v>40053</v>
      </c>
      <c r="D826" s="111">
        <f t="shared" si="60"/>
        <v>2009</v>
      </c>
      <c r="E826" s="111">
        <f t="shared" si="61"/>
        <v>8</v>
      </c>
      <c r="F826" s="174">
        <v>6.4400000000000007E-5</v>
      </c>
      <c r="G826" s="106" t="s">
        <v>1171</v>
      </c>
      <c r="AA826" s="171">
        <v>42356</v>
      </c>
      <c r="AB826">
        <v>455.58</v>
      </c>
      <c r="AC826">
        <v>420.33</v>
      </c>
      <c r="AD826">
        <v>351762.56</v>
      </c>
      <c r="AE826">
        <v>6542.09</v>
      </c>
      <c r="AF826">
        <f t="shared" si="62"/>
        <v>772.12028622854382</v>
      </c>
    </row>
    <row r="827" spans="3:32" ht="11.25" x14ac:dyDescent="0.15">
      <c r="C827" s="107">
        <v>40056</v>
      </c>
      <c r="D827" s="111">
        <f t="shared" si="60"/>
        <v>2009</v>
      </c>
      <c r="E827" s="111">
        <f t="shared" si="61"/>
        <v>8</v>
      </c>
      <c r="F827" s="174">
        <v>6.4599999999999998E-5</v>
      </c>
      <c r="G827" s="106" t="s">
        <v>1171</v>
      </c>
      <c r="AA827" s="171">
        <v>42355</v>
      </c>
      <c r="AB827">
        <v>454.5</v>
      </c>
      <c r="AC827">
        <v>417.6</v>
      </c>
      <c r="AD827">
        <v>343309.43</v>
      </c>
      <c r="AE827">
        <v>6712.95</v>
      </c>
      <c r="AF827">
        <f t="shared" si="62"/>
        <v>755.35628162816283</v>
      </c>
    </row>
    <row r="828" spans="3:32" ht="11.25" x14ac:dyDescent="0.15">
      <c r="C828" s="107">
        <v>40057</v>
      </c>
      <c r="D828" s="111">
        <f t="shared" si="60"/>
        <v>2009</v>
      </c>
      <c r="E828" s="111">
        <f t="shared" si="61"/>
        <v>9</v>
      </c>
      <c r="F828" s="174">
        <v>6.4599999999999998E-5</v>
      </c>
      <c r="G828" s="106" t="s">
        <v>1171</v>
      </c>
      <c r="AA828" s="171">
        <v>42354</v>
      </c>
      <c r="AB828">
        <v>462.67</v>
      </c>
      <c r="AC828">
        <v>423.04</v>
      </c>
      <c r="AD828">
        <v>350309.96</v>
      </c>
      <c r="AE828">
        <v>6833.59</v>
      </c>
      <c r="AF828">
        <f t="shared" si="62"/>
        <v>757.14863725765667</v>
      </c>
    </row>
    <row r="829" spans="3:32" ht="11.25" x14ac:dyDescent="0.15">
      <c r="C829" s="107">
        <v>40058</v>
      </c>
      <c r="D829" s="111">
        <f t="shared" si="60"/>
        <v>2009</v>
      </c>
      <c r="E829" s="111">
        <f t="shared" si="61"/>
        <v>9</v>
      </c>
      <c r="F829" s="174">
        <v>6.4400000000000007E-5</v>
      </c>
      <c r="G829" s="106" t="s">
        <v>1171</v>
      </c>
      <c r="AA829" s="171">
        <v>42353</v>
      </c>
      <c r="AB829">
        <v>444.07</v>
      </c>
      <c r="AC829">
        <v>403.89</v>
      </c>
      <c r="AD829">
        <v>345281.71</v>
      </c>
      <c r="AE829">
        <v>6558.94</v>
      </c>
      <c r="AF829">
        <f t="shared" si="62"/>
        <v>777.53892404350677</v>
      </c>
    </row>
    <row r="830" spans="3:32" ht="11.25" x14ac:dyDescent="0.15">
      <c r="C830" s="107">
        <v>40059</v>
      </c>
      <c r="D830" s="111">
        <f t="shared" si="60"/>
        <v>2009</v>
      </c>
      <c r="E830" s="111">
        <f t="shared" si="61"/>
        <v>9</v>
      </c>
      <c r="F830" s="174">
        <v>6.4299999999999991E-5</v>
      </c>
      <c r="G830" s="106" t="s">
        <v>1171</v>
      </c>
      <c r="AA830" s="171">
        <v>42352</v>
      </c>
      <c r="AB830">
        <v>437.51</v>
      </c>
      <c r="AC830">
        <v>399.23</v>
      </c>
      <c r="AD830">
        <v>342828.66</v>
      </c>
      <c r="AE830">
        <v>6501.34</v>
      </c>
      <c r="AF830">
        <f t="shared" si="62"/>
        <v>783.59045507531255</v>
      </c>
    </row>
    <row r="831" spans="3:32" ht="11.25" x14ac:dyDescent="0.15">
      <c r="C831" s="107">
        <v>40060</v>
      </c>
      <c r="D831" s="111">
        <f t="shared" si="60"/>
        <v>2009</v>
      </c>
      <c r="E831" s="111">
        <f t="shared" si="61"/>
        <v>9</v>
      </c>
      <c r="F831" s="174">
        <v>6.4299999999999991E-5</v>
      </c>
      <c r="G831" s="106" t="s">
        <v>1171</v>
      </c>
      <c r="AA831" s="171">
        <v>42351</v>
      </c>
      <c r="AB831">
        <v>433.87</v>
      </c>
      <c r="AC831">
        <v>394.67</v>
      </c>
      <c r="AD831">
        <v>336579.48</v>
      </c>
      <c r="AE831">
        <v>6447.26</v>
      </c>
      <c r="AF831">
        <f t="shared" si="62"/>
        <v>775.76112660474325</v>
      </c>
    </row>
    <row r="832" spans="3:32" ht="11.25" x14ac:dyDescent="0.15">
      <c r="C832" s="107">
        <v>40063</v>
      </c>
      <c r="D832" s="111">
        <f t="shared" si="60"/>
        <v>2009</v>
      </c>
      <c r="E832" s="111">
        <f t="shared" si="61"/>
        <v>9</v>
      </c>
      <c r="F832" s="174">
        <v>6.4299999999999991E-5</v>
      </c>
      <c r="G832" s="106" t="s">
        <v>1171</v>
      </c>
      <c r="AA832" s="171">
        <v>42350</v>
      </c>
      <c r="AB832">
        <v>427.49</v>
      </c>
      <c r="AC832">
        <v>388.87</v>
      </c>
      <c r="AD832">
        <v>333573.56</v>
      </c>
      <c r="AE832">
        <v>6352.47</v>
      </c>
      <c r="AF832">
        <f t="shared" si="62"/>
        <v>780.3072820416852</v>
      </c>
    </row>
    <row r="833" spans="3:32" ht="11.25" x14ac:dyDescent="0.15">
      <c r="C833" s="107">
        <v>40064</v>
      </c>
      <c r="D833" s="111">
        <f t="shared" si="60"/>
        <v>2009</v>
      </c>
      <c r="E833" s="111">
        <f t="shared" si="61"/>
        <v>9</v>
      </c>
      <c r="F833" s="174">
        <v>6.41E-5</v>
      </c>
      <c r="G833" s="106" t="s">
        <v>1171</v>
      </c>
      <c r="AA833" s="171">
        <v>42349</v>
      </c>
      <c r="AB833">
        <v>423.99</v>
      </c>
      <c r="AC833">
        <v>387.85</v>
      </c>
      <c r="AD833">
        <v>353770.08</v>
      </c>
      <c r="AE833">
        <v>6262.36</v>
      </c>
      <c r="AF833">
        <f t="shared" si="62"/>
        <v>834.38307507252534</v>
      </c>
    </row>
    <row r="834" spans="3:32" ht="11.25" x14ac:dyDescent="0.15">
      <c r="C834" s="107">
        <v>40065</v>
      </c>
      <c r="D834" s="111">
        <f t="shared" si="60"/>
        <v>2009</v>
      </c>
      <c r="E834" s="111">
        <f t="shared" si="61"/>
        <v>9</v>
      </c>
      <c r="F834" s="174">
        <v>6.3499999999999999E-5</v>
      </c>
      <c r="G834" s="106" t="s">
        <v>1171</v>
      </c>
      <c r="AA834" s="171">
        <v>42348</v>
      </c>
      <c r="AB834">
        <v>414.46</v>
      </c>
      <c r="AC834">
        <v>376.37</v>
      </c>
      <c r="AD834">
        <v>347385.58</v>
      </c>
      <c r="AF834">
        <f t="shared" si="62"/>
        <v>838.16431018674905</v>
      </c>
    </row>
    <row r="835" spans="3:32" ht="11.25" x14ac:dyDescent="0.15">
      <c r="C835" s="107">
        <v>40066</v>
      </c>
      <c r="D835" s="111">
        <f t="shared" si="60"/>
        <v>2009</v>
      </c>
      <c r="E835" s="111">
        <f t="shared" si="61"/>
        <v>9</v>
      </c>
      <c r="F835" s="174">
        <v>6.2399999999999999E-5</v>
      </c>
      <c r="G835" s="106" t="s">
        <v>1171</v>
      </c>
      <c r="AA835" s="171">
        <v>42347</v>
      </c>
      <c r="AB835">
        <v>417.53</v>
      </c>
      <c r="AC835">
        <v>382.79</v>
      </c>
      <c r="AD835">
        <v>349278.44</v>
      </c>
      <c r="AE835">
        <v>6183.59</v>
      </c>
      <c r="AF835">
        <f t="shared" si="62"/>
        <v>836.53495557205474</v>
      </c>
    </row>
    <row r="836" spans="3:32" ht="11.25" x14ac:dyDescent="0.15">
      <c r="C836" s="107">
        <v>40067</v>
      </c>
      <c r="D836" s="111">
        <f t="shared" si="60"/>
        <v>2009</v>
      </c>
      <c r="E836" s="111">
        <f t="shared" si="61"/>
        <v>9</v>
      </c>
      <c r="F836" s="174">
        <v>6.2100000000000005E-5</v>
      </c>
      <c r="G836" s="106" t="s">
        <v>1171</v>
      </c>
      <c r="AA836" s="171">
        <v>42346</v>
      </c>
      <c r="AB836">
        <v>393.97</v>
      </c>
      <c r="AC836">
        <v>363.44</v>
      </c>
      <c r="AD836">
        <v>332370.86</v>
      </c>
      <c r="AE836">
        <v>5834.68</v>
      </c>
      <c r="AF836">
        <f t="shared" si="62"/>
        <v>843.64509988070154</v>
      </c>
    </row>
    <row r="837" spans="3:32" ht="11.25" x14ac:dyDescent="0.15">
      <c r="C837" s="107">
        <v>40070</v>
      </c>
      <c r="D837" s="111">
        <f t="shared" ref="D837:D900" si="63">YEAR(C837)</f>
        <v>2009</v>
      </c>
      <c r="E837" s="111">
        <f t="shared" ref="E837:E900" si="64">MONTH(C837)</f>
        <v>9</v>
      </c>
      <c r="F837" s="174">
        <v>6.19E-5</v>
      </c>
      <c r="G837" s="106" t="s">
        <v>1171</v>
      </c>
      <c r="AA837" s="171">
        <v>42345</v>
      </c>
      <c r="AB837">
        <v>391.2</v>
      </c>
      <c r="AC837">
        <v>359.94</v>
      </c>
      <c r="AD837">
        <v>328213.03000000003</v>
      </c>
      <c r="AE837">
        <v>5793.6</v>
      </c>
      <c r="AF837">
        <f t="shared" si="62"/>
        <v>838.99036298568512</v>
      </c>
    </row>
    <row r="838" spans="3:32" ht="11.25" x14ac:dyDescent="0.15">
      <c r="C838" s="107">
        <v>40071</v>
      </c>
      <c r="D838" s="111">
        <f t="shared" si="63"/>
        <v>2009</v>
      </c>
      <c r="E838" s="111">
        <f t="shared" si="64"/>
        <v>9</v>
      </c>
      <c r="F838" s="174">
        <v>5.9599999999999999E-5</v>
      </c>
      <c r="G838" s="106" t="s">
        <v>1171</v>
      </c>
      <c r="AA838" s="171">
        <v>42344</v>
      </c>
      <c r="AB838">
        <v>391.5</v>
      </c>
      <c r="AC838">
        <v>359.8</v>
      </c>
      <c r="AD838">
        <v>330592.40000000002</v>
      </c>
      <c r="AE838">
        <v>5798.13</v>
      </c>
      <c r="AF838">
        <f t="shared" ref="AF838:AF901" si="65">AD838/AB838</f>
        <v>844.42503192848028</v>
      </c>
    </row>
    <row r="839" spans="3:32" ht="11.25" x14ac:dyDescent="0.15">
      <c r="C839" s="107">
        <v>40072</v>
      </c>
      <c r="D839" s="111">
        <f t="shared" si="63"/>
        <v>2009</v>
      </c>
      <c r="E839" s="111">
        <f t="shared" si="64"/>
        <v>9</v>
      </c>
      <c r="F839" s="174">
        <v>5.6200000000000004E-5</v>
      </c>
      <c r="G839" s="106" t="s">
        <v>1171</v>
      </c>
      <c r="AA839" s="171">
        <v>42343</v>
      </c>
      <c r="AB839">
        <v>368.02</v>
      </c>
      <c r="AC839">
        <v>338.22</v>
      </c>
      <c r="AD839">
        <v>308283.17</v>
      </c>
      <c r="AE839">
        <v>5450.35</v>
      </c>
      <c r="AF839">
        <f t="shared" si="65"/>
        <v>837.68047932177603</v>
      </c>
    </row>
    <row r="840" spans="3:32" ht="11.25" x14ac:dyDescent="0.15">
      <c r="C840" s="107">
        <v>40073</v>
      </c>
      <c r="D840" s="111">
        <f t="shared" si="63"/>
        <v>2009</v>
      </c>
      <c r="E840" s="111">
        <f t="shared" si="64"/>
        <v>9</v>
      </c>
      <c r="F840" s="174">
        <v>5.63E-5</v>
      </c>
      <c r="G840" s="106" t="s">
        <v>1171</v>
      </c>
      <c r="AA840" s="171">
        <v>42342</v>
      </c>
      <c r="AB840">
        <v>356.54</v>
      </c>
      <c r="AC840">
        <v>326.22000000000003</v>
      </c>
      <c r="AD840">
        <v>299406.12</v>
      </c>
      <c r="AE840">
        <v>5276.73</v>
      </c>
      <c r="AF840">
        <f t="shared" si="65"/>
        <v>839.75464183541817</v>
      </c>
    </row>
    <row r="841" spans="3:32" ht="11.25" x14ac:dyDescent="0.15">
      <c r="C841" s="107">
        <v>40074</v>
      </c>
      <c r="D841" s="111">
        <f t="shared" si="63"/>
        <v>2009</v>
      </c>
      <c r="E841" s="111">
        <f t="shared" si="64"/>
        <v>9</v>
      </c>
      <c r="F841" s="174">
        <v>5.6399999999999995E-5</v>
      </c>
      <c r="G841" s="106" t="s">
        <v>1171</v>
      </c>
      <c r="AA841" s="171">
        <v>42341</v>
      </c>
      <c r="AB841">
        <v>360.22</v>
      </c>
      <c r="AC841">
        <v>339.53</v>
      </c>
      <c r="AD841">
        <v>307666.96000000002</v>
      </c>
      <c r="AE841">
        <v>5417.65</v>
      </c>
      <c r="AF841">
        <f t="shared" si="65"/>
        <v>854.10848925656546</v>
      </c>
    </row>
    <row r="842" spans="3:32" ht="11.25" x14ac:dyDescent="0.15">
      <c r="C842" s="107">
        <v>40077</v>
      </c>
      <c r="D842" s="111">
        <f t="shared" si="63"/>
        <v>2009</v>
      </c>
      <c r="E842" s="111">
        <f t="shared" si="64"/>
        <v>9</v>
      </c>
      <c r="F842" s="174">
        <v>5.6399999999999995E-5</v>
      </c>
      <c r="G842" s="106" t="s">
        <v>1171</v>
      </c>
      <c r="AA842" s="171">
        <v>42340</v>
      </c>
      <c r="AB842">
        <v>352.32</v>
      </c>
      <c r="AC842">
        <v>331.58</v>
      </c>
      <c r="AD842">
        <v>296135.46999999997</v>
      </c>
      <c r="AE842">
        <v>5298.83</v>
      </c>
      <c r="AF842">
        <f t="shared" si="65"/>
        <v>840.52983083560389</v>
      </c>
    </row>
    <row r="843" spans="3:32" ht="11.25" x14ac:dyDescent="0.15">
      <c r="C843" s="107">
        <v>40078</v>
      </c>
      <c r="D843" s="111">
        <f t="shared" si="63"/>
        <v>2009</v>
      </c>
      <c r="E843" s="111">
        <f t="shared" si="64"/>
        <v>9</v>
      </c>
      <c r="F843" s="174">
        <v>5.6500000000000005E-5</v>
      </c>
      <c r="G843" s="106" t="s">
        <v>1171</v>
      </c>
      <c r="AA843" s="171">
        <v>42339</v>
      </c>
      <c r="AB843">
        <v>377.74</v>
      </c>
      <c r="AC843">
        <v>357.42</v>
      </c>
      <c r="AD843">
        <v>313319.92</v>
      </c>
      <c r="AE843">
        <v>5681.16</v>
      </c>
      <c r="AF843">
        <f t="shared" si="65"/>
        <v>829.45920474400373</v>
      </c>
    </row>
    <row r="844" spans="3:32" ht="11.25" x14ac:dyDescent="0.15">
      <c r="C844" s="107">
        <v>40079</v>
      </c>
      <c r="D844" s="111">
        <f t="shared" si="63"/>
        <v>2009</v>
      </c>
      <c r="E844" s="111">
        <f t="shared" si="64"/>
        <v>9</v>
      </c>
      <c r="F844" s="174">
        <v>5.6100000000000002E-5</v>
      </c>
      <c r="G844" s="106" t="s">
        <v>1171</v>
      </c>
      <c r="AA844" s="171">
        <v>42338</v>
      </c>
      <c r="AB844">
        <v>377.21</v>
      </c>
      <c r="AC844">
        <v>356.35</v>
      </c>
      <c r="AD844">
        <v>311077.25</v>
      </c>
      <c r="AE844">
        <v>5673.16</v>
      </c>
      <c r="AF844">
        <f t="shared" si="65"/>
        <v>824.67922377455534</v>
      </c>
    </row>
    <row r="845" spans="3:32" ht="11.25" x14ac:dyDescent="0.15">
      <c r="C845" s="107">
        <v>40080</v>
      </c>
      <c r="D845" s="111">
        <f t="shared" si="63"/>
        <v>2009</v>
      </c>
      <c r="E845" s="111">
        <f t="shared" si="64"/>
        <v>9</v>
      </c>
      <c r="F845" s="174">
        <v>5.5800000000000001E-5</v>
      </c>
      <c r="G845" s="106" t="s">
        <v>1171</v>
      </c>
      <c r="AA845" s="171">
        <v>42337</v>
      </c>
      <c r="AB845">
        <v>356.68</v>
      </c>
      <c r="AC845">
        <v>336.68</v>
      </c>
      <c r="AD845">
        <v>295457.40999999997</v>
      </c>
      <c r="AF845">
        <f t="shared" si="65"/>
        <v>828.35429516653574</v>
      </c>
    </row>
    <row r="846" spans="3:32" ht="11.25" x14ac:dyDescent="0.15">
      <c r="C846" s="107">
        <v>40084</v>
      </c>
      <c r="D846" s="111">
        <f t="shared" si="63"/>
        <v>2009</v>
      </c>
      <c r="E846" s="111">
        <f t="shared" si="64"/>
        <v>9</v>
      </c>
      <c r="F846" s="174">
        <v>5.3600000000000002E-5</v>
      </c>
      <c r="G846" s="106" t="s">
        <v>1171</v>
      </c>
      <c r="AA846" s="171">
        <v>42336</v>
      </c>
      <c r="AB846">
        <v>354.9</v>
      </c>
      <c r="AC846">
        <v>334.99</v>
      </c>
      <c r="AD846">
        <v>293136.86</v>
      </c>
      <c r="AE846">
        <v>5337.64</v>
      </c>
      <c r="AF846">
        <f t="shared" si="65"/>
        <v>825.97030149337843</v>
      </c>
    </row>
    <row r="847" spans="3:32" ht="11.25" x14ac:dyDescent="0.15">
      <c r="C847" s="107">
        <v>40085</v>
      </c>
      <c r="D847" s="111">
        <f t="shared" si="63"/>
        <v>2009</v>
      </c>
      <c r="E847" s="111">
        <f t="shared" si="64"/>
        <v>9</v>
      </c>
      <c r="F847" s="174">
        <v>5.3700000000000004E-5</v>
      </c>
      <c r="G847" s="106" t="s">
        <v>1171</v>
      </c>
      <c r="AA847" s="171">
        <v>42335</v>
      </c>
      <c r="AB847">
        <v>352.58</v>
      </c>
      <c r="AC847">
        <v>332.25</v>
      </c>
      <c r="AD847">
        <v>294682.15999999997</v>
      </c>
      <c r="AE847">
        <v>5302.83</v>
      </c>
      <c r="AF847">
        <f t="shared" si="65"/>
        <v>835.78807646491578</v>
      </c>
    </row>
    <row r="848" spans="3:32" ht="11.25" x14ac:dyDescent="0.15">
      <c r="C848" s="107">
        <v>40086</v>
      </c>
      <c r="D848" s="111">
        <f t="shared" si="63"/>
        <v>2009</v>
      </c>
      <c r="E848" s="111">
        <f t="shared" si="64"/>
        <v>9</v>
      </c>
      <c r="F848" s="174">
        <v>5.49E-5</v>
      </c>
      <c r="G848" s="106" t="s">
        <v>1171</v>
      </c>
      <c r="AA848" s="171">
        <v>42334</v>
      </c>
      <c r="AB848">
        <v>331.65</v>
      </c>
      <c r="AC848">
        <v>312.37</v>
      </c>
      <c r="AD848">
        <v>277717.13</v>
      </c>
      <c r="AE848">
        <v>5014.6099999999997</v>
      </c>
      <c r="AF848">
        <f t="shared" si="65"/>
        <v>837.38015980702551</v>
      </c>
    </row>
    <row r="849" spans="3:32" ht="11.25" x14ac:dyDescent="0.15">
      <c r="C849" s="107">
        <v>40087</v>
      </c>
      <c r="D849" s="111">
        <f t="shared" si="63"/>
        <v>2009</v>
      </c>
      <c r="E849" s="111">
        <f t="shared" si="64"/>
        <v>10</v>
      </c>
      <c r="F849" s="174">
        <v>5.5399999999999998E-5</v>
      </c>
      <c r="G849" s="106" t="s">
        <v>1171</v>
      </c>
      <c r="AA849" s="171">
        <v>42333</v>
      </c>
      <c r="AB849">
        <v>318.12</v>
      </c>
      <c r="AC849">
        <v>298.45</v>
      </c>
      <c r="AD849">
        <v>264921.81</v>
      </c>
      <c r="AE849">
        <v>4848.12</v>
      </c>
      <c r="AF849">
        <f t="shared" si="65"/>
        <v>832.77319879290826</v>
      </c>
    </row>
    <row r="850" spans="3:32" ht="11.25" x14ac:dyDescent="0.15">
      <c r="C850" s="107">
        <v>40088</v>
      </c>
      <c r="D850" s="111">
        <f t="shared" si="63"/>
        <v>2009</v>
      </c>
      <c r="E850" s="111">
        <f t="shared" si="64"/>
        <v>10</v>
      </c>
      <c r="F850" s="174">
        <v>5.5000000000000002E-5</v>
      </c>
      <c r="G850" s="106" t="s">
        <v>1171</v>
      </c>
      <c r="AA850" s="171">
        <v>42332</v>
      </c>
      <c r="AB850">
        <v>319.43</v>
      </c>
      <c r="AC850">
        <v>300.22000000000003</v>
      </c>
      <c r="AD850">
        <v>270768.21000000002</v>
      </c>
      <c r="AE850">
        <v>4852.17</v>
      </c>
      <c r="AF850">
        <f t="shared" si="65"/>
        <v>847.66055160755104</v>
      </c>
    </row>
    <row r="851" spans="3:32" ht="11.25" x14ac:dyDescent="0.15">
      <c r="C851" s="107">
        <v>40091</v>
      </c>
      <c r="D851" s="111">
        <f t="shared" si="63"/>
        <v>2009</v>
      </c>
      <c r="E851" s="111">
        <f t="shared" si="64"/>
        <v>10</v>
      </c>
      <c r="F851" s="174">
        <v>5.63E-5</v>
      </c>
      <c r="G851" s="106" t="s">
        <v>1171</v>
      </c>
      <c r="AA851" s="171">
        <v>42331</v>
      </c>
      <c r="AB851">
        <v>323.18</v>
      </c>
      <c r="AC851">
        <v>304.2</v>
      </c>
      <c r="AD851">
        <v>278940.03000000003</v>
      </c>
      <c r="AE851">
        <v>4880.05</v>
      </c>
      <c r="AF851">
        <f t="shared" si="65"/>
        <v>863.11043381397371</v>
      </c>
    </row>
    <row r="852" spans="3:32" ht="11.25" x14ac:dyDescent="0.15">
      <c r="C852" s="107">
        <v>40092</v>
      </c>
      <c r="D852" s="111">
        <f t="shared" si="63"/>
        <v>2009</v>
      </c>
      <c r="E852" s="111">
        <f t="shared" si="64"/>
        <v>10</v>
      </c>
      <c r="F852" s="174">
        <v>5.5000000000000002E-5</v>
      </c>
      <c r="G852" s="106" t="s">
        <v>1171</v>
      </c>
      <c r="AA852" s="171">
        <v>42330</v>
      </c>
      <c r="AB852">
        <v>326.47000000000003</v>
      </c>
      <c r="AC852">
        <v>306.63</v>
      </c>
      <c r="AD852">
        <v>281308.65000000002</v>
      </c>
      <c r="AE852">
        <v>4929.7</v>
      </c>
      <c r="AF852">
        <f t="shared" si="65"/>
        <v>861.66768768952738</v>
      </c>
    </row>
    <row r="853" spans="3:32" ht="11.25" x14ac:dyDescent="0.15">
      <c r="C853" s="107">
        <v>40093</v>
      </c>
      <c r="D853" s="111">
        <f t="shared" si="63"/>
        <v>2009</v>
      </c>
      <c r="E853" s="111">
        <f t="shared" si="64"/>
        <v>10</v>
      </c>
      <c r="F853" s="174">
        <v>5.4800000000000004E-5</v>
      </c>
      <c r="G853" s="106" t="s">
        <v>1171</v>
      </c>
      <c r="AA853" s="171">
        <v>42329</v>
      </c>
      <c r="AB853">
        <v>318.91000000000003</v>
      </c>
      <c r="AC853">
        <v>299.52</v>
      </c>
      <c r="AD853">
        <v>275648.98</v>
      </c>
      <c r="AE853">
        <v>4815.5</v>
      </c>
      <c r="AF853">
        <f t="shared" si="65"/>
        <v>864.34724530431765</v>
      </c>
    </row>
    <row r="854" spans="3:32" ht="11.25" x14ac:dyDescent="0.15">
      <c r="C854" s="107">
        <v>40094</v>
      </c>
      <c r="D854" s="111">
        <f t="shared" si="63"/>
        <v>2009</v>
      </c>
      <c r="E854" s="111">
        <f t="shared" si="64"/>
        <v>10</v>
      </c>
      <c r="F854" s="174">
        <v>5.3000000000000001E-5</v>
      </c>
      <c r="G854" s="106" t="s">
        <v>1171</v>
      </c>
      <c r="AA854" s="171">
        <v>42328</v>
      </c>
      <c r="AB854">
        <v>322.14999999999998</v>
      </c>
      <c r="AC854">
        <v>300.27999999999997</v>
      </c>
      <c r="AD854">
        <v>279217.46999999997</v>
      </c>
      <c r="AE854">
        <v>4896.6000000000004</v>
      </c>
      <c r="AF854">
        <f t="shared" si="65"/>
        <v>866.73124320968486</v>
      </c>
    </row>
    <row r="855" spans="3:32" ht="11.25" x14ac:dyDescent="0.15">
      <c r="C855" s="107">
        <v>40095</v>
      </c>
      <c r="D855" s="111">
        <f t="shared" si="63"/>
        <v>2009</v>
      </c>
      <c r="E855" s="111">
        <f t="shared" si="64"/>
        <v>10</v>
      </c>
      <c r="F855" s="174">
        <v>5.3600000000000002E-5</v>
      </c>
      <c r="G855" s="106" t="s">
        <v>1171</v>
      </c>
      <c r="AA855" s="171">
        <v>42327</v>
      </c>
      <c r="AB855">
        <v>335.54</v>
      </c>
      <c r="AC855">
        <v>314.5</v>
      </c>
      <c r="AD855">
        <v>287115.14</v>
      </c>
      <c r="AE855">
        <v>5170.7</v>
      </c>
      <c r="AF855">
        <f t="shared" si="65"/>
        <v>855.68081301782206</v>
      </c>
    </row>
    <row r="856" spans="3:32" ht="11.25" x14ac:dyDescent="0.15">
      <c r="C856" s="107">
        <v>40099</v>
      </c>
      <c r="D856" s="111">
        <f t="shared" si="63"/>
        <v>2009</v>
      </c>
      <c r="E856" s="111">
        <f t="shared" si="64"/>
        <v>10</v>
      </c>
      <c r="F856" s="174">
        <v>5.2199999999999995E-5</v>
      </c>
      <c r="G856" s="106" t="s">
        <v>1171</v>
      </c>
      <c r="AA856" s="171">
        <v>42326</v>
      </c>
      <c r="AB856">
        <v>335.75</v>
      </c>
      <c r="AC856">
        <v>315.45999999999998</v>
      </c>
      <c r="AD856">
        <v>289591.74</v>
      </c>
      <c r="AE856">
        <v>5153.6899999999996</v>
      </c>
      <c r="AF856">
        <f t="shared" si="65"/>
        <v>862.52193596425911</v>
      </c>
    </row>
    <row r="857" spans="3:32" ht="11.25" x14ac:dyDescent="0.15">
      <c r="C857" s="107">
        <v>40100</v>
      </c>
      <c r="D857" s="111">
        <f t="shared" si="63"/>
        <v>2009</v>
      </c>
      <c r="E857" s="111">
        <f t="shared" si="64"/>
        <v>10</v>
      </c>
      <c r="F857" s="174">
        <v>4.9199999999999997E-5</v>
      </c>
      <c r="G857" s="106" t="s">
        <v>1171</v>
      </c>
      <c r="AA857" s="171">
        <v>42325</v>
      </c>
      <c r="AB857">
        <v>335.66</v>
      </c>
      <c r="AC857">
        <v>314.87</v>
      </c>
      <c r="AD857">
        <v>287054.96999999997</v>
      </c>
      <c r="AE857">
        <v>5125.4799999999996</v>
      </c>
      <c r="AF857">
        <f t="shared" si="65"/>
        <v>855.19564440207341</v>
      </c>
    </row>
    <row r="858" spans="3:32" ht="11.25" x14ac:dyDescent="0.15">
      <c r="C858" s="107">
        <v>40101</v>
      </c>
      <c r="D858" s="111">
        <f t="shared" si="63"/>
        <v>2009</v>
      </c>
      <c r="E858" s="111">
        <f t="shared" si="64"/>
        <v>10</v>
      </c>
      <c r="F858" s="174">
        <v>4.9699999999999995E-5</v>
      </c>
      <c r="G858" s="106" t="s">
        <v>1171</v>
      </c>
      <c r="AA858" s="171">
        <v>42324</v>
      </c>
      <c r="AB858">
        <v>320.85000000000002</v>
      </c>
      <c r="AC858">
        <v>299.29000000000002</v>
      </c>
      <c r="AD858">
        <v>271241.3</v>
      </c>
      <c r="AE858">
        <v>4899.3900000000003</v>
      </c>
      <c r="AF858">
        <f t="shared" si="65"/>
        <v>845.38351254480278</v>
      </c>
    </row>
    <row r="859" spans="3:32" ht="11.25" x14ac:dyDescent="0.15">
      <c r="C859" s="107">
        <v>40102</v>
      </c>
      <c r="D859" s="111">
        <f t="shared" si="63"/>
        <v>2009</v>
      </c>
      <c r="E859" s="111">
        <f t="shared" si="64"/>
        <v>10</v>
      </c>
      <c r="F859" s="174">
        <v>4.9299999999999999E-5</v>
      </c>
      <c r="G859" s="106" t="s">
        <v>1171</v>
      </c>
      <c r="AA859" s="171">
        <v>42323</v>
      </c>
      <c r="AB859">
        <v>332.29</v>
      </c>
      <c r="AC859">
        <v>308.5</v>
      </c>
      <c r="AD859">
        <v>282426.01</v>
      </c>
      <c r="AE859">
        <v>5074.05</v>
      </c>
      <c r="AF859">
        <f t="shared" si="65"/>
        <v>849.93833699479364</v>
      </c>
    </row>
    <row r="860" spans="3:32" ht="11.25" x14ac:dyDescent="0.15">
      <c r="C860" s="107">
        <v>40105</v>
      </c>
      <c r="D860" s="111">
        <f t="shared" si="63"/>
        <v>2009</v>
      </c>
      <c r="E860" s="111">
        <f t="shared" si="64"/>
        <v>10</v>
      </c>
      <c r="F860" s="174">
        <v>5.2000000000000004E-5</v>
      </c>
      <c r="G860" s="106" t="s">
        <v>1171</v>
      </c>
      <c r="AA860" s="171">
        <v>42322</v>
      </c>
      <c r="AB860">
        <v>335.78</v>
      </c>
      <c r="AC860">
        <v>311.74</v>
      </c>
      <c r="AD860">
        <v>284498.8</v>
      </c>
      <c r="AE860">
        <v>5127.3900000000003</v>
      </c>
      <c r="AF860">
        <f t="shared" si="65"/>
        <v>847.2773840014296</v>
      </c>
    </row>
    <row r="861" spans="3:32" ht="11.25" x14ac:dyDescent="0.15">
      <c r="C861" s="107">
        <v>40106</v>
      </c>
      <c r="D861" s="111">
        <f t="shared" si="63"/>
        <v>2009</v>
      </c>
      <c r="E861" s="111">
        <f t="shared" si="64"/>
        <v>10</v>
      </c>
      <c r="F861" s="174">
        <v>5.1500000000000005E-5</v>
      </c>
      <c r="G861" s="106" t="s">
        <v>1171</v>
      </c>
      <c r="AA861" s="171">
        <v>42321</v>
      </c>
      <c r="AB861">
        <v>340.79</v>
      </c>
      <c r="AC861">
        <v>315.8</v>
      </c>
      <c r="AD861">
        <v>283803.84000000003</v>
      </c>
      <c r="AE861">
        <v>5203.8500000000004</v>
      </c>
      <c r="AF861">
        <f t="shared" si="65"/>
        <v>832.78218257577987</v>
      </c>
    </row>
    <row r="862" spans="3:32" ht="11.25" x14ac:dyDescent="0.15">
      <c r="C862" s="107">
        <v>40107</v>
      </c>
      <c r="D862" s="111">
        <f t="shared" si="63"/>
        <v>2009</v>
      </c>
      <c r="E862" s="111">
        <f t="shared" si="64"/>
        <v>10</v>
      </c>
      <c r="F862" s="174">
        <v>5.1399999999999996E-5</v>
      </c>
      <c r="G862" s="106" t="s">
        <v>1171</v>
      </c>
      <c r="AA862" s="171">
        <v>42320</v>
      </c>
      <c r="AB862">
        <v>319.72000000000003</v>
      </c>
      <c r="AC862">
        <v>296.89999999999998</v>
      </c>
      <c r="AD862">
        <v>268776.53000000003</v>
      </c>
      <c r="AE862">
        <v>4901.3100000000004</v>
      </c>
      <c r="AF862">
        <f t="shared" si="65"/>
        <v>840.662235706243</v>
      </c>
    </row>
    <row r="863" spans="3:32" ht="11.25" x14ac:dyDescent="0.15">
      <c r="C863" s="107">
        <v>40108</v>
      </c>
      <c r="D863" s="111">
        <f t="shared" si="63"/>
        <v>2009</v>
      </c>
      <c r="E863" s="111">
        <f t="shared" si="64"/>
        <v>10</v>
      </c>
      <c r="F863" s="174">
        <v>5.1500000000000005E-5</v>
      </c>
      <c r="G863" s="106" t="s">
        <v>1171</v>
      </c>
      <c r="AA863" s="171">
        <v>42319</v>
      </c>
      <c r="AB863">
        <v>305.99</v>
      </c>
      <c r="AC863">
        <v>284.56</v>
      </c>
      <c r="AD863">
        <v>250738.86</v>
      </c>
      <c r="AE863">
        <v>4498.1000000000004</v>
      </c>
      <c r="AF863">
        <f t="shared" si="65"/>
        <v>819.43481813131143</v>
      </c>
    </row>
    <row r="864" spans="3:32" ht="11.25" x14ac:dyDescent="0.15">
      <c r="C864" s="107">
        <v>40109</v>
      </c>
      <c r="D864" s="111">
        <f t="shared" si="63"/>
        <v>2009</v>
      </c>
      <c r="E864" s="111">
        <f t="shared" si="64"/>
        <v>10</v>
      </c>
      <c r="F864" s="174">
        <v>5.2000000000000004E-5</v>
      </c>
      <c r="G864" s="106" t="s">
        <v>1171</v>
      </c>
      <c r="AA864" s="171">
        <v>42318</v>
      </c>
      <c r="AB864">
        <v>377.53</v>
      </c>
      <c r="AC864">
        <v>351.05</v>
      </c>
      <c r="AD864">
        <v>305232.78999999998</v>
      </c>
      <c r="AE864">
        <v>5542.08</v>
      </c>
      <c r="AF864">
        <f t="shared" si="65"/>
        <v>808.49943050883371</v>
      </c>
    </row>
    <row r="865" spans="3:32" ht="11.25" x14ac:dyDescent="0.15">
      <c r="C865" s="107">
        <v>40112</v>
      </c>
      <c r="D865" s="111">
        <f t="shared" si="63"/>
        <v>2009</v>
      </c>
      <c r="E865" s="111">
        <f t="shared" si="64"/>
        <v>10</v>
      </c>
      <c r="F865" s="174">
        <v>5.24E-5</v>
      </c>
      <c r="G865" s="106" t="s">
        <v>1171</v>
      </c>
      <c r="AA865" s="171">
        <v>42317</v>
      </c>
      <c r="AB865">
        <v>368.99</v>
      </c>
      <c r="AC865">
        <v>343.48</v>
      </c>
      <c r="AD865">
        <v>291294.26</v>
      </c>
      <c r="AE865">
        <v>5586.51</v>
      </c>
      <c r="AF865">
        <f t="shared" si="65"/>
        <v>789.43673270278327</v>
      </c>
    </row>
    <row r="866" spans="3:32" ht="11.25" x14ac:dyDescent="0.15">
      <c r="C866" s="107">
        <v>40113</v>
      </c>
      <c r="D866" s="111">
        <f t="shared" si="63"/>
        <v>2009</v>
      </c>
      <c r="E866" s="111">
        <f t="shared" si="64"/>
        <v>10</v>
      </c>
      <c r="F866" s="174">
        <v>5.1699999999999996E-5</v>
      </c>
      <c r="G866" s="106" t="s">
        <v>1171</v>
      </c>
      <c r="AA866" s="171">
        <v>42316</v>
      </c>
      <c r="AB866">
        <v>389.53</v>
      </c>
      <c r="AC866">
        <v>362.65</v>
      </c>
      <c r="AD866">
        <v>310828.59999999998</v>
      </c>
      <c r="AE866">
        <v>5897.53</v>
      </c>
      <c r="AF866">
        <f t="shared" si="65"/>
        <v>797.95805201139831</v>
      </c>
    </row>
    <row r="867" spans="3:32" ht="11.25" x14ac:dyDescent="0.15">
      <c r="C867" s="107">
        <v>40114</v>
      </c>
      <c r="D867" s="111">
        <f t="shared" si="63"/>
        <v>2009</v>
      </c>
      <c r="E867" s="111">
        <f t="shared" si="64"/>
        <v>10</v>
      </c>
      <c r="F867" s="174">
        <v>5.2099999999999999E-5</v>
      </c>
      <c r="G867" s="106" t="s">
        <v>1171</v>
      </c>
      <c r="AA867" s="171">
        <v>42315</v>
      </c>
      <c r="AB867">
        <v>372.98</v>
      </c>
      <c r="AC867">
        <v>347.24</v>
      </c>
      <c r="AD867">
        <v>298796.46000000002</v>
      </c>
      <c r="AE867">
        <v>5646.86</v>
      </c>
      <c r="AF867">
        <f t="shared" si="65"/>
        <v>801.10585017963433</v>
      </c>
    </row>
    <row r="868" spans="3:32" ht="11.25" x14ac:dyDescent="0.15">
      <c r="C868" s="107">
        <v>40115</v>
      </c>
      <c r="D868" s="111">
        <f t="shared" si="63"/>
        <v>2009</v>
      </c>
      <c r="E868" s="111">
        <f t="shared" si="64"/>
        <v>10</v>
      </c>
      <c r="F868" s="174">
        <v>5.24E-5</v>
      </c>
      <c r="G868" s="106" t="s">
        <v>1171</v>
      </c>
      <c r="AA868" s="171">
        <v>42314</v>
      </c>
      <c r="AB868">
        <v>367.57</v>
      </c>
      <c r="AC868">
        <v>337.63</v>
      </c>
      <c r="AD868">
        <v>284353.27</v>
      </c>
      <c r="AE868">
        <v>5708.35</v>
      </c>
      <c r="AF868">
        <f t="shared" si="65"/>
        <v>773.60304159751888</v>
      </c>
    </row>
    <row r="869" spans="3:32" ht="11.25" x14ac:dyDescent="0.15">
      <c r="C869" s="107">
        <v>40116</v>
      </c>
      <c r="D869" s="111">
        <f t="shared" si="63"/>
        <v>2009</v>
      </c>
      <c r="E869" s="111">
        <f t="shared" si="64"/>
        <v>10</v>
      </c>
      <c r="F869" s="174">
        <v>5.2800000000000003E-5</v>
      </c>
      <c r="G869" s="106" t="s">
        <v>1171</v>
      </c>
      <c r="AA869" s="171">
        <v>42313</v>
      </c>
      <c r="AB869">
        <v>423.29</v>
      </c>
      <c r="AC869">
        <v>389.64</v>
      </c>
      <c r="AD869">
        <v>313785.78000000003</v>
      </c>
      <c r="AE869">
        <v>6573.65</v>
      </c>
      <c r="AF869">
        <f t="shared" si="65"/>
        <v>741.30213328923435</v>
      </c>
    </row>
    <row r="870" spans="3:32" ht="11.25" x14ac:dyDescent="0.15">
      <c r="C870" s="107">
        <v>40119</v>
      </c>
      <c r="D870" s="111">
        <f t="shared" si="63"/>
        <v>2009</v>
      </c>
      <c r="E870" s="111">
        <f t="shared" si="64"/>
        <v>11</v>
      </c>
      <c r="F870" s="174">
        <v>5.4000000000000005E-5</v>
      </c>
      <c r="G870" s="106" t="s">
        <v>1171</v>
      </c>
      <c r="AA870" s="171">
        <v>42312</v>
      </c>
      <c r="AB870">
        <v>412.01</v>
      </c>
      <c r="AC870">
        <v>375.88</v>
      </c>
      <c r="AD870">
        <v>314481.90000000002</v>
      </c>
      <c r="AE870">
        <v>6398.54</v>
      </c>
      <c r="AF870">
        <f t="shared" si="65"/>
        <v>763.28705613941418</v>
      </c>
    </row>
    <row r="871" spans="3:32" ht="11.25" x14ac:dyDescent="0.15">
      <c r="C871" s="107">
        <v>40120</v>
      </c>
      <c r="D871" s="111">
        <f t="shared" si="63"/>
        <v>2009</v>
      </c>
      <c r="E871" s="111">
        <f t="shared" si="64"/>
        <v>11</v>
      </c>
      <c r="F871" s="174">
        <v>5.6100000000000002E-5</v>
      </c>
      <c r="G871" s="106" t="s">
        <v>1171</v>
      </c>
      <c r="AA871" s="171">
        <v>42311</v>
      </c>
      <c r="AB871">
        <v>356.74</v>
      </c>
      <c r="AC871">
        <v>323.91000000000003</v>
      </c>
      <c r="AD871">
        <v>274061.96999999997</v>
      </c>
      <c r="AE871">
        <v>5629.35</v>
      </c>
      <c r="AF871">
        <f t="shared" si="65"/>
        <v>768.24009082244766</v>
      </c>
    </row>
    <row r="872" spans="3:32" ht="11.25" x14ac:dyDescent="0.15">
      <c r="C872" s="107">
        <v>40121</v>
      </c>
      <c r="D872" s="111">
        <f t="shared" si="63"/>
        <v>2009</v>
      </c>
      <c r="E872" s="111">
        <f t="shared" si="64"/>
        <v>11</v>
      </c>
      <c r="F872" s="174">
        <v>5.6200000000000004E-5</v>
      </c>
      <c r="G872" s="106" t="s">
        <v>1171</v>
      </c>
      <c r="AA872" s="171">
        <v>42310</v>
      </c>
      <c r="AB872">
        <v>326.20999999999998</v>
      </c>
      <c r="AC872">
        <v>295.99</v>
      </c>
      <c r="AD872">
        <v>250574.9</v>
      </c>
      <c r="AE872">
        <v>5147.58</v>
      </c>
      <c r="AF872">
        <f t="shared" si="65"/>
        <v>768.13984856380864</v>
      </c>
    </row>
    <row r="873" spans="3:32" ht="11.25" x14ac:dyDescent="0.15">
      <c r="C873" s="107">
        <v>40122</v>
      </c>
      <c r="D873" s="111">
        <f t="shared" si="63"/>
        <v>2009</v>
      </c>
      <c r="E873" s="111">
        <f t="shared" si="64"/>
        <v>11</v>
      </c>
      <c r="F873" s="174">
        <v>5.5099999999999998E-5</v>
      </c>
      <c r="G873" s="106" t="s">
        <v>1171</v>
      </c>
      <c r="AA873" s="171">
        <v>42309</v>
      </c>
      <c r="AB873">
        <v>314.45999999999998</v>
      </c>
      <c r="AC873">
        <v>285.68</v>
      </c>
      <c r="AD873">
        <v>240858.65</v>
      </c>
      <c r="AE873">
        <v>4962.18</v>
      </c>
      <c r="AF873">
        <f t="shared" si="65"/>
        <v>765.94368123131721</v>
      </c>
    </row>
    <row r="874" spans="3:32" ht="11.25" x14ac:dyDescent="0.15">
      <c r="C874" s="107">
        <v>40123</v>
      </c>
      <c r="D874" s="111">
        <f t="shared" si="63"/>
        <v>2009</v>
      </c>
      <c r="E874" s="111">
        <f t="shared" si="64"/>
        <v>11</v>
      </c>
      <c r="F874" s="174">
        <v>5.3099999999999996E-5</v>
      </c>
      <c r="G874" s="106" t="s">
        <v>1171</v>
      </c>
      <c r="AA874" s="171">
        <v>42308</v>
      </c>
      <c r="AB874">
        <v>325.77</v>
      </c>
      <c r="AC874">
        <v>295.98</v>
      </c>
      <c r="AD874">
        <v>249192.21</v>
      </c>
      <c r="AE874">
        <v>5140.6099999999997</v>
      </c>
      <c r="AF874">
        <f t="shared" si="65"/>
        <v>764.93295883598864</v>
      </c>
    </row>
    <row r="875" spans="3:32" ht="11.25" x14ac:dyDescent="0.15">
      <c r="C875" s="107">
        <v>40126</v>
      </c>
      <c r="D875" s="111">
        <f t="shared" si="63"/>
        <v>2009</v>
      </c>
      <c r="E875" s="111">
        <f t="shared" si="64"/>
        <v>11</v>
      </c>
      <c r="F875" s="174">
        <v>5.3099999999999996E-5</v>
      </c>
      <c r="G875" s="106" t="s">
        <v>1171</v>
      </c>
      <c r="AA875" s="171">
        <v>42307</v>
      </c>
      <c r="AB875">
        <v>328.42</v>
      </c>
      <c r="AC875">
        <v>299.22000000000003</v>
      </c>
      <c r="AD875">
        <v>243672.73</v>
      </c>
      <c r="AE875">
        <v>5221.88</v>
      </c>
      <c r="AF875">
        <f t="shared" si="65"/>
        <v>741.95460081602823</v>
      </c>
    </row>
    <row r="876" spans="3:32" ht="11.25" x14ac:dyDescent="0.15">
      <c r="C876" s="107">
        <v>40127</v>
      </c>
      <c r="D876" s="111">
        <f t="shared" si="63"/>
        <v>2009</v>
      </c>
      <c r="E876" s="111">
        <f t="shared" si="64"/>
        <v>11</v>
      </c>
      <c r="F876" s="174">
        <v>5.3200000000000006E-5</v>
      </c>
      <c r="G876" s="106" t="s">
        <v>1171</v>
      </c>
      <c r="AA876" s="171">
        <v>42306</v>
      </c>
      <c r="AB876">
        <v>305.94</v>
      </c>
      <c r="AC876">
        <v>280.02999999999997</v>
      </c>
      <c r="AD876">
        <v>249527.91</v>
      </c>
      <c r="AE876">
        <v>4895.1099999999997</v>
      </c>
      <c r="AF876">
        <f t="shared" si="65"/>
        <v>815.6106099235144</v>
      </c>
    </row>
    <row r="877" spans="3:32" ht="11.25" x14ac:dyDescent="0.15">
      <c r="C877" s="107">
        <v>40128</v>
      </c>
      <c r="D877" s="111">
        <f t="shared" si="63"/>
        <v>2009</v>
      </c>
      <c r="E877" s="111">
        <f t="shared" si="64"/>
        <v>11</v>
      </c>
      <c r="F877" s="174">
        <v>5.3200000000000006E-5</v>
      </c>
      <c r="G877" s="106" t="s">
        <v>1171</v>
      </c>
      <c r="AA877" s="171">
        <v>42305</v>
      </c>
      <c r="AB877">
        <v>300.66000000000003</v>
      </c>
      <c r="AC877">
        <v>272.45</v>
      </c>
      <c r="AD877">
        <v>242689.65</v>
      </c>
      <c r="AE877">
        <v>4765.46</v>
      </c>
      <c r="AF877">
        <f t="shared" si="65"/>
        <v>807.18968269806419</v>
      </c>
    </row>
    <row r="878" spans="3:32" ht="11.25" x14ac:dyDescent="0.15">
      <c r="C878" s="107">
        <v>40129</v>
      </c>
      <c r="D878" s="111">
        <f t="shared" si="63"/>
        <v>2009</v>
      </c>
      <c r="E878" s="111">
        <f t="shared" si="64"/>
        <v>11</v>
      </c>
      <c r="F878" s="174">
        <v>5.4400000000000001E-5</v>
      </c>
      <c r="G878" s="106" t="s">
        <v>1171</v>
      </c>
      <c r="AA878" s="171">
        <v>42304</v>
      </c>
      <c r="AB878">
        <v>288.20999999999998</v>
      </c>
      <c r="AC878">
        <v>260.48</v>
      </c>
      <c r="AD878">
        <v>231228.68</v>
      </c>
      <c r="AE878">
        <v>4628.63</v>
      </c>
      <c r="AF878">
        <f t="shared" si="65"/>
        <v>802.29235626799903</v>
      </c>
    </row>
    <row r="879" spans="3:32" ht="11.25" x14ac:dyDescent="0.15">
      <c r="C879" s="107">
        <v>40130</v>
      </c>
      <c r="D879" s="111">
        <f t="shared" si="63"/>
        <v>2009</v>
      </c>
      <c r="E879" s="111">
        <f t="shared" si="64"/>
        <v>11</v>
      </c>
      <c r="F879" s="174">
        <v>5.4500000000000003E-5</v>
      </c>
      <c r="G879" s="106" t="s">
        <v>1171</v>
      </c>
      <c r="AA879" s="171">
        <v>42303</v>
      </c>
      <c r="AB879">
        <v>281.43</v>
      </c>
      <c r="AC879">
        <v>254.98</v>
      </c>
      <c r="AD879">
        <v>227353.83</v>
      </c>
      <c r="AE879">
        <v>4519.82</v>
      </c>
      <c r="AF879">
        <f t="shared" si="65"/>
        <v>807.85214795863976</v>
      </c>
    </row>
    <row r="880" spans="3:32" ht="11.25" x14ac:dyDescent="0.15">
      <c r="C880" s="107">
        <v>40133</v>
      </c>
      <c r="D880" s="111">
        <f t="shared" si="63"/>
        <v>2009</v>
      </c>
      <c r="E880" s="111">
        <f t="shared" si="64"/>
        <v>11</v>
      </c>
      <c r="F880" s="174">
        <v>5.4199999999999996E-5</v>
      </c>
      <c r="G880" s="106" t="s">
        <v>1171</v>
      </c>
      <c r="AA880" s="171">
        <v>42302</v>
      </c>
      <c r="AB880">
        <v>286.88</v>
      </c>
      <c r="AC880">
        <v>260.38</v>
      </c>
      <c r="AD880">
        <v>229771.6</v>
      </c>
      <c r="AE880">
        <v>4607.3100000000004</v>
      </c>
      <c r="AF880">
        <f t="shared" si="65"/>
        <v>800.93279419966541</v>
      </c>
    </row>
    <row r="881" spans="3:32" ht="11.25" x14ac:dyDescent="0.15">
      <c r="C881" s="107">
        <v>40134</v>
      </c>
      <c r="D881" s="111">
        <f t="shared" si="63"/>
        <v>2009</v>
      </c>
      <c r="E881" s="111">
        <f t="shared" si="64"/>
        <v>11</v>
      </c>
      <c r="F881" s="174">
        <v>5.3499999999999999E-5</v>
      </c>
      <c r="G881" s="106" t="s">
        <v>1171</v>
      </c>
      <c r="AA881" s="171">
        <v>42301</v>
      </c>
      <c r="AB881">
        <v>279.36</v>
      </c>
      <c r="AC881">
        <v>253.55</v>
      </c>
      <c r="AD881">
        <v>223292.79999999999</v>
      </c>
      <c r="AE881">
        <v>4486.4799999999996</v>
      </c>
      <c r="AF881">
        <f t="shared" si="65"/>
        <v>799.30126002290945</v>
      </c>
    </row>
    <row r="882" spans="3:32" ht="11.25" x14ac:dyDescent="0.15">
      <c r="C882" s="107">
        <v>40135</v>
      </c>
      <c r="D882" s="111">
        <f t="shared" si="63"/>
        <v>2009</v>
      </c>
      <c r="E882" s="111">
        <f t="shared" si="64"/>
        <v>11</v>
      </c>
      <c r="F882" s="174">
        <v>5.3300000000000001E-5</v>
      </c>
      <c r="G882" s="106" t="s">
        <v>1171</v>
      </c>
      <c r="AA882" s="171">
        <v>42300</v>
      </c>
      <c r="AB882">
        <v>274.62</v>
      </c>
      <c r="AC882">
        <v>247.78</v>
      </c>
      <c r="AD882">
        <v>218610.58</v>
      </c>
      <c r="AE882">
        <v>4402.2</v>
      </c>
      <c r="AF882">
        <f t="shared" si="65"/>
        <v>796.04755662369814</v>
      </c>
    </row>
    <row r="883" spans="3:32" ht="11.25" x14ac:dyDescent="0.15">
      <c r="C883" s="107">
        <v>40136</v>
      </c>
      <c r="D883" s="111">
        <f t="shared" si="63"/>
        <v>2009</v>
      </c>
      <c r="E883" s="111">
        <f t="shared" si="64"/>
        <v>11</v>
      </c>
      <c r="F883" s="174">
        <v>5.3200000000000006E-5</v>
      </c>
      <c r="G883" s="106" t="s">
        <v>1171</v>
      </c>
      <c r="AA883" s="171">
        <v>42299</v>
      </c>
      <c r="AB883">
        <v>268.22000000000003</v>
      </c>
      <c r="AC883">
        <v>236.69</v>
      </c>
      <c r="AD883">
        <v>200925.89</v>
      </c>
      <c r="AE883">
        <v>4291.45</v>
      </c>
      <c r="AF883">
        <f t="shared" si="65"/>
        <v>749.1085303109387</v>
      </c>
    </row>
    <row r="884" spans="3:32" ht="11.25" x14ac:dyDescent="0.15">
      <c r="C884" s="107">
        <v>40137</v>
      </c>
      <c r="D884" s="111">
        <f t="shared" si="63"/>
        <v>2009</v>
      </c>
      <c r="E884" s="111">
        <f t="shared" si="64"/>
        <v>11</v>
      </c>
      <c r="F884" s="174">
        <v>5.4299999999999998E-5</v>
      </c>
      <c r="G884" s="106" t="s">
        <v>1171</v>
      </c>
      <c r="AA884" s="171">
        <v>42298</v>
      </c>
      <c r="AB884">
        <v>270.47000000000003</v>
      </c>
      <c r="AC884">
        <v>238.09</v>
      </c>
      <c r="AD884">
        <v>201129.4</v>
      </c>
      <c r="AE884">
        <v>4335.63</v>
      </c>
      <c r="AF884">
        <f t="shared" si="65"/>
        <v>743.62923799312296</v>
      </c>
    </row>
    <row r="885" spans="3:32" ht="11.25" x14ac:dyDescent="0.15">
      <c r="C885" s="107">
        <v>40140</v>
      </c>
      <c r="D885" s="111">
        <f t="shared" si="63"/>
        <v>2009</v>
      </c>
      <c r="E885" s="111">
        <f t="shared" si="64"/>
        <v>11</v>
      </c>
      <c r="F885" s="174">
        <v>5.3600000000000002E-5</v>
      </c>
      <c r="G885" s="106" t="s">
        <v>1171</v>
      </c>
      <c r="AA885" s="171">
        <v>42297</v>
      </c>
      <c r="AB885">
        <v>264.08999999999997</v>
      </c>
      <c r="AC885">
        <v>232.98</v>
      </c>
      <c r="AD885">
        <v>197162.25</v>
      </c>
      <c r="AE885">
        <v>4254.42</v>
      </c>
      <c r="AF885">
        <f t="shared" si="65"/>
        <v>746.5721912984211</v>
      </c>
    </row>
    <row r="886" spans="3:32" ht="11.25" x14ac:dyDescent="0.15">
      <c r="C886" s="107">
        <v>40141</v>
      </c>
      <c r="D886" s="111">
        <f t="shared" si="63"/>
        <v>2009</v>
      </c>
      <c r="E886" s="111">
        <f t="shared" si="64"/>
        <v>11</v>
      </c>
      <c r="F886" s="174">
        <v>5.3600000000000002E-5</v>
      </c>
      <c r="G886" s="106" t="s">
        <v>1171</v>
      </c>
      <c r="AA886" s="171">
        <v>42296</v>
      </c>
      <c r="AB886">
        <v>264.89999999999998</v>
      </c>
      <c r="AC886">
        <v>233.21</v>
      </c>
      <c r="AD886">
        <v>192024.04</v>
      </c>
      <c r="AE886">
        <v>4222.4799999999996</v>
      </c>
      <c r="AF886">
        <f t="shared" si="65"/>
        <v>724.89256323140819</v>
      </c>
    </row>
    <row r="887" spans="3:32" ht="11.25" x14ac:dyDescent="0.15">
      <c r="C887" s="107">
        <v>40142</v>
      </c>
      <c r="D887" s="111">
        <f t="shared" si="63"/>
        <v>2009</v>
      </c>
      <c r="E887" s="111">
        <f t="shared" si="64"/>
        <v>11</v>
      </c>
      <c r="F887" s="174">
        <v>5.41E-5</v>
      </c>
      <c r="G887" s="106" t="s">
        <v>1171</v>
      </c>
      <c r="AA887" s="171">
        <v>42295</v>
      </c>
      <c r="AB887">
        <v>270.67</v>
      </c>
      <c r="AC887">
        <v>238.49</v>
      </c>
      <c r="AD887">
        <v>196790.04</v>
      </c>
      <c r="AE887">
        <v>4314.3999999999996</v>
      </c>
      <c r="AF887">
        <f t="shared" si="65"/>
        <v>727.04784423837145</v>
      </c>
    </row>
    <row r="888" spans="3:32" ht="11.25" x14ac:dyDescent="0.15">
      <c r="C888" s="107">
        <v>40143</v>
      </c>
      <c r="D888" s="111">
        <f t="shared" si="63"/>
        <v>2009</v>
      </c>
      <c r="E888" s="111">
        <f t="shared" si="64"/>
        <v>11</v>
      </c>
      <c r="F888" s="174">
        <v>5.4299999999999998E-5</v>
      </c>
      <c r="G888" s="106" t="s">
        <v>1171</v>
      </c>
      <c r="AA888" s="171">
        <v>42294</v>
      </c>
      <c r="AB888">
        <v>263.98</v>
      </c>
      <c r="AC888">
        <v>232.6</v>
      </c>
      <c r="AD888">
        <v>190988.55</v>
      </c>
      <c r="AE888">
        <v>4207.79</v>
      </c>
      <c r="AF888">
        <f t="shared" si="65"/>
        <v>723.49628759754512</v>
      </c>
    </row>
    <row r="889" spans="3:32" ht="11.25" x14ac:dyDescent="0.15">
      <c r="C889" s="107">
        <v>40144</v>
      </c>
      <c r="D889" s="111">
        <f t="shared" si="63"/>
        <v>2009</v>
      </c>
      <c r="E889" s="111">
        <f t="shared" si="64"/>
        <v>11</v>
      </c>
      <c r="F889" s="174">
        <v>5.41E-5</v>
      </c>
      <c r="G889" s="106" t="s">
        <v>1171</v>
      </c>
      <c r="AA889" s="171">
        <v>42293</v>
      </c>
      <c r="AB889">
        <v>255.02</v>
      </c>
      <c r="AC889">
        <v>224.37</v>
      </c>
      <c r="AD889">
        <v>187881.65</v>
      </c>
      <c r="AE889">
        <v>4039.44</v>
      </c>
      <c r="AF889">
        <f t="shared" si="65"/>
        <v>736.73300133322869</v>
      </c>
    </row>
    <row r="890" spans="3:32" ht="11.25" x14ac:dyDescent="0.15">
      <c r="C890" s="107">
        <v>40147</v>
      </c>
      <c r="D890" s="111">
        <f t="shared" si="63"/>
        <v>2009</v>
      </c>
      <c r="E890" s="111">
        <f t="shared" si="64"/>
        <v>11</v>
      </c>
      <c r="F890" s="174">
        <v>5.5199999999999993E-5</v>
      </c>
      <c r="G890" s="106" t="s">
        <v>1171</v>
      </c>
      <c r="AA890" s="171">
        <v>42292</v>
      </c>
      <c r="AB890">
        <v>252.97</v>
      </c>
      <c r="AC890">
        <v>220.5</v>
      </c>
      <c r="AD890">
        <v>179089.84</v>
      </c>
      <c r="AE890">
        <v>4007.12</v>
      </c>
      <c r="AF890">
        <f t="shared" si="65"/>
        <v>707.94892675020753</v>
      </c>
    </row>
    <row r="891" spans="3:32" ht="11.25" x14ac:dyDescent="0.15">
      <c r="C891" s="107">
        <v>40148</v>
      </c>
      <c r="D891" s="111">
        <f t="shared" si="63"/>
        <v>2009</v>
      </c>
      <c r="E891" s="111">
        <f t="shared" si="64"/>
        <v>12</v>
      </c>
      <c r="F891" s="174">
        <v>5.6700000000000003E-5</v>
      </c>
      <c r="G891" s="106" t="s">
        <v>1171</v>
      </c>
      <c r="AA891" s="171">
        <v>42291</v>
      </c>
      <c r="AB891">
        <v>250.12</v>
      </c>
      <c r="AC891">
        <v>219.72</v>
      </c>
      <c r="AD891">
        <v>177064.68</v>
      </c>
      <c r="AE891">
        <v>3961.84</v>
      </c>
      <c r="AF891">
        <f t="shared" si="65"/>
        <v>707.91891891891885</v>
      </c>
    </row>
    <row r="892" spans="3:32" ht="11.25" x14ac:dyDescent="0.15">
      <c r="C892" s="107">
        <v>40149</v>
      </c>
      <c r="D892" s="111">
        <f t="shared" si="63"/>
        <v>2009</v>
      </c>
      <c r="E892" s="111">
        <f t="shared" si="64"/>
        <v>12</v>
      </c>
      <c r="F892" s="174">
        <v>5.66E-5</v>
      </c>
      <c r="G892" s="106" t="s">
        <v>1171</v>
      </c>
      <c r="AA892" s="171">
        <v>42290</v>
      </c>
      <c r="AB892">
        <v>245.01</v>
      </c>
      <c r="AC892">
        <v>215.93</v>
      </c>
      <c r="AD892">
        <v>172472.9</v>
      </c>
      <c r="AE892">
        <v>3878.55</v>
      </c>
      <c r="AF892">
        <f t="shared" si="65"/>
        <v>703.94228806987473</v>
      </c>
    </row>
    <row r="893" spans="3:32" ht="11.25" x14ac:dyDescent="0.15">
      <c r="C893" s="107">
        <v>40150</v>
      </c>
      <c r="D893" s="111">
        <f t="shared" si="63"/>
        <v>2009</v>
      </c>
      <c r="E893" s="111">
        <f t="shared" si="64"/>
        <v>12</v>
      </c>
      <c r="F893" s="174">
        <v>6.1299999999999999E-5</v>
      </c>
      <c r="G893" s="106" t="s">
        <v>1171</v>
      </c>
      <c r="AA893" s="171">
        <v>42289</v>
      </c>
      <c r="AB893">
        <v>246.94</v>
      </c>
      <c r="AC893">
        <v>217.14</v>
      </c>
      <c r="AD893">
        <v>173557.64</v>
      </c>
      <c r="AE893">
        <v>3909.05</v>
      </c>
      <c r="AF893">
        <f t="shared" si="65"/>
        <v>702.83323884344384</v>
      </c>
    </row>
    <row r="894" spans="3:32" ht="11.25" x14ac:dyDescent="0.15">
      <c r="C894" s="107">
        <v>40151</v>
      </c>
      <c r="D894" s="111">
        <f t="shared" si="63"/>
        <v>2009</v>
      </c>
      <c r="E894" s="111">
        <f t="shared" si="64"/>
        <v>12</v>
      </c>
      <c r="F894" s="174">
        <v>5.91E-5</v>
      </c>
      <c r="G894" s="106" t="s">
        <v>1171</v>
      </c>
      <c r="AA894" s="171">
        <v>42288</v>
      </c>
      <c r="AB894">
        <v>245.54</v>
      </c>
      <c r="AC894">
        <v>216.17</v>
      </c>
      <c r="AD894">
        <v>172555.06</v>
      </c>
      <c r="AF894">
        <f t="shared" si="65"/>
        <v>702.75743259754017</v>
      </c>
    </row>
    <row r="895" spans="3:32" ht="11.25" x14ac:dyDescent="0.15">
      <c r="C895" s="107">
        <v>40155</v>
      </c>
      <c r="D895" s="111">
        <f t="shared" si="63"/>
        <v>2009</v>
      </c>
      <c r="E895" s="111">
        <f t="shared" si="64"/>
        <v>12</v>
      </c>
      <c r="F895" s="174">
        <v>5.8799999999999999E-5</v>
      </c>
      <c r="G895" s="106" t="s">
        <v>1171</v>
      </c>
      <c r="AA895" s="171">
        <v>42287</v>
      </c>
      <c r="AB895">
        <v>244.39</v>
      </c>
      <c r="AC895">
        <v>215.15</v>
      </c>
      <c r="AD895">
        <v>171753.46</v>
      </c>
      <c r="AE895">
        <v>3868.74</v>
      </c>
      <c r="AF895">
        <f t="shared" si="65"/>
        <v>702.78432014403211</v>
      </c>
    </row>
    <row r="896" spans="3:32" ht="11.25" x14ac:dyDescent="0.15">
      <c r="C896" s="107">
        <v>40156</v>
      </c>
      <c r="D896" s="111">
        <f t="shared" si="63"/>
        <v>2009</v>
      </c>
      <c r="E896" s="111">
        <f t="shared" si="64"/>
        <v>12</v>
      </c>
      <c r="F896" s="174">
        <v>5.7399999999999999E-5</v>
      </c>
      <c r="G896" s="106" t="s">
        <v>1171</v>
      </c>
      <c r="AA896" s="171">
        <v>42286</v>
      </c>
      <c r="AB896">
        <v>242.54</v>
      </c>
      <c r="AC896">
        <v>214.86</v>
      </c>
      <c r="AD896">
        <v>171612.21</v>
      </c>
      <c r="AE896">
        <v>3824.93</v>
      </c>
      <c r="AF896">
        <f t="shared" si="65"/>
        <v>707.56250515378906</v>
      </c>
    </row>
    <row r="897" spans="3:32" ht="11.25" x14ac:dyDescent="0.15">
      <c r="C897" s="107">
        <v>40157</v>
      </c>
      <c r="D897" s="111">
        <f t="shared" si="63"/>
        <v>2009</v>
      </c>
      <c r="E897" s="111">
        <f t="shared" si="64"/>
        <v>12</v>
      </c>
      <c r="F897" s="174">
        <v>5.7199999999999994E-5</v>
      </c>
      <c r="G897" s="106" t="s">
        <v>1171</v>
      </c>
      <c r="AA897" s="171">
        <v>42285</v>
      </c>
      <c r="AB897">
        <v>244.13</v>
      </c>
      <c r="AC897">
        <v>216.83</v>
      </c>
      <c r="AD897">
        <v>184765.76</v>
      </c>
      <c r="AE897">
        <v>3844.99</v>
      </c>
      <c r="AF897">
        <f t="shared" si="65"/>
        <v>756.83349035350022</v>
      </c>
    </row>
    <row r="898" spans="3:32" ht="11.25" x14ac:dyDescent="0.15">
      <c r="C898" s="107">
        <v>40158</v>
      </c>
      <c r="D898" s="111">
        <f t="shared" si="63"/>
        <v>2009</v>
      </c>
      <c r="E898" s="111">
        <f t="shared" si="64"/>
        <v>12</v>
      </c>
      <c r="F898" s="174">
        <v>5.8899999999999995E-5</v>
      </c>
      <c r="G898" s="106" t="s">
        <v>1171</v>
      </c>
      <c r="AA898" s="171">
        <v>42284</v>
      </c>
      <c r="AB898">
        <v>246.09</v>
      </c>
      <c r="AC898">
        <v>218.4</v>
      </c>
      <c r="AD898">
        <v>194926.5</v>
      </c>
      <c r="AE898">
        <v>3942.38</v>
      </c>
      <c r="AF898">
        <f t="shared" si="65"/>
        <v>792.09435572351583</v>
      </c>
    </row>
    <row r="899" spans="3:32" ht="11.25" x14ac:dyDescent="0.15">
      <c r="C899" s="107">
        <v>40161</v>
      </c>
      <c r="D899" s="111">
        <f t="shared" si="63"/>
        <v>2009</v>
      </c>
      <c r="E899" s="111">
        <f t="shared" si="64"/>
        <v>12</v>
      </c>
      <c r="F899" s="174">
        <v>5.9299999999999998E-5</v>
      </c>
      <c r="G899" s="106" t="s">
        <v>1171</v>
      </c>
      <c r="AA899" s="171">
        <v>42283</v>
      </c>
      <c r="AB899">
        <v>240.51</v>
      </c>
      <c r="AC899">
        <v>214.93</v>
      </c>
      <c r="AD899">
        <v>184834.34</v>
      </c>
      <c r="AE899">
        <v>3852.96</v>
      </c>
      <c r="AF899">
        <f t="shared" si="65"/>
        <v>768.50999958421687</v>
      </c>
    </row>
    <row r="900" spans="3:32" ht="11.25" x14ac:dyDescent="0.15">
      <c r="C900" s="107">
        <v>40162</v>
      </c>
      <c r="D900" s="111">
        <f t="shared" si="63"/>
        <v>2009</v>
      </c>
      <c r="E900" s="111">
        <f t="shared" si="64"/>
        <v>12</v>
      </c>
      <c r="F900" s="174">
        <v>5.91E-5</v>
      </c>
      <c r="G900" s="106" t="s">
        <v>1171</v>
      </c>
      <c r="AA900" s="171">
        <v>42282</v>
      </c>
      <c r="AB900">
        <v>238.4</v>
      </c>
      <c r="AC900">
        <v>212.47</v>
      </c>
      <c r="AD900">
        <v>165832.24</v>
      </c>
      <c r="AE900">
        <v>3819.14</v>
      </c>
      <c r="AF900">
        <f t="shared" si="65"/>
        <v>695.60503355704691</v>
      </c>
    </row>
    <row r="901" spans="3:32" ht="11.25" x14ac:dyDescent="0.15">
      <c r="C901" s="107">
        <v>40163</v>
      </c>
      <c r="D901" s="111">
        <f t="shared" ref="D901:D964" si="66">YEAR(C901)</f>
        <v>2009</v>
      </c>
      <c r="E901" s="111">
        <f t="shared" ref="E901:E964" si="67">MONTH(C901)</f>
        <v>12</v>
      </c>
      <c r="F901" s="174">
        <v>5.8600000000000001E-5</v>
      </c>
      <c r="G901" s="106" t="s">
        <v>1171</v>
      </c>
      <c r="AA901" s="171">
        <v>42281</v>
      </c>
      <c r="AB901">
        <v>238.83</v>
      </c>
      <c r="AC901">
        <v>213.01</v>
      </c>
      <c r="AD901">
        <v>166133.44</v>
      </c>
      <c r="AE901">
        <v>3826.08</v>
      </c>
      <c r="AF901">
        <f t="shared" si="65"/>
        <v>695.61378386299873</v>
      </c>
    </row>
    <row r="902" spans="3:32" ht="11.25" x14ac:dyDescent="0.15">
      <c r="C902" s="107">
        <v>40164</v>
      </c>
      <c r="D902" s="111">
        <f t="shared" si="66"/>
        <v>2009</v>
      </c>
      <c r="E902" s="111">
        <f t="shared" si="67"/>
        <v>12</v>
      </c>
      <c r="F902" s="174">
        <v>5.8799999999999999E-5</v>
      </c>
      <c r="G902" s="106" t="s">
        <v>1171</v>
      </c>
      <c r="AA902" s="171">
        <v>42280</v>
      </c>
      <c r="AB902">
        <v>237.35</v>
      </c>
      <c r="AC902">
        <v>211.69</v>
      </c>
      <c r="AD902">
        <v>165104.35999999999</v>
      </c>
      <c r="AE902">
        <v>3802.38</v>
      </c>
      <c r="AF902">
        <f t="shared" ref="AF902:AF965" si="68">AD902/AB902</f>
        <v>695.61558879292181</v>
      </c>
    </row>
    <row r="903" spans="3:32" ht="11.25" x14ac:dyDescent="0.15">
      <c r="C903" s="107">
        <v>40165</v>
      </c>
      <c r="D903" s="111">
        <f t="shared" si="66"/>
        <v>2009</v>
      </c>
      <c r="E903" s="111">
        <f t="shared" si="67"/>
        <v>12</v>
      </c>
      <c r="F903" s="174">
        <v>5.8799999999999999E-5</v>
      </c>
      <c r="G903" s="106" t="s">
        <v>1171</v>
      </c>
      <c r="AA903" s="171">
        <v>42279</v>
      </c>
      <c r="AB903">
        <v>237.79</v>
      </c>
      <c r="AC903">
        <v>212.47</v>
      </c>
      <c r="AD903">
        <v>164902.84</v>
      </c>
      <c r="AE903">
        <v>3809.35</v>
      </c>
      <c r="AF903">
        <f t="shared" si="68"/>
        <v>693.48097060431473</v>
      </c>
    </row>
    <row r="904" spans="3:32" ht="11.25" x14ac:dyDescent="0.15">
      <c r="C904" s="107">
        <v>40168</v>
      </c>
      <c r="D904" s="111">
        <f t="shared" si="66"/>
        <v>2009</v>
      </c>
      <c r="E904" s="111">
        <f t="shared" si="67"/>
        <v>12</v>
      </c>
      <c r="F904" s="174">
        <v>5.8600000000000001E-5</v>
      </c>
      <c r="G904" s="106" t="s">
        <v>1171</v>
      </c>
      <c r="AA904" s="171">
        <v>42278</v>
      </c>
      <c r="AB904">
        <v>236.26</v>
      </c>
      <c r="AC904">
        <v>211.5</v>
      </c>
      <c r="AD904">
        <v>163187.28</v>
      </c>
      <c r="AE904">
        <v>3784.89</v>
      </c>
      <c r="AF904">
        <f t="shared" si="68"/>
        <v>690.71057309743503</v>
      </c>
    </row>
    <row r="905" spans="3:32" ht="11.25" x14ac:dyDescent="0.15">
      <c r="C905" s="107">
        <v>40169</v>
      </c>
      <c r="D905" s="111">
        <f t="shared" si="66"/>
        <v>2009</v>
      </c>
      <c r="E905" s="111">
        <f t="shared" si="67"/>
        <v>12</v>
      </c>
      <c r="F905" s="174">
        <v>5.8499999999999999E-5</v>
      </c>
      <c r="G905" s="106" t="s">
        <v>1171</v>
      </c>
      <c r="AA905" s="171">
        <v>42277</v>
      </c>
      <c r="AB905">
        <v>236.69</v>
      </c>
      <c r="AC905">
        <v>210.34</v>
      </c>
      <c r="AD905">
        <v>163400.74</v>
      </c>
      <c r="AE905">
        <v>3789.45</v>
      </c>
      <c r="AF905">
        <f t="shared" si="68"/>
        <v>690.35759854662217</v>
      </c>
    </row>
    <row r="906" spans="3:32" ht="11.25" x14ac:dyDescent="0.15">
      <c r="C906" s="107">
        <v>40170</v>
      </c>
      <c r="D906" s="111">
        <f t="shared" si="66"/>
        <v>2009</v>
      </c>
      <c r="E906" s="111">
        <f t="shared" si="67"/>
        <v>12</v>
      </c>
      <c r="F906" s="174">
        <v>5.8899999999999995E-5</v>
      </c>
      <c r="G906" s="106" t="s">
        <v>1171</v>
      </c>
      <c r="AA906" s="171">
        <v>42276</v>
      </c>
      <c r="AB906">
        <v>239.26</v>
      </c>
      <c r="AC906">
        <v>212.94</v>
      </c>
      <c r="AD906">
        <v>160116</v>
      </c>
      <c r="AE906">
        <v>3830.63</v>
      </c>
      <c r="AF906">
        <f t="shared" si="68"/>
        <v>669.21340800802477</v>
      </c>
    </row>
    <row r="907" spans="3:32" ht="11.25" x14ac:dyDescent="0.15">
      <c r="C907" s="107">
        <v>40171</v>
      </c>
      <c r="D907" s="111">
        <f t="shared" si="66"/>
        <v>2009</v>
      </c>
      <c r="E907" s="111">
        <f t="shared" si="67"/>
        <v>12</v>
      </c>
      <c r="F907" s="174">
        <f>(AVERAGE(F906,F908))/100000</f>
        <v>5.9349999999999997E-10</v>
      </c>
      <c r="G907" s="106" t="s">
        <v>1171</v>
      </c>
      <c r="AA907" s="171">
        <v>42275</v>
      </c>
      <c r="AB907">
        <v>237.31</v>
      </c>
      <c r="AC907">
        <v>212.17</v>
      </c>
      <c r="AD907">
        <v>156135.60999999999</v>
      </c>
      <c r="AE907">
        <v>3818.26</v>
      </c>
      <c r="AF907">
        <f t="shared" si="68"/>
        <v>657.93944629387715</v>
      </c>
    </row>
    <row r="908" spans="3:32" ht="11.25" x14ac:dyDescent="0.15">
      <c r="C908" s="107">
        <v>40175</v>
      </c>
      <c r="D908" s="111">
        <f t="shared" si="66"/>
        <v>2009</v>
      </c>
      <c r="E908" s="111">
        <f t="shared" si="67"/>
        <v>12</v>
      </c>
      <c r="F908" s="174">
        <v>5.9800000000000003E-5</v>
      </c>
      <c r="G908" s="106" t="s">
        <v>1171</v>
      </c>
      <c r="AA908" s="171">
        <v>42274</v>
      </c>
      <c r="AB908">
        <v>234.09</v>
      </c>
      <c r="AC908">
        <v>209.07</v>
      </c>
      <c r="AD908">
        <v>154016.42000000001</v>
      </c>
      <c r="AE908">
        <v>3766.43</v>
      </c>
      <c r="AF908">
        <f t="shared" si="68"/>
        <v>657.93677645350078</v>
      </c>
    </row>
    <row r="909" spans="3:32" ht="11.25" x14ac:dyDescent="0.15">
      <c r="C909" s="107">
        <v>40176</v>
      </c>
      <c r="D909" s="111">
        <f t="shared" si="66"/>
        <v>2009</v>
      </c>
      <c r="E909" s="111">
        <f t="shared" si="67"/>
        <v>12</v>
      </c>
      <c r="F909" s="174">
        <v>5.9500000000000003E-5</v>
      </c>
      <c r="G909" s="106" t="s">
        <v>1171</v>
      </c>
      <c r="AA909" s="171">
        <v>42273</v>
      </c>
      <c r="AB909">
        <v>233.66</v>
      </c>
      <c r="AC909">
        <v>208.69</v>
      </c>
      <c r="AD909">
        <v>153733.31</v>
      </c>
      <c r="AE909">
        <v>3759.51</v>
      </c>
      <c r="AF909">
        <f t="shared" si="68"/>
        <v>657.93593255157066</v>
      </c>
    </row>
    <row r="910" spans="3:32" ht="11.25" x14ac:dyDescent="0.15">
      <c r="C910" s="107">
        <v>40177</v>
      </c>
      <c r="D910" s="111">
        <f t="shared" si="66"/>
        <v>2009</v>
      </c>
      <c r="E910" s="111">
        <f t="shared" si="67"/>
        <v>12</v>
      </c>
      <c r="F910" s="174">
        <v>5.9699999999999994E-5</v>
      </c>
      <c r="G910" s="106" t="s">
        <v>1171</v>
      </c>
      <c r="AA910" s="171">
        <v>42272</v>
      </c>
      <c r="AB910">
        <v>234.77</v>
      </c>
      <c r="AC910">
        <v>210.18</v>
      </c>
      <c r="AD910">
        <v>150403.67000000001</v>
      </c>
      <c r="AE910">
        <v>3758.62</v>
      </c>
      <c r="AF910">
        <f t="shared" si="68"/>
        <v>640.6426289559995</v>
      </c>
    </row>
    <row r="911" spans="3:32" ht="11.25" x14ac:dyDescent="0.15">
      <c r="C911" s="107">
        <v>40178</v>
      </c>
      <c r="D911" s="111">
        <f t="shared" si="66"/>
        <v>2009</v>
      </c>
      <c r="E911" s="111">
        <f t="shared" si="67"/>
        <v>12</v>
      </c>
      <c r="F911" s="174">
        <f>(AVERAGE(F910,F912))</f>
        <v>6.0349999999999996E-5</v>
      </c>
      <c r="G911" s="106" t="s">
        <v>1171</v>
      </c>
      <c r="AA911" s="171">
        <v>42271</v>
      </c>
      <c r="AB911">
        <v>232.05</v>
      </c>
      <c r="AC911">
        <v>207.4</v>
      </c>
      <c r="AD911">
        <v>146945.51</v>
      </c>
      <c r="AE911">
        <v>3701.14</v>
      </c>
      <c r="AF911">
        <f t="shared" si="68"/>
        <v>633.24934281404876</v>
      </c>
    </row>
    <row r="912" spans="3:32" ht="11.25" x14ac:dyDescent="0.15">
      <c r="C912" s="107">
        <v>40183</v>
      </c>
      <c r="D912" s="111">
        <f t="shared" si="66"/>
        <v>2010</v>
      </c>
      <c r="E912" s="111">
        <f t="shared" si="67"/>
        <v>1</v>
      </c>
      <c r="F912" s="174">
        <v>6.0999999999999999E-5</v>
      </c>
      <c r="G912" s="106" t="s">
        <v>1171</v>
      </c>
      <c r="AA912" s="171">
        <v>42270</v>
      </c>
      <c r="AB912">
        <v>231.19</v>
      </c>
      <c r="AC912">
        <v>207.6</v>
      </c>
      <c r="AD912">
        <v>144795.93</v>
      </c>
      <c r="AE912">
        <v>3687.52</v>
      </c>
      <c r="AF912">
        <f t="shared" si="68"/>
        <v>626.30706345430167</v>
      </c>
    </row>
    <row r="913" spans="3:32" ht="11.25" x14ac:dyDescent="0.15">
      <c r="C913" s="107">
        <v>40184</v>
      </c>
      <c r="D913" s="111">
        <f t="shared" si="66"/>
        <v>2010</v>
      </c>
      <c r="E913" s="111">
        <f t="shared" si="67"/>
        <v>1</v>
      </c>
      <c r="F913" s="174">
        <v>6.0999999999999999E-5</v>
      </c>
      <c r="G913" s="106" t="s">
        <v>1171</v>
      </c>
      <c r="AA913" s="171">
        <v>42269</v>
      </c>
      <c r="AB913">
        <v>226.63</v>
      </c>
      <c r="AC913">
        <v>202.34</v>
      </c>
      <c r="AD913">
        <v>138984.22</v>
      </c>
      <c r="AE913">
        <v>3603.45</v>
      </c>
      <c r="AF913">
        <f t="shared" si="68"/>
        <v>613.26488108370472</v>
      </c>
    </row>
    <row r="914" spans="3:32" ht="11.25" x14ac:dyDescent="0.15">
      <c r="C914" s="107">
        <v>40185</v>
      </c>
      <c r="D914" s="111">
        <f t="shared" si="66"/>
        <v>2010</v>
      </c>
      <c r="E914" s="111">
        <f t="shared" si="67"/>
        <v>1</v>
      </c>
      <c r="F914" s="174">
        <v>6.0999999999999999E-5</v>
      </c>
      <c r="G914" s="106" t="s">
        <v>1171</v>
      </c>
      <c r="AA914" s="171">
        <v>42268</v>
      </c>
      <c r="AB914">
        <v>228.35</v>
      </c>
      <c r="AC914">
        <v>201.87</v>
      </c>
      <c r="AD914">
        <v>137749.62</v>
      </c>
      <c r="AE914">
        <v>3621.68</v>
      </c>
      <c r="AF914">
        <f t="shared" si="68"/>
        <v>603.23897525728046</v>
      </c>
    </row>
    <row r="915" spans="3:32" ht="11.25" x14ac:dyDescent="0.15">
      <c r="C915" s="107">
        <v>40186</v>
      </c>
      <c r="D915" s="111">
        <f t="shared" si="66"/>
        <v>2010</v>
      </c>
      <c r="E915" s="111">
        <f t="shared" si="67"/>
        <v>1</v>
      </c>
      <c r="F915" s="174">
        <v>6.05E-5</v>
      </c>
      <c r="G915" s="106" t="s">
        <v>1171</v>
      </c>
      <c r="AA915" s="171">
        <v>42267</v>
      </c>
      <c r="AB915">
        <v>231.17</v>
      </c>
      <c r="AC915">
        <v>204.51</v>
      </c>
      <c r="AD915">
        <v>139447.65</v>
      </c>
      <c r="AE915">
        <v>3666.33</v>
      </c>
      <c r="AF915">
        <f t="shared" si="68"/>
        <v>603.22554829778949</v>
      </c>
    </row>
    <row r="916" spans="3:32" ht="11.25" x14ac:dyDescent="0.15">
      <c r="C916" s="107">
        <v>40189</v>
      </c>
      <c r="D916" s="111">
        <f t="shared" si="66"/>
        <v>2010</v>
      </c>
      <c r="E916" s="111">
        <f t="shared" si="67"/>
        <v>1</v>
      </c>
      <c r="F916" s="174">
        <v>6.2699999999999993E-5</v>
      </c>
      <c r="G916" s="106" t="s">
        <v>1171</v>
      </c>
      <c r="AA916" s="171">
        <v>42266</v>
      </c>
      <c r="AB916">
        <v>232.53</v>
      </c>
      <c r="AC916">
        <v>205.72</v>
      </c>
      <c r="AD916">
        <v>140269.31</v>
      </c>
      <c r="AE916">
        <v>3687.93</v>
      </c>
      <c r="AF916">
        <f t="shared" si="68"/>
        <v>603.23102395389844</v>
      </c>
    </row>
    <row r="917" spans="3:32" ht="11.25" x14ac:dyDescent="0.15">
      <c r="C917" s="107">
        <v>40190</v>
      </c>
      <c r="D917" s="111">
        <f t="shared" si="66"/>
        <v>2010</v>
      </c>
      <c r="E917" s="111">
        <f t="shared" si="67"/>
        <v>1</v>
      </c>
      <c r="F917" s="174">
        <v>6.3899999999999995E-5</v>
      </c>
      <c r="G917" s="106" t="s">
        <v>1171</v>
      </c>
      <c r="AA917" s="171">
        <v>42265</v>
      </c>
      <c r="AB917">
        <v>233.55</v>
      </c>
      <c r="AC917">
        <v>204.94</v>
      </c>
      <c r="AD917">
        <v>138934.06</v>
      </c>
      <c r="AE917">
        <v>3720.38</v>
      </c>
      <c r="AF917">
        <f t="shared" si="68"/>
        <v>594.87929779490469</v>
      </c>
    </row>
    <row r="918" spans="3:32" ht="11.25" x14ac:dyDescent="0.15">
      <c r="C918" s="107">
        <v>40191</v>
      </c>
      <c r="D918" s="111">
        <f t="shared" si="66"/>
        <v>2010</v>
      </c>
      <c r="E918" s="111">
        <f t="shared" si="67"/>
        <v>1</v>
      </c>
      <c r="F918" s="174">
        <v>6.0000000000000002E-5</v>
      </c>
      <c r="G918" s="106" t="s">
        <v>1171</v>
      </c>
      <c r="AA918" s="171">
        <v>42264</v>
      </c>
      <c r="AB918">
        <v>229.58</v>
      </c>
      <c r="AC918">
        <v>203.01</v>
      </c>
      <c r="AD918">
        <v>134350.04999999999</v>
      </c>
      <c r="AE918">
        <v>3638.78</v>
      </c>
      <c r="AF918">
        <f t="shared" si="68"/>
        <v>585.1992769405</v>
      </c>
    </row>
    <row r="919" spans="3:32" ht="11.25" x14ac:dyDescent="0.15">
      <c r="C919" s="107">
        <v>40192</v>
      </c>
      <c r="D919" s="111">
        <f t="shared" si="66"/>
        <v>2010</v>
      </c>
      <c r="E919" s="111">
        <f t="shared" si="67"/>
        <v>1</v>
      </c>
      <c r="F919" s="174">
        <v>5.8300000000000001E-5</v>
      </c>
      <c r="G919" s="106" t="s">
        <v>1171</v>
      </c>
      <c r="AA919" s="171">
        <v>42263</v>
      </c>
      <c r="AB919">
        <v>230.91</v>
      </c>
      <c r="AC919">
        <v>204.6</v>
      </c>
      <c r="AD919">
        <v>136765.62</v>
      </c>
      <c r="AE919">
        <v>3625.29</v>
      </c>
      <c r="AF919">
        <f t="shared" si="68"/>
        <v>592.28972326880603</v>
      </c>
    </row>
    <row r="920" spans="3:32" ht="11.25" x14ac:dyDescent="0.15">
      <c r="C920" s="107">
        <v>40193</v>
      </c>
      <c r="D920" s="111">
        <f t="shared" si="66"/>
        <v>2010</v>
      </c>
      <c r="E920" s="111">
        <f t="shared" si="67"/>
        <v>1</v>
      </c>
      <c r="F920" s="174">
        <v>5.8099999999999996E-5</v>
      </c>
      <c r="G920" s="106" t="s">
        <v>1171</v>
      </c>
      <c r="AA920" s="171">
        <v>42262</v>
      </c>
      <c r="AB920">
        <v>231.19</v>
      </c>
      <c r="AC920">
        <v>204.33</v>
      </c>
      <c r="AD920">
        <v>137270.78</v>
      </c>
      <c r="AE920">
        <v>3611.23</v>
      </c>
      <c r="AF920">
        <f t="shared" si="68"/>
        <v>593.75742895453959</v>
      </c>
    </row>
    <row r="921" spans="3:32" ht="11.25" x14ac:dyDescent="0.15">
      <c r="C921" s="107">
        <v>40196</v>
      </c>
      <c r="D921" s="111">
        <f t="shared" si="66"/>
        <v>2010</v>
      </c>
      <c r="E921" s="111">
        <f t="shared" si="67"/>
        <v>1</v>
      </c>
      <c r="F921" s="174">
        <v>6.0000000000000002E-5</v>
      </c>
      <c r="G921" s="106" t="s">
        <v>1171</v>
      </c>
      <c r="AA921" s="171">
        <v>42261</v>
      </c>
      <c r="AB921">
        <v>228.94</v>
      </c>
      <c r="AC921">
        <v>201.84</v>
      </c>
      <c r="AD921">
        <v>135074.35999999999</v>
      </c>
      <c r="AE921">
        <v>3564.59</v>
      </c>
      <c r="AF921">
        <f t="shared" si="68"/>
        <v>589.99895169039917</v>
      </c>
    </row>
    <row r="922" spans="3:32" ht="11.25" x14ac:dyDescent="0.15">
      <c r="C922" s="107">
        <v>40197</v>
      </c>
      <c r="D922" s="111">
        <f t="shared" si="66"/>
        <v>2010</v>
      </c>
      <c r="E922" s="111">
        <f t="shared" si="67"/>
        <v>1</v>
      </c>
      <c r="F922" s="174">
        <v>5.8700000000000004E-5</v>
      </c>
      <c r="G922" s="106" t="s">
        <v>1171</v>
      </c>
      <c r="AA922" s="171">
        <v>42260</v>
      </c>
      <c r="AB922">
        <v>234.89</v>
      </c>
      <c r="AC922">
        <v>207.18</v>
      </c>
      <c r="AD922">
        <v>138586.51999999999</v>
      </c>
      <c r="AE922">
        <v>3657.27</v>
      </c>
      <c r="AF922">
        <f t="shared" si="68"/>
        <v>590.00604538294522</v>
      </c>
    </row>
    <row r="923" spans="3:32" ht="11.25" x14ac:dyDescent="0.15">
      <c r="C923" s="107">
        <v>40198</v>
      </c>
      <c r="D923" s="111">
        <f t="shared" si="66"/>
        <v>2010</v>
      </c>
      <c r="E923" s="111">
        <f t="shared" si="67"/>
        <v>1</v>
      </c>
      <c r="F923" s="174">
        <v>6.0599999999999996E-5</v>
      </c>
      <c r="G923" s="106" t="s">
        <v>1171</v>
      </c>
      <c r="AA923" s="171">
        <v>42259</v>
      </c>
      <c r="AB923">
        <v>239.87</v>
      </c>
      <c r="AC923">
        <v>211.57</v>
      </c>
      <c r="AD923">
        <v>141523.89000000001</v>
      </c>
      <c r="AE923">
        <v>3734.79</v>
      </c>
      <c r="AF923">
        <f t="shared" si="68"/>
        <v>590.00245966565228</v>
      </c>
    </row>
    <row r="924" spans="3:32" ht="11.25" x14ac:dyDescent="0.15">
      <c r="C924" s="107">
        <v>40199</v>
      </c>
      <c r="D924" s="111">
        <f t="shared" si="66"/>
        <v>2010</v>
      </c>
      <c r="E924" s="111">
        <f t="shared" si="67"/>
        <v>1</v>
      </c>
      <c r="F924" s="174">
        <v>6.0399999999999998E-5</v>
      </c>
      <c r="G924" s="106" t="s">
        <v>1171</v>
      </c>
      <c r="AA924" s="171">
        <v>42258</v>
      </c>
      <c r="AB924">
        <v>240.09</v>
      </c>
      <c r="AC924">
        <v>213.17</v>
      </c>
      <c r="AD924">
        <v>143313.79</v>
      </c>
      <c r="AE924">
        <v>3738.24</v>
      </c>
      <c r="AF924">
        <f t="shared" si="68"/>
        <v>596.91694781123749</v>
      </c>
    </row>
    <row r="925" spans="3:32" ht="11.25" x14ac:dyDescent="0.15">
      <c r="C925" s="107">
        <v>40200</v>
      </c>
      <c r="D925" s="111">
        <f t="shared" si="66"/>
        <v>2010</v>
      </c>
      <c r="E925" s="111">
        <f t="shared" si="67"/>
        <v>1</v>
      </c>
      <c r="F925" s="174">
        <v>6.0599999999999996E-5</v>
      </c>
      <c r="G925" s="106" t="s">
        <v>1171</v>
      </c>
      <c r="AA925" s="171">
        <v>42257</v>
      </c>
      <c r="AB925">
        <v>238.54</v>
      </c>
      <c r="AC925">
        <v>212.48</v>
      </c>
      <c r="AD925">
        <v>142099.95000000001</v>
      </c>
      <c r="AE925">
        <v>3714.05</v>
      </c>
      <c r="AF925">
        <f t="shared" si="68"/>
        <v>595.7070093066153</v>
      </c>
    </row>
    <row r="926" spans="3:32" ht="11.25" x14ac:dyDescent="0.15">
      <c r="C926" s="107">
        <v>40203</v>
      </c>
      <c r="D926" s="111">
        <f t="shared" si="66"/>
        <v>2010</v>
      </c>
      <c r="E926" s="111">
        <f t="shared" si="67"/>
        <v>1</v>
      </c>
      <c r="F926" s="174">
        <v>6.1699999999999995E-5</v>
      </c>
      <c r="G926" s="106" t="s">
        <v>1171</v>
      </c>
      <c r="AA926" s="171">
        <v>42256</v>
      </c>
      <c r="AB926">
        <v>240.34</v>
      </c>
      <c r="AC926">
        <v>215.39</v>
      </c>
      <c r="AD926">
        <v>144695.67999999999</v>
      </c>
      <c r="AE926">
        <v>3737.32</v>
      </c>
      <c r="AF926">
        <f t="shared" si="68"/>
        <v>602.04576849463251</v>
      </c>
    </row>
    <row r="927" spans="3:32" ht="11.25" x14ac:dyDescent="0.15">
      <c r="C927" s="107">
        <v>40204</v>
      </c>
      <c r="D927" s="111">
        <f t="shared" si="66"/>
        <v>2010</v>
      </c>
      <c r="E927" s="111">
        <f t="shared" si="67"/>
        <v>1</v>
      </c>
      <c r="F927" s="174">
        <v>6.0999999999999999E-5</v>
      </c>
      <c r="G927" s="106" t="s">
        <v>1171</v>
      </c>
      <c r="AA927" s="171">
        <v>42255</v>
      </c>
      <c r="AB927">
        <v>240.35</v>
      </c>
      <c r="AC927">
        <v>215.3</v>
      </c>
      <c r="AD927">
        <v>143524.26999999999</v>
      </c>
      <c r="AE927">
        <v>3713.45</v>
      </c>
      <c r="AF927">
        <f t="shared" si="68"/>
        <v>597.14695236113994</v>
      </c>
    </row>
    <row r="928" spans="3:32" ht="11.25" x14ac:dyDescent="0.15">
      <c r="C928" s="107">
        <v>40205</v>
      </c>
      <c r="D928" s="111">
        <f t="shared" si="66"/>
        <v>2010</v>
      </c>
      <c r="E928" s="111">
        <f t="shared" si="67"/>
        <v>1</v>
      </c>
      <c r="F928" s="174">
        <v>6.1100000000000008E-5</v>
      </c>
      <c r="G928" s="106" t="s">
        <v>1171</v>
      </c>
      <c r="AA928" s="171">
        <v>42254</v>
      </c>
      <c r="AB928">
        <v>240.8</v>
      </c>
      <c r="AC928">
        <v>215.65</v>
      </c>
      <c r="AD928">
        <v>143790.6</v>
      </c>
      <c r="AE928">
        <v>3756.46</v>
      </c>
      <c r="AF928">
        <f t="shared" si="68"/>
        <v>597.1370431893688</v>
      </c>
    </row>
    <row r="929" spans="3:32" ht="11.25" x14ac:dyDescent="0.15">
      <c r="C929" s="107">
        <v>40206</v>
      </c>
      <c r="D929" s="111">
        <f t="shared" si="66"/>
        <v>2010</v>
      </c>
      <c r="E929" s="111">
        <f t="shared" si="67"/>
        <v>1</v>
      </c>
      <c r="F929" s="174">
        <v>6.19E-5</v>
      </c>
      <c r="G929" s="106" t="s">
        <v>1171</v>
      </c>
      <c r="AA929" s="171">
        <v>42253</v>
      </c>
      <c r="AB929">
        <v>234.69</v>
      </c>
      <c r="AC929">
        <v>210.51</v>
      </c>
      <c r="AD929">
        <v>140142.67000000001</v>
      </c>
      <c r="AE929">
        <v>3661.16</v>
      </c>
      <c r="AF929">
        <f t="shared" si="68"/>
        <v>597.13950317440037</v>
      </c>
    </row>
    <row r="930" spans="3:32" ht="11.25" x14ac:dyDescent="0.15">
      <c r="C930" s="107">
        <v>40207</v>
      </c>
      <c r="D930" s="111">
        <f t="shared" si="66"/>
        <v>2010</v>
      </c>
      <c r="E930" s="111">
        <f t="shared" si="67"/>
        <v>1</v>
      </c>
      <c r="F930" s="174">
        <v>6.2500000000000001E-5</v>
      </c>
      <c r="G930" s="106" t="s">
        <v>1171</v>
      </c>
      <c r="AA930" s="171">
        <v>42252</v>
      </c>
      <c r="AB930">
        <v>229.91</v>
      </c>
      <c r="AC930">
        <v>206.22</v>
      </c>
      <c r="AD930">
        <v>137286.54999999999</v>
      </c>
      <c r="AE930">
        <v>3586.55</v>
      </c>
      <c r="AF930">
        <f t="shared" si="68"/>
        <v>597.13170371014746</v>
      </c>
    </row>
    <row r="931" spans="3:32" ht="11.25" x14ac:dyDescent="0.15">
      <c r="C931" s="107">
        <v>40210</v>
      </c>
      <c r="D931" s="111">
        <f t="shared" si="66"/>
        <v>2010</v>
      </c>
      <c r="E931" s="111">
        <f t="shared" si="67"/>
        <v>2</v>
      </c>
      <c r="F931" s="174">
        <v>6.19E-5</v>
      </c>
      <c r="G931" s="106" t="s">
        <v>1171</v>
      </c>
      <c r="AA931" s="171">
        <v>42251</v>
      </c>
      <c r="AB931">
        <v>226.56</v>
      </c>
      <c r="AC931">
        <v>203.66</v>
      </c>
      <c r="AD931">
        <v>135564.85</v>
      </c>
      <c r="AE931">
        <v>3554.68</v>
      </c>
      <c r="AF931">
        <f t="shared" si="68"/>
        <v>598.36180261299432</v>
      </c>
    </row>
    <row r="932" spans="3:32" ht="11.25" x14ac:dyDescent="0.15">
      <c r="C932" s="107">
        <v>40211</v>
      </c>
      <c r="D932" s="111">
        <f t="shared" si="66"/>
        <v>2010</v>
      </c>
      <c r="E932" s="111">
        <f t="shared" si="67"/>
        <v>2</v>
      </c>
      <c r="F932" s="174">
        <v>6.230000000000001E-5</v>
      </c>
      <c r="G932" s="106" t="s">
        <v>1171</v>
      </c>
      <c r="AA932" s="171">
        <v>42250</v>
      </c>
      <c r="AB932">
        <v>228.86</v>
      </c>
      <c r="AC932">
        <v>204</v>
      </c>
      <c r="AD932">
        <v>137921.76</v>
      </c>
      <c r="AE932">
        <v>3574.77</v>
      </c>
      <c r="AF932">
        <f t="shared" si="68"/>
        <v>602.64685834134411</v>
      </c>
    </row>
    <row r="933" spans="3:32" ht="11.25" x14ac:dyDescent="0.15">
      <c r="C933" s="107">
        <v>40212</v>
      </c>
      <c r="D933" s="111">
        <f t="shared" si="66"/>
        <v>2010</v>
      </c>
      <c r="E933" s="111">
        <f t="shared" si="67"/>
        <v>2</v>
      </c>
      <c r="F933" s="174">
        <v>6.2500000000000001E-5</v>
      </c>
      <c r="G933" s="106" t="s">
        <v>1171</v>
      </c>
      <c r="AA933" s="171">
        <v>42249</v>
      </c>
      <c r="AB933">
        <v>227.33</v>
      </c>
      <c r="AC933">
        <v>201.5</v>
      </c>
      <c r="AD933">
        <v>130492.83</v>
      </c>
      <c r="AE933">
        <v>3525.91</v>
      </c>
      <c r="AF933">
        <f t="shared" si="68"/>
        <v>574.02379800290328</v>
      </c>
    </row>
    <row r="934" spans="3:32" ht="11.25" x14ac:dyDescent="0.15">
      <c r="C934" s="107">
        <v>40213</v>
      </c>
      <c r="D934" s="111">
        <f t="shared" si="66"/>
        <v>2010</v>
      </c>
      <c r="E934" s="111">
        <f t="shared" si="67"/>
        <v>2</v>
      </c>
      <c r="F934" s="174">
        <v>6.2800000000000009E-5</v>
      </c>
      <c r="G934" s="106" t="s">
        <v>1171</v>
      </c>
      <c r="AA934" s="171">
        <v>42248</v>
      </c>
      <c r="AB934">
        <v>228.59</v>
      </c>
      <c r="AC934">
        <v>202.89</v>
      </c>
      <c r="AD934">
        <v>130603.24</v>
      </c>
      <c r="AE934">
        <v>3540.88</v>
      </c>
      <c r="AF934">
        <f t="shared" si="68"/>
        <v>571.34275340128613</v>
      </c>
    </row>
    <row r="935" spans="3:32" ht="11.25" x14ac:dyDescent="0.15">
      <c r="C935" s="107">
        <v>40214</v>
      </c>
      <c r="D935" s="111">
        <f t="shared" si="66"/>
        <v>2010</v>
      </c>
      <c r="E935" s="111">
        <f t="shared" si="67"/>
        <v>2</v>
      </c>
      <c r="F935" s="174">
        <v>6.3200000000000005E-5</v>
      </c>
      <c r="G935" s="106" t="s">
        <v>1171</v>
      </c>
      <c r="AA935" s="171">
        <v>42247</v>
      </c>
      <c r="AB935">
        <v>227.63</v>
      </c>
      <c r="AC935">
        <v>202.24</v>
      </c>
      <c r="AD935">
        <v>129612.69</v>
      </c>
      <c r="AE935">
        <v>3555.65</v>
      </c>
      <c r="AF935">
        <f t="shared" si="68"/>
        <v>569.40073803980147</v>
      </c>
    </row>
    <row r="936" spans="3:32" ht="11.25" x14ac:dyDescent="0.15">
      <c r="C936" s="107">
        <v>40217</v>
      </c>
      <c r="D936" s="111">
        <f t="shared" si="66"/>
        <v>2010</v>
      </c>
      <c r="E936" s="111">
        <f t="shared" si="67"/>
        <v>2</v>
      </c>
      <c r="F936" s="174">
        <v>6.3700000000000003E-5</v>
      </c>
      <c r="G936" s="106" t="s">
        <v>1171</v>
      </c>
      <c r="AA936" s="171">
        <v>42246</v>
      </c>
      <c r="AB936">
        <v>229.84</v>
      </c>
      <c r="AC936">
        <v>205.54</v>
      </c>
      <c r="AD936">
        <v>130866.38</v>
      </c>
      <c r="AE936">
        <v>3590.04</v>
      </c>
      <c r="AF936">
        <f t="shared" si="68"/>
        <v>569.3803515489036</v>
      </c>
    </row>
    <row r="937" spans="3:32" ht="11.25" x14ac:dyDescent="0.15">
      <c r="C937" s="107">
        <v>40218</v>
      </c>
      <c r="D937" s="111">
        <f t="shared" si="66"/>
        <v>2010</v>
      </c>
      <c r="E937" s="111">
        <f t="shared" si="67"/>
        <v>2</v>
      </c>
      <c r="F937" s="174">
        <v>6.6699999999999995E-5</v>
      </c>
      <c r="G937" s="106" t="s">
        <v>1171</v>
      </c>
      <c r="AA937" s="171">
        <v>42245</v>
      </c>
      <c r="AB937">
        <v>232</v>
      </c>
      <c r="AC937">
        <v>207.47</v>
      </c>
      <c r="AD937">
        <v>132095.92000000001</v>
      </c>
      <c r="AE937">
        <v>3623.77</v>
      </c>
      <c r="AF937">
        <f t="shared" si="68"/>
        <v>569.37896551724145</v>
      </c>
    </row>
    <row r="938" spans="3:32" ht="11.25" x14ac:dyDescent="0.15">
      <c r="C938" s="107">
        <v>40219</v>
      </c>
      <c r="D938" s="111">
        <f t="shared" si="66"/>
        <v>2010</v>
      </c>
      <c r="E938" s="111">
        <f t="shared" si="67"/>
        <v>2</v>
      </c>
      <c r="F938" s="174">
        <v>6.5999999999999992E-5</v>
      </c>
      <c r="G938" s="106" t="s">
        <v>1171</v>
      </c>
      <c r="AA938" s="171">
        <v>42244</v>
      </c>
      <c r="AB938">
        <v>223.19</v>
      </c>
      <c r="AC938">
        <v>198.18</v>
      </c>
      <c r="AD938">
        <v>130950.22</v>
      </c>
      <c r="AE938">
        <v>3497.33</v>
      </c>
      <c r="AF938">
        <f t="shared" si="68"/>
        <v>586.72082082530585</v>
      </c>
    </row>
    <row r="939" spans="3:32" ht="11.25" x14ac:dyDescent="0.15">
      <c r="C939" s="107">
        <v>40220</v>
      </c>
      <c r="D939" s="111">
        <f t="shared" si="66"/>
        <v>2010</v>
      </c>
      <c r="E939" s="111">
        <f t="shared" si="67"/>
        <v>2</v>
      </c>
      <c r="F939" s="174">
        <v>6.4900000000000005E-5</v>
      </c>
      <c r="G939" s="106" t="s">
        <v>1171</v>
      </c>
      <c r="AA939" s="171">
        <v>42243</v>
      </c>
      <c r="AB939">
        <v>224.82</v>
      </c>
      <c r="AC939">
        <v>198.4</v>
      </c>
      <c r="AD939">
        <v>133697.19</v>
      </c>
      <c r="AE939">
        <v>3579.11</v>
      </c>
      <c r="AF939">
        <f t="shared" si="68"/>
        <v>594.68548171870827</v>
      </c>
    </row>
    <row r="940" spans="3:32" ht="11.25" x14ac:dyDescent="0.15">
      <c r="C940" s="107">
        <v>40221</v>
      </c>
      <c r="D940" s="111">
        <f t="shared" si="66"/>
        <v>2010</v>
      </c>
      <c r="E940" s="111">
        <f t="shared" si="67"/>
        <v>2</v>
      </c>
      <c r="F940" s="174">
        <v>6.2399999999999999E-5</v>
      </c>
      <c r="G940" s="106" t="s">
        <v>1171</v>
      </c>
      <c r="AA940" s="171">
        <v>42242</v>
      </c>
      <c r="AB940">
        <v>222.56</v>
      </c>
      <c r="AC940">
        <v>193.06</v>
      </c>
      <c r="AD940">
        <v>136286.62</v>
      </c>
      <c r="AE940">
        <v>3554.22</v>
      </c>
      <c r="AF940">
        <f t="shared" si="68"/>
        <v>612.35900431344351</v>
      </c>
    </row>
    <row r="941" spans="3:32" ht="11.25" x14ac:dyDescent="0.15">
      <c r="C941" s="107">
        <v>40226</v>
      </c>
      <c r="D941" s="111">
        <f t="shared" si="66"/>
        <v>2010</v>
      </c>
      <c r="E941" s="111">
        <f t="shared" si="67"/>
        <v>2</v>
      </c>
      <c r="F941" s="174">
        <v>6.3200000000000005E-5</v>
      </c>
      <c r="G941" s="106" t="s">
        <v>1171</v>
      </c>
      <c r="AA941" s="171">
        <v>42241</v>
      </c>
      <c r="AB941">
        <v>206.61</v>
      </c>
      <c r="AC941">
        <v>179.14</v>
      </c>
      <c r="AD941">
        <v>129805.12</v>
      </c>
      <c r="AE941">
        <v>3272.76</v>
      </c>
      <c r="AF941">
        <f t="shared" si="68"/>
        <v>628.26155558782239</v>
      </c>
    </row>
    <row r="942" spans="3:32" ht="11.25" x14ac:dyDescent="0.15">
      <c r="C942" s="107">
        <v>40227</v>
      </c>
      <c r="D942" s="111">
        <f t="shared" si="66"/>
        <v>2010</v>
      </c>
      <c r="E942" s="111">
        <f t="shared" si="67"/>
        <v>2</v>
      </c>
      <c r="F942" s="174">
        <v>6.4499999999999996E-5</v>
      </c>
      <c r="G942" s="106" t="s">
        <v>1171</v>
      </c>
      <c r="AA942" s="171">
        <v>42240</v>
      </c>
      <c r="AB942">
        <v>226.19</v>
      </c>
      <c r="AC942">
        <v>197.86</v>
      </c>
      <c r="AD942">
        <v>140329.35999999999</v>
      </c>
      <c r="AE942">
        <v>3517.22</v>
      </c>
      <c r="AF942">
        <f t="shared" si="68"/>
        <v>620.40479243114191</v>
      </c>
    </row>
    <row r="943" spans="3:32" ht="11.25" x14ac:dyDescent="0.15">
      <c r="C943" s="107">
        <v>40228</v>
      </c>
      <c r="D943" s="111">
        <f t="shared" si="66"/>
        <v>2010</v>
      </c>
      <c r="E943" s="111">
        <f t="shared" si="67"/>
        <v>2</v>
      </c>
      <c r="F943" s="174">
        <v>6.4900000000000005E-5</v>
      </c>
      <c r="G943" s="106" t="s">
        <v>1171</v>
      </c>
      <c r="AA943" s="171">
        <v>42239</v>
      </c>
      <c r="AB943">
        <v>231.77</v>
      </c>
      <c r="AC943">
        <v>203.53</v>
      </c>
      <c r="AD943">
        <v>143792.67000000001</v>
      </c>
      <c r="AE943">
        <v>3604.03</v>
      </c>
      <c r="AF943">
        <f t="shared" si="68"/>
        <v>620.41105406221686</v>
      </c>
    </row>
    <row r="944" spans="3:32" ht="11.25" x14ac:dyDescent="0.15">
      <c r="C944" s="107">
        <v>40231</v>
      </c>
      <c r="D944" s="111">
        <f t="shared" si="66"/>
        <v>2010</v>
      </c>
      <c r="E944" s="111">
        <f t="shared" si="67"/>
        <v>2</v>
      </c>
      <c r="F944" s="174">
        <v>6.5099999999999997E-5</v>
      </c>
      <c r="G944" s="106" t="s">
        <v>1171</v>
      </c>
      <c r="AA944" s="171">
        <v>42238</v>
      </c>
      <c r="AB944">
        <v>233.88</v>
      </c>
      <c r="AC944">
        <v>205.39</v>
      </c>
      <c r="AD944">
        <v>146614.76</v>
      </c>
      <c r="AE944">
        <v>3636.84</v>
      </c>
      <c r="AF944">
        <f t="shared" si="68"/>
        <v>626.88028048571925</v>
      </c>
    </row>
    <row r="945" spans="3:32" ht="11.25" x14ac:dyDescent="0.15">
      <c r="C945" s="107">
        <v>40232</v>
      </c>
      <c r="D945" s="111">
        <f t="shared" si="66"/>
        <v>2010</v>
      </c>
      <c r="E945" s="111">
        <f t="shared" si="67"/>
        <v>2</v>
      </c>
      <c r="F945" s="174">
        <v>6.5900000000000003E-5</v>
      </c>
      <c r="G945" s="106" t="s">
        <v>1171</v>
      </c>
      <c r="AA945" s="171">
        <v>42237</v>
      </c>
      <c r="AB945">
        <v>232.6</v>
      </c>
      <c r="AC945">
        <v>206.81</v>
      </c>
      <c r="AD945">
        <v>142053.29</v>
      </c>
      <c r="AE945">
        <v>3570.41</v>
      </c>
      <c r="AF945">
        <f t="shared" si="68"/>
        <v>610.71921754084269</v>
      </c>
    </row>
    <row r="946" spans="3:32" ht="11.25" x14ac:dyDescent="0.15">
      <c r="C946" s="107">
        <v>40233</v>
      </c>
      <c r="D946" s="111">
        <f t="shared" si="66"/>
        <v>2010</v>
      </c>
      <c r="E946" s="111">
        <f t="shared" si="67"/>
        <v>2</v>
      </c>
      <c r="F946" s="174">
        <v>6.5300000000000002E-5</v>
      </c>
      <c r="G946" s="106" t="s">
        <v>1171</v>
      </c>
      <c r="AA946" s="171">
        <v>42236</v>
      </c>
      <c r="AB946">
        <v>228.24</v>
      </c>
      <c r="AC946">
        <v>204.9</v>
      </c>
      <c r="AD946">
        <v>138165.97</v>
      </c>
      <c r="AE946">
        <v>3457.8</v>
      </c>
      <c r="AF946">
        <f t="shared" si="68"/>
        <v>605.35388187872411</v>
      </c>
    </row>
    <row r="947" spans="3:32" ht="11.25" x14ac:dyDescent="0.15">
      <c r="C947" s="107">
        <v>40234</v>
      </c>
      <c r="D947" s="111">
        <f t="shared" si="66"/>
        <v>2010</v>
      </c>
      <c r="E947" s="111">
        <f t="shared" si="67"/>
        <v>2</v>
      </c>
      <c r="F947" s="174">
        <v>6.58E-5</v>
      </c>
      <c r="G947" s="106" t="s">
        <v>1171</v>
      </c>
      <c r="AA947" s="171">
        <v>42235</v>
      </c>
      <c r="AB947">
        <v>230.58</v>
      </c>
      <c r="AC947">
        <v>208.94</v>
      </c>
      <c r="AD947">
        <v>138493.78</v>
      </c>
      <c r="AE947">
        <v>3481.83</v>
      </c>
      <c r="AF947">
        <f t="shared" si="68"/>
        <v>600.63223176337931</v>
      </c>
    </row>
    <row r="948" spans="3:32" ht="11.25" x14ac:dyDescent="0.15">
      <c r="C948" s="107">
        <v>40235</v>
      </c>
      <c r="D948" s="111">
        <f t="shared" si="66"/>
        <v>2010</v>
      </c>
      <c r="E948" s="111">
        <f t="shared" si="67"/>
        <v>2</v>
      </c>
      <c r="F948" s="174">
        <v>6.6500000000000004E-5</v>
      </c>
      <c r="G948" s="106" t="s">
        <v>1171</v>
      </c>
      <c r="AA948" s="171">
        <v>42234</v>
      </c>
      <c r="AB948">
        <v>257</v>
      </c>
      <c r="AC948">
        <v>232.06</v>
      </c>
      <c r="AD948">
        <v>153296.85999999999</v>
      </c>
      <c r="AE948">
        <v>3880.67</v>
      </c>
      <c r="AF948">
        <f t="shared" si="68"/>
        <v>596.4858365758754</v>
      </c>
    </row>
    <row r="949" spans="3:32" ht="11.25" x14ac:dyDescent="0.15">
      <c r="C949" s="107">
        <v>40238</v>
      </c>
      <c r="D949" s="111">
        <f t="shared" si="66"/>
        <v>2010</v>
      </c>
      <c r="E949" s="111">
        <f t="shared" si="67"/>
        <v>3</v>
      </c>
      <c r="F949" s="174">
        <v>6.6500000000000004E-5</v>
      </c>
      <c r="G949" s="106" t="s">
        <v>1171</v>
      </c>
      <c r="AA949" s="171">
        <v>42233</v>
      </c>
      <c r="AB949">
        <v>257.25</v>
      </c>
      <c r="AC949">
        <v>231.83</v>
      </c>
      <c r="AD949">
        <v>155812.94</v>
      </c>
      <c r="AE949">
        <v>3884.52</v>
      </c>
      <c r="AF949">
        <f t="shared" si="68"/>
        <v>605.6868415937804</v>
      </c>
    </row>
    <row r="950" spans="3:32" ht="11.25" x14ac:dyDescent="0.15">
      <c r="C950" s="107">
        <v>40239</v>
      </c>
      <c r="D950" s="111">
        <f t="shared" si="66"/>
        <v>2010</v>
      </c>
      <c r="E950" s="111">
        <f t="shared" si="67"/>
        <v>3</v>
      </c>
      <c r="F950" s="174">
        <v>6.7399999999999998E-5</v>
      </c>
      <c r="G950" s="106" t="s">
        <v>1171</v>
      </c>
      <c r="AA950" s="171">
        <v>42232</v>
      </c>
      <c r="AB950">
        <v>260.02999999999997</v>
      </c>
      <c r="AC950">
        <v>234.05</v>
      </c>
      <c r="AD950">
        <v>157494.60999999999</v>
      </c>
      <c r="AE950">
        <v>3926.44</v>
      </c>
      <c r="AF950">
        <f t="shared" si="68"/>
        <v>605.67861400607626</v>
      </c>
    </row>
    <row r="951" spans="3:32" ht="11.25" x14ac:dyDescent="0.15">
      <c r="C951" s="107">
        <v>40240</v>
      </c>
      <c r="D951" s="111">
        <f t="shared" si="66"/>
        <v>2010</v>
      </c>
      <c r="E951" s="111">
        <f t="shared" si="67"/>
        <v>3</v>
      </c>
      <c r="F951" s="174">
        <v>6.8300000000000007E-5</v>
      </c>
      <c r="G951" s="106" t="s">
        <v>1171</v>
      </c>
      <c r="AA951" s="171">
        <v>42231</v>
      </c>
      <c r="AB951">
        <v>264.99</v>
      </c>
      <c r="AC951">
        <v>238.52</v>
      </c>
      <c r="AD951">
        <v>160501.26</v>
      </c>
      <c r="AE951">
        <v>4001.4</v>
      </c>
      <c r="AF951">
        <f t="shared" si="68"/>
        <v>605.6879882259708</v>
      </c>
    </row>
    <row r="952" spans="3:32" ht="11.25" x14ac:dyDescent="0.15">
      <c r="C952" s="107">
        <v>40241</v>
      </c>
      <c r="D952" s="111">
        <f t="shared" si="66"/>
        <v>2010</v>
      </c>
      <c r="E952" s="111">
        <f t="shared" si="67"/>
        <v>3</v>
      </c>
      <c r="F952" s="174">
        <v>6.7199999999999994E-5</v>
      </c>
      <c r="G952" s="106" t="s">
        <v>1171</v>
      </c>
      <c r="AA952" s="171">
        <v>42230</v>
      </c>
      <c r="AB952">
        <v>263.62</v>
      </c>
      <c r="AC952">
        <v>236.36</v>
      </c>
      <c r="AD952">
        <v>159801.51</v>
      </c>
      <c r="AE952">
        <v>3946.46</v>
      </c>
      <c r="AF952">
        <f t="shared" si="68"/>
        <v>606.18128366588269</v>
      </c>
    </row>
    <row r="953" spans="3:32" ht="11.25" x14ac:dyDescent="0.15">
      <c r="C953" s="107">
        <v>40242</v>
      </c>
      <c r="D953" s="111">
        <f t="shared" si="66"/>
        <v>2010</v>
      </c>
      <c r="E953" s="111">
        <f t="shared" si="67"/>
        <v>3</v>
      </c>
      <c r="F953" s="174">
        <v>6.7800000000000008E-5</v>
      </c>
      <c r="G953" s="106" t="s">
        <v>1171</v>
      </c>
      <c r="AA953" s="171">
        <v>42229</v>
      </c>
      <c r="AB953">
        <v>265.63</v>
      </c>
      <c r="AC953">
        <v>238.11</v>
      </c>
      <c r="AD953">
        <v>161017.42000000001</v>
      </c>
      <c r="AE953">
        <v>3949.93</v>
      </c>
      <c r="AF953">
        <f t="shared" si="68"/>
        <v>606.17181794225053</v>
      </c>
    </row>
    <row r="954" spans="3:32" ht="11.25" x14ac:dyDescent="0.15">
      <c r="C954" s="107">
        <v>40245</v>
      </c>
      <c r="D954" s="111">
        <f t="shared" si="66"/>
        <v>2010</v>
      </c>
      <c r="E954" s="111">
        <f t="shared" si="67"/>
        <v>3</v>
      </c>
      <c r="F954" s="174">
        <v>6.7999999999999999E-5</v>
      </c>
      <c r="G954" s="106" t="s">
        <v>1171</v>
      </c>
      <c r="AA954" s="171">
        <v>42228</v>
      </c>
      <c r="AB954">
        <v>270.8</v>
      </c>
      <c r="AC954">
        <v>245.27</v>
      </c>
      <c r="AD954">
        <v>164495.21</v>
      </c>
      <c r="AE954">
        <v>4015.91</v>
      </c>
      <c r="AF954">
        <f t="shared" si="68"/>
        <v>607.44169128508122</v>
      </c>
    </row>
    <row r="955" spans="3:32" ht="11.25" x14ac:dyDescent="0.15">
      <c r="C955" s="107">
        <v>40246</v>
      </c>
      <c r="D955" s="111">
        <f t="shared" si="66"/>
        <v>2010</v>
      </c>
      <c r="E955" s="111">
        <f t="shared" si="67"/>
        <v>3</v>
      </c>
      <c r="F955" s="174">
        <v>6.7600000000000003E-5</v>
      </c>
      <c r="G955" s="106" t="s">
        <v>1171</v>
      </c>
      <c r="AA955" s="171">
        <v>42227</v>
      </c>
      <c r="AB955">
        <v>263.83</v>
      </c>
      <c r="AC955">
        <v>239.48</v>
      </c>
      <c r="AD955">
        <v>158637.69</v>
      </c>
      <c r="AE955">
        <v>3910.01</v>
      </c>
      <c r="AF955">
        <f t="shared" si="68"/>
        <v>601.28753363908584</v>
      </c>
    </row>
    <row r="956" spans="3:32" ht="11.25" x14ac:dyDescent="0.15">
      <c r="C956" s="107">
        <v>40247</v>
      </c>
      <c r="D956" s="111">
        <f t="shared" si="66"/>
        <v>2010</v>
      </c>
      <c r="E956" s="111">
        <f t="shared" si="67"/>
        <v>3</v>
      </c>
      <c r="F956" s="174">
        <v>6.7999999999999999E-5</v>
      </c>
      <c r="G956" s="106" t="s">
        <v>1171</v>
      </c>
      <c r="AA956" s="171">
        <v>42226</v>
      </c>
      <c r="AB956">
        <v>264.69</v>
      </c>
      <c r="AC956">
        <v>241.28</v>
      </c>
      <c r="AD956">
        <v>161402.81</v>
      </c>
      <c r="AE956">
        <v>3964.99</v>
      </c>
      <c r="AF956">
        <f t="shared" si="68"/>
        <v>609.78053572103215</v>
      </c>
    </row>
    <row r="957" spans="3:32" ht="11.25" x14ac:dyDescent="0.15">
      <c r="C957" s="107">
        <v>40248</v>
      </c>
      <c r="D957" s="111">
        <f t="shared" si="66"/>
        <v>2010</v>
      </c>
      <c r="E957" s="111">
        <f t="shared" si="67"/>
        <v>3</v>
      </c>
      <c r="F957" s="174">
        <v>6.7999999999999999E-5</v>
      </c>
      <c r="G957" s="106" t="s">
        <v>1171</v>
      </c>
      <c r="AA957" s="171">
        <v>42225</v>
      </c>
      <c r="AB957">
        <v>261.70999999999998</v>
      </c>
      <c r="AC957">
        <v>238.64</v>
      </c>
      <c r="AD957">
        <v>159589.67000000001</v>
      </c>
      <c r="AE957">
        <v>3920.45</v>
      </c>
      <c r="AF957">
        <f t="shared" si="68"/>
        <v>609.79584272668228</v>
      </c>
    </row>
    <row r="958" spans="3:32" ht="11.25" x14ac:dyDescent="0.15">
      <c r="C958" s="107">
        <v>40249</v>
      </c>
      <c r="D958" s="111">
        <f t="shared" si="66"/>
        <v>2010</v>
      </c>
      <c r="E958" s="111">
        <f t="shared" si="67"/>
        <v>3</v>
      </c>
      <c r="F958" s="174">
        <v>6.8100000000000002E-5</v>
      </c>
      <c r="G958" s="106" t="s">
        <v>1171</v>
      </c>
      <c r="AA958" s="171">
        <v>42224</v>
      </c>
      <c r="AB958">
        <v>277.08</v>
      </c>
      <c r="AC958">
        <v>252.65</v>
      </c>
      <c r="AD958">
        <v>168959.03</v>
      </c>
      <c r="AE958">
        <v>4150.62</v>
      </c>
      <c r="AF958">
        <f t="shared" si="68"/>
        <v>609.78428612675043</v>
      </c>
    </row>
    <row r="959" spans="3:32" ht="11.25" x14ac:dyDescent="0.15">
      <c r="C959" s="107">
        <v>40252</v>
      </c>
      <c r="D959" s="111">
        <f t="shared" si="66"/>
        <v>2010</v>
      </c>
      <c r="E959" s="111">
        <f t="shared" si="67"/>
        <v>3</v>
      </c>
      <c r="F959" s="174">
        <v>6.8200000000000004E-5</v>
      </c>
      <c r="G959" s="106" t="s">
        <v>1171</v>
      </c>
      <c r="AA959" s="171">
        <v>42223</v>
      </c>
      <c r="AB959">
        <v>276.5</v>
      </c>
      <c r="AC959">
        <v>253.21</v>
      </c>
      <c r="AD959">
        <v>168607.97</v>
      </c>
      <c r="AE959">
        <v>4142</v>
      </c>
      <c r="AF959">
        <f t="shared" si="68"/>
        <v>609.79374321880653</v>
      </c>
    </row>
    <row r="960" spans="3:32" ht="11.25" x14ac:dyDescent="0.15">
      <c r="C960" s="107">
        <v>40253</v>
      </c>
      <c r="D960" s="111">
        <f t="shared" si="66"/>
        <v>2010</v>
      </c>
      <c r="E960" s="111">
        <f t="shared" si="67"/>
        <v>3</v>
      </c>
      <c r="F960" s="174">
        <v>6.8499999999999998E-5</v>
      </c>
      <c r="G960" s="106" t="s">
        <v>1171</v>
      </c>
      <c r="AA960" s="171">
        <v>42222</v>
      </c>
      <c r="AB960">
        <v>280.75</v>
      </c>
      <c r="AC960">
        <v>257.32</v>
      </c>
      <c r="AD960">
        <v>172496.47</v>
      </c>
      <c r="AE960">
        <v>4205.66</v>
      </c>
      <c r="AF960">
        <f t="shared" si="68"/>
        <v>614.41307212822801</v>
      </c>
    </row>
    <row r="961" spans="3:32" ht="11.25" x14ac:dyDescent="0.15">
      <c r="C961" s="107">
        <v>40254</v>
      </c>
      <c r="D961" s="111">
        <f t="shared" si="66"/>
        <v>2010</v>
      </c>
      <c r="E961" s="111">
        <f t="shared" si="67"/>
        <v>3</v>
      </c>
      <c r="F961" s="174">
        <v>6.8700000000000003E-5</v>
      </c>
      <c r="G961" s="106" t="s">
        <v>1171</v>
      </c>
      <c r="AA961" s="171">
        <v>42221</v>
      </c>
      <c r="AB961">
        <v>283.39999999999998</v>
      </c>
      <c r="AC961">
        <v>260.82</v>
      </c>
      <c r="AD961">
        <v>171806.96</v>
      </c>
      <c r="AE961">
        <v>4233.96</v>
      </c>
      <c r="AF961">
        <f t="shared" si="68"/>
        <v>606.23486238532109</v>
      </c>
    </row>
    <row r="962" spans="3:32" ht="11.25" x14ac:dyDescent="0.15">
      <c r="C962" s="107">
        <v>40255</v>
      </c>
      <c r="D962" s="111">
        <f t="shared" si="66"/>
        <v>2010</v>
      </c>
      <c r="E962" s="111">
        <f t="shared" si="67"/>
        <v>3</v>
      </c>
      <c r="F962" s="174">
        <v>6.86E-5</v>
      </c>
      <c r="G962" s="106" t="s">
        <v>1171</v>
      </c>
      <c r="AA962" s="171">
        <v>42220</v>
      </c>
      <c r="AB962">
        <v>282.63</v>
      </c>
      <c r="AC962">
        <v>258.27</v>
      </c>
      <c r="AD962">
        <v>171098.31</v>
      </c>
      <c r="AE962">
        <v>4222.49</v>
      </c>
      <c r="AF962">
        <f t="shared" si="68"/>
        <v>605.37915295616176</v>
      </c>
    </row>
    <row r="963" spans="3:32" ht="11.25" x14ac:dyDescent="0.15">
      <c r="C963" s="107">
        <v>40259</v>
      </c>
      <c r="D963" s="111">
        <f t="shared" si="66"/>
        <v>2010</v>
      </c>
      <c r="E963" s="111">
        <f t="shared" si="67"/>
        <v>3</v>
      </c>
      <c r="F963" s="174">
        <v>6.86E-5</v>
      </c>
      <c r="G963" s="106" t="s">
        <v>1171</v>
      </c>
      <c r="AA963" s="171">
        <v>42219</v>
      </c>
      <c r="AB963">
        <v>279.55</v>
      </c>
      <c r="AC963">
        <v>254.52</v>
      </c>
      <c r="AD963">
        <v>166885.75</v>
      </c>
      <c r="AE963">
        <v>4176.41</v>
      </c>
      <c r="AF963">
        <f t="shared" si="68"/>
        <v>596.97996780540154</v>
      </c>
    </row>
    <row r="964" spans="3:32" ht="11.25" x14ac:dyDescent="0.15">
      <c r="C964" s="107">
        <v>40260</v>
      </c>
      <c r="D964" s="111">
        <f t="shared" si="66"/>
        <v>2010</v>
      </c>
      <c r="E964" s="111">
        <f t="shared" si="67"/>
        <v>3</v>
      </c>
      <c r="F964" s="174">
        <v>6.7999999999999999E-5</v>
      </c>
      <c r="G964" s="106" t="s">
        <v>1171</v>
      </c>
      <c r="AA964" s="171">
        <v>42218</v>
      </c>
      <c r="AB964">
        <v>278.76</v>
      </c>
      <c r="AC964">
        <v>253.62</v>
      </c>
      <c r="AD964">
        <v>166417.76999999999</v>
      </c>
      <c r="AE964">
        <v>4164.7</v>
      </c>
      <c r="AF964">
        <f t="shared" si="68"/>
        <v>596.99300473525614</v>
      </c>
    </row>
    <row r="965" spans="3:32" ht="11.25" x14ac:dyDescent="0.15">
      <c r="C965" s="107">
        <v>40261</v>
      </c>
      <c r="D965" s="111">
        <f t="shared" ref="D965:D1028" si="69">YEAR(C965)</f>
        <v>2010</v>
      </c>
      <c r="E965" s="111">
        <f t="shared" ref="E965:E1028" si="70">MONTH(C965)</f>
        <v>3</v>
      </c>
      <c r="F965" s="174">
        <v>6.8700000000000003E-5</v>
      </c>
      <c r="G965" s="106" t="s">
        <v>1171</v>
      </c>
      <c r="AA965" s="171">
        <v>42217</v>
      </c>
      <c r="AB965">
        <v>282.27</v>
      </c>
      <c r="AC965">
        <v>256.81</v>
      </c>
      <c r="AD965">
        <v>168510.46</v>
      </c>
      <c r="AE965">
        <v>4217.07</v>
      </c>
      <c r="AF965">
        <f t="shared" si="68"/>
        <v>596.98324299429623</v>
      </c>
    </row>
    <row r="966" spans="3:32" ht="11.25" x14ac:dyDescent="0.15">
      <c r="C966" s="107">
        <v>40262</v>
      </c>
      <c r="D966" s="111">
        <f t="shared" si="69"/>
        <v>2010</v>
      </c>
      <c r="E966" s="111">
        <f t="shared" si="70"/>
        <v>3</v>
      </c>
      <c r="F966" s="174">
        <v>6.8899999999999994E-5</v>
      </c>
      <c r="G966" s="106" t="s">
        <v>1171</v>
      </c>
      <c r="AA966" s="171">
        <v>42216</v>
      </c>
      <c r="AB966">
        <v>286.74</v>
      </c>
      <c r="AC966">
        <v>262.10000000000002</v>
      </c>
      <c r="AD966">
        <v>171430.44</v>
      </c>
      <c r="AE966">
        <v>4283.97</v>
      </c>
      <c r="AF966">
        <f t="shared" ref="AF966:AF1029" si="71">AD966/AB966</f>
        <v>597.86022180372458</v>
      </c>
    </row>
    <row r="967" spans="3:32" ht="11.25" x14ac:dyDescent="0.15">
      <c r="C967" s="107">
        <v>40263</v>
      </c>
      <c r="D967" s="111">
        <f t="shared" si="69"/>
        <v>2010</v>
      </c>
      <c r="E967" s="111">
        <f t="shared" si="70"/>
        <v>3</v>
      </c>
      <c r="F967" s="174">
        <v>6.9499999999999995E-5</v>
      </c>
      <c r="G967" s="106" t="s">
        <v>1171</v>
      </c>
      <c r="AA967" s="171">
        <v>42215</v>
      </c>
      <c r="AB967">
        <v>288.45</v>
      </c>
      <c r="AC967">
        <v>262.87</v>
      </c>
      <c r="AD967">
        <v>173636.75</v>
      </c>
      <c r="AE967">
        <v>4326.78</v>
      </c>
      <c r="AF967">
        <f t="shared" si="71"/>
        <v>601.96481192581041</v>
      </c>
    </row>
    <row r="968" spans="3:32" ht="11.25" x14ac:dyDescent="0.15">
      <c r="C968" s="107">
        <v>40266</v>
      </c>
      <c r="D968" s="111">
        <f t="shared" si="69"/>
        <v>2010</v>
      </c>
      <c r="E968" s="111">
        <f t="shared" si="70"/>
        <v>3</v>
      </c>
      <c r="F968" s="174">
        <v>6.929999999999999E-5</v>
      </c>
      <c r="G968" s="106" t="s">
        <v>1171</v>
      </c>
      <c r="AA968" s="171">
        <v>42214</v>
      </c>
      <c r="AB968">
        <v>293.54000000000002</v>
      </c>
      <c r="AC968">
        <v>264.95</v>
      </c>
      <c r="AD968">
        <v>176698.62</v>
      </c>
      <c r="AE968">
        <v>4388.41</v>
      </c>
      <c r="AF968">
        <f t="shared" si="71"/>
        <v>601.95755263337185</v>
      </c>
    </row>
    <row r="969" spans="3:32" ht="11.25" x14ac:dyDescent="0.15">
      <c r="C969" s="107">
        <v>40273</v>
      </c>
      <c r="D969" s="111">
        <f t="shared" si="69"/>
        <v>2010</v>
      </c>
      <c r="E969" s="111">
        <f t="shared" si="70"/>
        <v>4</v>
      </c>
      <c r="F969" s="174">
        <v>6.8899999999999994E-5</v>
      </c>
      <c r="G969" s="106" t="s">
        <v>1171</v>
      </c>
      <c r="AA969" s="171">
        <v>42213</v>
      </c>
      <c r="AB969">
        <v>294.12</v>
      </c>
      <c r="AC969">
        <v>265.32</v>
      </c>
      <c r="AD969">
        <v>176982.2</v>
      </c>
      <c r="AE969">
        <v>4308.82</v>
      </c>
      <c r="AF969">
        <f t="shared" si="71"/>
        <v>601.734666122671</v>
      </c>
    </row>
    <row r="970" spans="3:32" ht="11.25" x14ac:dyDescent="0.15">
      <c r="C970" s="107">
        <v>40274</v>
      </c>
      <c r="D970" s="111">
        <f t="shared" si="69"/>
        <v>2010</v>
      </c>
      <c r="E970" s="111">
        <f t="shared" si="70"/>
        <v>4</v>
      </c>
      <c r="F970" s="174">
        <v>6.9200000000000002E-5</v>
      </c>
      <c r="G970" s="106" t="s">
        <v>1171</v>
      </c>
      <c r="AA970" s="171">
        <v>42212</v>
      </c>
      <c r="AB970">
        <v>291.86</v>
      </c>
      <c r="AC970">
        <v>265.51</v>
      </c>
      <c r="AD970">
        <v>175812.82</v>
      </c>
      <c r="AE970">
        <v>4231.95</v>
      </c>
      <c r="AF970">
        <f t="shared" si="71"/>
        <v>602.38751456177624</v>
      </c>
    </row>
    <row r="971" spans="3:32" ht="11.25" x14ac:dyDescent="0.15">
      <c r="C971" s="107">
        <v>40275</v>
      </c>
      <c r="D971" s="111">
        <f t="shared" si="69"/>
        <v>2010</v>
      </c>
      <c r="E971" s="111">
        <f t="shared" si="70"/>
        <v>4</v>
      </c>
      <c r="F971" s="174">
        <v>7.0400000000000004E-5</v>
      </c>
      <c r="G971" s="106" t="s">
        <v>1171</v>
      </c>
      <c r="AA971" s="171">
        <v>42211</v>
      </c>
      <c r="AB971">
        <v>287.75</v>
      </c>
      <c r="AC971">
        <v>262.08</v>
      </c>
      <c r="AD971">
        <v>173339.71</v>
      </c>
      <c r="AE971">
        <v>4172.42</v>
      </c>
      <c r="AF971">
        <f t="shared" si="71"/>
        <v>602.3969070373588</v>
      </c>
    </row>
    <row r="972" spans="3:32" ht="11.25" x14ac:dyDescent="0.15">
      <c r="C972" s="107">
        <v>40276</v>
      </c>
      <c r="D972" s="111">
        <f t="shared" si="69"/>
        <v>2010</v>
      </c>
      <c r="E972" s="111">
        <f t="shared" si="70"/>
        <v>4</v>
      </c>
      <c r="F972" s="174">
        <v>7.0400000000000004E-5</v>
      </c>
      <c r="G972" s="106" t="s">
        <v>1171</v>
      </c>
      <c r="AA972" s="171">
        <v>42210</v>
      </c>
      <c r="AB972">
        <v>286.24</v>
      </c>
      <c r="AC972">
        <v>260.69</v>
      </c>
      <c r="AD972">
        <v>172426.19</v>
      </c>
      <c r="AE972">
        <v>4150.43</v>
      </c>
      <c r="AF972">
        <f t="shared" si="71"/>
        <v>602.38327976523192</v>
      </c>
    </row>
    <row r="973" spans="3:32" ht="11.25" x14ac:dyDescent="0.15">
      <c r="C973" s="107">
        <v>40277</v>
      </c>
      <c r="D973" s="111">
        <f t="shared" si="69"/>
        <v>2010</v>
      </c>
      <c r="E973" s="111">
        <f t="shared" si="70"/>
        <v>4</v>
      </c>
      <c r="F973" s="174">
        <v>7.0300000000000001E-5</v>
      </c>
      <c r="G973" s="106" t="s">
        <v>1171</v>
      </c>
      <c r="AA973" s="171">
        <v>42209</v>
      </c>
      <c r="AB973">
        <v>275.66000000000003</v>
      </c>
      <c r="AC973">
        <v>250.97</v>
      </c>
      <c r="AD973">
        <v>158023.48000000001</v>
      </c>
      <c r="AE973">
        <v>4052.17</v>
      </c>
      <c r="AF973">
        <f t="shared" si="71"/>
        <v>573.25502430530366</v>
      </c>
    </row>
    <row r="974" spans="3:32" ht="11.25" x14ac:dyDescent="0.15">
      <c r="C974" s="107">
        <v>40280</v>
      </c>
      <c r="D974" s="111">
        <f t="shared" si="69"/>
        <v>2010</v>
      </c>
      <c r="E974" s="111">
        <f t="shared" si="70"/>
        <v>4</v>
      </c>
      <c r="F974" s="174">
        <v>7.0300000000000001E-5</v>
      </c>
      <c r="G974" s="106" t="s">
        <v>1171</v>
      </c>
      <c r="AA974" s="171">
        <v>42208</v>
      </c>
      <c r="AB974">
        <v>277.04000000000002</v>
      </c>
      <c r="AC974">
        <v>253.4</v>
      </c>
      <c r="AD974">
        <v>157822.15</v>
      </c>
      <c r="AE974">
        <v>4147.24</v>
      </c>
      <c r="AF974">
        <f t="shared" si="71"/>
        <v>569.67279093271725</v>
      </c>
    </row>
    <row r="975" spans="3:32" ht="11.25" x14ac:dyDescent="0.15">
      <c r="C975" s="107">
        <v>40281</v>
      </c>
      <c r="D975" s="111">
        <f t="shared" si="69"/>
        <v>2010</v>
      </c>
      <c r="E975" s="111">
        <f t="shared" si="70"/>
        <v>4</v>
      </c>
      <c r="F975" s="174">
        <v>7.0599999999999995E-5</v>
      </c>
      <c r="G975" s="106" t="s">
        <v>1171</v>
      </c>
      <c r="AA975" s="171">
        <v>42207</v>
      </c>
      <c r="AB975">
        <v>274.35000000000002</v>
      </c>
      <c r="AC975">
        <v>250.62</v>
      </c>
      <c r="AD975">
        <v>153295.51999999999</v>
      </c>
      <c r="AE975">
        <v>4140.01</v>
      </c>
      <c r="AF975">
        <f t="shared" si="71"/>
        <v>558.75895753599411</v>
      </c>
    </row>
    <row r="976" spans="3:32" ht="11.25" x14ac:dyDescent="0.15">
      <c r="C976" s="107">
        <v>40282</v>
      </c>
      <c r="D976" s="111">
        <f t="shared" si="69"/>
        <v>2010</v>
      </c>
      <c r="E976" s="111">
        <f t="shared" si="70"/>
        <v>4</v>
      </c>
      <c r="F976" s="174">
        <v>7.1199999999999996E-5</v>
      </c>
      <c r="G976" s="106" t="s">
        <v>1171</v>
      </c>
      <c r="AA976" s="171">
        <v>42206</v>
      </c>
      <c r="AB976">
        <v>278.61</v>
      </c>
      <c r="AC976">
        <v>257.18</v>
      </c>
      <c r="AD976">
        <v>154917.25</v>
      </c>
      <c r="AE976">
        <v>4053.75</v>
      </c>
      <c r="AF976">
        <f t="shared" si="71"/>
        <v>556.03621549836691</v>
      </c>
    </row>
    <row r="977" spans="3:32" ht="11.25" x14ac:dyDescent="0.15">
      <c r="C977" s="107">
        <v>40283</v>
      </c>
      <c r="D977" s="111">
        <f t="shared" si="69"/>
        <v>2010</v>
      </c>
      <c r="E977" s="111">
        <f t="shared" si="70"/>
        <v>4</v>
      </c>
      <c r="F977" s="174">
        <v>7.2399999999999998E-5</v>
      </c>
      <c r="G977" s="106" t="s">
        <v>1171</v>
      </c>
      <c r="AA977" s="171">
        <v>42205</v>
      </c>
      <c r="AB977">
        <v>272.42</v>
      </c>
      <c r="AC977">
        <v>251.47</v>
      </c>
      <c r="AD977">
        <v>151474.97</v>
      </c>
      <c r="AE977">
        <v>3873.78</v>
      </c>
      <c r="AF977">
        <f t="shared" si="71"/>
        <v>556.03468908303353</v>
      </c>
    </row>
    <row r="978" spans="3:32" ht="11.25" x14ac:dyDescent="0.15">
      <c r="C978" s="107">
        <v>40284</v>
      </c>
      <c r="D978" s="111">
        <f t="shared" si="69"/>
        <v>2010</v>
      </c>
      <c r="E978" s="111">
        <f t="shared" si="70"/>
        <v>4</v>
      </c>
      <c r="F978" s="174">
        <v>7.2899999999999997E-5</v>
      </c>
      <c r="G978" s="106" t="s">
        <v>1171</v>
      </c>
      <c r="AA978" s="171">
        <v>42204</v>
      </c>
      <c r="AB978">
        <v>274.24</v>
      </c>
      <c r="AC978">
        <v>253.22</v>
      </c>
      <c r="AD978">
        <v>152487.35</v>
      </c>
      <c r="AE978">
        <v>3899.67</v>
      </c>
      <c r="AF978">
        <f t="shared" si="71"/>
        <v>556.03613623103854</v>
      </c>
    </row>
    <row r="979" spans="3:32" ht="11.25" x14ac:dyDescent="0.15">
      <c r="C979" s="107">
        <v>40288</v>
      </c>
      <c r="D979" s="111">
        <f t="shared" si="69"/>
        <v>2010</v>
      </c>
      <c r="E979" s="111">
        <f t="shared" si="70"/>
        <v>4</v>
      </c>
      <c r="F979" s="174">
        <v>7.2800000000000008E-5</v>
      </c>
      <c r="G979" s="106" t="s">
        <v>1171</v>
      </c>
      <c r="AA979" s="171">
        <v>42203</v>
      </c>
      <c r="AB979">
        <v>278.39999999999998</v>
      </c>
      <c r="AC979">
        <v>257.07</v>
      </c>
      <c r="AD979">
        <v>154803.65</v>
      </c>
      <c r="AE979">
        <v>3958.9</v>
      </c>
      <c r="AF979">
        <f t="shared" si="71"/>
        <v>556.04759339080465</v>
      </c>
    </row>
    <row r="980" spans="3:32" ht="11.25" x14ac:dyDescent="0.15">
      <c r="C980" s="107">
        <v>40289</v>
      </c>
      <c r="D980" s="111">
        <f t="shared" si="69"/>
        <v>2010</v>
      </c>
      <c r="E980" s="111">
        <f t="shared" si="70"/>
        <v>4</v>
      </c>
      <c r="F980" s="174">
        <v>7.1799999999999997E-5</v>
      </c>
      <c r="G980" s="106" t="s">
        <v>1171</v>
      </c>
      <c r="AA980" s="171">
        <v>42202</v>
      </c>
      <c r="AB980">
        <v>278.2</v>
      </c>
      <c r="AC980">
        <v>255.72</v>
      </c>
      <c r="AD980">
        <v>153299.93</v>
      </c>
      <c r="AE980">
        <v>3925.42</v>
      </c>
      <c r="AF980">
        <f t="shared" si="71"/>
        <v>551.04216391085549</v>
      </c>
    </row>
    <row r="981" spans="3:32" ht="11.25" x14ac:dyDescent="0.15">
      <c r="C981" s="107">
        <v>40291</v>
      </c>
      <c r="D981" s="111">
        <f t="shared" si="69"/>
        <v>2010</v>
      </c>
      <c r="E981" s="111">
        <f t="shared" si="70"/>
        <v>4</v>
      </c>
      <c r="F981" s="174">
        <v>7.3100000000000001E-5</v>
      </c>
      <c r="G981" s="106" t="s">
        <v>1171</v>
      </c>
      <c r="AA981" s="171">
        <v>42201</v>
      </c>
      <c r="AB981">
        <v>286.39</v>
      </c>
      <c r="AC981">
        <v>261.95999999999998</v>
      </c>
      <c r="AD981">
        <v>156977.79</v>
      </c>
      <c r="AE981">
        <v>3992.32</v>
      </c>
      <c r="AF981">
        <f t="shared" si="71"/>
        <v>548.12594713502574</v>
      </c>
    </row>
    <row r="982" spans="3:32" ht="11.25" x14ac:dyDescent="0.15">
      <c r="C982" s="107">
        <v>40294</v>
      </c>
      <c r="D982" s="111">
        <f t="shared" si="69"/>
        <v>2010</v>
      </c>
      <c r="E982" s="111">
        <f t="shared" si="70"/>
        <v>4</v>
      </c>
      <c r="F982" s="174">
        <v>7.2899999999999997E-5</v>
      </c>
      <c r="G982" s="106" t="s">
        <v>1171</v>
      </c>
      <c r="AA982" s="171">
        <v>42200</v>
      </c>
      <c r="AB982">
        <v>287.56</v>
      </c>
      <c r="AC982">
        <v>261.39999999999998</v>
      </c>
      <c r="AD982">
        <v>159501.84</v>
      </c>
      <c r="AE982">
        <v>4040.17</v>
      </c>
      <c r="AF982">
        <f t="shared" si="71"/>
        <v>554.67325079983311</v>
      </c>
    </row>
    <row r="983" spans="3:32" ht="11.25" x14ac:dyDescent="0.15">
      <c r="C983" s="107">
        <v>40295</v>
      </c>
      <c r="D983" s="111">
        <f t="shared" si="69"/>
        <v>2010</v>
      </c>
      <c r="E983" s="111">
        <f t="shared" si="70"/>
        <v>4</v>
      </c>
      <c r="F983" s="174">
        <v>7.4099999999999999E-5</v>
      </c>
      <c r="G983" s="106" t="s">
        <v>1171</v>
      </c>
      <c r="AA983" s="171">
        <v>42199</v>
      </c>
      <c r="AB983">
        <v>289.45</v>
      </c>
      <c r="AC983">
        <v>263.02</v>
      </c>
      <c r="AD983">
        <v>160860.39000000001</v>
      </c>
      <c r="AE983">
        <v>4008.92</v>
      </c>
      <c r="AF983">
        <f t="shared" si="71"/>
        <v>555.74499913629302</v>
      </c>
    </row>
    <row r="984" spans="3:32" ht="11.25" x14ac:dyDescent="0.15">
      <c r="C984" s="107">
        <v>40296</v>
      </c>
      <c r="D984" s="111">
        <f t="shared" si="69"/>
        <v>2010</v>
      </c>
      <c r="E984" s="111">
        <f t="shared" si="70"/>
        <v>4</v>
      </c>
      <c r="F984" s="174">
        <v>7.6100000000000007E-5</v>
      </c>
      <c r="G984" s="106" t="s">
        <v>1171</v>
      </c>
      <c r="AA984" s="171">
        <v>42198</v>
      </c>
      <c r="AB984">
        <v>304.85000000000002</v>
      </c>
      <c r="AC984">
        <v>273.77</v>
      </c>
      <c r="AD984">
        <v>164302.01</v>
      </c>
      <c r="AE984">
        <v>4155.1099999999997</v>
      </c>
      <c r="AF984">
        <f t="shared" si="71"/>
        <v>538.96017713629658</v>
      </c>
    </row>
    <row r="985" spans="3:32" ht="11.25" x14ac:dyDescent="0.15">
      <c r="C985" s="107">
        <v>40297</v>
      </c>
      <c r="D985" s="111">
        <f t="shared" si="69"/>
        <v>2010</v>
      </c>
      <c r="E985" s="111">
        <f t="shared" si="70"/>
        <v>4</v>
      </c>
      <c r="F985" s="174">
        <v>7.5900000000000002E-5</v>
      </c>
      <c r="G985" s="106" t="s">
        <v>1171</v>
      </c>
      <c r="AA985" s="171">
        <v>42197</v>
      </c>
      <c r="AB985">
        <v>300.02999999999997</v>
      </c>
      <c r="AC985">
        <v>268.87</v>
      </c>
      <c r="AD985">
        <v>161704.10999999999</v>
      </c>
      <c r="AE985">
        <v>4089.41</v>
      </c>
      <c r="AF985">
        <f t="shared" si="71"/>
        <v>538.9598040195981</v>
      </c>
    </row>
    <row r="986" spans="3:32" ht="11.25" x14ac:dyDescent="0.15">
      <c r="C986" s="107">
        <v>40298</v>
      </c>
      <c r="D986" s="111">
        <f t="shared" si="69"/>
        <v>2010</v>
      </c>
      <c r="E986" s="111">
        <f t="shared" si="70"/>
        <v>4</v>
      </c>
      <c r="F986" s="174">
        <v>7.64E-5</v>
      </c>
      <c r="G986" s="106" t="s">
        <v>1171</v>
      </c>
      <c r="AA986" s="171">
        <v>42196</v>
      </c>
      <c r="AB986">
        <v>289.08999999999997</v>
      </c>
      <c r="AC986">
        <v>259.07</v>
      </c>
      <c r="AD986">
        <v>155809.24</v>
      </c>
      <c r="AE986">
        <v>3940.33</v>
      </c>
      <c r="AF986">
        <f t="shared" si="71"/>
        <v>538.96447473105263</v>
      </c>
    </row>
    <row r="987" spans="3:32" ht="11.25" x14ac:dyDescent="0.15">
      <c r="C987" s="107">
        <v>40301</v>
      </c>
      <c r="D987" s="111">
        <f t="shared" si="69"/>
        <v>2010</v>
      </c>
      <c r="E987" s="111">
        <f t="shared" si="70"/>
        <v>5</v>
      </c>
      <c r="F987" s="174">
        <v>7.6100000000000007E-5</v>
      </c>
      <c r="G987" s="106" t="s">
        <v>1171</v>
      </c>
      <c r="AA987" s="171">
        <v>42195</v>
      </c>
      <c r="AB987">
        <v>269.20999999999998</v>
      </c>
      <c r="AC987">
        <v>242.68</v>
      </c>
      <c r="AD987">
        <v>145262.10999999999</v>
      </c>
      <c r="AE987">
        <v>3669.38</v>
      </c>
      <c r="AF987">
        <f t="shared" si="71"/>
        <v>539.58660525240521</v>
      </c>
    </row>
    <row r="988" spans="3:32" ht="11.25" x14ac:dyDescent="0.15">
      <c r="C988" s="107">
        <v>40352</v>
      </c>
      <c r="D988" s="111">
        <f t="shared" si="69"/>
        <v>2010</v>
      </c>
      <c r="E988" s="111">
        <f t="shared" si="70"/>
        <v>6</v>
      </c>
      <c r="F988" s="174">
        <v>9.9199999999999999E-5</v>
      </c>
      <c r="G988" s="106" t="s">
        <v>1169</v>
      </c>
      <c r="AA988" s="171">
        <v>42194</v>
      </c>
      <c r="AB988">
        <v>267.83999999999997</v>
      </c>
      <c r="AC988">
        <v>241.82</v>
      </c>
      <c r="AD988">
        <v>134433.70000000001</v>
      </c>
      <c r="AE988">
        <v>3650.64</v>
      </c>
      <c r="AF988">
        <f t="shared" si="71"/>
        <v>501.9179360812426</v>
      </c>
    </row>
    <row r="989" spans="3:32" ht="11.25" x14ac:dyDescent="0.15">
      <c r="C989" s="107">
        <v>40352</v>
      </c>
      <c r="D989" s="111">
        <f t="shared" si="69"/>
        <v>2010</v>
      </c>
      <c r="E989" s="111">
        <f t="shared" si="70"/>
        <v>6</v>
      </c>
      <c r="F989" s="174">
        <v>9.9199999999999999E-5</v>
      </c>
      <c r="G989" s="106" t="s">
        <v>1171</v>
      </c>
      <c r="AA989" s="171">
        <v>42193</v>
      </c>
      <c r="AB989">
        <v>267.36</v>
      </c>
      <c r="AC989">
        <v>242.19</v>
      </c>
      <c r="AD989">
        <v>129173.05</v>
      </c>
      <c r="AE989">
        <v>3633.37</v>
      </c>
      <c r="AF989">
        <f t="shared" si="71"/>
        <v>483.1427663076002</v>
      </c>
    </row>
    <row r="990" spans="3:32" ht="11.25" x14ac:dyDescent="0.15">
      <c r="C990" s="107">
        <v>40354</v>
      </c>
      <c r="D990" s="111">
        <f t="shared" si="69"/>
        <v>2010</v>
      </c>
      <c r="E990" s="111">
        <f t="shared" si="70"/>
        <v>6</v>
      </c>
      <c r="F990" s="174">
        <v>8.0500000000000005E-5</v>
      </c>
      <c r="G990" s="106" t="s">
        <v>1169</v>
      </c>
      <c r="AA990" s="171">
        <v>42192</v>
      </c>
      <c r="AB990">
        <v>269.95</v>
      </c>
      <c r="AC990">
        <v>244.6</v>
      </c>
      <c r="AD990">
        <v>124612.45</v>
      </c>
      <c r="AE990">
        <v>3625.45</v>
      </c>
      <c r="AF990">
        <f t="shared" si="71"/>
        <v>461.61307649564736</v>
      </c>
    </row>
    <row r="991" spans="3:32" ht="11.25" x14ac:dyDescent="0.15">
      <c r="C991" s="107">
        <v>40355</v>
      </c>
      <c r="D991" s="111">
        <f t="shared" si="69"/>
        <v>2010</v>
      </c>
      <c r="E991" s="111">
        <f t="shared" si="70"/>
        <v>6</v>
      </c>
      <c r="F991" s="174">
        <v>8.0500000000000005E-5</v>
      </c>
      <c r="G991" s="106" t="s">
        <v>1169</v>
      </c>
      <c r="AA991" s="171">
        <v>42191</v>
      </c>
      <c r="AB991">
        <v>268.58</v>
      </c>
      <c r="AC991">
        <v>243.21</v>
      </c>
      <c r="AD991">
        <v>118687.53</v>
      </c>
      <c r="AE991">
        <v>3620.52</v>
      </c>
      <c r="AF991">
        <f t="shared" si="71"/>
        <v>441.90755082284608</v>
      </c>
    </row>
    <row r="992" spans="3:32" ht="11.25" x14ac:dyDescent="0.15">
      <c r="C992" s="107">
        <v>40356</v>
      </c>
      <c r="D992" s="111">
        <f t="shared" si="69"/>
        <v>2010</v>
      </c>
      <c r="E992" s="111">
        <f t="shared" si="70"/>
        <v>6</v>
      </c>
      <c r="F992" s="174">
        <v>7.9099999999999998E-5</v>
      </c>
      <c r="G992" s="106" t="s">
        <v>1169</v>
      </c>
      <c r="AA992" s="171">
        <v>42190</v>
      </c>
      <c r="AB992">
        <v>262.68</v>
      </c>
      <c r="AC992">
        <v>236.42</v>
      </c>
      <c r="AD992">
        <v>116079.13</v>
      </c>
      <c r="AE992">
        <v>3540.95</v>
      </c>
      <c r="AF992">
        <f t="shared" si="71"/>
        <v>441.9031901933912</v>
      </c>
    </row>
    <row r="993" spans="3:32" ht="11.25" x14ac:dyDescent="0.15">
      <c r="C993" s="107">
        <v>40357</v>
      </c>
      <c r="D993" s="111">
        <f t="shared" si="69"/>
        <v>2010</v>
      </c>
      <c r="E993" s="111">
        <f t="shared" si="70"/>
        <v>6</v>
      </c>
      <c r="F993" s="174">
        <v>7.9099999999999998E-5</v>
      </c>
      <c r="G993" s="106" t="s">
        <v>1169</v>
      </c>
      <c r="AA993" s="171">
        <v>42189</v>
      </c>
      <c r="AB993">
        <v>254.37</v>
      </c>
      <c r="AC993">
        <v>228.94</v>
      </c>
      <c r="AD993">
        <v>112407.12</v>
      </c>
      <c r="AE993">
        <v>3428.94</v>
      </c>
      <c r="AF993">
        <f t="shared" si="71"/>
        <v>441.90399811298499</v>
      </c>
    </row>
    <row r="994" spans="3:32" ht="11.25" x14ac:dyDescent="0.15">
      <c r="C994" s="107">
        <v>40358</v>
      </c>
      <c r="D994" s="111">
        <f t="shared" si="69"/>
        <v>2010</v>
      </c>
      <c r="E994" s="111">
        <f t="shared" si="70"/>
        <v>6</v>
      </c>
      <c r="F994" s="174">
        <v>7.9200000000000001E-5</v>
      </c>
      <c r="G994" s="106" t="s">
        <v>1169</v>
      </c>
      <c r="AA994" s="171">
        <v>42188</v>
      </c>
      <c r="AB994">
        <v>255.93</v>
      </c>
      <c r="AC994">
        <v>230.82</v>
      </c>
      <c r="AD994">
        <v>110398.87</v>
      </c>
      <c r="AE994">
        <v>3467.88</v>
      </c>
      <c r="AF994">
        <f t="shared" si="71"/>
        <v>431.36353690462232</v>
      </c>
    </row>
    <row r="995" spans="3:32" ht="11.25" x14ac:dyDescent="0.15">
      <c r="C995" s="107">
        <v>40359</v>
      </c>
      <c r="D995" s="111">
        <f t="shared" si="69"/>
        <v>2010</v>
      </c>
      <c r="E995" s="111">
        <f t="shared" si="70"/>
        <v>6</v>
      </c>
      <c r="F995" s="174">
        <v>7.9699999999999999E-5</v>
      </c>
      <c r="G995" s="106" t="s">
        <v>1169</v>
      </c>
      <c r="AA995" s="171">
        <v>42187</v>
      </c>
      <c r="AB995">
        <v>260.10000000000002</v>
      </c>
      <c r="AC995">
        <v>235.43</v>
      </c>
      <c r="AD995">
        <v>112284.47</v>
      </c>
      <c r="AE995">
        <v>3524.41</v>
      </c>
      <c r="AF995">
        <f t="shared" si="71"/>
        <v>431.69730872741252</v>
      </c>
    </row>
    <row r="996" spans="3:32" ht="11.25" x14ac:dyDescent="0.15">
      <c r="C996" s="107">
        <v>40360</v>
      </c>
      <c r="D996" s="111">
        <f t="shared" si="69"/>
        <v>2010</v>
      </c>
      <c r="E996" s="111">
        <f t="shared" si="70"/>
        <v>7</v>
      </c>
      <c r="F996" s="174">
        <v>7.9699999999999999E-5</v>
      </c>
      <c r="G996" s="106" t="s">
        <v>1169</v>
      </c>
      <c r="AA996" s="171">
        <v>42186</v>
      </c>
      <c r="AB996">
        <v>263.97000000000003</v>
      </c>
      <c r="AC996">
        <v>237.1</v>
      </c>
      <c r="AD996">
        <v>112745.54</v>
      </c>
      <c r="AE996">
        <v>3589.95</v>
      </c>
      <c r="AF996">
        <f t="shared" si="71"/>
        <v>427.11497518657416</v>
      </c>
    </row>
    <row r="997" spans="3:32" ht="11.25" x14ac:dyDescent="0.15">
      <c r="C997" s="107">
        <v>40361</v>
      </c>
      <c r="D997" s="111">
        <f t="shared" si="69"/>
        <v>2010</v>
      </c>
      <c r="E997" s="111">
        <f t="shared" si="70"/>
        <v>7</v>
      </c>
      <c r="F997" s="174">
        <v>7.9800000000000002E-5</v>
      </c>
      <c r="G997" s="106" t="s">
        <v>1169</v>
      </c>
      <c r="AA997" s="171">
        <v>42185</v>
      </c>
      <c r="AB997">
        <v>256.44</v>
      </c>
      <c r="AC997">
        <v>228.81</v>
      </c>
      <c r="AD997">
        <v>108966.23</v>
      </c>
      <c r="AE997">
        <v>3487.58</v>
      </c>
      <c r="AF997">
        <f t="shared" si="71"/>
        <v>424.91900639525812</v>
      </c>
    </row>
    <row r="998" spans="3:32" ht="11.25" x14ac:dyDescent="0.15">
      <c r="C998" s="107">
        <v>40363</v>
      </c>
      <c r="D998" s="111">
        <f t="shared" si="69"/>
        <v>2010</v>
      </c>
      <c r="E998" s="111">
        <f t="shared" si="70"/>
        <v>7</v>
      </c>
      <c r="F998" s="174">
        <v>7.8499999999999997E-5</v>
      </c>
      <c r="G998" s="106" t="s">
        <v>1169</v>
      </c>
      <c r="AA998" s="171">
        <v>42184</v>
      </c>
      <c r="AB998">
        <v>248.54</v>
      </c>
      <c r="AC998">
        <v>225.55</v>
      </c>
      <c r="AD998">
        <v>105610.85</v>
      </c>
      <c r="AE998">
        <v>3380.18</v>
      </c>
      <c r="AF998">
        <f t="shared" si="71"/>
        <v>424.9249617767764</v>
      </c>
    </row>
    <row r="999" spans="3:32" ht="11.25" x14ac:dyDescent="0.15">
      <c r="C999" s="107">
        <v>40365</v>
      </c>
      <c r="D999" s="111">
        <f t="shared" si="69"/>
        <v>2010</v>
      </c>
      <c r="E999" s="111">
        <f t="shared" si="70"/>
        <v>7</v>
      </c>
      <c r="F999" s="174">
        <v>7.8399999999999995E-5</v>
      </c>
      <c r="G999" s="106" t="s">
        <v>1169</v>
      </c>
      <c r="AA999" s="171">
        <v>42183</v>
      </c>
      <c r="AB999">
        <v>249.38</v>
      </c>
      <c r="AC999">
        <v>223.3</v>
      </c>
      <c r="AD999">
        <v>105967.78</v>
      </c>
      <c r="AE999">
        <v>3391.61</v>
      </c>
      <c r="AF999">
        <f t="shared" si="71"/>
        <v>424.92493383591307</v>
      </c>
    </row>
    <row r="1000" spans="3:32" ht="11.25" x14ac:dyDescent="0.15">
      <c r="C1000" s="107">
        <v>40366</v>
      </c>
      <c r="D1000" s="111">
        <f t="shared" si="69"/>
        <v>2010</v>
      </c>
      <c r="E1000" s="111">
        <f t="shared" si="70"/>
        <v>7</v>
      </c>
      <c r="F1000" s="174">
        <v>8.2699999999999991E-5</v>
      </c>
      <c r="G1000" s="106" t="s">
        <v>1169</v>
      </c>
      <c r="AA1000" s="171">
        <v>42182</v>
      </c>
      <c r="AB1000">
        <v>242.8</v>
      </c>
      <c r="AC1000">
        <v>217.41</v>
      </c>
      <c r="AD1000">
        <v>103170.79</v>
      </c>
      <c r="AE1000">
        <v>3302.09</v>
      </c>
      <c r="AF1000">
        <f t="shared" si="71"/>
        <v>424.92088138385498</v>
      </c>
    </row>
    <row r="1001" spans="3:32" ht="11.25" x14ac:dyDescent="0.15">
      <c r="C1001" s="107">
        <v>40367</v>
      </c>
      <c r="D1001" s="111">
        <f t="shared" si="69"/>
        <v>2010</v>
      </c>
      <c r="E1001" s="111">
        <f t="shared" si="70"/>
        <v>7</v>
      </c>
      <c r="F1001" s="174">
        <v>8.2200000000000006E-5</v>
      </c>
      <c r="G1001" s="106" t="s">
        <v>1169</v>
      </c>
      <c r="AA1001" s="171">
        <v>42181</v>
      </c>
      <c r="AB1001">
        <v>242.26</v>
      </c>
      <c r="AC1001">
        <v>216.21</v>
      </c>
      <c r="AD1001">
        <v>101789.59</v>
      </c>
      <c r="AE1001">
        <v>3294.71</v>
      </c>
      <c r="AF1001">
        <f t="shared" si="71"/>
        <v>420.16672170395441</v>
      </c>
    </row>
    <row r="1002" spans="3:32" ht="11.25" x14ac:dyDescent="0.15">
      <c r="C1002" s="107">
        <v>40368</v>
      </c>
      <c r="D1002" s="111">
        <f t="shared" si="69"/>
        <v>2010</v>
      </c>
      <c r="E1002" s="111">
        <f t="shared" si="70"/>
        <v>7</v>
      </c>
      <c r="F1002" s="174">
        <v>8.1699999999999994E-5</v>
      </c>
      <c r="G1002" s="106" t="s">
        <v>1169</v>
      </c>
      <c r="AA1002" s="171">
        <v>42180</v>
      </c>
      <c r="AB1002">
        <v>240.48</v>
      </c>
      <c r="AC1002">
        <v>214.64</v>
      </c>
      <c r="AD1002">
        <v>99758.69</v>
      </c>
      <c r="AE1002">
        <v>3263.33</v>
      </c>
      <c r="AF1002">
        <f t="shared" si="71"/>
        <v>414.83154524284765</v>
      </c>
    </row>
    <row r="1003" spans="3:32" ht="11.25" x14ac:dyDescent="0.15">
      <c r="C1003" s="107">
        <v>40370</v>
      </c>
      <c r="D1003" s="111">
        <f t="shared" si="69"/>
        <v>2010</v>
      </c>
      <c r="E1003" s="111">
        <f t="shared" si="70"/>
        <v>7</v>
      </c>
      <c r="F1003" s="174">
        <v>8.1699999999999994E-5</v>
      </c>
      <c r="G1003" s="106" t="s">
        <v>1169</v>
      </c>
      <c r="AA1003" s="171">
        <v>42179</v>
      </c>
      <c r="AB1003">
        <v>243.97</v>
      </c>
      <c r="AC1003">
        <v>218.39</v>
      </c>
      <c r="AD1003">
        <v>100595.78</v>
      </c>
      <c r="AE1003">
        <v>3256.99</v>
      </c>
      <c r="AF1003">
        <f t="shared" si="71"/>
        <v>412.32848301020618</v>
      </c>
    </row>
    <row r="1004" spans="3:32" ht="11.25" x14ac:dyDescent="0.15">
      <c r="C1004" s="107">
        <v>40371</v>
      </c>
      <c r="D1004" s="111">
        <f t="shared" si="69"/>
        <v>2010</v>
      </c>
      <c r="E1004" s="111">
        <f t="shared" si="70"/>
        <v>7</v>
      </c>
      <c r="F1004" s="174">
        <v>8.1600000000000005E-5</v>
      </c>
      <c r="G1004" s="106" t="s">
        <v>1169</v>
      </c>
      <c r="AA1004" s="171">
        <v>42178</v>
      </c>
      <c r="AB1004">
        <v>247</v>
      </c>
      <c r="AC1004">
        <v>217.8</v>
      </c>
      <c r="AD1004">
        <v>101313.84</v>
      </c>
      <c r="AE1004">
        <v>3230.82</v>
      </c>
      <c r="AF1004">
        <f t="shared" si="71"/>
        <v>410.17748987854247</v>
      </c>
    </row>
    <row r="1005" spans="3:32" ht="11.25" x14ac:dyDescent="0.15">
      <c r="C1005" s="107">
        <v>40372</v>
      </c>
      <c r="D1005" s="111">
        <f t="shared" si="69"/>
        <v>2010</v>
      </c>
      <c r="E1005" s="111">
        <f t="shared" si="70"/>
        <v>7</v>
      </c>
      <c r="F1005" s="174">
        <v>8.1300000000000011E-5</v>
      </c>
      <c r="G1005" s="106" t="s">
        <v>1169</v>
      </c>
      <c r="AA1005" s="171">
        <v>42177</v>
      </c>
      <c r="AB1005">
        <v>244.69</v>
      </c>
      <c r="AC1005">
        <v>214.76</v>
      </c>
      <c r="AD1005">
        <v>99117.89</v>
      </c>
      <c r="AE1005">
        <v>3200.51</v>
      </c>
      <c r="AF1005">
        <f t="shared" si="71"/>
        <v>405.07536066042746</v>
      </c>
    </row>
    <row r="1006" spans="3:32" ht="11.25" x14ac:dyDescent="0.15">
      <c r="C1006" s="107">
        <v>40373</v>
      </c>
      <c r="D1006" s="111">
        <f t="shared" si="69"/>
        <v>2010</v>
      </c>
      <c r="E1006" s="111">
        <f t="shared" si="70"/>
        <v>7</v>
      </c>
      <c r="F1006" s="174">
        <v>8.1500000000000002E-5</v>
      </c>
      <c r="G1006" s="106" t="s">
        <v>1169</v>
      </c>
      <c r="AA1006" s="171">
        <v>42176</v>
      </c>
      <c r="AB1006">
        <v>244.07</v>
      </c>
      <c r="AC1006">
        <v>215</v>
      </c>
      <c r="AD1006">
        <v>98868.479999999996</v>
      </c>
      <c r="AE1006">
        <v>3192.46</v>
      </c>
      <c r="AF1006">
        <f t="shared" si="71"/>
        <v>405.08247633875527</v>
      </c>
    </row>
    <row r="1007" spans="3:32" ht="11.25" x14ac:dyDescent="0.15">
      <c r="C1007" s="107">
        <v>40374</v>
      </c>
      <c r="D1007" s="111">
        <f t="shared" si="69"/>
        <v>2010</v>
      </c>
      <c r="E1007" s="111">
        <f t="shared" si="70"/>
        <v>7</v>
      </c>
      <c r="F1007" s="174">
        <v>8.14E-5</v>
      </c>
      <c r="G1007" s="106" t="s">
        <v>1169</v>
      </c>
      <c r="AA1007" s="171">
        <v>42175</v>
      </c>
      <c r="AB1007">
        <v>241.41</v>
      </c>
      <c r="AC1007">
        <v>212.65</v>
      </c>
      <c r="AD1007">
        <v>97789.8</v>
      </c>
      <c r="AE1007">
        <v>3157.62</v>
      </c>
      <c r="AF1007">
        <f t="shared" si="71"/>
        <v>405.07766869640864</v>
      </c>
    </row>
    <row r="1008" spans="3:32" ht="11.25" x14ac:dyDescent="0.15">
      <c r="C1008" s="107">
        <v>40375</v>
      </c>
      <c r="D1008" s="111">
        <f t="shared" si="69"/>
        <v>2010</v>
      </c>
      <c r="E1008" s="111">
        <f t="shared" si="70"/>
        <v>7</v>
      </c>
      <c r="F1008" s="174">
        <v>8.1699999999999994E-5</v>
      </c>
      <c r="G1008" s="106" t="s">
        <v>1169</v>
      </c>
      <c r="AA1008" s="171">
        <v>42174</v>
      </c>
      <c r="AB1008">
        <v>249.08</v>
      </c>
      <c r="AC1008">
        <v>219.18</v>
      </c>
      <c r="AD1008">
        <v>94965.59</v>
      </c>
      <c r="AE1008">
        <v>3257.93</v>
      </c>
      <c r="AF1008">
        <f t="shared" si="71"/>
        <v>381.26541673357951</v>
      </c>
    </row>
    <row r="1009" spans="3:32" ht="11.25" x14ac:dyDescent="0.15">
      <c r="C1009" s="107">
        <v>40376</v>
      </c>
      <c r="D1009" s="111">
        <f t="shared" si="69"/>
        <v>2010</v>
      </c>
      <c r="E1009" s="111">
        <f t="shared" si="70"/>
        <v>7</v>
      </c>
      <c r="F1009" s="174">
        <v>8.1699999999999994E-5</v>
      </c>
      <c r="G1009" s="106" t="s">
        <v>1169</v>
      </c>
      <c r="AA1009" s="171">
        <v>42173</v>
      </c>
      <c r="AB1009">
        <v>244.76</v>
      </c>
      <c r="AC1009">
        <v>215.4</v>
      </c>
      <c r="AD1009">
        <v>91201.43</v>
      </c>
      <c r="AE1009">
        <v>3167.16</v>
      </c>
      <c r="AF1009">
        <f t="shared" si="71"/>
        <v>372.61574603693413</v>
      </c>
    </row>
    <row r="1010" spans="3:32" ht="11.25" x14ac:dyDescent="0.15">
      <c r="C1010" s="107">
        <v>40377</v>
      </c>
      <c r="D1010" s="111">
        <f t="shared" si="69"/>
        <v>2010</v>
      </c>
      <c r="E1010" s="111">
        <f t="shared" si="70"/>
        <v>7</v>
      </c>
      <c r="F1010" s="174">
        <v>8.1699999999999994E-5</v>
      </c>
      <c r="G1010" s="106" t="s">
        <v>1169</v>
      </c>
      <c r="AA1010" s="171">
        <v>42172</v>
      </c>
      <c r="AB1010">
        <v>249.5</v>
      </c>
      <c r="AC1010">
        <v>221.6</v>
      </c>
      <c r="AD1010">
        <v>92316.07</v>
      </c>
      <c r="AE1010">
        <v>3206.11</v>
      </c>
      <c r="AF1010">
        <f t="shared" si="71"/>
        <v>370.00428857715434</v>
      </c>
    </row>
    <row r="1011" spans="3:32" ht="11.25" x14ac:dyDescent="0.15">
      <c r="C1011" s="107">
        <v>40378</v>
      </c>
      <c r="D1011" s="111">
        <f t="shared" si="69"/>
        <v>2010</v>
      </c>
      <c r="E1011" s="111">
        <f t="shared" si="70"/>
        <v>7</v>
      </c>
      <c r="F1011" s="174">
        <v>8.14E-5</v>
      </c>
      <c r="G1011" s="106" t="s">
        <v>1169</v>
      </c>
      <c r="AA1011" s="171">
        <v>42171</v>
      </c>
      <c r="AB1011">
        <v>237.29</v>
      </c>
      <c r="AC1011">
        <v>210.42</v>
      </c>
      <c r="AD1011">
        <v>85317.91</v>
      </c>
      <c r="AE1011">
        <v>3013.59</v>
      </c>
      <c r="AF1011">
        <f t="shared" si="71"/>
        <v>359.55122424038098</v>
      </c>
    </row>
    <row r="1012" spans="3:32" ht="11.25" x14ac:dyDescent="0.15">
      <c r="C1012" s="107">
        <v>40379</v>
      </c>
      <c r="D1012" s="111">
        <f t="shared" si="69"/>
        <v>2010</v>
      </c>
      <c r="E1012" s="111">
        <f t="shared" si="70"/>
        <v>7</v>
      </c>
      <c r="F1012" s="174">
        <v>8.14E-5</v>
      </c>
      <c r="G1012" s="106" t="s">
        <v>1169</v>
      </c>
      <c r="AA1012" s="171">
        <v>42170</v>
      </c>
      <c r="AB1012">
        <v>234.72</v>
      </c>
      <c r="AC1012">
        <v>209.43</v>
      </c>
      <c r="AD1012">
        <v>84391.89</v>
      </c>
      <c r="AE1012">
        <v>2976.19</v>
      </c>
      <c r="AF1012">
        <f t="shared" si="71"/>
        <v>359.54281697341514</v>
      </c>
    </row>
    <row r="1013" spans="3:32" ht="11.25" x14ac:dyDescent="0.15">
      <c r="C1013" s="107">
        <v>40380</v>
      </c>
      <c r="D1013" s="111">
        <f t="shared" si="69"/>
        <v>2010</v>
      </c>
      <c r="E1013" s="111">
        <f t="shared" si="70"/>
        <v>7</v>
      </c>
      <c r="F1013" s="174">
        <v>8.1199999999999995E-5</v>
      </c>
      <c r="G1013" s="106" t="s">
        <v>1169</v>
      </c>
      <c r="AA1013" s="171">
        <v>42169</v>
      </c>
      <c r="AB1013">
        <v>233.07</v>
      </c>
      <c r="AC1013">
        <v>206.87</v>
      </c>
      <c r="AD1013">
        <v>83800.070000000007</v>
      </c>
      <c r="AE1013">
        <v>2955.32</v>
      </c>
      <c r="AF1013">
        <f t="shared" si="71"/>
        <v>359.54893379671347</v>
      </c>
    </row>
    <row r="1014" spans="3:32" ht="11.25" x14ac:dyDescent="0.15">
      <c r="C1014" s="107">
        <v>40381</v>
      </c>
      <c r="D1014" s="111">
        <f t="shared" si="69"/>
        <v>2010</v>
      </c>
      <c r="E1014" s="111">
        <f t="shared" si="70"/>
        <v>7</v>
      </c>
      <c r="F1014" s="174">
        <v>8.2100000000000003E-5</v>
      </c>
      <c r="G1014" s="106" t="s">
        <v>1169</v>
      </c>
      <c r="AA1014" s="171">
        <v>42168</v>
      </c>
      <c r="AB1014">
        <v>230.8</v>
      </c>
      <c r="AC1014">
        <v>204.86</v>
      </c>
      <c r="AD1014">
        <v>82984.97</v>
      </c>
      <c r="AE1014">
        <v>2926.57</v>
      </c>
      <c r="AF1014">
        <f t="shared" si="71"/>
        <v>359.553596187175</v>
      </c>
    </row>
    <row r="1015" spans="3:32" ht="11.25" x14ac:dyDescent="0.15">
      <c r="C1015" s="107">
        <v>40382</v>
      </c>
      <c r="D1015" s="111">
        <f t="shared" si="69"/>
        <v>2010</v>
      </c>
      <c r="E1015" s="111">
        <f t="shared" si="70"/>
        <v>7</v>
      </c>
      <c r="F1015" s="174">
        <v>8.2300000000000008E-5</v>
      </c>
      <c r="G1015" s="106" t="s">
        <v>1169</v>
      </c>
      <c r="AA1015" s="171">
        <v>42167</v>
      </c>
      <c r="AB1015">
        <v>229.73</v>
      </c>
      <c r="AC1015">
        <v>204.13</v>
      </c>
      <c r="AD1015">
        <v>82669.42</v>
      </c>
      <c r="AE1015">
        <v>2910.72</v>
      </c>
      <c r="AF1015">
        <f t="shared" si="71"/>
        <v>359.85469899447179</v>
      </c>
    </row>
    <row r="1016" spans="3:32" ht="11.25" x14ac:dyDescent="0.15">
      <c r="C1016" s="107">
        <v>40383</v>
      </c>
      <c r="D1016" s="111">
        <f t="shared" si="69"/>
        <v>2010</v>
      </c>
      <c r="E1016" s="111">
        <f t="shared" si="70"/>
        <v>7</v>
      </c>
      <c r="F1016" s="174">
        <v>8.2200000000000006E-5</v>
      </c>
      <c r="G1016" s="106" t="s">
        <v>1169</v>
      </c>
      <c r="AA1016" s="171">
        <v>42166</v>
      </c>
      <c r="AB1016">
        <v>229.21</v>
      </c>
      <c r="AC1016">
        <v>202.99</v>
      </c>
      <c r="AD1016">
        <v>81969</v>
      </c>
      <c r="AE1016">
        <v>2892.67</v>
      </c>
      <c r="AF1016">
        <f t="shared" si="71"/>
        <v>357.61528729113041</v>
      </c>
    </row>
    <row r="1017" spans="3:32" ht="11.25" x14ac:dyDescent="0.15">
      <c r="C1017" s="107">
        <v>40384</v>
      </c>
      <c r="D1017" s="111">
        <f t="shared" si="69"/>
        <v>2010</v>
      </c>
      <c r="E1017" s="111">
        <f t="shared" si="70"/>
        <v>7</v>
      </c>
      <c r="F1017" s="174">
        <v>8.4900000000000004E-5</v>
      </c>
      <c r="G1017" s="106" t="s">
        <v>1169</v>
      </c>
      <c r="AA1017" s="171">
        <v>42165</v>
      </c>
      <c r="AB1017">
        <v>228.93</v>
      </c>
      <c r="AC1017">
        <v>202.71</v>
      </c>
      <c r="AD1017">
        <v>82146.240000000005</v>
      </c>
      <c r="AE1017">
        <v>2889.15</v>
      </c>
      <c r="AF1017">
        <f t="shared" si="71"/>
        <v>358.82689031581708</v>
      </c>
    </row>
    <row r="1018" spans="3:32" ht="11.25" x14ac:dyDescent="0.15">
      <c r="C1018" s="107">
        <v>40385</v>
      </c>
      <c r="D1018" s="111">
        <f t="shared" si="69"/>
        <v>2010</v>
      </c>
      <c r="E1018" s="111">
        <f t="shared" si="70"/>
        <v>7</v>
      </c>
      <c r="F1018" s="174">
        <v>8.4499999999999994E-5</v>
      </c>
      <c r="G1018" s="106" t="s">
        <v>1169</v>
      </c>
      <c r="AA1018" s="171">
        <v>42164</v>
      </c>
      <c r="AB1018">
        <v>228.18</v>
      </c>
      <c r="AC1018">
        <v>201.82</v>
      </c>
      <c r="AD1018">
        <v>82409.06</v>
      </c>
      <c r="AE1018">
        <v>2879.62</v>
      </c>
      <c r="AF1018">
        <f t="shared" si="71"/>
        <v>361.15812078183887</v>
      </c>
    </row>
    <row r="1019" spans="3:32" ht="11.25" x14ac:dyDescent="0.15">
      <c r="C1019" s="107">
        <v>40386</v>
      </c>
      <c r="D1019" s="111">
        <f t="shared" si="69"/>
        <v>2010</v>
      </c>
      <c r="E1019" s="111">
        <f t="shared" si="70"/>
        <v>7</v>
      </c>
      <c r="F1019" s="174">
        <v>8.42E-5</v>
      </c>
      <c r="G1019" s="106" t="s">
        <v>1169</v>
      </c>
      <c r="AA1019" s="171">
        <v>42163</v>
      </c>
      <c r="AB1019">
        <v>223.95</v>
      </c>
      <c r="AC1019">
        <v>201.82</v>
      </c>
      <c r="AD1019">
        <v>82072.06</v>
      </c>
      <c r="AE1019">
        <v>2833.01</v>
      </c>
      <c r="AF1019">
        <f t="shared" si="71"/>
        <v>366.47492743916052</v>
      </c>
    </row>
    <row r="1020" spans="3:32" ht="11.25" x14ac:dyDescent="0.15">
      <c r="C1020" s="107">
        <v>40387</v>
      </c>
      <c r="D1020" s="111">
        <f t="shared" si="69"/>
        <v>2010</v>
      </c>
      <c r="E1020" s="111">
        <f t="shared" si="70"/>
        <v>7</v>
      </c>
      <c r="F1020" s="174">
        <v>8.3900000000000006E-5</v>
      </c>
      <c r="G1020" s="106" t="s">
        <v>1169</v>
      </c>
      <c r="AA1020" s="171">
        <v>42162</v>
      </c>
      <c r="AB1020">
        <v>225.93</v>
      </c>
      <c r="AC1020">
        <v>203.29</v>
      </c>
      <c r="AD1020">
        <v>82795.8</v>
      </c>
      <c r="AE1020">
        <v>2857.99</v>
      </c>
      <c r="AF1020">
        <f t="shared" si="71"/>
        <v>366.466604700571</v>
      </c>
    </row>
    <row r="1021" spans="3:32" ht="11.25" x14ac:dyDescent="0.15">
      <c r="C1021" s="107">
        <v>40388</v>
      </c>
      <c r="D1021" s="111">
        <f t="shared" si="69"/>
        <v>2010</v>
      </c>
      <c r="E1021" s="111">
        <f t="shared" si="70"/>
        <v>7</v>
      </c>
      <c r="F1021" s="174">
        <v>8.3699999999999988E-5</v>
      </c>
      <c r="G1021" s="106" t="s">
        <v>1169</v>
      </c>
      <c r="AA1021" s="171">
        <v>42161</v>
      </c>
      <c r="AB1021">
        <v>224.93</v>
      </c>
      <c r="AC1021">
        <v>202.39</v>
      </c>
      <c r="AD1021">
        <v>82429.179999999993</v>
      </c>
      <c r="AE1021">
        <v>2845.33</v>
      </c>
      <c r="AF1021">
        <f t="shared" si="71"/>
        <v>366.46592273151646</v>
      </c>
    </row>
    <row r="1022" spans="3:32" ht="11.25" x14ac:dyDescent="0.15">
      <c r="C1022" s="107">
        <v>40389</v>
      </c>
      <c r="D1022" s="111">
        <f t="shared" si="69"/>
        <v>2010</v>
      </c>
      <c r="E1022" s="111">
        <f t="shared" si="70"/>
        <v>7</v>
      </c>
      <c r="F1022" s="174">
        <v>8.3800000000000004E-5</v>
      </c>
      <c r="G1022" s="106" t="s">
        <v>1169</v>
      </c>
      <c r="AA1022" s="171">
        <v>42160</v>
      </c>
      <c r="AB1022">
        <v>224.26</v>
      </c>
      <c r="AC1022">
        <v>200.03</v>
      </c>
      <c r="AD1022">
        <v>84839.91</v>
      </c>
      <c r="AE1022">
        <v>2834.65</v>
      </c>
      <c r="AF1022">
        <f t="shared" si="71"/>
        <v>378.31048782662981</v>
      </c>
    </row>
    <row r="1023" spans="3:32" ht="11.25" x14ac:dyDescent="0.15">
      <c r="C1023" s="107">
        <v>40390</v>
      </c>
      <c r="D1023" s="111">
        <f t="shared" si="69"/>
        <v>2010</v>
      </c>
      <c r="E1023" s="111">
        <f t="shared" si="70"/>
        <v>7</v>
      </c>
      <c r="F1023" s="174">
        <v>8.3800000000000004E-5</v>
      </c>
      <c r="G1023" s="106" t="s">
        <v>1169</v>
      </c>
      <c r="AA1023" s="171">
        <v>42159</v>
      </c>
      <c r="AB1023">
        <v>225.98</v>
      </c>
      <c r="AC1023">
        <v>200.74</v>
      </c>
      <c r="AD1023">
        <v>82397.88</v>
      </c>
      <c r="AE1023">
        <v>2860.87</v>
      </c>
      <c r="AF1023">
        <f t="shared" si="71"/>
        <v>364.62465704929645</v>
      </c>
    </row>
    <row r="1024" spans="3:32" ht="11.25" x14ac:dyDescent="0.15">
      <c r="C1024" s="107">
        <v>40391</v>
      </c>
      <c r="D1024" s="111">
        <f t="shared" si="69"/>
        <v>2010</v>
      </c>
      <c r="E1024" s="111">
        <f t="shared" si="70"/>
        <v>8</v>
      </c>
      <c r="F1024" s="174">
        <v>8.3800000000000004E-5</v>
      </c>
      <c r="G1024" s="106" t="s">
        <v>1169</v>
      </c>
      <c r="AA1024" s="171">
        <v>42158</v>
      </c>
      <c r="AB1024">
        <v>226.07</v>
      </c>
      <c r="AC1024">
        <v>202.76</v>
      </c>
      <c r="AD1024">
        <v>81857.179999999993</v>
      </c>
      <c r="AE1024">
        <v>2864.29</v>
      </c>
      <c r="AF1024">
        <f t="shared" si="71"/>
        <v>362.08776042818596</v>
      </c>
    </row>
    <row r="1025" spans="3:32" ht="11.25" x14ac:dyDescent="0.15">
      <c r="C1025" s="107">
        <v>40392</v>
      </c>
      <c r="D1025" s="111">
        <f t="shared" si="69"/>
        <v>2010</v>
      </c>
      <c r="E1025" s="111">
        <f t="shared" si="70"/>
        <v>8</v>
      </c>
      <c r="F1025" s="174">
        <v>8.3300000000000005E-5</v>
      </c>
      <c r="G1025" s="106" t="s">
        <v>1169</v>
      </c>
      <c r="AA1025" s="171">
        <v>42157</v>
      </c>
      <c r="AB1025">
        <v>223.43</v>
      </c>
      <c r="AC1025">
        <v>204.53</v>
      </c>
      <c r="AD1025">
        <v>80733.94</v>
      </c>
      <c r="AE1025">
        <v>2837.55</v>
      </c>
      <c r="AF1025">
        <f t="shared" si="71"/>
        <v>361.33885333213982</v>
      </c>
    </row>
    <row r="1026" spans="3:32" ht="11.25" x14ac:dyDescent="0.15">
      <c r="C1026" s="107">
        <v>40393</v>
      </c>
      <c r="D1026" s="111">
        <f t="shared" si="69"/>
        <v>2010</v>
      </c>
      <c r="E1026" s="111">
        <f t="shared" si="70"/>
        <v>8</v>
      </c>
      <c r="F1026" s="174">
        <v>8.3399999999999994E-5</v>
      </c>
      <c r="G1026" s="106" t="s">
        <v>1169</v>
      </c>
      <c r="AA1026" s="171">
        <v>42156</v>
      </c>
      <c r="AB1026">
        <v>231.04</v>
      </c>
      <c r="AC1026">
        <v>210.81</v>
      </c>
      <c r="AD1026">
        <v>81781.97</v>
      </c>
      <c r="AE1026">
        <v>2934.23</v>
      </c>
      <c r="AF1026">
        <f t="shared" si="71"/>
        <v>353.97320810249312</v>
      </c>
    </row>
    <row r="1027" spans="3:32" ht="11.25" x14ac:dyDescent="0.15">
      <c r="C1027" s="107">
        <v>40394</v>
      </c>
      <c r="D1027" s="111">
        <f t="shared" si="69"/>
        <v>2010</v>
      </c>
      <c r="E1027" s="111">
        <f t="shared" si="70"/>
        <v>8</v>
      </c>
      <c r="F1027" s="174">
        <v>8.3399999999999994E-5</v>
      </c>
      <c r="G1027" s="106" t="s">
        <v>1169</v>
      </c>
      <c r="AA1027" s="171">
        <v>42155</v>
      </c>
      <c r="AB1027">
        <v>233.18</v>
      </c>
      <c r="AC1027">
        <v>212.6</v>
      </c>
      <c r="AD1027">
        <v>82537.84</v>
      </c>
      <c r="AE1027">
        <v>2961.35</v>
      </c>
      <c r="AF1027">
        <f t="shared" si="71"/>
        <v>353.96620636418214</v>
      </c>
    </row>
    <row r="1028" spans="3:32" ht="11.25" x14ac:dyDescent="0.15">
      <c r="C1028" s="107">
        <v>40395</v>
      </c>
      <c r="D1028" s="111">
        <f t="shared" si="69"/>
        <v>2010</v>
      </c>
      <c r="E1028" s="111">
        <f t="shared" si="70"/>
        <v>8</v>
      </c>
      <c r="F1028" s="174">
        <v>8.2699999999999991E-5</v>
      </c>
      <c r="G1028" s="106" t="s">
        <v>1169</v>
      </c>
      <c r="AA1028" s="171">
        <v>42154</v>
      </c>
      <c r="AB1028">
        <v>236.24</v>
      </c>
      <c r="AC1028">
        <v>215.39</v>
      </c>
      <c r="AD1028">
        <v>83621.52</v>
      </c>
      <c r="AE1028">
        <v>3000.24</v>
      </c>
      <c r="AF1028">
        <f t="shared" si="71"/>
        <v>353.9685066034541</v>
      </c>
    </row>
    <row r="1029" spans="3:32" ht="11.25" x14ac:dyDescent="0.15">
      <c r="C1029" s="107">
        <v>40396</v>
      </c>
      <c r="D1029" s="111">
        <f t="shared" ref="D1029:D1092" si="72">YEAR(C1029)</f>
        <v>2010</v>
      </c>
      <c r="E1029" s="111">
        <f t="shared" ref="E1029:E1092" si="73">MONTH(C1029)</f>
        <v>8</v>
      </c>
      <c r="F1029" s="174">
        <v>8.2699999999999991E-5</v>
      </c>
      <c r="G1029" s="106" t="s">
        <v>1169</v>
      </c>
      <c r="AA1029" s="171">
        <v>42153</v>
      </c>
      <c r="AB1029">
        <v>237.27</v>
      </c>
      <c r="AC1029">
        <v>216.55</v>
      </c>
      <c r="AD1029">
        <v>88410.58</v>
      </c>
      <c r="AE1029">
        <v>3013.3</v>
      </c>
      <c r="AF1029">
        <f t="shared" si="71"/>
        <v>372.61592278838452</v>
      </c>
    </row>
    <row r="1030" spans="3:32" ht="11.25" x14ac:dyDescent="0.15">
      <c r="C1030" s="107">
        <v>40397</v>
      </c>
      <c r="D1030" s="111">
        <f t="shared" si="72"/>
        <v>2010</v>
      </c>
      <c r="E1030" s="111">
        <f t="shared" si="73"/>
        <v>8</v>
      </c>
      <c r="F1030" s="174">
        <v>8.2699999999999991E-5</v>
      </c>
      <c r="G1030" s="106" t="s">
        <v>1169</v>
      </c>
      <c r="AA1030" s="171">
        <v>42152</v>
      </c>
      <c r="AB1030">
        <v>237.65</v>
      </c>
      <c r="AC1030">
        <v>217.92</v>
      </c>
      <c r="AD1030">
        <v>76683.78</v>
      </c>
      <c r="AE1030">
        <v>3022.96</v>
      </c>
      <c r="AF1030">
        <f t="shared" ref="AF1030:AF1093" si="74">AD1030/AB1030</f>
        <v>322.67527877130232</v>
      </c>
    </row>
    <row r="1031" spans="3:32" ht="11.25" x14ac:dyDescent="0.15">
      <c r="C1031" s="107">
        <v>40398</v>
      </c>
      <c r="D1031" s="111">
        <f t="shared" si="72"/>
        <v>2010</v>
      </c>
      <c r="E1031" s="111">
        <f t="shared" si="73"/>
        <v>8</v>
      </c>
      <c r="F1031" s="174">
        <v>8.2699999999999991E-5</v>
      </c>
      <c r="G1031" s="106" t="s">
        <v>1169</v>
      </c>
      <c r="AA1031" s="171">
        <v>42151</v>
      </c>
      <c r="AB1031">
        <v>237.32</v>
      </c>
      <c r="AC1031">
        <v>218.2</v>
      </c>
      <c r="AD1031">
        <v>71641.62</v>
      </c>
      <c r="AE1031">
        <v>3018.69</v>
      </c>
      <c r="AF1031">
        <f t="shared" si="74"/>
        <v>301.87771784931738</v>
      </c>
    </row>
    <row r="1032" spans="3:32" ht="11.25" x14ac:dyDescent="0.15">
      <c r="C1032" s="107">
        <v>40399</v>
      </c>
      <c r="D1032" s="111">
        <f t="shared" si="72"/>
        <v>2010</v>
      </c>
      <c r="E1032" s="111">
        <f t="shared" si="73"/>
        <v>8</v>
      </c>
      <c r="F1032" s="174">
        <v>8.2699999999999991E-5</v>
      </c>
      <c r="G1032" s="106" t="s">
        <v>1169</v>
      </c>
      <c r="AA1032" s="171">
        <v>42150</v>
      </c>
      <c r="AB1032">
        <v>237.99</v>
      </c>
      <c r="AC1032">
        <v>217.55</v>
      </c>
      <c r="AD1032">
        <v>83121.78</v>
      </c>
      <c r="AE1032">
        <v>3010.62</v>
      </c>
      <c r="AF1032">
        <f t="shared" si="74"/>
        <v>349.26585150636578</v>
      </c>
    </row>
    <row r="1033" spans="3:32" ht="11.25" x14ac:dyDescent="0.15">
      <c r="C1033" s="107">
        <v>40400</v>
      </c>
      <c r="D1033" s="111">
        <f t="shared" si="72"/>
        <v>2010</v>
      </c>
      <c r="E1033" s="111">
        <f t="shared" si="73"/>
        <v>8</v>
      </c>
      <c r="F1033" s="174">
        <v>8.2300000000000008E-5</v>
      </c>
      <c r="G1033" s="106" t="s">
        <v>1169</v>
      </c>
      <c r="AA1033" s="171">
        <v>42149</v>
      </c>
      <c r="AB1033">
        <v>241.03</v>
      </c>
      <c r="AC1033">
        <v>219.49</v>
      </c>
      <c r="AD1033">
        <v>90861.98</v>
      </c>
      <c r="AE1033">
        <v>3048.98</v>
      </c>
      <c r="AF1033">
        <f t="shared" si="74"/>
        <v>376.97373770899884</v>
      </c>
    </row>
    <row r="1034" spans="3:32" ht="11.25" x14ac:dyDescent="0.15">
      <c r="C1034" s="107">
        <v>40401</v>
      </c>
      <c r="D1034" s="111">
        <f t="shared" si="72"/>
        <v>2010</v>
      </c>
      <c r="E1034" s="111">
        <f t="shared" si="73"/>
        <v>8</v>
      </c>
      <c r="F1034" s="174">
        <v>8.2100000000000003E-5</v>
      </c>
      <c r="G1034" s="106" t="s">
        <v>1169</v>
      </c>
      <c r="AA1034" s="171">
        <v>42148</v>
      </c>
      <c r="AB1034">
        <v>239.61</v>
      </c>
      <c r="AC1034">
        <v>217.57</v>
      </c>
      <c r="AD1034">
        <v>90326.97</v>
      </c>
      <c r="AE1034">
        <v>3031.03</v>
      </c>
      <c r="AF1034">
        <f t="shared" si="74"/>
        <v>376.97495930887692</v>
      </c>
    </row>
    <row r="1035" spans="3:32" ht="11.25" x14ac:dyDescent="0.15">
      <c r="C1035" s="107">
        <v>40402</v>
      </c>
      <c r="D1035" s="111">
        <f t="shared" si="72"/>
        <v>2010</v>
      </c>
      <c r="E1035" s="111">
        <f t="shared" si="73"/>
        <v>8</v>
      </c>
      <c r="F1035" s="174">
        <v>8.2399999999999997E-5</v>
      </c>
      <c r="G1035" s="106" t="s">
        <v>1169</v>
      </c>
      <c r="AA1035" s="171">
        <v>42147</v>
      </c>
      <c r="AB1035">
        <v>240.05</v>
      </c>
      <c r="AC1035">
        <v>217.98</v>
      </c>
      <c r="AD1035">
        <v>94857.88</v>
      </c>
      <c r="AE1035">
        <v>3036.62</v>
      </c>
      <c r="AF1035">
        <f t="shared" si="74"/>
        <v>395.15884190793582</v>
      </c>
    </row>
    <row r="1036" spans="3:32" ht="11.25" x14ac:dyDescent="0.15">
      <c r="C1036" s="107">
        <v>40403</v>
      </c>
      <c r="D1036" s="111">
        <f t="shared" si="72"/>
        <v>2010</v>
      </c>
      <c r="E1036" s="111">
        <f t="shared" si="73"/>
        <v>8</v>
      </c>
      <c r="F1036" s="174">
        <v>8.3399999999999994E-5</v>
      </c>
      <c r="G1036" s="106" t="s">
        <v>1169</v>
      </c>
      <c r="AA1036" s="171">
        <v>42146</v>
      </c>
      <c r="AB1036">
        <v>235.57</v>
      </c>
      <c r="AC1036">
        <v>212.05</v>
      </c>
      <c r="AD1036">
        <v>88392.44</v>
      </c>
      <c r="AE1036">
        <v>2979.94</v>
      </c>
      <c r="AF1036">
        <f t="shared" si="74"/>
        <v>375.22791526934674</v>
      </c>
    </row>
    <row r="1037" spans="3:32" ht="11.25" x14ac:dyDescent="0.15">
      <c r="C1037" s="107">
        <v>40404</v>
      </c>
      <c r="D1037" s="111">
        <f t="shared" si="72"/>
        <v>2010</v>
      </c>
      <c r="E1037" s="111">
        <f t="shared" si="73"/>
        <v>8</v>
      </c>
      <c r="F1037" s="174">
        <v>8.3399999999999994E-5</v>
      </c>
      <c r="G1037" s="106" t="s">
        <v>1169</v>
      </c>
      <c r="AA1037" s="171">
        <v>42145</v>
      </c>
      <c r="AB1037">
        <v>234.21</v>
      </c>
      <c r="AC1037">
        <v>211.13</v>
      </c>
      <c r="AD1037">
        <v>76603.69</v>
      </c>
      <c r="AE1037">
        <v>2974.49</v>
      </c>
      <c r="AF1037">
        <f t="shared" si="74"/>
        <v>327.07266982622434</v>
      </c>
    </row>
    <row r="1038" spans="3:32" ht="11.25" x14ac:dyDescent="0.15">
      <c r="C1038" s="107">
        <v>40405</v>
      </c>
      <c r="D1038" s="111">
        <f t="shared" si="72"/>
        <v>2010</v>
      </c>
      <c r="E1038" s="111">
        <f t="shared" si="73"/>
        <v>8</v>
      </c>
      <c r="F1038" s="174">
        <v>8.2600000000000002E-5</v>
      </c>
      <c r="G1038" s="106" t="s">
        <v>1169</v>
      </c>
      <c r="AA1038" s="171">
        <v>42144</v>
      </c>
      <c r="AB1038">
        <v>232.3</v>
      </c>
      <c r="AC1038">
        <v>208.64</v>
      </c>
      <c r="AD1038">
        <v>73161.98</v>
      </c>
      <c r="AE1038">
        <v>2950.27</v>
      </c>
      <c r="AF1038">
        <f t="shared" si="74"/>
        <v>314.9461041756349</v>
      </c>
    </row>
    <row r="1039" spans="3:32" ht="11.25" x14ac:dyDescent="0.15">
      <c r="C1039" s="107">
        <v>40406</v>
      </c>
      <c r="D1039" s="111">
        <f t="shared" si="72"/>
        <v>2010</v>
      </c>
      <c r="E1039" s="111">
        <f t="shared" si="73"/>
        <v>8</v>
      </c>
      <c r="F1039" s="174">
        <v>8.2600000000000002E-5</v>
      </c>
      <c r="G1039" s="106" t="s">
        <v>1169</v>
      </c>
      <c r="AA1039" s="171">
        <v>42143</v>
      </c>
      <c r="AB1039">
        <v>233.32</v>
      </c>
      <c r="AC1039">
        <v>206.46</v>
      </c>
      <c r="AD1039">
        <v>69061.83</v>
      </c>
      <c r="AE1039">
        <v>2963.13</v>
      </c>
      <c r="AF1039">
        <f t="shared" si="74"/>
        <v>295.99618549631407</v>
      </c>
    </row>
    <row r="1040" spans="3:32" ht="11.25" x14ac:dyDescent="0.15">
      <c r="C1040" s="107">
        <v>40407</v>
      </c>
      <c r="D1040" s="111">
        <f t="shared" si="72"/>
        <v>2010</v>
      </c>
      <c r="E1040" s="111">
        <f t="shared" si="73"/>
        <v>8</v>
      </c>
      <c r="F1040" s="174">
        <v>8.2300000000000008E-5</v>
      </c>
      <c r="G1040" s="106" t="s">
        <v>1169</v>
      </c>
      <c r="AA1040" s="171">
        <v>42142</v>
      </c>
      <c r="AB1040">
        <v>236.05</v>
      </c>
      <c r="AC1040">
        <v>206.5</v>
      </c>
      <c r="AD1040">
        <v>69871.070000000007</v>
      </c>
      <c r="AE1040">
        <v>2997.85</v>
      </c>
      <c r="AF1040">
        <f t="shared" si="74"/>
        <v>296.0011438254607</v>
      </c>
    </row>
    <row r="1041" spans="3:32" ht="11.25" x14ac:dyDescent="0.15">
      <c r="C1041" s="107">
        <v>40408</v>
      </c>
      <c r="D1041" s="111">
        <f t="shared" si="72"/>
        <v>2010</v>
      </c>
      <c r="E1041" s="111">
        <f t="shared" si="73"/>
        <v>8</v>
      </c>
      <c r="F1041" s="174">
        <v>8.2100000000000003E-5</v>
      </c>
      <c r="G1041" s="106" t="s">
        <v>1169</v>
      </c>
      <c r="AA1041" s="171">
        <v>42141</v>
      </c>
      <c r="AB1041">
        <v>236.34</v>
      </c>
      <c r="AC1041">
        <v>206.68</v>
      </c>
      <c r="AD1041">
        <v>69956.34</v>
      </c>
      <c r="AE1041">
        <v>3001.51</v>
      </c>
      <c r="AF1041">
        <f t="shared" si="74"/>
        <v>295.99873064229496</v>
      </c>
    </row>
    <row r="1042" spans="3:32" ht="11.25" x14ac:dyDescent="0.15">
      <c r="C1042" s="107">
        <v>40409</v>
      </c>
      <c r="D1042" s="111">
        <f t="shared" si="72"/>
        <v>2010</v>
      </c>
      <c r="E1042" s="111">
        <f t="shared" si="73"/>
        <v>8</v>
      </c>
      <c r="F1042" s="174">
        <v>7.9000000000000009E-5</v>
      </c>
      <c r="G1042" s="106" t="s">
        <v>1169</v>
      </c>
      <c r="AA1042" s="171">
        <v>42140</v>
      </c>
      <c r="AB1042">
        <v>236.6</v>
      </c>
      <c r="AC1042">
        <v>206.91</v>
      </c>
      <c r="AD1042">
        <v>70034.78</v>
      </c>
      <c r="AE1042">
        <v>3004.87</v>
      </c>
      <c r="AF1042">
        <f t="shared" si="74"/>
        <v>296.00498732037192</v>
      </c>
    </row>
    <row r="1043" spans="3:32" ht="11.25" x14ac:dyDescent="0.15">
      <c r="C1043" s="107">
        <v>40410</v>
      </c>
      <c r="D1043" s="111">
        <f t="shared" si="72"/>
        <v>2010</v>
      </c>
      <c r="E1043" s="111">
        <f t="shared" si="73"/>
        <v>8</v>
      </c>
      <c r="F1043" s="174">
        <v>7.9000000000000009E-5</v>
      </c>
      <c r="G1043" s="106" t="s">
        <v>1169</v>
      </c>
      <c r="AA1043" s="171">
        <v>42139</v>
      </c>
      <c r="AB1043">
        <v>237.18</v>
      </c>
      <c r="AC1043">
        <v>207.95</v>
      </c>
      <c r="AD1043">
        <v>69402.91</v>
      </c>
      <c r="AE1043">
        <v>3012.16</v>
      </c>
      <c r="AF1043">
        <f t="shared" si="74"/>
        <v>292.61704190909859</v>
      </c>
    </row>
    <row r="1044" spans="3:32" ht="11.25" x14ac:dyDescent="0.15">
      <c r="C1044" s="107">
        <v>40412</v>
      </c>
      <c r="D1044" s="111">
        <f t="shared" si="72"/>
        <v>2010</v>
      </c>
      <c r="E1044" s="111">
        <f t="shared" si="73"/>
        <v>8</v>
      </c>
      <c r="F1044" s="174">
        <v>7.9099999999999998E-5</v>
      </c>
      <c r="G1044" s="106" t="s">
        <v>1169</v>
      </c>
      <c r="AA1044" s="171">
        <v>42138</v>
      </c>
      <c r="AB1044">
        <v>236.26</v>
      </c>
      <c r="AC1044">
        <v>208.1</v>
      </c>
      <c r="AD1044">
        <v>66323.58</v>
      </c>
      <c r="AE1044">
        <v>3000.53</v>
      </c>
      <c r="AF1044">
        <f t="shared" si="74"/>
        <v>280.72284771014984</v>
      </c>
    </row>
    <row r="1045" spans="3:32" ht="11.25" x14ac:dyDescent="0.15">
      <c r="C1045" s="107">
        <v>40413</v>
      </c>
      <c r="D1045" s="111">
        <f t="shared" si="72"/>
        <v>2010</v>
      </c>
      <c r="E1045" s="111">
        <f t="shared" si="73"/>
        <v>8</v>
      </c>
      <c r="F1045" s="174">
        <v>7.86E-5</v>
      </c>
      <c r="G1045" s="106" t="s">
        <v>1169</v>
      </c>
      <c r="AA1045" s="171">
        <v>42137</v>
      </c>
      <c r="AB1045">
        <v>241.15</v>
      </c>
      <c r="AC1045">
        <v>214.77</v>
      </c>
      <c r="AD1045">
        <v>64832.639999999999</v>
      </c>
      <c r="AE1045">
        <v>3038.46</v>
      </c>
      <c r="AF1045">
        <f t="shared" si="74"/>
        <v>268.84777109682767</v>
      </c>
    </row>
    <row r="1046" spans="3:32" ht="11.25" x14ac:dyDescent="0.15">
      <c r="C1046" s="107">
        <v>40414</v>
      </c>
      <c r="D1046" s="111">
        <f t="shared" si="72"/>
        <v>2010</v>
      </c>
      <c r="E1046" s="111">
        <f t="shared" si="73"/>
        <v>8</v>
      </c>
      <c r="F1046" s="174">
        <v>8.2699999999999991E-5</v>
      </c>
      <c r="G1046" s="106" t="s">
        <v>1169</v>
      </c>
      <c r="AA1046" s="171">
        <v>42136</v>
      </c>
      <c r="AB1046">
        <v>241.73</v>
      </c>
      <c r="AC1046">
        <v>216.96</v>
      </c>
      <c r="AD1046">
        <v>64822.080000000002</v>
      </c>
      <c r="AE1046">
        <v>3045.79</v>
      </c>
      <c r="AF1046">
        <f t="shared" si="74"/>
        <v>268.15902039465522</v>
      </c>
    </row>
    <row r="1047" spans="3:32" ht="11.25" x14ac:dyDescent="0.15">
      <c r="C1047" s="107">
        <v>40415</v>
      </c>
      <c r="D1047" s="111">
        <f t="shared" si="72"/>
        <v>2010</v>
      </c>
      <c r="E1047" s="111">
        <f t="shared" si="73"/>
        <v>8</v>
      </c>
      <c r="F1047" s="174">
        <v>8.2699999999999991E-5</v>
      </c>
      <c r="G1047" s="106" t="s">
        <v>1169</v>
      </c>
      <c r="AA1047" s="171">
        <v>42135</v>
      </c>
      <c r="AB1047">
        <v>240.19</v>
      </c>
      <c r="AC1047">
        <v>214.57</v>
      </c>
      <c r="AD1047">
        <v>64600.2</v>
      </c>
      <c r="AE1047">
        <v>3026.45</v>
      </c>
      <c r="AF1047">
        <f t="shared" si="74"/>
        <v>268.95457762604605</v>
      </c>
    </row>
    <row r="1048" spans="3:32" ht="11.25" x14ac:dyDescent="0.15">
      <c r="C1048" s="107">
        <v>40416</v>
      </c>
      <c r="D1048" s="111">
        <f t="shared" si="72"/>
        <v>2010</v>
      </c>
      <c r="E1048" s="111">
        <f t="shared" si="73"/>
        <v>8</v>
      </c>
      <c r="F1048" s="174">
        <v>8.2699999999999991E-5</v>
      </c>
      <c r="G1048" s="106" t="s">
        <v>1169</v>
      </c>
      <c r="AA1048" s="171">
        <v>42134</v>
      </c>
      <c r="AB1048">
        <v>238.98</v>
      </c>
      <c r="AC1048">
        <v>213.23</v>
      </c>
      <c r="AD1048">
        <v>64273.94</v>
      </c>
      <c r="AE1048">
        <v>3011.16</v>
      </c>
      <c r="AF1048">
        <f t="shared" si="74"/>
        <v>268.95112561720646</v>
      </c>
    </row>
    <row r="1049" spans="3:32" ht="11.25" x14ac:dyDescent="0.15">
      <c r="C1049" s="107">
        <v>40419</v>
      </c>
      <c r="D1049" s="111">
        <f t="shared" si="72"/>
        <v>2010</v>
      </c>
      <c r="E1049" s="111">
        <f t="shared" si="73"/>
        <v>8</v>
      </c>
      <c r="F1049" s="174">
        <v>8.2699999999999991E-5</v>
      </c>
      <c r="G1049" s="106" t="s">
        <v>1169</v>
      </c>
      <c r="AA1049" s="171">
        <v>42133</v>
      </c>
      <c r="AB1049">
        <v>245.23</v>
      </c>
      <c r="AC1049">
        <v>218.8</v>
      </c>
      <c r="AD1049">
        <v>65954.12</v>
      </c>
      <c r="AE1049">
        <v>3089.88</v>
      </c>
      <c r="AF1049">
        <f t="shared" si="74"/>
        <v>268.94800799249685</v>
      </c>
    </row>
    <row r="1050" spans="3:32" ht="11.25" x14ac:dyDescent="0.15">
      <c r="C1050" s="107">
        <v>40421</v>
      </c>
      <c r="D1050" s="111">
        <f t="shared" si="72"/>
        <v>2010</v>
      </c>
      <c r="E1050" s="111">
        <f t="shared" si="73"/>
        <v>8</v>
      </c>
      <c r="F1050" s="174">
        <v>8.3100000000000001E-5</v>
      </c>
      <c r="G1050" s="106" t="s">
        <v>1169</v>
      </c>
      <c r="AA1050" s="171">
        <v>42132</v>
      </c>
      <c r="AB1050">
        <v>236.69</v>
      </c>
      <c r="AC1050">
        <v>211.23</v>
      </c>
      <c r="AD1050">
        <v>63143.62</v>
      </c>
      <c r="AE1050">
        <v>2982.27</v>
      </c>
      <c r="AF1050">
        <f t="shared" si="74"/>
        <v>266.77772613967636</v>
      </c>
    </row>
    <row r="1051" spans="3:32" ht="11.25" x14ac:dyDescent="0.15">
      <c r="C1051" s="107">
        <v>40423</v>
      </c>
      <c r="D1051" s="111">
        <f t="shared" si="72"/>
        <v>2010</v>
      </c>
      <c r="E1051" s="111">
        <f t="shared" si="73"/>
        <v>9</v>
      </c>
      <c r="F1051" s="174">
        <v>8.2300000000000008E-5</v>
      </c>
      <c r="G1051" s="106" t="s">
        <v>1169</v>
      </c>
      <c r="AA1051" s="171">
        <v>42131</v>
      </c>
      <c r="AB1051">
        <v>230.45</v>
      </c>
      <c r="AC1051">
        <v>203.14</v>
      </c>
      <c r="AD1051">
        <v>59275.11</v>
      </c>
      <c r="AE1051">
        <v>2903.61</v>
      </c>
      <c r="AF1051">
        <f t="shared" si="74"/>
        <v>257.21462356259497</v>
      </c>
    </row>
    <row r="1052" spans="3:32" ht="11.25" x14ac:dyDescent="0.15">
      <c r="C1052" s="107">
        <v>40424</v>
      </c>
      <c r="D1052" s="111">
        <f t="shared" si="72"/>
        <v>2010</v>
      </c>
      <c r="E1052" s="111">
        <f t="shared" si="73"/>
        <v>9</v>
      </c>
      <c r="F1052" s="174">
        <v>8.2300000000000008E-5</v>
      </c>
      <c r="G1052" s="106" t="s">
        <v>1169</v>
      </c>
      <c r="AA1052" s="171">
        <v>42130</v>
      </c>
      <c r="AB1052">
        <v>235.56</v>
      </c>
      <c r="AC1052">
        <v>210.37</v>
      </c>
      <c r="AD1052">
        <v>61193.7</v>
      </c>
      <c r="AE1052">
        <v>2998.67</v>
      </c>
      <c r="AF1052">
        <f t="shared" si="74"/>
        <v>259.77967396841569</v>
      </c>
    </row>
    <row r="1053" spans="3:32" ht="11.25" x14ac:dyDescent="0.15">
      <c r="C1053" s="107">
        <v>40426</v>
      </c>
      <c r="D1053" s="111">
        <f t="shared" si="72"/>
        <v>2010</v>
      </c>
      <c r="E1053" s="111">
        <f t="shared" si="73"/>
        <v>9</v>
      </c>
      <c r="F1053" s="174">
        <v>8.2200000000000006E-5</v>
      </c>
      <c r="G1053" s="106" t="s">
        <v>1169</v>
      </c>
      <c r="AA1053" s="171">
        <v>42129</v>
      </c>
      <c r="AB1053">
        <v>235.45</v>
      </c>
      <c r="AC1053">
        <v>210.63</v>
      </c>
      <c r="AD1053">
        <v>63142.47</v>
      </c>
      <c r="AE1053">
        <v>2997.25</v>
      </c>
      <c r="AF1053">
        <f t="shared" si="74"/>
        <v>268.17782968783183</v>
      </c>
    </row>
    <row r="1054" spans="3:32" ht="11.25" x14ac:dyDescent="0.15">
      <c r="C1054" s="107">
        <v>40427</v>
      </c>
      <c r="D1054" s="111">
        <f t="shared" si="72"/>
        <v>2010</v>
      </c>
      <c r="E1054" s="111">
        <f t="shared" si="73"/>
        <v>9</v>
      </c>
      <c r="F1054" s="174">
        <v>8.2200000000000006E-5</v>
      </c>
      <c r="G1054" s="106" t="s">
        <v>1169</v>
      </c>
      <c r="AA1054" s="171">
        <v>42128</v>
      </c>
      <c r="AB1054">
        <v>239.59</v>
      </c>
      <c r="AC1054">
        <v>214.03</v>
      </c>
      <c r="AD1054">
        <v>62427.94</v>
      </c>
      <c r="AE1054">
        <v>3050</v>
      </c>
      <c r="AF1054">
        <f t="shared" si="74"/>
        <v>260.56154263533534</v>
      </c>
    </row>
    <row r="1055" spans="3:32" ht="11.25" x14ac:dyDescent="0.15">
      <c r="C1055" s="107">
        <v>40428</v>
      </c>
      <c r="D1055" s="111">
        <f t="shared" si="72"/>
        <v>2010</v>
      </c>
      <c r="E1055" s="111">
        <f t="shared" si="73"/>
        <v>9</v>
      </c>
      <c r="F1055" s="174">
        <v>8.2200000000000006E-5</v>
      </c>
      <c r="G1055" s="106" t="s">
        <v>1169</v>
      </c>
      <c r="AA1055" s="171">
        <v>42127</v>
      </c>
      <c r="AB1055">
        <v>234.19</v>
      </c>
      <c r="AC1055">
        <v>209.14</v>
      </c>
      <c r="AD1055">
        <v>61021.48</v>
      </c>
      <c r="AE1055">
        <v>2981.28</v>
      </c>
      <c r="AF1055">
        <f t="shared" si="74"/>
        <v>260.56398650668262</v>
      </c>
    </row>
    <row r="1056" spans="3:32" ht="11.25" x14ac:dyDescent="0.15">
      <c r="C1056" s="107">
        <v>40429</v>
      </c>
      <c r="D1056" s="111">
        <f t="shared" si="72"/>
        <v>2010</v>
      </c>
      <c r="E1056" s="111">
        <f t="shared" si="73"/>
        <v>9</v>
      </c>
      <c r="F1056" s="174">
        <v>8.1999999999999987E-5</v>
      </c>
      <c r="G1056" s="106" t="s">
        <v>1169</v>
      </c>
      <c r="AA1056" s="171">
        <v>42126</v>
      </c>
      <c r="AB1056">
        <v>233.43</v>
      </c>
      <c r="AC1056">
        <v>208.45</v>
      </c>
      <c r="AD1056">
        <v>60822.42</v>
      </c>
      <c r="AE1056">
        <v>2971.56</v>
      </c>
      <c r="AF1056">
        <f t="shared" si="74"/>
        <v>260.55956817889728</v>
      </c>
    </row>
    <row r="1057" spans="3:32" ht="11.25" x14ac:dyDescent="0.15">
      <c r="C1057" s="107">
        <v>40430</v>
      </c>
      <c r="D1057" s="111">
        <f t="shared" si="72"/>
        <v>2010</v>
      </c>
      <c r="E1057" s="111">
        <f t="shared" si="73"/>
        <v>9</v>
      </c>
      <c r="F1057" s="174">
        <v>8.1899999999999999E-5</v>
      </c>
      <c r="G1057" s="106" t="s">
        <v>1169</v>
      </c>
      <c r="AA1057" s="171">
        <v>42125</v>
      </c>
      <c r="AB1057">
        <v>237.08</v>
      </c>
      <c r="AC1057">
        <v>211.45</v>
      </c>
      <c r="AD1057">
        <v>61772.47</v>
      </c>
      <c r="AE1057">
        <v>3017.97</v>
      </c>
      <c r="AF1057">
        <f t="shared" si="74"/>
        <v>260.55538214948541</v>
      </c>
    </row>
    <row r="1058" spans="3:32" ht="11.25" x14ac:dyDescent="0.15">
      <c r="C1058" s="107">
        <v>40431</v>
      </c>
      <c r="D1058" s="111">
        <f t="shared" si="72"/>
        <v>2010</v>
      </c>
      <c r="E1058" s="111">
        <f t="shared" si="73"/>
        <v>9</v>
      </c>
      <c r="F1058" s="174">
        <v>8.1899999999999999E-5</v>
      </c>
      <c r="G1058" s="106" t="s">
        <v>1169</v>
      </c>
      <c r="AA1058" s="171">
        <v>42124</v>
      </c>
      <c r="AB1058">
        <v>226.08</v>
      </c>
      <c r="AC1058">
        <v>203.4</v>
      </c>
      <c r="AD1058">
        <v>60807.96</v>
      </c>
      <c r="AE1058">
        <v>2877.96</v>
      </c>
      <c r="AF1058">
        <f t="shared" si="74"/>
        <v>268.96656050955414</v>
      </c>
    </row>
    <row r="1059" spans="3:32" ht="11.25" x14ac:dyDescent="0.15">
      <c r="C1059" s="107">
        <v>40433</v>
      </c>
      <c r="D1059" s="111">
        <f t="shared" si="72"/>
        <v>2010</v>
      </c>
      <c r="E1059" s="111">
        <f t="shared" si="73"/>
        <v>9</v>
      </c>
      <c r="F1059" s="174">
        <v>8.1899999999999999E-5</v>
      </c>
      <c r="G1059" s="106" t="s">
        <v>1169</v>
      </c>
      <c r="AA1059" s="171">
        <v>42123</v>
      </c>
      <c r="AB1059">
        <v>225.9</v>
      </c>
      <c r="AC1059">
        <v>205.92</v>
      </c>
      <c r="AD1059">
        <v>60197.35</v>
      </c>
      <c r="AE1059">
        <v>2875.68</v>
      </c>
      <c r="AF1059">
        <f t="shared" si="74"/>
        <v>266.47786631252768</v>
      </c>
    </row>
    <row r="1060" spans="3:32" ht="11.25" x14ac:dyDescent="0.15">
      <c r="C1060" s="107">
        <v>40434</v>
      </c>
      <c r="D1060" s="111">
        <f t="shared" si="72"/>
        <v>2010</v>
      </c>
      <c r="E1060" s="111">
        <f t="shared" si="73"/>
        <v>9</v>
      </c>
      <c r="F1060" s="174">
        <v>8.1500000000000002E-5</v>
      </c>
      <c r="G1060" s="106" t="s">
        <v>1169</v>
      </c>
      <c r="AA1060" s="171">
        <v>42122</v>
      </c>
      <c r="AB1060">
        <v>225.43</v>
      </c>
      <c r="AC1060">
        <v>207.28</v>
      </c>
      <c r="AD1060">
        <v>59388.41</v>
      </c>
      <c r="AE1060">
        <v>2863.02</v>
      </c>
      <c r="AF1060">
        <f t="shared" si="74"/>
        <v>263.44501619127891</v>
      </c>
    </row>
    <row r="1061" spans="3:32" ht="11.25" x14ac:dyDescent="0.15">
      <c r="C1061" s="107">
        <v>40435</v>
      </c>
      <c r="D1061" s="111">
        <f t="shared" si="72"/>
        <v>2010</v>
      </c>
      <c r="E1061" s="111">
        <f t="shared" si="73"/>
        <v>9</v>
      </c>
      <c r="F1061" s="174">
        <v>8.1300000000000011E-5</v>
      </c>
      <c r="G1061" s="106" t="s">
        <v>1169</v>
      </c>
      <c r="AA1061" s="171">
        <v>42121</v>
      </c>
      <c r="AB1061">
        <v>218.4</v>
      </c>
      <c r="AC1061">
        <v>201.19</v>
      </c>
      <c r="AD1061">
        <v>56619.24</v>
      </c>
      <c r="AE1061">
        <v>2795.47</v>
      </c>
      <c r="AF1061">
        <f t="shared" si="74"/>
        <v>259.2456043956044</v>
      </c>
    </row>
    <row r="1062" spans="3:32" ht="11.25" x14ac:dyDescent="0.15">
      <c r="C1062" s="107">
        <v>40436</v>
      </c>
      <c r="D1062" s="111">
        <f t="shared" si="72"/>
        <v>2010</v>
      </c>
      <c r="E1062" s="111">
        <f t="shared" si="73"/>
        <v>9</v>
      </c>
      <c r="F1062" s="174">
        <v>8.2100000000000003E-5</v>
      </c>
      <c r="G1062" s="106" t="s">
        <v>1169</v>
      </c>
      <c r="AA1062" s="171">
        <v>42120</v>
      </c>
      <c r="AB1062">
        <v>219.66</v>
      </c>
      <c r="AC1062">
        <v>202.02</v>
      </c>
      <c r="AD1062">
        <v>56946.8</v>
      </c>
      <c r="AE1062">
        <v>2811.65</v>
      </c>
      <c r="AF1062">
        <f t="shared" si="74"/>
        <v>259.24974961303838</v>
      </c>
    </row>
    <row r="1063" spans="3:32" ht="11.25" x14ac:dyDescent="0.15">
      <c r="C1063" s="107">
        <v>40437</v>
      </c>
      <c r="D1063" s="111">
        <f t="shared" si="72"/>
        <v>2010</v>
      </c>
      <c r="E1063" s="111">
        <f t="shared" si="73"/>
        <v>9</v>
      </c>
      <c r="F1063" s="174">
        <v>8.2300000000000008E-5</v>
      </c>
      <c r="G1063" s="106" t="s">
        <v>1169</v>
      </c>
      <c r="AA1063" s="171">
        <v>42119</v>
      </c>
      <c r="AB1063">
        <v>229.3</v>
      </c>
      <c r="AC1063">
        <v>210.88</v>
      </c>
      <c r="AD1063">
        <v>59445.95</v>
      </c>
      <c r="AE1063">
        <v>2935.04</v>
      </c>
      <c r="AF1063">
        <f t="shared" si="74"/>
        <v>259.2496729175752</v>
      </c>
    </row>
    <row r="1064" spans="3:32" ht="11.25" x14ac:dyDescent="0.15">
      <c r="C1064" s="107">
        <v>40440</v>
      </c>
      <c r="D1064" s="111">
        <f t="shared" si="72"/>
        <v>2010</v>
      </c>
      <c r="E1064" s="111">
        <f t="shared" si="73"/>
        <v>9</v>
      </c>
      <c r="F1064" s="174">
        <v>8.2100000000000003E-5</v>
      </c>
      <c r="G1064" s="106" t="s">
        <v>1169</v>
      </c>
      <c r="AA1064" s="171">
        <v>42118</v>
      </c>
      <c r="AB1064">
        <v>233.93</v>
      </c>
      <c r="AC1064">
        <v>216.47</v>
      </c>
      <c r="AD1064">
        <v>59615.360000000001</v>
      </c>
      <c r="AE1064">
        <v>3003.69</v>
      </c>
      <c r="AF1064">
        <f t="shared" si="74"/>
        <v>254.84273073141537</v>
      </c>
    </row>
    <row r="1065" spans="3:32" ht="11.25" x14ac:dyDescent="0.15">
      <c r="C1065" s="107">
        <v>40441</v>
      </c>
      <c r="D1065" s="111">
        <f t="shared" si="72"/>
        <v>2010</v>
      </c>
      <c r="E1065" s="111">
        <f t="shared" si="73"/>
        <v>9</v>
      </c>
      <c r="F1065" s="174">
        <v>8.1799999999999996E-5</v>
      </c>
      <c r="G1065" s="106" t="s">
        <v>1169</v>
      </c>
      <c r="AA1065" s="171">
        <v>42117</v>
      </c>
      <c r="AB1065">
        <v>234.17</v>
      </c>
      <c r="AC1065">
        <v>218.94</v>
      </c>
      <c r="AD1065">
        <v>56590.8</v>
      </c>
      <c r="AE1065">
        <v>2994.98</v>
      </c>
      <c r="AF1065">
        <f t="shared" si="74"/>
        <v>241.66545671947733</v>
      </c>
    </row>
    <row r="1066" spans="3:32" ht="11.25" x14ac:dyDescent="0.15">
      <c r="C1066" s="107">
        <v>40442</v>
      </c>
      <c r="D1066" s="111">
        <f t="shared" si="72"/>
        <v>2010</v>
      </c>
      <c r="E1066" s="111">
        <f t="shared" si="73"/>
        <v>9</v>
      </c>
      <c r="F1066" s="174">
        <v>8.1699999999999994E-5</v>
      </c>
      <c r="G1066" s="106" t="s">
        <v>1169</v>
      </c>
      <c r="AA1066" s="171">
        <v>42116</v>
      </c>
      <c r="AB1066">
        <v>233.48</v>
      </c>
      <c r="AC1066">
        <v>217.73</v>
      </c>
      <c r="AD1066">
        <v>56423.98</v>
      </c>
      <c r="AE1066">
        <v>2967.47</v>
      </c>
      <c r="AF1066">
        <f t="shared" si="74"/>
        <v>241.66515333219121</v>
      </c>
    </row>
    <row r="1067" spans="3:32" ht="11.25" x14ac:dyDescent="0.15">
      <c r="C1067" s="107">
        <v>40443</v>
      </c>
      <c r="D1067" s="111">
        <f t="shared" si="72"/>
        <v>2010</v>
      </c>
      <c r="E1067" s="111">
        <f t="shared" si="73"/>
        <v>9</v>
      </c>
      <c r="F1067" s="174">
        <v>8.1999999999999987E-5</v>
      </c>
      <c r="G1067" s="106" t="s">
        <v>1169</v>
      </c>
      <c r="AA1067" s="171">
        <v>42115</v>
      </c>
      <c r="AB1067">
        <v>224.06</v>
      </c>
      <c r="AC1067">
        <v>208.73</v>
      </c>
      <c r="AD1067">
        <v>55118.96</v>
      </c>
      <c r="AE1067">
        <v>2845.57</v>
      </c>
      <c r="AF1067">
        <f t="shared" si="74"/>
        <v>246.00089261804874</v>
      </c>
    </row>
    <row r="1068" spans="3:32" ht="11.25" x14ac:dyDescent="0.15">
      <c r="C1068" s="107">
        <v>40444</v>
      </c>
      <c r="D1068" s="111">
        <f t="shared" si="72"/>
        <v>2010</v>
      </c>
      <c r="E1068" s="111">
        <f t="shared" si="73"/>
        <v>9</v>
      </c>
      <c r="F1068" s="174">
        <v>8.1999999999999987E-5</v>
      </c>
      <c r="G1068" s="106" t="s">
        <v>1169</v>
      </c>
      <c r="AA1068" s="171">
        <v>42114</v>
      </c>
      <c r="AB1068">
        <v>222.33</v>
      </c>
      <c r="AC1068">
        <v>205.7</v>
      </c>
      <c r="AD1068">
        <v>54879.42</v>
      </c>
      <c r="AE1068">
        <v>2825.79</v>
      </c>
      <c r="AF1068">
        <f t="shared" si="74"/>
        <v>246.83767372824178</v>
      </c>
    </row>
    <row r="1069" spans="3:32" ht="11.25" x14ac:dyDescent="0.15">
      <c r="C1069" s="107">
        <v>40447</v>
      </c>
      <c r="D1069" s="111">
        <f t="shared" si="72"/>
        <v>2010</v>
      </c>
      <c r="E1069" s="111">
        <f t="shared" si="73"/>
        <v>9</v>
      </c>
      <c r="F1069" s="174">
        <v>8.2200000000000006E-5</v>
      </c>
      <c r="G1069" s="106" t="s">
        <v>1169</v>
      </c>
      <c r="AA1069" s="171">
        <v>42113</v>
      </c>
      <c r="AB1069">
        <v>223.15</v>
      </c>
      <c r="AC1069">
        <v>206.49</v>
      </c>
      <c r="AD1069">
        <v>55081.33</v>
      </c>
      <c r="AE1069">
        <v>2836.18</v>
      </c>
      <c r="AF1069">
        <f t="shared" si="74"/>
        <v>246.83544700873853</v>
      </c>
    </row>
    <row r="1070" spans="3:32" ht="11.25" x14ac:dyDescent="0.15">
      <c r="C1070" s="107">
        <v>40448</v>
      </c>
      <c r="D1070" s="111">
        <f t="shared" si="72"/>
        <v>2010</v>
      </c>
      <c r="E1070" s="111">
        <f t="shared" si="73"/>
        <v>9</v>
      </c>
      <c r="F1070" s="174">
        <v>8.1899999999999999E-5</v>
      </c>
      <c r="G1070" s="106" t="s">
        <v>1169</v>
      </c>
      <c r="AA1070" s="171">
        <v>42112</v>
      </c>
      <c r="AB1070">
        <v>222.84</v>
      </c>
      <c r="AC1070">
        <v>206.2</v>
      </c>
      <c r="AD1070">
        <v>55005.55</v>
      </c>
      <c r="AE1070">
        <v>2832.28</v>
      </c>
      <c r="AF1070">
        <f t="shared" si="74"/>
        <v>246.83876323819783</v>
      </c>
    </row>
    <row r="1071" spans="3:32" ht="11.25" x14ac:dyDescent="0.15">
      <c r="C1071" s="107">
        <v>40449</v>
      </c>
      <c r="D1071" s="111">
        <f t="shared" si="72"/>
        <v>2010</v>
      </c>
      <c r="E1071" s="111">
        <f t="shared" si="73"/>
        <v>9</v>
      </c>
      <c r="F1071" s="174">
        <v>8.1999999999999987E-5</v>
      </c>
      <c r="G1071" s="106" t="s">
        <v>1169</v>
      </c>
      <c r="AA1071" s="171">
        <v>42111</v>
      </c>
      <c r="AB1071">
        <v>228.18</v>
      </c>
      <c r="AC1071">
        <v>212.04</v>
      </c>
      <c r="AD1071">
        <v>56300.71</v>
      </c>
      <c r="AE1071">
        <v>2902.43</v>
      </c>
      <c r="AF1071">
        <f t="shared" si="74"/>
        <v>246.73814532386712</v>
      </c>
    </row>
    <row r="1072" spans="3:32" ht="11.25" x14ac:dyDescent="0.15">
      <c r="C1072" s="107">
        <v>40450</v>
      </c>
      <c r="D1072" s="111">
        <f t="shared" si="72"/>
        <v>2010</v>
      </c>
      <c r="E1072" s="111">
        <f t="shared" si="73"/>
        <v>9</v>
      </c>
      <c r="F1072" s="174">
        <v>8.1799999999999996E-5</v>
      </c>
      <c r="G1072" s="106" t="s">
        <v>1169</v>
      </c>
      <c r="AA1072" s="171">
        <v>42110</v>
      </c>
      <c r="AB1072">
        <v>223.61</v>
      </c>
      <c r="AC1072">
        <v>209.45</v>
      </c>
      <c r="AD1072">
        <v>56067.87</v>
      </c>
      <c r="AE1072">
        <v>2862.2</v>
      </c>
      <c r="AF1072">
        <f t="shared" si="74"/>
        <v>250.73954653190822</v>
      </c>
    </row>
    <row r="1073" spans="3:32" ht="11.25" x14ac:dyDescent="0.15">
      <c r="C1073" s="107">
        <v>40451</v>
      </c>
      <c r="D1073" s="111">
        <f t="shared" si="72"/>
        <v>2010</v>
      </c>
      <c r="E1073" s="111">
        <f t="shared" si="73"/>
        <v>9</v>
      </c>
      <c r="F1073" s="174">
        <v>8.1799999999999996E-5</v>
      </c>
      <c r="G1073" s="106" t="s">
        <v>1169</v>
      </c>
      <c r="AA1073" s="171">
        <v>42109</v>
      </c>
      <c r="AB1073">
        <v>220.85</v>
      </c>
      <c r="AC1073">
        <v>207.85</v>
      </c>
      <c r="AD1073">
        <v>54574</v>
      </c>
      <c r="AE1073">
        <v>2765.03</v>
      </c>
      <c r="AF1073">
        <f t="shared" si="74"/>
        <v>247.10889744170251</v>
      </c>
    </row>
    <row r="1074" spans="3:32" ht="11.25" x14ac:dyDescent="0.15">
      <c r="C1074" s="107">
        <v>40452</v>
      </c>
      <c r="D1074" s="111">
        <f t="shared" si="72"/>
        <v>2010</v>
      </c>
      <c r="E1074" s="111">
        <f t="shared" si="73"/>
        <v>10</v>
      </c>
      <c r="F1074" s="174">
        <v>8.1799999999999996E-5</v>
      </c>
      <c r="G1074" s="106" t="s">
        <v>1169</v>
      </c>
      <c r="AA1074" s="171">
        <v>42108</v>
      </c>
      <c r="AB1074">
        <v>220.78</v>
      </c>
      <c r="AC1074">
        <v>209.18</v>
      </c>
      <c r="AD1074">
        <v>52657.1</v>
      </c>
      <c r="AE1074">
        <v>2742.14</v>
      </c>
      <c r="AF1074">
        <f t="shared" si="74"/>
        <v>238.50484645348311</v>
      </c>
    </row>
    <row r="1075" spans="3:32" ht="11.25" x14ac:dyDescent="0.15">
      <c r="C1075" s="107">
        <v>40454</v>
      </c>
      <c r="D1075" s="111">
        <f t="shared" si="72"/>
        <v>2010</v>
      </c>
      <c r="E1075" s="111">
        <f t="shared" si="73"/>
        <v>10</v>
      </c>
      <c r="F1075" s="174">
        <v>8.1699999999999994E-5</v>
      </c>
      <c r="G1075" s="106" t="s">
        <v>1169</v>
      </c>
      <c r="AA1075" s="171">
        <v>42107</v>
      </c>
      <c r="AB1075">
        <v>235.44</v>
      </c>
      <c r="AC1075">
        <v>222.19</v>
      </c>
      <c r="AD1075">
        <v>54588.91</v>
      </c>
      <c r="AE1075">
        <v>2919.44</v>
      </c>
      <c r="AF1075">
        <f t="shared" si="74"/>
        <v>231.85911484879375</v>
      </c>
    </row>
    <row r="1076" spans="3:32" ht="11.25" x14ac:dyDescent="0.15">
      <c r="C1076" s="107">
        <v>40455</v>
      </c>
      <c r="D1076" s="111">
        <f t="shared" si="72"/>
        <v>2010</v>
      </c>
      <c r="E1076" s="111">
        <f t="shared" si="73"/>
        <v>10</v>
      </c>
      <c r="F1076" s="174">
        <v>8.1899999999999999E-5</v>
      </c>
      <c r="G1076" s="106" t="s">
        <v>1169</v>
      </c>
      <c r="AA1076" s="171">
        <v>42106</v>
      </c>
      <c r="AB1076">
        <v>236.28</v>
      </c>
      <c r="AC1076">
        <v>223.01</v>
      </c>
      <c r="AD1076">
        <v>54784.41</v>
      </c>
      <c r="AE1076">
        <v>2929.9</v>
      </c>
      <c r="AF1076">
        <f t="shared" si="74"/>
        <v>231.8622397155917</v>
      </c>
    </row>
    <row r="1077" spans="3:32" ht="11.25" x14ac:dyDescent="0.15">
      <c r="C1077" s="107">
        <v>40456</v>
      </c>
      <c r="D1077" s="111">
        <f t="shared" si="72"/>
        <v>2010</v>
      </c>
      <c r="E1077" s="111">
        <f t="shared" si="73"/>
        <v>10</v>
      </c>
      <c r="F1077" s="174">
        <v>8.1899999999999999E-5</v>
      </c>
      <c r="G1077" s="106" t="s">
        <v>1169</v>
      </c>
      <c r="AA1077" s="171">
        <v>42105</v>
      </c>
      <c r="AB1077">
        <v>235.78</v>
      </c>
      <c r="AC1077">
        <v>222.54</v>
      </c>
      <c r="AD1077">
        <v>54667.97</v>
      </c>
      <c r="AE1077">
        <v>2923.67</v>
      </c>
      <c r="AF1077">
        <f t="shared" si="74"/>
        <v>231.86008143184324</v>
      </c>
    </row>
    <row r="1078" spans="3:32" ht="11.25" x14ac:dyDescent="0.15">
      <c r="C1078" s="107">
        <v>40457</v>
      </c>
      <c r="D1078" s="111">
        <f t="shared" si="72"/>
        <v>2010</v>
      </c>
      <c r="E1078" s="111">
        <f t="shared" si="73"/>
        <v>10</v>
      </c>
      <c r="F1078" s="174">
        <v>8.1600000000000005E-5</v>
      </c>
      <c r="G1078" s="106" t="s">
        <v>1169</v>
      </c>
      <c r="AA1078" s="171">
        <v>42104</v>
      </c>
      <c r="AB1078">
        <v>241.2</v>
      </c>
      <c r="AC1078">
        <v>225.96</v>
      </c>
      <c r="AD1078">
        <v>54385.120000000003</v>
      </c>
      <c r="AE1078">
        <v>3002.9</v>
      </c>
      <c r="AF1078">
        <f t="shared" si="74"/>
        <v>225.47728026534</v>
      </c>
    </row>
    <row r="1079" spans="3:32" ht="11.25" x14ac:dyDescent="0.15">
      <c r="C1079" s="107">
        <v>40458</v>
      </c>
      <c r="D1079" s="111">
        <f t="shared" si="72"/>
        <v>2010</v>
      </c>
      <c r="E1079" s="111">
        <f t="shared" si="73"/>
        <v>10</v>
      </c>
      <c r="F1079" s="174">
        <v>8.1600000000000005E-5</v>
      </c>
      <c r="G1079" s="106" t="s">
        <v>1169</v>
      </c>
      <c r="AA1079" s="171">
        <v>42103</v>
      </c>
      <c r="AB1079">
        <v>244</v>
      </c>
      <c r="AC1079">
        <v>226.33</v>
      </c>
      <c r="AD1079">
        <v>54925.23</v>
      </c>
      <c r="AE1079">
        <v>3037.85</v>
      </c>
      <c r="AF1079">
        <f t="shared" si="74"/>
        <v>225.10340163934427</v>
      </c>
    </row>
    <row r="1080" spans="3:32" ht="11.25" x14ac:dyDescent="0.15">
      <c r="C1080" s="107">
        <v>40461</v>
      </c>
      <c r="D1080" s="111">
        <f t="shared" si="72"/>
        <v>2010</v>
      </c>
      <c r="E1080" s="111">
        <f t="shared" si="73"/>
        <v>10</v>
      </c>
      <c r="F1080" s="174">
        <v>8.1199999999999995E-5</v>
      </c>
      <c r="G1080" s="106" t="s">
        <v>1169</v>
      </c>
      <c r="AA1080" s="171">
        <v>42102</v>
      </c>
      <c r="AB1080">
        <v>252.87</v>
      </c>
      <c r="AC1080">
        <v>233.44</v>
      </c>
      <c r="AD1080">
        <v>56443.360000000001</v>
      </c>
      <c r="AE1080">
        <v>3160.89</v>
      </c>
      <c r="AF1080">
        <f t="shared" si="74"/>
        <v>223.21097797287143</v>
      </c>
    </row>
    <row r="1081" spans="3:32" ht="11.25" x14ac:dyDescent="0.15">
      <c r="C1081" s="107">
        <v>40462</v>
      </c>
      <c r="D1081" s="111">
        <f t="shared" si="72"/>
        <v>2010</v>
      </c>
      <c r="E1081" s="111">
        <f t="shared" si="73"/>
        <v>10</v>
      </c>
      <c r="F1081" s="174">
        <v>8.1199999999999995E-5</v>
      </c>
      <c r="G1081" s="106" t="s">
        <v>1169</v>
      </c>
      <c r="AA1081" s="171">
        <v>42101</v>
      </c>
      <c r="AB1081">
        <v>252.27</v>
      </c>
      <c r="AC1081">
        <v>230.41</v>
      </c>
      <c r="AD1081">
        <v>55384.37</v>
      </c>
      <c r="AE1081">
        <v>3153.43</v>
      </c>
      <c r="AF1081">
        <f t="shared" si="74"/>
        <v>219.54402029571492</v>
      </c>
    </row>
    <row r="1082" spans="3:32" ht="11.25" x14ac:dyDescent="0.15">
      <c r="C1082" s="107">
        <v>40463</v>
      </c>
      <c r="D1082" s="111">
        <f t="shared" si="72"/>
        <v>2010</v>
      </c>
      <c r="E1082" s="111">
        <f t="shared" si="73"/>
        <v>10</v>
      </c>
      <c r="F1082" s="174">
        <v>8.1199999999999995E-5</v>
      </c>
      <c r="G1082" s="106" t="s">
        <v>1169</v>
      </c>
      <c r="AA1082" s="171">
        <v>42100</v>
      </c>
      <c r="AB1082">
        <v>260.52</v>
      </c>
      <c r="AC1082">
        <v>237.3</v>
      </c>
      <c r="AD1082">
        <v>57337.71</v>
      </c>
      <c r="AE1082">
        <v>3269.52</v>
      </c>
      <c r="AF1082">
        <f t="shared" si="74"/>
        <v>220.08947489636114</v>
      </c>
    </row>
    <row r="1083" spans="3:32" ht="11.25" x14ac:dyDescent="0.15">
      <c r="C1083" s="107">
        <v>40464</v>
      </c>
      <c r="D1083" s="111">
        <f t="shared" si="72"/>
        <v>2010</v>
      </c>
      <c r="E1083" s="111">
        <f t="shared" si="73"/>
        <v>10</v>
      </c>
      <c r="F1083" s="174">
        <v>8.1500000000000002E-5</v>
      </c>
      <c r="G1083" s="106" t="s">
        <v>1169</v>
      </c>
      <c r="AA1083" s="171">
        <v>42099</v>
      </c>
      <c r="AB1083">
        <v>252.21</v>
      </c>
      <c r="AC1083">
        <v>230.69</v>
      </c>
      <c r="AD1083">
        <v>55509.96</v>
      </c>
      <c r="AE1083">
        <v>3165.3</v>
      </c>
      <c r="AF1083">
        <f t="shared" si="74"/>
        <v>220.09420720827882</v>
      </c>
    </row>
    <row r="1084" spans="3:32" ht="11.25" x14ac:dyDescent="0.15">
      <c r="C1084" s="107">
        <v>40468</v>
      </c>
      <c r="D1084" s="111">
        <f t="shared" si="72"/>
        <v>2010</v>
      </c>
      <c r="E1084" s="111">
        <f t="shared" si="73"/>
        <v>10</v>
      </c>
      <c r="F1084" s="174">
        <v>7.8700000000000002E-5</v>
      </c>
      <c r="G1084" s="106" t="s">
        <v>1169</v>
      </c>
      <c r="AA1084" s="171">
        <v>42098</v>
      </c>
      <c r="AB1084">
        <v>253.45</v>
      </c>
      <c r="AC1084">
        <v>231.82</v>
      </c>
      <c r="AD1084">
        <v>55782.25</v>
      </c>
      <c r="AE1084">
        <v>3180.82</v>
      </c>
      <c r="AF1084">
        <f t="shared" si="74"/>
        <v>220.09173406983626</v>
      </c>
    </row>
    <row r="1085" spans="3:32" ht="11.25" x14ac:dyDescent="0.15">
      <c r="C1085" s="107">
        <v>40469</v>
      </c>
      <c r="D1085" s="111">
        <f t="shared" si="72"/>
        <v>2010</v>
      </c>
      <c r="E1085" s="111">
        <f t="shared" si="73"/>
        <v>10</v>
      </c>
      <c r="F1085" s="174">
        <v>7.5300000000000001E-5</v>
      </c>
      <c r="G1085" s="106" t="s">
        <v>1169</v>
      </c>
      <c r="AA1085" s="171">
        <v>42097</v>
      </c>
      <c r="AB1085">
        <v>252.42</v>
      </c>
      <c r="AC1085">
        <v>232.22</v>
      </c>
      <c r="AD1085">
        <v>55554.15</v>
      </c>
      <c r="AE1085">
        <v>3167.82</v>
      </c>
      <c r="AF1085">
        <f t="shared" si="74"/>
        <v>220.08616591395295</v>
      </c>
    </row>
    <row r="1086" spans="3:32" ht="11.25" x14ac:dyDescent="0.15">
      <c r="C1086" s="107">
        <v>40470</v>
      </c>
      <c r="D1086" s="111">
        <f t="shared" si="72"/>
        <v>2010</v>
      </c>
      <c r="E1086" s="111">
        <f t="shared" si="73"/>
        <v>10</v>
      </c>
      <c r="F1086" s="174">
        <v>7.5699999999999997E-5</v>
      </c>
      <c r="G1086" s="106" t="s">
        <v>1169</v>
      </c>
      <c r="AA1086" s="171">
        <v>42096</v>
      </c>
      <c r="AB1086">
        <v>246.65</v>
      </c>
      <c r="AC1086">
        <v>229.3</v>
      </c>
      <c r="AD1086">
        <v>54284.67</v>
      </c>
      <c r="AE1086">
        <v>3127.49</v>
      </c>
      <c r="AF1086">
        <f t="shared" si="74"/>
        <v>220.08785728765457</v>
      </c>
    </row>
    <row r="1087" spans="3:32" ht="11.25" x14ac:dyDescent="0.15">
      <c r="C1087" s="107">
        <v>40471</v>
      </c>
      <c r="D1087" s="111">
        <f t="shared" si="72"/>
        <v>2010</v>
      </c>
      <c r="E1087" s="111">
        <f t="shared" si="73"/>
        <v>10</v>
      </c>
      <c r="F1087" s="174">
        <v>7.5499999999999992E-5</v>
      </c>
      <c r="G1087" s="106" t="s">
        <v>1169</v>
      </c>
      <c r="AA1087" s="171">
        <v>42095</v>
      </c>
      <c r="AB1087">
        <v>244.52</v>
      </c>
      <c r="AC1087">
        <v>226.97</v>
      </c>
      <c r="AD1087">
        <v>55287.94</v>
      </c>
      <c r="AE1087">
        <v>3105.38</v>
      </c>
      <c r="AF1087">
        <f t="shared" si="74"/>
        <v>226.10804842139703</v>
      </c>
    </row>
    <row r="1088" spans="3:32" ht="11.25" x14ac:dyDescent="0.15">
      <c r="C1088" s="107">
        <v>40472</v>
      </c>
      <c r="D1088" s="111">
        <f t="shared" si="72"/>
        <v>2010</v>
      </c>
      <c r="E1088" s="111">
        <f t="shared" si="73"/>
        <v>10</v>
      </c>
      <c r="F1088" s="174">
        <v>7.5599999999999994E-5</v>
      </c>
      <c r="G1088" s="106" t="s">
        <v>1169</v>
      </c>
      <c r="AA1088" s="171">
        <v>42094</v>
      </c>
      <c r="AB1088">
        <v>247.91</v>
      </c>
      <c r="AC1088">
        <v>228.96</v>
      </c>
      <c r="AD1088">
        <v>55573.83</v>
      </c>
      <c r="AE1088">
        <v>3178.2</v>
      </c>
      <c r="AF1088">
        <f t="shared" si="74"/>
        <v>224.16937598321974</v>
      </c>
    </row>
    <row r="1089" spans="3:32" ht="11.25" x14ac:dyDescent="0.15">
      <c r="C1089" s="107">
        <v>40475</v>
      </c>
      <c r="D1089" s="111">
        <f t="shared" si="72"/>
        <v>2010</v>
      </c>
      <c r="E1089" s="111">
        <f t="shared" si="73"/>
        <v>10</v>
      </c>
      <c r="F1089" s="174">
        <v>7.9200000000000001E-5</v>
      </c>
      <c r="G1089" s="106" t="s">
        <v>1169</v>
      </c>
      <c r="AA1089" s="171">
        <v>42093</v>
      </c>
      <c r="AB1089">
        <v>242.31</v>
      </c>
      <c r="AC1089">
        <v>222.84</v>
      </c>
      <c r="AD1089">
        <v>53912.93</v>
      </c>
      <c r="AE1089">
        <v>3096.66</v>
      </c>
      <c r="AF1089">
        <f t="shared" si="74"/>
        <v>222.49568734266023</v>
      </c>
    </row>
    <row r="1090" spans="3:32" ht="11.25" x14ac:dyDescent="0.15">
      <c r="C1090" s="107">
        <v>40476</v>
      </c>
      <c r="D1090" s="111">
        <f t="shared" si="72"/>
        <v>2010</v>
      </c>
      <c r="E1090" s="111">
        <f t="shared" si="73"/>
        <v>10</v>
      </c>
      <c r="F1090" s="174">
        <v>7.9599999999999997E-5</v>
      </c>
      <c r="G1090" s="106" t="s">
        <v>1169</v>
      </c>
      <c r="AA1090" s="171">
        <v>42092</v>
      </c>
      <c r="AB1090">
        <v>249.14</v>
      </c>
      <c r="AC1090">
        <v>228.77</v>
      </c>
      <c r="AD1090">
        <v>55433.120000000003</v>
      </c>
      <c r="AE1090">
        <v>3183.98</v>
      </c>
      <c r="AF1090">
        <f t="shared" si="74"/>
        <v>222.49787268202618</v>
      </c>
    </row>
    <row r="1091" spans="3:32" ht="11.25" x14ac:dyDescent="0.15">
      <c r="C1091" s="107">
        <v>40477</v>
      </c>
      <c r="D1091" s="111">
        <f t="shared" si="72"/>
        <v>2010</v>
      </c>
      <c r="E1091" s="111">
        <f t="shared" si="73"/>
        <v>10</v>
      </c>
      <c r="F1091" s="174">
        <v>7.9900000000000004E-5</v>
      </c>
      <c r="G1091" s="106" t="s">
        <v>1169</v>
      </c>
      <c r="AA1091" s="171">
        <v>42091</v>
      </c>
      <c r="AB1091">
        <v>248.22</v>
      </c>
      <c r="AC1091">
        <v>227.93</v>
      </c>
      <c r="AD1091">
        <v>55228.99</v>
      </c>
      <c r="AE1091">
        <v>3172.25</v>
      </c>
      <c r="AF1091">
        <f t="shared" si="74"/>
        <v>222.50016114736925</v>
      </c>
    </row>
    <row r="1092" spans="3:32" ht="11.25" x14ac:dyDescent="0.15">
      <c r="C1092" s="107">
        <v>40478</v>
      </c>
      <c r="D1092" s="111">
        <f t="shared" si="72"/>
        <v>2010</v>
      </c>
      <c r="E1092" s="111">
        <f t="shared" si="73"/>
        <v>10</v>
      </c>
      <c r="F1092" s="174">
        <v>8.0199999999999998E-5</v>
      </c>
      <c r="G1092" s="106" t="s">
        <v>1169</v>
      </c>
      <c r="AA1092" s="171">
        <v>42090</v>
      </c>
      <c r="AB1092">
        <v>245.66</v>
      </c>
      <c r="AC1092">
        <v>225.67</v>
      </c>
      <c r="AD1092">
        <v>54547.1</v>
      </c>
      <c r="AE1092">
        <v>3142.03</v>
      </c>
      <c r="AF1092">
        <f t="shared" si="74"/>
        <v>222.0430676544818</v>
      </c>
    </row>
    <row r="1093" spans="3:32" ht="11.25" x14ac:dyDescent="0.15">
      <c r="C1093" s="107">
        <v>40479</v>
      </c>
      <c r="D1093" s="111">
        <f t="shared" ref="D1093:D1156" si="75">YEAR(C1093)</f>
        <v>2010</v>
      </c>
      <c r="E1093" s="111">
        <f t="shared" ref="E1093:E1156" si="76">MONTH(C1093)</f>
        <v>10</v>
      </c>
      <c r="F1093" s="174">
        <v>7.9900000000000004E-5</v>
      </c>
      <c r="G1093" s="106" t="s">
        <v>1169</v>
      </c>
      <c r="AA1093" s="171">
        <v>42089</v>
      </c>
      <c r="AB1093">
        <v>245.1</v>
      </c>
      <c r="AC1093">
        <v>223.47</v>
      </c>
      <c r="AD1093">
        <v>54082.22</v>
      </c>
      <c r="AE1093">
        <v>3139.78</v>
      </c>
      <c r="AF1093">
        <f t="shared" si="74"/>
        <v>220.65369237046104</v>
      </c>
    </row>
    <row r="1094" spans="3:32" ht="11.25" x14ac:dyDescent="0.15">
      <c r="C1094" s="107">
        <v>40482</v>
      </c>
      <c r="D1094" s="111">
        <f t="shared" si="75"/>
        <v>2010</v>
      </c>
      <c r="E1094" s="111">
        <f t="shared" si="76"/>
        <v>10</v>
      </c>
      <c r="F1094" s="174">
        <v>7.9900000000000004E-5</v>
      </c>
      <c r="G1094" s="106" t="s">
        <v>1169</v>
      </c>
      <c r="AA1094" s="171">
        <v>42088</v>
      </c>
      <c r="AB1094">
        <v>246.41</v>
      </c>
      <c r="AC1094">
        <v>225.69</v>
      </c>
      <c r="AD1094">
        <v>54694.01</v>
      </c>
      <c r="AE1094">
        <v>3159.02</v>
      </c>
      <c r="AF1094">
        <f t="shared" ref="AF1094:AF1157" si="77">AD1094/AB1094</f>
        <v>221.96343492553063</v>
      </c>
    </row>
    <row r="1095" spans="3:32" ht="11.25" x14ac:dyDescent="0.15">
      <c r="C1095" s="107">
        <v>40483</v>
      </c>
      <c r="D1095" s="111">
        <f t="shared" si="75"/>
        <v>2010</v>
      </c>
      <c r="E1095" s="111">
        <f t="shared" si="76"/>
        <v>11</v>
      </c>
      <c r="F1095" s="174">
        <v>7.9900000000000004E-5</v>
      </c>
      <c r="G1095" s="106" t="s">
        <v>1169</v>
      </c>
      <c r="AA1095" s="171">
        <v>42087</v>
      </c>
      <c r="AB1095">
        <v>266.02</v>
      </c>
      <c r="AC1095">
        <v>242.9</v>
      </c>
      <c r="AD1095">
        <v>60462.75</v>
      </c>
      <c r="AE1095">
        <v>3410.32</v>
      </c>
      <c r="AF1095">
        <f t="shared" si="77"/>
        <v>227.28648221938201</v>
      </c>
    </row>
    <row r="1096" spans="3:32" ht="11.25" x14ac:dyDescent="0.15">
      <c r="C1096" s="107">
        <v>40485</v>
      </c>
      <c r="D1096" s="111">
        <f t="shared" si="75"/>
        <v>2010</v>
      </c>
      <c r="E1096" s="111">
        <f t="shared" si="76"/>
        <v>11</v>
      </c>
      <c r="F1096" s="174">
        <v>7.8899999999999993E-5</v>
      </c>
      <c r="G1096" s="106" t="s">
        <v>1169</v>
      </c>
      <c r="AA1096" s="171">
        <v>42086</v>
      </c>
      <c r="AB1096">
        <v>269.14999999999998</v>
      </c>
      <c r="AC1096">
        <v>248.6</v>
      </c>
      <c r="AD1096">
        <v>61175.56</v>
      </c>
      <c r="AE1096">
        <v>3450.53</v>
      </c>
      <c r="AF1096">
        <f t="shared" si="77"/>
        <v>227.29169608025265</v>
      </c>
    </row>
    <row r="1097" spans="3:32" ht="11.25" x14ac:dyDescent="0.15">
      <c r="C1097" s="107">
        <v>40486</v>
      </c>
      <c r="D1097" s="111">
        <f t="shared" si="75"/>
        <v>2010</v>
      </c>
      <c r="E1097" s="111">
        <f t="shared" si="76"/>
        <v>11</v>
      </c>
      <c r="F1097" s="174">
        <v>7.8100000000000001E-5</v>
      </c>
      <c r="G1097" s="106" t="s">
        <v>1169</v>
      </c>
      <c r="AA1097" s="171">
        <v>42085</v>
      </c>
      <c r="AB1097">
        <v>259.67</v>
      </c>
      <c r="AC1097">
        <v>239.98</v>
      </c>
      <c r="AD1097">
        <v>59020.28</v>
      </c>
      <c r="AE1097">
        <v>3328.96</v>
      </c>
      <c r="AF1097">
        <f t="shared" si="77"/>
        <v>227.28955982593288</v>
      </c>
    </row>
    <row r="1098" spans="3:32" ht="11.25" x14ac:dyDescent="0.15">
      <c r="C1098" s="107">
        <v>40489</v>
      </c>
      <c r="D1098" s="111">
        <f t="shared" si="75"/>
        <v>2010</v>
      </c>
      <c r="E1098" s="111">
        <f t="shared" si="76"/>
        <v>11</v>
      </c>
      <c r="F1098" s="174">
        <v>7.8399999999999995E-5</v>
      </c>
      <c r="G1098" s="106" t="s">
        <v>1169</v>
      </c>
      <c r="AA1098" s="171">
        <v>42084</v>
      </c>
      <c r="AB1098">
        <v>260.47000000000003</v>
      </c>
      <c r="AC1098">
        <v>240.71</v>
      </c>
      <c r="AD1098">
        <v>59201.66</v>
      </c>
      <c r="AE1098">
        <v>3339.19</v>
      </c>
      <c r="AF1098">
        <f t="shared" si="77"/>
        <v>227.28782585326525</v>
      </c>
    </row>
    <row r="1099" spans="3:32" ht="11.25" x14ac:dyDescent="0.15">
      <c r="C1099" s="107">
        <v>40490</v>
      </c>
      <c r="D1099" s="111">
        <f t="shared" si="75"/>
        <v>2010</v>
      </c>
      <c r="E1099" s="111">
        <f t="shared" si="76"/>
        <v>11</v>
      </c>
      <c r="F1099" s="174">
        <v>7.8200000000000003E-5</v>
      </c>
      <c r="G1099" s="106" t="s">
        <v>1169</v>
      </c>
      <c r="AA1099" s="171">
        <v>42083</v>
      </c>
      <c r="AB1099">
        <v>263.01</v>
      </c>
      <c r="AC1099">
        <v>246.14</v>
      </c>
      <c r="AD1099">
        <v>60369.42</v>
      </c>
      <c r="AE1099">
        <v>3382.35</v>
      </c>
      <c r="AF1099">
        <f t="shared" si="77"/>
        <v>229.5327934299076</v>
      </c>
    </row>
    <row r="1100" spans="3:32" ht="11.25" x14ac:dyDescent="0.15">
      <c r="C1100" s="107">
        <v>40491</v>
      </c>
      <c r="D1100" s="111">
        <f t="shared" si="75"/>
        <v>2010</v>
      </c>
      <c r="E1100" s="111">
        <f t="shared" si="76"/>
        <v>11</v>
      </c>
      <c r="F1100" s="174">
        <v>7.8800000000000004E-5</v>
      </c>
      <c r="G1100" s="106" t="s">
        <v>1169</v>
      </c>
      <c r="AA1100" s="171">
        <v>42082</v>
      </c>
      <c r="AB1100">
        <v>251.46</v>
      </c>
      <c r="AC1100">
        <v>232.42</v>
      </c>
      <c r="AD1100">
        <v>58564.34</v>
      </c>
      <c r="AE1100">
        <v>3258.88</v>
      </c>
      <c r="AF1100">
        <f t="shared" si="77"/>
        <v>232.89724011771253</v>
      </c>
    </row>
    <row r="1101" spans="3:32" ht="11.25" x14ac:dyDescent="0.15">
      <c r="C1101" s="107">
        <v>40493</v>
      </c>
      <c r="D1101" s="111">
        <f t="shared" si="75"/>
        <v>2010</v>
      </c>
      <c r="E1101" s="111">
        <f t="shared" si="76"/>
        <v>11</v>
      </c>
      <c r="F1101" s="174">
        <v>7.8100000000000001E-5</v>
      </c>
      <c r="G1101" s="106" t="s">
        <v>1169</v>
      </c>
      <c r="AA1101" s="171">
        <v>42081</v>
      </c>
      <c r="AB1101">
        <v>283.10000000000002</v>
      </c>
      <c r="AC1101">
        <v>266.92</v>
      </c>
      <c r="AD1101">
        <v>67862.52</v>
      </c>
      <c r="AE1101">
        <v>3646.36</v>
      </c>
      <c r="AF1101">
        <f t="shared" si="77"/>
        <v>239.71218650653478</v>
      </c>
    </row>
    <row r="1102" spans="3:32" ht="11.25" x14ac:dyDescent="0.15">
      <c r="C1102" s="107">
        <v>40496</v>
      </c>
      <c r="D1102" s="111">
        <f t="shared" si="75"/>
        <v>2010</v>
      </c>
      <c r="E1102" s="111">
        <f t="shared" si="76"/>
        <v>11</v>
      </c>
      <c r="F1102" s="174">
        <v>8.0399999999999989E-5</v>
      </c>
      <c r="G1102" s="106" t="s">
        <v>1169</v>
      </c>
      <c r="AA1102" s="171">
        <v>42080</v>
      </c>
      <c r="AB1102">
        <v>290.27</v>
      </c>
      <c r="AC1102">
        <v>274.95999999999998</v>
      </c>
      <c r="AD1102">
        <v>69500.38</v>
      </c>
      <c r="AE1102">
        <v>3741.64</v>
      </c>
      <c r="AF1102">
        <f t="shared" si="77"/>
        <v>239.43356185620289</v>
      </c>
    </row>
    <row r="1103" spans="3:32" ht="11.25" x14ac:dyDescent="0.15">
      <c r="C1103" s="107">
        <v>40497</v>
      </c>
      <c r="D1103" s="111">
        <f t="shared" si="75"/>
        <v>2010</v>
      </c>
      <c r="E1103" s="111">
        <f t="shared" si="76"/>
        <v>11</v>
      </c>
      <c r="F1103" s="174">
        <v>8.0500000000000005E-5</v>
      </c>
      <c r="G1103" s="106" t="s">
        <v>1169</v>
      </c>
      <c r="AA1103" s="171">
        <v>42079</v>
      </c>
      <c r="AB1103">
        <v>288.97000000000003</v>
      </c>
      <c r="AC1103">
        <v>275.39999999999998</v>
      </c>
      <c r="AD1103">
        <v>64526.78</v>
      </c>
      <c r="AE1103">
        <v>3745.04</v>
      </c>
      <c r="AF1103">
        <f t="shared" si="77"/>
        <v>223.29923521472816</v>
      </c>
    </row>
    <row r="1104" spans="3:32" ht="11.25" x14ac:dyDescent="0.15">
      <c r="C1104" s="107">
        <v>40498</v>
      </c>
      <c r="D1104" s="111">
        <f t="shared" si="75"/>
        <v>2010</v>
      </c>
      <c r="E1104" s="111">
        <f t="shared" si="76"/>
        <v>11</v>
      </c>
      <c r="F1104" s="174">
        <v>8.0500000000000005E-5</v>
      </c>
      <c r="G1104" s="106" t="s">
        <v>1169</v>
      </c>
      <c r="AA1104" s="171">
        <v>42078</v>
      </c>
      <c r="AB1104">
        <v>281.64</v>
      </c>
      <c r="AC1104">
        <v>268.32</v>
      </c>
      <c r="AD1104">
        <v>62889.99</v>
      </c>
      <c r="AE1104">
        <v>3650.04</v>
      </c>
      <c r="AF1104">
        <f t="shared" si="77"/>
        <v>223.29921175969324</v>
      </c>
    </row>
    <row r="1105" spans="3:32" ht="11.25" x14ac:dyDescent="0.15">
      <c r="C1105" s="107">
        <v>40499</v>
      </c>
      <c r="D1105" s="111">
        <f t="shared" si="75"/>
        <v>2010</v>
      </c>
      <c r="E1105" s="111">
        <f t="shared" si="76"/>
        <v>11</v>
      </c>
      <c r="F1105" s="174">
        <v>8.0399999999999989E-5</v>
      </c>
      <c r="G1105" s="106" t="s">
        <v>1169</v>
      </c>
      <c r="AA1105" s="171">
        <v>42077</v>
      </c>
      <c r="AB1105">
        <v>284.39999999999998</v>
      </c>
      <c r="AC1105">
        <v>270.95</v>
      </c>
      <c r="AD1105">
        <v>63506.99</v>
      </c>
      <c r="AE1105">
        <v>3685.85</v>
      </c>
      <c r="AF1105">
        <f t="shared" si="77"/>
        <v>223.30165260196907</v>
      </c>
    </row>
    <row r="1106" spans="3:32" ht="11.25" x14ac:dyDescent="0.15">
      <c r="C1106" s="107">
        <v>40500</v>
      </c>
      <c r="D1106" s="111">
        <f t="shared" si="75"/>
        <v>2010</v>
      </c>
      <c r="E1106" s="111">
        <f t="shared" si="76"/>
        <v>11</v>
      </c>
      <c r="F1106" s="174">
        <v>8.0699999999999996E-5</v>
      </c>
      <c r="G1106" s="106" t="s">
        <v>1169</v>
      </c>
      <c r="AA1106" s="171">
        <v>42076</v>
      </c>
      <c r="AB1106">
        <v>293.60000000000002</v>
      </c>
      <c r="AC1106">
        <v>276.29000000000002</v>
      </c>
      <c r="AD1106">
        <v>72019.100000000006</v>
      </c>
      <c r="AE1106">
        <v>3793.26</v>
      </c>
      <c r="AF1106">
        <f t="shared" si="77"/>
        <v>245.29666212534059</v>
      </c>
    </row>
    <row r="1107" spans="3:32" ht="11.25" x14ac:dyDescent="0.15">
      <c r="C1107" s="107">
        <v>40503</v>
      </c>
      <c r="D1107" s="111">
        <f t="shared" si="75"/>
        <v>2010</v>
      </c>
      <c r="E1107" s="111">
        <f t="shared" si="76"/>
        <v>11</v>
      </c>
      <c r="F1107" s="174">
        <v>8.1799999999999996E-5</v>
      </c>
      <c r="G1107" s="106" t="s">
        <v>1169</v>
      </c>
      <c r="AA1107" s="171">
        <v>42075</v>
      </c>
      <c r="AB1107">
        <v>295.48</v>
      </c>
      <c r="AC1107">
        <v>280.14999999999998</v>
      </c>
      <c r="AD1107">
        <v>73132.41</v>
      </c>
      <c r="AE1107">
        <v>3788.11</v>
      </c>
      <c r="AF1107">
        <f t="shared" si="77"/>
        <v>247.50375659943143</v>
      </c>
    </row>
    <row r="1108" spans="3:32" ht="11.25" x14ac:dyDescent="0.15">
      <c r="C1108" s="107">
        <v>40504</v>
      </c>
      <c r="D1108" s="111">
        <f t="shared" si="75"/>
        <v>2010</v>
      </c>
      <c r="E1108" s="111">
        <f t="shared" si="76"/>
        <v>11</v>
      </c>
      <c r="F1108" s="174">
        <v>8.4900000000000004E-5</v>
      </c>
      <c r="G1108" s="106" t="s">
        <v>1169</v>
      </c>
      <c r="AA1108" s="171">
        <v>42074</v>
      </c>
      <c r="AB1108">
        <v>290.51</v>
      </c>
      <c r="AC1108">
        <v>272.14</v>
      </c>
      <c r="AD1108">
        <v>63834.71</v>
      </c>
      <c r="AE1108">
        <v>3733.11</v>
      </c>
      <c r="AF1108">
        <f t="shared" si="77"/>
        <v>219.73326219407249</v>
      </c>
    </row>
    <row r="1109" spans="3:32" ht="11.25" x14ac:dyDescent="0.15">
      <c r="C1109" s="107">
        <v>40505</v>
      </c>
      <c r="D1109" s="111">
        <f t="shared" si="75"/>
        <v>2010</v>
      </c>
      <c r="E1109" s="111">
        <f t="shared" si="76"/>
        <v>11</v>
      </c>
      <c r="F1109" s="174">
        <v>8.5000000000000006E-5</v>
      </c>
      <c r="G1109" s="106" t="s">
        <v>1169</v>
      </c>
      <c r="AA1109" s="171">
        <v>42073</v>
      </c>
      <c r="AB1109">
        <v>294.25</v>
      </c>
      <c r="AC1109">
        <v>272.45999999999998</v>
      </c>
      <c r="AD1109">
        <v>64026.53</v>
      </c>
      <c r="AE1109">
        <v>3781.15</v>
      </c>
      <c r="AF1109">
        <f t="shared" si="77"/>
        <v>217.59228547153779</v>
      </c>
    </row>
    <row r="1110" spans="3:32" ht="11.25" x14ac:dyDescent="0.15">
      <c r="C1110" s="107">
        <v>40506</v>
      </c>
      <c r="D1110" s="111">
        <f t="shared" si="75"/>
        <v>2010</v>
      </c>
      <c r="E1110" s="111">
        <f t="shared" si="76"/>
        <v>11</v>
      </c>
      <c r="F1110" s="174">
        <v>8.4300000000000003E-5</v>
      </c>
      <c r="G1110" s="106" t="s">
        <v>1169</v>
      </c>
      <c r="AA1110" s="171">
        <v>42072</v>
      </c>
      <c r="AB1110">
        <v>277.83</v>
      </c>
      <c r="AC1110">
        <v>256.29000000000002</v>
      </c>
      <c r="AD1110">
        <v>59808.49</v>
      </c>
      <c r="AE1110">
        <v>3570.12</v>
      </c>
      <c r="AF1110">
        <f t="shared" si="77"/>
        <v>215.27009322247417</v>
      </c>
    </row>
    <row r="1111" spans="3:32" ht="11.25" x14ac:dyDescent="0.15">
      <c r="C1111" s="107">
        <v>40507</v>
      </c>
      <c r="D1111" s="111">
        <f t="shared" si="75"/>
        <v>2010</v>
      </c>
      <c r="E1111" s="111">
        <f t="shared" si="76"/>
        <v>11</v>
      </c>
      <c r="F1111" s="174">
        <v>8.4800000000000001E-5</v>
      </c>
      <c r="G1111" s="106" t="s">
        <v>1169</v>
      </c>
      <c r="AA1111" s="171">
        <v>42071</v>
      </c>
      <c r="AB1111">
        <v>276.81</v>
      </c>
      <c r="AC1111">
        <v>255.28</v>
      </c>
      <c r="AD1111">
        <v>59589.13</v>
      </c>
      <c r="AE1111">
        <v>3557.02</v>
      </c>
      <c r="AF1111">
        <f t="shared" si="77"/>
        <v>215.27087171706222</v>
      </c>
    </row>
    <row r="1112" spans="3:32" ht="11.25" x14ac:dyDescent="0.15">
      <c r="C1112" s="107">
        <v>40510</v>
      </c>
      <c r="D1112" s="111">
        <f t="shared" si="75"/>
        <v>2010</v>
      </c>
      <c r="E1112" s="111">
        <f t="shared" si="76"/>
        <v>11</v>
      </c>
      <c r="F1112" s="174">
        <v>8.5600000000000007E-5</v>
      </c>
      <c r="G1112" s="106" t="s">
        <v>1169</v>
      </c>
      <c r="AA1112" s="171">
        <v>42070</v>
      </c>
      <c r="AB1112">
        <v>270.77</v>
      </c>
      <c r="AC1112">
        <v>249.71</v>
      </c>
      <c r="AD1112">
        <v>65282.239999999998</v>
      </c>
      <c r="AE1112">
        <v>3479.37</v>
      </c>
      <c r="AF1112">
        <f t="shared" si="77"/>
        <v>241.09849687927024</v>
      </c>
    </row>
    <row r="1113" spans="3:32" ht="11.25" x14ac:dyDescent="0.15">
      <c r="C1113" s="107">
        <v>40511</v>
      </c>
      <c r="D1113" s="111">
        <f t="shared" si="75"/>
        <v>2010</v>
      </c>
      <c r="E1113" s="111">
        <f t="shared" si="76"/>
        <v>11</v>
      </c>
      <c r="F1113" s="174">
        <v>8.5199999999999997E-5</v>
      </c>
      <c r="G1113" s="106" t="s">
        <v>1169</v>
      </c>
      <c r="AA1113" s="171">
        <v>42069</v>
      </c>
      <c r="AB1113">
        <v>275.31</v>
      </c>
      <c r="AC1113">
        <v>249.67</v>
      </c>
      <c r="AD1113">
        <v>69262.720000000001</v>
      </c>
      <c r="AE1113">
        <v>3647.87</v>
      </c>
      <c r="AF1113">
        <f t="shared" si="77"/>
        <v>251.58083614834186</v>
      </c>
    </row>
    <row r="1114" spans="3:32" ht="11.25" x14ac:dyDescent="0.15">
      <c r="C1114" s="107">
        <v>40512</v>
      </c>
      <c r="D1114" s="111">
        <f t="shared" si="75"/>
        <v>2010</v>
      </c>
      <c r="E1114" s="111">
        <f t="shared" si="76"/>
        <v>11</v>
      </c>
      <c r="F1114" s="174">
        <v>8.6300000000000011E-5</v>
      </c>
      <c r="G1114" s="106" t="s">
        <v>1169</v>
      </c>
      <c r="AA1114" s="171">
        <v>42068</v>
      </c>
      <c r="AB1114">
        <v>270.86</v>
      </c>
      <c r="AC1114">
        <v>244.53</v>
      </c>
      <c r="AD1114">
        <v>64024.12</v>
      </c>
      <c r="AE1114">
        <v>3588.95</v>
      </c>
      <c r="AF1114">
        <f t="shared" si="77"/>
        <v>236.37347707302666</v>
      </c>
    </row>
    <row r="1115" spans="3:32" ht="11.25" x14ac:dyDescent="0.15">
      <c r="C1115" s="107">
        <v>40513</v>
      </c>
      <c r="D1115" s="111">
        <f t="shared" si="75"/>
        <v>2010</v>
      </c>
      <c r="E1115" s="111">
        <f t="shared" si="76"/>
        <v>12</v>
      </c>
      <c r="F1115" s="174">
        <v>8.5900000000000001E-5</v>
      </c>
      <c r="G1115" s="106" t="s">
        <v>1169</v>
      </c>
      <c r="AA1115" s="171">
        <v>42067</v>
      </c>
      <c r="AB1115">
        <v>282.16000000000003</v>
      </c>
      <c r="AC1115">
        <v>252.41</v>
      </c>
      <c r="AD1115">
        <v>59952.87</v>
      </c>
      <c r="AE1115">
        <v>3738.59</v>
      </c>
      <c r="AF1115">
        <f t="shared" si="77"/>
        <v>212.47827473773745</v>
      </c>
    </row>
    <row r="1116" spans="3:32" ht="11.25" x14ac:dyDescent="0.15">
      <c r="C1116" s="107">
        <v>40514</v>
      </c>
      <c r="D1116" s="111">
        <f t="shared" si="75"/>
        <v>2010</v>
      </c>
      <c r="E1116" s="111">
        <f t="shared" si="76"/>
        <v>12</v>
      </c>
      <c r="F1116" s="174">
        <v>8.5600000000000007E-5</v>
      </c>
      <c r="G1116" s="106" t="s">
        <v>1169</v>
      </c>
      <c r="AA1116" s="171">
        <v>42066</v>
      </c>
      <c r="AB1116">
        <v>269.61</v>
      </c>
      <c r="AC1116">
        <v>241.13</v>
      </c>
      <c r="AD1116">
        <v>55563.72</v>
      </c>
      <c r="AE1116">
        <v>3572.32</v>
      </c>
      <c r="AF1116">
        <f t="shared" si="77"/>
        <v>206.08924001335262</v>
      </c>
    </row>
    <row r="1117" spans="3:32" ht="11.25" x14ac:dyDescent="0.15">
      <c r="C1117" s="107">
        <v>40517</v>
      </c>
      <c r="D1117" s="111">
        <f t="shared" si="75"/>
        <v>2010</v>
      </c>
      <c r="E1117" s="111">
        <f t="shared" si="76"/>
        <v>12</v>
      </c>
      <c r="F1117" s="174">
        <v>8.460000000000001E-5</v>
      </c>
      <c r="G1117" s="106" t="s">
        <v>1169</v>
      </c>
      <c r="AA1117" s="171">
        <v>42065</v>
      </c>
      <c r="AB1117">
        <v>257.52</v>
      </c>
      <c r="AC1117">
        <v>230.64</v>
      </c>
      <c r="AD1117">
        <v>51221.03</v>
      </c>
      <c r="AE1117">
        <v>3412.16</v>
      </c>
      <c r="AF1117">
        <f t="shared" si="77"/>
        <v>198.9011727244486</v>
      </c>
    </row>
    <row r="1118" spans="3:32" ht="11.25" x14ac:dyDescent="0.15">
      <c r="C1118" s="107">
        <v>40518</v>
      </c>
      <c r="D1118" s="111">
        <f t="shared" si="75"/>
        <v>2010</v>
      </c>
      <c r="E1118" s="111">
        <f t="shared" si="76"/>
        <v>12</v>
      </c>
      <c r="F1118" s="174">
        <v>8.4000000000000009E-5</v>
      </c>
      <c r="G1118" s="106" t="s">
        <v>1169</v>
      </c>
      <c r="AA1118" s="171">
        <v>42064</v>
      </c>
      <c r="AB1118">
        <v>253.54</v>
      </c>
      <c r="AC1118">
        <v>226.45</v>
      </c>
      <c r="AD1118">
        <v>50429.01</v>
      </c>
      <c r="AE1118">
        <v>3359.4</v>
      </c>
      <c r="AF1118">
        <f t="shared" si="77"/>
        <v>198.89962136152087</v>
      </c>
    </row>
    <row r="1119" spans="3:32" ht="11.25" x14ac:dyDescent="0.15">
      <c r="C1119" s="107">
        <v>40519</v>
      </c>
      <c r="D1119" s="111">
        <f t="shared" si="75"/>
        <v>2010</v>
      </c>
      <c r="E1119" s="111">
        <f t="shared" si="76"/>
        <v>12</v>
      </c>
      <c r="F1119" s="174">
        <v>8.4099999999999998E-5</v>
      </c>
      <c r="G1119" s="106" t="s">
        <v>1169</v>
      </c>
      <c r="AA1119" s="171">
        <v>42063</v>
      </c>
      <c r="AB1119">
        <v>252.82</v>
      </c>
      <c r="AC1119">
        <v>225.8</v>
      </c>
      <c r="AD1119">
        <v>50285.04</v>
      </c>
      <c r="AE1119">
        <v>3349.81</v>
      </c>
      <c r="AF1119">
        <f t="shared" si="77"/>
        <v>198.89660628114865</v>
      </c>
    </row>
    <row r="1120" spans="3:32" ht="11.25" x14ac:dyDescent="0.15">
      <c r="C1120" s="107">
        <v>40520</v>
      </c>
      <c r="D1120" s="111">
        <f t="shared" si="75"/>
        <v>2010</v>
      </c>
      <c r="E1120" s="111">
        <f t="shared" si="76"/>
        <v>12</v>
      </c>
      <c r="F1120" s="174">
        <v>8.3699999999999988E-5</v>
      </c>
      <c r="G1120" s="106" t="s">
        <v>1169</v>
      </c>
      <c r="AA1120" s="171">
        <v>42062</v>
      </c>
      <c r="AB1120">
        <v>251.31</v>
      </c>
      <c r="AC1120">
        <v>224.14</v>
      </c>
      <c r="AD1120">
        <v>48098.85</v>
      </c>
      <c r="AE1120">
        <v>3329.9</v>
      </c>
      <c r="AF1120">
        <f t="shared" si="77"/>
        <v>191.39250328279812</v>
      </c>
    </row>
    <row r="1121" spans="3:32" ht="11.25" x14ac:dyDescent="0.15">
      <c r="C1121" s="107">
        <v>40521</v>
      </c>
      <c r="D1121" s="111">
        <f t="shared" si="75"/>
        <v>2010</v>
      </c>
      <c r="E1121" s="111">
        <f t="shared" si="76"/>
        <v>12</v>
      </c>
      <c r="F1121" s="174">
        <v>8.4800000000000001E-5</v>
      </c>
      <c r="G1121" s="106" t="s">
        <v>1169</v>
      </c>
      <c r="AA1121" s="171">
        <v>42061</v>
      </c>
      <c r="AB1121">
        <v>236.06</v>
      </c>
      <c r="AC1121">
        <v>207.66</v>
      </c>
      <c r="AD1121">
        <v>42820.38</v>
      </c>
      <c r="AE1121">
        <v>3127.73</v>
      </c>
      <c r="AF1121">
        <f t="shared" si="77"/>
        <v>181.39617046513598</v>
      </c>
    </row>
    <row r="1122" spans="3:32" ht="11.25" x14ac:dyDescent="0.15">
      <c r="C1122" s="107">
        <v>40524</v>
      </c>
      <c r="D1122" s="111">
        <f t="shared" si="75"/>
        <v>2010</v>
      </c>
      <c r="E1122" s="111">
        <f t="shared" si="76"/>
        <v>12</v>
      </c>
      <c r="F1122" s="174">
        <v>8.3599999999999999E-5</v>
      </c>
      <c r="G1122" s="106" t="s">
        <v>1169</v>
      </c>
      <c r="AA1122" s="171">
        <v>42060</v>
      </c>
      <c r="AB1122">
        <v>237.9</v>
      </c>
      <c r="AC1122">
        <v>209.68</v>
      </c>
      <c r="AD1122">
        <v>42353.98</v>
      </c>
      <c r="AE1122">
        <v>3118.92</v>
      </c>
      <c r="AF1122">
        <f t="shared" si="77"/>
        <v>178.03270281630938</v>
      </c>
    </row>
    <row r="1123" spans="3:32" ht="11.25" x14ac:dyDescent="0.15">
      <c r="C1123" s="107">
        <v>40525</v>
      </c>
      <c r="D1123" s="111">
        <f t="shared" si="75"/>
        <v>2010</v>
      </c>
      <c r="E1123" s="111">
        <f t="shared" si="76"/>
        <v>12</v>
      </c>
      <c r="F1123" s="174">
        <v>8.460000000000001E-5</v>
      </c>
      <c r="G1123" s="106" t="s">
        <v>1169</v>
      </c>
      <c r="AA1123" s="171">
        <v>42059</v>
      </c>
      <c r="AB1123">
        <v>238.97</v>
      </c>
      <c r="AC1123">
        <v>210.89</v>
      </c>
      <c r="AD1123">
        <v>41731.58</v>
      </c>
      <c r="AE1123">
        <v>3132.92</v>
      </c>
      <c r="AF1123">
        <f t="shared" si="77"/>
        <v>174.63104155333306</v>
      </c>
    </row>
    <row r="1124" spans="3:32" ht="11.25" x14ac:dyDescent="0.15">
      <c r="C1124" s="107">
        <v>40526</v>
      </c>
      <c r="D1124" s="111">
        <f t="shared" si="75"/>
        <v>2010</v>
      </c>
      <c r="E1124" s="111">
        <f t="shared" si="76"/>
        <v>12</v>
      </c>
      <c r="F1124" s="174">
        <v>8.4900000000000004E-5</v>
      </c>
      <c r="G1124" s="106" t="s">
        <v>1169</v>
      </c>
      <c r="AA1124" s="171">
        <v>42058</v>
      </c>
      <c r="AB1124">
        <v>236.16</v>
      </c>
      <c r="AC1124">
        <v>207.56</v>
      </c>
      <c r="AD1124">
        <v>40078</v>
      </c>
      <c r="AE1124">
        <v>3074.75</v>
      </c>
      <c r="AF1124">
        <f t="shared" si="77"/>
        <v>169.70697831978319</v>
      </c>
    </row>
    <row r="1125" spans="3:32" ht="11.25" x14ac:dyDescent="0.15">
      <c r="C1125" s="107">
        <v>40527</v>
      </c>
      <c r="D1125" s="111">
        <f t="shared" si="75"/>
        <v>2010</v>
      </c>
      <c r="E1125" s="111">
        <f t="shared" si="76"/>
        <v>12</v>
      </c>
      <c r="F1125" s="174">
        <v>8.4499999999999994E-5</v>
      </c>
      <c r="G1125" s="106" t="s">
        <v>1169</v>
      </c>
      <c r="AA1125" s="171">
        <v>42057</v>
      </c>
      <c r="AB1125">
        <v>245.29</v>
      </c>
      <c r="AC1125">
        <v>215.52</v>
      </c>
      <c r="AD1125">
        <v>41627.61</v>
      </c>
      <c r="AE1125">
        <v>3193.63</v>
      </c>
      <c r="AF1125">
        <f t="shared" si="77"/>
        <v>169.70773370296385</v>
      </c>
    </row>
    <row r="1126" spans="3:32" ht="11.25" x14ac:dyDescent="0.15">
      <c r="C1126" s="107">
        <v>40528</v>
      </c>
      <c r="D1126" s="111">
        <f t="shared" si="75"/>
        <v>2010</v>
      </c>
      <c r="E1126" s="111">
        <f t="shared" si="76"/>
        <v>12</v>
      </c>
      <c r="F1126" s="174">
        <v>8.4800000000000001E-5</v>
      </c>
      <c r="G1126" s="106" t="s">
        <v>1169</v>
      </c>
      <c r="AA1126" s="171">
        <v>42056</v>
      </c>
      <c r="AB1126">
        <v>244.52</v>
      </c>
      <c r="AC1126">
        <v>214.85</v>
      </c>
      <c r="AD1126">
        <v>41496.959999999999</v>
      </c>
      <c r="AE1126">
        <v>3183.61</v>
      </c>
      <c r="AF1126">
        <f t="shared" si="77"/>
        <v>169.70783575985604</v>
      </c>
    </row>
    <row r="1127" spans="3:32" ht="11.25" x14ac:dyDescent="0.15">
      <c r="C1127" s="107">
        <v>40531</v>
      </c>
      <c r="D1127" s="111">
        <f t="shared" si="75"/>
        <v>2010</v>
      </c>
      <c r="E1127" s="111">
        <f t="shared" si="76"/>
        <v>12</v>
      </c>
      <c r="F1127" s="174">
        <v>8.53E-5</v>
      </c>
      <c r="G1127" s="106" t="s">
        <v>1169</v>
      </c>
      <c r="AA1127" s="171">
        <v>42055</v>
      </c>
      <c r="AB1127">
        <v>240.57</v>
      </c>
      <c r="AC1127">
        <v>211.66</v>
      </c>
      <c r="AD1127">
        <v>40949.83</v>
      </c>
      <c r="AE1127">
        <v>3156.28</v>
      </c>
      <c r="AF1127">
        <f t="shared" si="77"/>
        <v>170.2200191212537</v>
      </c>
    </row>
    <row r="1128" spans="3:32" ht="11.25" x14ac:dyDescent="0.15">
      <c r="C1128" s="107">
        <v>40532</v>
      </c>
      <c r="D1128" s="111">
        <f t="shared" si="75"/>
        <v>2010</v>
      </c>
      <c r="E1128" s="111">
        <f t="shared" si="76"/>
        <v>12</v>
      </c>
      <c r="F1128" s="174">
        <v>8.7499999999999999E-5</v>
      </c>
      <c r="G1128" s="106" t="s">
        <v>1169</v>
      </c>
      <c r="AA1128" s="171">
        <v>42054</v>
      </c>
      <c r="AB1128">
        <v>236.24</v>
      </c>
      <c r="AC1128">
        <v>207.23</v>
      </c>
      <c r="AD1128">
        <v>40248.629999999997</v>
      </c>
      <c r="AE1128">
        <v>3099.5</v>
      </c>
      <c r="AF1128">
        <f t="shared" si="77"/>
        <v>170.3717829326109</v>
      </c>
    </row>
    <row r="1129" spans="3:32" ht="11.25" x14ac:dyDescent="0.15">
      <c r="C1129" s="107">
        <v>40533</v>
      </c>
      <c r="D1129" s="111">
        <f t="shared" si="75"/>
        <v>2010</v>
      </c>
      <c r="E1129" s="111">
        <f t="shared" si="76"/>
        <v>12</v>
      </c>
      <c r="F1129" s="174">
        <v>8.7799999999999993E-5</v>
      </c>
      <c r="G1129" s="106" t="s">
        <v>1169</v>
      </c>
      <c r="AA1129" s="171">
        <v>42053</v>
      </c>
      <c r="AB1129">
        <v>243.42</v>
      </c>
      <c r="AC1129">
        <v>213.45</v>
      </c>
      <c r="AD1129">
        <v>41254.839999999997</v>
      </c>
      <c r="AE1129">
        <v>3210.71</v>
      </c>
      <c r="AF1129">
        <f t="shared" si="77"/>
        <v>169.48007558951605</v>
      </c>
    </row>
    <row r="1130" spans="3:32" ht="11.25" x14ac:dyDescent="0.15">
      <c r="C1130" s="107">
        <v>40534</v>
      </c>
      <c r="D1130" s="111">
        <f t="shared" si="75"/>
        <v>2010</v>
      </c>
      <c r="E1130" s="111">
        <f t="shared" si="76"/>
        <v>12</v>
      </c>
      <c r="F1130" s="174">
        <v>8.81E-5</v>
      </c>
      <c r="G1130" s="106" t="s">
        <v>1169</v>
      </c>
      <c r="AA1130" s="171">
        <v>42052</v>
      </c>
      <c r="AB1130">
        <v>235.1</v>
      </c>
      <c r="AC1130">
        <v>206.91</v>
      </c>
      <c r="AD1130">
        <v>39471.64</v>
      </c>
      <c r="AE1130">
        <v>3101.02</v>
      </c>
      <c r="AF1130">
        <f t="shared" si="77"/>
        <v>167.89298170991069</v>
      </c>
    </row>
    <row r="1131" spans="3:32" ht="11.25" x14ac:dyDescent="0.15">
      <c r="C1131" s="107">
        <v>40535</v>
      </c>
      <c r="D1131" s="111">
        <f t="shared" si="75"/>
        <v>2010</v>
      </c>
      <c r="E1131" s="111">
        <f t="shared" si="76"/>
        <v>12</v>
      </c>
      <c r="F1131" s="174">
        <v>8.7200000000000005E-5</v>
      </c>
      <c r="G1131" s="106" t="s">
        <v>1169</v>
      </c>
      <c r="AA1131" s="171">
        <v>42051</v>
      </c>
      <c r="AB1131">
        <v>231.59</v>
      </c>
      <c r="AC1131">
        <v>202.82</v>
      </c>
      <c r="AD1131">
        <v>38881.86</v>
      </c>
      <c r="AE1131">
        <v>3054.69</v>
      </c>
      <c r="AF1131">
        <f t="shared" si="77"/>
        <v>167.89092793298502</v>
      </c>
    </row>
    <row r="1132" spans="3:32" ht="11.25" x14ac:dyDescent="0.15">
      <c r="C1132" s="107">
        <v>40538</v>
      </c>
      <c r="D1132" s="111">
        <f t="shared" si="75"/>
        <v>2010</v>
      </c>
      <c r="E1132" s="111">
        <f t="shared" si="76"/>
        <v>12</v>
      </c>
      <c r="F1132" s="174">
        <v>8.8399999999999994E-5</v>
      </c>
      <c r="G1132" s="106" t="s">
        <v>1169</v>
      </c>
      <c r="AA1132" s="171">
        <v>42050</v>
      </c>
      <c r="AB1132">
        <v>255.99</v>
      </c>
      <c r="AC1132">
        <v>224.78</v>
      </c>
      <c r="AD1132">
        <v>24600.28</v>
      </c>
      <c r="AE1132">
        <v>3376.46</v>
      </c>
      <c r="AF1132">
        <f t="shared" si="77"/>
        <v>96.098597601468796</v>
      </c>
    </row>
    <row r="1133" spans="3:32" ht="11.25" x14ac:dyDescent="0.15">
      <c r="C1133" s="107">
        <v>40539</v>
      </c>
      <c r="D1133" s="111">
        <f t="shared" si="75"/>
        <v>2010</v>
      </c>
      <c r="E1133" s="111">
        <f t="shared" si="76"/>
        <v>12</v>
      </c>
      <c r="F1133" s="174">
        <v>8.9300000000000002E-5</v>
      </c>
      <c r="G1133" s="106" t="s">
        <v>1169</v>
      </c>
      <c r="AA1133" s="171">
        <v>42049</v>
      </c>
      <c r="AB1133">
        <v>237.31</v>
      </c>
      <c r="AC1133">
        <v>208.38</v>
      </c>
      <c r="AD1133">
        <v>22805.33</v>
      </c>
      <c r="AE1133">
        <v>3130.1</v>
      </c>
      <c r="AF1133">
        <f t="shared" si="77"/>
        <v>96.099321562513168</v>
      </c>
    </row>
    <row r="1134" spans="3:32" ht="11.25" x14ac:dyDescent="0.15">
      <c r="C1134" s="107">
        <v>40540</v>
      </c>
      <c r="D1134" s="111">
        <f t="shared" si="75"/>
        <v>2010</v>
      </c>
      <c r="E1134" s="111">
        <f t="shared" si="76"/>
        <v>12</v>
      </c>
      <c r="F1134" s="174">
        <v>8.9300000000000002E-5</v>
      </c>
      <c r="G1134" s="106" t="s">
        <v>1169</v>
      </c>
      <c r="AA1134" s="171">
        <v>42048</v>
      </c>
      <c r="AB1134">
        <v>221.32</v>
      </c>
      <c r="AC1134">
        <v>194.17</v>
      </c>
      <c r="AD1134">
        <v>21286.41</v>
      </c>
      <c r="AE1134">
        <v>2921.4</v>
      </c>
      <c r="AF1134">
        <f t="shared" si="77"/>
        <v>96.179333092354966</v>
      </c>
    </row>
    <row r="1135" spans="3:32" ht="11.25" x14ac:dyDescent="0.15">
      <c r="C1135" s="107">
        <v>40541</v>
      </c>
      <c r="D1135" s="111">
        <f t="shared" si="75"/>
        <v>2010</v>
      </c>
      <c r="E1135" s="111">
        <f t="shared" si="76"/>
        <v>12</v>
      </c>
      <c r="F1135" s="174">
        <v>8.9300000000000002E-5</v>
      </c>
      <c r="G1135" s="106" t="s">
        <v>1169</v>
      </c>
      <c r="AA1135" s="171">
        <v>42047</v>
      </c>
      <c r="AB1135">
        <v>218.61</v>
      </c>
      <c r="AC1135">
        <v>193.23</v>
      </c>
      <c r="AD1135">
        <v>20938.39</v>
      </c>
      <c r="AE1135">
        <v>2885.64</v>
      </c>
      <c r="AF1135">
        <f t="shared" si="77"/>
        <v>95.779653263803112</v>
      </c>
    </row>
    <row r="1136" spans="3:32" ht="11.25" x14ac:dyDescent="0.15">
      <c r="C1136" s="107">
        <v>40542</v>
      </c>
      <c r="D1136" s="111">
        <f t="shared" si="75"/>
        <v>2010</v>
      </c>
      <c r="E1136" s="111">
        <f t="shared" si="76"/>
        <v>12</v>
      </c>
      <c r="F1136" s="174">
        <v>9.3499999999999996E-5</v>
      </c>
      <c r="G1136" s="106" t="s">
        <v>1169</v>
      </c>
      <c r="AA1136" s="171">
        <v>42046</v>
      </c>
      <c r="AB1136">
        <v>222.56</v>
      </c>
      <c r="AC1136">
        <v>196.58</v>
      </c>
      <c r="AD1136">
        <v>21236.98</v>
      </c>
      <c r="AE1136">
        <v>2937.83</v>
      </c>
      <c r="AF1136">
        <f t="shared" si="77"/>
        <v>95.421369518332128</v>
      </c>
    </row>
    <row r="1137" spans="3:32" ht="11.25" x14ac:dyDescent="0.15">
      <c r="C1137" s="107">
        <v>40545</v>
      </c>
      <c r="D1137" s="111">
        <f t="shared" si="75"/>
        <v>2011</v>
      </c>
      <c r="E1137" s="111">
        <f t="shared" si="76"/>
        <v>1</v>
      </c>
      <c r="F1137" s="174">
        <v>9.09E-5</v>
      </c>
      <c r="G1137" s="106" t="s">
        <v>1169</v>
      </c>
      <c r="AA1137" s="171">
        <v>42045</v>
      </c>
      <c r="AB1137">
        <v>220.6</v>
      </c>
      <c r="AC1137">
        <v>194.62</v>
      </c>
      <c r="AD1137">
        <v>20866.349999999999</v>
      </c>
      <c r="AE1137">
        <v>2933.95</v>
      </c>
      <c r="AF1137">
        <f t="shared" si="77"/>
        <v>94.589075249320032</v>
      </c>
    </row>
    <row r="1138" spans="3:32" ht="11.25" x14ac:dyDescent="0.15">
      <c r="C1138" s="107">
        <v>40546</v>
      </c>
      <c r="D1138" s="111">
        <f t="shared" si="75"/>
        <v>2011</v>
      </c>
      <c r="E1138" s="111">
        <f t="shared" si="76"/>
        <v>1</v>
      </c>
      <c r="F1138" s="174">
        <v>9.0799999999999998E-5</v>
      </c>
      <c r="G1138" s="106" t="s">
        <v>1169</v>
      </c>
      <c r="AA1138" s="171">
        <v>42044</v>
      </c>
      <c r="AB1138">
        <v>223.2</v>
      </c>
      <c r="AC1138">
        <v>197.17</v>
      </c>
      <c r="AD1138">
        <v>21101.01</v>
      </c>
      <c r="AE1138">
        <v>2968.51</v>
      </c>
      <c r="AF1138">
        <f t="shared" si="77"/>
        <v>94.538575268817198</v>
      </c>
    </row>
    <row r="1139" spans="3:32" ht="11.25" x14ac:dyDescent="0.15">
      <c r="C1139" s="107">
        <v>40547</v>
      </c>
      <c r="D1139" s="111">
        <f t="shared" si="75"/>
        <v>2011</v>
      </c>
      <c r="E1139" s="111">
        <f t="shared" si="76"/>
        <v>1</v>
      </c>
      <c r="F1139" s="174">
        <v>8.92E-5</v>
      </c>
      <c r="G1139" s="106" t="s">
        <v>1169</v>
      </c>
      <c r="AA1139" s="171">
        <v>42043</v>
      </c>
      <c r="AB1139">
        <v>227.24</v>
      </c>
      <c r="AC1139">
        <v>200.83</v>
      </c>
      <c r="AD1139">
        <v>21483.07</v>
      </c>
      <c r="AE1139">
        <v>3022.26</v>
      </c>
      <c r="AF1139">
        <f t="shared" si="77"/>
        <v>94.539121633515222</v>
      </c>
    </row>
    <row r="1140" spans="3:32" ht="11.25" x14ac:dyDescent="0.15">
      <c r="C1140" s="107">
        <v>40548</v>
      </c>
      <c r="D1140" s="111">
        <f t="shared" si="75"/>
        <v>2011</v>
      </c>
      <c r="E1140" s="111">
        <f t="shared" si="76"/>
        <v>1</v>
      </c>
      <c r="F1140" s="174">
        <v>9.0099999999999995E-5</v>
      </c>
      <c r="G1140" s="106" t="s">
        <v>1169</v>
      </c>
      <c r="AA1140" s="171">
        <v>42042</v>
      </c>
      <c r="AB1140">
        <v>224.38</v>
      </c>
      <c r="AC1140">
        <v>198.3</v>
      </c>
      <c r="AD1140">
        <v>21212.45</v>
      </c>
      <c r="AE1140">
        <v>2984.19</v>
      </c>
      <c r="AF1140">
        <f t="shared" si="77"/>
        <v>94.538060433193692</v>
      </c>
    </row>
    <row r="1141" spans="3:32" ht="11.25" x14ac:dyDescent="0.15">
      <c r="C1141" s="107">
        <v>40549</v>
      </c>
      <c r="D1141" s="111">
        <f t="shared" si="75"/>
        <v>2011</v>
      </c>
      <c r="E1141" s="111">
        <f t="shared" si="76"/>
        <v>1</v>
      </c>
      <c r="F1141" s="174">
        <v>8.9900000000000003E-5</v>
      </c>
      <c r="G1141" s="106" t="s">
        <v>1169</v>
      </c>
      <c r="AA1141" s="171">
        <v>42041</v>
      </c>
      <c r="AB1141">
        <v>218.35</v>
      </c>
      <c r="AC1141">
        <v>190.45</v>
      </c>
      <c r="AD1141">
        <v>20332.61</v>
      </c>
      <c r="AE1141">
        <v>2904.04</v>
      </c>
      <c r="AF1141">
        <f t="shared" si="77"/>
        <v>93.119349667964286</v>
      </c>
    </row>
    <row r="1142" spans="3:32" ht="11.25" x14ac:dyDescent="0.15">
      <c r="C1142" s="107">
        <v>40552</v>
      </c>
      <c r="D1142" s="111">
        <f t="shared" si="75"/>
        <v>2011</v>
      </c>
      <c r="E1142" s="111">
        <f t="shared" si="76"/>
        <v>1</v>
      </c>
      <c r="F1142" s="174">
        <v>8.7899999999999995E-5</v>
      </c>
      <c r="G1142" s="106" t="s">
        <v>1169</v>
      </c>
      <c r="AA1142" s="171">
        <v>42040</v>
      </c>
      <c r="AB1142">
        <v>226.98</v>
      </c>
      <c r="AC1142">
        <v>199.91</v>
      </c>
      <c r="AD1142">
        <v>20669.099999999999</v>
      </c>
      <c r="AE1142">
        <v>3018.88</v>
      </c>
      <c r="AF1142">
        <f t="shared" si="77"/>
        <v>91.06132698916204</v>
      </c>
    </row>
    <row r="1143" spans="3:32" ht="11.25" x14ac:dyDescent="0.15">
      <c r="C1143" s="107">
        <v>40553</v>
      </c>
      <c r="D1143" s="111">
        <f t="shared" si="75"/>
        <v>2011</v>
      </c>
      <c r="E1143" s="111">
        <f t="shared" si="76"/>
        <v>1</v>
      </c>
      <c r="F1143" s="174">
        <v>8.6699999999999993E-5</v>
      </c>
      <c r="G1143" s="106" t="s">
        <v>1169</v>
      </c>
      <c r="AA1143" s="171">
        <v>42039</v>
      </c>
      <c r="AB1143">
        <v>225.76</v>
      </c>
      <c r="AC1143">
        <v>196.96</v>
      </c>
      <c r="AD1143">
        <v>20465.53</v>
      </c>
      <c r="AE1143">
        <v>3081.68</v>
      </c>
      <c r="AF1143">
        <f t="shared" si="77"/>
        <v>90.651709780297665</v>
      </c>
    </row>
    <row r="1144" spans="3:32" ht="11.25" x14ac:dyDescent="0.15">
      <c r="C1144" s="107">
        <v>40554</v>
      </c>
      <c r="D1144" s="111">
        <f t="shared" si="75"/>
        <v>2011</v>
      </c>
      <c r="E1144" s="111">
        <f t="shared" si="76"/>
        <v>1</v>
      </c>
      <c r="F1144" s="174">
        <v>8.7600000000000002E-5</v>
      </c>
      <c r="G1144" s="106" t="s">
        <v>1169</v>
      </c>
      <c r="AA1144" s="171">
        <v>42038</v>
      </c>
      <c r="AB1144">
        <v>238.53</v>
      </c>
      <c r="AC1144">
        <v>210.28</v>
      </c>
      <c r="AD1144">
        <v>21367.75</v>
      </c>
      <c r="AE1144">
        <v>3255.97</v>
      </c>
      <c r="AF1144">
        <f t="shared" si="77"/>
        <v>89.580975139395463</v>
      </c>
    </row>
    <row r="1145" spans="3:32" ht="11.25" x14ac:dyDescent="0.15">
      <c r="C1145" s="107">
        <v>40555</v>
      </c>
      <c r="D1145" s="111">
        <f t="shared" si="75"/>
        <v>2011</v>
      </c>
      <c r="E1145" s="111">
        <f t="shared" si="76"/>
        <v>1</v>
      </c>
      <c r="F1145" s="174">
        <v>8.7399999999999997E-5</v>
      </c>
      <c r="G1145" s="106" t="s">
        <v>1169</v>
      </c>
      <c r="AA1145" s="171">
        <v>42037</v>
      </c>
      <c r="AB1145">
        <v>229.72</v>
      </c>
      <c r="AC1145">
        <v>203.06</v>
      </c>
      <c r="AD1145">
        <v>20610.82</v>
      </c>
      <c r="AE1145">
        <v>3135.73</v>
      </c>
      <c r="AF1145">
        <f t="shared" si="77"/>
        <v>89.721487027685882</v>
      </c>
    </row>
    <row r="1146" spans="3:32" ht="11.25" x14ac:dyDescent="0.15">
      <c r="C1146" s="107">
        <v>40556</v>
      </c>
      <c r="D1146" s="111">
        <f t="shared" si="75"/>
        <v>2011</v>
      </c>
      <c r="E1146" s="111">
        <f t="shared" si="76"/>
        <v>1</v>
      </c>
      <c r="F1146" s="174">
        <v>8.6500000000000002E-5</v>
      </c>
      <c r="G1146" s="106" t="s">
        <v>1169</v>
      </c>
      <c r="AA1146" s="171">
        <v>42036</v>
      </c>
      <c r="AB1146">
        <v>216.1</v>
      </c>
      <c r="AC1146">
        <v>191.46</v>
      </c>
      <c r="AD1146">
        <v>19388.59</v>
      </c>
      <c r="AE1146">
        <v>2949.78</v>
      </c>
      <c r="AF1146">
        <f t="shared" si="77"/>
        <v>89.720453493752899</v>
      </c>
    </row>
    <row r="1147" spans="3:32" ht="11.25" x14ac:dyDescent="0.15">
      <c r="C1147" s="107">
        <v>40559</v>
      </c>
      <c r="D1147" s="111">
        <f t="shared" si="75"/>
        <v>2011</v>
      </c>
      <c r="E1147" s="111">
        <f t="shared" si="76"/>
        <v>1</v>
      </c>
      <c r="F1147" s="174">
        <v>8.6600000000000004E-5</v>
      </c>
      <c r="G1147" s="106" t="s">
        <v>1169</v>
      </c>
      <c r="AA1147" s="171">
        <v>42035</v>
      </c>
      <c r="AB1147">
        <v>227.69</v>
      </c>
      <c r="AC1147">
        <v>201.73</v>
      </c>
      <c r="AD1147">
        <v>20428.46</v>
      </c>
      <c r="AE1147">
        <v>3107.99</v>
      </c>
      <c r="AF1147">
        <f t="shared" si="77"/>
        <v>89.720497167201017</v>
      </c>
    </row>
    <row r="1148" spans="3:32" ht="11.25" x14ac:dyDescent="0.15">
      <c r="C1148" s="107">
        <v>40560</v>
      </c>
      <c r="D1148" s="111">
        <f t="shared" si="75"/>
        <v>2011</v>
      </c>
      <c r="E1148" s="111">
        <f t="shared" si="76"/>
        <v>1</v>
      </c>
      <c r="F1148" s="174">
        <v>8.6500000000000002E-5</v>
      </c>
      <c r="G1148" s="106" t="s">
        <v>1169</v>
      </c>
      <c r="AA1148" s="171">
        <v>42034</v>
      </c>
      <c r="AB1148">
        <v>232.89</v>
      </c>
      <c r="AC1148">
        <v>205.62</v>
      </c>
      <c r="AD1148">
        <v>22699.87</v>
      </c>
      <c r="AE1148">
        <v>3178.96</v>
      </c>
      <c r="AF1148">
        <f t="shared" si="77"/>
        <v>97.470350809395001</v>
      </c>
    </row>
    <row r="1149" spans="3:32" ht="11.25" x14ac:dyDescent="0.15">
      <c r="C1149" s="107">
        <v>40561</v>
      </c>
      <c r="D1149" s="111">
        <f t="shared" si="75"/>
        <v>2011</v>
      </c>
      <c r="E1149" s="111">
        <f t="shared" si="76"/>
        <v>1</v>
      </c>
      <c r="F1149" s="174">
        <v>8.6399999999999999E-5</v>
      </c>
      <c r="G1149" s="106" t="s">
        <v>1169</v>
      </c>
      <c r="AA1149" s="171">
        <v>42033</v>
      </c>
      <c r="AB1149">
        <v>235.13</v>
      </c>
      <c r="AC1149">
        <v>208.38</v>
      </c>
      <c r="AD1149">
        <v>22927.11</v>
      </c>
      <c r="AE1149">
        <v>3232.98</v>
      </c>
      <c r="AF1149">
        <f t="shared" si="77"/>
        <v>97.508229490069326</v>
      </c>
    </row>
    <row r="1150" spans="3:32" ht="11.25" x14ac:dyDescent="0.15">
      <c r="C1150" s="107">
        <v>40562</v>
      </c>
      <c r="D1150" s="111">
        <f t="shared" si="75"/>
        <v>2011</v>
      </c>
      <c r="E1150" s="111">
        <f t="shared" si="76"/>
        <v>1</v>
      </c>
      <c r="F1150" s="174">
        <v>8.53E-5</v>
      </c>
      <c r="G1150" s="106" t="s">
        <v>1169</v>
      </c>
      <c r="AA1150" s="171">
        <v>42032</v>
      </c>
      <c r="AB1150">
        <v>261.97000000000003</v>
      </c>
      <c r="AC1150">
        <v>230.48</v>
      </c>
      <c r="AD1150">
        <v>25544.48</v>
      </c>
      <c r="AE1150">
        <v>3575.86</v>
      </c>
      <c r="AF1150">
        <f t="shared" si="77"/>
        <v>97.509180440508445</v>
      </c>
    </row>
    <row r="1151" spans="3:32" ht="11.25" x14ac:dyDescent="0.15">
      <c r="C1151" s="107">
        <v>40563</v>
      </c>
      <c r="D1151" s="111">
        <f t="shared" si="75"/>
        <v>2011</v>
      </c>
      <c r="E1151" s="111">
        <f t="shared" si="76"/>
        <v>1</v>
      </c>
      <c r="F1151" s="174">
        <v>8.5500000000000005E-5</v>
      </c>
      <c r="G1151" s="106" t="s">
        <v>1169</v>
      </c>
      <c r="AA1151" s="171">
        <v>42031</v>
      </c>
      <c r="AB1151">
        <v>259.88</v>
      </c>
      <c r="AC1151">
        <v>231.15</v>
      </c>
      <c r="AD1151">
        <v>25190.47</v>
      </c>
      <c r="AE1151">
        <v>3550</v>
      </c>
      <c r="AF1151">
        <f t="shared" si="77"/>
        <v>96.931160535631832</v>
      </c>
    </row>
    <row r="1152" spans="3:32" ht="11.25" x14ac:dyDescent="0.15">
      <c r="C1152" s="107">
        <v>40566</v>
      </c>
      <c r="D1152" s="111">
        <f t="shared" si="75"/>
        <v>2011</v>
      </c>
      <c r="E1152" s="111">
        <f t="shared" si="76"/>
        <v>1</v>
      </c>
      <c r="F1152" s="174">
        <v>8.5099999999999995E-5</v>
      </c>
      <c r="G1152" s="106" t="s">
        <v>1169</v>
      </c>
      <c r="AA1152" s="171">
        <v>42030</v>
      </c>
      <c r="AB1152">
        <v>281.61</v>
      </c>
      <c r="AC1152">
        <v>252.02</v>
      </c>
      <c r="AD1152">
        <v>27217.62</v>
      </c>
      <c r="AE1152">
        <v>3849.61</v>
      </c>
      <c r="AF1152">
        <f t="shared" si="77"/>
        <v>96.650047938638536</v>
      </c>
    </row>
    <row r="1153" spans="3:32" ht="11.25" x14ac:dyDescent="0.15">
      <c r="C1153" s="107">
        <v>40567</v>
      </c>
      <c r="D1153" s="111">
        <f t="shared" si="75"/>
        <v>2011</v>
      </c>
      <c r="E1153" s="111">
        <f t="shared" si="76"/>
        <v>1</v>
      </c>
      <c r="F1153" s="174">
        <v>8.5399999999999989E-5</v>
      </c>
      <c r="G1153" s="106" t="s">
        <v>1169</v>
      </c>
      <c r="AA1153" s="171">
        <v>42029</v>
      </c>
      <c r="AB1153">
        <v>250.25</v>
      </c>
      <c r="AC1153">
        <v>223.3</v>
      </c>
      <c r="AD1153">
        <v>24186.2</v>
      </c>
      <c r="AE1153">
        <v>3420.85</v>
      </c>
      <c r="AF1153">
        <f t="shared" si="77"/>
        <v>96.648151848151855</v>
      </c>
    </row>
    <row r="1154" spans="3:32" ht="11.25" x14ac:dyDescent="0.15">
      <c r="C1154" s="107">
        <v>40568</v>
      </c>
      <c r="D1154" s="111">
        <f t="shared" si="75"/>
        <v>2011</v>
      </c>
      <c r="E1154" s="111">
        <f t="shared" si="76"/>
        <v>1</v>
      </c>
      <c r="F1154" s="174">
        <v>8.5900000000000001E-5</v>
      </c>
      <c r="G1154" s="106" t="s">
        <v>1169</v>
      </c>
      <c r="AA1154" s="171">
        <v>42028</v>
      </c>
      <c r="AB1154">
        <v>232.35</v>
      </c>
      <c r="AC1154">
        <v>207.33</v>
      </c>
      <c r="AD1154">
        <v>22456.19</v>
      </c>
      <c r="AE1154">
        <v>3176.16</v>
      </c>
      <c r="AF1154">
        <f t="shared" si="77"/>
        <v>96.648117064772975</v>
      </c>
    </row>
    <row r="1155" spans="3:32" ht="11.25" x14ac:dyDescent="0.15">
      <c r="C1155" s="107">
        <v>40569</v>
      </c>
      <c r="D1155" s="111">
        <f t="shared" si="75"/>
        <v>2011</v>
      </c>
      <c r="E1155" s="111">
        <f t="shared" si="76"/>
        <v>1</v>
      </c>
      <c r="F1155" s="174">
        <v>8.6399999999999999E-5</v>
      </c>
      <c r="G1155" s="106" t="s">
        <v>1169</v>
      </c>
      <c r="AA1155" s="171">
        <v>42027</v>
      </c>
      <c r="AB1155">
        <v>225.86</v>
      </c>
      <c r="AC1155">
        <v>198.76</v>
      </c>
      <c r="AD1155">
        <v>21705.22</v>
      </c>
      <c r="AE1155">
        <v>3094.29</v>
      </c>
      <c r="AF1155">
        <f t="shared" si="77"/>
        <v>96.100327636589043</v>
      </c>
    </row>
    <row r="1156" spans="3:32" ht="11.25" x14ac:dyDescent="0.15">
      <c r="C1156" s="107">
        <v>40570</v>
      </c>
      <c r="D1156" s="111">
        <f t="shared" si="75"/>
        <v>2011</v>
      </c>
      <c r="E1156" s="111">
        <f t="shared" si="76"/>
        <v>1</v>
      </c>
      <c r="F1156" s="174">
        <v>8.5900000000000001E-5</v>
      </c>
      <c r="G1156" s="106" t="s">
        <v>1169</v>
      </c>
      <c r="AA1156" s="171">
        <v>42026</v>
      </c>
      <c r="AB1156">
        <v>232.93</v>
      </c>
      <c r="AC1156">
        <v>200.77</v>
      </c>
      <c r="AD1156">
        <v>22260.71</v>
      </c>
      <c r="AE1156">
        <v>3179.44</v>
      </c>
      <c r="AF1156">
        <f t="shared" si="77"/>
        <v>95.568239385223023</v>
      </c>
    </row>
    <row r="1157" spans="3:32" ht="11.25" x14ac:dyDescent="0.15">
      <c r="C1157" s="107">
        <v>40571</v>
      </c>
      <c r="D1157" s="111">
        <f t="shared" ref="D1157:D1220" si="78">YEAR(C1157)</f>
        <v>2011</v>
      </c>
      <c r="E1157" s="111">
        <f t="shared" ref="E1157:E1220" si="79">MONTH(C1157)</f>
        <v>1</v>
      </c>
      <c r="F1157" s="174">
        <v>8.6300000000000011E-5</v>
      </c>
      <c r="G1157" s="106" t="s">
        <v>1169</v>
      </c>
      <c r="AA1157" s="171">
        <v>42025</v>
      </c>
      <c r="AB1157">
        <v>212.47</v>
      </c>
      <c r="AC1157">
        <v>183.79</v>
      </c>
      <c r="AD1157">
        <v>20464.88</v>
      </c>
      <c r="AE1157">
        <v>2900.18</v>
      </c>
      <c r="AF1157">
        <f t="shared" si="77"/>
        <v>96.318915611615765</v>
      </c>
    </row>
    <row r="1158" spans="3:32" ht="11.25" x14ac:dyDescent="0.15">
      <c r="C1158" s="107">
        <v>40573</v>
      </c>
      <c r="D1158" s="111">
        <f t="shared" si="78"/>
        <v>2011</v>
      </c>
      <c r="E1158" s="111">
        <f t="shared" si="79"/>
        <v>1</v>
      </c>
      <c r="F1158" s="174">
        <v>8.6500000000000002E-5</v>
      </c>
      <c r="G1158" s="106" t="s">
        <v>1169</v>
      </c>
      <c r="AA1158" s="171">
        <v>42024</v>
      </c>
      <c r="AB1158">
        <v>210.34</v>
      </c>
      <c r="AC1158">
        <v>181.62</v>
      </c>
      <c r="AD1158">
        <v>20260.060000000001</v>
      </c>
      <c r="AE1158">
        <v>2881.67</v>
      </c>
      <c r="AF1158">
        <f t="shared" ref="AF1158:AF1221" si="80">AD1158/AB1158</f>
        <v>96.320528667871073</v>
      </c>
    </row>
    <row r="1159" spans="3:32" ht="11.25" x14ac:dyDescent="0.15">
      <c r="C1159" s="107">
        <v>40574</v>
      </c>
      <c r="D1159" s="111">
        <f t="shared" si="78"/>
        <v>2011</v>
      </c>
      <c r="E1159" s="111">
        <f t="shared" si="79"/>
        <v>1</v>
      </c>
      <c r="F1159" s="174">
        <v>8.6399999999999999E-5</v>
      </c>
      <c r="G1159" s="106" t="s">
        <v>1169</v>
      </c>
      <c r="AA1159" s="171">
        <v>42023</v>
      </c>
      <c r="AB1159">
        <v>212.73</v>
      </c>
      <c r="AC1159">
        <v>184.02</v>
      </c>
      <c r="AD1159">
        <v>20526.21</v>
      </c>
      <c r="AE1159">
        <v>2897.37</v>
      </c>
      <c r="AF1159">
        <f t="shared" si="80"/>
        <v>96.489493724439427</v>
      </c>
    </row>
    <row r="1160" spans="3:32" ht="11.25" x14ac:dyDescent="0.15">
      <c r="C1160" s="107">
        <v>40575</v>
      </c>
      <c r="D1160" s="111">
        <f t="shared" si="78"/>
        <v>2011</v>
      </c>
      <c r="E1160" s="111">
        <f t="shared" si="79"/>
        <v>2</v>
      </c>
      <c r="F1160" s="174">
        <v>8.6199999999999995E-5</v>
      </c>
      <c r="G1160" s="106" t="s">
        <v>1169</v>
      </c>
      <c r="AA1160" s="171">
        <v>42022</v>
      </c>
      <c r="AB1160">
        <v>198.85</v>
      </c>
      <c r="AC1160">
        <v>171.94</v>
      </c>
      <c r="AD1160">
        <v>19187.46</v>
      </c>
      <c r="AE1160">
        <v>2708.4</v>
      </c>
      <c r="AF1160">
        <f t="shared" si="80"/>
        <v>96.492129746039723</v>
      </c>
    </row>
    <row r="1161" spans="3:32" ht="11.25" x14ac:dyDescent="0.15">
      <c r="C1161" s="107">
        <v>40576</v>
      </c>
      <c r="D1161" s="111">
        <f t="shared" si="78"/>
        <v>2011</v>
      </c>
      <c r="E1161" s="111">
        <f t="shared" si="79"/>
        <v>2</v>
      </c>
      <c r="F1161" s="174">
        <v>8.6300000000000011E-5</v>
      </c>
      <c r="G1161" s="106" t="s">
        <v>1169</v>
      </c>
      <c r="AA1161" s="171">
        <v>42021</v>
      </c>
      <c r="AB1161">
        <v>206.62</v>
      </c>
      <c r="AC1161">
        <v>178.65</v>
      </c>
      <c r="AD1161">
        <v>19936.38</v>
      </c>
      <c r="AE1161">
        <v>2814.11</v>
      </c>
      <c r="AF1161">
        <f t="shared" si="80"/>
        <v>96.48814248378666</v>
      </c>
    </row>
    <row r="1162" spans="3:32" ht="11.25" x14ac:dyDescent="0.15">
      <c r="C1162" s="107">
        <v>40577</v>
      </c>
      <c r="D1162" s="111">
        <f t="shared" si="78"/>
        <v>2011</v>
      </c>
      <c r="E1162" s="111">
        <f t="shared" si="79"/>
        <v>2</v>
      </c>
      <c r="F1162" s="174">
        <v>8.6300000000000011E-5</v>
      </c>
      <c r="G1162" s="106" t="s">
        <v>1169</v>
      </c>
      <c r="AA1162" s="171">
        <v>42020</v>
      </c>
      <c r="AB1162">
        <v>216.55</v>
      </c>
      <c r="AC1162">
        <v>186.13</v>
      </c>
      <c r="AD1162">
        <v>20860.68</v>
      </c>
      <c r="AE1162">
        <v>2949.47</v>
      </c>
      <c r="AF1162">
        <f t="shared" si="80"/>
        <v>96.331932579081041</v>
      </c>
    </row>
    <row r="1163" spans="3:32" ht="11.25" x14ac:dyDescent="0.15">
      <c r="C1163" s="107">
        <v>40580</v>
      </c>
      <c r="D1163" s="111">
        <f t="shared" si="78"/>
        <v>2011</v>
      </c>
      <c r="E1163" s="111">
        <f t="shared" si="79"/>
        <v>2</v>
      </c>
      <c r="F1163" s="174">
        <v>8.6500000000000002E-5</v>
      </c>
      <c r="G1163" s="106" t="s">
        <v>1169</v>
      </c>
      <c r="AA1163" s="171">
        <v>42019</v>
      </c>
      <c r="AB1163">
        <v>194.25</v>
      </c>
      <c r="AC1163">
        <v>164.91</v>
      </c>
      <c r="AD1163">
        <v>18676.849999999999</v>
      </c>
      <c r="AE1163">
        <v>2645.64</v>
      </c>
      <c r="AF1163">
        <f t="shared" si="80"/>
        <v>96.148519948519947</v>
      </c>
    </row>
    <row r="1164" spans="3:32" ht="11.25" x14ac:dyDescent="0.15">
      <c r="C1164" s="107">
        <v>40583</v>
      </c>
      <c r="D1164" s="111">
        <f t="shared" si="78"/>
        <v>2011</v>
      </c>
      <c r="E1164" s="111">
        <f t="shared" si="79"/>
        <v>2</v>
      </c>
      <c r="F1164" s="174">
        <v>8.8599999999999999E-5</v>
      </c>
      <c r="G1164" s="106" t="s">
        <v>1169</v>
      </c>
      <c r="AA1164" s="171">
        <v>42018</v>
      </c>
      <c r="AB1164">
        <v>218.51</v>
      </c>
      <c r="AC1164">
        <v>185.57</v>
      </c>
      <c r="AD1164">
        <v>21010.02</v>
      </c>
      <c r="AE1164">
        <v>2971.78</v>
      </c>
      <c r="AF1164">
        <f t="shared" si="80"/>
        <v>96.151297423458885</v>
      </c>
    </row>
    <row r="1165" spans="3:32" ht="11.25" x14ac:dyDescent="0.15">
      <c r="C1165" s="107">
        <v>40584</v>
      </c>
      <c r="D1165" s="111">
        <f t="shared" si="78"/>
        <v>2011</v>
      </c>
      <c r="E1165" s="111">
        <f t="shared" si="79"/>
        <v>2</v>
      </c>
      <c r="F1165" s="174">
        <v>8.8599999999999999E-5</v>
      </c>
      <c r="G1165" s="106" t="s">
        <v>1169</v>
      </c>
      <c r="AA1165" s="171">
        <v>42017</v>
      </c>
      <c r="AB1165">
        <v>240.5</v>
      </c>
      <c r="AC1165">
        <v>202.91</v>
      </c>
      <c r="AD1165">
        <v>23123.98</v>
      </c>
      <c r="AE1165">
        <v>3294.84</v>
      </c>
      <c r="AF1165">
        <f t="shared" si="80"/>
        <v>96.149604989604981</v>
      </c>
    </row>
    <row r="1166" spans="3:32" ht="11.25" x14ac:dyDescent="0.15">
      <c r="C1166" s="107">
        <v>40587</v>
      </c>
      <c r="D1166" s="111">
        <f t="shared" si="78"/>
        <v>2011</v>
      </c>
      <c r="E1166" s="111">
        <f t="shared" si="79"/>
        <v>2</v>
      </c>
      <c r="F1166" s="174">
        <v>8.7899999999999995E-5</v>
      </c>
      <c r="G1166" s="106" t="s">
        <v>1169</v>
      </c>
      <c r="AA1166" s="171">
        <v>42016</v>
      </c>
      <c r="AB1166">
        <v>268.3</v>
      </c>
      <c r="AC1166">
        <v>226.37</v>
      </c>
      <c r="AD1166">
        <v>25796.76</v>
      </c>
      <c r="AE1166">
        <v>3729.33</v>
      </c>
      <c r="AF1166">
        <f t="shared" si="80"/>
        <v>96.148937756243001</v>
      </c>
    </row>
    <row r="1167" spans="3:32" ht="11.25" x14ac:dyDescent="0.15">
      <c r="C1167" s="107">
        <v>40588</v>
      </c>
      <c r="D1167" s="111">
        <f t="shared" si="78"/>
        <v>2011</v>
      </c>
      <c r="E1167" s="111">
        <f t="shared" si="79"/>
        <v>2</v>
      </c>
      <c r="F1167" s="174">
        <v>8.81E-5</v>
      </c>
      <c r="G1167" s="106" t="s">
        <v>1169</v>
      </c>
      <c r="AA1167" s="171">
        <v>42015</v>
      </c>
      <c r="AB1167">
        <v>278.77</v>
      </c>
      <c r="AC1167">
        <v>235.4</v>
      </c>
      <c r="AD1167">
        <v>26804.02</v>
      </c>
      <c r="AE1167">
        <v>3874.94</v>
      </c>
      <c r="AF1167">
        <f t="shared" si="80"/>
        <v>96.151020554579048</v>
      </c>
    </row>
    <row r="1168" spans="3:32" ht="11.25" x14ac:dyDescent="0.15">
      <c r="C1168" s="107">
        <v>40589</v>
      </c>
      <c r="D1168" s="111">
        <f t="shared" si="78"/>
        <v>2011</v>
      </c>
      <c r="E1168" s="111">
        <f t="shared" si="79"/>
        <v>2</v>
      </c>
      <c r="F1168" s="174">
        <v>8.8800000000000004E-5</v>
      </c>
      <c r="G1168" s="106" t="s">
        <v>1169</v>
      </c>
      <c r="AA1168" s="171">
        <v>42014</v>
      </c>
      <c r="AB1168">
        <v>285.83999999999997</v>
      </c>
      <c r="AC1168">
        <v>241.37</v>
      </c>
      <c r="AD1168">
        <v>27483.9</v>
      </c>
      <c r="AE1168">
        <v>3973.23</v>
      </c>
      <c r="AF1168">
        <f t="shared" si="80"/>
        <v>96.151343408900104</v>
      </c>
    </row>
    <row r="1169" spans="3:32" ht="11.25" x14ac:dyDescent="0.15">
      <c r="C1169" s="107">
        <v>40590</v>
      </c>
      <c r="D1169" s="111">
        <f t="shared" si="78"/>
        <v>2011</v>
      </c>
      <c r="E1169" s="111">
        <f t="shared" si="79"/>
        <v>2</v>
      </c>
      <c r="F1169" s="174">
        <v>8.8800000000000004E-5</v>
      </c>
      <c r="G1169" s="106" t="s">
        <v>1169</v>
      </c>
      <c r="AA1169" s="171">
        <v>42013</v>
      </c>
      <c r="AB1169">
        <v>283.14999999999998</v>
      </c>
      <c r="AC1169">
        <v>239.88</v>
      </c>
      <c r="AD1169">
        <v>26454.59</v>
      </c>
      <c r="AE1169">
        <v>3921.61</v>
      </c>
      <c r="AF1169">
        <f t="shared" si="80"/>
        <v>93.42959562069575</v>
      </c>
    </row>
    <row r="1170" spans="3:32" ht="11.25" x14ac:dyDescent="0.15">
      <c r="C1170" s="107">
        <v>40591</v>
      </c>
      <c r="D1170" s="111">
        <f t="shared" si="78"/>
        <v>2011</v>
      </c>
      <c r="E1170" s="111">
        <f t="shared" si="79"/>
        <v>2</v>
      </c>
      <c r="F1170" s="174">
        <v>8.7600000000000002E-5</v>
      </c>
      <c r="G1170" s="106" t="s">
        <v>1169</v>
      </c>
      <c r="AA1170" s="171">
        <v>42012</v>
      </c>
      <c r="AB1170">
        <v>292.27</v>
      </c>
      <c r="AC1170">
        <v>246.83</v>
      </c>
      <c r="AD1170">
        <v>26724.71</v>
      </c>
      <c r="AE1170">
        <v>4027.41</v>
      </c>
      <c r="AF1170">
        <f t="shared" si="80"/>
        <v>91.438430218633457</v>
      </c>
    </row>
    <row r="1171" spans="3:32" ht="11.25" x14ac:dyDescent="0.15">
      <c r="C1171" s="107">
        <v>40594</v>
      </c>
      <c r="D1171" s="111">
        <f t="shared" si="78"/>
        <v>2011</v>
      </c>
      <c r="E1171" s="111">
        <f t="shared" si="79"/>
        <v>2</v>
      </c>
      <c r="F1171" s="174">
        <v>8.7300000000000008E-5</v>
      </c>
      <c r="G1171" s="106" t="s">
        <v>1169</v>
      </c>
      <c r="AA1171" s="171">
        <v>42011</v>
      </c>
      <c r="AB1171">
        <v>283.02</v>
      </c>
      <c r="AC1171">
        <v>238.42</v>
      </c>
      <c r="AD1171">
        <v>25672.29</v>
      </c>
      <c r="AE1171">
        <v>3899.95</v>
      </c>
      <c r="AF1171">
        <f t="shared" si="80"/>
        <v>90.708395166419336</v>
      </c>
    </row>
    <row r="1172" spans="3:32" ht="11.25" x14ac:dyDescent="0.15">
      <c r="C1172" s="107">
        <v>40595</v>
      </c>
      <c r="D1172" s="111">
        <f t="shared" si="78"/>
        <v>2011</v>
      </c>
      <c r="E1172" s="111">
        <f t="shared" si="79"/>
        <v>2</v>
      </c>
      <c r="F1172" s="174">
        <v>8.7399999999999997E-5</v>
      </c>
      <c r="G1172" s="106" t="s">
        <v>1169</v>
      </c>
      <c r="AA1172" s="171">
        <v>42010</v>
      </c>
      <c r="AB1172">
        <v>271.83999999999997</v>
      </c>
      <c r="AC1172">
        <v>227.75</v>
      </c>
      <c r="AD1172">
        <v>24316.2</v>
      </c>
      <c r="AE1172">
        <v>3765</v>
      </c>
      <c r="AF1172">
        <f t="shared" si="80"/>
        <v>89.450412007062994</v>
      </c>
    </row>
    <row r="1173" spans="3:32" ht="11.25" x14ac:dyDescent="0.15">
      <c r="C1173" s="107">
        <v>40596</v>
      </c>
      <c r="D1173" s="111">
        <f t="shared" si="78"/>
        <v>2011</v>
      </c>
      <c r="E1173" s="111">
        <f t="shared" si="79"/>
        <v>2</v>
      </c>
      <c r="F1173" s="174">
        <v>8.8000000000000011E-5</v>
      </c>
      <c r="G1173" s="106" t="s">
        <v>1169</v>
      </c>
      <c r="AA1173" s="171">
        <v>42009</v>
      </c>
      <c r="AB1173">
        <v>264.89999999999998</v>
      </c>
      <c r="AC1173">
        <v>221.85</v>
      </c>
      <c r="AD1173">
        <v>23695.31</v>
      </c>
      <c r="AE1173">
        <v>3668.87</v>
      </c>
      <c r="AF1173">
        <f t="shared" si="80"/>
        <v>89.450018875047206</v>
      </c>
    </row>
    <row r="1174" spans="3:32" ht="11.25" x14ac:dyDescent="0.15">
      <c r="C1174" s="107">
        <v>40597</v>
      </c>
      <c r="D1174" s="111">
        <f t="shared" si="78"/>
        <v>2011</v>
      </c>
      <c r="E1174" s="111">
        <f t="shared" si="79"/>
        <v>2</v>
      </c>
      <c r="F1174" s="174">
        <v>8.8200000000000003E-5</v>
      </c>
      <c r="G1174" s="106" t="s">
        <v>1169</v>
      </c>
      <c r="AA1174" s="171">
        <v>42008</v>
      </c>
      <c r="AB1174">
        <v>279.38</v>
      </c>
      <c r="AC1174">
        <v>232.8</v>
      </c>
      <c r="AD1174">
        <v>24990.63</v>
      </c>
      <c r="AE1174">
        <v>3869.43</v>
      </c>
      <c r="AF1174">
        <f t="shared" si="80"/>
        <v>89.450318562531322</v>
      </c>
    </row>
    <row r="1175" spans="3:32" ht="11.25" x14ac:dyDescent="0.15">
      <c r="C1175" s="107">
        <v>40598</v>
      </c>
      <c r="D1175" s="111">
        <f t="shared" si="78"/>
        <v>2011</v>
      </c>
      <c r="E1175" s="111">
        <f t="shared" si="79"/>
        <v>2</v>
      </c>
      <c r="F1175" s="174">
        <v>8.7899999999999995E-5</v>
      </c>
      <c r="G1175" s="106" t="s">
        <v>1169</v>
      </c>
      <c r="AA1175" s="171">
        <v>42007</v>
      </c>
      <c r="AB1175">
        <v>311.83</v>
      </c>
      <c r="AC1175">
        <v>259.83999999999997</v>
      </c>
      <c r="AD1175">
        <v>27886.78</v>
      </c>
      <c r="AE1175">
        <v>4318.82</v>
      </c>
      <c r="AF1175">
        <f t="shared" si="80"/>
        <v>89.42943270371677</v>
      </c>
    </row>
    <row r="1176" spans="3:32" ht="11.25" x14ac:dyDescent="0.15">
      <c r="C1176" s="107">
        <v>40601</v>
      </c>
      <c r="D1176" s="111">
        <f t="shared" si="78"/>
        <v>2011</v>
      </c>
      <c r="E1176" s="111">
        <f t="shared" si="79"/>
        <v>2</v>
      </c>
      <c r="F1176" s="174">
        <v>8.8200000000000003E-5</v>
      </c>
      <c r="G1176" s="106" t="s">
        <v>1169</v>
      </c>
      <c r="AA1176" s="171">
        <v>42006</v>
      </c>
      <c r="AB1176">
        <v>314.36</v>
      </c>
      <c r="AC1176">
        <v>260.69</v>
      </c>
      <c r="AD1176">
        <v>28113.13</v>
      </c>
      <c r="AE1176">
        <v>4338.1499999999996</v>
      </c>
      <c r="AF1176">
        <f t="shared" si="80"/>
        <v>89.429730245578313</v>
      </c>
    </row>
    <row r="1177" spans="3:32" ht="11.25" x14ac:dyDescent="0.15">
      <c r="C1177" s="107">
        <v>40602</v>
      </c>
      <c r="D1177" s="111">
        <f t="shared" si="78"/>
        <v>2011</v>
      </c>
      <c r="E1177" s="111">
        <f t="shared" si="79"/>
        <v>2</v>
      </c>
      <c r="F1177" s="174">
        <v>8.8499999999999996E-5</v>
      </c>
      <c r="G1177" s="106" t="s">
        <v>1169</v>
      </c>
      <c r="AA1177" s="171">
        <v>42005</v>
      </c>
      <c r="AB1177">
        <v>317</v>
      </c>
      <c r="AC1177">
        <v>261.89999999999998</v>
      </c>
      <c r="AD1177">
        <v>28349.22</v>
      </c>
      <c r="AE1177">
        <v>4374.59</v>
      </c>
      <c r="AF1177">
        <f t="shared" si="80"/>
        <v>89.429716088328078</v>
      </c>
    </row>
    <row r="1178" spans="3:32" ht="11.25" x14ac:dyDescent="0.15">
      <c r="C1178" s="107">
        <v>40603</v>
      </c>
      <c r="D1178" s="111">
        <f t="shared" si="78"/>
        <v>2011</v>
      </c>
      <c r="E1178" s="111">
        <f t="shared" si="79"/>
        <v>3</v>
      </c>
      <c r="F1178" s="174">
        <v>8.8900000000000006E-5</v>
      </c>
      <c r="G1178" s="106" t="s">
        <v>1169</v>
      </c>
      <c r="AA1178" s="171">
        <v>42004</v>
      </c>
      <c r="AB1178">
        <v>309.56</v>
      </c>
      <c r="AC1178">
        <v>254.47</v>
      </c>
      <c r="AD1178">
        <v>27683.68</v>
      </c>
      <c r="AE1178">
        <v>4271.8900000000003</v>
      </c>
      <c r="AF1178">
        <f t="shared" si="80"/>
        <v>89.429125209975453</v>
      </c>
    </row>
    <row r="1179" spans="3:32" ht="11.25" x14ac:dyDescent="0.15">
      <c r="C1179" s="107">
        <v>40604</v>
      </c>
      <c r="D1179" s="111">
        <f t="shared" si="78"/>
        <v>2011</v>
      </c>
      <c r="E1179" s="111">
        <f t="shared" si="79"/>
        <v>3</v>
      </c>
      <c r="F1179" s="174">
        <v>8.8800000000000004E-5</v>
      </c>
      <c r="G1179" s="106" t="s">
        <v>1169</v>
      </c>
      <c r="AA1179" s="171">
        <v>42003</v>
      </c>
      <c r="AB1179">
        <v>313.93</v>
      </c>
      <c r="AC1179">
        <v>258.66000000000003</v>
      </c>
      <c r="AD1179">
        <v>27766.84</v>
      </c>
      <c r="AE1179">
        <v>4253.71</v>
      </c>
      <c r="AF1179">
        <f t="shared" si="80"/>
        <v>88.449144713789693</v>
      </c>
    </row>
    <row r="1180" spans="3:32" ht="11.25" x14ac:dyDescent="0.15">
      <c r="C1180" s="107">
        <v>40605</v>
      </c>
      <c r="D1180" s="111">
        <f t="shared" si="78"/>
        <v>2011</v>
      </c>
      <c r="E1180" s="111">
        <f t="shared" si="79"/>
        <v>3</v>
      </c>
      <c r="F1180" s="174">
        <v>8.7899999999999995E-5</v>
      </c>
      <c r="G1180" s="106" t="s">
        <v>1169</v>
      </c>
      <c r="AA1180" s="171">
        <v>42002</v>
      </c>
      <c r="AB1180">
        <v>317.97000000000003</v>
      </c>
      <c r="AC1180">
        <v>260.89999999999998</v>
      </c>
      <c r="AD1180">
        <v>27497.79</v>
      </c>
      <c r="AE1180">
        <v>4260.76</v>
      </c>
      <c r="AF1180">
        <f t="shared" si="80"/>
        <v>86.479196150580236</v>
      </c>
    </row>
    <row r="1181" spans="3:32" ht="11.25" x14ac:dyDescent="0.15">
      <c r="C1181" s="107">
        <v>40608</v>
      </c>
      <c r="D1181" s="111">
        <f t="shared" si="78"/>
        <v>2011</v>
      </c>
      <c r="E1181" s="111">
        <f t="shared" si="79"/>
        <v>3</v>
      </c>
      <c r="F1181" s="174">
        <v>8.769999999999999E-5</v>
      </c>
      <c r="G1181" s="106" t="s">
        <v>1169</v>
      </c>
      <c r="AA1181" s="171">
        <v>42001</v>
      </c>
      <c r="AB1181">
        <v>317.60000000000002</v>
      </c>
      <c r="AC1181">
        <v>260.60000000000002</v>
      </c>
      <c r="AD1181">
        <v>27465.88</v>
      </c>
      <c r="AE1181">
        <v>4255.8100000000004</v>
      </c>
      <c r="AF1181">
        <f t="shared" si="80"/>
        <v>86.479471032745593</v>
      </c>
    </row>
    <row r="1182" spans="3:32" ht="11.25" x14ac:dyDescent="0.15">
      <c r="C1182" s="107">
        <v>40609</v>
      </c>
      <c r="D1182" s="111">
        <f t="shared" si="78"/>
        <v>2011</v>
      </c>
      <c r="E1182" s="111">
        <f t="shared" si="79"/>
        <v>3</v>
      </c>
      <c r="F1182" s="174">
        <v>8.7799999999999993E-5</v>
      </c>
      <c r="G1182" s="106" t="s">
        <v>1169</v>
      </c>
      <c r="AA1182" s="171">
        <v>42000</v>
      </c>
      <c r="AB1182">
        <v>323.93</v>
      </c>
      <c r="AC1182">
        <v>265.79000000000002</v>
      </c>
      <c r="AD1182">
        <v>28013.81</v>
      </c>
      <c r="AE1182">
        <v>4340.72</v>
      </c>
      <c r="AF1182">
        <f t="shared" si="80"/>
        <v>86.481060722995707</v>
      </c>
    </row>
    <row r="1183" spans="3:32" ht="11.25" x14ac:dyDescent="0.15">
      <c r="C1183" s="107">
        <v>40610</v>
      </c>
      <c r="D1183" s="111">
        <f t="shared" si="78"/>
        <v>2011</v>
      </c>
      <c r="E1183" s="111">
        <f t="shared" si="79"/>
        <v>3</v>
      </c>
      <c r="F1183" s="174">
        <v>8.7300000000000008E-5</v>
      </c>
      <c r="G1183" s="106" t="s">
        <v>1169</v>
      </c>
      <c r="AA1183" s="171">
        <v>41999</v>
      </c>
      <c r="AB1183">
        <v>327.11</v>
      </c>
      <c r="AC1183">
        <v>268.57</v>
      </c>
      <c r="AD1183">
        <v>30267.49</v>
      </c>
      <c r="AE1183">
        <v>4383.2700000000004</v>
      </c>
      <c r="AF1183">
        <f t="shared" si="80"/>
        <v>92.53000519702853</v>
      </c>
    </row>
    <row r="1184" spans="3:32" ht="11.25" x14ac:dyDescent="0.15">
      <c r="C1184" s="107">
        <v>40611</v>
      </c>
      <c r="D1184" s="111">
        <f t="shared" si="78"/>
        <v>2011</v>
      </c>
      <c r="E1184" s="111">
        <f t="shared" si="79"/>
        <v>3</v>
      </c>
      <c r="F1184" s="174">
        <v>8.6899999999999998E-5</v>
      </c>
      <c r="G1184" s="106" t="s">
        <v>1169</v>
      </c>
      <c r="AA1184" s="171">
        <v>41998</v>
      </c>
      <c r="AB1184">
        <v>321.10000000000002</v>
      </c>
      <c r="AC1184">
        <v>263.24</v>
      </c>
      <c r="AD1184">
        <v>29711.29</v>
      </c>
      <c r="AE1184">
        <v>4302.7299999999996</v>
      </c>
      <c r="AF1184">
        <f t="shared" si="80"/>
        <v>92.529710370601052</v>
      </c>
    </row>
    <row r="1185" spans="3:32" ht="11.25" x14ac:dyDescent="0.15">
      <c r="C1185" s="107">
        <v>40612</v>
      </c>
      <c r="D1185" s="111">
        <f t="shared" si="78"/>
        <v>2011</v>
      </c>
      <c r="E1185" s="111">
        <f t="shared" si="79"/>
        <v>3</v>
      </c>
      <c r="F1185" s="174">
        <v>8.6699999999999993E-5</v>
      </c>
      <c r="G1185" s="106" t="s">
        <v>1169</v>
      </c>
      <c r="AA1185" s="171">
        <v>41997</v>
      </c>
      <c r="AB1185">
        <v>331.8</v>
      </c>
      <c r="AC1185">
        <v>272.51</v>
      </c>
      <c r="AD1185">
        <v>30701.45</v>
      </c>
      <c r="AE1185">
        <v>4439.4799999999996</v>
      </c>
      <c r="AF1185">
        <f t="shared" si="80"/>
        <v>92.529987944544899</v>
      </c>
    </row>
    <row r="1186" spans="3:32" ht="11.25" x14ac:dyDescent="0.15">
      <c r="C1186" s="107">
        <v>40614</v>
      </c>
      <c r="D1186" s="111">
        <f t="shared" si="78"/>
        <v>2011</v>
      </c>
      <c r="E1186" s="111">
        <f t="shared" si="79"/>
        <v>3</v>
      </c>
      <c r="F1186" s="174">
        <v>8.6500000000000002E-5</v>
      </c>
      <c r="G1186" s="106" t="s">
        <v>1169</v>
      </c>
      <c r="AA1186" s="171">
        <v>41996</v>
      </c>
      <c r="AB1186">
        <v>330.74</v>
      </c>
      <c r="AC1186">
        <v>270.39</v>
      </c>
      <c r="AD1186">
        <v>30202.9</v>
      </c>
      <c r="AE1186">
        <v>4359.1099999999997</v>
      </c>
      <c r="AF1186">
        <f t="shared" si="80"/>
        <v>91.319163088831104</v>
      </c>
    </row>
    <row r="1187" spans="3:32" ht="11.25" x14ac:dyDescent="0.15">
      <c r="C1187" s="107">
        <v>40615</v>
      </c>
      <c r="D1187" s="111">
        <f t="shared" si="78"/>
        <v>2011</v>
      </c>
      <c r="E1187" s="111">
        <f t="shared" si="79"/>
        <v>3</v>
      </c>
      <c r="F1187" s="174">
        <v>8.6600000000000004E-5</v>
      </c>
      <c r="G1187" s="106" t="s">
        <v>1169</v>
      </c>
      <c r="AA1187" s="171">
        <v>41995</v>
      </c>
      <c r="AB1187">
        <v>319.32</v>
      </c>
      <c r="AC1187">
        <v>260.76</v>
      </c>
      <c r="AD1187">
        <v>28652.400000000001</v>
      </c>
      <c r="AE1187">
        <v>4199.03</v>
      </c>
      <c r="AF1187">
        <f t="shared" si="80"/>
        <v>89.729425028184906</v>
      </c>
    </row>
    <row r="1188" spans="3:32" ht="11.25" x14ac:dyDescent="0.15">
      <c r="C1188" s="107">
        <v>40616</v>
      </c>
      <c r="D1188" s="111">
        <f t="shared" si="78"/>
        <v>2011</v>
      </c>
      <c r="E1188" s="111">
        <f t="shared" si="79"/>
        <v>3</v>
      </c>
      <c r="F1188" s="174">
        <v>8.6999999999999987E-5</v>
      </c>
      <c r="G1188" s="106" t="s">
        <v>1169</v>
      </c>
      <c r="AA1188" s="171">
        <v>41994</v>
      </c>
      <c r="AB1188">
        <v>320.10000000000002</v>
      </c>
      <c r="AC1188">
        <v>261.75</v>
      </c>
      <c r="AD1188">
        <v>28722.57</v>
      </c>
      <c r="AE1188">
        <v>4209.32</v>
      </c>
      <c r="AF1188">
        <f t="shared" si="80"/>
        <v>89.729990627928771</v>
      </c>
    </row>
    <row r="1189" spans="3:32" ht="11.25" x14ac:dyDescent="0.15">
      <c r="C1189" s="107">
        <v>40617</v>
      </c>
      <c r="D1189" s="111">
        <f t="shared" si="78"/>
        <v>2011</v>
      </c>
      <c r="E1189" s="111">
        <f t="shared" si="79"/>
        <v>3</v>
      </c>
      <c r="F1189" s="174">
        <v>8.6999999999999987E-5</v>
      </c>
      <c r="G1189" s="106" t="s">
        <v>1169</v>
      </c>
      <c r="AA1189" s="171">
        <v>41993</v>
      </c>
      <c r="AB1189">
        <v>319.2</v>
      </c>
      <c r="AC1189">
        <v>261.01</v>
      </c>
      <c r="AD1189">
        <v>28641.46</v>
      </c>
      <c r="AE1189">
        <v>4197.43</v>
      </c>
      <c r="AF1189">
        <f t="shared" si="80"/>
        <v>89.728884711779443</v>
      </c>
    </row>
    <row r="1190" spans="3:32" ht="11.25" x14ac:dyDescent="0.15">
      <c r="C1190" s="107">
        <v>40618</v>
      </c>
      <c r="D1190" s="111">
        <f t="shared" si="78"/>
        <v>2011</v>
      </c>
      <c r="E1190" s="111">
        <f t="shared" si="79"/>
        <v>3</v>
      </c>
      <c r="F1190" s="174">
        <v>8.7499999999999999E-5</v>
      </c>
      <c r="G1190" s="106" t="s">
        <v>1169</v>
      </c>
      <c r="AA1190" s="171">
        <v>41992</v>
      </c>
      <c r="AB1190">
        <v>308.08</v>
      </c>
      <c r="AC1190">
        <v>250.82</v>
      </c>
      <c r="AD1190">
        <v>27335.759999999998</v>
      </c>
      <c r="AE1190">
        <v>4051.23</v>
      </c>
      <c r="AF1190">
        <f t="shared" si="80"/>
        <v>88.729420929628674</v>
      </c>
    </row>
    <row r="1191" spans="3:32" ht="11.25" x14ac:dyDescent="0.15">
      <c r="C1191" s="107">
        <v>40619</v>
      </c>
      <c r="D1191" s="111">
        <f t="shared" si="78"/>
        <v>2011</v>
      </c>
      <c r="E1191" s="111">
        <f t="shared" si="79"/>
        <v>3</v>
      </c>
      <c r="F1191" s="174">
        <v>8.9000000000000008E-5</v>
      </c>
      <c r="G1191" s="106" t="s">
        <v>1169</v>
      </c>
      <c r="AA1191" s="171">
        <v>41991</v>
      </c>
      <c r="AB1191">
        <v>320.17</v>
      </c>
      <c r="AC1191">
        <v>259.45999999999998</v>
      </c>
      <c r="AD1191">
        <v>28283.91</v>
      </c>
      <c r="AE1191">
        <v>4210.25</v>
      </c>
      <c r="AF1191">
        <f t="shared" si="80"/>
        <v>88.340287972014863</v>
      </c>
    </row>
    <row r="1192" spans="3:32" ht="11.25" x14ac:dyDescent="0.15">
      <c r="C1192" s="107">
        <v>40620</v>
      </c>
      <c r="D1192" s="111">
        <f t="shared" si="78"/>
        <v>2011</v>
      </c>
      <c r="E1192" s="111">
        <f t="shared" si="79"/>
        <v>3</v>
      </c>
      <c r="F1192" s="174">
        <v>8.6699999999999993E-5</v>
      </c>
      <c r="G1192" s="106" t="s">
        <v>1169</v>
      </c>
      <c r="AA1192" s="171">
        <v>41990</v>
      </c>
      <c r="AB1192">
        <v>332.56</v>
      </c>
      <c r="AC1192">
        <v>265.89999999999998</v>
      </c>
      <c r="AD1192">
        <v>29321.46</v>
      </c>
      <c r="AE1192">
        <v>4373.1099999999997</v>
      </c>
      <c r="AF1192">
        <f t="shared" si="80"/>
        <v>88.168931922059173</v>
      </c>
    </row>
    <row r="1193" spans="3:32" ht="11.25" x14ac:dyDescent="0.15">
      <c r="C1193" s="107">
        <v>40621</v>
      </c>
      <c r="D1193" s="111">
        <f t="shared" si="78"/>
        <v>2011</v>
      </c>
      <c r="E1193" s="111">
        <f t="shared" si="79"/>
        <v>3</v>
      </c>
      <c r="F1193" s="174">
        <v>8.6999999999999987E-5</v>
      </c>
      <c r="G1193" s="106" t="s">
        <v>1169</v>
      </c>
      <c r="AA1193" s="171">
        <v>41989</v>
      </c>
      <c r="AB1193">
        <v>344.39</v>
      </c>
      <c r="AC1193">
        <v>276.75</v>
      </c>
      <c r="AD1193">
        <v>30529.91</v>
      </c>
      <c r="AE1193">
        <v>4535.58</v>
      </c>
      <c r="AF1193">
        <f t="shared" si="80"/>
        <v>88.649234879061538</v>
      </c>
    </row>
    <row r="1194" spans="3:32" ht="11.25" x14ac:dyDescent="0.15">
      <c r="C1194" s="107">
        <v>40622</v>
      </c>
      <c r="D1194" s="111">
        <f t="shared" si="78"/>
        <v>2011</v>
      </c>
      <c r="E1194" s="111">
        <f t="shared" si="79"/>
        <v>3</v>
      </c>
      <c r="F1194" s="174">
        <v>8.6799999999999996E-5</v>
      </c>
      <c r="G1194" s="106" t="s">
        <v>1169</v>
      </c>
      <c r="AA1194" s="171">
        <v>41988</v>
      </c>
      <c r="AB1194">
        <v>350.16</v>
      </c>
      <c r="AC1194">
        <v>281</v>
      </c>
      <c r="AD1194">
        <v>30796.48</v>
      </c>
      <c r="AE1194">
        <v>4499.54</v>
      </c>
      <c r="AF1194">
        <f t="shared" si="80"/>
        <v>87.949737262965499</v>
      </c>
    </row>
    <row r="1195" spans="3:32" ht="11.25" x14ac:dyDescent="0.15">
      <c r="C1195" s="107">
        <v>40623</v>
      </c>
      <c r="D1195" s="111">
        <f t="shared" si="78"/>
        <v>2011</v>
      </c>
      <c r="E1195" s="111">
        <f t="shared" si="79"/>
        <v>3</v>
      </c>
      <c r="F1195" s="174">
        <v>8.599999999999999E-5</v>
      </c>
      <c r="G1195" s="106" t="s">
        <v>1169</v>
      </c>
      <c r="AA1195" s="171">
        <v>41987</v>
      </c>
      <c r="AB1195">
        <v>346.36</v>
      </c>
      <c r="AC1195">
        <v>277.92</v>
      </c>
      <c r="AD1195">
        <v>30462.01</v>
      </c>
      <c r="AE1195">
        <v>4450.67</v>
      </c>
      <c r="AF1195">
        <f t="shared" si="80"/>
        <v>87.948983716364467</v>
      </c>
    </row>
    <row r="1196" spans="3:32" ht="11.25" x14ac:dyDescent="0.15">
      <c r="C1196" s="107">
        <v>40624</v>
      </c>
      <c r="D1196" s="111">
        <f t="shared" si="78"/>
        <v>2011</v>
      </c>
      <c r="E1196" s="111">
        <f t="shared" si="79"/>
        <v>3</v>
      </c>
      <c r="F1196" s="174">
        <v>8.599999999999999E-5</v>
      </c>
      <c r="G1196" s="106" t="s">
        <v>1169</v>
      </c>
      <c r="AA1196" s="171">
        <v>41986</v>
      </c>
      <c r="AB1196">
        <v>350.65</v>
      </c>
      <c r="AC1196">
        <v>281.36</v>
      </c>
      <c r="AD1196">
        <v>30839.49</v>
      </c>
      <c r="AE1196">
        <v>4505.83</v>
      </c>
      <c r="AF1196">
        <f t="shared" si="80"/>
        <v>87.949493797233714</v>
      </c>
    </row>
    <row r="1197" spans="3:32" ht="11.25" x14ac:dyDescent="0.15">
      <c r="C1197" s="107">
        <v>40625</v>
      </c>
      <c r="D1197" s="111">
        <f t="shared" si="78"/>
        <v>2011</v>
      </c>
      <c r="E1197" s="111">
        <f t="shared" si="79"/>
        <v>3</v>
      </c>
      <c r="F1197" s="174">
        <v>8.5799999999999998E-5</v>
      </c>
      <c r="G1197" s="106" t="s">
        <v>1169</v>
      </c>
      <c r="AA1197" s="171">
        <v>41985</v>
      </c>
      <c r="AB1197">
        <v>348.5</v>
      </c>
      <c r="AC1197">
        <v>281.04000000000002</v>
      </c>
      <c r="AD1197">
        <v>30601.96</v>
      </c>
      <c r="AE1197">
        <v>4446.8900000000003</v>
      </c>
      <c r="AF1197">
        <f t="shared" si="80"/>
        <v>87.810502152080346</v>
      </c>
    </row>
    <row r="1198" spans="3:32" ht="11.25" x14ac:dyDescent="0.15">
      <c r="C1198" s="107">
        <v>40626</v>
      </c>
      <c r="D1198" s="111">
        <f t="shared" si="78"/>
        <v>2011</v>
      </c>
      <c r="E1198" s="111">
        <f t="shared" si="79"/>
        <v>3</v>
      </c>
      <c r="F1198" s="174">
        <v>8.4000000000000009E-5</v>
      </c>
      <c r="G1198" s="106" t="s">
        <v>1169</v>
      </c>
      <c r="AA1198" s="171">
        <v>41984</v>
      </c>
      <c r="AB1198">
        <v>359.75</v>
      </c>
      <c r="AC1198">
        <v>288.93</v>
      </c>
      <c r="AD1198">
        <v>31499.97</v>
      </c>
      <c r="AE1198">
        <v>4604.84</v>
      </c>
      <c r="AF1198">
        <f t="shared" si="80"/>
        <v>87.560722724113973</v>
      </c>
    </row>
    <row r="1199" spans="3:32" ht="11.25" x14ac:dyDescent="0.15">
      <c r="C1199" s="107">
        <v>40627</v>
      </c>
      <c r="D1199" s="111">
        <f t="shared" si="78"/>
        <v>2011</v>
      </c>
      <c r="E1199" s="111">
        <f t="shared" si="79"/>
        <v>3</v>
      </c>
      <c r="F1199" s="174">
        <v>8.4000000000000009E-5</v>
      </c>
      <c r="G1199" s="106" t="s">
        <v>1169</v>
      </c>
      <c r="AA1199" s="171">
        <v>41983</v>
      </c>
      <c r="AB1199">
        <v>349.11</v>
      </c>
      <c r="AC1199">
        <v>282.06</v>
      </c>
      <c r="AD1199">
        <v>30630.65</v>
      </c>
      <c r="AE1199">
        <v>4468.57</v>
      </c>
      <c r="AF1199">
        <f t="shared" si="80"/>
        <v>87.73925123886454</v>
      </c>
    </row>
    <row r="1200" spans="3:32" ht="11.25" x14ac:dyDescent="0.15">
      <c r="C1200" s="107">
        <v>40628</v>
      </c>
      <c r="D1200" s="111">
        <f t="shared" si="78"/>
        <v>2011</v>
      </c>
      <c r="E1200" s="111">
        <f t="shared" si="79"/>
        <v>3</v>
      </c>
      <c r="F1200" s="174">
        <v>8.4000000000000009E-5</v>
      </c>
      <c r="G1200" s="106" t="s">
        <v>1169</v>
      </c>
      <c r="AA1200" s="171">
        <v>41982</v>
      </c>
      <c r="AB1200">
        <v>357.51</v>
      </c>
      <c r="AC1200">
        <v>290.60000000000002</v>
      </c>
      <c r="AD1200">
        <v>30985.65</v>
      </c>
      <c r="AE1200">
        <v>4569.0200000000004</v>
      </c>
      <c r="AF1200">
        <f t="shared" si="80"/>
        <v>86.670722497272806</v>
      </c>
    </row>
    <row r="1201" spans="3:32" ht="11.25" x14ac:dyDescent="0.15">
      <c r="C1201" s="107">
        <v>40630</v>
      </c>
      <c r="D1201" s="111">
        <f t="shared" si="78"/>
        <v>2011</v>
      </c>
      <c r="E1201" s="111">
        <f t="shared" si="79"/>
        <v>3</v>
      </c>
      <c r="F1201" s="174">
        <v>8.4300000000000003E-5</v>
      </c>
      <c r="G1201" s="106" t="s">
        <v>1169</v>
      </c>
      <c r="AA1201" s="171">
        <v>41981</v>
      </c>
      <c r="AB1201">
        <v>373.17</v>
      </c>
      <c r="AC1201">
        <v>302.70999999999998</v>
      </c>
      <c r="AD1201">
        <v>32342.21</v>
      </c>
      <c r="AE1201">
        <v>4821.29</v>
      </c>
      <c r="AF1201">
        <f t="shared" si="80"/>
        <v>86.668837259158025</v>
      </c>
    </row>
    <row r="1202" spans="3:32" ht="11.25" x14ac:dyDescent="0.15">
      <c r="C1202" s="107">
        <v>40631</v>
      </c>
      <c r="D1202" s="111">
        <f t="shared" si="78"/>
        <v>2011</v>
      </c>
      <c r="E1202" s="111">
        <f t="shared" si="79"/>
        <v>3</v>
      </c>
      <c r="F1202" s="174">
        <v>8.460000000000001E-5</v>
      </c>
      <c r="G1202" s="106" t="s">
        <v>1169</v>
      </c>
      <c r="AA1202" s="171">
        <v>41980</v>
      </c>
      <c r="AB1202">
        <v>373.59</v>
      </c>
      <c r="AC1202">
        <v>303.2</v>
      </c>
      <c r="AD1202">
        <v>32378.7</v>
      </c>
      <c r="AE1202">
        <v>4826.7299999999996</v>
      </c>
      <c r="AF1202">
        <f t="shared" si="80"/>
        <v>86.669075724724976</v>
      </c>
    </row>
    <row r="1203" spans="3:32" ht="11.25" x14ac:dyDescent="0.15">
      <c r="C1203" s="107">
        <v>40632</v>
      </c>
      <c r="D1203" s="111">
        <f t="shared" si="78"/>
        <v>2011</v>
      </c>
      <c r="E1203" s="111">
        <f t="shared" si="79"/>
        <v>3</v>
      </c>
      <c r="F1203" s="174">
        <v>8.4099999999999998E-5</v>
      </c>
      <c r="G1203" s="106" t="s">
        <v>1169</v>
      </c>
      <c r="AA1203" s="171">
        <v>41979</v>
      </c>
      <c r="AB1203">
        <v>377.23</v>
      </c>
      <c r="AC1203">
        <v>306.16000000000003</v>
      </c>
      <c r="AD1203">
        <v>32694.35</v>
      </c>
      <c r="AE1203">
        <v>4873.79</v>
      </c>
      <c r="AF1203">
        <f t="shared" si="80"/>
        <v>86.669538477851702</v>
      </c>
    </row>
    <row r="1204" spans="3:32" ht="11.25" x14ac:dyDescent="0.15">
      <c r="C1204" s="107">
        <v>40633</v>
      </c>
      <c r="D1204" s="111">
        <f t="shared" si="78"/>
        <v>2011</v>
      </c>
      <c r="E1204" s="111">
        <f t="shared" si="79"/>
        <v>3</v>
      </c>
      <c r="F1204" s="174">
        <v>8.3900000000000006E-5</v>
      </c>
      <c r="G1204" s="106" t="s">
        <v>1169</v>
      </c>
      <c r="AA1204" s="171">
        <v>41978</v>
      </c>
      <c r="AB1204">
        <v>366.43</v>
      </c>
      <c r="AC1204">
        <v>295.56</v>
      </c>
      <c r="AD1204">
        <v>30556.6</v>
      </c>
      <c r="AE1204">
        <v>4781.91</v>
      </c>
      <c r="AF1204">
        <f t="shared" si="80"/>
        <v>83.390006276778649</v>
      </c>
    </row>
    <row r="1205" spans="3:32" ht="11.25" x14ac:dyDescent="0.15">
      <c r="C1205" s="107">
        <v>40634</v>
      </c>
      <c r="D1205" s="111">
        <f t="shared" si="78"/>
        <v>2011</v>
      </c>
      <c r="E1205" s="111">
        <f t="shared" si="79"/>
        <v>4</v>
      </c>
      <c r="F1205" s="174">
        <v>8.3100000000000001E-5</v>
      </c>
      <c r="G1205" s="106" t="s">
        <v>1169</v>
      </c>
      <c r="AA1205" s="171">
        <v>41977</v>
      </c>
      <c r="AB1205">
        <v>375.73</v>
      </c>
      <c r="AC1205">
        <v>304.39</v>
      </c>
      <c r="AD1205">
        <v>31208.3</v>
      </c>
      <c r="AE1205">
        <v>4914.57</v>
      </c>
      <c r="AF1205">
        <f t="shared" si="80"/>
        <v>83.060442338913575</v>
      </c>
    </row>
    <row r="1206" spans="3:32" ht="11.25" x14ac:dyDescent="0.15">
      <c r="C1206" s="107">
        <v>40635</v>
      </c>
      <c r="D1206" s="111">
        <f t="shared" si="78"/>
        <v>2011</v>
      </c>
      <c r="E1206" s="111">
        <f t="shared" si="79"/>
        <v>4</v>
      </c>
      <c r="F1206" s="174">
        <v>8.3100000000000001E-5</v>
      </c>
      <c r="G1206" s="106" t="s">
        <v>1169</v>
      </c>
      <c r="AA1206" s="171">
        <v>41976</v>
      </c>
      <c r="AB1206">
        <v>381.78</v>
      </c>
      <c r="AC1206">
        <v>307.92</v>
      </c>
      <c r="AD1206">
        <v>31484.98</v>
      </c>
      <c r="AE1206">
        <v>4963.08</v>
      </c>
      <c r="AF1206">
        <f t="shared" si="80"/>
        <v>82.468908795641468</v>
      </c>
    </row>
    <row r="1207" spans="3:32" ht="11.25" x14ac:dyDescent="0.15">
      <c r="C1207" s="107">
        <v>40636</v>
      </c>
      <c r="D1207" s="111">
        <f t="shared" si="78"/>
        <v>2011</v>
      </c>
      <c r="E1207" s="111">
        <f t="shared" si="79"/>
        <v>4</v>
      </c>
      <c r="F1207" s="174">
        <v>8.4000000000000009E-5</v>
      </c>
      <c r="G1207" s="106" t="s">
        <v>1169</v>
      </c>
      <c r="AA1207" s="171">
        <v>41975</v>
      </c>
      <c r="AB1207">
        <v>378.81</v>
      </c>
      <c r="AC1207">
        <v>303.68</v>
      </c>
      <c r="AD1207">
        <v>31001.89</v>
      </c>
      <c r="AE1207">
        <v>4962.42</v>
      </c>
      <c r="AF1207">
        <f t="shared" si="80"/>
        <v>81.840210131728298</v>
      </c>
    </row>
    <row r="1208" spans="3:32" ht="11.25" x14ac:dyDescent="0.15">
      <c r="C1208" s="107">
        <v>40637</v>
      </c>
      <c r="D1208" s="111">
        <f t="shared" si="78"/>
        <v>2011</v>
      </c>
      <c r="E1208" s="111">
        <f t="shared" si="79"/>
        <v>4</v>
      </c>
      <c r="F1208" s="174">
        <v>8.2799999999999993E-5</v>
      </c>
      <c r="G1208" s="106" t="s">
        <v>1169</v>
      </c>
      <c r="AA1208" s="171">
        <v>41974</v>
      </c>
      <c r="AB1208">
        <v>376.99</v>
      </c>
      <c r="AC1208">
        <v>303.10000000000002</v>
      </c>
      <c r="AD1208">
        <v>30581.75</v>
      </c>
      <c r="AE1208">
        <v>5014.0200000000004</v>
      </c>
      <c r="AF1208">
        <f t="shared" si="80"/>
        <v>81.120852011989712</v>
      </c>
    </row>
    <row r="1209" spans="3:32" ht="11.25" x14ac:dyDescent="0.15">
      <c r="C1209" s="107">
        <v>40638</v>
      </c>
      <c r="D1209" s="111">
        <f t="shared" si="78"/>
        <v>2011</v>
      </c>
      <c r="E1209" s="111">
        <f t="shared" si="79"/>
        <v>4</v>
      </c>
      <c r="F1209" s="174">
        <v>8.2600000000000002E-5</v>
      </c>
      <c r="G1209" s="106" t="s">
        <v>1169</v>
      </c>
      <c r="AA1209" s="171">
        <v>41973</v>
      </c>
      <c r="AB1209">
        <v>374.04</v>
      </c>
      <c r="AC1209">
        <v>300.42</v>
      </c>
      <c r="AD1209">
        <v>30341.8</v>
      </c>
      <c r="AE1209">
        <v>4974.68</v>
      </c>
      <c r="AF1209">
        <f t="shared" si="80"/>
        <v>81.119131643674464</v>
      </c>
    </row>
    <row r="1210" spans="3:32" ht="11.25" x14ac:dyDescent="0.15">
      <c r="C1210" s="107">
        <v>40639</v>
      </c>
      <c r="D1210" s="111">
        <f t="shared" si="78"/>
        <v>2011</v>
      </c>
      <c r="E1210" s="111">
        <f t="shared" si="79"/>
        <v>4</v>
      </c>
      <c r="F1210" s="174">
        <v>8.2600000000000002E-5</v>
      </c>
      <c r="G1210" s="106" t="s">
        <v>1169</v>
      </c>
      <c r="AA1210" s="171">
        <v>41972</v>
      </c>
      <c r="AB1210">
        <v>374.57</v>
      </c>
      <c r="AC1210">
        <v>300.85000000000002</v>
      </c>
      <c r="AD1210">
        <v>30384.93</v>
      </c>
      <c r="AE1210">
        <v>4981.75</v>
      </c>
      <c r="AF1210">
        <f t="shared" si="80"/>
        <v>81.119497023253331</v>
      </c>
    </row>
    <row r="1211" spans="3:32" ht="11.25" x14ac:dyDescent="0.15">
      <c r="C1211" s="107">
        <v>40640</v>
      </c>
      <c r="D1211" s="111">
        <f t="shared" si="78"/>
        <v>2011</v>
      </c>
      <c r="E1211" s="111">
        <f t="shared" si="79"/>
        <v>4</v>
      </c>
      <c r="F1211" s="174">
        <v>8.2100000000000003E-5</v>
      </c>
      <c r="G1211" s="106" t="s">
        <v>1169</v>
      </c>
      <c r="AA1211" s="171">
        <v>41971</v>
      </c>
      <c r="AB1211">
        <v>364.01</v>
      </c>
      <c r="AC1211">
        <v>292.45</v>
      </c>
      <c r="AD1211">
        <v>28974.959999999999</v>
      </c>
      <c r="AE1211">
        <v>4841.29</v>
      </c>
      <c r="AF1211">
        <f t="shared" si="80"/>
        <v>79.599351666163017</v>
      </c>
    </row>
    <row r="1212" spans="3:32" ht="11.25" x14ac:dyDescent="0.15">
      <c r="C1212" s="107">
        <v>40641</v>
      </c>
      <c r="D1212" s="111">
        <f t="shared" si="78"/>
        <v>2011</v>
      </c>
      <c r="E1212" s="111">
        <f t="shared" si="79"/>
        <v>4</v>
      </c>
      <c r="F1212" s="174">
        <v>8.2399999999999997E-5</v>
      </c>
      <c r="G1212" s="106" t="s">
        <v>1169</v>
      </c>
      <c r="AA1212" s="171">
        <v>41970</v>
      </c>
      <c r="AB1212">
        <v>370.77</v>
      </c>
      <c r="AC1212">
        <v>296.41000000000003</v>
      </c>
      <c r="AD1212">
        <v>29075.94</v>
      </c>
      <c r="AE1212">
        <v>4949.8100000000004</v>
      </c>
      <c r="AF1212">
        <f t="shared" si="80"/>
        <v>78.420422364268958</v>
      </c>
    </row>
    <row r="1213" spans="3:32" ht="11.25" x14ac:dyDescent="0.15">
      <c r="C1213" s="107">
        <v>40643</v>
      </c>
      <c r="D1213" s="111">
        <f t="shared" si="78"/>
        <v>2011</v>
      </c>
      <c r="E1213" s="111">
        <f t="shared" si="79"/>
        <v>4</v>
      </c>
      <c r="F1213" s="174">
        <v>8.1999999999999987E-5</v>
      </c>
      <c r="G1213" s="106" t="s">
        <v>1169</v>
      </c>
      <c r="AA1213" s="171">
        <v>41969</v>
      </c>
      <c r="AB1213">
        <v>375.86</v>
      </c>
      <c r="AC1213">
        <v>301.36</v>
      </c>
      <c r="AD1213">
        <v>29185.45</v>
      </c>
      <c r="AE1213">
        <v>5028.99</v>
      </c>
      <c r="AF1213">
        <f t="shared" si="80"/>
        <v>77.649789815356783</v>
      </c>
    </row>
    <row r="1214" spans="3:32" ht="11.25" x14ac:dyDescent="0.15">
      <c r="C1214" s="107">
        <v>40644</v>
      </c>
      <c r="D1214" s="111">
        <f t="shared" si="78"/>
        <v>2011</v>
      </c>
      <c r="E1214" s="111">
        <f t="shared" si="79"/>
        <v>4</v>
      </c>
      <c r="F1214" s="174">
        <v>8.1999999999999987E-5</v>
      </c>
      <c r="G1214" s="106" t="s">
        <v>1169</v>
      </c>
      <c r="AA1214" s="171">
        <v>41968</v>
      </c>
      <c r="AB1214">
        <v>380.53</v>
      </c>
      <c r="AC1214">
        <v>306.27</v>
      </c>
      <c r="AD1214">
        <v>29502.36</v>
      </c>
      <c r="AE1214">
        <v>5118.1099999999997</v>
      </c>
      <c r="AF1214">
        <f t="shared" si="80"/>
        <v>77.529656006096772</v>
      </c>
    </row>
    <row r="1215" spans="3:32" ht="11.25" x14ac:dyDescent="0.15">
      <c r="C1215" s="107">
        <v>40645</v>
      </c>
      <c r="D1215" s="111">
        <f t="shared" si="78"/>
        <v>2011</v>
      </c>
      <c r="E1215" s="111">
        <f t="shared" si="79"/>
        <v>4</v>
      </c>
      <c r="F1215" s="174">
        <v>8.2300000000000008E-5</v>
      </c>
      <c r="G1215" s="106" t="s">
        <v>1169</v>
      </c>
      <c r="AA1215" s="171">
        <v>41967</v>
      </c>
      <c r="AB1215">
        <v>368.04</v>
      </c>
      <c r="AC1215">
        <v>297.12</v>
      </c>
      <c r="AD1215">
        <v>28106.959999999999</v>
      </c>
      <c r="AE1215">
        <v>4950.09</v>
      </c>
      <c r="AF1215">
        <f t="shared" si="80"/>
        <v>76.369307683947397</v>
      </c>
    </row>
    <row r="1216" spans="3:32" ht="11.25" x14ac:dyDescent="0.15">
      <c r="C1216" s="107">
        <v>40646</v>
      </c>
      <c r="D1216" s="111">
        <f t="shared" si="78"/>
        <v>2011</v>
      </c>
      <c r="E1216" s="111">
        <f t="shared" si="79"/>
        <v>4</v>
      </c>
      <c r="F1216" s="174">
        <v>8.2699999999999991E-5</v>
      </c>
      <c r="G1216" s="106" t="s">
        <v>1169</v>
      </c>
      <c r="AA1216" s="171">
        <v>41966</v>
      </c>
      <c r="AB1216">
        <v>356.71</v>
      </c>
      <c r="AC1216">
        <v>287.87</v>
      </c>
      <c r="AD1216">
        <v>27241.94</v>
      </c>
      <c r="AE1216">
        <v>4797.75</v>
      </c>
      <c r="AF1216">
        <f t="shared" si="80"/>
        <v>76.369992430826159</v>
      </c>
    </row>
    <row r="1217" spans="3:32" ht="11.25" x14ac:dyDescent="0.15">
      <c r="C1217" s="107">
        <v>40647</v>
      </c>
      <c r="D1217" s="111">
        <f t="shared" si="78"/>
        <v>2011</v>
      </c>
      <c r="E1217" s="111">
        <f t="shared" si="79"/>
        <v>4</v>
      </c>
      <c r="F1217" s="174">
        <v>8.1999999999999987E-5</v>
      </c>
      <c r="G1217" s="106" t="s">
        <v>1169</v>
      </c>
      <c r="AA1217" s="171">
        <v>41965</v>
      </c>
      <c r="AB1217">
        <v>352.17</v>
      </c>
      <c r="AC1217">
        <v>284.20999999999998</v>
      </c>
      <c r="AD1217">
        <v>26895.35</v>
      </c>
      <c r="AE1217">
        <v>4736.71</v>
      </c>
      <c r="AF1217">
        <f t="shared" si="80"/>
        <v>76.370360905244624</v>
      </c>
    </row>
    <row r="1218" spans="3:32" ht="11.25" x14ac:dyDescent="0.15">
      <c r="C1218" s="107">
        <v>40648</v>
      </c>
      <c r="D1218" s="111">
        <f t="shared" si="78"/>
        <v>2011</v>
      </c>
      <c r="E1218" s="111">
        <f t="shared" si="79"/>
        <v>4</v>
      </c>
      <c r="F1218" s="174">
        <v>8.1999999999999987E-5</v>
      </c>
      <c r="G1218" s="106" t="s">
        <v>1169</v>
      </c>
      <c r="AA1218" s="171">
        <v>41964</v>
      </c>
      <c r="AB1218">
        <v>349.87</v>
      </c>
      <c r="AC1218">
        <v>278.82</v>
      </c>
      <c r="AD1218">
        <v>24711.55</v>
      </c>
      <c r="AE1218">
        <v>4740.78</v>
      </c>
      <c r="AF1218">
        <f t="shared" si="80"/>
        <v>70.630662817617974</v>
      </c>
    </row>
    <row r="1219" spans="3:32" ht="11.25" x14ac:dyDescent="0.15">
      <c r="C1219" s="107">
        <v>40649</v>
      </c>
      <c r="D1219" s="111">
        <f t="shared" si="78"/>
        <v>2011</v>
      </c>
      <c r="E1219" s="111">
        <f t="shared" si="79"/>
        <v>4</v>
      </c>
      <c r="F1219" s="174">
        <v>8.1999999999999987E-5</v>
      </c>
      <c r="G1219" s="106" t="s">
        <v>1169</v>
      </c>
      <c r="AA1219" s="171">
        <v>41963</v>
      </c>
      <c r="AB1219">
        <v>377.62</v>
      </c>
      <c r="AC1219">
        <v>301.12</v>
      </c>
      <c r="AD1219">
        <v>29337.040000000001</v>
      </c>
      <c r="AE1219">
        <v>5116.71</v>
      </c>
      <c r="AF1219">
        <f t="shared" si="80"/>
        <v>77.68931730310895</v>
      </c>
    </row>
    <row r="1220" spans="3:32" ht="11.25" x14ac:dyDescent="0.15">
      <c r="C1220" s="107">
        <v>40650</v>
      </c>
      <c r="D1220" s="111">
        <f t="shared" si="78"/>
        <v>2011</v>
      </c>
      <c r="E1220" s="111">
        <f t="shared" si="79"/>
        <v>4</v>
      </c>
      <c r="F1220" s="174">
        <v>8.1300000000000011E-5</v>
      </c>
      <c r="G1220" s="106" t="s">
        <v>1169</v>
      </c>
      <c r="AA1220" s="171">
        <v>41962</v>
      </c>
      <c r="AB1220">
        <v>374.6</v>
      </c>
      <c r="AC1220">
        <v>299.07</v>
      </c>
      <c r="AD1220">
        <v>29039.119999999999</v>
      </c>
      <c r="AE1220">
        <v>5075.8500000000004</v>
      </c>
      <c r="AF1220">
        <f t="shared" si="80"/>
        <v>77.520341697810991</v>
      </c>
    </row>
    <row r="1221" spans="3:32" ht="11.25" x14ac:dyDescent="0.15">
      <c r="C1221" s="107">
        <v>40651</v>
      </c>
      <c r="D1221" s="111">
        <f t="shared" ref="D1221:D1284" si="81">YEAR(C1221)</f>
        <v>2011</v>
      </c>
      <c r="E1221" s="111">
        <f t="shared" ref="E1221:E1284" si="82">MONTH(C1221)</f>
        <v>4</v>
      </c>
      <c r="F1221" s="174">
        <v>8.1699999999999994E-5</v>
      </c>
      <c r="G1221" s="106" t="s">
        <v>1169</v>
      </c>
      <c r="AA1221" s="171">
        <v>41961</v>
      </c>
      <c r="AB1221">
        <v>389.74</v>
      </c>
      <c r="AC1221">
        <v>313.08999999999997</v>
      </c>
      <c r="AD1221">
        <v>33338.36</v>
      </c>
      <c r="AE1221">
        <v>5253.7</v>
      </c>
      <c r="AF1221">
        <f t="shared" si="80"/>
        <v>85.540001026325243</v>
      </c>
    </row>
    <row r="1222" spans="3:32" ht="11.25" x14ac:dyDescent="0.15">
      <c r="C1222" s="107">
        <v>40652</v>
      </c>
      <c r="D1222" s="111">
        <f t="shared" si="81"/>
        <v>2011</v>
      </c>
      <c r="E1222" s="111">
        <f t="shared" si="82"/>
        <v>4</v>
      </c>
      <c r="F1222" s="174">
        <v>8.1300000000000011E-5</v>
      </c>
      <c r="G1222" s="106" t="s">
        <v>1169</v>
      </c>
      <c r="AA1222" s="171">
        <v>41960</v>
      </c>
      <c r="AB1222">
        <v>388.71</v>
      </c>
      <c r="AC1222">
        <v>310.42</v>
      </c>
      <c r="AD1222">
        <v>33153.08</v>
      </c>
      <c r="AE1222">
        <v>5200.9399999999996</v>
      </c>
      <c r="AF1222">
        <f t="shared" ref="AF1222:AF1285" si="83">AD1222/AB1222</f>
        <v>85.290010547709102</v>
      </c>
    </row>
    <row r="1223" spans="3:32" ht="11.25" x14ac:dyDescent="0.15">
      <c r="C1223" s="107">
        <v>40653</v>
      </c>
      <c r="D1223" s="111">
        <f t="shared" si="81"/>
        <v>2011</v>
      </c>
      <c r="E1223" s="111">
        <f t="shared" si="82"/>
        <v>4</v>
      </c>
      <c r="F1223" s="174">
        <v>8.1099999999999993E-5</v>
      </c>
      <c r="G1223" s="106" t="s">
        <v>1169</v>
      </c>
      <c r="AA1223" s="171">
        <v>41959</v>
      </c>
      <c r="AB1223">
        <v>381.88</v>
      </c>
      <c r="AC1223">
        <v>304.92</v>
      </c>
      <c r="AD1223">
        <v>32570.400000000001</v>
      </c>
      <c r="AE1223">
        <v>5109.53</v>
      </c>
      <c r="AF1223">
        <f t="shared" si="83"/>
        <v>85.289619775845821</v>
      </c>
    </row>
    <row r="1224" spans="3:32" ht="11.25" x14ac:dyDescent="0.15">
      <c r="C1224" s="107">
        <v>40654</v>
      </c>
      <c r="D1224" s="111">
        <f t="shared" si="81"/>
        <v>2011</v>
      </c>
      <c r="E1224" s="111">
        <f t="shared" si="82"/>
        <v>4</v>
      </c>
      <c r="F1224" s="174">
        <v>8.099999999999999E-5</v>
      </c>
      <c r="G1224" s="106" t="s">
        <v>1169</v>
      </c>
      <c r="AA1224" s="171">
        <v>41958</v>
      </c>
      <c r="AB1224">
        <v>393.52</v>
      </c>
      <c r="AC1224">
        <v>314.19</v>
      </c>
      <c r="AD1224">
        <v>33562.89</v>
      </c>
      <c r="AE1224">
        <v>5265.23</v>
      </c>
      <c r="AF1224">
        <f t="shared" si="83"/>
        <v>85.288905265297828</v>
      </c>
    </row>
    <row r="1225" spans="3:32" ht="11.25" x14ac:dyDescent="0.15">
      <c r="C1225" s="107">
        <v>40655</v>
      </c>
      <c r="D1225" s="111">
        <f t="shared" si="81"/>
        <v>2011</v>
      </c>
      <c r="E1225" s="111">
        <f t="shared" si="82"/>
        <v>4</v>
      </c>
      <c r="F1225" s="174">
        <v>8.0699999999999996E-5</v>
      </c>
      <c r="G1225" s="106" t="s">
        <v>1169</v>
      </c>
      <c r="AA1225" s="171">
        <v>41957</v>
      </c>
      <c r="AB1225">
        <v>390.19</v>
      </c>
      <c r="AC1225">
        <v>313.3</v>
      </c>
      <c r="AD1225">
        <v>32682.31</v>
      </c>
      <c r="AE1225">
        <v>5423.64</v>
      </c>
      <c r="AF1225">
        <f t="shared" si="83"/>
        <v>83.759988723442433</v>
      </c>
    </row>
    <row r="1226" spans="3:32" ht="11.25" x14ac:dyDescent="0.15">
      <c r="C1226" s="107">
        <v>40657</v>
      </c>
      <c r="D1226" s="111">
        <f t="shared" si="81"/>
        <v>2011</v>
      </c>
      <c r="E1226" s="111">
        <f t="shared" si="82"/>
        <v>4</v>
      </c>
      <c r="F1226" s="174">
        <v>8.0199999999999998E-5</v>
      </c>
      <c r="G1226" s="106" t="s">
        <v>1169</v>
      </c>
      <c r="AA1226" s="171">
        <v>41956</v>
      </c>
      <c r="AB1226">
        <v>447.19</v>
      </c>
      <c r="AC1226">
        <v>359.44</v>
      </c>
      <c r="AD1226">
        <v>37563.54</v>
      </c>
      <c r="AE1226">
        <v>6117.49</v>
      </c>
      <c r="AF1226">
        <f t="shared" si="83"/>
        <v>83.999060801896292</v>
      </c>
    </row>
    <row r="1227" spans="3:32" ht="11.25" x14ac:dyDescent="0.15">
      <c r="C1227" s="107">
        <v>40658</v>
      </c>
      <c r="D1227" s="111">
        <f t="shared" si="81"/>
        <v>2011</v>
      </c>
      <c r="E1227" s="111">
        <f t="shared" si="82"/>
        <v>4</v>
      </c>
      <c r="F1227" s="174">
        <v>8.0600000000000008E-5</v>
      </c>
      <c r="G1227" s="106" t="s">
        <v>1169</v>
      </c>
      <c r="AA1227" s="171">
        <v>41955</v>
      </c>
      <c r="AB1227">
        <v>377.98</v>
      </c>
      <c r="AC1227">
        <v>303.2</v>
      </c>
      <c r="AD1227">
        <v>31727.5</v>
      </c>
      <c r="AE1227">
        <v>4970.41</v>
      </c>
      <c r="AF1227">
        <f t="shared" si="83"/>
        <v>83.939626435261118</v>
      </c>
    </row>
    <row r="1228" spans="3:32" ht="11.25" x14ac:dyDescent="0.15">
      <c r="C1228" s="107">
        <v>40659</v>
      </c>
      <c r="D1228" s="111">
        <f t="shared" si="81"/>
        <v>2011</v>
      </c>
      <c r="E1228" s="111">
        <f t="shared" si="82"/>
        <v>4</v>
      </c>
      <c r="F1228" s="174">
        <v>8.0699999999999996E-5</v>
      </c>
      <c r="G1228" s="106" t="s">
        <v>1169</v>
      </c>
      <c r="AA1228" s="171">
        <v>41954</v>
      </c>
      <c r="AB1228">
        <v>367.74</v>
      </c>
      <c r="AC1228">
        <v>295.64999999999998</v>
      </c>
      <c r="AD1228">
        <v>30823.82</v>
      </c>
      <c r="AE1228">
        <v>4651.8900000000003</v>
      </c>
      <c r="AF1228">
        <f t="shared" si="83"/>
        <v>83.819600804916519</v>
      </c>
    </row>
    <row r="1229" spans="3:32" ht="11.25" x14ac:dyDescent="0.15">
      <c r="C1229" s="107">
        <v>40660</v>
      </c>
      <c r="D1229" s="111">
        <f t="shared" si="81"/>
        <v>2011</v>
      </c>
      <c r="E1229" s="111">
        <f t="shared" si="82"/>
        <v>4</v>
      </c>
      <c r="F1229" s="174">
        <v>8.0199999999999998E-5</v>
      </c>
      <c r="G1229" s="106" t="s">
        <v>1169</v>
      </c>
      <c r="AA1229" s="171">
        <v>41953</v>
      </c>
      <c r="AB1229">
        <v>357.9</v>
      </c>
      <c r="AC1229">
        <v>287.2</v>
      </c>
      <c r="AD1229">
        <v>29845.42</v>
      </c>
      <c r="AE1229">
        <v>4806.62</v>
      </c>
      <c r="AF1229">
        <f t="shared" si="83"/>
        <v>83.390388376641525</v>
      </c>
    </row>
    <row r="1230" spans="3:32" ht="11.25" x14ac:dyDescent="0.15">
      <c r="C1230" s="107">
        <v>40661</v>
      </c>
      <c r="D1230" s="111">
        <f t="shared" si="81"/>
        <v>2011</v>
      </c>
      <c r="E1230" s="111">
        <f t="shared" si="82"/>
        <v>4</v>
      </c>
      <c r="F1230" s="174">
        <v>7.9900000000000004E-5</v>
      </c>
      <c r="G1230" s="106" t="s">
        <v>1169</v>
      </c>
      <c r="AA1230" s="171">
        <v>41952</v>
      </c>
      <c r="AB1230">
        <v>344.22</v>
      </c>
      <c r="AC1230">
        <v>276.61</v>
      </c>
      <c r="AD1230">
        <v>28704.65</v>
      </c>
      <c r="AE1230">
        <v>4622.8999999999996</v>
      </c>
      <c r="AF1230">
        <f t="shared" si="83"/>
        <v>83.390418918133747</v>
      </c>
    </row>
    <row r="1231" spans="3:32" ht="11.25" x14ac:dyDescent="0.15">
      <c r="C1231" s="107">
        <v>40662</v>
      </c>
      <c r="D1231" s="111">
        <f t="shared" si="81"/>
        <v>2011</v>
      </c>
      <c r="E1231" s="111">
        <f t="shared" si="82"/>
        <v>4</v>
      </c>
      <c r="F1231" s="174">
        <v>8.03E-5</v>
      </c>
      <c r="G1231" s="106" t="s">
        <v>1169</v>
      </c>
      <c r="AA1231" s="171">
        <v>41951</v>
      </c>
      <c r="AB1231">
        <v>342.59</v>
      </c>
      <c r="AC1231">
        <v>275.07</v>
      </c>
      <c r="AD1231">
        <v>27725.54</v>
      </c>
      <c r="AE1231">
        <v>4600.9399999999996</v>
      </c>
      <c r="AF1231">
        <f t="shared" si="83"/>
        <v>80.92921568055111</v>
      </c>
    </row>
    <row r="1232" spans="3:32" ht="11.25" x14ac:dyDescent="0.15">
      <c r="C1232" s="107">
        <v>40664</v>
      </c>
      <c r="D1232" s="111">
        <f t="shared" si="81"/>
        <v>2011</v>
      </c>
      <c r="E1232" s="111">
        <f t="shared" si="82"/>
        <v>5</v>
      </c>
      <c r="F1232" s="174">
        <v>8.0199999999999998E-5</v>
      </c>
      <c r="G1232" s="106" t="s">
        <v>1169</v>
      </c>
      <c r="AA1232" s="171">
        <v>41950</v>
      </c>
      <c r="AB1232">
        <v>347.3</v>
      </c>
      <c r="AC1232">
        <v>280.51</v>
      </c>
      <c r="AD1232">
        <v>28106.720000000001</v>
      </c>
      <c r="AE1232">
        <v>4688.51</v>
      </c>
      <c r="AF1232">
        <f t="shared" si="83"/>
        <v>80.929225453498418</v>
      </c>
    </row>
    <row r="1233" spans="3:32" ht="11.25" x14ac:dyDescent="0.15">
      <c r="C1233" s="107">
        <v>40665</v>
      </c>
      <c r="D1233" s="111">
        <f t="shared" si="81"/>
        <v>2011</v>
      </c>
      <c r="E1233" s="111">
        <f t="shared" si="82"/>
        <v>5</v>
      </c>
      <c r="F1233" s="174">
        <v>8.4099999999999998E-5</v>
      </c>
      <c r="G1233" s="106" t="s">
        <v>1169</v>
      </c>
      <c r="AA1233" s="171">
        <v>41949</v>
      </c>
      <c r="AB1233">
        <v>338.59</v>
      </c>
      <c r="AC1233">
        <v>271.32</v>
      </c>
      <c r="AD1233">
        <v>26941.21</v>
      </c>
      <c r="AE1233">
        <v>4604.76</v>
      </c>
      <c r="AF1233">
        <f t="shared" si="83"/>
        <v>79.568829557872363</v>
      </c>
    </row>
    <row r="1234" spans="3:32" ht="11.25" x14ac:dyDescent="0.15">
      <c r="C1234" s="107">
        <v>40666</v>
      </c>
      <c r="D1234" s="111">
        <f t="shared" si="81"/>
        <v>2011</v>
      </c>
      <c r="E1234" s="111">
        <f t="shared" si="82"/>
        <v>5</v>
      </c>
      <c r="F1234" s="174">
        <v>8.3699999999999988E-5</v>
      </c>
      <c r="G1234" s="106" t="s">
        <v>1169</v>
      </c>
      <c r="AA1234" s="171">
        <v>41948</v>
      </c>
      <c r="AB1234">
        <v>333.48</v>
      </c>
      <c r="AC1234">
        <v>265.69</v>
      </c>
      <c r="AD1234">
        <v>26337.99</v>
      </c>
      <c r="AE1234">
        <v>4535.28</v>
      </c>
      <c r="AF1234">
        <f t="shared" si="83"/>
        <v>78.979219143576827</v>
      </c>
    </row>
    <row r="1235" spans="3:32" ht="11.25" x14ac:dyDescent="0.15">
      <c r="C1235" s="107">
        <v>40667</v>
      </c>
      <c r="D1235" s="111">
        <f t="shared" si="81"/>
        <v>2011</v>
      </c>
      <c r="E1235" s="111">
        <f t="shared" si="82"/>
        <v>5</v>
      </c>
      <c r="F1235" s="174">
        <v>8.3699999999999988E-5</v>
      </c>
      <c r="G1235" s="106" t="s">
        <v>1169</v>
      </c>
      <c r="AA1235" s="171">
        <v>41947</v>
      </c>
      <c r="AB1235">
        <v>323.49</v>
      </c>
      <c r="AC1235">
        <v>258.94</v>
      </c>
      <c r="AD1235">
        <v>25442.75</v>
      </c>
      <c r="AE1235">
        <v>4625.95</v>
      </c>
      <c r="AF1235">
        <f t="shared" si="83"/>
        <v>78.650808371201578</v>
      </c>
    </row>
    <row r="1236" spans="3:32" ht="11.25" x14ac:dyDescent="0.15">
      <c r="C1236" s="107">
        <v>40668</v>
      </c>
      <c r="D1236" s="111">
        <f t="shared" si="81"/>
        <v>2011</v>
      </c>
      <c r="E1236" s="111">
        <f t="shared" si="82"/>
        <v>5</v>
      </c>
      <c r="F1236" s="174">
        <v>8.3699999999999988E-5</v>
      </c>
      <c r="G1236" s="106" t="s">
        <v>1169</v>
      </c>
      <c r="AA1236" s="171">
        <v>41946</v>
      </c>
      <c r="AB1236">
        <v>324.7</v>
      </c>
      <c r="AC1236">
        <v>259.52</v>
      </c>
      <c r="AD1236">
        <v>26469.75</v>
      </c>
      <c r="AE1236">
        <v>4643.25</v>
      </c>
      <c r="AF1236">
        <f t="shared" si="83"/>
        <v>81.520634431783193</v>
      </c>
    </row>
    <row r="1237" spans="3:32" ht="11.25" x14ac:dyDescent="0.15">
      <c r="C1237" s="107">
        <v>40669</v>
      </c>
      <c r="D1237" s="111">
        <f t="shared" si="81"/>
        <v>2011</v>
      </c>
      <c r="E1237" s="111">
        <f t="shared" si="82"/>
        <v>5</v>
      </c>
      <c r="F1237" s="174">
        <v>8.460000000000001E-5</v>
      </c>
      <c r="G1237" s="106" t="s">
        <v>1169</v>
      </c>
      <c r="AA1237" s="171">
        <v>41945</v>
      </c>
      <c r="AB1237">
        <v>324.39</v>
      </c>
      <c r="AC1237">
        <v>259</v>
      </c>
      <c r="AD1237">
        <v>26444.17</v>
      </c>
      <c r="AE1237">
        <v>4638.76</v>
      </c>
      <c r="AF1237">
        <f t="shared" si="83"/>
        <v>81.519683097506089</v>
      </c>
    </row>
    <row r="1238" spans="3:32" ht="11.25" x14ac:dyDescent="0.15">
      <c r="C1238" s="107">
        <v>40670</v>
      </c>
      <c r="D1238" s="111">
        <f t="shared" si="81"/>
        <v>2011</v>
      </c>
      <c r="E1238" s="111">
        <f t="shared" si="82"/>
        <v>5</v>
      </c>
      <c r="F1238" s="174">
        <v>8.460000000000001E-5</v>
      </c>
      <c r="G1238" s="106" t="s">
        <v>1169</v>
      </c>
      <c r="AA1238" s="171">
        <v>41944</v>
      </c>
      <c r="AB1238">
        <v>336.78</v>
      </c>
      <c r="AC1238">
        <v>268.89</v>
      </c>
      <c r="AD1238">
        <v>27454</v>
      </c>
      <c r="AE1238">
        <v>4815.8999999999996</v>
      </c>
      <c r="AF1238">
        <f t="shared" si="83"/>
        <v>81.519092582694938</v>
      </c>
    </row>
    <row r="1239" spans="3:32" ht="11.25" x14ac:dyDescent="0.15">
      <c r="C1239" s="107">
        <v>40671</v>
      </c>
      <c r="D1239" s="111">
        <f t="shared" si="81"/>
        <v>2011</v>
      </c>
      <c r="E1239" s="111">
        <f t="shared" si="82"/>
        <v>5</v>
      </c>
      <c r="F1239" s="174">
        <v>8.5099999999999995E-5</v>
      </c>
      <c r="G1239" s="106" t="s">
        <v>1169</v>
      </c>
      <c r="AA1239" s="171">
        <v>41943</v>
      </c>
      <c r="AB1239">
        <v>343.57</v>
      </c>
      <c r="AC1239">
        <v>272.44</v>
      </c>
      <c r="AD1239">
        <v>27523.7</v>
      </c>
      <c r="AE1239">
        <v>4961.21</v>
      </c>
      <c r="AF1239">
        <f t="shared" si="83"/>
        <v>80.110894431993486</v>
      </c>
    </row>
    <row r="1240" spans="3:32" ht="11.25" x14ac:dyDescent="0.15">
      <c r="C1240" s="107">
        <v>40672</v>
      </c>
      <c r="D1240" s="111">
        <f t="shared" si="81"/>
        <v>2011</v>
      </c>
      <c r="E1240" s="111">
        <f t="shared" si="82"/>
        <v>5</v>
      </c>
      <c r="F1240" s="174">
        <v>8.5500000000000005E-5</v>
      </c>
      <c r="G1240" s="106" t="s">
        <v>1169</v>
      </c>
      <c r="AA1240" s="171">
        <v>41942</v>
      </c>
      <c r="AB1240">
        <v>335.19</v>
      </c>
      <c r="AC1240">
        <v>265.74</v>
      </c>
      <c r="AD1240">
        <v>26443.439999999999</v>
      </c>
      <c r="AE1240">
        <v>4897.18</v>
      </c>
      <c r="AF1240">
        <f t="shared" si="83"/>
        <v>78.890897699812044</v>
      </c>
    </row>
    <row r="1241" spans="3:32" ht="11.25" x14ac:dyDescent="0.15">
      <c r="C1241" s="107">
        <v>40673</v>
      </c>
      <c r="D1241" s="111">
        <f t="shared" si="81"/>
        <v>2011</v>
      </c>
      <c r="E1241" s="111">
        <f t="shared" si="82"/>
        <v>5</v>
      </c>
      <c r="F1241" s="174">
        <v>8.5099999999999995E-5</v>
      </c>
      <c r="G1241" s="106" t="s">
        <v>1169</v>
      </c>
      <c r="AA1241" s="171">
        <v>41941</v>
      </c>
      <c r="AB1241">
        <v>349.45</v>
      </c>
      <c r="AC1241">
        <v>274.37</v>
      </c>
      <c r="AD1241">
        <v>27383</v>
      </c>
      <c r="AE1241">
        <v>5129.95</v>
      </c>
      <c r="AF1241">
        <f t="shared" si="83"/>
        <v>78.36028044069252</v>
      </c>
    </row>
    <row r="1242" spans="3:32" ht="11.25" x14ac:dyDescent="0.15">
      <c r="C1242" s="107">
        <v>40674</v>
      </c>
      <c r="D1242" s="111">
        <f t="shared" si="81"/>
        <v>2011</v>
      </c>
      <c r="E1242" s="111">
        <f t="shared" si="82"/>
        <v>5</v>
      </c>
      <c r="F1242" s="174">
        <v>8.81E-5</v>
      </c>
      <c r="G1242" s="106" t="s">
        <v>1169</v>
      </c>
      <c r="AA1242" s="171">
        <v>41940</v>
      </c>
      <c r="AB1242">
        <v>350.4</v>
      </c>
      <c r="AC1242">
        <v>275.69</v>
      </c>
      <c r="AD1242">
        <v>27018.959999999999</v>
      </c>
      <c r="AE1242">
        <v>5143.8</v>
      </c>
      <c r="AF1242">
        <f t="shared" si="83"/>
        <v>77.108904109589048</v>
      </c>
    </row>
    <row r="1243" spans="3:32" ht="11.25" x14ac:dyDescent="0.15">
      <c r="C1243" s="107">
        <v>40675</v>
      </c>
      <c r="D1243" s="111">
        <f t="shared" si="81"/>
        <v>2011</v>
      </c>
      <c r="E1243" s="111">
        <f t="shared" si="82"/>
        <v>5</v>
      </c>
      <c r="F1243" s="174">
        <v>8.4800000000000001E-5</v>
      </c>
      <c r="G1243" s="106" t="s">
        <v>1169</v>
      </c>
      <c r="AA1243" s="171">
        <v>41939</v>
      </c>
      <c r="AB1243">
        <v>351.11</v>
      </c>
      <c r="AC1243">
        <v>276.29000000000002</v>
      </c>
      <c r="AD1243">
        <v>26775.75</v>
      </c>
      <c r="AE1243">
        <v>5161.34</v>
      </c>
      <c r="AF1243">
        <f t="shared" si="83"/>
        <v>76.260288798382277</v>
      </c>
    </row>
    <row r="1244" spans="3:32" ht="11.25" x14ac:dyDescent="0.15">
      <c r="C1244" s="107">
        <v>40676</v>
      </c>
      <c r="D1244" s="111">
        <f t="shared" si="81"/>
        <v>2011</v>
      </c>
      <c r="E1244" s="111">
        <f t="shared" si="82"/>
        <v>5</v>
      </c>
      <c r="F1244" s="174">
        <v>8.5000000000000006E-5</v>
      </c>
      <c r="G1244" s="106" t="s">
        <v>1169</v>
      </c>
      <c r="AA1244" s="171">
        <v>41938</v>
      </c>
      <c r="AB1244">
        <v>347.59</v>
      </c>
      <c r="AC1244">
        <v>274.33999999999997</v>
      </c>
      <c r="AD1244">
        <v>26507.5</v>
      </c>
      <c r="AE1244">
        <v>5109.63</v>
      </c>
      <c r="AF1244">
        <f t="shared" si="83"/>
        <v>76.260824534652897</v>
      </c>
    </row>
    <row r="1245" spans="3:32" ht="11.25" x14ac:dyDescent="0.15">
      <c r="C1245" s="107">
        <v>40677</v>
      </c>
      <c r="D1245" s="111">
        <f t="shared" si="81"/>
        <v>2011</v>
      </c>
      <c r="E1245" s="111">
        <f t="shared" si="82"/>
        <v>5</v>
      </c>
      <c r="F1245" s="174">
        <v>8.4900000000000004E-5</v>
      </c>
      <c r="G1245" s="106" t="s">
        <v>1169</v>
      </c>
      <c r="AA1245" s="171">
        <v>41937</v>
      </c>
      <c r="AB1245">
        <v>353.19</v>
      </c>
      <c r="AC1245">
        <v>278.75</v>
      </c>
      <c r="AD1245">
        <v>26934.27</v>
      </c>
      <c r="AE1245">
        <v>5191.8900000000003</v>
      </c>
      <c r="AF1245">
        <f t="shared" si="83"/>
        <v>76.260001698802341</v>
      </c>
    </row>
    <row r="1246" spans="3:32" ht="11.25" x14ac:dyDescent="0.15">
      <c r="C1246" s="107">
        <v>40678</v>
      </c>
      <c r="D1246" s="111">
        <f t="shared" si="81"/>
        <v>2011</v>
      </c>
      <c r="E1246" s="111">
        <f t="shared" si="82"/>
        <v>5</v>
      </c>
      <c r="F1246" s="174">
        <v>8.4900000000000004E-5</v>
      </c>
      <c r="G1246" s="106" t="s">
        <v>1169</v>
      </c>
      <c r="AA1246" s="171">
        <v>41936</v>
      </c>
      <c r="AB1246">
        <v>352.06</v>
      </c>
      <c r="AC1246">
        <v>278.18</v>
      </c>
      <c r="AD1246">
        <v>27858.51</v>
      </c>
      <c r="AE1246">
        <v>5175.28</v>
      </c>
      <c r="AF1246">
        <f t="shared" si="83"/>
        <v>79.130006248934833</v>
      </c>
    </row>
    <row r="1247" spans="3:32" ht="11.25" x14ac:dyDescent="0.15">
      <c r="C1247" s="107">
        <v>40679</v>
      </c>
      <c r="D1247" s="111">
        <f t="shared" si="81"/>
        <v>2011</v>
      </c>
      <c r="E1247" s="111">
        <f t="shared" si="82"/>
        <v>5</v>
      </c>
      <c r="F1247" s="174">
        <v>8.53E-5</v>
      </c>
      <c r="G1247" s="106" t="s">
        <v>1169</v>
      </c>
      <c r="AA1247" s="171">
        <v>41935</v>
      </c>
      <c r="AB1247">
        <v>376.46</v>
      </c>
      <c r="AC1247">
        <v>297.91000000000003</v>
      </c>
      <c r="AD1247">
        <v>29596.89</v>
      </c>
      <c r="AE1247">
        <v>5533.89</v>
      </c>
      <c r="AF1247">
        <f t="shared" si="83"/>
        <v>78.618950220474957</v>
      </c>
    </row>
    <row r="1248" spans="3:32" ht="11.25" x14ac:dyDescent="0.15">
      <c r="C1248" s="107">
        <v>40680</v>
      </c>
      <c r="D1248" s="111">
        <f t="shared" si="81"/>
        <v>2011</v>
      </c>
      <c r="E1248" s="111">
        <f t="shared" si="82"/>
        <v>5</v>
      </c>
      <c r="F1248" s="174">
        <v>8.5399999999999989E-5</v>
      </c>
      <c r="G1248" s="106" t="s">
        <v>1169</v>
      </c>
      <c r="AA1248" s="171">
        <v>41934</v>
      </c>
      <c r="AB1248">
        <v>379.99</v>
      </c>
      <c r="AC1248">
        <v>300.49</v>
      </c>
      <c r="AD1248">
        <v>29874.52</v>
      </c>
      <c r="AE1248">
        <v>5585.8</v>
      </c>
      <c r="AF1248">
        <f t="shared" si="83"/>
        <v>78.61922682175846</v>
      </c>
    </row>
    <row r="1249" spans="3:32" ht="11.25" x14ac:dyDescent="0.15">
      <c r="C1249" s="107">
        <v>40681</v>
      </c>
      <c r="D1249" s="111">
        <f t="shared" si="81"/>
        <v>2011</v>
      </c>
      <c r="E1249" s="111">
        <f t="shared" si="82"/>
        <v>5</v>
      </c>
      <c r="F1249" s="174">
        <v>8.5900000000000001E-5</v>
      </c>
      <c r="G1249" s="106" t="s">
        <v>1169</v>
      </c>
      <c r="AA1249" s="171">
        <v>41933</v>
      </c>
      <c r="AB1249">
        <v>380.15</v>
      </c>
      <c r="AC1249">
        <v>296.99</v>
      </c>
      <c r="AD1249">
        <v>29891.19</v>
      </c>
      <c r="AE1249">
        <v>5588.21</v>
      </c>
      <c r="AF1249">
        <f t="shared" si="83"/>
        <v>78.629988162567415</v>
      </c>
    </row>
    <row r="1250" spans="3:32" ht="11.25" x14ac:dyDescent="0.15">
      <c r="C1250" s="107">
        <v>40682</v>
      </c>
      <c r="D1250" s="111">
        <f t="shared" si="81"/>
        <v>2011</v>
      </c>
      <c r="E1250" s="111">
        <f t="shared" si="82"/>
        <v>5</v>
      </c>
      <c r="F1250" s="174">
        <v>8.5399999999999989E-5</v>
      </c>
      <c r="G1250" s="106" t="s">
        <v>1169</v>
      </c>
      <c r="AA1250" s="171">
        <v>41932</v>
      </c>
      <c r="AB1250">
        <v>383.69</v>
      </c>
      <c r="AC1250">
        <v>300.55</v>
      </c>
      <c r="AD1250">
        <v>30123.599999999999</v>
      </c>
      <c r="AE1250">
        <v>5640.26</v>
      </c>
      <c r="AF1250">
        <f t="shared" si="83"/>
        <v>78.510255675154411</v>
      </c>
    </row>
    <row r="1251" spans="3:32" ht="11.25" x14ac:dyDescent="0.15">
      <c r="C1251" s="107">
        <v>40683</v>
      </c>
      <c r="D1251" s="111">
        <f t="shared" si="81"/>
        <v>2011</v>
      </c>
      <c r="E1251" s="111">
        <f t="shared" si="82"/>
        <v>5</v>
      </c>
      <c r="F1251" s="174">
        <v>8.5199999999999997E-5</v>
      </c>
      <c r="G1251" s="106" t="s">
        <v>1169</v>
      </c>
      <c r="AA1251" s="171">
        <v>41931</v>
      </c>
      <c r="AB1251">
        <v>390.23</v>
      </c>
      <c r="AC1251">
        <v>305.83</v>
      </c>
      <c r="AD1251">
        <v>30636.959999999999</v>
      </c>
      <c r="AE1251">
        <v>5736.38</v>
      </c>
      <c r="AF1251">
        <f t="shared" si="83"/>
        <v>78.510006918996481</v>
      </c>
    </row>
    <row r="1252" spans="3:32" ht="11.25" x14ac:dyDescent="0.15">
      <c r="C1252" s="107">
        <v>40684</v>
      </c>
      <c r="D1252" s="111">
        <f t="shared" si="81"/>
        <v>2011</v>
      </c>
      <c r="E1252" s="111">
        <f t="shared" si="82"/>
        <v>5</v>
      </c>
      <c r="F1252" s="174">
        <v>8.5199999999999997E-5</v>
      </c>
      <c r="G1252" s="106" t="s">
        <v>1169</v>
      </c>
      <c r="AA1252" s="171">
        <v>41930</v>
      </c>
      <c r="AB1252">
        <v>376.53</v>
      </c>
      <c r="AC1252">
        <v>295.08999999999997</v>
      </c>
      <c r="AD1252">
        <v>29561.279999999999</v>
      </c>
      <c r="AE1252">
        <v>5534.97</v>
      </c>
      <c r="AF1252">
        <f t="shared" si="83"/>
        <v>78.509760178471836</v>
      </c>
    </row>
    <row r="1253" spans="3:32" ht="11.25" x14ac:dyDescent="0.15">
      <c r="C1253" s="107">
        <v>40686</v>
      </c>
      <c r="D1253" s="111">
        <f t="shared" si="81"/>
        <v>2011</v>
      </c>
      <c r="E1253" s="111">
        <f t="shared" si="82"/>
        <v>5</v>
      </c>
      <c r="F1253" s="174">
        <v>8.8599999999999999E-5</v>
      </c>
      <c r="G1253" s="106" t="s">
        <v>1169</v>
      </c>
      <c r="AA1253" s="171">
        <v>41929</v>
      </c>
      <c r="AB1253">
        <v>379.99</v>
      </c>
      <c r="AC1253">
        <v>296.64</v>
      </c>
      <c r="AD1253">
        <v>29817.919999999998</v>
      </c>
      <c r="AE1253">
        <v>5528.87</v>
      </c>
      <c r="AF1253">
        <f t="shared" si="83"/>
        <v>78.470275533566664</v>
      </c>
    </row>
    <row r="1254" spans="3:32" ht="11.25" x14ac:dyDescent="0.15">
      <c r="C1254" s="107">
        <v>40687</v>
      </c>
      <c r="D1254" s="111">
        <f t="shared" si="81"/>
        <v>2011</v>
      </c>
      <c r="E1254" s="111">
        <f t="shared" si="82"/>
        <v>5</v>
      </c>
      <c r="F1254" s="174">
        <v>8.5600000000000007E-5</v>
      </c>
      <c r="G1254" s="106" t="s">
        <v>1169</v>
      </c>
      <c r="AA1254" s="171">
        <v>41928</v>
      </c>
      <c r="AB1254">
        <v>393.22</v>
      </c>
      <c r="AC1254">
        <v>306.49</v>
      </c>
      <c r="AD1254">
        <v>30918.6</v>
      </c>
      <c r="AE1254">
        <v>5772.42</v>
      </c>
      <c r="AF1254">
        <f t="shared" si="83"/>
        <v>78.629266059712108</v>
      </c>
    </row>
    <row r="1255" spans="3:32" ht="11.25" x14ac:dyDescent="0.15">
      <c r="C1255" s="107">
        <v>40688</v>
      </c>
      <c r="D1255" s="111">
        <f t="shared" si="81"/>
        <v>2011</v>
      </c>
      <c r="E1255" s="111">
        <f t="shared" si="82"/>
        <v>5</v>
      </c>
      <c r="F1255" s="174">
        <v>8.5600000000000007E-5</v>
      </c>
      <c r="G1255" s="106" t="s">
        <v>1169</v>
      </c>
      <c r="AA1255" s="171">
        <v>41927</v>
      </c>
      <c r="AB1255">
        <v>395.87</v>
      </c>
      <c r="AC1255">
        <v>313.16000000000003</v>
      </c>
      <c r="AD1255">
        <v>31261.85</v>
      </c>
      <c r="AE1255">
        <v>5807.41</v>
      </c>
      <c r="AF1255">
        <f t="shared" si="83"/>
        <v>78.969990148280999</v>
      </c>
    </row>
    <row r="1256" spans="3:32" ht="11.25" x14ac:dyDescent="0.15">
      <c r="C1256" s="107">
        <v>40689</v>
      </c>
      <c r="D1256" s="111">
        <f t="shared" si="81"/>
        <v>2011</v>
      </c>
      <c r="E1256" s="111">
        <f t="shared" si="82"/>
        <v>5</v>
      </c>
      <c r="F1256" s="174">
        <v>8.5399999999999989E-5</v>
      </c>
      <c r="G1256" s="106" t="s">
        <v>1169</v>
      </c>
      <c r="AA1256" s="171">
        <v>41926</v>
      </c>
      <c r="AB1256">
        <v>391.76</v>
      </c>
      <c r="AC1256">
        <v>308.02</v>
      </c>
      <c r="AD1256">
        <v>30937.29</v>
      </c>
      <c r="AE1256">
        <v>5817.64</v>
      </c>
      <c r="AF1256">
        <f t="shared" si="83"/>
        <v>78.970007147233005</v>
      </c>
    </row>
    <row r="1257" spans="3:32" ht="11.25" x14ac:dyDescent="0.15">
      <c r="C1257" s="107">
        <v>40690</v>
      </c>
      <c r="D1257" s="111">
        <f t="shared" si="81"/>
        <v>2011</v>
      </c>
      <c r="E1257" s="111">
        <f t="shared" si="82"/>
        <v>5</v>
      </c>
      <c r="F1257" s="174">
        <v>8.53E-5</v>
      </c>
      <c r="G1257" s="106" t="s">
        <v>1169</v>
      </c>
      <c r="AA1257" s="171">
        <v>41925</v>
      </c>
      <c r="AB1257">
        <v>371.12</v>
      </c>
      <c r="AC1257">
        <v>293.58999999999997</v>
      </c>
      <c r="AD1257">
        <v>29288.59</v>
      </c>
      <c r="AE1257">
        <v>5511.09</v>
      </c>
      <c r="AF1257">
        <f t="shared" si="83"/>
        <v>78.919460012933826</v>
      </c>
    </row>
    <row r="1258" spans="3:32" ht="11.25" x14ac:dyDescent="0.15">
      <c r="C1258" s="107">
        <v>40691</v>
      </c>
      <c r="D1258" s="111">
        <f t="shared" si="81"/>
        <v>2011</v>
      </c>
      <c r="E1258" s="111">
        <f t="shared" si="82"/>
        <v>5</v>
      </c>
      <c r="F1258" s="174">
        <v>8.53E-5</v>
      </c>
      <c r="G1258" s="106" t="s">
        <v>1169</v>
      </c>
      <c r="AA1258" s="171">
        <v>41924</v>
      </c>
      <c r="AB1258">
        <v>359.32</v>
      </c>
      <c r="AC1258">
        <v>284.58</v>
      </c>
      <c r="AD1258">
        <v>28357.53</v>
      </c>
      <c r="AE1258">
        <v>5335.9</v>
      </c>
      <c r="AF1258">
        <f t="shared" si="83"/>
        <v>78.919987754647664</v>
      </c>
    </row>
    <row r="1259" spans="3:32" ht="11.25" x14ac:dyDescent="0.15">
      <c r="C1259" s="107">
        <v>40692</v>
      </c>
      <c r="D1259" s="111">
        <f t="shared" si="81"/>
        <v>2011</v>
      </c>
      <c r="E1259" s="111">
        <f t="shared" si="82"/>
        <v>5</v>
      </c>
      <c r="F1259" s="174">
        <v>8.5099999999999995E-5</v>
      </c>
      <c r="G1259" s="106" t="s">
        <v>1169</v>
      </c>
      <c r="AA1259" s="171">
        <v>41923</v>
      </c>
      <c r="AB1259">
        <v>363.74</v>
      </c>
      <c r="AC1259">
        <v>288.08</v>
      </c>
      <c r="AD1259">
        <v>28706.16</v>
      </c>
      <c r="AE1259">
        <v>5401.5</v>
      </c>
      <c r="AF1259">
        <f t="shared" si="83"/>
        <v>78.919447957332153</v>
      </c>
    </row>
    <row r="1260" spans="3:32" ht="11.25" x14ac:dyDescent="0.15">
      <c r="C1260" s="107">
        <v>40693</v>
      </c>
      <c r="D1260" s="111">
        <f t="shared" si="81"/>
        <v>2011</v>
      </c>
      <c r="E1260" s="111">
        <f t="shared" si="82"/>
        <v>5</v>
      </c>
      <c r="F1260" s="174">
        <v>8.4499999999999994E-5</v>
      </c>
      <c r="G1260" s="106" t="s">
        <v>1169</v>
      </c>
      <c r="AA1260" s="171">
        <v>41922</v>
      </c>
      <c r="AB1260">
        <v>373.97</v>
      </c>
      <c r="AC1260">
        <v>294.48</v>
      </c>
      <c r="AD1260">
        <v>29352.61</v>
      </c>
      <c r="AE1260">
        <v>5508.52</v>
      </c>
      <c r="AF1260">
        <f t="shared" si="83"/>
        <v>78.489210364467738</v>
      </c>
    </row>
    <row r="1261" spans="3:32" ht="11.25" x14ac:dyDescent="0.15">
      <c r="C1261" s="107">
        <v>40695</v>
      </c>
      <c r="D1261" s="111">
        <f t="shared" si="81"/>
        <v>2011</v>
      </c>
      <c r="E1261" s="111">
        <f t="shared" si="82"/>
        <v>6</v>
      </c>
      <c r="F1261" s="174">
        <v>8.4300000000000003E-5</v>
      </c>
      <c r="G1261" s="106" t="s">
        <v>1169</v>
      </c>
      <c r="AA1261" s="171">
        <v>41921</v>
      </c>
      <c r="AB1261">
        <v>347.71</v>
      </c>
      <c r="AC1261">
        <v>272.94</v>
      </c>
      <c r="AD1261">
        <v>27135.29</v>
      </c>
      <c r="AE1261">
        <v>5059.18</v>
      </c>
      <c r="AF1261">
        <f t="shared" si="83"/>
        <v>78.04000460153577</v>
      </c>
    </row>
    <row r="1262" spans="3:32" ht="11.25" x14ac:dyDescent="0.15">
      <c r="C1262" s="107">
        <v>40696</v>
      </c>
      <c r="D1262" s="111">
        <f t="shared" si="81"/>
        <v>2011</v>
      </c>
      <c r="E1262" s="111">
        <f t="shared" si="82"/>
        <v>6</v>
      </c>
      <c r="F1262" s="174">
        <v>8.3300000000000005E-5</v>
      </c>
      <c r="G1262" s="106" t="s">
        <v>1169</v>
      </c>
      <c r="AA1262" s="171">
        <v>41920</v>
      </c>
      <c r="AB1262">
        <v>326.47000000000003</v>
      </c>
      <c r="AC1262">
        <v>258.43</v>
      </c>
      <c r="AD1262">
        <v>25376.71</v>
      </c>
      <c r="AE1262">
        <v>4766.5</v>
      </c>
      <c r="AF1262">
        <f t="shared" si="83"/>
        <v>77.730603118203803</v>
      </c>
    </row>
    <row r="1263" spans="3:32" ht="11.25" x14ac:dyDescent="0.15">
      <c r="C1263" s="107">
        <v>40697</v>
      </c>
      <c r="D1263" s="111">
        <f t="shared" si="81"/>
        <v>2011</v>
      </c>
      <c r="E1263" s="111">
        <f t="shared" si="82"/>
        <v>6</v>
      </c>
      <c r="F1263" s="174">
        <v>8.3399999999999994E-5</v>
      </c>
      <c r="G1263" s="106" t="s">
        <v>1169</v>
      </c>
      <c r="AA1263" s="171">
        <v>41919</v>
      </c>
      <c r="AB1263">
        <v>336.45</v>
      </c>
      <c r="AC1263">
        <v>266.64</v>
      </c>
      <c r="AD1263">
        <v>26142.36</v>
      </c>
      <c r="AE1263">
        <v>4996.32</v>
      </c>
      <c r="AF1263">
        <f t="shared" si="83"/>
        <v>77.700579580918415</v>
      </c>
    </row>
    <row r="1264" spans="3:32" ht="11.25" x14ac:dyDescent="0.15">
      <c r="C1264" s="107">
        <v>40698</v>
      </c>
      <c r="D1264" s="111">
        <f t="shared" si="81"/>
        <v>2011</v>
      </c>
      <c r="E1264" s="111">
        <f t="shared" si="82"/>
        <v>6</v>
      </c>
      <c r="F1264" s="174">
        <v>8.3399999999999994E-5</v>
      </c>
      <c r="G1264" s="106" t="s">
        <v>1169</v>
      </c>
      <c r="AA1264" s="171">
        <v>41918</v>
      </c>
      <c r="AB1264">
        <v>305.41000000000003</v>
      </c>
      <c r="AC1264">
        <v>244</v>
      </c>
      <c r="AD1264">
        <v>21784.720000000001</v>
      </c>
      <c r="AE1264">
        <v>4642.1899999999996</v>
      </c>
      <c r="AF1264">
        <f t="shared" si="83"/>
        <v>71.329426017484693</v>
      </c>
    </row>
    <row r="1265" spans="3:32" ht="11.25" x14ac:dyDescent="0.15">
      <c r="C1265" s="107">
        <v>40699</v>
      </c>
      <c r="D1265" s="111">
        <f t="shared" si="81"/>
        <v>2011</v>
      </c>
      <c r="E1265" s="111">
        <f t="shared" si="82"/>
        <v>6</v>
      </c>
      <c r="F1265" s="174">
        <v>8.3300000000000005E-5</v>
      </c>
      <c r="G1265" s="106" t="s">
        <v>1169</v>
      </c>
      <c r="AA1265" s="171">
        <v>41917</v>
      </c>
      <c r="AB1265">
        <v>333.8</v>
      </c>
      <c r="AC1265">
        <v>266.74</v>
      </c>
      <c r="AD1265">
        <v>23809.87</v>
      </c>
      <c r="AE1265">
        <v>5073.74</v>
      </c>
      <c r="AF1265">
        <f t="shared" si="83"/>
        <v>71.329748352306765</v>
      </c>
    </row>
    <row r="1266" spans="3:32" ht="11.25" x14ac:dyDescent="0.15">
      <c r="C1266" s="107">
        <v>40700</v>
      </c>
      <c r="D1266" s="111">
        <f t="shared" si="81"/>
        <v>2011</v>
      </c>
      <c r="E1266" s="111">
        <f t="shared" si="82"/>
        <v>6</v>
      </c>
      <c r="F1266" s="174">
        <v>8.3300000000000005E-5</v>
      </c>
      <c r="G1266" s="106" t="s">
        <v>1169</v>
      </c>
      <c r="AA1266" s="171">
        <v>41916</v>
      </c>
      <c r="AB1266">
        <v>357.52</v>
      </c>
      <c r="AC1266">
        <v>285.69</v>
      </c>
      <c r="AD1266">
        <v>25501.9</v>
      </c>
      <c r="AE1266">
        <v>5434.3</v>
      </c>
      <c r="AF1266">
        <f t="shared" si="83"/>
        <v>71.329995524725902</v>
      </c>
    </row>
    <row r="1267" spans="3:32" ht="11.25" x14ac:dyDescent="0.15">
      <c r="C1267" s="107">
        <v>40701</v>
      </c>
      <c r="D1267" s="111">
        <f t="shared" si="81"/>
        <v>2011</v>
      </c>
      <c r="E1267" s="111">
        <f t="shared" si="82"/>
        <v>6</v>
      </c>
      <c r="F1267" s="174">
        <v>8.25E-5</v>
      </c>
      <c r="G1267" s="106" t="s">
        <v>1169</v>
      </c>
      <c r="AA1267" s="171">
        <v>41915</v>
      </c>
      <c r="AB1267">
        <v>370.77</v>
      </c>
      <c r="AC1267">
        <v>292.83</v>
      </c>
      <c r="AD1267">
        <v>26191.11</v>
      </c>
      <c r="AE1267">
        <v>5709.84</v>
      </c>
      <c r="AF1267">
        <f t="shared" si="83"/>
        <v>70.639776680961248</v>
      </c>
    </row>
    <row r="1268" spans="3:32" ht="11.25" x14ac:dyDescent="0.15">
      <c r="C1268" s="107">
        <v>40702</v>
      </c>
      <c r="D1268" s="111">
        <f t="shared" si="81"/>
        <v>2011</v>
      </c>
      <c r="E1268" s="111">
        <f t="shared" si="82"/>
        <v>6</v>
      </c>
      <c r="F1268" s="174">
        <v>8.3399999999999994E-5</v>
      </c>
      <c r="G1268" s="106" t="s">
        <v>1169</v>
      </c>
      <c r="AA1268" s="171">
        <v>41914</v>
      </c>
      <c r="AB1268">
        <v>381.21</v>
      </c>
      <c r="AC1268">
        <v>301.95</v>
      </c>
      <c r="AD1268">
        <v>27534.53</v>
      </c>
      <c r="AE1268">
        <v>5965.88</v>
      </c>
      <c r="AF1268">
        <f t="shared" si="83"/>
        <v>72.229296188452565</v>
      </c>
    </row>
    <row r="1269" spans="3:32" ht="11.25" x14ac:dyDescent="0.15">
      <c r="C1269" s="107">
        <v>40703</v>
      </c>
      <c r="D1269" s="111">
        <f t="shared" si="81"/>
        <v>2011</v>
      </c>
      <c r="E1269" s="111">
        <f t="shared" si="82"/>
        <v>6</v>
      </c>
      <c r="F1269" s="174">
        <v>8.2799999999999993E-5</v>
      </c>
      <c r="G1269" s="106" t="s">
        <v>1169</v>
      </c>
      <c r="AA1269" s="171">
        <v>41913</v>
      </c>
      <c r="AB1269">
        <v>385.17</v>
      </c>
      <c r="AC1269">
        <v>304.99</v>
      </c>
      <c r="AD1269">
        <v>28298.26</v>
      </c>
      <c r="AE1269">
        <v>6008.61</v>
      </c>
      <c r="AF1269">
        <f t="shared" si="83"/>
        <v>73.469532933509868</v>
      </c>
    </row>
    <row r="1270" spans="3:32" ht="11.25" x14ac:dyDescent="0.15">
      <c r="C1270" s="107">
        <v>40704</v>
      </c>
      <c r="D1270" s="111">
        <f t="shared" si="81"/>
        <v>2011</v>
      </c>
      <c r="E1270" s="111">
        <f t="shared" si="82"/>
        <v>6</v>
      </c>
      <c r="F1270" s="174">
        <v>8.3000000000000012E-5</v>
      </c>
      <c r="G1270" s="106" t="s">
        <v>1169</v>
      </c>
      <c r="AA1270" s="171">
        <v>41912</v>
      </c>
      <c r="AB1270">
        <v>374.96</v>
      </c>
      <c r="AC1270">
        <v>295.48</v>
      </c>
      <c r="AD1270">
        <v>27491.88</v>
      </c>
      <c r="AE1270">
        <v>5811.84</v>
      </c>
      <c r="AF1270">
        <f t="shared" si="83"/>
        <v>73.319500746746328</v>
      </c>
    </row>
    <row r="1271" spans="3:32" ht="11.25" x14ac:dyDescent="0.15">
      <c r="C1271" s="107">
        <v>40705</v>
      </c>
      <c r="D1271" s="111">
        <f t="shared" si="81"/>
        <v>2011</v>
      </c>
      <c r="E1271" s="111">
        <f t="shared" si="82"/>
        <v>6</v>
      </c>
      <c r="F1271" s="174">
        <v>8.3000000000000012E-5</v>
      </c>
      <c r="G1271" s="106" t="s">
        <v>1169</v>
      </c>
      <c r="AA1271" s="171">
        <v>41911</v>
      </c>
      <c r="AB1271">
        <v>376.14</v>
      </c>
      <c r="AC1271">
        <v>296.77999999999997</v>
      </c>
      <c r="AD1271">
        <v>27578.400000000001</v>
      </c>
      <c r="AE1271">
        <v>5935.45</v>
      </c>
      <c r="AF1271">
        <f t="shared" si="83"/>
        <v>73.319508693571549</v>
      </c>
    </row>
    <row r="1272" spans="3:32" ht="11.25" x14ac:dyDescent="0.15">
      <c r="C1272" s="107">
        <v>40706</v>
      </c>
      <c r="D1272" s="111">
        <f t="shared" si="81"/>
        <v>2011</v>
      </c>
      <c r="E1272" s="111">
        <f t="shared" si="82"/>
        <v>6</v>
      </c>
      <c r="F1272" s="174">
        <v>8.3000000000000012E-5</v>
      </c>
      <c r="G1272" s="106" t="s">
        <v>1169</v>
      </c>
      <c r="AA1272" s="171">
        <v>41910</v>
      </c>
      <c r="AB1272">
        <v>399.49</v>
      </c>
      <c r="AC1272">
        <v>314.97000000000003</v>
      </c>
      <c r="AD1272">
        <v>29290.34</v>
      </c>
      <c r="AE1272">
        <v>6251.96</v>
      </c>
      <c r="AF1272">
        <f t="shared" si="83"/>
        <v>73.319332148489323</v>
      </c>
    </row>
    <row r="1273" spans="3:32" ht="11.25" x14ac:dyDescent="0.15">
      <c r="C1273" s="107">
        <v>40707</v>
      </c>
      <c r="D1273" s="111">
        <f t="shared" si="81"/>
        <v>2011</v>
      </c>
      <c r="E1273" s="111">
        <f t="shared" si="82"/>
        <v>6</v>
      </c>
      <c r="F1273" s="174">
        <v>8.3100000000000001E-5</v>
      </c>
      <c r="G1273" s="106" t="s">
        <v>1169</v>
      </c>
      <c r="AA1273" s="171">
        <v>41909</v>
      </c>
      <c r="AB1273">
        <v>402.54</v>
      </c>
      <c r="AC1273">
        <v>317.37</v>
      </c>
      <c r="AD1273">
        <v>29514.14</v>
      </c>
      <c r="AE1273">
        <v>6299.73</v>
      </c>
      <c r="AF1273">
        <f t="shared" si="83"/>
        <v>73.319769463904208</v>
      </c>
    </row>
    <row r="1274" spans="3:32" ht="11.25" x14ac:dyDescent="0.15">
      <c r="C1274" s="107">
        <v>40708</v>
      </c>
      <c r="D1274" s="111">
        <f t="shared" si="81"/>
        <v>2011</v>
      </c>
      <c r="E1274" s="111">
        <f t="shared" si="82"/>
        <v>6</v>
      </c>
      <c r="F1274" s="174">
        <v>8.3100000000000001E-5</v>
      </c>
      <c r="G1274" s="106" t="s">
        <v>1169</v>
      </c>
      <c r="AA1274" s="171">
        <v>41908</v>
      </c>
      <c r="AB1274">
        <v>410.39</v>
      </c>
      <c r="AC1274">
        <v>321.76</v>
      </c>
      <c r="AD1274">
        <v>30221.22</v>
      </c>
      <c r="AE1274">
        <v>6422.62</v>
      </c>
      <c r="AF1274">
        <f t="shared" si="83"/>
        <v>73.640244645337361</v>
      </c>
    </row>
    <row r="1275" spans="3:32" ht="11.25" x14ac:dyDescent="0.15">
      <c r="C1275" s="107">
        <v>40709</v>
      </c>
      <c r="D1275" s="111">
        <f t="shared" si="81"/>
        <v>2011</v>
      </c>
      <c r="E1275" s="111">
        <f t="shared" si="82"/>
        <v>6</v>
      </c>
      <c r="F1275" s="174">
        <v>8.2699999999999991E-5</v>
      </c>
      <c r="G1275" s="106" t="s">
        <v>1169</v>
      </c>
      <c r="AA1275" s="171">
        <v>41907</v>
      </c>
      <c r="AB1275">
        <v>416.39</v>
      </c>
      <c r="AC1275">
        <v>325.79000000000002</v>
      </c>
      <c r="AD1275">
        <v>30562.75</v>
      </c>
      <c r="AE1275">
        <v>6599.72</v>
      </c>
      <c r="AF1275">
        <f t="shared" si="83"/>
        <v>73.399337159874165</v>
      </c>
    </row>
    <row r="1276" spans="3:32" ht="11.25" x14ac:dyDescent="0.15">
      <c r="C1276" s="107">
        <v>40710</v>
      </c>
      <c r="D1276" s="111">
        <f t="shared" si="81"/>
        <v>2011</v>
      </c>
      <c r="E1276" s="111">
        <f t="shared" si="82"/>
        <v>6</v>
      </c>
      <c r="F1276" s="174">
        <v>8.3800000000000004E-5</v>
      </c>
      <c r="G1276" s="106" t="s">
        <v>1169</v>
      </c>
      <c r="AA1276" s="171">
        <v>41906</v>
      </c>
      <c r="AB1276">
        <v>432.16</v>
      </c>
      <c r="AC1276">
        <v>336.23</v>
      </c>
      <c r="AD1276">
        <v>30977.14</v>
      </c>
      <c r="AE1276">
        <v>6620.67</v>
      </c>
      <c r="AF1276">
        <f t="shared" si="83"/>
        <v>71.679794520547944</v>
      </c>
    </row>
    <row r="1277" spans="3:32" ht="11.25" x14ac:dyDescent="0.15">
      <c r="C1277" s="107">
        <v>40711</v>
      </c>
      <c r="D1277" s="111">
        <f t="shared" si="81"/>
        <v>2011</v>
      </c>
      <c r="E1277" s="111">
        <f t="shared" si="82"/>
        <v>6</v>
      </c>
      <c r="F1277" s="174">
        <v>8.3499999999999997E-5</v>
      </c>
      <c r="G1277" s="106" t="s">
        <v>1169</v>
      </c>
      <c r="AA1277" s="171">
        <v>41905</v>
      </c>
      <c r="AB1277">
        <v>400.26</v>
      </c>
      <c r="AC1277">
        <v>311.49</v>
      </c>
      <c r="AD1277">
        <v>28526.799999999999</v>
      </c>
      <c r="AE1277">
        <v>6023.97</v>
      </c>
      <c r="AF1277">
        <f t="shared" si="83"/>
        <v>71.270674061859793</v>
      </c>
    </row>
    <row r="1278" spans="3:32" ht="11.25" x14ac:dyDescent="0.15">
      <c r="C1278" s="107">
        <v>40712</v>
      </c>
      <c r="D1278" s="111">
        <f t="shared" si="81"/>
        <v>2011</v>
      </c>
      <c r="E1278" s="111">
        <f t="shared" si="82"/>
        <v>6</v>
      </c>
      <c r="F1278" s="174">
        <v>8.3499999999999997E-5</v>
      </c>
      <c r="G1278" s="106" t="s">
        <v>1169</v>
      </c>
      <c r="AA1278" s="171">
        <v>41904</v>
      </c>
      <c r="AB1278">
        <v>396.68</v>
      </c>
      <c r="AC1278">
        <v>308.92</v>
      </c>
      <c r="AD1278">
        <v>29112.16</v>
      </c>
      <c r="AE1278">
        <v>5910.49</v>
      </c>
      <c r="AF1278">
        <f t="shared" si="83"/>
        <v>73.389533124936975</v>
      </c>
    </row>
    <row r="1279" spans="3:32" ht="11.25" x14ac:dyDescent="0.15">
      <c r="C1279" s="107">
        <v>40713</v>
      </c>
      <c r="D1279" s="111">
        <f t="shared" si="81"/>
        <v>2011</v>
      </c>
      <c r="E1279" s="111">
        <f t="shared" si="82"/>
        <v>6</v>
      </c>
      <c r="F1279" s="174">
        <v>8.3699999999999988E-5</v>
      </c>
      <c r="G1279" s="106" t="s">
        <v>1169</v>
      </c>
      <c r="AA1279" s="171">
        <v>41903</v>
      </c>
      <c r="AB1279">
        <v>397.34</v>
      </c>
      <c r="AC1279">
        <v>309.69</v>
      </c>
      <c r="AD1279">
        <v>29160.69</v>
      </c>
      <c r="AE1279">
        <v>5960.08</v>
      </c>
      <c r="AF1279">
        <f t="shared" si="83"/>
        <v>73.389766950218956</v>
      </c>
    </row>
    <row r="1280" spans="3:32" ht="11.25" x14ac:dyDescent="0.15">
      <c r="C1280" s="107">
        <v>40714</v>
      </c>
      <c r="D1280" s="111">
        <f t="shared" si="81"/>
        <v>2011</v>
      </c>
      <c r="E1280" s="111">
        <f t="shared" si="82"/>
        <v>6</v>
      </c>
      <c r="F1280" s="174">
        <v>8.3499999999999997E-5</v>
      </c>
      <c r="G1280" s="106" t="s">
        <v>1169</v>
      </c>
      <c r="AA1280" s="171">
        <v>41902</v>
      </c>
      <c r="AB1280">
        <v>409.99</v>
      </c>
      <c r="AC1280">
        <v>319.56</v>
      </c>
      <c r="AD1280">
        <v>30089.439999999999</v>
      </c>
      <c r="AE1280">
        <v>6108.91</v>
      </c>
      <c r="AF1280">
        <f t="shared" si="83"/>
        <v>73.390668065074749</v>
      </c>
    </row>
    <row r="1281" spans="3:32" ht="11.25" x14ac:dyDescent="0.15">
      <c r="C1281" s="107">
        <v>40715</v>
      </c>
      <c r="D1281" s="111">
        <f t="shared" si="81"/>
        <v>2011</v>
      </c>
      <c r="E1281" s="111">
        <f t="shared" si="82"/>
        <v>6</v>
      </c>
      <c r="F1281" s="174">
        <v>8.1600000000000005E-5</v>
      </c>
      <c r="G1281" s="106" t="s">
        <v>1169</v>
      </c>
      <c r="AA1281" s="171">
        <v>41901</v>
      </c>
      <c r="AB1281">
        <v>425.28</v>
      </c>
      <c r="AC1281">
        <v>329.17</v>
      </c>
      <c r="AD1281">
        <v>31479.040000000001</v>
      </c>
      <c r="AE1281">
        <v>6421.69</v>
      </c>
      <c r="AF1281">
        <f t="shared" si="83"/>
        <v>74.019563581640341</v>
      </c>
    </row>
    <row r="1282" spans="3:32" ht="11.25" x14ac:dyDescent="0.15">
      <c r="C1282" s="107">
        <v>40716</v>
      </c>
      <c r="D1282" s="111">
        <f t="shared" si="81"/>
        <v>2011</v>
      </c>
      <c r="E1282" s="111">
        <f t="shared" si="82"/>
        <v>6</v>
      </c>
      <c r="F1282" s="174">
        <v>8.3200000000000003E-5</v>
      </c>
      <c r="G1282" s="106" t="s">
        <v>1169</v>
      </c>
      <c r="AA1282" s="171">
        <v>41900</v>
      </c>
      <c r="AB1282">
        <v>450.47</v>
      </c>
      <c r="AC1282">
        <v>350.06</v>
      </c>
      <c r="AD1282">
        <v>33339.01</v>
      </c>
      <c r="AE1282">
        <v>6756.99</v>
      </c>
      <c r="AF1282">
        <f t="shared" si="83"/>
        <v>74.009390192465645</v>
      </c>
    </row>
    <row r="1283" spans="3:32" ht="11.25" x14ac:dyDescent="0.15">
      <c r="C1283" s="107">
        <v>40717</v>
      </c>
      <c r="D1283" s="111">
        <f t="shared" si="81"/>
        <v>2011</v>
      </c>
      <c r="E1283" s="111">
        <f t="shared" si="82"/>
        <v>6</v>
      </c>
      <c r="F1283" s="174">
        <v>8.3200000000000003E-5</v>
      </c>
      <c r="G1283" s="106" t="s">
        <v>1169</v>
      </c>
      <c r="AA1283" s="171">
        <v>41899</v>
      </c>
      <c r="AB1283">
        <v>464.18</v>
      </c>
      <c r="AC1283">
        <v>358.31</v>
      </c>
      <c r="AD1283">
        <v>34075.089999999997</v>
      </c>
      <c r="AE1283">
        <v>6823.37</v>
      </c>
      <c r="AF1283">
        <f t="shared" si="83"/>
        <v>73.4092162523159</v>
      </c>
    </row>
    <row r="1284" spans="3:32" ht="11.25" x14ac:dyDescent="0.15">
      <c r="C1284" s="107">
        <v>40718</v>
      </c>
      <c r="D1284" s="111">
        <f t="shared" si="81"/>
        <v>2011</v>
      </c>
      <c r="E1284" s="111">
        <f t="shared" si="82"/>
        <v>6</v>
      </c>
      <c r="F1284" s="174">
        <v>8.3599999999999999E-5</v>
      </c>
      <c r="G1284" s="106" t="s">
        <v>1169</v>
      </c>
      <c r="AA1284" s="171">
        <v>41898</v>
      </c>
      <c r="AB1284">
        <v>472.38</v>
      </c>
      <c r="AC1284">
        <v>364.77</v>
      </c>
      <c r="AD1284">
        <v>34889.620000000003</v>
      </c>
      <c r="AE1284">
        <v>6778.58</v>
      </c>
      <c r="AF1284">
        <f t="shared" si="83"/>
        <v>73.859223506499006</v>
      </c>
    </row>
    <row r="1285" spans="3:32" ht="11.25" x14ac:dyDescent="0.15">
      <c r="C1285" s="107">
        <v>40719</v>
      </c>
      <c r="D1285" s="111">
        <f t="shared" ref="D1285:D1348" si="84">YEAR(C1285)</f>
        <v>2011</v>
      </c>
      <c r="E1285" s="111">
        <f t="shared" ref="E1285:E1348" si="85">MONTH(C1285)</f>
        <v>6</v>
      </c>
      <c r="F1285" s="174">
        <v>8.3599999999999999E-5</v>
      </c>
      <c r="G1285" s="106" t="s">
        <v>1169</v>
      </c>
      <c r="AA1285" s="171">
        <v>41897</v>
      </c>
      <c r="AB1285">
        <v>474.79</v>
      </c>
      <c r="AC1285">
        <v>366.35</v>
      </c>
      <c r="AD1285">
        <v>34659.67</v>
      </c>
      <c r="AE1285">
        <v>6765.76</v>
      </c>
      <c r="AF1285">
        <f t="shared" si="83"/>
        <v>73</v>
      </c>
    </row>
    <row r="1286" spans="3:32" ht="11.25" x14ac:dyDescent="0.15">
      <c r="C1286" s="107">
        <v>40720</v>
      </c>
      <c r="D1286" s="111">
        <f t="shared" si="84"/>
        <v>2011</v>
      </c>
      <c r="E1286" s="111">
        <f t="shared" si="85"/>
        <v>6</v>
      </c>
      <c r="F1286" s="174">
        <v>8.3599999999999999E-5</v>
      </c>
      <c r="G1286" s="106" t="s">
        <v>1169</v>
      </c>
      <c r="AA1286" s="171">
        <v>41896</v>
      </c>
      <c r="AB1286">
        <v>475.8</v>
      </c>
      <c r="AC1286">
        <v>367.05</v>
      </c>
      <c r="AD1286">
        <v>34733.040000000001</v>
      </c>
      <c r="AE1286">
        <v>6780.08</v>
      </c>
      <c r="AF1286">
        <f t="shared" ref="AF1286:AF1349" si="86">AD1286/AB1286</f>
        <v>72.999243379571254</v>
      </c>
    </row>
    <row r="1287" spans="3:32" ht="11.25" x14ac:dyDescent="0.15">
      <c r="C1287" s="107">
        <v>40721</v>
      </c>
      <c r="D1287" s="111">
        <f t="shared" si="84"/>
        <v>2011</v>
      </c>
      <c r="E1287" s="111">
        <f t="shared" si="85"/>
        <v>6</v>
      </c>
      <c r="F1287" s="174">
        <v>8.3300000000000005E-5</v>
      </c>
      <c r="G1287" s="106" t="s">
        <v>1169</v>
      </c>
      <c r="AA1287" s="171">
        <v>41895</v>
      </c>
      <c r="AB1287">
        <v>473.12</v>
      </c>
      <c r="AC1287">
        <v>364.98</v>
      </c>
      <c r="AD1287">
        <v>34537.85</v>
      </c>
      <c r="AE1287">
        <v>6789.29</v>
      </c>
      <c r="AF1287">
        <f t="shared" si="86"/>
        <v>73.000190226580997</v>
      </c>
    </row>
    <row r="1288" spans="3:32" ht="11.25" x14ac:dyDescent="0.15">
      <c r="C1288" s="107">
        <v>40722</v>
      </c>
      <c r="D1288" s="111">
        <f t="shared" si="84"/>
        <v>2011</v>
      </c>
      <c r="E1288" s="111">
        <f t="shared" si="85"/>
        <v>6</v>
      </c>
      <c r="F1288" s="174">
        <v>8.3399999999999994E-5</v>
      </c>
      <c r="G1288" s="106" t="s">
        <v>1169</v>
      </c>
      <c r="AA1288" s="171">
        <v>41894</v>
      </c>
      <c r="AB1288">
        <v>475.7</v>
      </c>
      <c r="AC1288">
        <v>368.08</v>
      </c>
      <c r="AD1288">
        <v>35582.36</v>
      </c>
      <c r="AE1288">
        <v>6735.91</v>
      </c>
      <c r="AF1288">
        <f t="shared" si="86"/>
        <v>74.8</v>
      </c>
    </row>
    <row r="1289" spans="3:32" ht="11.25" x14ac:dyDescent="0.15">
      <c r="C1289" s="107">
        <v>40723</v>
      </c>
      <c r="D1289" s="111">
        <f t="shared" si="84"/>
        <v>2011</v>
      </c>
      <c r="E1289" s="111">
        <f t="shared" si="85"/>
        <v>6</v>
      </c>
      <c r="F1289" s="174">
        <v>8.3100000000000001E-5</v>
      </c>
      <c r="G1289" s="106" t="s">
        <v>1169</v>
      </c>
      <c r="AA1289" s="171">
        <v>41893</v>
      </c>
      <c r="AB1289">
        <v>477.79</v>
      </c>
      <c r="AC1289">
        <v>369.79</v>
      </c>
      <c r="AD1289">
        <v>35566.69</v>
      </c>
      <c r="AE1289">
        <v>6760.73</v>
      </c>
      <c r="AF1289">
        <f t="shared" si="86"/>
        <v>74.440005023127313</v>
      </c>
    </row>
    <row r="1290" spans="3:32" ht="11.25" x14ac:dyDescent="0.15">
      <c r="C1290" s="107">
        <v>40724</v>
      </c>
      <c r="D1290" s="111">
        <f t="shared" si="84"/>
        <v>2011</v>
      </c>
      <c r="E1290" s="111">
        <f t="shared" si="85"/>
        <v>6</v>
      </c>
      <c r="F1290" s="174">
        <v>8.2399999999999997E-5</v>
      </c>
      <c r="G1290" s="106" t="s">
        <v>1169</v>
      </c>
      <c r="AA1290" s="171">
        <v>41892</v>
      </c>
      <c r="AB1290">
        <v>476.18</v>
      </c>
      <c r="AC1290">
        <v>368.34</v>
      </c>
      <c r="AD1290">
        <v>35042.089999999997</v>
      </c>
      <c r="AE1290">
        <v>6737.95</v>
      </c>
      <c r="AF1290">
        <f t="shared" si="86"/>
        <v>73.590007980175557</v>
      </c>
    </row>
    <row r="1291" spans="3:32" ht="11.25" x14ac:dyDescent="0.15">
      <c r="C1291" s="107">
        <v>40725</v>
      </c>
      <c r="D1291" s="111">
        <f t="shared" si="84"/>
        <v>2011</v>
      </c>
      <c r="E1291" s="111">
        <f t="shared" si="85"/>
        <v>7</v>
      </c>
      <c r="F1291" s="174">
        <v>8.1999999999999987E-5</v>
      </c>
      <c r="G1291" s="106" t="s">
        <v>1169</v>
      </c>
      <c r="AA1291" s="171">
        <v>41891</v>
      </c>
      <c r="AB1291">
        <v>467.34</v>
      </c>
      <c r="AC1291">
        <v>363.03</v>
      </c>
      <c r="AD1291">
        <v>33493.9</v>
      </c>
      <c r="AE1291">
        <v>6636.16</v>
      </c>
      <c r="AF1291">
        <f t="shared" si="86"/>
        <v>71.6692343903796</v>
      </c>
    </row>
    <row r="1292" spans="3:32" ht="11.25" x14ac:dyDescent="0.15">
      <c r="C1292" s="107">
        <v>40726</v>
      </c>
      <c r="D1292" s="111">
        <f t="shared" si="84"/>
        <v>2011</v>
      </c>
      <c r="E1292" s="111">
        <f t="shared" si="85"/>
        <v>7</v>
      </c>
      <c r="F1292" s="174">
        <v>8.1999999999999987E-5</v>
      </c>
      <c r="G1292" s="106" t="s">
        <v>1169</v>
      </c>
      <c r="AA1292" s="171">
        <v>41890</v>
      </c>
      <c r="AB1292">
        <v>481.21</v>
      </c>
      <c r="AC1292">
        <v>371.5</v>
      </c>
      <c r="AD1292">
        <v>34835.07</v>
      </c>
      <c r="AE1292">
        <v>6688.87</v>
      </c>
      <c r="AF1292">
        <f t="shared" si="86"/>
        <v>72.390577918164624</v>
      </c>
    </row>
    <row r="1293" spans="3:32" ht="11.25" x14ac:dyDescent="0.15">
      <c r="C1293" s="107">
        <v>40727</v>
      </c>
      <c r="D1293" s="111">
        <f t="shared" si="84"/>
        <v>2011</v>
      </c>
      <c r="E1293" s="111">
        <f t="shared" si="85"/>
        <v>7</v>
      </c>
      <c r="F1293" s="174">
        <v>8.1999999999999987E-5</v>
      </c>
      <c r="G1293" s="106" t="s">
        <v>1169</v>
      </c>
      <c r="AA1293" s="171">
        <v>41889</v>
      </c>
      <c r="AB1293">
        <v>482.62</v>
      </c>
      <c r="AC1293">
        <v>372.63</v>
      </c>
      <c r="AD1293">
        <v>34936.68</v>
      </c>
      <c r="AE1293">
        <v>6708.38</v>
      </c>
      <c r="AF1293">
        <f t="shared" si="86"/>
        <v>72.389623306120754</v>
      </c>
    </row>
    <row r="1294" spans="3:32" ht="11.25" x14ac:dyDescent="0.15">
      <c r="C1294" s="107">
        <v>40728</v>
      </c>
      <c r="D1294" s="111">
        <f t="shared" si="84"/>
        <v>2011</v>
      </c>
      <c r="E1294" s="111">
        <f t="shared" si="85"/>
        <v>7</v>
      </c>
      <c r="F1294" s="174">
        <v>8.1899999999999999E-5</v>
      </c>
      <c r="G1294" s="106" t="s">
        <v>1169</v>
      </c>
      <c r="AA1294" s="171">
        <v>41888</v>
      </c>
      <c r="AB1294">
        <v>481.24</v>
      </c>
      <c r="AC1294">
        <v>371.57</v>
      </c>
      <c r="AD1294">
        <v>34837.06</v>
      </c>
      <c r="AE1294">
        <v>6689.25</v>
      </c>
      <c r="AF1294">
        <f t="shared" si="86"/>
        <v>72.390200315850706</v>
      </c>
    </row>
    <row r="1295" spans="3:32" ht="11.25" x14ac:dyDescent="0.15">
      <c r="C1295" s="107">
        <v>40729</v>
      </c>
      <c r="D1295" s="111">
        <f t="shared" si="84"/>
        <v>2011</v>
      </c>
      <c r="E1295" s="111">
        <f t="shared" si="85"/>
        <v>7</v>
      </c>
      <c r="F1295" s="174">
        <v>8.1899999999999999E-5</v>
      </c>
      <c r="G1295" s="106" t="s">
        <v>1169</v>
      </c>
      <c r="AA1295" s="171">
        <v>41887</v>
      </c>
      <c r="AB1295">
        <v>484.86</v>
      </c>
      <c r="AC1295">
        <v>374.85</v>
      </c>
      <c r="AD1295">
        <v>34701.43</v>
      </c>
      <c r="AE1295">
        <v>6739.55</v>
      </c>
      <c r="AF1295">
        <f t="shared" si="86"/>
        <v>71.569999587509798</v>
      </c>
    </row>
    <row r="1296" spans="3:32" ht="11.25" x14ac:dyDescent="0.15">
      <c r="C1296" s="107">
        <v>40730</v>
      </c>
      <c r="D1296" s="111">
        <f t="shared" si="84"/>
        <v>2011</v>
      </c>
      <c r="E1296" s="111">
        <f t="shared" si="85"/>
        <v>7</v>
      </c>
      <c r="F1296" s="174">
        <v>8.2100000000000003E-5</v>
      </c>
      <c r="G1296" s="106" t="s">
        <v>1169</v>
      </c>
      <c r="AA1296" s="171">
        <v>41886</v>
      </c>
      <c r="AB1296">
        <v>474.75</v>
      </c>
      <c r="AC1296">
        <v>361.07</v>
      </c>
      <c r="AD1296">
        <v>33659.51</v>
      </c>
      <c r="AE1296">
        <v>6693.92</v>
      </c>
      <c r="AF1296">
        <f t="shared" si="86"/>
        <v>70.899441811479733</v>
      </c>
    </row>
    <row r="1297" spans="3:32" ht="11.25" x14ac:dyDescent="0.15">
      <c r="C1297" s="107">
        <v>40731</v>
      </c>
      <c r="D1297" s="111">
        <f t="shared" si="84"/>
        <v>2011</v>
      </c>
      <c r="E1297" s="111">
        <f t="shared" si="85"/>
        <v>7</v>
      </c>
      <c r="F1297" s="174">
        <v>8.1799999999999996E-5</v>
      </c>
      <c r="G1297" s="106" t="s">
        <v>1169</v>
      </c>
      <c r="AA1297" s="171">
        <v>41885</v>
      </c>
      <c r="AB1297">
        <v>475.89</v>
      </c>
      <c r="AC1297">
        <v>362.37</v>
      </c>
      <c r="AD1297">
        <v>34126.339999999997</v>
      </c>
      <c r="AE1297">
        <v>6733.9</v>
      </c>
      <c r="AF1297">
        <f t="shared" si="86"/>
        <v>71.710563365483608</v>
      </c>
    </row>
    <row r="1298" spans="3:32" ht="11.25" x14ac:dyDescent="0.15">
      <c r="C1298" s="107">
        <v>40732</v>
      </c>
      <c r="D1298" s="111">
        <f t="shared" si="84"/>
        <v>2011</v>
      </c>
      <c r="E1298" s="111">
        <f t="shared" si="85"/>
        <v>7</v>
      </c>
      <c r="F1298" s="174">
        <v>8.1799999999999996E-5</v>
      </c>
      <c r="G1298" s="106" t="s">
        <v>1169</v>
      </c>
      <c r="AA1298" s="171">
        <v>41884</v>
      </c>
      <c r="AB1298">
        <v>471.98</v>
      </c>
      <c r="AC1298">
        <v>359.44</v>
      </c>
      <c r="AD1298">
        <v>33845.42</v>
      </c>
      <c r="AE1298">
        <v>6654.87</v>
      </c>
      <c r="AF1298">
        <f t="shared" si="86"/>
        <v>71.709436840544086</v>
      </c>
    </row>
    <row r="1299" spans="3:32" ht="11.25" x14ac:dyDescent="0.15">
      <c r="C1299" s="107">
        <v>40733</v>
      </c>
      <c r="D1299" s="111">
        <f t="shared" si="84"/>
        <v>2011</v>
      </c>
      <c r="E1299" s="111">
        <f t="shared" si="85"/>
        <v>7</v>
      </c>
      <c r="F1299" s="174">
        <v>8.1799999999999996E-5</v>
      </c>
      <c r="G1299" s="106" t="s">
        <v>1169</v>
      </c>
      <c r="AA1299" s="171">
        <v>41883</v>
      </c>
      <c r="AB1299">
        <v>477.66</v>
      </c>
      <c r="AC1299">
        <v>363.71</v>
      </c>
      <c r="AD1299">
        <v>34148.19</v>
      </c>
      <c r="AE1299">
        <v>6663.41</v>
      </c>
      <c r="AF1299">
        <f t="shared" si="86"/>
        <v>71.490579072980779</v>
      </c>
    </row>
    <row r="1300" spans="3:32" ht="11.25" x14ac:dyDescent="0.15">
      <c r="C1300" s="107">
        <v>40734</v>
      </c>
      <c r="D1300" s="111">
        <f t="shared" si="84"/>
        <v>2011</v>
      </c>
      <c r="E1300" s="111">
        <f t="shared" si="85"/>
        <v>7</v>
      </c>
      <c r="F1300" s="174">
        <v>8.1899999999999999E-5</v>
      </c>
      <c r="G1300" s="106" t="s">
        <v>1169</v>
      </c>
      <c r="AA1300" s="171">
        <v>41882</v>
      </c>
      <c r="AB1300">
        <v>501.83</v>
      </c>
      <c r="AC1300">
        <v>382.09</v>
      </c>
      <c r="AD1300">
        <v>35875.74</v>
      </c>
      <c r="AE1300">
        <v>7000.51</v>
      </c>
      <c r="AF1300">
        <f t="shared" si="86"/>
        <v>71.489827232329674</v>
      </c>
    </row>
    <row r="1301" spans="3:32" ht="11.25" x14ac:dyDescent="0.15">
      <c r="C1301" s="107">
        <v>40735</v>
      </c>
      <c r="D1301" s="111">
        <f t="shared" si="84"/>
        <v>2011</v>
      </c>
      <c r="E1301" s="111">
        <f t="shared" si="85"/>
        <v>7</v>
      </c>
      <c r="F1301" s="174">
        <v>8.25E-5</v>
      </c>
      <c r="G1301" s="106" t="s">
        <v>1169</v>
      </c>
      <c r="AA1301" s="171">
        <v>41881</v>
      </c>
      <c r="AB1301">
        <v>507.88</v>
      </c>
      <c r="AC1301">
        <v>386.71</v>
      </c>
      <c r="AD1301">
        <v>37313.760000000002</v>
      </c>
      <c r="AE1301">
        <v>7084.89</v>
      </c>
      <c r="AF1301">
        <f t="shared" si="86"/>
        <v>73.46963849728283</v>
      </c>
    </row>
    <row r="1302" spans="3:32" ht="11.25" x14ac:dyDescent="0.15">
      <c r="C1302" s="107">
        <v>40736</v>
      </c>
      <c r="D1302" s="111">
        <f t="shared" si="84"/>
        <v>2011</v>
      </c>
      <c r="E1302" s="111">
        <f t="shared" si="85"/>
        <v>7</v>
      </c>
      <c r="F1302" s="174">
        <v>8.2399999999999997E-5</v>
      </c>
      <c r="G1302" s="106" t="s">
        <v>1169</v>
      </c>
      <c r="AA1302" s="171">
        <v>41880</v>
      </c>
      <c r="AB1302">
        <v>506.03</v>
      </c>
      <c r="AC1302">
        <v>383.88</v>
      </c>
      <c r="AD1302">
        <v>37177.660000000003</v>
      </c>
      <c r="AE1302">
        <v>7226.04</v>
      </c>
      <c r="AF1302">
        <f t="shared" si="86"/>
        <v>73.469280477442055</v>
      </c>
    </row>
    <row r="1303" spans="3:32" ht="11.25" x14ac:dyDescent="0.15">
      <c r="C1303" s="107">
        <v>40737</v>
      </c>
      <c r="D1303" s="111">
        <f t="shared" si="84"/>
        <v>2011</v>
      </c>
      <c r="E1303" s="111">
        <f t="shared" si="85"/>
        <v>7</v>
      </c>
      <c r="F1303" s="174">
        <v>8.2399999999999997E-5</v>
      </c>
      <c r="G1303" s="106" t="s">
        <v>1169</v>
      </c>
      <c r="AA1303" s="171">
        <v>41879</v>
      </c>
      <c r="AB1303">
        <v>511.81</v>
      </c>
      <c r="AC1303">
        <v>387.4</v>
      </c>
      <c r="AD1303">
        <v>37454.53</v>
      </c>
      <c r="AE1303">
        <v>7308.7</v>
      </c>
      <c r="AF1303">
        <f t="shared" si="86"/>
        <v>73.180535745686868</v>
      </c>
    </row>
    <row r="1304" spans="3:32" ht="11.25" x14ac:dyDescent="0.15">
      <c r="C1304" s="107">
        <v>40738</v>
      </c>
      <c r="D1304" s="111">
        <f t="shared" si="84"/>
        <v>2011</v>
      </c>
      <c r="E1304" s="111">
        <f t="shared" si="85"/>
        <v>7</v>
      </c>
      <c r="F1304" s="174">
        <v>8.2699999999999991E-5</v>
      </c>
      <c r="G1304" s="106" t="s">
        <v>1169</v>
      </c>
      <c r="AA1304" s="171">
        <v>41878</v>
      </c>
      <c r="AB1304">
        <v>514.04999999999995</v>
      </c>
      <c r="AC1304">
        <v>390.6</v>
      </c>
      <c r="AD1304">
        <v>38152.61</v>
      </c>
      <c r="AE1304">
        <v>7248.07</v>
      </c>
      <c r="AF1304">
        <f t="shared" si="86"/>
        <v>74.219647894173733</v>
      </c>
    </row>
    <row r="1305" spans="3:32" ht="11.25" x14ac:dyDescent="0.15">
      <c r="C1305" s="107">
        <v>40739</v>
      </c>
      <c r="D1305" s="111">
        <f t="shared" si="84"/>
        <v>2011</v>
      </c>
      <c r="E1305" s="111">
        <f t="shared" si="85"/>
        <v>7</v>
      </c>
      <c r="F1305" s="174">
        <v>8.2699999999999991E-5</v>
      </c>
      <c r="G1305" s="106" t="s">
        <v>1169</v>
      </c>
      <c r="AA1305" s="171">
        <v>41877</v>
      </c>
      <c r="AB1305">
        <v>505.97</v>
      </c>
      <c r="AC1305">
        <v>383.66</v>
      </c>
      <c r="AD1305">
        <v>37699.550000000003</v>
      </c>
      <c r="AE1305">
        <v>7022.81</v>
      </c>
      <c r="AF1305">
        <f t="shared" si="86"/>
        <v>74.509457082435716</v>
      </c>
    </row>
    <row r="1306" spans="3:32" ht="11.25" x14ac:dyDescent="0.15">
      <c r="C1306" s="107">
        <v>40740</v>
      </c>
      <c r="D1306" s="111">
        <f t="shared" si="84"/>
        <v>2011</v>
      </c>
      <c r="E1306" s="111">
        <f t="shared" si="85"/>
        <v>7</v>
      </c>
      <c r="F1306" s="174">
        <v>8.2699999999999991E-5</v>
      </c>
      <c r="G1306" s="106" t="s">
        <v>1169</v>
      </c>
      <c r="AA1306" s="171">
        <v>41876</v>
      </c>
      <c r="AB1306">
        <v>503.97</v>
      </c>
      <c r="AC1306">
        <v>381.74</v>
      </c>
      <c r="AD1306">
        <v>37898.54</v>
      </c>
      <c r="AE1306">
        <v>6944.71</v>
      </c>
      <c r="AF1306">
        <f t="shared" si="86"/>
        <v>75.199992063019621</v>
      </c>
    </row>
    <row r="1307" spans="3:32" ht="11.25" x14ac:dyDescent="0.15">
      <c r="C1307" s="107">
        <v>40741</v>
      </c>
      <c r="D1307" s="111">
        <f t="shared" si="84"/>
        <v>2011</v>
      </c>
      <c r="E1307" s="111">
        <f t="shared" si="85"/>
        <v>7</v>
      </c>
      <c r="F1307" s="174">
        <v>8.25E-5</v>
      </c>
      <c r="G1307" s="106" t="s">
        <v>1169</v>
      </c>
      <c r="AA1307" s="171">
        <v>41875</v>
      </c>
      <c r="AB1307">
        <v>497.62</v>
      </c>
      <c r="AC1307">
        <v>375.78</v>
      </c>
      <c r="AD1307">
        <v>37421.120000000003</v>
      </c>
      <c r="AE1307">
        <v>6857.22</v>
      </c>
      <c r="AF1307">
        <f t="shared" si="86"/>
        <v>75.200192918291066</v>
      </c>
    </row>
    <row r="1308" spans="3:32" ht="11.25" x14ac:dyDescent="0.15">
      <c r="C1308" s="107">
        <v>40742</v>
      </c>
      <c r="D1308" s="111">
        <f t="shared" si="84"/>
        <v>2011</v>
      </c>
      <c r="E1308" s="111">
        <f t="shared" si="85"/>
        <v>7</v>
      </c>
      <c r="F1308" s="174">
        <v>8.2899999999999996E-5</v>
      </c>
      <c r="G1308" s="106" t="s">
        <v>1169</v>
      </c>
      <c r="AA1308" s="171">
        <v>41874</v>
      </c>
      <c r="AB1308">
        <v>513.69000000000005</v>
      </c>
      <c r="AC1308">
        <v>387.91</v>
      </c>
      <c r="AD1308">
        <v>38629.769999999997</v>
      </c>
      <c r="AE1308">
        <v>7078.7</v>
      </c>
      <c r="AF1308">
        <f t="shared" si="86"/>
        <v>75.200548969222666</v>
      </c>
    </row>
    <row r="1309" spans="3:32" ht="11.25" x14ac:dyDescent="0.15">
      <c r="C1309" s="107">
        <v>40743</v>
      </c>
      <c r="D1309" s="111">
        <f t="shared" si="84"/>
        <v>2011</v>
      </c>
      <c r="E1309" s="111">
        <f t="shared" si="85"/>
        <v>7</v>
      </c>
      <c r="F1309" s="174">
        <v>8.2799999999999993E-5</v>
      </c>
      <c r="G1309" s="106" t="s">
        <v>1169</v>
      </c>
      <c r="AA1309" s="171">
        <v>41873</v>
      </c>
      <c r="AB1309">
        <v>515.77</v>
      </c>
      <c r="AC1309">
        <v>388.36</v>
      </c>
      <c r="AD1309">
        <v>38269.949999999997</v>
      </c>
      <c r="AE1309">
        <v>7143.38</v>
      </c>
      <c r="AF1309">
        <f t="shared" si="86"/>
        <v>74.19964325183706</v>
      </c>
    </row>
    <row r="1310" spans="3:32" ht="11.25" x14ac:dyDescent="0.15">
      <c r="C1310" s="107">
        <v>40744</v>
      </c>
      <c r="D1310" s="111">
        <f t="shared" si="84"/>
        <v>2011</v>
      </c>
      <c r="E1310" s="111">
        <f t="shared" si="85"/>
        <v>7</v>
      </c>
      <c r="F1310" s="174">
        <v>8.3000000000000012E-5</v>
      </c>
      <c r="G1310" s="106" t="s">
        <v>1169</v>
      </c>
      <c r="AA1310" s="171">
        <v>41872</v>
      </c>
      <c r="AB1310">
        <v>509.88</v>
      </c>
      <c r="AC1310">
        <v>384.56</v>
      </c>
      <c r="AD1310">
        <v>37639.440000000002</v>
      </c>
      <c r="AE1310">
        <v>6857.9</v>
      </c>
      <c r="AF1310">
        <f t="shared" si="86"/>
        <v>73.820192986585084</v>
      </c>
    </row>
    <row r="1311" spans="3:32" ht="11.25" x14ac:dyDescent="0.15">
      <c r="C1311" s="107">
        <v>40745</v>
      </c>
      <c r="D1311" s="111">
        <f t="shared" si="84"/>
        <v>2011</v>
      </c>
      <c r="E1311" s="111">
        <f t="shared" si="85"/>
        <v>7</v>
      </c>
      <c r="F1311" s="174">
        <v>8.3399999999999994E-5</v>
      </c>
      <c r="G1311" s="106" t="s">
        <v>1169</v>
      </c>
      <c r="AA1311" s="171">
        <v>41871</v>
      </c>
      <c r="AB1311">
        <v>480.99</v>
      </c>
      <c r="AC1311">
        <v>361.11</v>
      </c>
      <c r="AD1311">
        <v>35540.449999999997</v>
      </c>
      <c r="AE1311">
        <v>6300.99</v>
      </c>
      <c r="AF1311">
        <f t="shared" si="86"/>
        <v>73.890205617580406</v>
      </c>
    </row>
    <row r="1312" spans="3:32" ht="11.25" x14ac:dyDescent="0.15">
      <c r="C1312" s="107">
        <v>40746</v>
      </c>
      <c r="D1312" s="111">
        <f t="shared" si="84"/>
        <v>2011</v>
      </c>
      <c r="E1312" s="111">
        <f t="shared" si="85"/>
        <v>7</v>
      </c>
      <c r="F1312" s="174">
        <v>8.3399999999999994E-5</v>
      </c>
      <c r="G1312" s="106" t="s">
        <v>1169</v>
      </c>
      <c r="AA1312" s="171">
        <v>41870</v>
      </c>
      <c r="AB1312">
        <v>455.66</v>
      </c>
      <c r="AC1312">
        <v>341.14</v>
      </c>
      <c r="AD1312">
        <v>33668.81</v>
      </c>
      <c r="AE1312">
        <v>5969.16</v>
      </c>
      <c r="AF1312">
        <f t="shared" si="86"/>
        <v>73.890203221700375</v>
      </c>
    </row>
    <row r="1313" spans="3:32" ht="11.25" x14ac:dyDescent="0.15">
      <c r="C1313" s="107">
        <v>40747</v>
      </c>
      <c r="D1313" s="111">
        <f t="shared" si="84"/>
        <v>2011</v>
      </c>
      <c r="E1313" s="111">
        <f t="shared" si="85"/>
        <v>7</v>
      </c>
      <c r="F1313" s="174">
        <v>8.3399999999999994E-5</v>
      </c>
      <c r="G1313" s="106" t="s">
        <v>1169</v>
      </c>
      <c r="AA1313" s="171">
        <v>41869</v>
      </c>
      <c r="AB1313">
        <v>474.73</v>
      </c>
      <c r="AC1313">
        <v>354.67</v>
      </c>
      <c r="AD1313">
        <v>35077.980000000003</v>
      </c>
      <c r="AE1313">
        <v>6219</v>
      </c>
      <c r="AF1313">
        <f t="shared" si="86"/>
        <v>73.89037979483075</v>
      </c>
    </row>
    <row r="1314" spans="3:32" ht="11.25" x14ac:dyDescent="0.15">
      <c r="C1314" s="107">
        <v>40748</v>
      </c>
      <c r="D1314" s="111">
        <f t="shared" si="84"/>
        <v>2011</v>
      </c>
      <c r="E1314" s="111">
        <f t="shared" si="85"/>
        <v>7</v>
      </c>
      <c r="F1314" s="174">
        <v>8.3599999999999999E-5</v>
      </c>
      <c r="G1314" s="106" t="s">
        <v>1169</v>
      </c>
      <c r="AA1314" s="171">
        <v>41868</v>
      </c>
      <c r="AB1314">
        <v>517.61</v>
      </c>
      <c r="AC1314">
        <v>386.29</v>
      </c>
      <c r="AD1314">
        <v>38246.480000000003</v>
      </c>
      <c r="AE1314">
        <v>6780.74</v>
      </c>
      <c r="AF1314">
        <f t="shared" si="86"/>
        <v>73.890535345144031</v>
      </c>
    </row>
    <row r="1315" spans="3:32" ht="11.25" x14ac:dyDescent="0.15">
      <c r="C1315" s="107">
        <v>40749</v>
      </c>
      <c r="D1315" s="111">
        <f t="shared" si="84"/>
        <v>2011</v>
      </c>
      <c r="E1315" s="111">
        <f t="shared" si="85"/>
        <v>7</v>
      </c>
      <c r="F1315" s="174">
        <v>8.4099999999999998E-5</v>
      </c>
      <c r="G1315" s="106" t="s">
        <v>1169</v>
      </c>
      <c r="AA1315" s="171">
        <v>41867</v>
      </c>
      <c r="AB1315">
        <v>492.05</v>
      </c>
      <c r="AC1315">
        <v>367.2</v>
      </c>
      <c r="AD1315">
        <v>36357.21</v>
      </c>
      <c r="AE1315">
        <v>6445.79</v>
      </c>
      <c r="AF1315">
        <f t="shared" si="86"/>
        <v>73.889259221623817</v>
      </c>
    </row>
    <row r="1316" spans="3:32" ht="11.25" x14ac:dyDescent="0.15">
      <c r="C1316" s="107">
        <v>40750</v>
      </c>
      <c r="D1316" s="111">
        <f t="shared" si="84"/>
        <v>2011</v>
      </c>
      <c r="E1316" s="111">
        <f t="shared" si="85"/>
        <v>7</v>
      </c>
      <c r="F1316" s="174">
        <v>8.3800000000000004E-5</v>
      </c>
      <c r="G1316" s="106" t="s">
        <v>1169</v>
      </c>
      <c r="AA1316" s="171">
        <v>41866</v>
      </c>
      <c r="AB1316">
        <v>511.64</v>
      </c>
      <c r="AC1316">
        <v>382.9</v>
      </c>
      <c r="AD1316">
        <v>38127.32</v>
      </c>
      <c r="AE1316">
        <v>6702.47</v>
      </c>
      <c r="AF1316">
        <f t="shared" si="86"/>
        <v>74.519818622468918</v>
      </c>
    </row>
    <row r="1317" spans="3:32" ht="11.25" x14ac:dyDescent="0.15">
      <c r="C1317" s="107">
        <v>40751</v>
      </c>
      <c r="D1317" s="111">
        <f t="shared" si="84"/>
        <v>2011</v>
      </c>
      <c r="E1317" s="111">
        <f t="shared" si="85"/>
        <v>7</v>
      </c>
      <c r="F1317" s="174">
        <v>8.3699999999999988E-5</v>
      </c>
      <c r="G1317" s="106" t="s">
        <v>1169</v>
      </c>
      <c r="AA1317" s="171">
        <v>41865</v>
      </c>
      <c r="AB1317">
        <v>543.29</v>
      </c>
      <c r="AC1317">
        <v>406.48</v>
      </c>
      <c r="AD1317">
        <v>39877.67</v>
      </c>
      <c r="AE1317">
        <v>7089.97</v>
      </c>
      <c r="AF1317">
        <f t="shared" si="86"/>
        <v>73.400338677317819</v>
      </c>
    </row>
    <row r="1318" spans="3:32" ht="11.25" x14ac:dyDescent="0.15">
      <c r="C1318" s="107">
        <v>40752</v>
      </c>
      <c r="D1318" s="111">
        <f t="shared" si="84"/>
        <v>2011</v>
      </c>
      <c r="E1318" s="111">
        <f t="shared" si="85"/>
        <v>7</v>
      </c>
      <c r="F1318" s="174">
        <v>8.3399999999999994E-5</v>
      </c>
      <c r="G1318" s="106" t="s">
        <v>1169</v>
      </c>
      <c r="AA1318" s="171">
        <v>41864</v>
      </c>
      <c r="AB1318">
        <v>568.17999999999995</v>
      </c>
      <c r="AC1318">
        <v>425.06</v>
      </c>
      <c r="AD1318">
        <v>41505.64</v>
      </c>
      <c r="AE1318">
        <v>7301.13</v>
      </c>
      <c r="AF1318">
        <f t="shared" si="86"/>
        <v>73.050160160512519</v>
      </c>
    </row>
    <row r="1319" spans="3:32" ht="11.25" x14ac:dyDescent="0.15">
      <c r="C1319" s="107">
        <v>40753</v>
      </c>
      <c r="D1319" s="111">
        <f t="shared" si="84"/>
        <v>2011</v>
      </c>
      <c r="E1319" s="111">
        <f t="shared" si="85"/>
        <v>7</v>
      </c>
      <c r="F1319" s="174">
        <v>8.3699999999999988E-5</v>
      </c>
      <c r="G1319" s="106" t="s">
        <v>1169</v>
      </c>
      <c r="AA1319" s="171">
        <v>41863</v>
      </c>
      <c r="AB1319">
        <v>573.53</v>
      </c>
      <c r="AC1319">
        <v>428.46</v>
      </c>
      <c r="AD1319">
        <v>42343.45</v>
      </c>
      <c r="AE1319">
        <v>7283.78</v>
      </c>
      <c r="AF1319">
        <f t="shared" si="86"/>
        <v>73.82952940561087</v>
      </c>
    </row>
    <row r="1320" spans="3:32" ht="11.25" x14ac:dyDescent="0.15">
      <c r="C1320" s="107">
        <v>40754</v>
      </c>
      <c r="D1320" s="111">
        <f t="shared" si="84"/>
        <v>2011</v>
      </c>
      <c r="E1320" s="111">
        <f t="shared" si="85"/>
        <v>7</v>
      </c>
      <c r="F1320" s="174">
        <v>8.3399999999999994E-5</v>
      </c>
      <c r="G1320" s="106" t="s">
        <v>1169</v>
      </c>
      <c r="AA1320" s="171">
        <v>41862</v>
      </c>
      <c r="AB1320">
        <v>587.62</v>
      </c>
      <c r="AC1320">
        <v>438.26</v>
      </c>
      <c r="AD1320">
        <v>43478.1</v>
      </c>
      <c r="AE1320">
        <v>7462.79</v>
      </c>
      <c r="AF1320">
        <f t="shared" si="86"/>
        <v>73.990163711241962</v>
      </c>
    </row>
    <row r="1321" spans="3:32" ht="11.25" x14ac:dyDescent="0.15">
      <c r="C1321" s="107">
        <v>40755</v>
      </c>
      <c r="D1321" s="111">
        <f t="shared" si="84"/>
        <v>2011</v>
      </c>
      <c r="E1321" s="111">
        <f t="shared" si="85"/>
        <v>7</v>
      </c>
      <c r="F1321" s="174">
        <v>8.2699999999999991E-5</v>
      </c>
      <c r="G1321" s="106" t="s">
        <v>1169</v>
      </c>
      <c r="AA1321" s="171">
        <v>41861</v>
      </c>
      <c r="AB1321">
        <v>587.66999999999996</v>
      </c>
      <c r="AC1321">
        <v>438.18</v>
      </c>
      <c r="AD1321">
        <v>43481.8</v>
      </c>
      <c r="AE1321">
        <v>7463.43</v>
      </c>
      <c r="AF1321">
        <f t="shared" si="86"/>
        <v>73.990164548130764</v>
      </c>
    </row>
    <row r="1322" spans="3:32" ht="11.25" x14ac:dyDescent="0.15">
      <c r="C1322" s="107">
        <v>40756</v>
      </c>
      <c r="D1322" s="111">
        <f t="shared" si="84"/>
        <v>2011</v>
      </c>
      <c r="E1322" s="111">
        <f t="shared" si="85"/>
        <v>8</v>
      </c>
      <c r="F1322" s="174">
        <v>8.3800000000000004E-5</v>
      </c>
      <c r="G1322" s="106" t="s">
        <v>1169</v>
      </c>
      <c r="AA1322" s="171">
        <v>41860</v>
      </c>
      <c r="AB1322">
        <v>585.61</v>
      </c>
      <c r="AC1322">
        <v>436.65</v>
      </c>
      <c r="AD1322">
        <v>43329.47</v>
      </c>
      <c r="AE1322">
        <v>7437.28</v>
      </c>
      <c r="AF1322">
        <f t="shared" si="86"/>
        <v>73.990317788289133</v>
      </c>
    </row>
    <row r="1323" spans="3:32" ht="11.25" x14ac:dyDescent="0.15">
      <c r="C1323" s="107">
        <v>40757</v>
      </c>
      <c r="D1323" s="111">
        <f t="shared" si="84"/>
        <v>2011</v>
      </c>
      <c r="E1323" s="111">
        <f t="shared" si="85"/>
        <v>8</v>
      </c>
      <c r="F1323" s="174">
        <v>8.3100000000000001E-5</v>
      </c>
      <c r="G1323" s="106" t="s">
        <v>1169</v>
      </c>
      <c r="AA1323" s="171">
        <v>41859</v>
      </c>
      <c r="AB1323">
        <v>596.53</v>
      </c>
      <c r="AC1323">
        <v>446.45</v>
      </c>
      <c r="AD1323">
        <v>43630.39</v>
      </c>
      <c r="AE1323">
        <v>7575.96</v>
      </c>
      <c r="AF1323">
        <f t="shared" si="86"/>
        <v>73.140311467989875</v>
      </c>
    </row>
    <row r="1324" spans="3:32" ht="11.25" x14ac:dyDescent="0.15">
      <c r="C1324" s="107">
        <v>40758</v>
      </c>
      <c r="D1324" s="111">
        <f t="shared" si="84"/>
        <v>2011</v>
      </c>
      <c r="E1324" s="111">
        <f t="shared" si="85"/>
        <v>8</v>
      </c>
      <c r="F1324" s="174">
        <v>8.3699999999999988E-5</v>
      </c>
      <c r="G1324" s="106" t="s">
        <v>1169</v>
      </c>
      <c r="AA1324" s="171">
        <v>41858</v>
      </c>
      <c r="AB1324">
        <v>582.9</v>
      </c>
      <c r="AC1324">
        <v>435.46</v>
      </c>
      <c r="AD1324">
        <v>42213.62</v>
      </c>
      <c r="AE1324">
        <v>7402.83</v>
      </c>
      <c r="AF1324">
        <f t="shared" si="86"/>
        <v>72.420003431120264</v>
      </c>
    </row>
    <row r="1325" spans="3:32" ht="11.25" x14ac:dyDescent="0.15">
      <c r="C1325" s="107">
        <v>40759</v>
      </c>
      <c r="D1325" s="111">
        <f t="shared" si="84"/>
        <v>2011</v>
      </c>
      <c r="E1325" s="111">
        <f t="shared" si="85"/>
        <v>8</v>
      </c>
      <c r="F1325" s="174">
        <v>8.5000000000000006E-5</v>
      </c>
      <c r="G1325" s="106" t="s">
        <v>1169</v>
      </c>
      <c r="AA1325" s="171">
        <v>41857</v>
      </c>
      <c r="AB1325">
        <v>584.46</v>
      </c>
      <c r="AC1325">
        <v>437.28</v>
      </c>
      <c r="AD1325">
        <v>41853.449999999997</v>
      </c>
      <c r="AE1325">
        <v>7364.24</v>
      </c>
      <c r="AF1325">
        <f t="shared" si="86"/>
        <v>71.610460938302012</v>
      </c>
    </row>
    <row r="1326" spans="3:32" ht="11.25" x14ac:dyDescent="0.15">
      <c r="C1326" s="107">
        <v>40760</v>
      </c>
      <c r="D1326" s="111">
        <f t="shared" si="84"/>
        <v>2011</v>
      </c>
      <c r="E1326" s="111">
        <f t="shared" si="85"/>
        <v>8</v>
      </c>
      <c r="F1326" s="174">
        <v>8.5000000000000006E-5</v>
      </c>
      <c r="G1326" s="106" t="s">
        <v>1169</v>
      </c>
      <c r="AA1326" s="171">
        <v>41856</v>
      </c>
      <c r="AB1326">
        <v>586.03</v>
      </c>
      <c r="AC1326">
        <v>436.69</v>
      </c>
      <c r="AD1326">
        <v>41110.18</v>
      </c>
      <c r="AE1326">
        <v>7384.01</v>
      </c>
      <c r="AF1326">
        <f t="shared" si="86"/>
        <v>70.150299472723248</v>
      </c>
    </row>
    <row r="1327" spans="3:32" ht="11.25" x14ac:dyDescent="0.15">
      <c r="C1327" s="107">
        <v>40761</v>
      </c>
      <c r="D1327" s="111">
        <f t="shared" si="84"/>
        <v>2011</v>
      </c>
      <c r="E1327" s="111">
        <f t="shared" si="85"/>
        <v>8</v>
      </c>
      <c r="F1327" s="174">
        <v>8.5000000000000006E-5</v>
      </c>
      <c r="G1327" s="106" t="s">
        <v>1169</v>
      </c>
      <c r="AA1327" s="171">
        <v>41855</v>
      </c>
      <c r="AB1327">
        <v>585.16</v>
      </c>
      <c r="AC1327">
        <v>435.82</v>
      </c>
      <c r="AD1327">
        <v>40920.5</v>
      </c>
      <c r="AE1327">
        <v>7431.58</v>
      </c>
      <c r="AF1327">
        <f t="shared" si="86"/>
        <v>69.930446373641402</v>
      </c>
    </row>
    <row r="1328" spans="3:32" ht="11.25" x14ac:dyDescent="0.15">
      <c r="C1328" s="107">
        <v>40762</v>
      </c>
      <c r="D1328" s="111">
        <f t="shared" si="84"/>
        <v>2011</v>
      </c>
      <c r="E1328" s="111">
        <f t="shared" si="85"/>
        <v>8</v>
      </c>
      <c r="F1328" s="174">
        <v>8.4300000000000003E-5</v>
      </c>
      <c r="G1328" s="106" t="s">
        <v>1169</v>
      </c>
      <c r="AA1328" s="171">
        <v>41854</v>
      </c>
      <c r="AB1328">
        <v>587.01</v>
      </c>
      <c r="AC1328">
        <v>437.13</v>
      </c>
      <c r="AD1328">
        <v>41049.26</v>
      </c>
      <c r="AE1328">
        <v>7454.96</v>
      </c>
      <c r="AF1328">
        <f t="shared" si="86"/>
        <v>69.929404950511923</v>
      </c>
    </row>
    <row r="1329" spans="3:32" ht="11.25" x14ac:dyDescent="0.15">
      <c r="C1329" s="107">
        <v>40763</v>
      </c>
      <c r="D1329" s="111">
        <f t="shared" si="84"/>
        <v>2011</v>
      </c>
      <c r="E1329" s="111">
        <f t="shared" si="85"/>
        <v>8</v>
      </c>
      <c r="F1329" s="174">
        <v>8.53E-5</v>
      </c>
      <c r="G1329" s="106" t="s">
        <v>1169</v>
      </c>
      <c r="AA1329" s="171">
        <v>41853</v>
      </c>
      <c r="AB1329">
        <v>594.87</v>
      </c>
      <c r="AC1329">
        <v>442.99</v>
      </c>
      <c r="AD1329">
        <v>41598.910000000003</v>
      </c>
      <c r="AE1329">
        <v>7554.79</v>
      </c>
      <c r="AF1329">
        <f t="shared" si="86"/>
        <v>69.929413149091403</v>
      </c>
    </row>
    <row r="1330" spans="3:32" ht="11.25" x14ac:dyDescent="0.15">
      <c r="C1330" s="107">
        <v>40764</v>
      </c>
      <c r="D1330" s="111">
        <f t="shared" si="84"/>
        <v>2011</v>
      </c>
      <c r="E1330" s="111">
        <f t="shared" si="85"/>
        <v>8</v>
      </c>
      <c r="F1330" s="174">
        <v>8.6300000000000011E-5</v>
      </c>
      <c r="G1330" s="106" t="s">
        <v>1169</v>
      </c>
      <c r="AA1330" s="171">
        <v>41852</v>
      </c>
      <c r="AB1330">
        <v>582.54999999999995</v>
      </c>
      <c r="AC1330">
        <v>435.11</v>
      </c>
      <c r="AD1330">
        <v>42007.77</v>
      </c>
      <c r="AE1330">
        <v>7340.15</v>
      </c>
      <c r="AF1330">
        <f t="shared" si="86"/>
        <v>72.110153634881129</v>
      </c>
    </row>
    <row r="1331" spans="3:32" ht="11.25" x14ac:dyDescent="0.15">
      <c r="C1331" s="107">
        <v>40765</v>
      </c>
      <c r="D1331" s="111">
        <f t="shared" si="84"/>
        <v>2011</v>
      </c>
      <c r="E1331" s="111">
        <f t="shared" si="85"/>
        <v>8</v>
      </c>
      <c r="F1331" s="174">
        <v>8.7100000000000003E-5</v>
      </c>
      <c r="G1331" s="106" t="s">
        <v>1169</v>
      </c>
      <c r="AA1331" s="171">
        <v>41851</v>
      </c>
      <c r="AB1331">
        <v>561.24</v>
      </c>
      <c r="AC1331">
        <v>418.96</v>
      </c>
      <c r="AD1331">
        <v>40729.19</v>
      </c>
      <c r="AE1331">
        <v>6847.13</v>
      </c>
      <c r="AF1331">
        <f t="shared" si="86"/>
        <v>72.570005701660605</v>
      </c>
    </row>
    <row r="1332" spans="3:32" ht="11.25" x14ac:dyDescent="0.15">
      <c r="C1332" s="107">
        <v>40766</v>
      </c>
      <c r="D1332" s="111">
        <f t="shared" si="84"/>
        <v>2011</v>
      </c>
      <c r="E1332" s="111">
        <f t="shared" si="85"/>
        <v>8</v>
      </c>
      <c r="F1332" s="174">
        <v>8.6799999999999996E-5</v>
      </c>
      <c r="G1332" s="106" t="s">
        <v>1169</v>
      </c>
      <c r="AA1332" s="171">
        <v>41850</v>
      </c>
      <c r="AB1332">
        <v>582.03</v>
      </c>
      <c r="AC1332">
        <v>434.04</v>
      </c>
      <c r="AD1332">
        <v>41429.07</v>
      </c>
      <c r="AE1332">
        <v>7391.81</v>
      </c>
      <c r="AF1332">
        <f t="shared" si="86"/>
        <v>71.180299984536887</v>
      </c>
    </row>
    <row r="1333" spans="3:32" ht="11.25" x14ac:dyDescent="0.15">
      <c r="C1333" s="107">
        <v>40767</v>
      </c>
      <c r="D1333" s="111">
        <f t="shared" si="84"/>
        <v>2011</v>
      </c>
      <c r="E1333" s="111">
        <f t="shared" si="85"/>
        <v>8</v>
      </c>
      <c r="F1333" s="174">
        <v>8.6600000000000004E-5</v>
      </c>
      <c r="G1333" s="106" t="s">
        <v>1169</v>
      </c>
      <c r="AA1333" s="171">
        <v>41849</v>
      </c>
      <c r="AB1333">
        <v>585.75</v>
      </c>
      <c r="AC1333">
        <v>435.92</v>
      </c>
      <c r="AD1333">
        <v>42232.31</v>
      </c>
      <c r="AE1333">
        <v>7556.13</v>
      </c>
      <c r="AF1333">
        <f t="shared" si="86"/>
        <v>72.099547588561663</v>
      </c>
    </row>
    <row r="1334" spans="3:32" ht="11.25" x14ac:dyDescent="0.15">
      <c r="C1334" s="107">
        <v>40768</v>
      </c>
      <c r="D1334" s="111">
        <f t="shared" si="84"/>
        <v>2011</v>
      </c>
      <c r="E1334" s="111">
        <f t="shared" si="85"/>
        <v>8</v>
      </c>
      <c r="F1334" s="174">
        <v>8.6600000000000004E-5</v>
      </c>
      <c r="G1334" s="106" t="s">
        <v>1169</v>
      </c>
      <c r="AA1334" s="171">
        <v>41848</v>
      </c>
      <c r="AB1334">
        <v>580.36</v>
      </c>
      <c r="AC1334">
        <v>432.07</v>
      </c>
      <c r="AD1334">
        <v>41843.78</v>
      </c>
      <c r="AE1334">
        <v>7254.47</v>
      </c>
      <c r="AF1334">
        <f t="shared" si="86"/>
        <v>72.09969673995451</v>
      </c>
    </row>
    <row r="1335" spans="3:32" ht="11.25" x14ac:dyDescent="0.15">
      <c r="C1335" s="107">
        <v>40769</v>
      </c>
      <c r="D1335" s="111">
        <f t="shared" si="84"/>
        <v>2011</v>
      </c>
      <c r="E1335" s="111">
        <f t="shared" si="85"/>
        <v>8</v>
      </c>
      <c r="F1335" s="174">
        <v>8.6799999999999996E-5</v>
      </c>
      <c r="G1335" s="106" t="s">
        <v>1169</v>
      </c>
      <c r="AA1335" s="171">
        <v>41847</v>
      </c>
      <c r="AB1335">
        <v>592.66999999999996</v>
      </c>
      <c r="AC1335">
        <v>441.3</v>
      </c>
      <c r="AD1335">
        <v>42731.42</v>
      </c>
      <c r="AE1335">
        <v>7408.36</v>
      </c>
      <c r="AF1335">
        <f t="shared" si="86"/>
        <v>72.099853206674879</v>
      </c>
    </row>
    <row r="1336" spans="3:32" ht="11.25" x14ac:dyDescent="0.15">
      <c r="C1336" s="107">
        <v>40770</v>
      </c>
      <c r="D1336" s="111">
        <f t="shared" si="84"/>
        <v>2011</v>
      </c>
      <c r="E1336" s="111">
        <f t="shared" si="85"/>
        <v>8</v>
      </c>
      <c r="F1336" s="174">
        <v>8.6799999999999996E-5</v>
      </c>
      <c r="G1336" s="106" t="s">
        <v>1169</v>
      </c>
      <c r="AA1336" s="171">
        <v>41846</v>
      </c>
      <c r="AB1336">
        <v>598.85</v>
      </c>
      <c r="AC1336">
        <v>445.9</v>
      </c>
      <c r="AD1336">
        <v>43176.72</v>
      </c>
      <c r="AE1336">
        <v>7485.56</v>
      </c>
      <c r="AF1336">
        <f t="shared" si="86"/>
        <v>72.099390498455378</v>
      </c>
    </row>
    <row r="1337" spans="3:32" ht="11.25" x14ac:dyDescent="0.15">
      <c r="C1337" s="107">
        <v>40771</v>
      </c>
      <c r="D1337" s="111">
        <f t="shared" si="84"/>
        <v>2011</v>
      </c>
      <c r="E1337" s="111">
        <f t="shared" si="85"/>
        <v>8</v>
      </c>
      <c r="F1337" s="174">
        <v>8.8200000000000003E-5</v>
      </c>
      <c r="G1337" s="106" t="s">
        <v>1169</v>
      </c>
      <c r="AA1337" s="171">
        <v>41845</v>
      </c>
      <c r="AB1337">
        <v>598.98</v>
      </c>
      <c r="AC1337">
        <v>444.77</v>
      </c>
      <c r="AD1337">
        <v>42563.34</v>
      </c>
      <c r="AE1337">
        <v>7427.32</v>
      </c>
      <c r="AF1337">
        <f t="shared" si="86"/>
        <v>71.0597014925373</v>
      </c>
    </row>
    <row r="1338" spans="3:32" ht="11.25" x14ac:dyDescent="0.15">
      <c r="C1338" s="107">
        <v>40772</v>
      </c>
      <c r="D1338" s="111">
        <f t="shared" si="84"/>
        <v>2011</v>
      </c>
      <c r="E1338" s="111">
        <f t="shared" si="85"/>
        <v>8</v>
      </c>
      <c r="F1338" s="174">
        <v>8.7899999999999995E-5</v>
      </c>
      <c r="G1338" s="106" t="s">
        <v>1169</v>
      </c>
      <c r="AA1338" s="171">
        <v>41844</v>
      </c>
      <c r="AB1338">
        <v>618.36</v>
      </c>
      <c r="AC1338">
        <v>459.42</v>
      </c>
      <c r="AD1338">
        <v>43940.66</v>
      </c>
      <c r="AE1338">
        <v>7729.5</v>
      </c>
      <c r="AF1338">
        <f t="shared" si="86"/>
        <v>71.059997412510512</v>
      </c>
    </row>
    <row r="1339" spans="3:32" ht="11.25" x14ac:dyDescent="0.15">
      <c r="C1339" s="107">
        <v>40773</v>
      </c>
      <c r="D1339" s="111">
        <f t="shared" si="84"/>
        <v>2011</v>
      </c>
      <c r="E1339" s="111">
        <f t="shared" si="85"/>
        <v>8</v>
      </c>
      <c r="F1339" s="174">
        <v>8.81E-5</v>
      </c>
      <c r="G1339" s="106" t="s">
        <v>1169</v>
      </c>
      <c r="AA1339" s="171">
        <v>41843</v>
      </c>
      <c r="AB1339">
        <v>618.37</v>
      </c>
      <c r="AC1339">
        <v>459.2</v>
      </c>
      <c r="AD1339">
        <v>43965.93</v>
      </c>
      <c r="AE1339">
        <v>7636.84</v>
      </c>
      <c r="AF1339">
        <f t="shared" si="86"/>
        <v>71.099713763604313</v>
      </c>
    </row>
    <row r="1340" spans="3:32" ht="11.25" x14ac:dyDescent="0.15">
      <c r="C1340" s="107">
        <v>40774</v>
      </c>
      <c r="D1340" s="111">
        <f t="shared" si="84"/>
        <v>2011</v>
      </c>
      <c r="E1340" s="111">
        <f t="shared" si="85"/>
        <v>8</v>
      </c>
      <c r="F1340" s="174">
        <v>8.81E-5</v>
      </c>
      <c r="G1340" s="106" t="s">
        <v>1169</v>
      </c>
      <c r="AA1340" s="171">
        <v>41842</v>
      </c>
      <c r="AB1340">
        <v>620.08000000000004</v>
      </c>
      <c r="AC1340">
        <v>458.53</v>
      </c>
      <c r="AD1340">
        <v>43659.92</v>
      </c>
      <c r="AE1340">
        <v>7546.39</v>
      </c>
      <c r="AF1340">
        <f t="shared" si="86"/>
        <v>70.410140627015863</v>
      </c>
    </row>
    <row r="1341" spans="3:32" ht="11.25" x14ac:dyDescent="0.15">
      <c r="C1341" s="107">
        <v>40775</v>
      </c>
      <c r="D1341" s="111">
        <f t="shared" si="84"/>
        <v>2011</v>
      </c>
      <c r="E1341" s="111">
        <f t="shared" si="85"/>
        <v>8</v>
      </c>
      <c r="F1341" s="174">
        <v>8.81E-5</v>
      </c>
      <c r="G1341" s="106" t="s">
        <v>1169</v>
      </c>
      <c r="AA1341" s="171">
        <v>41841</v>
      </c>
      <c r="AB1341">
        <v>620.78</v>
      </c>
      <c r="AC1341">
        <v>456.69</v>
      </c>
      <c r="AD1341">
        <v>44218.34</v>
      </c>
      <c r="AE1341">
        <v>7542.51</v>
      </c>
      <c r="AF1341">
        <f t="shared" si="86"/>
        <v>71.230290924321011</v>
      </c>
    </row>
    <row r="1342" spans="3:32" ht="11.25" x14ac:dyDescent="0.15">
      <c r="C1342" s="107">
        <v>40776</v>
      </c>
      <c r="D1342" s="111">
        <f t="shared" si="84"/>
        <v>2011</v>
      </c>
      <c r="E1342" s="111">
        <f t="shared" si="85"/>
        <v>8</v>
      </c>
      <c r="F1342" s="174">
        <v>8.6999999999999987E-5</v>
      </c>
      <c r="G1342" s="106" t="s">
        <v>1169</v>
      </c>
      <c r="AA1342" s="171">
        <v>41840</v>
      </c>
      <c r="AB1342">
        <v>626.37</v>
      </c>
      <c r="AC1342">
        <v>460.91</v>
      </c>
      <c r="AD1342">
        <v>44616.34</v>
      </c>
      <c r="AE1342">
        <v>7610.4</v>
      </c>
      <c r="AF1342">
        <f t="shared" si="86"/>
        <v>71.230007822852301</v>
      </c>
    </row>
    <row r="1343" spans="3:32" ht="11.25" x14ac:dyDescent="0.15">
      <c r="C1343" s="107">
        <v>40777</v>
      </c>
      <c r="D1343" s="111">
        <f t="shared" si="84"/>
        <v>2011</v>
      </c>
      <c r="E1343" s="111">
        <f t="shared" si="85"/>
        <v>8</v>
      </c>
      <c r="F1343" s="174">
        <v>8.7600000000000002E-5</v>
      </c>
      <c r="G1343" s="106" t="s">
        <v>1169</v>
      </c>
      <c r="AA1343" s="171">
        <v>41839</v>
      </c>
      <c r="AB1343">
        <v>625.37</v>
      </c>
      <c r="AC1343">
        <v>462.38</v>
      </c>
      <c r="AD1343">
        <v>45001.81</v>
      </c>
      <c r="AE1343">
        <v>7598.28</v>
      </c>
      <c r="AF1343">
        <f t="shared" si="86"/>
        <v>71.960295505060998</v>
      </c>
    </row>
    <row r="1344" spans="3:32" ht="11.25" x14ac:dyDescent="0.15">
      <c r="C1344" s="107">
        <v>40778</v>
      </c>
      <c r="D1344" s="111">
        <f t="shared" si="84"/>
        <v>2011</v>
      </c>
      <c r="E1344" s="111">
        <f t="shared" si="85"/>
        <v>8</v>
      </c>
      <c r="F1344" s="174">
        <v>8.5900000000000001E-5</v>
      </c>
      <c r="G1344" s="106" t="s">
        <v>1169</v>
      </c>
      <c r="AA1344" s="171">
        <v>41838</v>
      </c>
      <c r="AB1344">
        <v>623.46</v>
      </c>
      <c r="AC1344">
        <v>461.05</v>
      </c>
      <c r="AD1344">
        <v>44658.080000000002</v>
      </c>
      <c r="AE1344">
        <v>7574.98</v>
      </c>
      <c r="AF1344">
        <f t="shared" si="86"/>
        <v>71.629422898020721</v>
      </c>
    </row>
    <row r="1345" spans="3:32" ht="11.25" x14ac:dyDescent="0.15">
      <c r="C1345" s="107">
        <v>40779</v>
      </c>
      <c r="D1345" s="111">
        <f t="shared" si="84"/>
        <v>2011</v>
      </c>
      <c r="E1345" s="111">
        <f t="shared" si="85"/>
        <v>8</v>
      </c>
      <c r="F1345" s="174">
        <v>8.6600000000000004E-5</v>
      </c>
      <c r="G1345" s="106" t="s">
        <v>1169</v>
      </c>
      <c r="AA1345" s="171">
        <v>41837</v>
      </c>
      <c r="AB1345">
        <v>614.74</v>
      </c>
      <c r="AC1345">
        <v>454.33</v>
      </c>
      <c r="AD1345">
        <v>43443.32</v>
      </c>
      <c r="AE1345">
        <v>7438.29</v>
      </c>
      <c r="AF1345">
        <f t="shared" si="86"/>
        <v>70.669421218726612</v>
      </c>
    </row>
    <row r="1346" spans="3:32" ht="11.25" x14ac:dyDescent="0.15">
      <c r="C1346" s="107">
        <v>40780</v>
      </c>
      <c r="D1346" s="111">
        <f t="shared" si="84"/>
        <v>2011</v>
      </c>
      <c r="E1346" s="111">
        <f t="shared" si="85"/>
        <v>8</v>
      </c>
      <c r="F1346" s="174">
        <v>8.6300000000000011E-5</v>
      </c>
      <c r="G1346" s="106" t="s">
        <v>1169</v>
      </c>
      <c r="AA1346" s="171">
        <v>41836</v>
      </c>
      <c r="AB1346">
        <v>619.95000000000005</v>
      </c>
      <c r="AC1346">
        <v>456.96</v>
      </c>
      <c r="AD1346">
        <v>44171.08</v>
      </c>
      <c r="AE1346">
        <v>7439.34</v>
      </c>
      <c r="AF1346">
        <f t="shared" si="86"/>
        <v>71.249423340591974</v>
      </c>
    </row>
    <row r="1347" spans="3:32" ht="11.25" x14ac:dyDescent="0.15">
      <c r="C1347" s="107">
        <v>40781</v>
      </c>
      <c r="D1347" s="111">
        <f t="shared" si="84"/>
        <v>2011</v>
      </c>
      <c r="E1347" s="111">
        <f t="shared" si="85"/>
        <v>8</v>
      </c>
      <c r="F1347" s="174">
        <v>8.6699999999999993E-5</v>
      </c>
      <c r="G1347" s="106" t="s">
        <v>1169</v>
      </c>
      <c r="AA1347" s="171">
        <v>41835</v>
      </c>
      <c r="AB1347">
        <v>619.41</v>
      </c>
      <c r="AC1347">
        <v>454.78</v>
      </c>
      <c r="AD1347">
        <v>44114.02</v>
      </c>
      <c r="AE1347">
        <v>7370.92</v>
      </c>
      <c r="AF1347">
        <f t="shared" si="86"/>
        <v>71.219418478875056</v>
      </c>
    </row>
    <row r="1348" spans="3:32" ht="11.25" x14ac:dyDescent="0.15">
      <c r="C1348" s="107">
        <v>40782</v>
      </c>
      <c r="D1348" s="111">
        <f t="shared" si="84"/>
        <v>2011</v>
      </c>
      <c r="E1348" s="111">
        <f t="shared" si="85"/>
        <v>8</v>
      </c>
      <c r="F1348" s="174">
        <v>8.6699999999999993E-5</v>
      </c>
      <c r="G1348" s="106" t="s">
        <v>1169</v>
      </c>
      <c r="AA1348" s="171">
        <v>41834</v>
      </c>
      <c r="AB1348">
        <v>625.91999999999996</v>
      </c>
      <c r="AC1348">
        <v>460.21</v>
      </c>
      <c r="AD1348">
        <v>44578.2</v>
      </c>
      <c r="AE1348">
        <v>7385.89</v>
      </c>
      <c r="AF1348">
        <f t="shared" si="86"/>
        <v>71.22028374233129</v>
      </c>
    </row>
    <row r="1349" spans="3:32" ht="11.25" x14ac:dyDescent="0.15">
      <c r="C1349" s="107">
        <v>40783</v>
      </c>
      <c r="D1349" s="111">
        <f t="shared" ref="D1349:D1412" si="87">YEAR(C1349)</f>
        <v>2011</v>
      </c>
      <c r="E1349" s="111">
        <f t="shared" ref="E1349:E1412" si="88">MONTH(C1349)</f>
        <v>8</v>
      </c>
      <c r="F1349" s="174">
        <v>8.6099999999999992E-5</v>
      </c>
      <c r="G1349" s="106" t="s">
        <v>1169</v>
      </c>
      <c r="AA1349" s="171">
        <v>41833</v>
      </c>
      <c r="AB1349">
        <v>634.16999999999996</v>
      </c>
      <c r="AC1349">
        <v>466.04</v>
      </c>
      <c r="AD1349">
        <v>45165.59</v>
      </c>
      <c r="AE1349">
        <v>7483.21</v>
      </c>
      <c r="AF1349">
        <f t="shared" si="86"/>
        <v>71.220004099847046</v>
      </c>
    </row>
    <row r="1350" spans="3:32" ht="11.25" x14ac:dyDescent="0.15">
      <c r="C1350" s="107">
        <v>40784</v>
      </c>
      <c r="D1350" s="111">
        <f t="shared" si="87"/>
        <v>2011</v>
      </c>
      <c r="E1350" s="111">
        <f t="shared" si="88"/>
        <v>8</v>
      </c>
      <c r="F1350" s="174">
        <v>8.6300000000000011E-5</v>
      </c>
      <c r="G1350" s="106" t="s">
        <v>1169</v>
      </c>
      <c r="AA1350" s="171">
        <v>41832</v>
      </c>
      <c r="AB1350">
        <v>631.54999999999995</v>
      </c>
      <c r="AC1350">
        <v>464.13</v>
      </c>
      <c r="AD1350">
        <v>44979.08</v>
      </c>
      <c r="AE1350">
        <v>7452.31</v>
      </c>
      <c r="AF1350">
        <f t="shared" ref="AF1350:AF1413" si="89">AD1350/AB1350</f>
        <v>71.220140923125655</v>
      </c>
    </row>
    <row r="1351" spans="3:32" ht="11.25" x14ac:dyDescent="0.15">
      <c r="C1351" s="107">
        <v>40786</v>
      </c>
      <c r="D1351" s="111">
        <f t="shared" si="87"/>
        <v>2011</v>
      </c>
      <c r="E1351" s="111">
        <f t="shared" si="88"/>
        <v>8</v>
      </c>
      <c r="F1351" s="174">
        <v>8.6300000000000011E-5</v>
      </c>
      <c r="G1351" s="106" t="s">
        <v>1169</v>
      </c>
      <c r="AA1351" s="171">
        <v>41831</v>
      </c>
      <c r="AB1351">
        <v>615.67999999999995</v>
      </c>
      <c r="AC1351">
        <v>452.46</v>
      </c>
      <c r="AD1351">
        <v>43768.61</v>
      </c>
      <c r="AE1351">
        <v>7326.58</v>
      </c>
      <c r="AF1351">
        <f t="shared" si="89"/>
        <v>71.089868113305613</v>
      </c>
    </row>
    <row r="1352" spans="3:32" ht="11.25" x14ac:dyDescent="0.15">
      <c r="C1352" s="107">
        <v>40787</v>
      </c>
      <c r="D1352" s="111">
        <f t="shared" si="87"/>
        <v>2011</v>
      </c>
      <c r="E1352" s="111">
        <f t="shared" si="88"/>
        <v>9</v>
      </c>
      <c r="F1352" s="174">
        <v>8.5900000000000001E-5</v>
      </c>
      <c r="G1352" s="106" t="s">
        <v>1169</v>
      </c>
      <c r="AA1352" s="171">
        <v>41830</v>
      </c>
      <c r="AB1352">
        <v>621.82000000000005</v>
      </c>
      <c r="AC1352">
        <v>455.85</v>
      </c>
      <c r="AD1352">
        <v>43695.56</v>
      </c>
      <c r="AE1352">
        <v>7399.7</v>
      </c>
      <c r="AF1352">
        <f t="shared" si="89"/>
        <v>70.270431957801279</v>
      </c>
    </row>
    <row r="1353" spans="3:32" ht="11.25" x14ac:dyDescent="0.15">
      <c r="C1353" s="107">
        <v>40788</v>
      </c>
      <c r="D1353" s="111">
        <f t="shared" si="87"/>
        <v>2011</v>
      </c>
      <c r="E1353" s="111">
        <f t="shared" si="88"/>
        <v>9</v>
      </c>
      <c r="F1353" s="174">
        <v>8.599999999999999E-5</v>
      </c>
      <c r="G1353" s="106" t="s">
        <v>1169</v>
      </c>
      <c r="AA1353" s="171">
        <v>41829</v>
      </c>
      <c r="AB1353">
        <v>621.09</v>
      </c>
      <c r="AC1353">
        <v>456.28</v>
      </c>
      <c r="AD1353">
        <v>43494.85</v>
      </c>
      <c r="AE1353">
        <v>7390.96</v>
      </c>
      <c r="AF1353">
        <f t="shared" si="89"/>
        <v>70.029866846994793</v>
      </c>
    </row>
    <row r="1354" spans="3:32" ht="11.25" x14ac:dyDescent="0.15">
      <c r="C1354" s="107">
        <v>40789</v>
      </c>
      <c r="D1354" s="111">
        <f t="shared" si="87"/>
        <v>2011</v>
      </c>
      <c r="E1354" s="111">
        <f t="shared" si="88"/>
        <v>9</v>
      </c>
      <c r="F1354" s="174">
        <v>8.599999999999999E-5</v>
      </c>
      <c r="G1354" s="106" t="s">
        <v>1169</v>
      </c>
      <c r="AA1354" s="171">
        <v>41828</v>
      </c>
      <c r="AB1354">
        <v>621.13</v>
      </c>
      <c r="AC1354">
        <v>456.54</v>
      </c>
      <c r="AD1354">
        <v>43466.33</v>
      </c>
      <c r="AE1354">
        <v>7360.33</v>
      </c>
      <c r="AF1354">
        <f t="shared" si="89"/>
        <v>69.979440696794555</v>
      </c>
    </row>
    <row r="1355" spans="3:32" ht="11.25" x14ac:dyDescent="0.15">
      <c r="C1355" s="107">
        <v>40790</v>
      </c>
      <c r="D1355" s="111">
        <f t="shared" si="87"/>
        <v>2011</v>
      </c>
      <c r="E1355" s="111">
        <f t="shared" si="88"/>
        <v>9</v>
      </c>
      <c r="F1355" s="174">
        <v>8.5900000000000001E-5</v>
      </c>
      <c r="G1355" s="106" t="s">
        <v>1169</v>
      </c>
      <c r="AA1355" s="171">
        <v>41827</v>
      </c>
      <c r="AB1355">
        <v>630.09</v>
      </c>
      <c r="AC1355">
        <v>463.82</v>
      </c>
      <c r="AD1355">
        <v>44049.68</v>
      </c>
      <c r="AE1355">
        <v>7466.58</v>
      </c>
      <c r="AF1355">
        <f t="shared" si="89"/>
        <v>69.910139821295374</v>
      </c>
    </row>
    <row r="1356" spans="3:32" ht="11.25" x14ac:dyDescent="0.15">
      <c r="C1356" s="107">
        <v>40791</v>
      </c>
      <c r="D1356" s="111">
        <f t="shared" si="87"/>
        <v>2011</v>
      </c>
      <c r="E1356" s="111">
        <f t="shared" si="88"/>
        <v>9</v>
      </c>
      <c r="F1356" s="174">
        <v>8.570000000000001E-5</v>
      </c>
      <c r="G1356" s="106" t="s">
        <v>1169</v>
      </c>
      <c r="AA1356" s="171">
        <v>41826</v>
      </c>
      <c r="AB1356">
        <v>632.1</v>
      </c>
      <c r="AC1356">
        <v>464.96</v>
      </c>
      <c r="AD1356">
        <v>44190.03</v>
      </c>
      <c r="AE1356">
        <v>7490.37</v>
      </c>
      <c r="AF1356">
        <f t="shared" si="89"/>
        <v>69.909871855719032</v>
      </c>
    </row>
    <row r="1357" spans="3:32" ht="11.25" x14ac:dyDescent="0.15">
      <c r="C1357" s="107">
        <v>40792</v>
      </c>
      <c r="D1357" s="111">
        <f t="shared" si="87"/>
        <v>2011</v>
      </c>
      <c r="E1357" s="111">
        <f t="shared" si="88"/>
        <v>9</v>
      </c>
      <c r="F1357" s="174">
        <v>8.6500000000000002E-5</v>
      </c>
      <c r="G1357" s="106" t="s">
        <v>1169</v>
      </c>
      <c r="AA1357" s="171">
        <v>41825</v>
      </c>
      <c r="AB1357">
        <v>629.64</v>
      </c>
      <c r="AC1357">
        <v>463.15</v>
      </c>
      <c r="AD1357">
        <v>44018.13</v>
      </c>
      <c r="AE1357">
        <v>7461.23</v>
      </c>
      <c r="AF1357">
        <f t="shared" si="89"/>
        <v>69.909996188298066</v>
      </c>
    </row>
    <row r="1358" spans="3:32" ht="11.25" x14ac:dyDescent="0.15">
      <c r="C1358" s="107">
        <v>40793</v>
      </c>
      <c r="D1358" s="111">
        <f t="shared" si="87"/>
        <v>2011</v>
      </c>
      <c r="E1358" s="111">
        <f t="shared" si="88"/>
        <v>9</v>
      </c>
      <c r="F1358" s="174">
        <v>8.6099999999999992E-5</v>
      </c>
      <c r="G1358" s="106" t="s">
        <v>1169</v>
      </c>
      <c r="AA1358" s="171">
        <v>41824</v>
      </c>
      <c r="AB1358">
        <v>640.96</v>
      </c>
      <c r="AC1358">
        <v>470.98</v>
      </c>
      <c r="AD1358">
        <v>43232.84</v>
      </c>
      <c r="AE1358">
        <v>7595.39</v>
      </c>
      <c r="AF1358">
        <f t="shared" si="89"/>
        <v>67.450137294058905</v>
      </c>
    </row>
    <row r="1359" spans="3:32" ht="11.25" x14ac:dyDescent="0.15">
      <c r="C1359" s="107">
        <v>40794</v>
      </c>
      <c r="D1359" s="111">
        <f t="shared" si="87"/>
        <v>2011</v>
      </c>
      <c r="E1359" s="111">
        <f t="shared" si="88"/>
        <v>9</v>
      </c>
      <c r="F1359" s="174">
        <v>8.599999999999999E-5</v>
      </c>
      <c r="G1359" s="106" t="s">
        <v>1169</v>
      </c>
      <c r="AA1359" s="171">
        <v>41823</v>
      </c>
      <c r="AB1359">
        <v>647.15</v>
      </c>
      <c r="AC1359">
        <v>473.91</v>
      </c>
      <c r="AD1359">
        <v>43533.78</v>
      </c>
      <c r="AE1359">
        <v>7798.16</v>
      </c>
      <c r="AF1359">
        <f t="shared" si="89"/>
        <v>67.269999227381604</v>
      </c>
    </row>
    <row r="1360" spans="3:32" ht="11.25" x14ac:dyDescent="0.15">
      <c r="C1360" s="107">
        <v>40795</v>
      </c>
      <c r="D1360" s="111">
        <f t="shared" si="87"/>
        <v>2011</v>
      </c>
      <c r="E1360" s="111">
        <f t="shared" si="88"/>
        <v>9</v>
      </c>
      <c r="F1360" s="174">
        <v>8.6399999999999999E-5</v>
      </c>
      <c r="G1360" s="106" t="s">
        <v>1169</v>
      </c>
      <c r="AA1360" s="171">
        <v>41822</v>
      </c>
      <c r="AB1360">
        <v>643.86</v>
      </c>
      <c r="AC1360">
        <v>470.69</v>
      </c>
      <c r="AD1360">
        <v>42707.23</v>
      </c>
      <c r="AE1360">
        <v>7694.13</v>
      </c>
      <c r="AF1360">
        <f t="shared" si="89"/>
        <v>66.329994098095867</v>
      </c>
    </row>
    <row r="1361" spans="3:32" ht="11.25" x14ac:dyDescent="0.15">
      <c r="C1361" s="107">
        <v>40796</v>
      </c>
      <c r="D1361" s="111">
        <f t="shared" si="87"/>
        <v>2011</v>
      </c>
      <c r="E1361" s="111">
        <f t="shared" si="88"/>
        <v>9</v>
      </c>
      <c r="F1361" s="174">
        <v>8.6399999999999999E-5</v>
      </c>
      <c r="G1361" s="106" t="s">
        <v>1169</v>
      </c>
      <c r="AA1361" s="171">
        <v>41821</v>
      </c>
      <c r="AB1361">
        <v>636.71</v>
      </c>
      <c r="AC1361">
        <v>464.96</v>
      </c>
      <c r="AD1361">
        <v>43436.44</v>
      </c>
      <c r="AE1361">
        <v>7672.37</v>
      </c>
      <c r="AF1361">
        <f t="shared" si="89"/>
        <v>68.220131614078625</v>
      </c>
    </row>
    <row r="1362" spans="3:32" ht="11.25" x14ac:dyDescent="0.15">
      <c r="C1362" s="107">
        <v>40797</v>
      </c>
      <c r="D1362" s="111">
        <f t="shared" si="87"/>
        <v>2011</v>
      </c>
      <c r="E1362" s="111">
        <f t="shared" si="88"/>
        <v>9</v>
      </c>
      <c r="F1362" s="174">
        <v>8.6300000000000011E-5</v>
      </c>
      <c r="G1362" s="106" t="s">
        <v>1169</v>
      </c>
      <c r="AA1362" s="171">
        <v>41820</v>
      </c>
      <c r="AB1362">
        <v>599.62</v>
      </c>
      <c r="AC1362">
        <v>439.43</v>
      </c>
      <c r="AD1362">
        <v>38807.19</v>
      </c>
      <c r="AE1362">
        <v>7225.38</v>
      </c>
      <c r="AF1362">
        <f t="shared" si="89"/>
        <v>64.719639104766358</v>
      </c>
    </row>
    <row r="1363" spans="3:32" ht="11.25" x14ac:dyDescent="0.15">
      <c r="C1363" s="107">
        <v>40798</v>
      </c>
      <c r="D1363" s="111">
        <f t="shared" si="87"/>
        <v>2011</v>
      </c>
      <c r="E1363" s="111">
        <f t="shared" si="88"/>
        <v>9</v>
      </c>
      <c r="F1363" s="174">
        <v>8.6799999999999996E-5</v>
      </c>
      <c r="G1363" s="106" t="s">
        <v>1169</v>
      </c>
      <c r="AA1363" s="171">
        <v>41819</v>
      </c>
      <c r="AB1363">
        <v>597.46</v>
      </c>
      <c r="AC1363">
        <v>437.74</v>
      </c>
      <c r="AD1363">
        <v>38667.4</v>
      </c>
      <c r="AE1363">
        <v>7199.35</v>
      </c>
      <c r="AF1363">
        <f t="shared" si="89"/>
        <v>64.719646503531621</v>
      </c>
    </row>
    <row r="1364" spans="3:32" ht="11.25" x14ac:dyDescent="0.15">
      <c r="C1364" s="107">
        <v>40799</v>
      </c>
      <c r="D1364" s="111">
        <f t="shared" si="87"/>
        <v>2011</v>
      </c>
      <c r="E1364" s="111">
        <f t="shared" si="88"/>
        <v>9</v>
      </c>
      <c r="F1364" s="174">
        <v>8.7600000000000002E-5</v>
      </c>
      <c r="G1364" s="106" t="s">
        <v>1169</v>
      </c>
      <c r="AA1364" s="171">
        <v>41818</v>
      </c>
      <c r="AB1364">
        <v>599.63</v>
      </c>
      <c r="AC1364">
        <v>439.33</v>
      </c>
      <c r="AD1364">
        <v>38807.839999999997</v>
      </c>
      <c r="AE1364">
        <v>7225.5</v>
      </c>
      <c r="AF1364">
        <f t="shared" si="89"/>
        <v>64.719643780331197</v>
      </c>
    </row>
    <row r="1365" spans="3:32" ht="11.25" x14ac:dyDescent="0.15">
      <c r="C1365" s="107">
        <v>40800</v>
      </c>
      <c r="D1365" s="111">
        <f t="shared" si="87"/>
        <v>2011</v>
      </c>
      <c r="E1365" s="111">
        <f t="shared" si="88"/>
        <v>9</v>
      </c>
      <c r="F1365" s="174">
        <v>8.8200000000000003E-5</v>
      </c>
      <c r="G1365" s="106" t="s">
        <v>1169</v>
      </c>
      <c r="AA1365" s="171">
        <v>41817</v>
      </c>
      <c r="AB1365">
        <v>579.92999999999995</v>
      </c>
      <c r="AC1365">
        <v>425.82</v>
      </c>
      <c r="AD1365">
        <v>37335.89</v>
      </c>
      <c r="AE1365">
        <v>6930.16</v>
      </c>
      <c r="AF1365">
        <f t="shared" si="89"/>
        <v>64.379994137223463</v>
      </c>
    </row>
    <row r="1366" spans="3:32" ht="11.25" x14ac:dyDescent="0.15">
      <c r="C1366" s="107">
        <v>40801</v>
      </c>
      <c r="D1366" s="111">
        <f t="shared" si="87"/>
        <v>2011</v>
      </c>
      <c r="E1366" s="111">
        <f t="shared" si="88"/>
        <v>9</v>
      </c>
      <c r="F1366" s="174">
        <v>8.8200000000000003E-5</v>
      </c>
      <c r="G1366" s="106" t="s">
        <v>1169</v>
      </c>
      <c r="AA1366" s="171">
        <v>41816</v>
      </c>
      <c r="AB1366">
        <v>566.15</v>
      </c>
      <c r="AC1366">
        <v>415.37</v>
      </c>
      <c r="AD1366">
        <v>36431.54</v>
      </c>
      <c r="AE1366">
        <v>6765.45</v>
      </c>
      <c r="AF1366">
        <f t="shared" si="89"/>
        <v>64.349624657776218</v>
      </c>
    </row>
    <row r="1367" spans="3:32" ht="11.25" x14ac:dyDescent="0.15">
      <c r="C1367" s="107">
        <v>40802</v>
      </c>
      <c r="D1367" s="111">
        <f t="shared" si="87"/>
        <v>2011</v>
      </c>
      <c r="E1367" s="111">
        <f t="shared" si="88"/>
        <v>9</v>
      </c>
      <c r="F1367" s="174">
        <v>8.7600000000000002E-5</v>
      </c>
      <c r="G1367" s="106" t="s">
        <v>1169</v>
      </c>
      <c r="AA1367" s="171">
        <v>41815</v>
      </c>
      <c r="AB1367">
        <v>575.29</v>
      </c>
      <c r="AC1367">
        <v>422.85</v>
      </c>
      <c r="AD1367">
        <v>36881.629999999997</v>
      </c>
      <c r="AE1367">
        <v>6845.91</v>
      </c>
      <c r="AF1367">
        <f t="shared" si="89"/>
        <v>64.109631664030317</v>
      </c>
    </row>
    <row r="1368" spans="3:32" ht="11.25" x14ac:dyDescent="0.15">
      <c r="C1368" s="107">
        <v>40803</v>
      </c>
      <c r="D1368" s="111">
        <f t="shared" si="87"/>
        <v>2011</v>
      </c>
      <c r="E1368" s="111">
        <f t="shared" si="88"/>
        <v>9</v>
      </c>
      <c r="F1368" s="174">
        <v>8.7600000000000002E-5</v>
      </c>
      <c r="G1368" s="106" t="s">
        <v>1169</v>
      </c>
      <c r="AA1368" s="171">
        <v>41814</v>
      </c>
      <c r="AB1368">
        <v>587.46</v>
      </c>
      <c r="AC1368">
        <v>431.87</v>
      </c>
      <c r="AD1368">
        <v>37661.949999999997</v>
      </c>
      <c r="AE1368">
        <v>6873.26</v>
      </c>
      <c r="AF1368">
        <f t="shared" si="89"/>
        <v>64.109811731862592</v>
      </c>
    </row>
    <row r="1369" spans="3:32" ht="11.25" x14ac:dyDescent="0.15">
      <c r="C1369" s="107">
        <v>40804</v>
      </c>
      <c r="D1369" s="111">
        <f t="shared" si="87"/>
        <v>2011</v>
      </c>
      <c r="E1369" s="111">
        <f t="shared" si="88"/>
        <v>9</v>
      </c>
      <c r="F1369" s="174">
        <v>8.7499999999999999E-5</v>
      </c>
      <c r="G1369" s="106" t="s">
        <v>1169</v>
      </c>
      <c r="AA1369" s="171">
        <v>41813</v>
      </c>
      <c r="AB1369">
        <v>597.95000000000005</v>
      </c>
      <c r="AC1369">
        <v>439.89</v>
      </c>
      <c r="AD1369">
        <v>38334.25</v>
      </c>
      <c r="AE1369">
        <v>7354.72</v>
      </c>
      <c r="AF1369">
        <f t="shared" si="89"/>
        <v>64.109457312484309</v>
      </c>
    </row>
    <row r="1370" spans="3:32" ht="11.25" x14ac:dyDescent="0.15">
      <c r="C1370" s="107">
        <v>40805</v>
      </c>
      <c r="D1370" s="111">
        <f t="shared" si="87"/>
        <v>2011</v>
      </c>
      <c r="E1370" s="111">
        <f t="shared" si="88"/>
        <v>9</v>
      </c>
      <c r="F1370" s="174">
        <v>8.7499999999999999E-5</v>
      </c>
      <c r="G1370" s="106" t="s">
        <v>1169</v>
      </c>
      <c r="AA1370" s="171">
        <v>41812</v>
      </c>
      <c r="AB1370">
        <v>599.41999999999996</v>
      </c>
      <c r="AC1370">
        <v>440.78</v>
      </c>
      <c r="AD1370">
        <v>38428.82</v>
      </c>
      <c r="AE1370">
        <v>7372.87</v>
      </c>
      <c r="AF1370">
        <f t="shared" si="89"/>
        <v>64.110006339461478</v>
      </c>
    </row>
    <row r="1371" spans="3:32" ht="11.25" x14ac:dyDescent="0.15">
      <c r="C1371" s="107">
        <v>40806</v>
      </c>
      <c r="D1371" s="111">
        <f t="shared" si="87"/>
        <v>2011</v>
      </c>
      <c r="E1371" s="111">
        <f t="shared" si="88"/>
        <v>9</v>
      </c>
      <c r="F1371" s="174">
        <v>8.8900000000000006E-5</v>
      </c>
      <c r="G1371" s="106" t="s">
        <v>1169</v>
      </c>
      <c r="AA1371" s="171">
        <v>41811</v>
      </c>
      <c r="AB1371">
        <v>584.41</v>
      </c>
      <c r="AC1371">
        <v>429.74</v>
      </c>
      <c r="AD1371">
        <v>37466.31</v>
      </c>
      <c r="AE1371">
        <v>7188.2</v>
      </c>
      <c r="AF1371">
        <f t="shared" si="89"/>
        <v>64.109631936482941</v>
      </c>
    </row>
    <row r="1372" spans="3:32" ht="11.25" x14ac:dyDescent="0.15">
      <c r="C1372" s="107">
        <v>40807</v>
      </c>
      <c r="D1372" s="111">
        <f t="shared" si="87"/>
        <v>2011</v>
      </c>
      <c r="E1372" s="111">
        <f t="shared" si="88"/>
        <v>9</v>
      </c>
      <c r="F1372" s="174">
        <v>9.0799999999999998E-5</v>
      </c>
      <c r="G1372" s="106" t="s">
        <v>1169</v>
      </c>
      <c r="AA1372" s="171">
        <v>41810</v>
      </c>
      <c r="AB1372">
        <v>591.11</v>
      </c>
      <c r="AC1372">
        <v>434.29</v>
      </c>
      <c r="AD1372">
        <v>38960.17</v>
      </c>
      <c r="AE1372">
        <v>7270.67</v>
      </c>
      <c r="AF1372">
        <f t="shared" si="89"/>
        <v>65.910185921402103</v>
      </c>
    </row>
    <row r="1373" spans="3:32" ht="11.25" x14ac:dyDescent="0.15">
      <c r="C1373" s="107">
        <v>40809</v>
      </c>
      <c r="D1373" s="111">
        <f t="shared" si="87"/>
        <v>2011</v>
      </c>
      <c r="E1373" s="111">
        <f t="shared" si="88"/>
        <v>9</v>
      </c>
      <c r="F1373" s="174">
        <v>8.9600000000000009E-5</v>
      </c>
      <c r="G1373" s="106" t="s">
        <v>1169</v>
      </c>
      <c r="AA1373" s="171">
        <v>41809</v>
      </c>
      <c r="AB1373">
        <v>603.98</v>
      </c>
      <c r="AC1373">
        <v>444.53</v>
      </c>
      <c r="AD1373">
        <v>39922.75</v>
      </c>
      <c r="AE1373">
        <v>7368.5</v>
      </c>
      <c r="AF1373">
        <f t="shared" si="89"/>
        <v>66.099456935660115</v>
      </c>
    </row>
    <row r="1374" spans="3:32" ht="11.25" x14ac:dyDescent="0.15">
      <c r="C1374" s="107">
        <v>40810</v>
      </c>
      <c r="D1374" s="111">
        <f t="shared" si="87"/>
        <v>2011</v>
      </c>
      <c r="E1374" s="111">
        <f t="shared" si="88"/>
        <v>9</v>
      </c>
      <c r="F1374" s="174">
        <v>8.9600000000000009E-5</v>
      </c>
      <c r="G1374" s="106" t="s">
        <v>1169</v>
      </c>
      <c r="AA1374" s="171">
        <v>41808</v>
      </c>
      <c r="AB1374">
        <v>606.11</v>
      </c>
      <c r="AC1374">
        <v>447.51</v>
      </c>
      <c r="AD1374">
        <v>39772.94</v>
      </c>
      <c r="AE1374">
        <v>7333.93</v>
      </c>
      <c r="AF1374">
        <f t="shared" si="89"/>
        <v>65.620002969757962</v>
      </c>
    </row>
    <row r="1375" spans="3:32" ht="11.25" x14ac:dyDescent="0.15">
      <c r="C1375" s="107">
        <v>40811</v>
      </c>
      <c r="D1375" s="111">
        <f t="shared" si="87"/>
        <v>2011</v>
      </c>
      <c r="E1375" s="111">
        <f t="shared" si="88"/>
        <v>9</v>
      </c>
      <c r="F1375" s="174">
        <v>8.9600000000000009E-5</v>
      </c>
      <c r="G1375" s="106" t="s">
        <v>1169</v>
      </c>
      <c r="AA1375" s="171">
        <v>41807</v>
      </c>
      <c r="AB1375">
        <v>588.46</v>
      </c>
      <c r="AC1375">
        <v>433.49</v>
      </c>
      <c r="AD1375">
        <v>37879.379999999997</v>
      </c>
      <c r="AE1375">
        <v>6914.44</v>
      </c>
      <c r="AF1375">
        <f t="shared" si="89"/>
        <v>64.370356523807899</v>
      </c>
    </row>
    <row r="1376" spans="3:32" ht="11.25" x14ac:dyDescent="0.15">
      <c r="C1376" s="107">
        <v>40812</v>
      </c>
      <c r="D1376" s="111">
        <f t="shared" si="87"/>
        <v>2011</v>
      </c>
      <c r="E1376" s="111">
        <f t="shared" si="88"/>
        <v>9</v>
      </c>
      <c r="F1376" s="174">
        <v>8.9399999999999991E-5</v>
      </c>
      <c r="G1376" s="106" t="s">
        <v>1169</v>
      </c>
      <c r="AA1376" s="171">
        <v>41806</v>
      </c>
      <c r="AB1376">
        <v>585.71</v>
      </c>
      <c r="AC1376">
        <v>432.76</v>
      </c>
      <c r="AD1376">
        <v>37169.160000000003</v>
      </c>
      <c r="AE1376">
        <v>6764.95</v>
      </c>
      <c r="AF1376">
        <f t="shared" si="89"/>
        <v>63.460005804920527</v>
      </c>
    </row>
    <row r="1377" spans="3:32" ht="11.25" x14ac:dyDescent="0.15">
      <c r="C1377" s="107">
        <v>40813</v>
      </c>
      <c r="D1377" s="111">
        <f t="shared" si="87"/>
        <v>2011</v>
      </c>
      <c r="E1377" s="111">
        <f t="shared" si="88"/>
        <v>9</v>
      </c>
      <c r="F1377" s="174">
        <v>8.8599999999999999E-5</v>
      </c>
      <c r="G1377" s="106" t="s">
        <v>1169</v>
      </c>
      <c r="AA1377" s="171">
        <v>41805</v>
      </c>
      <c r="AB1377">
        <v>569.96</v>
      </c>
      <c r="AC1377">
        <v>420.96</v>
      </c>
      <c r="AD1377">
        <v>36169.870000000003</v>
      </c>
      <c r="AE1377">
        <v>6583.08</v>
      </c>
      <c r="AF1377">
        <f t="shared" si="89"/>
        <v>63.460365639694011</v>
      </c>
    </row>
    <row r="1378" spans="3:32" ht="11.25" x14ac:dyDescent="0.15">
      <c r="C1378" s="107">
        <v>40814</v>
      </c>
      <c r="D1378" s="111">
        <f t="shared" si="87"/>
        <v>2011</v>
      </c>
      <c r="E1378" s="111">
        <f t="shared" si="88"/>
        <v>9</v>
      </c>
      <c r="F1378" s="174">
        <v>8.9300000000000002E-5</v>
      </c>
      <c r="G1378" s="106" t="s">
        <v>1169</v>
      </c>
      <c r="AA1378" s="171">
        <v>41804</v>
      </c>
      <c r="AB1378">
        <v>595.28</v>
      </c>
      <c r="AC1378">
        <v>439.62</v>
      </c>
      <c r="AD1378">
        <v>37776.36</v>
      </c>
      <c r="AE1378">
        <v>6875.46</v>
      </c>
      <c r="AF1378">
        <f t="shared" si="89"/>
        <v>63.459817228867095</v>
      </c>
    </row>
    <row r="1379" spans="3:32" ht="11.25" x14ac:dyDescent="0.15">
      <c r="C1379" s="107">
        <v>40815</v>
      </c>
      <c r="D1379" s="111">
        <f t="shared" si="87"/>
        <v>2011</v>
      </c>
      <c r="E1379" s="111">
        <f t="shared" si="88"/>
        <v>9</v>
      </c>
      <c r="F1379" s="174">
        <v>8.9600000000000009E-5</v>
      </c>
      <c r="G1379" s="106" t="s">
        <v>1169</v>
      </c>
      <c r="AA1379" s="171">
        <v>41803</v>
      </c>
      <c r="AB1379">
        <v>587.17999999999995</v>
      </c>
      <c r="AC1379">
        <v>433.11</v>
      </c>
      <c r="AD1379">
        <v>36768.9</v>
      </c>
      <c r="AE1379">
        <v>6811.23</v>
      </c>
      <c r="AF1379">
        <f t="shared" si="89"/>
        <v>62.619469327974393</v>
      </c>
    </row>
    <row r="1380" spans="3:32" ht="11.25" x14ac:dyDescent="0.15">
      <c r="C1380" s="107">
        <v>40816</v>
      </c>
      <c r="D1380" s="111">
        <f t="shared" si="87"/>
        <v>2011</v>
      </c>
      <c r="E1380" s="111">
        <f t="shared" si="88"/>
        <v>9</v>
      </c>
      <c r="F1380" s="174">
        <v>8.92E-5</v>
      </c>
      <c r="G1380" s="106" t="s">
        <v>1169</v>
      </c>
      <c r="AA1380" s="171">
        <v>41802</v>
      </c>
      <c r="AB1380">
        <v>631.55999999999995</v>
      </c>
      <c r="AC1380">
        <v>466.36</v>
      </c>
      <c r="AD1380">
        <v>39213.449999999997</v>
      </c>
      <c r="AE1380">
        <v>7262.92</v>
      </c>
      <c r="AF1380">
        <f t="shared" si="89"/>
        <v>62.089825194755846</v>
      </c>
    </row>
    <row r="1381" spans="3:32" ht="11.25" x14ac:dyDescent="0.15">
      <c r="C1381" s="107">
        <v>40817</v>
      </c>
      <c r="D1381" s="111">
        <f t="shared" si="87"/>
        <v>2011</v>
      </c>
      <c r="E1381" s="111">
        <f t="shared" si="88"/>
        <v>10</v>
      </c>
      <c r="F1381" s="174">
        <v>8.92E-5</v>
      </c>
      <c r="G1381" s="106" t="s">
        <v>1169</v>
      </c>
      <c r="AA1381" s="171">
        <v>41801</v>
      </c>
      <c r="AB1381">
        <v>653.42999999999995</v>
      </c>
      <c r="AC1381">
        <v>482.82</v>
      </c>
      <c r="AD1381">
        <v>41048.269999999997</v>
      </c>
      <c r="AE1381">
        <v>7514.41</v>
      </c>
      <c r="AF1381">
        <f t="shared" si="89"/>
        <v>62.819689943834838</v>
      </c>
    </row>
    <row r="1382" spans="3:32" ht="11.25" x14ac:dyDescent="0.15">
      <c r="C1382" s="107">
        <v>40818</v>
      </c>
      <c r="D1382" s="111">
        <f t="shared" si="87"/>
        <v>2011</v>
      </c>
      <c r="E1382" s="111">
        <f t="shared" si="88"/>
        <v>10</v>
      </c>
      <c r="F1382" s="174">
        <v>8.92E-5</v>
      </c>
      <c r="G1382" s="106" t="s">
        <v>1169</v>
      </c>
      <c r="AA1382" s="171">
        <v>41800</v>
      </c>
      <c r="AB1382">
        <v>645.22</v>
      </c>
      <c r="AC1382">
        <v>474.78</v>
      </c>
      <c r="AD1382">
        <v>40320</v>
      </c>
      <c r="AE1382">
        <v>7387.81</v>
      </c>
      <c r="AF1382">
        <f t="shared" si="89"/>
        <v>62.490313381482281</v>
      </c>
    </row>
    <row r="1383" spans="3:32" ht="11.25" x14ac:dyDescent="0.15">
      <c r="C1383" s="107">
        <v>40819</v>
      </c>
      <c r="D1383" s="111">
        <f t="shared" si="87"/>
        <v>2011</v>
      </c>
      <c r="E1383" s="111">
        <f t="shared" si="88"/>
        <v>10</v>
      </c>
      <c r="F1383" s="174">
        <v>9.0299999999999999E-5</v>
      </c>
      <c r="G1383" s="106" t="s">
        <v>1169</v>
      </c>
      <c r="AA1383" s="171">
        <v>41799</v>
      </c>
      <c r="AB1383">
        <v>654.1</v>
      </c>
      <c r="AC1383">
        <v>479.32</v>
      </c>
      <c r="AD1383">
        <v>40691.67</v>
      </c>
      <c r="AE1383">
        <v>7489.46</v>
      </c>
      <c r="AF1383">
        <f t="shared" si="89"/>
        <v>62.210166641186355</v>
      </c>
    </row>
    <row r="1384" spans="3:32" ht="11.25" x14ac:dyDescent="0.15">
      <c r="C1384" s="107">
        <v>40820</v>
      </c>
      <c r="D1384" s="111">
        <f t="shared" si="87"/>
        <v>2011</v>
      </c>
      <c r="E1384" s="111">
        <f t="shared" si="88"/>
        <v>10</v>
      </c>
      <c r="F1384" s="174">
        <v>8.9399999999999991E-5</v>
      </c>
      <c r="G1384" s="106" t="s">
        <v>1169</v>
      </c>
      <c r="AA1384" s="171">
        <v>41798</v>
      </c>
      <c r="AB1384">
        <v>652.5</v>
      </c>
      <c r="AC1384">
        <v>478.27</v>
      </c>
      <c r="AD1384">
        <v>40591.82</v>
      </c>
      <c r="AE1384">
        <v>7471.09</v>
      </c>
      <c r="AF1384">
        <f t="shared" si="89"/>
        <v>62.209685823754789</v>
      </c>
    </row>
    <row r="1385" spans="3:32" ht="11.25" x14ac:dyDescent="0.15">
      <c r="C1385" s="107">
        <v>40821</v>
      </c>
      <c r="D1385" s="111">
        <f t="shared" si="87"/>
        <v>2011</v>
      </c>
      <c r="E1385" s="111">
        <f t="shared" si="88"/>
        <v>10</v>
      </c>
      <c r="F1385" s="174">
        <v>9.09E-5</v>
      </c>
      <c r="G1385" s="106" t="s">
        <v>1169</v>
      </c>
      <c r="AA1385" s="171">
        <v>41797</v>
      </c>
      <c r="AB1385">
        <v>645.47</v>
      </c>
      <c r="AC1385">
        <v>473.12</v>
      </c>
      <c r="AD1385">
        <v>40154.480000000003</v>
      </c>
      <c r="AE1385">
        <v>7390.59</v>
      </c>
      <c r="AF1385">
        <f t="shared" si="89"/>
        <v>62.209676669713545</v>
      </c>
    </row>
    <row r="1386" spans="3:32" ht="11.25" x14ac:dyDescent="0.15">
      <c r="C1386" s="107">
        <v>40822</v>
      </c>
      <c r="D1386" s="111">
        <f t="shared" si="87"/>
        <v>2011</v>
      </c>
      <c r="E1386" s="111">
        <f t="shared" si="88"/>
        <v>10</v>
      </c>
      <c r="F1386" s="174">
        <v>9.0600000000000007E-5</v>
      </c>
      <c r="G1386" s="106" t="s">
        <v>1169</v>
      </c>
      <c r="AA1386" s="171">
        <v>41796</v>
      </c>
      <c r="AB1386">
        <v>657.07</v>
      </c>
      <c r="AC1386">
        <v>480.97</v>
      </c>
      <c r="AD1386">
        <v>40166.379999999997</v>
      </c>
      <c r="AE1386">
        <v>7523.39</v>
      </c>
      <c r="AF1386">
        <f t="shared" si="89"/>
        <v>61.129529578279325</v>
      </c>
    </row>
    <row r="1387" spans="3:32" ht="11.25" x14ac:dyDescent="0.15">
      <c r="C1387" s="107">
        <v>40823</v>
      </c>
      <c r="D1387" s="111">
        <f t="shared" si="87"/>
        <v>2011</v>
      </c>
      <c r="E1387" s="111">
        <f t="shared" si="88"/>
        <v>10</v>
      </c>
      <c r="F1387" s="174">
        <v>8.9499999999999994E-5</v>
      </c>
      <c r="G1387" s="106" t="s">
        <v>1169</v>
      </c>
      <c r="AA1387" s="171">
        <v>41795</v>
      </c>
      <c r="AB1387">
        <v>641.37</v>
      </c>
      <c r="AC1387">
        <v>471.59</v>
      </c>
      <c r="AD1387">
        <v>39187.599999999999</v>
      </c>
      <c r="AE1387">
        <v>7343.67</v>
      </c>
      <c r="AF1387">
        <f t="shared" si="89"/>
        <v>61.099833169621277</v>
      </c>
    </row>
    <row r="1388" spans="3:32" ht="11.25" x14ac:dyDescent="0.15">
      <c r="C1388" s="107">
        <v>40824</v>
      </c>
      <c r="D1388" s="111">
        <f t="shared" si="87"/>
        <v>2011</v>
      </c>
      <c r="E1388" s="111">
        <f t="shared" si="88"/>
        <v>10</v>
      </c>
      <c r="F1388" s="174">
        <v>8.9499999999999994E-5</v>
      </c>
      <c r="G1388" s="106" t="s">
        <v>1169</v>
      </c>
      <c r="AA1388" s="171">
        <v>41794</v>
      </c>
      <c r="AB1388">
        <v>629.53</v>
      </c>
      <c r="AC1388">
        <v>462.48</v>
      </c>
      <c r="AD1388">
        <v>39075.03</v>
      </c>
      <c r="AE1388">
        <v>7176.66</v>
      </c>
      <c r="AF1388">
        <f t="shared" si="89"/>
        <v>62.070163455276159</v>
      </c>
    </row>
    <row r="1389" spans="3:32" ht="11.25" x14ac:dyDescent="0.15">
      <c r="C1389" s="107">
        <v>40825</v>
      </c>
      <c r="D1389" s="111">
        <f t="shared" si="87"/>
        <v>2011</v>
      </c>
      <c r="E1389" s="111">
        <f t="shared" si="88"/>
        <v>10</v>
      </c>
      <c r="F1389" s="174">
        <v>9.0099999999999995E-5</v>
      </c>
      <c r="G1389" s="106" t="s">
        <v>1169</v>
      </c>
      <c r="AA1389" s="171">
        <v>41793</v>
      </c>
      <c r="AB1389">
        <v>658.04</v>
      </c>
      <c r="AC1389">
        <v>483.76</v>
      </c>
      <c r="AD1389">
        <v>42028.800000000003</v>
      </c>
      <c r="AE1389">
        <v>7435.81</v>
      </c>
      <c r="AF1389">
        <f t="shared" si="89"/>
        <v>63.869673576074412</v>
      </c>
    </row>
    <row r="1390" spans="3:32" ht="11.25" x14ac:dyDescent="0.15">
      <c r="C1390" s="107">
        <v>40826</v>
      </c>
      <c r="D1390" s="111">
        <f t="shared" si="87"/>
        <v>2011</v>
      </c>
      <c r="E1390" s="111">
        <f t="shared" si="88"/>
        <v>10</v>
      </c>
      <c r="F1390" s="174">
        <v>9.0299999999999999E-5</v>
      </c>
      <c r="G1390" s="106" t="s">
        <v>1169</v>
      </c>
      <c r="AA1390" s="171">
        <v>41792</v>
      </c>
      <c r="AB1390">
        <v>637.29999999999995</v>
      </c>
      <c r="AC1390">
        <v>467.79</v>
      </c>
      <c r="AD1390">
        <v>40704.559999999998</v>
      </c>
      <c r="AE1390">
        <v>7201.53</v>
      </c>
      <c r="AF1390">
        <f t="shared" si="89"/>
        <v>63.870327946022286</v>
      </c>
    </row>
    <row r="1391" spans="3:32" ht="11.25" x14ac:dyDescent="0.15">
      <c r="C1391" s="107">
        <v>40827</v>
      </c>
      <c r="D1391" s="111">
        <f t="shared" si="87"/>
        <v>2011</v>
      </c>
      <c r="E1391" s="111">
        <f t="shared" si="88"/>
        <v>10</v>
      </c>
      <c r="F1391" s="174">
        <v>9.0099999999999995E-5</v>
      </c>
      <c r="G1391" s="106" t="s">
        <v>1169</v>
      </c>
      <c r="AA1391" s="171">
        <v>41791</v>
      </c>
      <c r="AB1391">
        <v>630.09</v>
      </c>
      <c r="AC1391">
        <v>462.17</v>
      </c>
      <c r="AD1391">
        <v>40243.96</v>
      </c>
      <c r="AE1391">
        <v>7120.04</v>
      </c>
      <c r="AF1391">
        <f t="shared" si="89"/>
        <v>63.870177276262119</v>
      </c>
    </row>
    <row r="1392" spans="3:32" ht="11.25" x14ac:dyDescent="0.15">
      <c r="C1392" s="107">
        <v>40828</v>
      </c>
      <c r="D1392" s="111">
        <f t="shared" si="87"/>
        <v>2011</v>
      </c>
      <c r="E1392" s="111">
        <f t="shared" si="88"/>
        <v>10</v>
      </c>
      <c r="F1392" s="174">
        <v>9.0299999999999999E-5</v>
      </c>
      <c r="G1392" s="106" t="s">
        <v>1169</v>
      </c>
      <c r="AA1392" s="171">
        <v>41790</v>
      </c>
      <c r="AB1392">
        <v>610.57000000000005</v>
      </c>
      <c r="AC1392">
        <v>447.85</v>
      </c>
      <c r="AD1392">
        <v>38997.32</v>
      </c>
      <c r="AE1392">
        <v>6899.48</v>
      </c>
      <c r="AF1392">
        <f t="shared" si="89"/>
        <v>63.870350655944442</v>
      </c>
    </row>
    <row r="1393" spans="3:32" ht="11.25" x14ac:dyDescent="0.15">
      <c r="C1393" s="107">
        <v>40829</v>
      </c>
      <c r="D1393" s="111">
        <f t="shared" si="87"/>
        <v>2011</v>
      </c>
      <c r="E1393" s="111">
        <f t="shared" si="88"/>
        <v>10</v>
      </c>
      <c r="F1393" s="174">
        <v>8.6600000000000004E-5</v>
      </c>
      <c r="G1393" s="106" t="s">
        <v>1169</v>
      </c>
      <c r="AA1393" s="171">
        <v>41789</v>
      </c>
      <c r="AB1393">
        <v>569.62</v>
      </c>
      <c r="AC1393">
        <v>418.74</v>
      </c>
      <c r="AD1393">
        <v>37543.54</v>
      </c>
      <c r="AE1393">
        <v>6607.57</v>
      </c>
      <c r="AF1393">
        <f t="shared" si="89"/>
        <v>65.909799515466446</v>
      </c>
    </row>
    <row r="1394" spans="3:32" ht="11.25" x14ac:dyDescent="0.15">
      <c r="C1394" s="107">
        <v>40830</v>
      </c>
      <c r="D1394" s="111">
        <f t="shared" si="87"/>
        <v>2011</v>
      </c>
      <c r="E1394" s="111">
        <f t="shared" si="88"/>
        <v>10</v>
      </c>
      <c r="F1394" s="174">
        <v>8.6500000000000002E-5</v>
      </c>
      <c r="G1394" s="106" t="s">
        <v>1169</v>
      </c>
      <c r="AA1394" s="171">
        <v>41788</v>
      </c>
      <c r="AB1394">
        <v>572.88</v>
      </c>
      <c r="AC1394">
        <v>421.42</v>
      </c>
      <c r="AD1394">
        <v>37117.11</v>
      </c>
      <c r="AE1394">
        <v>6702.73</v>
      </c>
      <c r="AF1394">
        <f t="shared" si="89"/>
        <v>64.790374947633012</v>
      </c>
    </row>
    <row r="1395" spans="3:32" ht="11.25" x14ac:dyDescent="0.15">
      <c r="C1395" s="107">
        <v>40831</v>
      </c>
      <c r="D1395" s="111">
        <f t="shared" si="87"/>
        <v>2011</v>
      </c>
      <c r="E1395" s="111">
        <f t="shared" si="88"/>
        <v>10</v>
      </c>
      <c r="F1395" s="174">
        <v>8.6500000000000002E-5</v>
      </c>
      <c r="G1395" s="106" t="s">
        <v>1169</v>
      </c>
      <c r="AA1395" s="171">
        <v>41787</v>
      </c>
      <c r="AB1395">
        <v>569.78</v>
      </c>
      <c r="AC1395">
        <v>417.85</v>
      </c>
      <c r="AD1395">
        <v>37656.76</v>
      </c>
      <c r="AE1395">
        <v>6637.94</v>
      </c>
      <c r="AF1395">
        <f t="shared" si="89"/>
        <v>66.08999964898733</v>
      </c>
    </row>
    <row r="1396" spans="3:32" ht="11.25" x14ac:dyDescent="0.15">
      <c r="C1396" s="107">
        <v>40832</v>
      </c>
      <c r="D1396" s="111">
        <f t="shared" si="87"/>
        <v>2011</v>
      </c>
      <c r="E1396" s="111">
        <f t="shared" si="88"/>
        <v>10</v>
      </c>
      <c r="F1396" s="174">
        <v>8.6099999999999992E-5</v>
      </c>
      <c r="G1396" s="106" t="s">
        <v>1169</v>
      </c>
      <c r="AA1396" s="171">
        <v>41786</v>
      </c>
      <c r="AB1396">
        <v>580.76</v>
      </c>
      <c r="AC1396">
        <v>425.63</v>
      </c>
      <c r="AD1396">
        <v>38399.74</v>
      </c>
      <c r="AE1396">
        <v>6620.64</v>
      </c>
      <c r="AF1396">
        <f t="shared" si="89"/>
        <v>66.119808526758035</v>
      </c>
    </row>
    <row r="1397" spans="3:32" ht="11.25" x14ac:dyDescent="0.15">
      <c r="C1397" s="107">
        <v>40833</v>
      </c>
      <c r="D1397" s="111">
        <f t="shared" si="87"/>
        <v>2011</v>
      </c>
      <c r="E1397" s="111">
        <f t="shared" si="88"/>
        <v>10</v>
      </c>
      <c r="F1397" s="174">
        <v>8.7600000000000002E-5</v>
      </c>
      <c r="G1397" s="106" t="s">
        <v>1169</v>
      </c>
      <c r="AA1397" s="171">
        <v>41785</v>
      </c>
      <c r="AB1397">
        <v>569.44000000000005</v>
      </c>
      <c r="AC1397">
        <v>417.51</v>
      </c>
      <c r="AD1397">
        <v>37395.120000000003</v>
      </c>
      <c r="AE1397">
        <v>6417.59</v>
      </c>
      <c r="AF1397">
        <f t="shared" si="89"/>
        <v>65.669991570665914</v>
      </c>
    </row>
    <row r="1398" spans="3:32" ht="11.25" x14ac:dyDescent="0.15">
      <c r="C1398" s="107">
        <v>40834</v>
      </c>
      <c r="D1398" s="111">
        <f t="shared" si="87"/>
        <v>2011</v>
      </c>
      <c r="E1398" s="111">
        <f t="shared" si="88"/>
        <v>10</v>
      </c>
      <c r="F1398" s="174">
        <v>8.7200000000000005E-5</v>
      </c>
      <c r="G1398" s="106" t="s">
        <v>1169</v>
      </c>
      <c r="AA1398" s="171">
        <v>41784</v>
      </c>
      <c r="AB1398">
        <v>522.52</v>
      </c>
      <c r="AC1398">
        <v>383.35</v>
      </c>
      <c r="AD1398">
        <v>34314.11</v>
      </c>
      <c r="AE1398">
        <v>5888.84</v>
      </c>
      <c r="AF1398">
        <f t="shared" si="89"/>
        <v>65.670424098599099</v>
      </c>
    </row>
    <row r="1399" spans="3:32" ht="11.25" x14ac:dyDescent="0.15">
      <c r="C1399" s="107">
        <v>40835</v>
      </c>
      <c r="D1399" s="111">
        <f t="shared" si="87"/>
        <v>2011</v>
      </c>
      <c r="E1399" s="111">
        <f t="shared" si="88"/>
        <v>10</v>
      </c>
      <c r="F1399" s="174">
        <v>8.7499999999999999E-5</v>
      </c>
      <c r="G1399" s="106" t="s">
        <v>1169</v>
      </c>
      <c r="AA1399" s="171">
        <v>41783</v>
      </c>
      <c r="AB1399">
        <v>525.69000000000005</v>
      </c>
      <c r="AC1399">
        <v>385.68</v>
      </c>
      <c r="AD1399">
        <v>34522.28</v>
      </c>
      <c r="AE1399">
        <v>5924.56</v>
      </c>
      <c r="AF1399">
        <f t="shared" si="89"/>
        <v>65.67041412239152</v>
      </c>
    </row>
    <row r="1400" spans="3:32" ht="11.25" x14ac:dyDescent="0.15">
      <c r="C1400" s="107">
        <v>40836</v>
      </c>
      <c r="D1400" s="111">
        <f t="shared" si="87"/>
        <v>2011</v>
      </c>
      <c r="E1400" s="111">
        <f t="shared" si="88"/>
        <v>10</v>
      </c>
      <c r="F1400" s="174">
        <v>8.7100000000000003E-5</v>
      </c>
      <c r="G1400" s="106" t="s">
        <v>1169</v>
      </c>
      <c r="AA1400" s="171">
        <v>41782</v>
      </c>
      <c r="AB1400">
        <v>520.12</v>
      </c>
      <c r="AC1400">
        <v>380.91</v>
      </c>
      <c r="AD1400">
        <v>34463.26</v>
      </c>
      <c r="AE1400">
        <v>6085.42</v>
      </c>
      <c r="AF1400">
        <f t="shared" si="89"/>
        <v>66.260209182496354</v>
      </c>
    </row>
    <row r="1401" spans="3:32" ht="11.25" x14ac:dyDescent="0.15">
      <c r="C1401" s="107">
        <v>40837</v>
      </c>
      <c r="D1401" s="111">
        <f t="shared" si="87"/>
        <v>2011</v>
      </c>
      <c r="E1401" s="111">
        <f t="shared" si="88"/>
        <v>10</v>
      </c>
      <c r="F1401" s="174">
        <v>8.7100000000000003E-5</v>
      </c>
      <c r="G1401" s="106" t="s">
        <v>1169</v>
      </c>
      <c r="AA1401" s="171">
        <v>41781</v>
      </c>
      <c r="AB1401">
        <v>490.16</v>
      </c>
      <c r="AC1401">
        <v>358.36</v>
      </c>
      <c r="AD1401">
        <v>32703.7</v>
      </c>
      <c r="AE1401">
        <v>5783.93</v>
      </c>
      <c r="AF1401">
        <f t="shared" si="89"/>
        <v>66.720458625754858</v>
      </c>
    </row>
    <row r="1402" spans="3:32" ht="11.25" x14ac:dyDescent="0.15">
      <c r="C1402" s="107">
        <v>40838</v>
      </c>
      <c r="D1402" s="111">
        <f t="shared" si="87"/>
        <v>2011</v>
      </c>
      <c r="E1402" s="111">
        <f t="shared" si="88"/>
        <v>10</v>
      </c>
      <c r="F1402" s="174">
        <v>8.7100000000000003E-5</v>
      </c>
      <c r="G1402" s="106" t="s">
        <v>1169</v>
      </c>
      <c r="AA1402" s="171">
        <v>41780</v>
      </c>
      <c r="AB1402">
        <v>487.25</v>
      </c>
      <c r="AC1402">
        <v>355.58</v>
      </c>
      <c r="AD1402">
        <v>32397.47</v>
      </c>
      <c r="AE1402">
        <v>5652.14</v>
      </c>
      <c r="AF1402">
        <f t="shared" si="89"/>
        <v>66.490446382760396</v>
      </c>
    </row>
    <row r="1403" spans="3:32" ht="11.25" x14ac:dyDescent="0.15">
      <c r="C1403" s="107">
        <v>40839</v>
      </c>
      <c r="D1403" s="111">
        <f t="shared" si="87"/>
        <v>2011</v>
      </c>
      <c r="E1403" s="111">
        <f t="shared" si="88"/>
        <v>10</v>
      </c>
      <c r="F1403" s="174">
        <v>8.7300000000000008E-5</v>
      </c>
      <c r="G1403" s="106" t="s">
        <v>1169</v>
      </c>
      <c r="AA1403" s="171">
        <v>41779</v>
      </c>
      <c r="AB1403">
        <v>447.56</v>
      </c>
      <c r="AC1403">
        <v>326.43</v>
      </c>
      <c r="AD1403">
        <v>29476.3</v>
      </c>
      <c r="AE1403">
        <v>5012.67</v>
      </c>
      <c r="AF1403">
        <f t="shared" si="89"/>
        <v>65.859996425060331</v>
      </c>
    </row>
    <row r="1404" spans="3:32" ht="11.25" x14ac:dyDescent="0.15">
      <c r="C1404" s="107">
        <v>40840</v>
      </c>
      <c r="D1404" s="111">
        <f t="shared" si="87"/>
        <v>2011</v>
      </c>
      <c r="E1404" s="111">
        <f t="shared" si="88"/>
        <v>10</v>
      </c>
      <c r="F1404" s="174">
        <v>8.6399999999999999E-5</v>
      </c>
      <c r="G1404" s="106" t="s">
        <v>1169</v>
      </c>
      <c r="AA1404" s="171">
        <v>41778</v>
      </c>
      <c r="AB1404">
        <v>443.87</v>
      </c>
      <c r="AC1404">
        <v>323.92</v>
      </c>
      <c r="AD1404">
        <v>29486.06</v>
      </c>
      <c r="AE1404">
        <v>4860.34</v>
      </c>
      <c r="AF1404">
        <f t="shared" si="89"/>
        <v>66.429495122445758</v>
      </c>
    </row>
    <row r="1405" spans="3:32" ht="11.25" x14ac:dyDescent="0.15">
      <c r="C1405" s="107">
        <v>40841</v>
      </c>
      <c r="D1405" s="111">
        <f t="shared" si="87"/>
        <v>2011</v>
      </c>
      <c r="E1405" s="111">
        <f t="shared" si="88"/>
        <v>10</v>
      </c>
      <c r="F1405" s="174">
        <v>8.6199999999999995E-5</v>
      </c>
      <c r="G1405" s="106" t="s">
        <v>1169</v>
      </c>
      <c r="AA1405" s="171">
        <v>41777</v>
      </c>
      <c r="AB1405">
        <v>445.57</v>
      </c>
      <c r="AC1405">
        <v>325.37</v>
      </c>
      <c r="AD1405">
        <v>29599.22</v>
      </c>
      <c r="AE1405">
        <v>4878.99</v>
      </c>
      <c r="AF1405">
        <f t="shared" si="89"/>
        <v>66.430010997149722</v>
      </c>
    </row>
    <row r="1406" spans="3:32" ht="11.25" x14ac:dyDescent="0.15">
      <c r="C1406" s="107">
        <v>40842</v>
      </c>
      <c r="D1406" s="111">
        <f t="shared" si="87"/>
        <v>2011</v>
      </c>
      <c r="E1406" s="111">
        <f t="shared" si="88"/>
        <v>10</v>
      </c>
      <c r="F1406" s="174">
        <v>8.5799999999999998E-5</v>
      </c>
      <c r="G1406" s="106" t="s">
        <v>1169</v>
      </c>
      <c r="AA1406" s="171">
        <v>41776</v>
      </c>
      <c r="AB1406">
        <v>446.71</v>
      </c>
      <c r="AC1406">
        <v>326.2</v>
      </c>
      <c r="AD1406">
        <v>29674.73</v>
      </c>
      <c r="AE1406">
        <v>4891.4399999999996</v>
      </c>
      <c r="AF1406">
        <f t="shared" si="89"/>
        <v>66.429518031832728</v>
      </c>
    </row>
    <row r="1407" spans="3:32" ht="11.25" x14ac:dyDescent="0.15">
      <c r="C1407" s="107">
        <v>40843</v>
      </c>
      <c r="D1407" s="111">
        <f t="shared" si="87"/>
        <v>2011</v>
      </c>
      <c r="E1407" s="111">
        <f t="shared" si="88"/>
        <v>10</v>
      </c>
      <c r="F1407" s="174">
        <v>8.5799999999999998E-5</v>
      </c>
      <c r="G1407" s="106" t="s">
        <v>1169</v>
      </c>
      <c r="AA1407" s="171">
        <v>41775</v>
      </c>
      <c r="AB1407">
        <v>444.24</v>
      </c>
      <c r="AC1407">
        <v>323.97000000000003</v>
      </c>
      <c r="AD1407">
        <v>29386.59</v>
      </c>
      <c r="AE1407">
        <v>4797.8100000000004</v>
      </c>
      <c r="AF1407">
        <f t="shared" si="89"/>
        <v>66.150256618044295</v>
      </c>
    </row>
    <row r="1408" spans="3:32" ht="11.25" x14ac:dyDescent="0.15">
      <c r="C1408" s="107">
        <v>40844</v>
      </c>
      <c r="D1408" s="111">
        <f t="shared" si="87"/>
        <v>2011</v>
      </c>
      <c r="E1408" s="111">
        <f t="shared" si="88"/>
        <v>10</v>
      </c>
      <c r="F1408" s="174">
        <v>8.5799999999999998E-5</v>
      </c>
      <c r="G1408" s="106" t="s">
        <v>1169</v>
      </c>
      <c r="AA1408" s="171">
        <v>41774</v>
      </c>
      <c r="AB1408">
        <v>443.95</v>
      </c>
      <c r="AC1408">
        <v>323.72000000000003</v>
      </c>
      <c r="AD1408">
        <v>29473.73</v>
      </c>
      <c r="AE1408">
        <v>4728.05</v>
      </c>
      <c r="AF1408">
        <f t="shared" si="89"/>
        <v>66.389751098096639</v>
      </c>
    </row>
    <row r="1409" spans="3:32" ht="11.25" x14ac:dyDescent="0.15">
      <c r="C1409" s="107">
        <v>40845</v>
      </c>
      <c r="D1409" s="111">
        <f t="shared" si="87"/>
        <v>2011</v>
      </c>
      <c r="E1409" s="111">
        <f t="shared" si="88"/>
        <v>10</v>
      </c>
      <c r="F1409" s="174">
        <v>8.5799999999999998E-5</v>
      </c>
      <c r="G1409" s="106" t="s">
        <v>1169</v>
      </c>
      <c r="AA1409" s="171">
        <v>41773</v>
      </c>
      <c r="AB1409">
        <v>439.33</v>
      </c>
      <c r="AC1409">
        <v>320.48</v>
      </c>
      <c r="AD1409">
        <v>29039.49</v>
      </c>
      <c r="AE1409">
        <v>4656.8599999999997</v>
      </c>
      <c r="AF1409">
        <f t="shared" si="89"/>
        <v>66.099492408895372</v>
      </c>
    </row>
    <row r="1410" spans="3:32" ht="11.25" x14ac:dyDescent="0.15">
      <c r="C1410" s="107">
        <v>40846</v>
      </c>
      <c r="D1410" s="111">
        <f t="shared" si="87"/>
        <v>2011</v>
      </c>
      <c r="E1410" s="111">
        <f t="shared" si="88"/>
        <v>10</v>
      </c>
      <c r="F1410" s="174">
        <v>8.6099999999999992E-5</v>
      </c>
      <c r="G1410" s="106" t="s">
        <v>1169</v>
      </c>
      <c r="AA1410" s="171">
        <v>41772</v>
      </c>
      <c r="AB1410">
        <v>437.7</v>
      </c>
      <c r="AC1410">
        <v>318.07</v>
      </c>
      <c r="AD1410">
        <v>28787.64</v>
      </c>
      <c r="AE1410">
        <v>4639.6400000000003</v>
      </c>
      <c r="AF1410">
        <f t="shared" si="89"/>
        <v>65.77025359835504</v>
      </c>
    </row>
    <row r="1411" spans="3:32" ht="11.25" x14ac:dyDescent="0.15">
      <c r="C1411" s="107">
        <v>40847</v>
      </c>
      <c r="D1411" s="111">
        <f t="shared" si="87"/>
        <v>2011</v>
      </c>
      <c r="E1411" s="111">
        <f t="shared" si="88"/>
        <v>10</v>
      </c>
      <c r="F1411" s="174">
        <v>8.6099999999999992E-5</v>
      </c>
      <c r="G1411" s="106" t="s">
        <v>1169</v>
      </c>
      <c r="AA1411" s="171">
        <v>41771</v>
      </c>
      <c r="AB1411">
        <v>436.72</v>
      </c>
      <c r="AC1411">
        <v>317.49</v>
      </c>
      <c r="AD1411">
        <v>28797.43</v>
      </c>
      <c r="AE1411">
        <v>4629.25</v>
      </c>
      <c r="AF1411">
        <f t="shared" si="89"/>
        <v>65.940259204982596</v>
      </c>
    </row>
    <row r="1412" spans="3:32" ht="11.25" x14ac:dyDescent="0.15">
      <c r="C1412" s="107">
        <v>40848</v>
      </c>
      <c r="D1412" s="111">
        <f t="shared" si="87"/>
        <v>2011</v>
      </c>
      <c r="E1412" s="111">
        <f t="shared" si="88"/>
        <v>11</v>
      </c>
      <c r="F1412" s="174">
        <v>8.7100000000000003E-5</v>
      </c>
      <c r="G1412" s="106" t="s">
        <v>1169</v>
      </c>
      <c r="AA1412" s="171">
        <v>41770</v>
      </c>
      <c r="AB1412">
        <v>450.77</v>
      </c>
      <c r="AC1412">
        <v>327.62</v>
      </c>
      <c r="AD1412">
        <v>29723.439999999999</v>
      </c>
      <c r="AE1412">
        <v>4778.1099999999997</v>
      </c>
      <c r="AF1412">
        <f t="shared" si="89"/>
        <v>65.939259489318275</v>
      </c>
    </row>
    <row r="1413" spans="3:32" ht="11.25" x14ac:dyDescent="0.15">
      <c r="C1413" s="107">
        <v>40849</v>
      </c>
      <c r="D1413" s="111">
        <f t="shared" ref="D1413:D1476" si="90">YEAR(C1413)</f>
        <v>2011</v>
      </c>
      <c r="E1413" s="111">
        <f t="shared" ref="E1413:E1476" si="91">MONTH(C1413)</f>
        <v>11</v>
      </c>
      <c r="F1413" s="174">
        <v>8.7100000000000003E-5</v>
      </c>
      <c r="G1413" s="106" t="s">
        <v>1169</v>
      </c>
      <c r="AA1413" s="171">
        <v>41769</v>
      </c>
      <c r="AB1413">
        <v>448.38</v>
      </c>
      <c r="AC1413">
        <v>325.89</v>
      </c>
      <c r="AD1413">
        <v>29566.29</v>
      </c>
      <c r="AE1413">
        <v>4752.8500000000004</v>
      </c>
      <c r="AF1413">
        <f t="shared" si="89"/>
        <v>65.940251572327043</v>
      </c>
    </row>
    <row r="1414" spans="3:32" ht="11.25" x14ac:dyDescent="0.15">
      <c r="C1414" s="107">
        <v>40850</v>
      </c>
      <c r="D1414" s="111">
        <f t="shared" si="90"/>
        <v>2011</v>
      </c>
      <c r="E1414" s="111">
        <f t="shared" si="91"/>
        <v>11</v>
      </c>
      <c r="F1414" s="174">
        <v>8.7600000000000002E-5</v>
      </c>
      <c r="G1414" s="106" t="s">
        <v>1169</v>
      </c>
      <c r="AA1414" s="171">
        <v>41768</v>
      </c>
      <c r="AB1414">
        <v>438.87</v>
      </c>
      <c r="AC1414">
        <v>317.02999999999997</v>
      </c>
      <c r="AD1414">
        <v>27661.77</v>
      </c>
      <c r="AE1414">
        <v>4665.1499999999996</v>
      </c>
      <c r="AF1414">
        <f t="shared" ref="AF1414:AF1477" si="92">AD1414/AB1414</f>
        <v>63.029530384852009</v>
      </c>
    </row>
    <row r="1415" spans="3:32" ht="11.25" x14ac:dyDescent="0.15">
      <c r="C1415" s="107">
        <v>40852</v>
      </c>
      <c r="D1415" s="111">
        <f t="shared" si="90"/>
        <v>2011</v>
      </c>
      <c r="E1415" s="111">
        <f t="shared" si="91"/>
        <v>11</v>
      </c>
      <c r="F1415" s="174">
        <v>8.7600000000000002E-5</v>
      </c>
      <c r="G1415" s="106" t="s">
        <v>1169</v>
      </c>
      <c r="AA1415" s="171">
        <v>41767</v>
      </c>
      <c r="AB1415">
        <v>437.37</v>
      </c>
      <c r="AC1415">
        <v>314.39</v>
      </c>
      <c r="AD1415">
        <v>27882.45</v>
      </c>
      <c r="AE1415">
        <v>4636.1400000000003</v>
      </c>
      <c r="AF1415">
        <f t="shared" si="92"/>
        <v>63.750257219288017</v>
      </c>
    </row>
    <row r="1416" spans="3:32" ht="11.25" x14ac:dyDescent="0.15">
      <c r="C1416" s="107">
        <v>40853</v>
      </c>
      <c r="D1416" s="111">
        <f t="shared" si="90"/>
        <v>2011</v>
      </c>
      <c r="E1416" s="111">
        <f t="shared" si="91"/>
        <v>11</v>
      </c>
      <c r="F1416" s="174">
        <v>8.8599999999999999E-5</v>
      </c>
      <c r="G1416" s="106" t="s">
        <v>1169</v>
      </c>
      <c r="AA1416" s="171">
        <v>41766</v>
      </c>
      <c r="AB1416">
        <v>427.56</v>
      </c>
      <c r="AC1416">
        <v>307</v>
      </c>
      <c r="AD1416">
        <v>26457.34</v>
      </c>
      <c r="AE1416">
        <v>4467.99</v>
      </c>
      <c r="AF1416">
        <f t="shared" si="92"/>
        <v>61.879829731499676</v>
      </c>
    </row>
    <row r="1417" spans="3:32" ht="11.25" x14ac:dyDescent="0.15">
      <c r="C1417" s="107">
        <v>40854</v>
      </c>
      <c r="D1417" s="111">
        <f t="shared" si="90"/>
        <v>2011</v>
      </c>
      <c r="E1417" s="111">
        <f t="shared" si="91"/>
        <v>11</v>
      </c>
      <c r="F1417" s="174">
        <v>8.8499999999999996E-5</v>
      </c>
      <c r="G1417" s="106" t="s">
        <v>1169</v>
      </c>
      <c r="AA1417" s="171">
        <v>41765</v>
      </c>
      <c r="AB1417">
        <v>429.53</v>
      </c>
      <c r="AC1417">
        <v>309.55</v>
      </c>
      <c r="AD1417">
        <v>26982.87</v>
      </c>
      <c r="AE1417">
        <v>4467.08</v>
      </c>
      <c r="AF1417">
        <f t="shared" si="92"/>
        <v>62.819523665401718</v>
      </c>
    </row>
    <row r="1418" spans="3:32" ht="11.25" x14ac:dyDescent="0.15">
      <c r="C1418" s="107">
        <v>40855</v>
      </c>
      <c r="D1418" s="111">
        <f t="shared" si="90"/>
        <v>2011</v>
      </c>
      <c r="E1418" s="111">
        <f t="shared" si="91"/>
        <v>11</v>
      </c>
      <c r="F1418" s="174">
        <v>8.8800000000000004E-5</v>
      </c>
      <c r="G1418" s="106" t="s">
        <v>1169</v>
      </c>
      <c r="AA1418" s="171">
        <v>41764</v>
      </c>
      <c r="AB1418">
        <v>433.3</v>
      </c>
      <c r="AC1418">
        <v>312.27999999999997</v>
      </c>
      <c r="AD1418">
        <v>27913.41</v>
      </c>
      <c r="AE1418">
        <v>4528.0200000000004</v>
      </c>
      <c r="AF1418">
        <f t="shared" si="92"/>
        <v>64.420516962843294</v>
      </c>
    </row>
    <row r="1419" spans="3:32" ht="11.25" x14ac:dyDescent="0.15">
      <c r="C1419" s="107">
        <v>40856</v>
      </c>
      <c r="D1419" s="111">
        <f t="shared" si="90"/>
        <v>2011</v>
      </c>
      <c r="E1419" s="111">
        <f t="shared" si="91"/>
        <v>11</v>
      </c>
      <c r="F1419" s="174">
        <v>8.8800000000000004E-5</v>
      </c>
      <c r="G1419" s="106" t="s">
        <v>1169</v>
      </c>
      <c r="AA1419" s="171">
        <v>41763</v>
      </c>
      <c r="AB1419">
        <v>437.33</v>
      </c>
      <c r="AC1419">
        <v>315.27</v>
      </c>
      <c r="AD1419">
        <v>28173.01</v>
      </c>
      <c r="AE1419">
        <v>4570.13</v>
      </c>
      <c r="AF1419">
        <f t="shared" si="92"/>
        <v>64.4204833878307</v>
      </c>
    </row>
    <row r="1420" spans="3:32" ht="11.25" x14ac:dyDescent="0.15">
      <c r="C1420" s="107">
        <v>40857</v>
      </c>
      <c r="D1420" s="111">
        <f t="shared" si="90"/>
        <v>2011</v>
      </c>
      <c r="E1420" s="111">
        <f t="shared" si="91"/>
        <v>11</v>
      </c>
      <c r="F1420" s="174">
        <v>8.9099999999999997E-5</v>
      </c>
      <c r="G1420" s="106" t="s">
        <v>1169</v>
      </c>
      <c r="AA1420" s="171">
        <v>41762</v>
      </c>
      <c r="AB1420">
        <v>441.22</v>
      </c>
      <c r="AC1420">
        <v>318.07</v>
      </c>
      <c r="AD1420">
        <v>28423.599999999999</v>
      </c>
      <c r="AE1420">
        <v>4610.78</v>
      </c>
      <c r="AF1420">
        <f t="shared" si="92"/>
        <v>64.420470513575992</v>
      </c>
    </row>
    <row r="1421" spans="3:32" ht="11.25" x14ac:dyDescent="0.15">
      <c r="C1421" s="107">
        <v>40858</v>
      </c>
      <c r="D1421" s="111">
        <f t="shared" si="90"/>
        <v>2011</v>
      </c>
      <c r="E1421" s="111">
        <f t="shared" si="91"/>
        <v>11</v>
      </c>
      <c r="F1421" s="174">
        <v>8.8800000000000004E-5</v>
      </c>
      <c r="G1421" s="106" t="s">
        <v>1169</v>
      </c>
      <c r="AA1421" s="171">
        <v>41761</v>
      </c>
      <c r="AB1421">
        <v>454.37</v>
      </c>
      <c r="AC1421">
        <v>327.8</v>
      </c>
      <c r="AD1421">
        <v>29420.46</v>
      </c>
      <c r="AE1421">
        <v>4748.17</v>
      </c>
      <c r="AF1421">
        <f t="shared" si="92"/>
        <v>64.750005502123813</v>
      </c>
    </row>
    <row r="1422" spans="3:32" ht="11.25" x14ac:dyDescent="0.15">
      <c r="C1422" s="107">
        <v>40859</v>
      </c>
      <c r="D1422" s="111">
        <f t="shared" si="90"/>
        <v>2011</v>
      </c>
      <c r="E1422" s="111">
        <f t="shared" si="91"/>
        <v>11</v>
      </c>
      <c r="F1422" s="174">
        <v>8.9000000000000008E-5</v>
      </c>
      <c r="G1422" s="106" t="s">
        <v>1169</v>
      </c>
      <c r="AA1422" s="171">
        <v>41760</v>
      </c>
      <c r="AB1422">
        <v>448.29</v>
      </c>
      <c r="AC1422">
        <v>323.24</v>
      </c>
      <c r="AD1422">
        <v>29026.67</v>
      </c>
      <c r="AE1422">
        <v>4684.6099999999997</v>
      </c>
      <c r="AF1422">
        <f t="shared" si="92"/>
        <v>64.749760199870607</v>
      </c>
    </row>
    <row r="1423" spans="3:32" ht="11.25" x14ac:dyDescent="0.15">
      <c r="C1423" s="107">
        <v>40860</v>
      </c>
      <c r="D1423" s="111">
        <f t="shared" si="90"/>
        <v>2011</v>
      </c>
      <c r="E1423" s="111">
        <f t="shared" si="91"/>
        <v>11</v>
      </c>
      <c r="F1423" s="174">
        <v>8.9000000000000008E-5</v>
      </c>
      <c r="G1423" s="106" t="s">
        <v>1169</v>
      </c>
      <c r="AA1423" s="171">
        <v>41759</v>
      </c>
      <c r="AB1423">
        <v>442.61</v>
      </c>
      <c r="AC1423">
        <v>320.45</v>
      </c>
      <c r="AD1423">
        <v>28760.91</v>
      </c>
      <c r="AE1423">
        <v>4647.42</v>
      </c>
      <c r="AF1423">
        <f t="shared" si="92"/>
        <v>64.980253496306005</v>
      </c>
    </row>
    <row r="1424" spans="3:32" ht="11.25" x14ac:dyDescent="0.15">
      <c r="C1424" s="107">
        <v>40861</v>
      </c>
      <c r="D1424" s="111">
        <f t="shared" si="90"/>
        <v>2011</v>
      </c>
      <c r="E1424" s="111">
        <f t="shared" si="91"/>
        <v>11</v>
      </c>
      <c r="F1424" s="174">
        <v>8.9099999999999997E-5</v>
      </c>
      <c r="G1424" s="106" t="s">
        <v>1169</v>
      </c>
      <c r="AA1424" s="171">
        <v>41758</v>
      </c>
      <c r="AB1424">
        <v>436.93</v>
      </c>
      <c r="AC1424">
        <v>315.43</v>
      </c>
      <c r="AD1424">
        <v>28518.53</v>
      </c>
      <c r="AE1424">
        <v>4631.4799999999996</v>
      </c>
      <c r="AF1424">
        <f t="shared" si="92"/>
        <v>65.270249239008535</v>
      </c>
    </row>
    <row r="1425" spans="3:32" ht="11.25" x14ac:dyDescent="0.15">
      <c r="C1425" s="107">
        <v>40862</v>
      </c>
      <c r="D1425" s="111">
        <f t="shared" si="90"/>
        <v>2011</v>
      </c>
      <c r="E1425" s="111">
        <f t="shared" si="91"/>
        <v>11</v>
      </c>
      <c r="F1425" s="174">
        <v>8.8699999999999988E-5</v>
      </c>
      <c r="G1425" s="106" t="s">
        <v>1169</v>
      </c>
      <c r="AA1425" s="171">
        <v>41757</v>
      </c>
      <c r="AB1425">
        <v>425.44</v>
      </c>
      <c r="AC1425">
        <v>307.42</v>
      </c>
      <c r="AD1425">
        <v>27581.02</v>
      </c>
      <c r="AE1425">
        <v>4530.8900000000003</v>
      </c>
      <c r="AF1425">
        <f t="shared" si="92"/>
        <v>64.829400150432491</v>
      </c>
    </row>
    <row r="1426" spans="3:32" ht="11.25" x14ac:dyDescent="0.15">
      <c r="C1426" s="107">
        <v>40863</v>
      </c>
      <c r="D1426" s="111">
        <f t="shared" si="90"/>
        <v>2011</v>
      </c>
      <c r="E1426" s="111">
        <f t="shared" si="91"/>
        <v>11</v>
      </c>
      <c r="F1426" s="174">
        <v>8.9499999999999994E-5</v>
      </c>
      <c r="G1426" s="106" t="s">
        <v>1169</v>
      </c>
      <c r="AA1426" s="171">
        <v>41756</v>
      </c>
      <c r="AB1426">
        <v>455.12</v>
      </c>
      <c r="AC1426">
        <v>328.98</v>
      </c>
      <c r="AD1426">
        <v>29505.42</v>
      </c>
      <c r="AE1426">
        <v>4847.03</v>
      </c>
      <c r="AF1426">
        <f t="shared" si="92"/>
        <v>64.829978906661978</v>
      </c>
    </row>
    <row r="1427" spans="3:32" ht="11.25" x14ac:dyDescent="0.15">
      <c r="C1427" s="107">
        <v>40864</v>
      </c>
      <c r="D1427" s="111">
        <f t="shared" si="90"/>
        <v>2011</v>
      </c>
      <c r="E1427" s="111">
        <f t="shared" si="91"/>
        <v>11</v>
      </c>
      <c r="F1427" s="174">
        <v>9.0000000000000006E-5</v>
      </c>
      <c r="G1427" s="106" t="s">
        <v>1169</v>
      </c>
      <c r="AA1427" s="171">
        <v>41755</v>
      </c>
      <c r="AB1427">
        <v>459.41</v>
      </c>
      <c r="AC1427">
        <v>332.08</v>
      </c>
      <c r="AD1427">
        <v>29783.23</v>
      </c>
      <c r="AE1427">
        <v>4892.66</v>
      </c>
      <c r="AF1427">
        <f t="shared" si="92"/>
        <v>64.829302801419203</v>
      </c>
    </row>
    <row r="1428" spans="3:32" ht="11.25" x14ac:dyDescent="0.15">
      <c r="C1428" s="107">
        <v>40865</v>
      </c>
      <c r="D1428" s="111">
        <f t="shared" si="90"/>
        <v>2011</v>
      </c>
      <c r="E1428" s="111">
        <f t="shared" si="91"/>
        <v>11</v>
      </c>
      <c r="F1428" s="174">
        <v>9.0000000000000006E-5</v>
      </c>
      <c r="G1428" s="106" t="s">
        <v>1169</v>
      </c>
      <c r="AA1428" s="171">
        <v>41754</v>
      </c>
      <c r="AB1428">
        <v>497.51</v>
      </c>
      <c r="AC1428">
        <v>359.7</v>
      </c>
      <c r="AD1428">
        <v>31765.9</v>
      </c>
      <c r="AE1428">
        <v>5273.59</v>
      </c>
      <c r="AF1428">
        <f t="shared" si="92"/>
        <v>63.84977186388214</v>
      </c>
    </row>
    <row r="1429" spans="3:32" ht="11.25" x14ac:dyDescent="0.15">
      <c r="C1429" s="107">
        <v>40866</v>
      </c>
      <c r="D1429" s="111">
        <f t="shared" si="90"/>
        <v>2011</v>
      </c>
      <c r="E1429" s="111">
        <f t="shared" si="91"/>
        <v>11</v>
      </c>
      <c r="F1429" s="174">
        <v>9.0000000000000006E-5</v>
      </c>
      <c r="G1429" s="106" t="s">
        <v>1169</v>
      </c>
      <c r="AA1429" s="171">
        <v>41753</v>
      </c>
      <c r="AB1429">
        <v>487.72</v>
      </c>
      <c r="AC1429">
        <v>352.99</v>
      </c>
      <c r="AD1429">
        <v>31004.39</v>
      </c>
      <c r="AE1429">
        <v>5072.29</v>
      </c>
      <c r="AF1429">
        <f t="shared" si="92"/>
        <v>63.570060690560155</v>
      </c>
    </row>
    <row r="1430" spans="3:32" ht="11.25" x14ac:dyDescent="0.15">
      <c r="C1430" s="107">
        <v>40867</v>
      </c>
      <c r="D1430" s="111">
        <f t="shared" si="90"/>
        <v>2011</v>
      </c>
      <c r="E1430" s="111">
        <f t="shared" si="91"/>
        <v>11</v>
      </c>
      <c r="F1430" s="174">
        <v>9.0399999999999988E-5</v>
      </c>
      <c r="G1430" s="106" t="s">
        <v>1169</v>
      </c>
      <c r="AA1430" s="171">
        <v>41752</v>
      </c>
      <c r="AB1430">
        <v>483.94</v>
      </c>
      <c r="AC1430">
        <v>350.54</v>
      </c>
      <c r="AD1430">
        <v>31068.85</v>
      </c>
      <c r="AE1430">
        <v>4984.57</v>
      </c>
      <c r="AF1430">
        <f t="shared" si="92"/>
        <v>64.199797495557291</v>
      </c>
    </row>
    <row r="1431" spans="3:32" ht="11.25" x14ac:dyDescent="0.15">
      <c r="C1431" s="107">
        <v>40868</v>
      </c>
      <c r="D1431" s="111">
        <f t="shared" si="90"/>
        <v>2011</v>
      </c>
      <c r="E1431" s="111">
        <f t="shared" si="91"/>
        <v>11</v>
      </c>
      <c r="F1431" s="174">
        <v>9.0600000000000007E-5</v>
      </c>
      <c r="G1431" s="106" t="s">
        <v>1169</v>
      </c>
      <c r="AA1431" s="171">
        <v>41751</v>
      </c>
      <c r="AB1431">
        <v>491.5</v>
      </c>
      <c r="AC1431">
        <v>356.33</v>
      </c>
      <c r="AD1431">
        <v>31284.19</v>
      </c>
      <c r="AE1431">
        <v>5062.4799999999996</v>
      </c>
      <c r="AF1431">
        <f t="shared" si="92"/>
        <v>63.650437436419125</v>
      </c>
    </row>
    <row r="1432" spans="3:32" ht="11.25" x14ac:dyDescent="0.15">
      <c r="C1432" s="107">
        <v>40869</v>
      </c>
      <c r="D1432" s="111">
        <f t="shared" si="90"/>
        <v>2011</v>
      </c>
      <c r="E1432" s="111">
        <f t="shared" si="91"/>
        <v>11</v>
      </c>
      <c r="F1432" s="174">
        <v>9.09E-5</v>
      </c>
      <c r="G1432" s="106" t="s">
        <v>1169</v>
      </c>
      <c r="AA1432" s="171">
        <v>41750</v>
      </c>
      <c r="AB1432">
        <v>508.85</v>
      </c>
      <c r="AC1432">
        <v>368.5</v>
      </c>
      <c r="AD1432">
        <v>32606.92</v>
      </c>
      <c r="AE1432">
        <v>5241.12</v>
      </c>
      <c r="AF1432">
        <f t="shared" si="92"/>
        <v>64.079630539451699</v>
      </c>
    </row>
    <row r="1433" spans="3:32" ht="11.25" x14ac:dyDescent="0.15">
      <c r="C1433" s="107">
        <v>40870</v>
      </c>
      <c r="D1433" s="111">
        <f t="shared" si="90"/>
        <v>2011</v>
      </c>
      <c r="E1433" s="111">
        <f t="shared" si="91"/>
        <v>11</v>
      </c>
      <c r="F1433" s="174">
        <v>9.1500000000000001E-5</v>
      </c>
      <c r="G1433" s="106" t="s">
        <v>1169</v>
      </c>
      <c r="AA1433" s="171">
        <v>41749</v>
      </c>
      <c r="AB1433">
        <v>500.72</v>
      </c>
      <c r="AC1433">
        <v>362.47</v>
      </c>
      <c r="AD1433">
        <v>32086.02</v>
      </c>
      <c r="AE1433">
        <v>5157.3999999999996</v>
      </c>
      <c r="AF1433">
        <f t="shared" si="92"/>
        <v>64.079765138200983</v>
      </c>
    </row>
    <row r="1434" spans="3:32" ht="11.25" x14ac:dyDescent="0.15">
      <c r="C1434" s="107">
        <v>40872</v>
      </c>
      <c r="D1434" s="111">
        <f t="shared" si="90"/>
        <v>2011</v>
      </c>
      <c r="E1434" s="111">
        <f t="shared" si="91"/>
        <v>11</v>
      </c>
      <c r="F1434" s="174">
        <v>9.2799999999999992E-5</v>
      </c>
      <c r="G1434" s="106" t="s">
        <v>1169</v>
      </c>
      <c r="AA1434" s="171">
        <v>41748</v>
      </c>
      <c r="AB1434">
        <v>473.68</v>
      </c>
      <c r="AC1434">
        <v>342.9</v>
      </c>
      <c r="AD1434">
        <v>30353.09</v>
      </c>
      <c r="AE1434">
        <v>4878.8500000000004</v>
      </c>
      <c r="AF1434">
        <f t="shared" si="92"/>
        <v>64.079315149467988</v>
      </c>
    </row>
    <row r="1435" spans="3:32" ht="11.25" x14ac:dyDescent="0.15">
      <c r="C1435" s="107">
        <v>40873</v>
      </c>
      <c r="D1435" s="111">
        <f t="shared" si="90"/>
        <v>2011</v>
      </c>
      <c r="E1435" s="111">
        <f t="shared" si="91"/>
        <v>11</v>
      </c>
      <c r="F1435" s="174">
        <v>9.2799999999999992E-5</v>
      </c>
      <c r="G1435" s="106" t="s">
        <v>1169</v>
      </c>
      <c r="AA1435" s="171">
        <v>41747</v>
      </c>
      <c r="AB1435">
        <v>494.79</v>
      </c>
      <c r="AC1435">
        <v>358.25</v>
      </c>
      <c r="AD1435">
        <v>31706.35</v>
      </c>
      <c r="AE1435">
        <v>5096.37</v>
      </c>
      <c r="AF1435">
        <f t="shared" si="92"/>
        <v>64.080417955092059</v>
      </c>
    </row>
    <row r="1436" spans="3:32" ht="11.25" x14ac:dyDescent="0.15">
      <c r="C1436" s="107">
        <v>40874</v>
      </c>
      <c r="D1436" s="111">
        <f t="shared" si="90"/>
        <v>2011</v>
      </c>
      <c r="E1436" s="111">
        <f t="shared" si="91"/>
        <v>11</v>
      </c>
      <c r="F1436" s="174">
        <v>9.2399999999999996E-5</v>
      </c>
      <c r="G1436" s="106" t="s">
        <v>1169</v>
      </c>
      <c r="AA1436" s="171">
        <v>41746</v>
      </c>
      <c r="AB1436">
        <v>531.32000000000005</v>
      </c>
      <c r="AC1436">
        <v>384.56</v>
      </c>
      <c r="AD1436">
        <v>34046.9</v>
      </c>
      <c r="AE1436">
        <v>5472.58</v>
      </c>
      <c r="AF1436">
        <f t="shared" si="92"/>
        <v>64.079838891816607</v>
      </c>
    </row>
    <row r="1437" spans="3:32" ht="11.25" x14ac:dyDescent="0.15">
      <c r="C1437" s="107">
        <v>40875</v>
      </c>
      <c r="D1437" s="111">
        <f t="shared" si="90"/>
        <v>2011</v>
      </c>
      <c r="E1437" s="111">
        <f t="shared" si="91"/>
        <v>11</v>
      </c>
      <c r="F1437" s="174">
        <v>9.269999999999999E-5</v>
      </c>
      <c r="G1437" s="106" t="s">
        <v>1169</v>
      </c>
      <c r="AA1437" s="171">
        <v>41745</v>
      </c>
      <c r="AB1437">
        <v>506.42</v>
      </c>
      <c r="AC1437">
        <v>366.61</v>
      </c>
      <c r="AD1437">
        <v>32208.31</v>
      </c>
      <c r="AE1437">
        <v>5216.13</v>
      </c>
      <c r="AF1437">
        <f t="shared" si="92"/>
        <v>63.599996050708896</v>
      </c>
    </row>
    <row r="1438" spans="3:32" ht="11.25" x14ac:dyDescent="0.15">
      <c r="C1438" s="107">
        <v>40876</v>
      </c>
      <c r="D1438" s="111">
        <f t="shared" si="90"/>
        <v>2011</v>
      </c>
      <c r="E1438" s="111">
        <f t="shared" si="91"/>
        <v>11</v>
      </c>
      <c r="F1438" s="174">
        <v>9.2799999999999992E-5</v>
      </c>
      <c r="G1438" s="106" t="s">
        <v>1169</v>
      </c>
      <c r="AA1438" s="171">
        <v>41744</v>
      </c>
      <c r="AB1438">
        <v>456.1</v>
      </c>
      <c r="AC1438">
        <v>330.03</v>
      </c>
      <c r="AD1438">
        <v>28478.880000000001</v>
      </c>
      <c r="AE1438">
        <v>4643.1000000000004</v>
      </c>
      <c r="AF1438">
        <f t="shared" si="92"/>
        <v>62.439991229993424</v>
      </c>
    </row>
    <row r="1439" spans="3:32" ht="11.25" x14ac:dyDescent="0.15">
      <c r="C1439" s="107">
        <v>40877</v>
      </c>
      <c r="D1439" s="111">
        <f t="shared" si="90"/>
        <v>2011</v>
      </c>
      <c r="E1439" s="111">
        <f t="shared" si="91"/>
        <v>11</v>
      </c>
      <c r="F1439" s="174">
        <v>9.2799999999999992E-5</v>
      </c>
      <c r="G1439" s="106" t="s">
        <v>1169</v>
      </c>
      <c r="AA1439" s="171">
        <v>41743</v>
      </c>
      <c r="AB1439">
        <v>409.96</v>
      </c>
      <c r="AC1439">
        <v>295.99</v>
      </c>
      <c r="AD1439">
        <v>25741.18</v>
      </c>
      <c r="AE1439">
        <v>4214.3500000000004</v>
      </c>
      <c r="AF1439">
        <f t="shared" si="92"/>
        <v>62.789491657722706</v>
      </c>
    </row>
    <row r="1440" spans="3:32" ht="11.25" x14ac:dyDescent="0.15">
      <c r="C1440" s="107">
        <v>40878</v>
      </c>
      <c r="D1440" s="111">
        <f t="shared" si="90"/>
        <v>2011</v>
      </c>
      <c r="E1440" s="111">
        <f t="shared" si="91"/>
        <v>12</v>
      </c>
      <c r="F1440" s="174">
        <v>9.2799999999999992E-5</v>
      </c>
      <c r="G1440" s="106" t="s">
        <v>1169</v>
      </c>
      <c r="AA1440" s="171">
        <v>41742</v>
      </c>
      <c r="AB1440">
        <v>423.37</v>
      </c>
      <c r="AC1440">
        <v>304.92</v>
      </c>
      <c r="AD1440">
        <v>26583.54</v>
      </c>
      <c r="AE1440">
        <v>4352.2700000000004</v>
      </c>
      <c r="AF1440">
        <f t="shared" si="92"/>
        <v>62.790325247419517</v>
      </c>
    </row>
    <row r="1441" spans="3:32" ht="11.25" x14ac:dyDescent="0.15">
      <c r="C1441" s="107">
        <v>40880</v>
      </c>
      <c r="D1441" s="111">
        <f t="shared" si="90"/>
        <v>2011</v>
      </c>
      <c r="E1441" s="111">
        <f t="shared" si="91"/>
        <v>12</v>
      </c>
      <c r="F1441" s="174">
        <v>9.2399999999999996E-5</v>
      </c>
      <c r="G1441" s="106" t="s">
        <v>1169</v>
      </c>
      <c r="AA1441" s="171">
        <v>41741</v>
      </c>
      <c r="AB1441">
        <v>432.78</v>
      </c>
      <c r="AC1441">
        <v>311.69</v>
      </c>
      <c r="AD1441">
        <v>27174.15</v>
      </c>
      <c r="AE1441">
        <v>4448.96</v>
      </c>
      <c r="AF1441">
        <f t="shared" si="92"/>
        <v>62.789754609732434</v>
      </c>
    </row>
    <row r="1442" spans="3:32" ht="11.25" x14ac:dyDescent="0.15">
      <c r="C1442" s="107">
        <v>40881</v>
      </c>
      <c r="D1442" s="111">
        <f t="shared" si="90"/>
        <v>2011</v>
      </c>
      <c r="E1442" s="111">
        <f t="shared" si="91"/>
        <v>12</v>
      </c>
      <c r="F1442" s="174">
        <v>9.2200000000000005E-5</v>
      </c>
      <c r="G1442" s="106" t="s">
        <v>1169</v>
      </c>
      <c r="AA1442" s="171">
        <v>41740</v>
      </c>
      <c r="AB1442">
        <v>373.58</v>
      </c>
      <c r="AC1442">
        <v>268.88</v>
      </c>
      <c r="AD1442">
        <v>23180.74</v>
      </c>
      <c r="AE1442">
        <v>3810.53</v>
      </c>
      <c r="AF1442">
        <f t="shared" si="92"/>
        <v>62.050270357085502</v>
      </c>
    </row>
    <row r="1443" spans="3:32" ht="11.25" x14ac:dyDescent="0.15">
      <c r="C1443" s="107">
        <v>40882</v>
      </c>
      <c r="D1443" s="111">
        <f t="shared" si="90"/>
        <v>2011</v>
      </c>
      <c r="E1443" s="111">
        <f t="shared" si="91"/>
        <v>12</v>
      </c>
      <c r="F1443" s="174">
        <v>9.1699999999999993E-5</v>
      </c>
      <c r="G1443" s="106" t="s">
        <v>1169</v>
      </c>
      <c r="AA1443" s="171">
        <v>41739</v>
      </c>
      <c r="AB1443">
        <v>439.25</v>
      </c>
      <c r="AC1443">
        <v>316.93</v>
      </c>
      <c r="AD1443">
        <v>27721.07</v>
      </c>
      <c r="AE1443">
        <v>4480.3500000000004</v>
      </c>
      <c r="AF1443">
        <f t="shared" si="92"/>
        <v>63.110005691519632</v>
      </c>
    </row>
    <row r="1444" spans="3:32" ht="11.25" x14ac:dyDescent="0.15">
      <c r="C1444" s="107">
        <v>40883</v>
      </c>
      <c r="D1444" s="111">
        <f t="shared" si="90"/>
        <v>2011</v>
      </c>
      <c r="E1444" s="111">
        <f t="shared" si="91"/>
        <v>12</v>
      </c>
      <c r="F1444" s="174">
        <v>9.1199999999999994E-5</v>
      </c>
      <c r="G1444" s="106" t="s">
        <v>1169</v>
      </c>
      <c r="AA1444" s="171">
        <v>41738</v>
      </c>
      <c r="AB1444">
        <v>452.11</v>
      </c>
      <c r="AC1444">
        <v>327.78</v>
      </c>
      <c r="AD1444">
        <v>28437.66</v>
      </c>
      <c r="AE1444">
        <v>4629.6000000000004</v>
      </c>
      <c r="AF1444">
        <f t="shared" si="92"/>
        <v>62.899869500785208</v>
      </c>
    </row>
    <row r="1445" spans="3:32" ht="11.25" x14ac:dyDescent="0.15">
      <c r="C1445" s="107">
        <v>40884</v>
      </c>
      <c r="D1445" s="111">
        <f t="shared" si="90"/>
        <v>2011</v>
      </c>
      <c r="E1445" s="111">
        <f t="shared" si="91"/>
        <v>12</v>
      </c>
      <c r="F1445" s="174">
        <v>9.09E-5</v>
      </c>
      <c r="G1445" s="106" t="s">
        <v>1169</v>
      </c>
      <c r="AA1445" s="171">
        <v>41737</v>
      </c>
      <c r="AB1445">
        <v>447.22</v>
      </c>
      <c r="AC1445">
        <v>325.42</v>
      </c>
      <c r="AD1445">
        <v>27664.720000000001</v>
      </c>
      <c r="AE1445">
        <v>4695.76</v>
      </c>
      <c r="AF1445">
        <f t="shared" si="92"/>
        <v>61.859308617682572</v>
      </c>
    </row>
    <row r="1446" spans="3:32" ht="11.25" x14ac:dyDescent="0.15">
      <c r="C1446" s="107">
        <v>40885</v>
      </c>
      <c r="D1446" s="111">
        <f t="shared" si="90"/>
        <v>2011</v>
      </c>
      <c r="E1446" s="111">
        <f t="shared" si="91"/>
        <v>12</v>
      </c>
      <c r="F1446" s="174">
        <v>9.09E-5</v>
      </c>
      <c r="G1446" s="106" t="s">
        <v>1169</v>
      </c>
      <c r="AA1446" s="171">
        <v>41736</v>
      </c>
      <c r="AB1446">
        <v>459.45</v>
      </c>
      <c r="AC1446">
        <v>335.34</v>
      </c>
      <c r="AD1446">
        <v>28770.55</v>
      </c>
      <c r="AE1446">
        <v>4870.1400000000003</v>
      </c>
      <c r="AF1446">
        <f t="shared" si="92"/>
        <v>62.619545108281642</v>
      </c>
    </row>
    <row r="1447" spans="3:32" ht="11.25" x14ac:dyDescent="0.15">
      <c r="C1447" s="107">
        <v>40886</v>
      </c>
      <c r="D1447" s="111">
        <f t="shared" si="90"/>
        <v>2011</v>
      </c>
      <c r="E1447" s="111">
        <f t="shared" si="91"/>
        <v>12</v>
      </c>
      <c r="F1447" s="174">
        <v>9.09E-5</v>
      </c>
      <c r="G1447" s="106" t="s">
        <v>1169</v>
      </c>
      <c r="AA1447" s="171">
        <v>41735</v>
      </c>
      <c r="AB1447">
        <v>464.38</v>
      </c>
      <c r="AC1447">
        <v>338.88</v>
      </c>
      <c r="AD1447">
        <v>29079.73</v>
      </c>
      <c r="AE1447">
        <v>4922.47</v>
      </c>
      <c r="AF1447">
        <f t="shared" si="92"/>
        <v>62.620547827210473</v>
      </c>
    </row>
    <row r="1448" spans="3:32" ht="11.25" x14ac:dyDescent="0.15">
      <c r="C1448" s="107">
        <v>40887</v>
      </c>
      <c r="D1448" s="111">
        <f t="shared" si="90"/>
        <v>2011</v>
      </c>
      <c r="E1448" s="111">
        <f t="shared" si="91"/>
        <v>12</v>
      </c>
      <c r="F1448" s="174">
        <v>9.09E-5</v>
      </c>
      <c r="G1448" s="106" t="s">
        <v>1169</v>
      </c>
      <c r="AA1448" s="171">
        <v>41734</v>
      </c>
      <c r="AB1448">
        <v>447.81</v>
      </c>
      <c r="AC1448">
        <v>326.79000000000002</v>
      </c>
      <c r="AD1448">
        <v>28042.13</v>
      </c>
      <c r="AE1448">
        <v>4746.83</v>
      </c>
      <c r="AF1448">
        <f t="shared" si="92"/>
        <v>62.62059802148233</v>
      </c>
    </row>
    <row r="1449" spans="3:32" ht="11.25" x14ac:dyDescent="0.15">
      <c r="C1449" s="107">
        <v>40888</v>
      </c>
      <c r="D1449" s="111">
        <f t="shared" si="90"/>
        <v>2011</v>
      </c>
      <c r="E1449" s="111">
        <f t="shared" si="91"/>
        <v>12</v>
      </c>
      <c r="F1449" s="174">
        <v>9.0799999999999998E-5</v>
      </c>
      <c r="G1449" s="106" t="s">
        <v>1169</v>
      </c>
      <c r="AA1449" s="171">
        <v>41733</v>
      </c>
      <c r="AB1449">
        <v>446.71</v>
      </c>
      <c r="AC1449">
        <v>325.64999999999998</v>
      </c>
      <c r="AD1449">
        <v>27392.15</v>
      </c>
      <c r="AE1449">
        <v>4757.4399999999996</v>
      </c>
      <c r="AF1449">
        <f t="shared" si="92"/>
        <v>61.319760023281333</v>
      </c>
    </row>
    <row r="1450" spans="3:32" ht="11.25" x14ac:dyDescent="0.15">
      <c r="C1450" s="107">
        <v>40889</v>
      </c>
      <c r="D1450" s="111">
        <f t="shared" si="90"/>
        <v>2011</v>
      </c>
      <c r="E1450" s="111">
        <f t="shared" si="91"/>
        <v>12</v>
      </c>
      <c r="F1450" s="174">
        <v>9.0399999999999988E-5</v>
      </c>
      <c r="G1450" s="106" t="s">
        <v>1169</v>
      </c>
      <c r="AA1450" s="171">
        <v>41732</v>
      </c>
      <c r="AB1450">
        <v>434.5</v>
      </c>
      <c r="AC1450">
        <v>315.64</v>
      </c>
      <c r="AD1450">
        <v>26244</v>
      </c>
      <c r="AE1450">
        <v>4649.1899999999996</v>
      </c>
      <c r="AF1450">
        <f t="shared" si="92"/>
        <v>60.400460299194478</v>
      </c>
    </row>
    <row r="1451" spans="3:32" ht="11.25" x14ac:dyDescent="0.15">
      <c r="C1451" s="107">
        <v>40890</v>
      </c>
      <c r="D1451" s="111">
        <f t="shared" si="90"/>
        <v>2011</v>
      </c>
      <c r="E1451" s="111">
        <f t="shared" si="91"/>
        <v>12</v>
      </c>
      <c r="F1451" s="174">
        <v>9.0199999999999997E-5</v>
      </c>
      <c r="G1451" s="106" t="s">
        <v>1169</v>
      </c>
      <c r="AA1451" s="171">
        <v>41731</v>
      </c>
      <c r="AB1451">
        <v>478.18</v>
      </c>
      <c r="AC1451">
        <v>346.69</v>
      </c>
      <c r="AD1451">
        <v>28853.18</v>
      </c>
      <c r="AE1451">
        <v>5116.49</v>
      </c>
      <c r="AF1451">
        <f t="shared" si="92"/>
        <v>60.339579237943873</v>
      </c>
    </row>
    <row r="1452" spans="3:32" ht="11.25" x14ac:dyDescent="0.15">
      <c r="C1452" s="107">
        <v>40891</v>
      </c>
      <c r="D1452" s="111">
        <f t="shared" si="90"/>
        <v>2011</v>
      </c>
      <c r="E1452" s="111">
        <f t="shared" si="91"/>
        <v>12</v>
      </c>
      <c r="F1452" s="174">
        <v>9.0600000000000007E-5</v>
      </c>
      <c r="G1452" s="106" t="s">
        <v>1169</v>
      </c>
      <c r="AA1452" s="171">
        <v>41730</v>
      </c>
      <c r="AB1452">
        <v>455.28</v>
      </c>
      <c r="AC1452">
        <v>330.56</v>
      </c>
      <c r="AD1452">
        <v>28045.31</v>
      </c>
      <c r="AE1452">
        <v>4871.51</v>
      </c>
      <c r="AF1452">
        <f t="shared" si="92"/>
        <v>61.600136179933237</v>
      </c>
    </row>
    <row r="1453" spans="3:32" ht="11.25" x14ac:dyDescent="0.15">
      <c r="C1453" s="107">
        <v>40892</v>
      </c>
      <c r="D1453" s="111">
        <f t="shared" si="90"/>
        <v>2011</v>
      </c>
      <c r="E1453" s="111">
        <f t="shared" si="91"/>
        <v>12</v>
      </c>
      <c r="F1453" s="174">
        <v>9.0199999999999997E-5</v>
      </c>
      <c r="G1453" s="106" t="s">
        <v>1169</v>
      </c>
      <c r="AA1453" s="171">
        <v>41729</v>
      </c>
      <c r="AB1453">
        <v>464.63</v>
      </c>
      <c r="AC1453">
        <v>337.94</v>
      </c>
      <c r="AD1453">
        <v>28774.83</v>
      </c>
      <c r="AE1453">
        <v>4994.82</v>
      </c>
      <c r="AF1453">
        <f t="shared" si="92"/>
        <v>61.930632976777225</v>
      </c>
    </row>
    <row r="1454" spans="3:32" ht="11.25" x14ac:dyDescent="0.15">
      <c r="C1454" s="107">
        <v>40893</v>
      </c>
      <c r="D1454" s="111">
        <f t="shared" si="90"/>
        <v>2011</v>
      </c>
      <c r="E1454" s="111">
        <f t="shared" si="91"/>
        <v>12</v>
      </c>
      <c r="F1454" s="174">
        <v>9.0600000000000007E-5</v>
      </c>
      <c r="G1454" s="106" t="s">
        <v>1169</v>
      </c>
      <c r="AA1454" s="171">
        <v>41728</v>
      </c>
      <c r="AB1454">
        <v>489.04</v>
      </c>
      <c r="AC1454">
        <v>355.6</v>
      </c>
      <c r="AD1454">
        <v>30285.94</v>
      </c>
      <c r="AE1454">
        <v>5257.13</v>
      </c>
      <c r="AF1454">
        <f t="shared" si="92"/>
        <v>61.929371830525106</v>
      </c>
    </row>
    <row r="1455" spans="3:32" ht="11.25" x14ac:dyDescent="0.15">
      <c r="C1455" s="107">
        <v>40894</v>
      </c>
      <c r="D1455" s="111">
        <f t="shared" si="90"/>
        <v>2011</v>
      </c>
      <c r="E1455" s="111">
        <f t="shared" si="91"/>
        <v>12</v>
      </c>
      <c r="F1455" s="174">
        <v>9.0600000000000007E-5</v>
      </c>
      <c r="G1455" s="106" t="s">
        <v>1169</v>
      </c>
      <c r="AA1455" s="171">
        <v>41727</v>
      </c>
      <c r="AB1455">
        <v>503.82</v>
      </c>
      <c r="AC1455">
        <v>366.35</v>
      </c>
      <c r="AD1455">
        <v>31201.78</v>
      </c>
      <c r="AE1455">
        <v>5416.1</v>
      </c>
      <c r="AF1455">
        <f t="shared" si="92"/>
        <v>61.930411654956131</v>
      </c>
    </row>
    <row r="1456" spans="3:32" ht="11.25" x14ac:dyDescent="0.15">
      <c r="C1456" s="107">
        <v>40895</v>
      </c>
      <c r="D1456" s="111">
        <f t="shared" si="90"/>
        <v>2011</v>
      </c>
      <c r="E1456" s="111">
        <f t="shared" si="91"/>
        <v>12</v>
      </c>
      <c r="F1456" s="174">
        <v>9.0600000000000007E-5</v>
      </c>
      <c r="G1456" s="106" t="s">
        <v>1169</v>
      </c>
      <c r="AA1456" s="171">
        <v>41726</v>
      </c>
      <c r="AB1456">
        <v>472.53</v>
      </c>
      <c r="AC1456">
        <v>343.84</v>
      </c>
      <c r="AD1456">
        <v>29211.8</v>
      </c>
      <c r="AE1456">
        <v>5079.7</v>
      </c>
      <c r="AF1456">
        <f t="shared" si="92"/>
        <v>61.81999026516835</v>
      </c>
    </row>
    <row r="1457" spans="3:32" ht="11.25" x14ac:dyDescent="0.15">
      <c r="C1457" s="107">
        <v>40896</v>
      </c>
      <c r="D1457" s="111">
        <f t="shared" si="90"/>
        <v>2011</v>
      </c>
      <c r="E1457" s="111">
        <f t="shared" si="91"/>
        <v>12</v>
      </c>
      <c r="F1457" s="174">
        <v>9.2499999999999999E-5</v>
      </c>
      <c r="G1457" s="106" t="s">
        <v>1169</v>
      </c>
      <c r="AA1457" s="171">
        <v>41725</v>
      </c>
      <c r="AB1457">
        <v>580.22</v>
      </c>
      <c r="AC1457">
        <v>420.84</v>
      </c>
      <c r="AD1457">
        <v>35787.85</v>
      </c>
      <c r="AE1457">
        <v>6266.36</v>
      </c>
      <c r="AF1457">
        <f t="shared" si="92"/>
        <v>61.679793871290194</v>
      </c>
    </row>
    <row r="1458" spans="3:32" ht="11.25" x14ac:dyDescent="0.15">
      <c r="C1458" s="107">
        <v>40897</v>
      </c>
      <c r="D1458" s="111">
        <f t="shared" si="90"/>
        <v>2011</v>
      </c>
      <c r="E1458" s="111">
        <f t="shared" si="91"/>
        <v>12</v>
      </c>
      <c r="F1458" s="174">
        <v>9.269999999999999E-5</v>
      </c>
      <c r="G1458" s="106" t="s">
        <v>1169</v>
      </c>
      <c r="AA1458" s="171">
        <v>41724</v>
      </c>
      <c r="AB1458">
        <v>581.66</v>
      </c>
      <c r="AC1458">
        <v>420.7</v>
      </c>
      <c r="AD1458">
        <v>35853.519999999997</v>
      </c>
      <c r="AE1458">
        <v>6281.93</v>
      </c>
      <c r="AF1458">
        <f t="shared" si="92"/>
        <v>61.639995873878206</v>
      </c>
    </row>
    <row r="1459" spans="3:32" ht="11.25" x14ac:dyDescent="0.15">
      <c r="C1459" s="107">
        <v>40898</v>
      </c>
      <c r="D1459" s="111">
        <f t="shared" si="90"/>
        <v>2011</v>
      </c>
      <c r="E1459" s="111">
        <f t="shared" si="91"/>
        <v>12</v>
      </c>
      <c r="F1459" s="174">
        <v>9.269999999999999E-5</v>
      </c>
      <c r="G1459" s="106" t="s">
        <v>1169</v>
      </c>
      <c r="AA1459" s="171">
        <v>41723</v>
      </c>
      <c r="AB1459">
        <v>574.47</v>
      </c>
      <c r="AC1459">
        <v>415.25</v>
      </c>
      <c r="AD1459">
        <v>35312.870000000003</v>
      </c>
      <c r="AE1459">
        <v>6204.31</v>
      </c>
      <c r="AF1459">
        <f t="shared" si="92"/>
        <v>61.470346580326215</v>
      </c>
    </row>
    <row r="1460" spans="3:32" ht="11.25" x14ac:dyDescent="0.15">
      <c r="C1460" s="107">
        <v>40899</v>
      </c>
      <c r="D1460" s="111">
        <f t="shared" si="90"/>
        <v>2011</v>
      </c>
      <c r="E1460" s="111">
        <f t="shared" si="91"/>
        <v>12</v>
      </c>
      <c r="F1460" s="174">
        <v>9.4099999999999997E-5</v>
      </c>
      <c r="G1460" s="106" t="s">
        <v>1169</v>
      </c>
      <c r="AA1460" s="171">
        <v>41722</v>
      </c>
      <c r="AB1460">
        <v>557.5</v>
      </c>
      <c r="AC1460">
        <v>404.1</v>
      </c>
      <c r="AD1460">
        <v>33249.199999999997</v>
      </c>
      <c r="AE1460">
        <v>6020.98</v>
      </c>
      <c r="AF1460">
        <f t="shared" si="92"/>
        <v>59.639820627802685</v>
      </c>
    </row>
    <row r="1461" spans="3:32" ht="11.25" x14ac:dyDescent="0.15">
      <c r="C1461" s="107">
        <v>40900</v>
      </c>
      <c r="D1461" s="111">
        <f t="shared" si="90"/>
        <v>2011</v>
      </c>
      <c r="E1461" s="111">
        <f t="shared" si="91"/>
        <v>12</v>
      </c>
      <c r="F1461" s="174">
        <v>9.3800000000000003E-5</v>
      </c>
      <c r="G1461" s="106" t="s">
        <v>1169</v>
      </c>
      <c r="AA1461" s="171">
        <v>41721</v>
      </c>
      <c r="AB1461">
        <v>564.29999999999995</v>
      </c>
      <c r="AC1461">
        <v>409.11</v>
      </c>
      <c r="AD1461">
        <v>33654.75</v>
      </c>
      <c r="AE1461">
        <v>6094.42</v>
      </c>
      <c r="AF1461">
        <f t="shared" si="92"/>
        <v>59.639819245082407</v>
      </c>
    </row>
    <row r="1462" spans="3:32" ht="11.25" x14ac:dyDescent="0.15">
      <c r="C1462" s="107">
        <v>40901</v>
      </c>
      <c r="D1462" s="111">
        <f t="shared" si="90"/>
        <v>2011</v>
      </c>
      <c r="E1462" s="111">
        <f t="shared" si="91"/>
        <v>12</v>
      </c>
      <c r="F1462" s="174">
        <v>9.3800000000000003E-5</v>
      </c>
      <c r="G1462" s="106" t="s">
        <v>1169</v>
      </c>
      <c r="AA1462" s="171">
        <v>41720</v>
      </c>
      <c r="AB1462">
        <v>568.15</v>
      </c>
      <c r="AC1462">
        <v>411.9</v>
      </c>
      <c r="AD1462">
        <v>33657.11</v>
      </c>
      <c r="AE1462">
        <v>6136</v>
      </c>
      <c r="AF1462">
        <f t="shared" si="92"/>
        <v>59.239831030537715</v>
      </c>
    </row>
    <row r="1463" spans="3:32" ht="11.25" x14ac:dyDescent="0.15">
      <c r="C1463" s="107">
        <v>40902</v>
      </c>
      <c r="D1463" s="111">
        <f t="shared" si="90"/>
        <v>2011</v>
      </c>
      <c r="E1463" s="111">
        <f t="shared" si="91"/>
        <v>12</v>
      </c>
      <c r="F1463" s="174">
        <v>9.4300000000000002E-5</v>
      </c>
      <c r="G1463" s="106" t="s">
        <v>1169</v>
      </c>
      <c r="AA1463" s="171">
        <v>41719</v>
      </c>
      <c r="AB1463">
        <v>586.05999999999995</v>
      </c>
      <c r="AC1463">
        <v>425.33</v>
      </c>
      <c r="AD1463">
        <v>36616.93</v>
      </c>
      <c r="AE1463">
        <v>6358.73</v>
      </c>
      <c r="AF1463">
        <f t="shared" si="92"/>
        <v>62.479831416578513</v>
      </c>
    </row>
    <row r="1464" spans="3:32" ht="11.25" x14ac:dyDescent="0.15">
      <c r="C1464" s="107">
        <v>40903</v>
      </c>
      <c r="D1464" s="111">
        <f t="shared" si="90"/>
        <v>2011</v>
      </c>
      <c r="E1464" s="111">
        <f t="shared" si="91"/>
        <v>12</v>
      </c>
      <c r="F1464" s="174">
        <v>9.4199999999999999E-5</v>
      </c>
      <c r="G1464" s="106" t="s">
        <v>1169</v>
      </c>
      <c r="AA1464" s="171">
        <v>41718</v>
      </c>
      <c r="AB1464">
        <v>608.6</v>
      </c>
      <c r="AC1464">
        <v>440.31</v>
      </c>
      <c r="AD1464">
        <v>38427.21</v>
      </c>
      <c r="AE1464">
        <v>6585.09</v>
      </c>
      <c r="AF1464">
        <f t="shared" si="92"/>
        <v>63.140338481761418</v>
      </c>
    </row>
    <row r="1465" spans="3:32" ht="11.25" x14ac:dyDescent="0.15">
      <c r="C1465" s="107">
        <v>40904</v>
      </c>
      <c r="D1465" s="111">
        <f t="shared" si="90"/>
        <v>2011</v>
      </c>
      <c r="E1465" s="111">
        <f t="shared" si="91"/>
        <v>12</v>
      </c>
      <c r="F1465" s="174">
        <v>9.4199999999999999E-5</v>
      </c>
      <c r="G1465" s="106" t="s">
        <v>1169</v>
      </c>
      <c r="AA1465" s="171">
        <v>41717</v>
      </c>
      <c r="AB1465">
        <v>612.36</v>
      </c>
      <c r="AC1465">
        <v>439.56</v>
      </c>
      <c r="AD1465">
        <v>40281.26</v>
      </c>
      <c r="AE1465">
        <v>6631.89</v>
      </c>
      <c r="AF1465">
        <f t="shared" si="92"/>
        <v>65.780357959370306</v>
      </c>
    </row>
    <row r="1466" spans="3:32" ht="11.25" x14ac:dyDescent="0.15">
      <c r="C1466" s="107">
        <v>40905</v>
      </c>
      <c r="D1466" s="111">
        <f t="shared" si="90"/>
        <v>2011</v>
      </c>
      <c r="E1466" s="111">
        <f t="shared" si="91"/>
        <v>12</v>
      </c>
      <c r="F1466" s="174">
        <v>9.5000000000000005E-5</v>
      </c>
      <c r="G1466" s="106" t="s">
        <v>1169</v>
      </c>
      <c r="AA1466" s="171">
        <v>41716</v>
      </c>
      <c r="AB1466">
        <v>620.44000000000005</v>
      </c>
      <c r="AC1466">
        <v>445.57</v>
      </c>
      <c r="AD1466">
        <v>41259.26</v>
      </c>
      <c r="AE1466">
        <v>6700.75</v>
      </c>
      <c r="AF1466">
        <f t="shared" si="92"/>
        <v>66.5</v>
      </c>
    </row>
    <row r="1467" spans="3:32" ht="11.25" x14ac:dyDescent="0.15">
      <c r="C1467" s="107">
        <v>40906</v>
      </c>
      <c r="D1467" s="111">
        <f t="shared" si="90"/>
        <v>2011</v>
      </c>
      <c r="E1467" s="111">
        <f t="shared" si="91"/>
        <v>12</v>
      </c>
      <c r="F1467" s="174">
        <v>9.4499999999999993E-5</v>
      </c>
      <c r="G1467" s="106" t="s">
        <v>1169</v>
      </c>
      <c r="AA1467" s="171">
        <v>41715</v>
      </c>
      <c r="AB1467">
        <v>629</v>
      </c>
      <c r="AC1467">
        <v>452.15</v>
      </c>
      <c r="AD1467">
        <v>42445.14</v>
      </c>
      <c r="AE1467">
        <v>6824.69</v>
      </c>
      <c r="AF1467">
        <f t="shared" si="92"/>
        <v>67.480349761526227</v>
      </c>
    </row>
    <row r="1468" spans="3:32" ht="11.25" x14ac:dyDescent="0.15">
      <c r="C1468" s="107">
        <v>40907</v>
      </c>
      <c r="D1468" s="111">
        <f t="shared" si="90"/>
        <v>2011</v>
      </c>
      <c r="E1468" s="111">
        <f t="shared" si="91"/>
        <v>12</v>
      </c>
      <c r="F1468" s="174">
        <v>9.4499999999999993E-5</v>
      </c>
      <c r="G1468" s="106" t="s">
        <v>1169</v>
      </c>
      <c r="AA1468" s="171">
        <v>41714</v>
      </c>
      <c r="AB1468">
        <v>633.01</v>
      </c>
      <c r="AC1468">
        <v>455.03</v>
      </c>
      <c r="AD1468">
        <v>42715.74</v>
      </c>
      <c r="AE1468">
        <v>6868.19</v>
      </c>
      <c r="AF1468">
        <f t="shared" si="92"/>
        <v>67.480355760572508</v>
      </c>
    </row>
    <row r="1469" spans="3:32" ht="11.25" x14ac:dyDescent="0.15">
      <c r="C1469" s="107">
        <v>40908</v>
      </c>
      <c r="D1469" s="111">
        <f t="shared" si="90"/>
        <v>2011</v>
      </c>
      <c r="E1469" s="111">
        <f t="shared" si="91"/>
        <v>12</v>
      </c>
      <c r="F1469" s="174">
        <v>9.4600000000000009E-5</v>
      </c>
      <c r="G1469" s="106" t="s">
        <v>1169</v>
      </c>
      <c r="AA1469" s="171">
        <v>41713</v>
      </c>
      <c r="AB1469">
        <v>628.20000000000005</v>
      </c>
      <c r="AC1469">
        <v>451.57</v>
      </c>
      <c r="AD1469">
        <v>42391.16</v>
      </c>
      <c r="AE1469">
        <v>6816.01</v>
      </c>
      <c r="AF1469">
        <f t="shared" si="92"/>
        <v>67.480356574339382</v>
      </c>
    </row>
    <row r="1470" spans="3:32" ht="11.25" x14ac:dyDescent="0.15">
      <c r="C1470" s="107">
        <v>40909</v>
      </c>
      <c r="D1470" s="111">
        <f t="shared" si="90"/>
        <v>2012</v>
      </c>
      <c r="E1470" s="111">
        <f t="shared" si="91"/>
        <v>1</v>
      </c>
      <c r="F1470" s="174">
        <v>9.4600000000000009E-5</v>
      </c>
      <c r="G1470" s="106" t="s">
        <v>1169</v>
      </c>
      <c r="AA1470" s="171">
        <v>41712</v>
      </c>
      <c r="AB1470">
        <v>636.76</v>
      </c>
      <c r="AC1470">
        <v>459.21</v>
      </c>
      <c r="AD1470">
        <v>44649.38</v>
      </c>
      <c r="AE1470">
        <v>6940.65</v>
      </c>
      <c r="AF1470">
        <f t="shared" si="92"/>
        <v>70.119636911866323</v>
      </c>
    </row>
    <row r="1471" spans="3:32" ht="11.25" x14ac:dyDescent="0.15">
      <c r="C1471" s="107">
        <v>40910</v>
      </c>
      <c r="D1471" s="111">
        <f t="shared" si="90"/>
        <v>2012</v>
      </c>
      <c r="E1471" s="111">
        <f t="shared" si="91"/>
        <v>1</v>
      </c>
      <c r="F1471" s="174">
        <v>9.4600000000000009E-5</v>
      </c>
      <c r="G1471" s="106" t="s">
        <v>1169</v>
      </c>
      <c r="AA1471" s="171">
        <v>41711</v>
      </c>
      <c r="AB1471">
        <v>632.54</v>
      </c>
      <c r="AC1471">
        <v>454.96</v>
      </c>
      <c r="AD1471">
        <v>45017.52</v>
      </c>
      <c r="AE1471">
        <v>6799.75</v>
      </c>
      <c r="AF1471">
        <f t="shared" si="92"/>
        <v>71.169443829639235</v>
      </c>
    </row>
    <row r="1472" spans="3:32" ht="11.25" x14ac:dyDescent="0.15">
      <c r="C1472" s="107">
        <v>40911</v>
      </c>
      <c r="D1472" s="111">
        <f t="shared" si="90"/>
        <v>2012</v>
      </c>
      <c r="E1472" s="111">
        <f t="shared" si="91"/>
        <v>1</v>
      </c>
      <c r="F1472" s="174">
        <v>9.2899999999999995E-5</v>
      </c>
      <c r="G1472" s="106" t="s">
        <v>1169</v>
      </c>
      <c r="AA1472" s="171">
        <v>41710</v>
      </c>
      <c r="AB1472">
        <v>639.55999999999995</v>
      </c>
      <c r="AC1472">
        <v>461.48</v>
      </c>
      <c r="AD1472">
        <v>45383.360000000001</v>
      </c>
      <c r="AE1472">
        <v>6875.3</v>
      </c>
      <c r="AF1472">
        <f t="shared" si="92"/>
        <v>70.960285196072306</v>
      </c>
    </row>
    <row r="1473" spans="3:32" ht="11.25" x14ac:dyDescent="0.15">
      <c r="C1473" s="107">
        <v>40912</v>
      </c>
      <c r="D1473" s="111">
        <f t="shared" si="90"/>
        <v>2012</v>
      </c>
      <c r="E1473" s="111">
        <f t="shared" si="91"/>
        <v>1</v>
      </c>
      <c r="F1473" s="174">
        <v>9.1699999999999993E-5</v>
      </c>
      <c r="G1473" s="106" t="s">
        <v>1169</v>
      </c>
      <c r="AA1473" s="171">
        <v>41709</v>
      </c>
      <c r="AB1473">
        <v>625.08000000000004</v>
      </c>
      <c r="AC1473">
        <v>450.66</v>
      </c>
      <c r="AD1473">
        <v>45149.35</v>
      </c>
      <c r="AF1473">
        <f t="shared" si="92"/>
        <v>72.229714596531636</v>
      </c>
    </row>
    <row r="1474" spans="3:32" ht="11.25" x14ac:dyDescent="0.15">
      <c r="C1474" s="107">
        <v>40913</v>
      </c>
      <c r="D1474" s="111">
        <f t="shared" si="90"/>
        <v>2012</v>
      </c>
      <c r="E1474" s="111">
        <f t="shared" si="91"/>
        <v>1</v>
      </c>
      <c r="F1474" s="174">
        <v>9.2100000000000003E-5</v>
      </c>
      <c r="G1474" s="106" t="s">
        <v>1169</v>
      </c>
      <c r="AA1474" s="171">
        <v>41708</v>
      </c>
      <c r="AB1474">
        <v>640</v>
      </c>
      <c r="AC1474">
        <v>460.95</v>
      </c>
      <c r="AD1474">
        <v>44518.23</v>
      </c>
      <c r="AE1474">
        <v>7007.97</v>
      </c>
      <c r="AF1474">
        <f t="shared" si="92"/>
        <v>69.559734375000005</v>
      </c>
    </row>
    <row r="1475" spans="3:32" ht="11.25" x14ac:dyDescent="0.15">
      <c r="C1475" s="107">
        <v>40914</v>
      </c>
      <c r="D1475" s="111">
        <f t="shared" si="90"/>
        <v>2012</v>
      </c>
      <c r="E1475" s="111">
        <f t="shared" si="91"/>
        <v>1</v>
      </c>
      <c r="F1475" s="174">
        <v>9.1799999999999995E-5</v>
      </c>
      <c r="G1475" s="106" t="s">
        <v>1169</v>
      </c>
      <c r="AA1475" s="171">
        <v>41707</v>
      </c>
      <c r="AB1475">
        <v>610.48</v>
      </c>
      <c r="AC1475">
        <v>439.98</v>
      </c>
      <c r="AD1475">
        <v>35895.93</v>
      </c>
      <c r="AE1475">
        <v>6684.7</v>
      </c>
      <c r="AF1475">
        <f t="shared" si="92"/>
        <v>58.79951841174158</v>
      </c>
    </row>
    <row r="1476" spans="3:32" ht="11.25" x14ac:dyDescent="0.15">
      <c r="C1476" s="107">
        <v>40915</v>
      </c>
      <c r="D1476" s="111">
        <f t="shared" si="90"/>
        <v>2012</v>
      </c>
      <c r="E1476" s="111">
        <f t="shared" si="91"/>
        <v>1</v>
      </c>
      <c r="F1476" s="174">
        <v>9.1799999999999995E-5</v>
      </c>
      <c r="G1476" s="106" t="s">
        <v>1169</v>
      </c>
      <c r="AA1476" s="171">
        <v>41706</v>
      </c>
      <c r="AB1476">
        <v>626.74</v>
      </c>
      <c r="AC1476">
        <v>451.7</v>
      </c>
      <c r="AD1476">
        <v>36852.46</v>
      </c>
      <c r="AE1476">
        <v>6862.83</v>
      </c>
      <c r="AF1476">
        <f t="shared" si="92"/>
        <v>58.80023614257906</v>
      </c>
    </row>
    <row r="1477" spans="3:32" ht="11.25" x14ac:dyDescent="0.15">
      <c r="C1477" s="107">
        <v>40916</v>
      </c>
      <c r="D1477" s="111">
        <f t="shared" ref="D1477:D1540" si="93">YEAR(C1477)</f>
        <v>2012</v>
      </c>
      <c r="E1477" s="111">
        <f t="shared" ref="E1477:E1540" si="94">MONTH(C1477)</f>
        <v>1</v>
      </c>
      <c r="F1477" s="174">
        <v>9.1899999999999998E-5</v>
      </c>
      <c r="G1477" s="106" t="s">
        <v>1169</v>
      </c>
      <c r="AA1477" s="171">
        <v>41705</v>
      </c>
      <c r="AB1477">
        <v>657.75</v>
      </c>
      <c r="AC1477">
        <v>474.41</v>
      </c>
      <c r="AD1477">
        <v>38918.92</v>
      </c>
      <c r="AE1477">
        <v>7202.34</v>
      </c>
      <c r="AF1477">
        <f t="shared" si="92"/>
        <v>59.169775750665146</v>
      </c>
    </row>
    <row r="1478" spans="3:32" ht="11.25" x14ac:dyDescent="0.15">
      <c r="C1478" s="107">
        <v>40917</v>
      </c>
      <c r="D1478" s="111">
        <f t="shared" si="93"/>
        <v>2012</v>
      </c>
      <c r="E1478" s="111">
        <f t="shared" si="94"/>
        <v>1</v>
      </c>
      <c r="F1478" s="174">
        <v>9.1500000000000001E-5</v>
      </c>
      <c r="G1478" s="106" t="s">
        <v>1169</v>
      </c>
      <c r="AA1478" s="171">
        <v>41704</v>
      </c>
      <c r="AB1478">
        <v>663.06</v>
      </c>
      <c r="AC1478">
        <v>482.82</v>
      </c>
      <c r="AD1478">
        <v>38914.99</v>
      </c>
      <c r="AE1478">
        <v>6962.13</v>
      </c>
      <c r="AF1478">
        <f t="shared" ref="AF1478:AF1541" si="95">AD1478/AB1478</f>
        <v>58.689997888577203</v>
      </c>
    </row>
    <row r="1479" spans="3:32" ht="11.25" x14ac:dyDescent="0.15">
      <c r="C1479" s="107">
        <v>40918</v>
      </c>
      <c r="D1479" s="111">
        <f t="shared" si="93"/>
        <v>2012</v>
      </c>
      <c r="E1479" s="111">
        <f t="shared" si="94"/>
        <v>1</v>
      </c>
      <c r="F1479" s="174">
        <v>9.1500000000000001E-5</v>
      </c>
      <c r="G1479" s="106" t="s">
        <v>1169</v>
      </c>
      <c r="AA1479" s="171">
        <v>41703</v>
      </c>
      <c r="AB1479">
        <v>664.25</v>
      </c>
      <c r="AC1479">
        <v>483.39</v>
      </c>
      <c r="AD1479">
        <v>40579.03</v>
      </c>
      <c r="AE1479">
        <v>7439.6</v>
      </c>
      <c r="AF1479">
        <f t="shared" si="95"/>
        <v>61.089996236356789</v>
      </c>
    </row>
    <row r="1480" spans="3:32" ht="11.25" x14ac:dyDescent="0.15">
      <c r="C1480" s="107">
        <v>40919</v>
      </c>
      <c r="D1480" s="111">
        <f t="shared" si="93"/>
        <v>2012</v>
      </c>
      <c r="E1480" s="111">
        <f t="shared" si="94"/>
        <v>1</v>
      </c>
      <c r="F1480" s="174">
        <v>9.1099999999999992E-5</v>
      </c>
      <c r="G1480" s="106" t="s">
        <v>1169</v>
      </c>
      <c r="AA1480" s="171">
        <v>41702</v>
      </c>
      <c r="AB1480">
        <v>663.03</v>
      </c>
      <c r="AC1480">
        <v>482.71</v>
      </c>
      <c r="AD1480">
        <v>40504.199999999997</v>
      </c>
      <c r="AE1480">
        <v>7425.88</v>
      </c>
      <c r="AF1480">
        <f t="shared" si="95"/>
        <v>61.089543459571964</v>
      </c>
    </row>
    <row r="1481" spans="3:32" ht="11.25" x14ac:dyDescent="0.15">
      <c r="C1481" s="107">
        <v>40920</v>
      </c>
      <c r="D1481" s="111">
        <f t="shared" si="93"/>
        <v>2012</v>
      </c>
      <c r="E1481" s="111">
        <f t="shared" si="94"/>
        <v>1</v>
      </c>
      <c r="F1481" s="174">
        <v>8.9900000000000003E-5</v>
      </c>
      <c r="G1481" s="106" t="s">
        <v>1169</v>
      </c>
      <c r="AA1481" s="171">
        <v>41701</v>
      </c>
      <c r="AB1481">
        <v>552.39</v>
      </c>
      <c r="AC1481">
        <v>400.79</v>
      </c>
      <c r="AD1481">
        <v>33745.199999999997</v>
      </c>
      <c r="AE1481">
        <v>6186.71</v>
      </c>
      <c r="AF1481">
        <f t="shared" si="95"/>
        <v>61.089447672839839</v>
      </c>
    </row>
    <row r="1482" spans="3:32" ht="11.25" x14ac:dyDescent="0.15">
      <c r="C1482" s="107">
        <v>40921</v>
      </c>
      <c r="D1482" s="111">
        <f t="shared" si="93"/>
        <v>2012</v>
      </c>
      <c r="E1482" s="111">
        <f t="shared" si="94"/>
        <v>1</v>
      </c>
      <c r="F1482" s="174">
        <v>8.9800000000000001E-5</v>
      </c>
      <c r="G1482" s="106" t="s">
        <v>1169</v>
      </c>
      <c r="AA1482" s="171">
        <v>41700</v>
      </c>
      <c r="AB1482">
        <v>559.84</v>
      </c>
      <c r="AC1482">
        <v>405.63</v>
      </c>
      <c r="AD1482">
        <v>34200.78</v>
      </c>
      <c r="AE1482">
        <v>6270.24</v>
      </c>
      <c r="AF1482">
        <f t="shared" si="95"/>
        <v>61.090275793083734</v>
      </c>
    </row>
    <row r="1483" spans="3:32" ht="11.25" x14ac:dyDescent="0.15">
      <c r="C1483" s="107">
        <v>40922</v>
      </c>
      <c r="D1483" s="111">
        <f t="shared" si="93"/>
        <v>2012</v>
      </c>
      <c r="E1483" s="111">
        <f t="shared" si="94"/>
        <v>1</v>
      </c>
      <c r="F1483" s="174">
        <v>8.9900000000000003E-5</v>
      </c>
      <c r="G1483" s="106" t="s">
        <v>1169</v>
      </c>
      <c r="AA1483" s="171">
        <v>41699</v>
      </c>
      <c r="AB1483">
        <v>546.45000000000005</v>
      </c>
      <c r="AC1483">
        <v>395.93</v>
      </c>
      <c r="AD1483">
        <v>33382.78</v>
      </c>
      <c r="AE1483">
        <v>6120.27</v>
      </c>
      <c r="AF1483">
        <f t="shared" si="95"/>
        <v>61.09027358404245</v>
      </c>
    </row>
    <row r="1484" spans="3:32" ht="11.25" x14ac:dyDescent="0.15">
      <c r="C1484" s="107">
        <v>40923</v>
      </c>
      <c r="D1484" s="111">
        <f t="shared" si="93"/>
        <v>2012</v>
      </c>
      <c r="E1484" s="111">
        <f t="shared" si="94"/>
        <v>1</v>
      </c>
      <c r="F1484" s="174">
        <v>8.9800000000000001E-5</v>
      </c>
      <c r="G1484" s="106" t="s">
        <v>1169</v>
      </c>
      <c r="AA1484" s="171">
        <v>41698</v>
      </c>
      <c r="AB1484">
        <v>578.32000000000005</v>
      </c>
      <c r="AC1484">
        <v>421.76</v>
      </c>
      <c r="AD1484">
        <v>35329.26</v>
      </c>
      <c r="AE1484">
        <v>6592.79</v>
      </c>
      <c r="AF1484">
        <f t="shared" si="95"/>
        <v>61.089466039562872</v>
      </c>
    </row>
    <row r="1485" spans="3:32" ht="11.25" x14ac:dyDescent="0.15">
      <c r="C1485" s="107">
        <v>40924</v>
      </c>
      <c r="D1485" s="111">
        <f t="shared" si="93"/>
        <v>2012</v>
      </c>
      <c r="E1485" s="111">
        <f t="shared" si="94"/>
        <v>1</v>
      </c>
      <c r="F1485" s="174">
        <v>8.9600000000000009E-5</v>
      </c>
      <c r="G1485" s="106" t="s">
        <v>1169</v>
      </c>
      <c r="AA1485" s="171">
        <v>41697</v>
      </c>
      <c r="AB1485">
        <v>578.64</v>
      </c>
      <c r="AC1485">
        <v>422.9</v>
      </c>
      <c r="AD1485">
        <v>35349.120000000003</v>
      </c>
      <c r="AE1485">
        <v>6654.36</v>
      </c>
      <c r="AF1485">
        <f t="shared" si="95"/>
        <v>61.090004147656579</v>
      </c>
    </row>
    <row r="1486" spans="3:32" ht="11.25" x14ac:dyDescent="0.15">
      <c r="C1486" s="107">
        <v>40925</v>
      </c>
      <c r="D1486" s="111">
        <f t="shared" si="93"/>
        <v>2012</v>
      </c>
      <c r="E1486" s="111">
        <f t="shared" si="94"/>
        <v>1</v>
      </c>
      <c r="F1486" s="174">
        <v>8.9700000000000012E-5</v>
      </c>
      <c r="G1486" s="106" t="s">
        <v>1169</v>
      </c>
      <c r="AA1486" s="171">
        <v>41696</v>
      </c>
      <c r="AB1486">
        <v>558.74</v>
      </c>
      <c r="AC1486">
        <v>406.55</v>
      </c>
      <c r="AD1486">
        <v>33999.33</v>
      </c>
      <c r="AE1486">
        <v>6481.38</v>
      </c>
      <c r="AF1486">
        <f t="shared" si="95"/>
        <v>60.850001789741206</v>
      </c>
    </row>
    <row r="1487" spans="3:32" ht="11.25" x14ac:dyDescent="0.15">
      <c r="C1487" s="107">
        <v>40926</v>
      </c>
      <c r="D1487" s="111">
        <f t="shared" si="93"/>
        <v>2012</v>
      </c>
      <c r="E1487" s="111">
        <f t="shared" si="94"/>
        <v>1</v>
      </c>
      <c r="F1487" s="174">
        <v>8.81E-5</v>
      </c>
      <c r="G1487" s="106" t="s">
        <v>1169</v>
      </c>
      <c r="AA1487" s="171">
        <v>41695</v>
      </c>
      <c r="AB1487">
        <v>537.63</v>
      </c>
      <c r="AC1487">
        <v>391.47</v>
      </c>
      <c r="AD1487">
        <v>32612.79</v>
      </c>
      <c r="AE1487">
        <v>6263.42</v>
      </c>
      <c r="AF1487">
        <f t="shared" si="95"/>
        <v>60.660286814351878</v>
      </c>
    </row>
    <row r="1488" spans="3:32" ht="11.25" x14ac:dyDescent="0.15">
      <c r="C1488" s="107">
        <v>40927</v>
      </c>
      <c r="D1488" s="111">
        <f t="shared" si="93"/>
        <v>2012</v>
      </c>
      <c r="E1488" s="111">
        <f t="shared" si="94"/>
        <v>1</v>
      </c>
      <c r="F1488" s="174">
        <v>8.8200000000000003E-5</v>
      </c>
      <c r="G1488" s="106" t="s">
        <v>1169</v>
      </c>
      <c r="AA1488" s="171">
        <v>41694</v>
      </c>
      <c r="AB1488">
        <v>601.88</v>
      </c>
      <c r="AC1488">
        <v>438.08</v>
      </c>
      <c r="AD1488">
        <v>37581.54</v>
      </c>
      <c r="AE1488">
        <v>7042.03</v>
      </c>
      <c r="AF1488">
        <f t="shared" si="95"/>
        <v>62.440253871203566</v>
      </c>
    </row>
    <row r="1489" spans="3:32" ht="11.25" x14ac:dyDescent="0.15">
      <c r="C1489" s="107">
        <v>40928</v>
      </c>
      <c r="D1489" s="111">
        <f t="shared" si="93"/>
        <v>2012</v>
      </c>
      <c r="E1489" s="111">
        <f t="shared" si="94"/>
        <v>1</v>
      </c>
      <c r="F1489" s="174">
        <v>8.8200000000000003E-5</v>
      </c>
      <c r="G1489" s="106" t="s">
        <v>1169</v>
      </c>
      <c r="AA1489" s="171">
        <v>41693</v>
      </c>
      <c r="AB1489">
        <v>594.75</v>
      </c>
      <c r="AC1489">
        <v>432.87</v>
      </c>
      <c r="AD1489">
        <v>37136.35</v>
      </c>
      <c r="AE1489">
        <v>6958.6</v>
      </c>
      <c r="AF1489">
        <f t="shared" si="95"/>
        <v>62.440269020596887</v>
      </c>
    </row>
    <row r="1490" spans="3:32" ht="11.25" x14ac:dyDescent="0.15">
      <c r="C1490" s="107">
        <v>40929</v>
      </c>
      <c r="D1490" s="111">
        <f t="shared" si="93"/>
        <v>2012</v>
      </c>
      <c r="E1490" s="111">
        <f t="shared" si="94"/>
        <v>1</v>
      </c>
      <c r="F1490" s="174">
        <v>8.8200000000000003E-5</v>
      </c>
      <c r="G1490" s="106" t="s">
        <v>1169</v>
      </c>
      <c r="AA1490" s="171">
        <v>41692</v>
      </c>
      <c r="AB1490">
        <v>563.79</v>
      </c>
      <c r="AC1490">
        <v>410.33</v>
      </c>
      <c r="AD1490">
        <v>35202.89</v>
      </c>
      <c r="AE1490">
        <v>6596.31</v>
      </c>
      <c r="AF1490">
        <f t="shared" si="95"/>
        <v>62.439720463293071</v>
      </c>
    </row>
    <row r="1491" spans="3:32" ht="11.25" x14ac:dyDescent="0.15">
      <c r="C1491" s="107">
        <v>40930</v>
      </c>
      <c r="D1491" s="111">
        <f t="shared" si="93"/>
        <v>2012</v>
      </c>
      <c r="E1491" s="111">
        <f t="shared" si="94"/>
        <v>1</v>
      </c>
      <c r="F1491" s="174">
        <v>8.8200000000000003E-5</v>
      </c>
      <c r="G1491" s="106" t="s">
        <v>1169</v>
      </c>
      <c r="AA1491" s="171">
        <v>41691</v>
      </c>
      <c r="AB1491">
        <v>545.25</v>
      </c>
      <c r="AC1491">
        <v>397.47</v>
      </c>
      <c r="AD1491">
        <v>33456.69</v>
      </c>
      <c r="AE1491">
        <v>6395.81</v>
      </c>
      <c r="AF1491">
        <f t="shared" si="95"/>
        <v>61.360275103163694</v>
      </c>
    </row>
    <row r="1492" spans="3:32" ht="11.25" x14ac:dyDescent="0.15">
      <c r="C1492" s="107">
        <v>40931</v>
      </c>
      <c r="D1492" s="111">
        <f t="shared" si="93"/>
        <v>2012</v>
      </c>
      <c r="E1492" s="111">
        <f t="shared" si="94"/>
        <v>1</v>
      </c>
      <c r="F1492" s="174">
        <v>8.6699999999999993E-5</v>
      </c>
      <c r="G1492" s="106" t="s">
        <v>1169</v>
      </c>
      <c r="AA1492" s="171">
        <v>41690</v>
      </c>
      <c r="AB1492">
        <v>619.20000000000005</v>
      </c>
      <c r="AC1492">
        <v>450.43</v>
      </c>
      <c r="AD1492">
        <v>37993.96</v>
      </c>
      <c r="AE1492">
        <v>7244.61</v>
      </c>
      <c r="AF1492">
        <f t="shared" si="95"/>
        <v>61.359754521963815</v>
      </c>
    </row>
    <row r="1493" spans="3:32" ht="11.25" x14ac:dyDescent="0.15">
      <c r="C1493" s="107">
        <v>40932</v>
      </c>
      <c r="D1493" s="111">
        <f t="shared" si="93"/>
        <v>2012</v>
      </c>
      <c r="E1493" s="111">
        <f t="shared" si="94"/>
        <v>1</v>
      </c>
      <c r="F1493" s="174">
        <v>8.7200000000000005E-5</v>
      </c>
      <c r="G1493" s="106" t="s">
        <v>1169</v>
      </c>
      <c r="AA1493" s="171">
        <v>41689</v>
      </c>
      <c r="AB1493">
        <v>619.45000000000005</v>
      </c>
      <c r="AC1493">
        <v>450.03</v>
      </c>
      <c r="AD1493">
        <v>38009.61</v>
      </c>
      <c r="AE1493">
        <v>7235.21</v>
      </c>
      <c r="AF1493">
        <f t="shared" si="95"/>
        <v>61.36025506497699</v>
      </c>
    </row>
    <row r="1494" spans="3:32" ht="11.25" x14ac:dyDescent="0.15">
      <c r="C1494" s="107">
        <v>40933</v>
      </c>
      <c r="D1494" s="111">
        <f t="shared" si="93"/>
        <v>2012</v>
      </c>
      <c r="E1494" s="111">
        <f t="shared" si="94"/>
        <v>1</v>
      </c>
      <c r="F1494" s="174">
        <v>8.7100000000000003E-5</v>
      </c>
      <c r="G1494" s="106" t="s">
        <v>1169</v>
      </c>
      <c r="AA1494" s="171">
        <v>41688</v>
      </c>
      <c r="AB1494">
        <v>633.5</v>
      </c>
      <c r="AC1494">
        <v>462.46</v>
      </c>
      <c r="AD1494">
        <v>38871.56</v>
      </c>
      <c r="AE1494">
        <v>7399.28</v>
      </c>
      <c r="AF1494">
        <f t="shared" si="95"/>
        <v>61.36</v>
      </c>
    </row>
    <row r="1495" spans="3:32" ht="11.25" x14ac:dyDescent="0.15">
      <c r="C1495" s="107">
        <v>40934</v>
      </c>
      <c r="D1495" s="111">
        <f t="shared" si="93"/>
        <v>2012</v>
      </c>
      <c r="E1495" s="111">
        <f t="shared" si="94"/>
        <v>1</v>
      </c>
      <c r="F1495" s="174">
        <v>8.7100000000000003E-5</v>
      </c>
      <c r="G1495" s="106" t="s">
        <v>1169</v>
      </c>
      <c r="AA1495" s="171">
        <v>41687</v>
      </c>
      <c r="AB1495">
        <v>615.17999999999995</v>
      </c>
      <c r="AC1495">
        <v>448.49</v>
      </c>
      <c r="AD1495">
        <v>37747.599999999999</v>
      </c>
      <c r="AE1495">
        <v>7228.39</v>
      </c>
      <c r="AF1495">
        <f t="shared" si="95"/>
        <v>61.360252283884392</v>
      </c>
    </row>
    <row r="1496" spans="3:32" ht="11.25" x14ac:dyDescent="0.15">
      <c r="C1496" s="107">
        <v>40935</v>
      </c>
      <c r="D1496" s="111">
        <f t="shared" si="93"/>
        <v>2012</v>
      </c>
      <c r="E1496" s="111">
        <f t="shared" si="94"/>
        <v>1</v>
      </c>
      <c r="F1496" s="174">
        <v>8.6899999999999998E-5</v>
      </c>
      <c r="G1496" s="106" t="s">
        <v>1169</v>
      </c>
      <c r="AA1496" s="171">
        <v>41686</v>
      </c>
      <c r="AB1496">
        <v>653.92999999999995</v>
      </c>
      <c r="AC1496">
        <v>477.55</v>
      </c>
      <c r="AD1496">
        <v>40124.99</v>
      </c>
      <c r="AE1496">
        <v>7683.65</v>
      </c>
      <c r="AF1496">
        <f t="shared" si="95"/>
        <v>61.359763277415013</v>
      </c>
    </row>
    <row r="1497" spans="3:32" ht="11.25" x14ac:dyDescent="0.15">
      <c r="C1497" s="107">
        <v>40936</v>
      </c>
      <c r="D1497" s="111">
        <f t="shared" si="93"/>
        <v>2012</v>
      </c>
      <c r="E1497" s="111">
        <f t="shared" si="94"/>
        <v>1</v>
      </c>
      <c r="F1497" s="174">
        <v>8.6899999999999998E-5</v>
      </c>
      <c r="G1497" s="106" t="s">
        <v>1169</v>
      </c>
      <c r="AA1497" s="171">
        <v>41685</v>
      </c>
      <c r="AB1497">
        <v>648</v>
      </c>
      <c r="AC1497">
        <v>473.22</v>
      </c>
      <c r="AD1497">
        <v>39761.129999999997</v>
      </c>
      <c r="AE1497">
        <v>7613.97</v>
      </c>
      <c r="AF1497">
        <f t="shared" si="95"/>
        <v>61.359768518518514</v>
      </c>
    </row>
    <row r="1498" spans="3:32" ht="11.25" x14ac:dyDescent="0.15">
      <c r="C1498" s="107">
        <v>40937</v>
      </c>
      <c r="D1498" s="111">
        <f t="shared" si="93"/>
        <v>2012</v>
      </c>
      <c r="E1498" s="111">
        <f t="shared" si="94"/>
        <v>1</v>
      </c>
      <c r="F1498" s="174">
        <v>8.6799999999999996E-5</v>
      </c>
      <c r="G1498" s="106" t="s">
        <v>1169</v>
      </c>
      <c r="AA1498" s="171">
        <v>41684</v>
      </c>
      <c r="AB1498">
        <v>578.73</v>
      </c>
      <c r="AC1498">
        <v>423.11</v>
      </c>
      <c r="AD1498">
        <v>35510.57</v>
      </c>
      <c r="AE1498">
        <v>6857.89</v>
      </c>
      <c r="AF1498">
        <f t="shared" si="95"/>
        <v>61.359476785374873</v>
      </c>
    </row>
    <row r="1499" spans="3:32" ht="11.25" x14ac:dyDescent="0.15">
      <c r="C1499" s="107">
        <v>40938</v>
      </c>
      <c r="D1499" s="111">
        <f t="shared" si="93"/>
        <v>2012</v>
      </c>
      <c r="E1499" s="111">
        <f t="shared" si="94"/>
        <v>1</v>
      </c>
      <c r="F1499" s="174">
        <v>8.769999999999999E-5</v>
      </c>
      <c r="G1499" s="106" t="s">
        <v>1169</v>
      </c>
      <c r="AA1499" s="171">
        <v>41683</v>
      </c>
      <c r="AB1499">
        <v>651.17999999999995</v>
      </c>
      <c r="AC1499">
        <v>479.08</v>
      </c>
      <c r="AD1499">
        <v>39799.97</v>
      </c>
      <c r="AE1499">
        <v>7814.13</v>
      </c>
      <c r="AF1499">
        <f t="shared" si="95"/>
        <v>61.119767191867076</v>
      </c>
    </row>
    <row r="1500" spans="3:32" ht="11.25" x14ac:dyDescent="0.15">
      <c r="C1500" s="107">
        <v>40939</v>
      </c>
      <c r="D1500" s="111">
        <f t="shared" si="93"/>
        <v>2012</v>
      </c>
      <c r="E1500" s="111">
        <f t="shared" si="94"/>
        <v>1</v>
      </c>
      <c r="F1500" s="174">
        <v>8.769999999999999E-5</v>
      </c>
      <c r="G1500" s="106" t="s">
        <v>1169</v>
      </c>
      <c r="AA1500" s="171">
        <v>41682</v>
      </c>
      <c r="AB1500">
        <v>659.25</v>
      </c>
      <c r="AC1500">
        <v>483.39</v>
      </c>
      <c r="AD1500">
        <v>40075.81</v>
      </c>
      <c r="AE1500">
        <v>7614.34</v>
      </c>
      <c r="AF1500">
        <f t="shared" si="95"/>
        <v>60.790003792188088</v>
      </c>
    </row>
    <row r="1501" spans="3:32" ht="11.25" x14ac:dyDescent="0.15">
      <c r="C1501" s="107">
        <v>40940</v>
      </c>
      <c r="D1501" s="111">
        <f t="shared" si="93"/>
        <v>2012</v>
      </c>
      <c r="E1501" s="111">
        <f t="shared" si="94"/>
        <v>2</v>
      </c>
      <c r="F1501" s="174">
        <v>8.6799999999999996E-5</v>
      </c>
      <c r="G1501" s="106" t="s">
        <v>1169</v>
      </c>
      <c r="AA1501" s="171">
        <v>41681</v>
      </c>
      <c r="AB1501">
        <v>682.13</v>
      </c>
      <c r="AC1501">
        <v>499.93</v>
      </c>
      <c r="AD1501">
        <v>41282.660000000003</v>
      </c>
      <c r="AE1501">
        <v>7878.63</v>
      </c>
      <c r="AF1501">
        <f t="shared" si="95"/>
        <v>60.520223417823587</v>
      </c>
    </row>
    <row r="1502" spans="3:32" ht="11.25" x14ac:dyDescent="0.15">
      <c r="C1502" s="107">
        <v>40941</v>
      </c>
      <c r="D1502" s="111">
        <f t="shared" si="93"/>
        <v>2012</v>
      </c>
      <c r="E1502" s="111">
        <f t="shared" si="94"/>
        <v>2</v>
      </c>
      <c r="F1502" s="174">
        <v>8.6799999999999996E-5</v>
      </c>
      <c r="G1502" s="106" t="s">
        <v>1169</v>
      </c>
      <c r="AA1502" s="171">
        <v>41680</v>
      </c>
      <c r="AB1502">
        <v>683.34</v>
      </c>
      <c r="AC1502">
        <v>501.74</v>
      </c>
      <c r="AD1502">
        <v>41471.75</v>
      </c>
      <c r="AE1502">
        <v>8131.72</v>
      </c>
      <c r="AF1502">
        <f t="shared" si="95"/>
        <v>60.689773758304796</v>
      </c>
    </row>
    <row r="1503" spans="3:32" ht="11.25" x14ac:dyDescent="0.15">
      <c r="C1503" s="107">
        <v>40942</v>
      </c>
      <c r="D1503" s="111">
        <f t="shared" si="93"/>
        <v>2012</v>
      </c>
      <c r="E1503" s="111">
        <f t="shared" si="94"/>
        <v>2</v>
      </c>
      <c r="F1503" s="174">
        <v>8.6799999999999996E-5</v>
      </c>
      <c r="G1503" s="106" t="s">
        <v>1169</v>
      </c>
      <c r="AA1503" s="171">
        <v>41679</v>
      </c>
      <c r="AB1503">
        <v>664.31</v>
      </c>
      <c r="AC1503">
        <v>487.22</v>
      </c>
      <c r="AD1503">
        <v>40316.97</v>
      </c>
      <c r="AE1503">
        <v>7905.29</v>
      </c>
      <c r="AF1503">
        <f t="shared" si="95"/>
        <v>60.689994129246891</v>
      </c>
    </row>
    <row r="1504" spans="3:32" ht="11.25" x14ac:dyDescent="0.15">
      <c r="C1504" s="107">
        <v>40943</v>
      </c>
      <c r="D1504" s="111">
        <f t="shared" si="93"/>
        <v>2012</v>
      </c>
      <c r="E1504" s="111">
        <f t="shared" si="94"/>
        <v>2</v>
      </c>
      <c r="F1504" s="174">
        <v>8.6799999999999996E-5</v>
      </c>
      <c r="G1504" s="106" t="s">
        <v>1169</v>
      </c>
      <c r="AA1504" s="171">
        <v>41678</v>
      </c>
      <c r="AB1504">
        <v>723.55</v>
      </c>
      <c r="AC1504">
        <v>530.65</v>
      </c>
      <c r="AD1504">
        <v>57035.14</v>
      </c>
      <c r="AE1504">
        <v>8791.11</v>
      </c>
      <c r="AF1504">
        <f t="shared" si="95"/>
        <v>78.826812245180022</v>
      </c>
    </row>
    <row r="1505" spans="3:32" ht="11.25" x14ac:dyDescent="0.15">
      <c r="C1505" s="107">
        <v>40944</v>
      </c>
      <c r="D1505" s="111">
        <f t="shared" si="93"/>
        <v>2012</v>
      </c>
      <c r="E1505" s="111">
        <f t="shared" si="94"/>
        <v>2</v>
      </c>
      <c r="F1505" s="174">
        <v>8.6500000000000002E-5</v>
      </c>
      <c r="G1505" s="106" t="s">
        <v>1169</v>
      </c>
      <c r="AA1505" s="171">
        <v>41677</v>
      </c>
      <c r="AB1505">
        <v>745.29</v>
      </c>
      <c r="AC1505">
        <v>548.27</v>
      </c>
      <c r="AD1505">
        <v>43502.720000000001</v>
      </c>
      <c r="AE1505">
        <v>8868.98</v>
      </c>
      <c r="AF1505">
        <f t="shared" si="95"/>
        <v>58.370191469092575</v>
      </c>
    </row>
    <row r="1506" spans="3:32" ht="11.25" x14ac:dyDescent="0.15">
      <c r="C1506" s="107">
        <v>40945</v>
      </c>
      <c r="D1506" s="111">
        <f t="shared" si="93"/>
        <v>2012</v>
      </c>
      <c r="E1506" s="111">
        <f t="shared" si="94"/>
        <v>2</v>
      </c>
      <c r="F1506" s="174">
        <v>8.6500000000000002E-5</v>
      </c>
      <c r="G1506" s="106" t="s">
        <v>1169</v>
      </c>
      <c r="AA1506" s="171">
        <v>41676</v>
      </c>
      <c r="AB1506">
        <v>805.47</v>
      </c>
      <c r="AC1506">
        <v>595.16</v>
      </c>
      <c r="AD1506">
        <v>63523.6</v>
      </c>
      <c r="AE1506">
        <v>10108.68</v>
      </c>
      <c r="AF1506">
        <f t="shared" si="95"/>
        <v>78.865258793002837</v>
      </c>
    </row>
    <row r="1507" spans="3:32" ht="11.25" x14ac:dyDescent="0.15">
      <c r="C1507" s="107">
        <v>40946</v>
      </c>
      <c r="D1507" s="111">
        <f t="shared" si="93"/>
        <v>2012</v>
      </c>
      <c r="E1507" s="111">
        <f t="shared" si="94"/>
        <v>2</v>
      </c>
      <c r="F1507" s="174">
        <v>8.6099999999999992E-5</v>
      </c>
      <c r="G1507" s="106" t="s">
        <v>1169</v>
      </c>
      <c r="AA1507" s="171">
        <v>41675</v>
      </c>
      <c r="AB1507">
        <v>843.19</v>
      </c>
      <c r="AC1507">
        <v>623.45000000000005</v>
      </c>
      <c r="AD1507">
        <v>63691.69</v>
      </c>
      <c r="AE1507">
        <v>10581.98</v>
      </c>
      <c r="AF1507">
        <f t="shared" si="95"/>
        <v>75.536581316192084</v>
      </c>
    </row>
    <row r="1508" spans="3:32" ht="11.25" x14ac:dyDescent="0.15">
      <c r="C1508" s="107">
        <v>40947</v>
      </c>
      <c r="D1508" s="111">
        <f t="shared" si="93"/>
        <v>2012</v>
      </c>
      <c r="E1508" s="111">
        <f t="shared" si="94"/>
        <v>2</v>
      </c>
      <c r="F1508" s="174">
        <v>8.5900000000000001E-5</v>
      </c>
      <c r="G1508" s="106" t="s">
        <v>1169</v>
      </c>
      <c r="AA1508" s="171">
        <v>41674</v>
      </c>
      <c r="AB1508">
        <v>846.21</v>
      </c>
      <c r="AC1508">
        <v>626.02</v>
      </c>
      <c r="AD1508">
        <v>64452.99</v>
      </c>
      <c r="AE1508">
        <v>10619.89</v>
      </c>
      <c r="AF1508">
        <f t="shared" si="95"/>
        <v>76.166660757967875</v>
      </c>
    </row>
    <row r="1509" spans="3:32" ht="11.25" x14ac:dyDescent="0.15">
      <c r="C1509" s="107">
        <v>40948</v>
      </c>
      <c r="D1509" s="111">
        <f t="shared" si="93"/>
        <v>2012</v>
      </c>
      <c r="E1509" s="111">
        <f t="shared" si="94"/>
        <v>2</v>
      </c>
      <c r="F1509" s="174">
        <v>8.5799999999999998E-5</v>
      </c>
      <c r="G1509" s="106" t="s">
        <v>1169</v>
      </c>
      <c r="AA1509" s="171">
        <v>41673</v>
      </c>
      <c r="AB1509">
        <v>853.85</v>
      </c>
      <c r="AC1509">
        <v>633.21</v>
      </c>
      <c r="AD1509">
        <v>63772.9</v>
      </c>
      <c r="AE1509">
        <v>10801.15</v>
      </c>
      <c r="AF1509">
        <f t="shared" si="95"/>
        <v>74.688645546641681</v>
      </c>
    </row>
    <row r="1510" spans="3:32" ht="11.25" x14ac:dyDescent="0.15">
      <c r="C1510" s="107">
        <v>40949</v>
      </c>
      <c r="D1510" s="111">
        <f t="shared" si="93"/>
        <v>2012</v>
      </c>
      <c r="E1510" s="111">
        <f t="shared" si="94"/>
        <v>2</v>
      </c>
      <c r="F1510" s="174">
        <v>8.6300000000000011E-5</v>
      </c>
      <c r="G1510" s="106" t="s">
        <v>1169</v>
      </c>
      <c r="AA1510" s="171">
        <v>41672</v>
      </c>
      <c r="AB1510">
        <v>856.24</v>
      </c>
      <c r="AC1510">
        <v>634.73</v>
      </c>
      <c r="AD1510">
        <v>63951.58</v>
      </c>
      <c r="AE1510">
        <v>10831.41</v>
      </c>
      <c r="AF1510">
        <f t="shared" si="95"/>
        <v>74.688848920863308</v>
      </c>
    </row>
    <row r="1511" spans="3:32" ht="11.25" x14ac:dyDescent="0.15">
      <c r="C1511" s="107">
        <v>40950</v>
      </c>
      <c r="D1511" s="111">
        <f t="shared" si="93"/>
        <v>2012</v>
      </c>
      <c r="E1511" s="111">
        <f t="shared" si="94"/>
        <v>2</v>
      </c>
      <c r="F1511" s="174">
        <v>8.6300000000000011E-5</v>
      </c>
      <c r="G1511" s="106" t="s">
        <v>1169</v>
      </c>
      <c r="AA1511" s="171">
        <v>41671</v>
      </c>
      <c r="AB1511">
        <v>846.57</v>
      </c>
      <c r="AC1511">
        <v>627.55999999999995</v>
      </c>
      <c r="AD1511">
        <v>63229.53</v>
      </c>
      <c r="AE1511">
        <v>10709.12</v>
      </c>
      <c r="AF1511">
        <f t="shared" si="95"/>
        <v>74.689074736879405</v>
      </c>
    </row>
    <row r="1512" spans="3:32" ht="11.25" x14ac:dyDescent="0.15">
      <c r="C1512" s="107">
        <v>40951</v>
      </c>
      <c r="D1512" s="111">
        <f t="shared" si="93"/>
        <v>2012</v>
      </c>
      <c r="E1512" s="111">
        <f t="shared" si="94"/>
        <v>2</v>
      </c>
      <c r="F1512" s="174">
        <v>8.6300000000000011E-5</v>
      </c>
      <c r="G1512" s="106" t="s">
        <v>1169</v>
      </c>
      <c r="AA1512" s="171">
        <v>41670</v>
      </c>
      <c r="AB1512">
        <v>843.77</v>
      </c>
      <c r="AC1512">
        <v>622.70000000000005</v>
      </c>
      <c r="AD1512">
        <v>62891.71</v>
      </c>
      <c r="AE1512">
        <v>10631.44</v>
      </c>
      <c r="AF1512">
        <f t="shared" si="95"/>
        <v>74.536556170520399</v>
      </c>
    </row>
    <row r="1513" spans="3:32" ht="11.25" x14ac:dyDescent="0.15">
      <c r="C1513" s="107">
        <v>40952</v>
      </c>
      <c r="D1513" s="111">
        <f t="shared" si="93"/>
        <v>2012</v>
      </c>
      <c r="E1513" s="111">
        <f t="shared" si="94"/>
        <v>2</v>
      </c>
      <c r="F1513" s="174">
        <v>9.0199999999999997E-5</v>
      </c>
      <c r="G1513" s="106" t="s">
        <v>1169</v>
      </c>
      <c r="AA1513" s="171">
        <v>41669</v>
      </c>
      <c r="AB1513">
        <v>833.69</v>
      </c>
      <c r="AC1513">
        <v>610.76</v>
      </c>
      <c r="AD1513">
        <v>62017.21</v>
      </c>
      <c r="AE1513">
        <v>10754.57</v>
      </c>
      <c r="AF1513">
        <f t="shared" si="95"/>
        <v>74.388813587784426</v>
      </c>
    </row>
    <row r="1514" spans="3:32" ht="11.25" x14ac:dyDescent="0.15">
      <c r="C1514" s="107">
        <v>40953</v>
      </c>
      <c r="D1514" s="111">
        <f t="shared" si="93"/>
        <v>2012</v>
      </c>
      <c r="E1514" s="111">
        <f t="shared" si="94"/>
        <v>2</v>
      </c>
      <c r="F1514" s="174">
        <v>9.0199999999999997E-5</v>
      </c>
      <c r="G1514" s="106" t="s">
        <v>1169</v>
      </c>
      <c r="AA1514" s="171">
        <v>41668</v>
      </c>
      <c r="AB1514">
        <v>831.99</v>
      </c>
      <c r="AC1514">
        <v>609.35</v>
      </c>
      <c r="AD1514">
        <v>61706.16</v>
      </c>
      <c r="AE1514">
        <v>10399.870000000001</v>
      </c>
      <c r="AF1514">
        <f t="shared" si="95"/>
        <v>74.166949121984644</v>
      </c>
    </row>
    <row r="1515" spans="3:32" ht="11.25" x14ac:dyDescent="0.15">
      <c r="C1515" s="107">
        <v>40954</v>
      </c>
      <c r="D1515" s="111">
        <f t="shared" si="93"/>
        <v>2012</v>
      </c>
      <c r="E1515" s="111">
        <f t="shared" si="94"/>
        <v>2</v>
      </c>
      <c r="F1515" s="174">
        <v>8.92E-5</v>
      </c>
      <c r="G1515" s="106" t="s">
        <v>1169</v>
      </c>
      <c r="AA1515" s="171">
        <v>41667</v>
      </c>
      <c r="AB1515">
        <v>831.48</v>
      </c>
      <c r="AC1515">
        <v>608.14</v>
      </c>
      <c r="AD1515">
        <v>61883.6</v>
      </c>
      <c r="AE1515">
        <v>10102.459999999999</v>
      </c>
      <c r="AF1515">
        <f t="shared" si="95"/>
        <v>74.425843074998795</v>
      </c>
    </row>
    <row r="1516" spans="3:32" ht="11.25" x14ac:dyDescent="0.15">
      <c r="C1516" s="107">
        <v>40955</v>
      </c>
      <c r="D1516" s="111">
        <f t="shared" si="93"/>
        <v>2012</v>
      </c>
      <c r="E1516" s="111">
        <f t="shared" si="94"/>
        <v>2</v>
      </c>
      <c r="F1516" s="174">
        <v>8.81E-5</v>
      </c>
      <c r="G1516" s="106" t="s">
        <v>1169</v>
      </c>
      <c r="AA1516" s="171">
        <v>41666</v>
      </c>
      <c r="AB1516">
        <v>878.52</v>
      </c>
      <c r="AC1516">
        <v>641.76</v>
      </c>
      <c r="AF1516">
        <f t="shared" si="95"/>
        <v>0</v>
      </c>
    </row>
    <row r="1517" spans="3:32" ht="11.25" x14ac:dyDescent="0.15">
      <c r="C1517" s="107">
        <v>40956</v>
      </c>
      <c r="D1517" s="111">
        <f t="shared" si="93"/>
        <v>2012</v>
      </c>
      <c r="E1517" s="111">
        <f t="shared" si="94"/>
        <v>2</v>
      </c>
      <c r="F1517" s="174">
        <v>8.81E-5</v>
      </c>
      <c r="G1517" s="106" t="s">
        <v>1169</v>
      </c>
      <c r="AA1517" s="171">
        <v>41665</v>
      </c>
      <c r="AB1517">
        <v>861.6</v>
      </c>
      <c r="AC1517">
        <v>629.91999999999996</v>
      </c>
      <c r="AF1517">
        <f t="shared" si="95"/>
        <v>0</v>
      </c>
    </row>
    <row r="1518" spans="3:32" ht="11.25" x14ac:dyDescent="0.15">
      <c r="C1518" s="107">
        <v>40957</v>
      </c>
      <c r="D1518" s="111">
        <f t="shared" si="93"/>
        <v>2012</v>
      </c>
      <c r="E1518" s="111">
        <f t="shared" si="94"/>
        <v>2</v>
      </c>
      <c r="F1518" s="174">
        <v>8.81E-5</v>
      </c>
      <c r="G1518" s="106" t="s">
        <v>1169</v>
      </c>
      <c r="AA1518" s="171">
        <v>41663</v>
      </c>
      <c r="AB1518">
        <v>850.4</v>
      </c>
      <c r="AC1518">
        <v>621.47</v>
      </c>
      <c r="AD1518">
        <v>68346.38</v>
      </c>
      <c r="AE1518">
        <v>11055.16</v>
      </c>
      <c r="AF1518">
        <f t="shared" si="95"/>
        <v>80.369684854186275</v>
      </c>
    </row>
    <row r="1519" spans="3:32" ht="11.25" x14ac:dyDescent="0.15">
      <c r="C1519" s="107">
        <v>40958</v>
      </c>
      <c r="D1519" s="111">
        <f t="shared" si="93"/>
        <v>2012</v>
      </c>
      <c r="E1519" s="111">
        <f t="shared" si="94"/>
        <v>2</v>
      </c>
      <c r="F1519" s="174">
        <v>8.9399999999999991E-5</v>
      </c>
      <c r="G1519" s="106" t="s">
        <v>1169</v>
      </c>
      <c r="AA1519" s="171">
        <v>41662</v>
      </c>
      <c r="AB1519">
        <v>866.57</v>
      </c>
      <c r="AC1519">
        <v>639.87</v>
      </c>
      <c r="AD1519">
        <v>67063.759999999995</v>
      </c>
      <c r="AE1519">
        <v>10398.83</v>
      </c>
      <c r="AF1519">
        <f t="shared" si="95"/>
        <v>77.389893488119824</v>
      </c>
    </row>
    <row r="1520" spans="3:32" ht="11.25" x14ac:dyDescent="0.15">
      <c r="C1520" s="107">
        <v>40959</v>
      </c>
      <c r="D1520" s="111">
        <f t="shared" si="93"/>
        <v>2012</v>
      </c>
      <c r="E1520" s="111">
        <f t="shared" si="94"/>
        <v>2</v>
      </c>
      <c r="F1520" s="174">
        <v>8.9700000000000012E-5</v>
      </c>
      <c r="G1520" s="106" t="s">
        <v>1169</v>
      </c>
      <c r="AA1520" s="171">
        <v>41661</v>
      </c>
      <c r="AB1520">
        <v>874.14</v>
      </c>
      <c r="AC1520">
        <v>644.41999999999996</v>
      </c>
      <c r="AD1520">
        <v>64170.93</v>
      </c>
      <c r="AE1520">
        <v>10402.32</v>
      </c>
      <c r="AF1520">
        <f t="shared" si="95"/>
        <v>73.410357608621041</v>
      </c>
    </row>
    <row r="1521" spans="3:32" ht="11.25" x14ac:dyDescent="0.15">
      <c r="C1521" s="107">
        <v>40960</v>
      </c>
      <c r="D1521" s="111">
        <f t="shared" si="93"/>
        <v>2012</v>
      </c>
      <c r="E1521" s="111">
        <f t="shared" si="94"/>
        <v>2</v>
      </c>
      <c r="F1521" s="174">
        <v>8.92E-5</v>
      </c>
      <c r="G1521" s="106" t="s">
        <v>1169</v>
      </c>
      <c r="AA1521" s="171">
        <v>41660</v>
      </c>
      <c r="AB1521">
        <v>875.44</v>
      </c>
      <c r="AC1521">
        <v>645.80999999999995</v>
      </c>
      <c r="AD1521">
        <v>62453.9</v>
      </c>
      <c r="AE1521">
        <v>10242.65</v>
      </c>
      <c r="AF1521">
        <f t="shared" si="95"/>
        <v>71.340011879740473</v>
      </c>
    </row>
    <row r="1522" spans="3:32" ht="11.25" x14ac:dyDescent="0.15">
      <c r="C1522" s="107">
        <v>40961</v>
      </c>
      <c r="D1522" s="111">
        <f t="shared" si="93"/>
        <v>2012</v>
      </c>
      <c r="E1522" s="111">
        <f t="shared" si="94"/>
        <v>2</v>
      </c>
      <c r="F1522" s="174">
        <v>9.0099999999999995E-5</v>
      </c>
      <c r="G1522" s="106" t="s">
        <v>1169</v>
      </c>
      <c r="AA1522" s="171">
        <v>41659</v>
      </c>
      <c r="AB1522">
        <v>873.54</v>
      </c>
      <c r="AC1522">
        <v>645.54999999999995</v>
      </c>
      <c r="AD1522">
        <v>64135.29</v>
      </c>
      <c r="AE1522">
        <v>10438.799999999999</v>
      </c>
      <c r="AF1522">
        <f t="shared" si="95"/>
        <v>73.419980767909891</v>
      </c>
    </row>
    <row r="1523" spans="3:32" ht="11.25" x14ac:dyDescent="0.15">
      <c r="C1523" s="107">
        <v>40962</v>
      </c>
      <c r="D1523" s="111">
        <f t="shared" si="93"/>
        <v>2012</v>
      </c>
      <c r="E1523" s="111">
        <f t="shared" si="94"/>
        <v>2</v>
      </c>
      <c r="F1523" s="174">
        <v>8.9700000000000012E-5</v>
      </c>
      <c r="G1523" s="106" t="s">
        <v>1169</v>
      </c>
      <c r="AA1523" s="171">
        <v>41658</v>
      </c>
      <c r="AB1523">
        <v>844.52</v>
      </c>
      <c r="AC1523">
        <v>623.92999999999995</v>
      </c>
      <c r="AD1523">
        <v>62004.55</v>
      </c>
      <c r="AE1523">
        <v>10092</v>
      </c>
      <c r="AF1523">
        <f t="shared" si="95"/>
        <v>73.419871643063516</v>
      </c>
    </row>
    <row r="1524" spans="3:32" ht="11.25" x14ac:dyDescent="0.15">
      <c r="C1524" s="107">
        <v>40963</v>
      </c>
      <c r="D1524" s="111">
        <f t="shared" si="93"/>
        <v>2012</v>
      </c>
      <c r="E1524" s="111">
        <f t="shared" si="94"/>
        <v>2</v>
      </c>
      <c r="F1524" s="174">
        <v>8.9700000000000012E-5</v>
      </c>
      <c r="G1524" s="106" t="s">
        <v>1169</v>
      </c>
      <c r="AA1524" s="171">
        <v>41657</v>
      </c>
      <c r="AB1524">
        <v>841.65</v>
      </c>
      <c r="AC1524">
        <v>621.80999999999995</v>
      </c>
      <c r="AD1524">
        <v>62635.27</v>
      </c>
      <c r="AE1524">
        <v>10057.67</v>
      </c>
      <c r="AF1524">
        <f t="shared" si="95"/>
        <v>74.41961623002436</v>
      </c>
    </row>
    <row r="1525" spans="3:32" ht="11.25" x14ac:dyDescent="0.15">
      <c r="C1525" s="107">
        <v>40965</v>
      </c>
      <c r="D1525" s="111">
        <f t="shared" si="93"/>
        <v>2012</v>
      </c>
      <c r="E1525" s="111">
        <f t="shared" si="94"/>
        <v>2</v>
      </c>
      <c r="F1525" s="174">
        <v>8.9800000000000001E-5</v>
      </c>
      <c r="G1525" s="106" t="s">
        <v>1169</v>
      </c>
      <c r="AA1525" s="171">
        <v>41656</v>
      </c>
      <c r="AB1525">
        <v>847.77</v>
      </c>
      <c r="AC1525">
        <v>622.67999999999995</v>
      </c>
      <c r="AD1525">
        <v>63090.720000000001</v>
      </c>
      <c r="AE1525">
        <v>9749.31</v>
      </c>
      <c r="AF1525">
        <f t="shared" si="95"/>
        <v>74.419618528610357</v>
      </c>
    </row>
    <row r="1526" spans="3:32" ht="11.25" x14ac:dyDescent="0.15">
      <c r="C1526" s="107">
        <v>40966</v>
      </c>
      <c r="D1526" s="111">
        <f t="shared" si="93"/>
        <v>2012</v>
      </c>
      <c r="E1526" s="111">
        <f t="shared" si="94"/>
        <v>2</v>
      </c>
      <c r="F1526" s="174">
        <v>8.9600000000000009E-5</v>
      </c>
      <c r="G1526" s="106" t="s">
        <v>1169</v>
      </c>
      <c r="AA1526" s="171">
        <v>41655</v>
      </c>
      <c r="AB1526">
        <v>876.28</v>
      </c>
      <c r="AC1526">
        <v>643.45000000000005</v>
      </c>
      <c r="AD1526">
        <v>65475.33</v>
      </c>
      <c r="AE1526">
        <v>9770.48</v>
      </c>
      <c r="AF1526">
        <f t="shared" si="95"/>
        <v>74.719644405897668</v>
      </c>
    </row>
    <row r="1527" spans="3:32" ht="11.25" x14ac:dyDescent="0.15">
      <c r="C1527" s="107">
        <v>40967</v>
      </c>
      <c r="D1527" s="111">
        <f t="shared" si="93"/>
        <v>2012</v>
      </c>
      <c r="E1527" s="111">
        <f t="shared" si="94"/>
        <v>2</v>
      </c>
      <c r="F1527" s="174">
        <v>8.9499999999999994E-5</v>
      </c>
      <c r="G1527" s="106" t="s">
        <v>1169</v>
      </c>
      <c r="AA1527" s="171">
        <v>41654</v>
      </c>
      <c r="AB1527">
        <v>851.59</v>
      </c>
      <c r="AC1527">
        <v>622.85</v>
      </c>
      <c r="AD1527">
        <v>57712.19</v>
      </c>
      <c r="AE1527">
        <v>9299.35</v>
      </c>
      <c r="AF1527">
        <f t="shared" si="95"/>
        <v>67.769924494181467</v>
      </c>
    </row>
    <row r="1528" spans="3:32" ht="11.25" x14ac:dyDescent="0.15">
      <c r="C1528" s="107">
        <v>40968</v>
      </c>
      <c r="D1528" s="111">
        <f t="shared" si="93"/>
        <v>2012</v>
      </c>
      <c r="E1528" s="111">
        <f t="shared" si="94"/>
        <v>2</v>
      </c>
      <c r="F1528" s="174">
        <v>8.9099999999999997E-5</v>
      </c>
      <c r="G1528" s="106" t="s">
        <v>1169</v>
      </c>
      <c r="AA1528" s="171">
        <v>41653</v>
      </c>
      <c r="AB1528">
        <v>848.71</v>
      </c>
      <c r="AC1528">
        <v>621.09</v>
      </c>
      <c r="AD1528">
        <v>56320.67</v>
      </c>
      <c r="AE1528">
        <v>9157.6299999999992</v>
      </c>
      <c r="AF1528">
        <f t="shared" si="95"/>
        <v>66.360323314206255</v>
      </c>
    </row>
    <row r="1529" spans="3:32" ht="11.25" x14ac:dyDescent="0.15">
      <c r="C1529" s="107">
        <v>40969</v>
      </c>
      <c r="D1529" s="111">
        <f t="shared" si="93"/>
        <v>2012</v>
      </c>
      <c r="E1529" s="111">
        <f t="shared" si="94"/>
        <v>3</v>
      </c>
      <c r="F1529" s="174">
        <v>8.9399999999999991E-5</v>
      </c>
      <c r="G1529" s="106" t="s">
        <v>1169</v>
      </c>
      <c r="AA1529" s="171">
        <v>41652</v>
      </c>
      <c r="AB1529">
        <v>861.32</v>
      </c>
      <c r="AC1529">
        <v>630.32000000000005</v>
      </c>
      <c r="AD1529">
        <v>55650.11</v>
      </c>
      <c r="AE1529">
        <v>9319.52</v>
      </c>
      <c r="AF1529">
        <f t="shared" si="95"/>
        <v>64.610260994752238</v>
      </c>
    </row>
    <row r="1530" spans="3:32" ht="11.25" x14ac:dyDescent="0.15">
      <c r="C1530" s="107">
        <v>40970</v>
      </c>
      <c r="D1530" s="111">
        <f t="shared" si="93"/>
        <v>2012</v>
      </c>
      <c r="E1530" s="111">
        <f t="shared" si="94"/>
        <v>3</v>
      </c>
      <c r="F1530" s="174">
        <v>8.9399999999999991E-5</v>
      </c>
      <c r="G1530" s="106" t="s">
        <v>1169</v>
      </c>
      <c r="AA1530" s="171">
        <v>41651</v>
      </c>
      <c r="AB1530">
        <v>937.41</v>
      </c>
      <c r="AC1530">
        <v>685.9</v>
      </c>
      <c r="AD1530">
        <v>60566.03</v>
      </c>
      <c r="AE1530">
        <v>10142.77</v>
      </c>
      <c r="AF1530">
        <f t="shared" si="95"/>
        <v>64.6099678902508</v>
      </c>
    </row>
    <row r="1531" spans="3:32" ht="11.25" x14ac:dyDescent="0.15">
      <c r="C1531" s="107">
        <v>40971</v>
      </c>
      <c r="D1531" s="111">
        <f t="shared" si="93"/>
        <v>2012</v>
      </c>
      <c r="E1531" s="111">
        <f t="shared" si="94"/>
        <v>3</v>
      </c>
      <c r="F1531" s="174">
        <v>8.9399999999999991E-5</v>
      </c>
      <c r="G1531" s="106" t="s">
        <v>1169</v>
      </c>
      <c r="AA1531" s="171">
        <v>41650</v>
      </c>
      <c r="AB1531">
        <v>882.08</v>
      </c>
      <c r="AD1531">
        <v>56990.87</v>
      </c>
      <c r="AE1531">
        <v>9544.0499999999993</v>
      </c>
      <c r="AF1531">
        <f t="shared" si="95"/>
        <v>64.609638581534554</v>
      </c>
    </row>
    <row r="1532" spans="3:32" ht="11.25" x14ac:dyDescent="0.15">
      <c r="C1532" s="107">
        <v>40972</v>
      </c>
      <c r="D1532" s="111">
        <f t="shared" si="93"/>
        <v>2012</v>
      </c>
      <c r="E1532" s="111">
        <f t="shared" si="94"/>
        <v>3</v>
      </c>
      <c r="F1532" s="174">
        <v>8.9600000000000009E-5</v>
      </c>
      <c r="G1532" s="106" t="s">
        <v>1169</v>
      </c>
      <c r="AA1532" s="171">
        <v>41649</v>
      </c>
      <c r="AB1532">
        <v>858.81</v>
      </c>
      <c r="AC1532">
        <v>631.14</v>
      </c>
      <c r="AD1532">
        <v>55487.92</v>
      </c>
      <c r="AE1532">
        <v>9275.18</v>
      </c>
      <c r="AF1532">
        <f t="shared" si="95"/>
        <v>64.610239750352235</v>
      </c>
    </row>
    <row r="1533" spans="3:32" ht="11.25" x14ac:dyDescent="0.15">
      <c r="C1533" s="107">
        <v>40973</v>
      </c>
      <c r="D1533" s="111">
        <f t="shared" si="93"/>
        <v>2012</v>
      </c>
      <c r="E1533" s="111">
        <f t="shared" si="94"/>
        <v>3</v>
      </c>
      <c r="F1533" s="174">
        <v>9.3399999999999993E-5</v>
      </c>
      <c r="G1533" s="106" t="s">
        <v>1169</v>
      </c>
      <c r="AA1533" s="171">
        <v>41648</v>
      </c>
      <c r="AB1533">
        <v>855.62</v>
      </c>
      <c r="AC1533">
        <v>630.16</v>
      </c>
      <c r="AD1533">
        <v>54511.56</v>
      </c>
      <c r="AE1533">
        <v>9197.92</v>
      </c>
      <c r="AF1533">
        <f t="shared" si="95"/>
        <v>63.710011453682704</v>
      </c>
    </row>
    <row r="1534" spans="3:32" ht="11.25" x14ac:dyDescent="0.15">
      <c r="C1534" s="107">
        <v>40974</v>
      </c>
      <c r="D1534" s="111">
        <f t="shared" si="93"/>
        <v>2012</v>
      </c>
      <c r="E1534" s="111">
        <f t="shared" si="94"/>
        <v>3</v>
      </c>
      <c r="F1534" s="174">
        <v>9.3599999999999998E-5</v>
      </c>
      <c r="G1534" s="106" t="s">
        <v>1169</v>
      </c>
      <c r="AA1534" s="171">
        <v>41647</v>
      </c>
      <c r="AB1534">
        <v>834.73</v>
      </c>
      <c r="AC1534">
        <v>613.11</v>
      </c>
      <c r="AD1534">
        <v>53180.33</v>
      </c>
      <c r="AE1534">
        <v>9098.5</v>
      </c>
      <c r="AF1534">
        <f t="shared" si="95"/>
        <v>63.709618679093836</v>
      </c>
    </row>
    <row r="1535" spans="3:32" ht="11.25" x14ac:dyDescent="0.15">
      <c r="C1535" s="107">
        <v>40975</v>
      </c>
      <c r="D1535" s="111">
        <f t="shared" si="93"/>
        <v>2012</v>
      </c>
      <c r="E1535" s="111">
        <f t="shared" si="94"/>
        <v>3</v>
      </c>
      <c r="F1535" s="174">
        <v>9.5799999999999998E-5</v>
      </c>
      <c r="G1535" s="106" t="s">
        <v>1169</v>
      </c>
      <c r="AA1535" s="171">
        <v>41646</v>
      </c>
      <c r="AB1535">
        <v>966.83</v>
      </c>
      <c r="AC1535">
        <v>709.55</v>
      </c>
      <c r="AD1535">
        <v>61596.52</v>
      </c>
      <c r="AE1535">
        <v>10151.68</v>
      </c>
      <c r="AF1535">
        <f t="shared" si="95"/>
        <v>63.709773176256419</v>
      </c>
    </row>
    <row r="1536" spans="3:32" ht="11.25" x14ac:dyDescent="0.15">
      <c r="C1536" s="107">
        <v>40976</v>
      </c>
      <c r="D1536" s="111">
        <f t="shared" si="93"/>
        <v>2012</v>
      </c>
      <c r="E1536" s="111">
        <f t="shared" si="94"/>
        <v>3</v>
      </c>
      <c r="F1536" s="174">
        <v>9.5799999999999998E-5</v>
      </c>
      <c r="G1536" s="106" t="s">
        <v>1169</v>
      </c>
      <c r="AA1536" s="171">
        <v>41645</v>
      </c>
      <c r="AB1536">
        <v>955.63</v>
      </c>
      <c r="AC1536">
        <v>703.54</v>
      </c>
      <c r="AD1536">
        <v>61485.41</v>
      </c>
      <c r="AE1536">
        <v>9843.02</v>
      </c>
      <c r="AF1536">
        <f t="shared" si="95"/>
        <v>64.34018396241224</v>
      </c>
    </row>
    <row r="1537" spans="3:32" ht="11.25" x14ac:dyDescent="0.15">
      <c r="C1537" s="107">
        <v>40978</v>
      </c>
      <c r="D1537" s="111">
        <f t="shared" si="93"/>
        <v>2012</v>
      </c>
      <c r="E1537" s="111">
        <f t="shared" si="94"/>
        <v>3</v>
      </c>
      <c r="F1537" s="174">
        <v>9.5799999999999998E-5</v>
      </c>
      <c r="G1537" s="106" t="s">
        <v>1169</v>
      </c>
      <c r="AA1537" s="171">
        <v>41644</v>
      </c>
      <c r="AB1537">
        <v>863.85</v>
      </c>
      <c r="AC1537">
        <v>635.79</v>
      </c>
      <c r="AD1537">
        <v>55580.22</v>
      </c>
      <c r="AE1537">
        <v>8897.67</v>
      </c>
      <c r="AF1537">
        <f t="shared" si="95"/>
        <v>64.340128494530305</v>
      </c>
    </row>
    <row r="1538" spans="3:32" ht="11.25" x14ac:dyDescent="0.15">
      <c r="C1538" s="107">
        <v>40979</v>
      </c>
      <c r="D1538" s="111">
        <f t="shared" si="93"/>
        <v>2012</v>
      </c>
      <c r="E1538" s="111">
        <f t="shared" si="94"/>
        <v>3</v>
      </c>
      <c r="F1538" s="174">
        <v>9.5799999999999998E-5</v>
      </c>
      <c r="G1538" s="106" t="s">
        <v>1169</v>
      </c>
      <c r="AA1538" s="171">
        <v>41643</v>
      </c>
      <c r="AB1538">
        <v>818.83</v>
      </c>
      <c r="AC1538">
        <v>602.66</v>
      </c>
      <c r="AD1538">
        <v>52683.79</v>
      </c>
      <c r="AE1538">
        <v>8433.99</v>
      </c>
      <c r="AF1538">
        <f t="shared" si="95"/>
        <v>64.340327052013237</v>
      </c>
    </row>
    <row r="1539" spans="3:32" ht="11.25" x14ac:dyDescent="0.15">
      <c r="C1539" s="107">
        <v>40980</v>
      </c>
      <c r="D1539" s="111">
        <f t="shared" si="93"/>
        <v>2012</v>
      </c>
      <c r="E1539" s="111">
        <f t="shared" si="94"/>
        <v>3</v>
      </c>
      <c r="F1539" s="174">
        <v>9.5600000000000006E-5</v>
      </c>
      <c r="G1539" s="106" t="s">
        <v>1169</v>
      </c>
      <c r="AA1539" s="171">
        <v>41642</v>
      </c>
      <c r="AB1539">
        <v>804.37</v>
      </c>
      <c r="AC1539">
        <v>588.96</v>
      </c>
      <c r="AD1539">
        <v>51753</v>
      </c>
      <c r="AE1539">
        <v>8164.33</v>
      </c>
      <c r="AF1539">
        <f t="shared" si="95"/>
        <v>64.339793875952608</v>
      </c>
    </row>
    <row r="1540" spans="3:32" ht="11.25" x14ac:dyDescent="0.15">
      <c r="C1540" s="107">
        <v>40982</v>
      </c>
      <c r="D1540" s="111">
        <f t="shared" si="93"/>
        <v>2012</v>
      </c>
      <c r="E1540" s="111">
        <f t="shared" si="94"/>
        <v>3</v>
      </c>
      <c r="F1540" s="174">
        <v>9.4700000000000011E-5</v>
      </c>
      <c r="G1540" s="106" t="s">
        <v>1169</v>
      </c>
      <c r="AA1540" s="171">
        <v>41641</v>
      </c>
      <c r="AB1540">
        <v>771.34</v>
      </c>
      <c r="AC1540">
        <v>560.38</v>
      </c>
      <c r="AD1540">
        <v>49203.89</v>
      </c>
      <c r="AE1540">
        <v>7713.42</v>
      </c>
      <c r="AF1540">
        <f t="shared" si="95"/>
        <v>63.790144423989418</v>
      </c>
    </row>
    <row r="1541" spans="3:32" ht="11.25" x14ac:dyDescent="0.15">
      <c r="C1541" s="107">
        <v>40983</v>
      </c>
      <c r="D1541" s="111">
        <f t="shared" ref="D1541:D1604" si="96">YEAR(C1541)</f>
        <v>2012</v>
      </c>
      <c r="E1541" s="111">
        <f t="shared" ref="E1541:E1604" si="97">MONTH(C1541)</f>
        <v>3</v>
      </c>
      <c r="F1541" s="174">
        <v>9.630000000000001E-5</v>
      </c>
      <c r="G1541" s="106" t="s">
        <v>1169</v>
      </c>
      <c r="AA1541" s="171">
        <v>41640</v>
      </c>
      <c r="AB1541">
        <v>762.06</v>
      </c>
      <c r="AC1541">
        <v>554.02</v>
      </c>
      <c r="AD1541">
        <v>47095.519999999997</v>
      </c>
      <c r="AE1541">
        <v>7620.64</v>
      </c>
      <c r="AF1541">
        <f t="shared" si="95"/>
        <v>61.800278193318114</v>
      </c>
    </row>
    <row r="1542" spans="3:32" ht="11.25" x14ac:dyDescent="0.15">
      <c r="C1542" s="107">
        <v>40984</v>
      </c>
      <c r="D1542" s="111">
        <f t="shared" si="96"/>
        <v>2012</v>
      </c>
      <c r="E1542" s="111">
        <f t="shared" si="97"/>
        <v>3</v>
      </c>
      <c r="F1542" s="174">
        <v>9.630000000000001E-5</v>
      </c>
      <c r="G1542" s="106" t="s">
        <v>1169</v>
      </c>
      <c r="AA1542" s="171">
        <v>41639</v>
      </c>
      <c r="AB1542">
        <v>757.45</v>
      </c>
      <c r="AC1542">
        <v>548.39</v>
      </c>
      <c r="AD1542">
        <v>46810.14</v>
      </c>
      <c r="AE1542">
        <v>7574.46</v>
      </c>
      <c r="AF1542">
        <f t="shared" ref="AF1542:AF1605" si="98">AD1542/AB1542</f>
        <v>61.799643540827773</v>
      </c>
    </row>
    <row r="1543" spans="3:32" ht="11.25" x14ac:dyDescent="0.15">
      <c r="C1543" s="107">
        <v>40985</v>
      </c>
      <c r="D1543" s="111">
        <f t="shared" si="96"/>
        <v>2012</v>
      </c>
      <c r="E1543" s="111">
        <f t="shared" si="97"/>
        <v>3</v>
      </c>
      <c r="F1543" s="174">
        <v>9.630000000000001E-5</v>
      </c>
      <c r="G1543" s="106" t="s">
        <v>1169</v>
      </c>
      <c r="AA1543" s="171">
        <v>41638</v>
      </c>
      <c r="AB1543">
        <v>744.75</v>
      </c>
      <c r="AC1543">
        <v>541.66</v>
      </c>
      <c r="AD1543">
        <v>46025.57</v>
      </c>
      <c r="AE1543">
        <v>7447.5</v>
      </c>
      <c r="AF1543">
        <f t="shared" si="98"/>
        <v>61.800026854649211</v>
      </c>
    </row>
    <row r="1544" spans="3:32" ht="11.25" x14ac:dyDescent="0.15">
      <c r="C1544" s="107">
        <v>40986</v>
      </c>
      <c r="D1544" s="111">
        <f t="shared" si="96"/>
        <v>2012</v>
      </c>
      <c r="E1544" s="111">
        <f t="shared" si="97"/>
        <v>3</v>
      </c>
      <c r="F1544" s="174">
        <v>9.5099999999999994E-5</v>
      </c>
      <c r="G1544" s="106" t="s">
        <v>1169</v>
      </c>
      <c r="AA1544" s="171">
        <v>41637</v>
      </c>
      <c r="AB1544">
        <v>732.2</v>
      </c>
      <c r="AC1544">
        <v>532.53</v>
      </c>
      <c r="AD1544">
        <v>45249.96</v>
      </c>
      <c r="AE1544">
        <v>7322</v>
      </c>
      <c r="AF1544">
        <f t="shared" si="98"/>
        <v>61.8</v>
      </c>
    </row>
    <row r="1545" spans="3:32" ht="11.25" x14ac:dyDescent="0.15">
      <c r="C1545" s="107">
        <v>40987</v>
      </c>
      <c r="D1545" s="111">
        <f t="shared" si="96"/>
        <v>2012</v>
      </c>
      <c r="E1545" s="111">
        <f t="shared" si="97"/>
        <v>3</v>
      </c>
      <c r="F1545" s="174">
        <v>9.5199999999999997E-5</v>
      </c>
      <c r="G1545" s="106" t="s">
        <v>1169</v>
      </c>
      <c r="AA1545" s="171">
        <v>41636</v>
      </c>
      <c r="AB1545">
        <v>744.8</v>
      </c>
      <c r="AC1545">
        <v>541.69000000000005</v>
      </c>
      <c r="AD1545">
        <v>46028.44</v>
      </c>
      <c r="AE1545">
        <v>7447.97</v>
      </c>
      <c r="AF1545">
        <f t="shared" si="98"/>
        <v>61.799731471535992</v>
      </c>
    </row>
    <row r="1546" spans="3:32" ht="11.25" x14ac:dyDescent="0.15">
      <c r="C1546" s="107">
        <v>40988</v>
      </c>
      <c r="D1546" s="111">
        <f t="shared" si="96"/>
        <v>2012</v>
      </c>
      <c r="E1546" s="111">
        <f t="shared" si="97"/>
        <v>3</v>
      </c>
      <c r="F1546" s="174">
        <v>9.3499999999999996E-5</v>
      </c>
      <c r="G1546" s="106" t="s">
        <v>1169</v>
      </c>
      <c r="AA1546" s="171">
        <v>41635</v>
      </c>
      <c r="AB1546">
        <v>767.75</v>
      </c>
      <c r="AC1546">
        <v>560.61</v>
      </c>
      <c r="AD1546">
        <v>49850.12</v>
      </c>
      <c r="AE1546">
        <v>7485.58</v>
      </c>
      <c r="AF1546">
        <f t="shared" si="98"/>
        <v>64.930146532074247</v>
      </c>
    </row>
    <row r="1547" spans="3:32" ht="11.25" x14ac:dyDescent="0.15">
      <c r="C1547" s="107">
        <v>40989</v>
      </c>
      <c r="D1547" s="111">
        <f t="shared" si="96"/>
        <v>2012</v>
      </c>
      <c r="E1547" s="111">
        <f t="shared" si="97"/>
        <v>3</v>
      </c>
      <c r="F1547" s="174">
        <v>9.3399999999999993E-5</v>
      </c>
      <c r="G1547" s="106" t="s">
        <v>1169</v>
      </c>
      <c r="AA1547" s="171">
        <v>41634</v>
      </c>
      <c r="AB1547">
        <v>682.82</v>
      </c>
      <c r="AC1547">
        <v>499.28</v>
      </c>
      <c r="AD1547">
        <v>44335.47</v>
      </c>
      <c r="AE1547">
        <v>6623.35</v>
      </c>
      <c r="AF1547">
        <f t="shared" si="98"/>
        <v>64.929952256817316</v>
      </c>
    </row>
    <row r="1548" spans="3:32" ht="11.25" x14ac:dyDescent="0.15">
      <c r="C1548" s="107">
        <v>40990</v>
      </c>
      <c r="D1548" s="111">
        <f t="shared" si="96"/>
        <v>2012</v>
      </c>
      <c r="E1548" s="111">
        <f t="shared" si="97"/>
        <v>3</v>
      </c>
      <c r="F1548" s="174">
        <v>9.3399999999999993E-5</v>
      </c>
      <c r="G1548" s="106" t="s">
        <v>1169</v>
      </c>
      <c r="AA1548" s="171">
        <v>41633</v>
      </c>
      <c r="AB1548">
        <v>655.66</v>
      </c>
      <c r="AC1548">
        <v>479.61</v>
      </c>
      <c r="AD1548">
        <v>42571.69</v>
      </c>
      <c r="AE1548">
        <v>6359.86</v>
      </c>
      <c r="AF1548">
        <f t="shared" si="98"/>
        <v>64.929521398285701</v>
      </c>
    </row>
    <row r="1549" spans="3:32" ht="11.25" x14ac:dyDescent="0.15">
      <c r="C1549" s="107">
        <v>40991</v>
      </c>
      <c r="D1549" s="111">
        <f t="shared" si="96"/>
        <v>2012</v>
      </c>
      <c r="E1549" s="111">
        <f t="shared" si="97"/>
        <v>3</v>
      </c>
      <c r="F1549" s="174">
        <v>9.3399999999999993E-5</v>
      </c>
      <c r="G1549" s="106" t="s">
        <v>1169</v>
      </c>
      <c r="AA1549" s="171">
        <v>41632</v>
      </c>
      <c r="AB1549">
        <v>670.96</v>
      </c>
      <c r="AC1549">
        <v>490.34</v>
      </c>
      <c r="AD1549">
        <v>43565.31</v>
      </c>
      <c r="AE1549">
        <v>6508.29</v>
      </c>
      <c r="AF1549">
        <f t="shared" si="98"/>
        <v>64.929816978657442</v>
      </c>
    </row>
    <row r="1550" spans="3:32" ht="11.25" x14ac:dyDescent="0.15">
      <c r="C1550" s="107">
        <v>40992</v>
      </c>
      <c r="D1550" s="111">
        <f t="shared" si="96"/>
        <v>2012</v>
      </c>
      <c r="E1550" s="111">
        <f t="shared" si="97"/>
        <v>3</v>
      </c>
      <c r="F1550" s="174">
        <v>9.3399999999999993E-5</v>
      </c>
      <c r="G1550" s="106" t="s">
        <v>1169</v>
      </c>
      <c r="AA1550" s="171">
        <v>41631</v>
      </c>
      <c r="AB1550">
        <v>648.63</v>
      </c>
      <c r="AC1550">
        <v>474.34</v>
      </c>
      <c r="AD1550">
        <v>41654.81</v>
      </c>
      <c r="AE1550">
        <v>6291.68</v>
      </c>
      <c r="AF1550">
        <f t="shared" si="98"/>
        <v>64.2196783990873</v>
      </c>
    </row>
    <row r="1551" spans="3:32" ht="11.25" x14ac:dyDescent="0.15">
      <c r="C1551" s="107">
        <v>40993</v>
      </c>
      <c r="D1551" s="111">
        <f t="shared" si="96"/>
        <v>2012</v>
      </c>
      <c r="E1551" s="111">
        <f t="shared" si="97"/>
        <v>3</v>
      </c>
      <c r="F1551" s="174">
        <v>9.3200000000000002E-5</v>
      </c>
      <c r="G1551" s="106" t="s">
        <v>1169</v>
      </c>
      <c r="AA1551" s="171">
        <v>41630</v>
      </c>
      <c r="AB1551">
        <v>598.29999999999995</v>
      </c>
      <c r="AC1551">
        <v>437.48</v>
      </c>
      <c r="AD1551">
        <v>38423.040000000001</v>
      </c>
      <c r="AE1551">
        <v>5803.54</v>
      </c>
      <c r="AF1551">
        <f t="shared" si="98"/>
        <v>64.220357680093599</v>
      </c>
    </row>
    <row r="1552" spans="3:32" ht="11.25" x14ac:dyDescent="0.15">
      <c r="C1552" s="107">
        <v>40994</v>
      </c>
      <c r="D1552" s="111">
        <f t="shared" si="96"/>
        <v>2012</v>
      </c>
      <c r="E1552" s="111">
        <f t="shared" si="97"/>
        <v>3</v>
      </c>
      <c r="F1552" s="174">
        <v>9.31E-5</v>
      </c>
      <c r="G1552" s="106" t="s">
        <v>1169</v>
      </c>
      <c r="AA1552" s="171">
        <v>41629</v>
      </c>
      <c r="AB1552">
        <v>652.85</v>
      </c>
      <c r="AC1552">
        <v>477.37</v>
      </c>
      <c r="AD1552">
        <v>41926.239999999998</v>
      </c>
      <c r="AE1552">
        <v>6332.68</v>
      </c>
      <c r="AF1552">
        <f t="shared" si="98"/>
        <v>64.220326261775284</v>
      </c>
    </row>
    <row r="1553" spans="3:32" ht="11.25" x14ac:dyDescent="0.15">
      <c r="C1553" s="107">
        <v>40995</v>
      </c>
      <c r="D1553" s="111">
        <f t="shared" si="96"/>
        <v>2012</v>
      </c>
      <c r="E1553" s="111">
        <f t="shared" si="97"/>
        <v>3</v>
      </c>
      <c r="F1553" s="174">
        <v>9.3200000000000002E-5</v>
      </c>
      <c r="G1553" s="106" t="s">
        <v>1169</v>
      </c>
      <c r="AA1553" s="171">
        <v>41628</v>
      </c>
      <c r="AB1553">
        <v>680.22</v>
      </c>
      <c r="AC1553">
        <v>498.6</v>
      </c>
      <c r="AD1553">
        <v>44153.21</v>
      </c>
      <c r="AE1553">
        <v>6686.58</v>
      </c>
      <c r="AF1553">
        <f t="shared" si="98"/>
        <v>64.910190820616862</v>
      </c>
    </row>
    <row r="1554" spans="3:32" ht="11.25" x14ac:dyDescent="0.15">
      <c r="C1554" s="107">
        <v>40996</v>
      </c>
      <c r="D1554" s="111">
        <f t="shared" si="96"/>
        <v>2012</v>
      </c>
      <c r="E1554" s="111">
        <f t="shared" si="97"/>
        <v>3</v>
      </c>
      <c r="F1554" s="174">
        <v>9.3800000000000003E-5</v>
      </c>
      <c r="G1554" s="106" t="s">
        <v>1169</v>
      </c>
      <c r="AA1554" s="171">
        <v>41627</v>
      </c>
      <c r="AB1554">
        <v>505.27</v>
      </c>
      <c r="AC1554">
        <v>369.45</v>
      </c>
      <c r="AD1554">
        <v>32887.980000000003</v>
      </c>
      <c r="AE1554">
        <v>4951.6400000000003</v>
      </c>
      <c r="AF1554">
        <f t="shared" si="98"/>
        <v>65.089912324103949</v>
      </c>
    </row>
    <row r="1555" spans="3:32" ht="11.25" x14ac:dyDescent="0.15">
      <c r="C1555" s="107">
        <v>40997</v>
      </c>
      <c r="D1555" s="111">
        <f t="shared" si="96"/>
        <v>2012</v>
      </c>
      <c r="E1555" s="111">
        <f t="shared" si="97"/>
        <v>3</v>
      </c>
      <c r="F1555" s="174">
        <v>9.3800000000000003E-5</v>
      </c>
      <c r="G1555" s="106" t="s">
        <v>1169</v>
      </c>
      <c r="AA1555" s="171">
        <v>41626</v>
      </c>
      <c r="AB1555">
        <v>652.66999999999996</v>
      </c>
      <c r="AC1555">
        <v>474.03</v>
      </c>
      <c r="AD1555">
        <v>42481.96</v>
      </c>
      <c r="AE1555">
        <v>6363.48</v>
      </c>
      <c r="AF1555">
        <f t="shared" si="98"/>
        <v>65.089493924954425</v>
      </c>
    </row>
    <row r="1556" spans="3:32" ht="11.25" x14ac:dyDescent="0.15">
      <c r="C1556" s="107">
        <v>40998</v>
      </c>
      <c r="D1556" s="111">
        <f t="shared" si="96"/>
        <v>2012</v>
      </c>
      <c r="E1556" s="111">
        <f t="shared" si="97"/>
        <v>3</v>
      </c>
      <c r="F1556" s="174">
        <v>9.3800000000000003E-5</v>
      </c>
      <c r="G1556" s="106" t="s">
        <v>1169</v>
      </c>
      <c r="AA1556" s="171">
        <v>41625</v>
      </c>
      <c r="AB1556">
        <v>702.35</v>
      </c>
      <c r="AC1556">
        <v>510.61</v>
      </c>
      <c r="AD1556">
        <v>45350.98</v>
      </c>
      <c r="AE1556">
        <v>6777.71</v>
      </c>
      <c r="AF1556">
        <f t="shared" si="98"/>
        <v>64.570342421869441</v>
      </c>
    </row>
    <row r="1557" spans="3:32" ht="11.25" x14ac:dyDescent="0.15">
      <c r="C1557" s="107">
        <v>40999</v>
      </c>
      <c r="D1557" s="111">
        <f t="shared" si="96"/>
        <v>2012</v>
      </c>
      <c r="E1557" s="111">
        <f t="shared" si="97"/>
        <v>3</v>
      </c>
      <c r="F1557" s="174">
        <v>9.3800000000000003E-5</v>
      </c>
      <c r="G1557" s="106" t="s">
        <v>1169</v>
      </c>
      <c r="AA1557" s="171">
        <v>41624</v>
      </c>
      <c r="AB1557">
        <v>869.53</v>
      </c>
      <c r="AC1557">
        <v>632.59</v>
      </c>
      <c r="AD1557">
        <v>55458.92</v>
      </c>
      <c r="AE1557">
        <v>8312.75</v>
      </c>
      <c r="AF1557">
        <f t="shared" si="98"/>
        <v>63.780341103814706</v>
      </c>
    </row>
    <row r="1558" spans="3:32" ht="11.25" x14ac:dyDescent="0.15">
      <c r="C1558" s="107">
        <v>41000</v>
      </c>
      <c r="D1558" s="111">
        <f t="shared" si="96"/>
        <v>2012</v>
      </c>
      <c r="E1558" s="111">
        <f t="shared" si="97"/>
        <v>4</v>
      </c>
      <c r="F1558" s="174">
        <v>9.3800000000000003E-5</v>
      </c>
      <c r="G1558" s="106" t="s">
        <v>1169</v>
      </c>
      <c r="AA1558" s="171">
        <v>41623</v>
      </c>
      <c r="AB1558">
        <v>868.03</v>
      </c>
      <c r="AC1558">
        <v>631.84</v>
      </c>
      <c r="AD1558">
        <v>55363.11</v>
      </c>
      <c r="AE1558">
        <v>8298.39</v>
      </c>
      <c r="AF1558">
        <f t="shared" si="98"/>
        <v>63.780180408511228</v>
      </c>
    </row>
    <row r="1559" spans="3:32" ht="11.25" x14ac:dyDescent="0.15">
      <c r="C1559" s="107">
        <v>41001</v>
      </c>
      <c r="D1559" s="111">
        <f t="shared" si="96"/>
        <v>2012</v>
      </c>
      <c r="E1559" s="111">
        <f t="shared" si="97"/>
        <v>4</v>
      </c>
      <c r="F1559" s="174">
        <v>9.3800000000000003E-5</v>
      </c>
      <c r="G1559" s="106" t="s">
        <v>1169</v>
      </c>
      <c r="AA1559" s="171">
        <v>41622</v>
      </c>
      <c r="AB1559">
        <v>888.46</v>
      </c>
      <c r="AC1559">
        <v>646.71</v>
      </c>
      <c r="AD1559">
        <v>56665.77</v>
      </c>
      <c r="AE1559">
        <v>8493.65</v>
      </c>
      <c r="AF1559">
        <f t="shared" si="98"/>
        <v>63.779764986606033</v>
      </c>
    </row>
    <row r="1560" spans="3:32" ht="11.25" x14ac:dyDescent="0.15">
      <c r="C1560" s="107">
        <v>41002</v>
      </c>
      <c r="D1560" s="111">
        <f t="shared" si="96"/>
        <v>2012</v>
      </c>
      <c r="E1560" s="111">
        <f t="shared" si="97"/>
        <v>4</v>
      </c>
      <c r="F1560" s="174">
        <v>9.3599999999999998E-5</v>
      </c>
      <c r="G1560" s="106" t="s">
        <v>1169</v>
      </c>
      <c r="AA1560" s="171">
        <v>41621</v>
      </c>
      <c r="AB1560">
        <v>905.59</v>
      </c>
      <c r="AC1560">
        <v>658.55</v>
      </c>
      <c r="AD1560">
        <v>58121.03</v>
      </c>
      <c r="AE1560">
        <v>8666.5400000000009</v>
      </c>
      <c r="AF1560">
        <f t="shared" si="98"/>
        <v>64.180291301803237</v>
      </c>
    </row>
    <row r="1561" spans="3:32" ht="11.25" x14ac:dyDescent="0.15">
      <c r="C1561" s="107">
        <v>41003</v>
      </c>
      <c r="D1561" s="111">
        <f t="shared" si="96"/>
        <v>2012</v>
      </c>
      <c r="E1561" s="111">
        <f t="shared" si="97"/>
        <v>4</v>
      </c>
      <c r="F1561" s="174">
        <v>9.3599999999999998E-5</v>
      </c>
      <c r="G1561" s="106" t="s">
        <v>1169</v>
      </c>
      <c r="AA1561" s="171">
        <v>41620</v>
      </c>
      <c r="AB1561">
        <v>862.06</v>
      </c>
      <c r="AC1561">
        <v>625.08000000000004</v>
      </c>
      <c r="AD1561">
        <v>55275.17</v>
      </c>
      <c r="AE1561">
        <v>8249.9</v>
      </c>
      <c r="AF1561">
        <f t="shared" si="98"/>
        <v>64.119864046586088</v>
      </c>
    </row>
    <row r="1562" spans="3:32" ht="11.25" x14ac:dyDescent="0.15">
      <c r="C1562" s="107">
        <v>41004</v>
      </c>
      <c r="D1562" s="111">
        <f t="shared" si="96"/>
        <v>2012</v>
      </c>
      <c r="E1562" s="111">
        <f t="shared" si="97"/>
        <v>4</v>
      </c>
      <c r="F1562" s="174">
        <v>9.4000000000000008E-5</v>
      </c>
      <c r="G1562" s="106" t="s">
        <v>1169</v>
      </c>
      <c r="AA1562" s="171">
        <v>41619</v>
      </c>
      <c r="AB1562">
        <v>966.03</v>
      </c>
      <c r="AC1562">
        <v>702.11</v>
      </c>
      <c r="AD1562">
        <v>61632.45</v>
      </c>
      <c r="AE1562">
        <v>9273.85</v>
      </c>
      <c r="AF1562">
        <f t="shared" si="98"/>
        <v>63.799726716561594</v>
      </c>
    </row>
    <row r="1563" spans="3:32" ht="11.25" x14ac:dyDescent="0.15">
      <c r="C1563" s="107">
        <v>41005</v>
      </c>
      <c r="D1563" s="111">
        <f t="shared" si="96"/>
        <v>2012</v>
      </c>
      <c r="E1563" s="111">
        <f t="shared" si="97"/>
        <v>4</v>
      </c>
      <c r="F1563" s="174">
        <v>9.4000000000000008E-5</v>
      </c>
      <c r="G1563" s="106" t="s">
        <v>1169</v>
      </c>
      <c r="AA1563" s="171">
        <v>41618</v>
      </c>
      <c r="AB1563">
        <v>935.69</v>
      </c>
      <c r="AC1563">
        <v>679.96</v>
      </c>
      <c r="AD1563">
        <v>59696.77</v>
      </c>
      <c r="AE1563">
        <v>8935.7999999999993</v>
      </c>
      <c r="AF1563">
        <f t="shared" si="98"/>
        <v>63.799730680032908</v>
      </c>
    </row>
    <row r="1564" spans="3:32" ht="11.25" x14ac:dyDescent="0.15">
      <c r="C1564" s="107">
        <v>41006</v>
      </c>
      <c r="D1564" s="111">
        <f t="shared" si="96"/>
        <v>2012</v>
      </c>
      <c r="E1564" s="111">
        <f t="shared" si="97"/>
        <v>4</v>
      </c>
      <c r="F1564" s="174">
        <v>9.4000000000000008E-5</v>
      </c>
      <c r="G1564" s="106" t="s">
        <v>1169</v>
      </c>
      <c r="AA1564" s="171">
        <v>41617</v>
      </c>
      <c r="AB1564">
        <v>816.79</v>
      </c>
      <c r="AC1564">
        <v>595.77</v>
      </c>
      <c r="AD1564">
        <v>52111.44</v>
      </c>
      <c r="AE1564">
        <v>7963.74</v>
      </c>
      <c r="AF1564">
        <f t="shared" si="98"/>
        <v>63.800291384566421</v>
      </c>
    </row>
    <row r="1565" spans="3:32" ht="11.25" x14ac:dyDescent="0.15">
      <c r="C1565" s="107">
        <v>41007</v>
      </c>
      <c r="D1565" s="111">
        <f t="shared" si="96"/>
        <v>2012</v>
      </c>
      <c r="E1565" s="111">
        <f t="shared" si="97"/>
        <v>4</v>
      </c>
      <c r="F1565" s="174">
        <v>9.4000000000000008E-5</v>
      </c>
      <c r="G1565" s="106" t="s">
        <v>1169</v>
      </c>
      <c r="AA1565" s="171">
        <v>41616</v>
      </c>
      <c r="AB1565">
        <v>684.48</v>
      </c>
      <c r="AC1565">
        <v>499.53</v>
      </c>
      <c r="AD1565">
        <v>43970.71</v>
      </c>
      <c r="AE1565">
        <v>6673.64</v>
      </c>
      <c r="AF1565">
        <f t="shared" si="98"/>
        <v>64.239583333333329</v>
      </c>
    </row>
    <row r="1566" spans="3:32" ht="11.25" x14ac:dyDescent="0.15">
      <c r="C1566" s="107">
        <v>41008</v>
      </c>
      <c r="D1566" s="111">
        <f t="shared" si="96"/>
        <v>2012</v>
      </c>
      <c r="E1566" s="111">
        <f t="shared" si="97"/>
        <v>4</v>
      </c>
      <c r="F1566" s="174">
        <v>9.3900000000000006E-5</v>
      </c>
      <c r="G1566" s="106" t="s">
        <v>1169</v>
      </c>
      <c r="AA1566" s="171">
        <v>41615</v>
      </c>
      <c r="AB1566">
        <v>778.22</v>
      </c>
      <c r="AC1566">
        <v>567.94000000000005</v>
      </c>
      <c r="AD1566">
        <v>49992.800000000003</v>
      </c>
      <c r="AE1566">
        <v>7587.64</v>
      </c>
      <c r="AF1566">
        <f t="shared" si="98"/>
        <v>64.239932152861655</v>
      </c>
    </row>
    <row r="1567" spans="3:32" ht="11.25" x14ac:dyDescent="0.15">
      <c r="C1567" s="107">
        <v>41009</v>
      </c>
      <c r="D1567" s="111">
        <f t="shared" si="96"/>
        <v>2012</v>
      </c>
      <c r="E1567" s="111">
        <f t="shared" si="97"/>
        <v>4</v>
      </c>
      <c r="F1567" s="174">
        <v>9.4000000000000008E-5</v>
      </c>
      <c r="G1567" s="106" t="s">
        <v>1169</v>
      </c>
      <c r="AA1567" s="171">
        <v>41614</v>
      </c>
      <c r="AB1567">
        <v>994.97</v>
      </c>
      <c r="AC1567">
        <v>728.12</v>
      </c>
      <c r="AD1567">
        <v>62364.51</v>
      </c>
      <c r="AE1567">
        <v>9750.67</v>
      </c>
      <c r="AF1567">
        <f t="shared" si="98"/>
        <v>62.679789340382122</v>
      </c>
    </row>
    <row r="1568" spans="3:32" ht="11.25" x14ac:dyDescent="0.15">
      <c r="C1568" s="107">
        <v>41010</v>
      </c>
      <c r="D1568" s="111">
        <f t="shared" si="96"/>
        <v>2012</v>
      </c>
      <c r="E1568" s="111">
        <f t="shared" si="97"/>
        <v>4</v>
      </c>
      <c r="F1568" s="174">
        <v>9.4000000000000008E-5</v>
      </c>
      <c r="G1568" s="106" t="s">
        <v>1169</v>
      </c>
      <c r="AA1568" s="171">
        <v>41613</v>
      </c>
      <c r="AB1568">
        <v>1143.24</v>
      </c>
      <c r="AC1568">
        <v>841.65</v>
      </c>
      <c r="AD1568">
        <v>71658.39</v>
      </c>
      <c r="AE1568">
        <v>10860.8</v>
      </c>
      <c r="AF1568">
        <f t="shared" si="98"/>
        <v>62.680093418704736</v>
      </c>
    </row>
    <row r="1569" spans="3:32" ht="11.25" x14ac:dyDescent="0.15">
      <c r="C1569" s="107">
        <v>41011</v>
      </c>
      <c r="D1569" s="111">
        <f t="shared" si="96"/>
        <v>2012</v>
      </c>
      <c r="E1569" s="111">
        <f t="shared" si="97"/>
        <v>4</v>
      </c>
      <c r="F1569" s="174">
        <v>9.3499999999999996E-5</v>
      </c>
      <c r="G1569" s="106" t="s">
        <v>1169</v>
      </c>
      <c r="AA1569" s="171">
        <v>41612</v>
      </c>
      <c r="AB1569">
        <v>1066.02</v>
      </c>
      <c r="AC1569">
        <v>784.8</v>
      </c>
      <c r="AD1569">
        <v>66818.210000000006</v>
      </c>
      <c r="AE1569">
        <v>10020.6</v>
      </c>
      <c r="AF1569">
        <f t="shared" si="98"/>
        <v>62.680071668449003</v>
      </c>
    </row>
    <row r="1570" spans="3:32" ht="11.25" x14ac:dyDescent="0.15">
      <c r="C1570" s="107">
        <v>41012</v>
      </c>
      <c r="D1570" s="111">
        <f t="shared" si="96"/>
        <v>2012</v>
      </c>
      <c r="E1570" s="111">
        <f t="shared" si="97"/>
        <v>4</v>
      </c>
      <c r="F1570" s="174">
        <v>9.3499999999999996E-5</v>
      </c>
      <c r="G1570" s="106" t="s">
        <v>1169</v>
      </c>
      <c r="AA1570" s="171">
        <v>41611</v>
      </c>
      <c r="AB1570">
        <v>1034.5999999999999</v>
      </c>
      <c r="AC1570">
        <v>763.95</v>
      </c>
      <c r="AD1570">
        <v>64279.8</v>
      </c>
      <c r="AE1570">
        <v>9570.07</v>
      </c>
      <c r="AF1570">
        <f t="shared" si="98"/>
        <v>62.130098588826606</v>
      </c>
    </row>
    <row r="1571" spans="3:32" ht="11.25" x14ac:dyDescent="0.15">
      <c r="C1571" s="107">
        <v>41013</v>
      </c>
      <c r="D1571" s="111">
        <f t="shared" si="96"/>
        <v>2012</v>
      </c>
      <c r="E1571" s="111">
        <f t="shared" si="97"/>
        <v>4</v>
      </c>
      <c r="F1571" s="174">
        <v>9.3900000000000006E-5</v>
      </c>
      <c r="G1571" s="106" t="s">
        <v>1169</v>
      </c>
      <c r="AA1571" s="171">
        <v>41610</v>
      </c>
      <c r="AB1571">
        <v>940.99</v>
      </c>
      <c r="AC1571">
        <v>692.57</v>
      </c>
      <c r="AD1571">
        <v>58040.05</v>
      </c>
      <c r="AE1571">
        <v>9033.4699999999993</v>
      </c>
      <c r="AF1571">
        <f t="shared" si="98"/>
        <v>61.679773430110842</v>
      </c>
    </row>
    <row r="1572" spans="3:32" ht="11.25" x14ac:dyDescent="0.15">
      <c r="C1572" s="107">
        <v>41014</v>
      </c>
      <c r="D1572" s="111">
        <f t="shared" si="96"/>
        <v>2012</v>
      </c>
      <c r="E1572" s="111">
        <f t="shared" si="97"/>
        <v>4</v>
      </c>
      <c r="F1572" s="174">
        <v>9.3499999999999996E-5</v>
      </c>
      <c r="G1572" s="106" t="s">
        <v>1169</v>
      </c>
      <c r="AA1572" s="171">
        <v>41609</v>
      </c>
      <c r="AB1572">
        <v>1124.74</v>
      </c>
      <c r="AC1572">
        <v>827.69</v>
      </c>
      <c r="AD1572">
        <v>69373.7</v>
      </c>
      <c r="AE1572">
        <v>10797.46</v>
      </c>
      <c r="AF1572">
        <f t="shared" si="98"/>
        <v>61.679765990362213</v>
      </c>
    </row>
    <row r="1573" spans="3:32" ht="11.25" x14ac:dyDescent="0.15">
      <c r="C1573" s="107">
        <v>41015</v>
      </c>
      <c r="D1573" s="111">
        <f t="shared" si="96"/>
        <v>2012</v>
      </c>
      <c r="E1573" s="111">
        <f t="shared" si="97"/>
        <v>4</v>
      </c>
      <c r="F1573" s="174">
        <v>9.3499999999999996E-5</v>
      </c>
      <c r="G1573" s="106" t="s">
        <v>1169</v>
      </c>
      <c r="AA1573" s="171">
        <v>41608</v>
      </c>
      <c r="AB1573">
        <v>1152.68</v>
      </c>
      <c r="AC1573">
        <v>852.98</v>
      </c>
      <c r="AD1573">
        <v>71097.41</v>
      </c>
      <c r="AE1573">
        <v>11065.75</v>
      </c>
      <c r="AF1573">
        <f t="shared" si="98"/>
        <v>61.680093347676717</v>
      </c>
    </row>
    <row r="1574" spans="3:32" ht="11.25" x14ac:dyDescent="0.15">
      <c r="C1574" s="107">
        <v>41017</v>
      </c>
      <c r="D1574" s="111">
        <f t="shared" si="96"/>
        <v>2012</v>
      </c>
      <c r="E1574" s="111">
        <f t="shared" si="97"/>
        <v>4</v>
      </c>
      <c r="F1574" s="174">
        <v>9.3699999999999987E-5</v>
      </c>
      <c r="G1574" s="106" t="s">
        <v>1169</v>
      </c>
      <c r="AA1574" s="171">
        <v>41607</v>
      </c>
      <c r="AB1574">
        <v>1055.18</v>
      </c>
      <c r="AC1574">
        <v>770.28</v>
      </c>
      <c r="AD1574">
        <v>65083.75</v>
      </c>
      <c r="AE1574">
        <v>10182.530000000001</v>
      </c>
      <c r="AF1574">
        <f t="shared" si="98"/>
        <v>61.680234651907725</v>
      </c>
    </row>
    <row r="1575" spans="3:32" ht="11.25" x14ac:dyDescent="0.15">
      <c r="C1575" s="107">
        <v>41018</v>
      </c>
      <c r="D1575" s="111">
        <f t="shared" si="96"/>
        <v>2012</v>
      </c>
      <c r="E1575" s="111">
        <f t="shared" si="97"/>
        <v>4</v>
      </c>
      <c r="F1575" s="174">
        <v>9.3900000000000006E-5</v>
      </c>
      <c r="G1575" s="106" t="s">
        <v>1169</v>
      </c>
      <c r="AA1575" s="171">
        <v>41606</v>
      </c>
      <c r="AB1575">
        <v>952.12</v>
      </c>
      <c r="AC1575">
        <v>701.52</v>
      </c>
      <c r="AD1575">
        <v>58726.84</v>
      </c>
      <c r="AE1575">
        <v>9330.7900000000009</v>
      </c>
      <c r="AF1575">
        <f t="shared" si="98"/>
        <v>61.68008234256186</v>
      </c>
    </row>
    <row r="1576" spans="3:32" ht="11.25" x14ac:dyDescent="0.15">
      <c r="C1576" s="107">
        <v>41019</v>
      </c>
      <c r="D1576" s="111">
        <f t="shared" si="96"/>
        <v>2012</v>
      </c>
      <c r="E1576" s="111">
        <f t="shared" si="97"/>
        <v>4</v>
      </c>
      <c r="F1576" s="174">
        <v>9.3599999999999998E-5</v>
      </c>
      <c r="G1576" s="106" t="s">
        <v>1169</v>
      </c>
      <c r="AA1576" s="171">
        <v>41605</v>
      </c>
      <c r="AB1576">
        <v>874.12</v>
      </c>
      <c r="AC1576">
        <v>644.58000000000004</v>
      </c>
      <c r="AD1576">
        <v>53915.88</v>
      </c>
      <c r="AE1576">
        <v>8680.0400000000009</v>
      </c>
      <c r="AF1576">
        <f t="shared" si="98"/>
        <v>61.680181210817736</v>
      </c>
    </row>
    <row r="1577" spans="3:32" ht="11.25" x14ac:dyDescent="0.15">
      <c r="C1577" s="107">
        <v>41020</v>
      </c>
      <c r="D1577" s="111">
        <f t="shared" si="96"/>
        <v>2012</v>
      </c>
      <c r="E1577" s="111">
        <f t="shared" si="97"/>
        <v>4</v>
      </c>
      <c r="F1577" s="174">
        <v>9.3599999999999998E-5</v>
      </c>
      <c r="G1577" s="106" t="s">
        <v>1169</v>
      </c>
      <c r="AA1577" s="171">
        <v>41604</v>
      </c>
      <c r="AB1577">
        <v>786.43</v>
      </c>
      <c r="AC1577">
        <v>581.09</v>
      </c>
      <c r="AD1577">
        <v>48507.16</v>
      </c>
      <c r="AE1577">
        <v>7809.27</v>
      </c>
      <c r="AF1577">
        <f t="shared" si="98"/>
        <v>61.680200399272671</v>
      </c>
    </row>
    <row r="1578" spans="3:32" ht="11.25" x14ac:dyDescent="0.15">
      <c r="C1578" s="107">
        <v>41021</v>
      </c>
      <c r="D1578" s="111">
        <f t="shared" si="96"/>
        <v>2012</v>
      </c>
      <c r="E1578" s="111">
        <f t="shared" si="97"/>
        <v>4</v>
      </c>
      <c r="F1578" s="174">
        <v>9.31E-5</v>
      </c>
      <c r="G1578" s="106" t="s">
        <v>1169</v>
      </c>
      <c r="AA1578" s="171">
        <v>41603</v>
      </c>
      <c r="AB1578">
        <v>759.59</v>
      </c>
      <c r="AC1578">
        <v>560.79999999999995</v>
      </c>
      <c r="AD1578">
        <v>46851.34</v>
      </c>
      <c r="AE1578">
        <v>7542.7</v>
      </c>
      <c r="AF1578">
        <f t="shared" si="98"/>
        <v>61.67977461525296</v>
      </c>
    </row>
    <row r="1579" spans="3:32" ht="11.25" x14ac:dyDescent="0.15">
      <c r="C1579" s="107">
        <v>41022</v>
      </c>
      <c r="D1579" s="111">
        <f t="shared" si="96"/>
        <v>2012</v>
      </c>
      <c r="E1579" s="111">
        <f t="shared" si="97"/>
        <v>4</v>
      </c>
      <c r="F1579" s="174">
        <v>9.3499999999999996E-5</v>
      </c>
      <c r="G1579" s="106" t="s">
        <v>1169</v>
      </c>
      <c r="AA1579" s="171">
        <v>41602</v>
      </c>
      <c r="AB1579">
        <v>763.34</v>
      </c>
      <c r="AC1579">
        <v>563.04</v>
      </c>
      <c r="AD1579">
        <v>47083.08</v>
      </c>
      <c r="AE1579">
        <v>7580.01</v>
      </c>
      <c r="AF1579">
        <f t="shared" si="98"/>
        <v>61.680352136662563</v>
      </c>
    </row>
    <row r="1580" spans="3:32" ht="11.25" x14ac:dyDescent="0.15">
      <c r="C1580" s="107">
        <v>41023</v>
      </c>
      <c r="D1580" s="111">
        <f t="shared" si="96"/>
        <v>2012</v>
      </c>
      <c r="E1580" s="111">
        <f t="shared" si="97"/>
        <v>4</v>
      </c>
      <c r="F1580" s="174">
        <v>9.31E-5</v>
      </c>
      <c r="G1580" s="106" t="s">
        <v>1169</v>
      </c>
      <c r="AA1580" s="171">
        <v>41601</v>
      </c>
      <c r="AB1580">
        <v>767.6</v>
      </c>
      <c r="AC1580">
        <v>566.33000000000004</v>
      </c>
      <c r="AD1580">
        <v>47345.37</v>
      </c>
      <c r="AE1580">
        <v>7622.24</v>
      </c>
      <c r="AF1580">
        <f t="shared" si="98"/>
        <v>61.679742053152687</v>
      </c>
    </row>
    <row r="1581" spans="3:32" ht="11.25" x14ac:dyDescent="0.15">
      <c r="C1581" s="107">
        <v>41024</v>
      </c>
      <c r="D1581" s="111">
        <f t="shared" si="96"/>
        <v>2012</v>
      </c>
      <c r="E1581" s="111">
        <f t="shared" si="97"/>
        <v>4</v>
      </c>
      <c r="F1581" s="174">
        <v>9.31E-5</v>
      </c>
      <c r="G1581" s="106" t="s">
        <v>1169</v>
      </c>
      <c r="AA1581" s="171">
        <v>41600</v>
      </c>
      <c r="AB1581">
        <v>689.3</v>
      </c>
      <c r="AC1581">
        <v>511.53</v>
      </c>
      <c r="AD1581">
        <v>38842.199999999997</v>
      </c>
      <c r="AE1581">
        <v>6844.77</v>
      </c>
      <c r="AF1581">
        <f t="shared" si="98"/>
        <v>56.350210358334543</v>
      </c>
    </row>
    <row r="1582" spans="3:32" ht="11.25" x14ac:dyDescent="0.15">
      <c r="C1582" s="107">
        <v>41025</v>
      </c>
      <c r="D1582" s="111">
        <f t="shared" si="96"/>
        <v>2012</v>
      </c>
      <c r="E1582" s="111">
        <f t="shared" si="97"/>
        <v>4</v>
      </c>
      <c r="F1582" s="174">
        <v>9.269999999999999E-5</v>
      </c>
      <c r="G1582" s="106" t="s">
        <v>1169</v>
      </c>
      <c r="AA1582" s="171">
        <v>41599</v>
      </c>
      <c r="AB1582">
        <v>569.71</v>
      </c>
      <c r="AC1582">
        <v>424.38</v>
      </c>
      <c r="AD1582">
        <v>32103.200000000001</v>
      </c>
      <c r="AE1582">
        <v>5640.14</v>
      </c>
      <c r="AF1582">
        <f t="shared" si="98"/>
        <v>56.350072844078561</v>
      </c>
    </row>
    <row r="1583" spans="3:32" ht="11.25" x14ac:dyDescent="0.15">
      <c r="C1583" s="107">
        <v>41028</v>
      </c>
      <c r="D1583" s="111">
        <f t="shared" si="96"/>
        <v>2012</v>
      </c>
      <c r="E1583" s="111">
        <f t="shared" si="97"/>
        <v>4</v>
      </c>
      <c r="F1583" s="174">
        <v>9.2499999999999999E-5</v>
      </c>
      <c r="G1583" s="106" t="s">
        <v>1169</v>
      </c>
      <c r="AA1583" s="171">
        <v>41598</v>
      </c>
      <c r="AB1583">
        <v>525.62</v>
      </c>
      <c r="AC1583">
        <v>387.75</v>
      </c>
      <c r="AD1583">
        <v>29618.74</v>
      </c>
      <c r="AE1583">
        <v>5229.93</v>
      </c>
      <c r="AF1583">
        <f t="shared" si="98"/>
        <v>56.350100833301624</v>
      </c>
    </row>
    <row r="1584" spans="3:32" ht="11.25" x14ac:dyDescent="0.15">
      <c r="C1584" s="107">
        <v>41029</v>
      </c>
      <c r="D1584" s="111">
        <f t="shared" si="96"/>
        <v>2012</v>
      </c>
      <c r="E1584" s="111">
        <f t="shared" si="97"/>
        <v>4</v>
      </c>
      <c r="F1584" s="174">
        <v>9.2799999999999992E-5</v>
      </c>
      <c r="G1584" s="106" t="s">
        <v>1169</v>
      </c>
      <c r="AA1584" s="171">
        <v>41597</v>
      </c>
      <c r="AB1584">
        <v>670.24</v>
      </c>
      <c r="AC1584">
        <v>496.52</v>
      </c>
      <c r="AD1584">
        <v>39685.03</v>
      </c>
      <c r="AE1584">
        <v>6668.91</v>
      </c>
      <c r="AF1584">
        <f t="shared" si="98"/>
        <v>59.21017844354261</v>
      </c>
    </row>
    <row r="1585" spans="3:32" ht="11.25" x14ac:dyDescent="0.15">
      <c r="C1585" s="107">
        <v>41030</v>
      </c>
      <c r="D1585" s="111">
        <f t="shared" si="96"/>
        <v>2012</v>
      </c>
      <c r="E1585" s="111">
        <f t="shared" si="97"/>
        <v>5</v>
      </c>
      <c r="F1585" s="174">
        <v>9.2799999999999992E-5</v>
      </c>
      <c r="G1585" s="106" t="s">
        <v>1169</v>
      </c>
      <c r="AA1585" s="171">
        <v>41596</v>
      </c>
      <c r="AB1585">
        <v>477.96</v>
      </c>
      <c r="AC1585">
        <v>354.5</v>
      </c>
      <c r="AD1585">
        <v>29155.33</v>
      </c>
      <c r="AE1585">
        <v>4779.5600000000004</v>
      </c>
      <c r="AF1585">
        <f t="shared" si="98"/>
        <v>60.999518788183117</v>
      </c>
    </row>
    <row r="1586" spans="3:32" ht="11.25" x14ac:dyDescent="0.15">
      <c r="C1586" s="107">
        <v>41031</v>
      </c>
      <c r="D1586" s="111">
        <f t="shared" si="96"/>
        <v>2012</v>
      </c>
      <c r="E1586" s="111">
        <f t="shared" si="97"/>
        <v>5</v>
      </c>
      <c r="F1586" s="174">
        <v>9.2399999999999996E-5</v>
      </c>
      <c r="G1586" s="106" t="s">
        <v>1169</v>
      </c>
      <c r="AA1586" s="171">
        <v>41595</v>
      </c>
      <c r="AB1586">
        <v>428.77</v>
      </c>
      <c r="AC1586">
        <v>317.76</v>
      </c>
      <c r="AD1586">
        <v>26154.67</v>
      </c>
      <c r="AE1586">
        <v>4287.6499999999996</v>
      </c>
      <c r="AF1586">
        <f t="shared" si="98"/>
        <v>60.999300324183125</v>
      </c>
    </row>
    <row r="1587" spans="3:32" ht="11.25" x14ac:dyDescent="0.15">
      <c r="C1587" s="107">
        <v>41032</v>
      </c>
      <c r="D1587" s="111">
        <f t="shared" si="96"/>
        <v>2012</v>
      </c>
      <c r="E1587" s="111">
        <f t="shared" si="97"/>
        <v>5</v>
      </c>
      <c r="F1587" s="174">
        <v>9.2300000000000007E-5</v>
      </c>
      <c r="G1587" s="106" t="s">
        <v>1169</v>
      </c>
      <c r="AA1587" s="171">
        <v>41594</v>
      </c>
      <c r="AB1587">
        <v>423.35</v>
      </c>
      <c r="AC1587">
        <v>313.75</v>
      </c>
      <c r="AD1587">
        <v>25824.5</v>
      </c>
      <c r="AE1587">
        <v>4233.53</v>
      </c>
      <c r="AF1587">
        <f t="shared" si="98"/>
        <v>61.000354316759179</v>
      </c>
    </row>
    <row r="1588" spans="3:32" ht="11.25" x14ac:dyDescent="0.15">
      <c r="C1588" s="107">
        <v>41033</v>
      </c>
      <c r="D1588" s="111">
        <f t="shared" si="96"/>
        <v>2012</v>
      </c>
      <c r="E1588" s="111">
        <f t="shared" si="97"/>
        <v>5</v>
      </c>
      <c r="F1588" s="174">
        <v>9.2300000000000007E-5</v>
      </c>
      <c r="G1588" s="106" t="s">
        <v>1169</v>
      </c>
      <c r="AA1588" s="171">
        <v>41593</v>
      </c>
      <c r="AB1588">
        <v>411.18</v>
      </c>
      <c r="AC1588">
        <v>305.67</v>
      </c>
      <c r="AD1588">
        <v>26340</v>
      </c>
      <c r="AE1588">
        <v>4070.65</v>
      </c>
      <c r="AF1588">
        <f t="shared" si="98"/>
        <v>64.059535969648323</v>
      </c>
    </row>
    <row r="1589" spans="3:32" ht="11.25" x14ac:dyDescent="0.15">
      <c r="C1589" s="107">
        <v>41034</v>
      </c>
      <c r="D1589" s="111">
        <f t="shared" si="96"/>
        <v>2012</v>
      </c>
      <c r="E1589" s="111">
        <f t="shared" si="97"/>
        <v>5</v>
      </c>
      <c r="F1589" s="174">
        <v>9.2300000000000007E-5</v>
      </c>
      <c r="G1589" s="106" t="s">
        <v>1169</v>
      </c>
      <c r="AA1589" s="171">
        <v>41592</v>
      </c>
      <c r="AB1589">
        <v>402.19</v>
      </c>
      <c r="AC1589">
        <v>298.7</v>
      </c>
      <c r="AD1589">
        <v>23974.41</v>
      </c>
      <c r="AE1589">
        <v>3957.53</v>
      </c>
      <c r="AF1589">
        <f t="shared" si="98"/>
        <v>59.609662100002488</v>
      </c>
    </row>
    <row r="1590" spans="3:32" ht="11.25" x14ac:dyDescent="0.15">
      <c r="C1590" s="107">
        <v>41035</v>
      </c>
      <c r="D1590" s="111">
        <f t="shared" si="96"/>
        <v>2012</v>
      </c>
      <c r="E1590" s="111">
        <f t="shared" si="97"/>
        <v>5</v>
      </c>
      <c r="F1590" s="174">
        <v>9.1999999999999987E-5</v>
      </c>
      <c r="G1590" s="106" t="s">
        <v>1169</v>
      </c>
      <c r="AA1590" s="171">
        <v>41591</v>
      </c>
      <c r="AB1590">
        <v>356.61</v>
      </c>
      <c r="AC1590">
        <v>265.20999999999998</v>
      </c>
      <c r="AD1590">
        <v>21257.37</v>
      </c>
      <c r="AE1590">
        <v>3512.58</v>
      </c>
      <c r="AF1590">
        <f t="shared" si="98"/>
        <v>59.609573483637583</v>
      </c>
    </row>
    <row r="1591" spans="3:32" ht="11.25" x14ac:dyDescent="0.15">
      <c r="C1591" s="107">
        <v>41036</v>
      </c>
      <c r="D1591" s="111">
        <f t="shared" si="96"/>
        <v>2012</v>
      </c>
      <c r="E1591" s="111">
        <f t="shared" si="97"/>
        <v>5</v>
      </c>
      <c r="F1591" s="174">
        <v>9.2399999999999996E-5</v>
      </c>
      <c r="G1591" s="106" t="s">
        <v>1169</v>
      </c>
      <c r="AA1591" s="171">
        <v>41590</v>
      </c>
      <c r="AB1591">
        <v>338.84</v>
      </c>
      <c r="AC1591">
        <v>252.97</v>
      </c>
      <c r="AD1591">
        <v>20197.98</v>
      </c>
      <c r="AE1591">
        <v>3354.47</v>
      </c>
      <c r="AF1591">
        <f t="shared" si="98"/>
        <v>59.609196080746081</v>
      </c>
    </row>
    <row r="1592" spans="3:32" ht="11.25" x14ac:dyDescent="0.15">
      <c r="C1592" s="107">
        <v>41037</v>
      </c>
      <c r="D1592" s="111">
        <f t="shared" si="96"/>
        <v>2012</v>
      </c>
      <c r="E1592" s="111">
        <f t="shared" si="97"/>
        <v>5</v>
      </c>
      <c r="F1592" s="174">
        <v>9.3000000000000011E-5</v>
      </c>
      <c r="G1592" s="106" t="s">
        <v>1169</v>
      </c>
      <c r="AA1592" s="171">
        <v>41589</v>
      </c>
      <c r="AB1592">
        <v>304.7</v>
      </c>
      <c r="AC1592">
        <v>228.1</v>
      </c>
      <c r="AD1592">
        <v>18102.23</v>
      </c>
      <c r="AE1592">
        <v>3016.53</v>
      </c>
      <c r="AF1592">
        <f t="shared" si="98"/>
        <v>59.410009845749919</v>
      </c>
    </row>
    <row r="1593" spans="3:32" ht="11.25" x14ac:dyDescent="0.15">
      <c r="C1593" s="107">
        <v>41038</v>
      </c>
      <c r="D1593" s="111">
        <f t="shared" si="96"/>
        <v>2012</v>
      </c>
      <c r="E1593" s="111">
        <f t="shared" si="97"/>
        <v>5</v>
      </c>
      <c r="F1593" s="174">
        <v>9.3200000000000002E-5</v>
      </c>
      <c r="G1593" s="106" t="s">
        <v>1169</v>
      </c>
      <c r="AA1593" s="171">
        <v>41588</v>
      </c>
      <c r="AB1593">
        <v>311.22000000000003</v>
      </c>
      <c r="AC1593">
        <v>232.85</v>
      </c>
      <c r="AD1593">
        <v>18056.689999999999</v>
      </c>
      <c r="AE1593">
        <v>3081.03</v>
      </c>
      <c r="AF1593">
        <f t="shared" si="98"/>
        <v>58.019054045369828</v>
      </c>
    </row>
    <row r="1594" spans="3:32" ht="11.25" x14ac:dyDescent="0.15">
      <c r="C1594" s="107">
        <v>41039</v>
      </c>
      <c r="D1594" s="111">
        <f t="shared" si="96"/>
        <v>2012</v>
      </c>
      <c r="E1594" s="111">
        <f t="shared" si="97"/>
        <v>5</v>
      </c>
      <c r="F1594" s="174">
        <v>9.2899999999999995E-5</v>
      </c>
      <c r="G1594" s="106" t="s">
        <v>1169</v>
      </c>
      <c r="AA1594" s="171">
        <v>41587</v>
      </c>
      <c r="AB1594">
        <v>332.54</v>
      </c>
      <c r="AC1594">
        <v>248.81</v>
      </c>
      <c r="AD1594">
        <v>19260.79</v>
      </c>
      <c r="AE1594">
        <v>3292.16</v>
      </c>
      <c r="AF1594">
        <f t="shared" si="98"/>
        <v>57.920220123894872</v>
      </c>
    </row>
    <row r="1595" spans="3:32" ht="11.25" x14ac:dyDescent="0.15">
      <c r="C1595" s="107">
        <v>41040</v>
      </c>
      <c r="D1595" s="111">
        <f t="shared" si="96"/>
        <v>2012</v>
      </c>
      <c r="E1595" s="111">
        <f t="shared" si="97"/>
        <v>5</v>
      </c>
      <c r="F1595" s="174">
        <v>9.2899999999999995E-5</v>
      </c>
      <c r="G1595" s="106" t="s">
        <v>1169</v>
      </c>
      <c r="AA1595" s="171">
        <v>41586</v>
      </c>
      <c r="AB1595">
        <v>289.86</v>
      </c>
      <c r="AC1595">
        <v>216.12</v>
      </c>
      <c r="AD1595">
        <v>16788.400000000001</v>
      </c>
      <c r="AE1595">
        <v>2869.56</v>
      </c>
      <c r="AF1595">
        <f t="shared" si="98"/>
        <v>57.918995377078595</v>
      </c>
    </row>
    <row r="1596" spans="3:32" ht="11.25" x14ac:dyDescent="0.15">
      <c r="C1596" s="107">
        <v>41041</v>
      </c>
      <c r="D1596" s="111">
        <f t="shared" si="96"/>
        <v>2012</v>
      </c>
      <c r="E1596" s="111">
        <f t="shared" si="97"/>
        <v>5</v>
      </c>
      <c r="F1596" s="174">
        <v>9.2899999999999995E-5</v>
      </c>
      <c r="G1596" s="106" t="s">
        <v>1169</v>
      </c>
      <c r="AA1596" s="171">
        <v>41585</v>
      </c>
      <c r="AB1596">
        <v>267.99</v>
      </c>
      <c r="AC1596">
        <v>198.21</v>
      </c>
      <c r="AD1596">
        <v>15921.57</v>
      </c>
      <c r="AE1596">
        <v>2658.51</v>
      </c>
      <c r="AF1596">
        <f t="shared" si="98"/>
        <v>59.411060114183364</v>
      </c>
    </row>
    <row r="1597" spans="3:32" ht="11.25" x14ac:dyDescent="0.15">
      <c r="C1597" s="107">
        <v>41042</v>
      </c>
      <c r="D1597" s="111">
        <f t="shared" si="96"/>
        <v>2012</v>
      </c>
      <c r="E1597" s="111">
        <f t="shared" si="97"/>
        <v>5</v>
      </c>
      <c r="F1597" s="174">
        <v>9.2899999999999995E-5</v>
      </c>
      <c r="G1597" s="106" t="s">
        <v>1169</v>
      </c>
      <c r="AA1597" s="171">
        <v>41584</v>
      </c>
      <c r="AB1597">
        <v>240.12</v>
      </c>
      <c r="AC1597">
        <v>178.22</v>
      </c>
      <c r="AD1597">
        <v>13763.85</v>
      </c>
      <c r="AE1597">
        <v>2389.2199999999998</v>
      </c>
      <c r="AF1597">
        <f t="shared" si="98"/>
        <v>57.320714642678659</v>
      </c>
    </row>
    <row r="1598" spans="3:32" ht="11.25" x14ac:dyDescent="0.15">
      <c r="C1598" s="107">
        <v>41043</v>
      </c>
      <c r="D1598" s="111">
        <f t="shared" si="96"/>
        <v>2012</v>
      </c>
      <c r="E1598" s="111">
        <f t="shared" si="97"/>
        <v>5</v>
      </c>
      <c r="F1598" s="174">
        <v>9.3200000000000002E-5</v>
      </c>
      <c r="G1598" s="106" t="s">
        <v>1169</v>
      </c>
      <c r="AA1598" s="171">
        <v>41583</v>
      </c>
      <c r="AB1598">
        <v>224.8</v>
      </c>
      <c r="AC1598">
        <v>166.28</v>
      </c>
      <c r="AD1598">
        <v>12885.46</v>
      </c>
      <c r="AE1598">
        <v>2247.9899999999998</v>
      </c>
      <c r="AF1598">
        <f t="shared" si="98"/>
        <v>57.319661921708182</v>
      </c>
    </row>
    <row r="1599" spans="3:32" ht="11.25" x14ac:dyDescent="0.15">
      <c r="C1599" s="107">
        <v>41044</v>
      </c>
      <c r="D1599" s="111">
        <f t="shared" si="96"/>
        <v>2012</v>
      </c>
      <c r="E1599" s="111">
        <f t="shared" si="97"/>
        <v>5</v>
      </c>
      <c r="F1599" s="174">
        <v>9.2899999999999995E-5</v>
      </c>
      <c r="G1599" s="106" t="s">
        <v>1169</v>
      </c>
      <c r="AA1599" s="171">
        <v>41582</v>
      </c>
      <c r="AB1599">
        <v>207.32</v>
      </c>
      <c r="AC1599">
        <v>153.63999999999999</v>
      </c>
      <c r="AD1599">
        <v>12007.73</v>
      </c>
      <c r="AE1599">
        <v>2073.16</v>
      </c>
      <c r="AF1599">
        <f t="shared" si="98"/>
        <v>57.918821146054405</v>
      </c>
    </row>
    <row r="1600" spans="3:32" ht="11.25" x14ac:dyDescent="0.15">
      <c r="C1600" s="107">
        <v>41045</v>
      </c>
      <c r="D1600" s="111">
        <f t="shared" si="96"/>
        <v>2012</v>
      </c>
      <c r="E1600" s="111">
        <f t="shared" si="97"/>
        <v>5</v>
      </c>
      <c r="F1600" s="174">
        <v>9.4300000000000002E-5</v>
      </c>
      <c r="G1600" s="106" t="s">
        <v>1169</v>
      </c>
      <c r="AA1600" s="171">
        <v>41581</v>
      </c>
      <c r="AB1600">
        <v>201</v>
      </c>
      <c r="AC1600">
        <v>149.02000000000001</v>
      </c>
      <c r="AD1600">
        <v>11621.95</v>
      </c>
      <c r="AE1600">
        <v>2010.02</v>
      </c>
      <c r="AF1600">
        <f t="shared" si="98"/>
        <v>57.820646766169155</v>
      </c>
    </row>
    <row r="1601" spans="3:32" ht="11.25" x14ac:dyDescent="0.15">
      <c r="C1601" s="107">
        <v>41046</v>
      </c>
      <c r="D1601" s="111">
        <f t="shared" si="96"/>
        <v>2012</v>
      </c>
      <c r="E1601" s="111">
        <f t="shared" si="97"/>
        <v>5</v>
      </c>
      <c r="F1601" s="174">
        <v>9.4700000000000011E-5</v>
      </c>
      <c r="G1601" s="106" t="s">
        <v>1169</v>
      </c>
      <c r="AA1601" s="171">
        <v>41580</v>
      </c>
      <c r="AB1601">
        <v>198.71</v>
      </c>
      <c r="AC1601">
        <v>147.34</v>
      </c>
      <c r="AE1601">
        <v>1987.07</v>
      </c>
      <c r="AF1601">
        <f t="shared" si="98"/>
        <v>0</v>
      </c>
    </row>
    <row r="1602" spans="3:32" ht="11.25" x14ac:dyDescent="0.15">
      <c r="C1602" s="107">
        <v>41047</v>
      </c>
      <c r="D1602" s="111">
        <f t="shared" si="96"/>
        <v>2012</v>
      </c>
      <c r="E1602" s="111">
        <f t="shared" si="97"/>
        <v>5</v>
      </c>
      <c r="F1602" s="174">
        <v>9.4700000000000011E-5</v>
      </c>
      <c r="G1602" s="106" t="s">
        <v>1169</v>
      </c>
      <c r="AA1602" s="171">
        <v>41579</v>
      </c>
      <c r="AB1602">
        <v>198.41</v>
      </c>
      <c r="AC1602">
        <v>146.03</v>
      </c>
      <c r="AD1602">
        <v>10499.95</v>
      </c>
      <c r="AE1602">
        <v>1984.12</v>
      </c>
      <c r="AF1602">
        <f t="shared" si="98"/>
        <v>52.920467718360975</v>
      </c>
    </row>
    <row r="1603" spans="3:32" ht="11.25" x14ac:dyDescent="0.15">
      <c r="C1603" s="107">
        <v>41048</v>
      </c>
      <c r="D1603" s="111">
        <f t="shared" si="96"/>
        <v>2012</v>
      </c>
      <c r="E1603" s="111">
        <f t="shared" si="97"/>
        <v>5</v>
      </c>
      <c r="F1603" s="174">
        <v>9.4700000000000011E-5</v>
      </c>
      <c r="G1603" s="106" t="s">
        <v>1169</v>
      </c>
      <c r="AA1603" s="171">
        <v>41578</v>
      </c>
      <c r="AB1603">
        <v>192.95</v>
      </c>
      <c r="AC1603">
        <v>140.57</v>
      </c>
      <c r="AD1603">
        <v>10174.35</v>
      </c>
      <c r="AE1603">
        <v>1919.87</v>
      </c>
      <c r="AF1603">
        <f t="shared" si="98"/>
        <v>52.730500129567247</v>
      </c>
    </row>
    <row r="1604" spans="3:32" ht="11.25" x14ac:dyDescent="0.15">
      <c r="C1604" s="107">
        <v>41049</v>
      </c>
      <c r="D1604" s="111">
        <f t="shared" si="96"/>
        <v>2012</v>
      </c>
      <c r="E1604" s="111">
        <f t="shared" si="97"/>
        <v>5</v>
      </c>
      <c r="F1604" s="174">
        <v>9.5299999999999999E-5</v>
      </c>
      <c r="G1604" s="106" t="s">
        <v>1169</v>
      </c>
      <c r="AA1604" s="171">
        <v>41577</v>
      </c>
      <c r="AB1604">
        <v>197.98</v>
      </c>
      <c r="AC1604">
        <v>143.99</v>
      </c>
      <c r="AD1604">
        <v>10348.49</v>
      </c>
      <c r="AE1604">
        <v>1940.22</v>
      </c>
      <c r="AF1604">
        <f t="shared" si="98"/>
        <v>52.270380846550161</v>
      </c>
    </row>
    <row r="1605" spans="3:32" ht="11.25" x14ac:dyDescent="0.15">
      <c r="C1605" s="107">
        <v>41050</v>
      </c>
      <c r="D1605" s="111">
        <f t="shared" ref="D1605:D1668" si="99">YEAR(C1605)</f>
        <v>2012</v>
      </c>
      <c r="E1605" s="111">
        <f t="shared" ref="E1605:E1668" si="100">MONTH(C1605)</f>
        <v>5</v>
      </c>
      <c r="F1605" s="174">
        <v>9.630000000000001E-5</v>
      </c>
      <c r="G1605" s="106" t="s">
        <v>1169</v>
      </c>
      <c r="AA1605" s="171">
        <v>41576</v>
      </c>
      <c r="AB1605">
        <v>192.89</v>
      </c>
      <c r="AC1605">
        <v>140.04</v>
      </c>
      <c r="AE1605">
        <v>1919.22</v>
      </c>
      <c r="AF1605">
        <f t="shared" si="98"/>
        <v>0</v>
      </c>
    </row>
    <row r="1606" spans="3:32" ht="11.25" x14ac:dyDescent="0.15">
      <c r="C1606" s="107">
        <v>41051</v>
      </c>
      <c r="D1606" s="111">
        <f t="shared" si="99"/>
        <v>2012</v>
      </c>
      <c r="E1606" s="111">
        <f t="shared" si="100"/>
        <v>5</v>
      </c>
      <c r="F1606" s="174">
        <v>9.6099999999999991E-5</v>
      </c>
      <c r="G1606" s="106" t="s">
        <v>1169</v>
      </c>
      <c r="AA1606" s="171">
        <v>41575</v>
      </c>
      <c r="AB1606">
        <v>187.19</v>
      </c>
      <c r="AC1606">
        <v>135.56</v>
      </c>
      <c r="AD1606">
        <v>9482.7999999999993</v>
      </c>
      <c r="AE1606">
        <v>1894.31</v>
      </c>
      <c r="AF1606">
        <f t="shared" ref="AF1606:AF1654" si="101">AD1606/AB1606</f>
        <v>50.658689032533786</v>
      </c>
    </row>
    <row r="1607" spans="3:32" ht="11.25" x14ac:dyDescent="0.15">
      <c r="C1607" s="107">
        <v>41052</v>
      </c>
      <c r="D1607" s="111">
        <f t="shared" si="99"/>
        <v>2012</v>
      </c>
      <c r="E1607" s="111">
        <f t="shared" si="100"/>
        <v>5</v>
      </c>
      <c r="F1607" s="174">
        <v>9.6099999999999991E-5</v>
      </c>
      <c r="G1607" s="106" t="s">
        <v>1169</v>
      </c>
      <c r="AA1607" s="171">
        <v>41574</v>
      </c>
      <c r="AB1607">
        <v>177.45</v>
      </c>
      <c r="AC1607">
        <v>128.54</v>
      </c>
      <c r="AD1607">
        <v>8989.6200000000008</v>
      </c>
      <c r="AE1607">
        <v>1795.79</v>
      </c>
      <c r="AF1607">
        <f t="shared" si="101"/>
        <v>50.66001690617076</v>
      </c>
    </row>
    <row r="1608" spans="3:32" ht="11.25" x14ac:dyDescent="0.15">
      <c r="C1608" s="107">
        <v>41053</v>
      </c>
      <c r="D1608" s="111">
        <f t="shared" si="99"/>
        <v>2012</v>
      </c>
      <c r="E1608" s="111">
        <f t="shared" si="100"/>
        <v>5</v>
      </c>
      <c r="F1608" s="174">
        <v>9.6899999999999997E-5</v>
      </c>
      <c r="G1608" s="106" t="s">
        <v>1169</v>
      </c>
      <c r="AA1608" s="171">
        <v>41573</v>
      </c>
      <c r="AB1608">
        <v>174.38</v>
      </c>
      <c r="AC1608">
        <v>126.32</v>
      </c>
      <c r="AD1608">
        <v>8834.01</v>
      </c>
      <c r="AE1608">
        <v>1764.71</v>
      </c>
      <c r="AF1608">
        <f t="shared" si="101"/>
        <v>50.659536644110567</v>
      </c>
    </row>
    <row r="1609" spans="3:32" ht="11.25" x14ac:dyDescent="0.15">
      <c r="C1609" s="107">
        <v>41054</v>
      </c>
      <c r="D1609" s="111">
        <f t="shared" si="99"/>
        <v>2012</v>
      </c>
      <c r="E1609" s="111">
        <f t="shared" si="100"/>
        <v>5</v>
      </c>
      <c r="F1609" s="174">
        <v>9.6899999999999997E-5</v>
      </c>
      <c r="G1609" s="106" t="s">
        <v>1169</v>
      </c>
      <c r="AA1609" s="171">
        <v>41572</v>
      </c>
      <c r="AB1609">
        <v>183.89</v>
      </c>
      <c r="AC1609">
        <v>133.29</v>
      </c>
      <c r="AD1609">
        <v>8817.68</v>
      </c>
      <c r="AE1609">
        <v>1857.32</v>
      </c>
      <c r="AF1609">
        <f t="shared" si="101"/>
        <v>47.950840176192294</v>
      </c>
    </row>
    <row r="1610" spans="3:32" ht="11.25" x14ac:dyDescent="0.15">
      <c r="C1610" s="107">
        <v>41055</v>
      </c>
      <c r="D1610" s="111">
        <f t="shared" si="99"/>
        <v>2012</v>
      </c>
      <c r="E1610" s="111">
        <f t="shared" si="100"/>
        <v>5</v>
      </c>
      <c r="F1610" s="174">
        <v>9.6899999999999997E-5</v>
      </c>
      <c r="G1610" s="106" t="s">
        <v>1169</v>
      </c>
      <c r="AA1610" s="171">
        <v>41571</v>
      </c>
      <c r="AB1610">
        <v>200.61</v>
      </c>
      <c r="AC1610">
        <v>145.54</v>
      </c>
      <c r="AD1610">
        <v>9579.09</v>
      </c>
      <c r="AE1610">
        <v>2022.14</v>
      </c>
      <c r="AF1610">
        <f t="shared" si="101"/>
        <v>47.749813070136085</v>
      </c>
    </row>
    <row r="1611" spans="3:32" ht="11.25" x14ac:dyDescent="0.15">
      <c r="C1611" s="107">
        <v>41056</v>
      </c>
      <c r="D1611" s="111">
        <f t="shared" si="99"/>
        <v>2012</v>
      </c>
      <c r="E1611" s="111">
        <f t="shared" si="100"/>
        <v>5</v>
      </c>
      <c r="F1611" s="174">
        <v>9.7E-5</v>
      </c>
      <c r="G1611" s="106" t="s">
        <v>1169</v>
      </c>
      <c r="AA1611" s="171">
        <v>41570</v>
      </c>
      <c r="AB1611">
        <v>185.89</v>
      </c>
      <c r="AC1611">
        <v>134.9</v>
      </c>
      <c r="AD1611">
        <v>8673.7800000000007</v>
      </c>
      <c r="AE1611">
        <v>1858.93</v>
      </c>
      <c r="AF1611">
        <f t="shared" si="101"/>
        <v>46.660820915595252</v>
      </c>
    </row>
    <row r="1612" spans="3:32" ht="11.25" x14ac:dyDescent="0.15">
      <c r="C1612" s="107">
        <v>41057</v>
      </c>
      <c r="D1612" s="111">
        <f t="shared" si="99"/>
        <v>2012</v>
      </c>
      <c r="E1612" s="111">
        <f t="shared" si="100"/>
        <v>5</v>
      </c>
      <c r="F1612" s="174">
        <v>9.7E-5</v>
      </c>
      <c r="G1612" s="106" t="s">
        <v>1169</v>
      </c>
      <c r="AA1612" s="171">
        <v>41569</v>
      </c>
      <c r="AB1612">
        <v>174.28</v>
      </c>
      <c r="AC1612">
        <v>127.47</v>
      </c>
      <c r="AD1612">
        <v>8132.05</v>
      </c>
      <c r="AE1612">
        <v>1721.92</v>
      </c>
      <c r="AF1612">
        <f t="shared" si="101"/>
        <v>46.660833142070231</v>
      </c>
    </row>
    <row r="1613" spans="3:32" ht="11.25" x14ac:dyDescent="0.15">
      <c r="C1613" s="107">
        <v>41058</v>
      </c>
      <c r="D1613" s="111">
        <f t="shared" si="99"/>
        <v>2012</v>
      </c>
      <c r="E1613" s="111">
        <f t="shared" si="100"/>
        <v>5</v>
      </c>
      <c r="F1613" s="174">
        <v>9.5199999999999997E-5</v>
      </c>
      <c r="G1613" s="106" t="s">
        <v>1169</v>
      </c>
      <c r="AA1613" s="171">
        <v>41568</v>
      </c>
      <c r="AB1613">
        <v>163.16999999999999</v>
      </c>
      <c r="AC1613">
        <v>119.23</v>
      </c>
      <c r="AD1613">
        <v>7259.29</v>
      </c>
      <c r="AE1613">
        <v>1612.09</v>
      </c>
      <c r="AF1613">
        <f t="shared" si="101"/>
        <v>44.489121774836065</v>
      </c>
    </row>
    <row r="1614" spans="3:32" ht="11.25" x14ac:dyDescent="0.15">
      <c r="C1614" s="107">
        <v>41059</v>
      </c>
      <c r="D1614" s="111">
        <f t="shared" si="99"/>
        <v>2012</v>
      </c>
      <c r="E1614" s="111">
        <f t="shared" si="100"/>
        <v>5</v>
      </c>
      <c r="F1614" s="174">
        <v>9.6099999999999991E-5</v>
      </c>
      <c r="G1614" s="106" t="s">
        <v>1169</v>
      </c>
      <c r="AA1614" s="171">
        <v>41567</v>
      </c>
      <c r="AB1614">
        <v>160.56</v>
      </c>
      <c r="AC1614">
        <v>117.32</v>
      </c>
      <c r="AD1614">
        <v>7143.17</v>
      </c>
      <c r="AE1614">
        <v>1586.3</v>
      </c>
      <c r="AF1614">
        <f t="shared" si="101"/>
        <v>44.489100647732933</v>
      </c>
    </row>
    <row r="1615" spans="3:32" ht="11.25" x14ac:dyDescent="0.15">
      <c r="C1615" s="107">
        <v>41060</v>
      </c>
      <c r="D1615" s="111">
        <f t="shared" si="99"/>
        <v>2012</v>
      </c>
      <c r="E1615" s="111">
        <f t="shared" si="100"/>
        <v>5</v>
      </c>
      <c r="F1615" s="174">
        <v>9.5600000000000006E-5</v>
      </c>
      <c r="G1615" s="106" t="s">
        <v>1169</v>
      </c>
      <c r="AA1615" s="171">
        <v>41566</v>
      </c>
      <c r="AB1615">
        <v>151.47999999999999</v>
      </c>
      <c r="AC1615">
        <v>110.68</v>
      </c>
      <c r="AD1615">
        <v>6739.18</v>
      </c>
      <c r="AE1615">
        <v>1496.58</v>
      </c>
      <c r="AF1615">
        <f t="shared" si="101"/>
        <v>44.488909426987064</v>
      </c>
    </row>
    <row r="1616" spans="3:32" ht="11.25" x14ac:dyDescent="0.15">
      <c r="C1616" s="107">
        <v>41061</v>
      </c>
      <c r="D1616" s="111">
        <f t="shared" si="99"/>
        <v>2012</v>
      </c>
      <c r="E1616" s="111">
        <f t="shared" si="100"/>
        <v>6</v>
      </c>
      <c r="F1616" s="174">
        <v>9.6400000000000012E-5</v>
      </c>
      <c r="G1616" s="106" t="s">
        <v>1169</v>
      </c>
      <c r="AA1616" s="171">
        <v>41565</v>
      </c>
      <c r="AB1616">
        <v>142.69</v>
      </c>
      <c r="AC1616">
        <v>104.44</v>
      </c>
      <c r="AD1616">
        <v>6348.49</v>
      </c>
      <c r="AE1616">
        <v>1384.14</v>
      </c>
      <c r="AF1616">
        <f t="shared" si="101"/>
        <v>44.491485037493867</v>
      </c>
    </row>
    <row r="1617" spans="3:32" ht="11.25" x14ac:dyDescent="0.15">
      <c r="C1617" s="107">
        <v>41062</v>
      </c>
      <c r="D1617" s="111">
        <f t="shared" si="99"/>
        <v>2012</v>
      </c>
      <c r="E1617" s="111">
        <f t="shared" si="100"/>
        <v>6</v>
      </c>
      <c r="F1617" s="174">
        <v>9.6400000000000012E-5</v>
      </c>
      <c r="G1617" s="106" t="s">
        <v>1169</v>
      </c>
      <c r="AA1617" s="171">
        <v>41564</v>
      </c>
      <c r="AB1617">
        <v>138.5</v>
      </c>
      <c r="AC1617">
        <v>102.33</v>
      </c>
      <c r="AD1617">
        <v>6161.98</v>
      </c>
      <c r="AE1617">
        <v>1343.47</v>
      </c>
      <c r="AF1617">
        <f t="shared" si="101"/>
        <v>44.490830324909744</v>
      </c>
    </row>
    <row r="1618" spans="3:32" ht="11.25" x14ac:dyDescent="0.15">
      <c r="C1618" s="107">
        <v>41063</v>
      </c>
      <c r="D1618" s="111">
        <f t="shared" si="99"/>
        <v>2012</v>
      </c>
      <c r="E1618" s="111">
        <f t="shared" si="100"/>
        <v>6</v>
      </c>
      <c r="F1618" s="174">
        <v>9.6199999999999994E-5</v>
      </c>
      <c r="G1618" s="106" t="s">
        <v>1169</v>
      </c>
      <c r="AA1618" s="171">
        <v>41563</v>
      </c>
      <c r="AB1618">
        <v>139.69999999999999</v>
      </c>
      <c r="AC1618">
        <v>103.34</v>
      </c>
      <c r="AE1618">
        <v>1369.09</v>
      </c>
      <c r="AF1618">
        <f t="shared" si="101"/>
        <v>0</v>
      </c>
    </row>
    <row r="1619" spans="3:32" ht="11.25" x14ac:dyDescent="0.15">
      <c r="C1619" s="107">
        <v>41064</v>
      </c>
      <c r="D1619" s="111">
        <f t="shared" si="99"/>
        <v>2012</v>
      </c>
      <c r="E1619" s="111">
        <f t="shared" si="100"/>
        <v>6</v>
      </c>
      <c r="F1619" s="174">
        <v>9.5600000000000006E-5</v>
      </c>
      <c r="G1619" s="106" t="s">
        <v>1169</v>
      </c>
      <c r="AA1619" s="171">
        <v>41562</v>
      </c>
      <c r="AB1619">
        <v>133.5</v>
      </c>
      <c r="AC1619">
        <v>98.48</v>
      </c>
      <c r="AD1619">
        <v>6042.04</v>
      </c>
      <c r="AE1619">
        <v>1301.5899999999999</v>
      </c>
      <c r="AF1619">
        <f t="shared" si="101"/>
        <v>45.258726591760301</v>
      </c>
    </row>
    <row r="1620" spans="3:32" ht="11.25" x14ac:dyDescent="0.15">
      <c r="C1620" s="107">
        <v>41065</v>
      </c>
      <c r="D1620" s="111">
        <f t="shared" si="99"/>
        <v>2012</v>
      </c>
      <c r="E1620" s="111">
        <f t="shared" si="100"/>
        <v>6</v>
      </c>
      <c r="F1620" s="174">
        <v>9.4300000000000002E-5</v>
      </c>
      <c r="G1620" s="106" t="s">
        <v>1169</v>
      </c>
      <c r="AA1620" s="171">
        <v>41561</v>
      </c>
      <c r="AB1620">
        <v>130.44</v>
      </c>
      <c r="AC1620">
        <v>96.23</v>
      </c>
      <c r="AD1620">
        <v>5774.76</v>
      </c>
      <c r="AE1620">
        <v>1271.83</v>
      </c>
      <c r="AF1620">
        <f t="shared" si="101"/>
        <v>44.271389144434224</v>
      </c>
    </row>
    <row r="1621" spans="3:32" ht="11.25" x14ac:dyDescent="0.15">
      <c r="C1621" s="107">
        <v>41066</v>
      </c>
      <c r="D1621" s="111">
        <f t="shared" si="99"/>
        <v>2012</v>
      </c>
      <c r="E1621" s="111">
        <f t="shared" si="100"/>
        <v>6</v>
      </c>
      <c r="F1621" s="174">
        <v>9.4099999999999997E-5</v>
      </c>
      <c r="G1621" s="106" t="s">
        <v>1169</v>
      </c>
      <c r="AA1621" s="171">
        <v>41560</v>
      </c>
      <c r="AB1621">
        <v>126.54</v>
      </c>
      <c r="AC1621">
        <v>93.42</v>
      </c>
      <c r="AD1621">
        <v>5655.27</v>
      </c>
      <c r="AE1621">
        <v>1233.81</v>
      </c>
      <c r="AF1621">
        <f t="shared" si="101"/>
        <v>44.691559981033663</v>
      </c>
    </row>
    <row r="1622" spans="3:32" ht="11.25" x14ac:dyDescent="0.15">
      <c r="C1622" s="107">
        <v>41067</v>
      </c>
      <c r="D1622" s="111">
        <f t="shared" si="99"/>
        <v>2012</v>
      </c>
      <c r="E1622" s="111">
        <f t="shared" si="100"/>
        <v>6</v>
      </c>
      <c r="F1622" s="174">
        <v>9.3900000000000006E-5</v>
      </c>
      <c r="G1622" s="106" t="s">
        <v>1169</v>
      </c>
      <c r="AA1622" s="171">
        <v>41559</v>
      </c>
      <c r="AB1622">
        <v>125.77</v>
      </c>
      <c r="AC1622">
        <v>92.85</v>
      </c>
      <c r="AD1622">
        <v>5620.87</v>
      </c>
      <c r="AE1622">
        <v>1226.3</v>
      </c>
      <c r="AF1622">
        <f t="shared" si="101"/>
        <v>44.691659378230106</v>
      </c>
    </row>
    <row r="1623" spans="3:32" ht="11.25" x14ac:dyDescent="0.15">
      <c r="C1623" s="107">
        <v>41068</v>
      </c>
      <c r="D1623" s="111">
        <f t="shared" si="99"/>
        <v>2012</v>
      </c>
      <c r="E1623" s="111">
        <f t="shared" si="100"/>
        <v>6</v>
      </c>
      <c r="F1623" s="174">
        <v>9.3399999999999993E-5</v>
      </c>
      <c r="G1623" s="106" t="s">
        <v>1169</v>
      </c>
      <c r="AA1623" s="171">
        <v>41558</v>
      </c>
      <c r="AB1623">
        <v>125.31</v>
      </c>
      <c r="AC1623">
        <v>92.65</v>
      </c>
      <c r="AD1623">
        <v>5599.89</v>
      </c>
      <c r="AE1623">
        <v>1227.99</v>
      </c>
      <c r="AF1623">
        <f t="shared" si="101"/>
        <v>44.688293033277475</v>
      </c>
    </row>
    <row r="1624" spans="3:32" ht="11.25" x14ac:dyDescent="0.15">
      <c r="C1624" s="107">
        <v>41069</v>
      </c>
      <c r="D1624" s="111">
        <f t="shared" si="99"/>
        <v>2012</v>
      </c>
      <c r="E1624" s="111">
        <f t="shared" si="100"/>
        <v>6</v>
      </c>
      <c r="F1624" s="174">
        <v>9.3399999999999993E-5</v>
      </c>
      <c r="G1624" s="106" t="s">
        <v>1169</v>
      </c>
      <c r="AA1624" s="171">
        <v>41557</v>
      </c>
      <c r="AB1624">
        <v>125.7</v>
      </c>
      <c r="AC1624">
        <v>93.02</v>
      </c>
      <c r="AD1624">
        <v>5627.58</v>
      </c>
      <c r="AE1624">
        <v>1216.77</v>
      </c>
      <c r="AF1624">
        <f t="shared" si="101"/>
        <v>44.769928400954655</v>
      </c>
    </row>
    <row r="1625" spans="3:32" ht="11.25" x14ac:dyDescent="0.15">
      <c r="C1625" s="107">
        <v>41070</v>
      </c>
      <c r="D1625" s="111">
        <f t="shared" si="99"/>
        <v>2012</v>
      </c>
      <c r="E1625" s="111">
        <f t="shared" si="100"/>
        <v>6</v>
      </c>
      <c r="F1625" s="174">
        <v>9.3399999999999993E-5</v>
      </c>
      <c r="G1625" s="106" t="s">
        <v>1169</v>
      </c>
      <c r="AA1625" s="171">
        <v>41556</v>
      </c>
      <c r="AB1625">
        <v>123.88</v>
      </c>
      <c r="AC1625">
        <v>91.12</v>
      </c>
      <c r="AD1625">
        <v>5314.53</v>
      </c>
      <c r="AE1625">
        <v>1189.27</v>
      </c>
      <c r="AF1625">
        <f t="shared" si="101"/>
        <v>42.900629641588637</v>
      </c>
    </row>
    <row r="1626" spans="3:32" ht="11.25" x14ac:dyDescent="0.15">
      <c r="C1626" s="107">
        <v>41071</v>
      </c>
      <c r="D1626" s="111">
        <f t="shared" si="99"/>
        <v>2012</v>
      </c>
      <c r="E1626" s="111">
        <f t="shared" si="100"/>
        <v>6</v>
      </c>
      <c r="F1626" s="174">
        <v>9.3399999999999993E-5</v>
      </c>
      <c r="G1626" s="106" t="s">
        <v>1169</v>
      </c>
      <c r="AA1626" s="171">
        <v>41555</v>
      </c>
      <c r="AB1626">
        <v>122.8</v>
      </c>
      <c r="AC1626">
        <v>90.43</v>
      </c>
      <c r="AD1626">
        <v>5268.16</v>
      </c>
      <c r="AE1626">
        <v>1178.8900000000001</v>
      </c>
      <c r="AF1626">
        <f t="shared" si="101"/>
        <v>42.90032573289902</v>
      </c>
    </row>
    <row r="1627" spans="3:32" ht="11.25" x14ac:dyDescent="0.15">
      <c r="C1627" s="107">
        <v>41072</v>
      </c>
      <c r="D1627" s="111">
        <f t="shared" si="99"/>
        <v>2012</v>
      </c>
      <c r="E1627" s="111">
        <f t="shared" si="100"/>
        <v>6</v>
      </c>
      <c r="F1627" s="174">
        <v>9.3399999999999993E-5</v>
      </c>
      <c r="G1627" s="106" t="s">
        <v>1169</v>
      </c>
      <c r="AA1627" s="171">
        <v>41554</v>
      </c>
      <c r="AB1627">
        <v>121.86</v>
      </c>
      <c r="AC1627">
        <v>89.81</v>
      </c>
      <c r="AD1627">
        <v>5081.3500000000004</v>
      </c>
      <c r="AE1627">
        <v>1169.81</v>
      </c>
      <c r="AF1627">
        <f t="shared" si="101"/>
        <v>41.698260298703431</v>
      </c>
    </row>
    <row r="1628" spans="3:32" ht="11.25" x14ac:dyDescent="0.15">
      <c r="C1628" s="107">
        <v>41073</v>
      </c>
      <c r="D1628" s="111">
        <f t="shared" si="99"/>
        <v>2012</v>
      </c>
      <c r="E1628" s="111">
        <f t="shared" si="100"/>
        <v>6</v>
      </c>
      <c r="F1628" s="174">
        <v>9.3900000000000006E-5</v>
      </c>
      <c r="G1628" s="106" t="s">
        <v>1169</v>
      </c>
      <c r="AA1628" s="171">
        <v>41553</v>
      </c>
      <c r="AB1628">
        <v>120.86</v>
      </c>
      <c r="AC1628">
        <v>89.14</v>
      </c>
      <c r="AD1628">
        <v>5040.04</v>
      </c>
      <c r="AE1628">
        <v>1160.3</v>
      </c>
      <c r="AF1628">
        <f t="shared" si="101"/>
        <v>41.701472778421312</v>
      </c>
    </row>
    <row r="1629" spans="3:32" ht="11.25" x14ac:dyDescent="0.15">
      <c r="C1629" s="107">
        <v>41074</v>
      </c>
      <c r="D1629" s="111">
        <f t="shared" si="99"/>
        <v>2012</v>
      </c>
      <c r="E1629" s="111">
        <f t="shared" si="100"/>
        <v>6</v>
      </c>
      <c r="F1629" s="174">
        <v>9.4000000000000008E-5</v>
      </c>
      <c r="G1629" s="106" t="s">
        <v>1169</v>
      </c>
      <c r="AA1629" s="171">
        <v>41552</v>
      </c>
      <c r="AB1629">
        <v>121.98</v>
      </c>
      <c r="AC1629">
        <v>89.96</v>
      </c>
      <c r="AD1629">
        <v>5086.57</v>
      </c>
      <c r="AE1629">
        <v>1171.01</v>
      </c>
      <c r="AF1629">
        <f t="shared" si="101"/>
        <v>41.70003279226102</v>
      </c>
    </row>
    <row r="1630" spans="3:32" ht="11.25" x14ac:dyDescent="0.15">
      <c r="C1630" s="107">
        <v>41075</v>
      </c>
      <c r="D1630" s="111">
        <f t="shared" si="99"/>
        <v>2012</v>
      </c>
      <c r="E1630" s="111">
        <f t="shared" si="100"/>
        <v>6</v>
      </c>
      <c r="F1630" s="174">
        <v>9.3900000000000006E-5</v>
      </c>
      <c r="G1630" s="106" t="s">
        <v>1169</v>
      </c>
      <c r="AA1630" s="171">
        <v>41551</v>
      </c>
      <c r="AB1630">
        <v>117.73</v>
      </c>
      <c r="AC1630">
        <v>86.43</v>
      </c>
      <c r="AD1630">
        <v>4854.01</v>
      </c>
      <c r="AE1630">
        <v>1130.21</v>
      </c>
      <c r="AF1630">
        <f t="shared" si="101"/>
        <v>41.230017837424619</v>
      </c>
    </row>
    <row r="1631" spans="3:32" ht="11.25" x14ac:dyDescent="0.15">
      <c r="C1631" s="107">
        <v>41076</v>
      </c>
      <c r="D1631" s="111">
        <f t="shared" si="99"/>
        <v>2012</v>
      </c>
      <c r="E1631" s="111">
        <f t="shared" si="100"/>
        <v>6</v>
      </c>
      <c r="F1631" s="174">
        <v>9.3900000000000006E-5</v>
      </c>
      <c r="G1631" s="106" t="s">
        <v>1169</v>
      </c>
      <c r="AA1631" s="171">
        <v>41550</v>
      </c>
      <c r="AB1631">
        <v>103.85</v>
      </c>
      <c r="AC1631">
        <v>76.430000000000007</v>
      </c>
      <c r="AD1631">
        <v>4292.12</v>
      </c>
      <c r="AE1631">
        <v>991.77</v>
      </c>
      <c r="AF1631">
        <f t="shared" si="101"/>
        <v>41.329995185363508</v>
      </c>
    </row>
    <row r="1632" spans="3:32" ht="11.25" x14ac:dyDescent="0.15">
      <c r="C1632" s="107">
        <v>41077</v>
      </c>
      <c r="D1632" s="111">
        <f t="shared" si="99"/>
        <v>2012</v>
      </c>
      <c r="E1632" s="111">
        <f t="shared" si="100"/>
        <v>6</v>
      </c>
      <c r="F1632" s="174">
        <v>9.3900000000000006E-5</v>
      </c>
      <c r="G1632" s="106" t="s">
        <v>1169</v>
      </c>
      <c r="AA1632" s="171">
        <v>41549</v>
      </c>
      <c r="AB1632">
        <v>127.13</v>
      </c>
      <c r="AC1632">
        <v>93.99</v>
      </c>
      <c r="AD1632">
        <v>5202.16</v>
      </c>
      <c r="AE1632">
        <v>1214.0899999999999</v>
      </c>
      <c r="AF1632">
        <f t="shared" si="101"/>
        <v>40.920003146385589</v>
      </c>
    </row>
    <row r="1633" spans="3:32" ht="11.25" x14ac:dyDescent="0.15">
      <c r="C1633" s="107">
        <v>41078</v>
      </c>
      <c r="D1633" s="111">
        <f t="shared" si="99"/>
        <v>2012</v>
      </c>
      <c r="E1633" s="111">
        <f t="shared" si="100"/>
        <v>6</v>
      </c>
      <c r="F1633" s="174">
        <v>9.3900000000000006E-5</v>
      </c>
      <c r="G1633" s="106" t="s">
        <v>1169</v>
      </c>
      <c r="AA1633" s="171">
        <v>41548</v>
      </c>
      <c r="AB1633">
        <v>126.25</v>
      </c>
      <c r="AC1633">
        <v>93.35</v>
      </c>
      <c r="AD1633">
        <v>3787.5</v>
      </c>
      <c r="AE1633">
        <v>1205.69</v>
      </c>
      <c r="AF1633">
        <f t="shared" si="101"/>
        <v>30</v>
      </c>
    </row>
    <row r="1634" spans="3:32" ht="11.25" x14ac:dyDescent="0.15">
      <c r="C1634" s="107">
        <v>41079</v>
      </c>
      <c r="D1634" s="111">
        <f t="shared" si="99"/>
        <v>2012</v>
      </c>
      <c r="E1634" s="111">
        <f t="shared" si="100"/>
        <v>6</v>
      </c>
      <c r="F1634" s="174">
        <v>9.3300000000000005E-5</v>
      </c>
      <c r="G1634" s="106" t="s">
        <v>1169</v>
      </c>
      <c r="AA1634" s="171">
        <v>41547</v>
      </c>
      <c r="AB1634">
        <v>126.13</v>
      </c>
      <c r="AC1634">
        <v>93.42</v>
      </c>
      <c r="AD1634">
        <v>3783.9</v>
      </c>
      <c r="AE1634">
        <v>1204.54</v>
      </c>
      <c r="AF1634">
        <f t="shared" si="101"/>
        <v>30.000000000000004</v>
      </c>
    </row>
    <row r="1635" spans="3:32" ht="11.25" x14ac:dyDescent="0.15">
      <c r="C1635" s="107">
        <v>41080</v>
      </c>
      <c r="D1635" s="111">
        <f t="shared" si="99"/>
        <v>2012</v>
      </c>
      <c r="E1635" s="111">
        <f t="shared" si="100"/>
        <v>6</v>
      </c>
      <c r="F1635" s="174">
        <v>9.3399999999999993E-5</v>
      </c>
      <c r="G1635" s="106" t="s">
        <v>1169</v>
      </c>
      <c r="AA1635" s="171">
        <v>41546</v>
      </c>
      <c r="AB1635">
        <v>127</v>
      </c>
      <c r="AC1635">
        <v>93.92</v>
      </c>
      <c r="AD1635">
        <v>3810</v>
      </c>
      <c r="AE1635">
        <v>1212.8499999999999</v>
      </c>
      <c r="AF1635">
        <f t="shared" si="101"/>
        <v>30</v>
      </c>
    </row>
    <row r="1636" spans="3:32" ht="11.25" x14ac:dyDescent="0.15">
      <c r="C1636" s="107">
        <v>41081</v>
      </c>
      <c r="D1636" s="111">
        <f t="shared" si="99"/>
        <v>2012</v>
      </c>
      <c r="E1636" s="111">
        <f t="shared" si="100"/>
        <v>6</v>
      </c>
      <c r="F1636" s="174">
        <v>9.3399999999999993E-5</v>
      </c>
      <c r="G1636" s="106" t="s">
        <v>1169</v>
      </c>
      <c r="AA1636" s="171">
        <v>41545</v>
      </c>
      <c r="AB1636">
        <v>125.91</v>
      </c>
      <c r="AC1636">
        <v>93.11</v>
      </c>
      <c r="AD1636">
        <v>5173.6400000000003</v>
      </c>
      <c r="AE1636">
        <v>1202.44</v>
      </c>
      <c r="AF1636">
        <f t="shared" si="101"/>
        <v>41.089984909856248</v>
      </c>
    </row>
    <row r="1637" spans="3:32" ht="11.25" x14ac:dyDescent="0.15">
      <c r="C1637" s="107">
        <v>41082</v>
      </c>
      <c r="D1637" s="111">
        <f t="shared" si="99"/>
        <v>2012</v>
      </c>
      <c r="E1637" s="111">
        <f t="shared" si="100"/>
        <v>6</v>
      </c>
      <c r="F1637" s="174">
        <v>9.4199999999999999E-5</v>
      </c>
      <c r="G1637" s="106" t="s">
        <v>1169</v>
      </c>
      <c r="AA1637" s="171">
        <v>41544</v>
      </c>
      <c r="AB1637">
        <v>124.39</v>
      </c>
      <c r="AC1637">
        <v>92.28</v>
      </c>
      <c r="AD1637">
        <v>5111.1899999999996</v>
      </c>
      <c r="AE1637">
        <v>1189.17</v>
      </c>
      <c r="AF1637">
        <f t="shared" si="101"/>
        <v>41.090039392234097</v>
      </c>
    </row>
    <row r="1638" spans="3:32" ht="11.25" x14ac:dyDescent="0.15">
      <c r="C1638" s="107">
        <v>41083</v>
      </c>
      <c r="D1638" s="111">
        <f t="shared" si="99"/>
        <v>2012</v>
      </c>
      <c r="E1638" s="111">
        <f t="shared" si="100"/>
        <v>6</v>
      </c>
      <c r="F1638" s="174">
        <v>9.4199999999999999E-5</v>
      </c>
      <c r="G1638" s="106" t="s">
        <v>1169</v>
      </c>
      <c r="AA1638" s="171">
        <v>41543</v>
      </c>
      <c r="AB1638">
        <v>124.21</v>
      </c>
      <c r="AC1638">
        <v>91.85</v>
      </c>
      <c r="AD1638">
        <v>5127.3900000000003</v>
      </c>
      <c r="AE1638">
        <v>1180</v>
      </c>
      <c r="AF1638">
        <f t="shared" si="101"/>
        <v>41.280009661057889</v>
      </c>
    </row>
    <row r="1639" spans="3:32" ht="11.25" x14ac:dyDescent="0.15">
      <c r="C1639" s="107">
        <v>41084</v>
      </c>
      <c r="D1639" s="111">
        <f t="shared" si="99"/>
        <v>2012</v>
      </c>
      <c r="E1639" s="111">
        <f t="shared" si="100"/>
        <v>6</v>
      </c>
      <c r="F1639" s="174">
        <v>9.4199999999999999E-5</v>
      </c>
      <c r="G1639" s="106" t="s">
        <v>1169</v>
      </c>
      <c r="AA1639" s="171">
        <v>41542</v>
      </c>
      <c r="AB1639">
        <v>123.75</v>
      </c>
      <c r="AC1639">
        <v>91.85</v>
      </c>
      <c r="AD1639">
        <v>4969.8</v>
      </c>
      <c r="AE1639">
        <v>1170.68</v>
      </c>
      <c r="AF1639">
        <f t="shared" si="101"/>
        <v>40.160000000000004</v>
      </c>
    </row>
    <row r="1640" spans="3:32" ht="11.25" x14ac:dyDescent="0.15">
      <c r="C1640" s="107">
        <v>41085</v>
      </c>
      <c r="D1640" s="111">
        <f t="shared" si="99"/>
        <v>2012</v>
      </c>
      <c r="E1640" s="111">
        <f t="shared" si="100"/>
        <v>6</v>
      </c>
      <c r="F1640" s="174">
        <v>9.4499999999999993E-5</v>
      </c>
      <c r="G1640" s="106" t="s">
        <v>1169</v>
      </c>
      <c r="AA1640" s="171">
        <v>41541</v>
      </c>
      <c r="AB1640">
        <v>122.63</v>
      </c>
      <c r="AC1640">
        <v>90.87</v>
      </c>
      <c r="AD1640">
        <v>5399.4</v>
      </c>
      <c r="AE1640">
        <v>1152.72</v>
      </c>
      <c r="AF1640">
        <f t="shared" si="101"/>
        <v>44.030008970072572</v>
      </c>
    </row>
    <row r="1641" spans="3:32" ht="11.25" x14ac:dyDescent="0.15">
      <c r="C1641" s="107">
        <v>41086</v>
      </c>
      <c r="D1641" s="111">
        <f t="shared" si="99"/>
        <v>2012</v>
      </c>
      <c r="E1641" s="111">
        <f t="shared" si="100"/>
        <v>6</v>
      </c>
      <c r="F1641" s="174">
        <v>9.5099999999999994E-5</v>
      </c>
      <c r="G1641" s="106" t="s">
        <v>1169</v>
      </c>
      <c r="AA1641" s="171">
        <v>41540</v>
      </c>
      <c r="AB1641">
        <v>123.15</v>
      </c>
      <c r="AC1641">
        <v>91.02</v>
      </c>
      <c r="AD1641">
        <v>5422.29</v>
      </c>
      <c r="AE1641">
        <v>1151.45</v>
      </c>
      <c r="AF1641">
        <f t="shared" si="101"/>
        <v>44.029963459196097</v>
      </c>
    </row>
    <row r="1642" spans="3:32" ht="11.25" x14ac:dyDescent="0.15">
      <c r="C1642" s="107">
        <v>41087</v>
      </c>
      <c r="D1642" s="111">
        <f t="shared" si="99"/>
        <v>2012</v>
      </c>
      <c r="E1642" s="111">
        <f t="shared" si="100"/>
        <v>6</v>
      </c>
      <c r="F1642" s="174">
        <v>9.4499999999999993E-5</v>
      </c>
      <c r="G1642" s="106" t="s">
        <v>1169</v>
      </c>
      <c r="AA1642" s="171">
        <v>41539</v>
      </c>
      <c r="AB1642">
        <v>123.61</v>
      </c>
      <c r="AC1642">
        <v>91.41</v>
      </c>
      <c r="AD1642">
        <v>5442.55</v>
      </c>
      <c r="AE1642">
        <v>1155.75</v>
      </c>
      <c r="AF1642">
        <f t="shared" si="101"/>
        <v>44.030013752932611</v>
      </c>
    </row>
    <row r="1643" spans="3:32" ht="11.25" x14ac:dyDescent="0.15">
      <c r="C1643" s="107">
        <v>41088</v>
      </c>
      <c r="D1643" s="111">
        <f t="shared" si="99"/>
        <v>2012</v>
      </c>
      <c r="E1643" s="111">
        <f t="shared" si="100"/>
        <v>6</v>
      </c>
      <c r="F1643" s="174">
        <v>9.5099999999999994E-5</v>
      </c>
      <c r="G1643" s="106" t="s">
        <v>1169</v>
      </c>
      <c r="AA1643" s="171">
        <v>41538</v>
      </c>
      <c r="AB1643">
        <v>123.33</v>
      </c>
      <c r="AC1643">
        <v>91.2</v>
      </c>
      <c r="AD1643">
        <v>5430.22</v>
      </c>
      <c r="AE1643">
        <v>1153.1400000000001</v>
      </c>
      <c r="AF1643">
        <f t="shared" si="101"/>
        <v>44.030000810832725</v>
      </c>
    </row>
    <row r="1644" spans="3:32" ht="11.25" x14ac:dyDescent="0.15">
      <c r="C1644" s="107">
        <v>41089</v>
      </c>
      <c r="D1644" s="111">
        <f t="shared" si="99"/>
        <v>2012</v>
      </c>
      <c r="E1644" s="111">
        <f t="shared" si="100"/>
        <v>6</v>
      </c>
      <c r="F1644" s="174">
        <v>9.3699999999999987E-5</v>
      </c>
      <c r="G1644" s="106" t="s">
        <v>1169</v>
      </c>
      <c r="AA1644" s="171">
        <v>41537</v>
      </c>
      <c r="AB1644">
        <v>124.8</v>
      </c>
      <c r="AC1644">
        <v>92.19</v>
      </c>
      <c r="AD1644">
        <v>5497.44</v>
      </c>
      <c r="AE1644">
        <v>1166.8800000000001</v>
      </c>
      <c r="AF1644">
        <f t="shared" si="101"/>
        <v>44.05</v>
      </c>
    </row>
    <row r="1645" spans="3:32" ht="11.25" x14ac:dyDescent="0.15">
      <c r="C1645" s="107">
        <v>41090</v>
      </c>
      <c r="D1645" s="111">
        <f t="shared" si="99"/>
        <v>2012</v>
      </c>
      <c r="E1645" s="111">
        <f t="shared" si="100"/>
        <v>6</v>
      </c>
      <c r="F1645" s="174">
        <v>9.3699999999999987E-5</v>
      </c>
      <c r="G1645" s="106" t="s">
        <v>1169</v>
      </c>
      <c r="AA1645" s="171">
        <v>41536</v>
      </c>
      <c r="AB1645">
        <v>127.45</v>
      </c>
      <c r="AC1645">
        <v>94.19</v>
      </c>
      <c r="AD1645">
        <v>5680.45</v>
      </c>
      <c r="AE1645">
        <v>1189.1099999999999</v>
      </c>
      <c r="AF1645">
        <f t="shared" si="101"/>
        <v>44.570027461749703</v>
      </c>
    </row>
    <row r="1646" spans="3:32" ht="11.25" x14ac:dyDescent="0.15">
      <c r="C1646" s="107">
        <v>41091</v>
      </c>
      <c r="D1646" s="111">
        <f t="shared" si="99"/>
        <v>2012</v>
      </c>
      <c r="E1646" s="111">
        <f t="shared" si="100"/>
        <v>7</v>
      </c>
      <c r="F1646" s="174">
        <v>9.3699999999999987E-5</v>
      </c>
      <c r="G1646" s="106" t="s">
        <v>1169</v>
      </c>
      <c r="AA1646" s="171">
        <v>41535</v>
      </c>
      <c r="AB1646">
        <v>127</v>
      </c>
      <c r="AC1646">
        <v>95.14</v>
      </c>
      <c r="AD1646">
        <v>5660.39</v>
      </c>
      <c r="AE1646">
        <v>1181.0999999999999</v>
      </c>
      <c r="AF1646">
        <f t="shared" si="101"/>
        <v>44.57</v>
      </c>
    </row>
    <row r="1647" spans="3:32" ht="11.25" x14ac:dyDescent="0.15">
      <c r="C1647" s="107">
        <v>41092</v>
      </c>
      <c r="D1647" s="111">
        <f t="shared" si="99"/>
        <v>2012</v>
      </c>
      <c r="E1647" s="111">
        <f t="shared" si="100"/>
        <v>7</v>
      </c>
      <c r="F1647" s="174">
        <v>9.3699999999999987E-5</v>
      </c>
      <c r="G1647" s="106" t="s">
        <v>1169</v>
      </c>
      <c r="AA1647" s="171">
        <v>41534</v>
      </c>
      <c r="AB1647">
        <v>125.93</v>
      </c>
      <c r="AC1647">
        <v>94.42</v>
      </c>
      <c r="AD1647">
        <v>5629.07</v>
      </c>
      <c r="AE1647">
        <v>1171.1500000000001</v>
      </c>
      <c r="AF1647">
        <f t="shared" si="101"/>
        <v>44.699992059080436</v>
      </c>
    </row>
    <row r="1648" spans="3:32" ht="11.25" x14ac:dyDescent="0.15">
      <c r="C1648" s="107">
        <v>41093</v>
      </c>
      <c r="D1648" s="111">
        <f t="shared" si="99"/>
        <v>2012</v>
      </c>
      <c r="E1648" s="111">
        <f t="shared" si="100"/>
        <v>7</v>
      </c>
      <c r="F1648" s="174">
        <v>9.3599999999999998E-5</v>
      </c>
      <c r="G1648" s="106" t="s">
        <v>1169</v>
      </c>
      <c r="AA1648" s="171">
        <v>41533</v>
      </c>
      <c r="AB1648">
        <v>124.84</v>
      </c>
      <c r="AC1648">
        <v>93.44</v>
      </c>
      <c r="AD1648">
        <v>5580.35</v>
      </c>
      <c r="AE1648">
        <v>1161.01</v>
      </c>
      <c r="AF1648">
        <f t="shared" si="101"/>
        <v>44.700016020506247</v>
      </c>
    </row>
    <row r="1649" spans="3:32" ht="11.25" x14ac:dyDescent="0.15">
      <c r="C1649" s="107">
        <v>41095</v>
      </c>
      <c r="D1649" s="111">
        <f t="shared" si="99"/>
        <v>2012</v>
      </c>
      <c r="E1649" s="111">
        <f t="shared" si="100"/>
        <v>7</v>
      </c>
      <c r="F1649" s="174">
        <v>9.3300000000000005E-5</v>
      </c>
      <c r="G1649" s="106" t="s">
        <v>1169</v>
      </c>
      <c r="AA1649" s="171">
        <v>41532</v>
      </c>
      <c r="AB1649">
        <v>124.47</v>
      </c>
      <c r="AC1649">
        <v>93.64</v>
      </c>
      <c r="AD1649">
        <v>4002.96</v>
      </c>
      <c r="AE1649">
        <v>1157.57</v>
      </c>
      <c r="AF1649">
        <f t="shared" si="101"/>
        <v>32.160038563509282</v>
      </c>
    </row>
    <row r="1650" spans="3:32" ht="11.25" x14ac:dyDescent="0.15">
      <c r="C1650" s="107">
        <v>41096</v>
      </c>
      <c r="D1650" s="111">
        <f t="shared" si="99"/>
        <v>2012</v>
      </c>
      <c r="E1650" s="111">
        <f t="shared" si="100"/>
        <v>7</v>
      </c>
      <c r="F1650" s="174">
        <v>9.3300000000000005E-5</v>
      </c>
      <c r="G1650" s="106" t="s">
        <v>1169</v>
      </c>
      <c r="AA1650" s="171">
        <v>41531</v>
      </c>
      <c r="AB1650">
        <v>127.65</v>
      </c>
      <c r="AC1650">
        <v>96.03</v>
      </c>
      <c r="AD1650">
        <v>4105.22</v>
      </c>
      <c r="AE1650">
        <v>1187.1500000000001</v>
      </c>
      <c r="AF1650">
        <f t="shared" si="101"/>
        <v>32.159968664316494</v>
      </c>
    </row>
    <row r="1651" spans="3:32" ht="11.25" x14ac:dyDescent="0.15">
      <c r="C1651" s="107">
        <v>41097</v>
      </c>
      <c r="D1651" s="111">
        <f t="shared" si="99"/>
        <v>2012</v>
      </c>
      <c r="E1651" s="111">
        <f t="shared" si="100"/>
        <v>7</v>
      </c>
      <c r="F1651" s="174">
        <v>9.3300000000000005E-5</v>
      </c>
      <c r="G1651" s="106" t="s">
        <v>1169</v>
      </c>
      <c r="AA1651" s="171">
        <v>41530</v>
      </c>
      <c r="AB1651">
        <v>128.44999999999999</v>
      </c>
      <c r="AC1651">
        <v>96.75</v>
      </c>
      <c r="AD1651">
        <v>5369.21</v>
      </c>
      <c r="AE1651">
        <v>1189.45</v>
      </c>
      <c r="AF1651">
        <f t="shared" si="101"/>
        <v>41.800000000000004</v>
      </c>
    </row>
    <row r="1652" spans="3:32" ht="11.25" x14ac:dyDescent="0.15">
      <c r="C1652" s="107">
        <v>41098</v>
      </c>
      <c r="D1652" s="111">
        <f t="shared" si="99"/>
        <v>2012</v>
      </c>
      <c r="E1652" s="111">
        <f t="shared" si="100"/>
        <v>7</v>
      </c>
      <c r="F1652" s="174">
        <v>9.4000000000000008E-5</v>
      </c>
      <c r="G1652" s="106" t="s">
        <v>1169</v>
      </c>
      <c r="AA1652" s="171">
        <v>41502</v>
      </c>
      <c r="AB1652">
        <v>110</v>
      </c>
      <c r="AD1652">
        <v>3660</v>
      </c>
      <c r="AF1652">
        <f t="shared" si="101"/>
        <v>33.272727272727273</v>
      </c>
    </row>
    <row r="1653" spans="3:32" ht="11.25" x14ac:dyDescent="0.15">
      <c r="C1653" s="107">
        <v>41099</v>
      </c>
      <c r="D1653" s="111">
        <f t="shared" si="99"/>
        <v>2012</v>
      </c>
      <c r="E1653" s="111">
        <f t="shared" si="100"/>
        <v>7</v>
      </c>
      <c r="F1653" s="174">
        <v>9.4000000000000008E-5</v>
      </c>
      <c r="G1653" s="106" t="s">
        <v>1169</v>
      </c>
      <c r="AA1653" s="171">
        <v>41322</v>
      </c>
      <c r="AB1653">
        <v>27</v>
      </c>
      <c r="AD1653">
        <v>600</v>
      </c>
      <c r="AF1653">
        <f t="shared" si="101"/>
        <v>22.222222222222221</v>
      </c>
    </row>
    <row r="1654" spans="3:32" ht="11.25" x14ac:dyDescent="0.15">
      <c r="C1654" s="107">
        <v>41100</v>
      </c>
      <c r="D1654" s="111">
        <f t="shared" si="99"/>
        <v>2012</v>
      </c>
      <c r="E1654" s="111">
        <f t="shared" si="100"/>
        <v>7</v>
      </c>
      <c r="F1654" s="174">
        <v>9.4000000000000008E-5</v>
      </c>
      <c r="G1654" s="106" t="s">
        <v>1169</v>
      </c>
      <c r="AA1654" s="171">
        <v>41214</v>
      </c>
      <c r="AB1654">
        <v>13</v>
      </c>
      <c r="AD1654">
        <v>180</v>
      </c>
      <c r="AF1654">
        <f t="shared" si="101"/>
        <v>13.846153846153847</v>
      </c>
    </row>
    <row r="1655" spans="3:32" x14ac:dyDescent="0.15">
      <c r="C1655" s="107">
        <v>41101</v>
      </c>
      <c r="D1655" s="111">
        <f t="shared" si="99"/>
        <v>2012</v>
      </c>
      <c r="E1655" s="111">
        <f t="shared" si="100"/>
        <v>7</v>
      </c>
      <c r="F1655" s="174">
        <v>9.4199999999999999E-5</v>
      </c>
      <c r="G1655" s="106" t="s">
        <v>1169</v>
      </c>
    </row>
    <row r="1656" spans="3:32" x14ac:dyDescent="0.15">
      <c r="C1656" s="107">
        <v>41102</v>
      </c>
      <c r="D1656" s="111">
        <f t="shared" si="99"/>
        <v>2012</v>
      </c>
      <c r="E1656" s="111">
        <f t="shared" si="100"/>
        <v>7</v>
      </c>
      <c r="F1656" s="174">
        <v>9.4000000000000008E-5</v>
      </c>
      <c r="G1656" s="106" t="s">
        <v>1169</v>
      </c>
    </row>
    <row r="1657" spans="3:32" x14ac:dyDescent="0.15">
      <c r="C1657" s="107">
        <v>41103</v>
      </c>
      <c r="D1657" s="111">
        <f t="shared" si="99"/>
        <v>2012</v>
      </c>
      <c r="E1657" s="111">
        <f t="shared" si="100"/>
        <v>7</v>
      </c>
      <c r="F1657" s="174">
        <v>9.3599999999999998E-5</v>
      </c>
      <c r="G1657" s="106" t="s">
        <v>1169</v>
      </c>
    </row>
    <row r="1658" spans="3:32" x14ac:dyDescent="0.15">
      <c r="C1658" s="107">
        <v>41104</v>
      </c>
      <c r="D1658" s="111">
        <f t="shared" si="99"/>
        <v>2012</v>
      </c>
      <c r="E1658" s="111">
        <f t="shared" si="100"/>
        <v>7</v>
      </c>
      <c r="F1658" s="174">
        <v>9.3599999999999998E-5</v>
      </c>
      <c r="G1658" s="106" t="s">
        <v>1169</v>
      </c>
    </row>
    <row r="1659" spans="3:32" x14ac:dyDescent="0.15">
      <c r="C1659" s="107">
        <v>41105</v>
      </c>
      <c r="D1659" s="111">
        <f t="shared" si="99"/>
        <v>2012</v>
      </c>
      <c r="E1659" s="111">
        <f t="shared" si="100"/>
        <v>7</v>
      </c>
      <c r="F1659" s="174">
        <v>9.3699999999999987E-5</v>
      </c>
      <c r="G1659" s="106" t="s">
        <v>1169</v>
      </c>
    </row>
    <row r="1660" spans="3:32" x14ac:dyDescent="0.15">
      <c r="C1660" s="107">
        <v>41106</v>
      </c>
      <c r="D1660" s="111">
        <f t="shared" si="99"/>
        <v>2012</v>
      </c>
      <c r="E1660" s="111">
        <f t="shared" si="100"/>
        <v>7</v>
      </c>
      <c r="F1660" s="174">
        <v>9.3599999999999998E-5</v>
      </c>
      <c r="G1660" s="106" t="s">
        <v>1169</v>
      </c>
    </row>
    <row r="1661" spans="3:32" x14ac:dyDescent="0.15">
      <c r="C1661" s="107">
        <v>41107</v>
      </c>
      <c r="D1661" s="111">
        <f t="shared" si="99"/>
        <v>2012</v>
      </c>
      <c r="E1661" s="111">
        <f t="shared" si="100"/>
        <v>7</v>
      </c>
      <c r="F1661" s="174">
        <v>9.0299999999999999E-5</v>
      </c>
      <c r="G1661" s="106" t="s">
        <v>1169</v>
      </c>
    </row>
    <row r="1662" spans="3:32" x14ac:dyDescent="0.15">
      <c r="C1662" s="107">
        <v>41108</v>
      </c>
      <c r="D1662" s="111">
        <f t="shared" si="99"/>
        <v>2012</v>
      </c>
      <c r="E1662" s="111">
        <f t="shared" si="100"/>
        <v>7</v>
      </c>
      <c r="F1662" s="174">
        <v>9.3499999999999996E-5</v>
      </c>
      <c r="G1662" s="106" t="s">
        <v>1169</v>
      </c>
    </row>
    <row r="1663" spans="3:32" x14ac:dyDescent="0.15">
      <c r="C1663" s="107">
        <v>41109</v>
      </c>
      <c r="D1663" s="111">
        <f t="shared" si="99"/>
        <v>2012</v>
      </c>
      <c r="E1663" s="111">
        <f t="shared" si="100"/>
        <v>7</v>
      </c>
      <c r="F1663" s="174">
        <v>9.3399999999999993E-5</v>
      </c>
      <c r="G1663" s="106" t="s">
        <v>1169</v>
      </c>
    </row>
    <row r="1664" spans="3:32" x14ac:dyDescent="0.15">
      <c r="C1664" s="107">
        <v>41110</v>
      </c>
      <c r="D1664" s="111">
        <f t="shared" si="99"/>
        <v>2012</v>
      </c>
      <c r="E1664" s="111">
        <f t="shared" si="100"/>
        <v>7</v>
      </c>
      <c r="F1664" s="174">
        <v>9.3399999999999993E-5</v>
      </c>
      <c r="G1664" s="106" t="s">
        <v>1169</v>
      </c>
    </row>
    <row r="1665" spans="3:7" x14ac:dyDescent="0.15">
      <c r="C1665" s="107">
        <v>41111</v>
      </c>
      <c r="D1665" s="111">
        <f t="shared" si="99"/>
        <v>2012</v>
      </c>
      <c r="E1665" s="111">
        <f t="shared" si="100"/>
        <v>7</v>
      </c>
      <c r="F1665" s="174">
        <v>9.3399999999999993E-5</v>
      </c>
      <c r="G1665" s="106" t="s">
        <v>1169</v>
      </c>
    </row>
    <row r="1666" spans="3:7" x14ac:dyDescent="0.15">
      <c r="C1666" s="107">
        <v>41112</v>
      </c>
      <c r="D1666" s="111">
        <f t="shared" si="99"/>
        <v>2012</v>
      </c>
      <c r="E1666" s="111">
        <f t="shared" si="100"/>
        <v>7</v>
      </c>
      <c r="F1666" s="174">
        <v>9.3499999999999996E-5</v>
      </c>
      <c r="G1666" s="106" t="s">
        <v>1169</v>
      </c>
    </row>
    <row r="1667" spans="3:7" x14ac:dyDescent="0.15">
      <c r="C1667" s="107">
        <v>41113</v>
      </c>
      <c r="D1667" s="111">
        <f t="shared" si="99"/>
        <v>2012</v>
      </c>
      <c r="E1667" s="111">
        <f t="shared" si="100"/>
        <v>7</v>
      </c>
      <c r="F1667" s="174">
        <v>9.4199999999999999E-5</v>
      </c>
      <c r="G1667" s="106" t="s">
        <v>1169</v>
      </c>
    </row>
    <row r="1668" spans="3:7" x14ac:dyDescent="0.15">
      <c r="C1668" s="107">
        <v>41114</v>
      </c>
      <c r="D1668" s="111">
        <f t="shared" si="99"/>
        <v>2012</v>
      </c>
      <c r="E1668" s="111">
        <f t="shared" si="100"/>
        <v>7</v>
      </c>
      <c r="F1668" s="174">
        <v>9.4499999999999993E-5</v>
      </c>
      <c r="G1668" s="106" t="s">
        <v>1169</v>
      </c>
    </row>
    <row r="1669" spans="3:7" x14ac:dyDescent="0.15">
      <c r="C1669" s="107">
        <v>41119</v>
      </c>
      <c r="D1669" s="111">
        <f t="shared" ref="D1669:D1732" si="102">YEAR(C1669)</f>
        <v>2012</v>
      </c>
      <c r="E1669" s="111">
        <f t="shared" ref="E1669:E1732" si="103">MONTH(C1669)</f>
        <v>7</v>
      </c>
      <c r="F1669" s="174">
        <v>9.4199999999999999E-5</v>
      </c>
      <c r="G1669" s="106" t="s">
        <v>1169</v>
      </c>
    </row>
    <row r="1670" spans="3:7" x14ac:dyDescent="0.15">
      <c r="C1670" s="107">
        <v>41120</v>
      </c>
      <c r="D1670" s="111">
        <f t="shared" si="102"/>
        <v>2012</v>
      </c>
      <c r="E1670" s="111">
        <f t="shared" si="103"/>
        <v>7</v>
      </c>
      <c r="F1670" s="174">
        <v>9.4300000000000002E-5</v>
      </c>
      <c r="G1670" s="106" t="s">
        <v>1169</v>
      </c>
    </row>
    <row r="1671" spans="3:7" x14ac:dyDescent="0.15">
      <c r="C1671" s="107">
        <v>41121</v>
      </c>
      <c r="D1671" s="111">
        <f t="shared" si="102"/>
        <v>2012</v>
      </c>
      <c r="E1671" s="111">
        <f t="shared" si="103"/>
        <v>7</v>
      </c>
      <c r="F1671" s="174">
        <v>9.4199999999999999E-5</v>
      </c>
      <c r="G1671" s="106" t="s">
        <v>1169</v>
      </c>
    </row>
    <row r="1672" spans="3:7" x14ac:dyDescent="0.15">
      <c r="C1672" s="107">
        <v>41122</v>
      </c>
      <c r="D1672" s="111">
        <f t="shared" si="102"/>
        <v>2012</v>
      </c>
      <c r="E1672" s="111">
        <f t="shared" si="103"/>
        <v>8</v>
      </c>
      <c r="F1672" s="174">
        <v>9.4000000000000008E-5</v>
      </c>
      <c r="G1672" s="106" t="s">
        <v>1169</v>
      </c>
    </row>
    <row r="1673" spans="3:7" x14ac:dyDescent="0.15">
      <c r="C1673" s="107">
        <v>41123</v>
      </c>
      <c r="D1673" s="111">
        <f t="shared" si="102"/>
        <v>2012</v>
      </c>
      <c r="E1673" s="111">
        <f t="shared" si="103"/>
        <v>8</v>
      </c>
      <c r="F1673" s="174">
        <v>9.4300000000000002E-5</v>
      </c>
      <c r="G1673" s="106" t="s">
        <v>1169</v>
      </c>
    </row>
    <row r="1674" spans="3:7" x14ac:dyDescent="0.15">
      <c r="C1674" s="107">
        <v>41124</v>
      </c>
      <c r="D1674" s="111">
        <f t="shared" si="102"/>
        <v>2012</v>
      </c>
      <c r="E1674" s="111">
        <f t="shared" si="103"/>
        <v>8</v>
      </c>
      <c r="F1674" s="174">
        <v>9.4300000000000002E-5</v>
      </c>
      <c r="G1674" s="106" t="s">
        <v>1169</v>
      </c>
    </row>
    <row r="1675" spans="3:7" x14ac:dyDescent="0.15">
      <c r="C1675" s="107">
        <v>41125</v>
      </c>
      <c r="D1675" s="111">
        <f t="shared" si="102"/>
        <v>2012</v>
      </c>
      <c r="E1675" s="111">
        <f t="shared" si="103"/>
        <v>8</v>
      </c>
      <c r="F1675" s="174">
        <v>9.4300000000000002E-5</v>
      </c>
      <c r="G1675" s="106" t="s">
        <v>1169</v>
      </c>
    </row>
    <row r="1676" spans="3:7" x14ac:dyDescent="0.15">
      <c r="C1676" s="107">
        <v>41126</v>
      </c>
      <c r="D1676" s="111">
        <f t="shared" si="102"/>
        <v>2012</v>
      </c>
      <c r="E1676" s="111">
        <f t="shared" si="103"/>
        <v>8</v>
      </c>
      <c r="F1676" s="174">
        <v>9.4300000000000002E-5</v>
      </c>
      <c r="G1676" s="106" t="s">
        <v>1169</v>
      </c>
    </row>
    <row r="1677" spans="3:7" x14ac:dyDescent="0.15">
      <c r="C1677" s="107">
        <v>41127</v>
      </c>
      <c r="D1677" s="111">
        <f t="shared" si="102"/>
        <v>2012</v>
      </c>
      <c r="E1677" s="111">
        <f t="shared" si="103"/>
        <v>8</v>
      </c>
      <c r="F1677" s="174">
        <v>9.4000000000000008E-5</v>
      </c>
      <c r="G1677" s="106" t="s">
        <v>1169</v>
      </c>
    </row>
    <row r="1678" spans="3:7" x14ac:dyDescent="0.15">
      <c r="C1678" s="107">
        <v>41128</v>
      </c>
      <c r="D1678" s="111">
        <f t="shared" si="102"/>
        <v>2012</v>
      </c>
      <c r="E1678" s="111">
        <f t="shared" si="103"/>
        <v>8</v>
      </c>
      <c r="F1678" s="174">
        <v>9.4000000000000008E-5</v>
      </c>
      <c r="G1678" s="106" t="s">
        <v>1169</v>
      </c>
    </row>
    <row r="1679" spans="3:7" x14ac:dyDescent="0.15">
      <c r="C1679" s="107">
        <v>41129</v>
      </c>
      <c r="D1679" s="111">
        <f t="shared" si="102"/>
        <v>2012</v>
      </c>
      <c r="E1679" s="111">
        <f t="shared" si="103"/>
        <v>8</v>
      </c>
      <c r="F1679" s="174">
        <v>9.4600000000000009E-5</v>
      </c>
      <c r="G1679" s="106" t="s">
        <v>1169</v>
      </c>
    </row>
    <row r="1680" spans="3:7" x14ac:dyDescent="0.15">
      <c r="C1680" s="107">
        <v>41130</v>
      </c>
      <c r="D1680" s="111">
        <f t="shared" si="102"/>
        <v>2012</v>
      </c>
      <c r="E1680" s="111">
        <f t="shared" si="103"/>
        <v>8</v>
      </c>
      <c r="F1680" s="174">
        <v>9.4499999999999993E-5</v>
      </c>
      <c r="G1680" s="106" t="s">
        <v>1169</v>
      </c>
    </row>
    <row r="1681" spans="3:7" x14ac:dyDescent="0.15">
      <c r="C1681" s="107">
        <v>41131</v>
      </c>
      <c r="D1681" s="111">
        <f t="shared" si="102"/>
        <v>2012</v>
      </c>
      <c r="E1681" s="111">
        <f t="shared" si="103"/>
        <v>8</v>
      </c>
      <c r="F1681" s="174">
        <v>9.4499999999999993E-5</v>
      </c>
      <c r="G1681" s="106" t="s">
        <v>1169</v>
      </c>
    </row>
    <row r="1682" spans="3:7" x14ac:dyDescent="0.15">
      <c r="C1682" s="107">
        <v>41132</v>
      </c>
      <c r="D1682" s="111">
        <f t="shared" si="102"/>
        <v>2012</v>
      </c>
      <c r="E1682" s="111">
        <f t="shared" si="103"/>
        <v>8</v>
      </c>
      <c r="F1682" s="174">
        <v>9.4499999999999993E-5</v>
      </c>
      <c r="G1682" s="106" t="s">
        <v>1169</v>
      </c>
    </row>
    <row r="1683" spans="3:7" x14ac:dyDescent="0.15">
      <c r="C1683" s="107">
        <v>41133</v>
      </c>
      <c r="D1683" s="111">
        <f t="shared" si="102"/>
        <v>2012</v>
      </c>
      <c r="E1683" s="111">
        <f t="shared" si="103"/>
        <v>8</v>
      </c>
      <c r="F1683" s="174">
        <v>9.4300000000000002E-5</v>
      </c>
      <c r="G1683" s="106" t="s">
        <v>1169</v>
      </c>
    </row>
    <row r="1684" spans="3:7" x14ac:dyDescent="0.15">
      <c r="C1684" s="107">
        <v>41134</v>
      </c>
      <c r="D1684" s="111">
        <f t="shared" si="102"/>
        <v>2012</v>
      </c>
      <c r="E1684" s="111">
        <f t="shared" si="103"/>
        <v>8</v>
      </c>
      <c r="F1684" s="174">
        <v>9.48E-5</v>
      </c>
      <c r="G1684" s="106" t="s">
        <v>1169</v>
      </c>
    </row>
    <row r="1685" spans="3:7" x14ac:dyDescent="0.15">
      <c r="C1685" s="107">
        <v>41135</v>
      </c>
      <c r="D1685" s="111">
        <f t="shared" si="102"/>
        <v>2012</v>
      </c>
      <c r="E1685" s="111">
        <f t="shared" si="103"/>
        <v>8</v>
      </c>
      <c r="F1685" s="174">
        <v>9.48E-5</v>
      </c>
      <c r="G1685" s="106" t="s">
        <v>1169</v>
      </c>
    </row>
    <row r="1686" spans="3:7" x14ac:dyDescent="0.15">
      <c r="C1686" s="107">
        <v>41136</v>
      </c>
      <c r="D1686" s="111">
        <f t="shared" si="102"/>
        <v>2012</v>
      </c>
      <c r="E1686" s="111">
        <f t="shared" si="103"/>
        <v>8</v>
      </c>
      <c r="F1686" s="174">
        <v>9.6600000000000003E-5</v>
      </c>
      <c r="G1686" s="106" t="s">
        <v>1169</v>
      </c>
    </row>
    <row r="1687" spans="3:7" x14ac:dyDescent="0.15">
      <c r="C1687" s="107">
        <v>41137</v>
      </c>
      <c r="D1687" s="111">
        <f t="shared" si="102"/>
        <v>2012</v>
      </c>
      <c r="E1687" s="111">
        <f t="shared" si="103"/>
        <v>8</v>
      </c>
      <c r="F1687" s="174">
        <v>9.6600000000000003E-5</v>
      </c>
      <c r="G1687" s="106" t="s">
        <v>1169</v>
      </c>
    </row>
    <row r="1688" spans="3:7" x14ac:dyDescent="0.15">
      <c r="C1688" s="107">
        <v>41138</v>
      </c>
      <c r="D1688" s="111">
        <f t="shared" si="102"/>
        <v>2012</v>
      </c>
      <c r="E1688" s="111">
        <f t="shared" si="103"/>
        <v>8</v>
      </c>
      <c r="F1688" s="174">
        <v>9.630000000000001E-5</v>
      </c>
      <c r="G1688" s="106" t="s">
        <v>1169</v>
      </c>
    </row>
    <row r="1689" spans="3:7" x14ac:dyDescent="0.15">
      <c r="C1689" s="107">
        <v>41139</v>
      </c>
      <c r="D1689" s="111">
        <f t="shared" si="102"/>
        <v>2012</v>
      </c>
      <c r="E1689" s="111">
        <f t="shared" si="103"/>
        <v>8</v>
      </c>
      <c r="F1689" s="174">
        <v>9.630000000000001E-5</v>
      </c>
      <c r="G1689" s="106" t="s">
        <v>1169</v>
      </c>
    </row>
    <row r="1690" spans="3:7" x14ac:dyDescent="0.15">
      <c r="C1690" s="107">
        <v>41140</v>
      </c>
      <c r="D1690" s="111">
        <f t="shared" si="102"/>
        <v>2012</v>
      </c>
      <c r="E1690" s="111">
        <f t="shared" si="103"/>
        <v>8</v>
      </c>
      <c r="F1690" s="174">
        <v>9.6799999999999995E-5</v>
      </c>
      <c r="G1690" s="106" t="s">
        <v>1169</v>
      </c>
    </row>
    <row r="1691" spans="3:7" x14ac:dyDescent="0.15">
      <c r="C1691" s="107">
        <v>41141</v>
      </c>
      <c r="D1691" s="111">
        <f t="shared" si="102"/>
        <v>2012</v>
      </c>
      <c r="E1691" s="111">
        <f t="shared" si="103"/>
        <v>8</v>
      </c>
      <c r="F1691" s="174">
        <v>1.07E-4</v>
      </c>
      <c r="G1691" s="106" t="s">
        <v>1169</v>
      </c>
    </row>
    <row r="1692" spans="3:7" x14ac:dyDescent="0.15">
      <c r="C1692" s="107">
        <v>41142</v>
      </c>
      <c r="D1692" s="111">
        <f t="shared" si="102"/>
        <v>2012</v>
      </c>
      <c r="E1692" s="111">
        <f t="shared" si="103"/>
        <v>8</v>
      </c>
      <c r="F1692" s="174">
        <v>1.07E-4</v>
      </c>
      <c r="G1692" s="106" t="s">
        <v>1169</v>
      </c>
    </row>
    <row r="1693" spans="3:7" x14ac:dyDescent="0.15">
      <c r="C1693" s="107">
        <v>41143</v>
      </c>
      <c r="D1693" s="111">
        <f t="shared" si="102"/>
        <v>2012</v>
      </c>
      <c r="E1693" s="111">
        <f t="shared" si="103"/>
        <v>8</v>
      </c>
      <c r="F1693" s="174">
        <v>1.0679999999999999E-4</v>
      </c>
      <c r="G1693" s="106" t="s">
        <v>1169</v>
      </c>
    </row>
    <row r="1694" spans="3:7" x14ac:dyDescent="0.15">
      <c r="C1694" s="107">
        <v>41144</v>
      </c>
      <c r="D1694" s="111">
        <f t="shared" si="102"/>
        <v>2012</v>
      </c>
      <c r="E1694" s="111">
        <f t="shared" si="103"/>
        <v>8</v>
      </c>
      <c r="F1694" s="174">
        <v>1.0640000000000001E-4</v>
      </c>
      <c r="G1694" s="106" t="s">
        <v>1169</v>
      </c>
    </row>
    <row r="1695" spans="3:7" x14ac:dyDescent="0.15">
      <c r="C1695" s="107">
        <v>41145</v>
      </c>
      <c r="D1695" s="111">
        <f t="shared" si="102"/>
        <v>2012</v>
      </c>
      <c r="E1695" s="111">
        <f t="shared" si="103"/>
        <v>8</v>
      </c>
      <c r="F1695" s="174">
        <v>1.0640000000000001E-4</v>
      </c>
      <c r="G1695" s="106" t="s">
        <v>1169</v>
      </c>
    </row>
    <row r="1696" spans="3:7" x14ac:dyDescent="0.15">
      <c r="C1696" s="107">
        <v>41146</v>
      </c>
      <c r="D1696" s="111">
        <f t="shared" si="102"/>
        <v>2012</v>
      </c>
      <c r="E1696" s="111">
        <f t="shared" si="103"/>
        <v>8</v>
      </c>
      <c r="F1696" s="174">
        <v>1.0640000000000001E-4</v>
      </c>
      <c r="G1696" s="106" t="s">
        <v>1169</v>
      </c>
    </row>
    <row r="1697" spans="3:7" x14ac:dyDescent="0.15">
      <c r="C1697" s="107">
        <v>41147</v>
      </c>
      <c r="D1697" s="111">
        <f t="shared" si="102"/>
        <v>2012</v>
      </c>
      <c r="E1697" s="111">
        <f t="shared" si="103"/>
        <v>8</v>
      </c>
      <c r="F1697" s="174">
        <v>1.0640000000000001E-4</v>
      </c>
      <c r="G1697" s="106" t="s">
        <v>1169</v>
      </c>
    </row>
    <row r="1698" spans="3:7" x14ac:dyDescent="0.15">
      <c r="C1698" s="107">
        <v>41148</v>
      </c>
      <c r="D1698" s="111">
        <f t="shared" si="102"/>
        <v>2012</v>
      </c>
      <c r="E1698" s="111">
        <f t="shared" si="103"/>
        <v>8</v>
      </c>
      <c r="F1698" s="174">
        <v>1.0679999999999999E-4</v>
      </c>
      <c r="G1698" s="106" t="s">
        <v>1169</v>
      </c>
    </row>
    <row r="1699" spans="3:7" x14ac:dyDescent="0.15">
      <c r="C1699" s="107">
        <v>41149</v>
      </c>
      <c r="D1699" s="111">
        <f t="shared" si="102"/>
        <v>2012</v>
      </c>
      <c r="E1699" s="111">
        <f t="shared" si="103"/>
        <v>8</v>
      </c>
      <c r="F1699" s="174">
        <v>1.158E-4</v>
      </c>
      <c r="G1699" s="106" t="s">
        <v>1169</v>
      </c>
    </row>
    <row r="1700" spans="3:7" x14ac:dyDescent="0.15">
      <c r="C1700" s="107">
        <v>41150</v>
      </c>
      <c r="D1700" s="111">
        <f t="shared" si="102"/>
        <v>2012</v>
      </c>
      <c r="E1700" s="111">
        <f t="shared" si="103"/>
        <v>8</v>
      </c>
      <c r="F1700" s="174">
        <v>1.158E-4</v>
      </c>
      <c r="G1700" s="106" t="s">
        <v>1169</v>
      </c>
    </row>
    <row r="1701" spans="3:7" x14ac:dyDescent="0.15">
      <c r="C1701" s="107">
        <v>41151</v>
      </c>
      <c r="D1701" s="111">
        <f t="shared" si="102"/>
        <v>2012</v>
      </c>
      <c r="E1701" s="111">
        <f t="shared" si="103"/>
        <v>8</v>
      </c>
      <c r="F1701" s="174">
        <v>1.1539999999999999E-4</v>
      </c>
      <c r="G1701" s="106" t="s">
        <v>1169</v>
      </c>
    </row>
    <row r="1702" spans="3:7" x14ac:dyDescent="0.15">
      <c r="C1702" s="107">
        <v>41152</v>
      </c>
      <c r="D1702" s="111">
        <f t="shared" si="102"/>
        <v>2012</v>
      </c>
      <c r="E1702" s="111">
        <f t="shared" si="103"/>
        <v>8</v>
      </c>
      <c r="F1702" s="174">
        <v>1.1539999999999999E-4</v>
      </c>
      <c r="G1702" s="106" t="s">
        <v>1169</v>
      </c>
    </row>
    <row r="1703" spans="3:7" x14ac:dyDescent="0.15">
      <c r="C1703" s="107">
        <v>41153</v>
      </c>
      <c r="D1703" s="111">
        <f t="shared" si="102"/>
        <v>2012</v>
      </c>
      <c r="E1703" s="111">
        <f t="shared" si="103"/>
        <v>9</v>
      </c>
      <c r="F1703" s="174">
        <v>1.1539999999999999E-4</v>
      </c>
      <c r="G1703" s="106" t="s">
        <v>1169</v>
      </c>
    </row>
    <row r="1704" spans="3:7" x14ac:dyDescent="0.15">
      <c r="C1704" s="107">
        <v>41154</v>
      </c>
      <c r="D1704" s="111">
        <f t="shared" si="102"/>
        <v>2012</v>
      </c>
      <c r="E1704" s="111">
        <f t="shared" si="103"/>
        <v>9</v>
      </c>
      <c r="F1704" s="174">
        <v>1.158E-4</v>
      </c>
      <c r="G1704" s="106" t="s">
        <v>1169</v>
      </c>
    </row>
    <row r="1705" spans="3:7" x14ac:dyDescent="0.15">
      <c r="C1705" s="107">
        <v>41155</v>
      </c>
      <c r="D1705" s="111">
        <f t="shared" si="102"/>
        <v>2012</v>
      </c>
      <c r="E1705" s="111">
        <f t="shared" si="103"/>
        <v>9</v>
      </c>
      <c r="F1705" s="174">
        <v>1.1400000000000001E-4</v>
      </c>
      <c r="G1705" s="106" t="s">
        <v>1169</v>
      </c>
    </row>
    <row r="1706" spans="3:7" x14ac:dyDescent="0.15">
      <c r="C1706" s="107">
        <v>41156</v>
      </c>
      <c r="D1706" s="111">
        <f t="shared" si="102"/>
        <v>2012</v>
      </c>
      <c r="E1706" s="111">
        <f t="shared" si="103"/>
        <v>9</v>
      </c>
      <c r="F1706" s="174">
        <v>1.1400000000000001E-4</v>
      </c>
      <c r="G1706" s="106" t="s">
        <v>1169</v>
      </c>
    </row>
    <row r="1707" spans="3:7" x14ac:dyDescent="0.15">
      <c r="C1707" s="107">
        <v>41157</v>
      </c>
      <c r="D1707" s="111">
        <f t="shared" si="102"/>
        <v>2012</v>
      </c>
      <c r="E1707" s="111">
        <f t="shared" si="103"/>
        <v>9</v>
      </c>
      <c r="F1707" s="174">
        <v>1.1400000000000001E-4</v>
      </c>
      <c r="G1707" s="106" t="s">
        <v>1169</v>
      </c>
    </row>
    <row r="1708" spans="3:7" x14ac:dyDescent="0.15">
      <c r="C1708" s="107">
        <v>41158</v>
      </c>
      <c r="D1708" s="111">
        <f t="shared" si="102"/>
        <v>2012</v>
      </c>
      <c r="E1708" s="111">
        <f t="shared" si="103"/>
        <v>9</v>
      </c>
      <c r="F1708" s="174">
        <v>1.1289999999999999E-4</v>
      </c>
      <c r="G1708" s="106" t="s">
        <v>1169</v>
      </c>
    </row>
    <row r="1709" spans="3:7" x14ac:dyDescent="0.15">
      <c r="C1709" s="107">
        <v>41159</v>
      </c>
      <c r="D1709" s="111">
        <f t="shared" si="102"/>
        <v>2012</v>
      </c>
      <c r="E1709" s="111">
        <f t="shared" si="103"/>
        <v>9</v>
      </c>
      <c r="F1709" s="174">
        <v>1.1210000000000001E-4</v>
      </c>
      <c r="G1709" s="106" t="s">
        <v>1169</v>
      </c>
    </row>
    <row r="1710" spans="3:7" x14ac:dyDescent="0.15">
      <c r="C1710" s="107">
        <v>41160</v>
      </c>
      <c r="D1710" s="111">
        <f t="shared" si="102"/>
        <v>2012</v>
      </c>
      <c r="E1710" s="111">
        <f t="shared" si="103"/>
        <v>9</v>
      </c>
      <c r="F1710" s="174">
        <v>1.1210000000000001E-4</v>
      </c>
      <c r="G1710" s="106" t="s">
        <v>1169</v>
      </c>
    </row>
    <row r="1711" spans="3:7" x14ac:dyDescent="0.15">
      <c r="C1711" s="107">
        <v>41161</v>
      </c>
      <c r="D1711" s="111">
        <f t="shared" si="102"/>
        <v>2012</v>
      </c>
      <c r="E1711" s="111">
        <f t="shared" si="103"/>
        <v>9</v>
      </c>
      <c r="F1711" s="174">
        <v>1.125E-4</v>
      </c>
      <c r="G1711" s="106" t="s">
        <v>1169</v>
      </c>
    </row>
    <row r="1712" spans="3:7" x14ac:dyDescent="0.15">
      <c r="C1712" s="107">
        <v>41162</v>
      </c>
      <c r="D1712" s="111">
        <f t="shared" si="102"/>
        <v>2012</v>
      </c>
      <c r="E1712" s="111">
        <f t="shared" si="103"/>
        <v>9</v>
      </c>
      <c r="F1712" s="174">
        <v>1.125E-4</v>
      </c>
      <c r="G1712" s="106" t="s">
        <v>1169</v>
      </c>
    </row>
    <row r="1713" spans="3:7" x14ac:dyDescent="0.15">
      <c r="C1713" s="107">
        <v>41163</v>
      </c>
      <c r="D1713" s="111">
        <f t="shared" si="102"/>
        <v>2012</v>
      </c>
      <c r="E1713" s="111">
        <f t="shared" si="103"/>
        <v>9</v>
      </c>
      <c r="F1713" s="174">
        <v>1.125E-4</v>
      </c>
      <c r="G1713" s="106" t="s">
        <v>1169</v>
      </c>
    </row>
    <row r="1714" spans="3:7" x14ac:dyDescent="0.15">
      <c r="C1714" s="107">
        <v>41164</v>
      </c>
      <c r="D1714" s="111">
        <f t="shared" si="102"/>
        <v>2012</v>
      </c>
      <c r="E1714" s="111">
        <f t="shared" si="103"/>
        <v>9</v>
      </c>
      <c r="F1714" s="174">
        <v>1.126E-4</v>
      </c>
      <c r="G1714" s="106" t="s">
        <v>1169</v>
      </c>
    </row>
    <row r="1715" spans="3:7" x14ac:dyDescent="0.15">
      <c r="C1715" s="107">
        <v>41165</v>
      </c>
      <c r="D1715" s="111">
        <f t="shared" si="102"/>
        <v>2012</v>
      </c>
      <c r="E1715" s="111">
        <f t="shared" si="103"/>
        <v>9</v>
      </c>
      <c r="F1715" s="174">
        <v>1.126E-4</v>
      </c>
      <c r="G1715" s="106" t="s">
        <v>1169</v>
      </c>
    </row>
    <row r="1716" spans="3:7" x14ac:dyDescent="0.15">
      <c r="C1716" s="107">
        <v>41166</v>
      </c>
      <c r="D1716" s="111">
        <f t="shared" si="102"/>
        <v>2012</v>
      </c>
      <c r="E1716" s="111">
        <f t="shared" si="103"/>
        <v>9</v>
      </c>
      <c r="F1716" s="174">
        <v>1.1619999999999999E-4</v>
      </c>
      <c r="G1716" s="106" t="s">
        <v>1169</v>
      </c>
    </row>
    <row r="1717" spans="3:7" x14ac:dyDescent="0.15">
      <c r="C1717" s="107">
        <v>41167</v>
      </c>
      <c r="D1717" s="111">
        <f t="shared" si="102"/>
        <v>2012</v>
      </c>
      <c r="E1717" s="111">
        <f t="shared" si="103"/>
        <v>9</v>
      </c>
      <c r="F1717" s="174">
        <v>1.1619999999999999E-4</v>
      </c>
      <c r="G1717" s="106" t="s">
        <v>1169</v>
      </c>
    </row>
    <row r="1718" spans="3:7" x14ac:dyDescent="0.15">
      <c r="C1718" s="107">
        <v>41168</v>
      </c>
      <c r="D1718" s="111">
        <f t="shared" si="102"/>
        <v>2012</v>
      </c>
      <c r="E1718" s="111">
        <f t="shared" si="103"/>
        <v>9</v>
      </c>
      <c r="F1718" s="174">
        <v>1.1619999999999999E-4</v>
      </c>
      <c r="G1718" s="106" t="s">
        <v>1169</v>
      </c>
    </row>
    <row r="1719" spans="3:7" x14ac:dyDescent="0.15">
      <c r="C1719" s="107">
        <v>41169</v>
      </c>
      <c r="D1719" s="111">
        <f t="shared" si="102"/>
        <v>2012</v>
      </c>
      <c r="E1719" s="111">
        <f t="shared" si="103"/>
        <v>9</v>
      </c>
      <c r="F1719" s="174">
        <v>1.16E-4</v>
      </c>
      <c r="G1719" s="106" t="s">
        <v>1169</v>
      </c>
    </row>
    <row r="1720" spans="3:7" x14ac:dyDescent="0.15">
      <c r="C1720" s="107">
        <v>41170</v>
      </c>
      <c r="D1720" s="111">
        <f t="shared" si="102"/>
        <v>2012</v>
      </c>
      <c r="E1720" s="111">
        <f t="shared" si="103"/>
        <v>9</v>
      </c>
      <c r="F1720" s="174">
        <v>1.2769999999999999E-4</v>
      </c>
      <c r="G1720" s="106" t="s">
        <v>1169</v>
      </c>
    </row>
    <row r="1721" spans="3:7" x14ac:dyDescent="0.15">
      <c r="C1721" s="107">
        <v>41171</v>
      </c>
      <c r="D1721" s="111">
        <f t="shared" si="102"/>
        <v>2012</v>
      </c>
      <c r="E1721" s="111">
        <f t="shared" si="103"/>
        <v>9</v>
      </c>
      <c r="F1721" s="174">
        <v>1.2769999999999999E-4</v>
      </c>
      <c r="G1721" s="106" t="s">
        <v>1169</v>
      </c>
    </row>
    <row r="1722" spans="3:7" x14ac:dyDescent="0.15">
      <c r="C1722" s="107">
        <v>41172</v>
      </c>
      <c r="D1722" s="111">
        <f t="shared" si="102"/>
        <v>2012</v>
      </c>
      <c r="E1722" s="111">
        <f t="shared" si="103"/>
        <v>9</v>
      </c>
      <c r="F1722" s="174">
        <v>1.2550000000000001E-4</v>
      </c>
      <c r="G1722" s="106" t="s">
        <v>1169</v>
      </c>
    </row>
    <row r="1723" spans="3:7" x14ac:dyDescent="0.15">
      <c r="C1723" s="107">
        <v>41173</v>
      </c>
      <c r="D1723" s="111">
        <f t="shared" si="102"/>
        <v>2012</v>
      </c>
      <c r="E1723" s="111">
        <f t="shared" si="103"/>
        <v>9</v>
      </c>
      <c r="F1723" s="174">
        <v>1.237E-4</v>
      </c>
      <c r="G1723" s="106" t="s">
        <v>1169</v>
      </c>
    </row>
    <row r="1724" spans="3:7" x14ac:dyDescent="0.15">
      <c r="C1724" s="107">
        <v>41174</v>
      </c>
      <c r="D1724" s="111">
        <f t="shared" si="102"/>
        <v>2012</v>
      </c>
      <c r="E1724" s="111">
        <f t="shared" si="103"/>
        <v>9</v>
      </c>
      <c r="F1724" s="174">
        <v>1.237E-4</v>
      </c>
      <c r="G1724" s="106" t="s">
        <v>1169</v>
      </c>
    </row>
    <row r="1725" spans="3:7" x14ac:dyDescent="0.15">
      <c r="C1725" s="107">
        <v>41175</v>
      </c>
      <c r="D1725" s="111">
        <f t="shared" si="102"/>
        <v>2012</v>
      </c>
      <c r="E1725" s="111">
        <f t="shared" si="103"/>
        <v>9</v>
      </c>
      <c r="F1725" s="174">
        <v>1.2410000000000001E-4</v>
      </c>
      <c r="G1725" s="106" t="s">
        <v>1169</v>
      </c>
    </row>
    <row r="1726" spans="3:7" x14ac:dyDescent="0.15">
      <c r="C1726" s="107">
        <v>41176</v>
      </c>
      <c r="D1726" s="111">
        <f t="shared" si="102"/>
        <v>2012</v>
      </c>
      <c r="E1726" s="111">
        <f t="shared" si="103"/>
        <v>9</v>
      </c>
      <c r="F1726" s="174">
        <v>1.2410000000000001E-4</v>
      </c>
      <c r="G1726" s="106" t="s">
        <v>1169</v>
      </c>
    </row>
    <row r="1727" spans="3:7" x14ac:dyDescent="0.15">
      <c r="C1727" s="107">
        <v>41178</v>
      </c>
      <c r="D1727" s="111">
        <f t="shared" si="102"/>
        <v>2012</v>
      </c>
      <c r="E1727" s="111">
        <f t="shared" si="103"/>
        <v>9</v>
      </c>
      <c r="F1727" s="174">
        <v>1.198E-4</v>
      </c>
      <c r="G1727" s="106" t="s">
        <v>1169</v>
      </c>
    </row>
    <row r="1728" spans="3:7" x14ac:dyDescent="0.15">
      <c r="C1728" s="107">
        <v>41179</v>
      </c>
      <c r="D1728" s="111">
        <f t="shared" si="102"/>
        <v>2012</v>
      </c>
      <c r="E1728" s="111">
        <f t="shared" si="103"/>
        <v>9</v>
      </c>
      <c r="F1728" s="174">
        <v>1.2E-4</v>
      </c>
      <c r="G1728" s="106" t="s">
        <v>1169</v>
      </c>
    </row>
    <row r="1729" spans="3:7" x14ac:dyDescent="0.15">
      <c r="C1729" s="107">
        <v>41180</v>
      </c>
      <c r="D1729" s="111">
        <f t="shared" si="102"/>
        <v>2012</v>
      </c>
      <c r="E1729" s="111">
        <f t="shared" si="103"/>
        <v>9</v>
      </c>
      <c r="F1729" s="174">
        <v>1.2E-4</v>
      </c>
      <c r="G1729" s="106" t="s">
        <v>1169</v>
      </c>
    </row>
    <row r="1730" spans="3:7" x14ac:dyDescent="0.15">
      <c r="C1730" s="107">
        <v>41181</v>
      </c>
      <c r="D1730" s="111">
        <f t="shared" si="102"/>
        <v>2012</v>
      </c>
      <c r="E1730" s="111">
        <f t="shared" si="103"/>
        <v>9</v>
      </c>
      <c r="F1730" s="174">
        <v>1.2E-4</v>
      </c>
      <c r="G1730" s="106" t="s">
        <v>1169</v>
      </c>
    </row>
    <row r="1731" spans="3:7" x14ac:dyDescent="0.15">
      <c r="C1731" s="107">
        <v>41182</v>
      </c>
      <c r="D1731" s="111">
        <f t="shared" si="102"/>
        <v>2012</v>
      </c>
      <c r="E1731" s="111">
        <f t="shared" si="103"/>
        <v>9</v>
      </c>
      <c r="F1731" s="174">
        <v>1.208E-4</v>
      </c>
      <c r="G1731" s="106" t="s">
        <v>1169</v>
      </c>
    </row>
    <row r="1732" spans="3:7" x14ac:dyDescent="0.15">
      <c r="C1732" s="107">
        <v>41183</v>
      </c>
      <c r="D1732" s="111">
        <f t="shared" si="102"/>
        <v>2012</v>
      </c>
      <c r="E1732" s="111">
        <f t="shared" si="103"/>
        <v>10</v>
      </c>
      <c r="F1732" s="174">
        <v>1.208E-4</v>
      </c>
      <c r="G1732" s="106" t="s">
        <v>1169</v>
      </c>
    </row>
    <row r="1733" spans="3:7" x14ac:dyDescent="0.15">
      <c r="C1733" s="107">
        <v>41185</v>
      </c>
      <c r="D1733" s="111">
        <f t="shared" ref="D1733:D1796" si="104">YEAR(C1733)</f>
        <v>2012</v>
      </c>
      <c r="E1733" s="111">
        <f t="shared" ref="E1733:E1796" si="105">MONTH(C1733)</f>
        <v>10</v>
      </c>
      <c r="F1733" s="174">
        <v>1.208E-4</v>
      </c>
      <c r="G1733" s="106" t="s">
        <v>1169</v>
      </c>
    </row>
    <row r="1734" spans="3:7" x14ac:dyDescent="0.15">
      <c r="C1734" s="107">
        <v>41186</v>
      </c>
      <c r="D1734" s="111">
        <f t="shared" si="104"/>
        <v>2012</v>
      </c>
      <c r="E1734" s="111">
        <f t="shared" si="105"/>
        <v>10</v>
      </c>
      <c r="F1734" s="174">
        <v>1.21E-4</v>
      </c>
      <c r="G1734" s="106" t="s">
        <v>1169</v>
      </c>
    </row>
    <row r="1735" spans="3:7" x14ac:dyDescent="0.15">
      <c r="C1735" s="107">
        <v>41187</v>
      </c>
      <c r="D1735" s="111">
        <f t="shared" si="104"/>
        <v>2012</v>
      </c>
      <c r="E1735" s="111">
        <f t="shared" si="105"/>
        <v>10</v>
      </c>
      <c r="F1735" s="174">
        <v>1.2140000000000001E-4</v>
      </c>
      <c r="G1735" s="106" t="s">
        <v>1169</v>
      </c>
    </row>
    <row r="1736" spans="3:7" x14ac:dyDescent="0.15">
      <c r="C1736" s="107">
        <v>41189</v>
      </c>
      <c r="D1736" s="111">
        <f t="shared" si="104"/>
        <v>2012</v>
      </c>
      <c r="E1736" s="111">
        <f t="shared" si="105"/>
        <v>10</v>
      </c>
      <c r="F1736" s="174">
        <v>1.2140000000000001E-4</v>
      </c>
      <c r="G1736" s="106" t="s">
        <v>1169</v>
      </c>
    </row>
    <row r="1737" spans="3:7" x14ac:dyDescent="0.15">
      <c r="C1737" s="107">
        <v>41190</v>
      </c>
      <c r="D1737" s="111">
        <f t="shared" si="104"/>
        <v>2012</v>
      </c>
      <c r="E1737" s="111">
        <f t="shared" si="105"/>
        <v>10</v>
      </c>
      <c r="F1737" s="174">
        <v>1.2140000000000001E-4</v>
      </c>
      <c r="G1737" s="106" t="s">
        <v>1169</v>
      </c>
    </row>
    <row r="1738" spans="3:7" x14ac:dyDescent="0.15">
      <c r="C1738" s="107">
        <v>41191</v>
      </c>
      <c r="D1738" s="111">
        <f t="shared" si="104"/>
        <v>2012</v>
      </c>
      <c r="E1738" s="111">
        <f t="shared" si="105"/>
        <v>10</v>
      </c>
      <c r="F1738" s="174">
        <v>1.2140000000000001E-4</v>
      </c>
      <c r="G1738" s="106" t="s">
        <v>1169</v>
      </c>
    </row>
    <row r="1739" spans="3:7" x14ac:dyDescent="0.15">
      <c r="C1739" s="107">
        <v>41192</v>
      </c>
      <c r="D1739" s="111">
        <f t="shared" si="104"/>
        <v>2012</v>
      </c>
      <c r="E1739" s="111">
        <f t="shared" si="105"/>
        <v>10</v>
      </c>
      <c r="F1739" s="174">
        <v>1.216E-4</v>
      </c>
      <c r="G1739" s="106" t="s">
        <v>1169</v>
      </c>
    </row>
    <row r="1740" spans="3:7" x14ac:dyDescent="0.15">
      <c r="C1740" s="107">
        <v>41193</v>
      </c>
      <c r="D1740" s="111">
        <f t="shared" si="104"/>
        <v>2012</v>
      </c>
      <c r="E1740" s="111">
        <f t="shared" si="105"/>
        <v>10</v>
      </c>
      <c r="F1740" s="174">
        <v>1.216E-4</v>
      </c>
      <c r="G1740" s="106" t="s">
        <v>1169</v>
      </c>
    </row>
    <row r="1741" spans="3:7" x14ac:dyDescent="0.15">
      <c r="C1741" s="107">
        <v>41194</v>
      </c>
      <c r="D1741" s="111">
        <f t="shared" si="104"/>
        <v>2012</v>
      </c>
      <c r="E1741" s="111">
        <f t="shared" si="105"/>
        <v>10</v>
      </c>
      <c r="F1741" s="174">
        <v>1.215E-4</v>
      </c>
      <c r="G1741" s="106" t="s">
        <v>1169</v>
      </c>
    </row>
    <row r="1742" spans="3:7" x14ac:dyDescent="0.15">
      <c r="C1742" s="107">
        <v>41195</v>
      </c>
      <c r="D1742" s="111">
        <f t="shared" si="104"/>
        <v>2012</v>
      </c>
      <c r="E1742" s="111">
        <f t="shared" si="105"/>
        <v>10</v>
      </c>
      <c r="F1742" s="174">
        <v>1.215E-4</v>
      </c>
      <c r="G1742" s="106" t="s">
        <v>1169</v>
      </c>
    </row>
    <row r="1743" spans="3:7" x14ac:dyDescent="0.15">
      <c r="C1743" s="107">
        <v>41196</v>
      </c>
      <c r="D1743" s="111">
        <f t="shared" si="104"/>
        <v>2012</v>
      </c>
      <c r="E1743" s="111">
        <f t="shared" si="105"/>
        <v>10</v>
      </c>
      <c r="F1743" s="174">
        <v>1.199E-4</v>
      </c>
      <c r="G1743" s="106" t="s">
        <v>1169</v>
      </c>
    </row>
    <row r="1744" spans="3:7" x14ac:dyDescent="0.15">
      <c r="C1744" s="107">
        <v>41197</v>
      </c>
      <c r="D1744" s="111">
        <f t="shared" si="104"/>
        <v>2012</v>
      </c>
      <c r="E1744" s="111">
        <f t="shared" si="105"/>
        <v>10</v>
      </c>
      <c r="F1744" s="174">
        <v>1.199E-4</v>
      </c>
      <c r="G1744" s="106" t="s">
        <v>1169</v>
      </c>
    </row>
    <row r="1745" spans="3:7" x14ac:dyDescent="0.15">
      <c r="C1745" s="107">
        <v>41198</v>
      </c>
      <c r="D1745" s="111">
        <f t="shared" si="104"/>
        <v>2012</v>
      </c>
      <c r="E1745" s="111">
        <f t="shared" si="105"/>
        <v>10</v>
      </c>
      <c r="F1745" s="174">
        <v>1.198E-4</v>
      </c>
      <c r="G1745" s="106" t="s">
        <v>1169</v>
      </c>
    </row>
    <row r="1746" spans="3:7" x14ac:dyDescent="0.15">
      <c r="C1746" s="107">
        <v>41199</v>
      </c>
      <c r="D1746" s="111">
        <f t="shared" si="104"/>
        <v>2012</v>
      </c>
      <c r="E1746" s="111">
        <f t="shared" si="105"/>
        <v>10</v>
      </c>
      <c r="F1746" s="174">
        <v>1.2850000000000001E-4</v>
      </c>
      <c r="G1746" s="106" t="s">
        <v>1169</v>
      </c>
    </row>
    <row r="1747" spans="3:7" x14ac:dyDescent="0.15">
      <c r="C1747" s="107">
        <v>41200</v>
      </c>
      <c r="D1747" s="111">
        <f t="shared" si="104"/>
        <v>2012</v>
      </c>
      <c r="E1747" s="111">
        <f t="shared" si="105"/>
        <v>10</v>
      </c>
      <c r="F1747" s="174">
        <v>1.2650000000000001E-4</v>
      </c>
      <c r="G1747" s="106" t="s">
        <v>1169</v>
      </c>
    </row>
    <row r="1748" spans="3:7" x14ac:dyDescent="0.15">
      <c r="C1748" s="107">
        <v>41201</v>
      </c>
      <c r="D1748" s="111">
        <f t="shared" si="104"/>
        <v>2012</v>
      </c>
      <c r="E1748" s="111">
        <f t="shared" si="105"/>
        <v>10</v>
      </c>
      <c r="F1748" s="174">
        <v>1.2650000000000001E-4</v>
      </c>
      <c r="G1748" s="106" t="s">
        <v>1169</v>
      </c>
    </row>
    <row r="1749" spans="3:7" x14ac:dyDescent="0.15">
      <c r="C1749" s="107">
        <v>41202</v>
      </c>
      <c r="D1749" s="111">
        <f t="shared" si="104"/>
        <v>2012</v>
      </c>
      <c r="E1749" s="111">
        <f t="shared" si="105"/>
        <v>10</v>
      </c>
      <c r="F1749" s="174">
        <v>1.2650000000000001E-4</v>
      </c>
      <c r="G1749" s="106" t="s">
        <v>1169</v>
      </c>
    </row>
    <row r="1750" spans="3:7" x14ac:dyDescent="0.15">
      <c r="C1750" s="107">
        <v>41203</v>
      </c>
      <c r="D1750" s="111">
        <f t="shared" si="104"/>
        <v>2012</v>
      </c>
      <c r="E1750" s="111">
        <f t="shared" si="105"/>
        <v>10</v>
      </c>
      <c r="F1750" s="174">
        <v>1.2669999999999999E-4</v>
      </c>
      <c r="G1750" s="106" t="s">
        <v>1169</v>
      </c>
    </row>
    <row r="1751" spans="3:7" x14ac:dyDescent="0.15">
      <c r="C1751" s="107">
        <v>41204</v>
      </c>
      <c r="D1751" s="111">
        <f t="shared" si="104"/>
        <v>2012</v>
      </c>
      <c r="E1751" s="111">
        <f t="shared" si="105"/>
        <v>10</v>
      </c>
      <c r="F1751" s="174">
        <v>1.3329999999999999E-4</v>
      </c>
      <c r="G1751" s="106" t="s">
        <v>1169</v>
      </c>
    </row>
    <row r="1752" spans="3:7" x14ac:dyDescent="0.15">
      <c r="C1752" s="107">
        <v>41205</v>
      </c>
      <c r="D1752" s="111">
        <f t="shared" si="104"/>
        <v>2012</v>
      </c>
      <c r="E1752" s="111">
        <f t="shared" si="105"/>
        <v>10</v>
      </c>
      <c r="F1752" s="174">
        <v>1.3429999999999998E-4</v>
      </c>
      <c r="G1752" s="106" t="s">
        <v>1169</v>
      </c>
    </row>
    <row r="1753" spans="3:7" x14ac:dyDescent="0.15">
      <c r="C1753" s="107">
        <v>41206</v>
      </c>
      <c r="D1753" s="111">
        <f t="shared" si="104"/>
        <v>2012</v>
      </c>
      <c r="E1753" s="111">
        <f t="shared" si="105"/>
        <v>10</v>
      </c>
      <c r="F1753" s="174">
        <v>1.4520000000000001E-4</v>
      </c>
      <c r="G1753" s="106" t="s">
        <v>1169</v>
      </c>
    </row>
    <row r="1754" spans="3:7" x14ac:dyDescent="0.15">
      <c r="C1754" s="107">
        <v>41207</v>
      </c>
      <c r="D1754" s="111">
        <f t="shared" si="104"/>
        <v>2012</v>
      </c>
      <c r="E1754" s="111">
        <f t="shared" si="105"/>
        <v>10</v>
      </c>
      <c r="F1754" s="174">
        <v>1.4560000000000002E-4</v>
      </c>
      <c r="G1754" s="106" t="s">
        <v>1169</v>
      </c>
    </row>
    <row r="1755" spans="3:7" x14ac:dyDescent="0.15">
      <c r="C1755" s="107">
        <v>41208</v>
      </c>
      <c r="D1755" s="111">
        <f t="shared" si="104"/>
        <v>2012</v>
      </c>
      <c r="E1755" s="111">
        <f t="shared" si="105"/>
        <v>10</v>
      </c>
      <c r="F1755" s="174">
        <v>1.4560000000000002E-4</v>
      </c>
      <c r="G1755" s="106" t="s">
        <v>1169</v>
      </c>
    </row>
    <row r="1756" spans="3:7" x14ac:dyDescent="0.15">
      <c r="C1756" s="107">
        <v>41209</v>
      </c>
      <c r="D1756" s="111">
        <f t="shared" si="104"/>
        <v>2012</v>
      </c>
      <c r="E1756" s="111">
        <f t="shared" si="105"/>
        <v>10</v>
      </c>
      <c r="F1756" s="174">
        <v>1.4560000000000002E-4</v>
      </c>
      <c r="G1756" s="106" t="s">
        <v>1169</v>
      </c>
    </row>
    <row r="1757" spans="3:7" x14ac:dyDescent="0.15">
      <c r="C1757" s="107">
        <v>41210</v>
      </c>
      <c r="D1757" s="111">
        <f t="shared" si="104"/>
        <v>2012</v>
      </c>
      <c r="E1757" s="111">
        <f t="shared" si="105"/>
        <v>10</v>
      </c>
      <c r="F1757" s="174">
        <v>1.4630000000000001E-4</v>
      </c>
      <c r="G1757" s="106" t="s">
        <v>1169</v>
      </c>
    </row>
    <row r="1758" spans="3:7" x14ac:dyDescent="0.15">
      <c r="C1758" s="107">
        <v>41211</v>
      </c>
      <c r="D1758" s="111">
        <f t="shared" si="104"/>
        <v>2012</v>
      </c>
      <c r="E1758" s="111">
        <f t="shared" si="105"/>
        <v>10</v>
      </c>
      <c r="F1758" s="174">
        <v>1.4080000000000001E-4</v>
      </c>
      <c r="G1758" s="106" t="s">
        <v>1169</v>
      </c>
    </row>
    <row r="1759" spans="3:7" x14ac:dyDescent="0.15">
      <c r="C1759" s="107">
        <v>41212</v>
      </c>
      <c r="D1759" s="111">
        <f t="shared" si="104"/>
        <v>2012</v>
      </c>
      <c r="E1759" s="111">
        <f t="shared" si="105"/>
        <v>10</v>
      </c>
      <c r="F1759" s="174">
        <v>1.4080000000000001E-4</v>
      </c>
      <c r="G1759" s="106" t="s">
        <v>1169</v>
      </c>
    </row>
    <row r="1760" spans="3:7" x14ac:dyDescent="0.15">
      <c r="C1760" s="107">
        <v>41213</v>
      </c>
      <c r="D1760" s="111">
        <f t="shared" si="104"/>
        <v>2012</v>
      </c>
      <c r="E1760" s="111">
        <f t="shared" si="105"/>
        <v>10</v>
      </c>
      <c r="F1760" s="174">
        <v>1.407E-4</v>
      </c>
      <c r="G1760" s="106" t="s">
        <v>1169</v>
      </c>
    </row>
    <row r="1761" spans="3:7" x14ac:dyDescent="0.15">
      <c r="C1761" s="107">
        <v>41214</v>
      </c>
      <c r="D1761" s="111">
        <f t="shared" si="104"/>
        <v>2012</v>
      </c>
      <c r="E1761" s="111">
        <f t="shared" si="105"/>
        <v>11</v>
      </c>
      <c r="F1761" s="174">
        <v>1.46E-4</v>
      </c>
      <c r="G1761" s="106" t="s">
        <v>1169</v>
      </c>
    </row>
    <row r="1762" spans="3:7" x14ac:dyDescent="0.15">
      <c r="C1762" s="107">
        <v>41215</v>
      </c>
      <c r="D1762" s="111">
        <f t="shared" si="104"/>
        <v>2012</v>
      </c>
      <c r="E1762" s="111">
        <f t="shared" si="105"/>
        <v>11</v>
      </c>
      <c r="F1762" s="174">
        <v>1.46E-4</v>
      </c>
      <c r="G1762" s="106" t="s">
        <v>1169</v>
      </c>
    </row>
    <row r="1763" spans="3:7" x14ac:dyDescent="0.15">
      <c r="C1763" s="107">
        <v>41216</v>
      </c>
      <c r="D1763" s="111">
        <f t="shared" si="104"/>
        <v>2012</v>
      </c>
      <c r="E1763" s="111">
        <f t="shared" si="105"/>
        <v>11</v>
      </c>
      <c r="F1763" s="174">
        <v>1.46E-4</v>
      </c>
      <c r="G1763" s="106" t="s">
        <v>1169</v>
      </c>
    </row>
    <row r="1764" spans="3:7" x14ac:dyDescent="0.15">
      <c r="C1764" s="107">
        <v>41217</v>
      </c>
      <c r="D1764" s="111">
        <f t="shared" si="104"/>
        <v>2012</v>
      </c>
      <c r="E1764" s="111">
        <f t="shared" si="105"/>
        <v>11</v>
      </c>
      <c r="F1764" s="174">
        <v>1.404E-4</v>
      </c>
      <c r="G1764" s="106" t="s">
        <v>1169</v>
      </c>
    </row>
    <row r="1765" spans="3:7" x14ac:dyDescent="0.15">
      <c r="C1765" s="107">
        <v>41218</v>
      </c>
      <c r="D1765" s="111">
        <f t="shared" si="104"/>
        <v>2012</v>
      </c>
      <c r="E1765" s="111">
        <f t="shared" si="105"/>
        <v>11</v>
      </c>
      <c r="F1765" s="174">
        <v>1.406E-4</v>
      </c>
      <c r="G1765" s="106" t="s">
        <v>1169</v>
      </c>
    </row>
    <row r="1766" spans="3:7" x14ac:dyDescent="0.15">
      <c r="C1766" s="107">
        <v>41219</v>
      </c>
      <c r="D1766" s="111">
        <f t="shared" si="104"/>
        <v>2012</v>
      </c>
      <c r="E1766" s="111">
        <f t="shared" si="105"/>
        <v>11</v>
      </c>
      <c r="F1766" s="174">
        <v>1.3970000000000001E-4</v>
      </c>
      <c r="G1766" s="106" t="s">
        <v>1169</v>
      </c>
    </row>
    <row r="1767" spans="3:7" x14ac:dyDescent="0.15">
      <c r="C1767" s="107">
        <v>41220</v>
      </c>
      <c r="D1767" s="111">
        <f t="shared" si="104"/>
        <v>2012</v>
      </c>
      <c r="E1767" s="111">
        <f t="shared" si="105"/>
        <v>11</v>
      </c>
      <c r="F1767" s="174">
        <v>1.5130000000000002E-4</v>
      </c>
      <c r="G1767" s="106" t="s">
        <v>1169</v>
      </c>
    </row>
    <row r="1768" spans="3:7" x14ac:dyDescent="0.15">
      <c r="C1768" s="107">
        <v>41221</v>
      </c>
      <c r="D1768" s="111">
        <f t="shared" si="104"/>
        <v>2012</v>
      </c>
      <c r="E1768" s="111">
        <f t="shared" si="105"/>
        <v>11</v>
      </c>
      <c r="F1768" s="174">
        <v>1.5130000000000002E-4</v>
      </c>
      <c r="G1768" s="106" t="s">
        <v>1169</v>
      </c>
    </row>
    <row r="1769" spans="3:7" x14ac:dyDescent="0.15">
      <c r="C1769" s="107">
        <v>41222</v>
      </c>
      <c r="D1769" s="111">
        <f t="shared" si="104"/>
        <v>2012</v>
      </c>
      <c r="E1769" s="111">
        <f t="shared" si="105"/>
        <v>11</v>
      </c>
      <c r="F1769" s="174">
        <v>1.4890000000000001E-4</v>
      </c>
      <c r="G1769" s="106" t="s">
        <v>1169</v>
      </c>
    </row>
    <row r="1770" spans="3:7" x14ac:dyDescent="0.15">
      <c r="C1770" s="107">
        <v>41223</v>
      </c>
      <c r="D1770" s="111">
        <f t="shared" si="104"/>
        <v>2012</v>
      </c>
      <c r="E1770" s="111">
        <f t="shared" si="105"/>
        <v>11</v>
      </c>
      <c r="F1770" s="174">
        <v>1.4890000000000001E-4</v>
      </c>
      <c r="G1770" s="106" t="s">
        <v>1169</v>
      </c>
    </row>
    <row r="1771" spans="3:7" x14ac:dyDescent="0.15">
      <c r="C1771" s="107">
        <v>41224</v>
      </c>
      <c r="D1771" s="111">
        <f t="shared" si="104"/>
        <v>2012</v>
      </c>
      <c r="E1771" s="111">
        <f t="shared" si="105"/>
        <v>11</v>
      </c>
      <c r="F1771" s="174">
        <v>1.4890000000000001E-4</v>
      </c>
      <c r="G1771" s="106" t="s">
        <v>1169</v>
      </c>
    </row>
    <row r="1772" spans="3:7" x14ac:dyDescent="0.15">
      <c r="C1772" s="107">
        <v>41225</v>
      </c>
      <c r="D1772" s="111">
        <f t="shared" si="104"/>
        <v>2012</v>
      </c>
      <c r="E1772" s="111">
        <f t="shared" si="105"/>
        <v>11</v>
      </c>
      <c r="F1772" s="174">
        <v>1.493E-4</v>
      </c>
      <c r="G1772" s="106" t="s">
        <v>1169</v>
      </c>
    </row>
    <row r="1773" spans="3:7" x14ac:dyDescent="0.15">
      <c r="C1773" s="107">
        <v>41226</v>
      </c>
      <c r="D1773" s="111">
        <f t="shared" si="104"/>
        <v>2012</v>
      </c>
      <c r="E1773" s="111">
        <f t="shared" si="105"/>
        <v>11</v>
      </c>
      <c r="F1773" s="174">
        <v>1.493E-4</v>
      </c>
      <c r="G1773" s="106" t="s">
        <v>1169</v>
      </c>
    </row>
    <row r="1774" spans="3:7" x14ac:dyDescent="0.15">
      <c r="C1774" s="107">
        <v>41227</v>
      </c>
      <c r="D1774" s="111">
        <f t="shared" si="104"/>
        <v>2012</v>
      </c>
      <c r="E1774" s="111">
        <f t="shared" si="105"/>
        <v>11</v>
      </c>
      <c r="F1774" s="174">
        <v>1.4909999999999999E-4</v>
      </c>
      <c r="G1774" s="106" t="s">
        <v>1169</v>
      </c>
    </row>
    <row r="1775" spans="3:7" x14ac:dyDescent="0.15">
      <c r="C1775" s="107">
        <v>41228</v>
      </c>
      <c r="D1775" s="111">
        <f t="shared" si="104"/>
        <v>2012</v>
      </c>
      <c r="E1775" s="111">
        <f t="shared" si="105"/>
        <v>11</v>
      </c>
      <c r="F1775" s="174">
        <v>1.507E-4</v>
      </c>
      <c r="G1775" s="106" t="s">
        <v>1169</v>
      </c>
    </row>
    <row r="1776" spans="3:7" x14ac:dyDescent="0.15">
      <c r="C1776" s="107">
        <v>41229</v>
      </c>
      <c r="D1776" s="111">
        <f t="shared" si="104"/>
        <v>2012</v>
      </c>
      <c r="E1776" s="111">
        <f t="shared" si="105"/>
        <v>11</v>
      </c>
      <c r="F1776" s="174">
        <v>1.507E-4</v>
      </c>
      <c r="G1776" s="106" t="s">
        <v>1169</v>
      </c>
    </row>
    <row r="1777" spans="3:7" x14ac:dyDescent="0.15">
      <c r="C1777" s="107">
        <v>41230</v>
      </c>
      <c r="D1777" s="111">
        <f t="shared" si="104"/>
        <v>2012</v>
      </c>
      <c r="E1777" s="111">
        <f t="shared" si="105"/>
        <v>11</v>
      </c>
      <c r="F1777" s="174">
        <v>1.507E-4</v>
      </c>
      <c r="G1777" s="106" t="s">
        <v>1169</v>
      </c>
    </row>
    <row r="1778" spans="3:7" x14ac:dyDescent="0.15">
      <c r="C1778" s="107">
        <v>41231</v>
      </c>
      <c r="D1778" s="111">
        <f t="shared" si="104"/>
        <v>2012</v>
      </c>
      <c r="E1778" s="111">
        <f t="shared" si="105"/>
        <v>11</v>
      </c>
      <c r="F1778" s="174">
        <v>1.507E-4</v>
      </c>
      <c r="G1778" s="106" t="s">
        <v>1169</v>
      </c>
    </row>
    <row r="1779" spans="3:7" x14ac:dyDescent="0.15">
      <c r="C1779" s="107">
        <v>41232</v>
      </c>
      <c r="D1779" s="111">
        <f t="shared" si="104"/>
        <v>2012</v>
      </c>
      <c r="E1779" s="111">
        <f t="shared" si="105"/>
        <v>11</v>
      </c>
      <c r="F1779" s="174">
        <v>1.552E-4</v>
      </c>
      <c r="G1779" s="106" t="s">
        <v>1169</v>
      </c>
    </row>
    <row r="1780" spans="3:7" x14ac:dyDescent="0.15">
      <c r="C1780" s="107">
        <v>41233</v>
      </c>
      <c r="D1780" s="111">
        <f t="shared" si="104"/>
        <v>2012</v>
      </c>
      <c r="E1780" s="111">
        <f t="shared" si="105"/>
        <v>11</v>
      </c>
      <c r="F1780" s="174">
        <v>1.5529999999999998E-4</v>
      </c>
      <c r="G1780" s="106" t="s">
        <v>1169</v>
      </c>
    </row>
    <row r="1781" spans="3:7" x14ac:dyDescent="0.15">
      <c r="C1781" s="107">
        <v>41234</v>
      </c>
      <c r="D1781" s="111">
        <f t="shared" si="104"/>
        <v>2012</v>
      </c>
      <c r="E1781" s="111">
        <f t="shared" si="105"/>
        <v>11</v>
      </c>
      <c r="F1781" s="174">
        <v>1.552E-4</v>
      </c>
      <c r="G1781" s="106" t="s">
        <v>1169</v>
      </c>
    </row>
    <row r="1782" spans="3:7" x14ac:dyDescent="0.15">
      <c r="C1782" s="107">
        <v>41235</v>
      </c>
      <c r="D1782" s="111">
        <f t="shared" si="104"/>
        <v>2012</v>
      </c>
      <c r="E1782" s="111">
        <f t="shared" si="105"/>
        <v>11</v>
      </c>
      <c r="F1782" s="174">
        <v>1.7469999999999999E-4</v>
      </c>
      <c r="G1782" s="106" t="s">
        <v>1169</v>
      </c>
    </row>
    <row r="1783" spans="3:7" x14ac:dyDescent="0.15">
      <c r="C1783" s="107">
        <v>41236</v>
      </c>
      <c r="D1783" s="111">
        <f t="shared" si="104"/>
        <v>2012</v>
      </c>
      <c r="E1783" s="111">
        <f t="shared" si="105"/>
        <v>11</v>
      </c>
      <c r="F1783" s="174">
        <v>1.6559999999999999E-4</v>
      </c>
      <c r="G1783" s="106" t="s">
        <v>1169</v>
      </c>
    </row>
    <row r="1784" spans="3:7" x14ac:dyDescent="0.15">
      <c r="C1784" s="107">
        <v>41237</v>
      </c>
      <c r="D1784" s="111">
        <f t="shared" si="104"/>
        <v>2012</v>
      </c>
      <c r="E1784" s="111">
        <f t="shared" si="105"/>
        <v>11</v>
      </c>
      <c r="F1784" s="174">
        <v>1.6559999999999999E-4</v>
      </c>
      <c r="G1784" s="106" t="s">
        <v>1169</v>
      </c>
    </row>
    <row r="1785" spans="3:7" x14ac:dyDescent="0.15">
      <c r="C1785" s="107">
        <v>41238</v>
      </c>
      <c r="D1785" s="111">
        <f t="shared" si="104"/>
        <v>2012</v>
      </c>
      <c r="E1785" s="111">
        <f t="shared" si="105"/>
        <v>11</v>
      </c>
      <c r="F1785" s="174">
        <v>1.6539999999999998E-4</v>
      </c>
      <c r="G1785" s="106" t="s">
        <v>1169</v>
      </c>
    </row>
    <row r="1786" spans="3:7" x14ac:dyDescent="0.15">
      <c r="C1786" s="107">
        <v>41239</v>
      </c>
      <c r="D1786" s="111">
        <f t="shared" si="104"/>
        <v>2012</v>
      </c>
      <c r="E1786" s="111">
        <f t="shared" si="105"/>
        <v>11</v>
      </c>
      <c r="F1786" s="174">
        <v>1.6589999999999999E-4</v>
      </c>
      <c r="G1786" s="106" t="s">
        <v>1169</v>
      </c>
    </row>
    <row r="1787" spans="3:7" x14ac:dyDescent="0.15">
      <c r="C1787" s="107">
        <v>41240</v>
      </c>
      <c r="D1787" s="111">
        <f t="shared" si="104"/>
        <v>2012</v>
      </c>
      <c r="E1787" s="111">
        <f t="shared" si="105"/>
        <v>11</v>
      </c>
      <c r="F1787" s="174">
        <v>1.6559999999999999E-4</v>
      </c>
      <c r="G1787" s="106" t="s">
        <v>1169</v>
      </c>
    </row>
    <row r="1788" spans="3:7" x14ac:dyDescent="0.15">
      <c r="C1788" s="107">
        <v>41241</v>
      </c>
      <c r="D1788" s="111">
        <f t="shared" si="104"/>
        <v>2012</v>
      </c>
      <c r="E1788" s="111">
        <f t="shared" si="105"/>
        <v>11</v>
      </c>
      <c r="F1788" s="174">
        <v>1.6559999999999999E-4</v>
      </c>
      <c r="G1788" s="106" t="s">
        <v>1169</v>
      </c>
    </row>
    <row r="1789" spans="3:7" x14ac:dyDescent="0.15">
      <c r="C1789" s="107">
        <v>41242</v>
      </c>
      <c r="D1789" s="111">
        <f t="shared" si="104"/>
        <v>2012</v>
      </c>
      <c r="E1789" s="111">
        <f t="shared" si="105"/>
        <v>11</v>
      </c>
      <c r="F1789" s="174">
        <v>1.65E-4</v>
      </c>
      <c r="G1789" s="106" t="s">
        <v>1169</v>
      </c>
    </row>
    <row r="1790" spans="3:7" x14ac:dyDescent="0.15">
      <c r="C1790" s="107">
        <v>41243</v>
      </c>
      <c r="D1790" s="111">
        <f t="shared" si="104"/>
        <v>2012</v>
      </c>
      <c r="E1790" s="111">
        <f t="shared" si="105"/>
        <v>11</v>
      </c>
      <c r="F1790" s="174">
        <v>1.65E-4</v>
      </c>
      <c r="G1790" s="106" t="s">
        <v>1169</v>
      </c>
    </row>
    <row r="1791" spans="3:7" x14ac:dyDescent="0.15">
      <c r="C1791" s="107">
        <v>41244</v>
      </c>
      <c r="D1791" s="111">
        <f t="shared" si="104"/>
        <v>2012</v>
      </c>
      <c r="E1791" s="111">
        <f t="shared" si="105"/>
        <v>12</v>
      </c>
      <c r="F1791" s="174">
        <v>1.65E-4</v>
      </c>
      <c r="G1791" s="106" t="s">
        <v>1169</v>
      </c>
    </row>
    <row r="1792" spans="3:7" x14ac:dyDescent="0.15">
      <c r="C1792" s="107">
        <v>41245</v>
      </c>
      <c r="D1792" s="111">
        <f t="shared" si="104"/>
        <v>2012</v>
      </c>
      <c r="E1792" s="111">
        <f t="shared" si="105"/>
        <v>12</v>
      </c>
      <c r="F1792" s="174">
        <v>1.65E-4</v>
      </c>
      <c r="G1792" s="106" t="s">
        <v>1169</v>
      </c>
    </row>
    <row r="1793" spans="3:7" x14ac:dyDescent="0.15">
      <c r="C1793" s="107">
        <v>41246</v>
      </c>
      <c r="D1793" s="111">
        <f t="shared" si="104"/>
        <v>2012</v>
      </c>
      <c r="E1793" s="111">
        <f t="shared" si="105"/>
        <v>12</v>
      </c>
      <c r="F1793" s="174">
        <v>1.7109999999999998E-4</v>
      </c>
      <c r="G1793" s="106" t="s">
        <v>1169</v>
      </c>
    </row>
    <row r="1794" spans="3:7" x14ac:dyDescent="0.15">
      <c r="C1794" s="107">
        <v>41247</v>
      </c>
      <c r="D1794" s="111">
        <f t="shared" si="104"/>
        <v>2012</v>
      </c>
      <c r="E1794" s="111">
        <f t="shared" si="105"/>
        <v>12</v>
      </c>
      <c r="F1794" s="174">
        <v>1.7109999999999998E-4</v>
      </c>
      <c r="G1794" s="106" t="s">
        <v>1169</v>
      </c>
    </row>
    <row r="1795" spans="3:7" x14ac:dyDescent="0.15">
      <c r="C1795" s="107">
        <v>41248</v>
      </c>
      <c r="D1795" s="111">
        <f t="shared" si="104"/>
        <v>2012</v>
      </c>
      <c r="E1795" s="111">
        <f t="shared" si="105"/>
        <v>12</v>
      </c>
      <c r="F1795" s="174">
        <v>1.7249999999999999E-4</v>
      </c>
      <c r="G1795" s="106" t="s">
        <v>1169</v>
      </c>
    </row>
    <row r="1796" spans="3:7" x14ac:dyDescent="0.15">
      <c r="C1796" s="107">
        <v>41249</v>
      </c>
      <c r="D1796" s="111">
        <f t="shared" si="104"/>
        <v>2012</v>
      </c>
      <c r="E1796" s="111">
        <f t="shared" si="105"/>
        <v>12</v>
      </c>
      <c r="F1796" s="174">
        <v>1.7530000000000001E-4</v>
      </c>
      <c r="G1796" s="106" t="s">
        <v>1169</v>
      </c>
    </row>
    <row r="1797" spans="3:7" x14ac:dyDescent="0.15">
      <c r="C1797" s="107">
        <v>41250</v>
      </c>
      <c r="D1797" s="111">
        <f t="shared" ref="D1797:D1860" si="106">YEAR(C1797)</f>
        <v>2012</v>
      </c>
      <c r="E1797" s="111">
        <f t="shared" ref="E1797:E1860" si="107">MONTH(C1797)</f>
        <v>12</v>
      </c>
      <c r="F1797" s="174">
        <v>1.6479999999999999E-4</v>
      </c>
      <c r="G1797" s="106" t="s">
        <v>1169</v>
      </c>
    </row>
    <row r="1798" spans="3:7" x14ac:dyDescent="0.15">
      <c r="C1798" s="107">
        <v>41251</v>
      </c>
      <c r="D1798" s="111">
        <f t="shared" si="106"/>
        <v>2012</v>
      </c>
      <c r="E1798" s="111">
        <f t="shared" si="107"/>
        <v>12</v>
      </c>
      <c r="F1798" s="174">
        <v>1.6479999999999999E-4</v>
      </c>
      <c r="G1798" s="106" t="s">
        <v>1169</v>
      </c>
    </row>
    <row r="1799" spans="3:7" x14ac:dyDescent="0.15">
      <c r="C1799" s="107">
        <v>41252</v>
      </c>
      <c r="D1799" s="111">
        <f t="shared" si="106"/>
        <v>2012</v>
      </c>
      <c r="E1799" s="111">
        <f t="shared" si="107"/>
        <v>12</v>
      </c>
      <c r="F1799" s="174">
        <v>1.7469999999999999E-4</v>
      </c>
      <c r="G1799" s="106" t="s">
        <v>1169</v>
      </c>
    </row>
    <row r="1800" spans="3:7" x14ac:dyDescent="0.15">
      <c r="C1800" s="107">
        <v>41253</v>
      </c>
      <c r="D1800" s="111">
        <f t="shared" si="106"/>
        <v>2012</v>
      </c>
      <c r="E1800" s="111">
        <f t="shared" si="107"/>
        <v>12</v>
      </c>
      <c r="F1800" s="174">
        <v>1.7479999999999999E-4</v>
      </c>
      <c r="G1800" s="106" t="s">
        <v>1169</v>
      </c>
    </row>
    <row r="1801" spans="3:7" x14ac:dyDescent="0.15">
      <c r="C1801" s="107">
        <v>41254</v>
      </c>
      <c r="D1801" s="111">
        <f t="shared" si="106"/>
        <v>2012</v>
      </c>
      <c r="E1801" s="111">
        <f t="shared" si="107"/>
        <v>12</v>
      </c>
      <c r="F1801" s="174">
        <v>1.729E-4</v>
      </c>
      <c r="G1801" s="106" t="s">
        <v>1169</v>
      </c>
    </row>
    <row r="1802" spans="3:7" x14ac:dyDescent="0.15">
      <c r="C1802" s="107">
        <v>41255</v>
      </c>
      <c r="D1802" s="111">
        <f t="shared" si="106"/>
        <v>2012</v>
      </c>
      <c r="E1802" s="111">
        <f t="shared" si="107"/>
        <v>12</v>
      </c>
      <c r="F1802" s="174">
        <v>1.7260000000000002E-4</v>
      </c>
      <c r="G1802" s="106" t="s">
        <v>1169</v>
      </c>
    </row>
    <row r="1803" spans="3:7" x14ac:dyDescent="0.15">
      <c r="C1803" s="107">
        <v>41256</v>
      </c>
      <c r="D1803" s="111">
        <f t="shared" si="106"/>
        <v>2012</v>
      </c>
      <c r="E1803" s="111">
        <f t="shared" si="107"/>
        <v>12</v>
      </c>
      <c r="F1803" s="174">
        <v>1.7260000000000002E-4</v>
      </c>
      <c r="G1803" s="106" t="s">
        <v>1169</v>
      </c>
    </row>
    <row r="1804" spans="3:7" x14ac:dyDescent="0.15">
      <c r="C1804" s="107">
        <v>41257</v>
      </c>
      <c r="D1804" s="111">
        <f t="shared" si="106"/>
        <v>2012</v>
      </c>
      <c r="E1804" s="111">
        <f t="shared" si="107"/>
        <v>12</v>
      </c>
      <c r="F1804" s="174">
        <v>1.7260000000000002E-4</v>
      </c>
      <c r="G1804" s="106" t="s">
        <v>1169</v>
      </c>
    </row>
    <row r="1805" spans="3:7" x14ac:dyDescent="0.15">
      <c r="C1805" s="107">
        <v>41258</v>
      </c>
      <c r="D1805" s="111">
        <f t="shared" si="106"/>
        <v>2012</v>
      </c>
      <c r="E1805" s="111">
        <f t="shared" si="107"/>
        <v>12</v>
      </c>
      <c r="F1805" s="174">
        <v>1.7260000000000002E-4</v>
      </c>
      <c r="G1805" s="106" t="s">
        <v>1169</v>
      </c>
    </row>
    <row r="1806" spans="3:7" x14ac:dyDescent="0.15">
      <c r="C1806" s="107">
        <v>41259</v>
      </c>
      <c r="D1806" s="111">
        <f t="shared" si="106"/>
        <v>2012</v>
      </c>
      <c r="E1806" s="111">
        <f t="shared" si="107"/>
        <v>12</v>
      </c>
      <c r="F1806" s="174">
        <v>1.7260000000000002E-4</v>
      </c>
      <c r="G1806" s="106" t="s">
        <v>1169</v>
      </c>
    </row>
    <row r="1807" spans="3:7" x14ac:dyDescent="0.15">
      <c r="C1807" s="107">
        <v>41260</v>
      </c>
      <c r="D1807" s="111">
        <f t="shared" si="106"/>
        <v>2012</v>
      </c>
      <c r="E1807" s="111">
        <f t="shared" si="107"/>
        <v>12</v>
      </c>
      <c r="F1807" s="174">
        <v>1.7260000000000002E-4</v>
      </c>
      <c r="G1807" s="106" t="s">
        <v>1169</v>
      </c>
    </row>
    <row r="1808" spans="3:7" x14ac:dyDescent="0.15">
      <c r="C1808" s="107">
        <v>41261</v>
      </c>
      <c r="D1808" s="111">
        <f t="shared" si="106"/>
        <v>2012</v>
      </c>
      <c r="E1808" s="111">
        <f t="shared" si="107"/>
        <v>12</v>
      </c>
      <c r="F1808" s="174">
        <v>1.7249999999999999E-4</v>
      </c>
      <c r="G1808" s="106" t="s">
        <v>1169</v>
      </c>
    </row>
    <row r="1809" spans="3:7" x14ac:dyDescent="0.15">
      <c r="C1809" s="107">
        <v>41262</v>
      </c>
      <c r="D1809" s="111">
        <f t="shared" si="106"/>
        <v>2012</v>
      </c>
      <c r="E1809" s="111">
        <f t="shared" si="107"/>
        <v>12</v>
      </c>
      <c r="F1809" s="174">
        <v>1.7210000000000001E-4</v>
      </c>
      <c r="G1809" s="106" t="s">
        <v>1169</v>
      </c>
    </row>
    <row r="1810" spans="3:7" x14ac:dyDescent="0.15">
      <c r="C1810" s="107">
        <v>41263</v>
      </c>
      <c r="D1810" s="111">
        <f t="shared" si="106"/>
        <v>2012</v>
      </c>
      <c r="E1810" s="111">
        <f t="shared" si="107"/>
        <v>12</v>
      </c>
      <c r="F1810" s="174">
        <v>1.719E-4</v>
      </c>
      <c r="G1810" s="106" t="s">
        <v>1169</v>
      </c>
    </row>
    <row r="1811" spans="3:7" x14ac:dyDescent="0.15">
      <c r="C1811" s="107">
        <v>41264</v>
      </c>
      <c r="D1811" s="111">
        <f t="shared" si="106"/>
        <v>2012</v>
      </c>
      <c r="E1811" s="111">
        <f t="shared" si="107"/>
        <v>12</v>
      </c>
      <c r="F1811" s="174">
        <v>1.719E-4</v>
      </c>
      <c r="G1811" s="106" t="s">
        <v>1169</v>
      </c>
    </row>
    <row r="1812" spans="3:7" x14ac:dyDescent="0.15">
      <c r="C1812" s="107">
        <v>41265</v>
      </c>
      <c r="D1812" s="111">
        <f t="shared" si="106"/>
        <v>2012</v>
      </c>
      <c r="E1812" s="111">
        <f t="shared" si="107"/>
        <v>12</v>
      </c>
      <c r="F1812" s="174">
        <v>1.719E-4</v>
      </c>
      <c r="G1812" s="106" t="s">
        <v>1169</v>
      </c>
    </row>
    <row r="1813" spans="3:7" x14ac:dyDescent="0.15">
      <c r="C1813" s="107">
        <v>41267</v>
      </c>
      <c r="D1813" s="111">
        <f t="shared" si="106"/>
        <v>2012</v>
      </c>
      <c r="E1813" s="111">
        <f t="shared" si="107"/>
        <v>12</v>
      </c>
      <c r="F1813" s="174">
        <v>1.719E-4</v>
      </c>
      <c r="G1813" s="106" t="s">
        <v>1169</v>
      </c>
    </row>
    <row r="1814" spans="3:7" x14ac:dyDescent="0.15">
      <c r="C1814" s="107">
        <v>41268</v>
      </c>
      <c r="D1814" s="111">
        <f t="shared" si="106"/>
        <v>2012</v>
      </c>
      <c r="E1814" s="111">
        <f t="shared" si="107"/>
        <v>12</v>
      </c>
      <c r="F1814" s="174">
        <v>1.7079999999999998E-4</v>
      </c>
      <c r="G1814" s="106" t="s">
        <v>1169</v>
      </c>
    </row>
    <row r="1815" spans="3:7" x14ac:dyDescent="0.15">
      <c r="C1815" s="107">
        <v>41269</v>
      </c>
      <c r="D1815" s="111">
        <f t="shared" si="106"/>
        <v>2012</v>
      </c>
      <c r="E1815" s="111">
        <f t="shared" si="107"/>
        <v>12</v>
      </c>
      <c r="F1815" s="174">
        <v>1.7370000000000002E-4</v>
      </c>
      <c r="G1815" s="106" t="s">
        <v>1169</v>
      </c>
    </row>
    <row r="1816" spans="3:7" x14ac:dyDescent="0.15">
      <c r="C1816" s="107">
        <v>41270</v>
      </c>
      <c r="D1816" s="111">
        <f t="shared" si="106"/>
        <v>2012</v>
      </c>
      <c r="E1816" s="111">
        <f t="shared" si="107"/>
        <v>12</v>
      </c>
      <c r="F1816" s="174">
        <v>1.739E-4</v>
      </c>
      <c r="G1816" s="106" t="s">
        <v>1169</v>
      </c>
    </row>
    <row r="1817" spans="3:7" x14ac:dyDescent="0.15">
      <c r="C1817" s="107">
        <v>41271</v>
      </c>
      <c r="D1817" s="111">
        <f t="shared" si="106"/>
        <v>2012</v>
      </c>
      <c r="E1817" s="111">
        <f t="shared" si="107"/>
        <v>12</v>
      </c>
      <c r="F1817" s="174">
        <v>1.7430000000000001E-4</v>
      </c>
      <c r="G1817" s="106" t="s">
        <v>1169</v>
      </c>
    </row>
    <row r="1818" spans="3:7" x14ac:dyDescent="0.15">
      <c r="C1818" s="107">
        <v>41272</v>
      </c>
      <c r="D1818" s="111">
        <f t="shared" si="106"/>
        <v>2012</v>
      </c>
      <c r="E1818" s="111">
        <f t="shared" si="107"/>
        <v>12</v>
      </c>
      <c r="F1818" s="174">
        <v>1.7430000000000001E-4</v>
      </c>
      <c r="G1818" s="106" t="s">
        <v>1169</v>
      </c>
    </row>
    <row r="1819" spans="3:7" x14ac:dyDescent="0.15">
      <c r="C1819" s="107">
        <v>41273</v>
      </c>
      <c r="D1819" s="111">
        <f t="shared" si="106"/>
        <v>2012</v>
      </c>
      <c r="E1819" s="111">
        <f t="shared" si="107"/>
        <v>12</v>
      </c>
      <c r="F1819" s="174">
        <v>1.7430000000000001E-4</v>
      </c>
      <c r="G1819" s="106" t="s">
        <v>1169</v>
      </c>
    </row>
    <row r="1820" spans="3:7" x14ac:dyDescent="0.15">
      <c r="C1820" s="107">
        <v>41274</v>
      </c>
      <c r="D1820" s="111">
        <f t="shared" si="106"/>
        <v>2012</v>
      </c>
      <c r="E1820" s="111">
        <f t="shared" si="107"/>
        <v>12</v>
      </c>
      <c r="F1820" s="174">
        <v>1.7430000000000001E-4</v>
      </c>
      <c r="G1820" s="106" t="s">
        <v>1169</v>
      </c>
    </row>
    <row r="1821" spans="3:7" x14ac:dyDescent="0.15">
      <c r="C1821" s="107">
        <v>41275</v>
      </c>
      <c r="D1821" s="111">
        <f t="shared" si="106"/>
        <v>2013</v>
      </c>
      <c r="E1821" s="111">
        <f t="shared" si="107"/>
        <v>1</v>
      </c>
      <c r="F1821" s="174">
        <v>1.7320000000000001E-4</v>
      </c>
      <c r="G1821" s="106" t="s">
        <v>1169</v>
      </c>
    </row>
    <row r="1822" spans="3:7" x14ac:dyDescent="0.15">
      <c r="C1822" s="107">
        <v>41276</v>
      </c>
      <c r="D1822" s="111">
        <f t="shared" si="106"/>
        <v>2013</v>
      </c>
      <c r="E1822" s="111">
        <f t="shared" si="107"/>
        <v>1</v>
      </c>
      <c r="F1822" s="174">
        <v>1.727E-4</v>
      </c>
      <c r="G1822" s="106" t="s">
        <v>1169</v>
      </c>
    </row>
    <row r="1823" spans="3:7" x14ac:dyDescent="0.15">
      <c r="C1823" s="107">
        <v>41277</v>
      </c>
      <c r="D1823" s="111">
        <f t="shared" si="106"/>
        <v>2013</v>
      </c>
      <c r="E1823" s="111">
        <f t="shared" si="107"/>
        <v>1</v>
      </c>
      <c r="F1823" s="174">
        <v>1.761E-4</v>
      </c>
      <c r="G1823" s="106" t="s">
        <v>1169</v>
      </c>
    </row>
    <row r="1824" spans="3:7" x14ac:dyDescent="0.15">
      <c r="C1824" s="107">
        <v>41278</v>
      </c>
      <c r="D1824" s="111">
        <f t="shared" si="106"/>
        <v>2013</v>
      </c>
      <c r="E1824" s="111">
        <f t="shared" si="107"/>
        <v>1</v>
      </c>
      <c r="F1824" s="174">
        <v>1.772E-4</v>
      </c>
      <c r="G1824" s="106" t="s">
        <v>1169</v>
      </c>
    </row>
    <row r="1825" spans="3:7" x14ac:dyDescent="0.15">
      <c r="C1825" s="107">
        <v>41279</v>
      </c>
      <c r="D1825" s="111">
        <f t="shared" si="106"/>
        <v>2013</v>
      </c>
      <c r="E1825" s="111">
        <f t="shared" si="107"/>
        <v>1</v>
      </c>
      <c r="F1825" s="174">
        <v>1.772E-4</v>
      </c>
      <c r="G1825" s="106" t="s">
        <v>1169</v>
      </c>
    </row>
    <row r="1826" spans="3:7" x14ac:dyDescent="0.15">
      <c r="C1826" s="107">
        <v>41280</v>
      </c>
      <c r="D1826" s="111">
        <f t="shared" si="106"/>
        <v>2013</v>
      </c>
      <c r="E1826" s="111">
        <f t="shared" si="107"/>
        <v>1</v>
      </c>
      <c r="F1826" s="174">
        <v>1.772E-4</v>
      </c>
      <c r="G1826" s="106" t="s">
        <v>1169</v>
      </c>
    </row>
    <row r="1827" spans="3:7" x14ac:dyDescent="0.15">
      <c r="C1827" s="107">
        <v>41282</v>
      </c>
      <c r="D1827" s="111">
        <f t="shared" si="106"/>
        <v>2013</v>
      </c>
      <c r="E1827" s="111">
        <f t="shared" si="107"/>
        <v>1</v>
      </c>
      <c r="F1827" s="174">
        <v>1.7699999999999999E-4</v>
      </c>
      <c r="G1827" s="106" t="s">
        <v>1169</v>
      </c>
    </row>
    <row r="1828" spans="3:7" x14ac:dyDescent="0.15">
      <c r="C1828" s="107">
        <v>41283</v>
      </c>
      <c r="D1828" s="111">
        <f t="shared" si="106"/>
        <v>2013</v>
      </c>
      <c r="E1828" s="111">
        <f t="shared" si="107"/>
        <v>1</v>
      </c>
      <c r="F1828" s="174">
        <v>1.749E-4</v>
      </c>
      <c r="G1828" s="106" t="s">
        <v>1169</v>
      </c>
    </row>
    <row r="1829" spans="3:7" x14ac:dyDescent="0.15">
      <c r="C1829" s="107">
        <v>41284</v>
      </c>
      <c r="D1829" s="111">
        <f t="shared" si="106"/>
        <v>2013</v>
      </c>
      <c r="E1829" s="111">
        <f t="shared" si="107"/>
        <v>1</v>
      </c>
      <c r="F1829" s="174">
        <v>1.7460000000000002E-4</v>
      </c>
      <c r="G1829" s="106" t="s">
        <v>1169</v>
      </c>
    </row>
    <row r="1830" spans="3:7" x14ac:dyDescent="0.15">
      <c r="C1830" s="107">
        <v>41285</v>
      </c>
      <c r="D1830" s="111">
        <f t="shared" si="106"/>
        <v>2013</v>
      </c>
      <c r="E1830" s="111">
        <f t="shared" si="107"/>
        <v>1</v>
      </c>
      <c r="F1830" s="174">
        <v>1.7449999999999999E-4</v>
      </c>
      <c r="G1830" s="106" t="s">
        <v>1169</v>
      </c>
    </row>
    <row r="1831" spans="3:7" x14ac:dyDescent="0.15">
      <c r="C1831" s="107">
        <v>41286</v>
      </c>
      <c r="D1831" s="111">
        <f t="shared" si="106"/>
        <v>2013</v>
      </c>
      <c r="E1831" s="111">
        <f t="shared" si="107"/>
        <v>1</v>
      </c>
      <c r="F1831" s="174">
        <v>1.7449999999999999E-4</v>
      </c>
      <c r="G1831" s="106" t="s">
        <v>1169</v>
      </c>
    </row>
    <row r="1832" spans="3:7" x14ac:dyDescent="0.15">
      <c r="C1832" s="107">
        <v>41287</v>
      </c>
      <c r="D1832" s="111">
        <f t="shared" si="106"/>
        <v>2013</v>
      </c>
      <c r="E1832" s="111">
        <f t="shared" si="107"/>
        <v>1</v>
      </c>
      <c r="F1832" s="174">
        <v>1.7460000000000002E-4</v>
      </c>
      <c r="G1832" s="106" t="s">
        <v>1169</v>
      </c>
    </row>
    <row r="1833" spans="3:7" x14ac:dyDescent="0.15">
      <c r="C1833" s="107">
        <v>41288</v>
      </c>
      <c r="D1833" s="111">
        <f t="shared" si="106"/>
        <v>2013</v>
      </c>
      <c r="E1833" s="111">
        <f t="shared" si="107"/>
        <v>1</v>
      </c>
      <c r="F1833" s="174">
        <v>1.7420000000000001E-4</v>
      </c>
      <c r="G1833" s="106" t="s">
        <v>1169</v>
      </c>
    </row>
    <row r="1834" spans="3:7" x14ac:dyDescent="0.15">
      <c r="C1834" s="107">
        <v>41289</v>
      </c>
      <c r="D1834" s="111">
        <f t="shared" si="106"/>
        <v>2013</v>
      </c>
      <c r="E1834" s="111">
        <f t="shared" si="107"/>
        <v>1</v>
      </c>
      <c r="F1834" s="174">
        <v>1.7420000000000001E-4</v>
      </c>
      <c r="G1834" s="106" t="s">
        <v>1169</v>
      </c>
    </row>
    <row r="1835" spans="3:7" x14ac:dyDescent="0.15">
      <c r="C1835" s="107">
        <v>41290</v>
      </c>
      <c r="D1835" s="111">
        <f t="shared" si="106"/>
        <v>2013</v>
      </c>
      <c r="E1835" s="111">
        <f t="shared" si="107"/>
        <v>1</v>
      </c>
      <c r="F1835" s="174">
        <v>1.7559999999999999E-4</v>
      </c>
      <c r="G1835" s="106" t="s">
        <v>1169</v>
      </c>
    </row>
    <row r="1836" spans="3:7" x14ac:dyDescent="0.15">
      <c r="C1836" s="107">
        <v>41291</v>
      </c>
      <c r="D1836" s="111">
        <f t="shared" si="106"/>
        <v>2013</v>
      </c>
      <c r="E1836" s="111">
        <f t="shared" si="107"/>
        <v>1</v>
      </c>
      <c r="F1836" s="174">
        <v>1.7510000000000003E-4</v>
      </c>
      <c r="G1836" s="106" t="s">
        <v>1169</v>
      </c>
    </row>
    <row r="1837" spans="3:7" x14ac:dyDescent="0.15">
      <c r="C1837" s="107">
        <v>41292</v>
      </c>
      <c r="D1837" s="111">
        <f t="shared" si="106"/>
        <v>2013</v>
      </c>
      <c r="E1837" s="111">
        <f t="shared" si="107"/>
        <v>1</v>
      </c>
      <c r="F1837" s="174">
        <v>1.752E-4</v>
      </c>
      <c r="G1837" s="106" t="s">
        <v>1169</v>
      </c>
    </row>
    <row r="1838" spans="3:7" x14ac:dyDescent="0.15">
      <c r="C1838" s="107">
        <v>41293</v>
      </c>
      <c r="D1838" s="111">
        <f t="shared" si="106"/>
        <v>2013</v>
      </c>
      <c r="E1838" s="111">
        <f t="shared" si="107"/>
        <v>1</v>
      </c>
      <c r="F1838" s="174">
        <v>1.752E-4</v>
      </c>
      <c r="G1838" s="106" t="s">
        <v>1169</v>
      </c>
    </row>
    <row r="1839" spans="3:7" x14ac:dyDescent="0.15">
      <c r="C1839" s="107">
        <v>41294</v>
      </c>
      <c r="D1839" s="111">
        <f t="shared" si="106"/>
        <v>2013</v>
      </c>
      <c r="E1839" s="111">
        <f t="shared" si="107"/>
        <v>1</v>
      </c>
      <c r="F1839" s="174">
        <v>1.752E-4</v>
      </c>
      <c r="G1839" s="106" t="s">
        <v>1169</v>
      </c>
    </row>
    <row r="1840" spans="3:7" x14ac:dyDescent="0.15">
      <c r="C1840" s="107">
        <v>41295</v>
      </c>
      <c r="D1840" s="111">
        <f t="shared" si="106"/>
        <v>2013</v>
      </c>
      <c r="E1840" s="111">
        <f t="shared" si="107"/>
        <v>1</v>
      </c>
      <c r="F1840" s="174">
        <v>1.752E-4</v>
      </c>
      <c r="G1840" s="106" t="s">
        <v>1169</v>
      </c>
    </row>
    <row r="1841" spans="3:7" x14ac:dyDescent="0.15">
      <c r="C1841" s="107">
        <v>41296</v>
      </c>
      <c r="D1841" s="111">
        <f t="shared" si="106"/>
        <v>2013</v>
      </c>
      <c r="E1841" s="111">
        <f t="shared" si="107"/>
        <v>1</v>
      </c>
      <c r="F1841" s="174">
        <v>1.7589999999999999E-4</v>
      </c>
      <c r="G1841" s="106" t="s">
        <v>1169</v>
      </c>
    </row>
    <row r="1842" spans="3:7" x14ac:dyDescent="0.15">
      <c r="C1842" s="107">
        <v>41297</v>
      </c>
      <c r="D1842" s="111">
        <f t="shared" si="106"/>
        <v>2013</v>
      </c>
      <c r="E1842" s="111">
        <f t="shared" si="107"/>
        <v>1</v>
      </c>
      <c r="F1842" s="174">
        <v>1.7589999999999999E-4</v>
      </c>
      <c r="G1842" s="106" t="s">
        <v>1169</v>
      </c>
    </row>
    <row r="1843" spans="3:7" x14ac:dyDescent="0.15">
      <c r="C1843" s="107">
        <v>41298</v>
      </c>
      <c r="D1843" s="111">
        <f t="shared" si="106"/>
        <v>2013</v>
      </c>
      <c r="E1843" s="111">
        <f t="shared" si="107"/>
        <v>1</v>
      </c>
      <c r="F1843" s="174">
        <v>1.873E-4</v>
      </c>
      <c r="G1843" s="106" t="s">
        <v>1169</v>
      </c>
    </row>
    <row r="1844" spans="3:7" x14ac:dyDescent="0.15">
      <c r="C1844" s="107">
        <v>41299</v>
      </c>
      <c r="D1844" s="111">
        <f t="shared" si="106"/>
        <v>2013</v>
      </c>
      <c r="E1844" s="111">
        <f t="shared" si="107"/>
        <v>1</v>
      </c>
      <c r="F1844" s="174">
        <v>1.873E-4</v>
      </c>
      <c r="G1844" s="106" t="s">
        <v>1169</v>
      </c>
    </row>
    <row r="1845" spans="3:7" x14ac:dyDescent="0.15">
      <c r="C1845" s="107">
        <v>41300</v>
      </c>
      <c r="D1845" s="111">
        <f t="shared" si="106"/>
        <v>2013</v>
      </c>
      <c r="E1845" s="111">
        <f t="shared" si="107"/>
        <v>1</v>
      </c>
      <c r="F1845" s="174">
        <v>1.873E-4</v>
      </c>
      <c r="G1845" s="106" t="s">
        <v>1169</v>
      </c>
    </row>
    <row r="1846" spans="3:7" x14ac:dyDescent="0.15">
      <c r="C1846" s="107">
        <v>41301</v>
      </c>
      <c r="D1846" s="111">
        <f t="shared" si="106"/>
        <v>2013</v>
      </c>
      <c r="E1846" s="111">
        <f t="shared" si="107"/>
        <v>1</v>
      </c>
      <c r="F1846" s="174">
        <v>1.873E-4</v>
      </c>
      <c r="G1846" s="106" t="s">
        <v>1169</v>
      </c>
    </row>
    <row r="1847" spans="3:7" x14ac:dyDescent="0.15">
      <c r="C1847" s="107">
        <v>41302</v>
      </c>
      <c r="D1847" s="111">
        <f t="shared" si="106"/>
        <v>2013</v>
      </c>
      <c r="E1847" s="111">
        <f t="shared" si="107"/>
        <v>1</v>
      </c>
      <c r="F1847" s="174">
        <v>1.873E-4</v>
      </c>
      <c r="G1847" s="106" t="s">
        <v>1169</v>
      </c>
    </row>
    <row r="1848" spans="3:7" x14ac:dyDescent="0.15">
      <c r="C1848" s="107">
        <v>41303</v>
      </c>
      <c r="D1848" s="111">
        <f t="shared" si="106"/>
        <v>2013</v>
      </c>
      <c r="E1848" s="111">
        <f t="shared" si="107"/>
        <v>1</v>
      </c>
      <c r="F1848" s="174">
        <v>1.8690000000000002E-4</v>
      </c>
      <c r="G1848" s="106" t="s">
        <v>1169</v>
      </c>
    </row>
    <row r="1849" spans="3:7" x14ac:dyDescent="0.15">
      <c r="C1849" s="107">
        <v>41304</v>
      </c>
      <c r="D1849" s="111">
        <f t="shared" si="106"/>
        <v>2013</v>
      </c>
      <c r="E1849" s="111">
        <f t="shared" si="107"/>
        <v>1</v>
      </c>
      <c r="F1849" s="174">
        <v>1.8690000000000002E-4</v>
      </c>
      <c r="G1849" s="106" t="s">
        <v>1169</v>
      </c>
    </row>
    <row r="1850" spans="3:7" x14ac:dyDescent="0.15">
      <c r="C1850" s="107">
        <v>41305</v>
      </c>
      <c r="D1850" s="111">
        <f t="shared" si="106"/>
        <v>2013</v>
      </c>
      <c r="E1850" s="111">
        <f t="shared" si="107"/>
        <v>1</v>
      </c>
      <c r="F1850" s="174">
        <v>1.8690000000000002E-4</v>
      </c>
      <c r="G1850" s="106" t="s">
        <v>1169</v>
      </c>
    </row>
    <row r="1851" spans="3:7" x14ac:dyDescent="0.15">
      <c r="C1851" s="107">
        <v>41306</v>
      </c>
      <c r="D1851" s="111">
        <f t="shared" si="106"/>
        <v>2013</v>
      </c>
      <c r="E1851" s="111">
        <f t="shared" si="107"/>
        <v>2</v>
      </c>
      <c r="F1851" s="174">
        <v>1.8710000000000002E-4</v>
      </c>
      <c r="G1851" s="106" t="s">
        <v>1169</v>
      </c>
    </row>
    <row r="1852" spans="3:7" x14ac:dyDescent="0.15">
      <c r="C1852" s="107">
        <v>41307</v>
      </c>
      <c r="D1852" s="111">
        <f t="shared" si="106"/>
        <v>2013</v>
      </c>
      <c r="E1852" s="111">
        <f t="shared" si="107"/>
        <v>2</v>
      </c>
      <c r="F1852" s="174">
        <v>1.8710000000000002E-4</v>
      </c>
      <c r="G1852" s="106" t="s">
        <v>1169</v>
      </c>
    </row>
    <row r="1853" spans="3:7" x14ac:dyDescent="0.15">
      <c r="C1853" s="107">
        <v>41308</v>
      </c>
      <c r="D1853" s="111">
        <f t="shared" si="106"/>
        <v>2013</v>
      </c>
      <c r="E1853" s="111">
        <f t="shared" si="107"/>
        <v>2</v>
      </c>
      <c r="F1853" s="174">
        <v>1.8710000000000002E-4</v>
      </c>
      <c r="G1853" s="106" t="s">
        <v>1169</v>
      </c>
    </row>
    <row r="1854" spans="3:7" x14ac:dyDescent="0.15">
      <c r="C1854" s="107">
        <v>41309</v>
      </c>
      <c r="D1854" s="111">
        <f t="shared" si="106"/>
        <v>2013</v>
      </c>
      <c r="E1854" s="111">
        <f t="shared" si="107"/>
        <v>2</v>
      </c>
      <c r="F1854" s="174">
        <v>1.883E-4</v>
      </c>
      <c r="G1854" s="106" t="s">
        <v>1169</v>
      </c>
    </row>
    <row r="1855" spans="3:7" x14ac:dyDescent="0.15">
      <c r="C1855" s="107">
        <v>41310</v>
      </c>
      <c r="D1855" s="111">
        <f t="shared" si="106"/>
        <v>2013</v>
      </c>
      <c r="E1855" s="111">
        <f t="shared" si="107"/>
        <v>2</v>
      </c>
      <c r="F1855" s="174">
        <v>1.884E-4</v>
      </c>
      <c r="G1855" s="106" t="s">
        <v>1169</v>
      </c>
    </row>
    <row r="1856" spans="3:7" x14ac:dyDescent="0.15">
      <c r="C1856" s="107">
        <v>41311</v>
      </c>
      <c r="D1856" s="111">
        <f t="shared" si="106"/>
        <v>2013</v>
      </c>
      <c r="E1856" s="111">
        <f t="shared" si="107"/>
        <v>2</v>
      </c>
      <c r="F1856" s="174">
        <v>2.019E-4</v>
      </c>
      <c r="G1856" s="106" t="s">
        <v>1169</v>
      </c>
    </row>
    <row r="1857" spans="3:7" x14ac:dyDescent="0.15">
      <c r="C1857" s="107">
        <v>41312</v>
      </c>
      <c r="D1857" s="111">
        <f t="shared" si="106"/>
        <v>2013</v>
      </c>
      <c r="E1857" s="111">
        <f t="shared" si="107"/>
        <v>2</v>
      </c>
      <c r="F1857" s="174">
        <v>2.0100000000000001E-4</v>
      </c>
      <c r="G1857" s="106" t="s">
        <v>1169</v>
      </c>
    </row>
    <row r="1858" spans="3:7" x14ac:dyDescent="0.15">
      <c r="C1858" s="107">
        <v>41313</v>
      </c>
      <c r="D1858" s="111">
        <f t="shared" si="106"/>
        <v>2013</v>
      </c>
      <c r="E1858" s="111">
        <f t="shared" si="107"/>
        <v>2</v>
      </c>
      <c r="F1858" s="174">
        <v>2.6620000000000002E-4</v>
      </c>
      <c r="G1858" s="106" t="s">
        <v>1169</v>
      </c>
    </row>
    <row r="1859" spans="3:7" x14ac:dyDescent="0.15">
      <c r="C1859" s="107">
        <v>41314</v>
      </c>
      <c r="D1859" s="111">
        <f t="shared" si="106"/>
        <v>2013</v>
      </c>
      <c r="E1859" s="111">
        <f t="shared" si="107"/>
        <v>2</v>
      </c>
      <c r="F1859" s="174">
        <v>2.6620000000000002E-4</v>
      </c>
      <c r="G1859" s="106" t="s">
        <v>1169</v>
      </c>
    </row>
    <row r="1860" spans="3:7" x14ac:dyDescent="0.15">
      <c r="C1860" s="107">
        <v>41315</v>
      </c>
      <c r="D1860" s="111">
        <f t="shared" si="106"/>
        <v>2013</v>
      </c>
      <c r="E1860" s="111">
        <f t="shared" si="107"/>
        <v>2</v>
      </c>
      <c r="F1860" s="174">
        <v>2.0579999999999999E-4</v>
      </c>
      <c r="G1860" s="106" t="s">
        <v>1169</v>
      </c>
    </row>
    <row r="1861" spans="3:7" x14ac:dyDescent="0.15">
      <c r="C1861" s="107">
        <v>41316</v>
      </c>
      <c r="D1861" s="111">
        <f t="shared" ref="D1861:D1924" si="108">YEAR(C1861)</f>
        <v>2013</v>
      </c>
      <c r="E1861" s="111">
        <f t="shared" ref="E1861:E1924" si="109">MONTH(C1861)</f>
        <v>2</v>
      </c>
      <c r="F1861" s="174">
        <v>2.2309999999999997E-4</v>
      </c>
      <c r="G1861" s="106" t="s">
        <v>1169</v>
      </c>
    </row>
    <row r="1862" spans="3:7" x14ac:dyDescent="0.15">
      <c r="C1862" s="107">
        <v>41317</v>
      </c>
      <c r="D1862" s="111">
        <f t="shared" si="108"/>
        <v>2013</v>
      </c>
      <c r="E1862" s="111">
        <f t="shared" si="109"/>
        <v>2</v>
      </c>
      <c r="F1862" s="174">
        <v>2.2030000000000002E-4</v>
      </c>
      <c r="G1862" s="106" t="s">
        <v>1169</v>
      </c>
    </row>
    <row r="1863" spans="3:7" x14ac:dyDescent="0.15">
      <c r="C1863" s="107">
        <v>41319</v>
      </c>
      <c r="D1863" s="111">
        <f t="shared" si="108"/>
        <v>2013</v>
      </c>
      <c r="E1863" s="111">
        <f t="shared" si="109"/>
        <v>2</v>
      </c>
      <c r="F1863" s="174">
        <v>2.175E-4</v>
      </c>
      <c r="G1863" s="106" t="s">
        <v>1169</v>
      </c>
    </row>
    <row r="1864" spans="3:7" x14ac:dyDescent="0.15">
      <c r="C1864" s="107">
        <v>41321</v>
      </c>
      <c r="D1864" s="111">
        <f t="shared" si="108"/>
        <v>2013</v>
      </c>
      <c r="E1864" s="111">
        <f t="shared" si="109"/>
        <v>2</v>
      </c>
      <c r="F1864" s="174">
        <v>2.1789999999999998E-4</v>
      </c>
      <c r="G1864" s="106" t="s">
        <v>1169</v>
      </c>
    </row>
    <row r="1865" spans="3:7" x14ac:dyDescent="0.15">
      <c r="C1865" s="107">
        <v>41323</v>
      </c>
      <c r="D1865" s="111">
        <f t="shared" si="108"/>
        <v>2013</v>
      </c>
      <c r="E1865" s="111">
        <f t="shared" si="109"/>
        <v>2</v>
      </c>
      <c r="F1865" s="174">
        <v>2.1329999999999998E-4</v>
      </c>
      <c r="G1865" s="106" t="s">
        <v>1169</v>
      </c>
    </row>
    <row r="1866" spans="3:7" x14ac:dyDescent="0.15">
      <c r="C1866" s="107">
        <v>41324</v>
      </c>
      <c r="D1866" s="111">
        <f t="shared" si="108"/>
        <v>2013</v>
      </c>
      <c r="E1866" s="111">
        <f t="shared" si="109"/>
        <v>2</v>
      </c>
      <c r="F1866" s="174">
        <v>2.152E-4</v>
      </c>
      <c r="G1866" s="106" t="s">
        <v>1169</v>
      </c>
    </row>
    <row r="1867" spans="3:7" x14ac:dyDescent="0.15">
      <c r="C1867" s="107">
        <v>41325</v>
      </c>
      <c r="D1867" s="111">
        <f t="shared" si="108"/>
        <v>2013</v>
      </c>
      <c r="E1867" s="111">
        <f t="shared" si="109"/>
        <v>2</v>
      </c>
      <c r="F1867" s="174">
        <v>2.1340000000000001E-4</v>
      </c>
      <c r="G1867" s="106" t="s">
        <v>1169</v>
      </c>
    </row>
    <row r="1868" spans="3:7" x14ac:dyDescent="0.15">
      <c r="C1868" s="107">
        <v>41326</v>
      </c>
      <c r="D1868" s="111">
        <f t="shared" si="108"/>
        <v>2013</v>
      </c>
      <c r="E1868" s="111">
        <f t="shared" si="109"/>
        <v>2</v>
      </c>
      <c r="F1868" s="174">
        <v>2.1660000000000001E-4</v>
      </c>
      <c r="G1868" s="106" t="s">
        <v>1169</v>
      </c>
    </row>
    <row r="1869" spans="3:7" x14ac:dyDescent="0.15">
      <c r="C1869" s="107">
        <v>41327</v>
      </c>
      <c r="D1869" s="111">
        <f t="shared" si="108"/>
        <v>2013</v>
      </c>
      <c r="E1869" s="111">
        <f t="shared" si="109"/>
        <v>2</v>
      </c>
      <c r="F1869" s="174">
        <v>2.1739999999999997E-4</v>
      </c>
      <c r="G1869" s="106" t="s">
        <v>1169</v>
      </c>
    </row>
    <row r="1870" spans="3:7" x14ac:dyDescent="0.15">
      <c r="C1870" s="107">
        <v>41328</v>
      </c>
      <c r="D1870" s="111">
        <f t="shared" si="108"/>
        <v>2013</v>
      </c>
      <c r="E1870" s="111">
        <f t="shared" si="109"/>
        <v>2</v>
      </c>
      <c r="F1870" s="174">
        <v>2.1739999999999997E-4</v>
      </c>
      <c r="G1870" s="106" t="s">
        <v>1169</v>
      </c>
    </row>
    <row r="1871" spans="3:7" x14ac:dyDescent="0.15">
      <c r="C1871" s="107">
        <v>41329</v>
      </c>
      <c r="D1871" s="111">
        <f t="shared" si="108"/>
        <v>2013</v>
      </c>
      <c r="E1871" s="111">
        <f t="shared" si="109"/>
        <v>2</v>
      </c>
      <c r="F1871" s="174">
        <v>2.184E-4</v>
      </c>
      <c r="G1871" s="106" t="s">
        <v>1169</v>
      </c>
    </row>
    <row r="1872" spans="3:7" x14ac:dyDescent="0.15">
      <c r="C1872" s="107">
        <v>41385</v>
      </c>
      <c r="D1872" s="111">
        <f t="shared" si="108"/>
        <v>2013</v>
      </c>
      <c r="E1872" s="111">
        <f t="shared" si="109"/>
        <v>4</v>
      </c>
      <c r="F1872" s="174">
        <v>2.418E-4</v>
      </c>
      <c r="G1872" s="106" t="s">
        <v>1169</v>
      </c>
    </row>
    <row r="1873" spans="3:7" x14ac:dyDescent="0.15">
      <c r="C1873" s="107">
        <v>41386</v>
      </c>
      <c r="D1873" s="111">
        <f t="shared" si="108"/>
        <v>2013</v>
      </c>
      <c r="E1873" s="111">
        <f t="shared" si="109"/>
        <v>4</v>
      </c>
      <c r="F1873" s="174">
        <v>2.3940000000000002E-4</v>
      </c>
      <c r="G1873" s="106" t="s">
        <v>1169</v>
      </c>
    </row>
    <row r="1874" spans="3:7" x14ac:dyDescent="0.15">
      <c r="C1874" s="107">
        <v>41387</v>
      </c>
      <c r="D1874" s="111">
        <f t="shared" si="108"/>
        <v>2013</v>
      </c>
      <c r="E1874" s="111">
        <f t="shared" si="109"/>
        <v>4</v>
      </c>
      <c r="F1874" s="174">
        <v>2.3620000000000002E-4</v>
      </c>
      <c r="G1874" s="106" t="s">
        <v>1169</v>
      </c>
    </row>
    <row r="1875" spans="3:7" x14ac:dyDescent="0.15">
      <c r="C1875" s="107">
        <v>41388</v>
      </c>
      <c r="D1875" s="111">
        <f t="shared" si="108"/>
        <v>2013</v>
      </c>
      <c r="E1875" s="111">
        <f t="shared" si="109"/>
        <v>4</v>
      </c>
      <c r="F1875" s="174">
        <v>2.3570000000000001E-4</v>
      </c>
      <c r="G1875" s="106" t="s">
        <v>1169</v>
      </c>
    </row>
    <row r="1876" spans="3:7" x14ac:dyDescent="0.15">
      <c r="C1876" s="107">
        <v>41389</v>
      </c>
      <c r="D1876" s="111">
        <f t="shared" si="108"/>
        <v>2013</v>
      </c>
      <c r="E1876" s="111">
        <f t="shared" si="109"/>
        <v>4</v>
      </c>
      <c r="F1876" s="174">
        <v>2.474E-4</v>
      </c>
      <c r="G1876" s="106" t="s">
        <v>1169</v>
      </c>
    </row>
    <row r="1877" spans="3:7" x14ac:dyDescent="0.15">
      <c r="C1877" s="107">
        <v>41390</v>
      </c>
      <c r="D1877" s="111">
        <f t="shared" si="108"/>
        <v>2013</v>
      </c>
      <c r="E1877" s="111">
        <f t="shared" si="109"/>
        <v>4</v>
      </c>
      <c r="F1877" s="174">
        <v>2.5480000000000001E-4</v>
      </c>
      <c r="G1877" s="106" t="s">
        <v>1169</v>
      </c>
    </row>
    <row r="1878" spans="3:7" x14ac:dyDescent="0.15">
      <c r="C1878" s="107">
        <v>41391</v>
      </c>
      <c r="D1878" s="111">
        <f t="shared" si="108"/>
        <v>2013</v>
      </c>
      <c r="E1878" s="111">
        <f t="shared" si="109"/>
        <v>4</v>
      </c>
      <c r="F1878" s="174">
        <v>2.5480000000000001E-4</v>
      </c>
      <c r="G1878" s="106" t="s">
        <v>1169</v>
      </c>
    </row>
    <row r="1879" spans="3:7" x14ac:dyDescent="0.15">
      <c r="C1879" s="107">
        <v>41392</v>
      </c>
      <c r="D1879" s="111">
        <f t="shared" si="108"/>
        <v>2013</v>
      </c>
      <c r="E1879" s="111">
        <f t="shared" si="109"/>
        <v>4</v>
      </c>
      <c r="F1879" s="174">
        <v>2.5480000000000001E-4</v>
      </c>
      <c r="G1879" s="106" t="s">
        <v>1169</v>
      </c>
    </row>
    <row r="1880" spans="3:7" x14ac:dyDescent="0.15">
      <c r="C1880" s="107">
        <v>41393</v>
      </c>
      <c r="D1880" s="111">
        <f t="shared" si="108"/>
        <v>2013</v>
      </c>
      <c r="E1880" s="111">
        <f t="shared" si="109"/>
        <v>4</v>
      </c>
      <c r="F1880" s="174">
        <v>2.542E-4</v>
      </c>
      <c r="G1880" s="106" t="s">
        <v>1169</v>
      </c>
    </row>
    <row r="1881" spans="3:7" x14ac:dyDescent="0.15">
      <c r="C1881" s="107">
        <v>41394</v>
      </c>
      <c r="D1881" s="111">
        <f t="shared" si="108"/>
        <v>2013</v>
      </c>
      <c r="E1881" s="111">
        <f t="shared" si="109"/>
        <v>4</v>
      </c>
      <c r="F1881" s="174">
        <v>2.5350000000000004E-4</v>
      </c>
      <c r="G1881" s="106" t="s">
        <v>1169</v>
      </c>
    </row>
    <row r="1882" spans="3:7" x14ac:dyDescent="0.15">
      <c r="C1882" s="107">
        <v>41395</v>
      </c>
      <c r="D1882" s="111">
        <f t="shared" si="108"/>
        <v>2013</v>
      </c>
      <c r="E1882" s="111">
        <f t="shared" si="109"/>
        <v>5</v>
      </c>
      <c r="F1882" s="174">
        <v>2.5399999999999999E-4</v>
      </c>
      <c r="G1882" s="106" t="s">
        <v>1169</v>
      </c>
    </row>
    <row r="1883" spans="3:7" x14ac:dyDescent="0.15">
      <c r="C1883" s="107">
        <v>41396</v>
      </c>
      <c r="D1883" s="111">
        <f t="shared" si="108"/>
        <v>2013</v>
      </c>
      <c r="E1883" s="111">
        <f t="shared" si="109"/>
        <v>5</v>
      </c>
      <c r="F1883" s="174">
        <v>2.5169999999999999E-4</v>
      </c>
      <c r="G1883" s="106" t="s">
        <v>1169</v>
      </c>
    </row>
    <row r="1884" spans="3:7" x14ac:dyDescent="0.15">
      <c r="C1884" s="107">
        <v>41397</v>
      </c>
      <c r="D1884" s="111">
        <f t="shared" si="108"/>
        <v>2013</v>
      </c>
      <c r="E1884" s="111">
        <f t="shared" si="109"/>
        <v>5</v>
      </c>
      <c r="F1884" s="174">
        <v>2.5149999999999999E-4</v>
      </c>
      <c r="G1884" s="106" t="s">
        <v>1169</v>
      </c>
    </row>
    <row r="1885" spans="3:7" x14ac:dyDescent="0.15">
      <c r="C1885" s="107">
        <v>41398</v>
      </c>
      <c r="D1885" s="111">
        <f t="shared" si="108"/>
        <v>2013</v>
      </c>
      <c r="E1885" s="111">
        <f t="shared" si="109"/>
        <v>5</v>
      </c>
      <c r="F1885" s="174">
        <v>2.5149999999999999E-4</v>
      </c>
      <c r="G1885" s="106" t="s">
        <v>1169</v>
      </c>
    </row>
    <row r="1886" spans="3:7" x14ac:dyDescent="0.15">
      <c r="C1886" s="107">
        <v>41399</v>
      </c>
      <c r="D1886" s="111">
        <f t="shared" si="108"/>
        <v>2013</v>
      </c>
      <c r="E1886" s="111">
        <f t="shared" si="109"/>
        <v>5</v>
      </c>
      <c r="F1886" s="174">
        <v>2.5169999999999999E-4</v>
      </c>
      <c r="G1886" s="106" t="s">
        <v>1169</v>
      </c>
    </row>
    <row r="1887" spans="3:7" x14ac:dyDescent="0.15">
      <c r="C1887" s="107">
        <v>41400</v>
      </c>
      <c r="D1887" s="111">
        <f t="shared" si="108"/>
        <v>2013</v>
      </c>
      <c r="E1887" s="111">
        <f t="shared" si="109"/>
        <v>5</v>
      </c>
      <c r="F1887" s="174">
        <v>2.5100000000000003E-4</v>
      </c>
      <c r="G1887" s="106" t="s">
        <v>1169</v>
      </c>
    </row>
    <row r="1888" spans="3:7" x14ac:dyDescent="0.15">
      <c r="C1888" s="107">
        <v>41401</v>
      </c>
      <c r="D1888" s="111">
        <f t="shared" si="108"/>
        <v>2013</v>
      </c>
      <c r="E1888" s="111">
        <f t="shared" si="109"/>
        <v>5</v>
      </c>
      <c r="F1888" s="174">
        <v>2.611E-4</v>
      </c>
      <c r="G1888" s="106" t="s">
        <v>1169</v>
      </c>
    </row>
    <row r="1889" spans="3:7" x14ac:dyDescent="0.15">
      <c r="C1889" s="107">
        <v>41402</v>
      </c>
      <c r="D1889" s="111">
        <f t="shared" si="108"/>
        <v>2013</v>
      </c>
      <c r="E1889" s="111">
        <f t="shared" si="109"/>
        <v>5</v>
      </c>
      <c r="F1889" s="174">
        <v>2.6180000000000002E-4</v>
      </c>
      <c r="G1889" s="106" t="s">
        <v>1169</v>
      </c>
    </row>
    <row r="1890" spans="3:7" x14ac:dyDescent="0.15">
      <c r="C1890" s="107">
        <v>41403</v>
      </c>
      <c r="D1890" s="111">
        <f t="shared" si="108"/>
        <v>2013</v>
      </c>
      <c r="E1890" s="111">
        <f t="shared" si="109"/>
        <v>5</v>
      </c>
      <c r="F1890" s="174">
        <v>2.6210000000000003E-4</v>
      </c>
      <c r="G1890" s="106" t="s">
        <v>1169</v>
      </c>
    </row>
    <row r="1891" spans="3:7" x14ac:dyDescent="0.15">
      <c r="C1891" s="107">
        <v>41404</v>
      </c>
      <c r="D1891" s="111">
        <f t="shared" si="108"/>
        <v>2013</v>
      </c>
      <c r="E1891" s="111">
        <f t="shared" si="109"/>
        <v>5</v>
      </c>
      <c r="F1891" s="174">
        <v>2.6149999999999996E-4</v>
      </c>
      <c r="G1891" s="106" t="s">
        <v>1169</v>
      </c>
    </row>
    <row r="1892" spans="3:7" x14ac:dyDescent="0.15">
      <c r="C1892" s="107">
        <v>41405</v>
      </c>
      <c r="D1892" s="111">
        <f t="shared" si="108"/>
        <v>2013</v>
      </c>
      <c r="E1892" s="111">
        <f t="shared" si="109"/>
        <v>5</v>
      </c>
      <c r="F1892" s="174">
        <v>2.6149999999999996E-4</v>
      </c>
      <c r="G1892" s="106" t="s">
        <v>1169</v>
      </c>
    </row>
    <row r="1893" spans="3:7" x14ac:dyDescent="0.15">
      <c r="C1893" s="107">
        <v>41406</v>
      </c>
      <c r="D1893" s="111">
        <f t="shared" si="108"/>
        <v>2013</v>
      </c>
      <c r="E1893" s="111">
        <f t="shared" si="109"/>
        <v>5</v>
      </c>
      <c r="F1893" s="174">
        <v>2.6149999999999996E-4</v>
      </c>
      <c r="G1893" s="106" t="s">
        <v>1169</v>
      </c>
    </row>
    <row r="1894" spans="3:7" x14ac:dyDescent="0.15">
      <c r="C1894" s="107">
        <v>41407</v>
      </c>
      <c r="D1894" s="111">
        <f t="shared" si="108"/>
        <v>2013</v>
      </c>
      <c r="E1894" s="111">
        <f t="shared" si="109"/>
        <v>5</v>
      </c>
      <c r="F1894" s="174">
        <v>2.6600000000000001E-4</v>
      </c>
      <c r="G1894" s="106" t="s">
        <v>1169</v>
      </c>
    </row>
    <row r="1895" spans="3:7" x14ac:dyDescent="0.15">
      <c r="C1895" s="107">
        <v>41408</v>
      </c>
      <c r="D1895" s="111">
        <f t="shared" si="108"/>
        <v>2013</v>
      </c>
      <c r="E1895" s="111">
        <f t="shared" si="109"/>
        <v>5</v>
      </c>
      <c r="F1895" s="174">
        <v>2.6260000000000004E-4</v>
      </c>
      <c r="G1895" s="106" t="s">
        <v>1169</v>
      </c>
    </row>
    <row r="1896" spans="3:7" x14ac:dyDescent="0.15">
      <c r="C1896" s="107">
        <v>41409</v>
      </c>
      <c r="D1896" s="111">
        <f t="shared" si="108"/>
        <v>2013</v>
      </c>
      <c r="E1896" s="111">
        <f t="shared" si="109"/>
        <v>5</v>
      </c>
      <c r="F1896" s="174">
        <v>2.6360000000000001E-4</v>
      </c>
      <c r="G1896" s="106" t="s">
        <v>1169</v>
      </c>
    </row>
    <row r="1897" spans="3:7" x14ac:dyDescent="0.15">
      <c r="C1897" s="107">
        <v>41410</v>
      </c>
      <c r="D1897" s="111">
        <f t="shared" si="108"/>
        <v>2013</v>
      </c>
      <c r="E1897" s="111">
        <f t="shared" si="109"/>
        <v>5</v>
      </c>
      <c r="F1897" s="174">
        <v>2.6279999999999999E-4</v>
      </c>
      <c r="G1897" s="106" t="s">
        <v>1169</v>
      </c>
    </row>
    <row r="1898" spans="3:7" x14ac:dyDescent="0.15">
      <c r="C1898" s="107">
        <v>41411</v>
      </c>
      <c r="D1898" s="111">
        <f t="shared" si="108"/>
        <v>2013</v>
      </c>
      <c r="E1898" s="111">
        <f t="shared" si="109"/>
        <v>5</v>
      </c>
      <c r="F1898" s="174">
        <v>2.6670000000000003E-4</v>
      </c>
      <c r="G1898" s="106" t="s">
        <v>1169</v>
      </c>
    </row>
    <row r="1899" spans="3:7" x14ac:dyDescent="0.15">
      <c r="C1899" s="107">
        <v>41412</v>
      </c>
      <c r="D1899" s="111">
        <f t="shared" si="108"/>
        <v>2013</v>
      </c>
      <c r="E1899" s="111">
        <f t="shared" si="109"/>
        <v>5</v>
      </c>
      <c r="F1899" s="174">
        <v>2.6670000000000003E-4</v>
      </c>
      <c r="G1899" s="106" t="s">
        <v>1169</v>
      </c>
    </row>
    <row r="1900" spans="3:7" x14ac:dyDescent="0.15">
      <c r="C1900" s="107">
        <v>41413</v>
      </c>
      <c r="D1900" s="111">
        <f t="shared" si="108"/>
        <v>2013</v>
      </c>
      <c r="E1900" s="111">
        <f t="shared" si="109"/>
        <v>5</v>
      </c>
      <c r="F1900" s="174">
        <v>2.6659999999999998E-4</v>
      </c>
      <c r="G1900" s="106" t="s">
        <v>1169</v>
      </c>
    </row>
    <row r="1901" spans="3:7" x14ac:dyDescent="0.15">
      <c r="C1901" s="107">
        <v>41414</v>
      </c>
      <c r="D1901" s="111">
        <f t="shared" si="108"/>
        <v>2013</v>
      </c>
      <c r="E1901" s="111">
        <f t="shared" si="109"/>
        <v>5</v>
      </c>
      <c r="F1901" s="174">
        <v>2.6729999999999999E-4</v>
      </c>
      <c r="G1901" s="106" t="s">
        <v>1169</v>
      </c>
    </row>
    <row r="1902" spans="3:7" x14ac:dyDescent="0.15">
      <c r="C1902" s="107">
        <v>41415</v>
      </c>
      <c r="D1902" s="111">
        <f t="shared" si="108"/>
        <v>2013</v>
      </c>
      <c r="E1902" s="111">
        <f t="shared" si="109"/>
        <v>5</v>
      </c>
      <c r="F1902" s="174">
        <v>2.678E-4</v>
      </c>
      <c r="G1902" s="106" t="s">
        <v>1169</v>
      </c>
    </row>
    <row r="1903" spans="3:7" x14ac:dyDescent="0.15">
      <c r="C1903" s="107">
        <v>41416</v>
      </c>
      <c r="D1903" s="111">
        <f t="shared" si="108"/>
        <v>2013</v>
      </c>
      <c r="E1903" s="111">
        <f t="shared" si="109"/>
        <v>5</v>
      </c>
      <c r="F1903" s="174">
        <v>2.6850000000000002E-4</v>
      </c>
      <c r="G1903" s="106" t="s">
        <v>1169</v>
      </c>
    </row>
    <row r="1904" spans="3:7" x14ac:dyDescent="0.15">
      <c r="C1904" s="107">
        <v>41417</v>
      </c>
      <c r="D1904" s="111">
        <f t="shared" si="108"/>
        <v>2013</v>
      </c>
      <c r="E1904" s="111">
        <f t="shared" si="109"/>
        <v>5</v>
      </c>
      <c r="F1904" s="174">
        <v>2.7040000000000001E-4</v>
      </c>
      <c r="G1904" s="106" t="s">
        <v>1169</v>
      </c>
    </row>
    <row r="1905" spans="3:7" x14ac:dyDescent="0.15">
      <c r="C1905" s="107">
        <v>41418</v>
      </c>
      <c r="D1905" s="111">
        <f t="shared" si="108"/>
        <v>2013</v>
      </c>
      <c r="E1905" s="111">
        <f t="shared" si="109"/>
        <v>5</v>
      </c>
      <c r="F1905" s="174">
        <v>2.7240000000000001E-4</v>
      </c>
      <c r="G1905" s="106" t="s">
        <v>1169</v>
      </c>
    </row>
    <row r="1906" spans="3:7" x14ac:dyDescent="0.15">
      <c r="C1906" s="107">
        <v>41419</v>
      </c>
      <c r="D1906" s="111">
        <f t="shared" si="108"/>
        <v>2013</v>
      </c>
      <c r="E1906" s="111">
        <f t="shared" si="109"/>
        <v>5</v>
      </c>
      <c r="F1906" s="174">
        <v>2.7240000000000001E-4</v>
      </c>
      <c r="G1906" s="106" t="s">
        <v>1169</v>
      </c>
    </row>
    <row r="1907" spans="3:7" x14ac:dyDescent="0.15">
      <c r="C1907" s="107">
        <v>41420</v>
      </c>
      <c r="D1907" s="111">
        <f t="shared" si="108"/>
        <v>2013</v>
      </c>
      <c r="E1907" s="111">
        <f t="shared" si="109"/>
        <v>5</v>
      </c>
      <c r="F1907" s="174">
        <v>2.7250000000000001E-4</v>
      </c>
      <c r="G1907" s="106" t="s">
        <v>1169</v>
      </c>
    </row>
    <row r="1908" spans="3:7" x14ac:dyDescent="0.15">
      <c r="C1908" s="107">
        <v>41421</v>
      </c>
      <c r="D1908" s="111">
        <f t="shared" si="108"/>
        <v>2013</v>
      </c>
      <c r="E1908" s="111">
        <f t="shared" si="109"/>
        <v>5</v>
      </c>
      <c r="F1908" s="174">
        <v>2.7309999999999997E-4</v>
      </c>
      <c r="G1908" s="106" t="s">
        <v>1169</v>
      </c>
    </row>
    <row r="1909" spans="3:7" x14ac:dyDescent="0.15">
      <c r="C1909" s="107">
        <v>41422</v>
      </c>
      <c r="D1909" s="111">
        <f t="shared" si="108"/>
        <v>2013</v>
      </c>
      <c r="E1909" s="111">
        <f t="shared" si="109"/>
        <v>5</v>
      </c>
      <c r="F1909" s="174">
        <v>2.7539999999999997E-4</v>
      </c>
      <c r="G1909" s="106" t="s">
        <v>1169</v>
      </c>
    </row>
    <row r="1910" spans="3:7" x14ac:dyDescent="0.15">
      <c r="C1910" s="107">
        <v>41423</v>
      </c>
      <c r="D1910" s="111">
        <f t="shared" si="108"/>
        <v>2013</v>
      </c>
      <c r="E1910" s="111">
        <f t="shared" si="109"/>
        <v>5</v>
      </c>
      <c r="F1910" s="174">
        <v>2.8370000000000001E-4</v>
      </c>
      <c r="G1910" s="106" t="s">
        <v>1169</v>
      </c>
    </row>
    <row r="1911" spans="3:7" x14ac:dyDescent="0.15">
      <c r="C1911" s="107">
        <v>41424</v>
      </c>
      <c r="D1911" s="111">
        <f t="shared" si="108"/>
        <v>2013</v>
      </c>
      <c r="E1911" s="111">
        <f t="shared" si="109"/>
        <v>5</v>
      </c>
      <c r="F1911" s="174">
        <v>2.8249999999999998E-4</v>
      </c>
      <c r="G1911" s="106" t="s">
        <v>1169</v>
      </c>
    </row>
    <row r="1912" spans="3:7" x14ac:dyDescent="0.15">
      <c r="C1912" s="107">
        <v>41425</v>
      </c>
      <c r="D1912" s="111">
        <f t="shared" si="108"/>
        <v>2013</v>
      </c>
      <c r="E1912" s="111">
        <f t="shared" si="109"/>
        <v>5</v>
      </c>
      <c r="F1912" s="174">
        <v>2.8429999999999997E-4</v>
      </c>
      <c r="G1912" s="106" t="s">
        <v>1169</v>
      </c>
    </row>
    <row r="1913" spans="3:7" x14ac:dyDescent="0.15">
      <c r="C1913" s="107">
        <v>41426</v>
      </c>
      <c r="D1913" s="111">
        <f t="shared" si="108"/>
        <v>2013</v>
      </c>
      <c r="E1913" s="111">
        <f t="shared" si="109"/>
        <v>6</v>
      </c>
      <c r="F1913" s="174">
        <v>2.8429999999999997E-4</v>
      </c>
      <c r="G1913" s="106" t="s">
        <v>1169</v>
      </c>
    </row>
    <row r="1914" spans="3:7" x14ac:dyDescent="0.15">
      <c r="C1914" s="107">
        <v>41427</v>
      </c>
      <c r="D1914" s="111">
        <f t="shared" si="108"/>
        <v>2013</v>
      </c>
      <c r="E1914" s="111">
        <f t="shared" si="109"/>
        <v>6</v>
      </c>
      <c r="F1914" s="174">
        <v>2.8469999999999998E-4</v>
      </c>
      <c r="G1914" s="106" t="s">
        <v>1169</v>
      </c>
    </row>
    <row r="1915" spans="3:7" x14ac:dyDescent="0.15">
      <c r="C1915" s="107">
        <v>41428</v>
      </c>
      <c r="D1915" s="111">
        <f t="shared" si="108"/>
        <v>2013</v>
      </c>
      <c r="E1915" s="111">
        <f t="shared" si="109"/>
        <v>6</v>
      </c>
      <c r="F1915" s="174">
        <v>2.8370000000000001E-4</v>
      </c>
      <c r="G1915" s="106" t="s">
        <v>1169</v>
      </c>
    </row>
    <row r="1916" spans="3:7" x14ac:dyDescent="0.15">
      <c r="C1916" s="107">
        <v>41429</v>
      </c>
      <c r="D1916" s="111">
        <f t="shared" si="108"/>
        <v>2013</v>
      </c>
      <c r="E1916" s="111">
        <f t="shared" si="109"/>
        <v>6</v>
      </c>
      <c r="F1916" s="174">
        <v>2.832E-4</v>
      </c>
      <c r="G1916" s="106" t="s">
        <v>1169</v>
      </c>
    </row>
    <row r="1917" spans="3:7" x14ac:dyDescent="0.15">
      <c r="C1917" s="107">
        <v>41430</v>
      </c>
      <c r="D1917" s="111">
        <f t="shared" si="108"/>
        <v>2013</v>
      </c>
      <c r="E1917" s="111">
        <f t="shared" si="109"/>
        <v>6</v>
      </c>
      <c r="F1917" s="174">
        <v>2.8399999999999996E-4</v>
      </c>
      <c r="G1917" s="106" t="s">
        <v>1169</v>
      </c>
    </row>
    <row r="1918" spans="3:7" x14ac:dyDescent="0.15">
      <c r="C1918" s="107">
        <v>41431</v>
      </c>
      <c r="D1918" s="111">
        <f t="shared" si="108"/>
        <v>2013</v>
      </c>
      <c r="E1918" s="111">
        <f t="shared" si="109"/>
        <v>6</v>
      </c>
      <c r="F1918" s="174">
        <v>2.9839999999999999E-4</v>
      </c>
      <c r="G1918" s="106" t="s">
        <v>1169</v>
      </c>
    </row>
    <row r="1919" spans="3:7" x14ac:dyDescent="0.15">
      <c r="C1919" s="107">
        <v>41432</v>
      </c>
      <c r="D1919" s="111">
        <f t="shared" si="108"/>
        <v>2013</v>
      </c>
      <c r="E1919" s="111">
        <f t="shared" si="109"/>
        <v>6</v>
      </c>
      <c r="F1919" s="174">
        <v>3.1120000000000003E-4</v>
      </c>
      <c r="G1919" s="106" t="s">
        <v>1169</v>
      </c>
    </row>
    <row r="1920" spans="3:7" x14ac:dyDescent="0.15">
      <c r="C1920" s="107">
        <v>41433</v>
      </c>
      <c r="D1920" s="111">
        <f t="shared" si="108"/>
        <v>2013</v>
      </c>
      <c r="E1920" s="111">
        <f t="shared" si="109"/>
        <v>6</v>
      </c>
      <c r="F1920" s="174">
        <v>3.1120000000000003E-4</v>
      </c>
      <c r="G1920" s="106" t="s">
        <v>1169</v>
      </c>
    </row>
    <row r="1921" spans="3:7" x14ac:dyDescent="0.15">
      <c r="C1921" s="107">
        <v>41434</v>
      </c>
      <c r="D1921" s="111">
        <f t="shared" si="108"/>
        <v>2013</v>
      </c>
      <c r="E1921" s="111">
        <f t="shared" si="109"/>
        <v>6</v>
      </c>
      <c r="F1921" s="174">
        <v>3.122E-4</v>
      </c>
      <c r="G1921" s="106" t="s">
        <v>1169</v>
      </c>
    </row>
    <row r="1922" spans="3:7" x14ac:dyDescent="0.15">
      <c r="C1922" s="107">
        <v>41435</v>
      </c>
      <c r="D1922" s="111">
        <f t="shared" si="108"/>
        <v>2013</v>
      </c>
      <c r="E1922" s="111">
        <f t="shared" si="109"/>
        <v>6</v>
      </c>
      <c r="F1922" s="174">
        <v>3.1159999999999998E-4</v>
      </c>
      <c r="G1922" s="106" t="s">
        <v>1169</v>
      </c>
    </row>
    <row r="1923" spans="3:7" x14ac:dyDescent="0.15">
      <c r="C1923" s="107">
        <v>41436</v>
      </c>
      <c r="D1923" s="111">
        <f t="shared" si="108"/>
        <v>2013</v>
      </c>
      <c r="E1923" s="111">
        <f t="shared" si="109"/>
        <v>6</v>
      </c>
      <c r="F1923" s="174">
        <v>3.1250000000000001E-4</v>
      </c>
      <c r="G1923" s="106" t="s">
        <v>1169</v>
      </c>
    </row>
    <row r="1924" spans="3:7" x14ac:dyDescent="0.15">
      <c r="C1924" s="107">
        <v>41437</v>
      </c>
      <c r="D1924" s="111">
        <f t="shared" si="108"/>
        <v>2013</v>
      </c>
      <c r="E1924" s="111">
        <f t="shared" si="109"/>
        <v>6</v>
      </c>
      <c r="F1924" s="174">
        <v>3.1159999999999998E-4</v>
      </c>
      <c r="G1924" s="106" t="s">
        <v>1169</v>
      </c>
    </row>
    <row r="1925" spans="3:7" x14ac:dyDescent="0.15">
      <c r="C1925" s="107">
        <v>41438</v>
      </c>
      <c r="D1925" s="111">
        <f t="shared" ref="D1925:D1988" si="110">YEAR(C1925)</f>
        <v>2013</v>
      </c>
      <c r="E1925" s="111">
        <f t="shared" ref="E1925:E1988" si="111">MONTH(C1925)</f>
        <v>6</v>
      </c>
      <c r="F1925" s="174">
        <v>3.102E-4</v>
      </c>
      <c r="G1925" s="106" t="s">
        <v>1169</v>
      </c>
    </row>
    <row r="1926" spans="3:7" x14ac:dyDescent="0.15">
      <c r="C1926" s="107">
        <v>41439</v>
      </c>
      <c r="D1926" s="111">
        <f t="shared" si="110"/>
        <v>2013</v>
      </c>
      <c r="E1926" s="111">
        <f t="shared" si="111"/>
        <v>6</v>
      </c>
      <c r="F1926" s="174">
        <v>3.0890000000000003E-4</v>
      </c>
      <c r="G1926" s="106" t="s">
        <v>1169</v>
      </c>
    </row>
    <row r="1927" spans="3:7" x14ac:dyDescent="0.15">
      <c r="C1927" s="107">
        <v>41440</v>
      </c>
      <c r="D1927" s="111">
        <f t="shared" si="110"/>
        <v>2013</v>
      </c>
      <c r="E1927" s="111">
        <f t="shared" si="111"/>
        <v>6</v>
      </c>
      <c r="F1927" s="174">
        <v>3.0890000000000003E-4</v>
      </c>
      <c r="G1927" s="106" t="s">
        <v>1169</v>
      </c>
    </row>
    <row r="1928" spans="3:7" x14ac:dyDescent="0.15">
      <c r="C1928" s="107">
        <v>41441</v>
      </c>
      <c r="D1928" s="111">
        <f t="shared" si="110"/>
        <v>2013</v>
      </c>
      <c r="E1928" s="111">
        <f t="shared" si="111"/>
        <v>6</v>
      </c>
      <c r="F1928" s="174">
        <v>3.0890000000000003E-4</v>
      </c>
      <c r="G1928" s="106" t="s">
        <v>1169</v>
      </c>
    </row>
    <row r="1929" spans="3:7" x14ac:dyDescent="0.15">
      <c r="C1929" s="107">
        <v>41442</v>
      </c>
      <c r="D1929" s="111">
        <f t="shared" si="110"/>
        <v>2013</v>
      </c>
      <c r="E1929" s="111">
        <f t="shared" si="111"/>
        <v>6</v>
      </c>
      <c r="F1929" s="174">
        <v>3.0940000000000004E-4</v>
      </c>
      <c r="G1929" s="106" t="s">
        <v>1169</v>
      </c>
    </row>
    <row r="1930" spans="3:7" x14ac:dyDescent="0.15">
      <c r="C1930" s="107">
        <v>41443</v>
      </c>
      <c r="D1930" s="111">
        <f t="shared" si="110"/>
        <v>2013</v>
      </c>
      <c r="E1930" s="111">
        <f t="shared" si="111"/>
        <v>6</v>
      </c>
      <c r="F1930" s="174">
        <v>3.1250000000000001E-4</v>
      </c>
      <c r="G1930" s="106" t="s">
        <v>1169</v>
      </c>
    </row>
    <row r="1931" spans="3:7" x14ac:dyDescent="0.15">
      <c r="C1931" s="107">
        <v>41444</v>
      </c>
      <c r="D1931" s="111">
        <f t="shared" si="110"/>
        <v>2013</v>
      </c>
      <c r="E1931" s="111">
        <f t="shared" si="111"/>
        <v>6</v>
      </c>
      <c r="F1931" s="174">
        <v>3.1159999999999998E-4</v>
      </c>
      <c r="G1931" s="106" t="s">
        <v>1169</v>
      </c>
    </row>
    <row r="1932" spans="3:7" x14ac:dyDescent="0.15">
      <c r="C1932" s="107">
        <v>41445</v>
      </c>
      <c r="D1932" s="111">
        <f t="shared" si="110"/>
        <v>2013</v>
      </c>
      <c r="E1932" s="111">
        <f t="shared" si="111"/>
        <v>6</v>
      </c>
      <c r="F1932" s="174">
        <v>3.1710000000000001E-4</v>
      </c>
      <c r="G1932" s="106" t="s">
        <v>1169</v>
      </c>
    </row>
    <row r="1933" spans="3:7" x14ac:dyDescent="0.15">
      <c r="C1933" s="107">
        <v>41446</v>
      </c>
      <c r="D1933" s="111">
        <f t="shared" si="110"/>
        <v>2013</v>
      </c>
      <c r="E1933" s="111">
        <f t="shared" si="111"/>
        <v>6</v>
      </c>
      <c r="F1933" s="174">
        <v>3.1930000000000001E-4</v>
      </c>
      <c r="G1933" s="106" t="s">
        <v>1169</v>
      </c>
    </row>
    <row r="1934" spans="3:7" x14ac:dyDescent="0.15">
      <c r="C1934" s="107">
        <v>41447</v>
      </c>
      <c r="D1934" s="111">
        <f t="shared" si="110"/>
        <v>2013</v>
      </c>
      <c r="E1934" s="111">
        <f t="shared" si="111"/>
        <v>6</v>
      </c>
      <c r="F1934" s="174">
        <v>3.1930000000000001E-4</v>
      </c>
      <c r="G1934" s="106" t="s">
        <v>1169</v>
      </c>
    </row>
    <row r="1935" spans="3:7" x14ac:dyDescent="0.15">
      <c r="C1935" s="107">
        <v>41448</v>
      </c>
      <c r="D1935" s="111">
        <f t="shared" si="110"/>
        <v>2013</v>
      </c>
      <c r="E1935" s="111">
        <f t="shared" si="111"/>
        <v>6</v>
      </c>
      <c r="F1935" s="174">
        <v>3.1930000000000001E-4</v>
      </c>
      <c r="G1935" s="106" t="s">
        <v>1169</v>
      </c>
    </row>
    <row r="1936" spans="3:7" x14ac:dyDescent="0.15">
      <c r="C1936" s="107">
        <v>41449</v>
      </c>
      <c r="D1936" s="111">
        <f t="shared" si="110"/>
        <v>2013</v>
      </c>
      <c r="E1936" s="111">
        <f t="shared" si="111"/>
        <v>6</v>
      </c>
      <c r="F1936" s="174">
        <v>3.1809999999999998E-4</v>
      </c>
      <c r="G1936" s="106" t="s">
        <v>1169</v>
      </c>
    </row>
    <row r="1937" spans="3:7" x14ac:dyDescent="0.15">
      <c r="C1937" s="107">
        <v>41450</v>
      </c>
      <c r="D1937" s="111">
        <f t="shared" si="110"/>
        <v>2013</v>
      </c>
      <c r="E1937" s="111">
        <f t="shared" si="111"/>
        <v>6</v>
      </c>
      <c r="F1937" s="174">
        <v>3.1609999999999999E-4</v>
      </c>
      <c r="G1937" s="106" t="s">
        <v>1169</v>
      </c>
    </row>
    <row r="1938" spans="3:7" x14ac:dyDescent="0.15">
      <c r="C1938" s="107">
        <v>41451</v>
      </c>
      <c r="D1938" s="111">
        <f t="shared" si="110"/>
        <v>2013</v>
      </c>
      <c r="E1938" s="111">
        <f t="shared" si="111"/>
        <v>6</v>
      </c>
      <c r="F1938" s="174">
        <v>3.1480000000000001E-4</v>
      </c>
      <c r="G1938" s="106" t="s">
        <v>1169</v>
      </c>
    </row>
    <row r="1939" spans="3:7" x14ac:dyDescent="0.15">
      <c r="C1939" s="107">
        <v>41452</v>
      </c>
      <c r="D1939" s="111">
        <f t="shared" si="110"/>
        <v>2013</v>
      </c>
      <c r="E1939" s="111">
        <f t="shared" si="111"/>
        <v>6</v>
      </c>
      <c r="F1939" s="174">
        <v>3.1520000000000002E-4</v>
      </c>
      <c r="G1939" s="106" t="s">
        <v>1169</v>
      </c>
    </row>
    <row r="1940" spans="3:7" x14ac:dyDescent="0.15">
      <c r="C1940" s="107">
        <v>41453</v>
      </c>
      <c r="D1940" s="111">
        <f t="shared" si="110"/>
        <v>2013</v>
      </c>
      <c r="E1940" s="111">
        <f t="shared" si="111"/>
        <v>6</v>
      </c>
      <c r="F1940" s="174">
        <v>3.1470000000000001E-4</v>
      </c>
      <c r="G1940" s="106" t="s">
        <v>1169</v>
      </c>
    </row>
    <row r="1941" spans="3:7" x14ac:dyDescent="0.15">
      <c r="C1941" s="107">
        <v>41454</v>
      </c>
      <c r="D1941" s="111">
        <f t="shared" si="110"/>
        <v>2013</v>
      </c>
      <c r="E1941" s="111">
        <f t="shared" si="111"/>
        <v>6</v>
      </c>
      <c r="F1941" s="174">
        <v>3.165E-4</v>
      </c>
      <c r="G1941" s="106" t="s">
        <v>1169</v>
      </c>
    </row>
    <row r="1942" spans="3:7" x14ac:dyDescent="0.15">
      <c r="C1942" s="107">
        <v>41455</v>
      </c>
      <c r="D1942" s="111">
        <f t="shared" si="110"/>
        <v>2013</v>
      </c>
      <c r="E1942" s="111">
        <f t="shared" si="111"/>
        <v>6</v>
      </c>
      <c r="F1942" s="174">
        <v>3.165E-4</v>
      </c>
      <c r="G1942" s="106" t="s">
        <v>1169</v>
      </c>
    </row>
    <row r="1943" spans="3:7" x14ac:dyDescent="0.15">
      <c r="C1943" s="107">
        <v>41456</v>
      </c>
      <c r="D1943" s="111">
        <f t="shared" si="110"/>
        <v>2013</v>
      </c>
      <c r="E1943" s="111">
        <f t="shared" si="111"/>
        <v>7</v>
      </c>
      <c r="F1943" s="174">
        <v>3.1500000000000001E-4</v>
      </c>
      <c r="G1943" s="106" t="s">
        <v>1169</v>
      </c>
    </row>
    <row r="1944" spans="3:7" x14ac:dyDescent="0.15">
      <c r="C1944" s="107">
        <v>41457</v>
      </c>
      <c r="D1944" s="111">
        <f t="shared" si="110"/>
        <v>2013</v>
      </c>
      <c r="E1944" s="111">
        <f t="shared" si="111"/>
        <v>7</v>
      </c>
      <c r="F1944" s="174">
        <v>3.145E-4</v>
      </c>
      <c r="G1944" s="106" t="s">
        <v>1169</v>
      </c>
    </row>
    <row r="1945" spans="3:7" x14ac:dyDescent="0.15">
      <c r="C1945" s="107">
        <v>41458</v>
      </c>
      <c r="D1945" s="111">
        <f t="shared" si="110"/>
        <v>2013</v>
      </c>
      <c r="E1945" s="111">
        <f t="shared" si="111"/>
        <v>7</v>
      </c>
      <c r="F1945" s="174">
        <v>3.1480000000000001E-4</v>
      </c>
      <c r="G1945" s="106" t="s">
        <v>1169</v>
      </c>
    </row>
    <row r="1946" spans="3:7" x14ac:dyDescent="0.15">
      <c r="C1946" s="107">
        <v>41459</v>
      </c>
      <c r="D1946" s="111">
        <f t="shared" si="110"/>
        <v>2013</v>
      </c>
      <c r="E1946" s="111">
        <f t="shared" si="111"/>
        <v>7</v>
      </c>
      <c r="F1946" s="174">
        <v>3.1389999999999999E-4</v>
      </c>
      <c r="G1946" s="106" t="s">
        <v>1169</v>
      </c>
    </row>
    <row r="1947" spans="3:7" x14ac:dyDescent="0.15">
      <c r="C1947" s="107">
        <v>41460</v>
      </c>
      <c r="D1947" s="111">
        <f t="shared" si="110"/>
        <v>2013</v>
      </c>
      <c r="E1947" s="111">
        <f t="shared" si="111"/>
        <v>7</v>
      </c>
      <c r="F1947" s="174">
        <v>3.1609999999999999E-4</v>
      </c>
      <c r="G1947" s="106" t="s">
        <v>1169</v>
      </c>
    </row>
    <row r="1948" spans="3:7" x14ac:dyDescent="0.15">
      <c r="C1948" s="107">
        <v>41461</v>
      </c>
      <c r="D1948" s="111">
        <f t="shared" si="110"/>
        <v>2013</v>
      </c>
      <c r="E1948" s="111">
        <f t="shared" si="111"/>
        <v>7</v>
      </c>
      <c r="F1948" s="174">
        <v>3.1609999999999999E-4</v>
      </c>
      <c r="G1948" s="106" t="s">
        <v>1169</v>
      </c>
    </row>
    <row r="1949" spans="3:7" x14ac:dyDescent="0.15">
      <c r="C1949" s="107">
        <v>41462</v>
      </c>
      <c r="D1949" s="111">
        <f t="shared" si="110"/>
        <v>2013</v>
      </c>
      <c r="E1949" s="111">
        <f t="shared" si="111"/>
        <v>7</v>
      </c>
      <c r="F1949" s="174">
        <v>3.1600000000000004E-4</v>
      </c>
      <c r="G1949" s="106" t="s">
        <v>1169</v>
      </c>
    </row>
    <row r="1950" spans="3:7" x14ac:dyDescent="0.15">
      <c r="C1950" s="107">
        <v>41463</v>
      </c>
      <c r="D1950" s="111">
        <f t="shared" si="110"/>
        <v>2013</v>
      </c>
      <c r="E1950" s="111">
        <f t="shared" si="111"/>
        <v>7</v>
      </c>
      <c r="F1950" s="174">
        <v>3.1600000000000004E-4</v>
      </c>
      <c r="G1950" s="106" t="s">
        <v>1169</v>
      </c>
    </row>
    <row r="1951" spans="3:7" x14ac:dyDescent="0.15">
      <c r="C1951" s="107">
        <v>41464</v>
      </c>
      <c r="D1951" s="111">
        <f t="shared" si="110"/>
        <v>2013</v>
      </c>
      <c r="E1951" s="111">
        <f t="shared" si="111"/>
        <v>7</v>
      </c>
      <c r="F1951" s="174">
        <v>3.2619999999999996E-4</v>
      </c>
      <c r="G1951" s="106" t="s">
        <v>1169</v>
      </c>
    </row>
    <row r="1952" spans="3:7" x14ac:dyDescent="0.15">
      <c r="C1952" s="107">
        <v>41465</v>
      </c>
      <c r="D1952" s="111">
        <f t="shared" si="110"/>
        <v>2013</v>
      </c>
      <c r="E1952" s="111">
        <f t="shared" si="111"/>
        <v>7</v>
      </c>
      <c r="F1952" s="174">
        <v>3.258E-4</v>
      </c>
      <c r="G1952" s="106" t="s">
        <v>1169</v>
      </c>
    </row>
    <row r="1953" spans="3:7" x14ac:dyDescent="0.15">
      <c r="C1953" s="107">
        <v>41466</v>
      </c>
      <c r="D1953" s="111">
        <f t="shared" si="110"/>
        <v>2013</v>
      </c>
      <c r="E1953" s="111">
        <f t="shared" si="111"/>
        <v>7</v>
      </c>
      <c r="F1953" s="174">
        <v>3.2360000000000001E-4</v>
      </c>
      <c r="G1953" s="106" t="s">
        <v>1169</v>
      </c>
    </row>
    <row r="1954" spans="3:7" x14ac:dyDescent="0.15">
      <c r="C1954" s="107">
        <v>41467</v>
      </c>
      <c r="D1954" s="111">
        <f t="shared" si="110"/>
        <v>2013</v>
      </c>
      <c r="E1954" s="111">
        <f t="shared" si="111"/>
        <v>7</v>
      </c>
      <c r="F1954" s="174">
        <v>3.2259999999999998E-4</v>
      </c>
      <c r="G1954" s="106" t="s">
        <v>1169</v>
      </c>
    </row>
    <row r="1955" spans="3:7" x14ac:dyDescent="0.15">
      <c r="C1955" s="107">
        <v>41468</v>
      </c>
      <c r="D1955" s="111">
        <f t="shared" si="110"/>
        <v>2013</v>
      </c>
      <c r="E1955" s="111">
        <f t="shared" si="111"/>
        <v>7</v>
      </c>
      <c r="F1955" s="174">
        <v>3.2259999999999998E-4</v>
      </c>
      <c r="G1955" s="106" t="s">
        <v>1169</v>
      </c>
    </row>
    <row r="1956" spans="3:7" x14ac:dyDescent="0.15">
      <c r="C1956" s="107">
        <v>41469</v>
      </c>
      <c r="D1956" s="111">
        <f t="shared" si="110"/>
        <v>2013</v>
      </c>
      <c r="E1956" s="111">
        <f t="shared" si="111"/>
        <v>7</v>
      </c>
      <c r="F1956" s="174">
        <v>3.2249999999999998E-4</v>
      </c>
      <c r="G1956" s="106" t="s">
        <v>1169</v>
      </c>
    </row>
    <row r="1957" spans="3:7" x14ac:dyDescent="0.15">
      <c r="C1957" s="107">
        <v>41470</v>
      </c>
      <c r="D1957" s="111">
        <f t="shared" si="110"/>
        <v>2013</v>
      </c>
      <c r="E1957" s="111">
        <f t="shared" si="111"/>
        <v>7</v>
      </c>
      <c r="F1957" s="174">
        <v>3.2159999999999996E-4</v>
      </c>
      <c r="G1957" s="106" t="s">
        <v>1169</v>
      </c>
    </row>
    <row r="1958" spans="3:7" x14ac:dyDescent="0.15">
      <c r="C1958" s="107">
        <v>41471</v>
      </c>
      <c r="D1958" s="111">
        <f t="shared" si="110"/>
        <v>2013</v>
      </c>
      <c r="E1958" s="111">
        <f t="shared" si="111"/>
        <v>7</v>
      </c>
      <c r="F1958" s="174">
        <v>3.1839999999999999E-4</v>
      </c>
      <c r="G1958" s="106" t="s">
        <v>1169</v>
      </c>
    </row>
    <row r="1959" spans="3:7" x14ac:dyDescent="0.15">
      <c r="C1959" s="107">
        <v>41472</v>
      </c>
      <c r="D1959" s="111">
        <f t="shared" si="110"/>
        <v>2013</v>
      </c>
      <c r="E1959" s="111">
        <f t="shared" si="111"/>
        <v>7</v>
      </c>
      <c r="F1959" s="174">
        <v>3.124E-4</v>
      </c>
      <c r="G1959" s="106" t="s">
        <v>1169</v>
      </c>
    </row>
    <row r="1960" spans="3:7" x14ac:dyDescent="0.15">
      <c r="C1960" s="107">
        <v>41473</v>
      </c>
      <c r="D1960" s="111">
        <f t="shared" si="110"/>
        <v>2013</v>
      </c>
      <c r="E1960" s="111">
        <f t="shared" si="111"/>
        <v>7</v>
      </c>
      <c r="F1960" s="174">
        <v>3.0410000000000002E-4</v>
      </c>
      <c r="G1960" s="106" t="s">
        <v>1169</v>
      </c>
    </row>
    <row r="1961" spans="3:7" x14ac:dyDescent="0.15">
      <c r="C1961" s="107">
        <v>41474</v>
      </c>
      <c r="D1961" s="111">
        <f t="shared" si="110"/>
        <v>2013</v>
      </c>
      <c r="E1961" s="111">
        <f t="shared" si="111"/>
        <v>7</v>
      </c>
      <c r="F1961" s="174">
        <v>3.191E-4</v>
      </c>
      <c r="G1961" s="106" t="s">
        <v>1169</v>
      </c>
    </row>
    <row r="1962" spans="3:7" x14ac:dyDescent="0.15">
      <c r="C1962" s="107">
        <v>41475</v>
      </c>
      <c r="D1962" s="111">
        <f t="shared" si="110"/>
        <v>2013</v>
      </c>
      <c r="E1962" s="111">
        <f t="shared" si="111"/>
        <v>7</v>
      </c>
      <c r="F1962" s="174">
        <v>3.191E-4</v>
      </c>
      <c r="G1962" s="106" t="s">
        <v>1169</v>
      </c>
    </row>
    <row r="1963" spans="3:7" x14ac:dyDescent="0.15">
      <c r="C1963" s="107">
        <v>41476</v>
      </c>
      <c r="D1963" s="111">
        <f t="shared" si="110"/>
        <v>2013</v>
      </c>
      <c r="E1963" s="111">
        <f t="shared" si="111"/>
        <v>7</v>
      </c>
      <c r="F1963" s="174">
        <v>3.191E-4</v>
      </c>
      <c r="G1963" s="106" t="s">
        <v>1169</v>
      </c>
    </row>
    <row r="1964" spans="3:7" x14ac:dyDescent="0.15">
      <c r="C1964" s="107">
        <v>41477</v>
      </c>
      <c r="D1964" s="111">
        <f t="shared" si="110"/>
        <v>2013</v>
      </c>
      <c r="E1964" s="111">
        <f t="shared" si="111"/>
        <v>7</v>
      </c>
      <c r="F1964" s="174">
        <v>3.1359999999999998E-4</v>
      </c>
      <c r="G1964" s="106" t="s">
        <v>1169</v>
      </c>
    </row>
    <row r="1965" spans="3:7" x14ac:dyDescent="0.15">
      <c r="C1965" s="107">
        <v>41478</v>
      </c>
      <c r="D1965" s="111">
        <f t="shared" si="110"/>
        <v>2013</v>
      </c>
      <c r="E1965" s="111">
        <f t="shared" si="111"/>
        <v>7</v>
      </c>
      <c r="F1965" s="174">
        <v>3.1500000000000001E-4</v>
      </c>
      <c r="G1965" s="106" t="s">
        <v>1169</v>
      </c>
    </row>
    <row r="1966" spans="3:7" x14ac:dyDescent="0.15">
      <c r="C1966" s="107">
        <v>41479</v>
      </c>
      <c r="D1966" s="111">
        <f t="shared" si="110"/>
        <v>2013</v>
      </c>
      <c r="E1966" s="111">
        <f t="shared" si="111"/>
        <v>7</v>
      </c>
      <c r="F1966" s="174">
        <v>3.1539999999999997E-4</v>
      </c>
      <c r="G1966" s="106" t="s">
        <v>1169</v>
      </c>
    </row>
    <row r="1967" spans="3:7" x14ac:dyDescent="0.15">
      <c r="C1967" s="107">
        <v>41480</v>
      </c>
      <c r="D1967" s="111">
        <f t="shared" si="110"/>
        <v>2013</v>
      </c>
      <c r="E1967" s="111">
        <f t="shared" si="111"/>
        <v>7</v>
      </c>
      <c r="F1967" s="174">
        <v>3.146E-4</v>
      </c>
      <c r="G1967" s="106" t="s">
        <v>1169</v>
      </c>
    </row>
    <row r="1968" spans="3:7" x14ac:dyDescent="0.15">
      <c r="C1968" s="107">
        <v>41481</v>
      </c>
      <c r="D1968" s="111">
        <f t="shared" si="110"/>
        <v>2013</v>
      </c>
      <c r="E1968" s="111">
        <f t="shared" si="111"/>
        <v>7</v>
      </c>
      <c r="F1968" s="174">
        <v>3.146E-4</v>
      </c>
      <c r="G1968" s="106" t="s">
        <v>1169</v>
      </c>
    </row>
    <row r="1969" spans="3:7" x14ac:dyDescent="0.15">
      <c r="C1969" s="107">
        <v>41482</v>
      </c>
      <c r="D1969" s="111">
        <f t="shared" si="110"/>
        <v>2013</v>
      </c>
      <c r="E1969" s="111">
        <f t="shared" si="111"/>
        <v>7</v>
      </c>
      <c r="F1969" s="174">
        <v>3.146E-4</v>
      </c>
      <c r="G1969" s="106" t="s">
        <v>1169</v>
      </c>
    </row>
    <row r="1970" spans="3:7" x14ac:dyDescent="0.15">
      <c r="C1970" s="107">
        <v>41483</v>
      </c>
      <c r="D1970" s="111">
        <f t="shared" si="110"/>
        <v>2013</v>
      </c>
      <c r="E1970" s="111">
        <f t="shared" si="111"/>
        <v>7</v>
      </c>
      <c r="F1970" s="174">
        <v>3.146E-4</v>
      </c>
      <c r="G1970" s="106" t="s">
        <v>1169</v>
      </c>
    </row>
    <row r="1971" spans="3:7" x14ac:dyDescent="0.15">
      <c r="C1971" s="107">
        <v>41484</v>
      </c>
      <c r="D1971" s="111">
        <f t="shared" si="110"/>
        <v>2013</v>
      </c>
      <c r="E1971" s="111">
        <f t="shared" si="111"/>
        <v>7</v>
      </c>
      <c r="F1971" s="174">
        <v>3.1500000000000001E-4</v>
      </c>
      <c r="G1971" s="106" t="s">
        <v>1169</v>
      </c>
    </row>
    <row r="1972" spans="3:7" x14ac:dyDescent="0.15">
      <c r="C1972" s="107">
        <v>41485</v>
      </c>
      <c r="D1972" s="111">
        <f t="shared" si="110"/>
        <v>2013</v>
      </c>
      <c r="E1972" s="111">
        <f t="shared" si="111"/>
        <v>7</v>
      </c>
      <c r="F1972" s="174">
        <v>3.1480000000000001E-4</v>
      </c>
      <c r="G1972" s="106" t="s">
        <v>1169</v>
      </c>
    </row>
    <row r="1973" spans="3:7" x14ac:dyDescent="0.15">
      <c r="C1973" s="107">
        <v>41486</v>
      </c>
      <c r="D1973" s="111">
        <f t="shared" si="110"/>
        <v>2013</v>
      </c>
      <c r="E1973" s="111">
        <f t="shared" si="111"/>
        <v>7</v>
      </c>
      <c r="F1973" s="174">
        <v>3.1619999999999999E-4</v>
      </c>
      <c r="G1973" s="106" t="s">
        <v>1169</v>
      </c>
    </row>
    <row r="1974" spans="3:7" x14ac:dyDescent="0.15">
      <c r="C1974" s="107">
        <v>41487</v>
      </c>
      <c r="D1974" s="111">
        <f t="shared" si="110"/>
        <v>2013</v>
      </c>
      <c r="E1974" s="111">
        <f t="shared" si="111"/>
        <v>8</v>
      </c>
      <c r="F1974" s="174">
        <v>3.168E-4</v>
      </c>
      <c r="G1974" s="106" t="s">
        <v>1169</v>
      </c>
    </row>
    <row r="1975" spans="3:7" x14ac:dyDescent="0.15">
      <c r="C1975" s="107">
        <v>41488</v>
      </c>
      <c r="D1975" s="111">
        <f t="shared" si="110"/>
        <v>2013</v>
      </c>
      <c r="E1975" s="111">
        <f t="shared" si="111"/>
        <v>8</v>
      </c>
      <c r="F1975" s="174">
        <v>3.1490000000000001E-4</v>
      </c>
      <c r="G1975" s="106" t="s">
        <v>1169</v>
      </c>
    </row>
    <row r="1976" spans="3:7" x14ac:dyDescent="0.15">
      <c r="C1976" s="107">
        <v>41489</v>
      </c>
      <c r="D1976" s="111">
        <f t="shared" si="110"/>
        <v>2013</v>
      </c>
      <c r="E1976" s="111">
        <f t="shared" si="111"/>
        <v>8</v>
      </c>
      <c r="F1976" s="174">
        <v>3.1490000000000001E-4</v>
      </c>
      <c r="G1976" s="106" t="s">
        <v>1169</v>
      </c>
    </row>
    <row r="1977" spans="3:7" x14ac:dyDescent="0.15">
      <c r="C1977" s="107">
        <v>41490</v>
      </c>
      <c r="D1977" s="111">
        <f t="shared" si="110"/>
        <v>2013</v>
      </c>
      <c r="E1977" s="111">
        <f t="shared" si="111"/>
        <v>8</v>
      </c>
      <c r="F1977" s="174">
        <v>3.1510000000000002E-4</v>
      </c>
      <c r="G1977" s="106" t="s">
        <v>1169</v>
      </c>
    </row>
    <row r="1978" spans="3:7" x14ac:dyDescent="0.15">
      <c r="C1978" s="107">
        <v>41491</v>
      </c>
      <c r="D1978" s="111">
        <f t="shared" si="110"/>
        <v>2013</v>
      </c>
      <c r="E1978" s="111">
        <f t="shared" si="111"/>
        <v>8</v>
      </c>
      <c r="F1978" s="174">
        <v>3.1490000000000001E-4</v>
      </c>
      <c r="G1978" s="106" t="s">
        <v>1169</v>
      </c>
    </row>
    <row r="1979" spans="3:7" x14ac:dyDescent="0.15">
      <c r="C1979" s="107">
        <v>41492</v>
      </c>
      <c r="D1979" s="111">
        <f t="shared" si="110"/>
        <v>2013</v>
      </c>
      <c r="E1979" s="111">
        <f t="shared" si="111"/>
        <v>8</v>
      </c>
      <c r="F1979" s="174">
        <v>3.1339999999999997E-4</v>
      </c>
      <c r="G1979" s="106" t="s">
        <v>1169</v>
      </c>
    </row>
    <row r="1980" spans="3:7" x14ac:dyDescent="0.15">
      <c r="C1980" s="107">
        <v>41493</v>
      </c>
      <c r="D1980" s="111">
        <f t="shared" si="110"/>
        <v>2013</v>
      </c>
      <c r="E1980" s="111">
        <f t="shared" si="111"/>
        <v>8</v>
      </c>
      <c r="F1980" s="174">
        <v>3.1350000000000003E-4</v>
      </c>
      <c r="G1980" s="106" t="s">
        <v>1169</v>
      </c>
    </row>
    <row r="1981" spans="3:7" x14ac:dyDescent="0.15">
      <c r="C1981" s="107">
        <v>41494</v>
      </c>
      <c r="D1981" s="111">
        <f t="shared" si="110"/>
        <v>2013</v>
      </c>
      <c r="E1981" s="111">
        <f t="shared" si="111"/>
        <v>8</v>
      </c>
      <c r="F1981" s="174">
        <v>3.1290000000000002E-4</v>
      </c>
      <c r="G1981" s="106" t="s">
        <v>1169</v>
      </c>
    </row>
    <row r="1982" spans="3:7" x14ac:dyDescent="0.15">
      <c r="C1982" s="107">
        <v>41495</v>
      </c>
      <c r="D1982" s="111">
        <f t="shared" si="110"/>
        <v>2013</v>
      </c>
      <c r="E1982" s="111">
        <f t="shared" si="111"/>
        <v>8</v>
      </c>
      <c r="F1982" s="174">
        <v>3.346E-4</v>
      </c>
      <c r="G1982" s="106" t="s">
        <v>1169</v>
      </c>
    </row>
    <row r="1983" spans="3:7" x14ac:dyDescent="0.15">
      <c r="C1983" s="107">
        <v>41496</v>
      </c>
      <c r="D1983" s="111">
        <f t="shared" si="110"/>
        <v>2013</v>
      </c>
      <c r="E1983" s="111">
        <f t="shared" si="111"/>
        <v>8</v>
      </c>
      <c r="F1983" s="174">
        <v>3.346E-4</v>
      </c>
      <c r="G1983" s="106" t="s">
        <v>1169</v>
      </c>
    </row>
    <row r="1984" spans="3:7" x14ac:dyDescent="0.15">
      <c r="C1984" s="107">
        <v>41497</v>
      </c>
      <c r="D1984" s="111">
        <f t="shared" si="110"/>
        <v>2013</v>
      </c>
      <c r="E1984" s="111">
        <f t="shared" si="111"/>
        <v>8</v>
      </c>
      <c r="F1984" s="174">
        <v>3.3530000000000002E-4</v>
      </c>
      <c r="G1984" s="106" t="s">
        <v>1169</v>
      </c>
    </row>
    <row r="1985" spans="3:7" x14ac:dyDescent="0.15">
      <c r="C1985" s="107">
        <v>41498</v>
      </c>
      <c r="D1985" s="111">
        <f t="shared" si="110"/>
        <v>2013</v>
      </c>
      <c r="E1985" s="111">
        <f t="shared" si="111"/>
        <v>8</v>
      </c>
      <c r="F1985" s="174">
        <v>3.4619999999999996E-4</v>
      </c>
      <c r="G1985" s="106" t="s">
        <v>1169</v>
      </c>
    </row>
    <row r="1986" spans="3:7" x14ac:dyDescent="0.15">
      <c r="C1986" s="107">
        <v>41499</v>
      </c>
      <c r="D1986" s="111">
        <f t="shared" si="110"/>
        <v>2013</v>
      </c>
      <c r="E1986" s="111">
        <f t="shared" si="111"/>
        <v>8</v>
      </c>
      <c r="F1986" s="174">
        <v>3.4840000000000001E-4</v>
      </c>
      <c r="G1986" s="106" t="s">
        <v>1169</v>
      </c>
    </row>
    <row r="1987" spans="3:7" x14ac:dyDescent="0.15">
      <c r="C1987" s="107">
        <v>41500</v>
      </c>
      <c r="D1987" s="111">
        <f t="shared" si="110"/>
        <v>2013</v>
      </c>
      <c r="E1987" s="111">
        <f t="shared" si="111"/>
        <v>8</v>
      </c>
      <c r="F1987" s="174">
        <v>3.6200000000000002E-4</v>
      </c>
      <c r="G1987" s="106" t="s">
        <v>1169</v>
      </c>
    </row>
    <row r="1988" spans="3:7" x14ac:dyDescent="0.15">
      <c r="C1988" s="107">
        <v>41501</v>
      </c>
      <c r="D1988" s="111">
        <f t="shared" si="110"/>
        <v>2013</v>
      </c>
      <c r="E1988" s="111">
        <f t="shared" si="111"/>
        <v>8</v>
      </c>
      <c r="F1988" s="174">
        <v>3.6529999999999999E-4</v>
      </c>
      <c r="G1988" s="106" t="s">
        <v>1169</v>
      </c>
    </row>
    <row r="1989" spans="3:7" x14ac:dyDescent="0.15">
      <c r="C1989" s="107">
        <v>41502</v>
      </c>
      <c r="D1989" s="111">
        <f t="shared" ref="D1989:D2052" si="112">YEAR(C1989)</f>
        <v>2013</v>
      </c>
      <c r="E1989" s="111">
        <f t="shared" ref="E1989:E2052" si="113">MONTH(C1989)</f>
        <v>8</v>
      </c>
      <c r="F1989" s="174">
        <v>3.6749999999999999E-4</v>
      </c>
      <c r="G1989" s="106" t="s">
        <v>1169</v>
      </c>
    </row>
    <row r="1990" spans="3:7" x14ac:dyDescent="0.15">
      <c r="C1990" s="107">
        <v>41503</v>
      </c>
      <c r="D1990" s="111">
        <f t="shared" si="112"/>
        <v>2013</v>
      </c>
      <c r="E1990" s="111">
        <f t="shared" si="113"/>
        <v>8</v>
      </c>
      <c r="F1990" s="174">
        <v>3.6749999999999999E-4</v>
      </c>
      <c r="G1990" s="106" t="s">
        <v>1169</v>
      </c>
    </row>
    <row r="1991" spans="3:7" x14ac:dyDescent="0.15">
      <c r="C1991" s="107">
        <v>41504</v>
      </c>
      <c r="D1991" s="111">
        <f t="shared" si="112"/>
        <v>2013</v>
      </c>
      <c r="E1991" s="111">
        <f t="shared" si="113"/>
        <v>8</v>
      </c>
      <c r="F1991" s="174">
        <v>3.6700000000000003E-4</v>
      </c>
      <c r="G1991" s="106" t="s">
        <v>1169</v>
      </c>
    </row>
    <row r="1992" spans="3:7" x14ac:dyDescent="0.15">
      <c r="C1992" s="107">
        <v>41505</v>
      </c>
      <c r="D1992" s="111">
        <f t="shared" si="112"/>
        <v>2013</v>
      </c>
      <c r="E1992" s="111">
        <f t="shared" si="113"/>
        <v>8</v>
      </c>
      <c r="F1992" s="174">
        <v>3.6799999999999995E-4</v>
      </c>
      <c r="G1992" s="106" t="s">
        <v>1169</v>
      </c>
    </row>
    <row r="1993" spans="3:7" x14ac:dyDescent="0.15">
      <c r="C1993" s="107">
        <v>41506</v>
      </c>
      <c r="D1993" s="111">
        <f t="shared" si="112"/>
        <v>2013</v>
      </c>
      <c r="E1993" s="111">
        <f t="shared" si="113"/>
        <v>8</v>
      </c>
      <c r="F1993" s="174">
        <v>3.6310000000000004E-4</v>
      </c>
      <c r="G1993" s="106" t="s">
        <v>1169</v>
      </c>
    </row>
    <row r="1994" spans="3:7" x14ac:dyDescent="0.15">
      <c r="C1994" s="107">
        <v>41507</v>
      </c>
      <c r="D1994" s="111">
        <f t="shared" si="112"/>
        <v>2013</v>
      </c>
      <c r="E1994" s="111">
        <f t="shared" si="113"/>
        <v>8</v>
      </c>
      <c r="F1994" s="174">
        <v>3.6329999999999999E-4</v>
      </c>
      <c r="G1994" s="106" t="s">
        <v>1169</v>
      </c>
    </row>
    <row r="1995" spans="3:7" x14ac:dyDescent="0.15">
      <c r="C1995" s="107">
        <v>41508</v>
      </c>
      <c r="D1995" s="111">
        <f t="shared" si="112"/>
        <v>2013</v>
      </c>
      <c r="E1995" s="111">
        <f t="shared" si="113"/>
        <v>8</v>
      </c>
      <c r="F1995" s="174">
        <v>3.6240000000000003E-4</v>
      </c>
      <c r="G1995" s="106" t="s">
        <v>1169</v>
      </c>
    </row>
    <row r="1996" spans="3:7" x14ac:dyDescent="0.15">
      <c r="C1996" s="107">
        <v>41509</v>
      </c>
      <c r="D1996" s="111">
        <f t="shared" si="112"/>
        <v>2013</v>
      </c>
      <c r="E1996" s="111">
        <f t="shared" si="113"/>
        <v>8</v>
      </c>
      <c r="F1996" s="174">
        <v>3.6049999999999998E-4</v>
      </c>
      <c r="G1996" s="106" t="s">
        <v>1169</v>
      </c>
    </row>
    <row r="1997" spans="3:7" x14ac:dyDescent="0.15">
      <c r="C1997" s="107">
        <v>41510</v>
      </c>
      <c r="D1997" s="111">
        <f t="shared" si="112"/>
        <v>2013</v>
      </c>
      <c r="E1997" s="111">
        <f t="shared" si="113"/>
        <v>8</v>
      </c>
      <c r="F1997" s="174">
        <v>3.6049999999999998E-4</v>
      </c>
      <c r="G1997" s="106" t="s">
        <v>1169</v>
      </c>
    </row>
    <row r="1998" spans="3:7" x14ac:dyDescent="0.15">
      <c r="C1998" s="107">
        <v>41511</v>
      </c>
      <c r="D1998" s="111">
        <f t="shared" si="112"/>
        <v>2013</v>
      </c>
      <c r="E1998" s="111">
        <f t="shared" si="113"/>
        <v>8</v>
      </c>
      <c r="F1998" s="174">
        <v>3.6049999999999998E-4</v>
      </c>
      <c r="G1998" s="106" t="s">
        <v>1169</v>
      </c>
    </row>
    <row r="1999" spans="3:7" x14ac:dyDescent="0.15">
      <c r="C1999" s="107">
        <v>41512</v>
      </c>
      <c r="D1999" s="111">
        <f t="shared" si="112"/>
        <v>2013</v>
      </c>
      <c r="E1999" s="111">
        <f t="shared" si="113"/>
        <v>8</v>
      </c>
      <c r="F1999" s="174">
        <v>3.6369999999999995E-4</v>
      </c>
      <c r="G1999" s="106" t="s">
        <v>1169</v>
      </c>
    </row>
    <row r="2000" spans="3:7" x14ac:dyDescent="0.15">
      <c r="C2000" s="107">
        <v>41513</v>
      </c>
      <c r="D2000" s="111">
        <f t="shared" si="112"/>
        <v>2013</v>
      </c>
      <c r="E2000" s="111">
        <f t="shared" si="113"/>
        <v>8</v>
      </c>
      <c r="F2000" s="174">
        <v>3.7320000000000002E-4</v>
      </c>
      <c r="G2000" s="106" t="s">
        <v>1169</v>
      </c>
    </row>
    <row r="2001" spans="3:7" x14ac:dyDescent="0.15">
      <c r="C2001" s="107">
        <v>41514</v>
      </c>
      <c r="D2001" s="111">
        <f t="shared" si="112"/>
        <v>2013</v>
      </c>
      <c r="E2001" s="111">
        <f t="shared" si="113"/>
        <v>8</v>
      </c>
      <c r="F2001" s="174">
        <v>3.7320000000000002E-4</v>
      </c>
      <c r="G2001" s="106" t="s">
        <v>1169</v>
      </c>
    </row>
    <row r="2002" spans="3:7" x14ac:dyDescent="0.15">
      <c r="C2002" s="107">
        <v>41515</v>
      </c>
      <c r="D2002" s="111">
        <f t="shared" si="112"/>
        <v>2013</v>
      </c>
      <c r="E2002" s="111">
        <f t="shared" si="113"/>
        <v>8</v>
      </c>
      <c r="F2002" s="174">
        <v>3.7409999999999999E-4</v>
      </c>
      <c r="G2002" s="106" t="s">
        <v>1169</v>
      </c>
    </row>
    <row r="2003" spans="3:7" x14ac:dyDescent="0.15">
      <c r="C2003" s="107">
        <v>41516</v>
      </c>
      <c r="D2003" s="111">
        <f t="shared" si="112"/>
        <v>2013</v>
      </c>
      <c r="E2003" s="111">
        <f t="shared" si="113"/>
        <v>8</v>
      </c>
      <c r="F2003" s="174">
        <v>3.7359999999999997E-4</v>
      </c>
      <c r="G2003" s="106" t="s">
        <v>1169</v>
      </c>
    </row>
    <row r="2004" spans="3:7" x14ac:dyDescent="0.15">
      <c r="C2004" s="107">
        <v>41517</v>
      </c>
      <c r="D2004" s="111">
        <f t="shared" si="112"/>
        <v>2013</v>
      </c>
      <c r="E2004" s="111">
        <f t="shared" si="113"/>
        <v>8</v>
      </c>
      <c r="F2004" s="174">
        <v>3.7359999999999997E-4</v>
      </c>
      <c r="G2004" s="106" t="s">
        <v>1169</v>
      </c>
    </row>
    <row r="2005" spans="3:7" x14ac:dyDescent="0.15">
      <c r="C2005" s="107">
        <v>41518</v>
      </c>
      <c r="D2005" s="111">
        <f t="shared" si="112"/>
        <v>2013</v>
      </c>
      <c r="E2005" s="111">
        <f t="shared" si="113"/>
        <v>9</v>
      </c>
      <c r="F2005" s="174">
        <v>3.7359999999999997E-4</v>
      </c>
      <c r="G2005" s="106" t="s">
        <v>1169</v>
      </c>
    </row>
    <row r="2006" spans="3:7" x14ac:dyDescent="0.15">
      <c r="C2006" s="107">
        <v>41519</v>
      </c>
      <c r="D2006" s="111">
        <f t="shared" si="112"/>
        <v>2013</v>
      </c>
      <c r="E2006" s="111">
        <f t="shared" si="113"/>
        <v>9</v>
      </c>
      <c r="F2006" s="174">
        <v>3.724E-4</v>
      </c>
      <c r="G2006" s="106" t="s">
        <v>1169</v>
      </c>
    </row>
    <row r="2007" spans="3:7" x14ac:dyDescent="0.15">
      <c r="C2007" s="107">
        <v>41520</v>
      </c>
      <c r="D2007" s="111">
        <f t="shared" si="112"/>
        <v>2013</v>
      </c>
      <c r="E2007" s="111">
        <f t="shared" si="113"/>
        <v>9</v>
      </c>
      <c r="F2007" s="174">
        <v>3.7490000000000001E-4</v>
      </c>
      <c r="G2007" s="106" t="s">
        <v>1169</v>
      </c>
    </row>
    <row r="2008" spans="3:7" x14ac:dyDescent="0.15">
      <c r="C2008" s="107">
        <v>41521</v>
      </c>
      <c r="D2008" s="111">
        <f t="shared" si="112"/>
        <v>2013</v>
      </c>
      <c r="E2008" s="111">
        <f t="shared" si="113"/>
        <v>9</v>
      </c>
      <c r="F2008" s="174">
        <v>3.8830000000000001E-4</v>
      </c>
      <c r="G2008" s="106" t="s">
        <v>1169</v>
      </c>
    </row>
    <row r="2009" spans="3:7" x14ac:dyDescent="0.15">
      <c r="C2009" s="107">
        <v>41522</v>
      </c>
      <c r="D2009" s="111">
        <f t="shared" si="112"/>
        <v>2013</v>
      </c>
      <c r="E2009" s="111">
        <f t="shared" si="113"/>
        <v>9</v>
      </c>
      <c r="F2009" s="174">
        <v>3.8950000000000003E-4</v>
      </c>
      <c r="G2009" s="106" t="s">
        <v>1169</v>
      </c>
    </row>
    <row r="2010" spans="3:7" x14ac:dyDescent="0.15">
      <c r="C2010" s="107">
        <v>41523</v>
      </c>
      <c r="D2010" s="111">
        <f t="shared" si="112"/>
        <v>2013</v>
      </c>
      <c r="E2010" s="111">
        <f t="shared" si="113"/>
        <v>9</v>
      </c>
      <c r="F2010" s="174">
        <v>4.0619999999999995E-4</v>
      </c>
      <c r="G2010" s="106" t="s">
        <v>1169</v>
      </c>
    </row>
    <row r="2011" spans="3:7" x14ac:dyDescent="0.15">
      <c r="C2011" s="107">
        <v>41524</v>
      </c>
      <c r="D2011" s="111">
        <f t="shared" si="112"/>
        <v>2013</v>
      </c>
      <c r="E2011" s="111">
        <f t="shared" si="113"/>
        <v>9</v>
      </c>
      <c r="F2011" s="174">
        <v>4.0619999999999995E-4</v>
      </c>
      <c r="G2011" s="106" t="s">
        <v>1169</v>
      </c>
    </row>
    <row r="2012" spans="3:7" x14ac:dyDescent="0.15">
      <c r="C2012" s="107">
        <v>41525</v>
      </c>
      <c r="D2012" s="111">
        <f t="shared" si="112"/>
        <v>2013</v>
      </c>
      <c r="E2012" s="111">
        <f t="shared" si="113"/>
        <v>9</v>
      </c>
      <c r="F2012" s="174">
        <v>4.0640000000000001E-4</v>
      </c>
      <c r="G2012" s="106" t="s">
        <v>1169</v>
      </c>
    </row>
    <row r="2013" spans="3:7" x14ac:dyDescent="0.15">
      <c r="C2013" s="107">
        <v>41526</v>
      </c>
      <c r="D2013" s="111">
        <f t="shared" si="112"/>
        <v>2013</v>
      </c>
      <c r="E2013" s="111">
        <f t="shared" si="113"/>
        <v>9</v>
      </c>
      <c r="F2013" s="174">
        <v>3.9740000000000001E-4</v>
      </c>
      <c r="G2013" s="106" t="s">
        <v>1169</v>
      </c>
    </row>
    <row r="2014" spans="3:7" x14ac:dyDescent="0.15">
      <c r="C2014" s="107">
        <v>41527</v>
      </c>
      <c r="D2014" s="111">
        <f t="shared" si="112"/>
        <v>2013</v>
      </c>
      <c r="E2014" s="111">
        <f t="shared" si="113"/>
        <v>9</v>
      </c>
      <c r="F2014" s="174">
        <v>3.9500000000000001E-4</v>
      </c>
      <c r="G2014" s="106" t="s">
        <v>1169</v>
      </c>
    </row>
    <row r="2015" spans="3:7" x14ac:dyDescent="0.15">
      <c r="C2015" s="107">
        <v>41528</v>
      </c>
      <c r="D2015" s="111">
        <f t="shared" si="112"/>
        <v>2013</v>
      </c>
      <c r="E2015" s="111">
        <f t="shared" si="113"/>
        <v>9</v>
      </c>
      <c r="F2015" s="174">
        <v>4.1770000000000002E-4</v>
      </c>
      <c r="G2015" s="106" t="s">
        <v>1169</v>
      </c>
    </row>
    <row r="2016" spans="3:7" x14ac:dyDescent="0.15">
      <c r="C2016" s="107">
        <v>41529</v>
      </c>
      <c r="D2016" s="111">
        <f t="shared" si="112"/>
        <v>2013</v>
      </c>
      <c r="E2016" s="111">
        <f t="shared" si="113"/>
        <v>9</v>
      </c>
      <c r="F2016" s="174">
        <v>4.1729999999999995E-4</v>
      </c>
      <c r="G2016" s="106" t="s">
        <v>1169</v>
      </c>
    </row>
    <row r="2017" spans="3:7" x14ac:dyDescent="0.15">
      <c r="C2017" s="107">
        <v>41530</v>
      </c>
      <c r="D2017" s="111">
        <f t="shared" si="112"/>
        <v>2013</v>
      </c>
      <c r="E2017" s="111">
        <f t="shared" si="113"/>
        <v>9</v>
      </c>
      <c r="F2017" s="174">
        <v>4.4549999999999999E-4</v>
      </c>
      <c r="G2017" s="106" t="s">
        <v>1169</v>
      </c>
    </row>
    <row r="2018" spans="3:7" x14ac:dyDescent="0.15">
      <c r="C2018" s="107">
        <v>41531</v>
      </c>
      <c r="D2018" s="111">
        <f t="shared" si="112"/>
        <v>2013</v>
      </c>
      <c r="E2018" s="111">
        <f t="shared" si="113"/>
        <v>9</v>
      </c>
      <c r="F2018" s="174">
        <v>4.4549999999999999E-4</v>
      </c>
      <c r="G2018" s="106" t="s">
        <v>1169</v>
      </c>
    </row>
    <row r="2019" spans="3:7" x14ac:dyDescent="0.15">
      <c r="C2019" s="107">
        <v>41532</v>
      </c>
      <c r="D2019" s="111">
        <f t="shared" si="112"/>
        <v>2013</v>
      </c>
      <c r="E2019" s="111">
        <f t="shared" si="113"/>
        <v>9</v>
      </c>
      <c r="F2019" s="174">
        <v>4.4549999999999999E-4</v>
      </c>
      <c r="G2019" s="106" t="s">
        <v>1169</v>
      </c>
    </row>
    <row r="2020" spans="3:7" x14ac:dyDescent="0.15">
      <c r="C2020" s="107">
        <v>41533</v>
      </c>
      <c r="D2020" s="111">
        <f t="shared" si="112"/>
        <v>2013</v>
      </c>
      <c r="E2020" s="111">
        <f t="shared" si="113"/>
        <v>9</v>
      </c>
      <c r="F2020" s="174">
        <v>4.4659999999999996E-4</v>
      </c>
      <c r="G2020" s="106" t="s">
        <v>1169</v>
      </c>
    </row>
    <row r="2021" spans="3:7" x14ac:dyDescent="0.15">
      <c r="C2021" s="107">
        <v>41534</v>
      </c>
      <c r="D2021" s="111">
        <f t="shared" si="112"/>
        <v>2013</v>
      </c>
      <c r="E2021" s="111">
        <f t="shared" si="113"/>
        <v>9</v>
      </c>
      <c r="F2021" s="174">
        <v>4.4590000000000005E-4</v>
      </c>
      <c r="G2021" s="106" t="s">
        <v>1169</v>
      </c>
    </row>
    <row r="2022" spans="3:7" x14ac:dyDescent="0.15">
      <c r="C2022" s="107">
        <v>41535</v>
      </c>
      <c r="D2022" s="111">
        <f t="shared" si="112"/>
        <v>2013</v>
      </c>
      <c r="E2022" s="111">
        <f t="shared" si="113"/>
        <v>9</v>
      </c>
      <c r="F2022" s="174">
        <v>4.4359999999999999E-4</v>
      </c>
      <c r="G2022" s="106" t="s">
        <v>1169</v>
      </c>
    </row>
    <row r="2023" spans="3:7" x14ac:dyDescent="0.15">
      <c r="C2023" s="107">
        <v>41536</v>
      </c>
      <c r="D2023" s="111">
        <f t="shared" si="112"/>
        <v>2013</v>
      </c>
      <c r="E2023" s="111">
        <f t="shared" si="113"/>
        <v>9</v>
      </c>
      <c r="F2023" s="174">
        <v>4.394E-4</v>
      </c>
      <c r="G2023" s="106" t="s">
        <v>1169</v>
      </c>
    </row>
    <row r="2024" spans="3:7" x14ac:dyDescent="0.15">
      <c r="C2024" s="107">
        <v>41537</v>
      </c>
      <c r="D2024" s="111">
        <f t="shared" si="112"/>
        <v>2013</v>
      </c>
      <c r="E2024" s="111">
        <f t="shared" si="113"/>
        <v>9</v>
      </c>
      <c r="F2024" s="174">
        <v>4.3970000000000001E-4</v>
      </c>
      <c r="G2024" s="106" t="s">
        <v>1169</v>
      </c>
    </row>
    <row r="2025" spans="3:7" x14ac:dyDescent="0.15">
      <c r="C2025" s="107">
        <v>41538</v>
      </c>
      <c r="D2025" s="111">
        <f t="shared" si="112"/>
        <v>2013</v>
      </c>
      <c r="E2025" s="111">
        <f t="shared" si="113"/>
        <v>9</v>
      </c>
      <c r="F2025" s="174">
        <v>4.3970000000000001E-4</v>
      </c>
      <c r="G2025" s="106" t="s">
        <v>1169</v>
      </c>
    </row>
    <row r="2026" spans="3:7" x14ac:dyDescent="0.15">
      <c r="C2026" s="107">
        <v>41539</v>
      </c>
      <c r="D2026" s="111">
        <f t="shared" si="112"/>
        <v>2013</v>
      </c>
      <c r="E2026" s="111">
        <f t="shared" si="113"/>
        <v>9</v>
      </c>
      <c r="F2026" s="174">
        <v>4.4130000000000005E-4</v>
      </c>
      <c r="G2026" s="106" t="s">
        <v>1169</v>
      </c>
    </row>
    <row r="2027" spans="3:7" x14ac:dyDescent="0.15">
      <c r="C2027" s="107">
        <v>41540</v>
      </c>
      <c r="D2027" s="111">
        <f t="shared" si="112"/>
        <v>2013</v>
      </c>
      <c r="E2027" s="111">
        <f t="shared" si="113"/>
        <v>9</v>
      </c>
      <c r="F2027" s="174">
        <v>4.0219999999999996E-4</v>
      </c>
      <c r="G2027" s="106" t="s">
        <v>1169</v>
      </c>
    </row>
    <row r="2028" spans="3:7" x14ac:dyDescent="0.15">
      <c r="C2028" s="107">
        <v>41541</v>
      </c>
      <c r="D2028" s="111">
        <f t="shared" si="112"/>
        <v>2013</v>
      </c>
      <c r="E2028" s="111">
        <f t="shared" si="113"/>
        <v>9</v>
      </c>
      <c r="F2028" s="174">
        <v>4.1100000000000002E-4</v>
      </c>
      <c r="G2028" s="106" t="s">
        <v>1169</v>
      </c>
    </row>
    <row r="2029" spans="3:7" x14ac:dyDescent="0.15">
      <c r="C2029" s="107">
        <v>41542</v>
      </c>
      <c r="D2029" s="111">
        <f t="shared" si="112"/>
        <v>2013</v>
      </c>
      <c r="E2029" s="111">
        <f t="shared" si="113"/>
        <v>9</v>
      </c>
      <c r="F2029" s="174">
        <v>4.1179999999999998E-4</v>
      </c>
      <c r="G2029" s="106" t="s">
        <v>1169</v>
      </c>
    </row>
    <row r="2030" spans="3:7" x14ac:dyDescent="0.15">
      <c r="C2030" s="107">
        <v>41543</v>
      </c>
      <c r="D2030" s="111">
        <f t="shared" si="112"/>
        <v>2013</v>
      </c>
      <c r="E2030" s="111">
        <f t="shared" si="113"/>
        <v>9</v>
      </c>
      <c r="F2030" s="174">
        <v>4.1359999999999997E-4</v>
      </c>
      <c r="G2030" s="106" t="s">
        <v>1169</v>
      </c>
    </row>
    <row r="2031" spans="3:7" x14ac:dyDescent="0.15">
      <c r="C2031" s="107">
        <v>41544</v>
      </c>
      <c r="D2031" s="111">
        <f t="shared" si="112"/>
        <v>2013</v>
      </c>
      <c r="E2031" s="111">
        <f t="shared" si="113"/>
        <v>9</v>
      </c>
      <c r="F2031" s="174">
        <v>4.1669999999999999E-4</v>
      </c>
      <c r="G2031" s="106" t="s">
        <v>1169</v>
      </c>
    </row>
    <row r="2032" spans="3:7" x14ac:dyDescent="0.15">
      <c r="C2032" s="107">
        <v>41545</v>
      </c>
      <c r="D2032" s="111">
        <f t="shared" si="112"/>
        <v>2013</v>
      </c>
      <c r="E2032" s="111">
        <f t="shared" si="113"/>
        <v>9</v>
      </c>
      <c r="F2032" s="174">
        <v>4.2590000000000005E-4</v>
      </c>
      <c r="G2032" s="106" t="s">
        <v>1169</v>
      </c>
    </row>
    <row r="2033" spans="3:7" x14ac:dyDescent="0.15">
      <c r="C2033" s="107">
        <v>41546</v>
      </c>
      <c r="D2033" s="111">
        <f t="shared" si="112"/>
        <v>2013</v>
      </c>
      <c r="E2033" s="111">
        <f t="shared" si="113"/>
        <v>9</v>
      </c>
      <c r="F2033" s="174">
        <v>4.2590000000000005E-4</v>
      </c>
      <c r="G2033" s="106" t="s">
        <v>1169</v>
      </c>
    </row>
    <row r="2034" spans="3:7" x14ac:dyDescent="0.15">
      <c r="C2034" s="107">
        <v>41547</v>
      </c>
      <c r="D2034" s="111">
        <f t="shared" si="112"/>
        <v>2013</v>
      </c>
      <c r="E2034" s="111">
        <f t="shared" si="113"/>
        <v>9</v>
      </c>
      <c r="F2034" s="174">
        <v>4.2469999999999997E-4</v>
      </c>
      <c r="G2034" s="106" t="s">
        <v>1169</v>
      </c>
    </row>
    <row r="2035" spans="3:7" x14ac:dyDescent="0.15">
      <c r="C2035" s="107">
        <v>41548</v>
      </c>
      <c r="D2035" s="111">
        <f t="shared" si="112"/>
        <v>2013</v>
      </c>
      <c r="E2035" s="111">
        <f t="shared" si="113"/>
        <v>10</v>
      </c>
      <c r="F2035" s="174">
        <v>4.2119999999999999E-4</v>
      </c>
      <c r="G2035" s="106" t="s">
        <v>1169</v>
      </c>
    </row>
    <row r="2036" spans="3:7" x14ac:dyDescent="0.15">
      <c r="C2036" s="107">
        <v>41549</v>
      </c>
      <c r="D2036" s="111">
        <f t="shared" si="112"/>
        <v>2013</v>
      </c>
      <c r="E2036" s="111">
        <f t="shared" si="113"/>
        <v>10</v>
      </c>
      <c r="F2036" s="174">
        <v>4.192E-4</v>
      </c>
      <c r="G2036" s="106" t="s">
        <v>1169</v>
      </c>
    </row>
    <row r="2037" spans="3:7" x14ac:dyDescent="0.15">
      <c r="C2037" s="107">
        <v>41550</v>
      </c>
      <c r="D2037" s="111">
        <f t="shared" si="112"/>
        <v>2013</v>
      </c>
      <c r="E2037" s="111">
        <f t="shared" si="113"/>
        <v>10</v>
      </c>
      <c r="F2037" s="174">
        <v>4.2000000000000002E-4</v>
      </c>
      <c r="G2037" s="106" t="s">
        <v>1169</v>
      </c>
    </row>
    <row r="2038" spans="3:7" x14ac:dyDescent="0.15">
      <c r="C2038" s="107">
        <v>41551</v>
      </c>
      <c r="D2038" s="111">
        <f t="shared" si="112"/>
        <v>2013</v>
      </c>
      <c r="E2038" s="111">
        <f t="shared" si="113"/>
        <v>10</v>
      </c>
      <c r="F2038" s="174">
        <v>4.192E-4</v>
      </c>
      <c r="G2038" s="106" t="s">
        <v>1169</v>
      </c>
    </row>
    <row r="2039" spans="3:7" x14ac:dyDescent="0.15">
      <c r="C2039" s="107">
        <v>41552</v>
      </c>
      <c r="D2039" s="111">
        <f t="shared" si="112"/>
        <v>2013</v>
      </c>
      <c r="E2039" s="111">
        <f t="shared" si="113"/>
        <v>10</v>
      </c>
      <c r="F2039" s="174">
        <v>4.192E-4</v>
      </c>
      <c r="G2039" s="106" t="s">
        <v>1169</v>
      </c>
    </row>
    <row r="2040" spans="3:7" x14ac:dyDescent="0.15">
      <c r="C2040" s="107">
        <v>41553</v>
      </c>
      <c r="D2040" s="111">
        <f t="shared" si="112"/>
        <v>2013</v>
      </c>
      <c r="E2040" s="111">
        <f t="shared" si="113"/>
        <v>10</v>
      </c>
      <c r="F2040" s="174">
        <v>4.4939999999999997E-4</v>
      </c>
      <c r="G2040" s="106" t="s">
        <v>1169</v>
      </c>
    </row>
    <row r="2041" spans="3:7" x14ac:dyDescent="0.15">
      <c r="C2041" s="107">
        <v>41554</v>
      </c>
      <c r="D2041" s="111">
        <f t="shared" si="112"/>
        <v>2013</v>
      </c>
      <c r="E2041" s="111">
        <f t="shared" si="113"/>
        <v>10</v>
      </c>
      <c r="F2041" s="174">
        <v>4.6020000000000002E-4</v>
      </c>
      <c r="G2041" s="106" t="s">
        <v>1169</v>
      </c>
    </row>
    <row r="2042" spans="3:7" x14ac:dyDescent="0.15">
      <c r="C2042" s="107">
        <v>41555</v>
      </c>
      <c r="D2042" s="111">
        <f t="shared" si="112"/>
        <v>2013</v>
      </c>
      <c r="E2042" s="111">
        <f t="shared" si="113"/>
        <v>10</v>
      </c>
      <c r="F2042" s="174">
        <v>4.4799999999999999E-4</v>
      </c>
      <c r="G2042" s="106" t="s">
        <v>1169</v>
      </c>
    </row>
    <row r="2043" spans="3:7" x14ac:dyDescent="0.15">
      <c r="C2043" s="107">
        <v>41556</v>
      </c>
      <c r="D2043" s="111">
        <f t="shared" si="112"/>
        <v>2013</v>
      </c>
      <c r="E2043" s="111">
        <f t="shared" si="113"/>
        <v>10</v>
      </c>
      <c r="F2043" s="174">
        <v>4.507E-4</v>
      </c>
      <c r="G2043" s="106" t="s">
        <v>1169</v>
      </c>
    </row>
    <row r="2044" spans="3:7" x14ac:dyDescent="0.15">
      <c r="C2044" s="107">
        <v>41557</v>
      </c>
      <c r="D2044" s="111">
        <f t="shared" si="112"/>
        <v>2013</v>
      </c>
      <c r="E2044" s="111">
        <f t="shared" si="113"/>
        <v>10</v>
      </c>
      <c r="F2044" s="174">
        <v>4.4929999999999997E-4</v>
      </c>
      <c r="G2044" s="106" t="s">
        <v>1169</v>
      </c>
    </row>
    <row r="2045" spans="3:7" x14ac:dyDescent="0.15">
      <c r="C2045" s="107">
        <v>41558</v>
      </c>
      <c r="D2045" s="111">
        <f t="shared" si="112"/>
        <v>2013</v>
      </c>
      <c r="E2045" s="111">
        <f t="shared" si="113"/>
        <v>10</v>
      </c>
      <c r="F2045" s="174">
        <v>4.4920000000000002E-4</v>
      </c>
      <c r="G2045" s="106" t="s">
        <v>1169</v>
      </c>
    </row>
    <row r="2046" spans="3:7" x14ac:dyDescent="0.15">
      <c r="C2046" s="107">
        <v>41559</v>
      </c>
      <c r="D2046" s="111">
        <f t="shared" si="112"/>
        <v>2013</v>
      </c>
      <c r="E2046" s="111">
        <f t="shared" si="113"/>
        <v>10</v>
      </c>
      <c r="F2046" s="174">
        <v>4.4920000000000002E-4</v>
      </c>
      <c r="G2046" s="106" t="s">
        <v>1169</v>
      </c>
    </row>
    <row r="2047" spans="3:7" x14ac:dyDescent="0.15">
      <c r="C2047" s="107">
        <v>41560</v>
      </c>
      <c r="D2047" s="111">
        <f t="shared" si="112"/>
        <v>2013</v>
      </c>
      <c r="E2047" s="111">
        <f t="shared" si="113"/>
        <v>10</v>
      </c>
      <c r="F2047" s="174">
        <v>4.6009999999999996E-4</v>
      </c>
      <c r="G2047" s="106" t="s">
        <v>1169</v>
      </c>
    </row>
    <row r="2048" spans="3:7" x14ac:dyDescent="0.15">
      <c r="C2048" s="107">
        <v>41561</v>
      </c>
      <c r="D2048" s="111">
        <f t="shared" si="112"/>
        <v>2013</v>
      </c>
      <c r="E2048" s="111">
        <f t="shared" si="113"/>
        <v>10</v>
      </c>
      <c r="F2048" s="174">
        <v>4.705E-4</v>
      </c>
      <c r="G2048" s="106" t="s">
        <v>1169</v>
      </c>
    </row>
    <row r="2049" spans="3:7" x14ac:dyDescent="0.15">
      <c r="C2049" s="107">
        <v>41562</v>
      </c>
      <c r="D2049" s="111">
        <f t="shared" si="112"/>
        <v>2013</v>
      </c>
      <c r="E2049" s="111">
        <f t="shared" si="113"/>
        <v>10</v>
      </c>
      <c r="F2049" s="174">
        <v>4.707E-4</v>
      </c>
      <c r="G2049" s="106" t="s">
        <v>1169</v>
      </c>
    </row>
    <row r="2050" spans="3:7" x14ac:dyDescent="0.15">
      <c r="C2050" s="107">
        <v>41563</v>
      </c>
      <c r="D2050" s="111">
        <f t="shared" si="112"/>
        <v>2013</v>
      </c>
      <c r="E2050" s="111">
        <f t="shared" si="113"/>
        <v>10</v>
      </c>
      <c r="F2050" s="174">
        <v>4.7020000000000005E-4</v>
      </c>
      <c r="G2050" s="106" t="s">
        <v>1169</v>
      </c>
    </row>
    <row r="2051" spans="3:7" x14ac:dyDescent="0.15">
      <c r="C2051" s="107">
        <v>41564</v>
      </c>
      <c r="D2051" s="111">
        <f t="shared" si="112"/>
        <v>2013</v>
      </c>
      <c r="E2051" s="111">
        <f t="shared" si="113"/>
        <v>10</v>
      </c>
      <c r="F2051" s="174">
        <v>4.7020000000000005E-4</v>
      </c>
      <c r="G2051" s="106" t="s">
        <v>1169</v>
      </c>
    </row>
    <row r="2052" spans="3:7" x14ac:dyDescent="0.15">
      <c r="C2052" s="107">
        <v>41565</v>
      </c>
      <c r="D2052" s="111">
        <f t="shared" si="112"/>
        <v>2013</v>
      </c>
      <c r="E2052" s="111">
        <f t="shared" si="113"/>
        <v>10</v>
      </c>
      <c r="F2052" s="174">
        <v>4.7950000000000005E-4</v>
      </c>
      <c r="G2052" s="106" t="s">
        <v>1169</v>
      </c>
    </row>
    <row r="2053" spans="3:7" x14ac:dyDescent="0.15">
      <c r="C2053" s="107">
        <v>41566</v>
      </c>
      <c r="D2053" s="111">
        <f t="shared" ref="D2053:D2116" si="114">YEAR(C2053)</f>
        <v>2013</v>
      </c>
      <c r="E2053" s="111">
        <f t="shared" ref="E2053:E2116" si="115">MONTH(C2053)</f>
        <v>10</v>
      </c>
      <c r="F2053" s="174">
        <v>4.7950000000000005E-4</v>
      </c>
      <c r="G2053" s="106" t="s">
        <v>1169</v>
      </c>
    </row>
    <row r="2054" spans="3:7" x14ac:dyDescent="0.15">
      <c r="C2054" s="107">
        <v>41567</v>
      </c>
      <c r="D2054" s="111">
        <f t="shared" si="114"/>
        <v>2013</v>
      </c>
      <c r="E2054" s="111">
        <f t="shared" si="115"/>
        <v>10</v>
      </c>
      <c r="F2054" s="174">
        <v>4.7880000000000004E-4</v>
      </c>
      <c r="G2054" s="106" t="s">
        <v>1169</v>
      </c>
    </row>
    <row r="2055" spans="3:7" x14ac:dyDescent="0.15">
      <c r="C2055" s="107">
        <v>41568</v>
      </c>
      <c r="D2055" s="111">
        <f t="shared" si="114"/>
        <v>2013</v>
      </c>
      <c r="E2055" s="111">
        <f t="shared" si="115"/>
        <v>10</v>
      </c>
      <c r="F2055" s="174">
        <v>4.8079999999999998E-4</v>
      </c>
      <c r="G2055" s="106" t="s">
        <v>1169</v>
      </c>
    </row>
    <row r="2056" spans="3:7" x14ac:dyDescent="0.15">
      <c r="C2056" s="107">
        <v>41569</v>
      </c>
      <c r="D2056" s="111">
        <f t="shared" si="114"/>
        <v>2013</v>
      </c>
      <c r="E2056" s="111">
        <f t="shared" si="115"/>
        <v>10</v>
      </c>
      <c r="F2056" s="174">
        <v>4.7919999999999999E-4</v>
      </c>
      <c r="G2056" s="106" t="s">
        <v>1169</v>
      </c>
    </row>
    <row r="2057" spans="3:7" x14ac:dyDescent="0.15">
      <c r="C2057" s="107">
        <v>41570</v>
      </c>
      <c r="D2057" s="111">
        <f t="shared" si="114"/>
        <v>2013</v>
      </c>
      <c r="E2057" s="111">
        <f t="shared" si="115"/>
        <v>10</v>
      </c>
      <c r="F2057" s="174">
        <v>4.9259999999999994E-4</v>
      </c>
      <c r="G2057" s="106" t="s">
        <v>1169</v>
      </c>
    </row>
    <row r="2058" spans="3:7" x14ac:dyDescent="0.15">
      <c r="C2058" s="107">
        <v>41571</v>
      </c>
      <c r="D2058" s="111">
        <f t="shared" si="114"/>
        <v>2013</v>
      </c>
      <c r="E2058" s="111">
        <f t="shared" si="115"/>
        <v>10</v>
      </c>
      <c r="F2058" s="174">
        <v>5.3509999999999994E-4</v>
      </c>
      <c r="G2058" s="106" t="s">
        <v>1169</v>
      </c>
    </row>
    <row r="2059" spans="3:7" x14ac:dyDescent="0.15">
      <c r="C2059" s="107">
        <v>41572</v>
      </c>
      <c r="D2059" s="111">
        <f t="shared" si="114"/>
        <v>2013</v>
      </c>
      <c r="E2059" s="111">
        <f t="shared" si="115"/>
        <v>10</v>
      </c>
      <c r="F2059" s="174">
        <v>5.3430000000000003E-4</v>
      </c>
      <c r="G2059" s="106" t="s">
        <v>1169</v>
      </c>
    </row>
    <row r="2060" spans="3:7" x14ac:dyDescent="0.15">
      <c r="C2060" s="107">
        <v>41573</v>
      </c>
      <c r="D2060" s="111">
        <f t="shared" si="114"/>
        <v>2013</v>
      </c>
      <c r="E2060" s="111">
        <f t="shared" si="115"/>
        <v>10</v>
      </c>
      <c r="F2060" s="174">
        <v>5.3430000000000003E-4</v>
      </c>
      <c r="G2060" s="106" t="s">
        <v>1169</v>
      </c>
    </row>
    <row r="2061" spans="3:7" x14ac:dyDescent="0.15">
      <c r="C2061" s="107">
        <v>41574</v>
      </c>
      <c r="D2061" s="111">
        <f t="shared" si="114"/>
        <v>2013</v>
      </c>
      <c r="E2061" s="111">
        <f t="shared" si="115"/>
        <v>10</v>
      </c>
      <c r="F2061" s="174">
        <v>5.3430000000000003E-4</v>
      </c>
      <c r="G2061" s="106" t="s">
        <v>1169</v>
      </c>
    </row>
    <row r="2062" spans="3:7" x14ac:dyDescent="0.15">
      <c r="C2062" s="107">
        <v>41575</v>
      </c>
      <c r="D2062" s="111">
        <f t="shared" si="114"/>
        <v>2013</v>
      </c>
      <c r="E2062" s="111">
        <f t="shared" si="115"/>
        <v>10</v>
      </c>
      <c r="F2062" s="174">
        <v>5.4440000000000001E-4</v>
      </c>
      <c r="G2062" s="106" t="s">
        <v>1169</v>
      </c>
    </row>
    <row r="2063" spans="3:7" x14ac:dyDescent="0.15">
      <c r="C2063" s="107">
        <v>41576</v>
      </c>
      <c r="D2063" s="111">
        <f t="shared" si="114"/>
        <v>2013</v>
      </c>
      <c r="E2063" s="111">
        <f t="shared" si="115"/>
        <v>10</v>
      </c>
      <c r="F2063" s="174">
        <v>5.442E-4</v>
      </c>
      <c r="G2063" s="106" t="s">
        <v>1169</v>
      </c>
    </row>
    <row r="2064" spans="3:7" x14ac:dyDescent="0.15">
      <c r="C2064" s="107">
        <v>41577</v>
      </c>
      <c r="D2064" s="111">
        <f t="shared" si="114"/>
        <v>2013</v>
      </c>
      <c r="E2064" s="111">
        <f t="shared" si="115"/>
        <v>10</v>
      </c>
      <c r="F2064" s="174">
        <v>5.6490000000000002E-4</v>
      </c>
      <c r="G2064" s="106" t="s">
        <v>1169</v>
      </c>
    </row>
    <row r="2065" spans="3:7" x14ac:dyDescent="0.15">
      <c r="C2065" s="107">
        <v>41578</v>
      </c>
      <c r="D2065" s="111">
        <f t="shared" si="114"/>
        <v>2013</v>
      </c>
      <c r="E2065" s="111">
        <f t="shared" si="115"/>
        <v>10</v>
      </c>
      <c r="F2065" s="174">
        <v>5.6709999999999996E-4</v>
      </c>
      <c r="G2065" s="106" t="s">
        <v>1169</v>
      </c>
    </row>
    <row r="2066" spans="3:7" x14ac:dyDescent="0.15">
      <c r="C2066" s="107">
        <v>41579</v>
      </c>
      <c r="D2066" s="111">
        <f t="shared" si="114"/>
        <v>2013</v>
      </c>
      <c r="E2066" s="111">
        <f t="shared" si="115"/>
        <v>11</v>
      </c>
      <c r="F2066" s="174">
        <v>5.9420000000000002E-4</v>
      </c>
      <c r="G2066" s="106" t="s">
        <v>1169</v>
      </c>
    </row>
    <row r="2067" spans="3:7" x14ac:dyDescent="0.15">
      <c r="C2067" s="107">
        <v>41580</v>
      </c>
      <c r="D2067" s="111">
        <f t="shared" si="114"/>
        <v>2013</v>
      </c>
      <c r="E2067" s="111">
        <f t="shared" si="115"/>
        <v>11</v>
      </c>
      <c r="F2067" s="174">
        <v>5.9420000000000002E-4</v>
      </c>
      <c r="G2067" s="106" t="s">
        <v>1169</v>
      </c>
    </row>
    <row r="2068" spans="3:7" x14ac:dyDescent="0.15">
      <c r="C2068" s="107">
        <v>41581</v>
      </c>
      <c r="D2068" s="111">
        <f t="shared" si="114"/>
        <v>2013</v>
      </c>
      <c r="E2068" s="111">
        <f t="shared" si="115"/>
        <v>11</v>
      </c>
      <c r="F2068" s="174">
        <v>5.9420000000000002E-4</v>
      </c>
      <c r="G2068" s="106" t="s">
        <v>1169</v>
      </c>
    </row>
    <row r="2069" spans="3:7" x14ac:dyDescent="0.15">
      <c r="C2069" s="107">
        <v>41582</v>
      </c>
      <c r="D2069" s="111">
        <f t="shared" si="114"/>
        <v>2013</v>
      </c>
      <c r="E2069" s="111">
        <f t="shared" si="115"/>
        <v>11</v>
      </c>
      <c r="F2069" s="174">
        <v>5.8240000000000006E-4</v>
      </c>
      <c r="G2069" s="106" t="s">
        <v>1169</v>
      </c>
    </row>
    <row r="2070" spans="3:7" x14ac:dyDescent="0.15">
      <c r="C2070" s="107">
        <v>41583</v>
      </c>
      <c r="D2070" s="111">
        <f t="shared" si="114"/>
        <v>2013</v>
      </c>
      <c r="E2070" s="111">
        <f t="shared" si="115"/>
        <v>11</v>
      </c>
      <c r="F2070" s="174">
        <v>5.8710000000000001E-4</v>
      </c>
      <c r="G2070" s="106" t="s">
        <v>1169</v>
      </c>
    </row>
    <row r="2071" spans="3:7" x14ac:dyDescent="0.15">
      <c r="C2071" s="107">
        <v>41584</v>
      </c>
      <c r="D2071" s="111">
        <f t="shared" si="114"/>
        <v>2013</v>
      </c>
      <c r="E2071" s="111">
        <f t="shared" si="115"/>
        <v>11</v>
      </c>
      <c r="F2071" s="174">
        <v>5.8589999999999998E-4</v>
      </c>
      <c r="G2071" s="106" t="s">
        <v>1169</v>
      </c>
    </row>
    <row r="2072" spans="3:7" x14ac:dyDescent="0.15">
      <c r="C2072" s="107">
        <v>41585</v>
      </c>
      <c r="D2072" s="111">
        <f t="shared" si="114"/>
        <v>2013</v>
      </c>
      <c r="E2072" s="111">
        <f t="shared" si="115"/>
        <v>11</v>
      </c>
      <c r="F2072" s="174">
        <v>5.9520000000000005E-4</v>
      </c>
      <c r="G2072" s="106" t="s">
        <v>1169</v>
      </c>
    </row>
    <row r="2073" spans="3:7" x14ac:dyDescent="0.15">
      <c r="C2073" s="107">
        <v>41586</v>
      </c>
      <c r="D2073" s="111">
        <f t="shared" si="114"/>
        <v>2013</v>
      </c>
      <c r="E2073" s="111">
        <f t="shared" si="115"/>
        <v>11</v>
      </c>
      <c r="F2073" s="174">
        <v>5.9610000000000002E-4</v>
      </c>
      <c r="G2073" s="106" t="s">
        <v>1169</v>
      </c>
    </row>
    <row r="2074" spans="3:7" x14ac:dyDescent="0.15">
      <c r="C2074" s="107">
        <v>41587</v>
      </c>
      <c r="D2074" s="111">
        <f t="shared" si="114"/>
        <v>2013</v>
      </c>
      <c r="E2074" s="111">
        <f t="shared" si="115"/>
        <v>11</v>
      </c>
      <c r="F2074" s="174">
        <v>6.0880000000000005E-4</v>
      </c>
      <c r="G2074" s="106" t="s">
        <v>1169</v>
      </c>
    </row>
    <row r="2075" spans="3:7" x14ac:dyDescent="0.15">
      <c r="C2075" s="107">
        <v>41588</v>
      </c>
      <c r="D2075" s="111">
        <f t="shared" si="114"/>
        <v>2013</v>
      </c>
      <c r="E2075" s="111">
        <f t="shared" si="115"/>
        <v>11</v>
      </c>
      <c r="F2075" s="174">
        <v>6.1030000000000004E-4</v>
      </c>
      <c r="G2075" s="106" t="s">
        <v>1169</v>
      </c>
    </row>
    <row r="2076" spans="3:7" x14ac:dyDescent="0.15">
      <c r="C2076" s="107">
        <v>41589</v>
      </c>
      <c r="D2076" s="111">
        <f t="shared" si="114"/>
        <v>2013</v>
      </c>
      <c r="E2076" s="111">
        <f t="shared" si="115"/>
        <v>11</v>
      </c>
      <c r="F2076" s="174">
        <v>5.9999999999999995E-4</v>
      </c>
      <c r="G2076" s="106" t="s">
        <v>1169</v>
      </c>
    </row>
    <row r="2077" spans="3:7" x14ac:dyDescent="0.15">
      <c r="C2077" s="107">
        <v>41590</v>
      </c>
      <c r="D2077" s="111">
        <f t="shared" si="114"/>
        <v>2013</v>
      </c>
      <c r="E2077" s="111">
        <f t="shared" si="115"/>
        <v>11</v>
      </c>
      <c r="F2077" s="174">
        <v>6.2159999999999993E-4</v>
      </c>
      <c r="G2077" s="106" t="s">
        <v>1169</v>
      </c>
    </row>
    <row r="2078" spans="3:7" x14ac:dyDescent="0.15">
      <c r="C2078" s="107">
        <v>41591</v>
      </c>
      <c r="D2078" s="111">
        <f t="shared" si="114"/>
        <v>2013</v>
      </c>
      <c r="E2078" s="111">
        <f t="shared" si="115"/>
        <v>11</v>
      </c>
      <c r="F2078" s="174">
        <v>6.3969999999999999E-4</v>
      </c>
      <c r="G2078" s="106" t="s">
        <v>1169</v>
      </c>
    </row>
    <row r="2079" spans="3:7" x14ac:dyDescent="0.15">
      <c r="C2079" s="107">
        <v>41592</v>
      </c>
      <c r="D2079" s="111">
        <f t="shared" si="114"/>
        <v>2013</v>
      </c>
      <c r="E2079" s="111">
        <f t="shared" si="115"/>
        <v>11</v>
      </c>
      <c r="F2079" s="174">
        <v>6.4060000000000007E-4</v>
      </c>
      <c r="G2079" s="106" t="s">
        <v>1169</v>
      </c>
    </row>
    <row r="2080" spans="3:7" x14ac:dyDescent="0.15">
      <c r="C2080" s="107">
        <v>41593</v>
      </c>
      <c r="D2080" s="111">
        <f t="shared" si="114"/>
        <v>2013</v>
      </c>
      <c r="E2080" s="111">
        <f t="shared" si="115"/>
        <v>11</v>
      </c>
      <c r="F2080" s="174">
        <v>6.0999999999999997E-4</v>
      </c>
      <c r="G2080" s="106" t="s">
        <v>1169</v>
      </c>
    </row>
    <row r="2081" spans="3:7" x14ac:dyDescent="0.15">
      <c r="C2081" s="107">
        <v>41594</v>
      </c>
      <c r="D2081" s="111">
        <f t="shared" si="114"/>
        <v>2013</v>
      </c>
      <c r="E2081" s="111">
        <f t="shared" si="115"/>
        <v>11</v>
      </c>
      <c r="F2081" s="174">
        <v>6.0999999999999997E-4</v>
      </c>
      <c r="G2081" s="106" t="s">
        <v>1169</v>
      </c>
    </row>
    <row r="2082" spans="3:7" x14ac:dyDescent="0.15">
      <c r="C2082" s="107">
        <v>41595</v>
      </c>
      <c r="D2082" s="111">
        <f t="shared" si="114"/>
        <v>2013</v>
      </c>
      <c r="E2082" s="111">
        <f t="shared" si="115"/>
        <v>11</v>
      </c>
      <c r="F2082" s="174">
        <v>6.0999999999999997E-4</v>
      </c>
      <c r="G2082" s="106" t="s">
        <v>1169</v>
      </c>
    </row>
    <row r="2083" spans="3:7" x14ac:dyDescent="0.15">
      <c r="C2083" s="107">
        <v>41596</v>
      </c>
      <c r="D2083" s="111">
        <f t="shared" si="114"/>
        <v>2013</v>
      </c>
      <c r="E2083" s="111">
        <f t="shared" si="115"/>
        <v>11</v>
      </c>
      <c r="F2083" s="174">
        <v>5.9210000000000003E-4</v>
      </c>
      <c r="G2083" s="106" t="s">
        <v>1169</v>
      </c>
    </row>
    <row r="2084" spans="3:7" x14ac:dyDescent="0.15">
      <c r="C2084" s="107">
        <v>41597</v>
      </c>
      <c r="D2084" s="111">
        <f t="shared" si="114"/>
        <v>2013</v>
      </c>
      <c r="E2084" s="111">
        <f t="shared" si="115"/>
        <v>11</v>
      </c>
      <c r="F2084" s="174">
        <v>5.4969999999999997E-4</v>
      </c>
      <c r="G2084" s="106" t="s">
        <v>1169</v>
      </c>
    </row>
    <row r="2085" spans="3:7" x14ac:dyDescent="0.15">
      <c r="C2085" s="107">
        <v>41598</v>
      </c>
      <c r="D2085" s="111">
        <f t="shared" si="114"/>
        <v>2013</v>
      </c>
      <c r="E2085" s="111">
        <f t="shared" si="115"/>
        <v>11</v>
      </c>
      <c r="F2085" s="174">
        <v>5.6770000000000008E-4</v>
      </c>
      <c r="G2085" s="106" t="s">
        <v>1169</v>
      </c>
    </row>
    <row r="2086" spans="3:7" x14ac:dyDescent="0.15">
      <c r="C2086" s="107">
        <v>41599</v>
      </c>
      <c r="D2086" s="111">
        <f t="shared" si="114"/>
        <v>2013</v>
      </c>
      <c r="E2086" s="111">
        <f t="shared" si="115"/>
        <v>11</v>
      </c>
      <c r="F2086" s="174">
        <v>6.0179999999999999E-4</v>
      </c>
      <c r="G2086" s="106" t="s">
        <v>1169</v>
      </c>
    </row>
    <row r="2087" spans="3:7" x14ac:dyDescent="0.15">
      <c r="C2087" s="107">
        <v>41600</v>
      </c>
      <c r="D2087" s="111">
        <f t="shared" si="114"/>
        <v>2013</v>
      </c>
      <c r="E2087" s="111">
        <f t="shared" si="115"/>
        <v>11</v>
      </c>
      <c r="F2087" s="174">
        <v>6.2090000000000008E-4</v>
      </c>
      <c r="G2087" s="106" t="s">
        <v>1169</v>
      </c>
    </row>
    <row r="2088" spans="3:7" x14ac:dyDescent="0.15">
      <c r="C2088" s="107">
        <v>41601</v>
      </c>
      <c r="D2088" s="111">
        <f t="shared" si="114"/>
        <v>2013</v>
      </c>
      <c r="E2088" s="111">
        <f t="shared" si="115"/>
        <v>11</v>
      </c>
      <c r="F2088" s="174">
        <v>6.2090000000000008E-4</v>
      </c>
      <c r="G2088" s="106" t="s">
        <v>1169</v>
      </c>
    </row>
    <row r="2089" spans="3:7" x14ac:dyDescent="0.15">
      <c r="C2089" s="107">
        <v>41602</v>
      </c>
      <c r="D2089" s="111">
        <f t="shared" si="114"/>
        <v>2013</v>
      </c>
      <c r="E2089" s="111">
        <f t="shared" si="115"/>
        <v>11</v>
      </c>
      <c r="F2089" s="174">
        <v>6.2090000000000008E-4</v>
      </c>
      <c r="G2089" s="106" t="s">
        <v>1169</v>
      </c>
    </row>
    <row r="2090" spans="3:7" x14ac:dyDescent="0.15">
      <c r="C2090" s="107">
        <v>41603</v>
      </c>
      <c r="D2090" s="111">
        <f t="shared" si="114"/>
        <v>2013</v>
      </c>
      <c r="E2090" s="111">
        <f t="shared" si="115"/>
        <v>11</v>
      </c>
      <c r="F2090" s="174">
        <v>6.0119999999999998E-4</v>
      </c>
      <c r="G2090" s="106" t="s">
        <v>1169</v>
      </c>
    </row>
    <row r="2091" spans="3:7" x14ac:dyDescent="0.15">
      <c r="C2091" s="107">
        <v>41604</v>
      </c>
      <c r="D2091" s="111">
        <f t="shared" si="114"/>
        <v>2013</v>
      </c>
      <c r="E2091" s="111">
        <f t="shared" si="115"/>
        <v>11</v>
      </c>
      <c r="F2091" s="174">
        <v>6.2030000000000006E-4</v>
      </c>
      <c r="G2091" s="106" t="s">
        <v>1169</v>
      </c>
    </row>
    <row r="2092" spans="3:7" x14ac:dyDescent="0.15">
      <c r="C2092" s="107">
        <v>41605</v>
      </c>
      <c r="D2092" s="111">
        <f t="shared" si="114"/>
        <v>2013</v>
      </c>
      <c r="E2092" s="111">
        <f t="shared" si="115"/>
        <v>11</v>
      </c>
      <c r="F2092" s="174">
        <v>6.2030000000000006E-4</v>
      </c>
      <c r="G2092" s="106" t="s">
        <v>1169</v>
      </c>
    </row>
    <row r="2093" spans="3:7" x14ac:dyDescent="0.15">
      <c r="C2093" s="107">
        <v>41606</v>
      </c>
      <c r="D2093" s="111">
        <f t="shared" si="114"/>
        <v>2013</v>
      </c>
      <c r="E2093" s="111">
        <f t="shared" si="115"/>
        <v>11</v>
      </c>
      <c r="F2093" s="174">
        <v>6.2030000000000006E-4</v>
      </c>
      <c r="G2093" s="106" t="s">
        <v>1169</v>
      </c>
    </row>
    <row r="2094" spans="3:7" x14ac:dyDescent="0.15">
      <c r="C2094" s="107">
        <v>41607</v>
      </c>
      <c r="D2094" s="111">
        <f t="shared" si="114"/>
        <v>2013</v>
      </c>
      <c r="E2094" s="111">
        <f t="shared" si="115"/>
        <v>11</v>
      </c>
      <c r="F2094" s="174">
        <v>6.2189999999999999E-4</v>
      </c>
      <c r="G2094" s="106" t="s">
        <v>1169</v>
      </c>
    </row>
    <row r="2095" spans="3:7" x14ac:dyDescent="0.15">
      <c r="C2095" s="107">
        <v>41608</v>
      </c>
      <c r="D2095" s="111">
        <f t="shared" si="114"/>
        <v>2013</v>
      </c>
      <c r="E2095" s="111">
        <f t="shared" si="115"/>
        <v>11</v>
      </c>
      <c r="F2095" s="174">
        <v>6.2189999999999999E-4</v>
      </c>
      <c r="G2095" s="106" t="s">
        <v>1169</v>
      </c>
    </row>
    <row r="2096" spans="3:7" x14ac:dyDescent="0.15">
      <c r="C2096" s="107">
        <v>41609</v>
      </c>
      <c r="D2096" s="111">
        <f t="shared" si="114"/>
        <v>2013</v>
      </c>
      <c r="E2096" s="111">
        <f t="shared" si="115"/>
        <v>12</v>
      </c>
      <c r="F2096" s="174">
        <v>6.2250000000000001E-4</v>
      </c>
      <c r="G2096" s="106" t="s">
        <v>1169</v>
      </c>
    </row>
    <row r="2097" spans="3:7" x14ac:dyDescent="0.15">
      <c r="C2097" s="107">
        <v>41610</v>
      </c>
      <c r="D2097" s="111">
        <f t="shared" si="114"/>
        <v>2013</v>
      </c>
      <c r="E2097" s="111">
        <f t="shared" si="115"/>
        <v>12</v>
      </c>
      <c r="F2097" s="174">
        <v>6.2250000000000001E-4</v>
      </c>
      <c r="G2097" s="106" t="s">
        <v>1169</v>
      </c>
    </row>
    <row r="2098" spans="3:7" x14ac:dyDescent="0.15">
      <c r="C2098" s="107">
        <v>41611</v>
      </c>
      <c r="D2098" s="111">
        <f t="shared" si="114"/>
        <v>2013</v>
      </c>
      <c r="E2098" s="111">
        <f t="shared" si="115"/>
        <v>12</v>
      </c>
      <c r="F2098" s="174">
        <v>6.4610000000000004E-4</v>
      </c>
      <c r="G2098" s="106" t="s">
        <v>1169</v>
      </c>
    </row>
    <row r="2099" spans="3:7" x14ac:dyDescent="0.15">
      <c r="C2099" s="107">
        <v>41612</v>
      </c>
      <c r="D2099" s="111">
        <f t="shared" si="114"/>
        <v>2013</v>
      </c>
      <c r="E2099" s="111">
        <f t="shared" si="115"/>
        <v>12</v>
      </c>
      <c r="F2099" s="174">
        <v>6.4739999999999991E-4</v>
      </c>
      <c r="G2099" s="106" t="s">
        <v>1169</v>
      </c>
    </row>
    <row r="2100" spans="3:7" x14ac:dyDescent="0.15">
      <c r="C2100" s="107">
        <v>41613</v>
      </c>
      <c r="D2100" s="111">
        <f t="shared" si="114"/>
        <v>2013</v>
      </c>
      <c r="E2100" s="111">
        <f t="shared" si="115"/>
        <v>12</v>
      </c>
      <c r="F2100" s="174">
        <v>6.4420000000000005E-4</v>
      </c>
      <c r="G2100" s="106" t="s">
        <v>1169</v>
      </c>
    </row>
    <row r="2101" spans="3:7" x14ac:dyDescent="0.15">
      <c r="C2101" s="107">
        <v>41614</v>
      </c>
      <c r="D2101" s="111">
        <f t="shared" si="114"/>
        <v>2013</v>
      </c>
      <c r="E2101" s="111">
        <f t="shared" si="115"/>
        <v>12</v>
      </c>
      <c r="F2101" s="174">
        <v>6.4189999999999994E-4</v>
      </c>
      <c r="G2101" s="106" t="s">
        <v>1169</v>
      </c>
    </row>
    <row r="2102" spans="3:7" x14ac:dyDescent="0.15">
      <c r="C2102" s="107">
        <v>41615</v>
      </c>
      <c r="D2102" s="111">
        <f t="shared" si="114"/>
        <v>2013</v>
      </c>
      <c r="E2102" s="111">
        <f t="shared" si="115"/>
        <v>12</v>
      </c>
      <c r="F2102" s="174">
        <v>6.4189999999999994E-4</v>
      </c>
      <c r="G2102" s="106" t="s">
        <v>1169</v>
      </c>
    </row>
    <row r="2103" spans="3:7" x14ac:dyDescent="0.15">
      <c r="C2103" s="107">
        <v>41616</v>
      </c>
      <c r="D2103" s="111">
        <f t="shared" si="114"/>
        <v>2013</v>
      </c>
      <c r="E2103" s="111">
        <f t="shared" si="115"/>
        <v>12</v>
      </c>
      <c r="F2103" s="174">
        <v>6.4260000000000001E-4</v>
      </c>
      <c r="G2103" s="106" t="s">
        <v>1169</v>
      </c>
    </row>
    <row r="2104" spans="3:7" x14ac:dyDescent="0.15">
      <c r="C2104" s="107">
        <v>41617</v>
      </c>
      <c r="D2104" s="111">
        <f t="shared" si="114"/>
        <v>2013</v>
      </c>
      <c r="E2104" s="111">
        <f t="shared" si="115"/>
        <v>12</v>
      </c>
      <c r="F2104" s="174">
        <v>6.4230000000000005E-4</v>
      </c>
      <c r="G2104" s="106" t="s">
        <v>1169</v>
      </c>
    </row>
    <row r="2105" spans="3:7" x14ac:dyDescent="0.15">
      <c r="C2105" s="107">
        <v>41618</v>
      </c>
      <c r="D2105" s="111">
        <f t="shared" si="114"/>
        <v>2013</v>
      </c>
      <c r="E2105" s="111">
        <f t="shared" si="115"/>
        <v>12</v>
      </c>
      <c r="F2105" s="174">
        <v>6.4260000000000001E-4</v>
      </c>
      <c r="G2105" s="106" t="s">
        <v>1169</v>
      </c>
    </row>
    <row r="2106" spans="3:7" x14ac:dyDescent="0.15">
      <c r="C2106" s="107">
        <v>41619</v>
      </c>
      <c r="D2106" s="111">
        <f t="shared" si="114"/>
        <v>2013</v>
      </c>
      <c r="E2106" s="111">
        <f t="shared" si="115"/>
        <v>12</v>
      </c>
      <c r="F2106" s="174">
        <v>6.4260000000000001E-4</v>
      </c>
      <c r="G2106" s="106" t="s">
        <v>1169</v>
      </c>
    </row>
    <row r="2107" spans="3:7" x14ac:dyDescent="0.15">
      <c r="C2107" s="107">
        <v>41620</v>
      </c>
      <c r="D2107" s="111">
        <f t="shared" si="114"/>
        <v>2013</v>
      </c>
      <c r="E2107" s="111">
        <f t="shared" si="115"/>
        <v>12</v>
      </c>
      <c r="F2107" s="174">
        <v>6.4260000000000001E-4</v>
      </c>
      <c r="G2107" s="106" t="s">
        <v>1169</v>
      </c>
    </row>
    <row r="2108" spans="3:7" x14ac:dyDescent="0.15">
      <c r="C2108" s="107">
        <v>41621</v>
      </c>
      <c r="D2108" s="111">
        <f t="shared" si="114"/>
        <v>2013</v>
      </c>
      <c r="E2108" s="111">
        <f t="shared" si="115"/>
        <v>12</v>
      </c>
      <c r="F2108" s="174">
        <v>6.4129999999999992E-4</v>
      </c>
      <c r="G2108" s="106" t="s">
        <v>1169</v>
      </c>
    </row>
    <row r="2109" spans="3:7" x14ac:dyDescent="0.15">
      <c r="C2109" s="107">
        <v>41622</v>
      </c>
      <c r="D2109" s="111">
        <f t="shared" si="114"/>
        <v>2013</v>
      </c>
      <c r="E2109" s="111">
        <f t="shared" si="115"/>
        <v>12</v>
      </c>
      <c r="F2109" s="174">
        <v>6.4129999999999992E-4</v>
      </c>
      <c r="G2109" s="106" t="s">
        <v>1169</v>
      </c>
    </row>
    <row r="2110" spans="3:7" x14ac:dyDescent="0.15">
      <c r="C2110" s="107">
        <v>41623</v>
      </c>
      <c r="D2110" s="111">
        <f t="shared" si="114"/>
        <v>2013</v>
      </c>
      <c r="E2110" s="111">
        <f t="shared" si="115"/>
        <v>12</v>
      </c>
      <c r="F2110" s="174">
        <v>6.4099999999999997E-4</v>
      </c>
      <c r="G2110" s="106" t="s">
        <v>1169</v>
      </c>
    </row>
    <row r="2111" spans="3:7" x14ac:dyDescent="0.15">
      <c r="C2111" s="107">
        <v>41624</v>
      </c>
      <c r="D2111" s="111">
        <f t="shared" si="114"/>
        <v>2013</v>
      </c>
      <c r="E2111" s="111">
        <f t="shared" si="115"/>
        <v>12</v>
      </c>
      <c r="F2111" s="174">
        <v>6.4260000000000001E-4</v>
      </c>
      <c r="G2111" s="106" t="s">
        <v>1169</v>
      </c>
    </row>
    <row r="2112" spans="3:7" x14ac:dyDescent="0.15">
      <c r="C2112" s="107">
        <v>41625</v>
      </c>
      <c r="D2112" s="111">
        <f t="shared" si="114"/>
        <v>2013</v>
      </c>
      <c r="E2112" s="111">
        <f t="shared" si="115"/>
        <v>12</v>
      </c>
      <c r="F2112" s="174">
        <v>6.4519999999999996E-4</v>
      </c>
      <c r="G2112" s="106" t="s">
        <v>1169</v>
      </c>
    </row>
    <row r="2113" spans="3:7" x14ac:dyDescent="0.15">
      <c r="C2113" s="107">
        <v>41626</v>
      </c>
      <c r="D2113" s="111">
        <f t="shared" si="114"/>
        <v>2013</v>
      </c>
      <c r="E2113" s="111">
        <f t="shared" si="115"/>
        <v>12</v>
      </c>
      <c r="F2113" s="174">
        <v>6.4550000000000002E-4</v>
      </c>
      <c r="G2113" s="106" t="s">
        <v>1169</v>
      </c>
    </row>
    <row r="2114" spans="3:7" x14ac:dyDescent="0.15">
      <c r="C2114" s="107">
        <v>41628</v>
      </c>
      <c r="D2114" s="111">
        <f t="shared" si="114"/>
        <v>2013</v>
      </c>
      <c r="E2114" s="111">
        <f t="shared" si="115"/>
        <v>12</v>
      </c>
      <c r="F2114" s="174">
        <v>6.4230000000000005E-4</v>
      </c>
      <c r="G2114" s="106" t="s">
        <v>1169</v>
      </c>
    </row>
    <row r="2115" spans="3:7" x14ac:dyDescent="0.15">
      <c r="C2115" s="107">
        <v>41629</v>
      </c>
      <c r="D2115" s="111">
        <f t="shared" si="114"/>
        <v>2013</v>
      </c>
      <c r="E2115" s="111">
        <f t="shared" si="115"/>
        <v>12</v>
      </c>
      <c r="F2115" s="174">
        <v>6.4230000000000005E-4</v>
      </c>
      <c r="G2115" s="106" t="s">
        <v>1169</v>
      </c>
    </row>
    <row r="2116" spans="3:7" x14ac:dyDescent="0.15">
      <c r="C2116" s="107">
        <v>41630</v>
      </c>
      <c r="D2116" s="111">
        <f t="shared" si="114"/>
        <v>2013</v>
      </c>
      <c r="E2116" s="111">
        <f t="shared" si="115"/>
        <v>12</v>
      </c>
      <c r="F2116" s="174">
        <v>6.4260000000000001E-4</v>
      </c>
      <c r="G2116" s="106" t="s">
        <v>1169</v>
      </c>
    </row>
    <row r="2117" spans="3:7" x14ac:dyDescent="0.15">
      <c r="C2117" s="107">
        <v>41631</v>
      </c>
      <c r="D2117" s="111">
        <f t="shared" ref="D2117:D2180" si="116">YEAR(C2117)</f>
        <v>2013</v>
      </c>
      <c r="E2117" s="111">
        <f t="shared" ref="E2117:E2180" si="117">MONTH(C2117)</f>
        <v>12</v>
      </c>
      <c r="F2117" s="174">
        <v>6.3939999999999993E-4</v>
      </c>
      <c r="G2117" s="106" t="s">
        <v>1169</v>
      </c>
    </row>
    <row r="2118" spans="3:7" x14ac:dyDescent="0.15">
      <c r="C2118" s="107">
        <v>41632</v>
      </c>
      <c r="D2118" s="111">
        <f t="shared" si="116"/>
        <v>2013</v>
      </c>
      <c r="E2118" s="111">
        <f t="shared" si="117"/>
        <v>12</v>
      </c>
      <c r="F2118" s="174">
        <v>6.3900000000000003E-4</v>
      </c>
      <c r="G2118" s="106" t="s">
        <v>1169</v>
      </c>
    </row>
    <row r="2119" spans="3:7" x14ac:dyDescent="0.15">
      <c r="C2119" s="107">
        <v>41633</v>
      </c>
      <c r="D2119" s="111">
        <f t="shared" si="116"/>
        <v>2013</v>
      </c>
      <c r="E2119" s="111">
        <f t="shared" si="117"/>
        <v>12</v>
      </c>
      <c r="F2119" s="174">
        <v>6.3969999999999999E-4</v>
      </c>
      <c r="G2119" s="106" t="s">
        <v>1169</v>
      </c>
    </row>
    <row r="2120" spans="3:7" x14ac:dyDescent="0.15">
      <c r="C2120" s="107">
        <v>41634</v>
      </c>
      <c r="D2120" s="111">
        <f t="shared" si="116"/>
        <v>2013</v>
      </c>
      <c r="E2120" s="111">
        <f t="shared" si="117"/>
        <v>12</v>
      </c>
      <c r="F2120" s="174">
        <v>6.3840000000000001E-4</v>
      </c>
      <c r="G2120" s="106" t="s">
        <v>1169</v>
      </c>
    </row>
    <row r="2121" spans="3:7" x14ac:dyDescent="0.15">
      <c r="C2121" s="107">
        <v>41635</v>
      </c>
      <c r="D2121" s="111">
        <f t="shared" si="116"/>
        <v>2013</v>
      </c>
      <c r="E2121" s="111">
        <f t="shared" si="117"/>
        <v>12</v>
      </c>
      <c r="F2121" s="174">
        <v>6.4000000000000005E-4</v>
      </c>
      <c r="G2121" s="106" t="s">
        <v>1169</v>
      </c>
    </row>
    <row r="2122" spans="3:7" x14ac:dyDescent="0.15">
      <c r="C2122" s="107">
        <v>41636</v>
      </c>
      <c r="D2122" s="111">
        <f t="shared" si="116"/>
        <v>2013</v>
      </c>
      <c r="E2122" s="111">
        <f t="shared" si="117"/>
        <v>12</v>
      </c>
      <c r="F2122" s="174">
        <v>6.4000000000000005E-4</v>
      </c>
      <c r="G2122" s="106" t="s">
        <v>1169</v>
      </c>
    </row>
    <row r="2123" spans="3:7" x14ac:dyDescent="0.15">
      <c r="C2123" s="107">
        <v>41637</v>
      </c>
      <c r="D2123" s="111">
        <f t="shared" si="116"/>
        <v>2013</v>
      </c>
      <c r="E2123" s="111">
        <f t="shared" si="117"/>
        <v>12</v>
      </c>
      <c r="F2123" s="174">
        <v>6.4129999999999992E-4</v>
      </c>
      <c r="G2123" s="106" t="s">
        <v>1169</v>
      </c>
    </row>
    <row r="2124" spans="3:7" x14ac:dyDescent="0.15">
      <c r="C2124" s="107">
        <v>41638</v>
      </c>
      <c r="D2124" s="111">
        <f t="shared" si="116"/>
        <v>2013</v>
      </c>
      <c r="E2124" s="111">
        <f t="shared" si="117"/>
        <v>12</v>
      </c>
      <c r="F2124" s="174">
        <v>6.4129999999999992E-4</v>
      </c>
      <c r="G2124" s="106" t="s">
        <v>1169</v>
      </c>
    </row>
    <row r="2125" spans="3:7" x14ac:dyDescent="0.15">
      <c r="C2125" s="107">
        <v>41639</v>
      </c>
      <c r="D2125" s="111">
        <f t="shared" si="116"/>
        <v>2013</v>
      </c>
      <c r="E2125" s="111">
        <f t="shared" si="117"/>
        <v>12</v>
      </c>
      <c r="F2125" s="174">
        <v>6.4099999999999997E-4</v>
      </c>
      <c r="G2125" s="106" t="s">
        <v>1169</v>
      </c>
    </row>
    <row r="2126" spans="3:7" x14ac:dyDescent="0.15">
      <c r="C2126" s="107">
        <v>41640</v>
      </c>
      <c r="D2126" s="111">
        <f t="shared" si="116"/>
        <v>2014</v>
      </c>
      <c r="E2126" s="111">
        <f t="shared" si="117"/>
        <v>1</v>
      </c>
      <c r="F2126" s="174">
        <v>6.4129999999999992E-4</v>
      </c>
      <c r="G2126" s="106" t="s">
        <v>1169</v>
      </c>
    </row>
    <row r="2127" spans="3:7" x14ac:dyDescent="0.15">
      <c r="C2127" s="107">
        <v>41641</v>
      </c>
      <c r="D2127" s="111">
        <f t="shared" si="116"/>
        <v>2014</v>
      </c>
      <c r="E2127" s="111">
        <f t="shared" si="117"/>
        <v>1</v>
      </c>
      <c r="F2127" s="174">
        <v>6.4519999999999996E-4</v>
      </c>
      <c r="G2127" s="106" t="s">
        <v>1169</v>
      </c>
    </row>
    <row r="2128" spans="3:7" x14ac:dyDescent="0.15">
      <c r="C2128" s="107">
        <v>41642</v>
      </c>
      <c r="D2128" s="111">
        <f t="shared" si="116"/>
        <v>2014</v>
      </c>
      <c r="E2128" s="111">
        <f t="shared" si="117"/>
        <v>1</v>
      </c>
      <c r="F2128" s="174">
        <v>6.4420000000000005E-4</v>
      </c>
      <c r="G2128" s="106" t="s">
        <v>1169</v>
      </c>
    </row>
    <row r="2129" spans="3:7" x14ac:dyDescent="0.15">
      <c r="C2129" s="107">
        <v>41643</v>
      </c>
      <c r="D2129" s="111">
        <f t="shared" si="116"/>
        <v>2014</v>
      </c>
      <c r="E2129" s="111">
        <f t="shared" si="117"/>
        <v>1</v>
      </c>
      <c r="F2129" s="174">
        <v>6.4420000000000005E-4</v>
      </c>
      <c r="G2129" s="106" t="s">
        <v>1169</v>
      </c>
    </row>
    <row r="2130" spans="3:7" x14ac:dyDescent="0.15">
      <c r="C2130" s="107">
        <v>41644</v>
      </c>
      <c r="D2130" s="111">
        <f t="shared" si="116"/>
        <v>2014</v>
      </c>
      <c r="E2130" s="111">
        <f t="shared" si="117"/>
        <v>1</v>
      </c>
      <c r="F2130" s="174">
        <v>6.4420000000000005E-4</v>
      </c>
      <c r="G2130" s="106" t="s">
        <v>1169</v>
      </c>
    </row>
    <row r="2131" spans="3:7" x14ac:dyDescent="0.15">
      <c r="C2131" s="107">
        <v>41645</v>
      </c>
      <c r="D2131" s="111">
        <f t="shared" si="116"/>
        <v>2014</v>
      </c>
      <c r="E2131" s="111">
        <f t="shared" si="117"/>
        <v>1</v>
      </c>
      <c r="F2131" s="174">
        <v>6.4389999999999998E-4</v>
      </c>
      <c r="G2131" s="106" t="s">
        <v>1169</v>
      </c>
    </row>
    <row r="2132" spans="3:7" x14ac:dyDescent="0.15">
      <c r="C2132" s="107">
        <v>41646</v>
      </c>
      <c r="D2132" s="111">
        <f t="shared" si="116"/>
        <v>2014</v>
      </c>
      <c r="E2132" s="111">
        <f t="shared" si="117"/>
        <v>1</v>
      </c>
      <c r="F2132" s="174">
        <v>6.4099999999999997E-4</v>
      </c>
      <c r="G2132" s="106" t="s">
        <v>1169</v>
      </c>
    </row>
    <row r="2133" spans="3:7" x14ac:dyDescent="0.15">
      <c r="C2133" s="107">
        <v>41647</v>
      </c>
      <c r="D2133" s="111">
        <f t="shared" si="116"/>
        <v>2014</v>
      </c>
      <c r="E2133" s="111">
        <f t="shared" si="117"/>
        <v>1</v>
      </c>
      <c r="F2133" s="174">
        <v>6.4230000000000005E-4</v>
      </c>
      <c r="G2133" s="106" t="s">
        <v>1169</v>
      </c>
    </row>
    <row r="2134" spans="3:7" x14ac:dyDescent="0.15">
      <c r="C2134" s="107">
        <v>41648</v>
      </c>
      <c r="D2134" s="111">
        <f t="shared" si="116"/>
        <v>2014</v>
      </c>
      <c r="E2134" s="111">
        <f t="shared" si="117"/>
        <v>1</v>
      </c>
      <c r="F2134" s="174">
        <v>6.6400000000000009E-4</v>
      </c>
      <c r="G2134" s="106" t="s">
        <v>1169</v>
      </c>
    </row>
    <row r="2135" spans="3:7" x14ac:dyDescent="0.15">
      <c r="C2135" s="107">
        <v>41649</v>
      </c>
      <c r="D2135" s="111">
        <f t="shared" si="116"/>
        <v>2014</v>
      </c>
      <c r="E2135" s="111">
        <f t="shared" si="117"/>
        <v>1</v>
      </c>
      <c r="F2135" s="174">
        <v>6.6099999999999991E-4</v>
      </c>
      <c r="G2135" s="106" t="s">
        <v>1169</v>
      </c>
    </row>
    <row r="2136" spans="3:7" x14ac:dyDescent="0.15">
      <c r="C2136" s="107">
        <v>41650</v>
      </c>
      <c r="D2136" s="111">
        <f t="shared" si="116"/>
        <v>2014</v>
      </c>
      <c r="E2136" s="111">
        <f t="shared" si="117"/>
        <v>1</v>
      </c>
      <c r="F2136" s="174">
        <v>6.6099999999999991E-4</v>
      </c>
      <c r="G2136" s="106" t="s">
        <v>1169</v>
      </c>
    </row>
    <row r="2137" spans="3:7" x14ac:dyDescent="0.15">
      <c r="C2137" s="107">
        <v>41651</v>
      </c>
      <c r="D2137" s="111">
        <f t="shared" si="116"/>
        <v>2014</v>
      </c>
      <c r="E2137" s="111">
        <f t="shared" si="117"/>
        <v>1</v>
      </c>
      <c r="F2137" s="174">
        <v>6.6099999999999991E-4</v>
      </c>
      <c r="G2137" s="106" t="s">
        <v>1169</v>
      </c>
    </row>
    <row r="2138" spans="3:7" x14ac:dyDescent="0.15">
      <c r="C2138" s="107">
        <v>41652</v>
      </c>
      <c r="D2138" s="111">
        <f t="shared" si="116"/>
        <v>2014</v>
      </c>
      <c r="E2138" s="111">
        <f t="shared" si="117"/>
        <v>1</v>
      </c>
      <c r="F2138" s="174">
        <v>6.845E-4</v>
      </c>
      <c r="G2138" s="106" t="s">
        <v>1169</v>
      </c>
    </row>
    <row r="2139" spans="3:7" x14ac:dyDescent="0.15">
      <c r="C2139" s="107">
        <v>41653</v>
      </c>
      <c r="D2139" s="111">
        <f t="shared" si="116"/>
        <v>2014</v>
      </c>
      <c r="E2139" s="111">
        <f t="shared" si="117"/>
        <v>1</v>
      </c>
      <c r="F2139" s="174">
        <v>6.8760000000000002E-4</v>
      </c>
      <c r="G2139" s="106" t="s">
        <v>1169</v>
      </c>
    </row>
    <row r="2140" spans="3:7" x14ac:dyDescent="0.15">
      <c r="C2140" s="107">
        <v>41654</v>
      </c>
      <c r="D2140" s="111">
        <f t="shared" si="116"/>
        <v>2014</v>
      </c>
      <c r="E2140" s="111">
        <f t="shared" si="117"/>
        <v>1</v>
      </c>
      <c r="F2140" s="174">
        <v>7.4109999999999996E-4</v>
      </c>
      <c r="G2140" s="106" t="s">
        <v>1169</v>
      </c>
    </row>
    <row r="2141" spans="3:7" x14ac:dyDescent="0.15">
      <c r="C2141" s="107">
        <v>41655</v>
      </c>
      <c r="D2141" s="111">
        <f t="shared" si="116"/>
        <v>2014</v>
      </c>
      <c r="E2141" s="111">
        <f t="shared" si="117"/>
        <v>1</v>
      </c>
      <c r="F2141" s="174">
        <v>7.4409999999999993E-4</v>
      </c>
      <c r="G2141" s="106" t="s">
        <v>1169</v>
      </c>
    </row>
    <row r="2142" spans="3:7" x14ac:dyDescent="0.15">
      <c r="C2142" s="107">
        <v>41656</v>
      </c>
      <c r="D2142" s="111">
        <f t="shared" si="116"/>
        <v>2014</v>
      </c>
      <c r="E2142" s="111">
        <f t="shared" si="117"/>
        <v>1</v>
      </c>
      <c r="F2142" s="174">
        <v>7.4930000000000005E-4</v>
      </c>
      <c r="G2142" s="106" t="s">
        <v>1169</v>
      </c>
    </row>
    <row r="2143" spans="3:7" x14ac:dyDescent="0.15">
      <c r="C2143" s="107">
        <v>41657</v>
      </c>
      <c r="D2143" s="111">
        <f t="shared" si="116"/>
        <v>2014</v>
      </c>
      <c r="E2143" s="111">
        <f t="shared" si="117"/>
        <v>1</v>
      </c>
      <c r="F2143" s="174">
        <v>7.2250000000000005E-4</v>
      </c>
      <c r="G2143" s="106" t="s">
        <v>1169</v>
      </c>
    </row>
    <row r="2144" spans="3:7" x14ac:dyDescent="0.15">
      <c r="C2144" s="107">
        <v>41658</v>
      </c>
      <c r="D2144" s="111">
        <f t="shared" si="116"/>
        <v>2014</v>
      </c>
      <c r="E2144" s="111">
        <f t="shared" si="117"/>
        <v>1</v>
      </c>
      <c r="F2144" s="174">
        <v>7.2250000000000005E-4</v>
      </c>
      <c r="G2144" s="106" t="s">
        <v>1169</v>
      </c>
    </row>
    <row r="2145" spans="3:7" x14ac:dyDescent="0.15">
      <c r="C2145" s="107">
        <v>41659</v>
      </c>
      <c r="D2145" s="111">
        <f t="shared" si="116"/>
        <v>2014</v>
      </c>
      <c r="E2145" s="111">
        <f t="shared" si="117"/>
        <v>1</v>
      </c>
      <c r="F2145" s="174">
        <v>7.2290000000000006E-4</v>
      </c>
      <c r="G2145" s="106" t="s">
        <v>1169</v>
      </c>
    </row>
    <row r="2146" spans="3:7" x14ac:dyDescent="0.15">
      <c r="C2146" s="107">
        <v>41660</v>
      </c>
      <c r="D2146" s="111">
        <f t="shared" si="116"/>
        <v>2014</v>
      </c>
      <c r="E2146" s="111">
        <f t="shared" si="117"/>
        <v>1</v>
      </c>
      <c r="F2146" s="174">
        <v>7.3069999999999993E-4</v>
      </c>
      <c r="G2146" s="106" t="s">
        <v>1169</v>
      </c>
    </row>
    <row r="2147" spans="3:7" x14ac:dyDescent="0.15">
      <c r="C2147" s="107">
        <v>41661</v>
      </c>
      <c r="D2147" s="111">
        <f t="shared" si="116"/>
        <v>2014</v>
      </c>
      <c r="E2147" s="111">
        <f t="shared" si="117"/>
        <v>1</v>
      </c>
      <c r="F2147" s="174">
        <v>7.873E-4</v>
      </c>
      <c r="G2147" s="106" t="s">
        <v>1169</v>
      </c>
    </row>
    <row r="2148" spans="3:7" x14ac:dyDescent="0.15">
      <c r="C2148" s="107">
        <v>41662</v>
      </c>
      <c r="D2148" s="111">
        <f t="shared" si="116"/>
        <v>2014</v>
      </c>
      <c r="E2148" s="111">
        <f t="shared" si="117"/>
        <v>1</v>
      </c>
      <c r="F2148" s="174">
        <v>7.6480000000000005E-4</v>
      </c>
      <c r="G2148" s="106" t="s">
        <v>1169</v>
      </c>
    </row>
    <row r="2149" spans="3:7" x14ac:dyDescent="0.15">
      <c r="C2149" s="107">
        <v>41663</v>
      </c>
      <c r="D2149" s="111">
        <f t="shared" si="116"/>
        <v>2014</v>
      </c>
      <c r="E2149" s="111">
        <f t="shared" si="117"/>
        <v>1</v>
      </c>
      <c r="F2149" s="174">
        <v>7.6189999999999993E-4</v>
      </c>
      <c r="G2149" s="106" t="s">
        <v>1169</v>
      </c>
    </row>
    <row r="2150" spans="3:7" x14ac:dyDescent="0.15">
      <c r="C2150" s="107">
        <v>41664</v>
      </c>
      <c r="D2150" s="111">
        <f t="shared" si="116"/>
        <v>2014</v>
      </c>
      <c r="E2150" s="111">
        <f t="shared" si="117"/>
        <v>1</v>
      </c>
      <c r="F2150" s="174">
        <v>7.6189999999999993E-4</v>
      </c>
      <c r="G2150" s="106" t="s">
        <v>1169</v>
      </c>
    </row>
    <row r="2151" spans="3:7" x14ac:dyDescent="0.15">
      <c r="C2151" s="107">
        <v>41665</v>
      </c>
      <c r="D2151" s="111">
        <f t="shared" si="116"/>
        <v>2014</v>
      </c>
      <c r="E2151" s="111">
        <f t="shared" si="117"/>
        <v>1</v>
      </c>
      <c r="F2151" s="174">
        <v>7.6219999999999999E-4</v>
      </c>
      <c r="G2151" s="106" t="s">
        <v>1169</v>
      </c>
    </row>
    <row r="2152" spans="3:7" x14ac:dyDescent="0.15">
      <c r="C2152" s="107">
        <v>41666</v>
      </c>
      <c r="D2152" s="111">
        <f t="shared" si="116"/>
        <v>2014</v>
      </c>
      <c r="E2152" s="111">
        <f t="shared" si="117"/>
        <v>1</v>
      </c>
      <c r="F2152" s="174">
        <v>7.6590000000000002E-4</v>
      </c>
      <c r="G2152" s="106" t="s">
        <v>1169</v>
      </c>
    </row>
    <row r="2153" spans="3:7" x14ac:dyDescent="0.15">
      <c r="C2153" s="107">
        <v>41667</v>
      </c>
      <c r="D2153" s="111">
        <f t="shared" si="116"/>
        <v>2014</v>
      </c>
      <c r="E2153" s="111">
        <f t="shared" si="117"/>
        <v>1</v>
      </c>
      <c r="F2153" s="174">
        <v>7.9310000000000003E-4</v>
      </c>
      <c r="G2153" s="106" t="s">
        <v>1169</v>
      </c>
    </row>
    <row r="2154" spans="3:7" x14ac:dyDescent="0.15">
      <c r="C2154" s="107">
        <v>41668</v>
      </c>
      <c r="D2154" s="111">
        <f t="shared" si="116"/>
        <v>2014</v>
      </c>
      <c r="E2154" s="111">
        <f t="shared" si="117"/>
        <v>1</v>
      </c>
      <c r="F2154" s="174">
        <v>7.9540000000000003E-4</v>
      </c>
      <c r="G2154" s="106" t="s">
        <v>1169</v>
      </c>
    </row>
    <row r="2155" spans="3:7" x14ac:dyDescent="0.15">
      <c r="C2155" s="107">
        <v>41669</v>
      </c>
      <c r="D2155" s="111">
        <f t="shared" si="116"/>
        <v>2014</v>
      </c>
      <c r="E2155" s="111">
        <f t="shared" si="117"/>
        <v>1</v>
      </c>
      <c r="F2155" s="174">
        <v>7.9690000000000002E-4</v>
      </c>
      <c r="G2155" s="106" t="s">
        <v>1169</v>
      </c>
    </row>
    <row r="2156" spans="3:7" x14ac:dyDescent="0.15">
      <c r="C2156" s="107">
        <v>41670</v>
      </c>
      <c r="D2156" s="111">
        <f t="shared" si="116"/>
        <v>2014</v>
      </c>
      <c r="E2156" s="111">
        <f t="shared" si="117"/>
        <v>1</v>
      </c>
      <c r="F2156" s="174">
        <v>7.987999999999999E-4</v>
      </c>
      <c r="G2156" s="106" t="s">
        <v>1169</v>
      </c>
    </row>
    <row r="2157" spans="3:7" x14ac:dyDescent="0.15">
      <c r="C2157" s="107">
        <v>41671</v>
      </c>
      <c r="D2157" s="111">
        <f t="shared" si="116"/>
        <v>2014</v>
      </c>
      <c r="E2157" s="111">
        <f t="shared" si="117"/>
        <v>2</v>
      </c>
      <c r="F2157" s="174">
        <v>7.987999999999999E-4</v>
      </c>
      <c r="G2157" s="106" t="s">
        <v>1169</v>
      </c>
    </row>
    <row r="2158" spans="3:7" x14ac:dyDescent="0.15">
      <c r="C2158" s="107">
        <v>41672</v>
      </c>
      <c r="D2158" s="111">
        <f t="shared" si="116"/>
        <v>2014</v>
      </c>
      <c r="E2158" s="111">
        <f t="shared" si="117"/>
        <v>2</v>
      </c>
      <c r="F2158" s="174">
        <v>8.0000000000000004E-4</v>
      </c>
      <c r="G2158" s="106" t="s">
        <v>1169</v>
      </c>
    </row>
    <row r="2159" spans="3:7" x14ac:dyDescent="0.15">
      <c r="C2159" s="107">
        <v>41673</v>
      </c>
      <c r="D2159" s="111">
        <f t="shared" si="116"/>
        <v>2014</v>
      </c>
      <c r="E2159" s="111">
        <f t="shared" si="117"/>
        <v>2</v>
      </c>
      <c r="F2159" s="174">
        <v>8.1269999999999997E-4</v>
      </c>
      <c r="G2159" s="106" t="s">
        <v>1169</v>
      </c>
    </row>
    <row r="2160" spans="3:7" x14ac:dyDescent="0.15">
      <c r="C2160" s="107">
        <v>41674</v>
      </c>
      <c r="D2160" s="111">
        <f t="shared" si="116"/>
        <v>2014</v>
      </c>
      <c r="E2160" s="111">
        <f t="shared" si="117"/>
        <v>2</v>
      </c>
      <c r="F2160" s="174">
        <v>8.0689999999999994E-4</v>
      </c>
      <c r="G2160" s="106" t="s">
        <v>1169</v>
      </c>
    </row>
    <row r="2161" spans="3:7" x14ac:dyDescent="0.15">
      <c r="C2161" s="107">
        <v>41675</v>
      </c>
      <c r="D2161" s="111">
        <f t="shared" si="116"/>
        <v>2014</v>
      </c>
      <c r="E2161" s="111">
        <f t="shared" si="117"/>
        <v>2</v>
      </c>
      <c r="F2161" s="174">
        <v>8.1189999999999995E-4</v>
      </c>
      <c r="G2161" s="106" t="s">
        <v>1169</v>
      </c>
    </row>
    <row r="2162" spans="3:7" x14ac:dyDescent="0.15">
      <c r="C2162" s="107">
        <v>41676</v>
      </c>
      <c r="D2162" s="111">
        <f t="shared" si="116"/>
        <v>2014</v>
      </c>
      <c r="E2162" s="111">
        <f t="shared" si="117"/>
        <v>2</v>
      </c>
      <c r="F2162" s="174">
        <v>8.1079999999999998E-4</v>
      </c>
      <c r="G2162" s="106" t="s">
        <v>1169</v>
      </c>
    </row>
    <row r="2163" spans="3:7" x14ac:dyDescent="0.15">
      <c r="C2163" s="107">
        <v>41677</v>
      </c>
      <c r="D2163" s="111">
        <f t="shared" si="116"/>
        <v>2014</v>
      </c>
      <c r="E2163" s="111">
        <f t="shared" si="117"/>
        <v>2</v>
      </c>
      <c r="F2163" s="174">
        <v>8.1150000000000005E-4</v>
      </c>
      <c r="G2163" s="106" t="s">
        <v>1169</v>
      </c>
    </row>
    <row r="2164" spans="3:7" x14ac:dyDescent="0.15">
      <c r="C2164" s="107">
        <v>41678</v>
      </c>
      <c r="D2164" s="111">
        <f t="shared" si="116"/>
        <v>2014</v>
      </c>
      <c r="E2164" s="111">
        <f t="shared" si="117"/>
        <v>2</v>
      </c>
      <c r="F2164" s="174">
        <v>8.1150000000000005E-4</v>
      </c>
      <c r="G2164" s="106" t="s">
        <v>1169</v>
      </c>
    </row>
    <row r="2165" spans="3:7" x14ac:dyDescent="0.15">
      <c r="C2165" s="107">
        <v>41679</v>
      </c>
      <c r="D2165" s="111">
        <f t="shared" si="116"/>
        <v>2014</v>
      </c>
      <c r="E2165" s="111">
        <f t="shared" si="117"/>
        <v>2</v>
      </c>
      <c r="F2165" s="174">
        <v>8.1150000000000005E-4</v>
      </c>
      <c r="G2165" s="106" t="s">
        <v>1169</v>
      </c>
    </row>
    <row r="2166" spans="3:7" x14ac:dyDescent="0.15">
      <c r="C2166" s="107">
        <v>41680</v>
      </c>
      <c r="D2166" s="111">
        <f t="shared" si="116"/>
        <v>2014</v>
      </c>
      <c r="E2166" s="111">
        <f t="shared" si="117"/>
        <v>2</v>
      </c>
      <c r="F2166" s="174">
        <v>8.1230000000000007E-4</v>
      </c>
      <c r="G2166" s="106" t="s">
        <v>1169</v>
      </c>
    </row>
    <row r="2167" spans="3:7" x14ac:dyDescent="0.15">
      <c r="C2167" s="107">
        <v>41681</v>
      </c>
      <c r="D2167" s="111">
        <f t="shared" si="116"/>
        <v>2014</v>
      </c>
      <c r="E2167" s="111">
        <f t="shared" si="117"/>
        <v>2</v>
      </c>
      <c r="F2167" s="174">
        <v>8.4040000000000004E-4</v>
      </c>
      <c r="G2167" s="106" t="s">
        <v>1169</v>
      </c>
    </row>
    <row r="2168" spans="3:7" x14ac:dyDescent="0.15">
      <c r="C2168" s="107">
        <v>41682</v>
      </c>
      <c r="D2168" s="111">
        <f t="shared" si="116"/>
        <v>2014</v>
      </c>
      <c r="E2168" s="111">
        <f t="shared" si="117"/>
        <v>2</v>
      </c>
      <c r="F2168" s="174">
        <v>8.7080000000000002E-4</v>
      </c>
      <c r="G2168" s="106" t="s">
        <v>1169</v>
      </c>
    </row>
    <row r="2169" spans="3:7" x14ac:dyDescent="0.15">
      <c r="C2169" s="107">
        <v>41683</v>
      </c>
      <c r="D2169" s="111">
        <f t="shared" si="116"/>
        <v>2014</v>
      </c>
      <c r="E2169" s="111">
        <f t="shared" si="117"/>
        <v>2</v>
      </c>
      <c r="F2169" s="174">
        <v>8.7120000000000003E-4</v>
      </c>
      <c r="G2169" s="106" t="s">
        <v>1169</v>
      </c>
    </row>
    <row r="2170" spans="3:7" x14ac:dyDescent="0.15">
      <c r="C2170" s="107">
        <v>41684</v>
      </c>
      <c r="D2170" s="111">
        <f t="shared" si="116"/>
        <v>2014</v>
      </c>
      <c r="E2170" s="111">
        <f t="shared" si="117"/>
        <v>2</v>
      </c>
      <c r="F2170" s="174">
        <v>8.6879999999999998E-4</v>
      </c>
      <c r="G2170" s="106" t="s">
        <v>1169</v>
      </c>
    </row>
    <row r="2171" spans="3:7" x14ac:dyDescent="0.15">
      <c r="C2171" s="107">
        <v>41685</v>
      </c>
      <c r="D2171" s="111">
        <f t="shared" si="116"/>
        <v>2014</v>
      </c>
      <c r="E2171" s="111">
        <f t="shared" si="117"/>
        <v>2</v>
      </c>
      <c r="F2171" s="174">
        <v>8.6879999999999998E-4</v>
      </c>
      <c r="G2171" s="106" t="s">
        <v>1169</v>
      </c>
    </row>
    <row r="2172" spans="3:7" x14ac:dyDescent="0.15">
      <c r="C2172" s="107">
        <v>41686</v>
      </c>
      <c r="D2172" s="111">
        <f t="shared" si="116"/>
        <v>2014</v>
      </c>
      <c r="E2172" s="111">
        <f t="shared" si="117"/>
        <v>2</v>
      </c>
      <c r="F2172" s="174">
        <v>8.7000000000000001E-4</v>
      </c>
      <c r="G2172" s="106" t="s">
        <v>1169</v>
      </c>
    </row>
    <row r="2173" spans="3:7" x14ac:dyDescent="0.15">
      <c r="C2173" s="107">
        <v>41687</v>
      </c>
      <c r="D2173" s="111">
        <f t="shared" si="116"/>
        <v>2014</v>
      </c>
      <c r="E2173" s="111">
        <f t="shared" si="117"/>
        <v>2</v>
      </c>
      <c r="F2173" s="174">
        <v>8.6249999999999999E-4</v>
      </c>
      <c r="G2173" s="106" t="s">
        <v>1169</v>
      </c>
    </row>
    <row r="2174" spans="3:7" x14ac:dyDescent="0.15">
      <c r="C2174" s="107">
        <v>41688</v>
      </c>
      <c r="D2174" s="111">
        <f t="shared" si="116"/>
        <v>2014</v>
      </c>
      <c r="E2174" s="111">
        <f t="shared" si="117"/>
        <v>2</v>
      </c>
      <c r="F2174" s="174">
        <v>8.7120000000000003E-4</v>
      </c>
      <c r="G2174" s="106" t="s">
        <v>1169</v>
      </c>
    </row>
    <row r="2175" spans="3:7" x14ac:dyDescent="0.15">
      <c r="C2175" s="107">
        <v>41689</v>
      </c>
      <c r="D2175" s="111">
        <f t="shared" si="116"/>
        <v>2014</v>
      </c>
      <c r="E2175" s="111">
        <f t="shared" si="117"/>
        <v>2</v>
      </c>
      <c r="F2175" s="174">
        <v>8.7920000000000001E-4</v>
      </c>
      <c r="G2175" s="106" t="s">
        <v>1169</v>
      </c>
    </row>
    <row r="2176" spans="3:7" x14ac:dyDescent="0.15">
      <c r="C2176" s="107">
        <v>41690</v>
      </c>
      <c r="D2176" s="111">
        <f t="shared" si="116"/>
        <v>2014</v>
      </c>
      <c r="E2176" s="111">
        <f t="shared" si="117"/>
        <v>2</v>
      </c>
      <c r="F2176" s="174">
        <v>8.7750000000000002E-4</v>
      </c>
      <c r="G2176" s="106" t="s">
        <v>1169</v>
      </c>
    </row>
    <row r="2177" spans="3:7" x14ac:dyDescent="0.15">
      <c r="C2177" s="107">
        <v>41691</v>
      </c>
      <c r="D2177" s="111">
        <f t="shared" si="116"/>
        <v>2014</v>
      </c>
      <c r="E2177" s="111">
        <f t="shared" si="117"/>
        <v>2</v>
      </c>
      <c r="F2177" s="174">
        <v>8.7709999999999991E-4</v>
      </c>
      <c r="G2177" s="106" t="s">
        <v>1169</v>
      </c>
    </row>
    <row r="2178" spans="3:7" x14ac:dyDescent="0.15">
      <c r="C2178" s="107">
        <v>41692</v>
      </c>
      <c r="D2178" s="111">
        <f t="shared" si="116"/>
        <v>2014</v>
      </c>
      <c r="E2178" s="111">
        <f t="shared" si="117"/>
        <v>2</v>
      </c>
      <c r="F2178" s="174">
        <v>8.7709999999999991E-4</v>
      </c>
      <c r="G2178" s="106" t="s">
        <v>1169</v>
      </c>
    </row>
    <row r="2179" spans="3:7" x14ac:dyDescent="0.15">
      <c r="C2179" s="107">
        <v>41693</v>
      </c>
      <c r="D2179" s="111">
        <f t="shared" si="116"/>
        <v>2014</v>
      </c>
      <c r="E2179" s="111">
        <f t="shared" si="117"/>
        <v>2</v>
      </c>
      <c r="F2179" s="174">
        <v>8.7620000000000005E-4</v>
      </c>
      <c r="G2179" s="106" t="s">
        <v>1169</v>
      </c>
    </row>
    <row r="2180" spans="3:7" x14ac:dyDescent="0.15">
      <c r="C2180" s="107">
        <v>41694</v>
      </c>
      <c r="D2180" s="111">
        <f t="shared" si="116"/>
        <v>2014</v>
      </c>
      <c r="E2180" s="111">
        <f t="shared" si="117"/>
        <v>2</v>
      </c>
      <c r="F2180" s="174">
        <v>8.7670000000000001E-4</v>
      </c>
      <c r="G2180" s="106" t="s">
        <v>1169</v>
      </c>
    </row>
    <row r="2181" spans="3:7" x14ac:dyDescent="0.15">
      <c r="C2181" s="107">
        <v>41695</v>
      </c>
      <c r="D2181" s="111">
        <f t="shared" ref="D2181:D2244" si="118">YEAR(C2181)</f>
        <v>2014</v>
      </c>
      <c r="E2181" s="111">
        <f t="shared" ref="E2181:E2244" si="119">MONTH(C2181)</f>
        <v>2</v>
      </c>
      <c r="F2181" s="174">
        <v>8.7750000000000002E-4</v>
      </c>
      <c r="G2181" s="106" t="s">
        <v>1169</v>
      </c>
    </row>
    <row r="2182" spans="3:7" x14ac:dyDescent="0.15">
      <c r="C2182" s="107">
        <v>41696</v>
      </c>
      <c r="D2182" s="111">
        <f t="shared" si="118"/>
        <v>2014</v>
      </c>
      <c r="E2182" s="111">
        <f t="shared" si="119"/>
        <v>2</v>
      </c>
      <c r="F2182" s="174">
        <v>8.8209999999999992E-4</v>
      </c>
      <c r="G2182" s="106" t="s">
        <v>1169</v>
      </c>
    </row>
    <row r="2183" spans="3:7" x14ac:dyDescent="0.15">
      <c r="C2183" s="107">
        <v>41698</v>
      </c>
      <c r="D2183" s="111">
        <f t="shared" si="118"/>
        <v>2014</v>
      </c>
      <c r="E2183" s="111">
        <f t="shared" si="119"/>
        <v>2</v>
      </c>
      <c r="F2183" s="174">
        <v>8.5999999999999998E-4</v>
      </c>
      <c r="G2183" s="106" t="s">
        <v>1169</v>
      </c>
    </row>
    <row r="2184" spans="3:7" x14ac:dyDescent="0.15">
      <c r="C2184" s="107">
        <v>41699</v>
      </c>
      <c r="D2184" s="111">
        <f t="shared" si="118"/>
        <v>2014</v>
      </c>
      <c r="E2184" s="111">
        <f t="shared" si="119"/>
        <v>3</v>
      </c>
      <c r="F2184" s="174">
        <v>8.4279999999999999E-4</v>
      </c>
      <c r="G2184" s="106" t="s">
        <v>1169</v>
      </c>
    </row>
    <row r="2185" spans="3:7" x14ac:dyDescent="0.15">
      <c r="C2185" s="107">
        <v>41700</v>
      </c>
      <c r="D2185" s="111">
        <f t="shared" si="118"/>
        <v>2014</v>
      </c>
      <c r="E2185" s="111">
        <f t="shared" si="119"/>
        <v>3</v>
      </c>
      <c r="F2185" s="174">
        <v>8.431999999999999E-4</v>
      </c>
      <c r="G2185" s="106" t="s">
        <v>1169</v>
      </c>
    </row>
    <row r="2186" spans="3:7" x14ac:dyDescent="0.15">
      <c r="C2186" s="107">
        <v>41701</v>
      </c>
      <c r="D2186" s="111">
        <f t="shared" si="118"/>
        <v>2014</v>
      </c>
      <c r="E2186" s="111">
        <f t="shared" si="119"/>
        <v>3</v>
      </c>
      <c r="F2186" s="174">
        <v>8.1309999999999998E-4</v>
      </c>
      <c r="G2186" s="106" t="s">
        <v>1169</v>
      </c>
    </row>
    <row r="2187" spans="3:7" x14ac:dyDescent="0.15">
      <c r="C2187" s="107">
        <v>41702</v>
      </c>
      <c r="D2187" s="111">
        <f t="shared" si="118"/>
        <v>2014</v>
      </c>
      <c r="E2187" s="111">
        <f t="shared" si="119"/>
        <v>3</v>
      </c>
      <c r="F2187" s="174">
        <v>8.1150000000000005E-4</v>
      </c>
      <c r="G2187" s="106" t="s">
        <v>1169</v>
      </c>
    </row>
    <row r="2188" spans="3:7" x14ac:dyDescent="0.15">
      <c r="C2188" s="107">
        <v>41703</v>
      </c>
      <c r="D2188" s="111">
        <f t="shared" si="118"/>
        <v>2014</v>
      </c>
      <c r="E2188" s="111">
        <f t="shared" si="119"/>
        <v>3</v>
      </c>
      <c r="F2188" s="174">
        <v>8.0810000000000007E-4</v>
      </c>
      <c r="G2188" s="106" t="s">
        <v>1169</v>
      </c>
    </row>
    <row r="2189" spans="3:7" x14ac:dyDescent="0.15">
      <c r="C2189" s="107">
        <v>41704</v>
      </c>
      <c r="D2189" s="111">
        <f t="shared" si="118"/>
        <v>2014</v>
      </c>
      <c r="E2189" s="111">
        <f t="shared" si="119"/>
        <v>3</v>
      </c>
      <c r="F2189" s="174">
        <v>8.0459999999999993E-4</v>
      </c>
      <c r="G2189" s="106" t="s">
        <v>1169</v>
      </c>
    </row>
    <row r="2190" spans="3:7" x14ac:dyDescent="0.15">
      <c r="C2190" s="107">
        <v>41705</v>
      </c>
      <c r="D2190" s="111">
        <f t="shared" si="118"/>
        <v>2014</v>
      </c>
      <c r="E2190" s="111">
        <f t="shared" si="119"/>
        <v>3</v>
      </c>
      <c r="F2190" s="174">
        <v>8.0540000000000006E-4</v>
      </c>
      <c r="G2190" s="106" t="s">
        <v>1169</v>
      </c>
    </row>
    <row r="2191" spans="3:7" x14ac:dyDescent="0.15">
      <c r="C2191" s="107">
        <v>41706</v>
      </c>
      <c r="D2191" s="111">
        <f t="shared" si="118"/>
        <v>2014</v>
      </c>
      <c r="E2191" s="111">
        <f t="shared" si="119"/>
        <v>3</v>
      </c>
      <c r="F2191" s="174">
        <v>8.0540000000000006E-4</v>
      </c>
      <c r="G2191" s="106" t="s">
        <v>1169</v>
      </c>
    </row>
    <row r="2192" spans="3:7" x14ac:dyDescent="0.15">
      <c r="C2192" s="107">
        <v>41707</v>
      </c>
      <c r="D2192" s="111">
        <f t="shared" si="118"/>
        <v>2014</v>
      </c>
      <c r="E2192" s="111">
        <f t="shared" si="119"/>
        <v>3</v>
      </c>
      <c r="F2192" s="174">
        <v>8.0310000000000006E-4</v>
      </c>
      <c r="G2192" s="106" t="s">
        <v>1169</v>
      </c>
    </row>
    <row r="2193" spans="3:7" x14ac:dyDescent="0.15">
      <c r="C2193" s="107">
        <v>41708</v>
      </c>
      <c r="D2193" s="111">
        <f t="shared" si="118"/>
        <v>2014</v>
      </c>
      <c r="E2193" s="111">
        <f t="shared" si="119"/>
        <v>3</v>
      </c>
      <c r="F2193" s="174">
        <v>8.0879999999999993E-4</v>
      </c>
      <c r="G2193" s="106" t="s">
        <v>1169</v>
      </c>
    </row>
    <row r="2194" spans="3:7" x14ac:dyDescent="0.15">
      <c r="C2194" s="107">
        <v>41709</v>
      </c>
      <c r="D2194" s="111">
        <f t="shared" si="118"/>
        <v>2014</v>
      </c>
      <c r="E2194" s="111">
        <f t="shared" si="119"/>
        <v>3</v>
      </c>
      <c r="F2194" s="174">
        <v>7.804000000000001E-4</v>
      </c>
      <c r="G2194" s="106" t="s">
        <v>1169</v>
      </c>
    </row>
    <row r="2195" spans="3:7" x14ac:dyDescent="0.15">
      <c r="C2195" s="107">
        <v>41710</v>
      </c>
      <c r="D2195" s="111">
        <f t="shared" si="118"/>
        <v>2014</v>
      </c>
      <c r="E2195" s="111">
        <f t="shared" si="119"/>
        <v>3</v>
      </c>
      <c r="F2195" s="174">
        <v>7.8109999999999996E-4</v>
      </c>
      <c r="G2195" s="106" t="s">
        <v>1169</v>
      </c>
    </row>
    <row r="2196" spans="3:7" x14ac:dyDescent="0.15">
      <c r="C2196" s="107">
        <v>41711</v>
      </c>
      <c r="D2196" s="111">
        <f t="shared" si="118"/>
        <v>2014</v>
      </c>
      <c r="E2196" s="111">
        <f t="shared" si="119"/>
        <v>3</v>
      </c>
      <c r="F2196" s="174">
        <v>7.5359999999999999E-4</v>
      </c>
      <c r="G2196" s="106" t="s">
        <v>1169</v>
      </c>
    </row>
    <row r="2197" spans="3:7" x14ac:dyDescent="0.15">
      <c r="C2197" s="107">
        <v>41712</v>
      </c>
      <c r="D2197" s="111">
        <f t="shared" si="118"/>
        <v>2014</v>
      </c>
      <c r="E2197" s="111">
        <f t="shared" si="119"/>
        <v>3</v>
      </c>
      <c r="F2197" s="174">
        <v>7.5180000000000006E-4</v>
      </c>
      <c r="G2197" s="106" t="s">
        <v>1169</v>
      </c>
    </row>
    <row r="2198" spans="3:7" x14ac:dyDescent="0.15">
      <c r="C2198" s="107">
        <v>41713</v>
      </c>
      <c r="D2198" s="111">
        <f t="shared" si="118"/>
        <v>2014</v>
      </c>
      <c r="E2198" s="111">
        <f t="shared" si="119"/>
        <v>3</v>
      </c>
      <c r="F2198" s="174">
        <v>7.5180000000000006E-4</v>
      </c>
      <c r="G2198" s="106" t="s">
        <v>1169</v>
      </c>
    </row>
    <row r="2199" spans="3:7" x14ac:dyDescent="0.15">
      <c r="C2199" s="107">
        <v>41714</v>
      </c>
      <c r="D2199" s="111">
        <f t="shared" si="118"/>
        <v>2014</v>
      </c>
      <c r="E2199" s="111">
        <f t="shared" si="119"/>
        <v>3</v>
      </c>
      <c r="F2199" s="174">
        <v>7.2689999999999994E-4</v>
      </c>
      <c r="G2199" s="106" t="s">
        <v>1169</v>
      </c>
    </row>
    <row r="2200" spans="3:7" x14ac:dyDescent="0.15">
      <c r="C2200" s="107">
        <v>41715</v>
      </c>
      <c r="D2200" s="111">
        <f t="shared" si="118"/>
        <v>2014</v>
      </c>
      <c r="E2200" s="111">
        <f t="shared" si="119"/>
        <v>3</v>
      </c>
      <c r="F2200" s="174">
        <v>7.3540000000000009E-4</v>
      </c>
      <c r="G2200" s="106" t="s">
        <v>1169</v>
      </c>
    </row>
    <row r="2201" spans="3:7" x14ac:dyDescent="0.15">
      <c r="C2201" s="107">
        <v>41716</v>
      </c>
      <c r="D2201" s="111">
        <f t="shared" si="118"/>
        <v>2014</v>
      </c>
      <c r="E2201" s="111">
        <f t="shared" si="119"/>
        <v>3</v>
      </c>
      <c r="F2201" s="174">
        <v>6.9730000000000009E-4</v>
      </c>
      <c r="G2201" s="106" t="s">
        <v>1169</v>
      </c>
    </row>
    <row r="2202" spans="3:7" x14ac:dyDescent="0.15">
      <c r="C2202" s="107">
        <v>41717</v>
      </c>
      <c r="D2202" s="111">
        <f t="shared" si="118"/>
        <v>2014</v>
      </c>
      <c r="E2202" s="111">
        <f t="shared" si="119"/>
        <v>3</v>
      </c>
      <c r="F2202" s="174">
        <v>6.6839999999999998E-4</v>
      </c>
      <c r="G2202" s="106" t="s">
        <v>1169</v>
      </c>
    </row>
    <row r="2203" spans="3:7" x14ac:dyDescent="0.15">
      <c r="C2203" s="107">
        <v>41718</v>
      </c>
      <c r="D2203" s="111">
        <f t="shared" si="118"/>
        <v>2014</v>
      </c>
      <c r="E2203" s="111">
        <f t="shared" si="119"/>
        <v>3</v>
      </c>
      <c r="F2203" s="174">
        <v>6.4189999999999994E-4</v>
      </c>
      <c r="G2203" s="106" t="s">
        <v>1169</v>
      </c>
    </row>
    <row r="2204" spans="3:7" x14ac:dyDescent="0.15">
      <c r="C2204" s="107">
        <v>41719</v>
      </c>
      <c r="D2204" s="111">
        <f t="shared" si="118"/>
        <v>2014</v>
      </c>
      <c r="E2204" s="111">
        <f t="shared" si="119"/>
        <v>3</v>
      </c>
      <c r="F2204" s="174">
        <v>5.7059999999999999E-4</v>
      </c>
      <c r="G2204" s="106" t="s">
        <v>1169</v>
      </c>
    </row>
    <row r="2205" spans="3:7" x14ac:dyDescent="0.15">
      <c r="C2205" s="107">
        <v>41720</v>
      </c>
      <c r="D2205" s="111">
        <f t="shared" si="118"/>
        <v>2014</v>
      </c>
      <c r="E2205" s="111">
        <f t="shared" si="119"/>
        <v>3</v>
      </c>
      <c r="F2205" s="174">
        <v>5.7859999999999997E-4</v>
      </c>
      <c r="G2205" s="106" t="s">
        <v>1169</v>
      </c>
    </row>
    <row r="2206" spans="3:7" x14ac:dyDescent="0.15">
      <c r="C2206" s="107">
        <v>41721</v>
      </c>
      <c r="D2206" s="111">
        <f t="shared" si="118"/>
        <v>2014</v>
      </c>
      <c r="E2206" s="111">
        <f t="shared" si="119"/>
        <v>3</v>
      </c>
      <c r="F2206" s="174">
        <v>5.7859999999999997E-4</v>
      </c>
      <c r="G2206" s="106" t="s">
        <v>1169</v>
      </c>
    </row>
    <row r="2207" spans="3:7" x14ac:dyDescent="0.15">
      <c r="C2207" s="107">
        <v>41722</v>
      </c>
      <c r="D2207" s="111">
        <f t="shared" si="118"/>
        <v>2014</v>
      </c>
      <c r="E2207" s="111">
        <f t="shared" si="119"/>
        <v>3</v>
      </c>
      <c r="F2207" s="174">
        <v>5.8629999999999999E-4</v>
      </c>
      <c r="G2207" s="106" t="s">
        <v>1169</v>
      </c>
    </row>
    <row r="2208" spans="3:7" x14ac:dyDescent="0.15">
      <c r="C2208" s="107">
        <v>41723</v>
      </c>
      <c r="D2208" s="111">
        <f t="shared" si="118"/>
        <v>2014</v>
      </c>
      <c r="E2208" s="111">
        <f t="shared" si="119"/>
        <v>3</v>
      </c>
      <c r="F2208" s="174">
        <v>7.2819999999999992E-4</v>
      </c>
      <c r="G2208" s="106" t="s">
        <v>1169</v>
      </c>
    </row>
    <row r="2209" spans="3:7" x14ac:dyDescent="0.15">
      <c r="C2209" s="107">
        <v>41724</v>
      </c>
      <c r="D2209" s="111">
        <f t="shared" si="118"/>
        <v>2014</v>
      </c>
      <c r="E2209" s="111">
        <f t="shared" si="119"/>
        <v>3</v>
      </c>
      <c r="F2209" s="174">
        <v>7.7879999999999996E-4</v>
      </c>
      <c r="G2209" s="106" t="s">
        <v>1169</v>
      </c>
    </row>
    <row r="2210" spans="3:7" x14ac:dyDescent="0.15">
      <c r="C2210" s="107">
        <v>41725</v>
      </c>
      <c r="D2210" s="111">
        <f t="shared" si="118"/>
        <v>2014</v>
      </c>
      <c r="E2210" s="111">
        <f t="shared" si="119"/>
        <v>3</v>
      </c>
      <c r="F2210" s="174">
        <v>6.7469999999999997E-4</v>
      </c>
      <c r="G2210" s="106" t="s">
        <v>1169</v>
      </c>
    </row>
    <row r="2211" spans="3:7" x14ac:dyDescent="0.15">
      <c r="C2211" s="107">
        <v>41726</v>
      </c>
      <c r="D2211" s="111">
        <f t="shared" si="118"/>
        <v>2014</v>
      </c>
      <c r="E2211" s="111">
        <f t="shared" si="119"/>
        <v>3</v>
      </c>
      <c r="F2211" s="174">
        <v>6.5290000000000009E-4</v>
      </c>
      <c r="G2211" s="106" t="s">
        <v>1169</v>
      </c>
    </row>
    <row r="2212" spans="3:7" x14ac:dyDescent="0.15">
      <c r="C2212" s="107">
        <v>41727</v>
      </c>
      <c r="D2212" s="111">
        <f t="shared" si="118"/>
        <v>2014</v>
      </c>
      <c r="E2212" s="111">
        <f t="shared" si="119"/>
        <v>3</v>
      </c>
      <c r="F2212" s="174">
        <v>6.7469999999999997E-4</v>
      </c>
      <c r="G2212" s="106" t="s">
        <v>1169</v>
      </c>
    </row>
    <row r="2213" spans="3:7" x14ac:dyDescent="0.15">
      <c r="C2213" s="107">
        <v>41728</v>
      </c>
      <c r="D2213" s="111">
        <f t="shared" si="118"/>
        <v>2014</v>
      </c>
      <c r="E2213" s="111">
        <f t="shared" si="119"/>
        <v>3</v>
      </c>
      <c r="F2213" s="174">
        <v>6.7500000000000004E-4</v>
      </c>
      <c r="G2213" s="106" t="s">
        <v>1169</v>
      </c>
    </row>
    <row r="2214" spans="3:7" x14ac:dyDescent="0.15">
      <c r="C2214" s="107">
        <v>41729</v>
      </c>
      <c r="D2214" s="111">
        <f t="shared" si="118"/>
        <v>2014</v>
      </c>
      <c r="E2214" s="111">
        <f t="shared" si="119"/>
        <v>3</v>
      </c>
      <c r="F2214" s="174">
        <v>7.0030000000000005E-4</v>
      </c>
      <c r="G2214" s="106" t="s">
        <v>1169</v>
      </c>
    </row>
    <row r="2215" spans="3:7" x14ac:dyDescent="0.15">
      <c r="C2215" s="107">
        <v>41730</v>
      </c>
      <c r="D2215" s="111">
        <f t="shared" si="118"/>
        <v>2014</v>
      </c>
      <c r="E2215" s="111">
        <f t="shared" si="119"/>
        <v>4</v>
      </c>
      <c r="F2215" s="174">
        <v>6.9689999999999997E-4</v>
      </c>
      <c r="G2215" s="106" t="s">
        <v>1169</v>
      </c>
    </row>
    <row r="2216" spans="3:7" x14ac:dyDescent="0.15">
      <c r="C2216" s="107">
        <v>41731</v>
      </c>
      <c r="D2216" s="111">
        <f t="shared" si="118"/>
        <v>2014</v>
      </c>
      <c r="E2216" s="111">
        <f t="shared" si="119"/>
        <v>4</v>
      </c>
      <c r="F2216" s="174">
        <v>6.6359999999999998E-4</v>
      </c>
      <c r="G2216" s="106" t="s">
        <v>1169</v>
      </c>
    </row>
    <row r="2217" spans="3:7" x14ac:dyDescent="0.15">
      <c r="C2217" s="107">
        <v>41732</v>
      </c>
      <c r="D2217" s="111">
        <f t="shared" si="118"/>
        <v>2014</v>
      </c>
      <c r="E2217" s="111">
        <f t="shared" si="119"/>
        <v>4</v>
      </c>
      <c r="F2217" s="174">
        <v>6.6359999999999998E-4</v>
      </c>
      <c r="G2217" s="106" t="s">
        <v>1169</v>
      </c>
    </row>
    <row r="2218" spans="3:7" x14ac:dyDescent="0.15">
      <c r="C2218" s="107">
        <v>41733</v>
      </c>
      <c r="D2218" s="111">
        <f t="shared" si="118"/>
        <v>2014</v>
      </c>
      <c r="E2218" s="111">
        <f t="shared" si="119"/>
        <v>4</v>
      </c>
      <c r="F2218" s="174">
        <v>6.7000000000000002E-4</v>
      </c>
      <c r="G2218" s="106" t="s">
        <v>1169</v>
      </c>
    </row>
    <row r="2219" spans="3:7" x14ac:dyDescent="0.15">
      <c r="C2219" s="107">
        <v>41734</v>
      </c>
      <c r="D2219" s="111">
        <f t="shared" si="118"/>
        <v>2014</v>
      </c>
      <c r="E2219" s="111">
        <f t="shared" si="119"/>
        <v>4</v>
      </c>
      <c r="F2219" s="174">
        <v>6.762999999999999E-4</v>
      </c>
      <c r="G2219" s="106" t="s">
        <v>1169</v>
      </c>
    </row>
    <row r="2220" spans="3:7" x14ac:dyDescent="0.15">
      <c r="C2220" s="107">
        <v>41735</v>
      </c>
      <c r="D2220" s="111">
        <f t="shared" si="118"/>
        <v>2014</v>
      </c>
      <c r="E2220" s="111">
        <f t="shared" si="119"/>
        <v>4</v>
      </c>
      <c r="F2220" s="174">
        <v>6.7670000000000002E-4</v>
      </c>
      <c r="G2220" s="106" t="s">
        <v>1169</v>
      </c>
    </row>
    <row r="2221" spans="3:7" x14ac:dyDescent="0.15">
      <c r="C2221" s="107">
        <v>41736</v>
      </c>
      <c r="D2221" s="111">
        <f t="shared" si="118"/>
        <v>2014</v>
      </c>
      <c r="E2221" s="111">
        <f t="shared" si="119"/>
        <v>4</v>
      </c>
      <c r="F2221" s="174">
        <v>6.7099999999999994E-4</v>
      </c>
      <c r="G2221" s="106" t="s">
        <v>1169</v>
      </c>
    </row>
    <row r="2222" spans="3:7" x14ac:dyDescent="0.15">
      <c r="C2222" s="107">
        <v>41737</v>
      </c>
      <c r="D2222" s="111">
        <f t="shared" si="118"/>
        <v>2014</v>
      </c>
      <c r="E2222" s="111">
        <f t="shared" si="119"/>
        <v>4</v>
      </c>
      <c r="F2222" s="174">
        <v>6.6870000000000005E-4</v>
      </c>
      <c r="G2222" s="106" t="s">
        <v>1169</v>
      </c>
    </row>
    <row r="2223" spans="3:7" x14ac:dyDescent="0.15">
      <c r="C2223" s="107">
        <v>41738</v>
      </c>
      <c r="D2223" s="111">
        <f t="shared" si="118"/>
        <v>2014</v>
      </c>
      <c r="E2223" s="111">
        <f t="shared" si="119"/>
        <v>4</v>
      </c>
      <c r="F2223" s="174">
        <v>6.6870000000000005E-4</v>
      </c>
      <c r="G2223" s="106" t="s">
        <v>1169</v>
      </c>
    </row>
    <row r="2224" spans="3:7" x14ac:dyDescent="0.15">
      <c r="C2224" s="107">
        <v>41739</v>
      </c>
      <c r="D2224" s="111">
        <f t="shared" si="118"/>
        <v>2014</v>
      </c>
      <c r="E2224" s="111">
        <f t="shared" si="119"/>
        <v>4</v>
      </c>
      <c r="F2224" s="174">
        <v>6.6469999999999995E-4</v>
      </c>
      <c r="G2224" s="106" t="s">
        <v>1169</v>
      </c>
    </row>
    <row r="2225" spans="3:7" x14ac:dyDescent="0.15">
      <c r="C2225" s="107">
        <v>41740</v>
      </c>
      <c r="D2225" s="111">
        <f t="shared" si="118"/>
        <v>2014</v>
      </c>
      <c r="E2225" s="111">
        <f t="shared" si="119"/>
        <v>4</v>
      </c>
      <c r="F2225" s="174">
        <v>6.6529999999999996E-4</v>
      </c>
      <c r="G2225" s="106" t="s">
        <v>1169</v>
      </c>
    </row>
    <row r="2226" spans="3:7" x14ac:dyDescent="0.15">
      <c r="C2226" s="107">
        <v>41741</v>
      </c>
      <c r="D2226" s="111">
        <f t="shared" si="118"/>
        <v>2014</v>
      </c>
      <c r="E2226" s="111">
        <f t="shared" si="119"/>
        <v>4</v>
      </c>
      <c r="F2226" s="174">
        <v>6.6529999999999996E-4</v>
      </c>
      <c r="G2226" s="106" t="s">
        <v>1169</v>
      </c>
    </row>
    <row r="2227" spans="3:7" x14ac:dyDescent="0.15">
      <c r="C2227" s="107">
        <v>41742</v>
      </c>
      <c r="D2227" s="111">
        <f t="shared" si="118"/>
        <v>2014</v>
      </c>
      <c r="E2227" s="111">
        <f t="shared" si="119"/>
        <v>4</v>
      </c>
      <c r="F2227" s="174">
        <v>6.6529999999999996E-4</v>
      </c>
      <c r="G2227" s="106" t="s">
        <v>1169</v>
      </c>
    </row>
    <row r="2228" spans="3:7" x14ac:dyDescent="0.15">
      <c r="C2228" s="107">
        <v>41743</v>
      </c>
      <c r="D2228" s="111">
        <f t="shared" si="118"/>
        <v>2014</v>
      </c>
      <c r="E2228" s="111">
        <f t="shared" si="119"/>
        <v>4</v>
      </c>
      <c r="F2228" s="174">
        <v>6.6799999999999997E-4</v>
      </c>
      <c r="G2228" s="106" t="s">
        <v>1169</v>
      </c>
    </row>
    <row r="2229" spans="3:7" x14ac:dyDescent="0.15">
      <c r="C2229" s="107">
        <v>41744</v>
      </c>
      <c r="D2229" s="111">
        <f t="shared" si="118"/>
        <v>2014</v>
      </c>
      <c r="E2229" s="111">
        <f t="shared" si="119"/>
        <v>4</v>
      </c>
      <c r="F2229" s="174">
        <v>6.7099999999999994E-4</v>
      </c>
      <c r="G2229" s="106" t="s">
        <v>1169</v>
      </c>
    </row>
    <row r="2230" spans="3:7" x14ac:dyDescent="0.15">
      <c r="C2230" s="107">
        <v>41745</v>
      </c>
      <c r="D2230" s="111">
        <f t="shared" si="118"/>
        <v>2014</v>
      </c>
      <c r="E2230" s="111">
        <f t="shared" si="119"/>
        <v>4</v>
      </c>
      <c r="F2230" s="174">
        <v>6.4709999999999995E-4</v>
      </c>
      <c r="G2230" s="106" t="s">
        <v>1169</v>
      </c>
    </row>
    <row r="2231" spans="3:7" x14ac:dyDescent="0.15">
      <c r="C2231" s="107">
        <v>41746</v>
      </c>
      <c r="D2231" s="111">
        <f t="shared" si="118"/>
        <v>2014</v>
      </c>
      <c r="E2231" s="111">
        <f t="shared" si="119"/>
        <v>4</v>
      </c>
      <c r="F2231" s="174">
        <v>6.4769999999999997E-4</v>
      </c>
      <c r="G2231" s="106" t="s">
        <v>1169</v>
      </c>
    </row>
    <row r="2232" spans="3:7" x14ac:dyDescent="0.15">
      <c r="C2232" s="107">
        <v>41747</v>
      </c>
      <c r="D2232" s="111">
        <f t="shared" si="118"/>
        <v>2014</v>
      </c>
      <c r="E2232" s="111">
        <f t="shared" si="119"/>
        <v>4</v>
      </c>
      <c r="F2232" s="174">
        <v>6.4739999999999991E-4</v>
      </c>
      <c r="G2232" s="106" t="s">
        <v>1169</v>
      </c>
    </row>
    <row r="2233" spans="3:7" x14ac:dyDescent="0.15">
      <c r="C2233" s="107">
        <v>41748</v>
      </c>
      <c r="D2233" s="111">
        <f t="shared" si="118"/>
        <v>2014</v>
      </c>
      <c r="E2233" s="111">
        <f t="shared" si="119"/>
        <v>4</v>
      </c>
      <c r="F2233" s="174">
        <v>6.4739999999999991E-4</v>
      </c>
      <c r="G2233" s="106" t="s">
        <v>1169</v>
      </c>
    </row>
    <row r="2234" spans="3:7" x14ac:dyDescent="0.15">
      <c r="C2234" s="107">
        <v>41749</v>
      </c>
      <c r="D2234" s="111">
        <f t="shared" si="118"/>
        <v>2014</v>
      </c>
      <c r="E2234" s="111">
        <f t="shared" si="119"/>
        <v>4</v>
      </c>
      <c r="F2234" s="174">
        <v>6.4739999999999991E-4</v>
      </c>
      <c r="G2234" s="106" t="s">
        <v>1169</v>
      </c>
    </row>
    <row r="2235" spans="3:7" x14ac:dyDescent="0.15">
      <c r="C2235" s="107">
        <v>41750</v>
      </c>
      <c r="D2235" s="111">
        <f t="shared" si="118"/>
        <v>2014</v>
      </c>
      <c r="E2235" s="111">
        <f t="shared" si="119"/>
        <v>4</v>
      </c>
      <c r="F2235" s="174">
        <v>6.6569999999999997E-4</v>
      </c>
      <c r="G2235" s="106" t="s">
        <v>1169</v>
      </c>
    </row>
    <row r="2236" spans="3:7" x14ac:dyDescent="0.15">
      <c r="C2236" s="107">
        <v>41751</v>
      </c>
      <c r="D2236" s="111">
        <f t="shared" si="118"/>
        <v>2014</v>
      </c>
      <c r="E2236" s="111">
        <f t="shared" si="119"/>
        <v>4</v>
      </c>
      <c r="F2236" s="174">
        <v>6.6969999999999996E-4</v>
      </c>
      <c r="G2236" s="106" t="s">
        <v>1169</v>
      </c>
    </row>
    <row r="2237" spans="3:7" x14ac:dyDescent="0.15">
      <c r="C2237" s="107">
        <v>41752</v>
      </c>
      <c r="D2237" s="111">
        <f t="shared" si="118"/>
        <v>2014</v>
      </c>
      <c r="E2237" s="111">
        <f t="shared" si="119"/>
        <v>4</v>
      </c>
      <c r="F2237" s="174">
        <v>6.7069999999999999E-4</v>
      </c>
      <c r="G2237" s="106" t="s">
        <v>1169</v>
      </c>
    </row>
    <row r="2238" spans="3:7" x14ac:dyDescent="0.15">
      <c r="C2238" s="107">
        <v>41753</v>
      </c>
      <c r="D2238" s="111">
        <f t="shared" si="118"/>
        <v>2014</v>
      </c>
      <c r="E2238" s="111">
        <f t="shared" si="119"/>
        <v>4</v>
      </c>
      <c r="F2238" s="174">
        <v>6.7200000000000007E-4</v>
      </c>
      <c r="G2238" s="106" t="s">
        <v>1169</v>
      </c>
    </row>
    <row r="2239" spans="3:7" x14ac:dyDescent="0.15">
      <c r="C2239" s="107">
        <v>41754</v>
      </c>
      <c r="D2239" s="111">
        <f t="shared" si="118"/>
        <v>2014</v>
      </c>
      <c r="E2239" s="111">
        <f t="shared" si="119"/>
        <v>4</v>
      </c>
      <c r="F2239" s="174">
        <v>6.7430000000000007E-4</v>
      </c>
      <c r="G2239" s="106" t="s">
        <v>1169</v>
      </c>
    </row>
    <row r="2240" spans="3:7" x14ac:dyDescent="0.15">
      <c r="C2240" s="107">
        <v>41755</v>
      </c>
      <c r="D2240" s="111">
        <f t="shared" si="118"/>
        <v>2014</v>
      </c>
      <c r="E2240" s="111">
        <f t="shared" si="119"/>
        <v>4</v>
      </c>
      <c r="F2240" s="174">
        <v>6.7430000000000007E-4</v>
      </c>
      <c r="G2240" s="106" t="s">
        <v>1169</v>
      </c>
    </row>
    <row r="2241" spans="3:7" x14ac:dyDescent="0.15">
      <c r="C2241" s="107">
        <v>41756</v>
      </c>
      <c r="D2241" s="111">
        <f t="shared" si="118"/>
        <v>2014</v>
      </c>
      <c r="E2241" s="111">
        <f t="shared" si="119"/>
        <v>4</v>
      </c>
      <c r="F2241" s="174">
        <v>6.7430000000000007E-4</v>
      </c>
      <c r="G2241" s="106" t="s">
        <v>1169</v>
      </c>
    </row>
    <row r="2242" spans="3:7" x14ac:dyDescent="0.15">
      <c r="C2242" s="107">
        <v>41757</v>
      </c>
      <c r="D2242" s="111">
        <f t="shared" si="118"/>
        <v>2014</v>
      </c>
      <c r="E2242" s="111">
        <f t="shared" si="119"/>
        <v>4</v>
      </c>
      <c r="F2242" s="174">
        <v>6.8370000000000008E-4</v>
      </c>
      <c r="G2242" s="106" t="s">
        <v>1169</v>
      </c>
    </row>
    <row r="2243" spans="3:7" x14ac:dyDescent="0.15">
      <c r="C2243" s="107">
        <v>41758</v>
      </c>
      <c r="D2243" s="111">
        <f t="shared" si="118"/>
        <v>2014</v>
      </c>
      <c r="E2243" s="111">
        <f t="shared" si="119"/>
        <v>4</v>
      </c>
      <c r="F2243" s="174">
        <v>6.9410000000000001E-4</v>
      </c>
      <c r="G2243" s="106" t="s">
        <v>1169</v>
      </c>
    </row>
    <row r="2244" spans="3:7" x14ac:dyDescent="0.15">
      <c r="C2244" s="107">
        <v>41759</v>
      </c>
      <c r="D2244" s="111">
        <f t="shared" si="118"/>
        <v>2014</v>
      </c>
      <c r="E2244" s="111">
        <f t="shared" si="119"/>
        <v>4</v>
      </c>
      <c r="F2244" s="174">
        <v>6.9480000000000008E-4</v>
      </c>
      <c r="G2244" s="106" t="s">
        <v>1169</v>
      </c>
    </row>
    <row r="2245" spans="3:7" x14ac:dyDescent="0.15">
      <c r="C2245" s="107">
        <v>41760</v>
      </c>
      <c r="D2245" s="111">
        <f t="shared" ref="D2245:D2308" si="120">YEAR(C2245)</f>
        <v>2014</v>
      </c>
      <c r="E2245" s="111">
        <f t="shared" ref="E2245:E2308" si="121">MONTH(C2245)</f>
        <v>5</v>
      </c>
      <c r="F2245" s="174">
        <v>6.9239999999999992E-4</v>
      </c>
      <c r="G2245" s="106" t="s">
        <v>1169</v>
      </c>
    </row>
    <row r="2246" spans="3:7" x14ac:dyDescent="0.15">
      <c r="C2246" s="107">
        <v>41761</v>
      </c>
      <c r="D2246" s="111">
        <f t="shared" si="120"/>
        <v>2014</v>
      </c>
      <c r="E2246" s="111">
        <f t="shared" si="121"/>
        <v>5</v>
      </c>
      <c r="F2246" s="174">
        <v>6.914E-4</v>
      </c>
      <c r="G2246" s="106" t="s">
        <v>1169</v>
      </c>
    </row>
    <row r="2247" spans="3:7" x14ac:dyDescent="0.15">
      <c r="C2247" s="107">
        <v>41762</v>
      </c>
      <c r="D2247" s="111">
        <f t="shared" si="120"/>
        <v>2014</v>
      </c>
      <c r="E2247" s="111">
        <f t="shared" si="121"/>
        <v>5</v>
      </c>
      <c r="F2247" s="174">
        <v>6.914E-4</v>
      </c>
      <c r="G2247" s="106" t="s">
        <v>1169</v>
      </c>
    </row>
    <row r="2248" spans="3:7" x14ac:dyDescent="0.15">
      <c r="C2248" s="107">
        <v>41763</v>
      </c>
      <c r="D2248" s="111">
        <f t="shared" si="120"/>
        <v>2014</v>
      </c>
      <c r="E2248" s="111">
        <f t="shared" si="121"/>
        <v>5</v>
      </c>
      <c r="F2248" s="174">
        <v>6.9480000000000008E-4</v>
      </c>
      <c r="G2248" s="106" t="s">
        <v>1169</v>
      </c>
    </row>
    <row r="2249" spans="3:7" x14ac:dyDescent="0.15">
      <c r="C2249" s="107">
        <v>41764</v>
      </c>
      <c r="D2249" s="111">
        <f t="shared" si="120"/>
        <v>2014</v>
      </c>
      <c r="E2249" s="111">
        <f t="shared" si="121"/>
        <v>5</v>
      </c>
      <c r="F2249" s="174">
        <v>6.8930000000000011E-4</v>
      </c>
      <c r="G2249" s="106" t="s">
        <v>1169</v>
      </c>
    </row>
    <row r="2250" spans="3:7" x14ac:dyDescent="0.15">
      <c r="C2250" s="107">
        <v>41765</v>
      </c>
      <c r="D2250" s="111">
        <f t="shared" si="120"/>
        <v>2014</v>
      </c>
      <c r="E2250" s="111">
        <f t="shared" si="121"/>
        <v>5</v>
      </c>
      <c r="F2250" s="174">
        <v>6.8860000000000004E-4</v>
      </c>
      <c r="G2250" s="106" t="s">
        <v>1169</v>
      </c>
    </row>
    <row r="2251" spans="3:7" x14ac:dyDescent="0.15">
      <c r="C2251" s="107">
        <v>41766</v>
      </c>
      <c r="D2251" s="111">
        <f t="shared" si="120"/>
        <v>2014</v>
      </c>
      <c r="E2251" s="111">
        <f t="shared" si="121"/>
        <v>5</v>
      </c>
      <c r="F2251" s="174">
        <v>6.8659999999999999E-4</v>
      </c>
      <c r="G2251" s="106" t="s">
        <v>1169</v>
      </c>
    </row>
    <row r="2252" spans="3:7" x14ac:dyDescent="0.15">
      <c r="C2252" s="107">
        <v>41767</v>
      </c>
      <c r="D2252" s="111">
        <f t="shared" si="120"/>
        <v>2014</v>
      </c>
      <c r="E2252" s="111">
        <f t="shared" si="121"/>
        <v>5</v>
      </c>
      <c r="F2252" s="174">
        <v>6.8170000000000004E-4</v>
      </c>
      <c r="G2252" s="106" t="s">
        <v>1169</v>
      </c>
    </row>
    <row r="2253" spans="3:7" x14ac:dyDescent="0.15">
      <c r="C2253" s="107">
        <v>41768</v>
      </c>
      <c r="D2253" s="111">
        <f t="shared" si="120"/>
        <v>2014</v>
      </c>
      <c r="E2253" s="111">
        <f t="shared" si="121"/>
        <v>5</v>
      </c>
      <c r="F2253" s="174">
        <v>7.3299999999999993E-4</v>
      </c>
      <c r="G2253" s="106" t="s">
        <v>1169</v>
      </c>
    </row>
    <row r="2254" spans="3:7" x14ac:dyDescent="0.15">
      <c r="C2254" s="107">
        <v>41769</v>
      </c>
      <c r="D2254" s="111">
        <f t="shared" si="120"/>
        <v>2014</v>
      </c>
      <c r="E2254" s="111">
        <f t="shared" si="121"/>
        <v>5</v>
      </c>
      <c r="F2254" s="174">
        <v>7.3299999999999993E-4</v>
      </c>
      <c r="G2254" s="106" t="s">
        <v>1169</v>
      </c>
    </row>
    <row r="2255" spans="3:7" x14ac:dyDescent="0.15">
      <c r="C2255" s="107">
        <v>41770</v>
      </c>
      <c r="D2255" s="111">
        <f t="shared" si="120"/>
        <v>2014</v>
      </c>
      <c r="E2255" s="111">
        <f t="shared" si="121"/>
        <v>5</v>
      </c>
      <c r="F2255" s="174">
        <v>7.3299999999999993E-4</v>
      </c>
      <c r="G2255" s="106" t="s">
        <v>1169</v>
      </c>
    </row>
    <row r="2256" spans="3:7" x14ac:dyDescent="0.15">
      <c r="C2256" s="107">
        <v>41771</v>
      </c>
      <c r="D2256" s="111">
        <f t="shared" si="120"/>
        <v>2014</v>
      </c>
      <c r="E2256" s="111">
        <f t="shared" si="121"/>
        <v>5</v>
      </c>
      <c r="F2256" s="174">
        <v>7.3739999999999993E-4</v>
      </c>
      <c r="G2256" s="106" t="s">
        <v>1169</v>
      </c>
    </row>
    <row r="2257" spans="3:7" x14ac:dyDescent="0.15">
      <c r="C2257" s="107">
        <v>41772</v>
      </c>
      <c r="D2257" s="111">
        <f t="shared" si="120"/>
        <v>2014</v>
      </c>
      <c r="E2257" s="111">
        <f t="shared" si="121"/>
        <v>5</v>
      </c>
      <c r="F2257" s="174">
        <v>7.1459999999999991E-4</v>
      </c>
      <c r="G2257" s="106" t="s">
        <v>1169</v>
      </c>
    </row>
    <row r="2258" spans="3:7" x14ac:dyDescent="0.15">
      <c r="C2258" s="107">
        <v>41773</v>
      </c>
      <c r="D2258" s="111">
        <f t="shared" si="120"/>
        <v>2014</v>
      </c>
      <c r="E2258" s="111">
        <f t="shared" si="121"/>
        <v>5</v>
      </c>
      <c r="F2258" s="174">
        <v>7.4069999999999995E-4</v>
      </c>
      <c r="G2258" s="106" t="s">
        <v>1169</v>
      </c>
    </row>
    <row r="2259" spans="3:7" x14ac:dyDescent="0.15">
      <c r="C2259" s="107">
        <v>41774</v>
      </c>
      <c r="D2259" s="111">
        <f t="shared" si="120"/>
        <v>2014</v>
      </c>
      <c r="E2259" s="111">
        <f t="shared" si="121"/>
        <v>5</v>
      </c>
      <c r="F2259" s="174">
        <v>7.4299999999999995E-4</v>
      </c>
      <c r="G2259" s="106" t="s">
        <v>1169</v>
      </c>
    </row>
    <row r="2260" spans="3:7" x14ac:dyDescent="0.15">
      <c r="C2260" s="107">
        <v>41775</v>
      </c>
      <c r="D2260" s="111">
        <f t="shared" si="120"/>
        <v>2014</v>
      </c>
      <c r="E2260" s="111">
        <f t="shared" si="121"/>
        <v>5</v>
      </c>
      <c r="F2260" s="174">
        <v>7.5579999999999994E-4</v>
      </c>
      <c r="G2260" s="106" t="s">
        <v>1169</v>
      </c>
    </row>
    <row r="2261" spans="3:7" x14ac:dyDescent="0.15">
      <c r="C2261" s="107">
        <v>41776</v>
      </c>
      <c r="D2261" s="111">
        <f t="shared" si="120"/>
        <v>2014</v>
      </c>
      <c r="E2261" s="111">
        <f t="shared" si="121"/>
        <v>5</v>
      </c>
      <c r="F2261" s="174">
        <v>7.5579999999999994E-4</v>
      </c>
      <c r="G2261" s="106" t="s">
        <v>1169</v>
      </c>
    </row>
    <row r="2262" spans="3:7" x14ac:dyDescent="0.15">
      <c r="C2262" s="107">
        <v>41777</v>
      </c>
      <c r="D2262" s="111">
        <f t="shared" si="120"/>
        <v>2014</v>
      </c>
      <c r="E2262" s="111">
        <f t="shared" si="121"/>
        <v>5</v>
      </c>
      <c r="F2262" s="174">
        <v>7.5579999999999994E-4</v>
      </c>
      <c r="G2262" s="106" t="s">
        <v>1169</v>
      </c>
    </row>
    <row r="2263" spans="3:7" x14ac:dyDescent="0.15">
      <c r="C2263" s="107">
        <v>41778</v>
      </c>
      <c r="D2263" s="111">
        <f t="shared" si="120"/>
        <v>2014</v>
      </c>
      <c r="E2263" s="111">
        <f t="shared" si="121"/>
        <v>5</v>
      </c>
      <c r="F2263" s="174">
        <v>7.2689999999999994E-4</v>
      </c>
      <c r="G2263" s="106" t="s">
        <v>1169</v>
      </c>
    </row>
    <row r="2264" spans="3:7" x14ac:dyDescent="0.15">
      <c r="C2264" s="107">
        <v>41779</v>
      </c>
      <c r="D2264" s="111">
        <f t="shared" si="120"/>
        <v>2014</v>
      </c>
      <c r="E2264" s="111">
        <f t="shared" si="121"/>
        <v>5</v>
      </c>
      <c r="F2264" s="174">
        <v>7.2689999999999994E-4</v>
      </c>
      <c r="G2264" s="106" t="s">
        <v>1169</v>
      </c>
    </row>
    <row r="2265" spans="3:7" x14ac:dyDescent="0.15">
      <c r="C2265" s="107">
        <v>41780</v>
      </c>
      <c r="D2265" s="111">
        <f t="shared" si="120"/>
        <v>2014</v>
      </c>
      <c r="E2265" s="111">
        <f t="shared" si="121"/>
        <v>5</v>
      </c>
      <c r="F2265" s="174">
        <v>7.1140000000000005E-4</v>
      </c>
      <c r="G2265" s="106" t="s">
        <v>1169</v>
      </c>
    </row>
    <row r="2266" spans="3:7" x14ac:dyDescent="0.15">
      <c r="C2266" s="107">
        <v>41781</v>
      </c>
      <c r="D2266" s="111">
        <f t="shared" si="120"/>
        <v>2014</v>
      </c>
      <c r="E2266" s="111">
        <f t="shared" si="121"/>
        <v>5</v>
      </c>
      <c r="F2266" s="174">
        <v>6.9510000000000004E-4</v>
      </c>
      <c r="G2266" s="106" t="s">
        <v>1169</v>
      </c>
    </row>
    <row r="2267" spans="3:7" x14ac:dyDescent="0.15">
      <c r="C2267" s="107">
        <v>41782</v>
      </c>
      <c r="D2267" s="111">
        <f t="shared" si="120"/>
        <v>2014</v>
      </c>
      <c r="E2267" s="111">
        <f t="shared" si="121"/>
        <v>5</v>
      </c>
      <c r="F2267" s="174">
        <v>7.0930000000000006E-4</v>
      </c>
      <c r="G2267" s="106" t="s">
        <v>1169</v>
      </c>
    </row>
    <row r="2268" spans="3:7" x14ac:dyDescent="0.15">
      <c r="C2268" s="107">
        <v>41783</v>
      </c>
      <c r="D2268" s="111">
        <f t="shared" si="120"/>
        <v>2014</v>
      </c>
      <c r="E2268" s="111">
        <f t="shared" si="121"/>
        <v>5</v>
      </c>
      <c r="F2268" s="174">
        <v>7.0930000000000006E-4</v>
      </c>
      <c r="G2268" s="106" t="s">
        <v>1169</v>
      </c>
    </row>
    <row r="2269" spans="3:7" x14ac:dyDescent="0.15">
      <c r="C2269" s="107">
        <v>41784</v>
      </c>
      <c r="D2269" s="111">
        <f t="shared" si="120"/>
        <v>2014</v>
      </c>
      <c r="E2269" s="111">
        <f t="shared" si="121"/>
        <v>5</v>
      </c>
      <c r="F2269" s="174">
        <v>7.095999999999999E-4</v>
      </c>
      <c r="G2269" s="106" t="s">
        <v>1169</v>
      </c>
    </row>
    <row r="2270" spans="3:7" x14ac:dyDescent="0.15">
      <c r="C2270" s="107">
        <v>41785</v>
      </c>
      <c r="D2270" s="111">
        <f t="shared" si="120"/>
        <v>2014</v>
      </c>
      <c r="E2270" s="111">
        <f t="shared" si="121"/>
        <v>5</v>
      </c>
      <c r="F2270" s="174">
        <v>7.0930000000000006E-4</v>
      </c>
      <c r="G2270" s="106" t="s">
        <v>1169</v>
      </c>
    </row>
    <row r="2271" spans="3:7" x14ac:dyDescent="0.15">
      <c r="C2271" s="107">
        <v>41786</v>
      </c>
      <c r="D2271" s="111">
        <f t="shared" si="120"/>
        <v>2014</v>
      </c>
      <c r="E2271" s="111">
        <f t="shared" si="121"/>
        <v>5</v>
      </c>
      <c r="F2271" s="174">
        <v>7.1180000000000006E-4</v>
      </c>
      <c r="G2271" s="106" t="s">
        <v>1169</v>
      </c>
    </row>
    <row r="2272" spans="3:7" x14ac:dyDescent="0.15">
      <c r="C2272" s="107">
        <v>41787</v>
      </c>
      <c r="D2272" s="111">
        <f t="shared" si="120"/>
        <v>2014</v>
      </c>
      <c r="E2272" s="111">
        <f t="shared" si="121"/>
        <v>5</v>
      </c>
      <c r="F2272" s="174">
        <v>7.0930000000000006E-4</v>
      </c>
      <c r="G2272" s="106" t="s">
        <v>1169</v>
      </c>
    </row>
    <row r="2273" spans="3:7" x14ac:dyDescent="0.15">
      <c r="C2273" s="107">
        <v>41788</v>
      </c>
      <c r="D2273" s="111">
        <f t="shared" si="120"/>
        <v>2014</v>
      </c>
      <c r="E2273" s="111">
        <f t="shared" si="121"/>
        <v>5</v>
      </c>
      <c r="F2273" s="174">
        <v>7.0790000000000002E-4</v>
      </c>
      <c r="G2273" s="106" t="s">
        <v>1169</v>
      </c>
    </row>
    <row r="2274" spans="3:7" x14ac:dyDescent="0.15">
      <c r="C2274" s="107">
        <v>41789</v>
      </c>
      <c r="D2274" s="111">
        <f t="shared" si="120"/>
        <v>2014</v>
      </c>
      <c r="E2274" s="111">
        <f t="shared" si="121"/>
        <v>5</v>
      </c>
      <c r="F2274" s="174">
        <v>7.0459999999999989E-4</v>
      </c>
      <c r="G2274" s="106" t="s">
        <v>1169</v>
      </c>
    </row>
    <row r="2275" spans="3:7" x14ac:dyDescent="0.15">
      <c r="C2275" s="107">
        <v>41790</v>
      </c>
      <c r="D2275" s="111">
        <f t="shared" si="120"/>
        <v>2014</v>
      </c>
      <c r="E2275" s="111">
        <f t="shared" si="121"/>
        <v>5</v>
      </c>
      <c r="F2275" s="174">
        <v>7.0459999999999989E-4</v>
      </c>
      <c r="G2275" s="106" t="s">
        <v>1169</v>
      </c>
    </row>
    <row r="2276" spans="3:7" x14ac:dyDescent="0.15">
      <c r="C2276" s="107">
        <v>41791</v>
      </c>
      <c r="D2276" s="111">
        <f t="shared" si="120"/>
        <v>2014</v>
      </c>
      <c r="E2276" s="111">
        <f t="shared" si="121"/>
        <v>6</v>
      </c>
      <c r="F2276" s="174">
        <v>7.0500000000000001E-4</v>
      </c>
      <c r="G2276" s="106" t="s">
        <v>1169</v>
      </c>
    </row>
    <row r="2277" spans="3:7" x14ac:dyDescent="0.15">
      <c r="C2277" s="107">
        <v>41792</v>
      </c>
      <c r="D2277" s="111">
        <f t="shared" si="120"/>
        <v>2014</v>
      </c>
      <c r="E2277" s="111">
        <f t="shared" si="121"/>
        <v>6</v>
      </c>
      <c r="F2277" s="174">
        <v>7.0569999999999997E-4</v>
      </c>
      <c r="G2277" s="106" t="s">
        <v>1169</v>
      </c>
    </row>
    <row r="2278" spans="3:7" x14ac:dyDescent="0.15">
      <c r="C2278" s="107">
        <v>41793</v>
      </c>
      <c r="D2278" s="111">
        <f t="shared" si="120"/>
        <v>2014</v>
      </c>
      <c r="E2278" s="111">
        <f t="shared" si="121"/>
        <v>6</v>
      </c>
      <c r="F2278" s="174">
        <v>7.0500000000000001E-4</v>
      </c>
      <c r="G2278" s="106" t="s">
        <v>1169</v>
      </c>
    </row>
    <row r="2279" spans="3:7" x14ac:dyDescent="0.15">
      <c r="C2279" s="107">
        <v>41794</v>
      </c>
      <c r="D2279" s="111">
        <f t="shared" si="120"/>
        <v>2014</v>
      </c>
      <c r="E2279" s="111">
        <f t="shared" si="121"/>
        <v>6</v>
      </c>
      <c r="F2279" s="174">
        <v>7.0540000000000002E-4</v>
      </c>
      <c r="G2279" s="106" t="s">
        <v>1169</v>
      </c>
    </row>
    <row r="2280" spans="3:7" x14ac:dyDescent="0.15">
      <c r="C2280" s="107">
        <v>41795</v>
      </c>
      <c r="D2280" s="111">
        <f t="shared" si="120"/>
        <v>2014</v>
      </c>
      <c r="E2280" s="111">
        <f t="shared" si="121"/>
        <v>6</v>
      </c>
      <c r="F2280" s="174">
        <v>7.0290000000000001E-4</v>
      </c>
      <c r="G2280" s="106" t="s">
        <v>1169</v>
      </c>
    </row>
    <row r="2281" spans="3:7" x14ac:dyDescent="0.15">
      <c r="C2281" s="107">
        <v>41796</v>
      </c>
      <c r="D2281" s="111">
        <f t="shared" si="120"/>
        <v>2014</v>
      </c>
      <c r="E2281" s="111">
        <f t="shared" si="121"/>
        <v>6</v>
      </c>
      <c r="F2281" s="174">
        <v>6.9999999999999999E-4</v>
      </c>
      <c r="G2281" s="106" t="s">
        <v>1169</v>
      </c>
    </row>
    <row r="2282" spans="3:7" x14ac:dyDescent="0.15">
      <c r="C2282" s="107">
        <v>41797</v>
      </c>
      <c r="D2282" s="111">
        <f t="shared" si="120"/>
        <v>2014</v>
      </c>
      <c r="E2282" s="111">
        <f t="shared" si="121"/>
        <v>6</v>
      </c>
      <c r="F2282" s="174">
        <v>6.9999999999999999E-4</v>
      </c>
      <c r="G2282" s="106" t="s">
        <v>1169</v>
      </c>
    </row>
    <row r="2283" spans="3:7" x14ac:dyDescent="0.15">
      <c r="C2283" s="107">
        <v>41798</v>
      </c>
      <c r="D2283" s="111">
        <f t="shared" si="120"/>
        <v>2014</v>
      </c>
      <c r="E2283" s="111">
        <f t="shared" si="121"/>
        <v>6</v>
      </c>
      <c r="F2283" s="174">
        <v>7.0040000000000011E-4</v>
      </c>
      <c r="G2283" s="106" t="s">
        <v>1169</v>
      </c>
    </row>
    <row r="2284" spans="3:7" x14ac:dyDescent="0.15">
      <c r="C2284" s="107">
        <v>41799</v>
      </c>
      <c r="D2284" s="111">
        <f t="shared" si="120"/>
        <v>2014</v>
      </c>
      <c r="E2284" s="111">
        <f t="shared" si="121"/>
        <v>6</v>
      </c>
      <c r="F2284" s="174">
        <v>6.9999999999999999E-4</v>
      </c>
      <c r="G2284" s="106" t="s">
        <v>1169</v>
      </c>
    </row>
    <row r="2285" spans="3:7" x14ac:dyDescent="0.15">
      <c r="C2285" s="107">
        <v>41800</v>
      </c>
      <c r="D2285" s="111">
        <f t="shared" si="120"/>
        <v>2014</v>
      </c>
      <c r="E2285" s="111">
        <f t="shared" si="121"/>
        <v>6</v>
      </c>
      <c r="F2285" s="174">
        <v>6.9959999999999998E-4</v>
      </c>
      <c r="G2285" s="106" t="s">
        <v>1169</v>
      </c>
    </row>
    <row r="2286" spans="3:7" x14ac:dyDescent="0.15">
      <c r="C2286" s="107">
        <v>41801</v>
      </c>
      <c r="D2286" s="111">
        <f t="shared" si="120"/>
        <v>2014</v>
      </c>
      <c r="E2286" s="111">
        <f t="shared" si="121"/>
        <v>6</v>
      </c>
      <c r="F2286" s="174">
        <v>7.1239999999999997E-4</v>
      </c>
      <c r="G2286" s="106" t="s">
        <v>1169</v>
      </c>
    </row>
    <row r="2287" spans="3:7" x14ac:dyDescent="0.15">
      <c r="C2287" s="107">
        <v>41802</v>
      </c>
      <c r="D2287" s="111">
        <f t="shared" si="120"/>
        <v>2014</v>
      </c>
      <c r="E2287" s="111">
        <f t="shared" si="121"/>
        <v>6</v>
      </c>
      <c r="F2287" s="174">
        <v>7.2329999999999996E-4</v>
      </c>
      <c r="G2287" s="106" t="s">
        <v>1169</v>
      </c>
    </row>
    <row r="2288" spans="3:7" x14ac:dyDescent="0.15">
      <c r="C2288" s="107">
        <v>41803</v>
      </c>
      <c r="D2288" s="111">
        <f t="shared" si="120"/>
        <v>2014</v>
      </c>
      <c r="E2288" s="111">
        <f t="shared" si="121"/>
        <v>6</v>
      </c>
      <c r="F2288" s="174">
        <v>7.2409999999999998E-4</v>
      </c>
      <c r="G2288" s="106" t="s">
        <v>1169</v>
      </c>
    </row>
    <row r="2289" spans="3:7" x14ac:dyDescent="0.15">
      <c r="C2289" s="107">
        <v>41804</v>
      </c>
      <c r="D2289" s="111">
        <f t="shared" si="120"/>
        <v>2014</v>
      </c>
      <c r="E2289" s="111">
        <f t="shared" si="121"/>
        <v>6</v>
      </c>
      <c r="F2289" s="174">
        <v>7.2409999999999998E-4</v>
      </c>
      <c r="G2289" s="106" t="s">
        <v>1169</v>
      </c>
    </row>
    <row r="2290" spans="3:7" x14ac:dyDescent="0.15">
      <c r="C2290" s="107">
        <v>41805</v>
      </c>
      <c r="D2290" s="111">
        <f t="shared" si="120"/>
        <v>2014</v>
      </c>
      <c r="E2290" s="111">
        <f t="shared" si="121"/>
        <v>6</v>
      </c>
      <c r="F2290" s="174">
        <v>7.2439999999999994E-4</v>
      </c>
      <c r="G2290" s="106" t="s">
        <v>1169</v>
      </c>
    </row>
    <row r="2291" spans="3:7" x14ac:dyDescent="0.15">
      <c r="C2291" s="107">
        <v>41806</v>
      </c>
      <c r="D2291" s="111">
        <f t="shared" si="120"/>
        <v>2014</v>
      </c>
      <c r="E2291" s="111">
        <f t="shared" si="121"/>
        <v>6</v>
      </c>
      <c r="F2291" s="174">
        <v>7.2670000000000005E-4</v>
      </c>
      <c r="G2291" s="106" t="s">
        <v>1169</v>
      </c>
    </row>
    <row r="2292" spans="3:7" x14ac:dyDescent="0.15">
      <c r="C2292" s="107">
        <v>41807</v>
      </c>
      <c r="D2292" s="111">
        <f t="shared" si="120"/>
        <v>2014</v>
      </c>
      <c r="E2292" s="111">
        <f t="shared" si="121"/>
        <v>6</v>
      </c>
      <c r="F2292" s="174">
        <v>7.1930000000000008E-4</v>
      </c>
      <c r="G2292" s="106" t="s">
        <v>1169</v>
      </c>
    </row>
    <row r="2293" spans="3:7" x14ac:dyDescent="0.15">
      <c r="C2293" s="107">
        <v>41808</v>
      </c>
      <c r="D2293" s="111">
        <f t="shared" si="120"/>
        <v>2014</v>
      </c>
      <c r="E2293" s="111">
        <f t="shared" si="121"/>
        <v>6</v>
      </c>
      <c r="F2293" s="174">
        <v>7.2889999999999999E-4</v>
      </c>
      <c r="G2293" s="106" t="s">
        <v>1169</v>
      </c>
    </row>
    <row r="2294" spans="3:7" x14ac:dyDescent="0.15">
      <c r="C2294" s="107">
        <v>41809</v>
      </c>
      <c r="D2294" s="111">
        <f t="shared" si="120"/>
        <v>2014</v>
      </c>
      <c r="E2294" s="111">
        <f t="shared" si="121"/>
        <v>6</v>
      </c>
      <c r="F2294" s="174">
        <v>7.2560000000000007E-4</v>
      </c>
      <c r="G2294" s="106" t="s">
        <v>1169</v>
      </c>
    </row>
    <row r="2295" spans="3:7" x14ac:dyDescent="0.15">
      <c r="C2295" s="107">
        <v>41810</v>
      </c>
      <c r="D2295" s="111">
        <f t="shared" si="120"/>
        <v>2014</v>
      </c>
      <c r="E2295" s="111">
        <f t="shared" si="121"/>
        <v>6</v>
      </c>
      <c r="F2295" s="174">
        <v>7.2519999999999995E-4</v>
      </c>
      <c r="G2295" s="106" t="s">
        <v>1169</v>
      </c>
    </row>
    <row r="2296" spans="3:7" x14ac:dyDescent="0.15">
      <c r="C2296" s="107">
        <v>41811</v>
      </c>
      <c r="D2296" s="111">
        <f t="shared" si="120"/>
        <v>2014</v>
      </c>
      <c r="E2296" s="111">
        <f t="shared" si="121"/>
        <v>6</v>
      </c>
      <c r="F2296" s="174">
        <v>7.2519999999999995E-4</v>
      </c>
      <c r="G2296" s="106" t="s">
        <v>1169</v>
      </c>
    </row>
    <row r="2297" spans="3:7" x14ac:dyDescent="0.15">
      <c r="C2297" s="107">
        <v>41812</v>
      </c>
      <c r="D2297" s="111">
        <f t="shared" si="120"/>
        <v>2014</v>
      </c>
      <c r="E2297" s="111">
        <f t="shared" si="121"/>
        <v>6</v>
      </c>
      <c r="F2297" s="174">
        <v>7.2560000000000007E-4</v>
      </c>
      <c r="G2297" s="106" t="s">
        <v>1169</v>
      </c>
    </row>
    <row r="2298" spans="3:7" x14ac:dyDescent="0.15">
      <c r="C2298" s="107">
        <v>41813</v>
      </c>
      <c r="D2298" s="111">
        <f t="shared" si="120"/>
        <v>2014</v>
      </c>
      <c r="E2298" s="111">
        <f t="shared" si="121"/>
        <v>6</v>
      </c>
      <c r="F2298" s="174">
        <v>7.2480000000000005E-4</v>
      </c>
      <c r="G2298" s="106" t="s">
        <v>1169</v>
      </c>
    </row>
    <row r="2299" spans="3:7" x14ac:dyDescent="0.15">
      <c r="C2299" s="107">
        <v>41814</v>
      </c>
      <c r="D2299" s="111">
        <f t="shared" si="120"/>
        <v>2014</v>
      </c>
      <c r="E2299" s="111">
        <f t="shared" si="121"/>
        <v>6</v>
      </c>
      <c r="F2299" s="174">
        <v>7.2780000000000002E-4</v>
      </c>
      <c r="G2299" s="106" t="s">
        <v>1169</v>
      </c>
    </row>
    <row r="2300" spans="3:7" x14ac:dyDescent="0.15">
      <c r="C2300" s="107">
        <v>41815</v>
      </c>
      <c r="D2300" s="111">
        <f t="shared" si="120"/>
        <v>2014</v>
      </c>
      <c r="E2300" s="111">
        <f t="shared" si="121"/>
        <v>6</v>
      </c>
      <c r="F2300" s="174">
        <v>7.2670000000000005E-4</v>
      </c>
      <c r="G2300" s="106" t="s">
        <v>1169</v>
      </c>
    </row>
    <row r="2301" spans="3:7" x14ac:dyDescent="0.15">
      <c r="C2301" s="107">
        <v>41816</v>
      </c>
      <c r="D2301" s="111">
        <f t="shared" si="120"/>
        <v>2014</v>
      </c>
      <c r="E2301" s="111">
        <f t="shared" si="121"/>
        <v>6</v>
      </c>
      <c r="F2301" s="174">
        <v>7.2519999999999995E-4</v>
      </c>
      <c r="G2301" s="106" t="s">
        <v>1169</v>
      </c>
    </row>
    <row r="2302" spans="3:7" x14ac:dyDescent="0.15">
      <c r="C2302" s="107">
        <v>41817</v>
      </c>
      <c r="D2302" s="111">
        <f t="shared" si="120"/>
        <v>2014</v>
      </c>
      <c r="E2302" s="111">
        <f t="shared" si="121"/>
        <v>6</v>
      </c>
      <c r="F2302" s="174">
        <v>7.2409999999999998E-4</v>
      </c>
      <c r="G2302" s="106" t="s">
        <v>1169</v>
      </c>
    </row>
    <row r="2303" spans="3:7" x14ac:dyDescent="0.15">
      <c r="C2303" s="107">
        <v>41818</v>
      </c>
      <c r="D2303" s="111">
        <f t="shared" si="120"/>
        <v>2014</v>
      </c>
      <c r="E2303" s="111">
        <f t="shared" si="121"/>
        <v>6</v>
      </c>
      <c r="F2303" s="174">
        <v>7.2409999999999998E-4</v>
      </c>
      <c r="G2303" s="106" t="s">
        <v>1169</v>
      </c>
    </row>
    <row r="2304" spans="3:7" x14ac:dyDescent="0.15">
      <c r="C2304" s="107">
        <v>41819</v>
      </c>
      <c r="D2304" s="111">
        <f t="shared" si="120"/>
        <v>2014</v>
      </c>
      <c r="E2304" s="111">
        <f t="shared" si="121"/>
        <v>6</v>
      </c>
      <c r="F2304" s="174">
        <v>7.2439999999999994E-4</v>
      </c>
      <c r="G2304" s="106" t="s">
        <v>1169</v>
      </c>
    </row>
    <row r="2305" spans="3:7" x14ac:dyDescent="0.15">
      <c r="C2305" s="107">
        <v>41820</v>
      </c>
      <c r="D2305" s="111">
        <f t="shared" si="120"/>
        <v>2014</v>
      </c>
      <c r="E2305" s="111">
        <f t="shared" si="121"/>
        <v>6</v>
      </c>
      <c r="F2305" s="174">
        <v>7.2370000000000008E-4</v>
      </c>
      <c r="G2305" s="106" t="s">
        <v>1169</v>
      </c>
    </row>
    <row r="2306" spans="3:7" x14ac:dyDescent="0.15">
      <c r="C2306" s="107">
        <v>41821</v>
      </c>
      <c r="D2306" s="111">
        <f t="shared" si="120"/>
        <v>2014</v>
      </c>
      <c r="E2306" s="111">
        <f t="shared" si="121"/>
        <v>7</v>
      </c>
      <c r="F2306" s="174">
        <v>6.8180000000000009E-4</v>
      </c>
      <c r="G2306" s="106" t="s">
        <v>1169</v>
      </c>
    </row>
    <row r="2307" spans="3:7" x14ac:dyDescent="0.15">
      <c r="C2307" s="107">
        <v>41822</v>
      </c>
      <c r="D2307" s="111">
        <f t="shared" si="120"/>
        <v>2014</v>
      </c>
      <c r="E2307" s="111">
        <f t="shared" si="121"/>
        <v>7</v>
      </c>
      <c r="F2307" s="174">
        <v>7.0290000000000001E-4</v>
      </c>
      <c r="G2307" s="106" t="s">
        <v>1169</v>
      </c>
    </row>
    <row r="2308" spans="3:7" x14ac:dyDescent="0.15">
      <c r="C2308" s="107">
        <v>41823</v>
      </c>
      <c r="D2308" s="111">
        <f t="shared" si="120"/>
        <v>2014</v>
      </c>
      <c r="E2308" s="111">
        <f t="shared" si="121"/>
        <v>7</v>
      </c>
      <c r="F2308" s="174">
        <v>6.9999999999999999E-4</v>
      </c>
      <c r="G2308" s="106" t="s">
        <v>1169</v>
      </c>
    </row>
    <row r="2309" spans="3:7" x14ac:dyDescent="0.15">
      <c r="C2309" s="107">
        <v>41824</v>
      </c>
      <c r="D2309" s="111">
        <f t="shared" ref="D2309:D2372" si="122">YEAR(C2309)</f>
        <v>2014</v>
      </c>
      <c r="E2309" s="111">
        <f t="shared" ref="E2309:E2372" si="123">MONTH(C2309)</f>
        <v>7</v>
      </c>
      <c r="F2309" s="174">
        <v>6.9959999999999998E-4</v>
      </c>
      <c r="G2309" s="106" t="s">
        <v>1169</v>
      </c>
    </row>
    <row r="2310" spans="3:7" x14ac:dyDescent="0.15">
      <c r="C2310" s="107">
        <v>41825</v>
      </c>
      <c r="D2310" s="111">
        <f t="shared" si="122"/>
        <v>2014</v>
      </c>
      <c r="E2310" s="111">
        <f t="shared" si="123"/>
        <v>7</v>
      </c>
      <c r="F2310" s="174">
        <v>6.9959999999999998E-4</v>
      </c>
      <c r="G2310" s="106" t="s">
        <v>1169</v>
      </c>
    </row>
    <row r="2311" spans="3:7" x14ac:dyDescent="0.15">
      <c r="C2311" s="107">
        <v>41826</v>
      </c>
      <c r="D2311" s="111">
        <f t="shared" si="122"/>
        <v>2014</v>
      </c>
      <c r="E2311" s="111">
        <f t="shared" si="123"/>
        <v>7</v>
      </c>
      <c r="F2311" s="174">
        <v>6.959999999999999E-4</v>
      </c>
      <c r="G2311" s="106" t="s">
        <v>1169</v>
      </c>
    </row>
    <row r="2312" spans="3:7" x14ac:dyDescent="0.15">
      <c r="C2312" s="107">
        <v>41827</v>
      </c>
      <c r="D2312" s="111">
        <f t="shared" si="122"/>
        <v>2014</v>
      </c>
      <c r="E2312" s="111">
        <f t="shared" si="123"/>
        <v>7</v>
      </c>
      <c r="F2312" s="174">
        <v>7.1370000000000005E-4</v>
      </c>
      <c r="G2312" s="106" t="s">
        <v>1169</v>
      </c>
    </row>
    <row r="2313" spans="3:7" x14ac:dyDescent="0.15">
      <c r="C2313" s="107">
        <v>41828</v>
      </c>
      <c r="D2313" s="111">
        <f t="shared" si="122"/>
        <v>2014</v>
      </c>
      <c r="E2313" s="111">
        <f t="shared" si="123"/>
        <v>7</v>
      </c>
      <c r="F2313" s="174">
        <v>7.1409999999999996E-4</v>
      </c>
      <c r="G2313" s="106" t="s">
        <v>1169</v>
      </c>
    </row>
    <row r="2314" spans="3:7" x14ac:dyDescent="0.15">
      <c r="C2314" s="107">
        <v>41829</v>
      </c>
      <c r="D2314" s="111">
        <f t="shared" si="122"/>
        <v>2014</v>
      </c>
      <c r="E2314" s="111">
        <f t="shared" si="123"/>
        <v>7</v>
      </c>
      <c r="F2314" s="174">
        <v>7.2980000000000007E-4</v>
      </c>
      <c r="G2314" s="106" t="s">
        <v>1169</v>
      </c>
    </row>
    <row r="2315" spans="3:7" x14ac:dyDescent="0.15">
      <c r="C2315" s="107">
        <v>41830</v>
      </c>
      <c r="D2315" s="111">
        <f t="shared" si="122"/>
        <v>2014</v>
      </c>
      <c r="E2315" s="111">
        <f t="shared" si="123"/>
        <v>7</v>
      </c>
      <c r="F2315" s="174">
        <v>7.4419999999999998E-4</v>
      </c>
      <c r="G2315" s="106" t="s">
        <v>1169</v>
      </c>
    </row>
    <row r="2316" spans="3:7" x14ac:dyDescent="0.15">
      <c r="C2316" s="107">
        <v>41831</v>
      </c>
      <c r="D2316" s="111">
        <f t="shared" si="122"/>
        <v>2014</v>
      </c>
      <c r="E2316" s="111">
        <f t="shared" si="123"/>
        <v>7</v>
      </c>
      <c r="F2316" s="174">
        <v>7.7410000000000001E-4</v>
      </c>
      <c r="G2316" s="106" t="s">
        <v>1169</v>
      </c>
    </row>
    <row r="2317" spans="3:7" x14ac:dyDescent="0.15">
      <c r="C2317" s="107">
        <v>41832</v>
      </c>
      <c r="D2317" s="111">
        <f t="shared" si="122"/>
        <v>2014</v>
      </c>
      <c r="E2317" s="111">
        <f t="shared" si="123"/>
        <v>7</v>
      </c>
      <c r="F2317" s="174">
        <v>7.7410000000000001E-4</v>
      </c>
      <c r="G2317" s="106" t="s">
        <v>1169</v>
      </c>
    </row>
    <row r="2318" spans="3:7" x14ac:dyDescent="0.15">
      <c r="C2318" s="107">
        <v>41833</v>
      </c>
      <c r="D2318" s="111">
        <f t="shared" si="122"/>
        <v>2014</v>
      </c>
      <c r="E2318" s="111">
        <f t="shared" si="123"/>
        <v>7</v>
      </c>
      <c r="F2318" s="174">
        <v>7.7489999999999992E-4</v>
      </c>
      <c r="G2318" s="106" t="s">
        <v>1169</v>
      </c>
    </row>
    <row r="2319" spans="3:7" x14ac:dyDescent="0.15">
      <c r="C2319" s="107">
        <v>41834</v>
      </c>
      <c r="D2319" s="111">
        <f t="shared" si="122"/>
        <v>2014</v>
      </c>
      <c r="E2319" s="111">
        <f t="shared" si="123"/>
        <v>7</v>
      </c>
      <c r="F2319" s="174">
        <v>7.7730000000000008E-4</v>
      </c>
      <c r="G2319" s="106" t="s">
        <v>1169</v>
      </c>
    </row>
    <row r="2320" spans="3:7" x14ac:dyDescent="0.15">
      <c r="C2320" s="107">
        <v>41835</v>
      </c>
      <c r="D2320" s="111">
        <f t="shared" si="122"/>
        <v>2014</v>
      </c>
      <c r="E2320" s="111">
        <f t="shared" si="123"/>
        <v>7</v>
      </c>
      <c r="F2320" s="174">
        <v>7.9560000000000004E-4</v>
      </c>
      <c r="G2320" s="106" t="s">
        <v>1169</v>
      </c>
    </row>
    <row r="2321" spans="3:7" x14ac:dyDescent="0.15">
      <c r="C2321" s="107">
        <v>41836</v>
      </c>
      <c r="D2321" s="111">
        <f t="shared" si="122"/>
        <v>2014</v>
      </c>
      <c r="E2321" s="111">
        <f t="shared" si="123"/>
        <v>7</v>
      </c>
      <c r="F2321" s="174">
        <v>7.9599999999999994E-4</v>
      </c>
      <c r="G2321" s="106" t="s">
        <v>1169</v>
      </c>
    </row>
    <row r="2322" spans="3:7" x14ac:dyDescent="0.15">
      <c r="C2322" s="107">
        <v>41837</v>
      </c>
      <c r="D2322" s="111">
        <f t="shared" si="122"/>
        <v>2014</v>
      </c>
      <c r="E2322" s="111">
        <f t="shared" si="123"/>
        <v>7</v>
      </c>
      <c r="F2322" s="174">
        <v>8.2830000000000002E-4</v>
      </c>
      <c r="G2322" s="106" t="s">
        <v>1169</v>
      </c>
    </row>
    <row r="2323" spans="3:7" x14ac:dyDescent="0.15">
      <c r="C2323" s="107">
        <v>41838</v>
      </c>
      <c r="D2323" s="111">
        <f t="shared" si="122"/>
        <v>2014</v>
      </c>
      <c r="E2323" s="111">
        <f t="shared" si="123"/>
        <v>7</v>
      </c>
      <c r="F2323" s="174">
        <v>8.0409999999999998E-4</v>
      </c>
      <c r="G2323" s="106" t="s">
        <v>1169</v>
      </c>
    </row>
    <row r="2324" spans="3:7" x14ac:dyDescent="0.15">
      <c r="C2324" s="107">
        <v>41839</v>
      </c>
      <c r="D2324" s="111">
        <f t="shared" si="122"/>
        <v>2014</v>
      </c>
      <c r="E2324" s="111">
        <f t="shared" si="123"/>
        <v>7</v>
      </c>
      <c r="F2324" s="174">
        <v>8.0199999999999998E-4</v>
      </c>
      <c r="G2324" s="106" t="s">
        <v>1169</v>
      </c>
    </row>
    <row r="2325" spans="3:7" x14ac:dyDescent="0.15">
      <c r="C2325" s="107">
        <v>41840</v>
      </c>
      <c r="D2325" s="111">
        <f t="shared" si="122"/>
        <v>2014</v>
      </c>
      <c r="E2325" s="111">
        <f t="shared" si="123"/>
        <v>7</v>
      </c>
      <c r="F2325" s="174">
        <v>8.0199999999999998E-4</v>
      </c>
      <c r="G2325" s="106" t="s">
        <v>1169</v>
      </c>
    </row>
    <row r="2326" spans="3:7" x14ac:dyDescent="0.15">
      <c r="C2326" s="107">
        <v>41841</v>
      </c>
      <c r="D2326" s="111">
        <f t="shared" si="122"/>
        <v>2014</v>
      </c>
      <c r="E2326" s="111">
        <f t="shared" si="123"/>
        <v>7</v>
      </c>
      <c r="F2326" s="174">
        <v>7.9760000000000009E-4</v>
      </c>
      <c r="G2326" s="106" t="s">
        <v>1169</v>
      </c>
    </row>
    <row r="2327" spans="3:7" x14ac:dyDescent="0.15">
      <c r="C2327" s="107">
        <v>41842</v>
      </c>
      <c r="D2327" s="111">
        <f t="shared" si="122"/>
        <v>2014</v>
      </c>
      <c r="E2327" s="111">
        <f t="shared" si="123"/>
        <v>7</v>
      </c>
      <c r="F2327" s="174">
        <v>7.4650000000000009E-4</v>
      </c>
      <c r="G2327" s="106" t="s">
        <v>1169</v>
      </c>
    </row>
    <row r="2328" spans="3:7" x14ac:dyDescent="0.15">
      <c r="C2328" s="107">
        <v>41843</v>
      </c>
      <c r="D2328" s="111">
        <f t="shared" si="122"/>
        <v>2014</v>
      </c>
      <c r="E2328" s="111">
        <f t="shared" si="123"/>
        <v>7</v>
      </c>
      <c r="F2328" s="174">
        <v>7.4620000000000003E-4</v>
      </c>
      <c r="G2328" s="106" t="s">
        <v>1169</v>
      </c>
    </row>
    <row r="2329" spans="3:7" x14ac:dyDescent="0.15">
      <c r="C2329" s="107">
        <v>41844</v>
      </c>
      <c r="D2329" s="111">
        <f t="shared" si="122"/>
        <v>2014</v>
      </c>
      <c r="E2329" s="111">
        <f t="shared" si="123"/>
        <v>7</v>
      </c>
      <c r="F2329" s="174">
        <v>7.6000000000000004E-4</v>
      </c>
      <c r="G2329" s="106" t="s">
        <v>1169</v>
      </c>
    </row>
    <row r="2330" spans="3:7" x14ac:dyDescent="0.15">
      <c r="C2330" s="107">
        <v>41845</v>
      </c>
      <c r="D2330" s="111">
        <f t="shared" si="122"/>
        <v>2014</v>
      </c>
      <c r="E2330" s="111">
        <f t="shared" si="123"/>
        <v>7</v>
      </c>
      <c r="F2330" s="174">
        <v>7.6079999999999995E-4</v>
      </c>
      <c r="G2330" s="106" t="s">
        <v>1169</v>
      </c>
    </row>
    <row r="2331" spans="3:7" x14ac:dyDescent="0.15">
      <c r="C2331" s="107">
        <v>41846</v>
      </c>
      <c r="D2331" s="111">
        <f t="shared" si="122"/>
        <v>2014</v>
      </c>
      <c r="E2331" s="111">
        <f t="shared" si="123"/>
        <v>7</v>
      </c>
      <c r="F2331" s="174">
        <v>7.6079999999999995E-4</v>
      </c>
      <c r="G2331" s="106" t="s">
        <v>1169</v>
      </c>
    </row>
    <row r="2332" spans="3:7" x14ac:dyDescent="0.15">
      <c r="C2332" s="107">
        <v>41847</v>
      </c>
      <c r="D2332" s="111">
        <f t="shared" si="122"/>
        <v>2014</v>
      </c>
      <c r="E2332" s="111">
        <f t="shared" si="123"/>
        <v>7</v>
      </c>
      <c r="F2332" s="174">
        <v>7.6079999999999995E-4</v>
      </c>
      <c r="G2332" s="106" t="s">
        <v>1169</v>
      </c>
    </row>
    <row r="2333" spans="3:7" x14ac:dyDescent="0.15">
      <c r="C2333" s="107">
        <v>41848</v>
      </c>
      <c r="D2333" s="111">
        <f t="shared" si="122"/>
        <v>2014</v>
      </c>
      <c r="E2333" s="111">
        <f t="shared" si="123"/>
        <v>7</v>
      </c>
      <c r="F2333" s="174">
        <v>7.6199999999999998E-4</v>
      </c>
      <c r="G2333" s="106" t="s">
        <v>1169</v>
      </c>
    </row>
    <row r="2334" spans="3:7" x14ac:dyDescent="0.15">
      <c r="C2334" s="107">
        <v>41849</v>
      </c>
      <c r="D2334" s="111">
        <f t="shared" si="122"/>
        <v>2014</v>
      </c>
      <c r="E2334" s="111">
        <f t="shared" si="123"/>
        <v>7</v>
      </c>
      <c r="F2334" s="174">
        <v>7.6269999999999994E-4</v>
      </c>
      <c r="G2334" s="106" t="s">
        <v>1169</v>
      </c>
    </row>
    <row r="2335" spans="3:7" x14ac:dyDescent="0.15">
      <c r="C2335" s="107">
        <v>41850</v>
      </c>
      <c r="D2335" s="111">
        <f t="shared" si="122"/>
        <v>2014</v>
      </c>
      <c r="E2335" s="111">
        <f t="shared" si="123"/>
        <v>7</v>
      </c>
      <c r="F2335" s="174">
        <v>7.7099999999999998E-4</v>
      </c>
      <c r="G2335" s="106" t="s">
        <v>1169</v>
      </c>
    </row>
    <row r="2336" spans="3:7" x14ac:dyDescent="0.15">
      <c r="C2336" s="107">
        <v>41851</v>
      </c>
      <c r="D2336" s="111">
        <f t="shared" si="122"/>
        <v>2014</v>
      </c>
      <c r="E2336" s="111">
        <f t="shared" si="123"/>
        <v>7</v>
      </c>
      <c r="F2336" s="174">
        <v>7.7329999999999999E-4</v>
      </c>
      <c r="G2336" s="106" t="s">
        <v>1169</v>
      </c>
    </row>
    <row r="2337" spans="3:7" x14ac:dyDescent="0.15">
      <c r="C2337" s="107">
        <v>41852</v>
      </c>
      <c r="D2337" s="111">
        <f t="shared" si="122"/>
        <v>2014</v>
      </c>
      <c r="E2337" s="111">
        <f t="shared" si="123"/>
        <v>8</v>
      </c>
      <c r="F2337" s="174">
        <v>7.8680000000000004E-4</v>
      </c>
      <c r="G2337" s="106" t="s">
        <v>1169</v>
      </c>
    </row>
    <row r="2338" spans="3:7" x14ac:dyDescent="0.15">
      <c r="C2338" s="107">
        <v>41853</v>
      </c>
      <c r="D2338" s="111">
        <f t="shared" si="122"/>
        <v>2014</v>
      </c>
      <c r="E2338" s="111">
        <f t="shared" si="123"/>
        <v>8</v>
      </c>
      <c r="F2338" s="174">
        <v>7.8680000000000004E-4</v>
      </c>
      <c r="G2338" s="106" t="s">
        <v>1169</v>
      </c>
    </row>
    <row r="2339" spans="3:7" x14ac:dyDescent="0.15">
      <c r="C2339" s="107">
        <v>41854</v>
      </c>
      <c r="D2339" s="111">
        <f t="shared" si="122"/>
        <v>2014</v>
      </c>
      <c r="E2339" s="111">
        <f t="shared" si="123"/>
        <v>8</v>
      </c>
      <c r="F2339" s="174">
        <v>7.8680000000000004E-4</v>
      </c>
      <c r="G2339" s="106" t="s">
        <v>1169</v>
      </c>
    </row>
    <row r="2340" spans="3:7" x14ac:dyDescent="0.15">
      <c r="C2340" s="107">
        <v>41855</v>
      </c>
      <c r="D2340" s="111">
        <f t="shared" si="122"/>
        <v>2014</v>
      </c>
      <c r="E2340" s="111">
        <f t="shared" si="123"/>
        <v>8</v>
      </c>
      <c r="F2340" s="174">
        <v>7.8879999999999998E-4</v>
      </c>
      <c r="G2340" s="106" t="s">
        <v>1169</v>
      </c>
    </row>
    <row r="2341" spans="3:7" x14ac:dyDescent="0.15">
      <c r="C2341" s="107">
        <v>41856</v>
      </c>
      <c r="D2341" s="111">
        <f t="shared" si="122"/>
        <v>2014</v>
      </c>
      <c r="E2341" s="111">
        <f t="shared" si="123"/>
        <v>8</v>
      </c>
      <c r="F2341" s="174">
        <v>7.9440000000000001E-4</v>
      </c>
      <c r="G2341" s="106" t="s">
        <v>1169</v>
      </c>
    </row>
    <row r="2342" spans="3:7" x14ac:dyDescent="0.15">
      <c r="C2342" s="107">
        <v>41857</v>
      </c>
      <c r="D2342" s="111">
        <f t="shared" si="122"/>
        <v>2014</v>
      </c>
      <c r="E2342" s="111">
        <f t="shared" si="123"/>
        <v>8</v>
      </c>
      <c r="F2342" s="174">
        <v>7.9279999999999997E-4</v>
      </c>
      <c r="G2342" s="106" t="s">
        <v>1169</v>
      </c>
    </row>
    <row r="2343" spans="3:7" x14ac:dyDescent="0.15">
      <c r="C2343" s="107">
        <v>41858</v>
      </c>
      <c r="D2343" s="111">
        <f t="shared" si="122"/>
        <v>2014</v>
      </c>
      <c r="E2343" s="111">
        <f t="shared" si="123"/>
        <v>8</v>
      </c>
      <c r="F2343" s="174">
        <v>8.0900000000000004E-4</v>
      </c>
      <c r="G2343" s="106" t="s">
        <v>1169</v>
      </c>
    </row>
    <row r="2344" spans="3:7" x14ac:dyDescent="0.15">
      <c r="C2344" s="107">
        <v>41859</v>
      </c>
      <c r="D2344" s="111">
        <f t="shared" si="122"/>
        <v>2014</v>
      </c>
      <c r="E2344" s="111">
        <f t="shared" si="123"/>
        <v>8</v>
      </c>
      <c r="F2344" s="174">
        <v>8.1059999999999997E-4</v>
      </c>
      <c r="G2344" s="106" t="s">
        <v>1169</v>
      </c>
    </row>
    <row r="2345" spans="3:7" x14ac:dyDescent="0.15">
      <c r="C2345" s="107">
        <v>41860</v>
      </c>
      <c r="D2345" s="111">
        <f t="shared" si="122"/>
        <v>2014</v>
      </c>
      <c r="E2345" s="111">
        <f t="shared" si="123"/>
        <v>8</v>
      </c>
      <c r="F2345" s="174">
        <v>8.1059999999999997E-4</v>
      </c>
      <c r="G2345" s="106" t="s">
        <v>1169</v>
      </c>
    </row>
    <row r="2346" spans="3:7" x14ac:dyDescent="0.15">
      <c r="C2346" s="107">
        <v>41861</v>
      </c>
      <c r="D2346" s="111">
        <f t="shared" si="122"/>
        <v>2014</v>
      </c>
      <c r="E2346" s="111">
        <f t="shared" si="123"/>
        <v>8</v>
      </c>
      <c r="F2346" s="174">
        <v>8.1059999999999997E-4</v>
      </c>
      <c r="G2346" s="106" t="s">
        <v>1169</v>
      </c>
    </row>
    <row r="2347" spans="3:7" x14ac:dyDescent="0.15">
      <c r="C2347" s="107">
        <v>41862</v>
      </c>
      <c r="D2347" s="111">
        <f t="shared" si="122"/>
        <v>2014</v>
      </c>
      <c r="E2347" s="111">
        <f t="shared" si="123"/>
        <v>8</v>
      </c>
      <c r="F2347" s="174">
        <v>8.0610000000000002E-4</v>
      </c>
      <c r="G2347" s="106" t="s">
        <v>1169</v>
      </c>
    </row>
    <row r="2348" spans="3:7" x14ac:dyDescent="0.15">
      <c r="C2348" s="107">
        <v>41863</v>
      </c>
      <c r="D2348" s="111">
        <f t="shared" si="122"/>
        <v>2014</v>
      </c>
      <c r="E2348" s="111">
        <f t="shared" si="123"/>
        <v>8</v>
      </c>
      <c r="F2348" s="174">
        <v>8.0449999999999999E-4</v>
      </c>
      <c r="G2348" s="106" t="s">
        <v>1169</v>
      </c>
    </row>
    <row r="2349" spans="3:7" x14ac:dyDescent="0.15">
      <c r="C2349" s="107">
        <v>41864</v>
      </c>
      <c r="D2349" s="111">
        <f t="shared" si="122"/>
        <v>2014</v>
      </c>
      <c r="E2349" s="111">
        <f t="shared" si="123"/>
        <v>8</v>
      </c>
      <c r="F2349" s="174">
        <v>8.2379999999999997E-4</v>
      </c>
      <c r="G2349" s="106" t="s">
        <v>1169</v>
      </c>
    </row>
    <row r="2350" spans="3:7" x14ac:dyDescent="0.15">
      <c r="C2350" s="107">
        <v>41865</v>
      </c>
      <c r="D2350" s="111">
        <f t="shared" si="122"/>
        <v>2014</v>
      </c>
      <c r="E2350" s="111">
        <f t="shared" si="123"/>
        <v>8</v>
      </c>
      <c r="F2350" s="174">
        <v>8.3870000000000006E-4</v>
      </c>
      <c r="G2350" s="106" t="s">
        <v>1169</v>
      </c>
    </row>
    <row r="2351" spans="3:7" x14ac:dyDescent="0.15">
      <c r="C2351" s="107">
        <v>41866</v>
      </c>
      <c r="D2351" s="111">
        <f t="shared" si="122"/>
        <v>2014</v>
      </c>
      <c r="E2351" s="111">
        <f t="shared" si="123"/>
        <v>8</v>
      </c>
      <c r="F2351" s="174">
        <v>8.2459999999999999E-4</v>
      </c>
      <c r="G2351" s="106" t="s">
        <v>1169</v>
      </c>
    </row>
    <row r="2352" spans="3:7" x14ac:dyDescent="0.15">
      <c r="C2352" s="107">
        <v>41867</v>
      </c>
      <c r="D2352" s="111">
        <f t="shared" si="122"/>
        <v>2014</v>
      </c>
      <c r="E2352" s="111">
        <f t="shared" si="123"/>
        <v>8</v>
      </c>
      <c r="F2352" s="174">
        <v>8.2459999999999999E-4</v>
      </c>
      <c r="G2352" s="106" t="s">
        <v>1169</v>
      </c>
    </row>
    <row r="2353" spans="3:7" x14ac:dyDescent="0.15">
      <c r="C2353" s="107">
        <v>41868</v>
      </c>
      <c r="D2353" s="111">
        <f t="shared" si="122"/>
        <v>2014</v>
      </c>
      <c r="E2353" s="111">
        <f t="shared" si="123"/>
        <v>8</v>
      </c>
      <c r="F2353" s="174">
        <v>8.2459999999999999E-4</v>
      </c>
      <c r="G2353" s="106" t="s">
        <v>1169</v>
      </c>
    </row>
    <row r="2354" spans="3:7" x14ac:dyDescent="0.15">
      <c r="C2354" s="107">
        <v>41869</v>
      </c>
      <c r="D2354" s="111">
        <f t="shared" si="122"/>
        <v>2014</v>
      </c>
      <c r="E2354" s="111">
        <f t="shared" si="123"/>
        <v>8</v>
      </c>
      <c r="F2354" s="174">
        <v>8.2459999999999999E-4</v>
      </c>
      <c r="G2354" s="106" t="s">
        <v>1169</v>
      </c>
    </row>
    <row r="2355" spans="3:7" x14ac:dyDescent="0.15">
      <c r="C2355" s="107">
        <v>41870</v>
      </c>
      <c r="D2355" s="111">
        <f t="shared" si="122"/>
        <v>2014</v>
      </c>
      <c r="E2355" s="111">
        <f t="shared" si="123"/>
        <v>8</v>
      </c>
      <c r="F2355" s="174">
        <v>8.2830000000000002E-4</v>
      </c>
      <c r="G2355" s="106" t="s">
        <v>1169</v>
      </c>
    </row>
    <row r="2356" spans="3:7" x14ac:dyDescent="0.15">
      <c r="C2356" s="107">
        <v>41871</v>
      </c>
      <c r="D2356" s="111">
        <f t="shared" si="122"/>
        <v>2014</v>
      </c>
      <c r="E2356" s="111">
        <f t="shared" si="123"/>
        <v>8</v>
      </c>
      <c r="F2356" s="174">
        <v>8.3670000000000001E-4</v>
      </c>
      <c r="G2356" s="106" t="s">
        <v>1169</v>
      </c>
    </row>
    <row r="2357" spans="3:7" x14ac:dyDescent="0.15">
      <c r="C2357" s="107">
        <v>41872</v>
      </c>
      <c r="D2357" s="111">
        <f t="shared" si="122"/>
        <v>2014</v>
      </c>
      <c r="E2357" s="111">
        <f t="shared" si="123"/>
        <v>8</v>
      </c>
      <c r="F2357" s="174">
        <v>8.3959999999999992E-4</v>
      </c>
      <c r="G2357" s="106" t="s">
        <v>1169</v>
      </c>
    </row>
    <row r="2358" spans="3:7" x14ac:dyDescent="0.15">
      <c r="C2358" s="107">
        <v>41873</v>
      </c>
      <c r="D2358" s="111">
        <f t="shared" si="122"/>
        <v>2014</v>
      </c>
      <c r="E2358" s="111">
        <f t="shared" si="123"/>
        <v>8</v>
      </c>
      <c r="F2358" s="174">
        <v>8.4170000000000002E-4</v>
      </c>
      <c r="G2358" s="106" t="s">
        <v>1169</v>
      </c>
    </row>
    <row r="2359" spans="3:7" x14ac:dyDescent="0.15">
      <c r="C2359" s="107">
        <v>41874</v>
      </c>
      <c r="D2359" s="111">
        <f t="shared" si="122"/>
        <v>2014</v>
      </c>
      <c r="E2359" s="111">
        <f t="shared" si="123"/>
        <v>8</v>
      </c>
      <c r="F2359" s="174">
        <v>8.4170000000000002E-4</v>
      </c>
      <c r="G2359" s="106" t="s">
        <v>1169</v>
      </c>
    </row>
    <row r="2360" spans="3:7" x14ac:dyDescent="0.15">
      <c r="C2360" s="107">
        <v>41875</v>
      </c>
      <c r="D2360" s="111">
        <f t="shared" si="122"/>
        <v>2014</v>
      </c>
      <c r="E2360" s="111">
        <f t="shared" si="123"/>
        <v>8</v>
      </c>
      <c r="F2360" s="174">
        <v>8.4170000000000002E-4</v>
      </c>
      <c r="G2360" s="106" t="s">
        <v>1169</v>
      </c>
    </row>
    <row r="2361" spans="3:7" x14ac:dyDescent="0.15">
      <c r="C2361" s="107">
        <v>41876</v>
      </c>
      <c r="D2361" s="111">
        <f t="shared" si="122"/>
        <v>2014</v>
      </c>
      <c r="E2361" s="111">
        <f t="shared" si="123"/>
        <v>8</v>
      </c>
      <c r="F2361" s="174">
        <v>8.6340000000000006E-4</v>
      </c>
      <c r="G2361" s="106" t="s">
        <v>1169</v>
      </c>
    </row>
    <row r="2362" spans="3:7" x14ac:dyDescent="0.15">
      <c r="C2362" s="107">
        <v>41877</v>
      </c>
      <c r="D2362" s="111">
        <f t="shared" si="122"/>
        <v>2014</v>
      </c>
      <c r="E2362" s="111">
        <f t="shared" si="123"/>
        <v>8</v>
      </c>
      <c r="F2362" s="174">
        <v>8.6169999999999997E-4</v>
      </c>
      <c r="G2362" s="106" t="s">
        <v>1169</v>
      </c>
    </row>
    <row r="2363" spans="3:7" x14ac:dyDescent="0.15">
      <c r="C2363" s="107">
        <v>41878</v>
      </c>
      <c r="D2363" s="111">
        <f t="shared" si="122"/>
        <v>2014</v>
      </c>
      <c r="E2363" s="111">
        <f t="shared" si="123"/>
        <v>8</v>
      </c>
      <c r="F2363" s="174">
        <v>8.7959999999999991E-4</v>
      </c>
      <c r="G2363" s="106" t="s">
        <v>1169</v>
      </c>
    </row>
    <row r="2364" spans="3:7" x14ac:dyDescent="0.15">
      <c r="C2364" s="107">
        <v>41879</v>
      </c>
      <c r="D2364" s="111">
        <f t="shared" si="122"/>
        <v>2014</v>
      </c>
      <c r="E2364" s="111">
        <f t="shared" si="123"/>
        <v>8</v>
      </c>
      <c r="F2364" s="174">
        <v>9.0590000000000006E-4</v>
      </c>
      <c r="G2364" s="106" t="s">
        <v>1169</v>
      </c>
    </row>
    <row r="2365" spans="3:7" x14ac:dyDescent="0.15">
      <c r="C2365" s="107">
        <v>41880</v>
      </c>
      <c r="D2365" s="111">
        <f t="shared" si="122"/>
        <v>2014</v>
      </c>
      <c r="E2365" s="111">
        <f t="shared" si="123"/>
        <v>8</v>
      </c>
      <c r="F2365" s="174">
        <v>8.9819999999999993E-4</v>
      </c>
      <c r="G2365" s="106" t="s">
        <v>1169</v>
      </c>
    </row>
    <row r="2366" spans="3:7" x14ac:dyDescent="0.15">
      <c r="C2366" s="107">
        <v>41881</v>
      </c>
      <c r="D2366" s="111">
        <f t="shared" si="122"/>
        <v>2014</v>
      </c>
      <c r="E2366" s="111">
        <f t="shared" si="123"/>
        <v>8</v>
      </c>
      <c r="F2366" s="174">
        <v>8.7819999999999988E-4</v>
      </c>
      <c r="G2366" s="106" t="s">
        <v>1169</v>
      </c>
    </row>
    <row r="2367" spans="3:7" x14ac:dyDescent="0.15">
      <c r="C2367" s="107">
        <v>41882</v>
      </c>
      <c r="D2367" s="111">
        <f t="shared" si="122"/>
        <v>2014</v>
      </c>
      <c r="E2367" s="111">
        <f t="shared" si="123"/>
        <v>8</v>
      </c>
      <c r="F2367" s="174">
        <v>8.7819999999999988E-4</v>
      </c>
      <c r="G2367" s="106" t="s">
        <v>1169</v>
      </c>
    </row>
    <row r="2368" spans="3:7" x14ac:dyDescent="0.15">
      <c r="C2368" s="107">
        <v>41883</v>
      </c>
      <c r="D2368" s="111">
        <f t="shared" si="122"/>
        <v>2014</v>
      </c>
      <c r="E2368" s="111">
        <f t="shared" si="123"/>
        <v>9</v>
      </c>
      <c r="F2368" s="174">
        <v>8.7819999999999988E-4</v>
      </c>
      <c r="G2368" s="106" t="s">
        <v>1169</v>
      </c>
    </row>
    <row r="2369" spans="3:7" x14ac:dyDescent="0.15">
      <c r="C2369" s="107">
        <v>41884</v>
      </c>
      <c r="D2369" s="111">
        <f t="shared" si="122"/>
        <v>2014</v>
      </c>
      <c r="E2369" s="111">
        <f t="shared" si="123"/>
        <v>9</v>
      </c>
      <c r="F2369" s="174">
        <v>8.8400000000000002E-4</v>
      </c>
      <c r="G2369" s="106" t="s">
        <v>1169</v>
      </c>
    </row>
    <row r="2370" spans="3:7" x14ac:dyDescent="0.15">
      <c r="C2370" s="107">
        <v>41885</v>
      </c>
      <c r="D2370" s="111">
        <f t="shared" si="122"/>
        <v>2014</v>
      </c>
      <c r="E2370" s="111">
        <f t="shared" si="123"/>
        <v>9</v>
      </c>
      <c r="F2370" s="174">
        <v>8.809E-4</v>
      </c>
      <c r="G2370" s="106" t="s">
        <v>1169</v>
      </c>
    </row>
    <row r="2371" spans="3:7" x14ac:dyDescent="0.15">
      <c r="C2371" s="107">
        <v>41886</v>
      </c>
      <c r="D2371" s="111">
        <f t="shared" si="122"/>
        <v>2014</v>
      </c>
      <c r="E2371" s="111">
        <f t="shared" si="123"/>
        <v>9</v>
      </c>
      <c r="F2371" s="174">
        <v>8.8400000000000002E-4</v>
      </c>
      <c r="G2371" s="106" t="s">
        <v>1169</v>
      </c>
    </row>
    <row r="2372" spans="3:7" x14ac:dyDescent="0.15">
      <c r="C2372" s="107">
        <v>41887</v>
      </c>
      <c r="D2372" s="111">
        <f t="shared" si="122"/>
        <v>2014</v>
      </c>
      <c r="E2372" s="111">
        <f t="shared" si="123"/>
        <v>9</v>
      </c>
      <c r="F2372" s="174">
        <v>9.0590000000000006E-4</v>
      </c>
      <c r="G2372" s="106" t="s">
        <v>1169</v>
      </c>
    </row>
    <row r="2373" spans="3:7" x14ac:dyDescent="0.15">
      <c r="C2373" s="107">
        <v>41888</v>
      </c>
      <c r="D2373" s="111">
        <f t="shared" ref="D2373:D2436" si="124">YEAR(C2373)</f>
        <v>2014</v>
      </c>
      <c r="E2373" s="111">
        <f t="shared" ref="E2373:E2436" si="125">MONTH(C2373)</f>
        <v>9</v>
      </c>
      <c r="F2373" s="174">
        <v>9.1769999999999992E-4</v>
      </c>
      <c r="G2373" s="106" t="s">
        <v>1169</v>
      </c>
    </row>
    <row r="2374" spans="3:7" x14ac:dyDescent="0.15">
      <c r="C2374" s="107">
        <v>41889</v>
      </c>
      <c r="D2374" s="111">
        <f t="shared" si="124"/>
        <v>2014</v>
      </c>
      <c r="E2374" s="111">
        <f t="shared" si="125"/>
        <v>9</v>
      </c>
      <c r="F2374" s="174">
        <v>9.1769999999999992E-4</v>
      </c>
      <c r="G2374" s="106" t="s">
        <v>1169</v>
      </c>
    </row>
    <row r="2375" spans="3:7" x14ac:dyDescent="0.15">
      <c r="C2375" s="107">
        <v>41890</v>
      </c>
      <c r="D2375" s="111">
        <f t="shared" si="124"/>
        <v>2014</v>
      </c>
      <c r="E2375" s="111">
        <f t="shared" si="125"/>
        <v>9</v>
      </c>
      <c r="F2375" s="174">
        <v>9.209E-4</v>
      </c>
      <c r="G2375" s="106" t="s">
        <v>1169</v>
      </c>
    </row>
    <row r="2376" spans="3:7" x14ac:dyDescent="0.15">
      <c r="C2376" s="107">
        <v>41891</v>
      </c>
      <c r="D2376" s="111">
        <f t="shared" si="124"/>
        <v>2014</v>
      </c>
      <c r="E2376" s="111">
        <f t="shared" si="125"/>
        <v>9</v>
      </c>
      <c r="F2376" s="174">
        <v>9.2319999999999989E-4</v>
      </c>
      <c r="G2376" s="106" t="s">
        <v>1169</v>
      </c>
    </row>
    <row r="2377" spans="3:7" x14ac:dyDescent="0.15">
      <c r="C2377" s="107">
        <v>41892</v>
      </c>
      <c r="D2377" s="111">
        <f t="shared" si="124"/>
        <v>2014</v>
      </c>
      <c r="E2377" s="111">
        <f t="shared" si="125"/>
        <v>9</v>
      </c>
      <c r="F2377" s="174">
        <v>9.2909999999999998E-4</v>
      </c>
      <c r="G2377" s="106" t="s">
        <v>1169</v>
      </c>
    </row>
    <row r="2378" spans="3:7" x14ac:dyDescent="0.15">
      <c r="C2378" s="107">
        <v>41893</v>
      </c>
      <c r="D2378" s="111">
        <f t="shared" si="124"/>
        <v>2014</v>
      </c>
      <c r="E2378" s="111">
        <f t="shared" si="125"/>
        <v>9</v>
      </c>
      <c r="F2378" s="174">
        <v>9.6140000000000006E-4</v>
      </c>
      <c r="G2378" s="106" t="s">
        <v>1169</v>
      </c>
    </row>
    <row r="2379" spans="3:7" x14ac:dyDescent="0.15">
      <c r="C2379" s="107">
        <v>41894</v>
      </c>
      <c r="D2379" s="111">
        <f t="shared" si="124"/>
        <v>2014</v>
      </c>
      <c r="E2379" s="111">
        <f t="shared" si="125"/>
        <v>9</v>
      </c>
      <c r="F2379" s="174">
        <v>9.7950000000000012E-4</v>
      </c>
      <c r="G2379" s="106" t="s">
        <v>1169</v>
      </c>
    </row>
    <row r="2380" spans="3:7" x14ac:dyDescent="0.15">
      <c r="C2380" s="107">
        <v>41895</v>
      </c>
      <c r="D2380" s="111">
        <f t="shared" si="124"/>
        <v>2014</v>
      </c>
      <c r="E2380" s="111">
        <f t="shared" si="125"/>
        <v>9</v>
      </c>
      <c r="F2380" s="174">
        <v>9.7950000000000012E-4</v>
      </c>
      <c r="G2380" s="106" t="s">
        <v>1169</v>
      </c>
    </row>
    <row r="2381" spans="3:7" x14ac:dyDescent="0.15">
      <c r="C2381" s="107">
        <v>41896</v>
      </c>
      <c r="D2381" s="111">
        <f t="shared" si="124"/>
        <v>2014</v>
      </c>
      <c r="E2381" s="111">
        <f t="shared" si="125"/>
        <v>9</v>
      </c>
      <c r="F2381" s="174">
        <v>9.7950000000000012E-4</v>
      </c>
      <c r="G2381" s="106" t="s">
        <v>1169</v>
      </c>
    </row>
    <row r="2382" spans="3:7" x14ac:dyDescent="0.15">
      <c r="C2382" s="107">
        <v>41897</v>
      </c>
      <c r="D2382" s="111">
        <f t="shared" si="124"/>
        <v>2014</v>
      </c>
      <c r="E2382" s="111">
        <f t="shared" si="125"/>
        <v>9</v>
      </c>
      <c r="F2382" s="174">
        <v>9.7480000000000006E-4</v>
      </c>
      <c r="G2382" s="106" t="s">
        <v>1169</v>
      </c>
    </row>
    <row r="2383" spans="3:7" x14ac:dyDescent="0.15">
      <c r="C2383" s="107">
        <v>41898</v>
      </c>
      <c r="D2383" s="111">
        <f t="shared" si="124"/>
        <v>2014</v>
      </c>
      <c r="E2383" s="111">
        <f t="shared" si="125"/>
        <v>9</v>
      </c>
      <c r="F2383" s="174">
        <v>9.4739999999999993E-4</v>
      </c>
      <c r="G2383" s="106" t="s">
        <v>1169</v>
      </c>
    </row>
    <row r="2384" spans="3:7" x14ac:dyDescent="0.15">
      <c r="C2384" s="107">
        <v>41899</v>
      </c>
      <c r="D2384" s="111">
        <f t="shared" si="124"/>
        <v>2014</v>
      </c>
      <c r="E2384" s="111">
        <f t="shared" si="125"/>
        <v>9</v>
      </c>
      <c r="F2384" s="174">
        <v>9.3360000000000003E-4</v>
      </c>
      <c r="G2384" s="106" t="s">
        <v>1169</v>
      </c>
    </row>
    <row r="2385" spans="3:7" x14ac:dyDescent="0.15">
      <c r="C2385" s="107">
        <v>41900</v>
      </c>
      <c r="D2385" s="111">
        <f t="shared" si="124"/>
        <v>2014</v>
      </c>
      <c r="E2385" s="111">
        <f t="shared" si="125"/>
        <v>9</v>
      </c>
      <c r="F2385" s="174">
        <v>9.5900000000000011E-4</v>
      </c>
      <c r="G2385" s="106" t="s">
        <v>1169</v>
      </c>
    </row>
    <row r="2386" spans="3:7" x14ac:dyDescent="0.15">
      <c r="C2386" s="107">
        <v>41901</v>
      </c>
      <c r="D2386" s="111">
        <f t="shared" si="124"/>
        <v>2014</v>
      </c>
      <c r="E2386" s="111">
        <f t="shared" si="125"/>
        <v>9</v>
      </c>
      <c r="F2386" s="174">
        <v>9.5519999999999991E-4</v>
      </c>
      <c r="G2386" s="106" t="s">
        <v>1169</v>
      </c>
    </row>
    <row r="2387" spans="3:7" x14ac:dyDescent="0.15">
      <c r="C2387" s="107">
        <v>41902</v>
      </c>
      <c r="D2387" s="111">
        <f t="shared" si="124"/>
        <v>2014</v>
      </c>
      <c r="E2387" s="111">
        <f t="shared" si="125"/>
        <v>9</v>
      </c>
      <c r="F2387" s="174">
        <v>9.5519999999999991E-4</v>
      </c>
      <c r="G2387" s="106" t="s">
        <v>1169</v>
      </c>
    </row>
    <row r="2388" spans="3:7" x14ac:dyDescent="0.15">
      <c r="C2388" s="107">
        <v>41903</v>
      </c>
      <c r="D2388" s="111">
        <f t="shared" si="124"/>
        <v>2014</v>
      </c>
      <c r="E2388" s="111">
        <f t="shared" si="125"/>
        <v>9</v>
      </c>
      <c r="F2388" s="174">
        <v>9.5519999999999991E-4</v>
      </c>
      <c r="G2388" s="106" t="s">
        <v>1169</v>
      </c>
    </row>
    <row r="2389" spans="3:7" x14ac:dyDescent="0.15">
      <c r="C2389" s="107">
        <v>41904</v>
      </c>
      <c r="D2389" s="111">
        <f t="shared" si="124"/>
        <v>2014</v>
      </c>
      <c r="E2389" s="111">
        <f t="shared" si="125"/>
        <v>9</v>
      </c>
      <c r="F2389" s="174">
        <v>9.676000000000001E-4</v>
      </c>
      <c r="G2389" s="106" t="s">
        <v>1169</v>
      </c>
    </row>
    <row r="2390" spans="3:7" x14ac:dyDescent="0.15">
      <c r="C2390" s="107">
        <v>41905</v>
      </c>
      <c r="D2390" s="111">
        <f t="shared" si="124"/>
        <v>2014</v>
      </c>
      <c r="E2390" s="111">
        <f t="shared" si="125"/>
        <v>9</v>
      </c>
      <c r="F2390" s="174">
        <v>9.7000000000000005E-4</v>
      </c>
      <c r="G2390" s="106" t="s">
        <v>1169</v>
      </c>
    </row>
    <row r="2391" spans="3:7" x14ac:dyDescent="0.15">
      <c r="C2391" s="107">
        <v>41906</v>
      </c>
      <c r="D2391" s="111">
        <f t="shared" si="124"/>
        <v>2014</v>
      </c>
      <c r="E2391" s="111">
        <f t="shared" si="125"/>
        <v>9</v>
      </c>
      <c r="F2391" s="174">
        <v>9.7480000000000006E-4</v>
      </c>
      <c r="G2391" s="106" t="s">
        <v>1169</v>
      </c>
    </row>
    <row r="2392" spans="3:7" x14ac:dyDescent="0.15">
      <c r="C2392" s="107">
        <v>41907</v>
      </c>
      <c r="D2392" s="111">
        <f t="shared" si="124"/>
        <v>2014</v>
      </c>
      <c r="E2392" s="111">
        <f t="shared" si="125"/>
        <v>9</v>
      </c>
      <c r="F2392" s="174">
        <v>9.8099999999999988E-4</v>
      </c>
      <c r="G2392" s="106" t="s">
        <v>1169</v>
      </c>
    </row>
    <row r="2393" spans="3:7" x14ac:dyDescent="0.15">
      <c r="C2393" s="107">
        <v>41908</v>
      </c>
      <c r="D2393" s="111">
        <f t="shared" si="124"/>
        <v>2014</v>
      </c>
      <c r="E2393" s="111">
        <f t="shared" si="125"/>
        <v>9</v>
      </c>
      <c r="F2393" s="174">
        <v>1.0068E-3</v>
      </c>
      <c r="G2393" s="106" t="s">
        <v>1169</v>
      </c>
    </row>
    <row r="2394" spans="3:7" x14ac:dyDescent="0.15">
      <c r="C2394" s="107">
        <v>41909</v>
      </c>
      <c r="D2394" s="111">
        <f t="shared" si="124"/>
        <v>2014</v>
      </c>
      <c r="E2394" s="111">
        <f t="shared" si="125"/>
        <v>9</v>
      </c>
      <c r="F2394" s="174">
        <v>1.0068E-3</v>
      </c>
      <c r="G2394" s="106" t="s">
        <v>1169</v>
      </c>
    </row>
    <row r="2395" spans="3:7" x14ac:dyDescent="0.15">
      <c r="C2395" s="107">
        <v>41910</v>
      </c>
      <c r="D2395" s="111">
        <f t="shared" si="124"/>
        <v>2014</v>
      </c>
      <c r="E2395" s="111">
        <f t="shared" si="125"/>
        <v>9</v>
      </c>
      <c r="F2395" s="174">
        <v>1.0068E-3</v>
      </c>
      <c r="G2395" s="106" t="s">
        <v>1169</v>
      </c>
    </row>
    <row r="2396" spans="3:7" x14ac:dyDescent="0.15">
      <c r="C2396" s="107">
        <v>41911</v>
      </c>
      <c r="D2396" s="111">
        <f t="shared" si="124"/>
        <v>2014</v>
      </c>
      <c r="E2396" s="111">
        <f t="shared" si="125"/>
        <v>9</v>
      </c>
      <c r="F2396" s="174">
        <v>1.0093000000000001E-3</v>
      </c>
      <c r="G2396" s="106" t="s">
        <v>1169</v>
      </c>
    </row>
    <row r="2397" spans="3:7" x14ac:dyDescent="0.15">
      <c r="C2397" s="107">
        <v>41912</v>
      </c>
      <c r="D2397" s="111">
        <f t="shared" si="124"/>
        <v>2014</v>
      </c>
      <c r="E2397" s="111">
        <f t="shared" si="125"/>
        <v>9</v>
      </c>
      <c r="F2397" s="174">
        <v>1.0059000000000001E-3</v>
      </c>
      <c r="G2397" s="106" t="s">
        <v>1169</v>
      </c>
    </row>
    <row r="2398" spans="3:7" x14ac:dyDescent="0.15">
      <c r="C2398" s="107">
        <v>41913</v>
      </c>
      <c r="D2398" s="111">
        <f t="shared" si="124"/>
        <v>2014</v>
      </c>
      <c r="E2398" s="111">
        <f t="shared" si="125"/>
        <v>10</v>
      </c>
      <c r="F2398" s="174">
        <v>1.0078000000000001E-3</v>
      </c>
      <c r="G2398" s="106" t="s">
        <v>1169</v>
      </c>
    </row>
    <row r="2399" spans="3:7" x14ac:dyDescent="0.15">
      <c r="C2399" s="107">
        <v>41914</v>
      </c>
      <c r="D2399" s="111">
        <f t="shared" si="124"/>
        <v>2014</v>
      </c>
      <c r="E2399" s="111">
        <f t="shared" si="125"/>
        <v>10</v>
      </c>
      <c r="F2399" s="174">
        <v>1.0153E-3</v>
      </c>
      <c r="G2399" s="106" t="s">
        <v>1169</v>
      </c>
    </row>
    <row r="2400" spans="3:7" x14ac:dyDescent="0.15">
      <c r="C2400" s="107">
        <v>41915</v>
      </c>
      <c r="D2400" s="111">
        <f t="shared" si="124"/>
        <v>2014</v>
      </c>
      <c r="E2400" s="111">
        <f t="shared" si="125"/>
        <v>10</v>
      </c>
      <c r="F2400" s="174">
        <v>1.0176999999999999E-3</v>
      </c>
      <c r="G2400" s="106" t="s">
        <v>1169</v>
      </c>
    </row>
    <row r="2401" spans="3:7" x14ac:dyDescent="0.15">
      <c r="C2401" s="107">
        <v>41916</v>
      </c>
      <c r="D2401" s="111">
        <f t="shared" si="124"/>
        <v>2014</v>
      </c>
      <c r="E2401" s="111">
        <f t="shared" si="125"/>
        <v>10</v>
      </c>
      <c r="F2401" s="174">
        <v>1.0276E-3</v>
      </c>
      <c r="G2401" s="106" t="s">
        <v>1169</v>
      </c>
    </row>
    <row r="2402" spans="3:7" x14ac:dyDescent="0.15">
      <c r="C2402" s="107">
        <v>41917</v>
      </c>
      <c r="D2402" s="111">
        <f t="shared" si="124"/>
        <v>2014</v>
      </c>
      <c r="E2402" s="111">
        <f t="shared" si="125"/>
        <v>10</v>
      </c>
      <c r="F2402" s="174">
        <v>1.0276E-3</v>
      </c>
      <c r="G2402" s="106" t="s">
        <v>1169</v>
      </c>
    </row>
    <row r="2403" spans="3:7" x14ac:dyDescent="0.15">
      <c r="C2403" s="107">
        <v>41918</v>
      </c>
      <c r="D2403" s="111">
        <f t="shared" si="124"/>
        <v>2014</v>
      </c>
      <c r="E2403" s="111">
        <f t="shared" si="125"/>
        <v>10</v>
      </c>
      <c r="F2403" s="174">
        <v>1.0043000000000001E-3</v>
      </c>
      <c r="G2403" s="106" t="s">
        <v>1169</v>
      </c>
    </row>
    <row r="2404" spans="3:7" x14ac:dyDescent="0.15">
      <c r="C2404" s="107">
        <v>41919</v>
      </c>
      <c r="D2404" s="111">
        <f t="shared" si="124"/>
        <v>2014</v>
      </c>
      <c r="E2404" s="111">
        <f t="shared" si="125"/>
        <v>10</v>
      </c>
      <c r="F2404" s="174">
        <v>1.0032999999999999E-3</v>
      </c>
      <c r="G2404" s="106" t="s">
        <v>1169</v>
      </c>
    </row>
    <row r="2405" spans="3:7" x14ac:dyDescent="0.15">
      <c r="C2405" s="107">
        <v>41920</v>
      </c>
      <c r="D2405" s="111">
        <f t="shared" si="124"/>
        <v>2014</v>
      </c>
      <c r="E2405" s="111">
        <f t="shared" si="125"/>
        <v>10</v>
      </c>
      <c r="F2405" s="174">
        <v>9.8649999999999996E-4</v>
      </c>
      <c r="G2405" s="106" t="s">
        <v>1169</v>
      </c>
    </row>
    <row r="2406" spans="3:7" x14ac:dyDescent="0.15">
      <c r="C2406" s="107">
        <v>41921</v>
      </c>
      <c r="D2406" s="111">
        <f t="shared" si="124"/>
        <v>2014</v>
      </c>
      <c r="E2406" s="111">
        <f t="shared" si="125"/>
        <v>10</v>
      </c>
      <c r="F2406" s="174">
        <v>9.8740000000000004E-4</v>
      </c>
      <c r="G2406" s="106" t="s">
        <v>1169</v>
      </c>
    </row>
    <row r="2407" spans="3:7" x14ac:dyDescent="0.15">
      <c r="C2407" s="107">
        <v>41922</v>
      </c>
      <c r="D2407" s="111">
        <f t="shared" si="124"/>
        <v>2014</v>
      </c>
      <c r="E2407" s="111">
        <f t="shared" si="125"/>
        <v>10</v>
      </c>
      <c r="F2407" s="174">
        <v>9.9299999999999996E-4</v>
      </c>
      <c r="G2407" s="106" t="s">
        <v>1169</v>
      </c>
    </row>
    <row r="2408" spans="3:7" x14ac:dyDescent="0.15">
      <c r="C2408" s="107">
        <v>41923</v>
      </c>
      <c r="D2408" s="111">
        <f t="shared" si="124"/>
        <v>2014</v>
      </c>
      <c r="E2408" s="111">
        <f t="shared" si="125"/>
        <v>10</v>
      </c>
      <c r="F2408" s="174">
        <v>9.9299999999999996E-4</v>
      </c>
      <c r="G2408" s="106" t="s">
        <v>1169</v>
      </c>
    </row>
    <row r="2409" spans="3:7" x14ac:dyDescent="0.15">
      <c r="C2409" s="107">
        <v>41924</v>
      </c>
      <c r="D2409" s="111">
        <f t="shared" si="124"/>
        <v>2014</v>
      </c>
      <c r="E2409" s="111">
        <f t="shared" si="125"/>
        <v>10</v>
      </c>
      <c r="F2409" s="174">
        <v>9.9299999999999996E-4</v>
      </c>
      <c r="G2409" s="106" t="s">
        <v>1169</v>
      </c>
    </row>
    <row r="2410" spans="3:7" x14ac:dyDescent="0.15">
      <c r="C2410" s="107">
        <v>41925</v>
      </c>
      <c r="D2410" s="111">
        <f t="shared" si="124"/>
        <v>2014</v>
      </c>
      <c r="E2410" s="111">
        <f t="shared" si="125"/>
        <v>10</v>
      </c>
      <c r="F2410" s="174">
        <v>9.9299999999999996E-4</v>
      </c>
      <c r="G2410" s="106" t="s">
        <v>1169</v>
      </c>
    </row>
    <row r="2411" spans="3:7" x14ac:dyDescent="0.15">
      <c r="C2411" s="107">
        <v>41926</v>
      </c>
      <c r="D2411" s="111">
        <f t="shared" si="124"/>
        <v>2014</v>
      </c>
      <c r="E2411" s="111">
        <f t="shared" si="125"/>
        <v>10</v>
      </c>
      <c r="F2411" s="174">
        <v>9.7750000000000007E-4</v>
      </c>
      <c r="G2411" s="106" t="s">
        <v>1169</v>
      </c>
    </row>
    <row r="2412" spans="3:7" x14ac:dyDescent="0.15">
      <c r="C2412" s="107">
        <v>41927</v>
      </c>
      <c r="D2412" s="111">
        <f t="shared" si="124"/>
        <v>2014</v>
      </c>
      <c r="E2412" s="111">
        <f t="shared" si="125"/>
        <v>10</v>
      </c>
      <c r="F2412" s="174">
        <v>9.7199999999999999E-4</v>
      </c>
      <c r="G2412" s="106" t="s">
        <v>1169</v>
      </c>
    </row>
    <row r="2413" spans="3:7" x14ac:dyDescent="0.15">
      <c r="C2413" s="107">
        <v>41928</v>
      </c>
      <c r="D2413" s="111">
        <f t="shared" si="124"/>
        <v>2014</v>
      </c>
      <c r="E2413" s="111">
        <f t="shared" si="125"/>
        <v>10</v>
      </c>
      <c r="F2413" s="174">
        <v>9.7090000000000002E-4</v>
      </c>
      <c r="G2413" s="106" t="s">
        <v>1169</v>
      </c>
    </row>
    <row r="2414" spans="3:7" x14ac:dyDescent="0.15">
      <c r="C2414" s="107">
        <v>41929</v>
      </c>
      <c r="D2414" s="111">
        <f t="shared" si="124"/>
        <v>2014</v>
      </c>
      <c r="E2414" s="111">
        <f t="shared" si="125"/>
        <v>10</v>
      </c>
      <c r="F2414" s="174">
        <v>9.6639999999999996E-4</v>
      </c>
      <c r="G2414" s="106" t="s">
        <v>1169</v>
      </c>
    </row>
    <row r="2415" spans="3:7" x14ac:dyDescent="0.15">
      <c r="C2415" s="107">
        <v>41930</v>
      </c>
      <c r="D2415" s="111">
        <f t="shared" si="124"/>
        <v>2014</v>
      </c>
      <c r="E2415" s="111">
        <f t="shared" si="125"/>
        <v>10</v>
      </c>
      <c r="F2415" s="174">
        <v>9.8430000000000002E-4</v>
      </c>
      <c r="G2415" s="106" t="s">
        <v>1169</v>
      </c>
    </row>
    <row r="2416" spans="3:7" x14ac:dyDescent="0.15">
      <c r="C2416" s="107">
        <v>41931</v>
      </c>
      <c r="D2416" s="111">
        <f t="shared" si="124"/>
        <v>2014</v>
      </c>
      <c r="E2416" s="111">
        <f t="shared" si="125"/>
        <v>10</v>
      </c>
      <c r="F2416" s="174">
        <v>9.8430000000000002E-4</v>
      </c>
      <c r="G2416" s="106" t="s">
        <v>1169</v>
      </c>
    </row>
    <row r="2417" spans="3:7" x14ac:dyDescent="0.15">
      <c r="C2417" s="107">
        <v>41932</v>
      </c>
      <c r="D2417" s="111">
        <f t="shared" si="124"/>
        <v>2014</v>
      </c>
      <c r="E2417" s="111">
        <f t="shared" si="125"/>
        <v>10</v>
      </c>
      <c r="F2417" s="174">
        <v>9.8930000000000003E-4</v>
      </c>
      <c r="G2417" s="106" t="s">
        <v>1169</v>
      </c>
    </row>
    <row r="2418" spans="3:7" x14ac:dyDescent="0.15">
      <c r="C2418" s="107">
        <v>41933</v>
      </c>
      <c r="D2418" s="111">
        <f t="shared" si="124"/>
        <v>2014</v>
      </c>
      <c r="E2418" s="111">
        <f t="shared" si="125"/>
        <v>10</v>
      </c>
      <c r="F2418" s="174">
        <v>9.8090000000000004E-4</v>
      </c>
      <c r="G2418" s="106" t="s">
        <v>1169</v>
      </c>
    </row>
    <row r="2419" spans="3:7" x14ac:dyDescent="0.15">
      <c r="C2419" s="107">
        <v>41934</v>
      </c>
      <c r="D2419" s="111">
        <f t="shared" si="124"/>
        <v>2014</v>
      </c>
      <c r="E2419" s="111">
        <f t="shared" si="125"/>
        <v>10</v>
      </c>
      <c r="F2419" s="174">
        <v>1.0051999999999999E-3</v>
      </c>
      <c r="G2419" s="106" t="s">
        <v>1169</v>
      </c>
    </row>
    <row r="2420" spans="3:7" x14ac:dyDescent="0.15">
      <c r="C2420" s="107">
        <v>41935</v>
      </c>
      <c r="D2420" s="111">
        <f t="shared" si="124"/>
        <v>2014</v>
      </c>
      <c r="E2420" s="111">
        <f t="shared" si="125"/>
        <v>10</v>
      </c>
      <c r="F2420" s="174">
        <v>1.0162999999999999E-3</v>
      </c>
      <c r="G2420" s="106" t="s">
        <v>1169</v>
      </c>
    </row>
    <row r="2421" spans="3:7" x14ac:dyDescent="0.15">
      <c r="C2421" s="107">
        <v>41936</v>
      </c>
      <c r="D2421" s="111">
        <f t="shared" si="124"/>
        <v>2014</v>
      </c>
      <c r="E2421" s="111">
        <f t="shared" si="125"/>
        <v>10</v>
      </c>
      <c r="F2421" s="174">
        <v>1.0226E-3</v>
      </c>
      <c r="G2421" s="106" t="s">
        <v>1169</v>
      </c>
    </row>
    <row r="2422" spans="3:7" x14ac:dyDescent="0.15">
      <c r="C2422" s="107">
        <v>41937</v>
      </c>
      <c r="D2422" s="111">
        <f t="shared" si="124"/>
        <v>2014</v>
      </c>
      <c r="E2422" s="111">
        <f t="shared" si="125"/>
        <v>10</v>
      </c>
      <c r="F2422" s="174">
        <v>1.0226E-3</v>
      </c>
      <c r="G2422" s="106" t="s">
        <v>1169</v>
      </c>
    </row>
    <row r="2423" spans="3:7" x14ac:dyDescent="0.15">
      <c r="C2423" s="107">
        <v>41938</v>
      </c>
      <c r="D2423" s="111">
        <f t="shared" si="124"/>
        <v>2014</v>
      </c>
      <c r="E2423" s="111">
        <f t="shared" si="125"/>
        <v>10</v>
      </c>
      <c r="F2423" s="174">
        <v>1.0226E-3</v>
      </c>
      <c r="G2423" s="106" t="s">
        <v>1169</v>
      </c>
    </row>
    <row r="2424" spans="3:7" x14ac:dyDescent="0.15">
      <c r="C2424" s="107">
        <v>41939</v>
      </c>
      <c r="D2424" s="111">
        <f t="shared" si="124"/>
        <v>2014</v>
      </c>
      <c r="E2424" s="111">
        <f t="shared" si="125"/>
        <v>10</v>
      </c>
      <c r="F2424" s="174">
        <v>1.0295E-3</v>
      </c>
      <c r="G2424" s="106" t="s">
        <v>1169</v>
      </c>
    </row>
    <row r="2425" spans="3:7" x14ac:dyDescent="0.15">
      <c r="C2425" s="107">
        <v>41940</v>
      </c>
      <c r="D2425" s="111">
        <f t="shared" si="124"/>
        <v>2014</v>
      </c>
      <c r="E2425" s="111">
        <f t="shared" si="125"/>
        <v>10</v>
      </c>
      <c r="F2425" s="174">
        <v>1.0226999999999999E-3</v>
      </c>
      <c r="G2425" s="106" t="s">
        <v>1169</v>
      </c>
    </row>
    <row r="2426" spans="3:7" x14ac:dyDescent="0.15">
      <c r="C2426" s="107">
        <v>41941</v>
      </c>
      <c r="D2426" s="111">
        <f t="shared" si="124"/>
        <v>2014</v>
      </c>
      <c r="E2426" s="111">
        <f t="shared" si="125"/>
        <v>10</v>
      </c>
      <c r="F2426" s="174">
        <v>1.0169000000000001E-3</v>
      </c>
      <c r="G2426" s="106" t="s">
        <v>1169</v>
      </c>
    </row>
    <row r="2427" spans="3:7" x14ac:dyDescent="0.15">
      <c r="C2427" s="107">
        <v>41942</v>
      </c>
      <c r="D2427" s="111">
        <f t="shared" si="124"/>
        <v>2014</v>
      </c>
      <c r="E2427" s="111">
        <f t="shared" si="125"/>
        <v>10</v>
      </c>
      <c r="F2427" s="174">
        <v>1.0203E-3</v>
      </c>
      <c r="G2427" s="106" t="s">
        <v>1169</v>
      </c>
    </row>
    <row r="2428" spans="3:7" x14ac:dyDescent="0.15">
      <c r="C2428" s="107">
        <v>41943</v>
      </c>
      <c r="D2428" s="111">
        <f t="shared" si="124"/>
        <v>2014</v>
      </c>
      <c r="E2428" s="111">
        <f t="shared" si="125"/>
        <v>10</v>
      </c>
      <c r="F2428" s="174">
        <v>1.0256E-3</v>
      </c>
      <c r="G2428" s="106" t="s">
        <v>1169</v>
      </c>
    </row>
    <row r="2429" spans="3:7" x14ac:dyDescent="0.15">
      <c r="C2429" s="107">
        <v>41944</v>
      </c>
      <c r="D2429" s="111">
        <f t="shared" si="124"/>
        <v>2014</v>
      </c>
      <c r="E2429" s="111">
        <f t="shared" si="125"/>
        <v>11</v>
      </c>
      <c r="F2429" s="174">
        <v>1.0256E-3</v>
      </c>
      <c r="G2429" s="106" t="s">
        <v>1169</v>
      </c>
    </row>
    <row r="2430" spans="3:7" x14ac:dyDescent="0.15">
      <c r="C2430" s="107">
        <v>41945</v>
      </c>
      <c r="D2430" s="111">
        <f t="shared" si="124"/>
        <v>2014</v>
      </c>
      <c r="E2430" s="111">
        <f t="shared" si="125"/>
        <v>11</v>
      </c>
      <c r="F2430" s="174">
        <v>1.0256E-3</v>
      </c>
      <c r="G2430" s="106" t="s">
        <v>1169</v>
      </c>
    </row>
    <row r="2431" spans="3:7" x14ac:dyDescent="0.15">
      <c r="C2431" s="107">
        <v>41946</v>
      </c>
      <c r="D2431" s="111">
        <f t="shared" si="124"/>
        <v>2014</v>
      </c>
      <c r="E2431" s="111">
        <f t="shared" si="125"/>
        <v>11</v>
      </c>
      <c r="F2431" s="174">
        <v>1.0256E-3</v>
      </c>
      <c r="G2431" s="106" t="s">
        <v>1169</v>
      </c>
    </row>
    <row r="2432" spans="3:7" x14ac:dyDescent="0.15">
      <c r="C2432" s="107">
        <v>41947</v>
      </c>
      <c r="D2432" s="111">
        <f t="shared" si="124"/>
        <v>2014</v>
      </c>
      <c r="E2432" s="111">
        <f t="shared" si="125"/>
        <v>11</v>
      </c>
      <c r="F2432" s="174">
        <v>1.018E-3</v>
      </c>
      <c r="G2432" s="106" t="s">
        <v>1169</v>
      </c>
    </row>
    <row r="2433" spans="3:7" x14ac:dyDescent="0.15">
      <c r="C2433" s="107">
        <v>41948</v>
      </c>
      <c r="D2433" s="111">
        <f t="shared" si="124"/>
        <v>2014</v>
      </c>
      <c r="E2433" s="111">
        <f t="shared" si="125"/>
        <v>11</v>
      </c>
      <c r="F2433" s="174">
        <v>1.0204000000000001E-3</v>
      </c>
      <c r="G2433" s="106" t="s">
        <v>1169</v>
      </c>
    </row>
    <row r="2434" spans="3:7" x14ac:dyDescent="0.15">
      <c r="C2434" s="107">
        <v>41949</v>
      </c>
      <c r="D2434" s="111">
        <f t="shared" si="124"/>
        <v>2014</v>
      </c>
      <c r="E2434" s="111">
        <f t="shared" si="125"/>
        <v>11</v>
      </c>
      <c r="F2434" s="174">
        <v>1.0328E-3</v>
      </c>
      <c r="G2434" s="106" t="s">
        <v>1169</v>
      </c>
    </row>
    <row r="2435" spans="3:7" x14ac:dyDescent="0.15">
      <c r="C2435" s="107">
        <v>41950</v>
      </c>
      <c r="D2435" s="111">
        <f t="shared" si="124"/>
        <v>2014</v>
      </c>
      <c r="E2435" s="111">
        <f t="shared" si="125"/>
        <v>11</v>
      </c>
      <c r="F2435" s="174">
        <v>1.0411999999999999E-3</v>
      </c>
      <c r="G2435" s="106" t="s">
        <v>1169</v>
      </c>
    </row>
    <row r="2436" spans="3:7" x14ac:dyDescent="0.15">
      <c r="C2436" s="107">
        <v>41951</v>
      </c>
      <c r="D2436" s="111">
        <f t="shared" si="124"/>
        <v>2014</v>
      </c>
      <c r="E2436" s="111">
        <f t="shared" si="125"/>
        <v>11</v>
      </c>
      <c r="F2436" s="174">
        <v>1.0411999999999999E-3</v>
      </c>
      <c r="G2436" s="106" t="s">
        <v>1169</v>
      </c>
    </row>
    <row r="2437" spans="3:7" x14ac:dyDescent="0.15">
      <c r="C2437" s="107">
        <v>41952</v>
      </c>
      <c r="D2437" s="111">
        <f t="shared" ref="D2437:D2500" si="126">YEAR(C2437)</f>
        <v>2014</v>
      </c>
      <c r="E2437" s="111">
        <f t="shared" ref="E2437:E2500" si="127">MONTH(C2437)</f>
        <v>11</v>
      </c>
      <c r="F2437" s="174">
        <v>1.0411999999999999E-3</v>
      </c>
      <c r="G2437" s="106" t="s">
        <v>1169</v>
      </c>
    </row>
    <row r="2438" spans="3:7" x14ac:dyDescent="0.15">
      <c r="C2438" s="107">
        <v>41953</v>
      </c>
      <c r="D2438" s="111">
        <f t="shared" si="126"/>
        <v>2014</v>
      </c>
      <c r="E2438" s="111">
        <f t="shared" si="127"/>
        <v>11</v>
      </c>
      <c r="F2438" s="174">
        <v>1.062E-3</v>
      </c>
      <c r="G2438" s="106" t="s">
        <v>1169</v>
      </c>
    </row>
    <row r="2439" spans="3:7" x14ac:dyDescent="0.15">
      <c r="C2439" s="107">
        <v>41954</v>
      </c>
      <c r="D2439" s="111">
        <f t="shared" si="126"/>
        <v>2014</v>
      </c>
      <c r="E2439" s="111">
        <f t="shared" si="127"/>
        <v>11</v>
      </c>
      <c r="F2439" s="174">
        <v>1.0727E-3</v>
      </c>
      <c r="G2439" s="106" t="s">
        <v>1169</v>
      </c>
    </row>
    <row r="2440" spans="3:7" x14ac:dyDescent="0.15">
      <c r="C2440" s="107">
        <v>41955</v>
      </c>
      <c r="D2440" s="111">
        <f t="shared" si="126"/>
        <v>2014</v>
      </c>
      <c r="E2440" s="111">
        <f t="shared" si="127"/>
        <v>11</v>
      </c>
      <c r="F2440" s="174">
        <v>1.1362E-3</v>
      </c>
      <c r="G2440" s="106" t="s">
        <v>1169</v>
      </c>
    </row>
    <row r="2441" spans="3:7" x14ac:dyDescent="0.15">
      <c r="C2441" s="107">
        <v>41956</v>
      </c>
      <c r="D2441" s="111">
        <f t="shared" si="126"/>
        <v>2014</v>
      </c>
      <c r="E2441" s="111">
        <f t="shared" si="127"/>
        <v>11</v>
      </c>
      <c r="F2441" s="174">
        <v>1.1643000000000001E-3</v>
      </c>
      <c r="G2441" s="106" t="s">
        <v>1169</v>
      </c>
    </row>
    <row r="2442" spans="3:7" x14ac:dyDescent="0.15">
      <c r="C2442" s="107">
        <v>41957</v>
      </c>
      <c r="D2442" s="111">
        <f t="shared" si="126"/>
        <v>2014</v>
      </c>
      <c r="E2442" s="111">
        <f t="shared" si="127"/>
        <v>11</v>
      </c>
      <c r="F2442" s="174">
        <v>1.2122000000000001E-3</v>
      </c>
      <c r="G2442" s="106" t="s">
        <v>1169</v>
      </c>
    </row>
    <row r="2443" spans="3:7" x14ac:dyDescent="0.15">
      <c r="C2443" s="107">
        <v>41958</v>
      </c>
      <c r="D2443" s="111">
        <f t="shared" si="126"/>
        <v>2014</v>
      </c>
      <c r="E2443" s="111">
        <f t="shared" si="127"/>
        <v>11</v>
      </c>
      <c r="F2443" s="174">
        <v>1.2122000000000001E-3</v>
      </c>
      <c r="G2443" s="106" t="s">
        <v>1169</v>
      </c>
    </row>
    <row r="2444" spans="3:7" x14ac:dyDescent="0.15">
      <c r="C2444" s="107">
        <v>41959</v>
      </c>
      <c r="D2444" s="111">
        <f t="shared" si="126"/>
        <v>2014</v>
      </c>
      <c r="E2444" s="111">
        <f t="shared" si="127"/>
        <v>11</v>
      </c>
      <c r="F2444" s="174">
        <v>1.2122000000000001E-3</v>
      </c>
      <c r="G2444" s="106" t="s">
        <v>1169</v>
      </c>
    </row>
    <row r="2445" spans="3:7" x14ac:dyDescent="0.15">
      <c r="C2445" s="107">
        <v>41960</v>
      </c>
      <c r="D2445" s="111">
        <f t="shared" si="126"/>
        <v>2014</v>
      </c>
      <c r="E2445" s="111">
        <f t="shared" si="127"/>
        <v>11</v>
      </c>
      <c r="F2445" s="174">
        <v>1.2122000000000001E-3</v>
      </c>
      <c r="G2445" s="106" t="s">
        <v>1169</v>
      </c>
    </row>
    <row r="2446" spans="3:7" x14ac:dyDescent="0.15">
      <c r="C2446" s="107">
        <v>41961</v>
      </c>
      <c r="D2446" s="111">
        <f t="shared" si="126"/>
        <v>2014</v>
      </c>
      <c r="E2446" s="111">
        <f t="shared" si="127"/>
        <v>11</v>
      </c>
      <c r="F2446" s="174">
        <v>1.2457E-3</v>
      </c>
      <c r="G2446" s="106" t="s">
        <v>1169</v>
      </c>
    </row>
    <row r="2447" spans="3:7" x14ac:dyDescent="0.15">
      <c r="C2447" s="107">
        <v>41962</v>
      </c>
      <c r="D2447" s="111">
        <f t="shared" si="126"/>
        <v>2014</v>
      </c>
      <c r="E2447" s="111">
        <f t="shared" si="127"/>
        <v>11</v>
      </c>
      <c r="F2447" s="174">
        <v>1.2446E-3</v>
      </c>
      <c r="G2447" s="106" t="s">
        <v>1169</v>
      </c>
    </row>
    <row r="2448" spans="3:7" x14ac:dyDescent="0.15">
      <c r="C2448" s="107">
        <v>41963</v>
      </c>
      <c r="D2448" s="111">
        <f t="shared" si="126"/>
        <v>2014</v>
      </c>
      <c r="E2448" s="111">
        <f t="shared" si="127"/>
        <v>11</v>
      </c>
      <c r="F2448" s="174">
        <v>1.2446E-3</v>
      </c>
      <c r="G2448" s="106" t="s">
        <v>1169</v>
      </c>
    </row>
    <row r="2449" spans="3:7" x14ac:dyDescent="0.15">
      <c r="C2449" s="107">
        <v>41964</v>
      </c>
      <c r="D2449" s="111">
        <f t="shared" si="126"/>
        <v>2014</v>
      </c>
      <c r="E2449" s="111">
        <f t="shared" si="127"/>
        <v>11</v>
      </c>
      <c r="F2449" s="174">
        <v>1.2359999999999999E-3</v>
      </c>
      <c r="G2449" s="106" t="s">
        <v>1169</v>
      </c>
    </row>
    <row r="2450" spans="3:7" x14ac:dyDescent="0.15">
      <c r="C2450" s="107">
        <v>41965</v>
      </c>
      <c r="D2450" s="111">
        <f t="shared" si="126"/>
        <v>2014</v>
      </c>
      <c r="E2450" s="111">
        <f t="shared" si="127"/>
        <v>11</v>
      </c>
      <c r="F2450" s="174">
        <v>1.2359999999999999E-3</v>
      </c>
      <c r="G2450" s="106" t="s">
        <v>1169</v>
      </c>
    </row>
    <row r="2451" spans="3:7" x14ac:dyDescent="0.15">
      <c r="C2451" s="107">
        <v>41966</v>
      </c>
      <c r="D2451" s="111">
        <f t="shared" si="126"/>
        <v>2014</v>
      </c>
      <c r="E2451" s="111">
        <f t="shared" si="127"/>
        <v>11</v>
      </c>
      <c r="F2451" s="174">
        <v>1.2359999999999999E-3</v>
      </c>
      <c r="G2451" s="106" t="s">
        <v>1169</v>
      </c>
    </row>
    <row r="2452" spans="3:7" x14ac:dyDescent="0.15">
      <c r="C2452" s="107">
        <v>41967</v>
      </c>
      <c r="D2452" s="111">
        <f t="shared" si="126"/>
        <v>2014</v>
      </c>
      <c r="E2452" s="111">
        <f t="shared" si="127"/>
        <v>11</v>
      </c>
      <c r="F2452" s="174">
        <v>1.2818E-3</v>
      </c>
      <c r="G2452" s="106" t="s">
        <v>1169</v>
      </c>
    </row>
    <row r="2453" spans="3:7" x14ac:dyDescent="0.15">
      <c r="C2453" s="107">
        <v>41968</v>
      </c>
      <c r="D2453" s="111">
        <f t="shared" si="126"/>
        <v>2014</v>
      </c>
      <c r="E2453" s="111">
        <f t="shared" si="127"/>
        <v>11</v>
      </c>
      <c r="F2453" s="174">
        <v>1.2841E-3</v>
      </c>
      <c r="G2453" s="106" t="s">
        <v>1169</v>
      </c>
    </row>
    <row r="2454" spans="3:7" x14ac:dyDescent="0.15">
      <c r="C2454" s="107">
        <v>41969</v>
      </c>
      <c r="D2454" s="111">
        <f t="shared" si="126"/>
        <v>2014</v>
      </c>
      <c r="E2454" s="111">
        <f t="shared" si="127"/>
        <v>11</v>
      </c>
      <c r="F2454" s="174">
        <v>1.3747999999999998E-3</v>
      </c>
      <c r="G2454" s="106" t="s">
        <v>1169</v>
      </c>
    </row>
    <row r="2455" spans="3:7" x14ac:dyDescent="0.15">
      <c r="C2455" s="107">
        <v>41970</v>
      </c>
      <c r="D2455" s="111">
        <f t="shared" si="126"/>
        <v>2014</v>
      </c>
      <c r="E2455" s="111">
        <f t="shared" si="127"/>
        <v>11</v>
      </c>
      <c r="F2455" s="174">
        <v>1.4381999999999999E-3</v>
      </c>
      <c r="G2455" s="106" t="s">
        <v>1169</v>
      </c>
    </row>
    <row r="2456" spans="3:7" x14ac:dyDescent="0.15">
      <c r="C2456" s="107">
        <v>41971</v>
      </c>
      <c r="D2456" s="111">
        <f t="shared" si="126"/>
        <v>2014</v>
      </c>
      <c r="E2456" s="111">
        <f t="shared" si="127"/>
        <v>11</v>
      </c>
      <c r="F2456" s="174">
        <v>1.5365999999999999E-3</v>
      </c>
      <c r="G2456" s="106" t="s">
        <v>1169</v>
      </c>
    </row>
    <row r="2457" spans="3:7" x14ac:dyDescent="0.15">
      <c r="C2457" s="107">
        <v>41972</v>
      </c>
      <c r="D2457" s="111">
        <f t="shared" si="126"/>
        <v>2014</v>
      </c>
      <c r="E2457" s="111">
        <f t="shared" si="127"/>
        <v>11</v>
      </c>
      <c r="F2457" s="174">
        <v>1.5365999999999999E-3</v>
      </c>
      <c r="G2457" s="106" t="s">
        <v>1169</v>
      </c>
    </row>
    <row r="2458" spans="3:7" x14ac:dyDescent="0.15">
      <c r="C2458" s="107">
        <v>41973</v>
      </c>
      <c r="D2458" s="111">
        <f t="shared" si="126"/>
        <v>2014</v>
      </c>
      <c r="E2458" s="111">
        <f t="shared" si="127"/>
        <v>11</v>
      </c>
      <c r="F2458" s="174">
        <v>1.5365999999999999E-3</v>
      </c>
      <c r="G2458" s="106" t="s">
        <v>1169</v>
      </c>
    </row>
    <row r="2459" spans="3:7" x14ac:dyDescent="0.15">
      <c r="C2459" s="107">
        <v>41974</v>
      </c>
      <c r="D2459" s="111">
        <f t="shared" si="126"/>
        <v>2014</v>
      </c>
      <c r="E2459" s="111">
        <f t="shared" si="127"/>
        <v>12</v>
      </c>
      <c r="F2459" s="174">
        <v>1.5902000000000002E-3</v>
      </c>
      <c r="G2459" s="106" t="s">
        <v>1169</v>
      </c>
    </row>
    <row r="2460" spans="3:7" x14ac:dyDescent="0.15">
      <c r="C2460" s="107">
        <v>41975</v>
      </c>
      <c r="D2460" s="111">
        <f t="shared" si="126"/>
        <v>2014</v>
      </c>
      <c r="E2460" s="111">
        <f t="shared" si="127"/>
        <v>12</v>
      </c>
      <c r="F2460" s="174">
        <v>1.5803999999999998E-3</v>
      </c>
      <c r="G2460" s="106" t="s">
        <v>1169</v>
      </c>
    </row>
    <row r="2461" spans="3:7" x14ac:dyDescent="0.15">
      <c r="C2461" s="107">
        <v>41976</v>
      </c>
      <c r="D2461" s="111">
        <f t="shared" si="126"/>
        <v>2014</v>
      </c>
      <c r="E2461" s="111">
        <f t="shared" si="127"/>
        <v>12</v>
      </c>
      <c r="F2461" s="174">
        <v>1.5893999999999999E-3</v>
      </c>
      <c r="G2461" s="106" t="s">
        <v>1169</v>
      </c>
    </row>
    <row r="2462" spans="3:7" x14ac:dyDescent="0.15">
      <c r="C2462" s="107">
        <v>41977</v>
      </c>
      <c r="D2462" s="111">
        <f t="shared" si="126"/>
        <v>2014</v>
      </c>
      <c r="E2462" s="111">
        <f t="shared" si="127"/>
        <v>12</v>
      </c>
      <c r="F2462" s="174">
        <v>1.6538E-3</v>
      </c>
      <c r="G2462" s="106" t="s">
        <v>1169</v>
      </c>
    </row>
    <row r="2463" spans="3:7" x14ac:dyDescent="0.15">
      <c r="C2463" s="107">
        <v>41978</v>
      </c>
      <c r="D2463" s="111">
        <f t="shared" si="126"/>
        <v>2014</v>
      </c>
      <c r="E2463" s="111">
        <f t="shared" si="127"/>
        <v>12</v>
      </c>
      <c r="F2463" s="174">
        <v>1.7403E-3</v>
      </c>
      <c r="G2463" s="106" t="s">
        <v>1169</v>
      </c>
    </row>
    <row r="2464" spans="3:7" x14ac:dyDescent="0.15">
      <c r="C2464" s="107">
        <v>41979</v>
      </c>
      <c r="D2464" s="111">
        <f t="shared" si="126"/>
        <v>2014</v>
      </c>
      <c r="E2464" s="111">
        <f t="shared" si="127"/>
        <v>12</v>
      </c>
      <c r="F2464" s="174">
        <v>1.7403E-3</v>
      </c>
      <c r="G2464" s="106" t="s">
        <v>1169</v>
      </c>
    </row>
    <row r="2465" spans="3:7" x14ac:dyDescent="0.15">
      <c r="C2465" s="107">
        <v>41980</v>
      </c>
      <c r="D2465" s="111">
        <f t="shared" si="126"/>
        <v>2014</v>
      </c>
      <c r="E2465" s="111">
        <f t="shared" si="127"/>
        <v>12</v>
      </c>
      <c r="F2465" s="174">
        <v>1.7403E-3</v>
      </c>
      <c r="G2465" s="106" t="s">
        <v>1169</v>
      </c>
    </row>
    <row r="2466" spans="3:7" x14ac:dyDescent="0.15">
      <c r="C2466" s="107">
        <v>41981</v>
      </c>
      <c r="D2466" s="111">
        <f t="shared" si="126"/>
        <v>2014</v>
      </c>
      <c r="E2466" s="111">
        <f t="shared" si="127"/>
        <v>12</v>
      </c>
      <c r="F2466" s="174">
        <v>1.7403E-3</v>
      </c>
      <c r="G2466" s="106" t="s">
        <v>1169</v>
      </c>
    </row>
    <row r="2467" spans="3:7" x14ac:dyDescent="0.15">
      <c r="C2467" s="107">
        <v>41982</v>
      </c>
      <c r="D2467" s="111">
        <f t="shared" si="126"/>
        <v>2014</v>
      </c>
      <c r="E2467" s="111">
        <f t="shared" si="127"/>
        <v>12</v>
      </c>
      <c r="F2467" s="174">
        <v>1.7877000000000001E-3</v>
      </c>
      <c r="G2467" s="106" t="s">
        <v>1169</v>
      </c>
    </row>
    <row r="2468" spans="3:7" x14ac:dyDescent="0.15">
      <c r="C2468" s="107">
        <v>41983</v>
      </c>
      <c r="D2468" s="111">
        <f t="shared" si="126"/>
        <v>2014</v>
      </c>
      <c r="E2468" s="111">
        <f t="shared" si="127"/>
        <v>12</v>
      </c>
      <c r="F2468" s="174">
        <v>1.8123E-3</v>
      </c>
      <c r="G2468" s="106" t="s">
        <v>1169</v>
      </c>
    </row>
    <row r="2469" spans="3:7" x14ac:dyDescent="0.15">
      <c r="C2469" s="107">
        <v>41984</v>
      </c>
      <c r="D2469" s="111">
        <f t="shared" si="126"/>
        <v>2014</v>
      </c>
      <c r="E2469" s="111">
        <f t="shared" si="127"/>
        <v>12</v>
      </c>
      <c r="F2469" s="174">
        <v>1.8043E-3</v>
      </c>
      <c r="G2469" s="106" t="s">
        <v>1169</v>
      </c>
    </row>
    <row r="2470" spans="3:7" x14ac:dyDescent="0.15">
      <c r="C2470" s="107">
        <v>41985</v>
      </c>
      <c r="D2470" s="111">
        <f t="shared" si="126"/>
        <v>2014</v>
      </c>
      <c r="E2470" s="111">
        <f t="shared" si="127"/>
        <v>12</v>
      </c>
      <c r="F2470" s="174">
        <v>1.7908000000000002E-3</v>
      </c>
      <c r="G2470" s="106" t="s">
        <v>1169</v>
      </c>
    </row>
    <row r="2471" spans="3:7" x14ac:dyDescent="0.15">
      <c r="C2471" s="107">
        <v>41986</v>
      </c>
      <c r="D2471" s="111">
        <f t="shared" si="126"/>
        <v>2014</v>
      </c>
      <c r="E2471" s="111">
        <f t="shared" si="127"/>
        <v>12</v>
      </c>
      <c r="F2471" s="174">
        <v>1.7908000000000002E-3</v>
      </c>
      <c r="G2471" s="106" t="s">
        <v>1169</v>
      </c>
    </row>
    <row r="2472" spans="3:7" x14ac:dyDescent="0.15">
      <c r="C2472" s="107">
        <v>41987</v>
      </c>
      <c r="D2472" s="111">
        <f t="shared" si="126"/>
        <v>2014</v>
      </c>
      <c r="E2472" s="111">
        <f t="shared" si="127"/>
        <v>12</v>
      </c>
      <c r="F2472" s="174">
        <v>1.7908000000000002E-3</v>
      </c>
      <c r="G2472" s="106" t="s">
        <v>1169</v>
      </c>
    </row>
    <row r="2473" spans="3:7" x14ac:dyDescent="0.15">
      <c r="C2473" s="107">
        <v>41988</v>
      </c>
      <c r="D2473" s="111">
        <f t="shared" si="126"/>
        <v>2014</v>
      </c>
      <c r="E2473" s="111">
        <f t="shared" si="127"/>
        <v>12</v>
      </c>
      <c r="F2473" s="174">
        <v>1.8369999999999999E-3</v>
      </c>
      <c r="G2473" s="106" t="s">
        <v>1169</v>
      </c>
    </row>
    <row r="2474" spans="3:7" x14ac:dyDescent="0.15">
      <c r="C2474" s="107">
        <v>41989</v>
      </c>
      <c r="D2474" s="111">
        <f t="shared" si="126"/>
        <v>2014</v>
      </c>
      <c r="E2474" s="111">
        <f t="shared" si="127"/>
        <v>12</v>
      </c>
      <c r="F2474" s="174">
        <v>1.8609E-3</v>
      </c>
      <c r="G2474" s="106" t="s">
        <v>1169</v>
      </c>
    </row>
    <row r="2475" spans="3:7" x14ac:dyDescent="0.15">
      <c r="C2475" s="107">
        <v>41990</v>
      </c>
      <c r="D2475" s="111">
        <f t="shared" si="126"/>
        <v>2014</v>
      </c>
      <c r="E2475" s="111">
        <f t="shared" si="127"/>
        <v>12</v>
      </c>
      <c r="F2475" s="174">
        <v>1.8223E-3</v>
      </c>
      <c r="G2475" s="106" t="s">
        <v>1169</v>
      </c>
    </row>
    <row r="2476" spans="3:7" x14ac:dyDescent="0.15">
      <c r="C2476" s="107">
        <v>41991</v>
      </c>
      <c r="D2476" s="111">
        <f t="shared" si="126"/>
        <v>2014</v>
      </c>
      <c r="E2476" s="111">
        <f t="shared" si="127"/>
        <v>12</v>
      </c>
      <c r="F2476" s="174">
        <v>1.7761000000000001E-3</v>
      </c>
      <c r="G2476" s="106" t="s">
        <v>1169</v>
      </c>
    </row>
    <row r="2477" spans="3:7" x14ac:dyDescent="0.15">
      <c r="C2477" s="107">
        <v>41992</v>
      </c>
      <c r="D2477" s="111">
        <f t="shared" si="126"/>
        <v>2014</v>
      </c>
      <c r="E2477" s="111">
        <f t="shared" si="127"/>
        <v>12</v>
      </c>
      <c r="F2477" s="174">
        <v>1.7599E-3</v>
      </c>
      <c r="G2477" s="106" t="s">
        <v>1169</v>
      </c>
    </row>
    <row r="2478" spans="3:7" x14ac:dyDescent="0.15">
      <c r="C2478" s="107">
        <v>41993</v>
      </c>
      <c r="D2478" s="111">
        <f t="shared" si="126"/>
        <v>2014</v>
      </c>
      <c r="E2478" s="111">
        <f t="shared" si="127"/>
        <v>12</v>
      </c>
      <c r="F2478" s="174">
        <v>1.7599E-3</v>
      </c>
      <c r="G2478" s="106" t="s">
        <v>1169</v>
      </c>
    </row>
    <row r="2479" spans="3:7" x14ac:dyDescent="0.15">
      <c r="C2479" s="107">
        <v>41994</v>
      </c>
      <c r="D2479" s="111">
        <f t="shared" si="126"/>
        <v>2014</v>
      </c>
      <c r="E2479" s="111">
        <f t="shared" si="127"/>
        <v>12</v>
      </c>
      <c r="F2479" s="174">
        <v>1.7599E-3</v>
      </c>
      <c r="G2479" s="106" t="s">
        <v>1169</v>
      </c>
    </row>
    <row r="2480" spans="3:7" x14ac:dyDescent="0.15">
      <c r="C2480" s="107">
        <v>41995</v>
      </c>
      <c r="D2480" s="111">
        <f t="shared" si="126"/>
        <v>2014</v>
      </c>
      <c r="E2480" s="111">
        <f t="shared" si="127"/>
        <v>12</v>
      </c>
      <c r="F2480" s="174">
        <v>1.7371000000000001E-3</v>
      </c>
      <c r="G2480" s="106" t="s">
        <v>1169</v>
      </c>
    </row>
    <row r="2481" spans="3:7" x14ac:dyDescent="0.15">
      <c r="C2481" s="107">
        <v>41996</v>
      </c>
      <c r="D2481" s="111">
        <f t="shared" si="126"/>
        <v>2014</v>
      </c>
      <c r="E2481" s="111">
        <f t="shared" si="127"/>
        <v>12</v>
      </c>
      <c r="F2481" s="174">
        <v>1.7316999999999999E-3</v>
      </c>
      <c r="G2481" s="106" t="s">
        <v>1169</v>
      </c>
    </row>
    <row r="2482" spans="3:7" x14ac:dyDescent="0.15">
      <c r="C2482" s="107">
        <v>41997</v>
      </c>
      <c r="D2482" s="111">
        <f t="shared" si="126"/>
        <v>2014</v>
      </c>
      <c r="E2482" s="111">
        <f t="shared" si="127"/>
        <v>12</v>
      </c>
      <c r="F2482" s="174">
        <v>1.7352000000000001E-3</v>
      </c>
      <c r="G2482" s="106" t="s">
        <v>1169</v>
      </c>
    </row>
    <row r="2483" spans="3:7" x14ac:dyDescent="0.15">
      <c r="C2483" s="107">
        <v>41998</v>
      </c>
      <c r="D2483" s="111">
        <f t="shared" si="126"/>
        <v>2014</v>
      </c>
      <c r="E2483" s="111">
        <f t="shared" si="127"/>
        <v>12</v>
      </c>
      <c r="F2483" s="174">
        <v>1.7352000000000001E-3</v>
      </c>
      <c r="G2483" s="106" t="s">
        <v>1169</v>
      </c>
    </row>
    <row r="2484" spans="3:7" x14ac:dyDescent="0.15">
      <c r="C2484" s="107">
        <v>41999</v>
      </c>
      <c r="D2484" s="111">
        <f t="shared" si="126"/>
        <v>2014</v>
      </c>
      <c r="E2484" s="111">
        <f t="shared" si="127"/>
        <v>12</v>
      </c>
      <c r="F2484" s="174">
        <v>1.7436999999999999E-3</v>
      </c>
      <c r="G2484" s="106" t="s">
        <v>1169</v>
      </c>
    </row>
    <row r="2485" spans="3:7" x14ac:dyDescent="0.15">
      <c r="C2485" s="107">
        <v>42000</v>
      </c>
      <c r="D2485" s="111">
        <f t="shared" si="126"/>
        <v>2014</v>
      </c>
      <c r="E2485" s="111">
        <f t="shared" si="127"/>
        <v>12</v>
      </c>
      <c r="F2485" s="174">
        <v>1.7436999999999999E-3</v>
      </c>
      <c r="G2485" s="106" t="s">
        <v>1169</v>
      </c>
    </row>
    <row r="2486" spans="3:7" x14ac:dyDescent="0.15">
      <c r="C2486" s="107">
        <v>42001</v>
      </c>
      <c r="D2486" s="111">
        <f t="shared" si="126"/>
        <v>2014</v>
      </c>
      <c r="E2486" s="111">
        <f t="shared" si="127"/>
        <v>12</v>
      </c>
      <c r="F2486" s="174">
        <v>1.7436999999999999E-3</v>
      </c>
      <c r="G2486" s="106" t="s">
        <v>1169</v>
      </c>
    </row>
    <row r="2487" spans="3:7" x14ac:dyDescent="0.15">
      <c r="C2487" s="107">
        <v>42002</v>
      </c>
      <c r="D2487" s="111">
        <f t="shared" si="126"/>
        <v>2014</v>
      </c>
      <c r="E2487" s="111">
        <f t="shared" si="127"/>
        <v>12</v>
      </c>
      <c r="F2487" s="174">
        <v>1.7221000000000001E-3</v>
      </c>
      <c r="G2487" s="106" t="s">
        <v>1169</v>
      </c>
    </row>
    <row r="2488" spans="3:7" x14ac:dyDescent="0.15">
      <c r="C2488" s="107">
        <v>42003</v>
      </c>
      <c r="D2488" s="111">
        <f t="shared" si="126"/>
        <v>2014</v>
      </c>
      <c r="E2488" s="111">
        <f t="shared" si="127"/>
        <v>12</v>
      </c>
      <c r="F2488" s="174">
        <v>1.7324E-3</v>
      </c>
      <c r="G2488" s="106" t="s">
        <v>1169</v>
      </c>
    </row>
    <row r="2489" spans="3:7" x14ac:dyDescent="0.15">
      <c r="C2489" s="107">
        <v>42004</v>
      </c>
      <c r="D2489" s="111">
        <f t="shared" si="126"/>
        <v>2014</v>
      </c>
      <c r="E2489" s="111">
        <f t="shared" si="127"/>
        <v>12</v>
      </c>
      <c r="F2489" s="174">
        <v>1.7324E-3</v>
      </c>
      <c r="G2489" s="106" t="s">
        <v>1169</v>
      </c>
    </row>
    <row r="2490" spans="3:7" x14ac:dyDescent="0.15">
      <c r="C2490" s="107">
        <v>42005</v>
      </c>
      <c r="D2490" s="111">
        <f t="shared" si="126"/>
        <v>2015</v>
      </c>
      <c r="E2490" s="111">
        <f t="shared" si="127"/>
        <v>1</v>
      </c>
      <c r="F2490" s="174">
        <v>1.7324E-3</v>
      </c>
      <c r="G2490" s="106" t="s">
        <v>1169</v>
      </c>
    </row>
    <row r="2491" spans="3:7" x14ac:dyDescent="0.15">
      <c r="C2491" s="107">
        <v>42006</v>
      </c>
      <c r="D2491" s="111">
        <f t="shared" si="126"/>
        <v>2015</v>
      </c>
      <c r="E2491" s="111">
        <f t="shared" si="127"/>
        <v>1</v>
      </c>
      <c r="F2491" s="174">
        <v>1.7619999999999999E-3</v>
      </c>
      <c r="G2491" s="106" t="s">
        <v>1169</v>
      </c>
    </row>
    <row r="2492" spans="3:7" x14ac:dyDescent="0.15">
      <c r="C2492" s="107">
        <v>42007</v>
      </c>
      <c r="D2492" s="111">
        <f t="shared" si="126"/>
        <v>2015</v>
      </c>
      <c r="E2492" s="111">
        <f t="shared" si="127"/>
        <v>1</v>
      </c>
      <c r="F2492" s="174">
        <v>1.7619999999999999E-3</v>
      </c>
      <c r="G2492" s="106" t="s">
        <v>1169</v>
      </c>
    </row>
    <row r="2493" spans="3:7" x14ac:dyDescent="0.15">
      <c r="C2493" s="107">
        <v>42008</v>
      </c>
      <c r="D2493" s="111">
        <f t="shared" si="126"/>
        <v>2015</v>
      </c>
      <c r="E2493" s="111">
        <f t="shared" si="127"/>
        <v>1</v>
      </c>
      <c r="F2493" s="174">
        <v>1.7619999999999999E-3</v>
      </c>
      <c r="G2493" s="106" t="s">
        <v>1169</v>
      </c>
    </row>
    <row r="2494" spans="3:7" x14ac:dyDescent="0.15">
      <c r="C2494" s="107">
        <v>42009</v>
      </c>
      <c r="D2494" s="111">
        <f t="shared" si="126"/>
        <v>2015</v>
      </c>
      <c r="E2494" s="111">
        <f t="shared" si="127"/>
        <v>1</v>
      </c>
      <c r="F2494" s="174">
        <v>1.7590000000000001E-3</v>
      </c>
      <c r="G2494" s="106" t="s">
        <v>1169</v>
      </c>
    </row>
    <row r="2495" spans="3:7" x14ac:dyDescent="0.15">
      <c r="C2495" s="107">
        <v>42010</v>
      </c>
      <c r="D2495" s="111">
        <f t="shared" si="126"/>
        <v>2015</v>
      </c>
      <c r="E2495" s="111">
        <f t="shared" si="127"/>
        <v>1</v>
      </c>
      <c r="F2495" s="174">
        <v>1.751E-3</v>
      </c>
      <c r="G2495" s="106" t="s">
        <v>1169</v>
      </c>
    </row>
    <row r="2496" spans="3:7" x14ac:dyDescent="0.15">
      <c r="C2496" s="107">
        <v>42011</v>
      </c>
      <c r="D2496" s="111">
        <f t="shared" si="126"/>
        <v>2015</v>
      </c>
      <c r="E2496" s="111">
        <f t="shared" si="127"/>
        <v>1</v>
      </c>
      <c r="F2496" s="174">
        <v>1.7874000000000002E-3</v>
      </c>
      <c r="G2496" s="106" t="s">
        <v>1169</v>
      </c>
    </row>
    <row r="2497" spans="3:7" x14ac:dyDescent="0.15">
      <c r="C2497" s="107">
        <v>42012</v>
      </c>
      <c r="D2497" s="111">
        <f t="shared" si="126"/>
        <v>2015</v>
      </c>
      <c r="E2497" s="111">
        <f t="shared" si="127"/>
        <v>1</v>
      </c>
      <c r="F2497" s="174">
        <v>1.8703999999999999E-3</v>
      </c>
      <c r="G2497" s="106" t="s">
        <v>1169</v>
      </c>
    </row>
    <row r="2498" spans="3:7" x14ac:dyDescent="0.15">
      <c r="C2498" s="107">
        <v>42013</v>
      </c>
      <c r="D2498" s="111">
        <f t="shared" si="126"/>
        <v>2015</v>
      </c>
      <c r="E2498" s="111">
        <f t="shared" si="127"/>
        <v>1</v>
      </c>
      <c r="F2498" s="174">
        <v>1.8718999999999999E-3</v>
      </c>
      <c r="G2498" s="106" t="s">
        <v>1169</v>
      </c>
    </row>
    <row r="2499" spans="3:7" x14ac:dyDescent="0.15">
      <c r="C2499" s="107">
        <v>42014</v>
      </c>
      <c r="D2499" s="111">
        <f t="shared" si="126"/>
        <v>2015</v>
      </c>
      <c r="E2499" s="111">
        <f t="shared" si="127"/>
        <v>1</v>
      </c>
      <c r="F2499" s="174">
        <v>1.8718999999999999E-3</v>
      </c>
      <c r="G2499" s="106" t="s">
        <v>1169</v>
      </c>
    </row>
    <row r="2500" spans="3:7" x14ac:dyDescent="0.15">
      <c r="C2500" s="107">
        <v>42015</v>
      </c>
      <c r="D2500" s="111">
        <f t="shared" si="126"/>
        <v>2015</v>
      </c>
      <c r="E2500" s="111">
        <f t="shared" si="127"/>
        <v>1</v>
      </c>
      <c r="F2500" s="174">
        <v>1.8718999999999999E-3</v>
      </c>
      <c r="G2500" s="106" t="s">
        <v>1169</v>
      </c>
    </row>
    <row r="2501" spans="3:7" x14ac:dyDescent="0.15">
      <c r="C2501" s="107">
        <v>42016</v>
      </c>
      <c r="D2501" s="111">
        <f t="shared" ref="D2501:D2564" si="128">YEAR(C2501)</f>
        <v>2015</v>
      </c>
      <c r="E2501" s="111">
        <f t="shared" ref="E2501:E2564" si="129">MONTH(C2501)</f>
        <v>1</v>
      </c>
      <c r="F2501" s="174">
        <v>1.8718999999999999E-3</v>
      </c>
      <c r="G2501" s="106" t="s">
        <v>1169</v>
      </c>
    </row>
    <row r="2502" spans="3:7" x14ac:dyDescent="0.15">
      <c r="C2502" s="107">
        <v>42017</v>
      </c>
      <c r="D2502" s="111">
        <f t="shared" si="128"/>
        <v>2015</v>
      </c>
      <c r="E2502" s="111">
        <f t="shared" si="129"/>
        <v>1</v>
      </c>
      <c r="F2502" s="174">
        <v>1.7930000000000001E-3</v>
      </c>
      <c r="G2502" s="106" t="s">
        <v>1169</v>
      </c>
    </row>
    <row r="2503" spans="3:7" x14ac:dyDescent="0.15">
      <c r="C2503" s="107">
        <v>42018</v>
      </c>
      <c r="D2503" s="111">
        <f t="shared" si="128"/>
        <v>2015</v>
      </c>
      <c r="E2503" s="111">
        <f t="shared" si="129"/>
        <v>1</v>
      </c>
      <c r="F2503" s="174">
        <v>1.7902E-3</v>
      </c>
      <c r="G2503" s="106" t="s">
        <v>1169</v>
      </c>
    </row>
    <row r="2504" spans="3:7" x14ac:dyDescent="0.15">
      <c r="C2504" s="107">
        <v>42019</v>
      </c>
      <c r="D2504" s="111">
        <f t="shared" si="128"/>
        <v>2015</v>
      </c>
      <c r="E2504" s="111">
        <f t="shared" si="129"/>
        <v>1</v>
      </c>
      <c r="F2504" s="174">
        <v>1.7366E-3</v>
      </c>
      <c r="G2504" s="106" t="s">
        <v>1169</v>
      </c>
    </row>
    <row r="2505" spans="3:7" x14ac:dyDescent="0.15">
      <c r="C2505" s="107">
        <v>42020</v>
      </c>
      <c r="D2505" s="111">
        <f t="shared" si="128"/>
        <v>2015</v>
      </c>
      <c r="E2505" s="111">
        <f t="shared" si="129"/>
        <v>1</v>
      </c>
      <c r="F2505" s="174">
        <v>1.7503E-3</v>
      </c>
      <c r="G2505" s="106" t="s">
        <v>1169</v>
      </c>
    </row>
    <row r="2506" spans="3:7" x14ac:dyDescent="0.15">
      <c r="C2506" s="107">
        <v>42022</v>
      </c>
      <c r="D2506" s="111">
        <f t="shared" si="128"/>
        <v>2015</v>
      </c>
      <c r="E2506" s="111">
        <f t="shared" si="129"/>
        <v>1</v>
      </c>
      <c r="F2506" s="174">
        <v>1.7503E-3</v>
      </c>
      <c r="G2506" s="106" t="s">
        <v>1169</v>
      </c>
    </row>
    <row r="2507" spans="3:7" x14ac:dyDescent="0.15">
      <c r="C2507" s="107">
        <v>42023</v>
      </c>
      <c r="D2507" s="111">
        <f t="shared" si="128"/>
        <v>2015</v>
      </c>
      <c r="E2507" s="111">
        <f t="shared" si="129"/>
        <v>1</v>
      </c>
      <c r="F2507" s="174">
        <v>1.7503E-3</v>
      </c>
      <c r="G2507" s="106" t="s">
        <v>1169</v>
      </c>
    </row>
    <row r="2508" spans="3:7" x14ac:dyDescent="0.15">
      <c r="C2508" s="107">
        <v>42024</v>
      </c>
      <c r="D2508" s="111">
        <f t="shared" si="128"/>
        <v>2015</v>
      </c>
      <c r="E2508" s="111">
        <f t="shared" si="129"/>
        <v>1</v>
      </c>
      <c r="F2508" s="174">
        <v>1.7427E-3</v>
      </c>
      <c r="G2508" s="106" t="s">
        <v>1169</v>
      </c>
    </row>
    <row r="2509" spans="3:7" x14ac:dyDescent="0.15">
      <c r="C2509" s="107">
        <v>42025</v>
      </c>
      <c r="D2509" s="111">
        <f t="shared" si="128"/>
        <v>2015</v>
      </c>
      <c r="E2509" s="111">
        <f t="shared" si="129"/>
        <v>1</v>
      </c>
      <c r="F2509" s="174">
        <v>1.7706999999999998E-3</v>
      </c>
      <c r="G2509" s="106" t="s">
        <v>1169</v>
      </c>
    </row>
    <row r="2510" spans="3:7" x14ac:dyDescent="0.15">
      <c r="C2510" s="107">
        <v>42026</v>
      </c>
      <c r="D2510" s="111">
        <f t="shared" si="128"/>
        <v>2015</v>
      </c>
      <c r="E2510" s="111">
        <f t="shared" si="129"/>
        <v>1</v>
      </c>
      <c r="F2510" s="174">
        <v>1.8168000000000001E-3</v>
      </c>
      <c r="G2510" s="106" t="s">
        <v>1169</v>
      </c>
    </row>
    <row r="2511" spans="3:7" x14ac:dyDescent="0.15">
      <c r="C2511" s="107">
        <v>42027</v>
      </c>
      <c r="D2511" s="111">
        <f t="shared" si="128"/>
        <v>2015</v>
      </c>
      <c r="E2511" s="111">
        <f t="shared" si="129"/>
        <v>1</v>
      </c>
      <c r="F2511" s="174">
        <v>1.8419E-3</v>
      </c>
      <c r="G2511" s="106" t="s">
        <v>1169</v>
      </c>
    </row>
    <row r="2512" spans="3:7" x14ac:dyDescent="0.15">
      <c r="C2512" s="107">
        <v>42028</v>
      </c>
      <c r="D2512" s="111">
        <f t="shared" si="128"/>
        <v>2015</v>
      </c>
      <c r="E2512" s="111">
        <f t="shared" si="129"/>
        <v>1</v>
      </c>
      <c r="F2512" s="174">
        <v>1.8419E-3</v>
      </c>
      <c r="G2512" s="106" t="s">
        <v>1169</v>
      </c>
    </row>
    <row r="2513" spans="3:7" x14ac:dyDescent="0.15">
      <c r="C2513" s="107">
        <v>42029</v>
      </c>
      <c r="D2513" s="111">
        <f t="shared" si="128"/>
        <v>2015</v>
      </c>
      <c r="E2513" s="111">
        <f t="shared" si="129"/>
        <v>1</v>
      </c>
      <c r="F2513" s="174">
        <v>1.8419E-3</v>
      </c>
      <c r="G2513" s="106" t="s">
        <v>1169</v>
      </c>
    </row>
    <row r="2514" spans="3:7" x14ac:dyDescent="0.15">
      <c r="C2514" s="107">
        <v>42030</v>
      </c>
      <c r="D2514" s="111">
        <f t="shared" si="128"/>
        <v>2015</v>
      </c>
      <c r="E2514" s="111">
        <f t="shared" si="129"/>
        <v>1</v>
      </c>
      <c r="F2514" s="174">
        <v>1.8419E-3</v>
      </c>
      <c r="G2514" s="106" t="s">
        <v>1169</v>
      </c>
    </row>
    <row r="2515" spans="3:7" x14ac:dyDescent="0.15">
      <c r="C2515" s="107">
        <v>42031</v>
      </c>
      <c r="D2515" s="111">
        <f t="shared" si="128"/>
        <v>2015</v>
      </c>
      <c r="E2515" s="111">
        <f t="shared" si="129"/>
        <v>1</v>
      </c>
      <c r="F2515" s="174">
        <v>1.8519000000000001E-3</v>
      </c>
      <c r="G2515" s="106" t="s">
        <v>1169</v>
      </c>
    </row>
    <row r="2516" spans="3:7" x14ac:dyDescent="0.15">
      <c r="C2516" s="107">
        <v>42032</v>
      </c>
      <c r="D2516" s="111">
        <f t="shared" si="128"/>
        <v>2015</v>
      </c>
      <c r="E2516" s="111">
        <f t="shared" si="129"/>
        <v>1</v>
      </c>
      <c r="F2516" s="174">
        <v>1.8369999999999999E-3</v>
      </c>
      <c r="G2516" s="106" t="s">
        <v>1169</v>
      </c>
    </row>
    <row r="2517" spans="3:7" x14ac:dyDescent="0.15">
      <c r="C2517" s="107">
        <v>42033</v>
      </c>
      <c r="D2517" s="111">
        <f t="shared" si="128"/>
        <v>2015</v>
      </c>
      <c r="E2517" s="111">
        <f t="shared" si="129"/>
        <v>1</v>
      </c>
      <c r="F2517" s="174">
        <v>1.8644E-3</v>
      </c>
      <c r="G2517" s="106" t="s">
        <v>1169</v>
      </c>
    </row>
    <row r="2518" spans="3:7" x14ac:dyDescent="0.15">
      <c r="C2518" s="107">
        <v>42035</v>
      </c>
      <c r="D2518" s="111">
        <f t="shared" si="128"/>
        <v>2015</v>
      </c>
      <c r="E2518" s="111">
        <f t="shared" si="129"/>
        <v>1</v>
      </c>
      <c r="F2518" s="174">
        <v>1.8985E-3</v>
      </c>
      <c r="G2518" s="106" t="s">
        <v>1169</v>
      </c>
    </row>
    <row r="2519" spans="3:7" x14ac:dyDescent="0.15">
      <c r="C2519" s="107">
        <v>42036</v>
      </c>
      <c r="D2519" s="111">
        <f t="shared" si="128"/>
        <v>2015</v>
      </c>
      <c r="E2519" s="111">
        <f t="shared" si="129"/>
        <v>2</v>
      </c>
      <c r="F2519" s="174">
        <v>1.8985E-3</v>
      </c>
      <c r="G2519" s="106" t="s">
        <v>1169</v>
      </c>
    </row>
    <row r="2520" spans="3:7" x14ac:dyDescent="0.15">
      <c r="C2520" s="107">
        <v>42037</v>
      </c>
      <c r="D2520" s="111">
        <f t="shared" si="128"/>
        <v>2015</v>
      </c>
      <c r="E2520" s="111">
        <f t="shared" si="129"/>
        <v>2</v>
      </c>
      <c r="F2520" s="174">
        <v>1.8718999999999999E-3</v>
      </c>
      <c r="G2520" s="106" t="s">
        <v>1169</v>
      </c>
    </row>
    <row r="2521" spans="3:7" x14ac:dyDescent="0.15">
      <c r="C2521" s="107">
        <v>42038</v>
      </c>
      <c r="D2521" s="111">
        <f t="shared" si="128"/>
        <v>2015</v>
      </c>
      <c r="E2521" s="111">
        <f t="shared" si="129"/>
        <v>2</v>
      </c>
      <c r="F2521" s="174">
        <v>1.8603999999999999E-3</v>
      </c>
      <c r="G2521" s="106" t="s">
        <v>1169</v>
      </c>
    </row>
    <row r="2522" spans="3:7" x14ac:dyDescent="0.15">
      <c r="C2522" s="107">
        <v>42039</v>
      </c>
      <c r="D2522" s="111">
        <f t="shared" si="128"/>
        <v>2015</v>
      </c>
      <c r="E2522" s="111">
        <f t="shared" si="129"/>
        <v>2</v>
      </c>
      <c r="F2522" s="174">
        <v>1.8805E-3</v>
      </c>
      <c r="G2522" s="106" t="s">
        <v>1169</v>
      </c>
    </row>
    <row r="2523" spans="3:7" x14ac:dyDescent="0.15">
      <c r="C2523" s="107">
        <v>42040</v>
      </c>
      <c r="D2523" s="111">
        <f t="shared" si="128"/>
        <v>2015</v>
      </c>
      <c r="E2523" s="111">
        <f t="shared" si="129"/>
        <v>2</v>
      </c>
      <c r="F2523" s="174">
        <v>1.882E-3</v>
      </c>
      <c r="G2523" s="106" t="s">
        <v>1169</v>
      </c>
    </row>
    <row r="2524" spans="3:7" x14ac:dyDescent="0.15">
      <c r="C2524" s="107">
        <v>42041</v>
      </c>
      <c r="D2524" s="111">
        <f t="shared" si="128"/>
        <v>2015</v>
      </c>
      <c r="E2524" s="111">
        <f t="shared" si="129"/>
        <v>2</v>
      </c>
      <c r="F2524" s="174">
        <v>1.882E-3</v>
      </c>
      <c r="G2524" s="106" t="s">
        <v>1169</v>
      </c>
    </row>
    <row r="2525" spans="3:7" x14ac:dyDescent="0.15">
      <c r="C2525" s="107">
        <v>42042</v>
      </c>
      <c r="D2525" s="111">
        <f t="shared" si="128"/>
        <v>2015</v>
      </c>
      <c r="E2525" s="111">
        <f t="shared" si="129"/>
        <v>2</v>
      </c>
      <c r="F2525" s="174">
        <v>1.882E-3</v>
      </c>
      <c r="G2525" s="106" t="s">
        <v>1169</v>
      </c>
    </row>
    <row r="2526" spans="3:7" x14ac:dyDescent="0.15">
      <c r="C2526" s="107">
        <v>42043</v>
      </c>
      <c r="D2526" s="111">
        <f t="shared" si="128"/>
        <v>2015</v>
      </c>
      <c r="E2526" s="111">
        <f t="shared" si="129"/>
        <v>2</v>
      </c>
      <c r="F2526" s="174">
        <v>1.882E-3</v>
      </c>
      <c r="G2526" s="106" t="s">
        <v>1169</v>
      </c>
    </row>
    <row r="2527" spans="3:7" x14ac:dyDescent="0.15">
      <c r="C2527" s="107">
        <v>42044</v>
      </c>
      <c r="D2527" s="111">
        <f t="shared" si="128"/>
        <v>2015</v>
      </c>
      <c r="E2527" s="111">
        <f t="shared" si="129"/>
        <v>2</v>
      </c>
      <c r="F2527" s="174">
        <v>1.8713999999999998E-3</v>
      </c>
      <c r="G2527" s="106" t="s">
        <v>1169</v>
      </c>
    </row>
    <row r="2528" spans="3:7" x14ac:dyDescent="0.15">
      <c r="C2528" s="107">
        <v>42045</v>
      </c>
      <c r="D2528" s="111">
        <f t="shared" si="128"/>
        <v>2015</v>
      </c>
      <c r="E2528" s="111">
        <f t="shared" si="129"/>
        <v>2</v>
      </c>
      <c r="F2528" s="174">
        <v>1.8649000000000001E-3</v>
      </c>
      <c r="G2528" s="106" t="s">
        <v>1169</v>
      </c>
    </row>
    <row r="2529" spans="3:7" x14ac:dyDescent="0.15">
      <c r="C2529" s="107">
        <v>42046</v>
      </c>
      <c r="D2529" s="111">
        <f t="shared" si="128"/>
        <v>2015</v>
      </c>
      <c r="E2529" s="111">
        <f t="shared" si="129"/>
        <v>2</v>
      </c>
      <c r="F2529" s="174">
        <v>1.9074999999999999E-3</v>
      </c>
      <c r="G2529" s="106" t="s">
        <v>1169</v>
      </c>
    </row>
    <row r="2530" spans="3:7" x14ac:dyDescent="0.15">
      <c r="C2530" s="107">
        <v>42047</v>
      </c>
      <c r="D2530" s="111">
        <f t="shared" si="128"/>
        <v>2015</v>
      </c>
      <c r="E2530" s="111">
        <f t="shared" si="129"/>
        <v>2</v>
      </c>
      <c r="F2530" s="174">
        <v>1.8955E-3</v>
      </c>
      <c r="G2530" s="106" t="s">
        <v>1169</v>
      </c>
    </row>
    <row r="2531" spans="3:7" x14ac:dyDescent="0.15">
      <c r="C2531" s="107">
        <v>42048</v>
      </c>
      <c r="D2531" s="111">
        <f t="shared" si="128"/>
        <v>2015</v>
      </c>
      <c r="E2531" s="111">
        <f t="shared" si="129"/>
        <v>2</v>
      </c>
      <c r="F2531" s="174">
        <v>1.8759E-3</v>
      </c>
      <c r="G2531" s="106" t="s">
        <v>1169</v>
      </c>
    </row>
    <row r="2532" spans="3:7" x14ac:dyDescent="0.15">
      <c r="C2532" s="107">
        <v>42049</v>
      </c>
      <c r="D2532" s="111">
        <f t="shared" si="128"/>
        <v>2015</v>
      </c>
      <c r="E2532" s="111">
        <f t="shared" si="129"/>
        <v>2</v>
      </c>
      <c r="F2532" s="174">
        <v>1.8759E-3</v>
      </c>
      <c r="G2532" s="106" t="s">
        <v>1169</v>
      </c>
    </row>
    <row r="2533" spans="3:7" x14ac:dyDescent="0.15">
      <c r="C2533" s="107">
        <v>42050</v>
      </c>
      <c r="D2533" s="111">
        <f t="shared" si="128"/>
        <v>2015</v>
      </c>
      <c r="E2533" s="111">
        <f t="shared" si="129"/>
        <v>2</v>
      </c>
      <c r="F2533" s="174">
        <v>1.8759E-3</v>
      </c>
      <c r="G2533" s="106" t="s">
        <v>1169</v>
      </c>
    </row>
    <row r="2534" spans="3:7" x14ac:dyDescent="0.15">
      <c r="C2534" s="107">
        <v>42051</v>
      </c>
      <c r="D2534" s="111">
        <f t="shared" si="128"/>
        <v>2015</v>
      </c>
      <c r="E2534" s="111">
        <f t="shared" si="129"/>
        <v>2</v>
      </c>
      <c r="F2534" s="174">
        <v>1.8759E-3</v>
      </c>
      <c r="G2534" s="106" t="s">
        <v>1169</v>
      </c>
    </row>
    <row r="2535" spans="3:7" x14ac:dyDescent="0.15">
      <c r="C2535" s="107">
        <v>42052</v>
      </c>
      <c r="D2535" s="111">
        <f t="shared" si="128"/>
        <v>2015</v>
      </c>
      <c r="E2535" s="111">
        <f t="shared" si="129"/>
        <v>2</v>
      </c>
      <c r="F2535" s="174">
        <v>1.8933000000000001E-3</v>
      </c>
      <c r="G2535" s="106" t="s">
        <v>1169</v>
      </c>
    </row>
    <row r="2536" spans="3:7" x14ac:dyDescent="0.15">
      <c r="C2536" s="107">
        <v>42053</v>
      </c>
      <c r="D2536" s="111">
        <f t="shared" si="128"/>
        <v>2015</v>
      </c>
      <c r="E2536" s="111">
        <f t="shared" si="129"/>
        <v>2</v>
      </c>
      <c r="F2536" s="174">
        <v>1.9037000000000001E-3</v>
      </c>
      <c r="G2536" s="106" t="s">
        <v>1169</v>
      </c>
    </row>
    <row r="2537" spans="3:7" x14ac:dyDescent="0.15">
      <c r="C2537" s="107">
        <v>42054</v>
      </c>
      <c r="D2537" s="111">
        <f t="shared" si="128"/>
        <v>2015</v>
      </c>
      <c r="E2537" s="111">
        <f t="shared" si="129"/>
        <v>2</v>
      </c>
      <c r="F2537" s="174">
        <v>1.9015E-3</v>
      </c>
      <c r="G2537" s="106" t="s">
        <v>1169</v>
      </c>
    </row>
    <row r="2538" spans="3:7" x14ac:dyDescent="0.15">
      <c r="C2538" s="107">
        <v>42055</v>
      </c>
      <c r="D2538" s="111">
        <f t="shared" si="128"/>
        <v>2015</v>
      </c>
      <c r="E2538" s="111">
        <f t="shared" si="129"/>
        <v>2</v>
      </c>
      <c r="F2538" s="174">
        <v>1.8956000000000001E-3</v>
      </c>
      <c r="G2538" s="106" t="s">
        <v>1169</v>
      </c>
    </row>
    <row r="2539" spans="3:7" x14ac:dyDescent="0.15">
      <c r="C2539" s="107">
        <v>42056</v>
      </c>
      <c r="D2539" s="111">
        <f t="shared" si="128"/>
        <v>2015</v>
      </c>
      <c r="E2539" s="111">
        <f t="shared" si="129"/>
        <v>2</v>
      </c>
      <c r="F2539" s="174">
        <v>1.8956000000000001E-3</v>
      </c>
      <c r="G2539" s="106" t="s">
        <v>1169</v>
      </c>
    </row>
    <row r="2540" spans="3:7" x14ac:dyDescent="0.15">
      <c r="C2540" s="107">
        <v>42057</v>
      </c>
      <c r="D2540" s="111">
        <f t="shared" si="128"/>
        <v>2015</v>
      </c>
      <c r="E2540" s="111">
        <f t="shared" si="129"/>
        <v>2</v>
      </c>
      <c r="F2540" s="174">
        <v>1.8956000000000001E-3</v>
      </c>
      <c r="G2540" s="106" t="s">
        <v>1169</v>
      </c>
    </row>
    <row r="2541" spans="3:7" x14ac:dyDescent="0.15">
      <c r="C2541" s="107">
        <v>42058</v>
      </c>
      <c r="D2541" s="111">
        <f t="shared" si="128"/>
        <v>2015</v>
      </c>
      <c r="E2541" s="111">
        <f t="shared" si="129"/>
        <v>2</v>
      </c>
      <c r="F2541" s="174">
        <v>1.9506999999999999E-3</v>
      </c>
      <c r="G2541" s="106" t="s">
        <v>1169</v>
      </c>
    </row>
    <row r="2542" spans="3:7" x14ac:dyDescent="0.15">
      <c r="C2542" s="107">
        <v>42059</v>
      </c>
      <c r="D2542" s="111">
        <f t="shared" si="128"/>
        <v>2015</v>
      </c>
      <c r="E2542" s="111">
        <f t="shared" si="129"/>
        <v>2</v>
      </c>
      <c r="F2542" s="174">
        <v>1.9886000000000001E-3</v>
      </c>
      <c r="G2542" s="106" t="s">
        <v>1169</v>
      </c>
    </row>
    <row r="2543" spans="3:7" x14ac:dyDescent="0.15">
      <c r="C2543" s="107">
        <v>42060</v>
      </c>
      <c r="D2543" s="111">
        <f t="shared" si="128"/>
        <v>2015</v>
      </c>
      <c r="E2543" s="111">
        <f t="shared" si="129"/>
        <v>2</v>
      </c>
      <c r="F2543" s="174">
        <v>2.0256000000000002E-3</v>
      </c>
      <c r="G2543" s="106" t="s">
        <v>1169</v>
      </c>
    </row>
    <row r="2544" spans="3:7" x14ac:dyDescent="0.15">
      <c r="C2544" s="107">
        <v>42061</v>
      </c>
      <c r="D2544" s="111">
        <f t="shared" si="128"/>
        <v>2015</v>
      </c>
      <c r="E2544" s="111">
        <f t="shared" si="129"/>
        <v>2</v>
      </c>
      <c r="F2544" s="174">
        <v>2.1377000000000002E-3</v>
      </c>
      <c r="G2544" s="106" t="s">
        <v>1169</v>
      </c>
    </row>
    <row r="2545" spans="3:7" x14ac:dyDescent="0.15">
      <c r="C2545" s="107">
        <v>42062</v>
      </c>
      <c r="D2545" s="111">
        <f t="shared" si="128"/>
        <v>2015</v>
      </c>
      <c r="E2545" s="111">
        <f t="shared" si="129"/>
        <v>2</v>
      </c>
      <c r="F2545" s="174">
        <v>2.2212E-3</v>
      </c>
      <c r="G2545" s="106" t="s">
        <v>1169</v>
      </c>
    </row>
    <row r="2546" spans="3:7" x14ac:dyDescent="0.15">
      <c r="C2546" s="107">
        <v>42063</v>
      </c>
      <c r="D2546" s="111">
        <f t="shared" si="128"/>
        <v>2015</v>
      </c>
      <c r="E2546" s="111">
        <f t="shared" si="129"/>
        <v>2</v>
      </c>
      <c r="F2546" s="174">
        <v>2.2212E-3</v>
      </c>
      <c r="G2546" s="106" t="s">
        <v>1169</v>
      </c>
    </row>
    <row r="2547" spans="3:7" x14ac:dyDescent="0.15">
      <c r="C2547" s="107">
        <v>42064</v>
      </c>
      <c r="D2547" s="111">
        <f t="shared" si="128"/>
        <v>2015</v>
      </c>
      <c r="E2547" s="111">
        <f t="shared" si="129"/>
        <v>3</v>
      </c>
      <c r="F2547" s="174">
        <v>2.2212E-3</v>
      </c>
      <c r="G2547" s="106" t="s">
        <v>1169</v>
      </c>
    </row>
    <row r="2548" spans="3:7" x14ac:dyDescent="0.15">
      <c r="C2548" s="107">
        <v>42065</v>
      </c>
      <c r="D2548" s="111">
        <f t="shared" si="128"/>
        <v>2015</v>
      </c>
      <c r="E2548" s="111">
        <f t="shared" si="129"/>
        <v>3</v>
      </c>
      <c r="F2548" s="174">
        <v>2.3025999999999997E-3</v>
      </c>
      <c r="G2548" s="106" t="s">
        <v>1169</v>
      </c>
    </row>
    <row r="2549" spans="3:7" x14ac:dyDescent="0.15">
      <c r="C2549" s="107">
        <v>42066</v>
      </c>
      <c r="D2549" s="111">
        <f t="shared" si="128"/>
        <v>2015</v>
      </c>
      <c r="E2549" s="111">
        <f t="shared" si="129"/>
        <v>3</v>
      </c>
      <c r="F2549" s="174">
        <v>2.3734999999999997E-3</v>
      </c>
      <c r="G2549" s="106" t="s">
        <v>1169</v>
      </c>
    </row>
    <row r="2550" spans="3:7" x14ac:dyDescent="0.15">
      <c r="C2550" s="107">
        <v>42067</v>
      </c>
      <c r="D2550" s="111">
        <f t="shared" si="128"/>
        <v>2015</v>
      </c>
      <c r="E2550" s="111">
        <f t="shared" si="129"/>
        <v>3</v>
      </c>
      <c r="F2550" s="174">
        <v>2.6412000000000002E-3</v>
      </c>
      <c r="G2550" s="106" t="s">
        <v>1169</v>
      </c>
    </row>
    <row r="2551" spans="3:7" x14ac:dyDescent="0.15">
      <c r="C2551" s="107">
        <v>42068</v>
      </c>
      <c r="D2551" s="111">
        <f t="shared" si="128"/>
        <v>2015</v>
      </c>
      <c r="E2551" s="111">
        <f t="shared" si="129"/>
        <v>3</v>
      </c>
      <c r="F2551" s="174">
        <v>2.8105000000000001E-3</v>
      </c>
      <c r="G2551" s="106" t="s">
        <v>1169</v>
      </c>
    </row>
    <row r="2552" spans="3:7" x14ac:dyDescent="0.15">
      <c r="C2552" s="107">
        <v>42069</v>
      </c>
      <c r="D2552" s="111">
        <f t="shared" si="128"/>
        <v>2015</v>
      </c>
      <c r="E2552" s="111">
        <f t="shared" si="129"/>
        <v>3</v>
      </c>
      <c r="F2552" s="174">
        <v>2.6930000000000001E-3</v>
      </c>
      <c r="G2552" s="106" t="s">
        <v>1169</v>
      </c>
    </row>
    <row r="2553" spans="3:7" x14ac:dyDescent="0.15">
      <c r="C2553" s="107">
        <v>42070</v>
      </c>
      <c r="D2553" s="111">
        <f t="shared" si="128"/>
        <v>2015</v>
      </c>
      <c r="E2553" s="111">
        <f t="shared" si="129"/>
        <v>3</v>
      </c>
      <c r="F2553" s="174">
        <v>2.4045E-3</v>
      </c>
      <c r="G2553" s="106" t="s">
        <v>1169</v>
      </c>
    </row>
    <row r="2554" spans="3:7" x14ac:dyDescent="0.15">
      <c r="C2554" s="107">
        <v>42071</v>
      </c>
      <c r="D2554" s="111">
        <f t="shared" si="128"/>
        <v>2015</v>
      </c>
      <c r="E2554" s="111">
        <f t="shared" si="129"/>
        <v>3</v>
      </c>
      <c r="F2554" s="174">
        <v>2.4045E-3</v>
      </c>
      <c r="G2554" s="106" t="s">
        <v>1169</v>
      </c>
    </row>
    <row r="2555" spans="3:7" x14ac:dyDescent="0.15">
      <c r="C2555" s="107">
        <v>42072</v>
      </c>
      <c r="D2555" s="111">
        <f t="shared" si="128"/>
        <v>2015</v>
      </c>
      <c r="E2555" s="111">
        <f t="shared" si="129"/>
        <v>3</v>
      </c>
      <c r="F2555" s="174">
        <v>2.4304000000000001E-3</v>
      </c>
      <c r="G2555" s="106" t="s">
        <v>1169</v>
      </c>
    </row>
    <row r="2556" spans="3:7" x14ac:dyDescent="0.15">
      <c r="C2556" s="107">
        <v>42073</v>
      </c>
      <c r="D2556" s="111">
        <f t="shared" si="128"/>
        <v>2015</v>
      </c>
      <c r="E2556" s="111">
        <f t="shared" si="129"/>
        <v>3</v>
      </c>
      <c r="F2556" s="174">
        <v>2.4545000000000001E-3</v>
      </c>
      <c r="G2556" s="106" t="s">
        <v>1169</v>
      </c>
    </row>
    <row r="2557" spans="3:7" x14ac:dyDescent="0.15">
      <c r="C2557" s="107">
        <v>42074</v>
      </c>
      <c r="D2557" s="111">
        <f t="shared" si="128"/>
        <v>2015</v>
      </c>
      <c r="E2557" s="111">
        <f t="shared" si="129"/>
        <v>3</v>
      </c>
      <c r="F2557" s="174">
        <v>2.7650000000000001E-3</v>
      </c>
      <c r="G2557" s="106" t="s">
        <v>1169</v>
      </c>
    </row>
    <row r="2558" spans="3:7" x14ac:dyDescent="0.15">
      <c r="C2558" s="107">
        <v>42075</v>
      </c>
      <c r="D2558" s="111">
        <f t="shared" si="128"/>
        <v>2015</v>
      </c>
      <c r="E2558" s="111">
        <f t="shared" si="129"/>
        <v>3</v>
      </c>
      <c r="F2558" s="174">
        <v>2.7399999999999998E-3</v>
      </c>
      <c r="G2558" s="106" t="s">
        <v>1169</v>
      </c>
    </row>
    <row r="2559" spans="3:7" x14ac:dyDescent="0.15">
      <c r="C2559" s="107">
        <v>42076</v>
      </c>
      <c r="D2559" s="111">
        <f t="shared" si="128"/>
        <v>2015</v>
      </c>
      <c r="E2559" s="111">
        <f t="shared" si="129"/>
        <v>3</v>
      </c>
      <c r="F2559" s="174">
        <v>2.4946E-3</v>
      </c>
      <c r="G2559" s="106" t="s">
        <v>1169</v>
      </c>
    </row>
    <row r="2560" spans="3:7" x14ac:dyDescent="0.15">
      <c r="C2560" s="107">
        <v>42077</v>
      </c>
      <c r="D2560" s="111">
        <f t="shared" si="128"/>
        <v>2015</v>
      </c>
      <c r="E2560" s="111">
        <f t="shared" si="129"/>
        <v>3</v>
      </c>
      <c r="F2560" s="174">
        <v>2.4946E-3</v>
      </c>
      <c r="G2560" s="106" t="s">
        <v>1169</v>
      </c>
    </row>
    <row r="2561" spans="3:7" x14ac:dyDescent="0.15">
      <c r="C2561" s="107">
        <v>42078</v>
      </c>
      <c r="D2561" s="111">
        <f t="shared" si="128"/>
        <v>2015</v>
      </c>
      <c r="E2561" s="111">
        <f t="shared" si="129"/>
        <v>3</v>
      </c>
      <c r="F2561" s="174">
        <v>2.4946E-3</v>
      </c>
      <c r="G2561" s="106" t="s">
        <v>1169</v>
      </c>
    </row>
    <row r="2562" spans="3:7" x14ac:dyDescent="0.15">
      <c r="C2562" s="107">
        <v>42079</v>
      </c>
      <c r="D2562" s="111">
        <f t="shared" si="128"/>
        <v>2015</v>
      </c>
      <c r="E2562" s="111">
        <f t="shared" si="129"/>
        <v>3</v>
      </c>
      <c r="F2562" s="174">
        <v>2.6743000000000001E-3</v>
      </c>
      <c r="G2562" s="106" t="s">
        <v>1169</v>
      </c>
    </row>
    <row r="2563" spans="3:7" x14ac:dyDescent="0.15">
      <c r="C2563" s="107">
        <v>42080</v>
      </c>
      <c r="D2563" s="111">
        <f t="shared" si="128"/>
        <v>2015</v>
      </c>
      <c r="E2563" s="111">
        <f t="shared" si="129"/>
        <v>3</v>
      </c>
      <c r="F2563" s="174">
        <v>2.6771E-3</v>
      </c>
      <c r="G2563" s="106" t="s">
        <v>1169</v>
      </c>
    </row>
    <row r="2564" spans="3:7" x14ac:dyDescent="0.15">
      <c r="C2564" s="107">
        <v>42081</v>
      </c>
      <c r="D2564" s="111">
        <f t="shared" si="128"/>
        <v>2015</v>
      </c>
      <c r="E2564" s="111">
        <f t="shared" si="129"/>
        <v>3</v>
      </c>
      <c r="F2564" s="174">
        <v>2.6018999999999999E-3</v>
      </c>
      <c r="G2564" s="106" t="s">
        <v>1169</v>
      </c>
    </row>
    <row r="2565" spans="3:7" x14ac:dyDescent="0.15">
      <c r="C2565" s="107">
        <v>42082</v>
      </c>
      <c r="D2565" s="111">
        <f t="shared" ref="D2565:D2628" si="130">YEAR(C2565)</f>
        <v>2015</v>
      </c>
      <c r="E2565" s="111">
        <f t="shared" ref="E2565:E2628" si="131">MONTH(C2565)</f>
        <v>3</v>
      </c>
      <c r="F2565" s="174">
        <v>2.5644999999999999E-3</v>
      </c>
      <c r="G2565" s="106" t="s">
        <v>1169</v>
      </c>
    </row>
    <row r="2566" spans="3:7" x14ac:dyDescent="0.15">
      <c r="C2566" s="107">
        <v>42083</v>
      </c>
      <c r="D2566" s="111">
        <f t="shared" si="130"/>
        <v>2015</v>
      </c>
      <c r="E2566" s="111">
        <f t="shared" si="131"/>
        <v>3</v>
      </c>
      <c r="F2566" s="174">
        <v>2.5393E-3</v>
      </c>
      <c r="G2566" s="106" t="s">
        <v>1169</v>
      </c>
    </row>
    <row r="2567" spans="3:7" x14ac:dyDescent="0.15">
      <c r="C2567" s="107">
        <v>42084</v>
      </c>
      <c r="D2567" s="111">
        <f t="shared" si="130"/>
        <v>2015</v>
      </c>
      <c r="E2567" s="111">
        <f t="shared" si="131"/>
        <v>3</v>
      </c>
      <c r="F2567" s="174">
        <v>2.5393E-3</v>
      </c>
      <c r="G2567" s="106" t="s">
        <v>1169</v>
      </c>
    </row>
    <row r="2568" spans="3:7" x14ac:dyDescent="0.15">
      <c r="C2568" s="107">
        <v>42085</v>
      </c>
      <c r="D2568" s="111">
        <f t="shared" si="130"/>
        <v>2015</v>
      </c>
      <c r="E2568" s="111">
        <f t="shared" si="131"/>
        <v>3</v>
      </c>
      <c r="F2568" s="174">
        <v>2.5393E-3</v>
      </c>
      <c r="G2568" s="106" t="s">
        <v>1169</v>
      </c>
    </row>
    <row r="2569" spans="3:7" x14ac:dyDescent="0.15">
      <c r="C2569" s="107">
        <v>42086</v>
      </c>
      <c r="D2569" s="111">
        <f t="shared" si="130"/>
        <v>2015</v>
      </c>
      <c r="E2569" s="111">
        <f t="shared" si="131"/>
        <v>3</v>
      </c>
      <c r="F2569" s="174">
        <v>2.5393E-3</v>
      </c>
      <c r="G2569" s="106" t="s">
        <v>1169</v>
      </c>
    </row>
    <row r="2570" spans="3:7" x14ac:dyDescent="0.15">
      <c r="C2570" s="107">
        <v>42087</v>
      </c>
      <c r="D2570" s="111">
        <f t="shared" si="130"/>
        <v>2015</v>
      </c>
      <c r="E2570" s="111">
        <f t="shared" si="131"/>
        <v>3</v>
      </c>
      <c r="F2570" s="174">
        <v>2.4794000000000001E-3</v>
      </c>
      <c r="G2570" s="106" t="s">
        <v>1169</v>
      </c>
    </row>
    <row r="2571" spans="3:7" x14ac:dyDescent="0.15">
      <c r="C2571" s="107">
        <v>42088</v>
      </c>
      <c r="D2571" s="111">
        <f t="shared" si="130"/>
        <v>2015</v>
      </c>
      <c r="E2571" s="111">
        <f t="shared" si="131"/>
        <v>3</v>
      </c>
      <c r="F2571" s="174">
        <v>2.4648000000000001E-3</v>
      </c>
      <c r="G2571" s="106" t="s">
        <v>1169</v>
      </c>
    </row>
    <row r="2572" spans="3:7" x14ac:dyDescent="0.15">
      <c r="C2572" s="107">
        <v>42089</v>
      </c>
      <c r="D2572" s="111">
        <f t="shared" si="130"/>
        <v>2015</v>
      </c>
      <c r="E2572" s="111">
        <f t="shared" si="131"/>
        <v>3</v>
      </c>
      <c r="F2572" s="174">
        <v>2.4796000000000002E-3</v>
      </c>
      <c r="G2572" s="106" t="s">
        <v>1169</v>
      </c>
    </row>
    <row r="2573" spans="3:7" x14ac:dyDescent="0.15">
      <c r="C2573" s="107">
        <v>42090</v>
      </c>
      <c r="D2573" s="111">
        <f t="shared" si="130"/>
        <v>2015</v>
      </c>
      <c r="E2573" s="111">
        <f t="shared" si="131"/>
        <v>3</v>
      </c>
      <c r="F2573" s="174">
        <v>2.4851999999999999E-3</v>
      </c>
      <c r="G2573" s="106" t="s">
        <v>1169</v>
      </c>
    </row>
    <row r="2574" spans="3:7" x14ac:dyDescent="0.15">
      <c r="C2574" s="107">
        <v>42091</v>
      </c>
      <c r="D2574" s="111">
        <f t="shared" si="130"/>
        <v>2015</v>
      </c>
      <c r="E2574" s="111">
        <f t="shared" si="131"/>
        <v>3</v>
      </c>
      <c r="F2574" s="174">
        <v>2.4851999999999999E-3</v>
      </c>
      <c r="G2574" s="106" t="s">
        <v>1169</v>
      </c>
    </row>
    <row r="2575" spans="3:7" x14ac:dyDescent="0.15">
      <c r="C2575" s="107">
        <v>42092</v>
      </c>
      <c r="D2575" s="111">
        <f t="shared" si="130"/>
        <v>2015</v>
      </c>
      <c r="E2575" s="111">
        <f t="shared" si="131"/>
        <v>3</v>
      </c>
      <c r="F2575" s="174">
        <v>2.4851999999999999E-3</v>
      </c>
      <c r="G2575" s="106" t="s">
        <v>1169</v>
      </c>
    </row>
    <row r="2576" spans="3:7" x14ac:dyDescent="0.15">
      <c r="C2576" s="107">
        <v>42093</v>
      </c>
      <c r="D2576" s="111">
        <f t="shared" si="130"/>
        <v>2015</v>
      </c>
      <c r="E2576" s="111">
        <f t="shared" si="131"/>
        <v>3</v>
      </c>
      <c r="F2576" s="174">
        <v>2.5037000000000002E-3</v>
      </c>
      <c r="G2576" s="106" t="s">
        <v>1169</v>
      </c>
    </row>
    <row r="2577" spans="3:7" x14ac:dyDescent="0.15">
      <c r="C2577" s="107">
        <v>42094</v>
      </c>
      <c r="D2577" s="111">
        <f t="shared" si="130"/>
        <v>2015</v>
      </c>
      <c r="E2577" s="111">
        <f t="shared" si="131"/>
        <v>3</v>
      </c>
      <c r="F2577" s="174">
        <v>2.5259000000000002E-3</v>
      </c>
      <c r="G2577" s="106" t="s">
        <v>1169</v>
      </c>
    </row>
    <row r="2578" spans="3:7" x14ac:dyDescent="0.15">
      <c r="C2578" s="107">
        <v>42095</v>
      </c>
      <c r="D2578" s="111">
        <f t="shared" si="130"/>
        <v>2015</v>
      </c>
      <c r="E2578" s="111">
        <f t="shared" si="131"/>
        <v>4</v>
      </c>
      <c r="F2578" s="174">
        <v>2.4591000000000001E-3</v>
      </c>
      <c r="G2578" s="106" t="s">
        <v>1169</v>
      </c>
    </row>
    <row r="2579" spans="3:7" x14ac:dyDescent="0.15">
      <c r="C2579" s="107">
        <v>42096</v>
      </c>
      <c r="D2579" s="111">
        <f t="shared" si="130"/>
        <v>2015</v>
      </c>
      <c r="E2579" s="111">
        <f t="shared" si="131"/>
        <v>4</v>
      </c>
      <c r="F2579" s="174">
        <v>2.4591000000000001E-3</v>
      </c>
      <c r="G2579" s="106" t="s">
        <v>1169</v>
      </c>
    </row>
    <row r="2580" spans="3:7" x14ac:dyDescent="0.15">
      <c r="C2580" s="107">
        <v>42097</v>
      </c>
      <c r="D2580" s="111">
        <f t="shared" si="130"/>
        <v>2015</v>
      </c>
      <c r="E2580" s="111">
        <f t="shared" si="131"/>
        <v>4</v>
      </c>
      <c r="F2580" s="174">
        <v>2.4591000000000001E-3</v>
      </c>
      <c r="G2580" s="106" t="s">
        <v>1169</v>
      </c>
    </row>
    <row r="2581" spans="3:7" x14ac:dyDescent="0.15">
      <c r="C2581" s="107">
        <v>42098</v>
      </c>
      <c r="D2581" s="111">
        <f t="shared" si="130"/>
        <v>2015</v>
      </c>
      <c r="E2581" s="111">
        <f t="shared" si="131"/>
        <v>4</v>
      </c>
      <c r="F2581" s="174">
        <v>2.4591000000000001E-3</v>
      </c>
      <c r="G2581" s="106" t="s">
        <v>1169</v>
      </c>
    </row>
    <row r="2582" spans="3:7" x14ac:dyDescent="0.15">
      <c r="C2582" s="107">
        <v>42099</v>
      </c>
      <c r="D2582" s="111">
        <f t="shared" si="130"/>
        <v>2015</v>
      </c>
      <c r="E2582" s="111">
        <f t="shared" si="131"/>
        <v>4</v>
      </c>
      <c r="F2582" s="174">
        <v>2.4591000000000001E-3</v>
      </c>
      <c r="G2582" s="106" t="s">
        <v>1169</v>
      </c>
    </row>
    <row r="2583" spans="3:7" x14ac:dyDescent="0.15">
      <c r="C2583" s="107">
        <v>42100</v>
      </c>
      <c r="D2583" s="111">
        <f t="shared" si="130"/>
        <v>2015</v>
      </c>
      <c r="E2583" s="111">
        <f t="shared" si="131"/>
        <v>4</v>
      </c>
      <c r="F2583" s="174">
        <v>2.4518999999999999E-3</v>
      </c>
      <c r="G2583" s="106" t="s">
        <v>1169</v>
      </c>
    </row>
    <row r="2584" spans="3:7" x14ac:dyDescent="0.15">
      <c r="C2584" s="107">
        <v>42101</v>
      </c>
      <c r="D2584" s="111">
        <f t="shared" si="130"/>
        <v>2015</v>
      </c>
      <c r="E2584" s="111">
        <f t="shared" si="131"/>
        <v>4</v>
      </c>
      <c r="F2584" s="174">
        <v>2.4934000000000002E-3</v>
      </c>
      <c r="G2584" s="106" t="s">
        <v>1169</v>
      </c>
    </row>
    <row r="2585" spans="3:7" x14ac:dyDescent="0.15">
      <c r="C2585" s="107">
        <v>42102</v>
      </c>
      <c r="D2585" s="111">
        <f t="shared" si="130"/>
        <v>2015</v>
      </c>
      <c r="E2585" s="111">
        <f t="shared" si="131"/>
        <v>4</v>
      </c>
      <c r="F2585" s="174">
        <v>2.5144E-3</v>
      </c>
      <c r="G2585" s="106" t="s">
        <v>1169</v>
      </c>
    </row>
    <row r="2586" spans="3:7" x14ac:dyDescent="0.15">
      <c r="C2586" s="107">
        <v>42103</v>
      </c>
      <c r="D2586" s="111">
        <f t="shared" si="130"/>
        <v>2015</v>
      </c>
      <c r="E2586" s="111">
        <f t="shared" si="131"/>
        <v>4</v>
      </c>
      <c r="F2586" s="174">
        <v>2.5183000000000002E-3</v>
      </c>
      <c r="G2586" s="106" t="s">
        <v>1169</v>
      </c>
    </row>
    <row r="2587" spans="3:7" x14ac:dyDescent="0.15">
      <c r="C2587" s="107">
        <v>42104</v>
      </c>
      <c r="D2587" s="111">
        <f t="shared" si="130"/>
        <v>2015</v>
      </c>
      <c r="E2587" s="111">
        <f t="shared" si="131"/>
        <v>4</v>
      </c>
      <c r="F2587" s="174">
        <v>2.5892000000000003E-3</v>
      </c>
      <c r="G2587" s="106" t="s">
        <v>1169</v>
      </c>
    </row>
    <row r="2588" spans="3:7" x14ac:dyDescent="0.15">
      <c r="C2588" s="107">
        <v>42105</v>
      </c>
      <c r="D2588" s="111">
        <f t="shared" si="130"/>
        <v>2015</v>
      </c>
      <c r="E2588" s="111">
        <f t="shared" si="131"/>
        <v>4</v>
      </c>
      <c r="F2588" s="174">
        <v>2.5892000000000003E-3</v>
      </c>
      <c r="G2588" s="106" t="s">
        <v>1169</v>
      </c>
    </row>
    <row r="2589" spans="3:7" x14ac:dyDescent="0.15">
      <c r="C2589" s="107">
        <v>42106</v>
      </c>
      <c r="D2589" s="111">
        <f t="shared" si="130"/>
        <v>2015</v>
      </c>
      <c r="E2589" s="111">
        <f t="shared" si="131"/>
        <v>4</v>
      </c>
      <c r="F2589" s="174">
        <v>2.5892000000000003E-3</v>
      </c>
      <c r="G2589" s="106" t="s">
        <v>1169</v>
      </c>
    </row>
    <row r="2590" spans="3:7" x14ac:dyDescent="0.15">
      <c r="C2590" s="107">
        <v>42107</v>
      </c>
      <c r="D2590" s="111">
        <f t="shared" si="130"/>
        <v>2015</v>
      </c>
      <c r="E2590" s="111">
        <f t="shared" si="131"/>
        <v>4</v>
      </c>
      <c r="F2590" s="174">
        <v>2.6639999999999997E-3</v>
      </c>
      <c r="G2590" s="106" t="s">
        <v>1169</v>
      </c>
    </row>
    <row r="2591" spans="3:7" x14ac:dyDescent="0.15">
      <c r="C2591" s="107">
        <v>42108</v>
      </c>
      <c r="D2591" s="111">
        <f t="shared" si="130"/>
        <v>2015</v>
      </c>
      <c r="E2591" s="111">
        <f t="shared" si="131"/>
        <v>4</v>
      </c>
      <c r="F2591" s="174">
        <v>2.7607999999999999E-3</v>
      </c>
      <c r="G2591" s="106" t="s">
        <v>1169</v>
      </c>
    </row>
    <row r="2592" spans="3:7" x14ac:dyDescent="0.15">
      <c r="C2592" s="107">
        <v>42109</v>
      </c>
      <c r="D2592" s="111">
        <f t="shared" si="130"/>
        <v>2015</v>
      </c>
      <c r="E2592" s="111">
        <f t="shared" si="131"/>
        <v>4</v>
      </c>
      <c r="F2592" s="174">
        <v>2.8010999999999999E-3</v>
      </c>
      <c r="G2592" s="106" t="s">
        <v>1169</v>
      </c>
    </row>
    <row r="2593" spans="3:7" x14ac:dyDescent="0.15">
      <c r="C2593" s="107">
        <v>42110</v>
      </c>
      <c r="D2593" s="111">
        <f t="shared" si="130"/>
        <v>2015</v>
      </c>
      <c r="E2593" s="111">
        <f t="shared" si="131"/>
        <v>4</v>
      </c>
      <c r="F2593" s="174">
        <v>2.7557999999999997E-3</v>
      </c>
      <c r="G2593" s="106" t="s">
        <v>1169</v>
      </c>
    </row>
    <row r="2594" spans="3:7" x14ac:dyDescent="0.15">
      <c r="C2594" s="107">
        <v>42111</v>
      </c>
      <c r="D2594" s="111">
        <f t="shared" si="130"/>
        <v>2015</v>
      </c>
      <c r="E2594" s="111">
        <f t="shared" si="131"/>
        <v>4</v>
      </c>
      <c r="F2594" s="174">
        <v>2.7568000000000002E-3</v>
      </c>
      <c r="G2594" s="106" t="s">
        <v>1169</v>
      </c>
    </row>
    <row r="2595" spans="3:7" x14ac:dyDescent="0.15">
      <c r="C2595" s="107">
        <v>42112</v>
      </c>
      <c r="D2595" s="111">
        <f t="shared" si="130"/>
        <v>2015</v>
      </c>
      <c r="E2595" s="111">
        <f t="shared" si="131"/>
        <v>4</v>
      </c>
      <c r="F2595" s="174">
        <v>2.7568000000000002E-3</v>
      </c>
      <c r="G2595" s="106" t="s">
        <v>1169</v>
      </c>
    </row>
    <row r="2596" spans="3:7" x14ac:dyDescent="0.15">
      <c r="C2596" s="107">
        <v>42113</v>
      </c>
      <c r="D2596" s="111">
        <f t="shared" si="130"/>
        <v>2015</v>
      </c>
      <c r="E2596" s="111">
        <f t="shared" si="131"/>
        <v>4</v>
      </c>
      <c r="F2596" s="174">
        <v>2.7568000000000002E-3</v>
      </c>
      <c r="G2596" s="106" t="s">
        <v>1169</v>
      </c>
    </row>
    <row r="2597" spans="3:7" x14ac:dyDescent="0.15">
      <c r="C2597" s="107">
        <v>42114</v>
      </c>
      <c r="D2597" s="111">
        <f t="shared" si="130"/>
        <v>2015</v>
      </c>
      <c r="E2597" s="111">
        <f t="shared" si="131"/>
        <v>4</v>
      </c>
      <c r="F2597" s="174">
        <v>2.7483999999999998E-3</v>
      </c>
      <c r="G2597" s="106" t="s">
        <v>1169</v>
      </c>
    </row>
    <row r="2598" spans="3:7" x14ac:dyDescent="0.15">
      <c r="C2598" s="107">
        <v>42115</v>
      </c>
      <c r="D2598" s="111">
        <f t="shared" si="130"/>
        <v>2015</v>
      </c>
      <c r="E2598" s="111">
        <f t="shared" si="131"/>
        <v>4</v>
      </c>
      <c r="F2598" s="174">
        <v>2.7000000000000001E-3</v>
      </c>
      <c r="G2598" s="106" t="s">
        <v>1169</v>
      </c>
    </row>
    <row r="2599" spans="3:7" x14ac:dyDescent="0.15">
      <c r="C2599" s="107">
        <v>42116</v>
      </c>
      <c r="D2599" s="111">
        <f t="shared" si="130"/>
        <v>2015</v>
      </c>
      <c r="E2599" s="111">
        <f t="shared" si="131"/>
        <v>4</v>
      </c>
      <c r="F2599" s="174">
        <v>2.7207999999999998E-3</v>
      </c>
      <c r="G2599" s="106" t="s">
        <v>1169</v>
      </c>
    </row>
    <row r="2600" spans="3:7" x14ac:dyDescent="0.15">
      <c r="C2600" s="107">
        <v>42117</v>
      </c>
      <c r="D2600" s="111">
        <f t="shared" si="130"/>
        <v>2015</v>
      </c>
      <c r="E2600" s="111">
        <f t="shared" si="131"/>
        <v>4</v>
      </c>
      <c r="F2600" s="174">
        <v>2.7568000000000002E-3</v>
      </c>
      <c r="G2600" s="106" t="s">
        <v>1169</v>
      </c>
    </row>
    <row r="2601" spans="3:7" x14ac:dyDescent="0.15">
      <c r="C2601" s="107">
        <v>42118</v>
      </c>
      <c r="D2601" s="111">
        <f t="shared" si="130"/>
        <v>2015</v>
      </c>
      <c r="E2601" s="111">
        <f t="shared" si="131"/>
        <v>4</v>
      </c>
      <c r="F2601" s="174">
        <v>2.7785000000000002E-3</v>
      </c>
      <c r="G2601" s="106" t="s">
        <v>1169</v>
      </c>
    </row>
    <row r="2602" spans="3:7" x14ac:dyDescent="0.15">
      <c r="C2602" s="107">
        <v>42119</v>
      </c>
      <c r="D2602" s="111">
        <f t="shared" si="130"/>
        <v>2015</v>
      </c>
      <c r="E2602" s="111">
        <f t="shared" si="131"/>
        <v>4</v>
      </c>
      <c r="F2602" s="174">
        <v>2.7785000000000002E-3</v>
      </c>
      <c r="G2602" s="106" t="s">
        <v>1169</v>
      </c>
    </row>
    <row r="2603" spans="3:7" x14ac:dyDescent="0.15">
      <c r="C2603" s="107">
        <v>42120</v>
      </c>
      <c r="D2603" s="111">
        <f t="shared" si="130"/>
        <v>2015</v>
      </c>
      <c r="E2603" s="111">
        <f t="shared" si="131"/>
        <v>4</v>
      </c>
      <c r="F2603" s="174">
        <v>2.7785000000000002E-3</v>
      </c>
      <c r="G2603" s="106" t="s">
        <v>1169</v>
      </c>
    </row>
    <row r="2604" spans="3:7" x14ac:dyDescent="0.15">
      <c r="C2604" s="107">
        <v>42121</v>
      </c>
      <c r="D2604" s="111">
        <f t="shared" si="130"/>
        <v>2015</v>
      </c>
      <c r="E2604" s="111">
        <f t="shared" si="131"/>
        <v>4</v>
      </c>
      <c r="F2604" s="174">
        <v>2.8222000000000004E-3</v>
      </c>
      <c r="G2604" s="106" t="s">
        <v>1169</v>
      </c>
    </row>
    <row r="2605" spans="3:7" x14ac:dyDescent="0.15">
      <c r="C2605" s="107">
        <v>42122</v>
      </c>
      <c r="D2605" s="111">
        <f t="shared" si="130"/>
        <v>2015</v>
      </c>
      <c r="E2605" s="111">
        <f t="shared" si="131"/>
        <v>4</v>
      </c>
      <c r="F2605" s="174">
        <v>2.8557000000000001E-3</v>
      </c>
      <c r="G2605" s="106" t="s">
        <v>1169</v>
      </c>
    </row>
    <row r="2606" spans="3:7" x14ac:dyDescent="0.15">
      <c r="C2606" s="107">
        <v>42123</v>
      </c>
      <c r="D2606" s="111">
        <f t="shared" si="130"/>
        <v>2015</v>
      </c>
      <c r="E2606" s="111">
        <f t="shared" si="131"/>
        <v>4</v>
      </c>
      <c r="F2606" s="174">
        <v>2.8816000000000002E-3</v>
      </c>
      <c r="G2606" s="106" t="s">
        <v>1169</v>
      </c>
    </row>
    <row r="2607" spans="3:7" x14ac:dyDescent="0.15">
      <c r="C2607" s="107">
        <v>42124</v>
      </c>
      <c r="D2607" s="111">
        <f t="shared" si="130"/>
        <v>2015</v>
      </c>
      <c r="E2607" s="111">
        <f t="shared" si="131"/>
        <v>4</v>
      </c>
      <c r="F2607" s="174">
        <v>2.7922000000000003E-3</v>
      </c>
      <c r="G2607" s="106" t="s">
        <v>1169</v>
      </c>
    </row>
    <row r="2608" spans="3:7" x14ac:dyDescent="0.15">
      <c r="C2608" s="107">
        <v>42125</v>
      </c>
      <c r="D2608" s="111">
        <f t="shared" si="130"/>
        <v>2015</v>
      </c>
      <c r="E2608" s="111">
        <f t="shared" si="131"/>
        <v>5</v>
      </c>
      <c r="F2608" s="174">
        <v>2.7922000000000003E-3</v>
      </c>
      <c r="G2608" s="106" t="s">
        <v>1169</v>
      </c>
    </row>
    <row r="2609" spans="3:7" x14ac:dyDescent="0.15">
      <c r="C2609" s="107">
        <v>42126</v>
      </c>
      <c r="D2609" s="111">
        <f t="shared" si="130"/>
        <v>2015</v>
      </c>
      <c r="E2609" s="111">
        <f t="shared" si="131"/>
        <v>5</v>
      </c>
      <c r="F2609" s="174">
        <v>2.7922000000000003E-3</v>
      </c>
      <c r="G2609" s="106" t="s">
        <v>1169</v>
      </c>
    </row>
    <row r="2610" spans="3:7" x14ac:dyDescent="0.15">
      <c r="C2610" s="107">
        <v>42127</v>
      </c>
      <c r="D2610" s="111">
        <f t="shared" si="130"/>
        <v>2015</v>
      </c>
      <c r="E2610" s="111">
        <f t="shared" si="131"/>
        <v>5</v>
      </c>
      <c r="F2610" s="174">
        <v>2.7922000000000003E-3</v>
      </c>
      <c r="G2610" s="106" t="s">
        <v>1169</v>
      </c>
    </row>
    <row r="2611" spans="3:7" x14ac:dyDescent="0.15">
      <c r="C2611" s="107">
        <v>42128</v>
      </c>
      <c r="D2611" s="111">
        <f t="shared" si="130"/>
        <v>2015</v>
      </c>
      <c r="E2611" s="111">
        <f t="shared" si="131"/>
        <v>5</v>
      </c>
      <c r="F2611" s="174">
        <v>2.8726999999999997E-3</v>
      </c>
      <c r="G2611" s="106" t="s">
        <v>1169</v>
      </c>
    </row>
    <row r="2612" spans="3:7" x14ac:dyDescent="0.15">
      <c r="C2612" s="107">
        <v>42129</v>
      </c>
      <c r="D2612" s="111">
        <f t="shared" si="130"/>
        <v>2015</v>
      </c>
      <c r="E2612" s="111">
        <f t="shared" si="131"/>
        <v>5</v>
      </c>
      <c r="F2612" s="174">
        <v>2.7843999999999998E-3</v>
      </c>
      <c r="G2612" s="106" t="s">
        <v>1169</v>
      </c>
    </row>
    <row r="2613" spans="3:7" x14ac:dyDescent="0.15">
      <c r="C2613" s="107">
        <v>42130</v>
      </c>
      <c r="D2613" s="111">
        <f t="shared" si="130"/>
        <v>2015</v>
      </c>
      <c r="E2613" s="111">
        <f t="shared" si="131"/>
        <v>5</v>
      </c>
      <c r="F2613" s="174">
        <v>2.7556E-3</v>
      </c>
      <c r="G2613" s="106" t="s">
        <v>1169</v>
      </c>
    </row>
    <row r="2614" spans="3:7" x14ac:dyDescent="0.15">
      <c r="C2614" s="107">
        <v>42131</v>
      </c>
      <c r="D2614" s="111">
        <f t="shared" si="130"/>
        <v>2015</v>
      </c>
      <c r="E2614" s="111">
        <f t="shared" si="131"/>
        <v>5</v>
      </c>
      <c r="F2614" s="174">
        <v>2.8586000000000002E-3</v>
      </c>
      <c r="G2614" s="106" t="s">
        <v>1169</v>
      </c>
    </row>
    <row r="2615" spans="3:7" x14ac:dyDescent="0.15">
      <c r="C2615" s="107">
        <v>42132</v>
      </c>
      <c r="D2615" s="111">
        <f t="shared" si="130"/>
        <v>2015</v>
      </c>
      <c r="E2615" s="111">
        <f t="shared" si="131"/>
        <v>5</v>
      </c>
      <c r="F2615" s="174">
        <v>2.8813999999999997E-3</v>
      </c>
      <c r="G2615" s="106" t="s">
        <v>1169</v>
      </c>
    </row>
    <row r="2616" spans="3:7" x14ac:dyDescent="0.15">
      <c r="C2616" s="107">
        <v>42133</v>
      </c>
      <c r="D2616" s="111">
        <f t="shared" si="130"/>
        <v>2015</v>
      </c>
      <c r="E2616" s="111">
        <f t="shared" si="131"/>
        <v>5</v>
      </c>
      <c r="F2616" s="174">
        <v>2.8813999999999997E-3</v>
      </c>
      <c r="G2616" s="106" t="s">
        <v>1169</v>
      </c>
    </row>
    <row r="2617" spans="3:7" x14ac:dyDescent="0.15">
      <c r="C2617" s="107">
        <v>42134</v>
      </c>
      <c r="D2617" s="111">
        <f t="shared" si="130"/>
        <v>2015</v>
      </c>
      <c r="E2617" s="111">
        <f t="shared" si="131"/>
        <v>5</v>
      </c>
      <c r="F2617" s="174">
        <v>2.8813999999999997E-3</v>
      </c>
      <c r="G2617" s="106" t="s">
        <v>1169</v>
      </c>
    </row>
    <row r="2618" spans="3:7" x14ac:dyDescent="0.15">
      <c r="C2618" s="107">
        <v>42135</v>
      </c>
      <c r="D2618" s="111">
        <f t="shared" si="130"/>
        <v>2015</v>
      </c>
      <c r="E2618" s="111">
        <f t="shared" si="131"/>
        <v>5</v>
      </c>
      <c r="F2618" s="174">
        <v>2.8736E-3</v>
      </c>
      <c r="G2618" s="106" t="s">
        <v>1169</v>
      </c>
    </row>
    <row r="2619" spans="3:7" x14ac:dyDescent="0.15">
      <c r="C2619" s="107">
        <v>42136</v>
      </c>
      <c r="D2619" s="111">
        <f t="shared" si="130"/>
        <v>2015</v>
      </c>
      <c r="E2619" s="111">
        <f t="shared" si="131"/>
        <v>5</v>
      </c>
      <c r="F2619" s="174">
        <v>2.8805000000000002E-3</v>
      </c>
      <c r="G2619" s="106" t="s">
        <v>1169</v>
      </c>
    </row>
    <row r="2620" spans="3:7" x14ac:dyDescent="0.15">
      <c r="C2620" s="107">
        <v>42137</v>
      </c>
      <c r="D2620" s="111">
        <f t="shared" si="130"/>
        <v>2015</v>
      </c>
      <c r="E2620" s="111">
        <f t="shared" si="131"/>
        <v>5</v>
      </c>
      <c r="F2620" s="174">
        <v>3.0072000000000002E-3</v>
      </c>
      <c r="G2620" s="106" t="s">
        <v>1169</v>
      </c>
    </row>
    <row r="2621" spans="3:7" x14ac:dyDescent="0.15">
      <c r="C2621" s="107">
        <v>42138</v>
      </c>
      <c r="D2621" s="111">
        <f t="shared" si="130"/>
        <v>2015</v>
      </c>
      <c r="E2621" s="111">
        <f t="shared" si="131"/>
        <v>5</v>
      </c>
      <c r="F2621" s="174">
        <v>3.0585E-3</v>
      </c>
      <c r="G2621" s="106" t="s">
        <v>1169</v>
      </c>
    </row>
    <row r="2622" spans="3:7" x14ac:dyDescent="0.15">
      <c r="C2622" s="107">
        <v>42139</v>
      </c>
      <c r="D2622" s="111">
        <f t="shared" si="130"/>
        <v>2015</v>
      </c>
      <c r="E2622" s="111">
        <f t="shared" si="131"/>
        <v>5</v>
      </c>
      <c r="F2622" s="174">
        <v>3.1711999999999999E-3</v>
      </c>
      <c r="G2622" s="106" t="s">
        <v>1169</v>
      </c>
    </row>
    <row r="2623" spans="3:7" x14ac:dyDescent="0.15">
      <c r="C2623" s="107">
        <v>42140</v>
      </c>
      <c r="D2623" s="111">
        <f t="shared" si="130"/>
        <v>2015</v>
      </c>
      <c r="E2623" s="111">
        <f t="shared" si="131"/>
        <v>5</v>
      </c>
      <c r="F2623" s="174">
        <v>3.1711999999999999E-3</v>
      </c>
      <c r="G2623" s="106" t="s">
        <v>1169</v>
      </c>
    </row>
    <row r="2624" spans="3:7" x14ac:dyDescent="0.15">
      <c r="C2624" s="107">
        <v>42141</v>
      </c>
      <c r="D2624" s="111">
        <f t="shared" si="130"/>
        <v>2015</v>
      </c>
      <c r="E2624" s="111">
        <f t="shared" si="131"/>
        <v>5</v>
      </c>
      <c r="F2624" s="174">
        <v>3.1711999999999999E-3</v>
      </c>
      <c r="G2624" s="106" t="s">
        <v>1169</v>
      </c>
    </row>
    <row r="2625" spans="3:7" x14ac:dyDescent="0.15">
      <c r="C2625" s="107">
        <v>42142</v>
      </c>
      <c r="D2625" s="111">
        <f t="shared" si="130"/>
        <v>2015</v>
      </c>
      <c r="E2625" s="111">
        <f t="shared" si="131"/>
        <v>5</v>
      </c>
      <c r="F2625" s="174">
        <v>3.1711999999999999E-3</v>
      </c>
      <c r="G2625" s="106" t="s">
        <v>1169</v>
      </c>
    </row>
    <row r="2626" spans="3:7" x14ac:dyDescent="0.15">
      <c r="C2626" s="107">
        <v>42143</v>
      </c>
      <c r="D2626" s="111">
        <f t="shared" si="130"/>
        <v>2015</v>
      </c>
      <c r="E2626" s="111">
        <f t="shared" si="131"/>
        <v>5</v>
      </c>
      <c r="F2626" s="174">
        <v>3.3752999999999999E-3</v>
      </c>
      <c r="G2626" s="106" t="s">
        <v>1169</v>
      </c>
    </row>
    <row r="2627" spans="3:7" x14ac:dyDescent="0.15">
      <c r="C2627" s="107">
        <v>42144</v>
      </c>
      <c r="D2627" s="111">
        <f t="shared" si="130"/>
        <v>2015</v>
      </c>
      <c r="E2627" s="111">
        <f t="shared" si="131"/>
        <v>5</v>
      </c>
      <c r="F2627" s="174">
        <v>3.5039999999999997E-3</v>
      </c>
      <c r="G2627" s="106" t="s">
        <v>1169</v>
      </c>
    </row>
    <row r="2628" spans="3:7" x14ac:dyDescent="0.15">
      <c r="C2628" s="107">
        <v>42145</v>
      </c>
      <c r="D2628" s="111">
        <f t="shared" si="130"/>
        <v>2015</v>
      </c>
      <c r="E2628" s="111">
        <f t="shared" si="131"/>
        <v>5</v>
      </c>
      <c r="F2628" s="174">
        <v>4.0200000000000001E-3</v>
      </c>
      <c r="G2628" s="106" t="s">
        <v>1169</v>
      </c>
    </row>
    <row r="2629" spans="3:7" x14ac:dyDescent="0.15">
      <c r="C2629" s="107">
        <v>42146</v>
      </c>
      <c r="D2629" s="111">
        <f t="shared" ref="D2629:D2692" si="132">YEAR(C2629)</f>
        <v>2015</v>
      </c>
      <c r="E2629" s="111">
        <f t="shared" ref="E2629:E2692" si="133">MONTH(C2629)</f>
        <v>5</v>
      </c>
      <c r="F2629" s="174">
        <v>4.2338999999999996E-3</v>
      </c>
      <c r="G2629" s="106" t="s">
        <v>1169</v>
      </c>
    </row>
    <row r="2630" spans="3:7" x14ac:dyDescent="0.15">
      <c r="C2630" s="107">
        <v>42147</v>
      </c>
      <c r="D2630" s="111">
        <f t="shared" si="132"/>
        <v>2015</v>
      </c>
      <c r="E2630" s="111">
        <f t="shared" si="133"/>
        <v>5</v>
      </c>
      <c r="F2630" s="174">
        <v>4.2253999999999998E-3</v>
      </c>
      <c r="G2630" s="106" t="s">
        <v>1169</v>
      </c>
    </row>
    <row r="2631" spans="3:7" x14ac:dyDescent="0.15">
      <c r="C2631" s="107">
        <v>42148</v>
      </c>
      <c r="D2631" s="111">
        <f t="shared" si="132"/>
        <v>2015</v>
      </c>
      <c r="E2631" s="111">
        <f t="shared" si="133"/>
        <v>5</v>
      </c>
      <c r="F2631" s="174">
        <v>4.2253999999999998E-3</v>
      </c>
      <c r="G2631" s="106" t="s">
        <v>1169</v>
      </c>
    </row>
    <row r="2632" spans="3:7" x14ac:dyDescent="0.15">
      <c r="C2632" s="107">
        <v>42149</v>
      </c>
      <c r="D2632" s="111">
        <f t="shared" si="132"/>
        <v>2015</v>
      </c>
      <c r="E2632" s="111">
        <f t="shared" si="133"/>
        <v>5</v>
      </c>
      <c r="F2632" s="174">
        <v>3.9706000000000003E-3</v>
      </c>
      <c r="G2632" s="106" t="s">
        <v>1169</v>
      </c>
    </row>
    <row r="2633" spans="3:7" x14ac:dyDescent="0.15">
      <c r="C2633" s="107">
        <v>42150</v>
      </c>
      <c r="D2633" s="111">
        <f t="shared" si="132"/>
        <v>2015</v>
      </c>
      <c r="E2633" s="111">
        <f t="shared" si="133"/>
        <v>5</v>
      </c>
      <c r="F2633" s="174">
        <v>3.4312000000000001E-3</v>
      </c>
      <c r="G2633" s="106" t="s">
        <v>1169</v>
      </c>
    </row>
    <row r="2634" spans="3:7" x14ac:dyDescent="0.15">
      <c r="C2634" s="107">
        <v>42151</v>
      </c>
      <c r="D2634" s="111">
        <f t="shared" si="132"/>
        <v>2015</v>
      </c>
      <c r="E2634" s="111">
        <f t="shared" si="133"/>
        <v>5</v>
      </c>
      <c r="F2634" s="174">
        <v>3.6680000000000003E-3</v>
      </c>
      <c r="G2634" s="106" t="s">
        <v>1169</v>
      </c>
    </row>
    <row r="2635" spans="3:7" x14ac:dyDescent="0.15">
      <c r="C2635" s="107">
        <v>42152</v>
      </c>
      <c r="D2635" s="111">
        <f t="shared" si="132"/>
        <v>2015</v>
      </c>
      <c r="E2635" s="111">
        <f t="shared" si="133"/>
        <v>5</v>
      </c>
      <c r="F2635" s="174">
        <v>4.2354000000000003E-3</v>
      </c>
      <c r="G2635" s="106" t="s">
        <v>1169</v>
      </c>
    </row>
    <row r="2636" spans="3:7" x14ac:dyDescent="0.15">
      <c r="C2636" s="107">
        <v>42153</v>
      </c>
      <c r="D2636" s="111">
        <f t="shared" si="132"/>
        <v>2015</v>
      </c>
      <c r="E2636" s="111">
        <f t="shared" si="133"/>
        <v>5</v>
      </c>
      <c r="F2636" s="174">
        <v>4.0235000000000002E-3</v>
      </c>
      <c r="G2636" s="106" t="s">
        <v>1169</v>
      </c>
    </row>
    <row r="2637" spans="3:7" x14ac:dyDescent="0.15">
      <c r="C2637" s="107">
        <v>42154</v>
      </c>
      <c r="D2637" s="111">
        <f t="shared" si="132"/>
        <v>2015</v>
      </c>
      <c r="E2637" s="111">
        <f t="shared" si="133"/>
        <v>5</v>
      </c>
      <c r="F2637" s="174">
        <v>4.0235000000000002E-3</v>
      </c>
      <c r="G2637" s="106" t="s">
        <v>1169</v>
      </c>
    </row>
    <row r="2638" spans="3:7" x14ac:dyDescent="0.15">
      <c r="C2638" s="107">
        <v>42155</v>
      </c>
      <c r="D2638" s="111">
        <f t="shared" si="132"/>
        <v>2015</v>
      </c>
      <c r="E2638" s="111">
        <f t="shared" si="133"/>
        <v>5</v>
      </c>
      <c r="F2638" s="174">
        <v>4.0235000000000002E-3</v>
      </c>
      <c r="G2638" s="106" t="s">
        <v>1169</v>
      </c>
    </row>
    <row r="2639" spans="3:7" x14ac:dyDescent="0.15">
      <c r="C2639" s="107">
        <v>42156</v>
      </c>
      <c r="D2639" s="111">
        <f t="shared" si="132"/>
        <v>2015</v>
      </c>
      <c r="E2639" s="111">
        <f t="shared" si="133"/>
        <v>6</v>
      </c>
      <c r="F2639" s="174">
        <v>4.1089999999999998E-3</v>
      </c>
      <c r="G2639" s="106" t="s">
        <v>1169</v>
      </c>
    </row>
    <row r="2640" spans="3:7" x14ac:dyDescent="0.15">
      <c r="C2640" s="107">
        <v>42157</v>
      </c>
      <c r="D2640" s="111">
        <f t="shared" si="132"/>
        <v>2015</v>
      </c>
      <c r="E2640" s="111">
        <f t="shared" si="133"/>
        <v>6</v>
      </c>
      <c r="F2640" s="174">
        <v>4.1925E-3</v>
      </c>
      <c r="G2640" s="106" t="s">
        <v>1169</v>
      </c>
    </row>
    <row r="2641" spans="3:7" x14ac:dyDescent="0.15">
      <c r="C2641" s="107">
        <v>42158</v>
      </c>
      <c r="D2641" s="111">
        <f t="shared" si="132"/>
        <v>2015</v>
      </c>
      <c r="E2641" s="111">
        <f t="shared" si="133"/>
        <v>6</v>
      </c>
      <c r="F2641" s="174">
        <v>4.2224000000000003E-3</v>
      </c>
      <c r="G2641" s="106" t="s">
        <v>1169</v>
      </c>
    </row>
    <row r="2642" spans="3:7" x14ac:dyDescent="0.15">
      <c r="C2642" s="107">
        <v>42159</v>
      </c>
      <c r="D2642" s="111">
        <f t="shared" si="132"/>
        <v>2015</v>
      </c>
      <c r="E2642" s="111">
        <f t="shared" si="133"/>
        <v>6</v>
      </c>
      <c r="F2642" s="174">
        <v>4.3800000000000002E-3</v>
      </c>
      <c r="G2642" s="106" t="s">
        <v>1169</v>
      </c>
    </row>
    <row r="2643" spans="3:7" x14ac:dyDescent="0.15">
      <c r="C2643" s="107">
        <v>42160</v>
      </c>
      <c r="D2643" s="111">
        <f t="shared" si="132"/>
        <v>2015</v>
      </c>
      <c r="E2643" s="111">
        <f t="shared" si="133"/>
        <v>6</v>
      </c>
      <c r="F2643" s="174">
        <v>4.2441000000000006E-3</v>
      </c>
      <c r="G2643" s="106" t="s">
        <v>1169</v>
      </c>
    </row>
    <row r="2644" spans="3:7" x14ac:dyDescent="0.15">
      <c r="C2644" s="107">
        <v>42161</v>
      </c>
      <c r="D2644" s="111">
        <f t="shared" si="132"/>
        <v>2015</v>
      </c>
      <c r="E2644" s="111">
        <f t="shared" si="133"/>
        <v>6</v>
      </c>
      <c r="F2644" s="174">
        <v>4.2441000000000006E-3</v>
      </c>
      <c r="G2644" s="106" t="s">
        <v>1169</v>
      </c>
    </row>
    <row r="2645" spans="3:7" x14ac:dyDescent="0.15">
      <c r="C2645" s="107">
        <v>42162</v>
      </c>
      <c r="D2645" s="111">
        <f t="shared" si="132"/>
        <v>2015</v>
      </c>
      <c r="E2645" s="111">
        <f t="shared" si="133"/>
        <v>6</v>
      </c>
      <c r="F2645" s="174">
        <v>4.2441000000000006E-3</v>
      </c>
      <c r="G2645" s="106" t="s">
        <v>1169</v>
      </c>
    </row>
    <row r="2646" spans="3:7" x14ac:dyDescent="0.15">
      <c r="C2646" s="107">
        <v>42163</v>
      </c>
      <c r="D2646" s="111">
        <f t="shared" si="132"/>
        <v>2015</v>
      </c>
      <c r="E2646" s="111">
        <f t="shared" si="133"/>
        <v>6</v>
      </c>
      <c r="F2646" s="174">
        <v>4.1825999999999999E-3</v>
      </c>
      <c r="G2646" s="106" t="s">
        <v>1169</v>
      </c>
    </row>
    <row r="2647" spans="3:7" x14ac:dyDescent="0.15">
      <c r="C2647" s="107">
        <v>42164</v>
      </c>
      <c r="D2647" s="111">
        <f t="shared" si="132"/>
        <v>2015</v>
      </c>
      <c r="E2647" s="111">
        <f t="shared" si="133"/>
        <v>6</v>
      </c>
      <c r="F2647" s="174">
        <v>4.1558999999999997E-3</v>
      </c>
      <c r="G2647" s="106" t="s">
        <v>1169</v>
      </c>
    </row>
    <row r="2648" spans="3:7" x14ac:dyDescent="0.15">
      <c r="C2648" s="107">
        <v>42165</v>
      </c>
      <c r="D2648" s="111">
        <f t="shared" si="132"/>
        <v>2015</v>
      </c>
      <c r="E2648" s="111">
        <f t="shared" si="133"/>
        <v>6</v>
      </c>
      <c r="F2648" s="174">
        <v>4.1418000000000002E-3</v>
      </c>
      <c r="G2648" s="106" t="s">
        <v>1169</v>
      </c>
    </row>
    <row r="2649" spans="3:7" x14ac:dyDescent="0.15">
      <c r="C2649" s="107">
        <v>42166</v>
      </c>
      <c r="D2649" s="111">
        <f t="shared" si="132"/>
        <v>2015</v>
      </c>
      <c r="E2649" s="111">
        <f t="shared" si="133"/>
        <v>6</v>
      </c>
      <c r="F2649" s="174">
        <v>4.1672000000000002E-3</v>
      </c>
      <c r="G2649" s="106" t="s">
        <v>1169</v>
      </c>
    </row>
    <row r="2650" spans="3:7" x14ac:dyDescent="0.15">
      <c r="C2650" s="107">
        <v>42167</v>
      </c>
      <c r="D2650" s="111">
        <f t="shared" si="132"/>
        <v>2015</v>
      </c>
      <c r="E2650" s="111">
        <f t="shared" si="133"/>
        <v>6</v>
      </c>
      <c r="F2650" s="174">
        <v>4.1627000000000001E-3</v>
      </c>
      <c r="G2650" s="106" t="s">
        <v>1169</v>
      </c>
    </row>
    <row r="2651" spans="3:7" x14ac:dyDescent="0.15">
      <c r="C2651" s="107">
        <v>42168</v>
      </c>
      <c r="D2651" s="111">
        <f t="shared" si="132"/>
        <v>2015</v>
      </c>
      <c r="E2651" s="111">
        <f t="shared" si="133"/>
        <v>6</v>
      </c>
      <c r="F2651" s="174">
        <v>4.1627000000000001E-3</v>
      </c>
      <c r="G2651" s="106" t="s">
        <v>1169</v>
      </c>
    </row>
    <row r="2652" spans="3:7" x14ac:dyDescent="0.15">
      <c r="C2652" s="107">
        <v>42169</v>
      </c>
      <c r="D2652" s="111">
        <f t="shared" si="132"/>
        <v>2015</v>
      </c>
      <c r="E2652" s="111">
        <f t="shared" si="133"/>
        <v>6</v>
      </c>
      <c r="F2652" s="174">
        <v>4.1627000000000001E-3</v>
      </c>
      <c r="G2652" s="106" t="s">
        <v>1169</v>
      </c>
    </row>
    <row r="2653" spans="3:7" x14ac:dyDescent="0.15">
      <c r="C2653" s="107">
        <v>42170</v>
      </c>
      <c r="D2653" s="111">
        <f t="shared" si="132"/>
        <v>2015</v>
      </c>
      <c r="E2653" s="111">
        <f t="shared" si="133"/>
        <v>6</v>
      </c>
      <c r="F2653" s="174">
        <v>4.1627000000000001E-3</v>
      </c>
      <c r="G2653" s="106" t="s">
        <v>1169</v>
      </c>
    </row>
    <row r="2654" spans="3:7" x14ac:dyDescent="0.15">
      <c r="C2654" s="107">
        <v>42171</v>
      </c>
      <c r="D2654" s="111">
        <f t="shared" si="132"/>
        <v>2015</v>
      </c>
      <c r="E2654" s="111">
        <f t="shared" si="133"/>
        <v>6</v>
      </c>
      <c r="F2654" s="174">
        <v>4.2830999999999998E-3</v>
      </c>
      <c r="G2654" s="106" t="s">
        <v>1169</v>
      </c>
    </row>
    <row r="2655" spans="3:7" x14ac:dyDescent="0.15">
      <c r="C2655" s="107">
        <v>42172</v>
      </c>
      <c r="D2655" s="111">
        <f t="shared" si="132"/>
        <v>2015</v>
      </c>
      <c r="E2655" s="111">
        <f t="shared" si="133"/>
        <v>6</v>
      </c>
      <c r="F2655" s="174">
        <v>4.3154000000000005E-3</v>
      </c>
      <c r="G2655" s="106" t="s">
        <v>1169</v>
      </c>
    </row>
    <row r="2656" spans="3:7" x14ac:dyDescent="0.15">
      <c r="C2656" s="107">
        <v>42173</v>
      </c>
      <c r="D2656" s="111">
        <f t="shared" si="132"/>
        <v>2015</v>
      </c>
      <c r="E2656" s="111">
        <f t="shared" si="133"/>
        <v>6</v>
      </c>
      <c r="F2656" s="174">
        <v>4.4143000000000003E-3</v>
      </c>
      <c r="G2656" s="106" t="s">
        <v>1169</v>
      </c>
    </row>
    <row r="2657" spans="3:7" x14ac:dyDescent="0.15">
      <c r="C2657" s="107">
        <v>42174</v>
      </c>
      <c r="D2657" s="111">
        <f t="shared" si="132"/>
        <v>2015</v>
      </c>
      <c r="E2657" s="111">
        <f t="shared" si="133"/>
        <v>6</v>
      </c>
      <c r="F2657" s="174">
        <v>4.5950999999999995E-3</v>
      </c>
      <c r="G2657" s="106" t="s">
        <v>1169</v>
      </c>
    </row>
    <row r="2658" spans="3:7" x14ac:dyDescent="0.15">
      <c r="C2658" s="107">
        <v>42175</v>
      </c>
      <c r="D2658" s="111">
        <f t="shared" si="132"/>
        <v>2015</v>
      </c>
      <c r="E2658" s="111">
        <f t="shared" si="133"/>
        <v>6</v>
      </c>
      <c r="F2658" s="174">
        <v>4.5950999999999995E-3</v>
      </c>
      <c r="G2658" s="106" t="s">
        <v>1169</v>
      </c>
    </row>
    <row r="2659" spans="3:7" x14ac:dyDescent="0.15">
      <c r="C2659" s="107">
        <v>42176</v>
      </c>
      <c r="D2659" s="111">
        <f t="shared" si="132"/>
        <v>2015</v>
      </c>
      <c r="E2659" s="111">
        <f t="shared" si="133"/>
        <v>6</v>
      </c>
      <c r="F2659" s="174">
        <v>4.5950999999999995E-3</v>
      </c>
      <c r="G2659" s="106" t="s">
        <v>1169</v>
      </c>
    </row>
    <row r="2660" spans="3:7" x14ac:dyDescent="0.15">
      <c r="C2660" s="107">
        <v>42177</v>
      </c>
      <c r="D2660" s="111">
        <f t="shared" si="132"/>
        <v>2015</v>
      </c>
      <c r="E2660" s="111">
        <f t="shared" si="133"/>
        <v>6</v>
      </c>
      <c r="F2660" s="174">
        <v>4.6516999999999999E-3</v>
      </c>
      <c r="G2660" s="106" t="s">
        <v>1169</v>
      </c>
    </row>
    <row r="2661" spans="3:7" x14ac:dyDescent="0.15">
      <c r="C2661" s="107">
        <v>42178</v>
      </c>
      <c r="D2661" s="111">
        <f t="shared" si="132"/>
        <v>2015</v>
      </c>
      <c r="E2661" s="111">
        <f t="shared" si="133"/>
        <v>6</v>
      </c>
      <c r="F2661" s="174">
        <v>4.6750000000000003E-3</v>
      </c>
      <c r="G2661" s="106" t="s">
        <v>1169</v>
      </c>
    </row>
    <row r="2662" spans="3:7" x14ac:dyDescent="0.15">
      <c r="C2662" s="107">
        <v>42179</v>
      </c>
      <c r="D2662" s="111">
        <f t="shared" si="132"/>
        <v>2015</v>
      </c>
      <c r="E2662" s="111">
        <f t="shared" si="133"/>
        <v>6</v>
      </c>
      <c r="F2662" s="174">
        <v>4.705E-3</v>
      </c>
      <c r="G2662" s="106" t="s">
        <v>1169</v>
      </c>
    </row>
    <row r="2663" spans="3:7" x14ac:dyDescent="0.15">
      <c r="C2663" s="107">
        <v>42180</v>
      </c>
      <c r="D2663" s="111">
        <f t="shared" si="132"/>
        <v>2015</v>
      </c>
      <c r="E2663" s="111">
        <f t="shared" si="133"/>
        <v>6</v>
      </c>
      <c r="F2663" s="174">
        <v>4.7644000000000002E-3</v>
      </c>
      <c r="G2663" s="106" t="s">
        <v>1169</v>
      </c>
    </row>
    <row r="2664" spans="3:7" x14ac:dyDescent="0.15">
      <c r="C2664" s="107">
        <v>42181</v>
      </c>
      <c r="D2664" s="111">
        <f t="shared" si="132"/>
        <v>2015</v>
      </c>
      <c r="E2664" s="111">
        <f t="shared" si="133"/>
        <v>6</v>
      </c>
      <c r="F2664" s="174">
        <v>4.8186000000000001E-3</v>
      </c>
      <c r="G2664" s="106" t="s">
        <v>1169</v>
      </c>
    </row>
    <row r="2665" spans="3:7" x14ac:dyDescent="0.15">
      <c r="C2665" s="107">
        <v>42182</v>
      </c>
      <c r="D2665" s="111">
        <f t="shared" si="132"/>
        <v>2015</v>
      </c>
      <c r="E2665" s="111">
        <f t="shared" si="133"/>
        <v>6</v>
      </c>
      <c r="F2665" s="174">
        <v>4.8186000000000001E-3</v>
      </c>
      <c r="G2665" s="106" t="s">
        <v>1169</v>
      </c>
    </row>
    <row r="2666" spans="3:7" x14ac:dyDescent="0.15">
      <c r="C2666" s="107">
        <v>42183</v>
      </c>
      <c r="D2666" s="111">
        <f t="shared" si="132"/>
        <v>2015</v>
      </c>
      <c r="E2666" s="111">
        <f t="shared" si="133"/>
        <v>6</v>
      </c>
      <c r="F2666" s="174">
        <v>4.8186000000000001E-3</v>
      </c>
      <c r="G2666" s="106" t="s">
        <v>1169</v>
      </c>
    </row>
    <row r="2667" spans="3:7" x14ac:dyDescent="0.15">
      <c r="C2667" s="107">
        <v>42184</v>
      </c>
      <c r="D2667" s="111">
        <f t="shared" si="132"/>
        <v>2015</v>
      </c>
      <c r="E2667" s="111">
        <f t="shared" si="133"/>
        <v>6</v>
      </c>
      <c r="F2667" s="174">
        <v>4.8186000000000001E-3</v>
      </c>
      <c r="G2667" s="106" t="s">
        <v>1169</v>
      </c>
    </row>
    <row r="2668" spans="3:7" x14ac:dyDescent="0.15">
      <c r="C2668" s="107">
        <v>42185</v>
      </c>
      <c r="D2668" s="111">
        <f t="shared" si="132"/>
        <v>2015</v>
      </c>
      <c r="E2668" s="111">
        <f t="shared" si="133"/>
        <v>6</v>
      </c>
      <c r="F2668" s="174">
        <v>4.8441000000000005E-3</v>
      </c>
      <c r="G2668" s="106" t="s">
        <v>1169</v>
      </c>
    </row>
    <row r="2669" spans="3:7" x14ac:dyDescent="0.15">
      <c r="C2669" s="107">
        <v>42186</v>
      </c>
      <c r="D2669" s="111">
        <f t="shared" si="132"/>
        <v>2015</v>
      </c>
      <c r="E2669" s="111">
        <f t="shared" si="133"/>
        <v>7</v>
      </c>
      <c r="F2669" s="174">
        <v>4.8966000000000001E-3</v>
      </c>
      <c r="G2669" s="106" t="s">
        <v>1169</v>
      </c>
    </row>
    <row r="2670" spans="3:7" x14ac:dyDescent="0.15">
      <c r="C2670" s="107">
        <v>42187</v>
      </c>
      <c r="D2670" s="111">
        <f t="shared" si="132"/>
        <v>2015</v>
      </c>
      <c r="E2670" s="111">
        <f t="shared" si="133"/>
        <v>7</v>
      </c>
      <c r="F2670" s="174">
        <v>4.8915E-3</v>
      </c>
      <c r="G2670" s="106" t="s">
        <v>1169</v>
      </c>
    </row>
    <row r="2671" spans="3:7" x14ac:dyDescent="0.15">
      <c r="C2671" s="107">
        <v>42188</v>
      </c>
      <c r="D2671" s="111">
        <f t="shared" si="132"/>
        <v>2015</v>
      </c>
      <c r="E2671" s="111">
        <f t="shared" si="133"/>
        <v>7</v>
      </c>
      <c r="F2671" s="174">
        <v>5.0120999999999994E-3</v>
      </c>
      <c r="G2671" s="106" t="s">
        <v>1169</v>
      </c>
    </row>
    <row r="2672" spans="3:7" x14ac:dyDescent="0.15">
      <c r="C2672" s="107">
        <v>42189</v>
      </c>
      <c r="D2672" s="111">
        <f t="shared" si="132"/>
        <v>2015</v>
      </c>
      <c r="E2672" s="111">
        <f t="shared" si="133"/>
        <v>7</v>
      </c>
      <c r="F2672" s="174">
        <v>5.0120999999999994E-3</v>
      </c>
      <c r="G2672" s="106" t="s">
        <v>1169</v>
      </c>
    </row>
    <row r="2673" spans="3:7" x14ac:dyDescent="0.15">
      <c r="C2673" s="107">
        <v>42190</v>
      </c>
      <c r="D2673" s="111">
        <f t="shared" si="132"/>
        <v>2015</v>
      </c>
      <c r="E2673" s="111">
        <f t="shared" si="133"/>
        <v>7</v>
      </c>
      <c r="F2673" s="174">
        <v>5.0120999999999994E-3</v>
      </c>
      <c r="G2673" s="106" t="s">
        <v>1169</v>
      </c>
    </row>
    <row r="2674" spans="3:7" x14ac:dyDescent="0.15">
      <c r="C2674" s="107">
        <v>42191</v>
      </c>
      <c r="D2674" s="111">
        <f t="shared" si="132"/>
        <v>2015</v>
      </c>
      <c r="E2674" s="111">
        <f t="shared" si="133"/>
        <v>7</v>
      </c>
      <c r="F2674" s="174">
        <v>5.2338999999999997E-3</v>
      </c>
      <c r="G2674" s="106" t="s">
        <v>1169</v>
      </c>
    </row>
    <row r="2675" spans="3:7" x14ac:dyDescent="0.15">
      <c r="C2675" s="107">
        <v>42192</v>
      </c>
      <c r="D2675" s="111">
        <f t="shared" si="132"/>
        <v>2015</v>
      </c>
      <c r="E2675" s="111">
        <f t="shared" si="133"/>
        <v>7</v>
      </c>
      <c r="F2675" s="174">
        <v>5.4796000000000003E-3</v>
      </c>
      <c r="G2675" s="106" t="s">
        <v>1169</v>
      </c>
    </row>
    <row r="2676" spans="3:7" x14ac:dyDescent="0.15">
      <c r="C2676" s="107">
        <v>42193</v>
      </c>
      <c r="D2676" s="111">
        <f t="shared" si="132"/>
        <v>2015</v>
      </c>
      <c r="E2676" s="111">
        <f t="shared" si="133"/>
        <v>7</v>
      </c>
      <c r="F2676" s="174">
        <v>5.6904E-3</v>
      </c>
      <c r="G2676" s="106" t="s">
        <v>1169</v>
      </c>
    </row>
    <row r="2677" spans="3:7" x14ac:dyDescent="0.15">
      <c r="C2677" s="107">
        <v>42194</v>
      </c>
      <c r="D2677" s="111">
        <f t="shared" si="132"/>
        <v>2015</v>
      </c>
      <c r="E2677" s="111">
        <f t="shared" si="133"/>
        <v>7</v>
      </c>
      <c r="F2677" s="174">
        <v>6.1187999999999998E-3</v>
      </c>
      <c r="G2677" s="106" t="s">
        <v>1169</v>
      </c>
    </row>
    <row r="2678" spans="3:7" x14ac:dyDescent="0.15">
      <c r="C2678" s="107">
        <v>42195</v>
      </c>
      <c r="D2678" s="111">
        <f t="shared" si="132"/>
        <v>2015</v>
      </c>
      <c r="E2678" s="111">
        <f t="shared" si="133"/>
        <v>7</v>
      </c>
      <c r="F2678" s="174">
        <v>6.1124999999999999E-3</v>
      </c>
      <c r="G2678" s="106" t="s">
        <v>1169</v>
      </c>
    </row>
    <row r="2679" spans="3:7" x14ac:dyDescent="0.15">
      <c r="C2679" s="107">
        <v>42196</v>
      </c>
      <c r="D2679" s="111">
        <f t="shared" si="132"/>
        <v>2015</v>
      </c>
      <c r="E2679" s="111">
        <f t="shared" si="133"/>
        <v>7</v>
      </c>
      <c r="F2679" s="174">
        <v>6.1124999999999999E-3</v>
      </c>
      <c r="G2679" s="106" t="s">
        <v>1169</v>
      </c>
    </row>
    <row r="2680" spans="3:7" x14ac:dyDescent="0.15">
      <c r="C2680" s="107">
        <v>42197</v>
      </c>
      <c r="D2680" s="111">
        <f t="shared" si="132"/>
        <v>2015</v>
      </c>
      <c r="E2680" s="111">
        <f t="shared" si="133"/>
        <v>7</v>
      </c>
      <c r="F2680" s="174">
        <v>6.1124999999999999E-3</v>
      </c>
      <c r="G2680" s="106" t="s">
        <v>1169</v>
      </c>
    </row>
    <row r="2681" spans="3:7" x14ac:dyDescent="0.15">
      <c r="C2681" s="107">
        <v>42198</v>
      </c>
      <c r="D2681" s="111">
        <f t="shared" si="132"/>
        <v>2015</v>
      </c>
      <c r="E2681" s="111">
        <f t="shared" si="133"/>
        <v>7</v>
      </c>
      <c r="F2681" s="174">
        <v>6.3021000000000006E-3</v>
      </c>
      <c r="G2681" s="106" t="s">
        <v>1169</v>
      </c>
    </row>
    <row r="2682" spans="3:7" x14ac:dyDescent="0.15">
      <c r="C2682" s="107">
        <v>42199</v>
      </c>
      <c r="D2682" s="111">
        <f t="shared" si="132"/>
        <v>2015</v>
      </c>
      <c r="E2682" s="111">
        <f t="shared" si="133"/>
        <v>7</v>
      </c>
      <c r="F2682" s="174">
        <v>6.2914999999999993E-3</v>
      </c>
      <c r="G2682" s="106" t="s">
        <v>1169</v>
      </c>
    </row>
    <row r="2683" spans="3:7" x14ac:dyDescent="0.15">
      <c r="C2683" s="107">
        <v>42200</v>
      </c>
      <c r="D2683" s="111">
        <f t="shared" si="132"/>
        <v>2015</v>
      </c>
      <c r="E2683" s="111">
        <f t="shared" si="133"/>
        <v>7</v>
      </c>
      <c r="F2683" s="174">
        <v>6.2166999999999995E-3</v>
      </c>
      <c r="G2683" s="106" t="s">
        <v>1169</v>
      </c>
    </row>
    <row r="2684" spans="3:7" x14ac:dyDescent="0.15">
      <c r="C2684" s="107">
        <v>42201</v>
      </c>
      <c r="D2684" s="111">
        <f t="shared" si="132"/>
        <v>2015</v>
      </c>
      <c r="E2684" s="111">
        <f t="shared" si="133"/>
        <v>7</v>
      </c>
      <c r="F2684" s="174">
        <v>6.2478999999999998E-3</v>
      </c>
      <c r="G2684" s="106" t="s">
        <v>1169</v>
      </c>
    </row>
    <row r="2685" spans="3:7" x14ac:dyDescent="0.15">
      <c r="C2685" s="107">
        <v>42202</v>
      </c>
      <c r="D2685" s="111">
        <f t="shared" si="132"/>
        <v>2015</v>
      </c>
      <c r="E2685" s="111">
        <f t="shared" si="133"/>
        <v>7</v>
      </c>
      <c r="F2685" s="174">
        <v>6.3061999999999997E-3</v>
      </c>
      <c r="G2685" s="106" t="s">
        <v>1169</v>
      </c>
    </row>
    <row r="2686" spans="3:7" x14ac:dyDescent="0.15">
      <c r="C2686" s="107">
        <v>42203</v>
      </c>
      <c r="D2686" s="111">
        <f t="shared" si="132"/>
        <v>2015</v>
      </c>
      <c r="E2686" s="111">
        <f t="shared" si="133"/>
        <v>7</v>
      </c>
      <c r="F2686" s="174">
        <v>6.3061999999999997E-3</v>
      </c>
      <c r="G2686" s="106" t="s">
        <v>1169</v>
      </c>
    </row>
    <row r="2687" spans="3:7" x14ac:dyDescent="0.15">
      <c r="C2687" s="107">
        <v>42204</v>
      </c>
      <c r="D2687" s="111">
        <f t="shared" si="132"/>
        <v>2015</v>
      </c>
      <c r="E2687" s="111">
        <f t="shared" si="133"/>
        <v>7</v>
      </c>
      <c r="F2687" s="174">
        <v>6.3061999999999997E-3</v>
      </c>
      <c r="G2687" s="106" t="s">
        <v>1169</v>
      </c>
    </row>
    <row r="2688" spans="3:7" x14ac:dyDescent="0.15">
      <c r="C2688" s="107">
        <v>42205</v>
      </c>
      <c r="D2688" s="111">
        <f t="shared" si="132"/>
        <v>2015</v>
      </c>
      <c r="E2688" s="111">
        <f t="shared" si="133"/>
        <v>7</v>
      </c>
      <c r="F2688" s="174">
        <v>6.3061999999999997E-3</v>
      </c>
      <c r="G2688" s="106" t="s">
        <v>1169</v>
      </c>
    </row>
    <row r="2689" spans="3:7" x14ac:dyDescent="0.15">
      <c r="C2689" s="107">
        <v>42206</v>
      </c>
      <c r="D2689" s="111">
        <f t="shared" si="132"/>
        <v>2015</v>
      </c>
      <c r="E2689" s="111">
        <f t="shared" si="133"/>
        <v>7</v>
      </c>
      <c r="F2689" s="174">
        <v>6.3353999999999997E-3</v>
      </c>
      <c r="G2689" s="106" t="s">
        <v>1169</v>
      </c>
    </row>
    <row r="2690" spans="3:7" x14ac:dyDescent="0.15">
      <c r="C2690" s="107">
        <v>42207</v>
      </c>
      <c r="D2690" s="111">
        <f t="shared" si="132"/>
        <v>2015</v>
      </c>
      <c r="E2690" s="111">
        <f t="shared" si="133"/>
        <v>7</v>
      </c>
      <c r="F2690" s="174">
        <v>6.4611E-3</v>
      </c>
      <c r="G2690" s="106" t="s">
        <v>1169</v>
      </c>
    </row>
    <row r="2691" spans="3:7" x14ac:dyDescent="0.15">
      <c r="C2691" s="107">
        <v>42208</v>
      </c>
      <c r="D2691" s="111">
        <f t="shared" si="132"/>
        <v>2015</v>
      </c>
      <c r="E2691" s="111">
        <f t="shared" si="133"/>
        <v>7</v>
      </c>
      <c r="F2691" s="174">
        <v>6.5011000000000001E-3</v>
      </c>
      <c r="G2691" s="106" t="s">
        <v>1169</v>
      </c>
    </row>
    <row r="2692" spans="3:7" x14ac:dyDescent="0.15">
      <c r="C2692" s="107">
        <v>42209</v>
      </c>
      <c r="D2692" s="111">
        <f t="shared" si="132"/>
        <v>2015</v>
      </c>
      <c r="E2692" s="111">
        <f t="shared" si="133"/>
        <v>7</v>
      </c>
      <c r="F2692" s="174">
        <v>6.8326000000000003E-3</v>
      </c>
      <c r="G2692" s="106" t="s">
        <v>1169</v>
      </c>
    </row>
    <row r="2693" spans="3:7" x14ac:dyDescent="0.15">
      <c r="C2693" s="107">
        <v>42210</v>
      </c>
      <c r="D2693" s="111">
        <f t="shared" ref="D2693:D2756" si="134">YEAR(C2693)</f>
        <v>2015</v>
      </c>
      <c r="E2693" s="111">
        <f t="shared" ref="E2693:E2756" si="135">MONTH(C2693)</f>
        <v>7</v>
      </c>
      <c r="F2693" s="174">
        <v>6.8326000000000003E-3</v>
      </c>
      <c r="G2693" s="106" t="s">
        <v>1169</v>
      </c>
    </row>
    <row r="2694" spans="3:7" x14ac:dyDescent="0.15">
      <c r="C2694" s="107">
        <v>42211</v>
      </c>
      <c r="D2694" s="111">
        <f t="shared" si="134"/>
        <v>2015</v>
      </c>
      <c r="E2694" s="111">
        <f t="shared" si="135"/>
        <v>7</v>
      </c>
      <c r="F2694" s="174">
        <v>6.8326000000000003E-3</v>
      </c>
      <c r="G2694" s="106" t="s">
        <v>1169</v>
      </c>
    </row>
    <row r="2695" spans="3:7" x14ac:dyDescent="0.15">
      <c r="C2695" s="107">
        <v>42212</v>
      </c>
      <c r="D2695" s="111">
        <f t="shared" si="134"/>
        <v>2015</v>
      </c>
      <c r="E2695" s="111">
        <f t="shared" si="135"/>
        <v>7</v>
      </c>
      <c r="F2695" s="174">
        <v>6.8238999999999999E-3</v>
      </c>
      <c r="G2695" s="106" t="s">
        <v>1169</v>
      </c>
    </row>
    <row r="2696" spans="3:7" x14ac:dyDescent="0.15">
      <c r="C2696" s="107">
        <v>42213</v>
      </c>
      <c r="D2696" s="111">
        <f t="shared" si="134"/>
        <v>2015</v>
      </c>
      <c r="E2696" s="111">
        <f t="shared" si="135"/>
        <v>7</v>
      </c>
      <c r="F2696" s="174">
        <v>6.8260999999999999E-3</v>
      </c>
      <c r="G2696" s="106" t="s">
        <v>1169</v>
      </c>
    </row>
    <row r="2697" spans="3:7" x14ac:dyDescent="0.15">
      <c r="C2697" s="107">
        <v>42214</v>
      </c>
      <c r="D2697" s="111">
        <f t="shared" si="134"/>
        <v>2015</v>
      </c>
      <c r="E2697" s="111">
        <f t="shared" si="135"/>
        <v>7</v>
      </c>
      <c r="F2697" s="174">
        <v>6.8260999999999999E-3</v>
      </c>
      <c r="G2697" s="106" t="s">
        <v>1169</v>
      </c>
    </row>
    <row r="2698" spans="3:7" x14ac:dyDescent="0.15">
      <c r="C2698" s="107">
        <v>42215</v>
      </c>
      <c r="D2698" s="111">
        <f t="shared" si="134"/>
        <v>2015</v>
      </c>
      <c r="E2698" s="111">
        <f t="shared" si="135"/>
        <v>7</v>
      </c>
      <c r="F2698" s="174">
        <v>6.7784999999999998E-3</v>
      </c>
      <c r="G2698" s="106" t="s">
        <v>1169</v>
      </c>
    </row>
    <row r="2699" spans="3:7" x14ac:dyDescent="0.15">
      <c r="C2699" s="107">
        <v>42217</v>
      </c>
      <c r="D2699" s="111">
        <f t="shared" si="134"/>
        <v>2015</v>
      </c>
      <c r="E2699" s="111">
        <f t="shared" si="135"/>
        <v>8</v>
      </c>
      <c r="F2699" s="174">
        <v>6.7698999999999997E-3</v>
      </c>
      <c r="G2699" s="106" t="s">
        <v>1169</v>
      </c>
    </row>
    <row r="2700" spans="3:7" x14ac:dyDescent="0.15">
      <c r="C2700" s="107">
        <v>42218</v>
      </c>
      <c r="D2700" s="111">
        <f t="shared" si="134"/>
        <v>2015</v>
      </c>
      <c r="E2700" s="111">
        <f t="shared" si="135"/>
        <v>8</v>
      </c>
      <c r="F2700" s="174">
        <v>6.7698999999999997E-3</v>
      </c>
      <c r="G2700" s="106" t="s">
        <v>1169</v>
      </c>
    </row>
    <row r="2701" spans="3:7" x14ac:dyDescent="0.15">
      <c r="C2701" s="107">
        <v>42219</v>
      </c>
      <c r="D2701" s="111">
        <f t="shared" si="134"/>
        <v>2015</v>
      </c>
      <c r="E2701" s="111">
        <f t="shared" si="135"/>
        <v>8</v>
      </c>
      <c r="F2701" s="174">
        <v>6.8666999999999999E-3</v>
      </c>
      <c r="G2701" s="106" t="s">
        <v>1169</v>
      </c>
    </row>
    <row r="2702" spans="3:7" x14ac:dyDescent="0.15">
      <c r="C2702" s="107">
        <v>42220</v>
      </c>
      <c r="D2702" s="111">
        <f t="shared" si="134"/>
        <v>2015</v>
      </c>
      <c r="E2702" s="111">
        <f t="shared" si="135"/>
        <v>8</v>
      </c>
      <c r="F2702" s="174">
        <v>6.8753E-3</v>
      </c>
      <c r="G2702" s="106" t="s">
        <v>1169</v>
      </c>
    </row>
    <row r="2703" spans="3:7" x14ac:dyDescent="0.15">
      <c r="C2703" s="107">
        <v>42221</v>
      </c>
      <c r="D2703" s="111">
        <f t="shared" si="134"/>
        <v>2015</v>
      </c>
      <c r="E2703" s="111">
        <f t="shared" si="135"/>
        <v>8</v>
      </c>
      <c r="F2703" s="174">
        <v>6.9676999999999994E-3</v>
      </c>
      <c r="G2703" s="106" t="s">
        <v>1169</v>
      </c>
    </row>
    <row r="2704" spans="3:7" x14ac:dyDescent="0.15">
      <c r="C2704" s="107">
        <v>42222</v>
      </c>
      <c r="D2704" s="111">
        <f t="shared" si="134"/>
        <v>2015</v>
      </c>
      <c r="E2704" s="111">
        <f t="shared" si="135"/>
        <v>8</v>
      </c>
      <c r="F2704" s="174">
        <v>6.9148999999999999E-3</v>
      </c>
      <c r="G2704" s="106" t="s">
        <v>1169</v>
      </c>
    </row>
    <row r="2705" spans="3:7" x14ac:dyDescent="0.15">
      <c r="C2705" s="107">
        <v>42223</v>
      </c>
      <c r="D2705" s="111">
        <f t="shared" si="134"/>
        <v>2015</v>
      </c>
      <c r="E2705" s="111">
        <f t="shared" si="135"/>
        <v>8</v>
      </c>
      <c r="F2705" s="174">
        <v>6.9148999999999999E-3</v>
      </c>
      <c r="G2705" s="106" t="s">
        <v>1169</v>
      </c>
    </row>
    <row r="2706" spans="3:7" x14ac:dyDescent="0.15">
      <c r="C2706" s="107">
        <v>42224</v>
      </c>
      <c r="D2706" s="111">
        <f t="shared" si="134"/>
        <v>2015</v>
      </c>
      <c r="E2706" s="111">
        <f t="shared" si="135"/>
        <v>8</v>
      </c>
      <c r="F2706" s="174">
        <v>6.9148999999999999E-3</v>
      </c>
      <c r="G2706" s="106" t="s">
        <v>1169</v>
      </c>
    </row>
    <row r="2707" spans="3:7" x14ac:dyDescent="0.15">
      <c r="C2707" s="107">
        <v>42225</v>
      </c>
      <c r="D2707" s="111">
        <f t="shared" si="134"/>
        <v>2015</v>
      </c>
      <c r="E2707" s="111">
        <f t="shared" si="135"/>
        <v>8</v>
      </c>
      <c r="F2707" s="174">
        <v>6.9148999999999999E-3</v>
      </c>
      <c r="G2707" s="106" t="s">
        <v>1169</v>
      </c>
    </row>
    <row r="2708" spans="3:7" x14ac:dyDescent="0.15">
      <c r="C2708" s="107">
        <v>42226</v>
      </c>
      <c r="D2708" s="111">
        <f t="shared" si="134"/>
        <v>2015</v>
      </c>
      <c r="E2708" s="111">
        <f t="shared" si="135"/>
        <v>8</v>
      </c>
      <c r="F2708" s="174">
        <v>6.8170000000000001E-3</v>
      </c>
      <c r="G2708" s="106" t="s">
        <v>1169</v>
      </c>
    </row>
    <row r="2709" spans="3:7" x14ac:dyDescent="0.15">
      <c r="C2709" s="107">
        <v>42227</v>
      </c>
      <c r="D2709" s="111">
        <f t="shared" si="134"/>
        <v>2015</v>
      </c>
      <c r="E2709" s="111">
        <f t="shared" si="135"/>
        <v>8</v>
      </c>
      <c r="F2709" s="174">
        <v>6.8894000000000004E-3</v>
      </c>
      <c r="G2709" s="106" t="s">
        <v>1169</v>
      </c>
    </row>
    <row r="2710" spans="3:7" x14ac:dyDescent="0.15">
      <c r="C2710" s="107">
        <v>42228</v>
      </c>
      <c r="D2710" s="111">
        <f t="shared" si="134"/>
        <v>2015</v>
      </c>
      <c r="E2710" s="111">
        <f t="shared" si="135"/>
        <v>8</v>
      </c>
      <c r="F2710" s="174">
        <v>6.8745000000000004E-3</v>
      </c>
      <c r="G2710" s="106" t="s">
        <v>1169</v>
      </c>
    </row>
    <row r="2711" spans="3:7" x14ac:dyDescent="0.15">
      <c r="C2711" s="107">
        <v>42229</v>
      </c>
      <c r="D2711" s="111">
        <f t="shared" si="134"/>
        <v>2015</v>
      </c>
      <c r="E2711" s="111">
        <f t="shared" si="135"/>
        <v>8</v>
      </c>
      <c r="F2711" s="174">
        <v>6.8674000000000001E-3</v>
      </c>
      <c r="G2711" s="106" t="s">
        <v>1169</v>
      </c>
    </row>
    <row r="2712" spans="3:7" x14ac:dyDescent="0.15">
      <c r="C2712" s="107">
        <v>42230</v>
      </c>
      <c r="D2712" s="111">
        <f t="shared" si="134"/>
        <v>2015</v>
      </c>
      <c r="E2712" s="111">
        <f t="shared" si="135"/>
        <v>8</v>
      </c>
      <c r="F2712" s="174">
        <v>6.8674000000000001E-3</v>
      </c>
      <c r="G2712" s="106" t="s">
        <v>1169</v>
      </c>
    </row>
    <row r="2713" spans="3:7" x14ac:dyDescent="0.15">
      <c r="C2713" s="107">
        <v>42231</v>
      </c>
      <c r="D2713" s="111">
        <f t="shared" si="134"/>
        <v>2015</v>
      </c>
      <c r="E2713" s="111">
        <f t="shared" si="135"/>
        <v>8</v>
      </c>
      <c r="F2713" s="174">
        <v>6.8674000000000001E-3</v>
      </c>
      <c r="G2713" s="106" t="s">
        <v>1169</v>
      </c>
    </row>
    <row r="2714" spans="3:7" x14ac:dyDescent="0.15">
      <c r="C2714" s="107">
        <v>42233</v>
      </c>
      <c r="D2714" s="111">
        <f t="shared" si="134"/>
        <v>2015</v>
      </c>
      <c r="E2714" s="111">
        <f t="shared" si="135"/>
        <v>8</v>
      </c>
      <c r="F2714" s="174">
        <v>6.7648999999999999E-3</v>
      </c>
      <c r="G2714" s="106" t="s">
        <v>1169</v>
      </c>
    </row>
    <row r="2715" spans="3:7" x14ac:dyDescent="0.15">
      <c r="C2715" s="107">
        <v>42234</v>
      </c>
      <c r="D2715" s="111">
        <f t="shared" si="134"/>
        <v>2015</v>
      </c>
      <c r="E2715" s="111">
        <f t="shared" si="135"/>
        <v>8</v>
      </c>
      <c r="F2715" s="174">
        <v>6.8103E-3</v>
      </c>
      <c r="G2715" s="106" t="s">
        <v>1169</v>
      </c>
    </row>
    <row r="2716" spans="3:7" x14ac:dyDescent="0.15">
      <c r="C2716" s="107">
        <v>42235</v>
      </c>
      <c r="D2716" s="111">
        <f t="shared" si="134"/>
        <v>2015</v>
      </c>
      <c r="E2716" s="111">
        <f t="shared" si="135"/>
        <v>8</v>
      </c>
      <c r="F2716" s="174">
        <v>6.8639E-3</v>
      </c>
      <c r="G2716" s="106" t="s">
        <v>1169</v>
      </c>
    </row>
    <row r="2717" spans="3:7" x14ac:dyDescent="0.15">
      <c r="C2717" s="107">
        <v>42236</v>
      </c>
      <c r="D2717" s="111">
        <f t="shared" si="134"/>
        <v>2015</v>
      </c>
      <c r="E2717" s="111">
        <f t="shared" si="135"/>
        <v>8</v>
      </c>
      <c r="F2717" s="174">
        <v>6.7688000000000002E-3</v>
      </c>
      <c r="G2717" s="106" t="s">
        <v>1169</v>
      </c>
    </row>
    <row r="2718" spans="3:7" x14ac:dyDescent="0.15">
      <c r="C2718" s="107">
        <v>42237</v>
      </c>
      <c r="D2718" s="111">
        <f t="shared" si="134"/>
        <v>2015</v>
      </c>
      <c r="E2718" s="111">
        <f t="shared" si="135"/>
        <v>8</v>
      </c>
      <c r="F2718" s="174">
        <v>7.0099000000000003E-3</v>
      </c>
      <c r="G2718" s="106" t="s">
        <v>1169</v>
      </c>
    </row>
    <row r="2719" spans="3:7" x14ac:dyDescent="0.15">
      <c r="C2719" s="107">
        <v>42238</v>
      </c>
      <c r="D2719" s="111">
        <f t="shared" si="134"/>
        <v>2015</v>
      </c>
      <c r="E2719" s="111">
        <f t="shared" si="135"/>
        <v>8</v>
      </c>
      <c r="F2719" s="174">
        <v>7.0350999999999999E-3</v>
      </c>
      <c r="G2719" s="106" t="s">
        <v>1169</v>
      </c>
    </row>
    <row r="2720" spans="3:7" x14ac:dyDescent="0.15">
      <c r="C2720" s="107">
        <v>42239</v>
      </c>
      <c r="D2720" s="111">
        <f t="shared" si="134"/>
        <v>2015</v>
      </c>
      <c r="E2720" s="111">
        <f t="shared" si="135"/>
        <v>8</v>
      </c>
      <c r="F2720" s="174">
        <v>7.0350999999999999E-3</v>
      </c>
      <c r="G2720" s="106" t="s">
        <v>1169</v>
      </c>
    </row>
    <row r="2721" spans="3:7" x14ac:dyDescent="0.15">
      <c r="C2721" s="107">
        <v>42240</v>
      </c>
      <c r="D2721" s="111">
        <f t="shared" si="134"/>
        <v>2015</v>
      </c>
      <c r="E2721" s="111">
        <f t="shared" si="135"/>
        <v>8</v>
      </c>
      <c r="F2721" s="174">
        <v>7.2763000000000003E-3</v>
      </c>
      <c r="G2721" s="106" t="s">
        <v>1169</v>
      </c>
    </row>
    <row r="2722" spans="3:7" x14ac:dyDescent="0.15">
      <c r="C2722" s="107">
        <v>42241</v>
      </c>
      <c r="D2722" s="111">
        <f t="shared" si="134"/>
        <v>2015</v>
      </c>
      <c r="E2722" s="111">
        <f t="shared" si="135"/>
        <v>8</v>
      </c>
      <c r="F2722" s="174">
        <v>7.2433000000000003E-3</v>
      </c>
      <c r="G2722" s="106" t="s">
        <v>1169</v>
      </c>
    </row>
    <row r="2723" spans="3:7" x14ac:dyDescent="0.15">
      <c r="C2723" s="107">
        <v>42242</v>
      </c>
      <c r="D2723" s="111">
        <f t="shared" si="134"/>
        <v>2015</v>
      </c>
      <c r="E2723" s="111">
        <f t="shared" si="135"/>
        <v>8</v>
      </c>
      <c r="F2723" s="174">
        <v>7.2694000000000005E-3</v>
      </c>
      <c r="G2723" s="106" t="s">
        <v>1169</v>
      </c>
    </row>
    <row r="2724" spans="3:7" x14ac:dyDescent="0.15">
      <c r="C2724" s="107">
        <v>42243</v>
      </c>
      <c r="D2724" s="111">
        <f t="shared" si="134"/>
        <v>2015</v>
      </c>
      <c r="E2724" s="111">
        <f t="shared" si="135"/>
        <v>8</v>
      </c>
      <c r="F2724" s="174">
        <v>7.1735000000000002E-3</v>
      </c>
      <c r="G2724" s="106" t="s">
        <v>1169</v>
      </c>
    </row>
    <row r="2725" spans="3:7" x14ac:dyDescent="0.15">
      <c r="C2725" s="107">
        <v>42244</v>
      </c>
      <c r="D2725" s="111">
        <f t="shared" si="134"/>
        <v>2015</v>
      </c>
      <c r="E2725" s="111">
        <f t="shared" si="135"/>
        <v>8</v>
      </c>
      <c r="F2725" s="174">
        <v>6.9611999999999999E-3</v>
      </c>
      <c r="G2725" s="106" t="s">
        <v>1169</v>
      </c>
    </row>
    <row r="2726" spans="3:7" x14ac:dyDescent="0.15">
      <c r="C2726" s="107">
        <v>42245</v>
      </c>
      <c r="D2726" s="111">
        <f t="shared" si="134"/>
        <v>2015</v>
      </c>
      <c r="E2726" s="111">
        <f t="shared" si="135"/>
        <v>8</v>
      </c>
      <c r="F2726" s="174">
        <v>6.9611999999999999E-3</v>
      </c>
      <c r="G2726" s="106" t="s">
        <v>1169</v>
      </c>
    </row>
    <row r="2727" spans="3:7" x14ac:dyDescent="0.15">
      <c r="C2727" s="107">
        <v>42246</v>
      </c>
      <c r="D2727" s="111">
        <f t="shared" si="134"/>
        <v>2015</v>
      </c>
      <c r="E2727" s="111">
        <f t="shared" si="135"/>
        <v>8</v>
      </c>
      <c r="F2727" s="174">
        <v>6.9611999999999999E-3</v>
      </c>
      <c r="G2727" s="106" t="s">
        <v>1169</v>
      </c>
    </row>
    <row r="2728" spans="3:7" x14ac:dyDescent="0.15">
      <c r="C2728" s="107">
        <v>42247</v>
      </c>
      <c r="D2728" s="111">
        <f t="shared" si="134"/>
        <v>2015</v>
      </c>
      <c r="E2728" s="111">
        <f t="shared" si="135"/>
        <v>8</v>
      </c>
      <c r="F2728" s="174">
        <v>6.9835000000000001E-3</v>
      </c>
      <c r="G2728" s="106" t="s">
        <v>1169</v>
      </c>
    </row>
    <row r="2729" spans="3:7" x14ac:dyDescent="0.15">
      <c r="C2729" s="107">
        <v>42248</v>
      </c>
      <c r="D2729" s="111">
        <f t="shared" si="134"/>
        <v>2015</v>
      </c>
      <c r="E2729" s="111">
        <f t="shared" si="135"/>
        <v>9</v>
      </c>
      <c r="F2729" s="174">
        <v>6.9853999999999992E-3</v>
      </c>
      <c r="G2729" s="106" t="s">
        <v>1169</v>
      </c>
    </row>
    <row r="2730" spans="3:7" x14ac:dyDescent="0.15">
      <c r="C2730" s="107">
        <v>42249</v>
      </c>
      <c r="D2730" s="111">
        <f t="shared" si="134"/>
        <v>2015</v>
      </c>
      <c r="E2730" s="111">
        <f t="shared" si="135"/>
        <v>9</v>
      </c>
      <c r="F2730" s="174">
        <v>7.1162999999999999E-3</v>
      </c>
      <c r="G2730" s="106" t="s">
        <v>1169</v>
      </c>
    </row>
    <row r="2731" spans="3:7" x14ac:dyDescent="0.15">
      <c r="C2731" s="107">
        <v>42250</v>
      </c>
      <c r="D2731" s="111">
        <f t="shared" si="134"/>
        <v>2015</v>
      </c>
      <c r="E2731" s="111">
        <f t="shared" si="135"/>
        <v>9</v>
      </c>
      <c r="F2731" s="174">
        <v>7.0673000000000003E-3</v>
      </c>
      <c r="G2731" s="106" t="s">
        <v>1169</v>
      </c>
    </row>
    <row r="2732" spans="3:7" x14ac:dyDescent="0.15">
      <c r="C2732" s="107">
        <v>42251</v>
      </c>
      <c r="D2732" s="111">
        <f t="shared" si="134"/>
        <v>2015</v>
      </c>
      <c r="E2732" s="111">
        <f t="shared" si="135"/>
        <v>9</v>
      </c>
      <c r="F2732" s="174">
        <v>7.0530999999999996E-3</v>
      </c>
      <c r="G2732" s="106" t="s">
        <v>1169</v>
      </c>
    </row>
    <row r="2733" spans="3:7" x14ac:dyDescent="0.15">
      <c r="C2733" s="107">
        <v>42252</v>
      </c>
      <c r="D2733" s="111">
        <f t="shared" si="134"/>
        <v>2015</v>
      </c>
      <c r="E2733" s="111">
        <f t="shared" si="135"/>
        <v>9</v>
      </c>
      <c r="F2733" s="174">
        <v>7.0530999999999996E-3</v>
      </c>
      <c r="G2733" s="106" t="s">
        <v>1169</v>
      </c>
    </row>
    <row r="2734" spans="3:7" x14ac:dyDescent="0.15">
      <c r="C2734" s="107">
        <v>42253</v>
      </c>
      <c r="D2734" s="111">
        <f t="shared" si="134"/>
        <v>2015</v>
      </c>
      <c r="E2734" s="111">
        <f t="shared" si="135"/>
        <v>9</v>
      </c>
      <c r="F2734" s="174">
        <v>7.0530999999999996E-3</v>
      </c>
      <c r="G2734" s="106" t="s">
        <v>1169</v>
      </c>
    </row>
    <row r="2735" spans="3:7" x14ac:dyDescent="0.15">
      <c r="C2735" s="107">
        <v>42254</v>
      </c>
      <c r="D2735" s="111">
        <f t="shared" si="134"/>
        <v>2015</v>
      </c>
      <c r="E2735" s="111">
        <f t="shared" si="135"/>
        <v>9</v>
      </c>
      <c r="F2735" s="174">
        <v>7.0530999999999996E-3</v>
      </c>
      <c r="G2735" s="106" t="s">
        <v>1169</v>
      </c>
    </row>
    <row r="2736" spans="3:7" x14ac:dyDescent="0.15">
      <c r="C2736" s="107">
        <v>42255</v>
      </c>
      <c r="D2736" s="111">
        <f t="shared" si="134"/>
        <v>2015</v>
      </c>
      <c r="E2736" s="111">
        <f t="shared" si="135"/>
        <v>9</v>
      </c>
      <c r="F2736" s="174">
        <v>7.1082000000000003E-3</v>
      </c>
      <c r="G2736" s="106" t="s">
        <v>1169</v>
      </c>
    </row>
    <row r="2737" spans="3:7" x14ac:dyDescent="0.15">
      <c r="C2737" s="107">
        <v>42256</v>
      </c>
      <c r="D2737" s="111">
        <f t="shared" si="134"/>
        <v>2015</v>
      </c>
      <c r="E2737" s="111">
        <f t="shared" si="135"/>
        <v>9</v>
      </c>
      <c r="F2737" s="174">
        <v>7.0328999999999999E-3</v>
      </c>
      <c r="G2737" s="106" t="s">
        <v>1169</v>
      </c>
    </row>
    <row r="2738" spans="3:7" x14ac:dyDescent="0.15">
      <c r="C2738" s="107">
        <v>42257</v>
      </c>
      <c r="D2738" s="111">
        <f t="shared" si="134"/>
        <v>2015</v>
      </c>
      <c r="E2738" s="111">
        <f t="shared" si="135"/>
        <v>9</v>
      </c>
      <c r="F2738" s="174">
        <v>7.0495000000000002E-3</v>
      </c>
      <c r="G2738" s="106" t="s">
        <v>1169</v>
      </c>
    </row>
    <row r="2739" spans="3:7" x14ac:dyDescent="0.15">
      <c r="C2739" s="107">
        <v>42258</v>
      </c>
      <c r="D2739" s="111">
        <f t="shared" si="134"/>
        <v>2015</v>
      </c>
      <c r="E2739" s="111">
        <f t="shared" si="135"/>
        <v>9</v>
      </c>
      <c r="F2739" s="174">
        <v>7.0650000000000001E-3</v>
      </c>
      <c r="G2739" s="106" t="s">
        <v>1169</v>
      </c>
    </row>
    <row r="2740" spans="3:7" x14ac:dyDescent="0.15">
      <c r="C2740" s="107">
        <v>42259</v>
      </c>
      <c r="D2740" s="111">
        <f t="shared" si="134"/>
        <v>2015</v>
      </c>
      <c r="E2740" s="111">
        <f t="shared" si="135"/>
        <v>9</v>
      </c>
      <c r="F2740" s="174">
        <v>7.0429999999999998E-3</v>
      </c>
      <c r="G2740" s="106" t="s">
        <v>1169</v>
      </c>
    </row>
    <row r="2741" spans="3:7" x14ac:dyDescent="0.15">
      <c r="C2741" s="107">
        <v>42260</v>
      </c>
      <c r="D2741" s="111">
        <f t="shared" si="134"/>
        <v>2015</v>
      </c>
      <c r="E2741" s="111">
        <f t="shared" si="135"/>
        <v>9</v>
      </c>
      <c r="F2741" s="174">
        <v>7.0429999999999998E-3</v>
      </c>
      <c r="G2741" s="106" t="s">
        <v>1169</v>
      </c>
    </row>
    <row r="2742" spans="3:7" x14ac:dyDescent="0.15">
      <c r="C2742" s="107">
        <v>42261</v>
      </c>
      <c r="D2742" s="111">
        <f t="shared" si="134"/>
        <v>2015</v>
      </c>
      <c r="E2742" s="111">
        <f t="shared" si="135"/>
        <v>9</v>
      </c>
      <c r="F2742" s="174">
        <v>7.0029999999999997E-3</v>
      </c>
      <c r="G2742" s="106" t="s">
        <v>1169</v>
      </c>
    </row>
    <row r="2743" spans="3:7" x14ac:dyDescent="0.15">
      <c r="C2743" s="107">
        <v>42262</v>
      </c>
      <c r="D2743" s="111">
        <f t="shared" si="134"/>
        <v>2015</v>
      </c>
      <c r="E2743" s="111">
        <f t="shared" si="135"/>
        <v>9</v>
      </c>
      <c r="F2743" s="174">
        <v>7.0860000000000003E-3</v>
      </c>
      <c r="G2743" s="106" t="s">
        <v>1169</v>
      </c>
    </row>
    <row r="2744" spans="3:7" x14ac:dyDescent="0.15">
      <c r="C2744" s="107">
        <v>42263</v>
      </c>
      <c r="D2744" s="111">
        <f t="shared" si="134"/>
        <v>2015</v>
      </c>
      <c r="E2744" s="111">
        <f t="shared" si="135"/>
        <v>9</v>
      </c>
      <c r="F2744" s="174">
        <v>7.0924999999999998E-3</v>
      </c>
      <c r="G2744" s="106" t="s">
        <v>1169</v>
      </c>
    </row>
    <row r="2745" spans="3:7" x14ac:dyDescent="0.15">
      <c r="C2745" s="107">
        <v>42264</v>
      </c>
      <c r="D2745" s="111">
        <f t="shared" si="134"/>
        <v>2015</v>
      </c>
      <c r="E2745" s="111">
        <f t="shared" si="135"/>
        <v>9</v>
      </c>
      <c r="F2745" s="174">
        <v>7.1055999999999992E-3</v>
      </c>
      <c r="G2745" s="106" t="s">
        <v>1169</v>
      </c>
    </row>
    <row r="2746" spans="3:7" x14ac:dyDescent="0.15">
      <c r="C2746" s="107">
        <v>42265</v>
      </c>
      <c r="D2746" s="111">
        <f t="shared" si="134"/>
        <v>2015</v>
      </c>
      <c r="E2746" s="111">
        <f t="shared" si="135"/>
        <v>9</v>
      </c>
      <c r="F2746" s="174">
        <v>7.1891999999999998E-3</v>
      </c>
      <c r="G2746" s="106" t="s">
        <v>1169</v>
      </c>
    </row>
    <row r="2747" spans="3:7" x14ac:dyDescent="0.15">
      <c r="C2747" s="107">
        <v>42266</v>
      </c>
      <c r="D2747" s="111">
        <f t="shared" si="134"/>
        <v>2015</v>
      </c>
      <c r="E2747" s="111">
        <f t="shared" si="135"/>
        <v>9</v>
      </c>
      <c r="F2747" s="174">
        <v>7.1827000000000002E-3</v>
      </c>
      <c r="G2747" s="106" t="s">
        <v>1169</v>
      </c>
    </row>
    <row r="2748" spans="3:7" x14ac:dyDescent="0.15">
      <c r="C2748" s="107">
        <v>42267</v>
      </c>
      <c r="D2748" s="111">
        <f t="shared" si="134"/>
        <v>2015</v>
      </c>
      <c r="E2748" s="111">
        <f t="shared" si="135"/>
        <v>9</v>
      </c>
      <c r="F2748" s="174">
        <v>7.1827000000000002E-3</v>
      </c>
      <c r="G2748" s="106" t="s">
        <v>1169</v>
      </c>
    </row>
    <row r="2749" spans="3:7" x14ac:dyDescent="0.15">
      <c r="C2749" s="107">
        <v>42268</v>
      </c>
      <c r="D2749" s="111">
        <f t="shared" si="134"/>
        <v>2015</v>
      </c>
      <c r="E2749" s="111">
        <f t="shared" si="135"/>
        <v>9</v>
      </c>
      <c r="F2749" s="174">
        <v>7.3064999999999996E-3</v>
      </c>
      <c r="G2749" s="106" t="s">
        <v>1169</v>
      </c>
    </row>
    <row r="2750" spans="3:7" x14ac:dyDescent="0.15">
      <c r="C2750" s="107">
        <v>42269</v>
      </c>
      <c r="D2750" s="111">
        <f t="shared" si="134"/>
        <v>2015</v>
      </c>
      <c r="E2750" s="111">
        <f t="shared" si="135"/>
        <v>9</v>
      </c>
      <c r="F2750" s="174">
        <v>7.4629999999999991E-3</v>
      </c>
      <c r="G2750" s="106" t="s">
        <v>1169</v>
      </c>
    </row>
    <row r="2751" spans="3:7" x14ac:dyDescent="0.15">
      <c r="C2751" s="107">
        <v>42270</v>
      </c>
      <c r="D2751" s="111">
        <f t="shared" si="134"/>
        <v>2015</v>
      </c>
      <c r="E2751" s="111">
        <f t="shared" si="135"/>
        <v>9</v>
      </c>
      <c r="F2751" s="174">
        <v>7.5457000000000007E-3</v>
      </c>
      <c r="G2751" s="106" t="s">
        <v>1169</v>
      </c>
    </row>
    <row r="2752" spans="3:7" x14ac:dyDescent="0.15">
      <c r="C2752" s="107">
        <v>42271</v>
      </c>
      <c r="D2752" s="111">
        <f t="shared" si="134"/>
        <v>2015</v>
      </c>
      <c r="E2752" s="111">
        <f t="shared" si="135"/>
        <v>9</v>
      </c>
      <c r="F2752" s="174">
        <v>7.6325999999999998E-3</v>
      </c>
      <c r="G2752" s="106" t="s">
        <v>1169</v>
      </c>
    </row>
    <row r="2753" spans="3:7" x14ac:dyDescent="0.15">
      <c r="C2753" s="107">
        <v>42272</v>
      </c>
      <c r="D2753" s="111">
        <f t="shared" si="134"/>
        <v>2015</v>
      </c>
      <c r="E2753" s="111">
        <f t="shared" si="135"/>
        <v>9</v>
      </c>
      <c r="F2753" s="174">
        <v>7.8408999999999996E-3</v>
      </c>
      <c r="G2753" s="106" t="s">
        <v>1169</v>
      </c>
    </row>
    <row r="2754" spans="3:7" x14ac:dyDescent="0.15">
      <c r="C2754" s="107">
        <v>42273</v>
      </c>
      <c r="D2754" s="111">
        <f t="shared" si="134"/>
        <v>2015</v>
      </c>
      <c r="E2754" s="111">
        <f t="shared" si="135"/>
        <v>9</v>
      </c>
      <c r="F2754" s="174">
        <v>7.8408999999999996E-3</v>
      </c>
      <c r="G2754" s="106" t="s">
        <v>1169</v>
      </c>
    </row>
    <row r="2755" spans="3:7" x14ac:dyDescent="0.15">
      <c r="C2755" s="107">
        <v>42274</v>
      </c>
      <c r="D2755" s="111">
        <f t="shared" si="134"/>
        <v>2015</v>
      </c>
      <c r="E2755" s="111">
        <f t="shared" si="135"/>
        <v>9</v>
      </c>
      <c r="F2755" s="174">
        <v>7.8408999999999996E-3</v>
      </c>
      <c r="G2755" s="106" t="s">
        <v>1169</v>
      </c>
    </row>
    <row r="2756" spans="3:7" x14ac:dyDescent="0.15">
      <c r="C2756" s="107">
        <v>42275</v>
      </c>
      <c r="D2756" s="111">
        <f t="shared" si="134"/>
        <v>2015</v>
      </c>
      <c r="E2756" s="111">
        <f t="shared" si="135"/>
        <v>9</v>
      </c>
      <c r="F2756" s="174">
        <v>7.9723999999999993E-3</v>
      </c>
      <c r="G2756" s="106" t="s">
        <v>1169</v>
      </c>
    </row>
    <row r="2757" spans="3:7" x14ac:dyDescent="0.15">
      <c r="C2757" s="107">
        <v>42276</v>
      </c>
      <c r="D2757" s="111">
        <f t="shared" ref="D2757:D2820" si="136">YEAR(C2757)</f>
        <v>2015</v>
      </c>
      <c r="E2757" s="111">
        <f t="shared" ref="E2757:E2820" si="137">MONTH(C2757)</f>
        <v>9</v>
      </c>
      <c r="F2757" s="174">
        <v>8.2258999999999995E-3</v>
      </c>
      <c r="G2757" s="106" t="s">
        <v>1169</v>
      </c>
    </row>
    <row r="2758" spans="3:7" x14ac:dyDescent="0.15">
      <c r="C2758" s="107">
        <v>42277</v>
      </c>
      <c r="D2758" s="111">
        <f t="shared" si="136"/>
        <v>2015</v>
      </c>
      <c r="E2758" s="111">
        <f t="shared" si="137"/>
        <v>9</v>
      </c>
      <c r="F2758" s="174">
        <v>8.2310000000000005E-3</v>
      </c>
      <c r="G2758" s="106" t="s">
        <v>1169</v>
      </c>
    </row>
    <row r="2759" spans="3:7" x14ac:dyDescent="0.15">
      <c r="C2759" s="107">
        <v>42278</v>
      </c>
      <c r="D2759" s="111">
        <f t="shared" si="136"/>
        <v>2015</v>
      </c>
      <c r="E2759" s="111">
        <f t="shared" si="137"/>
        <v>10</v>
      </c>
      <c r="F2759" s="174">
        <v>8.2626999999999996E-3</v>
      </c>
      <c r="G2759" s="106" t="s">
        <v>1169</v>
      </c>
    </row>
    <row r="2760" spans="3:7" x14ac:dyDescent="0.15">
      <c r="C2760" s="107">
        <v>42279</v>
      </c>
      <c r="D2760" s="111">
        <f t="shared" si="136"/>
        <v>2015</v>
      </c>
      <c r="E2760" s="111">
        <f t="shared" si="137"/>
        <v>10</v>
      </c>
      <c r="F2760" s="174">
        <v>8.2901999999999993E-3</v>
      </c>
      <c r="G2760" s="106" t="s">
        <v>1169</v>
      </c>
    </row>
    <row r="2761" spans="3:7" x14ac:dyDescent="0.15">
      <c r="C2761" s="107">
        <v>42280</v>
      </c>
      <c r="D2761" s="111">
        <f t="shared" si="136"/>
        <v>2015</v>
      </c>
      <c r="E2761" s="111">
        <f t="shared" si="137"/>
        <v>10</v>
      </c>
      <c r="F2761" s="174">
        <v>8.2901999999999993E-3</v>
      </c>
      <c r="G2761" s="106" t="s">
        <v>1169</v>
      </c>
    </row>
    <row r="2762" spans="3:7" x14ac:dyDescent="0.15">
      <c r="C2762" s="107">
        <v>42281</v>
      </c>
      <c r="D2762" s="111">
        <f t="shared" si="136"/>
        <v>2015</v>
      </c>
      <c r="E2762" s="111">
        <f t="shared" si="137"/>
        <v>10</v>
      </c>
      <c r="F2762" s="174">
        <v>8.2901999999999993E-3</v>
      </c>
      <c r="G2762" s="106" t="s">
        <v>1169</v>
      </c>
    </row>
    <row r="2763" spans="3:7" x14ac:dyDescent="0.15">
      <c r="C2763" s="107">
        <v>42282</v>
      </c>
      <c r="D2763" s="111">
        <f t="shared" si="136"/>
        <v>2015</v>
      </c>
      <c r="E2763" s="111">
        <f t="shared" si="137"/>
        <v>10</v>
      </c>
      <c r="F2763" s="174">
        <v>7.9214000000000003E-3</v>
      </c>
      <c r="G2763" s="106" t="s">
        <v>1169</v>
      </c>
    </row>
    <row r="2764" spans="3:7" x14ac:dyDescent="0.15">
      <c r="C2764" s="107">
        <v>42283</v>
      </c>
      <c r="D2764" s="111">
        <f t="shared" si="136"/>
        <v>2015</v>
      </c>
      <c r="E2764" s="111">
        <f t="shared" si="137"/>
        <v>10</v>
      </c>
      <c r="F2764" s="174">
        <v>7.6775999999999997E-3</v>
      </c>
      <c r="G2764" s="106" t="s">
        <v>1169</v>
      </c>
    </row>
    <row r="2765" spans="3:7" x14ac:dyDescent="0.15">
      <c r="C2765" s="107">
        <v>42284</v>
      </c>
      <c r="D2765" s="111">
        <f t="shared" si="136"/>
        <v>2015</v>
      </c>
      <c r="E2765" s="111">
        <f t="shared" si="137"/>
        <v>10</v>
      </c>
      <c r="F2765" s="174">
        <v>7.3590999999999995E-3</v>
      </c>
      <c r="G2765" s="106" t="s">
        <v>1169</v>
      </c>
    </row>
    <row r="2766" spans="3:7" x14ac:dyDescent="0.15">
      <c r="C2766" s="107">
        <v>42285</v>
      </c>
      <c r="D2766" s="111">
        <f t="shared" si="136"/>
        <v>2015</v>
      </c>
      <c r="E2766" s="111">
        <f t="shared" si="137"/>
        <v>10</v>
      </c>
      <c r="F2766" s="174">
        <v>7.1844000000000005E-3</v>
      </c>
      <c r="G2766" s="106" t="s">
        <v>1169</v>
      </c>
    </row>
    <row r="2767" spans="3:7" x14ac:dyDescent="0.15">
      <c r="C2767" s="107">
        <v>42286</v>
      </c>
      <c r="D2767" s="111">
        <f t="shared" si="136"/>
        <v>2015</v>
      </c>
      <c r="E2767" s="111">
        <f t="shared" si="137"/>
        <v>10</v>
      </c>
      <c r="F2767" s="174">
        <v>7.1865000000000002E-3</v>
      </c>
      <c r="G2767" s="106" t="s">
        <v>1169</v>
      </c>
    </row>
    <row r="2768" spans="3:7" x14ac:dyDescent="0.15">
      <c r="C2768" s="107">
        <v>42287</v>
      </c>
      <c r="D2768" s="111">
        <f t="shared" si="136"/>
        <v>2015</v>
      </c>
      <c r="E2768" s="111">
        <f t="shared" si="137"/>
        <v>10</v>
      </c>
      <c r="F2768" s="174">
        <v>7.1865000000000002E-3</v>
      </c>
      <c r="G2768" s="106" t="s">
        <v>1169</v>
      </c>
    </row>
    <row r="2769" spans="3:7" x14ac:dyDescent="0.15">
      <c r="C2769" s="107">
        <v>42288</v>
      </c>
      <c r="D2769" s="111">
        <f t="shared" si="136"/>
        <v>2015</v>
      </c>
      <c r="E2769" s="111">
        <f t="shared" si="137"/>
        <v>10</v>
      </c>
      <c r="F2769" s="174">
        <v>7.1865000000000002E-3</v>
      </c>
      <c r="G2769" s="106" t="s">
        <v>1169</v>
      </c>
    </row>
    <row r="2770" spans="3:7" x14ac:dyDescent="0.15">
      <c r="C2770" s="107">
        <v>42289</v>
      </c>
      <c r="D2770" s="111">
        <f t="shared" si="136"/>
        <v>2015</v>
      </c>
      <c r="E2770" s="111">
        <f t="shared" si="137"/>
        <v>10</v>
      </c>
      <c r="F2770" s="174">
        <v>7.1865000000000002E-3</v>
      </c>
      <c r="G2770" s="106" t="s">
        <v>1169</v>
      </c>
    </row>
    <row r="2771" spans="3:7" x14ac:dyDescent="0.15">
      <c r="C2771" s="107">
        <v>42290</v>
      </c>
      <c r="D2771" s="111">
        <f t="shared" si="136"/>
        <v>2015</v>
      </c>
      <c r="E2771" s="111">
        <f t="shared" si="137"/>
        <v>10</v>
      </c>
      <c r="F2771" s="174">
        <v>7.2009999999999999E-3</v>
      </c>
      <c r="G2771" s="106" t="s">
        <v>1169</v>
      </c>
    </row>
    <row r="2772" spans="3:7" x14ac:dyDescent="0.15">
      <c r="C2772" s="107">
        <v>42291</v>
      </c>
      <c r="D2772" s="111">
        <f t="shared" si="136"/>
        <v>2015</v>
      </c>
      <c r="E2772" s="111">
        <f t="shared" si="137"/>
        <v>10</v>
      </c>
      <c r="F2772" s="174">
        <v>7.2889000000000001E-3</v>
      </c>
      <c r="G2772" s="106" t="s">
        <v>1169</v>
      </c>
    </row>
    <row r="2773" spans="3:7" x14ac:dyDescent="0.15">
      <c r="C2773" s="107">
        <v>42292</v>
      </c>
      <c r="D2773" s="111">
        <f t="shared" si="136"/>
        <v>2015</v>
      </c>
      <c r="E2773" s="111">
        <f t="shared" si="137"/>
        <v>10</v>
      </c>
      <c r="F2773" s="174">
        <v>7.2378E-3</v>
      </c>
      <c r="G2773" s="106" t="s">
        <v>1169</v>
      </c>
    </row>
    <row r="2774" spans="3:7" x14ac:dyDescent="0.15">
      <c r="C2774" s="107">
        <v>42293</v>
      </c>
      <c r="D2774" s="111">
        <f t="shared" si="136"/>
        <v>2015</v>
      </c>
      <c r="E2774" s="111">
        <f t="shared" si="137"/>
        <v>10</v>
      </c>
      <c r="F2774" s="174">
        <v>7.9154999999999989E-3</v>
      </c>
      <c r="G2774" s="106" t="s">
        <v>1169</v>
      </c>
    </row>
    <row r="2775" spans="3:7" x14ac:dyDescent="0.15">
      <c r="C2775" s="107">
        <v>42294</v>
      </c>
      <c r="D2775" s="111">
        <f t="shared" si="136"/>
        <v>2015</v>
      </c>
      <c r="E2775" s="111">
        <f t="shared" si="137"/>
        <v>10</v>
      </c>
      <c r="F2775" s="174">
        <v>7.9154999999999989E-3</v>
      </c>
      <c r="G2775" s="106" t="s">
        <v>1169</v>
      </c>
    </row>
    <row r="2776" spans="3:7" x14ac:dyDescent="0.15">
      <c r="C2776" s="107">
        <v>42295</v>
      </c>
      <c r="D2776" s="111">
        <f t="shared" si="136"/>
        <v>2015</v>
      </c>
      <c r="E2776" s="111">
        <f t="shared" si="137"/>
        <v>10</v>
      </c>
      <c r="F2776" s="174">
        <v>7.9154999999999989E-3</v>
      </c>
      <c r="G2776" s="106" t="s">
        <v>1169</v>
      </c>
    </row>
    <row r="2777" spans="3:7" x14ac:dyDescent="0.15">
      <c r="C2777" s="107">
        <v>42296</v>
      </c>
      <c r="D2777" s="111">
        <f t="shared" si="136"/>
        <v>2015</v>
      </c>
      <c r="E2777" s="111">
        <f t="shared" si="137"/>
        <v>10</v>
      </c>
      <c r="F2777" s="174">
        <v>7.8055999999999993E-3</v>
      </c>
      <c r="G2777" s="106" t="s">
        <v>1169</v>
      </c>
    </row>
    <row r="2778" spans="3:7" x14ac:dyDescent="0.15">
      <c r="C2778" s="107">
        <v>42297</v>
      </c>
      <c r="D2778" s="111">
        <f t="shared" si="136"/>
        <v>2015</v>
      </c>
      <c r="E2778" s="111">
        <f t="shared" si="137"/>
        <v>10</v>
      </c>
      <c r="F2778" s="174">
        <v>7.8872999999999999E-3</v>
      </c>
      <c r="G2778" s="106" t="s">
        <v>1169</v>
      </c>
    </row>
    <row r="2779" spans="3:7" x14ac:dyDescent="0.15">
      <c r="C2779" s="107">
        <v>42298</v>
      </c>
      <c r="D2779" s="111">
        <f t="shared" si="136"/>
        <v>2015</v>
      </c>
      <c r="E2779" s="111">
        <f t="shared" si="137"/>
        <v>10</v>
      </c>
      <c r="F2779" s="174">
        <v>8.0870000000000004E-3</v>
      </c>
      <c r="G2779" s="106" t="s">
        <v>1169</v>
      </c>
    </row>
    <row r="2780" spans="3:7" x14ac:dyDescent="0.15">
      <c r="C2780" s="107">
        <v>42299</v>
      </c>
      <c r="D2780" s="111">
        <f t="shared" si="136"/>
        <v>2015</v>
      </c>
      <c r="E2780" s="111">
        <f t="shared" si="137"/>
        <v>10</v>
      </c>
      <c r="F2780" s="174">
        <v>8.2646999999999998E-3</v>
      </c>
      <c r="G2780" s="106" t="s">
        <v>1169</v>
      </c>
    </row>
    <row r="2781" spans="3:7" x14ac:dyDescent="0.15">
      <c r="C2781" s="107">
        <v>42300</v>
      </c>
      <c r="D2781" s="111">
        <f t="shared" si="136"/>
        <v>2015</v>
      </c>
      <c r="E2781" s="111">
        <f t="shared" si="137"/>
        <v>10</v>
      </c>
      <c r="F2781" s="174">
        <v>8.2059999999999998E-3</v>
      </c>
      <c r="G2781" s="106" t="s">
        <v>1169</v>
      </c>
    </row>
    <row r="2782" spans="3:7" x14ac:dyDescent="0.15">
      <c r="C2782" s="107">
        <v>42301</v>
      </c>
      <c r="D2782" s="111">
        <f t="shared" si="136"/>
        <v>2015</v>
      </c>
      <c r="E2782" s="111">
        <f t="shared" si="137"/>
        <v>10</v>
      </c>
      <c r="F2782" s="174">
        <v>8.2059999999999998E-3</v>
      </c>
      <c r="G2782" s="106" t="s">
        <v>1169</v>
      </c>
    </row>
    <row r="2783" spans="3:7" x14ac:dyDescent="0.15">
      <c r="C2783" s="107">
        <v>42302</v>
      </c>
      <c r="D2783" s="111">
        <f t="shared" si="136"/>
        <v>2015</v>
      </c>
      <c r="E2783" s="111">
        <f t="shared" si="137"/>
        <v>10</v>
      </c>
      <c r="F2783" s="174">
        <v>8.2059999999999998E-3</v>
      </c>
      <c r="G2783" s="106" t="s">
        <v>1169</v>
      </c>
    </row>
    <row r="2784" spans="3:7" x14ac:dyDescent="0.15">
      <c r="C2784" s="107">
        <v>42303</v>
      </c>
      <c r="D2784" s="111">
        <f t="shared" si="136"/>
        <v>2015</v>
      </c>
      <c r="E2784" s="111">
        <f t="shared" si="137"/>
        <v>10</v>
      </c>
      <c r="F2784" s="174">
        <v>8.2059000000000003E-3</v>
      </c>
      <c r="G2784" s="106" t="s">
        <v>1169</v>
      </c>
    </row>
    <row r="2785" spans="3:7" x14ac:dyDescent="0.15">
      <c r="C2785" s="107">
        <v>42304</v>
      </c>
      <c r="D2785" s="111">
        <f t="shared" si="136"/>
        <v>2015</v>
      </c>
      <c r="E2785" s="111">
        <f t="shared" si="137"/>
        <v>10</v>
      </c>
      <c r="F2785" s="174">
        <v>8.2059000000000003E-3</v>
      </c>
      <c r="G2785" s="106" t="s">
        <v>1169</v>
      </c>
    </row>
    <row r="2786" spans="3:7" x14ac:dyDescent="0.15">
      <c r="C2786" s="107">
        <v>42305</v>
      </c>
      <c r="D2786" s="111">
        <f t="shared" si="136"/>
        <v>2015</v>
      </c>
      <c r="E2786" s="111">
        <f t="shared" si="137"/>
        <v>10</v>
      </c>
      <c r="F2786" s="174">
        <v>8.1764999999999997E-3</v>
      </c>
      <c r="G2786" s="106" t="s">
        <v>1169</v>
      </c>
    </row>
    <row r="2787" spans="3:7" x14ac:dyDescent="0.15">
      <c r="C2787" s="107">
        <v>42306</v>
      </c>
      <c r="D2787" s="111">
        <f t="shared" si="136"/>
        <v>2015</v>
      </c>
      <c r="E2787" s="111">
        <f t="shared" si="137"/>
        <v>10</v>
      </c>
      <c r="F2787" s="174">
        <v>7.9428999999999993E-3</v>
      </c>
      <c r="G2787" s="106" t="s">
        <v>1169</v>
      </c>
    </row>
    <row r="2788" spans="3:7" x14ac:dyDescent="0.15">
      <c r="C2788" s="107">
        <v>42307</v>
      </c>
      <c r="D2788" s="111">
        <f t="shared" si="136"/>
        <v>2015</v>
      </c>
      <c r="E2788" s="111">
        <f t="shared" si="137"/>
        <v>10</v>
      </c>
      <c r="F2788" s="174">
        <v>7.8592000000000002E-3</v>
      </c>
      <c r="G2788" s="106" t="s">
        <v>1169</v>
      </c>
    </row>
    <row r="2789" spans="3:7" x14ac:dyDescent="0.15">
      <c r="C2789" s="107">
        <v>42308</v>
      </c>
      <c r="D2789" s="111">
        <f t="shared" si="136"/>
        <v>2015</v>
      </c>
      <c r="E2789" s="111">
        <f t="shared" si="137"/>
        <v>10</v>
      </c>
      <c r="F2789" s="174">
        <v>7.8592000000000002E-3</v>
      </c>
      <c r="G2789" s="106" t="s">
        <v>1169</v>
      </c>
    </row>
    <row r="2790" spans="3:7" x14ac:dyDescent="0.15">
      <c r="C2790" s="107">
        <v>42309</v>
      </c>
      <c r="D2790" s="111">
        <f t="shared" si="136"/>
        <v>2015</v>
      </c>
      <c r="E2790" s="111">
        <f t="shared" si="137"/>
        <v>11</v>
      </c>
      <c r="F2790" s="174">
        <v>7.8592000000000002E-3</v>
      </c>
      <c r="G2790" s="106" t="s">
        <v>1169</v>
      </c>
    </row>
    <row r="2791" spans="3:7" x14ac:dyDescent="0.15">
      <c r="C2791" s="107">
        <v>42310</v>
      </c>
      <c r="D2791" s="111">
        <f t="shared" si="136"/>
        <v>2015</v>
      </c>
      <c r="E2791" s="111">
        <f t="shared" si="137"/>
        <v>11</v>
      </c>
      <c r="F2791" s="174">
        <v>7.8592000000000002E-3</v>
      </c>
      <c r="G2791" s="106" t="s">
        <v>1169</v>
      </c>
    </row>
    <row r="2792" spans="3:7" x14ac:dyDescent="0.15">
      <c r="C2792" s="107">
        <v>42311</v>
      </c>
      <c r="D2792" s="111">
        <f t="shared" si="136"/>
        <v>2015</v>
      </c>
      <c r="E2792" s="111">
        <f t="shared" si="137"/>
        <v>11</v>
      </c>
      <c r="F2792" s="174">
        <v>7.9428999999999993E-3</v>
      </c>
      <c r="G2792" s="106" t="s">
        <v>1169</v>
      </c>
    </row>
    <row r="2793" spans="3:7" x14ac:dyDescent="0.15">
      <c r="C2793" s="107">
        <v>42312</v>
      </c>
      <c r="D2793" s="111">
        <f t="shared" si="136"/>
        <v>2015</v>
      </c>
      <c r="E2793" s="111">
        <f t="shared" si="137"/>
        <v>11</v>
      </c>
      <c r="F2793" s="174">
        <v>8.0579999999999992E-3</v>
      </c>
      <c r="G2793" s="106" t="s">
        <v>1169</v>
      </c>
    </row>
    <row r="2794" spans="3:7" x14ac:dyDescent="0.15">
      <c r="C2794" s="107">
        <v>42313</v>
      </c>
      <c r="D2794" s="111">
        <f t="shared" si="136"/>
        <v>2015</v>
      </c>
      <c r="E2794" s="111">
        <f t="shared" si="137"/>
        <v>11</v>
      </c>
      <c r="F2794" s="174">
        <v>8.1471000000000009E-3</v>
      </c>
      <c r="G2794" s="106" t="s">
        <v>1169</v>
      </c>
    </row>
    <row r="2795" spans="3:7" x14ac:dyDescent="0.15">
      <c r="C2795" s="107">
        <v>42314</v>
      </c>
      <c r="D2795" s="111">
        <f t="shared" si="136"/>
        <v>2015</v>
      </c>
      <c r="E2795" s="111">
        <f t="shared" si="137"/>
        <v>11</v>
      </c>
      <c r="F2795" s="174">
        <v>8.2687000000000004E-3</v>
      </c>
      <c r="G2795" s="106" t="s">
        <v>1169</v>
      </c>
    </row>
    <row r="2796" spans="3:7" x14ac:dyDescent="0.15">
      <c r="C2796" s="107">
        <v>42315</v>
      </c>
      <c r="D2796" s="111">
        <f t="shared" si="136"/>
        <v>2015</v>
      </c>
      <c r="E2796" s="111">
        <f t="shared" si="137"/>
        <v>11</v>
      </c>
      <c r="F2796" s="174">
        <v>8.2687000000000004E-3</v>
      </c>
      <c r="G2796" s="106" t="s">
        <v>1169</v>
      </c>
    </row>
    <row r="2797" spans="3:7" x14ac:dyDescent="0.15">
      <c r="C2797" s="107">
        <v>42316</v>
      </c>
      <c r="D2797" s="111">
        <f t="shared" si="136"/>
        <v>2015</v>
      </c>
      <c r="E2797" s="111">
        <f t="shared" si="137"/>
        <v>11</v>
      </c>
      <c r="F2797" s="174">
        <v>8.2687000000000004E-3</v>
      </c>
      <c r="G2797" s="106" t="s">
        <v>1169</v>
      </c>
    </row>
    <row r="2798" spans="3:7" x14ac:dyDescent="0.15">
      <c r="C2798" s="107">
        <v>42317</v>
      </c>
      <c r="D2798" s="111">
        <f t="shared" si="136"/>
        <v>2015</v>
      </c>
      <c r="E2798" s="111">
        <f t="shared" si="137"/>
        <v>11</v>
      </c>
      <c r="F2798" s="174">
        <v>8.4241999999999997E-3</v>
      </c>
      <c r="G2798" s="106" t="s">
        <v>1169</v>
      </c>
    </row>
    <row r="2799" spans="3:7" x14ac:dyDescent="0.15">
      <c r="C2799" s="107">
        <v>42318</v>
      </c>
      <c r="D2799" s="111">
        <f t="shared" si="136"/>
        <v>2015</v>
      </c>
      <c r="E2799" s="111">
        <f t="shared" si="137"/>
        <v>11</v>
      </c>
      <c r="F2799" s="174">
        <v>8.4545000000000002E-3</v>
      </c>
      <c r="G2799" s="106" t="s">
        <v>1169</v>
      </c>
    </row>
    <row r="2800" spans="3:7" x14ac:dyDescent="0.15">
      <c r="C2800" s="107">
        <v>42319</v>
      </c>
      <c r="D2800" s="111">
        <f t="shared" si="136"/>
        <v>2015</v>
      </c>
      <c r="E2800" s="111">
        <f t="shared" si="137"/>
        <v>11</v>
      </c>
      <c r="F2800" s="174">
        <v>8.4848000000000007E-3</v>
      </c>
      <c r="G2800" s="106" t="s">
        <v>1169</v>
      </c>
    </row>
    <row r="2801" spans="3:7" x14ac:dyDescent="0.15">
      <c r="C2801" s="107">
        <v>42320</v>
      </c>
      <c r="D2801" s="111">
        <f t="shared" si="136"/>
        <v>2015</v>
      </c>
      <c r="E2801" s="111">
        <f t="shared" si="137"/>
        <v>11</v>
      </c>
      <c r="F2801" s="174">
        <v>8.4848000000000007E-3</v>
      </c>
      <c r="G2801" s="106" t="s">
        <v>1169</v>
      </c>
    </row>
    <row r="2802" spans="3:7" x14ac:dyDescent="0.15">
      <c r="C2802" s="107">
        <v>42321</v>
      </c>
      <c r="D2802" s="111">
        <f t="shared" si="136"/>
        <v>2015</v>
      </c>
      <c r="E2802" s="111">
        <f t="shared" si="137"/>
        <v>11</v>
      </c>
      <c r="F2802" s="174">
        <v>8.5757999999999997E-3</v>
      </c>
      <c r="G2802" s="106" t="s">
        <v>1169</v>
      </c>
    </row>
    <row r="2803" spans="3:7" x14ac:dyDescent="0.15">
      <c r="C2803" s="107">
        <v>42322</v>
      </c>
      <c r="D2803" s="111">
        <f t="shared" si="136"/>
        <v>2015</v>
      </c>
      <c r="E2803" s="111">
        <f t="shared" si="137"/>
        <v>11</v>
      </c>
      <c r="F2803" s="174">
        <v>8.5757999999999997E-3</v>
      </c>
      <c r="G2803" s="106" t="s">
        <v>1169</v>
      </c>
    </row>
    <row r="2804" spans="3:7" x14ac:dyDescent="0.15">
      <c r="C2804" s="107">
        <v>42323</v>
      </c>
      <c r="D2804" s="111">
        <f t="shared" si="136"/>
        <v>2015</v>
      </c>
      <c r="E2804" s="111">
        <f t="shared" si="137"/>
        <v>11</v>
      </c>
      <c r="F2804" s="174">
        <v>8.5757999999999997E-3</v>
      </c>
      <c r="G2804" s="106" t="s">
        <v>1169</v>
      </c>
    </row>
    <row r="2805" spans="3:7" x14ac:dyDescent="0.15">
      <c r="C2805" s="107">
        <v>42324</v>
      </c>
      <c r="D2805" s="111">
        <f t="shared" si="136"/>
        <v>2015</v>
      </c>
      <c r="E2805" s="111">
        <f t="shared" si="137"/>
        <v>11</v>
      </c>
      <c r="F2805" s="174">
        <v>8.5757999999999997E-3</v>
      </c>
      <c r="G2805" s="106" t="s">
        <v>1169</v>
      </c>
    </row>
    <row r="2806" spans="3:7" x14ac:dyDescent="0.15">
      <c r="C2806" s="107">
        <v>42325</v>
      </c>
      <c r="D2806" s="111">
        <f t="shared" si="136"/>
        <v>2015</v>
      </c>
      <c r="E2806" s="111">
        <f t="shared" si="137"/>
        <v>11</v>
      </c>
      <c r="F2806" s="174">
        <v>8.5757999999999997E-3</v>
      </c>
      <c r="G2806" s="106" t="s">
        <v>1169</v>
      </c>
    </row>
    <row r="2807" spans="3:7" x14ac:dyDescent="0.15">
      <c r="C2807" s="107">
        <v>42327</v>
      </c>
      <c r="D2807" s="111">
        <f t="shared" si="136"/>
        <v>2015</v>
      </c>
      <c r="E2807" s="111">
        <f t="shared" si="137"/>
        <v>11</v>
      </c>
      <c r="F2807" s="174">
        <v>8.7384999999999997E-3</v>
      </c>
      <c r="G2807" s="106" t="s">
        <v>1169</v>
      </c>
    </row>
    <row r="2808" spans="3:7" x14ac:dyDescent="0.15">
      <c r="C2808" s="107">
        <v>42328</v>
      </c>
      <c r="D2808" s="111">
        <f t="shared" si="136"/>
        <v>2015</v>
      </c>
      <c r="E2808" s="111">
        <f t="shared" si="137"/>
        <v>11</v>
      </c>
      <c r="F2808" s="174">
        <v>8.7691999999999996E-3</v>
      </c>
      <c r="G2808" s="106" t="s">
        <v>1169</v>
      </c>
    </row>
    <row r="2809" spans="3:7" x14ac:dyDescent="0.15">
      <c r="C2809" s="107">
        <v>42329</v>
      </c>
      <c r="D2809" s="111">
        <f t="shared" si="136"/>
        <v>2015</v>
      </c>
      <c r="E2809" s="111">
        <f t="shared" si="137"/>
        <v>11</v>
      </c>
      <c r="F2809" s="174">
        <v>8.7691999999999996E-3</v>
      </c>
      <c r="G2809" s="106" t="s">
        <v>1169</v>
      </c>
    </row>
    <row r="2810" spans="3:7" x14ac:dyDescent="0.15">
      <c r="C2810" s="107">
        <v>42330</v>
      </c>
      <c r="D2810" s="111">
        <f t="shared" si="136"/>
        <v>2015</v>
      </c>
      <c r="E2810" s="111">
        <f t="shared" si="137"/>
        <v>11</v>
      </c>
      <c r="F2810" s="174">
        <v>8.7691999999999996E-3</v>
      </c>
      <c r="G2810" s="106" t="s">
        <v>1169</v>
      </c>
    </row>
    <row r="2811" spans="3:7" x14ac:dyDescent="0.15">
      <c r="C2811" s="107">
        <v>42331</v>
      </c>
      <c r="D2811" s="111">
        <f t="shared" si="136"/>
        <v>2015</v>
      </c>
      <c r="E2811" s="111">
        <f t="shared" si="137"/>
        <v>11</v>
      </c>
      <c r="F2811" s="174">
        <v>8.7384999999999997E-3</v>
      </c>
      <c r="G2811" s="106" t="s">
        <v>1169</v>
      </c>
    </row>
    <row r="2812" spans="3:7" x14ac:dyDescent="0.15">
      <c r="C2812" s="107">
        <v>42332</v>
      </c>
      <c r="D2812" s="111">
        <f t="shared" si="136"/>
        <v>2015</v>
      </c>
      <c r="E2812" s="111">
        <f t="shared" si="137"/>
        <v>11</v>
      </c>
      <c r="F2812" s="174">
        <v>8.8749999999999992E-3</v>
      </c>
      <c r="G2812" s="106" t="s">
        <v>1169</v>
      </c>
    </row>
    <row r="2813" spans="3:7" x14ac:dyDescent="0.15">
      <c r="C2813" s="107">
        <v>42333</v>
      </c>
      <c r="D2813" s="111">
        <f t="shared" si="136"/>
        <v>2015</v>
      </c>
      <c r="E2813" s="111">
        <f t="shared" si="137"/>
        <v>11</v>
      </c>
      <c r="F2813" s="174">
        <v>8.8749999999999992E-3</v>
      </c>
      <c r="G2813" s="106" t="s">
        <v>1169</v>
      </c>
    </row>
    <row r="2814" spans="3:7" x14ac:dyDescent="0.15">
      <c r="C2814" s="107">
        <v>42334</v>
      </c>
      <c r="D2814" s="111">
        <f t="shared" si="136"/>
        <v>2015</v>
      </c>
      <c r="E2814" s="111">
        <f t="shared" si="137"/>
        <v>11</v>
      </c>
      <c r="F2814" s="174">
        <v>8.9061999999999995E-3</v>
      </c>
      <c r="G2814" s="106" t="s">
        <v>1169</v>
      </c>
    </row>
    <row r="2815" spans="3:7" x14ac:dyDescent="0.15">
      <c r="C2815" s="107">
        <v>42335</v>
      </c>
      <c r="D2815" s="111">
        <f t="shared" si="136"/>
        <v>2015</v>
      </c>
      <c r="E2815" s="111">
        <f t="shared" si="137"/>
        <v>11</v>
      </c>
      <c r="F2815" s="174">
        <v>8.9061999999999995E-3</v>
      </c>
      <c r="G2815" s="106" t="s">
        <v>1169</v>
      </c>
    </row>
    <row r="2816" spans="3:7" x14ac:dyDescent="0.15">
      <c r="C2816" s="107">
        <v>42336</v>
      </c>
      <c r="D2816" s="111">
        <f t="shared" si="136"/>
        <v>2015</v>
      </c>
      <c r="E2816" s="111">
        <f t="shared" si="137"/>
        <v>11</v>
      </c>
      <c r="F2816" s="174">
        <v>8.9061999999999995E-3</v>
      </c>
      <c r="G2816" s="106" t="s">
        <v>1169</v>
      </c>
    </row>
    <row r="2817" spans="3:7" x14ac:dyDescent="0.15">
      <c r="C2817" s="107">
        <v>42337</v>
      </c>
      <c r="D2817" s="111">
        <f t="shared" si="136"/>
        <v>2015</v>
      </c>
      <c r="E2817" s="111">
        <f t="shared" si="137"/>
        <v>11</v>
      </c>
      <c r="F2817" s="174">
        <v>8.9061999999999995E-3</v>
      </c>
      <c r="G2817" s="106" t="s">
        <v>1169</v>
      </c>
    </row>
    <row r="2818" spans="3:7" x14ac:dyDescent="0.15">
      <c r="C2818" s="107">
        <v>42338</v>
      </c>
      <c r="D2818" s="111">
        <f t="shared" si="136"/>
        <v>2015</v>
      </c>
      <c r="E2818" s="111">
        <f t="shared" si="137"/>
        <v>11</v>
      </c>
      <c r="F2818" s="174">
        <v>8.9374999999999993E-3</v>
      </c>
      <c r="G2818" s="106" t="s">
        <v>1169</v>
      </c>
    </row>
    <row r="2819" spans="3:7" x14ac:dyDescent="0.15">
      <c r="C2819" s="107">
        <v>42339</v>
      </c>
      <c r="D2819" s="111">
        <f t="shared" si="136"/>
        <v>2015</v>
      </c>
      <c r="E2819" s="111">
        <f t="shared" si="137"/>
        <v>12</v>
      </c>
      <c r="F2819" s="174">
        <v>9.1111000000000004E-3</v>
      </c>
      <c r="G2819" s="106" t="s">
        <v>1169</v>
      </c>
    </row>
    <row r="2820" spans="3:7" x14ac:dyDescent="0.15">
      <c r="C2820" s="107">
        <v>42340</v>
      </c>
      <c r="D2820" s="111">
        <f t="shared" si="136"/>
        <v>2015</v>
      </c>
      <c r="E2820" s="111">
        <f t="shared" si="137"/>
        <v>12</v>
      </c>
      <c r="F2820" s="174">
        <v>9.2063000000000006E-3</v>
      </c>
      <c r="G2820" s="106" t="s">
        <v>1169</v>
      </c>
    </row>
    <row r="2821" spans="3:7" x14ac:dyDescent="0.15">
      <c r="C2821" s="107">
        <v>42341</v>
      </c>
      <c r="D2821" s="111">
        <f t="shared" ref="D2821:D2884" si="138">YEAR(C2821)</f>
        <v>2015</v>
      </c>
      <c r="E2821" s="111">
        <f t="shared" ref="E2821:E2884" si="139">MONTH(C2821)</f>
        <v>12</v>
      </c>
      <c r="F2821" s="174">
        <v>9.2063000000000006E-3</v>
      </c>
      <c r="G2821" s="106" t="s">
        <v>1169</v>
      </c>
    </row>
    <row r="2822" spans="3:7" x14ac:dyDescent="0.15">
      <c r="C2822" s="107">
        <v>42342</v>
      </c>
      <c r="D2822" s="111">
        <f t="shared" si="138"/>
        <v>2015</v>
      </c>
      <c r="E2822" s="111">
        <f t="shared" si="139"/>
        <v>12</v>
      </c>
      <c r="F2822" s="174">
        <v>9.2063000000000006E-3</v>
      </c>
      <c r="G2822" s="106" t="s">
        <v>1169</v>
      </c>
    </row>
    <row r="2823" spans="3:7" x14ac:dyDescent="0.15">
      <c r="C2823" s="107">
        <v>42343</v>
      </c>
      <c r="D2823" s="111">
        <f t="shared" si="138"/>
        <v>2015</v>
      </c>
      <c r="E2823" s="111">
        <f t="shared" si="139"/>
        <v>12</v>
      </c>
      <c r="F2823" s="174">
        <v>9.2063000000000006E-3</v>
      </c>
      <c r="G2823" s="106" t="s">
        <v>1169</v>
      </c>
    </row>
    <row r="2824" spans="3:7" x14ac:dyDescent="0.15">
      <c r="C2824" s="107">
        <v>42344</v>
      </c>
      <c r="D2824" s="111">
        <f t="shared" si="138"/>
        <v>2015</v>
      </c>
      <c r="E2824" s="111">
        <f t="shared" si="139"/>
        <v>12</v>
      </c>
      <c r="F2824" s="174">
        <v>9.2063000000000006E-3</v>
      </c>
      <c r="G2824" s="106" t="s">
        <v>1169</v>
      </c>
    </row>
    <row r="2825" spans="3:7" x14ac:dyDescent="0.15">
      <c r="C2825" s="107">
        <v>42345</v>
      </c>
      <c r="D2825" s="111">
        <f t="shared" si="138"/>
        <v>2015</v>
      </c>
      <c r="E2825" s="111">
        <f t="shared" si="139"/>
        <v>12</v>
      </c>
      <c r="F2825" s="174">
        <v>9.0624999999999994E-3</v>
      </c>
      <c r="G2825" s="106" t="s">
        <v>1169</v>
      </c>
    </row>
    <row r="2826" spans="3:7" x14ac:dyDescent="0.15">
      <c r="C2826" s="107">
        <v>42346</v>
      </c>
      <c r="D2826" s="111">
        <f t="shared" si="138"/>
        <v>2015</v>
      </c>
      <c r="E2826" s="111">
        <f t="shared" si="139"/>
        <v>12</v>
      </c>
      <c r="F2826" s="174">
        <v>9.0937999999999991E-3</v>
      </c>
      <c r="G2826" s="106" t="s">
        <v>1169</v>
      </c>
    </row>
    <row r="2827" spans="3:7" x14ac:dyDescent="0.15">
      <c r="C2827" s="107">
        <v>42347</v>
      </c>
      <c r="D2827" s="111">
        <f t="shared" si="138"/>
        <v>2015</v>
      </c>
      <c r="E2827" s="111">
        <f t="shared" si="139"/>
        <v>12</v>
      </c>
      <c r="F2827" s="174">
        <v>8.863600000000001E-3</v>
      </c>
      <c r="G2827" s="106" t="s">
        <v>1169</v>
      </c>
    </row>
    <row r="2828" spans="3:7" x14ac:dyDescent="0.15">
      <c r="C2828" s="107">
        <v>42348</v>
      </c>
      <c r="D2828" s="111">
        <f t="shared" si="138"/>
        <v>2015</v>
      </c>
      <c r="E2828" s="111">
        <f t="shared" si="139"/>
        <v>12</v>
      </c>
      <c r="F2828" s="174">
        <v>8.5713999999999999E-3</v>
      </c>
      <c r="G2828" s="106" t="s">
        <v>1169</v>
      </c>
    </row>
    <row r="2829" spans="3:7" x14ac:dyDescent="0.15">
      <c r="C2829" s="107">
        <v>42349</v>
      </c>
      <c r="D2829" s="111">
        <f t="shared" si="138"/>
        <v>2015</v>
      </c>
      <c r="E2829" s="111">
        <f t="shared" si="139"/>
        <v>12</v>
      </c>
      <c r="F2829" s="174">
        <v>8.5713999999999999E-3</v>
      </c>
      <c r="G2829" s="106" t="s">
        <v>1169</v>
      </c>
    </row>
    <row r="2830" spans="3:7" x14ac:dyDescent="0.15">
      <c r="C2830" s="107">
        <v>42350</v>
      </c>
      <c r="D2830" s="111">
        <f t="shared" si="138"/>
        <v>2015</v>
      </c>
      <c r="E2830" s="111">
        <f t="shared" si="139"/>
        <v>12</v>
      </c>
      <c r="F2830" s="174">
        <v>8.5713999999999999E-3</v>
      </c>
      <c r="G2830" s="106" t="s">
        <v>1169</v>
      </c>
    </row>
    <row r="2831" spans="3:7" x14ac:dyDescent="0.15">
      <c r="C2831" s="107">
        <v>42351</v>
      </c>
      <c r="D2831" s="111">
        <f t="shared" si="138"/>
        <v>2015</v>
      </c>
      <c r="E2831" s="111">
        <f t="shared" si="139"/>
        <v>12</v>
      </c>
      <c r="F2831" s="174">
        <v>8.5713999999999999E-3</v>
      </c>
      <c r="G2831" s="106" t="s">
        <v>1169</v>
      </c>
    </row>
    <row r="2832" spans="3:7" x14ac:dyDescent="0.15">
      <c r="C2832" s="107">
        <v>42352</v>
      </c>
      <c r="D2832" s="111">
        <f t="shared" si="138"/>
        <v>2015</v>
      </c>
      <c r="E2832" s="111">
        <f t="shared" si="139"/>
        <v>12</v>
      </c>
      <c r="F2832" s="174">
        <v>8.6E-3</v>
      </c>
      <c r="G2832" s="106" t="s">
        <v>1169</v>
      </c>
    </row>
    <row r="2833" spans="3:7" x14ac:dyDescent="0.15">
      <c r="C2833" s="107">
        <v>42353</v>
      </c>
      <c r="D2833" s="111">
        <f t="shared" si="138"/>
        <v>2015</v>
      </c>
      <c r="E2833" s="111">
        <f t="shared" si="139"/>
        <v>12</v>
      </c>
      <c r="F2833" s="174">
        <v>8.7825999999999998E-3</v>
      </c>
      <c r="G2833" s="106" t="s">
        <v>1169</v>
      </c>
    </row>
    <row r="2834" spans="3:7" x14ac:dyDescent="0.15">
      <c r="C2834" s="107">
        <v>42354</v>
      </c>
      <c r="D2834" s="111">
        <f t="shared" si="138"/>
        <v>2015</v>
      </c>
      <c r="E2834" s="111">
        <f t="shared" si="139"/>
        <v>12</v>
      </c>
      <c r="F2834" s="174">
        <v>8.7825999999999998E-3</v>
      </c>
      <c r="G2834" s="106" t="s">
        <v>1169</v>
      </c>
    </row>
    <row r="2835" spans="3:7" x14ac:dyDescent="0.15">
      <c r="C2835" s="107">
        <v>42355</v>
      </c>
      <c r="D2835" s="111">
        <f t="shared" si="138"/>
        <v>2015</v>
      </c>
      <c r="E2835" s="111">
        <f t="shared" si="139"/>
        <v>12</v>
      </c>
      <c r="F2835" s="174">
        <v>8.6571000000000009E-3</v>
      </c>
      <c r="G2835" s="106" t="s">
        <v>1169</v>
      </c>
    </row>
    <row r="2836" spans="3:7" x14ac:dyDescent="0.15">
      <c r="C2836" s="107">
        <v>42356</v>
      </c>
      <c r="D2836" s="111">
        <f t="shared" si="138"/>
        <v>2015</v>
      </c>
      <c r="E2836" s="111">
        <f t="shared" si="139"/>
        <v>12</v>
      </c>
      <c r="F2836" s="174">
        <v>8.6571000000000009E-3</v>
      </c>
      <c r="G2836" s="106" t="s">
        <v>1169</v>
      </c>
    </row>
    <row r="2837" spans="3:7" x14ac:dyDescent="0.15">
      <c r="C2837" s="107">
        <v>42357</v>
      </c>
      <c r="D2837" s="111">
        <f t="shared" si="138"/>
        <v>2015</v>
      </c>
      <c r="E2837" s="111">
        <f t="shared" si="139"/>
        <v>12</v>
      </c>
      <c r="F2837" s="174">
        <v>8.6571000000000009E-3</v>
      </c>
      <c r="G2837" s="106" t="s">
        <v>1169</v>
      </c>
    </row>
    <row r="2838" spans="3:7" x14ac:dyDescent="0.15">
      <c r="C2838" s="107">
        <v>42358</v>
      </c>
      <c r="D2838" s="111">
        <f t="shared" si="138"/>
        <v>2015</v>
      </c>
      <c r="E2838" s="111">
        <f t="shared" si="139"/>
        <v>12</v>
      </c>
      <c r="F2838" s="174">
        <v>8.6571000000000009E-3</v>
      </c>
      <c r="G2838" s="106" t="s">
        <v>1169</v>
      </c>
    </row>
    <row r="2839" spans="3:7" x14ac:dyDescent="0.15">
      <c r="C2839" s="107">
        <v>42359</v>
      </c>
      <c r="D2839" s="111">
        <f t="shared" si="138"/>
        <v>2015</v>
      </c>
      <c r="E2839" s="111">
        <f t="shared" si="139"/>
        <v>12</v>
      </c>
      <c r="F2839" s="174">
        <v>8.4166999999999992E-3</v>
      </c>
      <c r="G2839" s="106" t="s">
        <v>1169</v>
      </c>
    </row>
    <row r="2840" spans="3:7" x14ac:dyDescent="0.15">
      <c r="C2840" s="107">
        <v>42360</v>
      </c>
      <c r="D2840" s="111">
        <f t="shared" si="138"/>
        <v>2015</v>
      </c>
      <c r="E2840" s="111">
        <f t="shared" si="139"/>
        <v>12</v>
      </c>
      <c r="F2840" s="174">
        <v>8.4166999999999992E-3</v>
      </c>
      <c r="G2840" s="106" t="s">
        <v>1169</v>
      </c>
    </row>
    <row r="2841" spans="3:7" x14ac:dyDescent="0.15">
      <c r="C2841" s="107">
        <v>42361</v>
      </c>
      <c r="D2841" s="111">
        <f t="shared" si="138"/>
        <v>2015</v>
      </c>
      <c r="E2841" s="111">
        <f t="shared" si="139"/>
        <v>12</v>
      </c>
      <c r="F2841" s="174">
        <v>8.4166999999999992E-3</v>
      </c>
      <c r="G2841" s="106" t="s">
        <v>1169</v>
      </c>
    </row>
    <row r="2842" spans="3:7" x14ac:dyDescent="0.15">
      <c r="C2842" s="107">
        <v>42362</v>
      </c>
      <c r="D2842" s="111">
        <f t="shared" si="138"/>
        <v>2015</v>
      </c>
      <c r="E2842" s="111">
        <f t="shared" si="139"/>
        <v>12</v>
      </c>
      <c r="F2842" s="174">
        <v>8.4166999999999992E-3</v>
      </c>
      <c r="G2842" s="106" t="s">
        <v>1169</v>
      </c>
    </row>
    <row r="2843" spans="3:7" x14ac:dyDescent="0.15">
      <c r="C2843" s="107">
        <v>42363</v>
      </c>
      <c r="D2843" s="111">
        <f t="shared" si="138"/>
        <v>2015</v>
      </c>
      <c r="E2843" s="111">
        <f t="shared" si="139"/>
        <v>12</v>
      </c>
      <c r="F2843" s="174">
        <v>8.4166999999999992E-3</v>
      </c>
      <c r="G2843" s="106" t="s">
        <v>1169</v>
      </c>
    </row>
    <row r="2844" spans="3:7" x14ac:dyDescent="0.15">
      <c r="C2844" s="107">
        <v>42364</v>
      </c>
      <c r="D2844" s="111">
        <f t="shared" si="138"/>
        <v>2015</v>
      </c>
      <c r="E2844" s="111">
        <f t="shared" si="139"/>
        <v>12</v>
      </c>
      <c r="F2844" s="174">
        <v>8.4166999999999992E-3</v>
      </c>
      <c r="G2844" s="106" t="s">
        <v>1169</v>
      </c>
    </row>
    <row r="2845" spans="3:7" x14ac:dyDescent="0.15">
      <c r="C2845" s="107">
        <v>42365</v>
      </c>
      <c r="D2845" s="111">
        <f t="shared" si="138"/>
        <v>2015</v>
      </c>
      <c r="E2845" s="111">
        <f t="shared" si="139"/>
        <v>12</v>
      </c>
      <c r="F2845" s="174">
        <v>8.4166999999999992E-3</v>
      </c>
      <c r="G2845" s="106" t="s">
        <v>1169</v>
      </c>
    </row>
    <row r="2846" spans="3:7" x14ac:dyDescent="0.15">
      <c r="C2846" s="107">
        <v>42366</v>
      </c>
      <c r="D2846" s="111">
        <f t="shared" si="138"/>
        <v>2015</v>
      </c>
      <c r="E2846" s="111">
        <f t="shared" si="139"/>
        <v>12</v>
      </c>
      <c r="F2846" s="174">
        <v>8.3610999999999998E-3</v>
      </c>
      <c r="G2846" s="106" t="s">
        <v>1169</v>
      </c>
    </row>
    <row r="2847" spans="3:7" x14ac:dyDescent="0.15">
      <c r="C2847" s="107">
        <v>42367</v>
      </c>
      <c r="D2847" s="111">
        <f t="shared" si="138"/>
        <v>2015</v>
      </c>
      <c r="E2847" s="111">
        <f t="shared" si="139"/>
        <v>12</v>
      </c>
      <c r="F2847" s="174">
        <v>8.3333000000000001E-3</v>
      </c>
      <c r="G2847" s="106" t="s">
        <v>1169</v>
      </c>
    </row>
    <row r="2848" spans="3:7" x14ac:dyDescent="0.15">
      <c r="C2848" s="107">
        <v>42368</v>
      </c>
      <c r="D2848" s="111">
        <f t="shared" si="138"/>
        <v>2015</v>
      </c>
      <c r="E2848" s="111">
        <f t="shared" si="139"/>
        <v>12</v>
      </c>
      <c r="F2848" s="174">
        <v>8.3333000000000001E-3</v>
      </c>
      <c r="G2848" s="106" t="s">
        <v>1169</v>
      </c>
    </row>
    <row r="2849" spans="3:7" x14ac:dyDescent="0.15">
      <c r="C2849" s="107">
        <v>42369</v>
      </c>
      <c r="D2849" s="111">
        <f t="shared" si="138"/>
        <v>2015</v>
      </c>
      <c r="E2849" s="111">
        <f t="shared" si="139"/>
        <v>12</v>
      </c>
      <c r="F2849" s="174">
        <v>8.3333000000000001E-3</v>
      </c>
      <c r="G2849" s="106" t="s">
        <v>1169</v>
      </c>
    </row>
    <row r="2850" spans="3:7" x14ac:dyDescent="0.15">
      <c r="C2850" s="107">
        <v>42370</v>
      </c>
      <c r="D2850" s="111">
        <f t="shared" si="138"/>
        <v>2016</v>
      </c>
      <c r="E2850" s="111">
        <f t="shared" si="139"/>
        <v>1</v>
      </c>
      <c r="F2850" s="174">
        <v>8.3333000000000001E-3</v>
      </c>
      <c r="G2850" s="106" t="s">
        <v>1169</v>
      </c>
    </row>
    <row r="2851" spans="3:7" x14ac:dyDescent="0.15">
      <c r="C2851" s="107">
        <v>42371</v>
      </c>
      <c r="D2851" s="111">
        <f t="shared" si="138"/>
        <v>2016</v>
      </c>
      <c r="E2851" s="111">
        <f t="shared" si="139"/>
        <v>1</v>
      </c>
      <c r="F2851" s="174">
        <v>8.3333000000000001E-3</v>
      </c>
      <c r="G2851" s="106" t="s">
        <v>1169</v>
      </c>
    </row>
    <row r="2852" spans="3:7" x14ac:dyDescent="0.15">
      <c r="C2852" s="107">
        <v>42372</v>
      </c>
      <c r="D2852" s="111">
        <f t="shared" si="138"/>
        <v>2016</v>
      </c>
      <c r="E2852" s="111">
        <f t="shared" si="139"/>
        <v>1</v>
      </c>
      <c r="F2852" s="174">
        <v>8.3333000000000001E-3</v>
      </c>
      <c r="G2852" s="106" t="s">
        <v>1169</v>
      </c>
    </row>
    <row r="2853" spans="3:7" x14ac:dyDescent="0.15">
      <c r="C2853" s="107">
        <v>42373</v>
      </c>
      <c r="D2853" s="111">
        <f t="shared" si="138"/>
        <v>2016</v>
      </c>
      <c r="E2853" s="111">
        <f t="shared" si="139"/>
        <v>1</v>
      </c>
      <c r="F2853" s="174">
        <v>8.4507000000000002E-3</v>
      </c>
      <c r="G2853" s="106" t="s">
        <v>1169</v>
      </c>
    </row>
    <row r="2854" spans="3:7" x14ac:dyDescent="0.15">
      <c r="C2854" s="107">
        <v>42374</v>
      </c>
      <c r="D2854" s="111">
        <f t="shared" si="138"/>
        <v>2016</v>
      </c>
      <c r="E2854" s="111">
        <f t="shared" si="139"/>
        <v>1</v>
      </c>
      <c r="F2854" s="174">
        <v>8.4507000000000002E-3</v>
      </c>
      <c r="G2854" s="106" t="s">
        <v>1169</v>
      </c>
    </row>
    <row r="2855" spans="3:7" x14ac:dyDescent="0.15">
      <c r="C2855" s="107">
        <v>42375</v>
      </c>
      <c r="D2855" s="111">
        <f t="shared" si="138"/>
        <v>2016</v>
      </c>
      <c r="E2855" s="111">
        <f t="shared" si="139"/>
        <v>1</v>
      </c>
      <c r="F2855" s="174">
        <v>8.3888999999999995E-3</v>
      </c>
      <c r="G2855" s="106" t="s">
        <v>1169</v>
      </c>
    </row>
    <row r="2856" spans="3:7" x14ac:dyDescent="0.15">
      <c r="C2856" s="107">
        <v>42376</v>
      </c>
      <c r="D2856" s="111">
        <f t="shared" si="138"/>
        <v>2016</v>
      </c>
      <c r="E2856" s="111">
        <f t="shared" si="139"/>
        <v>1</v>
      </c>
      <c r="F2856" s="174">
        <v>8.3888999999999995E-3</v>
      </c>
      <c r="G2856" s="106" t="s">
        <v>1169</v>
      </c>
    </row>
    <row r="2857" spans="3:7" x14ac:dyDescent="0.15">
      <c r="C2857" s="107">
        <v>42377</v>
      </c>
      <c r="D2857" s="111">
        <f t="shared" si="138"/>
        <v>2016</v>
      </c>
      <c r="E2857" s="111">
        <f t="shared" si="139"/>
        <v>1</v>
      </c>
      <c r="F2857" s="174">
        <v>8.3888999999999995E-3</v>
      </c>
      <c r="G2857" s="106" t="s">
        <v>1169</v>
      </c>
    </row>
    <row r="2858" spans="3:7" x14ac:dyDescent="0.15">
      <c r="C2858" s="107">
        <v>42378</v>
      </c>
      <c r="D2858" s="111">
        <f t="shared" si="138"/>
        <v>2016</v>
      </c>
      <c r="E2858" s="111">
        <f t="shared" si="139"/>
        <v>1</v>
      </c>
      <c r="F2858" s="174">
        <v>8.3888999999999995E-3</v>
      </c>
      <c r="G2858" s="106" t="s">
        <v>1169</v>
      </c>
    </row>
    <row r="2859" spans="3:7" x14ac:dyDescent="0.15">
      <c r="C2859" s="107">
        <v>42379</v>
      </c>
      <c r="D2859" s="111">
        <f t="shared" si="138"/>
        <v>2016</v>
      </c>
      <c r="E2859" s="111">
        <f t="shared" si="139"/>
        <v>1</v>
      </c>
      <c r="F2859" s="174">
        <v>8.3888999999999995E-3</v>
      </c>
      <c r="G2859" s="106" t="s">
        <v>1169</v>
      </c>
    </row>
    <row r="2860" spans="3:7" x14ac:dyDescent="0.15">
      <c r="C2860" s="107">
        <v>42380</v>
      </c>
      <c r="D2860" s="111">
        <f t="shared" si="138"/>
        <v>2016</v>
      </c>
      <c r="E2860" s="111">
        <f t="shared" si="139"/>
        <v>1</v>
      </c>
      <c r="F2860" s="174">
        <v>8.3888999999999995E-3</v>
      </c>
      <c r="G2860" s="106" t="s">
        <v>1169</v>
      </c>
    </row>
    <row r="2861" spans="3:7" x14ac:dyDescent="0.15">
      <c r="C2861" s="107">
        <v>42381</v>
      </c>
      <c r="D2861" s="111">
        <f t="shared" si="138"/>
        <v>2016</v>
      </c>
      <c r="E2861" s="111">
        <f t="shared" si="139"/>
        <v>1</v>
      </c>
      <c r="F2861" s="174">
        <v>8.5915000000000002E-3</v>
      </c>
      <c r="G2861" s="106" t="s">
        <v>1169</v>
      </c>
    </row>
    <row r="2862" spans="3:7" x14ac:dyDescent="0.15">
      <c r="C2862" s="107">
        <v>42382</v>
      </c>
      <c r="D2862" s="111">
        <f t="shared" si="138"/>
        <v>2016</v>
      </c>
      <c r="E2862" s="111">
        <f t="shared" si="139"/>
        <v>1</v>
      </c>
      <c r="F2862" s="174">
        <v>8.6571000000000009E-3</v>
      </c>
      <c r="G2862" s="106" t="s">
        <v>1169</v>
      </c>
    </row>
    <row r="2863" spans="3:7" x14ac:dyDescent="0.15">
      <c r="C2863" s="107">
        <v>42383</v>
      </c>
      <c r="D2863" s="111">
        <f t="shared" si="138"/>
        <v>2016</v>
      </c>
      <c r="E2863" s="111">
        <f t="shared" si="139"/>
        <v>1</v>
      </c>
      <c r="F2863" s="174">
        <v>8.6571000000000009E-3</v>
      </c>
      <c r="G2863" s="106" t="s">
        <v>1169</v>
      </c>
    </row>
    <row r="2864" spans="3:7" x14ac:dyDescent="0.15">
      <c r="C2864" s="107">
        <v>42384</v>
      </c>
      <c r="D2864" s="111">
        <f t="shared" si="138"/>
        <v>2016</v>
      </c>
      <c r="E2864" s="111">
        <f t="shared" si="139"/>
        <v>1</v>
      </c>
      <c r="F2864" s="174">
        <v>8.6571000000000009E-3</v>
      </c>
      <c r="G2864" s="106" t="s">
        <v>1169</v>
      </c>
    </row>
    <row r="2865" spans="3:7" x14ac:dyDescent="0.15">
      <c r="C2865" s="107">
        <v>42385</v>
      </c>
      <c r="D2865" s="111">
        <f t="shared" si="138"/>
        <v>2016</v>
      </c>
      <c r="E2865" s="111">
        <f t="shared" si="139"/>
        <v>1</v>
      </c>
      <c r="F2865" s="174">
        <v>8.6571000000000009E-3</v>
      </c>
      <c r="G2865" s="106" t="s">
        <v>1169</v>
      </c>
    </row>
    <row r="2866" spans="3:7" x14ac:dyDescent="0.15">
      <c r="C2866" s="107">
        <v>42386</v>
      </c>
      <c r="D2866" s="111">
        <f t="shared" si="138"/>
        <v>2016</v>
      </c>
      <c r="E2866" s="111">
        <f t="shared" si="139"/>
        <v>1</v>
      </c>
      <c r="F2866" s="174">
        <v>8.6571000000000009E-3</v>
      </c>
      <c r="G2866" s="106" t="s">
        <v>1169</v>
      </c>
    </row>
    <row r="2867" spans="3:7" x14ac:dyDescent="0.15">
      <c r="C2867" s="107">
        <v>42387</v>
      </c>
      <c r="D2867" s="111">
        <f t="shared" si="138"/>
        <v>2016</v>
      </c>
      <c r="E2867" s="111">
        <f t="shared" si="139"/>
        <v>1</v>
      </c>
      <c r="F2867" s="174">
        <v>8.7825999999999998E-3</v>
      </c>
      <c r="G2867" s="106" t="s">
        <v>1169</v>
      </c>
    </row>
    <row r="2868" spans="3:7" x14ac:dyDescent="0.15">
      <c r="C2868" s="107">
        <v>42388</v>
      </c>
      <c r="D2868" s="111">
        <f t="shared" si="138"/>
        <v>2016</v>
      </c>
      <c r="E2868" s="111">
        <f t="shared" si="139"/>
        <v>1</v>
      </c>
      <c r="F2868" s="174">
        <v>8.9705999999999987E-3</v>
      </c>
      <c r="G2868" s="106" t="s">
        <v>1169</v>
      </c>
    </row>
    <row r="2869" spans="3:7" x14ac:dyDescent="0.15">
      <c r="C2869" s="107">
        <v>42389</v>
      </c>
      <c r="D2869" s="111">
        <f t="shared" si="138"/>
        <v>2016</v>
      </c>
      <c r="E2869" s="111">
        <f t="shared" si="139"/>
        <v>1</v>
      </c>
      <c r="F2869" s="174">
        <v>9.1342999999999997E-3</v>
      </c>
      <c r="G2869" s="106" t="s">
        <v>1169</v>
      </c>
    </row>
    <row r="2870" spans="3:7" x14ac:dyDescent="0.15">
      <c r="C2870" s="107">
        <v>42390</v>
      </c>
      <c r="D2870" s="111">
        <f t="shared" si="138"/>
        <v>2016</v>
      </c>
      <c r="E2870" s="111">
        <f t="shared" si="139"/>
        <v>1</v>
      </c>
      <c r="F2870" s="174">
        <v>9.2727E-3</v>
      </c>
      <c r="G2870" s="106" t="s">
        <v>1169</v>
      </c>
    </row>
    <row r="2871" spans="3:7" x14ac:dyDescent="0.15">
      <c r="C2871" s="107">
        <v>42391</v>
      </c>
      <c r="D2871" s="111">
        <f t="shared" si="138"/>
        <v>2016</v>
      </c>
      <c r="E2871" s="111">
        <f t="shared" si="139"/>
        <v>1</v>
      </c>
      <c r="F2871" s="174">
        <v>9.4153999999999991E-3</v>
      </c>
      <c r="G2871" s="106" t="s">
        <v>1169</v>
      </c>
    </row>
    <row r="2872" spans="3:7" x14ac:dyDescent="0.15">
      <c r="C2872" s="107">
        <v>42392</v>
      </c>
      <c r="D2872" s="111">
        <f t="shared" si="138"/>
        <v>2016</v>
      </c>
      <c r="E2872" s="111">
        <f t="shared" si="139"/>
        <v>1</v>
      </c>
      <c r="F2872" s="174">
        <v>9.4153999999999991E-3</v>
      </c>
      <c r="G2872" s="106" t="s">
        <v>1169</v>
      </c>
    </row>
    <row r="2873" spans="3:7" x14ac:dyDescent="0.15">
      <c r="C2873" s="107">
        <v>42393</v>
      </c>
      <c r="D2873" s="111">
        <f t="shared" si="138"/>
        <v>2016</v>
      </c>
      <c r="E2873" s="111">
        <f t="shared" si="139"/>
        <v>1</v>
      </c>
      <c r="F2873" s="174">
        <v>9.4153999999999991E-3</v>
      </c>
      <c r="G2873" s="106" t="s">
        <v>1169</v>
      </c>
    </row>
    <row r="2874" spans="3:7" x14ac:dyDescent="0.15">
      <c r="C2874" s="107">
        <v>42394</v>
      </c>
      <c r="D2874" s="111">
        <f t="shared" si="138"/>
        <v>2016</v>
      </c>
      <c r="E2874" s="111">
        <f t="shared" si="139"/>
        <v>1</v>
      </c>
      <c r="F2874" s="174">
        <v>9.5937999999999996E-3</v>
      </c>
      <c r="G2874" s="106" t="s">
        <v>1169</v>
      </c>
    </row>
    <row r="2875" spans="3:7" x14ac:dyDescent="0.15">
      <c r="C2875" s="107">
        <v>42395</v>
      </c>
      <c r="D2875" s="111">
        <f t="shared" si="138"/>
        <v>2016</v>
      </c>
      <c r="E2875" s="111">
        <f t="shared" si="139"/>
        <v>1</v>
      </c>
      <c r="F2875" s="174">
        <v>9.6562000000000002E-3</v>
      </c>
      <c r="G2875" s="106" t="s">
        <v>1169</v>
      </c>
    </row>
    <row r="2876" spans="3:7" x14ac:dyDescent="0.15">
      <c r="C2876" s="107">
        <v>42396</v>
      </c>
      <c r="D2876" s="111">
        <f t="shared" si="138"/>
        <v>2016</v>
      </c>
      <c r="E2876" s="111">
        <f t="shared" si="139"/>
        <v>1</v>
      </c>
      <c r="F2876" s="174">
        <v>9.6562000000000002E-3</v>
      </c>
      <c r="G2876" s="106" t="s">
        <v>1169</v>
      </c>
    </row>
    <row r="2877" spans="3:7" x14ac:dyDescent="0.15">
      <c r="C2877" s="107">
        <v>42397</v>
      </c>
      <c r="D2877" s="111">
        <f t="shared" si="138"/>
        <v>2016</v>
      </c>
      <c r="E2877" s="111">
        <f t="shared" si="139"/>
        <v>1</v>
      </c>
      <c r="F2877" s="174">
        <v>9.6874999999999999E-3</v>
      </c>
      <c r="G2877" s="106" t="s">
        <v>1169</v>
      </c>
    </row>
    <row r="2878" spans="3:7" x14ac:dyDescent="0.15">
      <c r="C2878" s="107">
        <v>42398</v>
      </c>
      <c r="D2878" s="111">
        <f t="shared" si="138"/>
        <v>2016</v>
      </c>
      <c r="E2878" s="111">
        <f t="shared" si="139"/>
        <v>1</v>
      </c>
      <c r="F2878" s="174">
        <v>9.8413000000000007E-3</v>
      </c>
      <c r="G2878" s="106" t="s">
        <v>1169</v>
      </c>
    </row>
    <row r="2879" spans="3:7" x14ac:dyDescent="0.15">
      <c r="C2879" s="107">
        <v>42399</v>
      </c>
      <c r="D2879" s="111">
        <f t="shared" si="138"/>
        <v>2016</v>
      </c>
      <c r="E2879" s="111">
        <f t="shared" si="139"/>
        <v>1</v>
      </c>
      <c r="F2879" s="174">
        <v>9.8413000000000007E-3</v>
      </c>
      <c r="G2879" s="106" t="s">
        <v>1169</v>
      </c>
    </row>
    <row r="2880" spans="3:7" x14ac:dyDescent="0.15">
      <c r="C2880" s="107">
        <v>42400</v>
      </c>
      <c r="D2880" s="111">
        <f t="shared" si="138"/>
        <v>2016</v>
      </c>
      <c r="E2880" s="111">
        <f t="shared" si="139"/>
        <v>1</v>
      </c>
      <c r="F2880" s="174">
        <v>9.8413000000000007E-3</v>
      </c>
      <c r="G2880" s="106" t="s">
        <v>1169</v>
      </c>
    </row>
    <row r="2881" spans="3:7" x14ac:dyDescent="0.15">
      <c r="C2881" s="107">
        <v>42401</v>
      </c>
      <c r="D2881" s="111">
        <f t="shared" si="138"/>
        <v>2016</v>
      </c>
      <c r="E2881" s="111">
        <f t="shared" si="139"/>
        <v>2</v>
      </c>
      <c r="F2881" s="174">
        <v>9.8413000000000007E-3</v>
      </c>
      <c r="G2881" s="106" t="s">
        <v>1169</v>
      </c>
    </row>
    <row r="2882" spans="3:7" x14ac:dyDescent="0.15">
      <c r="C2882" s="107">
        <v>42402</v>
      </c>
      <c r="D2882" s="111">
        <f t="shared" si="138"/>
        <v>2016</v>
      </c>
      <c r="E2882" s="111">
        <f t="shared" si="139"/>
        <v>2</v>
      </c>
      <c r="F2882" s="174">
        <v>9.9676999999999995E-3</v>
      </c>
      <c r="G2882" s="106" t="s">
        <v>1169</v>
      </c>
    </row>
    <row r="2883" spans="3:7" x14ac:dyDescent="0.15">
      <c r="C2883" s="107">
        <v>42403</v>
      </c>
      <c r="D2883" s="111">
        <f t="shared" si="138"/>
        <v>2016</v>
      </c>
      <c r="E2883" s="111">
        <f t="shared" si="139"/>
        <v>2</v>
      </c>
      <c r="F2883" s="174">
        <v>1.0032300000000001E-2</v>
      </c>
      <c r="G2883" s="106" t="s">
        <v>1169</v>
      </c>
    </row>
    <row r="2884" spans="3:7" x14ac:dyDescent="0.15">
      <c r="C2884" s="107">
        <v>42404</v>
      </c>
      <c r="D2884" s="111">
        <f t="shared" si="138"/>
        <v>2016</v>
      </c>
      <c r="E2884" s="111">
        <f t="shared" si="139"/>
        <v>2</v>
      </c>
      <c r="F2884" s="174">
        <v>1.01639E-2</v>
      </c>
      <c r="G2884" s="106" t="s">
        <v>1169</v>
      </c>
    </row>
    <row r="2885" spans="3:7" x14ac:dyDescent="0.15">
      <c r="C2885" s="107">
        <v>42405</v>
      </c>
      <c r="D2885" s="111">
        <f t="shared" ref="D2885:D2948" si="140">YEAR(C2885)</f>
        <v>2016</v>
      </c>
      <c r="E2885" s="111">
        <f t="shared" ref="E2885:E2948" si="141">MONTH(C2885)</f>
        <v>2</v>
      </c>
      <c r="F2885" s="174">
        <v>1.01639E-2</v>
      </c>
      <c r="G2885" s="106" t="s">
        <v>1169</v>
      </c>
    </row>
    <row r="2886" spans="3:7" x14ac:dyDescent="0.15">
      <c r="C2886" s="107">
        <v>42406</v>
      </c>
      <c r="D2886" s="111">
        <f t="shared" si="140"/>
        <v>2016</v>
      </c>
      <c r="E2886" s="111">
        <f t="shared" si="141"/>
        <v>2</v>
      </c>
      <c r="F2886" s="174">
        <v>1.01639E-2</v>
      </c>
      <c r="G2886" s="106" t="s">
        <v>1169</v>
      </c>
    </row>
    <row r="2887" spans="3:7" x14ac:dyDescent="0.15">
      <c r="C2887" s="107">
        <v>42407</v>
      </c>
      <c r="D2887" s="111">
        <f t="shared" si="140"/>
        <v>2016</v>
      </c>
      <c r="E2887" s="111">
        <f t="shared" si="141"/>
        <v>2</v>
      </c>
      <c r="F2887" s="174">
        <v>1.01639E-2</v>
      </c>
      <c r="G2887" s="106" t="s">
        <v>1169</v>
      </c>
    </row>
    <row r="2888" spans="3:7" x14ac:dyDescent="0.15">
      <c r="C2888" s="107">
        <v>42408</v>
      </c>
      <c r="D2888" s="111">
        <f t="shared" si="140"/>
        <v>2016</v>
      </c>
      <c r="E2888" s="111">
        <f t="shared" si="141"/>
        <v>2</v>
      </c>
      <c r="F2888" s="174">
        <v>1.01639E-2</v>
      </c>
      <c r="G2888" s="106" t="s">
        <v>1169</v>
      </c>
    </row>
    <row r="2889" spans="3:7" x14ac:dyDescent="0.15">
      <c r="C2889" s="107">
        <v>42409</v>
      </c>
      <c r="D2889" s="111">
        <f t="shared" si="140"/>
        <v>2016</v>
      </c>
      <c r="E2889" s="111">
        <f t="shared" si="141"/>
        <v>2</v>
      </c>
      <c r="F2889" s="174">
        <v>1.01639E-2</v>
      </c>
      <c r="G2889" s="106" t="s">
        <v>1169</v>
      </c>
    </row>
    <row r="2890" spans="3:7" x14ac:dyDescent="0.15">
      <c r="C2890" s="107">
        <v>42410</v>
      </c>
      <c r="D2890" s="111">
        <f t="shared" si="140"/>
        <v>2016</v>
      </c>
      <c r="E2890" s="111">
        <f t="shared" si="141"/>
        <v>2</v>
      </c>
      <c r="F2890" s="174">
        <v>1.02623E-2</v>
      </c>
      <c r="G2890" s="106" t="s">
        <v>1169</v>
      </c>
    </row>
    <row r="2891" spans="3:7" x14ac:dyDescent="0.15">
      <c r="C2891" s="107">
        <v>42411</v>
      </c>
      <c r="D2891" s="111">
        <f t="shared" si="140"/>
        <v>2016</v>
      </c>
      <c r="E2891" s="111">
        <f t="shared" si="141"/>
        <v>2</v>
      </c>
      <c r="F2891" s="174">
        <v>1.02623E-2</v>
      </c>
      <c r="G2891" s="106" t="s">
        <v>1169</v>
      </c>
    </row>
    <row r="2892" spans="3:7" x14ac:dyDescent="0.15">
      <c r="C2892" s="107">
        <v>42412</v>
      </c>
      <c r="D2892" s="111">
        <f t="shared" si="140"/>
        <v>2016</v>
      </c>
      <c r="E2892" s="111">
        <f t="shared" si="141"/>
        <v>2</v>
      </c>
      <c r="F2892" s="174">
        <v>1.02623E-2</v>
      </c>
      <c r="G2892" s="106" t="s">
        <v>1169</v>
      </c>
    </row>
    <row r="2893" spans="3:7" x14ac:dyDescent="0.15">
      <c r="C2893" s="107">
        <v>42413</v>
      </c>
      <c r="D2893" s="111">
        <f t="shared" si="140"/>
        <v>2016</v>
      </c>
      <c r="E2893" s="111">
        <f t="shared" si="141"/>
        <v>2</v>
      </c>
      <c r="F2893" s="174">
        <v>1.02623E-2</v>
      </c>
      <c r="G2893" s="106" t="s">
        <v>1169</v>
      </c>
    </row>
    <row r="2894" spans="3:7" x14ac:dyDescent="0.15">
      <c r="C2894" s="107">
        <v>42414</v>
      </c>
      <c r="D2894" s="111">
        <f t="shared" si="140"/>
        <v>2016</v>
      </c>
      <c r="E2894" s="111">
        <f t="shared" si="141"/>
        <v>2</v>
      </c>
      <c r="F2894" s="174">
        <v>1.02623E-2</v>
      </c>
      <c r="G2894" s="106" t="s">
        <v>1169</v>
      </c>
    </row>
    <row r="2895" spans="3:7" x14ac:dyDescent="0.15">
      <c r="C2895" s="107">
        <v>42415</v>
      </c>
      <c r="D2895" s="111">
        <f t="shared" si="140"/>
        <v>2016</v>
      </c>
      <c r="E2895" s="111">
        <f t="shared" si="141"/>
        <v>2</v>
      </c>
      <c r="F2895" s="174">
        <v>1.02903E-2</v>
      </c>
      <c r="G2895" s="106" t="s">
        <v>1169</v>
      </c>
    </row>
    <row r="2896" spans="3:7" x14ac:dyDescent="0.15">
      <c r="C2896" s="107">
        <v>42416</v>
      </c>
      <c r="D2896" s="111">
        <f t="shared" si="140"/>
        <v>2016</v>
      </c>
      <c r="E2896" s="111">
        <f t="shared" si="141"/>
        <v>2</v>
      </c>
      <c r="F2896" s="174">
        <v>1.02903E-2</v>
      </c>
      <c r="G2896" s="106" t="s">
        <v>1169</v>
      </c>
    </row>
    <row r="2897" spans="3:7" x14ac:dyDescent="0.15">
      <c r="C2897" s="107">
        <v>42417</v>
      </c>
      <c r="D2897" s="111">
        <f t="shared" si="140"/>
        <v>2016</v>
      </c>
      <c r="E2897" s="111">
        <f t="shared" si="141"/>
        <v>2</v>
      </c>
      <c r="F2897" s="174">
        <v>1.0459000000000001E-2</v>
      </c>
      <c r="G2897" s="106" t="s">
        <v>1169</v>
      </c>
    </row>
    <row r="2898" spans="3:7" x14ac:dyDescent="0.15">
      <c r="C2898" s="107">
        <v>42418</v>
      </c>
      <c r="D2898" s="111">
        <f t="shared" si="140"/>
        <v>2016</v>
      </c>
      <c r="E2898" s="111">
        <f t="shared" si="141"/>
        <v>2</v>
      </c>
      <c r="F2898" s="174">
        <v>1.0459000000000001E-2</v>
      </c>
      <c r="G2898" s="106" t="s">
        <v>1169</v>
      </c>
    </row>
    <row r="2899" spans="3:7" x14ac:dyDescent="0.15">
      <c r="C2899" s="107">
        <v>42419</v>
      </c>
      <c r="D2899" s="111">
        <f t="shared" si="140"/>
        <v>2016</v>
      </c>
      <c r="E2899" s="111">
        <f t="shared" si="141"/>
        <v>2</v>
      </c>
      <c r="F2899" s="174">
        <v>1.0459000000000001E-2</v>
      </c>
      <c r="G2899" s="106" t="s">
        <v>1169</v>
      </c>
    </row>
    <row r="2900" spans="3:7" x14ac:dyDescent="0.15">
      <c r="C2900" s="107">
        <v>42420</v>
      </c>
      <c r="D2900" s="111">
        <f t="shared" si="140"/>
        <v>2016</v>
      </c>
      <c r="E2900" s="111">
        <f t="shared" si="141"/>
        <v>2</v>
      </c>
      <c r="F2900" s="174">
        <v>1.0459000000000001E-2</v>
      </c>
      <c r="G2900" s="106" t="s">
        <v>1169</v>
      </c>
    </row>
    <row r="2901" spans="3:7" x14ac:dyDescent="0.15">
      <c r="C2901" s="107">
        <v>42421</v>
      </c>
      <c r="D2901" s="111">
        <f t="shared" si="140"/>
        <v>2016</v>
      </c>
      <c r="E2901" s="111">
        <f t="shared" si="141"/>
        <v>2</v>
      </c>
      <c r="F2901" s="174">
        <v>1.0459000000000001E-2</v>
      </c>
      <c r="G2901" s="106" t="s">
        <v>1169</v>
      </c>
    </row>
    <row r="2902" spans="3:7" x14ac:dyDescent="0.15">
      <c r="C2902" s="107">
        <v>42422</v>
      </c>
      <c r="D2902" s="111">
        <f t="shared" si="140"/>
        <v>2016</v>
      </c>
      <c r="E2902" s="111">
        <f t="shared" si="141"/>
        <v>2</v>
      </c>
      <c r="F2902" s="174">
        <v>1.06E-2</v>
      </c>
      <c r="G2902" s="106" t="s">
        <v>1169</v>
      </c>
    </row>
    <row r="2903" spans="3:7" x14ac:dyDescent="0.15">
      <c r="C2903" s="107">
        <v>42423</v>
      </c>
      <c r="D2903" s="111">
        <f t="shared" si="140"/>
        <v>2016</v>
      </c>
      <c r="E2903" s="111">
        <f t="shared" si="141"/>
        <v>2</v>
      </c>
      <c r="F2903" s="174">
        <v>1.06E-2</v>
      </c>
      <c r="G2903" s="106" t="s">
        <v>1169</v>
      </c>
    </row>
    <row r="2904" spans="3:7" x14ac:dyDescent="0.15">
      <c r="C2904" s="107">
        <v>42424</v>
      </c>
      <c r="D2904" s="111">
        <f t="shared" si="140"/>
        <v>2016</v>
      </c>
      <c r="E2904" s="111">
        <f t="shared" si="141"/>
        <v>2</v>
      </c>
      <c r="F2904" s="174">
        <v>1.07119E-2</v>
      </c>
      <c r="G2904" s="106" t="s">
        <v>1169</v>
      </c>
    </row>
    <row r="2905" spans="3:7" x14ac:dyDescent="0.15">
      <c r="C2905" s="107">
        <v>42425</v>
      </c>
      <c r="D2905" s="111">
        <f t="shared" si="140"/>
        <v>2016</v>
      </c>
      <c r="E2905" s="111">
        <f t="shared" si="141"/>
        <v>2</v>
      </c>
      <c r="F2905" s="174">
        <v>1.0896600000000001E-2</v>
      </c>
      <c r="G2905" s="106" t="s">
        <v>1169</v>
      </c>
    </row>
    <row r="2906" spans="3:7" x14ac:dyDescent="0.15">
      <c r="C2906" s="107">
        <v>42426</v>
      </c>
      <c r="D2906" s="111">
        <f t="shared" si="140"/>
        <v>2016</v>
      </c>
      <c r="E2906" s="111">
        <f t="shared" si="141"/>
        <v>2</v>
      </c>
      <c r="F2906" s="174">
        <v>1.0896600000000001E-2</v>
      </c>
      <c r="G2906" s="106" t="s">
        <v>1169</v>
      </c>
    </row>
    <row r="2907" spans="3:7" x14ac:dyDescent="0.15">
      <c r="C2907" s="107">
        <v>42427</v>
      </c>
      <c r="D2907" s="111">
        <f t="shared" si="140"/>
        <v>2016</v>
      </c>
      <c r="E2907" s="111">
        <f t="shared" si="141"/>
        <v>2</v>
      </c>
      <c r="F2907" s="174">
        <v>1.0896600000000001E-2</v>
      </c>
      <c r="G2907" s="106" t="s">
        <v>1169</v>
      </c>
    </row>
    <row r="2908" spans="3:7" x14ac:dyDescent="0.15">
      <c r="C2908" s="107">
        <v>42428</v>
      </c>
      <c r="D2908" s="111">
        <f t="shared" si="140"/>
        <v>2016</v>
      </c>
      <c r="E2908" s="111">
        <f t="shared" si="141"/>
        <v>2</v>
      </c>
      <c r="F2908" s="174">
        <v>1.0896600000000001E-2</v>
      </c>
      <c r="G2908" s="106" t="s">
        <v>1169</v>
      </c>
    </row>
    <row r="2909" spans="3:7" x14ac:dyDescent="0.15">
      <c r="C2909" s="107">
        <v>42429</v>
      </c>
      <c r="D2909" s="111">
        <f t="shared" si="140"/>
        <v>2016</v>
      </c>
      <c r="E2909" s="111">
        <f t="shared" si="141"/>
        <v>2</v>
      </c>
      <c r="F2909" s="174">
        <v>1.0896600000000001E-2</v>
      </c>
      <c r="G2909" s="106" t="s">
        <v>1169</v>
      </c>
    </row>
    <row r="2910" spans="3:7" x14ac:dyDescent="0.15">
      <c r="C2910" s="107">
        <v>42430</v>
      </c>
      <c r="D2910" s="111">
        <f t="shared" si="140"/>
        <v>2016</v>
      </c>
      <c r="E2910" s="111">
        <f t="shared" si="141"/>
        <v>3</v>
      </c>
      <c r="F2910" s="174">
        <v>1.0931E-2</v>
      </c>
      <c r="G2910" s="106" t="s">
        <v>1169</v>
      </c>
    </row>
    <row r="2911" spans="3:7" x14ac:dyDescent="0.15">
      <c r="C2911" s="107">
        <v>42431</v>
      </c>
      <c r="D2911" s="111">
        <f t="shared" si="140"/>
        <v>2016</v>
      </c>
      <c r="E2911" s="111">
        <f t="shared" si="141"/>
        <v>3</v>
      </c>
      <c r="F2911" s="174">
        <v>1.0931E-2</v>
      </c>
      <c r="G2911" s="106" t="s">
        <v>1169</v>
      </c>
    </row>
    <row r="2912" spans="3:7" x14ac:dyDescent="0.15">
      <c r="C2912" s="107">
        <v>42432</v>
      </c>
      <c r="D2912" s="111">
        <f t="shared" si="140"/>
        <v>2016</v>
      </c>
      <c r="E2912" s="111">
        <f t="shared" si="141"/>
        <v>3</v>
      </c>
      <c r="F2912" s="174">
        <v>1.0931E-2</v>
      </c>
      <c r="G2912" s="106" t="s">
        <v>1169</v>
      </c>
    </row>
    <row r="2913" spans="3:7" x14ac:dyDescent="0.15">
      <c r="C2913" s="107">
        <v>42433</v>
      </c>
      <c r="D2913" s="111">
        <f t="shared" si="140"/>
        <v>2016</v>
      </c>
      <c r="E2913" s="111">
        <f t="shared" si="141"/>
        <v>3</v>
      </c>
      <c r="F2913" s="174">
        <v>1.1052599999999999E-2</v>
      </c>
      <c r="G2913" s="106" t="s">
        <v>1169</v>
      </c>
    </row>
    <row r="2914" spans="3:7" x14ac:dyDescent="0.15">
      <c r="C2914" s="107">
        <v>42434</v>
      </c>
      <c r="D2914" s="111">
        <f t="shared" si="140"/>
        <v>2016</v>
      </c>
      <c r="E2914" s="111">
        <f t="shared" si="141"/>
        <v>3</v>
      </c>
      <c r="F2914" s="174">
        <v>1.1052599999999999E-2</v>
      </c>
      <c r="G2914" s="106" t="s">
        <v>1169</v>
      </c>
    </row>
    <row r="2915" spans="3:7" x14ac:dyDescent="0.15">
      <c r="C2915" s="107">
        <v>42435</v>
      </c>
      <c r="D2915" s="111">
        <f t="shared" si="140"/>
        <v>2016</v>
      </c>
      <c r="E2915" s="111">
        <f t="shared" si="141"/>
        <v>3</v>
      </c>
      <c r="F2915" s="174">
        <v>1.1052599999999999E-2</v>
      </c>
      <c r="G2915" s="106" t="s">
        <v>1169</v>
      </c>
    </row>
    <row r="2916" spans="3:7" x14ac:dyDescent="0.15">
      <c r="C2916" s="107">
        <v>42436</v>
      </c>
      <c r="D2916" s="111">
        <f t="shared" si="140"/>
        <v>2016</v>
      </c>
      <c r="E2916" s="111">
        <f t="shared" si="141"/>
        <v>3</v>
      </c>
      <c r="F2916" s="174">
        <v>1.125E-2</v>
      </c>
      <c r="G2916" s="106" t="s">
        <v>1169</v>
      </c>
    </row>
    <row r="2917" spans="3:7" x14ac:dyDescent="0.15">
      <c r="C2917" s="107">
        <v>42437</v>
      </c>
      <c r="D2917" s="111">
        <f t="shared" si="140"/>
        <v>2016</v>
      </c>
      <c r="E2917" s="111">
        <f t="shared" si="141"/>
        <v>3</v>
      </c>
      <c r="F2917" s="174">
        <v>1.1454500000000001E-2</v>
      </c>
      <c r="G2917" s="106" t="s">
        <v>1169</v>
      </c>
    </row>
    <row r="2918" spans="3:7" x14ac:dyDescent="0.15">
      <c r="C2918" s="107">
        <v>42438</v>
      </c>
      <c r="D2918" s="111">
        <f t="shared" si="140"/>
        <v>2016</v>
      </c>
      <c r="E2918" s="111">
        <f t="shared" si="141"/>
        <v>3</v>
      </c>
      <c r="F2918" s="174">
        <v>1.1849100000000001E-2</v>
      </c>
      <c r="G2918" s="106" t="s">
        <v>1169</v>
      </c>
    </row>
    <row r="2919" spans="3:7" x14ac:dyDescent="0.15">
      <c r="C2919" s="107">
        <v>42439</v>
      </c>
      <c r="D2919" s="111">
        <f t="shared" si="140"/>
        <v>2016</v>
      </c>
      <c r="E2919" s="111">
        <f t="shared" si="141"/>
        <v>3</v>
      </c>
      <c r="F2919" s="174">
        <v>1.21154E-2</v>
      </c>
      <c r="G2919" s="106" t="s">
        <v>1169</v>
      </c>
    </row>
    <row r="2920" spans="3:7" x14ac:dyDescent="0.15">
      <c r="C2920" s="107">
        <v>42440</v>
      </c>
      <c r="D2920" s="111">
        <f t="shared" si="140"/>
        <v>2016</v>
      </c>
      <c r="E2920" s="111">
        <f t="shared" si="141"/>
        <v>3</v>
      </c>
      <c r="F2920" s="174">
        <v>1.21154E-2</v>
      </c>
      <c r="G2920" s="106" t="s">
        <v>1169</v>
      </c>
    </row>
    <row r="2921" spans="3:7" x14ac:dyDescent="0.15">
      <c r="C2921" s="107">
        <v>42441</v>
      </c>
      <c r="D2921" s="111">
        <f t="shared" si="140"/>
        <v>2016</v>
      </c>
      <c r="E2921" s="111">
        <f t="shared" si="141"/>
        <v>3</v>
      </c>
      <c r="F2921" s="174">
        <v>1.21154E-2</v>
      </c>
      <c r="G2921" s="106" t="s">
        <v>1169</v>
      </c>
    </row>
    <row r="2922" spans="3:7" x14ac:dyDescent="0.15">
      <c r="C2922" s="107">
        <v>42442</v>
      </c>
      <c r="D2922" s="111">
        <f t="shared" si="140"/>
        <v>2016</v>
      </c>
      <c r="E2922" s="111">
        <f t="shared" si="141"/>
        <v>3</v>
      </c>
      <c r="F2922" s="174">
        <v>1.21154E-2</v>
      </c>
      <c r="G2922" s="106" t="s">
        <v>1169</v>
      </c>
    </row>
    <row r="2923" spans="3:7" x14ac:dyDescent="0.15">
      <c r="C2923" s="107">
        <v>42443</v>
      </c>
      <c r="D2923" s="111">
        <f t="shared" si="140"/>
        <v>2016</v>
      </c>
      <c r="E2923" s="111">
        <f t="shared" si="141"/>
        <v>3</v>
      </c>
      <c r="F2923" s="174">
        <v>1.21154E-2</v>
      </c>
      <c r="G2923" s="106" t="s">
        <v>1169</v>
      </c>
    </row>
    <row r="2924" spans="3:7" x14ac:dyDescent="0.15">
      <c r="C2924" s="107">
        <v>42444</v>
      </c>
      <c r="D2924" s="111">
        <f t="shared" si="140"/>
        <v>2016</v>
      </c>
      <c r="E2924" s="111">
        <f t="shared" si="141"/>
        <v>3</v>
      </c>
      <c r="F2924" s="174">
        <v>1.21154E-2</v>
      </c>
      <c r="G2924" s="106" t="s">
        <v>1169</v>
      </c>
    </row>
    <row r="2925" spans="3:7" x14ac:dyDescent="0.15">
      <c r="C2925" s="107">
        <v>42445</v>
      </c>
      <c r="D2925" s="111">
        <f t="shared" si="140"/>
        <v>2016</v>
      </c>
      <c r="E2925" s="111">
        <f t="shared" si="141"/>
        <v>3</v>
      </c>
      <c r="F2925" s="174">
        <v>1.21154E-2</v>
      </c>
      <c r="G2925" s="106" t="s">
        <v>1169</v>
      </c>
    </row>
    <row r="2926" spans="3:7" x14ac:dyDescent="0.15">
      <c r="C2926" s="107">
        <v>42446</v>
      </c>
      <c r="D2926" s="111">
        <f t="shared" si="140"/>
        <v>2016</v>
      </c>
      <c r="E2926" s="111">
        <f t="shared" si="141"/>
        <v>3</v>
      </c>
      <c r="F2926" s="174">
        <v>1.21154E-2</v>
      </c>
      <c r="G2926" s="106" t="s">
        <v>1169</v>
      </c>
    </row>
    <row r="2927" spans="3:7" x14ac:dyDescent="0.15">
      <c r="C2927" s="107">
        <v>42447</v>
      </c>
      <c r="D2927" s="111">
        <f t="shared" si="140"/>
        <v>2016</v>
      </c>
      <c r="E2927" s="111">
        <f t="shared" si="141"/>
        <v>3</v>
      </c>
      <c r="F2927" s="174">
        <v>1.21154E-2</v>
      </c>
      <c r="G2927" s="106" t="s">
        <v>1169</v>
      </c>
    </row>
    <row r="2928" spans="3:7" x14ac:dyDescent="0.15">
      <c r="C2928" s="107">
        <v>42448</v>
      </c>
      <c r="D2928" s="111">
        <f t="shared" si="140"/>
        <v>2016</v>
      </c>
      <c r="E2928" s="111">
        <f t="shared" si="141"/>
        <v>3</v>
      </c>
      <c r="F2928" s="174">
        <v>1.21154E-2</v>
      </c>
      <c r="G2928" s="106" t="s">
        <v>1169</v>
      </c>
    </row>
    <row r="2929" spans="3:7" x14ac:dyDescent="0.15">
      <c r="C2929" s="107">
        <v>42449</v>
      </c>
      <c r="D2929" s="111">
        <f t="shared" si="140"/>
        <v>2016</v>
      </c>
      <c r="E2929" s="111">
        <f t="shared" si="141"/>
        <v>3</v>
      </c>
      <c r="F2929" s="174">
        <v>1.21154E-2</v>
      </c>
      <c r="G2929" s="106" t="s">
        <v>1169</v>
      </c>
    </row>
    <row r="2930" spans="3:7" x14ac:dyDescent="0.15">
      <c r="C2930" s="107">
        <v>42450</v>
      </c>
      <c r="D2930" s="111">
        <f t="shared" si="140"/>
        <v>2016</v>
      </c>
      <c r="E2930" s="111">
        <f t="shared" si="141"/>
        <v>3</v>
      </c>
      <c r="F2930" s="174">
        <v>1.21154E-2</v>
      </c>
      <c r="G2930" s="106" t="s">
        <v>1169</v>
      </c>
    </row>
    <row r="2931" spans="3:7" x14ac:dyDescent="0.15">
      <c r="C2931" s="107">
        <v>42451</v>
      </c>
      <c r="D2931" s="111">
        <f t="shared" si="140"/>
        <v>2016</v>
      </c>
      <c r="E2931" s="111">
        <f t="shared" si="141"/>
        <v>3</v>
      </c>
      <c r="F2931" s="174">
        <v>1.21154E-2</v>
      </c>
      <c r="G2931" s="106" t="s">
        <v>1169</v>
      </c>
    </row>
    <row r="2932" spans="3:7" x14ac:dyDescent="0.15">
      <c r="C2932" s="107">
        <v>42452</v>
      </c>
      <c r="D2932" s="111">
        <f t="shared" si="140"/>
        <v>2016</v>
      </c>
      <c r="E2932" s="111">
        <f t="shared" si="141"/>
        <v>3</v>
      </c>
      <c r="F2932" s="174">
        <v>1.1711500000000001E-2</v>
      </c>
      <c r="G2932" s="106" t="s">
        <v>1169</v>
      </c>
    </row>
    <row r="2933" spans="3:7" x14ac:dyDescent="0.15">
      <c r="C2933" s="107">
        <v>42453</v>
      </c>
      <c r="D2933" s="111">
        <f t="shared" si="140"/>
        <v>2016</v>
      </c>
      <c r="E2933" s="111">
        <f t="shared" si="141"/>
        <v>3</v>
      </c>
      <c r="F2933" s="174">
        <v>1.1711500000000001E-2</v>
      </c>
      <c r="G2933" s="106" t="s">
        <v>1169</v>
      </c>
    </row>
    <row r="2934" spans="3:7" x14ac:dyDescent="0.15">
      <c r="C2934" s="107">
        <v>42454</v>
      </c>
      <c r="D2934" s="111">
        <f t="shared" si="140"/>
        <v>2016</v>
      </c>
      <c r="E2934" s="111">
        <f t="shared" si="141"/>
        <v>3</v>
      </c>
      <c r="F2934" s="174">
        <v>1.1711500000000001E-2</v>
      </c>
      <c r="G2934" s="106" t="s">
        <v>1169</v>
      </c>
    </row>
    <row r="2935" spans="3:7" x14ac:dyDescent="0.15">
      <c r="C2935" s="107">
        <v>42455</v>
      </c>
      <c r="D2935" s="111">
        <f t="shared" si="140"/>
        <v>2016</v>
      </c>
      <c r="E2935" s="111">
        <f t="shared" si="141"/>
        <v>3</v>
      </c>
      <c r="F2935" s="174">
        <v>1.1711500000000001E-2</v>
      </c>
      <c r="G2935" s="106" t="s">
        <v>1169</v>
      </c>
    </row>
    <row r="2936" spans="3:7" x14ac:dyDescent="0.15">
      <c r="C2936" s="107">
        <v>42456</v>
      </c>
      <c r="D2936" s="111">
        <f t="shared" si="140"/>
        <v>2016</v>
      </c>
      <c r="E2936" s="111">
        <f t="shared" si="141"/>
        <v>3</v>
      </c>
      <c r="F2936" s="174">
        <v>1.1711500000000001E-2</v>
      </c>
      <c r="G2936" s="106" t="s">
        <v>1169</v>
      </c>
    </row>
    <row r="2937" spans="3:7" x14ac:dyDescent="0.15">
      <c r="C2937" s="107">
        <v>42457</v>
      </c>
      <c r="D2937" s="111">
        <f t="shared" si="140"/>
        <v>2016</v>
      </c>
      <c r="E2937" s="111">
        <f t="shared" si="141"/>
        <v>3</v>
      </c>
      <c r="F2937" s="174">
        <v>1.1711500000000001E-2</v>
      </c>
      <c r="G2937" s="106" t="s">
        <v>1169</v>
      </c>
    </row>
    <row r="2938" spans="3:7" x14ac:dyDescent="0.15">
      <c r="C2938" s="107">
        <v>42458</v>
      </c>
      <c r="D2938" s="111">
        <f t="shared" si="140"/>
        <v>2016</v>
      </c>
      <c r="E2938" s="111">
        <f t="shared" si="141"/>
        <v>3</v>
      </c>
      <c r="F2938" s="174">
        <v>1.1711500000000001E-2</v>
      </c>
      <c r="G2938" s="106" t="s">
        <v>1169</v>
      </c>
    </row>
    <row r="2939" spans="3:7" x14ac:dyDescent="0.15">
      <c r="C2939" s="107">
        <v>42459</v>
      </c>
      <c r="D2939" s="111">
        <f t="shared" si="140"/>
        <v>2016</v>
      </c>
      <c r="E2939" s="111">
        <f t="shared" si="141"/>
        <v>3</v>
      </c>
      <c r="F2939" s="174">
        <v>1.15E-2</v>
      </c>
      <c r="G2939" s="106" t="s">
        <v>1169</v>
      </c>
    </row>
    <row r="2940" spans="3:7" x14ac:dyDescent="0.15">
      <c r="C2940" s="107">
        <v>42460</v>
      </c>
      <c r="D2940" s="111">
        <f t="shared" si="140"/>
        <v>2016</v>
      </c>
      <c r="E2940" s="111">
        <f t="shared" si="141"/>
        <v>3</v>
      </c>
      <c r="F2940" s="174">
        <v>1.17255E-2</v>
      </c>
      <c r="G2940" s="106" t="s">
        <v>1169</v>
      </c>
    </row>
    <row r="2941" spans="3:7" x14ac:dyDescent="0.15">
      <c r="C2941" s="107">
        <v>42461</v>
      </c>
      <c r="D2941" s="111">
        <f t="shared" si="140"/>
        <v>2016</v>
      </c>
      <c r="E2941" s="111">
        <f t="shared" si="141"/>
        <v>4</v>
      </c>
      <c r="F2941" s="174">
        <v>1.17255E-2</v>
      </c>
      <c r="G2941" s="106" t="s">
        <v>1169</v>
      </c>
    </row>
    <row r="2942" spans="3:7" x14ac:dyDescent="0.15">
      <c r="C2942" s="107">
        <v>42462</v>
      </c>
      <c r="D2942" s="111">
        <f t="shared" si="140"/>
        <v>2016</v>
      </c>
      <c r="E2942" s="111">
        <f t="shared" si="141"/>
        <v>4</v>
      </c>
      <c r="F2942" s="174">
        <v>1.17255E-2</v>
      </c>
      <c r="G2942" s="106" t="s">
        <v>1169</v>
      </c>
    </row>
    <row r="2943" spans="3:7" x14ac:dyDescent="0.15">
      <c r="C2943" s="107">
        <v>42463</v>
      </c>
      <c r="D2943" s="111">
        <f t="shared" si="140"/>
        <v>2016</v>
      </c>
      <c r="E2943" s="111">
        <f t="shared" si="141"/>
        <v>4</v>
      </c>
      <c r="F2943" s="174">
        <v>1.17255E-2</v>
      </c>
      <c r="G2943" s="106" t="s">
        <v>1169</v>
      </c>
    </row>
    <row r="2944" spans="3:7" x14ac:dyDescent="0.15">
      <c r="C2944" s="107">
        <v>42464</v>
      </c>
      <c r="D2944" s="111">
        <f t="shared" si="140"/>
        <v>2016</v>
      </c>
      <c r="E2944" s="111">
        <f t="shared" si="141"/>
        <v>4</v>
      </c>
      <c r="F2944" s="174">
        <v>1.12549E-2</v>
      </c>
      <c r="G2944" s="106" t="s">
        <v>1169</v>
      </c>
    </row>
    <row r="2945" spans="3:7" x14ac:dyDescent="0.15">
      <c r="C2945" s="107">
        <v>42465</v>
      </c>
      <c r="D2945" s="111">
        <f t="shared" si="140"/>
        <v>2016</v>
      </c>
      <c r="E2945" s="111">
        <f t="shared" si="141"/>
        <v>4</v>
      </c>
      <c r="F2945" s="174">
        <v>1.1647100000000001E-2</v>
      </c>
      <c r="G2945" s="106" t="s">
        <v>1169</v>
      </c>
    </row>
    <row r="2946" spans="3:7" x14ac:dyDescent="0.15">
      <c r="C2946" s="107">
        <v>42466</v>
      </c>
      <c r="D2946" s="111">
        <f t="shared" si="140"/>
        <v>2016</v>
      </c>
      <c r="E2946" s="111">
        <f t="shared" si="141"/>
        <v>4</v>
      </c>
      <c r="F2946" s="174">
        <v>1.14231E-2</v>
      </c>
      <c r="G2946" s="106" t="s">
        <v>1169</v>
      </c>
    </row>
    <row r="2947" spans="3:7" x14ac:dyDescent="0.15">
      <c r="C2947" s="107">
        <v>42467</v>
      </c>
      <c r="D2947" s="111">
        <f t="shared" si="140"/>
        <v>2016</v>
      </c>
      <c r="E2947" s="111">
        <f t="shared" si="141"/>
        <v>4</v>
      </c>
      <c r="F2947" s="174">
        <v>1.14231E-2</v>
      </c>
      <c r="G2947" s="106" t="s">
        <v>1169</v>
      </c>
    </row>
    <row r="2948" spans="3:7" x14ac:dyDescent="0.15">
      <c r="C2948" s="107">
        <v>42468</v>
      </c>
      <c r="D2948" s="111">
        <f t="shared" si="140"/>
        <v>2016</v>
      </c>
      <c r="E2948" s="111">
        <f t="shared" si="141"/>
        <v>4</v>
      </c>
      <c r="F2948" s="174">
        <v>1.14231E-2</v>
      </c>
      <c r="G2948" s="106" t="s">
        <v>1169</v>
      </c>
    </row>
    <row r="2949" spans="3:7" x14ac:dyDescent="0.15">
      <c r="C2949" s="107">
        <v>42469</v>
      </c>
      <c r="D2949" s="111">
        <f t="shared" ref="D2949:D3012" si="142">YEAR(C2949)</f>
        <v>2016</v>
      </c>
      <c r="E2949" s="111">
        <f t="shared" ref="E2949:E3012" si="143">MONTH(C2949)</f>
        <v>4</v>
      </c>
      <c r="F2949" s="174">
        <v>1.14231E-2</v>
      </c>
      <c r="G2949" s="106" t="s">
        <v>1169</v>
      </c>
    </row>
    <row r="2950" spans="3:7" x14ac:dyDescent="0.15">
      <c r="C2950" s="107">
        <v>42470</v>
      </c>
      <c r="D2950" s="111">
        <f t="shared" si="142"/>
        <v>2016</v>
      </c>
      <c r="E2950" s="111">
        <f t="shared" si="143"/>
        <v>4</v>
      </c>
      <c r="F2950" s="174">
        <v>1.14231E-2</v>
      </c>
      <c r="G2950" s="106" t="s">
        <v>1169</v>
      </c>
    </row>
    <row r="2951" spans="3:7" x14ac:dyDescent="0.15">
      <c r="C2951" s="107">
        <v>42471</v>
      </c>
      <c r="D2951" s="111">
        <f t="shared" si="142"/>
        <v>2016</v>
      </c>
      <c r="E2951" s="111">
        <f t="shared" si="143"/>
        <v>4</v>
      </c>
      <c r="F2951" s="174">
        <v>1.14231E-2</v>
      </c>
      <c r="G2951" s="106" t="s">
        <v>1169</v>
      </c>
    </row>
    <row r="2952" spans="3:7" x14ac:dyDescent="0.15">
      <c r="C2952" s="107">
        <v>42472</v>
      </c>
      <c r="D2952" s="111">
        <f t="shared" si="142"/>
        <v>2016</v>
      </c>
      <c r="E2952" s="111">
        <f t="shared" si="143"/>
        <v>4</v>
      </c>
      <c r="F2952" s="174">
        <v>1.13846E-2</v>
      </c>
      <c r="G2952" s="106" t="s">
        <v>1169</v>
      </c>
    </row>
    <row r="2953" spans="3:7" x14ac:dyDescent="0.15">
      <c r="C2953" s="107">
        <v>42473</v>
      </c>
      <c r="D2953" s="111">
        <f t="shared" si="142"/>
        <v>2016</v>
      </c>
      <c r="E2953" s="111">
        <f t="shared" si="143"/>
        <v>4</v>
      </c>
      <c r="F2953" s="174">
        <v>1.13846E-2</v>
      </c>
      <c r="G2953" s="106" t="s">
        <v>1169</v>
      </c>
    </row>
    <row r="2954" spans="3:7" x14ac:dyDescent="0.15">
      <c r="C2954" s="107">
        <v>42474</v>
      </c>
      <c r="D2954" s="111">
        <f t="shared" si="142"/>
        <v>2016</v>
      </c>
      <c r="E2954" s="111">
        <f t="shared" si="143"/>
        <v>4</v>
      </c>
      <c r="F2954" s="174">
        <v>1.1346199999999999E-2</v>
      </c>
      <c r="G2954" s="106" t="s">
        <v>1169</v>
      </c>
    </row>
    <row r="2955" spans="3:7" x14ac:dyDescent="0.15">
      <c r="C2955" s="107">
        <v>42475</v>
      </c>
      <c r="D2955" s="111">
        <f t="shared" si="142"/>
        <v>2016</v>
      </c>
      <c r="E2955" s="111">
        <f t="shared" si="143"/>
        <v>4</v>
      </c>
      <c r="F2955" s="174">
        <v>1.1346199999999999E-2</v>
      </c>
      <c r="G2955" s="106" t="s">
        <v>1169</v>
      </c>
    </row>
    <row r="2956" spans="3:7" x14ac:dyDescent="0.15">
      <c r="C2956" s="107">
        <v>42476</v>
      </c>
      <c r="D2956" s="111">
        <f t="shared" si="142"/>
        <v>2016</v>
      </c>
      <c r="E2956" s="111">
        <f t="shared" si="143"/>
        <v>4</v>
      </c>
      <c r="F2956" s="174">
        <v>1.1346199999999999E-2</v>
      </c>
      <c r="G2956" s="106" t="s">
        <v>1169</v>
      </c>
    </row>
    <row r="2957" spans="3:7" x14ac:dyDescent="0.15">
      <c r="C2957" s="107">
        <v>42477</v>
      </c>
      <c r="D2957" s="111">
        <f t="shared" si="142"/>
        <v>2016</v>
      </c>
      <c r="E2957" s="111">
        <f t="shared" si="143"/>
        <v>4</v>
      </c>
      <c r="F2957" s="174">
        <v>1.1346199999999999E-2</v>
      </c>
      <c r="G2957" s="106" t="s">
        <v>1169</v>
      </c>
    </row>
    <row r="2958" spans="3:7" x14ac:dyDescent="0.15">
      <c r="C2958" s="107">
        <v>42478</v>
      </c>
      <c r="D2958" s="111">
        <f t="shared" si="142"/>
        <v>2016</v>
      </c>
      <c r="E2958" s="111">
        <f t="shared" si="143"/>
        <v>4</v>
      </c>
      <c r="F2958" s="174">
        <v>1.1365399999999999E-2</v>
      </c>
      <c r="G2958" s="106" t="s">
        <v>1169</v>
      </c>
    </row>
    <row r="2959" spans="3:7" x14ac:dyDescent="0.15">
      <c r="C2959" s="107">
        <v>42479</v>
      </c>
      <c r="D2959" s="111">
        <f t="shared" si="142"/>
        <v>2016</v>
      </c>
      <c r="E2959" s="111">
        <f t="shared" si="143"/>
        <v>4</v>
      </c>
      <c r="F2959" s="174">
        <v>1.1365399999999999E-2</v>
      </c>
      <c r="G2959" s="106" t="s">
        <v>1169</v>
      </c>
    </row>
    <row r="2960" spans="3:7" x14ac:dyDescent="0.15">
      <c r="C2960" s="107">
        <v>42480</v>
      </c>
      <c r="D2960" s="111">
        <f t="shared" si="142"/>
        <v>2016</v>
      </c>
      <c r="E2960" s="111">
        <f t="shared" si="143"/>
        <v>4</v>
      </c>
      <c r="F2960" s="174">
        <v>1.1115399999999999E-2</v>
      </c>
      <c r="G2960" s="106" t="s">
        <v>1169</v>
      </c>
    </row>
    <row r="2961" spans="3:7" x14ac:dyDescent="0.15">
      <c r="C2961" s="107">
        <v>42481</v>
      </c>
      <c r="D2961" s="111">
        <f t="shared" si="142"/>
        <v>2016</v>
      </c>
      <c r="E2961" s="111">
        <f t="shared" si="143"/>
        <v>4</v>
      </c>
      <c r="F2961" s="174">
        <v>1.1115399999999999E-2</v>
      </c>
      <c r="G2961" s="106" t="s">
        <v>1169</v>
      </c>
    </row>
    <row r="2962" spans="3:7" x14ac:dyDescent="0.15">
      <c r="C2962" s="107">
        <v>42482</v>
      </c>
      <c r="D2962" s="111">
        <f t="shared" si="142"/>
        <v>2016</v>
      </c>
      <c r="E2962" s="111">
        <f t="shared" si="143"/>
        <v>4</v>
      </c>
      <c r="F2962" s="174">
        <v>1.1115399999999999E-2</v>
      </c>
      <c r="G2962" s="106" t="s">
        <v>1169</v>
      </c>
    </row>
    <row r="2963" spans="3:7" x14ac:dyDescent="0.15">
      <c r="C2963" s="107">
        <v>42483</v>
      </c>
      <c r="D2963" s="111">
        <f t="shared" si="142"/>
        <v>2016</v>
      </c>
      <c r="E2963" s="111">
        <f t="shared" si="143"/>
        <v>4</v>
      </c>
      <c r="F2963" s="174">
        <v>1.1153800000000002E-2</v>
      </c>
      <c r="G2963" s="106" t="s">
        <v>1169</v>
      </c>
    </row>
    <row r="2964" spans="3:7" x14ac:dyDescent="0.15">
      <c r="C2964" s="107">
        <v>42484</v>
      </c>
      <c r="D2964" s="111">
        <f t="shared" si="142"/>
        <v>2016</v>
      </c>
      <c r="E2964" s="111">
        <f t="shared" si="143"/>
        <v>4</v>
      </c>
      <c r="F2964" s="174">
        <v>1.1153800000000002E-2</v>
      </c>
      <c r="G2964" s="106" t="s">
        <v>1169</v>
      </c>
    </row>
    <row r="2965" spans="3:7" x14ac:dyDescent="0.15">
      <c r="C2965" s="107">
        <v>42485</v>
      </c>
      <c r="D2965" s="111">
        <f t="shared" si="142"/>
        <v>2016</v>
      </c>
      <c r="E2965" s="111">
        <f t="shared" si="143"/>
        <v>4</v>
      </c>
      <c r="F2965" s="174">
        <v>1.12692E-2</v>
      </c>
      <c r="G2965" s="106" t="s">
        <v>1169</v>
      </c>
    </row>
    <row r="2966" spans="3:7" x14ac:dyDescent="0.15">
      <c r="C2966" s="107">
        <v>42486</v>
      </c>
      <c r="D2966" s="111">
        <f t="shared" si="142"/>
        <v>2016</v>
      </c>
      <c r="E2966" s="111">
        <f t="shared" si="143"/>
        <v>4</v>
      </c>
      <c r="F2966" s="174">
        <v>1.12692E-2</v>
      </c>
      <c r="G2966" s="106" t="s">
        <v>1169</v>
      </c>
    </row>
    <row r="2967" spans="3:7" x14ac:dyDescent="0.15">
      <c r="C2967" s="107">
        <v>42487</v>
      </c>
      <c r="D2967" s="111">
        <f t="shared" si="142"/>
        <v>2016</v>
      </c>
      <c r="E2967" s="111">
        <f t="shared" si="143"/>
        <v>4</v>
      </c>
      <c r="F2967" s="174">
        <v>1.12692E-2</v>
      </c>
      <c r="G2967" s="106" t="s">
        <v>1169</v>
      </c>
    </row>
    <row r="2968" spans="3:7" x14ac:dyDescent="0.15">
      <c r="C2968" s="107">
        <v>42488</v>
      </c>
      <c r="D2968" s="111">
        <f t="shared" si="142"/>
        <v>2016</v>
      </c>
      <c r="E2968" s="111">
        <f t="shared" si="143"/>
        <v>4</v>
      </c>
      <c r="F2968" s="174">
        <v>1.1153800000000002E-2</v>
      </c>
      <c r="G2968" s="106" t="s">
        <v>1169</v>
      </c>
    </row>
    <row r="2969" spans="3:7" x14ac:dyDescent="0.15">
      <c r="C2969" s="107">
        <v>42489</v>
      </c>
      <c r="D2969" s="111">
        <f t="shared" si="142"/>
        <v>2016</v>
      </c>
      <c r="E2969" s="111">
        <f t="shared" si="143"/>
        <v>4</v>
      </c>
      <c r="F2969" s="174">
        <v>1.1153800000000002E-2</v>
      </c>
      <c r="G2969" s="106" t="s">
        <v>1169</v>
      </c>
    </row>
    <row r="2970" spans="3:7" x14ac:dyDescent="0.15">
      <c r="C2970" s="107">
        <v>42490</v>
      </c>
      <c r="D2970" s="111">
        <f t="shared" si="142"/>
        <v>2016</v>
      </c>
      <c r="E2970" s="111">
        <f t="shared" si="143"/>
        <v>4</v>
      </c>
      <c r="F2970" s="174">
        <v>1.1153800000000002E-2</v>
      </c>
      <c r="G2970" s="106" t="s">
        <v>1169</v>
      </c>
    </row>
    <row r="2971" spans="3:7" x14ac:dyDescent="0.15">
      <c r="C2971" s="107">
        <v>42491</v>
      </c>
      <c r="D2971" s="111">
        <f t="shared" si="142"/>
        <v>2016</v>
      </c>
      <c r="E2971" s="111">
        <f t="shared" si="143"/>
        <v>5</v>
      </c>
      <c r="F2971" s="174">
        <v>1.1153800000000002E-2</v>
      </c>
      <c r="G2971" s="106" t="s">
        <v>1169</v>
      </c>
    </row>
    <row r="2972" spans="3:7" x14ac:dyDescent="0.15">
      <c r="C2972" s="107">
        <v>42492</v>
      </c>
      <c r="D2972" s="111">
        <f t="shared" si="142"/>
        <v>2016</v>
      </c>
      <c r="E2972" s="111">
        <f t="shared" si="143"/>
        <v>5</v>
      </c>
      <c r="F2972" s="174">
        <v>1.1153800000000002E-2</v>
      </c>
      <c r="G2972" s="106" t="s">
        <v>1169</v>
      </c>
    </row>
    <row r="2973" spans="3:7" x14ac:dyDescent="0.15">
      <c r="C2973" s="107">
        <v>42493</v>
      </c>
      <c r="D2973" s="111">
        <f t="shared" si="142"/>
        <v>2016</v>
      </c>
      <c r="E2973" s="111">
        <f t="shared" si="143"/>
        <v>5</v>
      </c>
      <c r="F2973" s="174">
        <v>1.0961500000000001E-2</v>
      </c>
      <c r="G2973" s="106" t="s">
        <v>1169</v>
      </c>
    </row>
    <row r="2974" spans="3:7" x14ac:dyDescent="0.15">
      <c r="C2974" s="107">
        <v>42494</v>
      </c>
      <c r="D2974" s="111">
        <f t="shared" si="142"/>
        <v>2016</v>
      </c>
      <c r="E2974" s="111">
        <f t="shared" si="143"/>
        <v>5</v>
      </c>
      <c r="F2974" s="174">
        <v>1.0961500000000001E-2</v>
      </c>
      <c r="G2974" s="106" t="s">
        <v>1169</v>
      </c>
    </row>
    <row r="2975" spans="3:7" x14ac:dyDescent="0.15">
      <c r="C2975" s="107">
        <v>42495</v>
      </c>
      <c r="D2975" s="111">
        <f t="shared" si="142"/>
        <v>2016</v>
      </c>
      <c r="E2975" s="111">
        <f t="shared" si="143"/>
        <v>5</v>
      </c>
      <c r="F2975" s="174">
        <v>1.0961500000000001E-2</v>
      </c>
      <c r="G2975" s="106" t="s">
        <v>1169</v>
      </c>
    </row>
    <row r="2976" spans="3:7" x14ac:dyDescent="0.15">
      <c r="C2976" s="107">
        <v>42496</v>
      </c>
      <c r="D2976" s="111">
        <f t="shared" si="142"/>
        <v>2016</v>
      </c>
      <c r="E2976" s="111">
        <f t="shared" si="143"/>
        <v>5</v>
      </c>
      <c r="F2976" s="174">
        <v>1.1096199999999999E-2</v>
      </c>
      <c r="G2976" s="106" t="s">
        <v>1169</v>
      </c>
    </row>
    <row r="2977" spans="3:7" x14ac:dyDescent="0.15">
      <c r="C2977" s="107">
        <v>42497</v>
      </c>
      <c r="D2977" s="111">
        <f t="shared" si="142"/>
        <v>2016</v>
      </c>
      <c r="E2977" s="111">
        <f t="shared" si="143"/>
        <v>5</v>
      </c>
      <c r="F2977" s="174">
        <v>1.1096199999999999E-2</v>
      </c>
      <c r="G2977" s="106" t="s">
        <v>1169</v>
      </c>
    </row>
    <row r="2978" spans="3:7" x14ac:dyDescent="0.15">
      <c r="C2978" s="107">
        <v>42498</v>
      </c>
      <c r="D2978" s="111">
        <f t="shared" si="142"/>
        <v>2016</v>
      </c>
      <c r="E2978" s="111">
        <f t="shared" si="143"/>
        <v>5</v>
      </c>
      <c r="F2978" s="174">
        <v>1.1096199999999999E-2</v>
      </c>
      <c r="G2978" s="106" t="s">
        <v>1169</v>
      </c>
    </row>
    <row r="2979" spans="3:7" x14ac:dyDescent="0.15">
      <c r="C2979" s="107">
        <v>42499</v>
      </c>
      <c r="D2979" s="111">
        <f t="shared" si="142"/>
        <v>2016</v>
      </c>
      <c r="E2979" s="111">
        <f t="shared" si="143"/>
        <v>5</v>
      </c>
      <c r="F2979" s="174">
        <v>1.1096199999999999E-2</v>
      </c>
      <c r="G2979" s="106" t="s">
        <v>1169</v>
      </c>
    </row>
    <row r="2980" spans="3:7" x14ac:dyDescent="0.15">
      <c r="C2980" s="107">
        <v>42500</v>
      </c>
      <c r="D2980" s="111">
        <f t="shared" si="142"/>
        <v>2016</v>
      </c>
      <c r="E2980" s="111">
        <f t="shared" si="143"/>
        <v>5</v>
      </c>
      <c r="F2980" s="174">
        <v>1.11346E-2</v>
      </c>
      <c r="G2980" s="106" t="s">
        <v>1169</v>
      </c>
    </row>
    <row r="2981" spans="3:7" x14ac:dyDescent="0.15">
      <c r="C2981" s="107">
        <v>42501</v>
      </c>
      <c r="D2981" s="111">
        <f t="shared" si="142"/>
        <v>2016</v>
      </c>
      <c r="E2981" s="111">
        <f t="shared" si="143"/>
        <v>5</v>
      </c>
      <c r="F2981" s="174">
        <v>1.0905699999999999E-2</v>
      </c>
      <c r="G2981" s="106" t="s">
        <v>1169</v>
      </c>
    </row>
    <row r="2982" spans="3:7" x14ac:dyDescent="0.15">
      <c r="C2982" s="107">
        <v>42502</v>
      </c>
      <c r="D2982" s="111">
        <f t="shared" si="142"/>
        <v>2016</v>
      </c>
      <c r="E2982" s="111">
        <f t="shared" si="143"/>
        <v>5</v>
      </c>
      <c r="F2982" s="174">
        <v>1.0905699999999999E-2</v>
      </c>
      <c r="G2982" s="106" t="s">
        <v>1169</v>
      </c>
    </row>
    <row r="2983" spans="3:7" x14ac:dyDescent="0.15">
      <c r="C2983" s="107">
        <v>42503</v>
      </c>
      <c r="D2983" s="111">
        <f t="shared" si="142"/>
        <v>2016</v>
      </c>
      <c r="E2983" s="111">
        <f t="shared" si="143"/>
        <v>5</v>
      </c>
      <c r="F2983" s="174">
        <v>1.0961500000000001E-2</v>
      </c>
      <c r="G2983" s="106" t="s">
        <v>1169</v>
      </c>
    </row>
    <row r="2984" spans="3:7" x14ac:dyDescent="0.15">
      <c r="C2984" s="107">
        <v>42504</v>
      </c>
      <c r="D2984" s="111">
        <f t="shared" si="142"/>
        <v>2016</v>
      </c>
      <c r="E2984" s="111">
        <f t="shared" si="143"/>
        <v>5</v>
      </c>
      <c r="F2984" s="174">
        <v>1.0961500000000001E-2</v>
      </c>
      <c r="G2984" s="106" t="s">
        <v>1169</v>
      </c>
    </row>
    <row r="2985" spans="3:7" x14ac:dyDescent="0.15">
      <c r="C2985" s="107">
        <v>42505</v>
      </c>
      <c r="D2985" s="111">
        <f t="shared" si="142"/>
        <v>2016</v>
      </c>
      <c r="E2985" s="111">
        <f t="shared" si="143"/>
        <v>5</v>
      </c>
      <c r="F2985" s="174">
        <v>1.0961500000000001E-2</v>
      </c>
      <c r="G2985" s="106" t="s">
        <v>1169</v>
      </c>
    </row>
    <row r="2986" spans="3:7" x14ac:dyDescent="0.15">
      <c r="C2986" s="107">
        <v>42506</v>
      </c>
      <c r="D2986" s="111">
        <f t="shared" si="142"/>
        <v>2016</v>
      </c>
      <c r="E2986" s="111">
        <f t="shared" si="143"/>
        <v>5</v>
      </c>
      <c r="F2986" s="174">
        <v>1.0961500000000001E-2</v>
      </c>
      <c r="G2986" s="106" t="s">
        <v>1169</v>
      </c>
    </row>
    <row r="2987" spans="3:7" x14ac:dyDescent="0.15">
      <c r="C2987" s="107">
        <v>42507</v>
      </c>
      <c r="D2987" s="111">
        <f t="shared" si="142"/>
        <v>2016</v>
      </c>
      <c r="E2987" s="111">
        <f t="shared" si="143"/>
        <v>5</v>
      </c>
      <c r="F2987" s="174">
        <v>1.0754700000000001E-2</v>
      </c>
      <c r="G2987" s="106" t="s">
        <v>1169</v>
      </c>
    </row>
    <row r="2988" spans="3:7" x14ac:dyDescent="0.15">
      <c r="C2988" s="107">
        <v>42508</v>
      </c>
      <c r="D2988" s="111">
        <f t="shared" si="142"/>
        <v>2016</v>
      </c>
      <c r="E2988" s="111">
        <f t="shared" si="143"/>
        <v>5</v>
      </c>
      <c r="F2988" s="174">
        <v>1.0754700000000001E-2</v>
      </c>
      <c r="G2988" s="106" t="s">
        <v>1169</v>
      </c>
    </row>
    <row r="2989" spans="3:7" x14ac:dyDescent="0.15">
      <c r="C2989" s="107">
        <v>42509</v>
      </c>
      <c r="D2989" s="111">
        <f t="shared" si="142"/>
        <v>2016</v>
      </c>
      <c r="E2989" s="111">
        <f t="shared" si="143"/>
        <v>5</v>
      </c>
      <c r="F2989" s="174">
        <v>1.0981099999999999E-2</v>
      </c>
      <c r="G2989" s="106" t="s">
        <v>1169</v>
      </c>
    </row>
    <row r="2990" spans="3:7" x14ac:dyDescent="0.15">
      <c r="C2990" s="107">
        <v>42510</v>
      </c>
      <c r="D2990" s="111">
        <f t="shared" si="142"/>
        <v>2016</v>
      </c>
      <c r="E2990" s="111">
        <f t="shared" si="143"/>
        <v>5</v>
      </c>
      <c r="F2990" s="174">
        <v>1.05091E-2</v>
      </c>
      <c r="G2990" s="106" t="s">
        <v>1169</v>
      </c>
    </row>
    <row r="2991" spans="3:7" x14ac:dyDescent="0.15">
      <c r="C2991" s="107">
        <v>42511</v>
      </c>
      <c r="D2991" s="111">
        <f t="shared" si="142"/>
        <v>2016</v>
      </c>
      <c r="E2991" s="111">
        <f t="shared" si="143"/>
        <v>5</v>
      </c>
      <c r="F2991" s="174">
        <v>1.05091E-2</v>
      </c>
      <c r="G2991" s="106" t="s">
        <v>1169</v>
      </c>
    </row>
    <row r="2992" spans="3:7" x14ac:dyDescent="0.15">
      <c r="C2992" s="107">
        <v>42512</v>
      </c>
      <c r="D2992" s="111">
        <f t="shared" si="142"/>
        <v>2016</v>
      </c>
      <c r="E2992" s="111">
        <f t="shared" si="143"/>
        <v>5</v>
      </c>
      <c r="F2992" s="174">
        <v>1.05091E-2</v>
      </c>
      <c r="G2992" s="106" t="s">
        <v>1169</v>
      </c>
    </row>
    <row r="2993" spans="3:7" x14ac:dyDescent="0.15">
      <c r="C2993" s="107">
        <v>42513</v>
      </c>
      <c r="D2993" s="111">
        <f t="shared" si="142"/>
        <v>2016</v>
      </c>
      <c r="E2993" s="111">
        <f t="shared" si="143"/>
        <v>5</v>
      </c>
      <c r="F2993" s="174">
        <v>1.05091E-2</v>
      </c>
      <c r="G2993" s="106" t="s">
        <v>1169</v>
      </c>
    </row>
    <row r="2994" spans="3:7" x14ac:dyDescent="0.15">
      <c r="C2994" s="107">
        <v>42514</v>
      </c>
      <c r="D2994" s="111">
        <f t="shared" si="142"/>
        <v>2016</v>
      </c>
      <c r="E2994" s="111">
        <f t="shared" si="143"/>
        <v>5</v>
      </c>
      <c r="F2994" s="174">
        <v>1.03269E-2</v>
      </c>
      <c r="G2994" s="106" t="s">
        <v>1169</v>
      </c>
    </row>
    <row r="2995" spans="3:7" x14ac:dyDescent="0.15">
      <c r="C2995" s="107">
        <v>42515</v>
      </c>
      <c r="D2995" s="111">
        <f t="shared" si="142"/>
        <v>2016</v>
      </c>
      <c r="E2995" s="111">
        <f t="shared" si="143"/>
        <v>5</v>
      </c>
      <c r="F2995" s="174">
        <v>1.03269E-2</v>
      </c>
      <c r="G2995" s="106" t="s">
        <v>1169</v>
      </c>
    </row>
    <row r="2996" spans="3:7" x14ac:dyDescent="0.15">
      <c r="C2996" s="107">
        <v>42516</v>
      </c>
      <c r="D2996" s="111">
        <f t="shared" si="142"/>
        <v>2016</v>
      </c>
      <c r="E2996" s="111">
        <f t="shared" si="143"/>
        <v>5</v>
      </c>
      <c r="F2996" s="174">
        <v>1.0140399999999999E-2</v>
      </c>
      <c r="G2996" s="106" t="s">
        <v>1169</v>
      </c>
    </row>
    <row r="2997" spans="3:7" x14ac:dyDescent="0.15">
      <c r="C2997" s="107">
        <v>42517</v>
      </c>
      <c r="D2997" s="111">
        <f t="shared" si="142"/>
        <v>2016</v>
      </c>
      <c r="E2997" s="111">
        <f t="shared" si="143"/>
        <v>5</v>
      </c>
      <c r="F2997" s="174">
        <v>9.9986999999999993E-3</v>
      </c>
      <c r="G2997" s="106" t="s">
        <v>1169</v>
      </c>
    </row>
    <row r="2998" spans="3:7" x14ac:dyDescent="0.15">
      <c r="C2998" s="107">
        <v>42518</v>
      </c>
      <c r="D2998" s="111">
        <f t="shared" si="142"/>
        <v>2016</v>
      </c>
      <c r="E2998" s="111">
        <f t="shared" si="143"/>
        <v>5</v>
      </c>
      <c r="F2998" s="174">
        <v>9.9986999999999993E-3</v>
      </c>
      <c r="G2998" s="106" t="s">
        <v>1169</v>
      </c>
    </row>
    <row r="2999" spans="3:7" x14ac:dyDescent="0.15">
      <c r="C2999" s="107">
        <v>42519</v>
      </c>
      <c r="D2999" s="111">
        <f t="shared" si="142"/>
        <v>2016</v>
      </c>
      <c r="E2999" s="111">
        <f t="shared" si="143"/>
        <v>5</v>
      </c>
      <c r="F2999" s="174">
        <v>9.9986999999999993E-3</v>
      </c>
      <c r="G2999" s="106" t="s">
        <v>1169</v>
      </c>
    </row>
    <row r="3000" spans="3:7" x14ac:dyDescent="0.15">
      <c r="C3000" s="107">
        <v>42520</v>
      </c>
      <c r="D3000" s="111">
        <f t="shared" si="142"/>
        <v>2016</v>
      </c>
      <c r="E3000" s="111">
        <f t="shared" si="143"/>
        <v>5</v>
      </c>
      <c r="F3000" s="174">
        <v>9.9986999999999993E-3</v>
      </c>
      <c r="G3000" s="106" t="s">
        <v>1169</v>
      </c>
    </row>
    <row r="3001" spans="3:7" x14ac:dyDescent="0.15">
      <c r="C3001" s="107">
        <v>42521</v>
      </c>
      <c r="D3001" s="111">
        <f t="shared" si="142"/>
        <v>2016</v>
      </c>
      <c r="E3001" s="111">
        <f t="shared" si="143"/>
        <v>5</v>
      </c>
      <c r="F3001" s="174">
        <v>1.0175399999999999E-2</v>
      </c>
      <c r="G3001" s="106" t="s">
        <v>1169</v>
      </c>
    </row>
    <row r="3002" spans="3:7" x14ac:dyDescent="0.15">
      <c r="C3002" s="107">
        <v>42522</v>
      </c>
      <c r="D3002" s="111">
        <f t="shared" si="142"/>
        <v>2016</v>
      </c>
      <c r="E3002" s="111">
        <f t="shared" si="143"/>
        <v>6</v>
      </c>
      <c r="F3002" s="174">
        <v>9.9655000000000004E-3</v>
      </c>
      <c r="G3002" s="106" t="s">
        <v>1169</v>
      </c>
    </row>
    <row r="3003" spans="3:7" x14ac:dyDescent="0.15">
      <c r="C3003" s="107">
        <v>42523</v>
      </c>
      <c r="D3003" s="111">
        <f t="shared" si="142"/>
        <v>2016</v>
      </c>
      <c r="E3003" s="111">
        <f t="shared" si="143"/>
        <v>6</v>
      </c>
      <c r="F3003" s="174">
        <v>9.9655000000000004E-3</v>
      </c>
      <c r="G3003" s="106" t="s">
        <v>1169</v>
      </c>
    </row>
    <row r="3004" spans="3:7" x14ac:dyDescent="0.15">
      <c r="C3004" s="107">
        <v>42524</v>
      </c>
      <c r="D3004" s="111">
        <f t="shared" si="142"/>
        <v>2016</v>
      </c>
      <c r="E3004" s="111">
        <f t="shared" si="143"/>
        <v>6</v>
      </c>
      <c r="F3004" s="174">
        <v>9.9655000000000004E-3</v>
      </c>
      <c r="G3004" s="106" t="s">
        <v>1169</v>
      </c>
    </row>
    <row r="3005" spans="3:7" x14ac:dyDescent="0.15">
      <c r="C3005" s="107">
        <v>42527</v>
      </c>
      <c r="D3005" s="111">
        <f t="shared" si="142"/>
        <v>2016</v>
      </c>
      <c r="E3005" s="111">
        <f t="shared" si="143"/>
        <v>6</v>
      </c>
      <c r="F3005" s="174">
        <v>9.9655000000000004E-3</v>
      </c>
      <c r="G3005" s="106" t="s">
        <v>1169</v>
      </c>
    </row>
    <row r="3006" spans="3:7" x14ac:dyDescent="0.15">
      <c r="C3006" s="107">
        <v>42528</v>
      </c>
      <c r="D3006" s="111">
        <f t="shared" si="142"/>
        <v>2016</v>
      </c>
      <c r="E3006" s="111">
        <f t="shared" si="143"/>
        <v>6</v>
      </c>
      <c r="F3006" s="174">
        <v>9.9828E-3</v>
      </c>
      <c r="G3006" s="106" t="s">
        <v>1169</v>
      </c>
    </row>
    <row r="3007" spans="3:7" x14ac:dyDescent="0.15">
      <c r="C3007" s="107">
        <v>42530</v>
      </c>
      <c r="D3007" s="111">
        <f t="shared" si="142"/>
        <v>2016</v>
      </c>
      <c r="E3007" s="111">
        <f t="shared" si="143"/>
        <v>6</v>
      </c>
      <c r="F3007" s="174">
        <v>9.9655000000000004E-3</v>
      </c>
      <c r="G3007" s="106" t="s">
        <v>1169</v>
      </c>
    </row>
    <row r="3008" spans="3:7" x14ac:dyDescent="0.15">
      <c r="C3008" s="107">
        <v>42532</v>
      </c>
      <c r="D3008" s="111">
        <f t="shared" si="142"/>
        <v>2016</v>
      </c>
      <c r="E3008" s="111">
        <f t="shared" si="143"/>
        <v>6</v>
      </c>
      <c r="F3008" s="174">
        <v>1.05556E-2</v>
      </c>
      <c r="G3008" s="106" t="s">
        <v>1169</v>
      </c>
    </row>
    <row r="3009" spans="3:7" x14ac:dyDescent="0.15">
      <c r="C3009" s="107">
        <v>42535</v>
      </c>
      <c r="D3009" s="111">
        <f t="shared" si="142"/>
        <v>2016</v>
      </c>
      <c r="E3009" s="111">
        <f t="shared" si="143"/>
        <v>6</v>
      </c>
      <c r="F3009" s="174">
        <v>1.05556E-2</v>
      </c>
      <c r="G3009" s="106" t="s">
        <v>1169</v>
      </c>
    </row>
    <row r="3010" spans="3:7" x14ac:dyDescent="0.15">
      <c r="C3010" s="107">
        <v>42536</v>
      </c>
      <c r="D3010" s="111">
        <f t="shared" si="142"/>
        <v>2016</v>
      </c>
      <c r="E3010" s="111">
        <f t="shared" si="143"/>
        <v>6</v>
      </c>
      <c r="F3010" s="174">
        <v>1.05556E-2</v>
      </c>
      <c r="G3010" s="106" t="s">
        <v>1169</v>
      </c>
    </row>
    <row r="3011" spans="3:7" x14ac:dyDescent="0.15">
      <c r="C3011" s="107">
        <v>42537</v>
      </c>
      <c r="D3011" s="111">
        <f t="shared" si="142"/>
        <v>2016</v>
      </c>
      <c r="E3011" s="111">
        <f t="shared" si="143"/>
        <v>6</v>
      </c>
      <c r="F3011" s="174">
        <v>1.0943399999999999E-2</v>
      </c>
      <c r="G3011" s="106" t="s">
        <v>1169</v>
      </c>
    </row>
    <row r="3012" spans="3:7" x14ac:dyDescent="0.15">
      <c r="C3012" s="107">
        <v>42538</v>
      </c>
      <c r="D3012" s="111">
        <f t="shared" si="142"/>
        <v>2016</v>
      </c>
      <c r="E3012" s="111">
        <f t="shared" si="143"/>
        <v>6</v>
      </c>
      <c r="F3012" s="174">
        <v>1.0943399999999999E-2</v>
      </c>
      <c r="G3012" s="106" t="s">
        <v>1169</v>
      </c>
    </row>
    <row r="3013" spans="3:7" x14ac:dyDescent="0.15">
      <c r="C3013" s="107">
        <v>42539</v>
      </c>
      <c r="D3013" s="111">
        <f t="shared" ref="D3013:D3076" si="144">YEAR(C3013)</f>
        <v>2016</v>
      </c>
      <c r="E3013" s="111">
        <f t="shared" ref="E3013:E3076" si="145">MONTH(C3013)</f>
        <v>6</v>
      </c>
      <c r="F3013" s="174">
        <v>1.0943399999999999E-2</v>
      </c>
      <c r="G3013" s="106" t="s">
        <v>1169</v>
      </c>
    </row>
    <row r="3014" spans="3:7" x14ac:dyDescent="0.15">
      <c r="C3014" s="107">
        <v>42540</v>
      </c>
      <c r="D3014" s="111">
        <f t="shared" si="144"/>
        <v>2016</v>
      </c>
      <c r="E3014" s="111">
        <f t="shared" si="145"/>
        <v>6</v>
      </c>
      <c r="F3014" s="174">
        <v>1.0943399999999999E-2</v>
      </c>
      <c r="G3014" s="106" t="s">
        <v>1169</v>
      </c>
    </row>
    <row r="3015" spans="3:7" x14ac:dyDescent="0.15">
      <c r="C3015" s="107">
        <v>42541</v>
      </c>
      <c r="D3015" s="111">
        <f t="shared" si="144"/>
        <v>2016</v>
      </c>
      <c r="E3015" s="111">
        <f t="shared" si="145"/>
        <v>6</v>
      </c>
      <c r="F3015" s="174">
        <v>1.0943399999999999E-2</v>
      </c>
      <c r="G3015" s="106" t="s">
        <v>1169</v>
      </c>
    </row>
    <row r="3016" spans="3:7" x14ac:dyDescent="0.15">
      <c r="C3016" s="107">
        <v>42542</v>
      </c>
      <c r="D3016" s="111">
        <f t="shared" si="144"/>
        <v>2016</v>
      </c>
      <c r="E3016" s="111">
        <f t="shared" si="145"/>
        <v>6</v>
      </c>
      <c r="F3016" s="174">
        <v>1.0796300000000002E-2</v>
      </c>
      <c r="G3016" s="106" t="s">
        <v>1169</v>
      </c>
    </row>
    <row r="3017" spans="3:7" x14ac:dyDescent="0.15">
      <c r="C3017" s="107">
        <v>42543</v>
      </c>
      <c r="D3017" s="111">
        <f t="shared" si="144"/>
        <v>2016</v>
      </c>
      <c r="E3017" s="111">
        <f t="shared" si="145"/>
        <v>6</v>
      </c>
      <c r="F3017" s="174">
        <v>1.0796300000000002E-2</v>
      </c>
      <c r="G3017" s="106" t="s">
        <v>1169</v>
      </c>
    </row>
    <row r="3018" spans="3:7" x14ac:dyDescent="0.15">
      <c r="C3018" s="107">
        <v>42544</v>
      </c>
      <c r="D3018" s="111">
        <f t="shared" si="144"/>
        <v>2016</v>
      </c>
      <c r="E3018" s="111">
        <f t="shared" si="145"/>
        <v>6</v>
      </c>
      <c r="F3018" s="174">
        <v>1.0654500000000001E-2</v>
      </c>
      <c r="G3018" s="106" t="s">
        <v>1169</v>
      </c>
    </row>
    <row r="3019" spans="3:7" x14ac:dyDescent="0.15">
      <c r="C3019" s="107">
        <v>42545</v>
      </c>
      <c r="D3019" s="111">
        <f t="shared" si="144"/>
        <v>2016</v>
      </c>
      <c r="E3019" s="111">
        <f t="shared" si="145"/>
        <v>6</v>
      </c>
      <c r="F3019" s="174">
        <v>1.04364E-2</v>
      </c>
      <c r="G3019" s="106" t="s">
        <v>1169</v>
      </c>
    </row>
    <row r="3020" spans="3:7" x14ac:dyDescent="0.15">
      <c r="C3020" s="107">
        <v>42546</v>
      </c>
      <c r="D3020" s="111">
        <f t="shared" si="144"/>
        <v>2016</v>
      </c>
      <c r="E3020" s="111">
        <f t="shared" si="145"/>
        <v>6</v>
      </c>
      <c r="F3020" s="174">
        <v>1.04364E-2</v>
      </c>
      <c r="G3020" s="106" t="s">
        <v>1169</v>
      </c>
    </row>
    <row r="3021" spans="3:7" x14ac:dyDescent="0.15">
      <c r="C3021" s="107">
        <v>42547</v>
      </c>
      <c r="D3021" s="111">
        <f t="shared" si="144"/>
        <v>2016</v>
      </c>
      <c r="E3021" s="111">
        <f t="shared" si="145"/>
        <v>6</v>
      </c>
      <c r="F3021" s="174">
        <v>1.04364E-2</v>
      </c>
      <c r="G3021" s="106" t="s">
        <v>1169</v>
      </c>
    </row>
    <row r="3022" spans="3:7" x14ac:dyDescent="0.15">
      <c r="C3022" s="107">
        <v>42548</v>
      </c>
      <c r="D3022" s="111">
        <f t="shared" si="144"/>
        <v>2016</v>
      </c>
      <c r="E3022" s="111">
        <f t="shared" si="145"/>
        <v>6</v>
      </c>
      <c r="F3022" s="174">
        <v>1.04727E-2</v>
      </c>
      <c r="G3022" s="106" t="s">
        <v>1169</v>
      </c>
    </row>
    <row r="3023" spans="3:7" x14ac:dyDescent="0.15">
      <c r="C3023" s="107">
        <v>42549</v>
      </c>
      <c r="D3023" s="111">
        <f t="shared" si="144"/>
        <v>2016</v>
      </c>
      <c r="E3023" s="111">
        <f t="shared" si="145"/>
        <v>6</v>
      </c>
      <c r="F3023" s="174">
        <v>1.04727E-2</v>
      </c>
      <c r="G3023" s="106" t="s">
        <v>1169</v>
      </c>
    </row>
    <row r="3024" spans="3:7" x14ac:dyDescent="0.15">
      <c r="C3024" s="107">
        <v>42551</v>
      </c>
      <c r="D3024" s="111">
        <f t="shared" si="144"/>
        <v>2016</v>
      </c>
      <c r="E3024" s="111">
        <f t="shared" si="145"/>
        <v>6</v>
      </c>
      <c r="F3024" s="174">
        <v>1.04364E-2</v>
      </c>
      <c r="G3024" s="106" t="s">
        <v>1169</v>
      </c>
    </row>
    <row r="3025" spans="3:7" x14ac:dyDescent="0.15">
      <c r="C3025" s="107">
        <v>42552</v>
      </c>
      <c r="D3025" s="111">
        <f t="shared" si="144"/>
        <v>2016</v>
      </c>
      <c r="E3025" s="111">
        <f t="shared" si="145"/>
        <v>7</v>
      </c>
      <c r="F3025" s="174">
        <v>1.04E-2</v>
      </c>
      <c r="G3025" s="106" t="s">
        <v>1169</v>
      </c>
    </row>
    <row r="3026" spans="3:7" x14ac:dyDescent="0.15">
      <c r="C3026" s="107">
        <v>42553</v>
      </c>
      <c r="D3026" s="111">
        <f t="shared" si="144"/>
        <v>2016</v>
      </c>
      <c r="E3026" s="111">
        <f t="shared" si="145"/>
        <v>7</v>
      </c>
      <c r="F3026" s="174">
        <v>1.04E-2</v>
      </c>
      <c r="G3026" s="106" t="s">
        <v>1169</v>
      </c>
    </row>
    <row r="3027" spans="3:7" x14ac:dyDescent="0.15">
      <c r="C3027" s="107">
        <v>42554</v>
      </c>
      <c r="D3027" s="111">
        <f t="shared" si="144"/>
        <v>2016</v>
      </c>
      <c r="E3027" s="111">
        <f t="shared" si="145"/>
        <v>7</v>
      </c>
      <c r="F3027" s="174">
        <v>1.04E-2</v>
      </c>
      <c r="G3027" s="106" t="s">
        <v>1169</v>
      </c>
    </row>
    <row r="3028" spans="3:7" x14ac:dyDescent="0.15">
      <c r="C3028" s="107">
        <v>42555</v>
      </c>
      <c r="D3028" s="111">
        <f t="shared" si="144"/>
        <v>2016</v>
      </c>
      <c r="E3028" s="111">
        <f t="shared" si="145"/>
        <v>7</v>
      </c>
      <c r="F3028" s="174">
        <v>1.03778E-2</v>
      </c>
      <c r="G3028" s="106" t="s">
        <v>1169</v>
      </c>
    </row>
    <row r="3029" spans="3:7" x14ac:dyDescent="0.15">
      <c r="C3029" s="107">
        <v>42556</v>
      </c>
      <c r="D3029" s="111">
        <f t="shared" si="144"/>
        <v>2016</v>
      </c>
      <c r="E3029" s="111">
        <f t="shared" si="145"/>
        <v>7</v>
      </c>
      <c r="F3029" s="174">
        <v>1.0353699999999999E-2</v>
      </c>
      <c r="G3029" s="106" t="s">
        <v>1169</v>
      </c>
    </row>
    <row r="3030" spans="3:7" x14ac:dyDescent="0.15">
      <c r="C3030" s="107">
        <v>42557</v>
      </c>
      <c r="D3030" s="111">
        <f t="shared" si="144"/>
        <v>2016</v>
      </c>
      <c r="E3030" s="111">
        <f t="shared" si="145"/>
        <v>7</v>
      </c>
      <c r="F3030" s="174">
        <v>1.0368699999999998E-2</v>
      </c>
      <c r="G3030" s="106" t="s">
        <v>1169</v>
      </c>
    </row>
    <row r="3031" spans="3:7" x14ac:dyDescent="0.15">
      <c r="C3031" s="107">
        <v>42558</v>
      </c>
      <c r="D3031" s="111">
        <f t="shared" si="144"/>
        <v>2016</v>
      </c>
      <c r="E3031" s="111">
        <f t="shared" si="145"/>
        <v>7</v>
      </c>
      <c r="F3031" s="174">
        <v>1.0335599999999999E-2</v>
      </c>
      <c r="G3031" s="106" t="s">
        <v>1169</v>
      </c>
    </row>
    <row r="3032" spans="3:7" x14ac:dyDescent="0.15">
      <c r="C3032" s="107">
        <v>42559</v>
      </c>
      <c r="D3032" s="111">
        <f t="shared" si="144"/>
        <v>2016</v>
      </c>
      <c r="E3032" s="111">
        <f t="shared" si="145"/>
        <v>7</v>
      </c>
      <c r="F3032" s="174">
        <v>1.03085E-2</v>
      </c>
      <c r="G3032" s="106" t="s">
        <v>1169</v>
      </c>
    </row>
    <row r="3033" spans="3:7" x14ac:dyDescent="0.15">
      <c r="C3033" s="107">
        <v>42560</v>
      </c>
      <c r="D3033" s="111">
        <f t="shared" si="144"/>
        <v>2016</v>
      </c>
      <c r="E3033" s="111">
        <f t="shared" si="145"/>
        <v>7</v>
      </c>
      <c r="F3033" s="174">
        <v>1.03085E-2</v>
      </c>
      <c r="G3033" s="106" t="s">
        <v>1169</v>
      </c>
    </row>
    <row r="3034" spans="3:7" x14ac:dyDescent="0.15">
      <c r="C3034" s="107">
        <v>42561</v>
      </c>
      <c r="D3034" s="111">
        <f t="shared" si="144"/>
        <v>2016</v>
      </c>
      <c r="E3034" s="111">
        <f t="shared" si="145"/>
        <v>7</v>
      </c>
      <c r="F3034" s="174">
        <v>1.03085E-2</v>
      </c>
      <c r="G3034" s="106" t="s">
        <v>1169</v>
      </c>
    </row>
    <row r="3035" spans="3:7" x14ac:dyDescent="0.15">
      <c r="C3035" s="107">
        <v>42562</v>
      </c>
      <c r="D3035" s="111">
        <f t="shared" si="144"/>
        <v>2016</v>
      </c>
      <c r="E3035" s="111">
        <f t="shared" si="145"/>
        <v>7</v>
      </c>
      <c r="F3035" s="174">
        <v>1.0215700000000001E-2</v>
      </c>
      <c r="G3035" s="106" t="s">
        <v>1169</v>
      </c>
    </row>
    <row r="3036" spans="3:7" x14ac:dyDescent="0.15">
      <c r="C3036" s="107">
        <v>42563</v>
      </c>
      <c r="D3036" s="111">
        <f t="shared" si="144"/>
        <v>2016</v>
      </c>
      <c r="E3036" s="111">
        <f t="shared" si="145"/>
        <v>7</v>
      </c>
      <c r="F3036" s="174">
        <v>1.01674E-2</v>
      </c>
      <c r="G3036" s="106" t="s">
        <v>1169</v>
      </c>
    </row>
    <row r="3037" spans="3:7" x14ac:dyDescent="0.15">
      <c r="C3037" s="107">
        <v>42564</v>
      </c>
      <c r="D3037" s="111">
        <f t="shared" si="144"/>
        <v>2016</v>
      </c>
      <c r="E3037" s="111">
        <f t="shared" si="145"/>
        <v>7</v>
      </c>
      <c r="F3037" s="174">
        <v>1.0150299999999999E-2</v>
      </c>
      <c r="G3037" s="106" t="s">
        <v>1169</v>
      </c>
    </row>
    <row r="3038" spans="3:7" x14ac:dyDescent="0.15">
      <c r="C3038" s="107">
        <v>42565</v>
      </c>
      <c r="D3038" s="111">
        <f t="shared" si="144"/>
        <v>2016</v>
      </c>
      <c r="E3038" s="111">
        <f t="shared" si="145"/>
        <v>7</v>
      </c>
      <c r="F3038" s="174">
        <v>1.01435E-2</v>
      </c>
      <c r="G3038" s="106" t="s">
        <v>1169</v>
      </c>
    </row>
    <row r="3039" spans="3:7" x14ac:dyDescent="0.15">
      <c r="C3039" s="107">
        <v>42566</v>
      </c>
      <c r="D3039" s="111">
        <f t="shared" si="144"/>
        <v>2016</v>
      </c>
      <c r="E3039" s="111">
        <f t="shared" si="145"/>
        <v>7</v>
      </c>
      <c r="F3039" s="174">
        <v>1.0106499999999999E-2</v>
      </c>
      <c r="G3039" s="106" t="s">
        <v>1169</v>
      </c>
    </row>
    <row r="3040" spans="3:7" x14ac:dyDescent="0.15">
      <c r="C3040" s="107">
        <v>42567</v>
      </c>
      <c r="D3040" s="111">
        <f t="shared" si="144"/>
        <v>2016</v>
      </c>
      <c r="E3040" s="111">
        <f t="shared" si="145"/>
        <v>7</v>
      </c>
      <c r="F3040" s="174">
        <v>1.0106499999999999E-2</v>
      </c>
      <c r="G3040" s="106" t="s">
        <v>1169</v>
      </c>
    </row>
    <row r="3041" spans="3:7" x14ac:dyDescent="0.15">
      <c r="C3041" s="107">
        <v>42568</v>
      </c>
      <c r="D3041" s="111">
        <f t="shared" si="144"/>
        <v>2016</v>
      </c>
      <c r="E3041" s="111">
        <f t="shared" si="145"/>
        <v>7</v>
      </c>
      <c r="F3041" s="174">
        <v>1.0106499999999999E-2</v>
      </c>
      <c r="G3041" s="106" t="s">
        <v>1169</v>
      </c>
    </row>
    <row r="3042" spans="3:7" x14ac:dyDescent="0.15">
      <c r="C3042" s="107">
        <v>42569</v>
      </c>
      <c r="D3042" s="111">
        <f t="shared" si="144"/>
        <v>2016</v>
      </c>
      <c r="E3042" s="111">
        <f t="shared" si="145"/>
        <v>7</v>
      </c>
      <c r="F3042" s="174">
        <v>1.00724E-2</v>
      </c>
      <c r="G3042" s="106" t="s">
        <v>1169</v>
      </c>
    </row>
    <row r="3043" spans="3:7" x14ac:dyDescent="0.15">
      <c r="C3043" s="107">
        <v>42570</v>
      </c>
      <c r="D3043" s="111">
        <f t="shared" si="144"/>
        <v>2016</v>
      </c>
      <c r="E3043" s="111">
        <f t="shared" si="145"/>
        <v>7</v>
      </c>
      <c r="F3043" s="174">
        <v>1.00967E-2</v>
      </c>
      <c r="G3043" s="106" t="s">
        <v>1169</v>
      </c>
    </row>
    <row r="3044" spans="3:7" x14ac:dyDescent="0.15">
      <c r="C3044" s="107">
        <v>42571</v>
      </c>
      <c r="D3044" s="111">
        <f t="shared" si="144"/>
        <v>2016</v>
      </c>
      <c r="E3044" s="111">
        <f t="shared" si="145"/>
        <v>7</v>
      </c>
      <c r="F3044" s="174">
        <v>1.00587E-2</v>
      </c>
      <c r="G3044" s="106" t="s">
        <v>1169</v>
      </c>
    </row>
    <row r="3045" spans="3:7" x14ac:dyDescent="0.15">
      <c r="C3045" s="107">
        <v>42572</v>
      </c>
      <c r="D3045" s="111">
        <f t="shared" si="144"/>
        <v>2016</v>
      </c>
      <c r="E3045" s="111">
        <f t="shared" si="145"/>
        <v>7</v>
      </c>
      <c r="F3045" s="174">
        <v>1.00634E-2</v>
      </c>
      <c r="G3045" s="106" t="s">
        <v>1169</v>
      </c>
    </row>
    <row r="3046" spans="3:7" x14ac:dyDescent="0.15">
      <c r="C3046" s="107">
        <v>42573</v>
      </c>
      <c r="D3046" s="111">
        <f t="shared" si="144"/>
        <v>2016</v>
      </c>
      <c r="E3046" s="111">
        <f t="shared" si="145"/>
        <v>7</v>
      </c>
      <c r="F3046" s="174">
        <v>1.00763E-2</v>
      </c>
      <c r="G3046" s="106" t="s">
        <v>1169</v>
      </c>
    </row>
    <row r="3047" spans="3:7" x14ac:dyDescent="0.15">
      <c r="C3047" s="107">
        <v>42574</v>
      </c>
      <c r="D3047" s="111">
        <f t="shared" si="144"/>
        <v>2016</v>
      </c>
      <c r="E3047" s="111">
        <f t="shared" si="145"/>
        <v>7</v>
      </c>
      <c r="F3047" s="174">
        <v>1.00763E-2</v>
      </c>
      <c r="G3047" s="106" t="s">
        <v>1169</v>
      </c>
    </row>
    <row r="3048" spans="3:7" x14ac:dyDescent="0.15">
      <c r="C3048" s="107">
        <v>42575</v>
      </c>
      <c r="D3048" s="111">
        <f t="shared" si="144"/>
        <v>2016</v>
      </c>
      <c r="E3048" s="111">
        <f t="shared" si="145"/>
        <v>7</v>
      </c>
      <c r="F3048" s="174">
        <v>1.00763E-2</v>
      </c>
      <c r="G3048" s="106" t="s">
        <v>1169</v>
      </c>
    </row>
    <row r="3049" spans="3:7" x14ac:dyDescent="0.15">
      <c r="C3049" s="107">
        <v>42576</v>
      </c>
      <c r="D3049" s="111">
        <f t="shared" si="144"/>
        <v>2016</v>
      </c>
      <c r="E3049" s="111">
        <f t="shared" si="145"/>
        <v>7</v>
      </c>
      <c r="F3049" s="174">
        <v>1.0108200000000001E-2</v>
      </c>
      <c r="G3049" s="106" t="s">
        <v>1169</v>
      </c>
    </row>
    <row r="3050" spans="3:7" x14ac:dyDescent="0.15">
      <c r="C3050" s="107">
        <v>42577</v>
      </c>
      <c r="D3050" s="111">
        <f t="shared" si="144"/>
        <v>2016</v>
      </c>
      <c r="E3050" s="111">
        <f t="shared" si="145"/>
        <v>7</v>
      </c>
      <c r="F3050" s="174">
        <v>1.0108200000000001E-2</v>
      </c>
      <c r="G3050" s="106" t="s">
        <v>1169</v>
      </c>
    </row>
    <row r="3051" spans="3:7" x14ac:dyDescent="0.15">
      <c r="C3051" s="107">
        <v>42578</v>
      </c>
      <c r="D3051" s="111">
        <f t="shared" si="144"/>
        <v>2016</v>
      </c>
      <c r="E3051" s="111">
        <f t="shared" si="145"/>
        <v>7</v>
      </c>
      <c r="F3051" s="174">
        <v>1.0108200000000001E-2</v>
      </c>
      <c r="G3051" s="106" t="s">
        <v>1169</v>
      </c>
    </row>
    <row r="3052" spans="3:7" x14ac:dyDescent="0.15">
      <c r="C3052" s="107">
        <v>42579</v>
      </c>
      <c r="D3052" s="111">
        <f t="shared" si="144"/>
        <v>2016</v>
      </c>
      <c r="E3052" s="111">
        <f t="shared" si="145"/>
        <v>7</v>
      </c>
      <c r="F3052" s="174">
        <v>1.00832E-2</v>
      </c>
      <c r="G3052" s="106" t="s">
        <v>1169</v>
      </c>
    </row>
    <row r="3053" spans="3:7" x14ac:dyDescent="0.15">
      <c r="C3053" s="107">
        <v>42580</v>
      </c>
      <c r="D3053" s="111">
        <f t="shared" si="144"/>
        <v>2016</v>
      </c>
      <c r="E3053" s="111">
        <f t="shared" si="145"/>
        <v>7</v>
      </c>
      <c r="F3053" s="174">
        <v>1.0057399999999999E-2</v>
      </c>
      <c r="G3053" s="106" t="s">
        <v>1169</v>
      </c>
    </row>
    <row r="3054" spans="3:7" x14ac:dyDescent="0.15">
      <c r="C3054" s="107">
        <v>42581</v>
      </c>
      <c r="D3054" s="111">
        <f t="shared" si="144"/>
        <v>2016</v>
      </c>
      <c r="E3054" s="111">
        <f t="shared" si="145"/>
        <v>7</v>
      </c>
      <c r="F3054" s="174">
        <v>1.0057399999999999E-2</v>
      </c>
      <c r="G3054" s="106" t="s">
        <v>1169</v>
      </c>
    </row>
    <row r="3055" spans="3:7" x14ac:dyDescent="0.15">
      <c r="C3055" s="107">
        <v>42582</v>
      </c>
      <c r="D3055" s="111">
        <f t="shared" si="144"/>
        <v>2016</v>
      </c>
      <c r="E3055" s="111">
        <f t="shared" si="145"/>
        <v>7</v>
      </c>
      <c r="F3055" s="174">
        <v>1.0057399999999999E-2</v>
      </c>
      <c r="G3055" s="106" t="s">
        <v>1169</v>
      </c>
    </row>
    <row r="3056" spans="3:7" x14ac:dyDescent="0.15">
      <c r="C3056" s="107">
        <v>42583</v>
      </c>
      <c r="D3056" s="111">
        <f t="shared" si="144"/>
        <v>2016</v>
      </c>
      <c r="E3056" s="111">
        <f t="shared" si="145"/>
        <v>8</v>
      </c>
      <c r="F3056" s="174">
        <v>1.00363E-2</v>
      </c>
      <c r="G3056" s="106" t="s">
        <v>1169</v>
      </c>
    </row>
    <row r="3057" spans="3:7" x14ac:dyDescent="0.15">
      <c r="C3057" s="107">
        <v>42584</v>
      </c>
      <c r="D3057" s="111">
        <f t="shared" si="144"/>
        <v>2016</v>
      </c>
      <c r="E3057" s="111">
        <f t="shared" si="145"/>
        <v>8</v>
      </c>
      <c r="F3057" s="174">
        <v>1.00185E-2</v>
      </c>
      <c r="G3057" s="106" t="s">
        <v>1169</v>
      </c>
    </row>
    <row r="3058" spans="3:7" x14ac:dyDescent="0.15">
      <c r="C3058" s="107">
        <v>42585</v>
      </c>
      <c r="D3058" s="111">
        <f t="shared" si="144"/>
        <v>2016</v>
      </c>
      <c r="E3058" s="111">
        <f t="shared" si="145"/>
        <v>8</v>
      </c>
      <c r="F3058" s="174">
        <v>9.9965000000000002E-3</v>
      </c>
      <c r="G3058" s="106" t="s">
        <v>1169</v>
      </c>
    </row>
    <row r="3059" spans="3:7" x14ac:dyDescent="0.15">
      <c r="C3059" s="107">
        <v>42586</v>
      </c>
      <c r="D3059" s="111">
        <f t="shared" si="144"/>
        <v>2016</v>
      </c>
      <c r="E3059" s="111">
        <f t="shared" si="145"/>
        <v>8</v>
      </c>
      <c r="F3059" s="174">
        <v>1.0032599999999999E-2</v>
      </c>
      <c r="G3059" s="106" t="s">
        <v>1169</v>
      </c>
    </row>
    <row r="3060" spans="3:7" x14ac:dyDescent="0.15">
      <c r="C3060" s="107">
        <v>42587</v>
      </c>
      <c r="D3060" s="111">
        <f t="shared" si="144"/>
        <v>2016</v>
      </c>
      <c r="E3060" s="111">
        <f t="shared" si="145"/>
        <v>8</v>
      </c>
      <c r="F3060" s="174">
        <v>1.0032599999999999E-2</v>
      </c>
      <c r="G3060" s="106" t="s">
        <v>1169</v>
      </c>
    </row>
    <row r="3061" spans="3:7" x14ac:dyDescent="0.15">
      <c r="C3061" s="107">
        <v>42588</v>
      </c>
      <c r="D3061" s="111">
        <f t="shared" si="144"/>
        <v>2016</v>
      </c>
      <c r="E3061" s="111">
        <f t="shared" si="145"/>
        <v>8</v>
      </c>
      <c r="F3061" s="174">
        <v>1.0032599999999999E-2</v>
      </c>
      <c r="G3061" s="106" t="s">
        <v>1169</v>
      </c>
    </row>
    <row r="3062" spans="3:7" x14ac:dyDescent="0.15">
      <c r="C3062" s="107">
        <v>42589</v>
      </c>
      <c r="D3062" s="111">
        <f t="shared" si="144"/>
        <v>2016</v>
      </c>
      <c r="E3062" s="111">
        <f t="shared" si="145"/>
        <v>8</v>
      </c>
      <c r="F3062" s="174">
        <v>1.0032599999999999E-2</v>
      </c>
      <c r="G3062" s="106" t="s">
        <v>1169</v>
      </c>
    </row>
    <row r="3063" spans="3:7" x14ac:dyDescent="0.15">
      <c r="C3063" s="107">
        <v>42590</v>
      </c>
      <c r="D3063" s="111">
        <f t="shared" si="144"/>
        <v>2016</v>
      </c>
      <c r="E3063" s="111">
        <f t="shared" si="145"/>
        <v>8</v>
      </c>
      <c r="F3063" s="174">
        <v>1.00635E-2</v>
      </c>
      <c r="G3063" s="106" t="s">
        <v>1169</v>
      </c>
    </row>
    <row r="3064" spans="3:7" x14ac:dyDescent="0.15">
      <c r="C3064" s="107">
        <v>42591</v>
      </c>
      <c r="D3064" s="111">
        <f t="shared" si="144"/>
        <v>2016</v>
      </c>
      <c r="E3064" s="111">
        <f t="shared" si="145"/>
        <v>8</v>
      </c>
      <c r="F3064" s="174">
        <v>1.0085199999999999E-2</v>
      </c>
      <c r="G3064" s="106" t="s">
        <v>1169</v>
      </c>
    </row>
    <row r="3065" spans="3:7" x14ac:dyDescent="0.15">
      <c r="C3065" s="107">
        <v>42592</v>
      </c>
      <c r="D3065" s="111">
        <f t="shared" si="144"/>
        <v>2016</v>
      </c>
      <c r="E3065" s="111">
        <f t="shared" si="145"/>
        <v>8</v>
      </c>
      <c r="F3065" s="174">
        <v>1.0085199999999999E-2</v>
      </c>
      <c r="G3065" s="106" t="s">
        <v>1169</v>
      </c>
    </row>
    <row r="3066" spans="3:7" x14ac:dyDescent="0.15">
      <c r="C3066" s="107">
        <v>42593</v>
      </c>
      <c r="D3066" s="111">
        <f t="shared" si="144"/>
        <v>2016</v>
      </c>
      <c r="E3066" s="111">
        <f t="shared" si="145"/>
        <v>8</v>
      </c>
      <c r="F3066" s="174">
        <v>1.0093599999999999E-2</v>
      </c>
      <c r="G3066" s="106" t="s">
        <v>1169</v>
      </c>
    </row>
    <row r="3067" spans="3:7" x14ac:dyDescent="0.15">
      <c r="C3067" s="107">
        <v>42594</v>
      </c>
      <c r="D3067" s="111">
        <f t="shared" si="144"/>
        <v>2016</v>
      </c>
      <c r="E3067" s="111">
        <f t="shared" si="145"/>
        <v>8</v>
      </c>
      <c r="F3067" s="174">
        <v>1.01195E-2</v>
      </c>
      <c r="G3067" s="106" t="s">
        <v>1169</v>
      </c>
    </row>
    <row r="3068" spans="3:7" x14ac:dyDescent="0.15">
      <c r="C3068" s="107">
        <v>42595</v>
      </c>
      <c r="D3068" s="111">
        <f t="shared" si="144"/>
        <v>2016</v>
      </c>
      <c r="E3068" s="111">
        <f t="shared" si="145"/>
        <v>8</v>
      </c>
      <c r="F3068" s="174">
        <v>1.01195E-2</v>
      </c>
      <c r="G3068" s="106" t="s">
        <v>1169</v>
      </c>
    </row>
    <row r="3069" spans="3:7" x14ac:dyDescent="0.15">
      <c r="C3069" s="107">
        <v>42596</v>
      </c>
      <c r="D3069" s="111">
        <f t="shared" si="144"/>
        <v>2016</v>
      </c>
      <c r="E3069" s="111">
        <f t="shared" si="145"/>
        <v>8</v>
      </c>
      <c r="F3069" s="174">
        <v>1.01195E-2</v>
      </c>
      <c r="G3069" s="106" t="s">
        <v>1169</v>
      </c>
    </row>
    <row r="3070" spans="3:7" x14ac:dyDescent="0.15">
      <c r="C3070" s="107">
        <v>42597</v>
      </c>
      <c r="D3070" s="111">
        <f t="shared" si="144"/>
        <v>2016</v>
      </c>
      <c r="E3070" s="111">
        <f t="shared" si="145"/>
        <v>8</v>
      </c>
      <c r="F3070" s="174">
        <v>1.01195E-2</v>
      </c>
      <c r="G3070" s="106" t="s">
        <v>1169</v>
      </c>
    </row>
    <row r="3071" spans="3:7" x14ac:dyDescent="0.15">
      <c r="C3071" s="107">
        <v>42598</v>
      </c>
      <c r="D3071" s="111">
        <f t="shared" si="144"/>
        <v>2016</v>
      </c>
      <c r="E3071" s="111">
        <f t="shared" si="145"/>
        <v>8</v>
      </c>
      <c r="F3071" s="174">
        <v>1.00763E-2</v>
      </c>
      <c r="G3071" s="106" t="s">
        <v>1169</v>
      </c>
    </row>
    <row r="3072" spans="3:7" x14ac:dyDescent="0.15">
      <c r="C3072" s="107">
        <v>42599</v>
      </c>
      <c r="D3072" s="111">
        <f t="shared" si="144"/>
        <v>2016</v>
      </c>
      <c r="E3072" s="111">
        <f t="shared" si="145"/>
        <v>8</v>
      </c>
      <c r="F3072" s="174">
        <v>1.00914E-2</v>
      </c>
      <c r="G3072" s="106" t="s">
        <v>1169</v>
      </c>
    </row>
    <row r="3073" spans="3:7" x14ac:dyDescent="0.15">
      <c r="C3073" s="107">
        <v>42600</v>
      </c>
      <c r="D3073" s="111">
        <f t="shared" si="144"/>
        <v>2016</v>
      </c>
      <c r="E3073" s="111">
        <f t="shared" si="145"/>
        <v>8</v>
      </c>
      <c r="F3073" s="174">
        <v>1.0108799999999999E-2</v>
      </c>
      <c r="G3073" s="106" t="s">
        <v>1169</v>
      </c>
    </row>
    <row r="3074" spans="3:7" x14ac:dyDescent="0.15">
      <c r="C3074" s="107">
        <v>42601</v>
      </c>
      <c r="D3074" s="111">
        <f t="shared" si="144"/>
        <v>2016</v>
      </c>
      <c r="E3074" s="111">
        <f t="shared" si="145"/>
        <v>8</v>
      </c>
      <c r="F3074" s="174">
        <v>1.00839E-2</v>
      </c>
      <c r="G3074" s="106" t="s">
        <v>1169</v>
      </c>
    </row>
    <row r="3075" spans="3:7" x14ac:dyDescent="0.15">
      <c r="C3075" s="107">
        <v>42602</v>
      </c>
      <c r="D3075" s="111">
        <f t="shared" si="144"/>
        <v>2016</v>
      </c>
      <c r="E3075" s="111">
        <f t="shared" si="145"/>
        <v>8</v>
      </c>
      <c r="F3075" s="174">
        <v>1.00839E-2</v>
      </c>
      <c r="G3075" s="106" t="s">
        <v>1169</v>
      </c>
    </row>
    <row r="3076" spans="3:7" x14ac:dyDescent="0.15">
      <c r="C3076" s="107">
        <v>42603</v>
      </c>
      <c r="D3076" s="111">
        <f t="shared" si="144"/>
        <v>2016</v>
      </c>
      <c r="E3076" s="111">
        <f t="shared" si="145"/>
        <v>8</v>
      </c>
      <c r="F3076" s="174">
        <v>1.00839E-2</v>
      </c>
      <c r="G3076" s="106" t="s">
        <v>1169</v>
      </c>
    </row>
    <row r="3077" spans="3:7" x14ac:dyDescent="0.15">
      <c r="C3077" s="107">
        <v>42604</v>
      </c>
      <c r="D3077" s="111">
        <f t="shared" ref="D3077:D3140" si="146">YEAR(C3077)</f>
        <v>2016</v>
      </c>
      <c r="E3077" s="111">
        <f t="shared" ref="E3077:E3140" si="147">MONTH(C3077)</f>
        <v>8</v>
      </c>
      <c r="F3077" s="174">
        <v>1.01187E-2</v>
      </c>
      <c r="G3077" s="106" t="s">
        <v>1169</v>
      </c>
    </row>
    <row r="3078" spans="3:7" x14ac:dyDescent="0.15">
      <c r="C3078" s="107">
        <v>42605</v>
      </c>
      <c r="D3078" s="111">
        <f t="shared" si="146"/>
        <v>2016</v>
      </c>
      <c r="E3078" s="111">
        <f t="shared" si="147"/>
        <v>8</v>
      </c>
      <c r="F3078" s="174">
        <v>1.01549E-2</v>
      </c>
      <c r="G3078" s="106" t="s">
        <v>1169</v>
      </c>
    </row>
    <row r="3079" spans="3:7" x14ac:dyDescent="0.15">
      <c r="C3079" s="107">
        <v>42606</v>
      </c>
      <c r="D3079" s="111">
        <f t="shared" si="146"/>
        <v>2016</v>
      </c>
      <c r="E3079" s="111">
        <f t="shared" si="147"/>
        <v>8</v>
      </c>
      <c r="F3079" s="174">
        <v>1.01873E-2</v>
      </c>
      <c r="G3079" s="106" t="s">
        <v>1169</v>
      </c>
    </row>
    <row r="3080" spans="3:7" x14ac:dyDescent="0.15">
      <c r="C3080" s="107">
        <v>42607</v>
      </c>
      <c r="D3080" s="111">
        <f t="shared" si="146"/>
        <v>2016</v>
      </c>
      <c r="E3080" s="111">
        <f t="shared" si="147"/>
        <v>8</v>
      </c>
      <c r="F3080" s="174">
        <v>1.01639E-2</v>
      </c>
      <c r="G3080" s="106" t="s">
        <v>1169</v>
      </c>
    </row>
    <row r="3081" spans="3:7" x14ac:dyDescent="0.15">
      <c r="C3081" s="107">
        <v>42608</v>
      </c>
      <c r="D3081" s="111">
        <f t="shared" si="146"/>
        <v>2016</v>
      </c>
      <c r="E3081" s="111">
        <f t="shared" si="147"/>
        <v>8</v>
      </c>
      <c r="F3081" s="174">
        <v>1.0218700000000001E-2</v>
      </c>
      <c r="G3081" s="106" t="s">
        <v>1169</v>
      </c>
    </row>
    <row r="3082" spans="3:7" x14ac:dyDescent="0.15">
      <c r="C3082" s="107">
        <v>42609</v>
      </c>
      <c r="D3082" s="111">
        <f t="shared" si="146"/>
        <v>2016</v>
      </c>
      <c r="E3082" s="111">
        <f t="shared" si="147"/>
        <v>8</v>
      </c>
      <c r="F3082" s="174">
        <v>1.0218700000000001E-2</v>
      </c>
      <c r="G3082" s="106" t="s">
        <v>1169</v>
      </c>
    </row>
    <row r="3083" spans="3:7" x14ac:dyDescent="0.15">
      <c r="C3083" s="107">
        <v>42610</v>
      </c>
      <c r="D3083" s="111">
        <f t="shared" si="146"/>
        <v>2016</v>
      </c>
      <c r="E3083" s="111">
        <f t="shared" si="147"/>
        <v>8</v>
      </c>
      <c r="F3083" s="174">
        <v>1.0218700000000001E-2</v>
      </c>
      <c r="G3083" s="106" t="s">
        <v>1169</v>
      </c>
    </row>
    <row r="3084" spans="3:7" x14ac:dyDescent="0.15">
      <c r="C3084" s="107">
        <v>42611</v>
      </c>
      <c r="D3084" s="111">
        <f t="shared" si="146"/>
        <v>2016</v>
      </c>
      <c r="E3084" s="111">
        <f t="shared" si="147"/>
        <v>8</v>
      </c>
      <c r="F3084" s="174">
        <v>1.0206100000000001E-2</v>
      </c>
      <c r="G3084" s="106" t="s">
        <v>1169</v>
      </c>
    </row>
    <row r="3085" spans="3:7" x14ac:dyDescent="0.15">
      <c r="C3085" s="107">
        <v>42612</v>
      </c>
      <c r="D3085" s="111">
        <f t="shared" si="146"/>
        <v>2016</v>
      </c>
      <c r="E3085" s="111">
        <f t="shared" si="147"/>
        <v>8</v>
      </c>
      <c r="F3085" s="174">
        <v>1.0259600000000001E-2</v>
      </c>
      <c r="G3085" s="106" t="s">
        <v>1169</v>
      </c>
    </row>
    <row r="3086" spans="3:7" x14ac:dyDescent="0.15">
      <c r="C3086" s="107">
        <v>42613</v>
      </c>
      <c r="D3086" s="111">
        <f t="shared" si="146"/>
        <v>2016</v>
      </c>
      <c r="E3086" s="111">
        <f t="shared" si="147"/>
        <v>8</v>
      </c>
      <c r="F3086" s="174">
        <v>1.0288499999999999E-2</v>
      </c>
      <c r="G3086" s="106" t="s">
        <v>1169</v>
      </c>
    </row>
    <row r="3087" spans="3:7" x14ac:dyDescent="0.15">
      <c r="C3087" s="107">
        <v>42614</v>
      </c>
      <c r="D3087" s="111">
        <f t="shared" si="146"/>
        <v>2016</v>
      </c>
      <c r="E3087" s="111">
        <f t="shared" si="147"/>
        <v>9</v>
      </c>
      <c r="F3087" s="174">
        <v>1.0229800000000001E-2</v>
      </c>
      <c r="G3087" s="106" t="s">
        <v>1169</v>
      </c>
    </row>
    <row r="3088" spans="3:7" x14ac:dyDescent="0.15">
      <c r="C3088" s="107">
        <v>42615</v>
      </c>
      <c r="D3088" s="111">
        <f t="shared" si="146"/>
        <v>2016</v>
      </c>
      <c r="E3088" s="111">
        <f t="shared" si="147"/>
        <v>9</v>
      </c>
      <c r="F3088" s="174">
        <v>1.0208400000000001E-2</v>
      </c>
      <c r="G3088" s="106" t="s">
        <v>1169</v>
      </c>
    </row>
    <row r="3089" spans="3:7" x14ac:dyDescent="0.15">
      <c r="C3089" s="107">
        <v>42616</v>
      </c>
      <c r="D3089" s="111">
        <f t="shared" si="146"/>
        <v>2016</v>
      </c>
      <c r="E3089" s="111">
        <f t="shared" si="147"/>
        <v>9</v>
      </c>
      <c r="F3089" s="174">
        <v>1.0208400000000001E-2</v>
      </c>
      <c r="G3089" s="106" t="s">
        <v>1169</v>
      </c>
    </row>
    <row r="3090" spans="3:7" x14ac:dyDescent="0.15">
      <c r="C3090" s="107">
        <v>42617</v>
      </c>
      <c r="D3090" s="111">
        <f t="shared" si="146"/>
        <v>2016</v>
      </c>
      <c r="E3090" s="111">
        <f t="shared" si="147"/>
        <v>9</v>
      </c>
      <c r="F3090" s="174">
        <v>1.0208400000000001E-2</v>
      </c>
      <c r="G3090" s="106" t="s">
        <v>1169</v>
      </c>
    </row>
    <row r="3091" spans="3:7" x14ac:dyDescent="0.15">
      <c r="C3091" s="107">
        <v>42618</v>
      </c>
      <c r="D3091" s="111">
        <f t="shared" si="146"/>
        <v>2016</v>
      </c>
      <c r="E3091" s="111">
        <f t="shared" si="147"/>
        <v>9</v>
      </c>
      <c r="F3091" s="174">
        <v>1.01878E-2</v>
      </c>
      <c r="G3091" s="106" t="s">
        <v>1169</v>
      </c>
    </row>
    <row r="3092" spans="3:7" x14ac:dyDescent="0.15">
      <c r="C3092" s="107">
        <v>42619</v>
      </c>
      <c r="D3092" s="111">
        <f t="shared" si="146"/>
        <v>2016</v>
      </c>
      <c r="E3092" s="111">
        <f t="shared" si="147"/>
        <v>9</v>
      </c>
      <c r="F3092" s="174">
        <v>1.02174E-2</v>
      </c>
      <c r="G3092" s="106" t="s">
        <v>1169</v>
      </c>
    </row>
    <row r="3093" spans="3:7" x14ac:dyDescent="0.15">
      <c r="C3093" s="107">
        <v>42620</v>
      </c>
      <c r="D3093" s="111">
        <f t="shared" si="146"/>
        <v>2016</v>
      </c>
      <c r="E3093" s="111">
        <f t="shared" si="147"/>
        <v>9</v>
      </c>
      <c r="F3093" s="174">
        <v>1.0249300000000001E-2</v>
      </c>
      <c r="G3093" s="106" t="s">
        <v>1169</v>
      </c>
    </row>
    <row r="3094" spans="3:7" x14ac:dyDescent="0.15">
      <c r="C3094" s="107">
        <v>42621</v>
      </c>
      <c r="D3094" s="111">
        <f t="shared" si="146"/>
        <v>2016</v>
      </c>
      <c r="E3094" s="111">
        <f t="shared" si="147"/>
        <v>9</v>
      </c>
      <c r="F3094" s="174">
        <v>1.02284E-2</v>
      </c>
      <c r="G3094" s="106" t="s">
        <v>1169</v>
      </c>
    </row>
    <row r="3095" spans="3:7" x14ac:dyDescent="0.15">
      <c r="C3095" s="107">
        <v>42622</v>
      </c>
      <c r="D3095" s="111">
        <f t="shared" si="146"/>
        <v>2016</v>
      </c>
      <c r="E3095" s="111">
        <f t="shared" si="147"/>
        <v>9</v>
      </c>
      <c r="F3095" s="174">
        <v>1.0253900000000002E-2</v>
      </c>
      <c r="G3095" s="106" t="s">
        <v>1169</v>
      </c>
    </row>
    <row r="3096" spans="3:7" x14ac:dyDescent="0.15">
      <c r="C3096" s="107">
        <v>42623</v>
      </c>
      <c r="D3096" s="111">
        <f t="shared" si="146"/>
        <v>2016</v>
      </c>
      <c r="E3096" s="111">
        <f t="shared" si="147"/>
        <v>9</v>
      </c>
      <c r="F3096" s="174">
        <v>1.0253900000000002E-2</v>
      </c>
      <c r="G3096" s="106" t="s">
        <v>1169</v>
      </c>
    </row>
    <row r="3097" spans="3:7" x14ac:dyDescent="0.15">
      <c r="C3097" s="107">
        <v>42624</v>
      </c>
      <c r="D3097" s="111">
        <f t="shared" si="146"/>
        <v>2016</v>
      </c>
      <c r="E3097" s="111">
        <f t="shared" si="147"/>
        <v>9</v>
      </c>
      <c r="F3097" s="174">
        <v>1.0253900000000002E-2</v>
      </c>
      <c r="G3097" s="106" t="s">
        <v>1169</v>
      </c>
    </row>
    <row r="3098" spans="3:7" x14ac:dyDescent="0.15">
      <c r="C3098" s="107">
        <v>42625</v>
      </c>
      <c r="D3098" s="111">
        <f t="shared" si="146"/>
        <v>2016</v>
      </c>
      <c r="E3098" s="111">
        <f t="shared" si="147"/>
        <v>9</v>
      </c>
      <c r="F3098" s="174">
        <v>1.0248900000000002E-2</v>
      </c>
      <c r="G3098" s="106" t="s">
        <v>1169</v>
      </c>
    </row>
    <row r="3099" spans="3:7" x14ac:dyDescent="0.15">
      <c r="C3099" s="107">
        <v>42626</v>
      </c>
      <c r="D3099" s="111">
        <f t="shared" si="146"/>
        <v>2016</v>
      </c>
      <c r="E3099" s="111">
        <f t="shared" si="147"/>
        <v>9</v>
      </c>
      <c r="F3099" s="174">
        <v>1.02287E-2</v>
      </c>
      <c r="G3099" s="106" t="s">
        <v>1169</v>
      </c>
    </row>
    <row r="3100" spans="3:7" x14ac:dyDescent="0.15">
      <c r="C3100" s="107">
        <v>42627</v>
      </c>
      <c r="D3100" s="111">
        <f t="shared" si="146"/>
        <v>2016</v>
      </c>
      <c r="E3100" s="111">
        <f t="shared" si="147"/>
        <v>9</v>
      </c>
      <c r="F3100" s="174">
        <v>1.0256300000000001E-2</v>
      </c>
      <c r="G3100" s="106" t="s">
        <v>1169</v>
      </c>
    </row>
    <row r="3101" spans="3:7" x14ac:dyDescent="0.15">
      <c r="C3101" s="107">
        <v>42628</v>
      </c>
      <c r="D3101" s="111">
        <f t="shared" si="146"/>
        <v>2016</v>
      </c>
      <c r="E3101" s="111">
        <f t="shared" si="147"/>
        <v>9</v>
      </c>
      <c r="F3101" s="174">
        <v>1.02484E-2</v>
      </c>
      <c r="G3101" s="106" t="s">
        <v>1169</v>
      </c>
    </row>
    <row r="3102" spans="3:7" x14ac:dyDescent="0.15">
      <c r="C3102" s="107">
        <v>42629</v>
      </c>
      <c r="D3102" s="111">
        <f t="shared" si="146"/>
        <v>2016</v>
      </c>
      <c r="E3102" s="111">
        <f t="shared" si="147"/>
        <v>9</v>
      </c>
      <c r="F3102" s="174">
        <v>1.0261300000000001E-2</v>
      </c>
      <c r="G3102" s="106" t="s">
        <v>1169</v>
      </c>
    </row>
    <row r="3103" spans="3:7" x14ac:dyDescent="0.15">
      <c r="C3103" s="107">
        <v>42630</v>
      </c>
      <c r="D3103" s="111">
        <f t="shared" si="146"/>
        <v>2016</v>
      </c>
      <c r="E3103" s="111">
        <f t="shared" si="147"/>
        <v>9</v>
      </c>
      <c r="F3103" s="174">
        <v>1.0261300000000001E-2</v>
      </c>
      <c r="G3103" s="106" t="s">
        <v>1169</v>
      </c>
    </row>
    <row r="3104" spans="3:7" x14ac:dyDescent="0.15">
      <c r="C3104" s="107">
        <v>42631</v>
      </c>
      <c r="D3104" s="111">
        <f t="shared" si="146"/>
        <v>2016</v>
      </c>
      <c r="E3104" s="111">
        <f t="shared" si="147"/>
        <v>9</v>
      </c>
      <c r="F3104" s="174">
        <v>1.0261300000000001E-2</v>
      </c>
      <c r="G3104" s="106" t="s">
        <v>1169</v>
      </c>
    </row>
    <row r="3105" spans="3:7" x14ac:dyDescent="0.15">
      <c r="C3105" s="107">
        <v>42632</v>
      </c>
      <c r="D3105" s="111">
        <f t="shared" si="146"/>
        <v>2016</v>
      </c>
      <c r="E3105" s="111">
        <f t="shared" si="147"/>
        <v>9</v>
      </c>
      <c r="F3105" s="174">
        <v>1.01263E-2</v>
      </c>
      <c r="G3105" s="106" t="s">
        <v>1169</v>
      </c>
    </row>
    <row r="3106" spans="3:7" x14ac:dyDescent="0.15">
      <c r="C3106" s="107">
        <v>42633</v>
      </c>
      <c r="D3106" s="111">
        <f t="shared" si="146"/>
        <v>2016</v>
      </c>
      <c r="E3106" s="111">
        <f t="shared" si="147"/>
        <v>9</v>
      </c>
      <c r="F3106" s="174">
        <v>1.01029E-2</v>
      </c>
      <c r="G3106" s="106" t="s">
        <v>1169</v>
      </c>
    </row>
    <row r="3107" spans="3:7" x14ac:dyDescent="0.15">
      <c r="C3107" s="107">
        <v>42634</v>
      </c>
      <c r="D3107" s="111">
        <f t="shared" si="146"/>
        <v>2016</v>
      </c>
      <c r="E3107" s="111">
        <f t="shared" si="147"/>
        <v>9</v>
      </c>
      <c r="F3107" s="174">
        <v>1.00816E-2</v>
      </c>
      <c r="G3107" s="106" t="s">
        <v>1169</v>
      </c>
    </row>
    <row r="3108" spans="3:7" x14ac:dyDescent="0.15">
      <c r="C3108" s="107">
        <v>42635</v>
      </c>
      <c r="D3108" s="111">
        <f t="shared" si="146"/>
        <v>2016</v>
      </c>
      <c r="E3108" s="111">
        <f t="shared" si="147"/>
        <v>9</v>
      </c>
      <c r="F3108" s="174">
        <v>1.0102100000000001E-2</v>
      </c>
      <c r="G3108" s="106" t="s">
        <v>1169</v>
      </c>
    </row>
    <row r="3109" spans="3:7" x14ac:dyDescent="0.15">
      <c r="C3109" s="107">
        <v>42636</v>
      </c>
      <c r="D3109" s="111">
        <f t="shared" si="146"/>
        <v>2016</v>
      </c>
      <c r="E3109" s="111">
        <f t="shared" si="147"/>
        <v>9</v>
      </c>
      <c r="F3109" s="174">
        <v>1.0173400000000001E-2</v>
      </c>
      <c r="G3109" s="106" t="s">
        <v>1169</v>
      </c>
    </row>
    <row r="3110" spans="3:7" x14ac:dyDescent="0.15">
      <c r="C3110" s="107">
        <v>42637</v>
      </c>
      <c r="D3110" s="111">
        <f t="shared" si="146"/>
        <v>2016</v>
      </c>
      <c r="E3110" s="111">
        <f t="shared" si="147"/>
        <v>9</v>
      </c>
      <c r="F3110" s="174">
        <v>1.0173400000000001E-2</v>
      </c>
      <c r="G3110" s="106" t="s">
        <v>1169</v>
      </c>
    </row>
    <row r="3111" spans="3:7" x14ac:dyDescent="0.15">
      <c r="C3111" s="107">
        <v>42638</v>
      </c>
      <c r="D3111" s="111">
        <f t="shared" si="146"/>
        <v>2016</v>
      </c>
      <c r="E3111" s="111">
        <f t="shared" si="147"/>
        <v>9</v>
      </c>
      <c r="F3111" s="174">
        <v>1.0173400000000001E-2</v>
      </c>
      <c r="G3111" s="106" t="s">
        <v>1169</v>
      </c>
    </row>
    <row r="3112" spans="3:7" x14ac:dyDescent="0.15">
      <c r="C3112" s="107">
        <v>42639</v>
      </c>
      <c r="D3112" s="111">
        <f t="shared" si="146"/>
        <v>2016</v>
      </c>
      <c r="E3112" s="111">
        <f t="shared" si="147"/>
        <v>9</v>
      </c>
      <c r="F3112" s="174">
        <v>1.03572E-2</v>
      </c>
      <c r="G3112" s="106" t="s">
        <v>1169</v>
      </c>
    </row>
    <row r="3113" spans="3:7" x14ac:dyDescent="0.15">
      <c r="C3113" s="107">
        <v>42640</v>
      </c>
      <c r="D3113" s="111">
        <f t="shared" si="146"/>
        <v>2016</v>
      </c>
      <c r="E3113" s="111">
        <f t="shared" si="147"/>
        <v>9</v>
      </c>
      <c r="F3113" s="174">
        <v>1.05276E-2</v>
      </c>
      <c r="G3113" s="106" t="s">
        <v>1169</v>
      </c>
    </row>
    <row r="3114" spans="3:7" x14ac:dyDescent="0.15">
      <c r="C3114" s="107">
        <v>42641</v>
      </c>
      <c r="D3114" s="111">
        <f t="shared" si="146"/>
        <v>2016</v>
      </c>
      <c r="E3114" s="111">
        <f t="shared" si="147"/>
        <v>9</v>
      </c>
      <c r="F3114" s="174">
        <v>1.06179E-2</v>
      </c>
      <c r="G3114" s="106" t="s">
        <v>1169</v>
      </c>
    </row>
    <row r="3115" spans="3:7" x14ac:dyDescent="0.15">
      <c r="C3115" s="107">
        <v>42642</v>
      </c>
      <c r="D3115" s="111">
        <f t="shared" si="146"/>
        <v>2016</v>
      </c>
      <c r="E3115" s="111">
        <f t="shared" si="147"/>
        <v>9</v>
      </c>
      <c r="F3115" s="174">
        <v>1.0708499999999999E-2</v>
      </c>
      <c r="G3115" s="106" t="s">
        <v>1169</v>
      </c>
    </row>
    <row r="3116" spans="3:7" x14ac:dyDescent="0.15">
      <c r="C3116" s="107">
        <v>42643</v>
      </c>
      <c r="D3116" s="111">
        <f t="shared" si="146"/>
        <v>2016</v>
      </c>
      <c r="E3116" s="111">
        <f t="shared" si="147"/>
        <v>9</v>
      </c>
      <c r="F3116" s="174">
        <v>1.0783399999999999E-2</v>
      </c>
      <c r="G3116" s="106" t="s">
        <v>1169</v>
      </c>
    </row>
    <row r="3117" spans="3:7" x14ac:dyDescent="0.15">
      <c r="C3117" s="107">
        <v>42644</v>
      </c>
      <c r="D3117" s="111">
        <f t="shared" si="146"/>
        <v>2016</v>
      </c>
      <c r="E3117" s="111">
        <f t="shared" si="147"/>
        <v>10</v>
      </c>
      <c r="F3117" s="174">
        <v>1.0783399999999999E-2</v>
      </c>
      <c r="G3117" s="106" t="s">
        <v>1169</v>
      </c>
    </row>
    <row r="3118" spans="3:7" x14ac:dyDescent="0.15">
      <c r="C3118" s="107">
        <v>42645</v>
      </c>
      <c r="D3118" s="111">
        <f t="shared" si="146"/>
        <v>2016</v>
      </c>
      <c r="E3118" s="111">
        <f t="shared" si="147"/>
        <v>10</v>
      </c>
      <c r="F3118" s="174">
        <v>1.0783399999999999E-2</v>
      </c>
      <c r="G3118" s="106" t="s">
        <v>1169</v>
      </c>
    </row>
    <row r="3119" spans="3:7" x14ac:dyDescent="0.15">
      <c r="C3119" s="107">
        <v>42646</v>
      </c>
      <c r="D3119" s="111">
        <f t="shared" si="146"/>
        <v>2016</v>
      </c>
      <c r="E3119" s="111">
        <f t="shared" si="147"/>
        <v>10</v>
      </c>
      <c r="F3119" s="174">
        <v>1.0846300000000001E-2</v>
      </c>
      <c r="G3119" s="106" t="s">
        <v>1169</v>
      </c>
    </row>
    <row r="3120" spans="3:7" x14ac:dyDescent="0.15">
      <c r="C3120" s="107">
        <v>42647</v>
      </c>
      <c r="D3120" s="111">
        <f t="shared" si="146"/>
        <v>2016</v>
      </c>
      <c r="E3120" s="111">
        <f t="shared" si="147"/>
        <v>10</v>
      </c>
      <c r="F3120" s="174">
        <v>1.0846300000000001E-2</v>
      </c>
      <c r="G3120" s="106" t="s">
        <v>1169</v>
      </c>
    </row>
    <row r="3121" spans="3:7" x14ac:dyDescent="0.15">
      <c r="C3121" s="107">
        <v>42648</v>
      </c>
      <c r="D3121" s="111">
        <f t="shared" si="146"/>
        <v>2016</v>
      </c>
      <c r="E3121" s="111">
        <f t="shared" si="147"/>
        <v>10</v>
      </c>
      <c r="F3121" s="174">
        <v>1.08278E-2</v>
      </c>
      <c r="G3121" s="106" t="s">
        <v>1169</v>
      </c>
    </row>
    <row r="3122" spans="3:7" x14ac:dyDescent="0.15">
      <c r="C3122" s="107">
        <v>42649</v>
      </c>
      <c r="D3122" s="111">
        <f t="shared" si="146"/>
        <v>2016</v>
      </c>
      <c r="E3122" s="111">
        <f t="shared" si="147"/>
        <v>10</v>
      </c>
      <c r="F3122" s="174">
        <v>1.0876199999999999E-2</v>
      </c>
      <c r="G3122" s="106" t="s">
        <v>1169</v>
      </c>
    </row>
    <row r="3123" spans="3:7" x14ac:dyDescent="0.15">
      <c r="C3123" s="107">
        <v>42650</v>
      </c>
      <c r="D3123" s="111">
        <f t="shared" si="146"/>
        <v>2016</v>
      </c>
      <c r="E3123" s="111">
        <f t="shared" si="147"/>
        <v>10</v>
      </c>
      <c r="F3123" s="174">
        <v>1.0927300000000001E-2</v>
      </c>
      <c r="G3123" s="106" t="s">
        <v>1169</v>
      </c>
    </row>
    <row r="3124" spans="3:7" x14ac:dyDescent="0.15">
      <c r="C3124" s="107">
        <v>42651</v>
      </c>
      <c r="D3124" s="111">
        <f t="shared" si="146"/>
        <v>2016</v>
      </c>
      <c r="E3124" s="111">
        <f t="shared" si="147"/>
        <v>10</v>
      </c>
      <c r="F3124" s="174">
        <v>1.0927300000000001E-2</v>
      </c>
      <c r="G3124" s="106" t="s">
        <v>1169</v>
      </c>
    </row>
    <row r="3125" spans="3:7" x14ac:dyDescent="0.15">
      <c r="C3125" s="107">
        <v>42652</v>
      </c>
      <c r="D3125" s="111">
        <f t="shared" si="146"/>
        <v>2016</v>
      </c>
      <c r="E3125" s="111">
        <f t="shared" si="147"/>
        <v>10</v>
      </c>
      <c r="F3125" s="174">
        <v>1.0927300000000001E-2</v>
      </c>
      <c r="G3125" s="106" t="s">
        <v>1169</v>
      </c>
    </row>
    <row r="3126" spans="3:7" x14ac:dyDescent="0.15">
      <c r="C3126" s="107">
        <v>42653</v>
      </c>
      <c r="D3126" s="111">
        <f t="shared" si="146"/>
        <v>2016</v>
      </c>
      <c r="E3126" s="111">
        <f t="shared" si="147"/>
        <v>10</v>
      </c>
      <c r="F3126" s="174">
        <v>1.10376E-2</v>
      </c>
      <c r="G3126" s="106" t="s">
        <v>1169</v>
      </c>
    </row>
    <row r="3127" spans="3:7" x14ac:dyDescent="0.15">
      <c r="C3127" s="107">
        <v>42654</v>
      </c>
      <c r="D3127" s="111">
        <f t="shared" si="146"/>
        <v>2016</v>
      </c>
      <c r="E3127" s="111">
        <f t="shared" si="147"/>
        <v>10</v>
      </c>
      <c r="F3127" s="174">
        <v>1.1186900000000001E-2</v>
      </c>
      <c r="G3127" s="106" t="s">
        <v>1169</v>
      </c>
    </row>
    <row r="3128" spans="3:7" x14ac:dyDescent="0.15">
      <c r="C3128" s="107">
        <v>42655</v>
      </c>
      <c r="D3128" s="111">
        <f t="shared" si="146"/>
        <v>2016</v>
      </c>
      <c r="E3128" s="111">
        <f t="shared" si="147"/>
        <v>10</v>
      </c>
      <c r="F3128" s="174">
        <v>1.1349300000000001E-2</v>
      </c>
      <c r="G3128" s="106" t="s">
        <v>1169</v>
      </c>
    </row>
    <row r="3129" spans="3:7" x14ac:dyDescent="0.15">
      <c r="C3129" s="107">
        <v>42656</v>
      </c>
      <c r="D3129" s="111">
        <f t="shared" si="146"/>
        <v>2016</v>
      </c>
      <c r="E3129" s="111">
        <f t="shared" si="147"/>
        <v>10</v>
      </c>
      <c r="F3129" s="174">
        <v>1.14628E-2</v>
      </c>
      <c r="G3129" s="106" t="s">
        <v>1169</v>
      </c>
    </row>
    <row r="3130" spans="3:7" x14ac:dyDescent="0.15">
      <c r="C3130" s="107">
        <v>42657</v>
      </c>
      <c r="D3130" s="111">
        <f t="shared" si="146"/>
        <v>2016</v>
      </c>
      <c r="E3130" s="111">
        <f t="shared" si="147"/>
        <v>10</v>
      </c>
      <c r="F3130" s="174">
        <v>1.16749E-2</v>
      </c>
      <c r="G3130" s="106" t="s">
        <v>1169</v>
      </c>
    </row>
    <row r="3131" spans="3:7" x14ac:dyDescent="0.15">
      <c r="C3131" s="107">
        <v>42658</v>
      </c>
      <c r="D3131" s="111">
        <f t="shared" si="146"/>
        <v>2016</v>
      </c>
      <c r="E3131" s="111">
        <f t="shared" si="147"/>
        <v>10</v>
      </c>
      <c r="F3131" s="174">
        <v>1.16749E-2</v>
      </c>
      <c r="G3131" s="106" t="s">
        <v>1169</v>
      </c>
    </row>
    <row r="3132" spans="3:7" x14ac:dyDescent="0.15">
      <c r="C3132" s="107">
        <v>42659</v>
      </c>
      <c r="D3132" s="111">
        <f t="shared" si="146"/>
        <v>2016</v>
      </c>
      <c r="E3132" s="111">
        <f t="shared" si="147"/>
        <v>10</v>
      </c>
      <c r="F3132" s="174">
        <v>1.16749E-2</v>
      </c>
      <c r="G3132" s="106" t="s">
        <v>1169</v>
      </c>
    </row>
    <row r="3133" spans="3:7" x14ac:dyDescent="0.15">
      <c r="C3133" s="107">
        <v>42660</v>
      </c>
      <c r="D3133" s="111">
        <f t="shared" si="146"/>
        <v>2016</v>
      </c>
      <c r="E3133" s="111">
        <f t="shared" si="147"/>
        <v>10</v>
      </c>
      <c r="F3133" s="174">
        <v>1.17851E-2</v>
      </c>
      <c r="G3133" s="106" t="s">
        <v>1169</v>
      </c>
    </row>
    <row r="3134" spans="3:7" x14ac:dyDescent="0.15">
      <c r="C3134" s="107">
        <v>42661</v>
      </c>
      <c r="D3134" s="111">
        <f t="shared" si="146"/>
        <v>2016</v>
      </c>
      <c r="E3134" s="111">
        <f t="shared" si="147"/>
        <v>10</v>
      </c>
      <c r="F3134" s="174">
        <v>1.1893399999999998E-2</v>
      </c>
      <c r="G3134" s="106" t="s">
        <v>1169</v>
      </c>
    </row>
    <row r="3135" spans="3:7" x14ac:dyDescent="0.15">
      <c r="C3135" s="107">
        <v>42662</v>
      </c>
      <c r="D3135" s="111">
        <f t="shared" si="146"/>
        <v>2016</v>
      </c>
      <c r="E3135" s="111">
        <f t="shared" si="147"/>
        <v>10</v>
      </c>
      <c r="F3135" s="174">
        <v>1.19778E-2</v>
      </c>
      <c r="G3135" s="106" t="s">
        <v>1169</v>
      </c>
    </row>
    <row r="3136" spans="3:7" x14ac:dyDescent="0.15">
      <c r="C3136" s="107">
        <v>42663</v>
      </c>
      <c r="D3136" s="111">
        <f t="shared" si="146"/>
        <v>2016</v>
      </c>
      <c r="E3136" s="111">
        <f t="shared" si="147"/>
        <v>10</v>
      </c>
      <c r="F3136" s="174">
        <v>1.2047799999999999E-2</v>
      </c>
      <c r="G3136" s="106" t="s">
        <v>1169</v>
      </c>
    </row>
    <row r="3137" spans="3:7" x14ac:dyDescent="0.15">
      <c r="C3137" s="107">
        <v>42664</v>
      </c>
      <c r="D3137" s="111">
        <f t="shared" si="146"/>
        <v>2016</v>
      </c>
      <c r="E3137" s="111">
        <f t="shared" si="147"/>
        <v>10</v>
      </c>
      <c r="F3137" s="174">
        <v>1.2098099999999999E-2</v>
      </c>
      <c r="G3137" s="106" t="s">
        <v>1169</v>
      </c>
    </row>
    <row r="3138" spans="3:7" x14ac:dyDescent="0.15">
      <c r="C3138" s="107">
        <v>42665</v>
      </c>
      <c r="D3138" s="111">
        <f t="shared" si="146"/>
        <v>2016</v>
      </c>
      <c r="E3138" s="111">
        <f t="shared" si="147"/>
        <v>10</v>
      </c>
      <c r="F3138" s="174">
        <v>1.2098099999999999E-2</v>
      </c>
      <c r="G3138" s="106" t="s">
        <v>1169</v>
      </c>
    </row>
    <row r="3139" spans="3:7" x14ac:dyDescent="0.15">
      <c r="C3139" s="107">
        <v>42666</v>
      </c>
      <c r="D3139" s="111">
        <f t="shared" si="146"/>
        <v>2016</v>
      </c>
      <c r="E3139" s="111">
        <f t="shared" si="147"/>
        <v>10</v>
      </c>
      <c r="F3139" s="174">
        <v>1.2098099999999999E-2</v>
      </c>
      <c r="G3139" s="106" t="s">
        <v>1169</v>
      </c>
    </row>
    <row r="3140" spans="3:7" x14ac:dyDescent="0.15">
      <c r="C3140" s="107">
        <v>42667</v>
      </c>
      <c r="D3140" s="111">
        <f t="shared" si="146"/>
        <v>2016</v>
      </c>
      <c r="E3140" s="111">
        <f t="shared" si="147"/>
        <v>10</v>
      </c>
      <c r="F3140" s="174">
        <v>1.2218699999999999E-2</v>
      </c>
      <c r="G3140" s="106" t="s">
        <v>1169</v>
      </c>
    </row>
    <row r="3141" spans="3:7" x14ac:dyDescent="0.15">
      <c r="C3141" s="107">
        <v>42668</v>
      </c>
      <c r="D3141" s="111">
        <f t="shared" ref="D3141:D3204" si="148">YEAR(C3141)</f>
        <v>2016</v>
      </c>
      <c r="E3141" s="111">
        <f t="shared" ref="E3141:E3204" si="149">MONTH(C3141)</f>
        <v>10</v>
      </c>
      <c r="F3141" s="174">
        <v>1.26231E-2</v>
      </c>
      <c r="G3141" s="106" t="s">
        <v>1169</v>
      </c>
    </row>
    <row r="3142" spans="3:7" x14ac:dyDescent="0.15">
      <c r="C3142" s="107">
        <v>42669</v>
      </c>
      <c r="D3142" s="111">
        <f t="shared" si="148"/>
        <v>2016</v>
      </c>
      <c r="E3142" s="111">
        <f t="shared" si="149"/>
        <v>10</v>
      </c>
      <c r="F3142" s="174">
        <v>1.3270799999999999E-2</v>
      </c>
      <c r="G3142" s="106" t="s">
        <v>1169</v>
      </c>
    </row>
    <row r="3143" spans="3:7" x14ac:dyDescent="0.15">
      <c r="C3143" s="107">
        <v>42670</v>
      </c>
      <c r="D3143" s="111">
        <f t="shared" si="148"/>
        <v>2016</v>
      </c>
      <c r="E3143" s="111">
        <f t="shared" si="149"/>
        <v>10</v>
      </c>
      <c r="F3143" s="174">
        <v>1.38552E-2</v>
      </c>
      <c r="G3143" s="106" t="s">
        <v>1169</v>
      </c>
    </row>
    <row r="3144" spans="3:7" x14ac:dyDescent="0.15">
      <c r="C3144" s="107">
        <v>42671</v>
      </c>
      <c r="D3144" s="111">
        <f t="shared" si="148"/>
        <v>2016</v>
      </c>
      <c r="E3144" s="111">
        <f t="shared" si="149"/>
        <v>10</v>
      </c>
      <c r="F3144" s="174">
        <v>1.4172300000000001E-2</v>
      </c>
      <c r="G3144" s="106" t="s">
        <v>1169</v>
      </c>
    </row>
    <row r="3145" spans="3:7" x14ac:dyDescent="0.15">
      <c r="C3145" s="107">
        <v>42672</v>
      </c>
      <c r="D3145" s="111">
        <f t="shared" si="148"/>
        <v>2016</v>
      </c>
      <c r="E3145" s="111">
        <f t="shared" si="149"/>
        <v>10</v>
      </c>
      <c r="F3145" s="174">
        <v>1.4172300000000001E-2</v>
      </c>
      <c r="G3145" s="106" t="s">
        <v>1169</v>
      </c>
    </row>
    <row r="3146" spans="3:7" x14ac:dyDescent="0.15">
      <c r="C3146" s="107">
        <v>42673</v>
      </c>
      <c r="D3146" s="111">
        <f t="shared" si="148"/>
        <v>2016</v>
      </c>
      <c r="E3146" s="111">
        <f t="shared" si="149"/>
        <v>10</v>
      </c>
      <c r="F3146" s="174">
        <v>1.4172300000000001E-2</v>
      </c>
      <c r="G3146" s="106" t="s">
        <v>1169</v>
      </c>
    </row>
    <row r="3147" spans="3:7" x14ac:dyDescent="0.15">
      <c r="C3147" s="107">
        <v>42674</v>
      </c>
      <c r="D3147" s="111">
        <f t="shared" si="148"/>
        <v>2016</v>
      </c>
      <c r="E3147" s="111">
        <f t="shared" si="149"/>
        <v>10</v>
      </c>
      <c r="F3147" s="174">
        <v>1.5011700000000001E-2</v>
      </c>
      <c r="G3147" s="106" t="s">
        <v>1169</v>
      </c>
    </row>
    <row r="3148" spans="3:7" x14ac:dyDescent="0.15">
      <c r="C3148" s="107">
        <v>42675</v>
      </c>
      <c r="D3148" s="111">
        <f t="shared" si="148"/>
        <v>2016</v>
      </c>
      <c r="E3148" s="111">
        <f t="shared" si="149"/>
        <v>11</v>
      </c>
      <c r="F3148" s="174">
        <v>1.56735E-2</v>
      </c>
      <c r="G3148" s="106" t="s">
        <v>1169</v>
      </c>
    </row>
    <row r="3149" spans="3:7" x14ac:dyDescent="0.15">
      <c r="C3149" s="107">
        <v>42676</v>
      </c>
      <c r="D3149" s="111">
        <f t="shared" si="148"/>
        <v>2016</v>
      </c>
      <c r="E3149" s="111">
        <f t="shared" si="149"/>
        <v>11</v>
      </c>
      <c r="F3149" s="174">
        <v>1.6048199999999999E-2</v>
      </c>
      <c r="G3149" s="106" t="s">
        <v>1169</v>
      </c>
    </row>
    <row r="3150" spans="3:7" x14ac:dyDescent="0.15">
      <c r="C3150" s="107">
        <v>42677</v>
      </c>
      <c r="D3150" s="111">
        <f t="shared" si="148"/>
        <v>2016</v>
      </c>
      <c r="E3150" s="111">
        <f t="shared" si="149"/>
        <v>11</v>
      </c>
      <c r="F3150" s="174">
        <v>1.6821199999999998E-2</v>
      </c>
      <c r="G3150" s="106" t="s">
        <v>1169</v>
      </c>
    </row>
    <row r="3151" spans="3:7" x14ac:dyDescent="0.15">
      <c r="C3151" s="107">
        <v>42678</v>
      </c>
      <c r="D3151" s="111">
        <f t="shared" si="148"/>
        <v>2016</v>
      </c>
      <c r="E3151" s="111">
        <f t="shared" si="149"/>
        <v>11</v>
      </c>
      <c r="F3151" s="174">
        <v>1.7582299999999999E-2</v>
      </c>
      <c r="G3151" s="106" t="s">
        <v>1169</v>
      </c>
    </row>
    <row r="3152" spans="3:7" x14ac:dyDescent="0.15">
      <c r="C3152" s="107">
        <v>42679</v>
      </c>
      <c r="D3152" s="111">
        <f t="shared" si="148"/>
        <v>2016</v>
      </c>
      <c r="E3152" s="111">
        <f t="shared" si="149"/>
        <v>11</v>
      </c>
      <c r="F3152" s="174">
        <v>1.7582299999999999E-2</v>
      </c>
      <c r="G3152" s="106" t="s">
        <v>1169</v>
      </c>
    </row>
    <row r="3153" spans="3:7" x14ac:dyDescent="0.15">
      <c r="C3153" s="107">
        <v>42680</v>
      </c>
      <c r="D3153" s="111">
        <f t="shared" si="148"/>
        <v>2016</v>
      </c>
      <c r="E3153" s="111">
        <f t="shared" si="149"/>
        <v>11</v>
      </c>
      <c r="F3153" s="174">
        <v>1.7582299999999999E-2</v>
      </c>
      <c r="G3153" s="106" t="s">
        <v>1169</v>
      </c>
    </row>
    <row r="3154" spans="3:7" x14ac:dyDescent="0.15">
      <c r="C3154" s="107">
        <v>42681</v>
      </c>
      <c r="D3154" s="111">
        <f t="shared" si="148"/>
        <v>2016</v>
      </c>
      <c r="E3154" s="111">
        <f t="shared" si="149"/>
        <v>11</v>
      </c>
      <c r="F3154" s="174">
        <v>1.7569100000000001E-2</v>
      </c>
      <c r="G3154" s="106" t="s">
        <v>1169</v>
      </c>
    </row>
    <row r="3155" spans="3:7" x14ac:dyDescent="0.15">
      <c r="C3155" s="107">
        <v>42682</v>
      </c>
      <c r="D3155" s="111">
        <f t="shared" si="148"/>
        <v>2016</v>
      </c>
      <c r="E3155" s="111">
        <f t="shared" si="149"/>
        <v>11</v>
      </c>
      <c r="F3155" s="174">
        <v>1.8216099999999999E-2</v>
      </c>
      <c r="G3155" s="106" t="s">
        <v>1169</v>
      </c>
    </row>
    <row r="3156" spans="3:7" x14ac:dyDescent="0.15">
      <c r="C3156" s="107">
        <v>42683</v>
      </c>
      <c r="D3156" s="111">
        <f t="shared" si="148"/>
        <v>2016</v>
      </c>
      <c r="E3156" s="111">
        <f t="shared" si="149"/>
        <v>11</v>
      </c>
      <c r="F3156" s="174">
        <v>1.84402E-2</v>
      </c>
      <c r="G3156" s="106" t="s">
        <v>1169</v>
      </c>
    </row>
    <row r="3157" spans="3:7" x14ac:dyDescent="0.15">
      <c r="C3157" s="107">
        <v>42684</v>
      </c>
      <c r="D3157" s="111">
        <f t="shared" si="148"/>
        <v>2016</v>
      </c>
      <c r="E3157" s="111">
        <f t="shared" si="149"/>
        <v>11</v>
      </c>
      <c r="F3157" s="174">
        <v>1.8832499999999999E-2</v>
      </c>
      <c r="G3157" s="106" t="s">
        <v>1169</v>
      </c>
    </row>
    <row r="3158" spans="3:7" x14ac:dyDescent="0.15">
      <c r="C3158" s="107">
        <v>42685</v>
      </c>
      <c r="D3158" s="111">
        <f t="shared" si="148"/>
        <v>2016</v>
      </c>
      <c r="E3158" s="111">
        <f t="shared" si="149"/>
        <v>11</v>
      </c>
      <c r="F3158" s="174">
        <v>1.9059800000000002E-2</v>
      </c>
      <c r="G3158" s="106" t="s">
        <v>1169</v>
      </c>
    </row>
    <row r="3159" spans="3:7" x14ac:dyDescent="0.15">
      <c r="C3159" s="107">
        <v>42686</v>
      </c>
      <c r="D3159" s="111">
        <f t="shared" si="148"/>
        <v>2016</v>
      </c>
      <c r="E3159" s="111">
        <f t="shared" si="149"/>
        <v>11</v>
      </c>
      <c r="F3159" s="174">
        <v>1.9059800000000002E-2</v>
      </c>
      <c r="G3159" s="106" t="s">
        <v>1169</v>
      </c>
    </row>
    <row r="3160" spans="3:7" x14ac:dyDescent="0.15">
      <c r="C3160" s="107">
        <v>42687</v>
      </c>
      <c r="D3160" s="111">
        <f t="shared" si="148"/>
        <v>2016</v>
      </c>
      <c r="E3160" s="111">
        <f t="shared" si="149"/>
        <v>11</v>
      </c>
      <c r="F3160" s="174">
        <v>1.9059800000000002E-2</v>
      </c>
      <c r="G3160" s="106" t="s">
        <v>1169</v>
      </c>
    </row>
    <row r="3161" spans="3:7" x14ac:dyDescent="0.15">
      <c r="C3161" s="107">
        <v>42688</v>
      </c>
      <c r="D3161" s="111">
        <f t="shared" si="148"/>
        <v>2016</v>
      </c>
      <c r="E3161" s="111">
        <f t="shared" si="149"/>
        <v>11</v>
      </c>
      <c r="F3161" s="174">
        <v>1.9059800000000002E-2</v>
      </c>
      <c r="G3161" s="106" t="s">
        <v>1169</v>
      </c>
    </row>
    <row r="3162" spans="3:7" x14ac:dyDescent="0.15">
      <c r="C3162" s="107">
        <v>42689</v>
      </c>
      <c r="D3162" s="111">
        <f t="shared" si="148"/>
        <v>2016</v>
      </c>
      <c r="E3162" s="111">
        <f t="shared" si="149"/>
        <v>11</v>
      </c>
      <c r="F3162" s="174">
        <v>1.9110200000000001E-2</v>
      </c>
      <c r="G3162" s="106" t="s">
        <v>1169</v>
      </c>
    </row>
    <row r="3163" spans="3:7" x14ac:dyDescent="0.15">
      <c r="C3163" s="107">
        <v>42690</v>
      </c>
      <c r="D3163" s="111">
        <f t="shared" si="148"/>
        <v>2016</v>
      </c>
      <c r="E3163" s="111">
        <f t="shared" si="149"/>
        <v>11</v>
      </c>
      <c r="F3163" s="174">
        <v>1.9228699999999998E-2</v>
      </c>
      <c r="G3163" s="106" t="s">
        <v>1169</v>
      </c>
    </row>
    <row r="3164" spans="3:7" x14ac:dyDescent="0.15">
      <c r="C3164" s="107">
        <v>42691</v>
      </c>
      <c r="D3164" s="111">
        <f t="shared" si="148"/>
        <v>2016</v>
      </c>
      <c r="E3164" s="111">
        <f t="shared" si="149"/>
        <v>11</v>
      </c>
      <c r="F3164" s="174">
        <v>1.95211E-2</v>
      </c>
      <c r="G3164" s="106" t="s">
        <v>1169</v>
      </c>
    </row>
    <row r="3165" spans="3:7" x14ac:dyDescent="0.15">
      <c r="C3165" s="107">
        <v>42692</v>
      </c>
      <c r="D3165" s="111">
        <f t="shared" si="148"/>
        <v>2016</v>
      </c>
      <c r="E3165" s="111">
        <f t="shared" si="149"/>
        <v>11</v>
      </c>
      <c r="F3165" s="174">
        <v>1.9676900000000001E-2</v>
      </c>
      <c r="G3165" s="106" t="s">
        <v>1169</v>
      </c>
    </row>
    <row r="3166" spans="3:7" x14ac:dyDescent="0.15">
      <c r="C3166" s="107">
        <v>42693</v>
      </c>
      <c r="D3166" s="111">
        <f t="shared" si="148"/>
        <v>2016</v>
      </c>
      <c r="E3166" s="111">
        <f t="shared" si="149"/>
        <v>11</v>
      </c>
      <c r="F3166" s="174">
        <v>1.9676900000000001E-2</v>
      </c>
      <c r="G3166" s="106" t="s">
        <v>1169</v>
      </c>
    </row>
    <row r="3167" spans="3:7" x14ac:dyDescent="0.15">
      <c r="C3167" s="107">
        <v>42694</v>
      </c>
      <c r="D3167" s="111">
        <f t="shared" si="148"/>
        <v>2016</v>
      </c>
      <c r="E3167" s="111">
        <f t="shared" si="149"/>
        <v>11</v>
      </c>
      <c r="F3167" s="174">
        <v>1.9676900000000001E-2</v>
      </c>
      <c r="G3167" s="106" t="s">
        <v>1169</v>
      </c>
    </row>
    <row r="3168" spans="3:7" x14ac:dyDescent="0.15">
      <c r="C3168" s="107">
        <v>42695</v>
      </c>
      <c r="D3168" s="111">
        <f t="shared" si="148"/>
        <v>2016</v>
      </c>
      <c r="E3168" s="111">
        <f t="shared" si="149"/>
        <v>11</v>
      </c>
      <c r="F3168" s="174">
        <v>2.1926500000000002E-2</v>
      </c>
      <c r="G3168" s="106" t="s">
        <v>1169</v>
      </c>
    </row>
    <row r="3169" spans="3:7" x14ac:dyDescent="0.15">
      <c r="C3169" s="107">
        <v>42696</v>
      </c>
      <c r="D3169" s="111">
        <f t="shared" si="148"/>
        <v>2016</v>
      </c>
      <c r="E3169" s="111">
        <f t="shared" si="149"/>
        <v>11</v>
      </c>
      <c r="F3169" s="174">
        <v>2.3017199999999998E-2</v>
      </c>
      <c r="G3169" s="106" t="s">
        <v>1169</v>
      </c>
    </row>
    <row r="3170" spans="3:7" x14ac:dyDescent="0.15">
      <c r="C3170" s="107">
        <v>42697</v>
      </c>
      <c r="D3170" s="111">
        <f t="shared" si="148"/>
        <v>2016</v>
      </c>
      <c r="E3170" s="111">
        <f t="shared" si="149"/>
        <v>11</v>
      </c>
      <c r="F3170" s="174">
        <v>2.4742300000000002E-2</v>
      </c>
      <c r="G3170" s="106" t="s">
        <v>1169</v>
      </c>
    </row>
    <row r="3171" spans="3:7" x14ac:dyDescent="0.15">
      <c r="C3171" s="107">
        <v>42698</v>
      </c>
      <c r="D3171" s="111">
        <f t="shared" si="148"/>
        <v>2016</v>
      </c>
      <c r="E3171" s="111">
        <f t="shared" si="149"/>
        <v>11</v>
      </c>
      <c r="F3171" s="174">
        <v>2.7528899999999999E-2</v>
      </c>
      <c r="G3171" s="106" t="s">
        <v>1169</v>
      </c>
    </row>
    <row r="3172" spans="3:7" x14ac:dyDescent="0.15">
      <c r="C3172" s="107">
        <v>42699</v>
      </c>
      <c r="D3172" s="111">
        <f t="shared" si="148"/>
        <v>2016</v>
      </c>
      <c r="E3172" s="111">
        <f t="shared" si="149"/>
        <v>11</v>
      </c>
      <c r="F3172" s="174">
        <v>2.9716199999999998E-2</v>
      </c>
      <c r="G3172" s="106" t="s">
        <v>1169</v>
      </c>
    </row>
    <row r="3173" spans="3:7" x14ac:dyDescent="0.15">
      <c r="C3173" s="107">
        <v>42700</v>
      </c>
      <c r="D3173" s="111">
        <f t="shared" si="148"/>
        <v>2016</v>
      </c>
      <c r="E3173" s="111">
        <f t="shared" si="149"/>
        <v>11</v>
      </c>
      <c r="F3173" s="174">
        <v>2.9716199999999998E-2</v>
      </c>
      <c r="G3173" s="106" t="s">
        <v>1169</v>
      </c>
    </row>
    <row r="3174" spans="3:7" x14ac:dyDescent="0.15">
      <c r="C3174" s="107">
        <v>42701</v>
      </c>
      <c r="D3174" s="111">
        <f t="shared" si="148"/>
        <v>2016</v>
      </c>
      <c r="E3174" s="111">
        <f t="shared" si="149"/>
        <v>11</v>
      </c>
      <c r="F3174" s="174">
        <v>2.9716199999999998E-2</v>
      </c>
      <c r="G3174" s="106" t="s">
        <v>1169</v>
      </c>
    </row>
    <row r="3175" spans="3:7" x14ac:dyDescent="0.15">
      <c r="C3175" s="107">
        <v>42702</v>
      </c>
      <c r="D3175" s="111">
        <f t="shared" si="148"/>
        <v>2016</v>
      </c>
      <c r="E3175" s="111">
        <f t="shared" si="149"/>
        <v>11</v>
      </c>
      <c r="F3175" s="174">
        <v>3.6875100000000001E-2</v>
      </c>
      <c r="G3175" s="106" t="s">
        <v>1169</v>
      </c>
    </row>
    <row r="3176" spans="3:7" x14ac:dyDescent="0.15">
      <c r="C3176" s="107">
        <v>42703</v>
      </c>
      <c r="D3176" s="111">
        <f t="shared" si="148"/>
        <v>2016</v>
      </c>
      <c r="E3176" s="111">
        <f t="shared" si="149"/>
        <v>11</v>
      </c>
      <c r="F3176" s="174">
        <v>3.9864799999999999E-2</v>
      </c>
      <c r="G3176" s="106" t="s">
        <v>1169</v>
      </c>
    </row>
    <row r="3177" spans="3:7" x14ac:dyDescent="0.15">
      <c r="C3177" s="107">
        <v>42704</v>
      </c>
      <c r="D3177" s="111">
        <f t="shared" si="148"/>
        <v>2016</v>
      </c>
      <c r="E3177" s="111">
        <f t="shared" si="149"/>
        <v>11</v>
      </c>
      <c r="F3177" s="174">
        <v>4.5384599999999997E-2</v>
      </c>
      <c r="G3177" s="106" t="s">
        <v>1169</v>
      </c>
    </row>
    <row r="3178" spans="3:7" x14ac:dyDescent="0.15">
      <c r="C3178" s="107">
        <v>42705</v>
      </c>
      <c r="D3178" s="111">
        <f t="shared" si="148"/>
        <v>2016</v>
      </c>
      <c r="E3178" s="111">
        <f t="shared" si="149"/>
        <v>12</v>
      </c>
      <c r="F3178" s="174">
        <v>4.5877299999999996E-2</v>
      </c>
      <c r="G3178" s="106" t="s">
        <v>1169</v>
      </c>
    </row>
    <row r="3179" spans="3:7" x14ac:dyDescent="0.15">
      <c r="C3179" s="107">
        <v>42706</v>
      </c>
      <c r="D3179" s="111">
        <f t="shared" si="148"/>
        <v>2016</v>
      </c>
      <c r="E3179" s="111">
        <f t="shared" si="149"/>
        <v>12</v>
      </c>
      <c r="F3179" s="174">
        <v>4.4025500000000002E-2</v>
      </c>
      <c r="G3179" s="106" t="s">
        <v>1169</v>
      </c>
    </row>
    <row r="3180" spans="3:7" x14ac:dyDescent="0.15">
      <c r="C3180" s="107">
        <v>42707</v>
      </c>
      <c r="D3180" s="111">
        <f t="shared" si="148"/>
        <v>2016</v>
      </c>
      <c r="E3180" s="111">
        <f t="shared" si="149"/>
        <v>12</v>
      </c>
      <c r="F3180" s="174">
        <v>4.4025500000000002E-2</v>
      </c>
      <c r="G3180" s="106" t="s">
        <v>1169</v>
      </c>
    </row>
    <row r="3181" spans="3:7" x14ac:dyDescent="0.15">
      <c r="C3181" s="107">
        <v>42708</v>
      </c>
      <c r="D3181" s="111">
        <f t="shared" si="148"/>
        <v>2016</v>
      </c>
      <c r="E3181" s="111">
        <f t="shared" si="149"/>
        <v>12</v>
      </c>
      <c r="F3181" s="174">
        <v>4.4025500000000002E-2</v>
      </c>
      <c r="G3181" s="106" t="s">
        <v>1169</v>
      </c>
    </row>
    <row r="3182" spans="3:7" x14ac:dyDescent="0.15">
      <c r="C3182" s="107">
        <v>42709</v>
      </c>
      <c r="D3182" s="111">
        <f t="shared" si="148"/>
        <v>2016</v>
      </c>
      <c r="E3182" s="111">
        <f t="shared" si="149"/>
        <v>12</v>
      </c>
      <c r="F3182" s="174">
        <v>4.1388900000000006E-2</v>
      </c>
      <c r="G3182" s="106" t="s">
        <v>1169</v>
      </c>
    </row>
    <row r="3183" spans="3:7" x14ac:dyDescent="0.15">
      <c r="C3183" s="107">
        <v>42710</v>
      </c>
      <c r="D3183" s="111">
        <f t="shared" si="148"/>
        <v>2016</v>
      </c>
      <c r="E3183" s="111">
        <f t="shared" si="149"/>
        <v>12</v>
      </c>
      <c r="F3183" s="174">
        <v>4.2428599999999997E-2</v>
      </c>
      <c r="G3183" s="106" t="s">
        <v>1169</v>
      </c>
    </row>
    <row r="3184" spans="3:7" x14ac:dyDescent="0.15">
      <c r="C3184" s="107">
        <v>42711</v>
      </c>
      <c r="D3184" s="111">
        <f t="shared" si="148"/>
        <v>2016</v>
      </c>
      <c r="E3184" s="111">
        <f t="shared" si="149"/>
        <v>12</v>
      </c>
      <c r="F3184" s="174">
        <v>4.2613500000000006E-2</v>
      </c>
      <c r="G3184" s="106" t="s">
        <v>1169</v>
      </c>
    </row>
    <row r="3185" spans="3:7" x14ac:dyDescent="0.15">
      <c r="C3185" s="107">
        <v>42712</v>
      </c>
      <c r="D3185" s="111">
        <f t="shared" si="148"/>
        <v>2016</v>
      </c>
      <c r="E3185" s="111">
        <f t="shared" si="149"/>
        <v>12</v>
      </c>
      <c r="F3185" s="174">
        <v>4.2656199999999998E-2</v>
      </c>
      <c r="G3185" s="106" t="s">
        <v>1169</v>
      </c>
    </row>
    <row r="3186" spans="3:7" x14ac:dyDescent="0.15">
      <c r="C3186" s="107">
        <v>42713</v>
      </c>
      <c r="D3186" s="111">
        <f t="shared" si="148"/>
        <v>2016</v>
      </c>
      <c r="E3186" s="111">
        <f t="shared" si="149"/>
        <v>12</v>
      </c>
      <c r="F3186" s="174">
        <v>4.2541099999999998E-2</v>
      </c>
      <c r="G3186" s="106" t="s">
        <v>1169</v>
      </c>
    </row>
    <row r="3187" spans="3:7" x14ac:dyDescent="0.15">
      <c r="C3187" s="107">
        <v>42714</v>
      </c>
      <c r="D3187" s="111">
        <f t="shared" si="148"/>
        <v>2016</v>
      </c>
      <c r="E3187" s="111">
        <f t="shared" si="149"/>
        <v>12</v>
      </c>
      <c r="F3187" s="174">
        <v>4.2541099999999998E-2</v>
      </c>
      <c r="G3187" s="106" t="s">
        <v>1169</v>
      </c>
    </row>
    <row r="3188" spans="3:7" x14ac:dyDescent="0.15">
      <c r="C3188" s="107">
        <v>42715</v>
      </c>
      <c r="D3188" s="111">
        <f t="shared" si="148"/>
        <v>2016</v>
      </c>
      <c r="E3188" s="111">
        <f t="shared" si="149"/>
        <v>12</v>
      </c>
      <c r="F3188" s="174">
        <v>4.2541099999999998E-2</v>
      </c>
      <c r="G3188" s="106" t="s">
        <v>1169</v>
      </c>
    </row>
    <row r="3189" spans="3:7" x14ac:dyDescent="0.15">
      <c r="C3189" s="107">
        <v>42716</v>
      </c>
      <c r="D3189" s="111">
        <f t="shared" si="148"/>
        <v>2016</v>
      </c>
      <c r="E3189" s="111">
        <f t="shared" si="149"/>
        <v>12</v>
      </c>
      <c r="F3189" s="174">
        <v>3.9805100000000003E-2</v>
      </c>
      <c r="G3189" s="106" t="s">
        <v>1169</v>
      </c>
    </row>
    <row r="3190" spans="3:7" x14ac:dyDescent="0.15">
      <c r="C3190" s="107">
        <v>42717</v>
      </c>
      <c r="D3190" s="111">
        <f t="shared" si="148"/>
        <v>2016</v>
      </c>
      <c r="E3190" s="111">
        <f t="shared" si="149"/>
        <v>12</v>
      </c>
      <c r="F3190" s="174">
        <v>3.57074E-2</v>
      </c>
      <c r="G3190" s="106" t="s">
        <v>1169</v>
      </c>
    </row>
    <row r="3191" spans="3:7" x14ac:dyDescent="0.15">
      <c r="C3191" s="107">
        <v>42718</v>
      </c>
      <c r="D3191" s="111">
        <f t="shared" si="148"/>
        <v>2016</v>
      </c>
      <c r="E3191" s="111">
        <f t="shared" si="149"/>
        <v>12</v>
      </c>
      <c r="F3191" s="174">
        <v>3.1051100000000002E-2</v>
      </c>
      <c r="G3191" s="106" t="s">
        <v>1169</v>
      </c>
    </row>
    <row r="3192" spans="3:7" x14ac:dyDescent="0.15">
      <c r="C3192" s="107">
        <f>C3191+1</f>
        <v>42719</v>
      </c>
      <c r="D3192" s="111">
        <f t="shared" si="148"/>
        <v>2016</v>
      </c>
      <c r="E3192" s="111">
        <f t="shared" si="149"/>
        <v>12</v>
      </c>
      <c r="F3192" s="174">
        <v>2.4805199999999999E-2</v>
      </c>
      <c r="G3192" s="106" t="s">
        <v>1169</v>
      </c>
    </row>
    <row r="3193" spans="3:7" x14ac:dyDescent="0.15">
      <c r="C3193" s="107">
        <f t="shared" ref="C3193:C3200" si="150">C3192+1</f>
        <v>42720</v>
      </c>
      <c r="D3193" s="111">
        <f t="shared" si="148"/>
        <v>2016</v>
      </c>
      <c r="E3193" s="111">
        <f t="shared" si="149"/>
        <v>12</v>
      </c>
      <c r="F3193" s="174">
        <v>2.50411E-2</v>
      </c>
      <c r="G3193" s="106" t="s">
        <v>1169</v>
      </c>
    </row>
    <row r="3194" spans="3:7" x14ac:dyDescent="0.15">
      <c r="C3194" s="107">
        <f t="shared" si="150"/>
        <v>42721</v>
      </c>
      <c r="D3194" s="111">
        <f t="shared" si="148"/>
        <v>2016</v>
      </c>
      <c r="E3194" s="111">
        <f t="shared" si="149"/>
        <v>12</v>
      </c>
      <c r="F3194" s="174">
        <v>2.50709E-2</v>
      </c>
      <c r="G3194" s="106" t="s">
        <v>1169</v>
      </c>
    </row>
    <row r="3195" spans="3:7" x14ac:dyDescent="0.15">
      <c r="C3195" s="107">
        <f t="shared" si="150"/>
        <v>42722</v>
      </c>
      <c r="D3195" s="111">
        <f t="shared" si="148"/>
        <v>2016</v>
      </c>
      <c r="E3195" s="111">
        <f t="shared" si="149"/>
        <v>12</v>
      </c>
      <c r="F3195" s="174">
        <v>2.50709E-2</v>
      </c>
      <c r="G3195" s="106" t="s">
        <v>1169</v>
      </c>
    </row>
    <row r="3196" spans="3:7" x14ac:dyDescent="0.15">
      <c r="C3196" s="107">
        <f t="shared" si="150"/>
        <v>42723</v>
      </c>
      <c r="D3196" s="111">
        <f t="shared" si="148"/>
        <v>2016</v>
      </c>
      <c r="E3196" s="111">
        <f t="shared" si="149"/>
        <v>12</v>
      </c>
      <c r="F3196" s="174">
        <v>2.65075E-2</v>
      </c>
      <c r="G3196" s="106" t="s">
        <v>1169</v>
      </c>
    </row>
    <row r="3197" spans="3:7" x14ac:dyDescent="0.15">
      <c r="C3197" s="107">
        <f t="shared" si="150"/>
        <v>42724</v>
      </c>
      <c r="D3197" s="111">
        <f t="shared" si="148"/>
        <v>2016</v>
      </c>
      <c r="E3197" s="111">
        <f t="shared" si="149"/>
        <v>12</v>
      </c>
      <c r="F3197" s="174">
        <v>2.7183699999999998E-2</v>
      </c>
      <c r="G3197" s="106" t="s">
        <v>1169</v>
      </c>
    </row>
    <row r="3198" spans="3:7" x14ac:dyDescent="0.15">
      <c r="C3198" s="107">
        <f t="shared" si="150"/>
        <v>42725</v>
      </c>
      <c r="D3198" s="111">
        <f t="shared" si="148"/>
        <v>2016</v>
      </c>
      <c r="E3198" s="111">
        <f t="shared" si="149"/>
        <v>12</v>
      </c>
      <c r="F3198" s="174">
        <v>2.7512199999999997E-2</v>
      </c>
      <c r="G3198" s="106" t="s">
        <v>1169</v>
      </c>
    </row>
    <row r="3199" spans="3:7" x14ac:dyDescent="0.15">
      <c r="C3199" s="107">
        <f t="shared" si="150"/>
        <v>42726</v>
      </c>
      <c r="D3199" s="111">
        <f t="shared" si="148"/>
        <v>2016</v>
      </c>
      <c r="E3199" s="111">
        <f t="shared" si="149"/>
        <v>12</v>
      </c>
      <c r="F3199" s="174">
        <v>2.7557199999999997E-2</v>
      </c>
      <c r="G3199" s="106" t="s">
        <v>1169</v>
      </c>
    </row>
    <row r="3200" spans="3:7" x14ac:dyDescent="0.15">
      <c r="C3200" s="107">
        <f t="shared" si="150"/>
        <v>42727</v>
      </c>
      <c r="D3200" s="111">
        <f t="shared" si="148"/>
        <v>2016</v>
      </c>
      <c r="E3200" s="111">
        <f t="shared" si="149"/>
        <v>12</v>
      </c>
      <c r="F3200" s="174">
        <v>2.80247E-2</v>
      </c>
      <c r="G3200" s="106" t="s">
        <v>1169</v>
      </c>
    </row>
    <row r="3201" spans="3:7" x14ac:dyDescent="0.15">
      <c r="C3201" s="107">
        <f>C3200+1</f>
        <v>42728</v>
      </c>
      <c r="D3201" s="111">
        <f t="shared" si="148"/>
        <v>2016</v>
      </c>
      <c r="E3201" s="111">
        <f t="shared" si="149"/>
        <v>12</v>
      </c>
      <c r="F3201" s="174">
        <v>2.80247E-2</v>
      </c>
      <c r="G3201" s="106" t="s">
        <v>1169</v>
      </c>
    </row>
    <row r="3202" spans="3:7" x14ac:dyDescent="0.15">
      <c r="C3202" s="107">
        <f t="shared" ref="C3202:C3265" si="151">C3201+1</f>
        <v>42729</v>
      </c>
      <c r="D3202" s="111">
        <f t="shared" si="148"/>
        <v>2016</v>
      </c>
      <c r="E3202" s="111">
        <f t="shared" si="149"/>
        <v>12</v>
      </c>
      <c r="F3202" s="174">
        <v>2.80247E-2</v>
      </c>
      <c r="G3202" s="106" t="s">
        <v>1169</v>
      </c>
    </row>
    <row r="3203" spans="3:7" x14ac:dyDescent="0.15">
      <c r="C3203" s="107">
        <f t="shared" si="151"/>
        <v>42730</v>
      </c>
      <c r="D3203" s="111">
        <f t="shared" si="148"/>
        <v>2016</v>
      </c>
      <c r="E3203" s="111">
        <f t="shared" si="149"/>
        <v>12</v>
      </c>
      <c r="F3203" s="174">
        <v>2.85107E-2</v>
      </c>
      <c r="G3203" s="106" t="s">
        <v>1169</v>
      </c>
    </row>
    <row r="3204" spans="3:7" x14ac:dyDescent="0.15">
      <c r="C3204" s="107">
        <f t="shared" si="151"/>
        <v>42731</v>
      </c>
      <c r="D3204" s="111">
        <f t="shared" si="148"/>
        <v>2016</v>
      </c>
      <c r="E3204" s="111">
        <f t="shared" si="149"/>
        <v>12</v>
      </c>
      <c r="F3204" s="174">
        <v>2.9235399999999998E-2</v>
      </c>
      <c r="G3204" s="106" t="s">
        <v>1169</v>
      </c>
    </row>
    <row r="3205" spans="3:7" x14ac:dyDescent="0.15">
      <c r="C3205" s="107">
        <f t="shared" si="151"/>
        <v>42732</v>
      </c>
      <c r="D3205" s="111">
        <f t="shared" ref="D3205:D3268" si="152">YEAR(C3205)</f>
        <v>2016</v>
      </c>
      <c r="E3205" s="111">
        <f t="shared" ref="E3205:E3268" si="153">MONTH(C3205)</f>
        <v>12</v>
      </c>
      <c r="F3205" s="174">
        <v>2.87543E-2</v>
      </c>
      <c r="G3205" s="106" t="s">
        <v>1169</v>
      </c>
    </row>
    <row r="3206" spans="3:7" x14ac:dyDescent="0.15">
      <c r="C3206" s="107">
        <f t="shared" si="151"/>
        <v>42733</v>
      </c>
      <c r="D3206" s="111">
        <f t="shared" si="152"/>
        <v>2016</v>
      </c>
      <c r="E3206" s="111">
        <f t="shared" si="153"/>
        <v>12</v>
      </c>
      <c r="F3206" s="174">
        <v>3.1077299999999999E-2</v>
      </c>
      <c r="G3206" s="106" t="s">
        <v>1169</v>
      </c>
    </row>
    <row r="3207" spans="3:7" x14ac:dyDescent="0.15">
      <c r="C3207" s="107">
        <f t="shared" si="151"/>
        <v>42734</v>
      </c>
      <c r="D3207" s="111">
        <f t="shared" si="152"/>
        <v>2016</v>
      </c>
      <c r="E3207" s="111">
        <f t="shared" si="153"/>
        <v>12</v>
      </c>
      <c r="F3207" s="174">
        <v>3.16472E-2</v>
      </c>
      <c r="G3207" s="106" t="s">
        <v>1169</v>
      </c>
    </row>
    <row r="3208" spans="3:7" x14ac:dyDescent="0.15">
      <c r="C3208" s="107">
        <f t="shared" si="151"/>
        <v>42735</v>
      </c>
      <c r="D3208" s="111">
        <f t="shared" si="152"/>
        <v>2016</v>
      </c>
      <c r="E3208" s="111">
        <f t="shared" si="153"/>
        <v>12</v>
      </c>
      <c r="F3208" s="174">
        <v>3.16472E-2</v>
      </c>
      <c r="G3208" s="106" t="s">
        <v>1169</v>
      </c>
    </row>
    <row r="3209" spans="3:7" x14ac:dyDescent="0.15">
      <c r="C3209" s="107">
        <f t="shared" si="151"/>
        <v>42736</v>
      </c>
      <c r="D3209" s="111">
        <f t="shared" si="152"/>
        <v>2017</v>
      </c>
      <c r="E3209" s="111">
        <f t="shared" si="153"/>
        <v>1</v>
      </c>
      <c r="F3209" s="174">
        <v>3.16472E-2</v>
      </c>
      <c r="G3209" s="106" t="s">
        <v>1169</v>
      </c>
    </row>
    <row r="3210" spans="3:7" x14ac:dyDescent="0.15">
      <c r="C3210" s="107">
        <f t="shared" si="151"/>
        <v>42737</v>
      </c>
      <c r="D3210" s="111">
        <f t="shared" si="152"/>
        <v>2017</v>
      </c>
      <c r="E3210" s="111">
        <f t="shared" si="153"/>
        <v>1</v>
      </c>
      <c r="F3210" s="174">
        <v>3.2075399999999997E-2</v>
      </c>
      <c r="G3210" s="106" t="s">
        <v>1169</v>
      </c>
    </row>
    <row r="3211" spans="3:7" x14ac:dyDescent="0.15">
      <c r="C3211" s="107">
        <f t="shared" si="151"/>
        <v>42738</v>
      </c>
      <c r="D3211" s="111">
        <f t="shared" si="152"/>
        <v>2017</v>
      </c>
      <c r="E3211" s="111">
        <f t="shared" si="153"/>
        <v>1</v>
      </c>
      <c r="F3211" s="174">
        <v>3.2097800000000003E-2</v>
      </c>
      <c r="G3211" s="106" t="s">
        <v>1169</v>
      </c>
    </row>
    <row r="3212" spans="3:7" x14ac:dyDescent="0.15">
      <c r="C3212" s="107">
        <f t="shared" si="151"/>
        <v>42739</v>
      </c>
      <c r="D3212" s="111">
        <f t="shared" si="152"/>
        <v>2017</v>
      </c>
      <c r="E3212" s="111">
        <f t="shared" si="153"/>
        <v>1</v>
      </c>
      <c r="F3212" s="174">
        <v>3.1907499999999998E-2</v>
      </c>
      <c r="G3212" s="106" t="s">
        <v>1169</v>
      </c>
    </row>
    <row r="3213" spans="3:7" x14ac:dyDescent="0.15">
      <c r="C3213" s="107">
        <f t="shared" si="151"/>
        <v>42740</v>
      </c>
      <c r="D3213" s="111">
        <f t="shared" si="152"/>
        <v>2017</v>
      </c>
      <c r="E3213" s="111">
        <f t="shared" si="153"/>
        <v>1</v>
      </c>
      <c r="F3213" s="174">
        <v>3.2502199999999995E-2</v>
      </c>
      <c r="G3213" s="106" t="s">
        <v>1169</v>
      </c>
    </row>
    <row r="3214" spans="3:7" x14ac:dyDescent="0.15">
      <c r="C3214" s="107">
        <f t="shared" si="151"/>
        <v>42741</v>
      </c>
      <c r="D3214" s="111">
        <f t="shared" si="152"/>
        <v>2017</v>
      </c>
      <c r="E3214" s="111">
        <f t="shared" si="153"/>
        <v>1</v>
      </c>
      <c r="F3214" s="174">
        <v>3.3483600000000002E-2</v>
      </c>
      <c r="G3214" s="106" t="s">
        <v>1169</v>
      </c>
    </row>
    <row r="3215" spans="3:7" x14ac:dyDescent="0.15">
      <c r="C3215" s="107">
        <f t="shared" si="151"/>
        <v>42742</v>
      </c>
      <c r="D3215" s="111">
        <f t="shared" si="152"/>
        <v>2017</v>
      </c>
      <c r="E3215" s="111">
        <f t="shared" si="153"/>
        <v>1</v>
      </c>
      <c r="F3215" s="174">
        <v>3.3483600000000002E-2</v>
      </c>
      <c r="G3215" s="106" t="s">
        <v>1169</v>
      </c>
    </row>
    <row r="3216" spans="3:7" x14ac:dyDescent="0.15">
      <c r="C3216" s="107">
        <f t="shared" si="151"/>
        <v>42743</v>
      </c>
      <c r="D3216" s="111">
        <f t="shared" si="152"/>
        <v>2017</v>
      </c>
      <c r="E3216" s="111">
        <f t="shared" si="153"/>
        <v>1</v>
      </c>
      <c r="F3216" s="174">
        <v>3.3483600000000002E-2</v>
      </c>
      <c r="G3216" s="106" t="s">
        <v>1169</v>
      </c>
    </row>
    <row r="3217" spans="3:7" x14ac:dyDescent="0.15">
      <c r="C3217" s="107">
        <f t="shared" si="151"/>
        <v>42744</v>
      </c>
      <c r="D3217" s="111">
        <f t="shared" si="152"/>
        <v>2017</v>
      </c>
      <c r="E3217" s="111">
        <f t="shared" si="153"/>
        <v>1</v>
      </c>
      <c r="F3217" s="174">
        <v>3.35523E-2</v>
      </c>
      <c r="G3217" s="106" t="s">
        <v>1169</v>
      </c>
    </row>
    <row r="3218" spans="3:7" x14ac:dyDescent="0.15">
      <c r="C3218" s="107">
        <f t="shared" si="151"/>
        <v>42745</v>
      </c>
      <c r="D3218" s="111">
        <f t="shared" si="152"/>
        <v>2017</v>
      </c>
      <c r="E3218" s="111">
        <f t="shared" si="153"/>
        <v>1</v>
      </c>
      <c r="F3218" s="174">
        <v>3.35173E-2</v>
      </c>
      <c r="G3218" s="106" t="s">
        <v>1169</v>
      </c>
    </row>
    <row r="3219" spans="3:7" x14ac:dyDescent="0.15">
      <c r="C3219" s="107">
        <f t="shared" si="151"/>
        <v>42746</v>
      </c>
      <c r="D3219" s="111">
        <f t="shared" si="152"/>
        <v>2017</v>
      </c>
      <c r="E3219" s="111">
        <f t="shared" si="153"/>
        <v>1</v>
      </c>
      <c r="F3219" s="174">
        <v>3.3531100000000001E-2</v>
      </c>
      <c r="G3219" s="106" t="s">
        <v>1169</v>
      </c>
    </row>
    <row r="3220" spans="3:7" x14ac:dyDescent="0.15">
      <c r="C3220" s="107">
        <f t="shared" si="151"/>
        <v>42747</v>
      </c>
      <c r="D3220" s="111">
        <f t="shared" si="152"/>
        <v>2017</v>
      </c>
      <c r="E3220" s="111">
        <f t="shared" si="153"/>
        <v>1</v>
      </c>
      <c r="F3220" s="174">
        <v>3.40144E-2</v>
      </c>
      <c r="G3220" s="106" t="s">
        <v>1169</v>
      </c>
    </row>
    <row r="3221" spans="3:7" x14ac:dyDescent="0.15">
      <c r="C3221" s="107">
        <f t="shared" si="151"/>
        <v>42748</v>
      </c>
      <c r="D3221" s="111">
        <f t="shared" si="152"/>
        <v>2017</v>
      </c>
      <c r="E3221" s="111">
        <f t="shared" si="153"/>
        <v>1</v>
      </c>
      <c r="F3221" s="174">
        <v>3.5105400000000002E-2</v>
      </c>
      <c r="G3221" s="106" t="s">
        <v>1169</v>
      </c>
    </row>
    <row r="3222" spans="3:7" x14ac:dyDescent="0.15">
      <c r="C3222" s="107">
        <f t="shared" si="151"/>
        <v>42749</v>
      </c>
      <c r="D3222" s="111">
        <f t="shared" si="152"/>
        <v>2017</v>
      </c>
      <c r="E3222" s="111">
        <f t="shared" si="153"/>
        <v>1</v>
      </c>
      <c r="F3222" s="174">
        <v>3.5105400000000002E-2</v>
      </c>
      <c r="G3222" s="106" t="s">
        <v>1169</v>
      </c>
    </row>
    <row r="3223" spans="3:7" x14ac:dyDescent="0.15">
      <c r="C3223" s="107">
        <f t="shared" si="151"/>
        <v>42750</v>
      </c>
      <c r="D3223" s="111">
        <f t="shared" si="152"/>
        <v>2017</v>
      </c>
      <c r="E3223" s="111">
        <f t="shared" si="153"/>
        <v>1</v>
      </c>
      <c r="F3223" s="174">
        <v>3.5105400000000002E-2</v>
      </c>
      <c r="G3223" s="106" t="s">
        <v>1169</v>
      </c>
    </row>
    <row r="3224" spans="3:7" x14ac:dyDescent="0.15">
      <c r="C3224" s="107">
        <f t="shared" si="151"/>
        <v>42751</v>
      </c>
      <c r="D3224" s="111">
        <f t="shared" si="152"/>
        <v>2017</v>
      </c>
      <c r="E3224" s="111">
        <f t="shared" si="153"/>
        <v>1</v>
      </c>
      <c r="F3224" s="174">
        <v>3.6070499999999998E-2</v>
      </c>
      <c r="G3224" s="106" t="s">
        <v>1169</v>
      </c>
    </row>
    <row r="3225" spans="3:7" x14ac:dyDescent="0.15">
      <c r="C3225" s="107">
        <f t="shared" si="151"/>
        <v>42752</v>
      </c>
      <c r="D3225" s="111">
        <f t="shared" si="152"/>
        <v>2017</v>
      </c>
      <c r="E3225" s="111">
        <f t="shared" si="153"/>
        <v>1</v>
      </c>
      <c r="F3225" s="174">
        <v>3.7234099999999999E-2</v>
      </c>
      <c r="G3225" s="106" t="s">
        <v>1169</v>
      </c>
    </row>
    <row r="3226" spans="3:7" x14ac:dyDescent="0.15">
      <c r="C3226" s="107">
        <f t="shared" si="151"/>
        <v>42753</v>
      </c>
      <c r="D3226" s="111">
        <f t="shared" si="152"/>
        <v>2017</v>
      </c>
      <c r="E3226" s="111">
        <f t="shared" si="153"/>
        <v>1</v>
      </c>
      <c r="F3226" s="174">
        <v>3.7552200000000001E-2</v>
      </c>
      <c r="G3226" s="106" t="s">
        <v>1169</v>
      </c>
    </row>
    <row r="3227" spans="3:7" x14ac:dyDescent="0.15">
      <c r="C3227" s="107">
        <f t="shared" si="151"/>
        <v>42754</v>
      </c>
      <c r="D3227" s="111">
        <f t="shared" si="152"/>
        <v>2017</v>
      </c>
      <c r="E3227" s="111">
        <f t="shared" si="153"/>
        <v>1</v>
      </c>
      <c r="F3227" s="174">
        <v>3.75162E-2</v>
      </c>
      <c r="G3227" s="106" t="s">
        <v>1169</v>
      </c>
    </row>
    <row r="3228" spans="3:7" x14ac:dyDescent="0.15">
      <c r="C3228" s="107">
        <f t="shared" si="151"/>
        <v>42755</v>
      </c>
      <c r="D3228" s="111">
        <f t="shared" si="152"/>
        <v>2017</v>
      </c>
      <c r="E3228" s="111">
        <f t="shared" si="153"/>
        <v>1</v>
      </c>
      <c r="F3228" s="174">
        <v>3.7530100000000004E-2</v>
      </c>
      <c r="G3228" s="106" t="s">
        <v>1169</v>
      </c>
    </row>
    <row r="3229" spans="3:7" x14ac:dyDescent="0.15">
      <c r="C3229" s="107">
        <f t="shared" si="151"/>
        <v>42756</v>
      </c>
      <c r="D3229" s="111">
        <f t="shared" si="152"/>
        <v>2017</v>
      </c>
      <c r="E3229" s="111">
        <f t="shared" si="153"/>
        <v>1</v>
      </c>
      <c r="F3229" s="174">
        <v>3.7530100000000004E-2</v>
      </c>
      <c r="G3229" s="106" t="s">
        <v>1169</v>
      </c>
    </row>
    <row r="3230" spans="3:7" x14ac:dyDescent="0.15">
      <c r="C3230" s="107">
        <f t="shared" si="151"/>
        <v>42757</v>
      </c>
      <c r="D3230" s="111">
        <f t="shared" si="152"/>
        <v>2017</v>
      </c>
      <c r="E3230" s="111">
        <f t="shared" si="153"/>
        <v>1</v>
      </c>
      <c r="F3230" s="174">
        <v>3.7530100000000004E-2</v>
      </c>
      <c r="G3230" s="106" t="s">
        <v>1169</v>
      </c>
    </row>
    <row r="3231" spans="3:7" x14ac:dyDescent="0.15">
      <c r="C3231" s="107">
        <f t="shared" si="151"/>
        <v>42758</v>
      </c>
      <c r="D3231" s="111">
        <f t="shared" si="152"/>
        <v>2017</v>
      </c>
      <c r="E3231" s="111">
        <f t="shared" si="153"/>
        <v>1</v>
      </c>
      <c r="F3231" s="174">
        <v>3.7511099999999999E-2</v>
      </c>
      <c r="G3231" s="106" t="s">
        <v>1169</v>
      </c>
    </row>
    <row r="3232" spans="3:7" x14ac:dyDescent="0.15">
      <c r="C3232" s="107">
        <f t="shared" si="151"/>
        <v>42759</v>
      </c>
      <c r="D3232" s="111">
        <f t="shared" si="152"/>
        <v>2017</v>
      </c>
      <c r="E3232" s="111">
        <f t="shared" si="153"/>
        <v>1</v>
      </c>
      <c r="F3232" s="174">
        <v>3.68051E-2</v>
      </c>
      <c r="G3232" s="106" t="s">
        <v>1169</v>
      </c>
    </row>
    <row r="3233" spans="3:7" x14ac:dyDescent="0.15">
      <c r="C3233" s="107">
        <f t="shared" si="151"/>
        <v>42760</v>
      </c>
      <c r="D3233" s="111">
        <f t="shared" si="152"/>
        <v>2017</v>
      </c>
      <c r="E3233" s="111">
        <f t="shared" si="153"/>
        <v>1</v>
      </c>
      <c r="F3233" s="174">
        <v>3.6843099999999997E-2</v>
      </c>
      <c r="G3233" s="106" t="s">
        <v>1169</v>
      </c>
    </row>
    <row r="3234" spans="3:7" x14ac:dyDescent="0.15">
      <c r="C3234" s="107">
        <f t="shared" si="151"/>
        <v>42761</v>
      </c>
      <c r="D3234" s="111">
        <f t="shared" si="152"/>
        <v>2017</v>
      </c>
      <c r="E3234" s="111">
        <f t="shared" si="153"/>
        <v>1</v>
      </c>
      <c r="F3234" s="174">
        <v>3.6520700000000003E-2</v>
      </c>
      <c r="G3234" s="106" t="s">
        <v>1169</v>
      </c>
    </row>
    <row r="3235" spans="3:7" x14ac:dyDescent="0.15">
      <c r="C3235" s="107">
        <f t="shared" si="151"/>
        <v>42762</v>
      </c>
      <c r="D3235" s="111">
        <f t="shared" si="152"/>
        <v>2017</v>
      </c>
      <c r="E3235" s="111">
        <f t="shared" si="153"/>
        <v>1</v>
      </c>
      <c r="F3235" s="174">
        <v>3.6500199999999997E-2</v>
      </c>
      <c r="G3235" s="106" t="s">
        <v>1169</v>
      </c>
    </row>
    <row r="3236" spans="3:7" x14ac:dyDescent="0.15">
      <c r="C3236" s="107">
        <f t="shared" si="151"/>
        <v>42763</v>
      </c>
      <c r="D3236" s="111">
        <f t="shared" si="152"/>
        <v>2017</v>
      </c>
      <c r="E3236" s="111">
        <f t="shared" si="153"/>
        <v>1</v>
      </c>
      <c r="F3236" s="174">
        <v>3.6500199999999997E-2</v>
      </c>
      <c r="G3236" s="106" t="s">
        <v>1169</v>
      </c>
    </row>
    <row r="3237" spans="3:7" x14ac:dyDescent="0.15">
      <c r="C3237" s="107">
        <f t="shared" si="151"/>
        <v>42764</v>
      </c>
      <c r="D3237" s="111">
        <f t="shared" si="152"/>
        <v>2017</v>
      </c>
      <c r="E3237" s="111">
        <f t="shared" si="153"/>
        <v>1</v>
      </c>
      <c r="F3237" s="174">
        <v>3.6500199999999997E-2</v>
      </c>
      <c r="G3237" s="106" t="s">
        <v>1169</v>
      </c>
    </row>
    <row r="3238" spans="3:7" x14ac:dyDescent="0.15">
      <c r="C3238" s="107">
        <f t="shared" si="151"/>
        <v>42765</v>
      </c>
      <c r="D3238" s="111">
        <f t="shared" si="152"/>
        <v>2017</v>
      </c>
      <c r="E3238" s="111">
        <f t="shared" si="153"/>
        <v>1</v>
      </c>
      <c r="F3238" s="174">
        <v>3.5413600000000003E-2</v>
      </c>
      <c r="G3238" s="106" t="s">
        <v>1169</v>
      </c>
    </row>
    <row r="3239" spans="3:7" x14ac:dyDescent="0.15">
      <c r="C3239" s="107">
        <f t="shared" si="151"/>
        <v>42766</v>
      </c>
      <c r="D3239" s="111">
        <f t="shared" si="152"/>
        <v>2017</v>
      </c>
      <c r="E3239" s="111">
        <f t="shared" si="153"/>
        <v>1</v>
      </c>
      <c r="F3239" s="174">
        <v>3.5450100000000005E-2</v>
      </c>
      <c r="G3239" s="106" t="s">
        <v>1169</v>
      </c>
    </row>
    <row r="3240" spans="3:7" x14ac:dyDescent="0.15">
      <c r="C3240" s="107">
        <f t="shared" si="151"/>
        <v>42767</v>
      </c>
      <c r="D3240" s="111">
        <f t="shared" si="152"/>
        <v>2017</v>
      </c>
      <c r="E3240" s="111">
        <f t="shared" si="153"/>
        <v>2</v>
      </c>
      <c r="F3240" s="174">
        <v>3.5516199999999998E-2</v>
      </c>
      <c r="G3240" s="106" t="s">
        <v>1169</v>
      </c>
    </row>
    <row r="3241" spans="3:7" x14ac:dyDescent="0.15">
      <c r="C3241" s="107">
        <f t="shared" si="151"/>
        <v>42768</v>
      </c>
      <c r="D3241" s="111">
        <f t="shared" si="152"/>
        <v>2017</v>
      </c>
      <c r="E3241" s="111">
        <f t="shared" si="153"/>
        <v>2</v>
      </c>
      <c r="F3241" s="174">
        <v>3.3225500000000005E-2</v>
      </c>
      <c r="G3241" s="106" t="s">
        <v>1169</v>
      </c>
    </row>
    <row r="3242" spans="3:7" x14ac:dyDescent="0.15">
      <c r="C3242" s="107">
        <f t="shared" si="151"/>
        <v>42769</v>
      </c>
      <c r="D3242" s="111">
        <f t="shared" si="152"/>
        <v>2017</v>
      </c>
      <c r="E3242" s="111">
        <f t="shared" si="153"/>
        <v>2</v>
      </c>
      <c r="F3242" s="174">
        <v>3.3230200000000001E-2</v>
      </c>
      <c r="G3242" s="106" t="s">
        <v>1169</v>
      </c>
    </row>
    <row r="3243" spans="3:7" x14ac:dyDescent="0.15">
      <c r="C3243" s="107">
        <f t="shared" si="151"/>
        <v>42770</v>
      </c>
      <c r="D3243" s="111">
        <f t="shared" si="152"/>
        <v>2017</v>
      </c>
      <c r="E3243" s="111">
        <f t="shared" si="153"/>
        <v>2</v>
      </c>
      <c r="F3243" s="174">
        <v>3.3230200000000001E-2</v>
      </c>
      <c r="G3243" s="106" t="s">
        <v>1169</v>
      </c>
    </row>
    <row r="3244" spans="3:7" x14ac:dyDescent="0.15">
      <c r="C3244" s="107">
        <f t="shared" si="151"/>
        <v>42771</v>
      </c>
      <c r="D3244" s="111">
        <f t="shared" si="152"/>
        <v>2017</v>
      </c>
      <c r="E3244" s="111">
        <f t="shared" si="153"/>
        <v>2</v>
      </c>
      <c r="F3244" s="174">
        <v>3.3230200000000001E-2</v>
      </c>
      <c r="G3244" s="106" t="s">
        <v>1169</v>
      </c>
    </row>
    <row r="3245" spans="3:7" x14ac:dyDescent="0.15">
      <c r="C3245" s="107">
        <f t="shared" si="151"/>
        <v>42772</v>
      </c>
      <c r="D3245" s="111">
        <f t="shared" si="152"/>
        <v>2017</v>
      </c>
      <c r="E3245" s="111">
        <f t="shared" si="153"/>
        <v>2</v>
      </c>
      <c r="F3245" s="174">
        <v>3.3764000000000002E-2</v>
      </c>
      <c r="G3245" s="106" t="s">
        <v>1169</v>
      </c>
    </row>
    <row r="3246" spans="3:7" x14ac:dyDescent="0.15">
      <c r="C3246" s="107">
        <f t="shared" si="151"/>
        <v>42773</v>
      </c>
      <c r="D3246" s="111">
        <f t="shared" si="152"/>
        <v>2017</v>
      </c>
      <c r="E3246" s="111">
        <f t="shared" si="153"/>
        <v>2</v>
      </c>
      <c r="F3246" s="174">
        <v>3.4516199999999997E-2</v>
      </c>
      <c r="G3246" s="106" t="s">
        <v>1169</v>
      </c>
    </row>
    <row r="3247" spans="3:7" x14ac:dyDescent="0.15">
      <c r="C3247" s="107">
        <f t="shared" si="151"/>
        <v>42774</v>
      </c>
      <c r="D3247" s="111">
        <f t="shared" si="152"/>
        <v>2017</v>
      </c>
      <c r="E3247" s="111">
        <f t="shared" si="153"/>
        <v>2</v>
      </c>
      <c r="F3247" s="174">
        <v>3.5817700000000001E-2</v>
      </c>
      <c r="G3247" s="106" t="s">
        <v>1169</v>
      </c>
    </row>
    <row r="3248" spans="3:7" x14ac:dyDescent="0.15">
      <c r="C3248" s="107">
        <f t="shared" si="151"/>
        <v>42775</v>
      </c>
      <c r="D3248" s="111">
        <f t="shared" si="152"/>
        <v>2017</v>
      </c>
      <c r="E3248" s="111">
        <f t="shared" si="153"/>
        <v>2</v>
      </c>
      <c r="F3248" s="174">
        <v>3.6402900000000002E-2</v>
      </c>
      <c r="G3248" s="106" t="s">
        <v>1169</v>
      </c>
    </row>
    <row r="3249" spans="3:7" x14ac:dyDescent="0.15">
      <c r="C3249" s="107">
        <f t="shared" si="151"/>
        <v>42776</v>
      </c>
      <c r="D3249" s="111">
        <f t="shared" si="152"/>
        <v>2017</v>
      </c>
      <c r="E3249" s="111">
        <f t="shared" si="153"/>
        <v>2</v>
      </c>
      <c r="F3249" s="174">
        <v>3.7201199999999997E-2</v>
      </c>
      <c r="G3249" s="106" t="s">
        <v>1169</v>
      </c>
    </row>
    <row r="3250" spans="3:7" x14ac:dyDescent="0.15">
      <c r="C3250" s="107">
        <f t="shared" si="151"/>
        <v>42777</v>
      </c>
      <c r="D3250" s="111">
        <f t="shared" si="152"/>
        <v>2017</v>
      </c>
      <c r="E3250" s="111">
        <f t="shared" si="153"/>
        <v>2</v>
      </c>
      <c r="F3250" s="174">
        <v>3.7201199999999997E-2</v>
      </c>
      <c r="G3250" s="106" t="s">
        <v>1169</v>
      </c>
    </row>
    <row r="3251" spans="3:7" x14ac:dyDescent="0.15">
      <c r="C3251" s="107">
        <f t="shared" si="151"/>
        <v>42778</v>
      </c>
      <c r="D3251" s="111">
        <f t="shared" si="152"/>
        <v>2017</v>
      </c>
      <c r="E3251" s="111">
        <f t="shared" si="153"/>
        <v>2</v>
      </c>
      <c r="F3251" s="174">
        <v>3.7201199999999997E-2</v>
      </c>
      <c r="G3251" s="106" t="s">
        <v>1169</v>
      </c>
    </row>
    <row r="3252" spans="3:7" x14ac:dyDescent="0.15">
      <c r="C3252" s="107">
        <f t="shared" si="151"/>
        <v>42779</v>
      </c>
      <c r="D3252" s="111">
        <f t="shared" si="152"/>
        <v>2017</v>
      </c>
      <c r="E3252" s="111">
        <f t="shared" si="153"/>
        <v>2</v>
      </c>
      <c r="F3252" s="174">
        <v>3.8208300000000001E-2</v>
      </c>
      <c r="G3252" s="106" t="s">
        <v>1169</v>
      </c>
    </row>
    <row r="3253" spans="3:7" x14ac:dyDescent="0.15">
      <c r="C3253" s="107">
        <f t="shared" si="151"/>
        <v>42780</v>
      </c>
      <c r="D3253" s="111">
        <f t="shared" si="152"/>
        <v>2017</v>
      </c>
      <c r="E3253" s="111">
        <f t="shared" si="153"/>
        <v>2</v>
      </c>
      <c r="F3253" s="174">
        <v>3.91074E-2</v>
      </c>
      <c r="G3253" s="106" t="s">
        <v>1169</v>
      </c>
    </row>
    <row r="3254" spans="3:7" x14ac:dyDescent="0.15">
      <c r="C3254" s="107">
        <f t="shared" si="151"/>
        <v>42781</v>
      </c>
      <c r="D3254" s="111">
        <f t="shared" si="152"/>
        <v>2017</v>
      </c>
      <c r="E3254" s="111">
        <f t="shared" si="153"/>
        <v>2</v>
      </c>
      <c r="F3254" s="174">
        <v>4.1051499999999998E-2</v>
      </c>
      <c r="G3254" s="106" t="s">
        <v>1169</v>
      </c>
    </row>
    <row r="3255" spans="3:7" x14ac:dyDescent="0.15">
      <c r="C3255" s="107">
        <f t="shared" si="151"/>
        <v>42782</v>
      </c>
      <c r="D3255" s="111">
        <f t="shared" si="152"/>
        <v>2017</v>
      </c>
      <c r="E3255" s="111">
        <f t="shared" si="153"/>
        <v>2</v>
      </c>
      <c r="F3255" s="174">
        <v>4.1908900000000006E-2</v>
      </c>
      <c r="G3255" s="106" t="s">
        <v>1169</v>
      </c>
    </row>
    <row r="3256" spans="3:7" x14ac:dyDescent="0.15">
      <c r="C3256" s="107">
        <f t="shared" si="151"/>
        <v>42783</v>
      </c>
      <c r="D3256" s="111">
        <f t="shared" si="152"/>
        <v>2017</v>
      </c>
      <c r="E3256" s="111">
        <f t="shared" si="153"/>
        <v>2</v>
      </c>
      <c r="F3256" s="174">
        <v>4.2299399999999994E-2</v>
      </c>
      <c r="G3256" s="106" t="s">
        <v>1169</v>
      </c>
    </row>
    <row r="3257" spans="3:7" x14ac:dyDescent="0.15">
      <c r="C3257" s="107">
        <f t="shared" si="151"/>
        <v>42784</v>
      </c>
      <c r="D3257" s="111">
        <f t="shared" si="152"/>
        <v>2017</v>
      </c>
      <c r="E3257" s="111">
        <f t="shared" si="153"/>
        <v>2</v>
      </c>
      <c r="F3257" s="174">
        <v>4.2299399999999994E-2</v>
      </c>
      <c r="G3257" s="106" t="s">
        <v>1169</v>
      </c>
    </row>
    <row r="3258" spans="3:7" x14ac:dyDescent="0.15">
      <c r="C3258" s="107">
        <f t="shared" si="151"/>
        <v>42785</v>
      </c>
      <c r="D3258" s="111">
        <f t="shared" si="152"/>
        <v>2017</v>
      </c>
      <c r="E3258" s="111">
        <f t="shared" si="153"/>
        <v>2</v>
      </c>
      <c r="F3258" s="174">
        <v>4.2299399999999994E-2</v>
      </c>
      <c r="G3258" s="106" t="s">
        <v>1169</v>
      </c>
    </row>
    <row r="3259" spans="3:7" x14ac:dyDescent="0.15">
      <c r="C3259" s="107">
        <f t="shared" si="151"/>
        <v>42786</v>
      </c>
      <c r="D3259" s="111">
        <f t="shared" si="152"/>
        <v>2017</v>
      </c>
      <c r="E3259" s="111">
        <f t="shared" si="153"/>
        <v>2</v>
      </c>
      <c r="F3259" s="174">
        <v>4.2766400000000003E-2</v>
      </c>
      <c r="G3259" s="106" t="s">
        <v>1169</v>
      </c>
    </row>
    <row r="3260" spans="3:7" x14ac:dyDescent="0.15">
      <c r="C3260" s="107">
        <f t="shared" si="151"/>
        <v>42787</v>
      </c>
      <c r="D3260" s="111">
        <f t="shared" si="152"/>
        <v>2017</v>
      </c>
      <c r="E3260" s="111">
        <f t="shared" si="153"/>
        <v>2</v>
      </c>
      <c r="F3260" s="174">
        <v>4.2851800000000002E-2</v>
      </c>
      <c r="G3260" s="106" t="s">
        <v>1169</v>
      </c>
    </row>
    <row r="3261" spans="3:7" x14ac:dyDescent="0.15">
      <c r="C3261" s="107">
        <f t="shared" si="151"/>
        <v>42788</v>
      </c>
      <c r="D3261" s="111">
        <f t="shared" si="152"/>
        <v>2017</v>
      </c>
      <c r="E3261" s="111">
        <f t="shared" si="153"/>
        <v>2</v>
      </c>
      <c r="F3261" s="174">
        <v>4.3251000000000005E-2</v>
      </c>
      <c r="G3261" s="106" t="s">
        <v>1169</v>
      </c>
    </row>
    <row r="3262" spans="3:7" x14ac:dyDescent="0.15">
      <c r="C3262" s="107">
        <f t="shared" si="151"/>
        <v>42789</v>
      </c>
      <c r="D3262" s="111">
        <f t="shared" si="152"/>
        <v>2017</v>
      </c>
      <c r="E3262" s="111">
        <f t="shared" si="153"/>
        <v>2</v>
      </c>
      <c r="F3262" s="174">
        <v>4.3278199999999996E-2</v>
      </c>
      <c r="G3262" s="106" t="s">
        <v>1169</v>
      </c>
    </row>
    <row r="3263" spans="3:7" x14ac:dyDescent="0.15">
      <c r="C3263" s="107">
        <f t="shared" si="151"/>
        <v>42790</v>
      </c>
      <c r="D3263" s="111">
        <f t="shared" si="152"/>
        <v>2017</v>
      </c>
      <c r="E3263" s="111">
        <f t="shared" si="153"/>
        <v>2</v>
      </c>
      <c r="F3263" s="174">
        <v>4.3291099999999999E-2</v>
      </c>
      <c r="G3263" s="106" t="s">
        <v>1169</v>
      </c>
    </row>
    <row r="3264" spans="3:7" x14ac:dyDescent="0.15">
      <c r="C3264" s="107">
        <f t="shared" si="151"/>
        <v>42791</v>
      </c>
      <c r="D3264" s="111">
        <f t="shared" si="152"/>
        <v>2017</v>
      </c>
      <c r="E3264" s="111">
        <f t="shared" si="153"/>
        <v>2</v>
      </c>
      <c r="F3264" s="174">
        <v>4.3291099999999999E-2</v>
      </c>
      <c r="G3264" s="106" t="s">
        <v>1169</v>
      </c>
    </row>
    <row r="3265" spans="2:16" x14ac:dyDescent="0.15">
      <c r="C3265" s="107">
        <f t="shared" si="151"/>
        <v>42792</v>
      </c>
      <c r="D3265" s="111">
        <f t="shared" si="152"/>
        <v>2017</v>
      </c>
      <c r="E3265" s="111">
        <f t="shared" si="153"/>
        <v>2</v>
      </c>
      <c r="F3265" s="174">
        <v>4.3291099999999999E-2</v>
      </c>
      <c r="G3265" s="106" t="s">
        <v>1169</v>
      </c>
    </row>
    <row r="3266" spans="2:16" x14ac:dyDescent="0.15">
      <c r="C3266" s="107">
        <f t="shared" ref="C3266:C3329" si="154">C3265+1</f>
        <v>42793</v>
      </c>
      <c r="D3266" s="111">
        <f t="shared" si="152"/>
        <v>2017</v>
      </c>
      <c r="E3266" s="111">
        <f t="shared" si="153"/>
        <v>2</v>
      </c>
      <c r="F3266" s="174">
        <v>4.3291099999999999E-2</v>
      </c>
      <c r="G3266" s="106" t="s">
        <v>1169</v>
      </c>
    </row>
    <row r="3267" spans="2:16" x14ac:dyDescent="0.15">
      <c r="C3267" s="107">
        <f t="shared" si="154"/>
        <v>42794</v>
      </c>
      <c r="D3267" s="111">
        <f t="shared" si="152"/>
        <v>2017</v>
      </c>
      <c r="E3267" s="111">
        <f t="shared" si="153"/>
        <v>2</v>
      </c>
      <c r="F3267" s="174">
        <v>4.3291099999999999E-2</v>
      </c>
      <c r="G3267" s="106" t="s">
        <v>1169</v>
      </c>
    </row>
    <row r="3268" spans="2:16" x14ac:dyDescent="0.15">
      <c r="C3268" s="107">
        <f t="shared" si="154"/>
        <v>42795</v>
      </c>
      <c r="D3268" s="111">
        <f t="shared" si="152"/>
        <v>2017</v>
      </c>
      <c r="E3268" s="111">
        <f t="shared" si="153"/>
        <v>3</v>
      </c>
      <c r="F3268" s="174">
        <v>4.3344099999999997E-2</v>
      </c>
      <c r="G3268" s="106" t="s">
        <v>1169</v>
      </c>
    </row>
    <row r="3269" spans="2:16" x14ac:dyDescent="0.15">
      <c r="C3269" s="107">
        <f t="shared" si="154"/>
        <v>42796</v>
      </c>
      <c r="D3269" s="111">
        <f t="shared" ref="D3269:D3332" si="155">YEAR(C3269)</f>
        <v>2017</v>
      </c>
      <c r="E3269" s="111">
        <f t="shared" ref="E3269:E3332" si="156">MONTH(C3269)</f>
        <v>3</v>
      </c>
      <c r="F3269" s="174">
        <v>4.3397700000000004E-2</v>
      </c>
      <c r="G3269" s="106" t="s">
        <v>1169</v>
      </c>
    </row>
    <row r="3270" spans="2:16" x14ac:dyDescent="0.15">
      <c r="C3270" s="107">
        <f t="shared" si="154"/>
        <v>42797</v>
      </c>
      <c r="D3270" s="111">
        <f t="shared" si="155"/>
        <v>2017</v>
      </c>
      <c r="E3270" s="111">
        <f t="shared" si="156"/>
        <v>3</v>
      </c>
      <c r="F3270" s="174">
        <v>4.1587700000000005E-2</v>
      </c>
      <c r="G3270" s="106" t="s">
        <v>1169</v>
      </c>
    </row>
    <row r="3271" spans="2:16" x14ac:dyDescent="0.15">
      <c r="C3271" s="107">
        <f t="shared" si="154"/>
        <v>42798</v>
      </c>
      <c r="D3271" s="111">
        <f t="shared" si="155"/>
        <v>2017</v>
      </c>
      <c r="E3271" s="111">
        <f t="shared" si="156"/>
        <v>3</v>
      </c>
      <c r="F3271" s="174">
        <v>4.1587700000000005E-2</v>
      </c>
      <c r="G3271" s="106" t="s">
        <v>1169</v>
      </c>
    </row>
    <row r="3272" spans="2:16" x14ac:dyDescent="0.15">
      <c r="C3272" s="107">
        <f t="shared" si="154"/>
        <v>42799</v>
      </c>
      <c r="D3272" s="111">
        <f t="shared" si="155"/>
        <v>2017</v>
      </c>
      <c r="E3272" s="111">
        <f t="shared" si="156"/>
        <v>3</v>
      </c>
      <c r="F3272" s="174">
        <v>4.1587700000000005E-2</v>
      </c>
      <c r="G3272" s="106" t="s">
        <v>1169</v>
      </c>
    </row>
    <row r="3273" spans="2:16" x14ac:dyDescent="0.15">
      <c r="C3273" s="107">
        <f t="shared" si="154"/>
        <v>42800</v>
      </c>
      <c r="D3273" s="111">
        <f t="shared" si="155"/>
        <v>2017</v>
      </c>
      <c r="E3273" s="111">
        <f t="shared" si="156"/>
        <v>3</v>
      </c>
      <c r="F3273" s="174">
        <v>3.96286E-2</v>
      </c>
      <c r="G3273" s="106" t="s">
        <v>1169</v>
      </c>
    </row>
    <row r="3274" spans="2:16" x14ac:dyDescent="0.15">
      <c r="C3274" s="107">
        <f t="shared" si="154"/>
        <v>42801</v>
      </c>
      <c r="D3274" s="111">
        <f t="shared" si="155"/>
        <v>2017</v>
      </c>
      <c r="E3274" s="111">
        <f t="shared" si="156"/>
        <v>3</v>
      </c>
      <c r="F3274" s="174">
        <v>3.87978E-2</v>
      </c>
      <c r="G3274" s="106" t="s">
        <v>1169</v>
      </c>
    </row>
    <row r="3275" spans="2:16" x14ac:dyDescent="0.15">
      <c r="C3275" s="107">
        <f t="shared" si="154"/>
        <v>42802</v>
      </c>
      <c r="D3275" s="111">
        <f t="shared" si="155"/>
        <v>2017</v>
      </c>
      <c r="E3275" s="111">
        <f t="shared" si="156"/>
        <v>3</v>
      </c>
      <c r="F3275" s="174">
        <v>3.6902799999999999E-2</v>
      </c>
      <c r="G3275" s="106" t="s">
        <v>1169</v>
      </c>
    </row>
    <row r="3276" spans="2:16" x14ac:dyDescent="0.15">
      <c r="C3276" s="107">
        <f t="shared" si="154"/>
        <v>42803</v>
      </c>
      <c r="D3276" s="111">
        <f t="shared" si="155"/>
        <v>2017</v>
      </c>
      <c r="E3276" s="111">
        <f t="shared" si="156"/>
        <v>3</v>
      </c>
      <c r="F3276" s="174">
        <v>3.4308699999999998E-2</v>
      </c>
      <c r="G3276" s="106" t="s">
        <v>1169</v>
      </c>
    </row>
    <row r="3277" spans="2:16" x14ac:dyDescent="0.15">
      <c r="C3277" s="107">
        <f t="shared" si="154"/>
        <v>42804</v>
      </c>
      <c r="D3277" s="111">
        <f t="shared" si="155"/>
        <v>2017</v>
      </c>
      <c r="E3277" s="111">
        <f t="shared" si="156"/>
        <v>3</v>
      </c>
      <c r="F3277" s="174">
        <v>3.2091300000000003E-2</v>
      </c>
      <c r="G3277" s="106" t="s">
        <v>1169</v>
      </c>
    </row>
    <row r="3278" spans="2:16" x14ac:dyDescent="0.15">
      <c r="C3278" s="107">
        <f t="shared" si="154"/>
        <v>42805</v>
      </c>
      <c r="D3278" s="111">
        <f t="shared" si="155"/>
        <v>2017</v>
      </c>
      <c r="E3278" s="111">
        <f t="shared" si="156"/>
        <v>3</v>
      </c>
      <c r="F3278" s="174">
        <v>3.2091300000000003E-2</v>
      </c>
      <c r="G3278" s="106" t="s">
        <v>1169</v>
      </c>
    </row>
    <row r="3279" spans="2:16" x14ac:dyDescent="0.15">
      <c r="C3279" s="107">
        <f t="shared" si="154"/>
        <v>42806</v>
      </c>
      <c r="D3279" s="111">
        <f t="shared" si="155"/>
        <v>2017</v>
      </c>
      <c r="E3279" s="111">
        <f t="shared" si="156"/>
        <v>3</v>
      </c>
      <c r="F3279" s="174">
        <v>3.1E-2</v>
      </c>
      <c r="G3279" s="106" t="s">
        <v>1169</v>
      </c>
    </row>
    <row r="3280" spans="2:16" ht="12.75" x14ac:dyDescent="0.2">
      <c r="B3280" s="96"/>
      <c r="C3280" s="107">
        <f t="shared" si="154"/>
        <v>42807</v>
      </c>
      <c r="D3280" s="111">
        <f t="shared" si="155"/>
        <v>2017</v>
      </c>
      <c r="E3280" s="111">
        <f t="shared" si="156"/>
        <v>3</v>
      </c>
      <c r="F3280" s="174">
        <v>2.93E-2</v>
      </c>
      <c r="G3280" s="106" t="s">
        <v>1169</v>
      </c>
      <c r="J3280" s="92"/>
      <c r="K3280" s="93"/>
      <c r="L3280" s="92"/>
      <c r="M3280" s="94"/>
      <c r="N3280" s="93"/>
      <c r="O3280" s="95"/>
      <c r="P3280" s="95"/>
    </row>
    <row r="3281" spans="2:16" ht="12.75" x14ac:dyDescent="0.2">
      <c r="B3281" s="96"/>
      <c r="C3281" s="107">
        <f t="shared" si="154"/>
        <v>42808</v>
      </c>
      <c r="D3281" s="111">
        <f t="shared" si="155"/>
        <v>2017</v>
      </c>
      <c r="E3281" s="111">
        <f t="shared" si="156"/>
        <v>3</v>
      </c>
      <c r="F3281" s="174">
        <v>2.8046100000000001E-2</v>
      </c>
      <c r="G3281" s="106" t="s">
        <v>1169</v>
      </c>
      <c r="J3281" s="92"/>
      <c r="K3281" s="93"/>
      <c r="L3281" s="92"/>
      <c r="M3281" s="94"/>
      <c r="N3281" s="93"/>
      <c r="O3281" s="95"/>
      <c r="P3281" s="95"/>
    </row>
    <row r="3282" spans="2:16" ht="12.75" x14ac:dyDescent="0.2">
      <c r="B3282" s="96"/>
      <c r="C3282" s="107">
        <f t="shared" si="154"/>
        <v>42809</v>
      </c>
      <c r="D3282" s="111">
        <f t="shared" si="155"/>
        <v>2017</v>
      </c>
      <c r="E3282" s="111">
        <f t="shared" si="156"/>
        <v>3</v>
      </c>
      <c r="F3282" s="174">
        <v>2.7708400000000001E-2</v>
      </c>
      <c r="G3282" s="106" t="s">
        <v>1169</v>
      </c>
      <c r="J3282" s="92"/>
      <c r="K3282" s="93"/>
      <c r="L3282" s="92"/>
      <c r="M3282" s="94"/>
      <c r="N3282" s="93"/>
      <c r="O3282" s="95"/>
      <c r="P3282" s="95"/>
    </row>
    <row r="3283" spans="2:16" ht="12.75" x14ac:dyDescent="0.2">
      <c r="B3283" s="96"/>
      <c r="C3283" s="107">
        <f t="shared" si="154"/>
        <v>42810</v>
      </c>
      <c r="D3283" s="111">
        <f t="shared" si="155"/>
        <v>2017</v>
      </c>
      <c r="E3283" s="111">
        <f t="shared" si="156"/>
        <v>3</v>
      </c>
      <c r="F3283" s="174">
        <v>2.77769E-2</v>
      </c>
      <c r="G3283" s="106" t="s">
        <v>1169</v>
      </c>
      <c r="J3283" s="92"/>
      <c r="K3283" s="93"/>
      <c r="L3283" s="92"/>
      <c r="M3283" s="94"/>
      <c r="N3283" s="93"/>
      <c r="O3283" s="95"/>
      <c r="P3283" s="95"/>
    </row>
    <row r="3284" spans="2:16" ht="12.75" x14ac:dyDescent="0.2">
      <c r="B3284" s="96"/>
      <c r="C3284" s="107">
        <f t="shared" si="154"/>
        <v>42811</v>
      </c>
      <c r="D3284" s="111">
        <f t="shared" si="155"/>
        <v>2017</v>
      </c>
      <c r="E3284" s="111">
        <f t="shared" si="156"/>
        <v>3</v>
      </c>
      <c r="F3284" s="174">
        <v>2.7726199999999999E-2</v>
      </c>
      <c r="G3284" s="106" t="s">
        <v>1169</v>
      </c>
      <c r="J3284" s="92"/>
      <c r="K3284" s="93"/>
      <c r="L3284" s="92"/>
      <c r="M3284" s="94"/>
      <c r="N3284" s="93"/>
      <c r="O3284" s="95"/>
      <c r="P3284" s="95"/>
    </row>
    <row r="3285" spans="2:16" ht="12.75" x14ac:dyDescent="0.2">
      <c r="B3285" s="96"/>
      <c r="C3285" s="107">
        <f t="shared" si="154"/>
        <v>42812</v>
      </c>
      <c r="D3285" s="111">
        <f t="shared" si="155"/>
        <v>2017</v>
      </c>
      <c r="E3285" s="111">
        <f t="shared" si="156"/>
        <v>3</v>
      </c>
      <c r="F3285" s="174">
        <v>2.7726199999999999E-2</v>
      </c>
      <c r="G3285" s="106" t="s">
        <v>1169</v>
      </c>
      <c r="J3285" s="92"/>
      <c r="K3285" s="93"/>
      <c r="L3285" s="92"/>
      <c r="M3285" s="94"/>
      <c r="N3285" s="93"/>
      <c r="O3285" s="95"/>
      <c r="P3285" s="95"/>
    </row>
    <row r="3286" spans="2:16" ht="12.75" x14ac:dyDescent="0.2">
      <c r="B3286" s="96"/>
      <c r="C3286" s="107">
        <f t="shared" si="154"/>
        <v>42813</v>
      </c>
      <c r="D3286" s="111">
        <f t="shared" si="155"/>
        <v>2017</v>
      </c>
      <c r="E3286" s="111">
        <f t="shared" si="156"/>
        <v>3</v>
      </c>
      <c r="F3286" s="174">
        <v>2.7726199999999999E-2</v>
      </c>
      <c r="G3286" s="106" t="s">
        <v>1169</v>
      </c>
      <c r="J3286" s="92"/>
      <c r="K3286" s="93"/>
      <c r="L3286" s="92"/>
      <c r="M3286" s="94"/>
      <c r="N3286" s="93"/>
      <c r="O3286" s="95"/>
      <c r="P3286" s="95"/>
    </row>
    <row r="3287" spans="2:16" ht="12.75" x14ac:dyDescent="0.2">
      <c r="B3287" s="96"/>
      <c r="C3287" s="107">
        <f t="shared" si="154"/>
        <v>42814</v>
      </c>
      <c r="D3287" s="111">
        <f t="shared" si="155"/>
        <v>2017</v>
      </c>
      <c r="E3287" s="111">
        <f t="shared" si="156"/>
        <v>3</v>
      </c>
      <c r="F3287" s="174">
        <v>2.80754E-2</v>
      </c>
      <c r="G3287" s="106" t="s">
        <v>1169</v>
      </c>
      <c r="J3287" s="92"/>
      <c r="K3287" s="93"/>
      <c r="L3287" s="92"/>
      <c r="M3287" s="94"/>
      <c r="N3287" s="93"/>
      <c r="O3287" s="95"/>
      <c r="P3287" s="95"/>
    </row>
    <row r="3288" spans="2:16" ht="12.75" x14ac:dyDescent="0.2">
      <c r="B3288" s="96"/>
      <c r="C3288" s="107">
        <f t="shared" si="154"/>
        <v>42815</v>
      </c>
      <c r="D3288" s="111">
        <f t="shared" si="155"/>
        <v>2017</v>
      </c>
      <c r="E3288" s="111">
        <f t="shared" si="156"/>
        <v>3</v>
      </c>
      <c r="F3288" s="174">
        <v>2.80311E-2</v>
      </c>
      <c r="G3288" s="106" t="s">
        <v>1169</v>
      </c>
      <c r="J3288" s="92"/>
      <c r="K3288" s="93"/>
      <c r="L3288" s="92"/>
      <c r="M3288" s="94"/>
      <c r="N3288" s="93"/>
      <c r="O3288" s="95"/>
      <c r="P3288" s="95"/>
    </row>
    <row r="3289" spans="2:16" ht="12.75" x14ac:dyDescent="0.2">
      <c r="B3289" s="96"/>
      <c r="C3289" s="107">
        <f t="shared" si="154"/>
        <v>42816</v>
      </c>
      <c r="D3289" s="111">
        <f t="shared" si="155"/>
        <v>2017</v>
      </c>
      <c r="E3289" s="111">
        <f t="shared" si="156"/>
        <v>3</v>
      </c>
      <c r="F3289" s="174">
        <v>2.9057600000000003E-2</v>
      </c>
      <c r="G3289" s="106" t="s">
        <v>1169</v>
      </c>
      <c r="J3289" s="92"/>
      <c r="K3289" s="93"/>
      <c r="L3289" s="92"/>
      <c r="M3289" s="94"/>
      <c r="N3289" s="93"/>
      <c r="O3289" s="95"/>
      <c r="P3289" s="95"/>
    </row>
    <row r="3290" spans="2:16" ht="12.75" x14ac:dyDescent="0.2">
      <c r="B3290" s="96"/>
      <c r="C3290" s="107">
        <f t="shared" si="154"/>
        <v>42817</v>
      </c>
      <c r="D3290" s="111">
        <f t="shared" si="155"/>
        <v>2017</v>
      </c>
      <c r="E3290" s="111">
        <f t="shared" si="156"/>
        <v>3</v>
      </c>
      <c r="F3290" s="174">
        <v>3.0140199999999999E-2</v>
      </c>
      <c r="G3290" s="106" t="s">
        <v>1169</v>
      </c>
      <c r="J3290" s="92"/>
      <c r="K3290" s="93"/>
      <c r="L3290" s="92"/>
      <c r="M3290" s="94"/>
      <c r="N3290" s="93"/>
      <c r="O3290" s="95"/>
      <c r="P3290" s="95"/>
    </row>
    <row r="3291" spans="2:16" ht="12.75" x14ac:dyDescent="0.2">
      <c r="B3291" s="96"/>
      <c r="C3291" s="107">
        <f t="shared" si="154"/>
        <v>42818</v>
      </c>
      <c r="D3291" s="111">
        <f t="shared" si="155"/>
        <v>2017</v>
      </c>
      <c r="E3291" s="111">
        <f t="shared" si="156"/>
        <v>3</v>
      </c>
      <c r="F3291" s="174">
        <v>3.0098099999999999E-2</v>
      </c>
      <c r="G3291" s="106" t="s">
        <v>1169</v>
      </c>
      <c r="J3291" s="92"/>
      <c r="K3291" s="93"/>
      <c r="L3291" s="92"/>
      <c r="M3291" s="94"/>
      <c r="N3291" s="93"/>
      <c r="O3291" s="95"/>
      <c r="P3291" s="95"/>
    </row>
    <row r="3292" spans="2:16" ht="12.75" x14ac:dyDescent="0.2">
      <c r="B3292" s="96"/>
      <c r="C3292" s="107">
        <f t="shared" si="154"/>
        <v>42819</v>
      </c>
      <c r="D3292" s="111">
        <f t="shared" si="155"/>
        <v>2017</v>
      </c>
      <c r="E3292" s="111">
        <f t="shared" si="156"/>
        <v>3</v>
      </c>
      <c r="F3292" s="174">
        <v>3.0098099999999999E-2</v>
      </c>
      <c r="G3292" s="106" t="s">
        <v>1169</v>
      </c>
      <c r="J3292" s="92"/>
      <c r="K3292" s="93"/>
      <c r="L3292" s="92"/>
      <c r="M3292" s="94"/>
      <c r="N3292" s="93"/>
      <c r="O3292" s="95"/>
      <c r="P3292" s="95"/>
    </row>
    <row r="3293" spans="2:16" ht="12.75" x14ac:dyDescent="0.2">
      <c r="B3293" s="96"/>
      <c r="C3293" s="107">
        <f t="shared" si="154"/>
        <v>42820</v>
      </c>
      <c r="D3293" s="111">
        <f t="shared" si="155"/>
        <v>2017</v>
      </c>
      <c r="E3293" s="111">
        <f t="shared" si="156"/>
        <v>3</v>
      </c>
      <c r="F3293" s="174">
        <v>3.0098099999999999E-2</v>
      </c>
      <c r="G3293" s="106" t="s">
        <v>1169</v>
      </c>
      <c r="J3293" s="92"/>
      <c r="K3293" s="93"/>
      <c r="L3293" s="92"/>
      <c r="M3293" s="94"/>
      <c r="N3293" s="93"/>
      <c r="O3293" s="95"/>
      <c r="P3293" s="95"/>
    </row>
    <row r="3294" spans="2:16" ht="12.75" x14ac:dyDescent="0.2">
      <c r="B3294" s="96"/>
      <c r="C3294" s="107">
        <f t="shared" si="154"/>
        <v>42821</v>
      </c>
      <c r="D3294" s="111">
        <f t="shared" si="155"/>
        <v>2017</v>
      </c>
      <c r="E3294" s="111">
        <f t="shared" si="156"/>
        <v>3</v>
      </c>
      <c r="F3294" s="174">
        <v>3.0631799999999997E-2</v>
      </c>
      <c r="G3294" s="106" t="s">
        <v>1169</v>
      </c>
      <c r="J3294" s="92"/>
      <c r="K3294" s="93"/>
      <c r="L3294" s="92"/>
      <c r="M3294" s="94"/>
      <c r="N3294" s="93"/>
      <c r="O3294" s="95"/>
      <c r="P3294" s="95"/>
    </row>
    <row r="3295" spans="2:16" ht="12.75" x14ac:dyDescent="0.2">
      <c r="B3295" s="96"/>
      <c r="C3295" s="107">
        <f t="shared" si="154"/>
        <v>42822</v>
      </c>
      <c r="D3295" s="111">
        <f t="shared" si="155"/>
        <v>2017</v>
      </c>
      <c r="E3295" s="111">
        <f t="shared" si="156"/>
        <v>3</v>
      </c>
      <c r="F3295" s="174">
        <v>3.0983200000000002E-2</v>
      </c>
      <c r="G3295" s="106" t="s">
        <v>1169</v>
      </c>
      <c r="J3295" s="92"/>
      <c r="K3295" s="93"/>
      <c r="L3295" s="92"/>
      <c r="M3295" s="94"/>
      <c r="N3295" s="93"/>
      <c r="O3295" s="95"/>
      <c r="P3295" s="95"/>
    </row>
    <row r="3296" spans="2:16" ht="12.75" x14ac:dyDescent="0.2">
      <c r="B3296" s="96"/>
      <c r="C3296" s="107">
        <f t="shared" si="154"/>
        <v>42823</v>
      </c>
      <c r="D3296" s="111">
        <f t="shared" si="155"/>
        <v>2017</v>
      </c>
      <c r="E3296" s="111">
        <f t="shared" si="156"/>
        <v>3</v>
      </c>
      <c r="F3296" s="174">
        <v>3.2036200000000001E-2</v>
      </c>
      <c r="G3296" s="106" t="s">
        <v>1169</v>
      </c>
      <c r="J3296" s="92"/>
      <c r="K3296" s="93"/>
      <c r="L3296" s="92"/>
      <c r="M3296" s="94"/>
      <c r="N3296" s="93"/>
      <c r="O3296" s="95"/>
      <c r="P3296" s="95"/>
    </row>
    <row r="3297" spans="2:16" ht="12.75" x14ac:dyDescent="0.2">
      <c r="B3297" s="96"/>
      <c r="C3297" s="107">
        <f t="shared" si="154"/>
        <v>42824</v>
      </c>
      <c r="D3297" s="111">
        <f t="shared" si="155"/>
        <v>2017</v>
      </c>
      <c r="E3297" s="111">
        <f t="shared" si="156"/>
        <v>3</v>
      </c>
      <c r="F3297" s="174">
        <v>3.4517399999999997E-2</v>
      </c>
      <c r="G3297" s="106" t="s">
        <v>1169</v>
      </c>
      <c r="J3297" s="92"/>
      <c r="K3297" s="93"/>
      <c r="L3297" s="92"/>
      <c r="M3297" s="94"/>
      <c r="N3297" s="93"/>
      <c r="O3297" s="95"/>
      <c r="P3297" s="95"/>
    </row>
    <row r="3298" spans="2:16" ht="12.75" x14ac:dyDescent="0.2">
      <c r="B3298" s="96"/>
      <c r="C3298" s="107">
        <f t="shared" si="154"/>
        <v>42825</v>
      </c>
      <c r="D3298" s="111">
        <f t="shared" si="155"/>
        <v>2017</v>
      </c>
      <c r="E3298" s="111">
        <f t="shared" si="156"/>
        <v>3</v>
      </c>
      <c r="F3298" s="174">
        <v>3.79081E-2</v>
      </c>
      <c r="G3298" s="106" t="s">
        <v>1169</v>
      </c>
      <c r="J3298" s="92"/>
      <c r="K3298" s="93"/>
      <c r="L3298" s="92"/>
      <c r="M3298" s="94"/>
      <c r="N3298" s="93"/>
      <c r="O3298" s="95"/>
      <c r="P3298" s="95"/>
    </row>
    <row r="3299" spans="2:16" ht="12.75" x14ac:dyDescent="0.2">
      <c r="B3299" s="96"/>
      <c r="C3299" s="107">
        <f t="shared" si="154"/>
        <v>42826</v>
      </c>
      <c r="D3299" s="111">
        <f t="shared" si="155"/>
        <v>2017</v>
      </c>
      <c r="E3299" s="111">
        <f t="shared" si="156"/>
        <v>4</v>
      </c>
      <c r="F3299" s="174">
        <v>3.79081E-2</v>
      </c>
      <c r="G3299" s="106" t="s">
        <v>1169</v>
      </c>
      <c r="J3299" s="92"/>
      <c r="K3299" s="93"/>
      <c r="L3299" s="92"/>
      <c r="M3299" s="94"/>
      <c r="N3299" s="93"/>
      <c r="O3299" s="95"/>
      <c r="P3299" s="95"/>
    </row>
    <row r="3300" spans="2:16" ht="12.75" x14ac:dyDescent="0.2">
      <c r="B3300" s="96"/>
      <c r="C3300" s="107">
        <f t="shared" si="154"/>
        <v>42827</v>
      </c>
      <c r="D3300" s="111">
        <f t="shared" si="155"/>
        <v>2017</v>
      </c>
      <c r="E3300" s="111">
        <f t="shared" si="156"/>
        <v>4</v>
      </c>
      <c r="F3300" s="174">
        <v>3.79081E-2</v>
      </c>
      <c r="G3300" s="106" t="s">
        <v>1169</v>
      </c>
      <c r="J3300" s="92"/>
      <c r="K3300" s="93"/>
      <c r="L3300" s="92"/>
      <c r="M3300" s="94"/>
      <c r="N3300" s="93"/>
      <c r="O3300" s="95"/>
      <c r="P3300" s="95"/>
    </row>
    <row r="3301" spans="2:16" ht="12.75" x14ac:dyDescent="0.2">
      <c r="B3301" s="96"/>
      <c r="C3301" s="107">
        <f t="shared" si="154"/>
        <v>42828</v>
      </c>
      <c r="D3301" s="111">
        <f t="shared" si="155"/>
        <v>2017</v>
      </c>
      <c r="E3301" s="111">
        <f t="shared" si="156"/>
        <v>4</v>
      </c>
      <c r="F3301" s="174">
        <v>3.7096299999999999E-2</v>
      </c>
      <c r="G3301" s="106" t="s">
        <v>1169</v>
      </c>
      <c r="J3301" s="92"/>
      <c r="K3301" s="93"/>
      <c r="L3301" s="92"/>
      <c r="M3301" s="94"/>
      <c r="N3301" s="93"/>
      <c r="O3301" s="95"/>
      <c r="P3301" s="95"/>
    </row>
    <row r="3302" spans="2:16" ht="12.75" x14ac:dyDescent="0.2">
      <c r="B3302" s="96"/>
      <c r="C3302" s="107">
        <f t="shared" si="154"/>
        <v>42829</v>
      </c>
      <c r="D3302" s="111">
        <f t="shared" si="155"/>
        <v>2017</v>
      </c>
      <c r="E3302" s="111">
        <f t="shared" si="156"/>
        <v>4</v>
      </c>
      <c r="F3302" s="174">
        <v>4.0975600000000001E-2</v>
      </c>
      <c r="G3302" s="106" t="s">
        <v>1169</v>
      </c>
      <c r="J3302" s="92"/>
      <c r="K3302" s="93"/>
      <c r="L3302" s="92"/>
      <c r="M3302" s="94"/>
      <c r="N3302" s="93"/>
      <c r="O3302" s="95"/>
      <c r="P3302" s="95"/>
    </row>
    <row r="3303" spans="2:16" ht="12.75" x14ac:dyDescent="0.2">
      <c r="B3303" s="96"/>
      <c r="C3303" s="107">
        <f t="shared" si="154"/>
        <v>42830</v>
      </c>
      <c r="D3303" s="111">
        <f t="shared" si="155"/>
        <v>2017</v>
      </c>
      <c r="E3303" s="111">
        <f t="shared" si="156"/>
        <v>4</v>
      </c>
      <c r="F3303" s="174">
        <v>4.2016199999999997E-2</v>
      </c>
      <c r="G3303" s="106" t="s">
        <v>1169</v>
      </c>
      <c r="J3303" s="92"/>
      <c r="K3303" s="93"/>
      <c r="L3303" s="92"/>
      <c r="M3303" s="94"/>
      <c r="N3303" s="93"/>
      <c r="O3303" s="95"/>
      <c r="P3303" s="95"/>
    </row>
    <row r="3304" spans="2:16" ht="12.75" x14ac:dyDescent="0.2">
      <c r="B3304" s="96"/>
      <c r="C3304" s="107">
        <f t="shared" si="154"/>
        <v>42831</v>
      </c>
      <c r="D3304" s="111">
        <f t="shared" si="155"/>
        <v>2017</v>
      </c>
      <c r="E3304" s="111">
        <f t="shared" si="156"/>
        <v>4</v>
      </c>
      <c r="F3304" s="174">
        <v>4.3047299999999997E-2</v>
      </c>
      <c r="G3304" s="106" t="s">
        <v>1169</v>
      </c>
      <c r="J3304" s="92"/>
      <c r="K3304" s="93"/>
      <c r="L3304" s="92"/>
      <c r="M3304" s="94"/>
      <c r="N3304" s="93"/>
      <c r="O3304" s="95"/>
      <c r="P3304" s="95"/>
    </row>
    <row r="3305" spans="2:16" ht="12.75" x14ac:dyDescent="0.2">
      <c r="B3305" s="96"/>
      <c r="C3305" s="107">
        <f t="shared" si="154"/>
        <v>42832</v>
      </c>
      <c r="D3305" s="111">
        <f t="shared" si="155"/>
        <v>2017</v>
      </c>
      <c r="E3305" s="111">
        <f t="shared" si="156"/>
        <v>4</v>
      </c>
      <c r="F3305" s="174">
        <v>4.4075099999999999E-2</v>
      </c>
      <c r="G3305" s="106" t="s">
        <v>1169</v>
      </c>
      <c r="J3305" s="92"/>
      <c r="K3305" s="93"/>
      <c r="L3305" s="92"/>
      <c r="M3305" s="94"/>
      <c r="N3305" s="93"/>
      <c r="O3305" s="95"/>
      <c r="P3305" s="95"/>
    </row>
    <row r="3306" spans="2:16" ht="12.75" x14ac:dyDescent="0.2">
      <c r="B3306" s="96"/>
      <c r="C3306" s="107">
        <f t="shared" si="154"/>
        <v>42833</v>
      </c>
      <c r="D3306" s="111">
        <f t="shared" si="155"/>
        <v>2017</v>
      </c>
      <c r="E3306" s="111">
        <f t="shared" si="156"/>
        <v>4</v>
      </c>
      <c r="F3306" s="174">
        <v>4.4075099999999999E-2</v>
      </c>
      <c r="G3306" s="106" t="s">
        <v>1169</v>
      </c>
      <c r="J3306" s="92"/>
      <c r="K3306" s="93"/>
      <c r="L3306" s="92"/>
      <c r="M3306" s="94"/>
      <c r="N3306" s="93"/>
      <c r="O3306" s="95"/>
      <c r="P3306" s="95"/>
    </row>
    <row r="3307" spans="2:16" ht="12.75" x14ac:dyDescent="0.2">
      <c r="B3307" s="96"/>
      <c r="C3307" s="107">
        <f t="shared" si="154"/>
        <v>42834</v>
      </c>
      <c r="D3307" s="111">
        <f t="shared" si="155"/>
        <v>2017</v>
      </c>
      <c r="E3307" s="111">
        <f t="shared" si="156"/>
        <v>4</v>
      </c>
      <c r="F3307" s="174">
        <v>4.4075099999999999E-2</v>
      </c>
      <c r="G3307" s="106" t="s">
        <v>1169</v>
      </c>
      <c r="J3307" s="92"/>
      <c r="K3307" s="93"/>
      <c r="L3307" s="92"/>
      <c r="M3307" s="94"/>
      <c r="N3307" s="93"/>
      <c r="O3307" s="95"/>
      <c r="P3307" s="95"/>
    </row>
    <row r="3308" spans="2:16" ht="12.75" x14ac:dyDescent="0.2">
      <c r="B3308" s="96"/>
      <c r="C3308" s="107">
        <f t="shared" si="154"/>
        <v>42835</v>
      </c>
      <c r="D3308" s="111">
        <f t="shared" si="155"/>
        <v>2017</v>
      </c>
      <c r="E3308" s="111">
        <f t="shared" si="156"/>
        <v>4</v>
      </c>
      <c r="F3308" s="174">
        <v>4.4112200000000004E-2</v>
      </c>
      <c r="G3308" s="106" t="s">
        <v>1169</v>
      </c>
      <c r="J3308" s="92"/>
      <c r="K3308" s="93"/>
      <c r="L3308" s="92"/>
      <c r="M3308" s="94"/>
      <c r="N3308" s="93"/>
      <c r="O3308" s="95"/>
      <c r="P3308" s="95"/>
    </row>
    <row r="3309" spans="2:16" ht="12.75" x14ac:dyDescent="0.2">
      <c r="B3309" s="96"/>
      <c r="C3309" s="107">
        <f t="shared" si="154"/>
        <v>42836</v>
      </c>
      <c r="D3309" s="111">
        <f t="shared" si="155"/>
        <v>2017</v>
      </c>
      <c r="E3309" s="111">
        <f t="shared" si="156"/>
        <v>4</v>
      </c>
      <c r="F3309" s="174">
        <v>4.4118199999999996E-2</v>
      </c>
      <c r="G3309" s="106" t="s">
        <v>1169</v>
      </c>
      <c r="J3309" s="92"/>
      <c r="K3309" s="93"/>
      <c r="L3309" s="92"/>
      <c r="M3309" s="94"/>
      <c r="N3309" s="93"/>
      <c r="O3309" s="95"/>
      <c r="P3309" s="95"/>
    </row>
    <row r="3310" spans="2:16" ht="12.75" x14ac:dyDescent="0.2">
      <c r="B3310" s="96"/>
      <c r="C3310" s="107">
        <f t="shared" si="154"/>
        <v>42837</v>
      </c>
      <c r="D3310" s="111">
        <f t="shared" si="155"/>
        <v>2017</v>
      </c>
      <c r="E3310" s="111">
        <f t="shared" si="156"/>
        <v>4</v>
      </c>
      <c r="F3310" s="174">
        <v>4.4120100000000002E-2</v>
      </c>
      <c r="G3310" s="106" t="s">
        <v>1169</v>
      </c>
      <c r="J3310" s="92"/>
      <c r="K3310" s="93"/>
      <c r="L3310" s="92"/>
      <c r="M3310" s="94"/>
      <c r="N3310" s="93"/>
      <c r="O3310" s="95"/>
      <c r="P3310" s="95"/>
    </row>
    <row r="3311" spans="2:16" ht="12.75" x14ac:dyDescent="0.2">
      <c r="B3311" s="96"/>
      <c r="C3311" s="107">
        <f t="shared" si="154"/>
        <v>42838</v>
      </c>
      <c r="D3311" s="111">
        <f t="shared" si="155"/>
        <v>2017</v>
      </c>
      <c r="E3311" s="111">
        <f t="shared" si="156"/>
        <v>4</v>
      </c>
      <c r="F3311" s="174">
        <v>4.4120100000000002E-2</v>
      </c>
      <c r="G3311" s="106" t="s">
        <v>1169</v>
      </c>
      <c r="J3311" s="92"/>
      <c r="K3311" s="93"/>
      <c r="L3311" s="92"/>
      <c r="M3311" s="94"/>
      <c r="N3311" s="93"/>
      <c r="O3311" s="95"/>
      <c r="P3311" s="95"/>
    </row>
    <row r="3312" spans="2:16" ht="12.75" x14ac:dyDescent="0.2">
      <c r="B3312" s="96"/>
      <c r="C3312" s="107">
        <f t="shared" si="154"/>
        <v>42839</v>
      </c>
      <c r="D3312" s="111">
        <f t="shared" si="155"/>
        <v>2017</v>
      </c>
      <c r="E3312" s="111">
        <f t="shared" si="156"/>
        <v>4</v>
      </c>
      <c r="F3312" s="174">
        <v>4.4120100000000002E-2</v>
      </c>
      <c r="G3312" s="106" t="s">
        <v>1169</v>
      </c>
      <c r="J3312" s="92"/>
      <c r="K3312" s="93"/>
      <c r="L3312" s="92"/>
      <c r="M3312" s="94"/>
      <c r="N3312" s="93"/>
      <c r="O3312" s="95"/>
      <c r="P3312" s="95"/>
    </row>
    <row r="3313" spans="2:16" ht="12.75" x14ac:dyDescent="0.2">
      <c r="B3313" s="96"/>
      <c r="C3313" s="107">
        <f t="shared" si="154"/>
        <v>42840</v>
      </c>
      <c r="D3313" s="111">
        <f t="shared" si="155"/>
        <v>2017</v>
      </c>
      <c r="E3313" s="111">
        <f t="shared" si="156"/>
        <v>4</v>
      </c>
      <c r="F3313" s="174">
        <v>4.4120100000000002E-2</v>
      </c>
      <c r="G3313" s="106" t="s">
        <v>1169</v>
      </c>
      <c r="J3313" s="92"/>
      <c r="K3313" s="93"/>
      <c r="L3313" s="92"/>
      <c r="M3313" s="94"/>
      <c r="N3313" s="93"/>
      <c r="O3313" s="95"/>
      <c r="P3313" s="95"/>
    </row>
    <row r="3314" spans="2:16" ht="12.75" x14ac:dyDescent="0.2">
      <c r="B3314" s="96"/>
      <c r="C3314" s="107">
        <f t="shared" si="154"/>
        <v>42841</v>
      </c>
      <c r="D3314" s="111">
        <f t="shared" si="155"/>
        <v>2017</v>
      </c>
      <c r="E3314" s="111">
        <f t="shared" si="156"/>
        <v>4</v>
      </c>
      <c r="F3314" s="174">
        <v>4.4120100000000002E-2</v>
      </c>
      <c r="G3314" s="106" t="s">
        <v>1169</v>
      </c>
      <c r="J3314" s="92"/>
      <c r="K3314" s="93"/>
      <c r="L3314" s="92"/>
      <c r="M3314" s="94"/>
      <c r="N3314" s="93"/>
      <c r="O3314" s="95"/>
      <c r="P3314" s="95"/>
    </row>
    <row r="3315" spans="2:16" ht="12.75" x14ac:dyDescent="0.2">
      <c r="B3315" s="96"/>
      <c r="C3315" s="107">
        <f t="shared" si="154"/>
        <v>42842</v>
      </c>
      <c r="D3315" s="111">
        <f t="shared" si="155"/>
        <v>2017</v>
      </c>
      <c r="E3315" s="111">
        <f t="shared" si="156"/>
        <v>4</v>
      </c>
      <c r="F3315" s="174">
        <v>4.4128500000000001E-2</v>
      </c>
      <c r="G3315" s="106" t="s">
        <v>1169</v>
      </c>
      <c r="J3315" s="92"/>
      <c r="K3315" s="93"/>
      <c r="L3315" s="92"/>
      <c r="M3315" s="94"/>
      <c r="N3315" s="93"/>
      <c r="O3315" s="95"/>
      <c r="P3315" s="95"/>
    </row>
    <row r="3316" spans="2:16" ht="12.75" x14ac:dyDescent="0.2">
      <c r="B3316" s="96"/>
      <c r="C3316" s="107">
        <f t="shared" si="154"/>
        <v>42843</v>
      </c>
      <c r="D3316" s="111">
        <f t="shared" si="155"/>
        <v>2017</v>
      </c>
      <c r="E3316" s="111">
        <f t="shared" si="156"/>
        <v>4</v>
      </c>
      <c r="F3316" s="174">
        <v>4.50763E-2</v>
      </c>
      <c r="G3316" s="106" t="s">
        <v>1169</v>
      </c>
      <c r="J3316" s="92"/>
      <c r="K3316" s="93"/>
      <c r="L3316" s="92"/>
      <c r="M3316" s="94"/>
      <c r="N3316" s="93"/>
      <c r="O3316" s="95"/>
      <c r="P3316" s="95"/>
    </row>
    <row r="3317" spans="2:16" ht="12.75" x14ac:dyDescent="0.2">
      <c r="B3317" s="96"/>
      <c r="C3317" s="107">
        <f t="shared" si="154"/>
        <v>42844</v>
      </c>
      <c r="D3317" s="111">
        <f t="shared" si="155"/>
        <v>2017</v>
      </c>
      <c r="E3317" s="111">
        <f t="shared" si="156"/>
        <v>4</v>
      </c>
      <c r="F3317" s="174">
        <v>4.60157E-2</v>
      </c>
      <c r="G3317" s="106" t="s">
        <v>1169</v>
      </c>
      <c r="J3317" s="92"/>
      <c r="K3317" s="93"/>
      <c r="L3317" s="92"/>
      <c r="M3317" s="94"/>
      <c r="N3317" s="93"/>
      <c r="O3317" s="95"/>
      <c r="P3317" s="95"/>
    </row>
    <row r="3318" spans="2:16" ht="12.75" x14ac:dyDescent="0.2">
      <c r="B3318" s="96"/>
      <c r="C3318" s="107">
        <f t="shared" si="154"/>
        <v>42845</v>
      </c>
      <c r="D3318" s="111">
        <f t="shared" si="155"/>
        <v>2017</v>
      </c>
      <c r="E3318" s="111">
        <f t="shared" si="156"/>
        <v>4</v>
      </c>
      <c r="F3318" s="174">
        <v>4.7087700000000003E-2</v>
      </c>
      <c r="G3318" s="106" t="s">
        <v>1169</v>
      </c>
      <c r="J3318" s="92"/>
      <c r="K3318" s="93"/>
      <c r="L3318" s="92"/>
      <c r="M3318" s="94"/>
      <c r="N3318" s="93"/>
      <c r="O3318" s="94"/>
      <c r="P3318" s="97"/>
    </row>
    <row r="3319" spans="2:16" ht="12.75" x14ac:dyDescent="0.2">
      <c r="B3319" s="96"/>
      <c r="C3319" s="107">
        <f t="shared" si="154"/>
        <v>42846</v>
      </c>
      <c r="D3319" s="111">
        <f t="shared" si="155"/>
        <v>2017</v>
      </c>
      <c r="E3319" s="111">
        <f t="shared" si="156"/>
        <v>4</v>
      </c>
      <c r="F3319" s="174">
        <v>4.7117299999999994E-2</v>
      </c>
      <c r="G3319" s="106" t="s">
        <v>1169</v>
      </c>
      <c r="J3319" s="92"/>
      <c r="K3319" s="93"/>
      <c r="L3319" s="92"/>
      <c r="M3319" s="94"/>
      <c r="N3319" s="93"/>
      <c r="O3319" s="94"/>
      <c r="P3319" s="97"/>
    </row>
    <row r="3320" spans="2:16" ht="12.75" x14ac:dyDescent="0.2">
      <c r="B3320" s="96"/>
      <c r="C3320" s="107">
        <f t="shared" si="154"/>
        <v>42847</v>
      </c>
      <c r="D3320" s="111">
        <f t="shared" si="155"/>
        <v>2017</v>
      </c>
      <c r="E3320" s="111">
        <f t="shared" si="156"/>
        <v>4</v>
      </c>
      <c r="F3320" s="174">
        <v>4.7117299999999994E-2</v>
      </c>
      <c r="G3320" s="106" t="s">
        <v>1169</v>
      </c>
      <c r="J3320" s="92"/>
      <c r="K3320" s="93"/>
      <c r="L3320" s="92"/>
      <c r="M3320" s="94"/>
      <c r="N3320" s="93"/>
      <c r="O3320" s="94"/>
      <c r="P3320" s="97"/>
    </row>
    <row r="3321" spans="2:16" ht="12.75" x14ac:dyDescent="0.2">
      <c r="B3321" s="96"/>
      <c r="C3321" s="107">
        <f t="shared" si="154"/>
        <v>42848</v>
      </c>
      <c r="D3321" s="111">
        <f t="shared" si="155"/>
        <v>2017</v>
      </c>
      <c r="E3321" s="111">
        <f t="shared" si="156"/>
        <v>4</v>
      </c>
      <c r="F3321" s="174">
        <v>4.7117299999999994E-2</v>
      </c>
      <c r="G3321" s="106" t="s">
        <v>1169</v>
      </c>
      <c r="J3321" s="92"/>
      <c r="K3321" s="93"/>
      <c r="L3321" s="92"/>
      <c r="M3321" s="94"/>
      <c r="N3321" s="93"/>
      <c r="O3321" s="94"/>
      <c r="P3321" s="97"/>
    </row>
    <row r="3322" spans="2:16" ht="12.75" x14ac:dyDescent="0.2">
      <c r="B3322" s="96"/>
      <c r="C3322" s="107">
        <f t="shared" si="154"/>
        <v>42849</v>
      </c>
      <c r="D3322" s="111">
        <f t="shared" si="155"/>
        <v>2017</v>
      </c>
      <c r="E3322" s="111">
        <f t="shared" si="156"/>
        <v>4</v>
      </c>
      <c r="F3322" s="174">
        <v>4.9087299999999993E-2</v>
      </c>
      <c r="G3322" s="106" t="s">
        <v>1169</v>
      </c>
      <c r="J3322" s="92"/>
      <c r="K3322" s="93"/>
      <c r="L3322" s="92"/>
      <c r="M3322" s="94"/>
      <c r="N3322" s="93"/>
      <c r="O3322" s="94"/>
      <c r="P3322" s="97"/>
    </row>
    <row r="3323" spans="2:16" ht="12.75" x14ac:dyDescent="0.2">
      <c r="B3323" s="96"/>
      <c r="C3323" s="107">
        <f t="shared" si="154"/>
        <v>42850</v>
      </c>
      <c r="D3323" s="111">
        <f t="shared" si="155"/>
        <v>2017</v>
      </c>
      <c r="E3323" s="111">
        <f t="shared" si="156"/>
        <v>4</v>
      </c>
      <c r="F3323" s="174">
        <v>4.8716200000000001E-2</v>
      </c>
      <c r="G3323" s="106" t="s">
        <v>1169</v>
      </c>
      <c r="J3323" s="92"/>
      <c r="K3323" s="93"/>
      <c r="L3323" s="92"/>
      <c r="M3323" s="94"/>
      <c r="N3323" s="93"/>
      <c r="O3323" s="94"/>
      <c r="P3323" s="97"/>
    </row>
    <row r="3324" spans="2:16" ht="12.75" x14ac:dyDescent="0.2">
      <c r="B3324" s="96"/>
      <c r="C3324" s="107">
        <f t="shared" si="154"/>
        <v>42851</v>
      </c>
      <c r="D3324" s="111">
        <f t="shared" si="155"/>
        <v>2017</v>
      </c>
      <c r="E3324" s="111">
        <f t="shared" si="156"/>
        <v>4</v>
      </c>
      <c r="F3324" s="174">
        <v>4.5123299999999998E-2</v>
      </c>
      <c r="G3324" s="106" t="s">
        <v>1169</v>
      </c>
      <c r="J3324" s="92"/>
      <c r="K3324" s="93"/>
      <c r="L3324" s="92"/>
      <c r="M3324" s="94"/>
      <c r="N3324" s="93"/>
      <c r="O3324" s="94"/>
      <c r="P3324" s="97"/>
    </row>
    <row r="3325" spans="2:16" ht="12.75" x14ac:dyDescent="0.2">
      <c r="B3325" s="96"/>
      <c r="C3325" s="107">
        <f t="shared" si="154"/>
        <v>42852</v>
      </c>
      <c r="D3325" s="111">
        <f t="shared" si="155"/>
        <v>2017</v>
      </c>
      <c r="E3325" s="111">
        <f t="shared" si="156"/>
        <v>4</v>
      </c>
      <c r="F3325" s="174">
        <v>4.2807200000000004E-2</v>
      </c>
      <c r="G3325" s="106" t="s">
        <v>1169</v>
      </c>
      <c r="J3325" s="92"/>
      <c r="K3325" s="93"/>
      <c r="L3325" s="92"/>
      <c r="M3325" s="94"/>
      <c r="N3325" s="93"/>
      <c r="O3325" s="94"/>
      <c r="P3325" s="97"/>
    </row>
    <row r="3326" spans="2:16" ht="12.75" x14ac:dyDescent="0.2">
      <c r="B3326" s="96"/>
      <c r="C3326" s="107">
        <f t="shared" si="154"/>
        <v>42853</v>
      </c>
      <c r="D3326" s="111">
        <f t="shared" si="155"/>
        <v>2017</v>
      </c>
      <c r="E3326" s="111">
        <f t="shared" si="156"/>
        <v>4</v>
      </c>
      <c r="F3326" s="174">
        <v>4.28317E-2</v>
      </c>
      <c r="G3326" s="106" t="s">
        <v>1169</v>
      </c>
      <c r="J3326" s="92"/>
      <c r="K3326" s="93"/>
      <c r="L3326" s="92"/>
      <c r="M3326" s="94"/>
      <c r="N3326" s="93"/>
      <c r="O3326" s="94"/>
      <c r="P3326" s="97"/>
    </row>
    <row r="3327" spans="2:16" ht="12.75" x14ac:dyDescent="0.2">
      <c r="B3327" s="96"/>
      <c r="C3327" s="107">
        <f t="shared" si="154"/>
        <v>42854</v>
      </c>
      <c r="D3327" s="111">
        <f t="shared" si="155"/>
        <v>2017</v>
      </c>
      <c r="E3327" s="111">
        <f t="shared" si="156"/>
        <v>4</v>
      </c>
      <c r="F3327" s="174">
        <v>4.28317E-2</v>
      </c>
      <c r="G3327" s="106" t="s">
        <v>1169</v>
      </c>
      <c r="J3327" s="92"/>
      <c r="K3327" s="93"/>
      <c r="L3327" s="92"/>
      <c r="M3327" s="94"/>
      <c r="N3327" s="93"/>
      <c r="O3327" s="94"/>
      <c r="P3327" s="97"/>
    </row>
    <row r="3328" spans="2:16" ht="12.75" x14ac:dyDescent="0.2">
      <c r="B3328" s="96"/>
      <c r="C3328" s="107">
        <f t="shared" si="154"/>
        <v>42855</v>
      </c>
      <c r="D3328" s="111">
        <f t="shared" si="155"/>
        <v>2017</v>
      </c>
      <c r="E3328" s="111">
        <f t="shared" si="156"/>
        <v>4</v>
      </c>
      <c r="F3328" s="174">
        <v>4.28317E-2</v>
      </c>
      <c r="G3328" s="106" t="s">
        <v>1169</v>
      </c>
      <c r="J3328" s="92"/>
      <c r="K3328" s="93"/>
      <c r="L3328" s="92"/>
      <c r="M3328" s="94"/>
      <c r="N3328" s="93"/>
      <c r="O3328" s="94"/>
      <c r="P3328" s="97"/>
    </row>
    <row r="3329" spans="2:16" ht="12.75" x14ac:dyDescent="0.2">
      <c r="B3329" s="96"/>
      <c r="C3329" s="107">
        <f t="shared" si="154"/>
        <v>42856</v>
      </c>
      <c r="D3329" s="111">
        <f t="shared" si="155"/>
        <v>2017</v>
      </c>
      <c r="E3329" s="111">
        <f t="shared" si="156"/>
        <v>5</v>
      </c>
      <c r="F3329" s="174">
        <v>4.28317E-2</v>
      </c>
      <c r="G3329" s="106" t="s">
        <v>1169</v>
      </c>
      <c r="J3329" s="92"/>
      <c r="K3329" s="93"/>
      <c r="L3329" s="92"/>
      <c r="M3329" s="94"/>
      <c r="N3329" s="93"/>
      <c r="O3329" s="94"/>
      <c r="P3329" s="97"/>
    </row>
    <row r="3330" spans="2:16" ht="12.75" x14ac:dyDescent="0.2">
      <c r="B3330" s="96"/>
      <c r="C3330" s="107">
        <f t="shared" ref="C3330:C3393" si="157">C3329+1</f>
        <v>42857</v>
      </c>
      <c r="D3330" s="111">
        <f t="shared" si="155"/>
        <v>2017</v>
      </c>
      <c r="E3330" s="111">
        <f t="shared" si="156"/>
        <v>5</v>
      </c>
      <c r="F3330" s="174">
        <v>4.6087500000000003E-2</v>
      </c>
      <c r="G3330" s="106" t="s">
        <v>1169</v>
      </c>
      <c r="J3330" s="92"/>
      <c r="K3330" s="93"/>
      <c r="L3330" s="92"/>
      <c r="M3330" s="94"/>
      <c r="N3330" s="93"/>
      <c r="O3330" s="94"/>
      <c r="P3330" s="97"/>
    </row>
    <row r="3331" spans="2:16" ht="12.75" x14ac:dyDescent="0.2">
      <c r="B3331" s="96"/>
      <c r="C3331" s="107">
        <f t="shared" si="157"/>
        <v>42858</v>
      </c>
      <c r="D3331" s="111">
        <f t="shared" si="155"/>
        <v>2017</v>
      </c>
      <c r="E3331" s="111">
        <f t="shared" si="156"/>
        <v>5</v>
      </c>
      <c r="F3331" s="174">
        <v>4.9076300000000003E-2</v>
      </c>
      <c r="G3331" s="106" t="s">
        <v>1169</v>
      </c>
      <c r="J3331" s="92"/>
      <c r="K3331" s="93"/>
      <c r="L3331" s="92"/>
      <c r="M3331" s="94"/>
      <c r="N3331" s="93"/>
      <c r="O3331" s="94"/>
      <c r="P3331" s="97"/>
    </row>
    <row r="3332" spans="2:16" ht="12.75" x14ac:dyDescent="0.2">
      <c r="B3332" s="96"/>
      <c r="C3332" s="107">
        <f t="shared" si="157"/>
        <v>42859</v>
      </c>
      <c r="D3332" s="111">
        <f t="shared" si="155"/>
        <v>2017</v>
      </c>
      <c r="E3332" s="111">
        <f t="shared" si="156"/>
        <v>5</v>
      </c>
      <c r="F3332" s="174">
        <v>4.9890699999999996E-2</v>
      </c>
      <c r="G3332" s="106" t="s">
        <v>1169</v>
      </c>
      <c r="J3332" s="92"/>
      <c r="K3332" s="93"/>
      <c r="L3332" s="92"/>
      <c r="M3332" s="94"/>
      <c r="N3332" s="93"/>
      <c r="O3332" s="94"/>
      <c r="P3332" s="97"/>
    </row>
    <row r="3333" spans="2:16" ht="12.75" x14ac:dyDescent="0.2">
      <c r="B3333" s="96"/>
      <c r="C3333" s="107">
        <f t="shared" si="157"/>
        <v>42860</v>
      </c>
      <c r="D3333" s="111">
        <f t="shared" ref="D3333:D3396" si="158">YEAR(C3333)</f>
        <v>2017</v>
      </c>
      <c r="E3333" s="111">
        <f t="shared" ref="E3333:E3396" si="159">MONTH(C3333)</f>
        <v>5</v>
      </c>
      <c r="F3333" s="174">
        <v>5.1057100000000001E-2</v>
      </c>
      <c r="G3333" s="106" t="s">
        <v>1169</v>
      </c>
      <c r="J3333" s="92"/>
      <c r="K3333" s="93"/>
      <c r="L3333" s="92"/>
      <c r="M3333" s="94"/>
      <c r="N3333" s="93"/>
      <c r="O3333" s="94"/>
      <c r="P3333" s="97"/>
    </row>
    <row r="3334" spans="2:16" ht="12.75" x14ac:dyDescent="0.2">
      <c r="B3334" s="96"/>
      <c r="C3334" s="107">
        <f t="shared" si="157"/>
        <v>42861</v>
      </c>
      <c r="D3334" s="111">
        <f t="shared" si="158"/>
        <v>2017</v>
      </c>
      <c r="E3334" s="111">
        <f t="shared" si="159"/>
        <v>5</v>
      </c>
      <c r="F3334" s="174">
        <v>5.1057100000000001E-2</v>
      </c>
      <c r="G3334" s="106" t="s">
        <v>1169</v>
      </c>
      <c r="J3334" s="92"/>
      <c r="K3334" s="93"/>
      <c r="L3334" s="92"/>
      <c r="M3334" s="94"/>
      <c r="N3334" s="93"/>
      <c r="O3334" s="94"/>
      <c r="P3334" s="97"/>
    </row>
    <row r="3335" spans="2:16" ht="12.75" x14ac:dyDescent="0.2">
      <c r="B3335" s="96"/>
      <c r="C3335" s="107">
        <f t="shared" si="157"/>
        <v>42862</v>
      </c>
      <c r="D3335" s="111">
        <f t="shared" si="158"/>
        <v>2017</v>
      </c>
      <c r="E3335" s="111">
        <f t="shared" si="159"/>
        <v>5</v>
      </c>
      <c r="F3335" s="174">
        <v>5.1057100000000001E-2</v>
      </c>
      <c r="G3335" s="106" t="s">
        <v>1169</v>
      </c>
      <c r="J3335" s="92"/>
      <c r="K3335" s="93"/>
      <c r="L3335" s="92"/>
      <c r="M3335" s="94"/>
      <c r="N3335" s="93"/>
      <c r="O3335" s="94"/>
      <c r="P3335" s="97"/>
    </row>
    <row r="3336" spans="2:16" ht="12.75" x14ac:dyDescent="0.2">
      <c r="B3336" s="96"/>
      <c r="C3336" s="107">
        <f t="shared" si="157"/>
        <v>42863</v>
      </c>
      <c r="D3336" s="111">
        <f t="shared" si="158"/>
        <v>2017</v>
      </c>
      <c r="E3336" s="111">
        <f t="shared" si="159"/>
        <v>5</v>
      </c>
      <c r="F3336" s="174">
        <v>5.1138700000000002E-2</v>
      </c>
      <c r="G3336" s="106" t="s">
        <v>1169</v>
      </c>
      <c r="J3336" s="92"/>
      <c r="K3336" s="93"/>
      <c r="L3336" s="92"/>
      <c r="M3336" s="94"/>
      <c r="N3336" s="93"/>
      <c r="O3336" s="94"/>
      <c r="P3336" s="97"/>
    </row>
    <row r="3337" spans="2:16" ht="12.75" x14ac:dyDescent="0.2">
      <c r="B3337" s="96"/>
      <c r="C3337" s="107">
        <f t="shared" si="157"/>
        <v>42864</v>
      </c>
      <c r="D3337" s="111">
        <f t="shared" si="158"/>
        <v>2017</v>
      </c>
      <c r="E3337" s="111">
        <f t="shared" si="159"/>
        <v>5</v>
      </c>
      <c r="F3337" s="174">
        <v>5.1171099999999997E-2</v>
      </c>
      <c r="G3337" s="106" t="s">
        <v>1169</v>
      </c>
      <c r="J3337" s="92"/>
      <c r="K3337" s="93"/>
      <c r="L3337" s="92"/>
      <c r="M3337" s="94"/>
      <c r="N3337" s="93"/>
      <c r="O3337" s="94"/>
      <c r="P3337" s="97"/>
    </row>
    <row r="3338" spans="2:16" ht="12.75" x14ac:dyDescent="0.2">
      <c r="B3338" s="96"/>
      <c r="C3338" s="107">
        <f t="shared" si="157"/>
        <v>42865</v>
      </c>
      <c r="D3338" s="111">
        <f t="shared" si="158"/>
        <v>2017</v>
      </c>
      <c r="E3338" s="111">
        <f t="shared" si="159"/>
        <v>5</v>
      </c>
      <c r="F3338" s="174">
        <v>5.1180900000000001E-2</v>
      </c>
      <c r="G3338" s="106" t="s">
        <v>1169</v>
      </c>
      <c r="J3338" s="92"/>
      <c r="K3338" s="93"/>
      <c r="L3338" s="92"/>
      <c r="M3338" s="94"/>
      <c r="N3338" s="93"/>
      <c r="O3338" s="94"/>
      <c r="P3338" s="97"/>
    </row>
    <row r="3339" spans="2:16" ht="12.75" x14ac:dyDescent="0.2">
      <c r="B3339" s="96"/>
      <c r="C3339" s="107">
        <f t="shared" si="157"/>
        <v>42866</v>
      </c>
      <c r="D3339" s="111">
        <f t="shared" si="158"/>
        <v>2017</v>
      </c>
      <c r="E3339" s="111">
        <f t="shared" si="159"/>
        <v>5</v>
      </c>
      <c r="F3339" s="174">
        <v>5.2018700000000001E-2</v>
      </c>
      <c r="G3339" s="106" t="s">
        <v>1169</v>
      </c>
      <c r="J3339" s="92"/>
      <c r="K3339" s="93"/>
      <c r="L3339" s="92"/>
      <c r="M3339" s="94"/>
      <c r="N3339" s="93"/>
      <c r="O3339" s="94"/>
      <c r="P3339" s="97"/>
    </row>
    <row r="3340" spans="2:16" ht="12.75" x14ac:dyDescent="0.2">
      <c r="B3340" s="96"/>
      <c r="C3340" s="107">
        <f t="shared" si="157"/>
        <v>42867</v>
      </c>
      <c r="D3340" s="111">
        <f t="shared" si="158"/>
        <v>2017</v>
      </c>
      <c r="E3340" s="111">
        <f t="shared" si="159"/>
        <v>5</v>
      </c>
      <c r="F3340" s="174">
        <v>5.38311E-2</v>
      </c>
      <c r="G3340" s="106" t="s">
        <v>1169</v>
      </c>
      <c r="J3340" s="92"/>
      <c r="K3340" s="93"/>
      <c r="L3340" s="92"/>
      <c r="M3340" s="94"/>
      <c r="N3340" s="93"/>
      <c r="O3340" s="94"/>
      <c r="P3340" s="97"/>
    </row>
    <row r="3341" spans="2:16" ht="12.75" x14ac:dyDescent="0.2">
      <c r="B3341" s="96"/>
      <c r="C3341" s="107">
        <f t="shared" si="157"/>
        <v>42868</v>
      </c>
      <c r="D3341" s="111">
        <f t="shared" si="158"/>
        <v>2017</v>
      </c>
      <c r="E3341" s="111">
        <f t="shared" si="159"/>
        <v>5</v>
      </c>
      <c r="F3341" s="174">
        <v>5.38311E-2</v>
      </c>
      <c r="G3341" s="106" t="s">
        <v>1169</v>
      </c>
      <c r="J3341" s="92"/>
      <c r="K3341" s="93"/>
      <c r="L3341" s="92"/>
      <c r="M3341" s="94"/>
      <c r="N3341" s="93"/>
      <c r="O3341" s="94"/>
      <c r="P3341" s="97"/>
    </row>
    <row r="3342" spans="2:16" ht="12.75" x14ac:dyDescent="0.2">
      <c r="B3342" s="96"/>
      <c r="C3342" s="107">
        <f t="shared" si="157"/>
        <v>42869</v>
      </c>
      <c r="D3342" s="111">
        <f t="shared" si="158"/>
        <v>2017</v>
      </c>
      <c r="E3342" s="111">
        <f t="shared" si="159"/>
        <v>5</v>
      </c>
      <c r="F3342" s="174">
        <v>5.38311E-2</v>
      </c>
      <c r="G3342" s="106" t="s">
        <v>1169</v>
      </c>
      <c r="J3342" s="92"/>
      <c r="K3342" s="93"/>
      <c r="L3342" s="92"/>
      <c r="M3342" s="94"/>
      <c r="N3342" s="93"/>
      <c r="O3342" s="94"/>
      <c r="P3342" s="97"/>
    </row>
    <row r="3343" spans="2:16" ht="12.75" x14ac:dyDescent="0.2">
      <c r="B3343" s="96"/>
      <c r="C3343" s="107">
        <f t="shared" si="157"/>
        <v>42870</v>
      </c>
      <c r="D3343" s="111">
        <f t="shared" si="158"/>
        <v>2017</v>
      </c>
      <c r="E3343" s="111">
        <f t="shared" si="159"/>
        <v>5</v>
      </c>
      <c r="F3343" s="174">
        <v>5.4117299999999993E-2</v>
      </c>
      <c r="G3343" s="106" t="s">
        <v>1169</v>
      </c>
      <c r="J3343" s="92"/>
      <c r="K3343" s="93"/>
      <c r="L3343" s="92"/>
      <c r="M3343" s="94"/>
      <c r="N3343" s="93"/>
      <c r="O3343" s="94"/>
      <c r="P3343" s="97"/>
    </row>
    <row r="3344" spans="2:16" ht="12.75" x14ac:dyDescent="0.2">
      <c r="B3344" s="96"/>
      <c r="C3344" s="107">
        <f t="shared" si="157"/>
        <v>42871</v>
      </c>
      <c r="D3344" s="111">
        <f t="shared" si="158"/>
        <v>2017</v>
      </c>
      <c r="E3344" s="111">
        <f t="shared" si="159"/>
        <v>5</v>
      </c>
      <c r="F3344" s="174">
        <v>5.5078299999999997E-2</v>
      </c>
      <c r="G3344" s="106" t="s">
        <v>1169</v>
      </c>
      <c r="J3344" s="92"/>
      <c r="K3344" s="93"/>
      <c r="L3344" s="92"/>
      <c r="M3344" s="94"/>
      <c r="N3344" s="93"/>
      <c r="O3344" s="94"/>
      <c r="P3344" s="97"/>
    </row>
    <row r="3345" spans="2:16" ht="12.75" x14ac:dyDescent="0.2">
      <c r="B3345" s="96"/>
      <c r="C3345" s="107">
        <f t="shared" si="157"/>
        <v>42872</v>
      </c>
      <c r="D3345" s="111">
        <f t="shared" si="158"/>
        <v>2017</v>
      </c>
      <c r="E3345" s="111">
        <f t="shared" si="159"/>
        <v>5</v>
      </c>
      <c r="F3345" s="174">
        <v>5.7115300000000001E-2</v>
      </c>
      <c r="G3345" s="106" t="s">
        <v>1169</v>
      </c>
      <c r="J3345" s="92"/>
      <c r="K3345" s="93"/>
      <c r="L3345" s="92"/>
      <c r="M3345" s="94"/>
      <c r="N3345" s="93"/>
      <c r="O3345" s="94"/>
      <c r="P3345" s="97"/>
    </row>
    <row r="3346" spans="2:16" ht="12.75" x14ac:dyDescent="0.2">
      <c r="B3346" s="96"/>
      <c r="C3346" s="107">
        <f t="shared" si="157"/>
        <v>42873</v>
      </c>
      <c r="D3346" s="111">
        <f t="shared" si="158"/>
        <v>2017</v>
      </c>
      <c r="E3346" s="111">
        <f t="shared" si="159"/>
        <v>5</v>
      </c>
      <c r="F3346" s="174">
        <v>5.8015500000000005E-2</v>
      </c>
      <c r="G3346" s="106" t="s">
        <v>1169</v>
      </c>
      <c r="J3346" s="92"/>
      <c r="K3346" s="93"/>
      <c r="L3346" s="92"/>
      <c r="M3346" s="94"/>
      <c r="N3346" s="93"/>
      <c r="O3346" s="94"/>
      <c r="P3346" s="97"/>
    </row>
    <row r="3347" spans="2:16" ht="12.75" x14ac:dyDescent="0.2">
      <c r="B3347" s="96"/>
      <c r="C3347" s="107">
        <f t="shared" si="157"/>
        <v>42874</v>
      </c>
      <c r="D3347" s="111">
        <f t="shared" si="158"/>
        <v>2017</v>
      </c>
      <c r="E3347" s="111">
        <f t="shared" si="159"/>
        <v>5</v>
      </c>
      <c r="F3347" s="174">
        <v>5.8075799999999997E-2</v>
      </c>
      <c r="G3347" s="106" t="s">
        <v>1169</v>
      </c>
      <c r="J3347" s="92"/>
      <c r="K3347" s="93"/>
      <c r="L3347" s="92"/>
      <c r="M3347" s="94"/>
      <c r="N3347" s="93"/>
      <c r="O3347" s="94"/>
      <c r="P3347" s="97"/>
    </row>
    <row r="3348" spans="2:16" ht="12.75" x14ac:dyDescent="0.2">
      <c r="B3348" s="96"/>
      <c r="C3348" s="107">
        <f t="shared" si="157"/>
        <v>42875</v>
      </c>
      <c r="D3348" s="111">
        <f t="shared" si="158"/>
        <v>2017</v>
      </c>
      <c r="E3348" s="111">
        <f t="shared" si="159"/>
        <v>5</v>
      </c>
      <c r="F3348" s="174">
        <v>5.8075799999999997E-2</v>
      </c>
      <c r="G3348" s="106" t="s">
        <v>1169</v>
      </c>
      <c r="J3348" s="92"/>
      <c r="K3348" s="93"/>
      <c r="L3348" s="92"/>
      <c r="M3348" s="94"/>
      <c r="N3348" s="93"/>
      <c r="O3348" s="94"/>
      <c r="P3348" s="97"/>
    </row>
    <row r="3349" spans="2:16" ht="12.75" x14ac:dyDescent="0.2">
      <c r="B3349" s="96"/>
      <c r="C3349" s="107">
        <f t="shared" si="157"/>
        <v>42876</v>
      </c>
      <c r="D3349" s="111">
        <f t="shared" si="158"/>
        <v>2017</v>
      </c>
      <c r="E3349" s="111">
        <f t="shared" si="159"/>
        <v>5</v>
      </c>
      <c r="F3349" s="174">
        <v>5.8075799999999997E-2</v>
      </c>
      <c r="G3349" s="106" t="s">
        <v>1169</v>
      </c>
      <c r="J3349" s="92"/>
      <c r="K3349" s="93"/>
      <c r="L3349" s="92"/>
      <c r="M3349" s="94"/>
      <c r="N3349" s="93"/>
      <c r="O3349" s="94"/>
      <c r="P3349" s="97"/>
    </row>
    <row r="3350" spans="2:16" ht="12.75" x14ac:dyDescent="0.2">
      <c r="B3350" s="96"/>
      <c r="C3350" s="107">
        <f t="shared" si="157"/>
        <v>42877</v>
      </c>
      <c r="D3350" s="111">
        <f t="shared" si="158"/>
        <v>2017</v>
      </c>
      <c r="E3350" s="111">
        <f t="shared" si="159"/>
        <v>5</v>
      </c>
      <c r="F3350" s="174">
        <v>5.85163E-2</v>
      </c>
      <c r="G3350" s="106" t="s">
        <v>1169</v>
      </c>
      <c r="J3350" s="92"/>
      <c r="K3350" s="93"/>
      <c r="L3350" s="92"/>
      <c r="M3350" s="94"/>
      <c r="N3350" s="93"/>
      <c r="O3350" s="94"/>
      <c r="P3350" s="97"/>
    </row>
    <row r="3351" spans="2:16" ht="12.75" x14ac:dyDescent="0.2">
      <c r="B3351" s="96"/>
      <c r="C3351" s="107">
        <f t="shared" si="157"/>
        <v>42878</v>
      </c>
      <c r="D3351" s="111">
        <f t="shared" si="158"/>
        <v>2017</v>
      </c>
      <c r="E3351" s="111">
        <f t="shared" si="159"/>
        <v>5</v>
      </c>
      <c r="F3351" s="174">
        <v>5.8907299999999996E-2</v>
      </c>
      <c r="G3351" s="106" t="s">
        <v>1169</v>
      </c>
      <c r="J3351" s="92"/>
      <c r="K3351" s="93"/>
      <c r="L3351" s="92"/>
      <c r="M3351" s="94"/>
      <c r="N3351" s="93"/>
      <c r="O3351" s="94"/>
      <c r="P3351" s="97"/>
    </row>
    <row r="3352" spans="2:16" ht="12.75" x14ac:dyDescent="0.2">
      <c r="B3352" s="96"/>
      <c r="C3352" s="107">
        <f t="shared" si="157"/>
        <v>42879</v>
      </c>
      <c r="D3352" s="111">
        <f t="shared" si="158"/>
        <v>2017</v>
      </c>
      <c r="E3352" s="111">
        <f t="shared" si="159"/>
        <v>5</v>
      </c>
      <c r="F3352" s="174">
        <v>5.9078699999999998E-2</v>
      </c>
      <c r="G3352" s="106" t="s">
        <v>1169</v>
      </c>
      <c r="J3352" s="92"/>
      <c r="K3352" s="93"/>
      <c r="L3352" s="92"/>
      <c r="M3352" s="94"/>
      <c r="N3352" s="93"/>
      <c r="O3352" s="94"/>
      <c r="P3352" s="97"/>
    </row>
    <row r="3353" spans="2:16" ht="12.75" x14ac:dyDescent="0.2">
      <c r="B3353" s="96"/>
      <c r="C3353" s="107">
        <f t="shared" si="157"/>
        <v>42880</v>
      </c>
      <c r="D3353" s="111">
        <f t="shared" si="158"/>
        <v>2017</v>
      </c>
      <c r="E3353" s="111">
        <f t="shared" si="159"/>
        <v>5</v>
      </c>
      <c r="F3353" s="174">
        <v>5.98075E-2</v>
      </c>
      <c r="G3353" s="106" t="s">
        <v>1169</v>
      </c>
      <c r="J3353" s="92"/>
      <c r="K3353" s="93"/>
      <c r="L3353" s="92"/>
      <c r="M3353" s="94"/>
      <c r="N3353" s="93"/>
      <c r="O3353" s="94"/>
      <c r="P3353" s="97"/>
    </row>
    <row r="3354" spans="2:16" ht="12.75" x14ac:dyDescent="0.2">
      <c r="B3354" s="96"/>
      <c r="C3354" s="107">
        <f t="shared" si="157"/>
        <v>42881</v>
      </c>
      <c r="D3354" s="111">
        <f t="shared" si="158"/>
        <v>2017</v>
      </c>
      <c r="E3354" s="111">
        <f t="shared" si="159"/>
        <v>5</v>
      </c>
      <c r="F3354" s="174">
        <v>6.0798699999999997E-2</v>
      </c>
      <c r="G3354" s="106" t="s">
        <v>1169</v>
      </c>
      <c r="J3354" s="92"/>
      <c r="K3354" s="93"/>
      <c r="L3354" s="92"/>
      <c r="M3354" s="94"/>
      <c r="N3354" s="93"/>
      <c r="O3354" s="94"/>
      <c r="P3354" s="97"/>
    </row>
    <row r="3355" spans="2:16" ht="12.75" x14ac:dyDescent="0.2">
      <c r="B3355" s="96"/>
      <c r="C3355" s="107">
        <f t="shared" si="157"/>
        <v>42882</v>
      </c>
      <c r="D3355" s="111">
        <f t="shared" si="158"/>
        <v>2017</v>
      </c>
      <c r="E3355" s="111">
        <f t="shared" si="159"/>
        <v>5</v>
      </c>
      <c r="F3355" s="174">
        <v>6.0798699999999997E-2</v>
      </c>
      <c r="G3355" s="106" t="s">
        <v>1169</v>
      </c>
      <c r="J3355" s="92"/>
      <c r="K3355" s="93"/>
      <c r="L3355" s="92"/>
      <c r="M3355" s="94"/>
      <c r="N3355" s="93"/>
      <c r="O3355" s="94"/>
      <c r="P3355" s="97"/>
    </row>
    <row r="3356" spans="2:16" ht="12.75" x14ac:dyDescent="0.2">
      <c r="B3356" s="96"/>
      <c r="C3356" s="107">
        <f t="shared" si="157"/>
        <v>42883</v>
      </c>
      <c r="D3356" s="111">
        <f t="shared" si="158"/>
        <v>2017</v>
      </c>
      <c r="E3356" s="111">
        <f t="shared" si="159"/>
        <v>5</v>
      </c>
      <c r="F3356" s="174">
        <v>6.0798699999999997E-2</v>
      </c>
      <c r="G3356" s="106" t="s">
        <v>1169</v>
      </c>
      <c r="J3356" s="92"/>
      <c r="K3356" s="93"/>
      <c r="L3356" s="92"/>
      <c r="M3356" s="94"/>
      <c r="N3356" s="93"/>
      <c r="O3356" s="94"/>
      <c r="P3356" s="97"/>
    </row>
    <row r="3357" spans="2:16" ht="12.75" x14ac:dyDescent="0.2">
      <c r="B3357" s="96"/>
      <c r="C3357" s="107">
        <f t="shared" si="157"/>
        <v>42884</v>
      </c>
      <c r="D3357" s="111">
        <f t="shared" si="158"/>
        <v>2017</v>
      </c>
      <c r="E3357" s="111">
        <f t="shared" si="159"/>
        <v>5</v>
      </c>
      <c r="F3357" s="174">
        <v>6.0798699999999997E-2</v>
      </c>
      <c r="G3357" s="106" t="s">
        <v>1169</v>
      </c>
      <c r="J3357" s="92"/>
      <c r="K3357" s="93"/>
      <c r="L3357" s="92"/>
      <c r="M3357" s="94"/>
      <c r="N3357" s="93"/>
      <c r="O3357" s="94"/>
      <c r="P3357" s="97"/>
    </row>
    <row r="3358" spans="2:16" ht="12.75" x14ac:dyDescent="0.2">
      <c r="B3358" s="96"/>
      <c r="C3358" s="107">
        <f t="shared" si="157"/>
        <v>42885</v>
      </c>
      <c r="D3358" s="111">
        <f t="shared" si="158"/>
        <v>2017</v>
      </c>
      <c r="E3358" s="111">
        <f t="shared" si="159"/>
        <v>5</v>
      </c>
      <c r="F3358" s="174">
        <v>6.0816700000000001E-2</v>
      </c>
      <c r="G3358" s="106" t="s">
        <v>1169</v>
      </c>
      <c r="J3358" s="92"/>
      <c r="K3358" s="93"/>
      <c r="L3358" s="92"/>
      <c r="M3358" s="94"/>
      <c r="N3358" s="93"/>
      <c r="O3358" s="94"/>
      <c r="P3358" s="97"/>
    </row>
    <row r="3359" spans="2:16" ht="12.75" x14ac:dyDescent="0.2">
      <c r="B3359" s="96"/>
      <c r="C3359" s="107">
        <f t="shared" si="157"/>
        <v>42886</v>
      </c>
      <c r="D3359" s="111">
        <f t="shared" si="158"/>
        <v>2017</v>
      </c>
      <c r="E3359" s="111">
        <f t="shared" si="159"/>
        <v>5</v>
      </c>
      <c r="F3359" s="174">
        <v>6.1089700000000004E-2</v>
      </c>
      <c r="G3359" s="106" t="s">
        <v>1169</v>
      </c>
      <c r="J3359" s="92"/>
      <c r="K3359" s="93"/>
      <c r="L3359" s="92"/>
      <c r="M3359" s="94"/>
      <c r="N3359" s="93"/>
      <c r="O3359" s="94"/>
      <c r="P3359" s="97"/>
    </row>
    <row r="3360" spans="2:16" ht="12.75" x14ac:dyDescent="0.2">
      <c r="B3360" s="96"/>
      <c r="C3360" s="107">
        <f t="shared" si="157"/>
        <v>42887</v>
      </c>
      <c r="D3360" s="111">
        <f t="shared" si="158"/>
        <v>2017</v>
      </c>
      <c r="E3360" s="111">
        <f t="shared" si="159"/>
        <v>6</v>
      </c>
      <c r="F3360" s="174">
        <v>6.1128800000000004E-2</v>
      </c>
      <c r="G3360" s="106" t="s">
        <v>1169</v>
      </c>
      <c r="J3360" s="92"/>
      <c r="K3360" s="93"/>
      <c r="L3360" s="92"/>
      <c r="M3360" s="94"/>
      <c r="N3360" s="93"/>
      <c r="O3360" s="94"/>
      <c r="P3360" s="97"/>
    </row>
    <row r="3361" spans="2:16" ht="12.75" x14ac:dyDescent="0.2">
      <c r="B3361" s="96"/>
      <c r="C3361" s="107">
        <f t="shared" si="157"/>
        <v>42888</v>
      </c>
      <c r="D3361" s="111">
        <f t="shared" si="158"/>
        <v>2017</v>
      </c>
      <c r="E3361" s="111">
        <f t="shared" si="159"/>
        <v>6</v>
      </c>
      <c r="F3361" s="174">
        <v>6.2059799999999998E-2</v>
      </c>
      <c r="G3361" s="106" t="s">
        <v>1169</v>
      </c>
      <c r="J3361" s="92"/>
      <c r="K3361" s="93"/>
      <c r="L3361" s="92"/>
      <c r="M3361" s="94"/>
      <c r="N3361" s="93"/>
      <c r="O3361" s="94"/>
      <c r="P3361" s="97"/>
    </row>
    <row r="3362" spans="2:16" ht="12.75" x14ac:dyDescent="0.2">
      <c r="B3362" s="96"/>
      <c r="C3362" s="107">
        <f t="shared" si="157"/>
        <v>42889</v>
      </c>
      <c r="D3362" s="111">
        <f t="shared" si="158"/>
        <v>2017</v>
      </c>
      <c r="E3362" s="111">
        <f t="shared" si="159"/>
        <v>6</v>
      </c>
      <c r="F3362" s="174">
        <v>6.2059799999999998E-2</v>
      </c>
      <c r="G3362" s="106" t="s">
        <v>1169</v>
      </c>
      <c r="J3362" s="92"/>
      <c r="K3362" s="93"/>
      <c r="L3362" s="92"/>
      <c r="M3362" s="94"/>
      <c r="N3362" s="93"/>
      <c r="O3362" s="94"/>
      <c r="P3362" s="97"/>
    </row>
    <row r="3363" spans="2:16" ht="12.75" x14ac:dyDescent="0.2">
      <c r="B3363" s="96"/>
      <c r="C3363" s="107">
        <f t="shared" si="157"/>
        <v>42890</v>
      </c>
      <c r="D3363" s="111">
        <f t="shared" si="158"/>
        <v>2017</v>
      </c>
      <c r="E3363" s="111">
        <f t="shared" si="159"/>
        <v>6</v>
      </c>
      <c r="F3363" s="174">
        <v>6.2059799999999998E-2</v>
      </c>
      <c r="G3363" s="106" t="s">
        <v>1169</v>
      </c>
      <c r="J3363" s="92"/>
      <c r="K3363" s="93"/>
      <c r="L3363" s="92"/>
      <c r="M3363" s="94"/>
      <c r="N3363" s="93"/>
      <c r="O3363" s="94"/>
      <c r="P3363" s="97"/>
    </row>
    <row r="3364" spans="2:16" ht="12.75" x14ac:dyDescent="0.2">
      <c r="B3364" s="96"/>
      <c r="C3364" s="107">
        <f t="shared" si="157"/>
        <v>42891</v>
      </c>
      <c r="D3364" s="111">
        <f t="shared" si="158"/>
        <v>2017</v>
      </c>
      <c r="E3364" s="111">
        <f t="shared" si="159"/>
        <v>6</v>
      </c>
      <c r="F3364" s="174">
        <v>6.3086199999999995E-2</v>
      </c>
      <c r="G3364" s="106" t="s">
        <v>1169</v>
      </c>
      <c r="J3364" s="92"/>
      <c r="K3364" s="93"/>
      <c r="L3364" s="92"/>
      <c r="M3364" s="94"/>
      <c r="N3364" s="93"/>
      <c r="O3364" s="94"/>
      <c r="P3364" s="97"/>
    </row>
    <row r="3365" spans="2:16" ht="12.75" x14ac:dyDescent="0.2">
      <c r="B3365" s="96"/>
      <c r="C3365" s="107">
        <f t="shared" si="157"/>
        <v>42892</v>
      </c>
      <c r="D3365" s="111">
        <f t="shared" si="158"/>
        <v>2017</v>
      </c>
      <c r="E3365" s="111">
        <f t="shared" si="159"/>
        <v>6</v>
      </c>
      <c r="F3365" s="174">
        <v>6.4806299999999997E-2</v>
      </c>
      <c r="G3365" s="106" t="s">
        <v>1169</v>
      </c>
      <c r="J3365" s="92"/>
      <c r="K3365" s="93"/>
      <c r="L3365" s="92"/>
      <c r="M3365" s="94"/>
      <c r="N3365" s="93"/>
      <c r="O3365" s="94"/>
      <c r="P3365" s="97"/>
    </row>
    <row r="3366" spans="2:16" ht="12.75" x14ac:dyDescent="0.2">
      <c r="B3366" s="96"/>
      <c r="C3366" s="107">
        <f t="shared" si="157"/>
        <v>42893</v>
      </c>
      <c r="D3366" s="111">
        <f t="shared" si="158"/>
        <v>2017</v>
      </c>
      <c r="E3366" s="111">
        <f t="shared" si="159"/>
        <v>6</v>
      </c>
      <c r="F3366" s="174">
        <v>6.5409300000000004E-2</v>
      </c>
      <c r="G3366" s="106" t="s">
        <v>1169</v>
      </c>
      <c r="J3366" s="92"/>
      <c r="K3366" s="93"/>
      <c r="L3366" s="92"/>
      <c r="M3366" s="94"/>
      <c r="N3366" s="93"/>
      <c r="O3366" s="94"/>
      <c r="P3366" s="97"/>
    </row>
    <row r="3367" spans="2:16" ht="12.75" x14ac:dyDescent="0.2">
      <c r="B3367" s="96"/>
      <c r="C3367" s="107">
        <f t="shared" si="157"/>
        <v>42894</v>
      </c>
      <c r="D3367" s="111">
        <f t="shared" si="158"/>
        <v>2017</v>
      </c>
      <c r="E3367" s="111">
        <f t="shared" si="159"/>
        <v>6</v>
      </c>
      <c r="F3367" s="174">
        <v>6.7809300000000003E-2</v>
      </c>
      <c r="G3367" s="106" t="s">
        <v>1169</v>
      </c>
      <c r="J3367" s="92"/>
      <c r="K3367" s="93"/>
      <c r="L3367" s="92"/>
      <c r="M3367" s="94"/>
      <c r="N3367" s="93"/>
      <c r="O3367" s="94"/>
      <c r="P3367" s="97"/>
    </row>
    <row r="3368" spans="2:16" ht="12.75" x14ac:dyDescent="0.2">
      <c r="B3368" s="96"/>
      <c r="C3368" s="107">
        <f t="shared" si="157"/>
        <v>42895</v>
      </c>
      <c r="D3368" s="111">
        <f t="shared" si="158"/>
        <v>2017</v>
      </c>
      <c r="E3368" s="111">
        <f t="shared" si="159"/>
        <v>6</v>
      </c>
      <c r="F3368" s="174">
        <v>7.1078599999999992E-2</v>
      </c>
      <c r="G3368" s="106" t="s">
        <v>1169</v>
      </c>
      <c r="J3368" s="92"/>
      <c r="K3368" s="93"/>
      <c r="L3368" s="92"/>
      <c r="M3368" s="94"/>
      <c r="N3368" s="93"/>
      <c r="O3368" s="94"/>
      <c r="P3368" s="97"/>
    </row>
    <row r="3369" spans="2:16" ht="12.75" x14ac:dyDescent="0.2">
      <c r="B3369" s="96"/>
      <c r="C3369" s="107">
        <f t="shared" si="157"/>
        <v>42896</v>
      </c>
      <c r="D3369" s="111">
        <f t="shared" si="158"/>
        <v>2017</v>
      </c>
      <c r="E3369" s="111">
        <f t="shared" si="159"/>
        <v>6</v>
      </c>
      <c r="F3369" s="174">
        <v>7.1078599999999992E-2</v>
      </c>
      <c r="G3369" s="106" t="s">
        <v>1169</v>
      </c>
      <c r="J3369" s="92"/>
      <c r="K3369" s="93"/>
      <c r="L3369" s="92"/>
      <c r="M3369" s="94"/>
      <c r="N3369" s="93"/>
      <c r="O3369" s="94"/>
      <c r="P3369" s="97"/>
    </row>
    <row r="3370" spans="2:16" ht="12.75" x14ac:dyDescent="0.2">
      <c r="B3370" s="96"/>
      <c r="C3370" s="107">
        <f t="shared" si="157"/>
        <v>42897</v>
      </c>
      <c r="D3370" s="111">
        <f t="shared" si="158"/>
        <v>2017</v>
      </c>
      <c r="E3370" s="111">
        <f t="shared" si="159"/>
        <v>6</v>
      </c>
      <c r="F3370" s="174">
        <v>7.1078599999999992E-2</v>
      </c>
      <c r="G3370" s="106" t="s">
        <v>1169</v>
      </c>
      <c r="J3370" s="92"/>
      <c r="K3370" s="93"/>
      <c r="L3370" s="92"/>
      <c r="M3370" s="94"/>
      <c r="N3370" s="93"/>
      <c r="O3370" s="94"/>
      <c r="P3370" s="97"/>
    </row>
    <row r="3371" spans="2:16" ht="12.75" x14ac:dyDescent="0.2">
      <c r="B3371" s="96"/>
      <c r="C3371" s="107">
        <f t="shared" si="157"/>
        <v>42898</v>
      </c>
      <c r="D3371" s="111">
        <f t="shared" si="158"/>
        <v>2017</v>
      </c>
      <c r="E3371" s="111">
        <f t="shared" si="159"/>
        <v>6</v>
      </c>
      <c r="F3371" s="174">
        <v>7.2970699999999999E-2</v>
      </c>
      <c r="G3371" s="106" t="s">
        <v>1169</v>
      </c>
      <c r="J3371" s="92"/>
      <c r="K3371" s="93"/>
      <c r="L3371" s="92"/>
      <c r="M3371" s="94"/>
      <c r="N3371" s="93"/>
      <c r="O3371" s="94"/>
      <c r="P3371" s="97"/>
    </row>
    <row r="3372" spans="2:16" ht="12.75" x14ac:dyDescent="0.2">
      <c r="B3372" s="96"/>
      <c r="C3372" s="107">
        <f t="shared" si="157"/>
        <v>42899</v>
      </c>
      <c r="D3372" s="111">
        <f t="shared" si="158"/>
        <v>2017</v>
      </c>
      <c r="E3372" s="111">
        <f t="shared" si="159"/>
        <v>6</v>
      </c>
      <c r="F3372" s="174">
        <v>7.4999999999999997E-2</v>
      </c>
      <c r="G3372" s="106" t="s">
        <v>1169</v>
      </c>
      <c r="J3372" s="92"/>
      <c r="K3372" s="93"/>
      <c r="L3372" s="92"/>
      <c r="M3372" s="94"/>
      <c r="N3372" s="93"/>
      <c r="O3372" s="94"/>
      <c r="P3372" s="97"/>
    </row>
    <row r="3373" spans="2:16" ht="12.75" x14ac:dyDescent="0.2">
      <c r="B3373" s="96"/>
      <c r="C3373" s="107">
        <f t="shared" si="157"/>
        <v>42900</v>
      </c>
      <c r="D3373" s="111">
        <f t="shared" si="158"/>
        <v>2017</v>
      </c>
      <c r="E3373" s="111">
        <f t="shared" si="159"/>
        <v>6</v>
      </c>
      <c r="F3373" s="174">
        <v>7.7111399999999997E-2</v>
      </c>
      <c r="G3373" s="106" t="s">
        <v>1169</v>
      </c>
      <c r="J3373" s="92"/>
      <c r="K3373" s="93"/>
      <c r="L3373" s="92"/>
      <c r="M3373" s="94"/>
      <c r="N3373" s="93"/>
      <c r="O3373" s="94"/>
      <c r="P3373" s="97"/>
    </row>
    <row r="3374" spans="2:16" ht="12.75" x14ac:dyDescent="0.2">
      <c r="B3374" s="96"/>
      <c r="C3374" s="107">
        <f t="shared" si="157"/>
        <v>42901</v>
      </c>
      <c r="D3374" s="111">
        <f t="shared" si="158"/>
        <v>2017</v>
      </c>
      <c r="E3374" s="111">
        <f t="shared" si="159"/>
        <v>6</v>
      </c>
      <c r="F3374" s="174">
        <v>8.1000000000000003E-2</v>
      </c>
      <c r="G3374" s="106" t="s">
        <v>1169</v>
      </c>
      <c r="J3374" s="92"/>
      <c r="K3374" s="93"/>
      <c r="L3374" s="92"/>
      <c r="M3374" s="94"/>
      <c r="N3374" s="93"/>
      <c r="O3374" s="94"/>
      <c r="P3374" s="97"/>
    </row>
    <row r="3375" spans="2:16" ht="12.75" x14ac:dyDescent="0.2">
      <c r="B3375" s="96"/>
      <c r="C3375" s="107">
        <f t="shared" si="157"/>
        <v>42902</v>
      </c>
      <c r="D3375" s="111">
        <f t="shared" si="158"/>
        <v>2017</v>
      </c>
      <c r="E3375" s="111">
        <f t="shared" si="159"/>
        <v>6</v>
      </c>
      <c r="F3375" s="174">
        <v>8.2875300000000013E-2</v>
      </c>
      <c r="G3375" s="106" t="s">
        <v>1169</v>
      </c>
      <c r="J3375" s="92"/>
      <c r="K3375" s="93"/>
      <c r="L3375" s="92"/>
      <c r="M3375" s="94"/>
      <c r="N3375" s="93"/>
      <c r="O3375" s="94"/>
      <c r="P3375" s="97"/>
    </row>
    <row r="3376" spans="2:16" ht="12.75" x14ac:dyDescent="0.2">
      <c r="B3376" s="96"/>
      <c r="C3376" s="107">
        <f t="shared" si="157"/>
        <v>42903</v>
      </c>
      <c r="D3376" s="111">
        <f t="shared" si="158"/>
        <v>2017</v>
      </c>
      <c r="E3376" s="111">
        <f t="shared" si="159"/>
        <v>6</v>
      </c>
      <c r="F3376" s="174">
        <v>8.2875300000000013E-2</v>
      </c>
      <c r="G3376" s="106" t="s">
        <v>1169</v>
      </c>
      <c r="J3376" s="92"/>
      <c r="K3376" s="93"/>
      <c r="L3376" s="92"/>
      <c r="M3376" s="94"/>
      <c r="N3376" s="93"/>
      <c r="O3376" s="94"/>
      <c r="P3376" s="97"/>
    </row>
    <row r="3377" spans="2:16" ht="12.75" x14ac:dyDescent="0.2">
      <c r="B3377" s="96"/>
      <c r="C3377" s="107">
        <f t="shared" si="157"/>
        <v>42904</v>
      </c>
      <c r="D3377" s="111">
        <f t="shared" si="158"/>
        <v>2017</v>
      </c>
      <c r="E3377" s="111">
        <f t="shared" si="159"/>
        <v>6</v>
      </c>
      <c r="F3377" s="174">
        <v>8.2875300000000013E-2</v>
      </c>
      <c r="G3377" s="106" t="s">
        <v>1169</v>
      </c>
      <c r="J3377" s="92"/>
      <c r="K3377" s="93"/>
      <c r="L3377" s="92"/>
      <c r="M3377" s="94"/>
      <c r="N3377" s="93"/>
      <c r="O3377" s="94"/>
      <c r="P3377" s="97"/>
    </row>
    <row r="3378" spans="2:16" ht="12.75" x14ac:dyDescent="0.2">
      <c r="B3378" s="96"/>
      <c r="C3378" s="107">
        <f t="shared" si="157"/>
        <v>42905</v>
      </c>
      <c r="D3378" s="111">
        <f t="shared" si="158"/>
        <v>2017</v>
      </c>
      <c r="E3378" s="111">
        <f t="shared" si="159"/>
        <v>6</v>
      </c>
      <c r="F3378" s="174">
        <v>8.2914699999999994E-2</v>
      </c>
      <c r="G3378" s="106" t="s">
        <v>1169</v>
      </c>
      <c r="J3378" s="92"/>
      <c r="K3378" s="93"/>
      <c r="L3378" s="92"/>
      <c r="M3378" s="94"/>
      <c r="N3378" s="93"/>
      <c r="O3378" s="94"/>
      <c r="P3378" s="97"/>
    </row>
    <row r="3379" spans="2:16" ht="12.75" x14ac:dyDescent="0.2">
      <c r="B3379" s="96"/>
      <c r="C3379" s="107">
        <f t="shared" si="157"/>
        <v>42906</v>
      </c>
      <c r="D3379" s="111">
        <f t="shared" si="158"/>
        <v>2017</v>
      </c>
      <c r="E3379" s="111">
        <f t="shared" si="159"/>
        <v>6</v>
      </c>
      <c r="F3379" s="174">
        <v>8.2928399999999999E-2</v>
      </c>
      <c r="G3379" s="106" t="s">
        <v>1169</v>
      </c>
      <c r="J3379" s="92"/>
      <c r="K3379" s="93"/>
      <c r="L3379" s="92"/>
      <c r="M3379" s="94"/>
      <c r="N3379" s="93"/>
      <c r="O3379" s="94"/>
      <c r="P3379" s="97"/>
    </row>
    <row r="3380" spans="2:16" ht="12.75" x14ac:dyDescent="0.2">
      <c r="B3380" s="96"/>
      <c r="C3380" s="107">
        <f t="shared" si="157"/>
        <v>42907</v>
      </c>
      <c r="D3380" s="111">
        <f t="shared" si="158"/>
        <v>2017</v>
      </c>
      <c r="E3380" s="111">
        <f t="shared" si="159"/>
        <v>6</v>
      </c>
      <c r="F3380" s="174">
        <v>8.2938899999999996E-2</v>
      </c>
      <c r="G3380" s="106" t="s">
        <v>1169</v>
      </c>
      <c r="J3380" s="92"/>
      <c r="K3380" s="93"/>
      <c r="L3380" s="92"/>
      <c r="M3380" s="94"/>
      <c r="N3380" s="93"/>
      <c r="O3380" s="94"/>
      <c r="P3380" s="97"/>
    </row>
    <row r="3381" spans="2:16" ht="12.75" x14ac:dyDescent="0.2">
      <c r="B3381" s="96"/>
      <c r="C3381" s="107">
        <f t="shared" si="157"/>
        <v>42908</v>
      </c>
      <c r="D3381" s="111">
        <f t="shared" si="158"/>
        <v>2017</v>
      </c>
      <c r="E3381" s="111">
        <f t="shared" si="159"/>
        <v>6</v>
      </c>
      <c r="F3381" s="174">
        <v>8.3017099999999996E-2</v>
      </c>
      <c r="G3381" s="106" t="s">
        <v>1169</v>
      </c>
      <c r="J3381" s="92"/>
      <c r="K3381" s="93"/>
      <c r="L3381" s="92"/>
      <c r="M3381" s="94"/>
      <c r="N3381" s="93"/>
      <c r="O3381" s="94"/>
      <c r="P3381" s="97"/>
    </row>
    <row r="3382" spans="2:16" ht="12.75" x14ac:dyDescent="0.2">
      <c r="B3382" s="96"/>
      <c r="C3382" s="107">
        <f t="shared" si="157"/>
        <v>42909</v>
      </c>
      <c r="D3382" s="111">
        <f t="shared" si="158"/>
        <v>2017</v>
      </c>
      <c r="E3382" s="111">
        <f t="shared" si="159"/>
        <v>6</v>
      </c>
      <c r="F3382" s="174">
        <v>8.3017099999999996E-2</v>
      </c>
      <c r="G3382" s="106" t="s">
        <v>1169</v>
      </c>
      <c r="J3382" s="92"/>
      <c r="K3382" s="93"/>
      <c r="L3382" s="92"/>
      <c r="M3382" s="94"/>
      <c r="N3382" s="93"/>
      <c r="O3382" s="94"/>
      <c r="P3382" s="97"/>
    </row>
    <row r="3383" spans="2:16" ht="12.75" x14ac:dyDescent="0.2">
      <c r="B3383" s="96"/>
      <c r="C3383" s="107">
        <f t="shared" si="157"/>
        <v>42910</v>
      </c>
      <c r="D3383" s="111">
        <f t="shared" si="158"/>
        <v>2017</v>
      </c>
      <c r="E3383" s="111">
        <f t="shared" si="159"/>
        <v>6</v>
      </c>
      <c r="F3383" s="174">
        <v>8.3017099999999996E-2</v>
      </c>
      <c r="G3383" s="106" t="s">
        <v>1169</v>
      </c>
      <c r="J3383" s="92"/>
      <c r="K3383" s="93"/>
      <c r="L3383" s="92"/>
      <c r="M3383" s="94"/>
      <c r="N3383" s="93"/>
      <c r="O3383" s="94"/>
      <c r="P3383" s="97"/>
    </row>
    <row r="3384" spans="2:16" ht="12.75" x14ac:dyDescent="0.2">
      <c r="B3384" s="96"/>
      <c r="C3384" s="107">
        <f t="shared" si="157"/>
        <v>42911</v>
      </c>
      <c r="D3384" s="111">
        <f t="shared" si="158"/>
        <v>2017</v>
      </c>
      <c r="E3384" s="111">
        <f t="shared" si="159"/>
        <v>6</v>
      </c>
      <c r="F3384" s="174">
        <v>8.3017099999999996E-2</v>
      </c>
      <c r="G3384" s="106" t="s">
        <v>1169</v>
      </c>
      <c r="J3384" s="92"/>
      <c r="K3384" s="93"/>
      <c r="L3384" s="92"/>
      <c r="M3384" s="94"/>
      <c r="N3384" s="93"/>
      <c r="O3384" s="94"/>
      <c r="P3384" s="97"/>
    </row>
    <row r="3385" spans="2:16" ht="12.75" x14ac:dyDescent="0.2">
      <c r="B3385" s="96"/>
      <c r="C3385" s="107">
        <f t="shared" si="157"/>
        <v>42912</v>
      </c>
      <c r="D3385" s="111">
        <f t="shared" si="158"/>
        <v>2017</v>
      </c>
      <c r="E3385" s="111">
        <f t="shared" si="159"/>
        <v>6</v>
      </c>
      <c r="F3385" s="174">
        <v>8.2841700000000004E-2</v>
      </c>
      <c r="G3385" s="106" t="s">
        <v>1169</v>
      </c>
      <c r="J3385" s="92"/>
      <c r="K3385" s="93"/>
      <c r="L3385" s="92"/>
      <c r="M3385" s="94"/>
      <c r="N3385" s="93"/>
      <c r="O3385" s="94"/>
      <c r="P3385" s="97"/>
    </row>
    <row r="3386" spans="2:16" ht="12.75" x14ac:dyDescent="0.2">
      <c r="B3386" s="96"/>
      <c r="C3386" s="107">
        <f t="shared" si="157"/>
        <v>42913</v>
      </c>
      <c r="D3386" s="111">
        <f t="shared" si="158"/>
        <v>2017</v>
      </c>
      <c r="E3386" s="111">
        <f t="shared" si="159"/>
        <v>6</v>
      </c>
      <c r="F3386" s="174">
        <v>7.9806699999999994E-2</v>
      </c>
      <c r="G3386" s="106" t="s">
        <v>1169</v>
      </c>
      <c r="J3386" s="92"/>
      <c r="K3386" s="93"/>
      <c r="L3386" s="92"/>
      <c r="M3386" s="94"/>
      <c r="N3386" s="93"/>
      <c r="O3386" s="94"/>
      <c r="P3386" s="97"/>
    </row>
    <row r="3387" spans="2:16" ht="12.75" x14ac:dyDescent="0.2">
      <c r="B3387" s="96"/>
      <c r="C3387" s="107">
        <f t="shared" si="157"/>
        <v>42914</v>
      </c>
      <c r="D3387" s="111">
        <f t="shared" si="158"/>
        <v>2017</v>
      </c>
      <c r="E3387" s="111">
        <f t="shared" si="159"/>
        <v>6</v>
      </c>
      <c r="F3387" s="174">
        <v>7.9840700000000001E-2</v>
      </c>
      <c r="G3387" s="106" t="s">
        <v>1169</v>
      </c>
      <c r="J3387" s="98"/>
      <c r="K3387" s="97"/>
      <c r="L3387" s="98"/>
      <c r="M3387" s="97"/>
      <c r="N3387" s="97"/>
      <c r="O3387" s="94"/>
      <c r="P3387" s="97"/>
    </row>
    <row r="3388" spans="2:16" ht="12.75" x14ac:dyDescent="0.2">
      <c r="B3388" s="96"/>
      <c r="C3388" s="107">
        <f t="shared" si="157"/>
        <v>42915</v>
      </c>
      <c r="D3388" s="111">
        <f t="shared" si="158"/>
        <v>2017</v>
      </c>
      <c r="E3388" s="111">
        <f t="shared" si="159"/>
        <v>6</v>
      </c>
      <c r="F3388" s="174">
        <v>7.8730499999999995E-2</v>
      </c>
      <c r="G3388" s="106" t="s">
        <v>1169</v>
      </c>
      <c r="J3388" s="98"/>
      <c r="K3388" s="97"/>
      <c r="L3388" s="98"/>
      <c r="M3388" s="97"/>
      <c r="N3388" s="97"/>
      <c r="O3388" s="94"/>
      <c r="P3388" s="97"/>
    </row>
    <row r="3389" spans="2:16" x14ac:dyDescent="0.15">
      <c r="C3389" s="107">
        <f t="shared" si="157"/>
        <v>42916</v>
      </c>
      <c r="D3389" s="111">
        <f t="shared" si="158"/>
        <v>2017</v>
      </c>
      <c r="E3389" s="111">
        <f t="shared" si="159"/>
        <v>6</v>
      </c>
      <c r="F3389" s="174">
        <v>7.7809500000000004E-2</v>
      </c>
      <c r="G3389" s="106" t="s">
        <v>1169</v>
      </c>
    </row>
    <row r="3390" spans="2:16" x14ac:dyDescent="0.15">
      <c r="C3390" s="107">
        <f t="shared" si="157"/>
        <v>42917</v>
      </c>
      <c r="D3390" s="111">
        <f t="shared" si="158"/>
        <v>2017</v>
      </c>
      <c r="E3390" s="111">
        <f t="shared" si="159"/>
        <v>7</v>
      </c>
      <c r="F3390" s="174">
        <v>7.7809500000000004E-2</v>
      </c>
      <c r="G3390" s="106" t="s">
        <v>1169</v>
      </c>
    </row>
    <row r="3391" spans="2:16" x14ac:dyDescent="0.15">
      <c r="C3391" s="107">
        <f t="shared" si="157"/>
        <v>42918</v>
      </c>
      <c r="D3391" s="111">
        <f t="shared" si="158"/>
        <v>2017</v>
      </c>
      <c r="E3391" s="111">
        <f t="shared" si="159"/>
        <v>7</v>
      </c>
      <c r="F3391" s="174">
        <v>7.7809500000000004E-2</v>
      </c>
      <c r="G3391" s="106" t="s">
        <v>1169</v>
      </c>
    </row>
    <row r="3392" spans="2:16" x14ac:dyDescent="0.15">
      <c r="C3392" s="107">
        <f t="shared" si="157"/>
        <v>42919</v>
      </c>
      <c r="D3392" s="111">
        <f t="shared" si="158"/>
        <v>2017</v>
      </c>
      <c r="E3392" s="111">
        <f t="shared" si="159"/>
        <v>7</v>
      </c>
      <c r="F3392" s="174">
        <v>7.7809500000000004E-2</v>
      </c>
      <c r="G3392" s="106" t="s">
        <v>1169</v>
      </c>
    </row>
    <row r="3393" spans="3:7" x14ac:dyDescent="0.15">
      <c r="C3393" s="107">
        <f t="shared" si="157"/>
        <v>42920</v>
      </c>
      <c r="D3393" s="111">
        <f t="shared" si="158"/>
        <v>2017</v>
      </c>
      <c r="E3393" s="111">
        <f t="shared" si="159"/>
        <v>7</v>
      </c>
      <c r="F3393" s="174">
        <v>7.6906299999999997E-2</v>
      </c>
      <c r="G3393" s="106" t="s">
        <v>1169</v>
      </c>
    </row>
    <row r="3394" spans="3:7" x14ac:dyDescent="0.15">
      <c r="C3394" s="107">
        <f t="shared" ref="C3394:C3457" si="160">C3393+1</f>
        <v>42921</v>
      </c>
      <c r="D3394" s="111">
        <f t="shared" si="158"/>
        <v>2017</v>
      </c>
      <c r="E3394" s="111">
        <f t="shared" si="159"/>
        <v>7</v>
      </c>
      <c r="F3394" s="174">
        <v>7.6789300000000005E-2</v>
      </c>
      <c r="G3394" s="106" t="s">
        <v>1169</v>
      </c>
    </row>
    <row r="3395" spans="3:7" x14ac:dyDescent="0.15">
      <c r="C3395" s="107">
        <f t="shared" si="160"/>
        <v>42922</v>
      </c>
      <c r="D3395" s="111">
        <f t="shared" si="158"/>
        <v>2017</v>
      </c>
      <c r="E3395" s="111">
        <f t="shared" si="159"/>
        <v>7</v>
      </c>
      <c r="F3395" s="174">
        <v>7.6740900000000001E-2</v>
      </c>
      <c r="G3395" s="106" t="s">
        <v>1169</v>
      </c>
    </row>
    <row r="3396" spans="3:7" x14ac:dyDescent="0.15">
      <c r="C3396" s="107">
        <f t="shared" si="160"/>
        <v>42923</v>
      </c>
      <c r="D3396" s="111">
        <f t="shared" si="158"/>
        <v>2017</v>
      </c>
      <c r="E3396" s="111">
        <f t="shared" si="159"/>
        <v>7</v>
      </c>
      <c r="F3396" s="174">
        <v>7.6728100000000007E-2</v>
      </c>
      <c r="G3396" s="106" t="s">
        <v>1169</v>
      </c>
    </row>
    <row r="3397" spans="3:7" x14ac:dyDescent="0.15">
      <c r="C3397" s="107">
        <f t="shared" si="160"/>
        <v>42924</v>
      </c>
      <c r="D3397" s="111">
        <f t="shared" ref="D3397:D3447" si="161">YEAR(C3397)</f>
        <v>2017</v>
      </c>
      <c r="E3397" s="111">
        <f t="shared" ref="E3397:E3439" si="162">MONTH(C3397)</f>
        <v>7</v>
      </c>
      <c r="F3397" s="174">
        <v>7.6728100000000007E-2</v>
      </c>
      <c r="G3397" s="106" t="s">
        <v>1169</v>
      </c>
    </row>
    <row r="3398" spans="3:7" x14ac:dyDescent="0.15">
      <c r="C3398" s="107">
        <f t="shared" si="160"/>
        <v>42925</v>
      </c>
      <c r="D3398" s="111">
        <f t="shared" si="161"/>
        <v>2017</v>
      </c>
      <c r="E3398" s="111">
        <f t="shared" si="162"/>
        <v>7</v>
      </c>
      <c r="F3398" s="174">
        <v>7.6728100000000007E-2</v>
      </c>
      <c r="G3398" s="106" t="s">
        <v>1169</v>
      </c>
    </row>
    <row r="3399" spans="3:7" x14ac:dyDescent="0.15">
      <c r="C3399" s="107">
        <f t="shared" si="160"/>
        <v>42926</v>
      </c>
      <c r="D3399" s="111">
        <f t="shared" si="161"/>
        <v>2017</v>
      </c>
      <c r="E3399" s="111">
        <f t="shared" si="162"/>
        <v>7</v>
      </c>
      <c r="F3399" s="174">
        <v>7.6719700000000002E-2</v>
      </c>
      <c r="G3399" s="106" t="s">
        <v>1169</v>
      </c>
    </row>
    <row r="3400" spans="3:7" x14ac:dyDescent="0.15">
      <c r="C3400" s="107">
        <f t="shared" si="160"/>
        <v>42927</v>
      </c>
      <c r="D3400" s="111">
        <f t="shared" si="161"/>
        <v>2017</v>
      </c>
      <c r="E3400" s="111">
        <f t="shared" si="162"/>
        <v>7</v>
      </c>
      <c r="F3400" s="174">
        <v>7.9605499999999996E-2</v>
      </c>
      <c r="G3400" s="106" t="s">
        <v>1169</v>
      </c>
    </row>
    <row r="3401" spans="3:7" x14ac:dyDescent="0.15">
      <c r="C3401" s="107">
        <f t="shared" si="160"/>
        <v>42928</v>
      </c>
      <c r="D3401" s="111">
        <f t="shared" si="161"/>
        <v>2017</v>
      </c>
      <c r="E3401" s="111">
        <f t="shared" si="162"/>
        <v>7</v>
      </c>
      <c r="F3401" s="174">
        <v>8.1099900000000003E-2</v>
      </c>
      <c r="G3401" s="106" t="s">
        <v>1169</v>
      </c>
    </row>
    <row r="3402" spans="3:7" x14ac:dyDescent="0.15">
      <c r="C3402" s="107">
        <f t="shared" si="160"/>
        <v>42929</v>
      </c>
      <c r="D3402" s="111">
        <f t="shared" si="161"/>
        <v>2017</v>
      </c>
      <c r="E3402" s="111">
        <f t="shared" si="162"/>
        <v>7</v>
      </c>
      <c r="F3402" s="174">
        <v>8.4608700000000009E-2</v>
      </c>
      <c r="G3402" s="106" t="s">
        <v>1169</v>
      </c>
    </row>
    <row r="3403" spans="3:7" x14ac:dyDescent="0.15">
      <c r="C3403" s="107">
        <f t="shared" si="160"/>
        <v>42930</v>
      </c>
      <c r="D3403" s="111">
        <f t="shared" si="161"/>
        <v>2017</v>
      </c>
      <c r="E3403" s="111">
        <f t="shared" si="162"/>
        <v>7</v>
      </c>
      <c r="F3403" s="174">
        <v>8.4939699999999993E-2</v>
      </c>
      <c r="G3403" s="106" t="s">
        <v>1169</v>
      </c>
    </row>
    <row r="3404" spans="3:7" x14ac:dyDescent="0.15">
      <c r="C3404" s="107">
        <f t="shared" si="160"/>
        <v>42931</v>
      </c>
      <c r="D3404" s="111">
        <f t="shared" si="161"/>
        <v>2017</v>
      </c>
      <c r="E3404" s="111">
        <f t="shared" si="162"/>
        <v>7</v>
      </c>
      <c r="F3404" s="174">
        <v>8.4939699999999993E-2</v>
      </c>
      <c r="G3404" s="106" t="s">
        <v>1169</v>
      </c>
    </row>
    <row r="3405" spans="3:7" x14ac:dyDescent="0.15">
      <c r="C3405" s="107">
        <f t="shared" si="160"/>
        <v>42932</v>
      </c>
      <c r="D3405" s="111">
        <f t="shared" si="161"/>
        <v>2017</v>
      </c>
      <c r="E3405" s="111">
        <f t="shared" si="162"/>
        <v>7</v>
      </c>
      <c r="F3405" s="174">
        <v>8.4939699999999993E-2</v>
      </c>
      <c r="G3405" s="106" t="s">
        <v>1169</v>
      </c>
    </row>
    <row r="3406" spans="3:7" x14ac:dyDescent="0.15">
      <c r="C3406" s="107">
        <f t="shared" si="160"/>
        <v>42933</v>
      </c>
      <c r="D3406" s="111">
        <f t="shared" si="161"/>
        <v>2017</v>
      </c>
      <c r="E3406" s="111">
        <f t="shared" si="162"/>
        <v>7</v>
      </c>
      <c r="F3406" s="174">
        <v>8.4810700000000003E-2</v>
      </c>
      <c r="G3406" s="106" t="s">
        <v>1169</v>
      </c>
    </row>
    <row r="3407" spans="3:7" x14ac:dyDescent="0.15">
      <c r="C3407" s="107">
        <f t="shared" si="160"/>
        <v>42934</v>
      </c>
      <c r="D3407" s="111">
        <f t="shared" si="161"/>
        <v>2017</v>
      </c>
      <c r="E3407" s="111">
        <f t="shared" si="162"/>
        <v>7</v>
      </c>
      <c r="F3407" s="174">
        <v>8.4707400000000002E-2</v>
      </c>
      <c r="G3407" s="106" t="s">
        <v>1169</v>
      </c>
    </row>
    <row r="3408" spans="3:7" x14ac:dyDescent="0.15">
      <c r="C3408" s="107">
        <f t="shared" si="160"/>
        <v>42935</v>
      </c>
      <c r="D3408" s="111">
        <f t="shared" si="161"/>
        <v>2017</v>
      </c>
      <c r="E3408" s="111">
        <f t="shared" si="162"/>
        <v>7</v>
      </c>
      <c r="F3408" s="174">
        <v>8.4698700000000002E-2</v>
      </c>
      <c r="G3408" s="106" t="s">
        <v>1169</v>
      </c>
    </row>
    <row r="3409" spans="3:7" x14ac:dyDescent="0.15">
      <c r="C3409" s="107">
        <f t="shared" si="160"/>
        <v>42936</v>
      </c>
      <c r="D3409" s="111">
        <f t="shared" si="161"/>
        <v>2017</v>
      </c>
      <c r="E3409" s="111">
        <f t="shared" si="162"/>
        <v>7</v>
      </c>
      <c r="F3409" s="174">
        <v>8.4698700000000002E-2</v>
      </c>
      <c r="G3409" s="106" t="s">
        <v>1169</v>
      </c>
    </row>
    <row r="3410" spans="3:7" x14ac:dyDescent="0.15">
      <c r="C3410" s="107">
        <f t="shared" si="160"/>
        <v>42937</v>
      </c>
      <c r="D3410" s="111">
        <f t="shared" si="161"/>
        <v>2017</v>
      </c>
      <c r="E3410" s="111">
        <f t="shared" si="162"/>
        <v>7</v>
      </c>
      <c r="F3410" s="174">
        <v>8.7908399999999998E-2</v>
      </c>
      <c r="G3410" s="106" t="s">
        <v>1169</v>
      </c>
    </row>
    <row r="3411" spans="3:7" x14ac:dyDescent="0.15">
      <c r="C3411" s="107">
        <f t="shared" si="160"/>
        <v>42938</v>
      </c>
      <c r="D3411" s="111">
        <f t="shared" si="161"/>
        <v>2017</v>
      </c>
      <c r="E3411" s="111">
        <f t="shared" si="162"/>
        <v>7</v>
      </c>
      <c r="F3411" s="174">
        <v>8.7908399999999998E-2</v>
      </c>
      <c r="G3411" s="106" t="s">
        <v>1169</v>
      </c>
    </row>
    <row r="3412" spans="3:7" x14ac:dyDescent="0.15">
      <c r="C3412" s="107">
        <f t="shared" si="160"/>
        <v>42939</v>
      </c>
      <c r="D3412" s="111">
        <f t="shared" si="161"/>
        <v>2017</v>
      </c>
      <c r="E3412" s="111">
        <f t="shared" si="162"/>
        <v>7</v>
      </c>
      <c r="F3412" s="174">
        <v>8.7908399999999998E-2</v>
      </c>
      <c r="G3412" s="106" t="s">
        <v>1169</v>
      </c>
    </row>
    <row r="3413" spans="3:7" x14ac:dyDescent="0.15">
      <c r="C3413" s="107">
        <f t="shared" si="160"/>
        <v>42940</v>
      </c>
      <c r="D3413" s="111">
        <f t="shared" si="161"/>
        <v>2017</v>
      </c>
      <c r="E3413" s="111">
        <f t="shared" si="162"/>
        <v>7</v>
      </c>
      <c r="F3413" s="174">
        <v>8.8205199999999997E-2</v>
      </c>
      <c r="G3413" s="106" t="s">
        <v>1169</v>
      </c>
    </row>
    <row r="3414" spans="3:7" x14ac:dyDescent="0.15">
      <c r="C3414" s="107">
        <f t="shared" si="160"/>
        <v>42941</v>
      </c>
      <c r="D3414" s="111">
        <f t="shared" si="161"/>
        <v>2017</v>
      </c>
      <c r="E3414" s="111">
        <f t="shared" si="162"/>
        <v>7</v>
      </c>
      <c r="F3414" s="174">
        <v>8.9175100000000007E-2</v>
      </c>
      <c r="G3414" s="106" t="s">
        <v>1169</v>
      </c>
    </row>
    <row r="3415" spans="3:7" x14ac:dyDescent="0.15">
      <c r="C3415" s="107">
        <f t="shared" si="160"/>
        <v>42942</v>
      </c>
      <c r="D3415" s="111">
        <f t="shared" si="161"/>
        <v>2017</v>
      </c>
      <c r="E3415" s="111">
        <f t="shared" si="162"/>
        <v>7</v>
      </c>
      <c r="F3415" s="174">
        <v>9.3909500000000007E-2</v>
      </c>
      <c r="G3415" s="106" t="s">
        <v>1169</v>
      </c>
    </row>
    <row r="3416" spans="3:7" x14ac:dyDescent="0.15">
      <c r="C3416" s="107">
        <f t="shared" si="160"/>
        <v>42943</v>
      </c>
      <c r="D3416" s="111">
        <f t="shared" si="161"/>
        <v>2017</v>
      </c>
      <c r="E3416" s="111">
        <f t="shared" si="162"/>
        <v>7</v>
      </c>
      <c r="F3416" s="174">
        <v>9.7877900000000004E-2</v>
      </c>
      <c r="G3416" s="106" t="s">
        <v>1169</v>
      </c>
    </row>
    <row r="3417" spans="3:7" x14ac:dyDescent="0.15">
      <c r="C3417" s="107">
        <f t="shared" si="160"/>
        <v>42944</v>
      </c>
      <c r="D3417" s="111">
        <f t="shared" si="161"/>
        <v>2017</v>
      </c>
      <c r="E3417" s="111">
        <f t="shared" si="162"/>
        <v>7</v>
      </c>
      <c r="F3417" s="174">
        <v>0.10389790000000002</v>
      </c>
      <c r="G3417" s="106" t="s">
        <v>1169</v>
      </c>
    </row>
    <row r="3418" spans="3:7" x14ac:dyDescent="0.15">
      <c r="C3418" s="107">
        <f t="shared" si="160"/>
        <v>42945</v>
      </c>
      <c r="D3418" s="111">
        <f t="shared" si="161"/>
        <v>2017</v>
      </c>
      <c r="E3418" s="111">
        <f t="shared" si="162"/>
        <v>7</v>
      </c>
      <c r="F3418" s="174">
        <v>0.10389790000000002</v>
      </c>
      <c r="G3418" s="106" t="s">
        <v>1169</v>
      </c>
    </row>
    <row r="3419" spans="3:7" x14ac:dyDescent="0.15">
      <c r="C3419" s="107">
        <f t="shared" si="160"/>
        <v>42946</v>
      </c>
      <c r="D3419" s="111">
        <f t="shared" si="161"/>
        <v>2017</v>
      </c>
      <c r="E3419" s="111">
        <f t="shared" si="162"/>
        <v>7</v>
      </c>
      <c r="F3419" s="174">
        <v>0.10389790000000002</v>
      </c>
      <c r="G3419" s="106" t="s">
        <v>1169</v>
      </c>
    </row>
    <row r="3420" spans="3:7" x14ac:dyDescent="0.15">
      <c r="C3420" s="107">
        <f t="shared" si="160"/>
        <v>42947</v>
      </c>
      <c r="D3420" s="111">
        <f t="shared" si="161"/>
        <v>2017</v>
      </c>
      <c r="E3420" s="111">
        <f t="shared" si="162"/>
        <v>7</v>
      </c>
      <c r="F3420" s="174">
        <v>0.1118595</v>
      </c>
      <c r="G3420" s="106" t="s">
        <v>1169</v>
      </c>
    </row>
    <row r="3421" spans="3:7" x14ac:dyDescent="0.15">
      <c r="C3421" s="107">
        <f t="shared" si="160"/>
        <v>42948</v>
      </c>
      <c r="D3421" s="111">
        <f t="shared" si="161"/>
        <v>2017</v>
      </c>
      <c r="E3421" s="111">
        <f t="shared" si="162"/>
        <v>8</v>
      </c>
      <c r="F3421" s="174">
        <v>0.1219774</v>
      </c>
      <c r="G3421" s="106" t="s">
        <v>1169</v>
      </c>
    </row>
    <row r="3422" spans="3:7" x14ac:dyDescent="0.15">
      <c r="C3422" s="107">
        <f t="shared" si="160"/>
        <v>42949</v>
      </c>
      <c r="D3422" s="111">
        <f t="shared" si="161"/>
        <v>2017</v>
      </c>
      <c r="E3422" s="111">
        <f t="shared" si="162"/>
        <v>8</v>
      </c>
      <c r="F3422" s="174">
        <v>0.14760889999999999</v>
      </c>
      <c r="G3422" s="106" t="s">
        <v>1169</v>
      </c>
    </row>
    <row r="3423" spans="3:7" x14ac:dyDescent="0.15">
      <c r="C3423" s="107">
        <f t="shared" si="160"/>
        <v>42950</v>
      </c>
      <c r="D3423" s="111">
        <f t="shared" si="161"/>
        <v>2017</v>
      </c>
      <c r="E3423" s="111">
        <f t="shared" si="162"/>
        <v>8</v>
      </c>
      <c r="F3423" s="174">
        <v>0.17980950000000001</v>
      </c>
      <c r="G3423" s="106" t="s">
        <v>1169</v>
      </c>
    </row>
    <row r="3424" spans="3:7" x14ac:dyDescent="0.15">
      <c r="C3424" s="107">
        <f t="shared" si="160"/>
        <v>42951</v>
      </c>
      <c r="D3424" s="111">
        <f t="shared" si="161"/>
        <v>2017</v>
      </c>
      <c r="E3424" s="111">
        <f t="shared" si="162"/>
        <v>8</v>
      </c>
      <c r="F3424" s="174">
        <v>0.18982930000000001</v>
      </c>
      <c r="G3424" s="106" t="s">
        <v>1169</v>
      </c>
    </row>
    <row r="3425" spans="3:7" x14ac:dyDescent="0.15">
      <c r="C3425" s="107">
        <f t="shared" si="160"/>
        <v>42952</v>
      </c>
      <c r="D3425" s="111">
        <f t="shared" si="161"/>
        <v>2017</v>
      </c>
      <c r="E3425" s="111">
        <f t="shared" si="162"/>
        <v>8</v>
      </c>
      <c r="F3425" s="174">
        <v>0.18982930000000001</v>
      </c>
      <c r="G3425" s="106" t="s">
        <v>1169</v>
      </c>
    </row>
    <row r="3426" spans="3:7" x14ac:dyDescent="0.15">
      <c r="C3426" s="107">
        <f t="shared" si="160"/>
        <v>42953</v>
      </c>
      <c r="D3426" s="111">
        <f t="shared" si="161"/>
        <v>2017</v>
      </c>
      <c r="E3426" s="111">
        <f t="shared" si="162"/>
        <v>8</v>
      </c>
      <c r="F3426" s="174">
        <v>0.18982930000000001</v>
      </c>
      <c r="G3426" s="106" t="s">
        <v>1169</v>
      </c>
    </row>
    <row r="3427" spans="3:7" x14ac:dyDescent="0.15">
      <c r="C3427" s="107">
        <f t="shared" si="160"/>
        <v>42954</v>
      </c>
      <c r="D3427" s="111">
        <f t="shared" si="161"/>
        <v>2017</v>
      </c>
      <c r="E3427" s="111">
        <f t="shared" si="162"/>
        <v>8</v>
      </c>
      <c r="F3427" s="174">
        <v>0.1648017</v>
      </c>
      <c r="G3427" s="106" t="s">
        <v>1169</v>
      </c>
    </row>
    <row r="3428" spans="3:7" x14ac:dyDescent="0.15">
      <c r="C3428" s="107">
        <f t="shared" si="160"/>
        <v>42955</v>
      </c>
      <c r="D3428" s="111">
        <f t="shared" si="161"/>
        <v>2017</v>
      </c>
      <c r="E3428" s="111">
        <f t="shared" si="162"/>
        <v>8</v>
      </c>
      <c r="F3428" s="174">
        <v>0.1307701</v>
      </c>
      <c r="G3428" s="106" t="s">
        <v>1169</v>
      </c>
    </row>
    <row r="3429" spans="3:7" x14ac:dyDescent="0.15">
      <c r="C3429" s="107">
        <f t="shared" si="160"/>
        <v>42956</v>
      </c>
      <c r="D3429" s="111">
        <f t="shared" si="161"/>
        <v>2017</v>
      </c>
      <c r="E3429" s="111">
        <f t="shared" si="162"/>
        <v>8</v>
      </c>
      <c r="F3429" s="174">
        <v>0.1038755</v>
      </c>
      <c r="G3429" s="106" t="s">
        <v>1169</v>
      </c>
    </row>
    <row r="3430" spans="3:7" x14ac:dyDescent="0.15">
      <c r="C3430" s="107">
        <f t="shared" si="160"/>
        <v>42957</v>
      </c>
      <c r="D3430" s="111">
        <f t="shared" si="161"/>
        <v>2017</v>
      </c>
      <c r="E3430" s="111">
        <f t="shared" si="162"/>
        <v>8</v>
      </c>
      <c r="F3430" s="174">
        <v>0.1098797</v>
      </c>
      <c r="G3430" s="106" t="s">
        <v>1169</v>
      </c>
    </row>
    <row r="3431" spans="3:7" x14ac:dyDescent="0.15">
      <c r="C3431" s="107">
        <f t="shared" si="160"/>
        <v>42958</v>
      </c>
      <c r="D3431" s="111">
        <f t="shared" si="161"/>
        <v>2017</v>
      </c>
      <c r="E3431" s="111">
        <f t="shared" si="162"/>
        <v>8</v>
      </c>
      <c r="F3431" s="174">
        <v>0.1216368</v>
      </c>
      <c r="G3431" s="106" t="s">
        <v>1169</v>
      </c>
    </row>
    <row r="3432" spans="3:7" x14ac:dyDescent="0.15">
      <c r="C3432" s="107">
        <f t="shared" si="160"/>
        <v>42959</v>
      </c>
      <c r="D3432" s="111">
        <f t="shared" si="161"/>
        <v>2017</v>
      </c>
      <c r="E3432" s="111">
        <f t="shared" si="162"/>
        <v>8</v>
      </c>
      <c r="F3432" s="174">
        <v>0.1216368</v>
      </c>
      <c r="G3432" s="106" t="s">
        <v>1169</v>
      </c>
    </row>
    <row r="3433" spans="3:7" x14ac:dyDescent="0.15">
      <c r="C3433" s="107">
        <f t="shared" si="160"/>
        <v>42960</v>
      </c>
      <c r="D3433" s="111">
        <f t="shared" si="161"/>
        <v>2017</v>
      </c>
      <c r="E3433" s="111">
        <f t="shared" si="162"/>
        <v>8</v>
      </c>
      <c r="F3433" s="174">
        <v>0.1216368</v>
      </c>
      <c r="G3433" s="106" t="s">
        <v>1169</v>
      </c>
    </row>
    <row r="3434" spans="3:7" x14ac:dyDescent="0.15">
      <c r="C3434" s="107">
        <f t="shared" si="160"/>
        <v>42961</v>
      </c>
      <c r="D3434" s="111">
        <f t="shared" si="161"/>
        <v>2017</v>
      </c>
      <c r="E3434" s="111">
        <f t="shared" si="162"/>
        <v>8</v>
      </c>
      <c r="F3434" s="174">
        <v>0.12894749999999999</v>
      </c>
      <c r="G3434" s="106" t="s">
        <v>1169</v>
      </c>
    </row>
    <row r="3435" spans="3:7" x14ac:dyDescent="0.15">
      <c r="C3435" s="107">
        <f t="shared" si="160"/>
        <v>42962</v>
      </c>
      <c r="D3435" s="111">
        <f t="shared" si="161"/>
        <v>2017</v>
      </c>
      <c r="E3435" s="111">
        <f t="shared" si="162"/>
        <v>8</v>
      </c>
      <c r="F3435" s="174">
        <v>0.14158469999999998</v>
      </c>
      <c r="G3435" s="106" t="s">
        <v>1169</v>
      </c>
    </row>
    <row r="3436" spans="3:7" x14ac:dyDescent="0.15">
      <c r="C3436" s="107">
        <f t="shared" si="160"/>
        <v>42963</v>
      </c>
      <c r="D3436" s="111">
        <f t="shared" si="161"/>
        <v>2017</v>
      </c>
      <c r="E3436" s="111">
        <f t="shared" si="162"/>
        <v>8</v>
      </c>
      <c r="F3436" s="174">
        <v>0.1544507</v>
      </c>
      <c r="G3436" s="106" t="s">
        <v>1169</v>
      </c>
    </row>
    <row r="3437" spans="3:7" x14ac:dyDescent="0.15">
      <c r="C3437" s="107">
        <f t="shared" si="160"/>
        <v>42964</v>
      </c>
      <c r="D3437" s="111">
        <f t="shared" si="161"/>
        <v>2017</v>
      </c>
      <c r="E3437" s="111">
        <f t="shared" si="162"/>
        <v>8</v>
      </c>
      <c r="F3437" s="174">
        <v>0.15501809999999999</v>
      </c>
      <c r="G3437" s="106" t="s">
        <v>1169</v>
      </c>
    </row>
    <row r="3438" spans="3:7" x14ac:dyDescent="0.15">
      <c r="C3438" s="107">
        <f t="shared" si="160"/>
        <v>42965</v>
      </c>
      <c r="D3438" s="111">
        <f t="shared" si="161"/>
        <v>2017</v>
      </c>
      <c r="E3438" s="111">
        <f t="shared" si="162"/>
        <v>8</v>
      </c>
      <c r="F3438" s="174">
        <v>0.1625674</v>
      </c>
      <c r="G3438" s="106" t="s">
        <v>1169</v>
      </c>
    </row>
    <row r="3439" spans="3:7" x14ac:dyDescent="0.15">
      <c r="C3439" s="107">
        <f t="shared" si="160"/>
        <v>42966</v>
      </c>
      <c r="D3439" s="111">
        <f t="shared" si="161"/>
        <v>2017</v>
      </c>
      <c r="E3439" s="111">
        <f t="shared" si="162"/>
        <v>8</v>
      </c>
      <c r="F3439" s="174">
        <v>0.1625674</v>
      </c>
      <c r="G3439" s="106" t="s">
        <v>1169</v>
      </c>
    </row>
    <row r="3440" spans="3:7" x14ac:dyDescent="0.15">
      <c r="C3440" s="107">
        <f t="shared" si="160"/>
        <v>42967</v>
      </c>
      <c r="D3440" s="111">
        <f t="shared" si="161"/>
        <v>2017</v>
      </c>
      <c r="E3440" s="111">
        <f t="shared" ref="E3440:E3447" si="163">MONTH(C3440)</f>
        <v>8</v>
      </c>
      <c r="F3440" s="174">
        <v>0.1625674</v>
      </c>
      <c r="G3440" s="106" t="s">
        <v>1169</v>
      </c>
    </row>
    <row r="3441" spans="3:7" x14ac:dyDescent="0.15">
      <c r="C3441" s="107">
        <f t="shared" si="160"/>
        <v>42968</v>
      </c>
      <c r="D3441" s="111">
        <f t="shared" si="161"/>
        <v>2017</v>
      </c>
      <c r="E3441" s="111">
        <f t="shared" si="163"/>
        <v>8</v>
      </c>
      <c r="F3441" s="174">
        <v>0.16280049999999999</v>
      </c>
      <c r="G3441" s="106" t="s">
        <v>1169</v>
      </c>
    </row>
    <row r="3442" spans="3:7" x14ac:dyDescent="0.15">
      <c r="C3442" s="107">
        <f t="shared" si="160"/>
        <v>42969</v>
      </c>
      <c r="D3442" s="111">
        <f t="shared" si="161"/>
        <v>2017</v>
      </c>
      <c r="E3442" s="111">
        <f t="shared" si="163"/>
        <v>8</v>
      </c>
      <c r="F3442" s="174">
        <v>0.16840749999999999</v>
      </c>
      <c r="G3442" s="106" t="s">
        <v>1169</v>
      </c>
    </row>
    <row r="3443" spans="3:7" x14ac:dyDescent="0.15">
      <c r="C3443" s="107">
        <f t="shared" si="160"/>
        <v>42970</v>
      </c>
      <c r="D3443" s="111">
        <f t="shared" si="161"/>
        <v>2017</v>
      </c>
      <c r="E3443" s="111">
        <f t="shared" si="163"/>
        <v>8</v>
      </c>
      <c r="F3443" s="174">
        <v>0.16845070000000001</v>
      </c>
      <c r="G3443" s="106" t="s">
        <v>1169</v>
      </c>
    </row>
    <row r="3444" spans="3:7" x14ac:dyDescent="0.15">
      <c r="C3444" s="107">
        <f t="shared" si="160"/>
        <v>42971</v>
      </c>
      <c r="D3444" s="111">
        <f t="shared" si="161"/>
        <v>2017</v>
      </c>
      <c r="E3444" s="111">
        <f t="shared" si="163"/>
        <v>8</v>
      </c>
      <c r="F3444" s="174">
        <v>0.16850470000000001</v>
      </c>
      <c r="G3444" s="106" t="s">
        <v>1169</v>
      </c>
    </row>
    <row r="3445" spans="3:7" x14ac:dyDescent="0.15">
      <c r="C3445" s="107">
        <f t="shared" si="160"/>
        <v>42972</v>
      </c>
      <c r="D3445" s="111">
        <f t="shared" si="161"/>
        <v>2017</v>
      </c>
      <c r="E3445" s="111">
        <f t="shared" si="163"/>
        <v>8</v>
      </c>
      <c r="F3445" s="174">
        <v>0.16857520000000001</v>
      </c>
      <c r="G3445" s="106" t="s">
        <v>1169</v>
      </c>
    </row>
    <row r="3446" spans="3:7" x14ac:dyDescent="0.15">
      <c r="C3446" s="107">
        <f t="shared" si="160"/>
        <v>42973</v>
      </c>
      <c r="D3446" s="111">
        <f t="shared" si="161"/>
        <v>2017</v>
      </c>
      <c r="E3446" s="111">
        <f t="shared" si="163"/>
        <v>8</v>
      </c>
      <c r="F3446" s="174">
        <v>0.16857520000000001</v>
      </c>
      <c r="G3446" s="106" t="s">
        <v>1169</v>
      </c>
    </row>
    <row r="3447" spans="3:7" x14ac:dyDescent="0.15">
      <c r="C3447" s="107">
        <f t="shared" si="160"/>
        <v>42974</v>
      </c>
      <c r="D3447" s="111">
        <f t="shared" si="161"/>
        <v>2017</v>
      </c>
      <c r="E3447" s="111">
        <f t="shared" si="163"/>
        <v>8</v>
      </c>
      <c r="F3447" s="174">
        <v>0.16857520000000001</v>
      </c>
      <c r="G3447" s="106" t="s">
        <v>1169</v>
      </c>
    </row>
    <row r="3448" spans="3:7" x14ac:dyDescent="0.15">
      <c r="C3448" s="107">
        <f t="shared" si="160"/>
        <v>42975</v>
      </c>
      <c r="D3448" s="111">
        <f t="shared" ref="D3448:D3453" si="164">YEAR(C3448)</f>
        <v>2017</v>
      </c>
      <c r="E3448" s="111">
        <f t="shared" ref="E3448:E3453" si="165">MONTH(C3448)</f>
        <v>8</v>
      </c>
      <c r="F3448" s="174">
        <v>0.1689195</v>
      </c>
      <c r="G3448" s="106" t="s">
        <v>1169</v>
      </c>
    </row>
    <row r="3449" spans="3:7" x14ac:dyDescent="0.15">
      <c r="C3449" s="107">
        <f t="shared" si="160"/>
        <v>42976</v>
      </c>
      <c r="D3449" s="111">
        <f t="shared" si="164"/>
        <v>2017</v>
      </c>
      <c r="E3449" s="111">
        <f t="shared" si="165"/>
        <v>8</v>
      </c>
      <c r="F3449" s="174">
        <v>0.17562560000000002</v>
      </c>
      <c r="G3449" s="106" t="s">
        <v>1169</v>
      </c>
    </row>
    <row r="3450" spans="3:7" x14ac:dyDescent="0.15">
      <c r="C3450" s="107">
        <f t="shared" si="160"/>
        <v>42977</v>
      </c>
      <c r="D3450" s="111">
        <f t="shared" si="164"/>
        <v>2017</v>
      </c>
      <c r="E3450" s="111">
        <f t="shared" si="165"/>
        <v>8</v>
      </c>
      <c r="F3450" s="174">
        <v>0.17662729999999999</v>
      </c>
      <c r="G3450" s="106" t="s">
        <v>1169</v>
      </c>
    </row>
    <row r="3451" spans="3:7" x14ac:dyDescent="0.15">
      <c r="C3451" s="107">
        <f t="shared" si="160"/>
        <v>42978</v>
      </c>
      <c r="D3451" s="111">
        <f t="shared" si="164"/>
        <v>2017</v>
      </c>
      <c r="E3451" s="111">
        <f t="shared" si="165"/>
        <v>8</v>
      </c>
      <c r="F3451" s="174">
        <v>0.17730849999999998</v>
      </c>
      <c r="G3451" s="106" t="s">
        <v>1169</v>
      </c>
    </row>
    <row r="3452" spans="3:7" x14ac:dyDescent="0.15">
      <c r="C3452" s="107">
        <f t="shared" si="160"/>
        <v>42979</v>
      </c>
      <c r="D3452" s="111">
        <f t="shared" si="164"/>
        <v>2017</v>
      </c>
      <c r="E3452" s="111">
        <f t="shared" si="165"/>
        <v>9</v>
      </c>
      <c r="F3452" s="174">
        <v>0.1847097</v>
      </c>
      <c r="G3452" s="106" t="s">
        <v>1169</v>
      </c>
    </row>
    <row r="3453" spans="3:7" x14ac:dyDescent="0.15">
      <c r="C3453" s="107">
        <f t="shared" si="160"/>
        <v>42980</v>
      </c>
      <c r="D3453" s="111">
        <f t="shared" si="164"/>
        <v>2017</v>
      </c>
      <c r="E3453" s="111">
        <f t="shared" si="165"/>
        <v>9</v>
      </c>
      <c r="F3453" s="174">
        <v>0.1847097</v>
      </c>
      <c r="G3453" s="106" t="s">
        <v>1169</v>
      </c>
    </row>
    <row r="3454" spans="3:7" x14ac:dyDescent="0.15">
      <c r="C3454" s="107">
        <f t="shared" si="160"/>
        <v>42981</v>
      </c>
      <c r="D3454" s="111">
        <f>YEAR(C3454)</f>
        <v>2017</v>
      </c>
      <c r="E3454" s="111">
        <f>MONTH(C3454)</f>
        <v>9</v>
      </c>
      <c r="F3454" s="174">
        <v>0.1847097</v>
      </c>
      <c r="G3454" s="106" t="s">
        <v>1169</v>
      </c>
    </row>
    <row r="3455" spans="3:7" x14ac:dyDescent="0.15">
      <c r="C3455" s="107">
        <f t="shared" si="160"/>
        <v>42982</v>
      </c>
      <c r="D3455" s="111">
        <f>YEAR(C3455)</f>
        <v>2017</v>
      </c>
      <c r="E3455" s="111">
        <f>MONTH(C3455)</f>
        <v>9</v>
      </c>
      <c r="F3455" s="174">
        <v>0.19105450000000002</v>
      </c>
      <c r="G3455" s="106" t="s">
        <v>1169</v>
      </c>
    </row>
    <row r="3456" spans="3:7" x14ac:dyDescent="0.15">
      <c r="C3456" s="107">
        <f t="shared" si="160"/>
        <v>42983</v>
      </c>
      <c r="D3456" s="111">
        <f t="shared" ref="D3456:D3464" si="166">YEAR(C3456)</f>
        <v>2017</v>
      </c>
      <c r="E3456" s="111">
        <f t="shared" ref="E3456:E3464" si="167">MONTH(C3456)</f>
        <v>9</v>
      </c>
      <c r="F3456" s="174">
        <v>0.19490970000000002</v>
      </c>
      <c r="G3456" s="106" t="s">
        <v>1169</v>
      </c>
    </row>
    <row r="3457" spans="3:7" x14ac:dyDescent="0.15">
      <c r="C3457" s="107">
        <f t="shared" si="160"/>
        <v>42984</v>
      </c>
      <c r="D3457" s="111">
        <f t="shared" si="166"/>
        <v>2017</v>
      </c>
      <c r="E3457" s="111">
        <f t="shared" si="167"/>
        <v>9</v>
      </c>
      <c r="F3457" s="174">
        <v>0.19870849999999998</v>
      </c>
      <c r="G3457" s="106" t="s">
        <v>1169</v>
      </c>
    </row>
    <row r="3458" spans="3:7" x14ac:dyDescent="0.15">
      <c r="C3458" s="107">
        <f t="shared" ref="C3458:C3521" si="168">C3457+1</f>
        <v>42985</v>
      </c>
      <c r="D3458" s="111">
        <f t="shared" si="166"/>
        <v>2017</v>
      </c>
      <c r="E3458" s="111">
        <f t="shared" si="167"/>
        <v>9</v>
      </c>
      <c r="F3458" s="174">
        <v>0.20192950000000001</v>
      </c>
      <c r="G3458" s="106" t="s">
        <v>1169</v>
      </c>
    </row>
    <row r="3459" spans="3:7" x14ac:dyDescent="0.15">
      <c r="C3459" s="107">
        <f t="shared" si="168"/>
        <v>42986</v>
      </c>
      <c r="D3459" s="111">
        <f t="shared" si="166"/>
        <v>2017</v>
      </c>
      <c r="E3459" s="111">
        <f t="shared" si="167"/>
        <v>9</v>
      </c>
      <c r="F3459" s="174">
        <v>0.21105950000000001</v>
      </c>
      <c r="G3459" s="106" t="s">
        <v>1169</v>
      </c>
    </row>
    <row r="3460" spans="3:7" x14ac:dyDescent="0.15">
      <c r="C3460" s="107">
        <f t="shared" si="168"/>
        <v>42987</v>
      </c>
      <c r="D3460" s="111">
        <f t="shared" si="166"/>
        <v>2017</v>
      </c>
      <c r="E3460" s="111">
        <f t="shared" si="167"/>
        <v>9</v>
      </c>
      <c r="F3460" s="174">
        <v>0.21105950000000001</v>
      </c>
      <c r="G3460" s="106" t="s">
        <v>1169</v>
      </c>
    </row>
    <row r="3461" spans="3:7" x14ac:dyDescent="0.15">
      <c r="C3461" s="107">
        <f t="shared" si="168"/>
        <v>42988</v>
      </c>
      <c r="D3461" s="111">
        <f t="shared" si="166"/>
        <v>2017</v>
      </c>
      <c r="E3461" s="111">
        <f t="shared" si="167"/>
        <v>9</v>
      </c>
      <c r="F3461" s="174">
        <v>0.21105950000000001</v>
      </c>
      <c r="G3461" s="106" t="s">
        <v>1169</v>
      </c>
    </row>
    <row r="3462" spans="3:7" x14ac:dyDescent="0.15">
      <c r="C3462" s="107">
        <f t="shared" si="168"/>
        <v>42989</v>
      </c>
      <c r="D3462" s="111">
        <f t="shared" si="166"/>
        <v>2017</v>
      </c>
      <c r="E3462" s="111">
        <f t="shared" si="167"/>
        <v>9</v>
      </c>
      <c r="F3462" s="174">
        <v>0.21105950000000001</v>
      </c>
      <c r="G3462" s="106" t="s">
        <v>1169</v>
      </c>
    </row>
    <row r="3463" spans="3:7" x14ac:dyDescent="0.15">
      <c r="C3463" s="107">
        <f t="shared" si="168"/>
        <v>42990</v>
      </c>
      <c r="D3463" s="111">
        <f t="shared" si="166"/>
        <v>2017</v>
      </c>
      <c r="E3463" s="111">
        <f t="shared" si="167"/>
        <v>9</v>
      </c>
      <c r="F3463" s="174">
        <v>0.21790950000000001</v>
      </c>
      <c r="G3463" s="106" t="s">
        <v>1169</v>
      </c>
    </row>
    <row r="3464" spans="3:7" x14ac:dyDescent="0.15">
      <c r="C3464" s="107">
        <f t="shared" si="168"/>
        <v>42991</v>
      </c>
      <c r="D3464" s="111">
        <f t="shared" si="166"/>
        <v>2017</v>
      </c>
      <c r="E3464" s="111">
        <f t="shared" si="167"/>
        <v>9</v>
      </c>
      <c r="F3464" s="174">
        <v>0.22430650000000002</v>
      </c>
      <c r="G3464" s="106" t="s">
        <v>1169</v>
      </c>
    </row>
    <row r="3465" spans="3:7" x14ac:dyDescent="0.15">
      <c r="C3465" s="107">
        <f t="shared" si="168"/>
        <v>42992</v>
      </c>
      <c r="D3465" s="111">
        <f>YEAR(C3465)</f>
        <v>2017</v>
      </c>
      <c r="E3465" s="111">
        <f t="shared" ref="E3465:E3470" si="169">MONTH(C3465)</f>
        <v>9</v>
      </c>
      <c r="F3465" s="174">
        <f>(AVERAGE(F3464,F3466))</f>
        <v>0.22824595000000003</v>
      </c>
      <c r="G3465" s="106" t="s">
        <v>1169</v>
      </c>
    </row>
    <row r="3466" spans="3:7" x14ac:dyDescent="0.15">
      <c r="C3466" s="107">
        <f t="shared" si="168"/>
        <v>42993</v>
      </c>
      <c r="D3466" s="111">
        <f>YEAR(C3466)</f>
        <v>2017</v>
      </c>
      <c r="E3466" s="111">
        <f t="shared" si="169"/>
        <v>9</v>
      </c>
      <c r="F3466" s="174">
        <v>0.23218540000000001</v>
      </c>
      <c r="G3466" s="106" t="s">
        <v>1169</v>
      </c>
    </row>
    <row r="3467" spans="3:7" x14ac:dyDescent="0.15">
      <c r="C3467" s="107">
        <f t="shared" si="168"/>
        <v>42994</v>
      </c>
      <c r="D3467" s="111">
        <f t="shared" ref="D3467:D3478" si="170">YEAR(C3467)</f>
        <v>2017</v>
      </c>
      <c r="E3467" s="111">
        <f t="shared" si="169"/>
        <v>9</v>
      </c>
      <c r="F3467" s="174">
        <v>0.2374463</v>
      </c>
      <c r="G3467" s="106" t="s">
        <v>1169</v>
      </c>
    </row>
    <row r="3468" spans="3:7" x14ac:dyDescent="0.15">
      <c r="C3468" s="107">
        <f t="shared" si="168"/>
        <v>42995</v>
      </c>
      <c r="D3468" s="111">
        <f t="shared" si="170"/>
        <v>2017</v>
      </c>
      <c r="E3468" s="111">
        <f t="shared" si="169"/>
        <v>9</v>
      </c>
      <c r="F3468" s="174">
        <v>0.2374463</v>
      </c>
      <c r="G3468" s="106" t="s">
        <v>1169</v>
      </c>
    </row>
    <row r="3469" spans="3:7" x14ac:dyDescent="0.15">
      <c r="C3469" s="107">
        <f t="shared" si="168"/>
        <v>42996</v>
      </c>
      <c r="D3469" s="111">
        <f t="shared" si="170"/>
        <v>2017</v>
      </c>
      <c r="E3469" s="111">
        <f t="shared" si="169"/>
        <v>9</v>
      </c>
      <c r="F3469" s="174">
        <v>0.24431560000000002</v>
      </c>
      <c r="G3469" s="106" t="s">
        <v>1169</v>
      </c>
    </row>
    <row r="3470" spans="3:7" x14ac:dyDescent="0.15">
      <c r="C3470" s="107">
        <f t="shared" si="168"/>
        <v>42997</v>
      </c>
      <c r="D3470" s="111">
        <f t="shared" si="170"/>
        <v>2017</v>
      </c>
      <c r="E3470" s="111">
        <f t="shared" si="169"/>
        <v>9</v>
      </c>
      <c r="F3470" s="174">
        <v>0.25237019999999999</v>
      </c>
      <c r="G3470" s="106" t="s">
        <v>1169</v>
      </c>
    </row>
    <row r="3471" spans="3:7" x14ac:dyDescent="0.15">
      <c r="C3471" s="107">
        <f t="shared" si="168"/>
        <v>42998</v>
      </c>
      <c r="D3471" s="111">
        <f t="shared" si="170"/>
        <v>2017</v>
      </c>
      <c r="E3471" s="111">
        <f t="shared" ref="E3471:E3478" si="171">MONTH(C3471)</f>
        <v>9</v>
      </c>
      <c r="F3471" s="174">
        <v>0.23786679999999999</v>
      </c>
      <c r="G3471" s="106" t="s">
        <v>1169</v>
      </c>
    </row>
    <row r="3472" spans="3:7" x14ac:dyDescent="0.15">
      <c r="C3472" s="107">
        <f t="shared" si="168"/>
        <v>42999</v>
      </c>
      <c r="D3472" s="111">
        <f t="shared" si="170"/>
        <v>2017</v>
      </c>
      <c r="E3472" s="111">
        <f t="shared" si="171"/>
        <v>9</v>
      </c>
      <c r="F3472" s="174">
        <v>0.22938229999999998</v>
      </c>
      <c r="G3472" s="106" t="s">
        <v>1169</v>
      </c>
    </row>
    <row r="3473" spans="3:7" x14ac:dyDescent="0.15">
      <c r="C3473" s="107">
        <f t="shared" si="168"/>
        <v>43000</v>
      </c>
      <c r="D3473" s="111">
        <f t="shared" si="170"/>
        <v>2017</v>
      </c>
      <c r="E3473" s="111">
        <f t="shared" si="171"/>
        <v>9</v>
      </c>
      <c r="F3473" s="174">
        <v>0.22337220000000002</v>
      </c>
      <c r="G3473" s="106" t="s">
        <v>1169</v>
      </c>
    </row>
    <row r="3474" spans="3:7" x14ac:dyDescent="0.15">
      <c r="C3474" s="107">
        <f t="shared" si="168"/>
        <v>43001</v>
      </c>
      <c r="D3474" s="111">
        <f t="shared" si="170"/>
        <v>2017</v>
      </c>
      <c r="E3474" s="111">
        <f t="shared" si="171"/>
        <v>9</v>
      </c>
      <c r="F3474" s="174">
        <v>0.22337220000000002</v>
      </c>
      <c r="G3474" s="106" t="s">
        <v>1169</v>
      </c>
    </row>
    <row r="3475" spans="3:7" x14ac:dyDescent="0.15">
      <c r="C3475" s="107">
        <f t="shared" si="168"/>
        <v>43002</v>
      </c>
      <c r="D3475" s="111">
        <f t="shared" si="170"/>
        <v>2017</v>
      </c>
      <c r="E3475" s="111">
        <f t="shared" si="171"/>
        <v>9</v>
      </c>
      <c r="F3475" s="174">
        <v>0.22337220000000002</v>
      </c>
      <c r="G3475" s="106" t="s">
        <v>1169</v>
      </c>
    </row>
    <row r="3476" spans="3:7" x14ac:dyDescent="0.15">
      <c r="C3476" s="107">
        <f t="shared" si="168"/>
        <v>43003</v>
      </c>
      <c r="D3476" s="111">
        <f t="shared" si="170"/>
        <v>2017</v>
      </c>
      <c r="E3476" s="111">
        <f t="shared" si="171"/>
        <v>9</v>
      </c>
      <c r="F3476" s="174">
        <v>0.23781340000000001</v>
      </c>
      <c r="G3476" s="106" t="s">
        <v>1169</v>
      </c>
    </row>
    <row r="3477" spans="3:7" x14ac:dyDescent="0.15">
      <c r="C3477" s="107">
        <f t="shared" si="168"/>
        <v>43004</v>
      </c>
      <c r="D3477" s="111">
        <f t="shared" si="170"/>
        <v>2017</v>
      </c>
      <c r="E3477" s="111">
        <f t="shared" si="171"/>
        <v>9</v>
      </c>
      <c r="F3477" s="174">
        <v>0.2512856</v>
      </c>
      <c r="G3477" s="106" t="s">
        <v>1169</v>
      </c>
    </row>
    <row r="3478" spans="3:7" x14ac:dyDescent="0.15">
      <c r="C3478" s="107">
        <f t="shared" si="168"/>
        <v>43005</v>
      </c>
      <c r="D3478" s="111">
        <f t="shared" si="170"/>
        <v>2017</v>
      </c>
      <c r="E3478" s="111">
        <f t="shared" si="171"/>
        <v>9</v>
      </c>
      <c r="F3478" s="174">
        <v>0.27051639999999999</v>
      </c>
      <c r="G3478" s="106" t="s">
        <v>1169</v>
      </c>
    </row>
    <row r="3479" spans="3:7" x14ac:dyDescent="0.15">
      <c r="C3479" s="107">
        <f t="shared" si="168"/>
        <v>43006</v>
      </c>
      <c r="D3479" s="111">
        <f t="shared" ref="D3479:D3486" si="172">YEAR(C3479)</f>
        <v>2017</v>
      </c>
      <c r="E3479" s="111">
        <f t="shared" ref="E3479:E3486" si="173">MONTH(C3479)</f>
        <v>9</v>
      </c>
      <c r="F3479" s="174">
        <v>0.2843407</v>
      </c>
      <c r="G3479" s="106" t="s">
        <v>1169</v>
      </c>
    </row>
    <row r="3480" spans="3:7" x14ac:dyDescent="0.15">
      <c r="C3480" s="107">
        <f t="shared" si="168"/>
        <v>43007</v>
      </c>
      <c r="D3480" s="111">
        <f t="shared" si="172"/>
        <v>2017</v>
      </c>
      <c r="E3480" s="111">
        <f t="shared" si="173"/>
        <v>9</v>
      </c>
      <c r="F3480" s="174">
        <v>0.29146110000000003</v>
      </c>
      <c r="G3480" s="106" t="s">
        <v>1169</v>
      </c>
    </row>
    <row r="3481" spans="3:7" x14ac:dyDescent="0.15">
      <c r="C3481" s="107">
        <f t="shared" si="168"/>
        <v>43008</v>
      </c>
      <c r="D3481" s="111">
        <f t="shared" si="172"/>
        <v>2017</v>
      </c>
      <c r="E3481" s="111">
        <f t="shared" si="173"/>
        <v>9</v>
      </c>
      <c r="F3481" s="174">
        <v>0.29146110000000003</v>
      </c>
      <c r="G3481" s="106" t="s">
        <v>1169</v>
      </c>
    </row>
    <row r="3482" spans="3:7" x14ac:dyDescent="0.15">
      <c r="C3482" s="107">
        <f t="shared" si="168"/>
        <v>43009</v>
      </c>
      <c r="D3482" s="111">
        <f t="shared" si="172"/>
        <v>2017</v>
      </c>
      <c r="E3482" s="111">
        <f t="shared" si="173"/>
        <v>10</v>
      </c>
      <c r="F3482" s="174">
        <v>0.29146110000000003</v>
      </c>
      <c r="G3482" s="106" t="s">
        <v>1169</v>
      </c>
    </row>
    <row r="3483" spans="3:7" x14ac:dyDescent="0.15">
      <c r="C3483" s="107">
        <f t="shared" si="168"/>
        <v>43010</v>
      </c>
      <c r="D3483" s="111">
        <f t="shared" si="172"/>
        <v>2017</v>
      </c>
      <c r="E3483" s="111">
        <f t="shared" si="173"/>
        <v>10</v>
      </c>
      <c r="F3483" s="174">
        <v>0.29168139999999998</v>
      </c>
      <c r="G3483" s="106" t="s">
        <v>1169</v>
      </c>
    </row>
    <row r="3484" spans="3:7" x14ac:dyDescent="0.15">
      <c r="C3484" s="107">
        <f t="shared" si="168"/>
        <v>43011</v>
      </c>
      <c r="D3484" s="111">
        <f t="shared" si="172"/>
        <v>2017</v>
      </c>
      <c r="E3484" s="111">
        <f t="shared" si="173"/>
        <v>10</v>
      </c>
      <c r="F3484" s="174">
        <v>0.2917091</v>
      </c>
      <c r="G3484" s="106" t="s">
        <v>1169</v>
      </c>
    </row>
    <row r="3485" spans="3:7" x14ac:dyDescent="0.15">
      <c r="C3485" s="107">
        <f t="shared" si="168"/>
        <v>43012</v>
      </c>
      <c r="D3485" s="111">
        <f t="shared" si="172"/>
        <v>2017</v>
      </c>
      <c r="E3485" s="111">
        <f t="shared" si="173"/>
        <v>10</v>
      </c>
      <c r="F3485" s="174">
        <v>0.2938769</v>
      </c>
      <c r="G3485" s="106" t="s">
        <v>1169</v>
      </c>
    </row>
    <row r="3486" spans="3:7" x14ac:dyDescent="0.15">
      <c r="C3486" s="107">
        <f t="shared" si="168"/>
        <v>43013</v>
      </c>
      <c r="D3486" s="111">
        <f t="shared" si="172"/>
        <v>2017</v>
      </c>
      <c r="E3486" s="111">
        <f t="shared" si="173"/>
        <v>10</v>
      </c>
      <c r="F3486" s="174">
        <v>0.27651150000000002</v>
      </c>
      <c r="G3486" s="106" t="s">
        <v>1169</v>
      </c>
    </row>
    <row r="3487" spans="3:7" x14ac:dyDescent="0.15">
      <c r="C3487" s="107">
        <f t="shared" si="168"/>
        <v>43014</v>
      </c>
      <c r="D3487" s="111">
        <f t="shared" ref="D3487:D3495" si="174">YEAR(C3487)</f>
        <v>2017</v>
      </c>
      <c r="E3487" s="111">
        <f t="shared" ref="E3487:E3495" si="175">MONTH(C3487)</f>
        <v>10</v>
      </c>
      <c r="F3487" s="174">
        <v>0.26749279999999998</v>
      </c>
      <c r="G3487" s="106" t="s">
        <v>1169</v>
      </c>
    </row>
    <row r="3488" spans="3:7" x14ac:dyDescent="0.15">
      <c r="C3488" s="107">
        <f t="shared" si="168"/>
        <v>43015</v>
      </c>
      <c r="D3488" s="111">
        <f t="shared" si="174"/>
        <v>2017</v>
      </c>
      <c r="E3488" s="111">
        <f t="shared" si="175"/>
        <v>10</v>
      </c>
      <c r="F3488" s="174">
        <v>0.26749279999999998</v>
      </c>
      <c r="G3488" s="106" t="s">
        <v>1169</v>
      </c>
    </row>
    <row r="3489" spans="3:7" x14ac:dyDescent="0.15">
      <c r="C3489" s="107">
        <f t="shared" si="168"/>
        <v>43016</v>
      </c>
      <c r="D3489" s="111">
        <f t="shared" si="174"/>
        <v>2017</v>
      </c>
      <c r="E3489" s="111">
        <f t="shared" si="175"/>
        <v>10</v>
      </c>
      <c r="F3489" s="174">
        <v>0.26749279999999998</v>
      </c>
      <c r="G3489" s="106" t="s">
        <v>1169</v>
      </c>
    </row>
    <row r="3490" spans="3:7" x14ac:dyDescent="0.15">
      <c r="C3490" s="107">
        <f t="shared" si="168"/>
        <v>43017</v>
      </c>
      <c r="D3490" s="111">
        <f t="shared" si="174"/>
        <v>2017</v>
      </c>
      <c r="E3490" s="111">
        <f t="shared" si="175"/>
        <v>10</v>
      </c>
      <c r="F3490" s="174">
        <v>0.26645679999999999</v>
      </c>
      <c r="G3490" s="106" t="s">
        <v>1169</v>
      </c>
    </row>
    <row r="3491" spans="3:7" x14ac:dyDescent="0.15">
      <c r="C3491" s="107">
        <f t="shared" si="168"/>
        <v>43018</v>
      </c>
      <c r="D3491" s="111">
        <f t="shared" si="174"/>
        <v>2017</v>
      </c>
      <c r="E3491" s="111">
        <f t="shared" si="175"/>
        <v>10</v>
      </c>
      <c r="F3491" s="174">
        <v>0.26808310000000002</v>
      </c>
      <c r="G3491" s="106" t="s">
        <v>1169</v>
      </c>
    </row>
    <row r="3492" spans="3:7" x14ac:dyDescent="0.15">
      <c r="C3492" s="107">
        <f t="shared" si="168"/>
        <v>43019</v>
      </c>
      <c r="D3492" s="111">
        <f t="shared" si="174"/>
        <v>2017</v>
      </c>
      <c r="E3492" s="111">
        <f t="shared" si="175"/>
        <v>10</v>
      </c>
      <c r="F3492" s="174">
        <v>0.27212400000000003</v>
      </c>
      <c r="G3492" s="106" t="s">
        <v>1169</v>
      </c>
    </row>
    <row r="3493" spans="3:7" x14ac:dyDescent="0.15">
      <c r="C3493" s="107">
        <f t="shared" si="168"/>
        <v>43020</v>
      </c>
      <c r="D3493" s="111">
        <f t="shared" si="174"/>
        <v>2017</v>
      </c>
      <c r="E3493" s="111">
        <f t="shared" si="175"/>
        <v>10</v>
      </c>
      <c r="F3493" s="174">
        <v>0.29173290000000002</v>
      </c>
      <c r="G3493" s="106" t="s">
        <v>1169</v>
      </c>
    </row>
    <row r="3494" spans="3:7" x14ac:dyDescent="0.15">
      <c r="C3494" s="107">
        <f t="shared" si="168"/>
        <v>43021</v>
      </c>
      <c r="D3494" s="111">
        <f t="shared" si="174"/>
        <v>2017</v>
      </c>
      <c r="E3494" s="111">
        <f t="shared" si="175"/>
        <v>10</v>
      </c>
      <c r="F3494" s="174">
        <v>0.31109300000000001</v>
      </c>
      <c r="G3494" s="106" t="s">
        <v>1169</v>
      </c>
    </row>
    <row r="3495" spans="3:7" x14ac:dyDescent="0.15">
      <c r="C3495" s="107">
        <f t="shared" si="168"/>
        <v>43022</v>
      </c>
      <c r="D3495" s="111">
        <f t="shared" si="174"/>
        <v>2017</v>
      </c>
      <c r="E3495" s="111">
        <f t="shared" si="175"/>
        <v>10</v>
      </c>
      <c r="F3495" s="174">
        <v>0.31109300000000001</v>
      </c>
      <c r="G3495" s="106" t="s">
        <v>1169</v>
      </c>
    </row>
    <row r="3496" spans="3:7" x14ac:dyDescent="0.15">
      <c r="C3496" s="107">
        <f t="shared" si="168"/>
        <v>43023</v>
      </c>
      <c r="D3496" s="111">
        <f t="shared" ref="D3496:D3502" si="176">YEAR(C3496)</f>
        <v>2017</v>
      </c>
      <c r="E3496" s="111">
        <f t="shared" ref="E3496:E3502" si="177">MONTH(C3496)</f>
        <v>10</v>
      </c>
      <c r="F3496" s="174">
        <v>0.31109300000000001</v>
      </c>
      <c r="G3496" s="106" t="s">
        <v>1169</v>
      </c>
    </row>
    <row r="3497" spans="3:7" x14ac:dyDescent="0.15">
      <c r="C3497" s="107">
        <f t="shared" si="168"/>
        <v>43024</v>
      </c>
      <c r="D3497" s="111">
        <f t="shared" si="176"/>
        <v>2017</v>
      </c>
      <c r="E3497" s="111">
        <f t="shared" si="177"/>
        <v>10</v>
      </c>
      <c r="F3497" s="174">
        <v>0.32123779999999996</v>
      </c>
      <c r="G3497" s="106" t="s">
        <v>1169</v>
      </c>
    </row>
    <row r="3498" spans="3:7" x14ac:dyDescent="0.15">
      <c r="C3498" s="107">
        <f t="shared" si="168"/>
        <v>43025</v>
      </c>
      <c r="D3498" s="111">
        <f t="shared" si="176"/>
        <v>2017</v>
      </c>
      <c r="E3498" s="111">
        <f t="shared" si="177"/>
        <v>10</v>
      </c>
      <c r="F3498" s="174">
        <v>0.33348410000000006</v>
      </c>
      <c r="G3498" s="106" t="s">
        <v>1169</v>
      </c>
    </row>
    <row r="3499" spans="3:7" x14ac:dyDescent="0.15">
      <c r="C3499" s="107">
        <f t="shared" si="168"/>
        <v>43026</v>
      </c>
      <c r="D3499" s="111">
        <f t="shared" si="176"/>
        <v>2017</v>
      </c>
      <c r="E3499" s="111">
        <f t="shared" si="177"/>
        <v>10</v>
      </c>
      <c r="F3499" s="174">
        <v>0.34101730000000002</v>
      </c>
      <c r="G3499" s="106" t="s">
        <v>1169</v>
      </c>
    </row>
    <row r="3500" spans="3:7" x14ac:dyDescent="0.15">
      <c r="C3500" s="107">
        <f t="shared" si="168"/>
        <v>43027</v>
      </c>
      <c r="D3500" s="111">
        <f t="shared" si="176"/>
        <v>2017</v>
      </c>
      <c r="E3500" s="111">
        <f t="shared" si="177"/>
        <v>10</v>
      </c>
      <c r="F3500" s="174">
        <v>0.36</v>
      </c>
      <c r="G3500" s="106" t="s">
        <v>1169</v>
      </c>
    </row>
    <row r="3501" spans="3:7" x14ac:dyDescent="0.15">
      <c r="C3501" s="107">
        <f t="shared" si="168"/>
        <v>43028</v>
      </c>
      <c r="D3501" s="111">
        <f t="shared" si="176"/>
        <v>2017</v>
      </c>
      <c r="E3501" s="111">
        <f t="shared" si="177"/>
        <v>10</v>
      </c>
      <c r="F3501" s="174">
        <v>0.3808743</v>
      </c>
      <c r="G3501" s="106" t="s">
        <v>1169</v>
      </c>
    </row>
    <row r="3502" spans="3:7" x14ac:dyDescent="0.15">
      <c r="C3502" s="107">
        <f t="shared" si="168"/>
        <v>43029</v>
      </c>
      <c r="D3502" s="111">
        <f t="shared" si="176"/>
        <v>2017</v>
      </c>
      <c r="E3502" s="111">
        <f t="shared" si="177"/>
        <v>10</v>
      </c>
      <c r="F3502" s="174">
        <v>0.40027199999999996</v>
      </c>
      <c r="G3502" s="106" t="s">
        <v>1169</v>
      </c>
    </row>
    <row r="3503" spans="3:7" x14ac:dyDescent="0.15">
      <c r="C3503" s="107">
        <f t="shared" si="168"/>
        <v>43030</v>
      </c>
      <c r="D3503" s="111">
        <f t="shared" ref="D3503:D3518" si="178">YEAR(C3503)</f>
        <v>2017</v>
      </c>
      <c r="E3503" s="111">
        <f t="shared" ref="E3503:E3518" si="179">MONTH(C3503)</f>
        <v>10</v>
      </c>
      <c r="F3503" s="174">
        <v>0.3808743</v>
      </c>
      <c r="G3503" s="106" t="s">
        <v>1169</v>
      </c>
    </row>
    <row r="3504" spans="3:7" x14ac:dyDescent="0.15">
      <c r="C3504" s="107">
        <f t="shared" si="168"/>
        <v>43031</v>
      </c>
      <c r="D3504" s="111">
        <f t="shared" si="178"/>
        <v>2017</v>
      </c>
      <c r="E3504" s="111">
        <f t="shared" si="179"/>
        <v>10</v>
      </c>
      <c r="F3504" s="174">
        <v>0.40072989999999997</v>
      </c>
      <c r="G3504" s="106" t="s">
        <v>1169</v>
      </c>
    </row>
    <row r="3505" spans="3:7" x14ac:dyDescent="0.15">
      <c r="C3505" s="107">
        <f t="shared" si="168"/>
        <v>43032</v>
      </c>
      <c r="D3505" s="111">
        <f t="shared" si="178"/>
        <v>2017</v>
      </c>
      <c r="E3505" s="111">
        <f t="shared" si="179"/>
        <v>10</v>
      </c>
      <c r="F3505" s="174">
        <v>0.42715910000000001</v>
      </c>
      <c r="G3505" s="106" t="s">
        <v>1169</v>
      </c>
    </row>
    <row r="3506" spans="3:7" x14ac:dyDescent="0.15">
      <c r="C3506" s="107">
        <f t="shared" si="168"/>
        <v>43033</v>
      </c>
      <c r="D3506" s="111">
        <f t="shared" si="178"/>
        <v>2017</v>
      </c>
      <c r="E3506" s="111">
        <f t="shared" si="179"/>
        <v>10</v>
      </c>
      <c r="F3506" s="174">
        <v>0.42144019999999999</v>
      </c>
      <c r="G3506" s="106" t="s">
        <v>1169</v>
      </c>
    </row>
    <row r="3507" spans="3:7" x14ac:dyDescent="0.15">
      <c r="C3507" s="107">
        <f t="shared" si="168"/>
        <v>43034</v>
      </c>
      <c r="D3507" s="111">
        <f t="shared" si="178"/>
        <v>2017</v>
      </c>
      <c r="E3507" s="111">
        <f t="shared" si="179"/>
        <v>10</v>
      </c>
      <c r="F3507" s="174">
        <v>0.40323490000000001</v>
      </c>
      <c r="G3507" s="106" t="s">
        <v>1169</v>
      </c>
    </row>
    <row r="3508" spans="3:7" x14ac:dyDescent="0.15">
      <c r="C3508" s="107">
        <f t="shared" si="168"/>
        <v>43035</v>
      </c>
      <c r="D3508" s="111">
        <f t="shared" si="178"/>
        <v>2017</v>
      </c>
      <c r="E3508" s="111">
        <f t="shared" si="179"/>
        <v>10</v>
      </c>
      <c r="F3508" s="174">
        <v>0.41152809999999995</v>
      </c>
      <c r="G3508" s="106" t="s">
        <v>1169</v>
      </c>
    </row>
    <row r="3509" spans="3:7" x14ac:dyDescent="0.15">
      <c r="C3509" s="107">
        <f t="shared" si="168"/>
        <v>43036</v>
      </c>
      <c r="D3509" s="111">
        <f t="shared" si="178"/>
        <v>2017</v>
      </c>
      <c r="E3509" s="111">
        <f t="shared" si="179"/>
        <v>10</v>
      </c>
      <c r="F3509" s="174">
        <v>0.41152809999999995</v>
      </c>
      <c r="G3509" s="106" t="s">
        <v>1169</v>
      </c>
    </row>
    <row r="3510" spans="3:7" x14ac:dyDescent="0.15">
      <c r="C3510" s="107">
        <f t="shared" si="168"/>
        <v>43037</v>
      </c>
      <c r="D3510" s="111">
        <f t="shared" si="178"/>
        <v>2017</v>
      </c>
      <c r="E3510" s="111">
        <f t="shared" si="179"/>
        <v>10</v>
      </c>
      <c r="F3510" s="174">
        <v>0.41152809999999995</v>
      </c>
      <c r="G3510" s="106" t="s">
        <v>1169</v>
      </c>
    </row>
    <row r="3511" spans="3:7" x14ac:dyDescent="0.15">
      <c r="C3511" s="107">
        <f t="shared" si="168"/>
        <v>43038</v>
      </c>
      <c r="D3511" s="111">
        <f t="shared" si="178"/>
        <v>2017</v>
      </c>
      <c r="E3511" s="111">
        <f t="shared" si="179"/>
        <v>10</v>
      </c>
      <c r="F3511" s="174">
        <v>0.41243870000000005</v>
      </c>
      <c r="G3511" s="106" t="s">
        <v>1169</v>
      </c>
    </row>
    <row r="3512" spans="3:7" x14ac:dyDescent="0.15">
      <c r="C3512" s="107">
        <f t="shared" si="168"/>
        <v>43039</v>
      </c>
      <c r="D3512" s="111">
        <f t="shared" si="178"/>
        <v>2017</v>
      </c>
      <c r="E3512" s="111">
        <f t="shared" si="179"/>
        <v>10</v>
      </c>
      <c r="F3512" s="174">
        <v>0.4119487</v>
      </c>
      <c r="G3512" s="106" t="s">
        <v>1169</v>
      </c>
    </row>
    <row r="3513" spans="3:7" x14ac:dyDescent="0.15">
      <c r="C3513" s="107">
        <f t="shared" si="168"/>
        <v>43040</v>
      </c>
      <c r="D3513" s="111">
        <f t="shared" si="178"/>
        <v>2017</v>
      </c>
      <c r="E3513" s="111">
        <f t="shared" si="179"/>
        <v>11</v>
      </c>
      <c r="F3513" s="174">
        <v>0.41290280000000001</v>
      </c>
      <c r="G3513" s="106" t="s">
        <v>1169</v>
      </c>
    </row>
    <row r="3514" spans="3:7" x14ac:dyDescent="0.15">
      <c r="C3514" s="107">
        <f t="shared" si="168"/>
        <v>43041</v>
      </c>
      <c r="D3514" s="111">
        <f t="shared" si="178"/>
        <v>2017</v>
      </c>
      <c r="E3514" s="111">
        <f t="shared" si="179"/>
        <v>11</v>
      </c>
      <c r="F3514" s="174">
        <v>0.42293569999999997</v>
      </c>
      <c r="G3514" s="106" t="s">
        <v>1169</v>
      </c>
    </row>
    <row r="3515" spans="3:7" x14ac:dyDescent="0.15">
      <c r="C3515" s="107">
        <f t="shared" si="168"/>
        <v>43042</v>
      </c>
      <c r="D3515" s="111">
        <f t="shared" si="178"/>
        <v>2017</v>
      </c>
      <c r="E3515" s="111">
        <f t="shared" si="179"/>
        <v>11</v>
      </c>
      <c r="F3515" s="174">
        <v>0.44347760000000003</v>
      </c>
      <c r="G3515" s="106" t="s">
        <v>1169</v>
      </c>
    </row>
    <row r="3516" spans="3:7" x14ac:dyDescent="0.15">
      <c r="C3516" s="107">
        <f t="shared" si="168"/>
        <v>43043</v>
      </c>
      <c r="D3516" s="111">
        <f t="shared" si="178"/>
        <v>2017</v>
      </c>
      <c r="E3516" s="111">
        <f t="shared" si="179"/>
        <v>11</v>
      </c>
      <c r="F3516" s="174">
        <v>0.44347760000000003</v>
      </c>
      <c r="G3516" s="106" t="s">
        <v>1169</v>
      </c>
    </row>
    <row r="3517" spans="3:7" x14ac:dyDescent="0.15">
      <c r="C3517" s="107">
        <f t="shared" si="168"/>
        <v>43044</v>
      </c>
      <c r="D3517" s="111">
        <f t="shared" si="178"/>
        <v>2017</v>
      </c>
      <c r="E3517" s="111">
        <f t="shared" si="179"/>
        <v>11</v>
      </c>
      <c r="F3517" s="174">
        <v>0.44347760000000003</v>
      </c>
      <c r="G3517" s="106" t="s">
        <v>1169</v>
      </c>
    </row>
    <row r="3518" spans="3:7" x14ac:dyDescent="0.15">
      <c r="C3518" s="107">
        <f t="shared" si="168"/>
        <v>43045</v>
      </c>
      <c r="D3518" s="111">
        <f t="shared" si="178"/>
        <v>2017</v>
      </c>
      <c r="E3518" s="111">
        <f t="shared" si="179"/>
        <v>11</v>
      </c>
      <c r="F3518" s="174">
        <v>0.46238669999999998</v>
      </c>
      <c r="G3518" s="106" t="s">
        <v>1169</v>
      </c>
    </row>
    <row r="3519" spans="3:7" x14ac:dyDescent="0.15">
      <c r="C3519" s="107">
        <f t="shared" si="168"/>
        <v>43046</v>
      </c>
      <c r="D3519" s="111">
        <f t="shared" ref="D3519:D3531" si="180">YEAR(C3519)</f>
        <v>2017</v>
      </c>
      <c r="E3519" s="111">
        <f t="shared" ref="E3519:E3531" si="181">MONTH(C3519)</f>
        <v>11</v>
      </c>
      <c r="F3519" s="174">
        <v>0.48532110000000001</v>
      </c>
      <c r="G3519" s="106" t="s">
        <v>1169</v>
      </c>
    </row>
    <row r="3520" spans="3:7" x14ac:dyDescent="0.15">
      <c r="C3520" s="107">
        <f t="shared" si="168"/>
        <v>43047</v>
      </c>
      <c r="D3520" s="111">
        <f t="shared" si="180"/>
        <v>2017</v>
      </c>
      <c r="E3520" s="111">
        <f t="shared" si="181"/>
        <v>11</v>
      </c>
      <c r="F3520" s="174">
        <v>0.49706499999999998</v>
      </c>
      <c r="G3520" s="106" t="s">
        <v>1169</v>
      </c>
    </row>
    <row r="3521" spans="3:7" x14ac:dyDescent="0.15">
      <c r="C3521" s="107">
        <f t="shared" si="168"/>
        <v>43048</v>
      </c>
      <c r="D3521" s="111">
        <f t="shared" si="180"/>
        <v>2017</v>
      </c>
      <c r="E3521" s="111">
        <f t="shared" si="181"/>
        <v>11</v>
      </c>
      <c r="F3521" s="174">
        <v>0.49830980000000002</v>
      </c>
      <c r="G3521" s="106" t="s">
        <v>1169</v>
      </c>
    </row>
    <row r="3522" spans="3:7" x14ac:dyDescent="0.15">
      <c r="C3522" s="107">
        <f t="shared" ref="C3522:C3573" si="182">C3521+1</f>
        <v>43049</v>
      </c>
      <c r="D3522" s="111">
        <f t="shared" si="180"/>
        <v>2017</v>
      </c>
      <c r="E3522" s="111">
        <f t="shared" si="181"/>
        <v>11</v>
      </c>
      <c r="F3522" s="174">
        <v>0.52128739999999996</v>
      </c>
      <c r="G3522" s="106" t="s">
        <v>1169</v>
      </c>
    </row>
    <row r="3523" spans="3:7" x14ac:dyDescent="0.15">
      <c r="C3523" s="107">
        <f t="shared" si="182"/>
        <v>43050</v>
      </c>
      <c r="D3523" s="111">
        <f t="shared" si="180"/>
        <v>2017</v>
      </c>
      <c r="E3523" s="111">
        <f t="shared" si="181"/>
        <v>11</v>
      </c>
      <c r="F3523" s="174">
        <v>0.52128739999999996</v>
      </c>
      <c r="G3523" s="106" t="s">
        <v>1169</v>
      </c>
    </row>
    <row r="3524" spans="3:7" x14ac:dyDescent="0.15">
      <c r="C3524" s="107">
        <f t="shared" si="182"/>
        <v>43051</v>
      </c>
      <c r="D3524" s="111">
        <f t="shared" si="180"/>
        <v>2017</v>
      </c>
      <c r="E3524" s="111">
        <f t="shared" si="181"/>
        <v>11</v>
      </c>
      <c r="F3524" s="174">
        <v>0.52128739999999996</v>
      </c>
      <c r="G3524" s="106" t="s">
        <v>1169</v>
      </c>
    </row>
    <row r="3525" spans="3:7" x14ac:dyDescent="0.15">
      <c r="C3525" s="107">
        <f t="shared" si="182"/>
        <v>43052</v>
      </c>
      <c r="D3525" s="111">
        <f t="shared" si="180"/>
        <v>2017</v>
      </c>
      <c r="E3525" s="111">
        <f t="shared" si="181"/>
        <v>11</v>
      </c>
      <c r="F3525" s="174">
        <v>0.55216670000000001</v>
      </c>
      <c r="G3525" s="106" t="s">
        <v>1169</v>
      </c>
    </row>
    <row r="3526" spans="3:7" x14ac:dyDescent="0.15">
      <c r="C3526" s="107">
        <f t="shared" si="182"/>
        <v>43053</v>
      </c>
      <c r="D3526" s="111">
        <f t="shared" si="180"/>
        <v>2017</v>
      </c>
      <c r="E3526" s="111">
        <f t="shared" si="181"/>
        <v>11</v>
      </c>
      <c r="F3526" s="174">
        <v>0.57378870000000004</v>
      </c>
      <c r="G3526" s="106" t="s">
        <v>1169</v>
      </c>
    </row>
    <row r="3527" spans="3:7" x14ac:dyDescent="0.15">
      <c r="C3527" s="107">
        <f t="shared" si="182"/>
        <v>43054</v>
      </c>
      <c r="D3527" s="111">
        <f t="shared" si="180"/>
        <v>2017</v>
      </c>
      <c r="E3527" s="111">
        <f t="shared" si="181"/>
        <v>11</v>
      </c>
      <c r="F3527" s="174">
        <v>0.60942070000000004</v>
      </c>
      <c r="G3527" s="106" t="s">
        <v>1169</v>
      </c>
    </row>
    <row r="3528" spans="3:7" x14ac:dyDescent="0.15">
      <c r="C3528" s="107">
        <f t="shared" si="182"/>
        <v>43055</v>
      </c>
      <c r="D3528" s="111">
        <f t="shared" si="180"/>
        <v>2017</v>
      </c>
      <c r="E3528" s="111">
        <f t="shared" si="181"/>
        <v>11</v>
      </c>
      <c r="F3528" s="174">
        <v>0.65962690000000002</v>
      </c>
      <c r="G3528" s="106" t="s">
        <v>1169</v>
      </c>
    </row>
    <row r="3529" spans="3:7" x14ac:dyDescent="0.15">
      <c r="C3529" s="107">
        <f t="shared" si="182"/>
        <v>43056</v>
      </c>
      <c r="D3529" s="111">
        <f t="shared" si="180"/>
        <v>2017</v>
      </c>
      <c r="E3529" s="111">
        <f t="shared" si="181"/>
        <v>11</v>
      </c>
      <c r="F3529" s="174">
        <v>0.73218749999999999</v>
      </c>
      <c r="G3529" s="106" t="s">
        <v>1169</v>
      </c>
    </row>
    <row r="3530" spans="3:7" x14ac:dyDescent="0.15">
      <c r="C3530" s="107">
        <f t="shared" si="182"/>
        <v>43057</v>
      </c>
      <c r="D3530" s="111">
        <f t="shared" si="180"/>
        <v>2017</v>
      </c>
      <c r="E3530" s="111">
        <f t="shared" si="181"/>
        <v>11</v>
      </c>
      <c r="F3530" s="174">
        <v>0.73218749999999999</v>
      </c>
      <c r="G3530" s="106" t="s">
        <v>1169</v>
      </c>
    </row>
    <row r="3531" spans="3:7" x14ac:dyDescent="0.15">
      <c r="C3531" s="107">
        <f t="shared" si="182"/>
        <v>43058</v>
      </c>
      <c r="D3531" s="111">
        <f t="shared" si="180"/>
        <v>2017</v>
      </c>
      <c r="E3531" s="111">
        <f t="shared" si="181"/>
        <v>11</v>
      </c>
      <c r="F3531" s="174">
        <v>0.81271270000000007</v>
      </c>
      <c r="G3531" s="106" t="s">
        <v>1169</v>
      </c>
    </row>
    <row r="3532" spans="3:7" x14ac:dyDescent="0.15">
      <c r="C3532" s="107">
        <f t="shared" si="182"/>
        <v>43059</v>
      </c>
      <c r="D3532" s="111">
        <f t="shared" ref="D3532:D3540" si="183">YEAR(C3532)</f>
        <v>2017</v>
      </c>
      <c r="E3532" s="111">
        <f t="shared" ref="E3532:E3540" si="184">MONTH(C3532)</f>
        <v>11</v>
      </c>
      <c r="F3532" s="174">
        <v>0.81271270000000007</v>
      </c>
      <c r="G3532" s="106" t="s">
        <v>1169</v>
      </c>
    </row>
    <row r="3533" spans="3:7" x14ac:dyDescent="0.15">
      <c r="C3533" s="107">
        <f t="shared" si="182"/>
        <v>43060</v>
      </c>
      <c r="D3533" s="111">
        <f t="shared" si="183"/>
        <v>2017</v>
      </c>
      <c r="E3533" s="111">
        <f t="shared" si="184"/>
        <v>11</v>
      </c>
      <c r="F3533" s="174">
        <v>0.84372179999999997</v>
      </c>
      <c r="G3533" s="106" t="s">
        <v>1169</v>
      </c>
    </row>
    <row r="3534" spans="3:7" x14ac:dyDescent="0.15">
      <c r="C3534" s="107">
        <f t="shared" si="182"/>
        <v>43061</v>
      </c>
      <c r="D3534" s="111">
        <f t="shared" si="183"/>
        <v>2017</v>
      </c>
      <c r="E3534" s="111">
        <f t="shared" si="184"/>
        <v>11</v>
      </c>
      <c r="F3534" s="174">
        <v>0.82363570000000008</v>
      </c>
      <c r="G3534" s="106" t="s">
        <v>1169</v>
      </c>
    </row>
    <row r="3535" spans="3:7" x14ac:dyDescent="0.15">
      <c r="C3535" s="107">
        <f t="shared" si="182"/>
        <v>43062</v>
      </c>
      <c r="D3535" s="111">
        <f t="shared" si="183"/>
        <v>2017</v>
      </c>
      <c r="E3535" s="111">
        <f t="shared" si="184"/>
        <v>11</v>
      </c>
      <c r="F3535" s="174">
        <v>0.81759979999999999</v>
      </c>
      <c r="G3535" s="106" t="s">
        <v>1169</v>
      </c>
    </row>
    <row r="3536" spans="3:7" x14ac:dyDescent="0.15">
      <c r="C3536" s="107">
        <f t="shared" si="182"/>
        <v>43063</v>
      </c>
      <c r="D3536" s="111">
        <f t="shared" si="183"/>
        <v>2017</v>
      </c>
      <c r="E3536" s="111">
        <f t="shared" si="184"/>
        <v>11</v>
      </c>
      <c r="F3536" s="174">
        <v>0.82185750000000002</v>
      </c>
      <c r="G3536" s="106" t="s">
        <v>1169</v>
      </c>
    </row>
    <row r="3537" spans="3:7" x14ac:dyDescent="0.15">
      <c r="C3537" s="107">
        <f t="shared" si="182"/>
        <v>43064</v>
      </c>
      <c r="D3537" s="111">
        <f t="shared" si="183"/>
        <v>2017</v>
      </c>
      <c r="E3537" s="111">
        <f t="shared" si="184"/>
        <v>11</v>
      </c>
      <c r="F3537" s="174">
        <v>0.82185750000000002</v>
      </c>
      <c r="G3537" s="106" t="s">
        <v>1169</v>
      </c>
    </row>
    <row r="3538" spans="3:7" x14ac:dyDescent="0.15">
      <c r="C3538" s="107">
        <f t="shared" si="182"/>
        <v>43065</v>
      </c>
      <c r="D3538" s="111">
        <f t="shared" si="183"/>
        <v>2017</v>
      </c>
      <c r="E3538" s="111">
        <f t="shared" si="184"/>
        <v>11</v>
      </c>
      <c r="F3538" s="174">
        <v>0.82185750000000002</v>
      </c>
      <c r="G3538" s="106" t="s">
        <v>1169</v>
      </c>
    </row>
    <row r="3539" spans="3:7" x14ac:dyDescent="0.15">
      <c r="C3539" s="107">
        <f t="shared" si="182"/>
        <v>43066</v>
      </c>
      <c r="D3539" s="111">
        <f t="shared" si="183"/>
        <v>2017</v>
      </c>
      <c r="E3539" s="111">
        <f t="shared" si="184"/>
        <v>11</v>
      </c>
      <c r="F3539" s="174">
        <v>0.84457360000000004</v>
      </c>
      <c r="G3539" s="106" t="s">
        <v>1169</v>
      </c>
    </row>
    <row r="3540" spans="3:7" x14ac:dyDescent="0.15">
      <c r="C3540" s="107">
        <f t="shared" si="182"/>
        <v>43067</v>
      </c>
      <c r="D3540" s="111">
        <f t="shared" si="183"/>
        <v>2017</v>
      </c>
      <c r="E3540" s="111">
        <f t="shared" si="184"/>
        <v>11</v>
      </c>
      <c r="F3540" s="174">
        <v>0.96794460000000004</v>
      </c>
      <c r="G3540" s="106" t="s">
        <v>1169</v>
      </c>
    </row>
    <row r="3541" spans="3:7" x14ac:dyDescent="0.15">
      <c r="C3541" s="107">
        <f t="shared" si="182"/>
        <v>43068</v>
      </c>
      <c r="D3541" s="111">
        <f t="shared" ref="D3541:D3548" si="185">YEAR(C3541)</f>
        <v>2017</v>
      </c>
      <c r="E3541" s="111">
        <f t="shared" ref="E3541:E3548" si="186">MONTH(C3541)</f>
        <v>11</v>
      </c>
      <c r="F3541" s="174">
        <v>0.96794460000000004</v>
      </c>
      <c r="G3541" s="106" t="s">
        <v>1169</v>
      </c>
    </row>
    <row r="3542" spans="3:7" x14ac:dyDescent="0.15">
      <c r="C3542" s="107">
        <f t="shared" si="182"/>
        <v>43069</v>
      </c>
      <c r="D3542" s="111">
        <f t="shared" si="185"/>
        <v>2017</v>
      </c>
      <c r="E3542" s="111">
        <f t="shared" si="186"/>
        <v>11</v>
      </c>
      <c r="F3542" s="174">
        <v>0.97192710000000004</v>
      </c>
      <c r="G3542" s="106" t="s">
        <v>1169</v>
      </c>
    </row>
    <row r="3543" spans="3:7" x14ac:dyDescent="0.15">
      <c r="C3543" s="107">
        <f t="shared" si="182"/>
        <v>43070</v>
      </c>
      <c r="D3543" s="111">
        <f t="shared" si="185"/>
        <v>2017</v>
      </c>
      <c r="E3543" s="111">
        <f t="shared" si="186"/>
        <v>12</v>
      </c>
      <c r="F3543" s="174">
        <v>1.0302427000000001</v>
      </c>
      <c r="G3543" s="106" t="s">
        <v>1169</v>
      </c>
    </row>
    <row r="3544" spans="3:7" x14ac:dyDescent="0.15">
      <c r="C3544" s="107">
        <f t="shared" si="182"/>
        <v>43071</v>
      </c>
      <c r="D3544" s="111">
        <f t="shared" si="185"/>
        <v>2017</v>
      </c>
      <c r="E3544" s="111">
        <f t="shared" si="186"/>
        <v>12</v>
      </c>
      <c r="F3544" s="174">
        <v>1.0302427000000001</v>
      </c>
      <c r="G3544" s="106" t="s">
        <v>1169</v>
      </c>
    </row>
    <row r="3545" spans="3:7" x14ac:dyDescent="0.15">
      <c r="C3545" s="107">
        <f t="shared" si="182"/>
        <v>43072</v>
      </c>
      <c r="D3545" s="111">
        <f t="shared" si="185"/>
        <v>2017</v>
      </c>
      <c r="E3545" s="111">
        <f t="shared" si="186"/>
        <v>12</v>
      </c>
      <c r="F3545" s="174">
        <v>1.0302427000000001</v>
      </c>
      <c r="G3545" s="106" t="s">
        <v>1169</v>
      </c>
    </row>
    <row r="3546" spans="3:7" x14ac:dyDescent="0.15">
      <c r="C3546" s="107">
        <f t="shared" si="182"/>
        <v>43073</v>
      </c>
      <c r="D3546" s="111">
        <f t="shared" si="185"/>
        <v>2017</v>
      </c>
      <c r="E3546" s="111">
        <f t="shared" si="186"/>
        <v>12</v>
      </c>
      <c r="F3546" s="174">
        <v>1.0827952999999999</v>
      </c>
      <c r="G3546" s="106" t="s">
        <v>1169</v>
      </c>
    </row>
    <row r="3547" spans="3:7" x14ac:dyDescent="0.15">
      <c r="C3547" s="107">
        <f t="shared" si="182"/>
        <v>43074</v>
      </c>
      <c r="D3547" s="111">
        <f t="shared" si="185"/>
        <v>2017</v>
      </c>
      <c r="E3547" s="111">
        <f t="shared" si="186"/>
        <v>12</v>
      </c>
      <c r="F3547" s="174">
        <v>1.0319042</v>
      </c>
      <c r="G3547" s="106" t="s">
        <v>1169</v>
      </c>
    </row>
    <row r="3548" spans="3:7" x14ac:dyDescent="0.15">
      <c r="C3548" s="107">
        <f t="shared" si="182"/>
        <v>43075</v>
      </c>
      <c r="D3548" s="111">
        <f t="shared" si="185"/>
        <v>2017</v>
      </c>
      <c r="E3548" s="111">
        <f t="shared" si="186"/>
        <v>12</v>
      </c>
      <c r="F3548" s="174">
        <v>0.9860989</v>
      </c>
      <c r="G3548" s="106" t="s">
        <v>1169</v>
      </c>
    </row>
    <row r="3549" spans="3:7" x14ac:dyDescent="0.15">
      <c r="C3549" s="107">
        <f t="shared" si="182"/>
        <v>43076</v>
      </c>
      <c r="D3549" s="111">
        <f>YEAR(C3549)</f>
        <v>2017</v>
      </c>
      <c r="E3549" s="111">
        <f>MONTH(C3549)</f>
        <v>12</v>
      </c>
      <c r="F3549" s="174">
        <v>0.95440469999999999</v>
      </c>
      <c r="G3549" s="106" t="s">
        <v>1169</v>
      </c>
    </row>
    <row r="3550" spans="3:7" x14ac:dyDescent="0.15">
      <c r="C3550" s="107">
        <f t="shared" si="182"/>
        <v>43077</v>
      </c>
      <c r="D3550" s="111">
        <f>YEAR(C3550)</f>
        <v>2017</v>
      </c>
      <c r="E3550" s="111">
        <f>MONTH(C3550)</f>
        <v>12</v>
      </c>
      <c r="F3550" s="174">
        <v>0.92778110000000003</v>
      </c>
      <c r="G3550" s="106" t="s">
        <v>1169</v>
      </c>
    </row>
    <row r="3551" spans="3:7" x14ac:dyDescent="0.15">
      <c r="C3551" s="107">
        <f t="shared" si="182"/>
        <v>43078</v>
      </c>
      <c r="D3551" s="111">
        <f>YEAR(C3551)</f>
        <v>2017</v>
      </c>
      <c r="E3551" s="111">
        <f>MONTH(C3551)</f>
        <v>12</v>
      </c>
      <c r="F3551" s="174">
        <v>0.92778110000000003</v>
      </c>
      <c r="G3551" s="106" t="s">
        <v>1169</v>
      </c>
    </row>
    <row r="3552" spans="3:7" x14ac:dyDescent="0.15">
      <c r="C3552" s="107">
        <f t="shared" si="182"/>
        <v>43079</v>
      </c>
      <c r="D3552" s="111">
        <f t="shared" ref="D3552:D3569" si="187">YEAR(C3552)</f>
        <v>2017</v>
      </c>
      <c r="E3552" s="111">
        <f t="shared" ref="E3552:E3569" si="188">MONTH(C3552)</f>
        <v>12</v>
      </c>
      <c r="F3552" s="174">
        <v>0.92778110000000003</v>
      </c>
      <c r="G3552" s="106" t="s">
        <v>1169</v>
      </c>
    </row>
    <row r="3553" spans="3:7" x14ac:dyDescent="0.15">
      <c r="C3553" s="107">
        <f t="shared" si="182"/>
        <v>43080</v>
      </c>
      <c r="D3553" s="111">
        <f t="shared" si="187"/>
        <v>2017</v>
      </c>
      <c r="E3553" s="111">
        <f t="shared" si="188"/>
        <v>12</v>
      </c>
      <c r="F3553" s="174">
        <v>0.92778110000000003</v>
      </c>
      <c r="G3553" s="106" t="s">
        <v>1169</v>
      </c>
    </row>
    <row r="3554" spans="3:7" x14ac:dyDescent="0.15">
      <c r="C3554" s="107">
        <f t="shared" si="182"/>
        <v>43081</v>
      </c>
      <c r="D3554" s="111">
        <f t="shared" si="187"/>
        <v>2017</v>
      </c>
      <c r="E3554" s="111">
        <f t="shared" si="188"/>
        <v>12</v>
      </c>
      <c r="F3554" s="174">
        <v>0.9639645</v>
      </c>
      <c r="G3554" s="106" t="s">
        <v>1169</v>
      </c>
    </row>
    <row r="3555" spans="3:7" x14ac:dyDescent="0.15">
      <c r="C3555" s="107">
        <f t="shared" si="182"/>
        <v>43082</v>
      </c>
      <c r="D3555" s="111">
        <f t="shared" si="187"/>
        <v>2017</v>
      </c>
      <c r="E3555" s="111">
        <f t="shared" si="188"/>
        <v>12</v>
      </c>
      <c r="F3555" s="174">
        <v>1.0227663</v>
      </c>
      <c r="G3555" s="106" t="s">
        <v>1169</v>
      </c>
    </row>
    <row r="3556" spans="3:7" x14ac:dyDescent="0.15">
      <c r="C3556" s="107">
        <f t="shared" si="182"/>
        <v>43083</v>
      </c>
      <c r="D3556" s="111">
        <f t="shared" si="187"/>
        <v>2017</v>
      </c>
      <c r="E3556" s="111">
        <f t="shared" si="188"/>
        <v>12</v>
      </c>
      <c r="F3556" s="174">
        <v>1.0355508</v>
      </c>
      <c r="G3556" s="106" t="s">
        <v>1169</v>
      </c>
    </row>
    <row r="3557" spans="3:7" x14ac:dyDescent="0.15">
      <c r="C3557" s="107">
        <f t="shared" si="182"/>
        <v>43084</v>
      </c>
      <c r="D3557" s="111">
        <f t="shared" si="187"/>
        <v>2017</v>
      </c>
      <c r="E3557" s="111">
        <f t="shared" si="188"/>
        <v>12</v>
      </c>
      <c r="F3557" s="174">
        <v>1.0819844000000001</v>
      </c>
      <c r="G3557" s="106" t="s">
        <v>1169</v>
      </c>
    </row>
    <row r="3558" spans="3:7" x14ac:dyDescent="0.15">
      <c r="C3558" s="107">
        <f t="shared" si="182"/>
        <v>43085</v>
      </c>
      <c r="D3558" s="111">
        <f t="shared" si="187"/>
        <v>2017</v>
      </c>
      <c r="E3558" s="111">
        <f t="shared" si="188"/>
        <v>12</v>
      </c>
      <c r="F3558" s="174">
        <v>1.0819844000000001</v>
      </c>
      <c r="G3558" s="106" t="s">
        <v>1169</v>
      </c>
    </row>
    <row r="3559" spans="3:7" x14ac:dyDescent="0.15">
      <c r="C3559" s="107">
        <f t="shared" si="182"/>
        <v>43086</v>
      </c>
      <c r="D3559" s="111">
        <f t="shared" si="187"/>
        <v>2017</v>
      </c>
      <c r="E3559" s="111">
        <f t="shared" si="188"/>
        <v>12</v>
      </c>
      <c r="F3559" s="174">
        <v>1.0819844000000001</v>
      </c>
      <c r="G3559" s="106" t="s">
        <v>1169</v>
      </c>
    </row>
    <row r="3560" spans="3:7" x14ac:dyDescent="0.15">
      <c r="C3560" s="107">
        <f t="shared" si="182"/>
        <v>43087</v>
      </c>
      <c r="D3560" s="111">
        <f t="shared" si="187"/>
        <v>2017</v>
      </c>
      <c r="E3560" s="111">
        <f t="shared" si="188"/>
        <v>12</v>
      </c>
      <c r="F3560" s="174">
        <v>1.1573461999999999</v>
      </c>
      <c r="G3560" s="106" t="s">
        <v>1169</v>
      </c>
    </row>
    <row r="3561" spans="3:7" x14ac:dyDescent="0.15">
      <c r="C3561" s="107">
        <f t="shared" si="182"/>
        <v>43088</v>
      </c>
      <c r="D3561" s="111">
        <f t="shared" si="187"/>
        <v>2017</v>
      </c>
      <c r="E3561" s="111">
        <f t="shared" si="188"/>
        <v>12</v>
      </c>
      <c r="F3561" s="174">
        <v>1.2419013000000001</v>
      </c>
      <c r="G3561" s="106" t="s">
        <v>1169</v>
      </c>
    </row>
    <row r="3562" spans="3:7" x14ac:dyDescent="0.15">
      <c r="C3562" s="107">
        <f t="shared" si="182"/>
        <v>43089</v>
      </c>
      <c r="D3562" s="111">
        <f t="shared" si="187"/>
        <v>2017</v>
      </c>
      <c r="E3562" s="111">
        <f t="shared" si="188"/>
        <v>12</v>
      </c>
      <c r="F3562" s="174">
        <v>1.2120572000000001</v>
      </c>
      <c r="G3562" s="106" t="s">
        <v>1169</v>
      </c>
    </row>
    <row r="3563" spans="3:7" x14ac:dyDescent="0.15">
      <c r="C3563" s="107">
        <f t="shared" si="182"/>
        <v>43090</v>
      </c>
      <c r="D3563" s="111">
        <f t="shared" si="187"/>
        <v>2017</v>
      </c>
      <c r="E3563" s="111">
        <f t="shared" si="188"/>
        <v>12</v>
      </c>
      <c r="F3563" s="174">
        <v>1.1526519</v>
      </c>
      <c r="G3563" s="106" t="s">
        <v>1169</v>
      </c>
    </row>
    <row r="3564" spans="3:7" x14ac:dyDescent="0.15">
      <c r="C3564" s="107">
        <f t="shared" si="182"/>
        <v>43091</v>
      </c>
      <c r="D3564" s="111">
        <f t="shared" si="187"/>
        <v>2017</v>
      </c>
      <c r="E3564" s="111">
        <f t="shared" si="188"/>
        <v>12</v>
      </c>
      <c r="F3564" s="174">
        <v>1.1226829</v>
      </c>
      <c r="G3564" s="106" t="s">
        <v>1169</v>
      </c>
    </row>
    <row r="3565" spans="3:7" x14ac:dyDescent="0.15">
      <c r="C3565" s="107">
        <f t="shared" si="182"/>
        <v>43092</v>
      </c>
      <c r="D3565" s="111">
        <f t="shared" si="187"/>
        <v>2017</v>
      </c>
      <c r="E3565" s="111">
        <f t="shared" si="188"/>
        <v>12</v>
      </c>
      <c r="F3565" s="174">
        <v>1.1226829</v>
      </c>
      <c r="G3565" s="106" t="s">
        <v>1169</v>
      </c>
    </row>
    <row r="3566" spans="3:7" x14ac:dyDescent="0.15">
      <c r="C3566" s="107">
        <f t="shared" si="182"/>
        <v>43093</v>
      </c>
      <c r="D3566" s="111">
        <f t="shared" si="187"/>
        <v>2017</v>
      </c>
      <c r="E3566" s="111">
        <f t="shared" si="188"/>
        <v>12</v>
      </c>
      <c r="F3566" s="174">
        <v>1.1226829</v>
      </c>
      <c r="G3566" s="106" t="s">
        <v>1169</v>
      </c>
    </row>
    <row r="3567" spans="3:7" x14ac:dyDescent="0.15">
      <c r="C3567" s="107">
        <f t="shared" si="182"/>
        <v>43094</v>
      </c>
      <c r="D3567" s="111">
        <f t="shared" si="187"/>
        <v>2017</v>
      </c>
      <c r="E3567" s="111">
        <f t="shared" si="188"/>
        <v>12</v>
      </c>
      <c r="F3567" s="174">
        <v>1.1226829</v>
      </c>
      <c r="G3567" s="106" t="s">
        <v>1169</v>
      </c>
    </row>
    <row r="3568" spans="3:7" x14ac:dyDescent="0.15">
      <c r="C3568" s="107">
        <f t="shared" si="182"/>
        <v>43095</v>
      </c>
      <c r="D3568" s="111">
        <f t="shared" si="187"/>
        <v>2017</v>
      </c>
      <c r="E3568" s="111">
        <f t="shared" si="188"/>
        <v>12</v>
      </c>
      <c r="F3568" s="174">
        <v>1.1213787</v>
      </c>
      <c r="G3568" s="106" t="s">
        <v>1169</v>
      </c>
    </row>
    <row r="3569" spans="3:7" x14ac:dyDescent="0.15">
      <c r="C3569" s="107">
        <f t="shared" si="182"/>
        <v>43096</v>
      </c>
      <c r="D3569" s="111">
        <f t="shared" si="187"/>
        <v>2017</v>
      </c>
      <c r="E3569" s="111">
        <f t="shared" si="188"/>
        <v>12</v>
      </c>
      <c r="F3569" s="174">
        <v>1.0692496</v>
      </c>
      <c r="G3569" s="106" t="s">
        <v>1169</v>
      </c>
    </row>
    <row r="3570" spans="3:7" x14ac:dyDescent="0.15">
      <c r="C3570" s="107">
        <f t="shared" si="182"/>
        <v>43097</v>
      </c>
      <c r="D3570" s="111">
        <f>YEAR(C3570)</f>
        <v>2017</v>
      </c>
      <c r="E3570" s="111">
        <f>MONTH(C3570)</f>
        <v>12</v>
      </c>
      <c r="F3570" s="174">
        <v>1.0712811</v>
      </c>
      <c r="G3570" s="106" t="s">
        <v>1169</v>
      </c>
    </row>
    <row r="3571" spans="3:7" x14ac:dyDescent="0.15">
      <c r="C3571" s="107">
        <f t="shared" si="182"/>
        <v>43098</v>
      </c>
      <c r="D3571" s="111">
        <f t="shared" ref="D3571:D3573" si="189">YEAR(C3571)</f>
        <v>2017</v>
      </c>
      <c r="E3571" s="111">
        <f t="shared" ref="E3571:E3573" si="190">MONTH(C3571)</f>
        <v>12</v>
      </c>
      <c r="F3571" s="174">
        <v>1.1141322999999999</v>
      </c>
      <c r="G3571" s="106" t="s">
        <v>1169</v>
      </c>
    </row>
    <row r="3572" spans="3:7" x14ac:dyDescent="0.15">
      <c r="C3572" s="107">
        <f t="shared" si="182"/>
        <v>43099</v>
      </c>
      <c r="D3572" s="111">
        <f t="shared" si="189"/>
        <v>2017</v>
      </c>
      <c r="E3572" s="111">
        <f t="shared" si="190"/>
        <v>12</v>
      </c>
      <c r="F3572" s="174">
        <v>1.1141322999999999</v>
      </c>
      <c r="G3572" s="106" t="s">
        <v>1169</v>
      </c>
    </row>
    <row r="3573" spans="3:7" x14ac:dyDescent="0.15">
      <c r="C3573" s="107">
        <f t="shared" si="182"/>
        <v>43100</v>
      </c>
      <c r="D3573" s="111">
        <f t="shared" si="189"/>
        <v>2017</v>
      </c>
      <c r="E3573" s="111">
        <f t="shared" si="190"/>
        <v>12</v>
      </c>
      <c r="F3573" s="174">
        <v>1.1141322999999999</v>
      </c>
      <c r="G3573" s="106" t="s">
        <v>1169</v>
      </c>
    </row>
    <row r="3574" spans="3:7" x14ac:dyDescent="0.15">
      <c r="C3574" s="173">
        <v>43101</v>
      </c>
      <c r="D3574" s="111">
        <f t="shared" ref="D3574:D3637" si="191">YEAR(C3574)</f>
        <v>2018</v>
      </c>
      <c r="E3574" s="111">
        <f t="shared" ref="E3574:E3637" si="192">MONTH(C3574)</f>
        <v>1</v>
      </c>
      <c r="F3574" s="174">
        <v>1.1141322999999999</v>
      </c>
      <c r="G3574" s="106" t="s">
        <v>1169</v>
      </c>
    </row>
    <row r="3575" spans="3:7" x14ac:dyDescent="0.15">
      <c r="C3575" s="173">
        <v>43102</v>
      </c>
      <c r="D3575" s="111">
        <f t="shared" si="191"/>
        <v>2018</v>
      </c>
      <c r="E3575" s="111">
        <f t="shared" si="192"/>
        <v>1</v>
      </c>
      <c r="F3575" s="174">
        <v>1.1131706082924435</v>
      </c>
      <c r="G3575" s="106" t="s">
        <v>1293</v>
      </c>
    </row>
    <row r="3576" spans="3:7" x14ac:dyDescent="0.15">
      <c r="C3576" s="173">
        <v>43103</v>
      </c>
      <c r="D3576" s="111">
        <f t="shared" si="191"/>
        <v>2018</v>
      </c>
      <c r="E3576" s="111">
        <f t="shared" si="192"/>
        <v>1</v>
      </c>
      <c r="F3576" s="174">
        <v>1.1565184831535729</v>
      </c>
      <c r="G3576" s="106" t="s">
        <v>1293</v>
      </c>
    </row>
    <row r="3577" spans="3:7" x14ac:dyDescent="0.15">
      <c r="C3577" s="173">
        <v>43104</v>
      </c>
      <c r="D3577" s="111">
        <f t="shared" si="191"/>
        <v>2018</v>
      </c>
      <c r="E3577" s="111">
        <f t="shared" si="192"/>
        <v>1</v>
      </c>
      <c r="F3577" s="174">
        <v>1.2538721799277746</v>
      </c>
      <c r="G3577" s="106" t="s">
        <v>1293</v>
      </c>
    </row>
    <row r="3578" spans="3:7" x14ac:dyDescent="0.15">
      <c r="C3578" s="173">
        <v>43105</v>
      </c>
      <c r="D3578" s="111">
        <f t="shared" si="191"/>
        <v>2018</v>
      </c>
      <c r="E3578" s="111">
        <f t="shared" si="192"/>
        <v>1</v>
      </c>
      <c r="F3578" s="174">
        <v>1.4116947932482597</v>
      </c>
      <c r="G3578" s="106" t="s">
        <v>1293</v>
      </c>
    </row>
    <row r="3579" spans="3:7" x14ac:dyDescent="0.15">
      <c r="C3579" s="173">
        <v>43106</v>
      </c>
      <c r="D3579" s="111">
        <f t="shared" si="191"/>
        <v>2018</v>
      </c>
      <c r="E3579" s="111">
        <f t="shared" si="192"/>
        <v>1</v>
      </c>
      <c r="F3579" s="174">
        <v>1.5141983821270983</v>
      </c>
      <c r="G3579" s="106" t="s">
        <v>1293</v>
      </c>
    </row>
    <row r="3580" spans="3:7" x14ac:dyDescent="0.15">
      <c r="C3580" s="173">
        <v>43107</v>
      </c>
      <c r="D3580" s="111">
        <f t="shared" si="191"/>
        <v>2018</v>
      </c>
      <c r="E3580" s="111">
        <f t="shared" si="192"/>
        <v>1</v>
      </c>
      <c r="F3580" s="174">
        <v>1.3477822077853727</v>
      </c>
      <c r="G3580" s="106" t="s">
        <v>1293</v>
      </c>
    </row>
    <row r="3581" spans="3:7" x14ac:dyDescent="0.15">
      <c r="C3581" s="173">
        <v>43108</v>
      </c>
      <c r="D3581" s="111">
        <f t="shared" si="191"/>
        <v>2018</v>
      </c>
      <c r="E3581" s="111">
        <f t="shared" si="192"/>
        <v>1</v>
      </c>
      <c r="F3581" s="174">
        <v>1.3719648419257504</v>
      </c>
      <c r="G3581" s="106" t="s">
        <v>1293</v>
      </c>
    </row>
    <row r="3582" spans="3:7" x14ac:dyDescent="0.15">
      <c r="C3582" s="173">
        <v>43109</v>
      </c>
      <c r="D3582" s="111">
        <f t="shared" si="191"/>
        <v>2018</v>
      </c>
      <c r="E3582" s="111">
        <f t="shared" si="192"/>
        <v>1</v>
      </c>
      <c r="F3582" s="174">
        <v>1.4244298163951465</v>
      </c>
      <c r="G3582" s="106" t="s">
        <v>1293</v>
      </c>
    </row>
    <row r="3583" spans="3:7" x14ac:dyDescent="0.15">
      <c r="C3583" s="173">
        <v>43110</v>
      </c>
      <c r="D3583" s="111">
        <f t="shared" si="191"/>
        <v>2018</v>
      </c>
      <c r="E3583" s="111">
        <f t="shared" si="192"/>
        <v>1</v>
      </c>
      <c r="F3583" s="174">
        <v>1.5279941590038386</v>
      </c>
      <c r="G3583" s="106" t="s">
        <v>1293</v>
      </c>
    </row>
    <row r="3584" spans="3:7" x14ac:dyDescent="0.15">
      <c r="C3584" s="173">
        <v>43111</v>
      </c>
      <c r="D3584" s="111">
        <f t="shared" si="191"/>
        <v>2018</v>
      </c>
      <c r="E3584" s="111">
        <f t="shared" si="192"/>
        <v>1</v>
      </c>
      <c r="F3584" s="174">
        <v>1.6228081501881764</v>
      </c>
      <c r="G3584" s="106" t="s">
        <v>1293</v>
      </c>
    </row>
    <row r="3585" spans="3:7" x14ac:dyDescent="0.15">
      <c r="C3585" s="173">
        <v>43112</v>
      </c>
      <c r="D3585" s="111">
        <f t="shared" si="191"/>
        <v>2018</v>
      </c>
      <c r="E3585" s="111">
        <f t="shared" si="192"/>
        <v>1</v>
      </c>
      <c r="F3585" s="174">
        <v>1.8317470521841159</v>
      </c>
      <c r="G3585" s="106" t="s">
        <v>1293</v>
      </c>
    </row>
    <row r="3586" spans="3:7" x14ac:dyDescent="0.15">
      <c r="C3586" s="173">
        <v>43113</v>
      </c>
      <c r="D3586" s="111">
        <f t="shared" si="191"/>
        <v>2018</v>
      </c>
      <c r="E3586" s="111">
        <f t="shared" si="192"/>
        <v>1</v>
      </c>
      <c r="F3586" s="174">
        <v>1.7154295088111493</v>
      </c>
      <c r="G3586" s="106" t="s">
        <v>1293</v>
      </c>
    </row>
    <row r="3587" spans="3:7" x14ac:dyDescent="0.15">
      <c r="C3587" s="173">
        <v>43114</v>
      </c>
      <c r="D3587" s="111">
        <f t="shared" si="191"/>
        <v>2018</v>
      </c>
      <c r="E3587" s="111">
        <f t="shared" si="192"/>
        <v>1</v>
      </c>
      <c r="F3587" s="174">
        <v>1.6458937361953068</v>
      </c>
      <c r="G3587" s="106" t="s">
        <v>1293</v>
      </c>
    </row>
    <row r="3588" spans="3:7" x14ac:dyDescent="0.15">
      <c r="C3588" s="173">
        <v>43115</v>
      </c>
      <c r="D3588" s="111">
        <f t="shared" si="191"/>
        <v>2018</v>
      </c>
      <c r="E3588" s="111">
        <f t="shared" si="192"/>
        <v>1</v>
      </c>
      <c r="F3588" s="174">
        <v>1.6250316628703487</v>
      </c>
      <c r="G3588" s="106" t="s">
        <v>1293</v>
      </c>
    </row>
    <row r="3589" spans="3:7" x14ac:dyDescent="0.15">
      <c r="C3589" s="173">
        <v>43116</v>
      </c>
      <c r="D3589" s="111">
        <f t="shared" si="191"/>
        <v>2018</v>
      </c>
      <c r="E3589" s="111">
        <f t="shared" si="192"/>
        <v>1</v>
      </c>
      <c r="F3589" s="174">
        <v>1.7018644381677852</v>
      </c>
      <c r="G3589" s="106" t="s">
        <v>1293</v>
      </c>
    </row>
    <row r="3590" spans="3:7" x14ac:dyDescent="0.15">
      <c r="C3590" s="173">
        <v>43117</v>
      </c>
      <c r="D3590" s="111">
        <f t="shared" si="191"/>
        <v>2018</v>
      </c>
      <c r="E3590" s="111">
        <f t="shared" si="192"/>
        <v>1</v>
      </c>
      <c r="F3590" s="174">
        <v>1.7866230814040343</v>
      </c>
      <c r="G3590" s="106" t="s">
        <v>1293</v>
      </c>
    </row>
    <row r="3591" spans="3:7" x14ac:dyDescent="0.15">
      <c r="C3591" s="173">
        <v>43118</v>
      </c>
      <c r="D3591" s="111">
        <f t="shared" si="191"/>
        <v>2018</v>
      </c>
      <c r="E3591" s="111">
        <f t="shared" si="192"/>
        <v>1</v>
      </c>
      <c r="F3591" s="174">
        <v>1.9751150600867842</v>
      </c>
      <c r="G3591" s="106" t="s">
        <v>1293</v>
      </c>
    </row>
    <row r="3592" spans="3:7" x14ac:dyDescent="0.15">
      <c r="C3592" s="173">
        <v>43119</v>
      </c>
      <c r="D3592" s="111">
        <f t="shared" si="191"/>
        <v>2018</v>
      </c>
      <c r="E3592" s="111">
        <f t="shared" si="192"/>
        <v>1</v>
      </c>
      <c r="F3592" s="174">
        <v>1.981737166954527</v>
      </c>
      <c r="G3592" s="106" t="s">
        <v>1293</v>
      </c>
    </row>
    <row r="3593" spans="3:7" x14ac:dyDescent="0.15">
      <c r="C3593" s="173">
        <v>43120</v>
      </c>
      <c r="D3593" s="111">
        <f t="shared" si="191"/>
        <v>2018</v>
      </c>
      <c r="E3593" s="111">
        <f t="shared" si="192"/>
        <v>1</v>
      </c>
      <c r="F3593" s="174">
        <v>2.3162116472207868</v>
      </c>
      <c r="G3593" s="106" t="s">
        <v>1293</v>
      </c>
    </row>
    <row r="3594" spans="3:7" x14ac:dyDescent="0.15">
      <c r="C3594" s="173">
        <v>43121</v>
      </c>
      <c r="D3594" s="111">
        <f t="shared" si="191"/>
        <v>2018</v>
      </c>
      <c r="E3594" s="111">
        <f t="shared" si="192"/>
        <v>1</v>
      </c>
      <c r="F3594" s="174">
        <v>1.8755459361988862</v>
      </c>
      <c r="G3594" s="106" t="s">
        <v>1293</v>
      </c>
    </row>
    <row r="3595" spans="3:7" x14ac:dyDescent="0.15">
      <c r="C3595" s="173">
        <v>43122</v>
      </c>
      <c r="D3595" s="111">
        <f t="shared" si="191"/>
        <v>2018</v>
      </c>
      <c r="E3595" s="111">
        <f t="shared" si="192"/>
        <v>1</v>
      </c>
      <c r="F3595" s="174">
        <v>2.0184657344777883</v>
      </c>
      <c r="G3595" s="106" t="s">
        <v>1293</v>
      </c>
    </row>
    <row r="3596" spans="3:7" x14ac:dyDescent="0.15">
      <c r="C3596" s="173">
        <v>43123</v>
      </c>
      <c r="D3596" s="111">
        <f t="shared" si="191"/>
        <v>2018</v>
      </c>
      <c r="E3596" s="111">
        <f t="shared" si="192"/>
        <v>1</v>
      </c>
      <c r="F3596" s="174">
        <v>2.2068413513194494</v>
      </c>
      <c r="G3596" s="106" t="s">
        <v>1293</v>
      </c>
    </row>
    <row r="3597" spans="3:7" x14ac:dyDescent="0.15">
      <c r="C3597" s="173">
        <v>43124</v>
      </c>
      <c r="D3597" s="111">
        <f t="shared" si="191"/>
        <v>2018</v>
      </c>
      <c r="E3597" s="111">
        <f t="shared" si="192"/>
        <v>1</v>
      </c>
      <c r="F3597" s="174">
        <v>2.4881474286600413</v>
      </c>
      <c r="G3597" s="106" t="s">
        <v>1293</v>
      </c>
    </row>
    <row r="3598" spans="3:7" x14ac:dyDescent="0.15">
      <c r="C3598" s="173">
        <v>43125</v>
      </c>
      <c r="D3598" s="111">
        <f t="shared" si="191"/>
        <v>2018</v>
      </c>
      <c r="E3598" s="111">
        <f t="shared" si="192"/>
        <v>1</v>
      </c>
      <c r="F3598" s="174">
        <v>2.5746260922785233</v>
      </c>
      <c r="G3598" s="106" t="s">
        <v>1293</v>
      </c>
    </row>
    <row r="3599" spans="3:7" x14ac:dyDescent="0.15">
      <c r="C3599" s="173">
        <v>43126</v>
      </c>
      <c r="D3599" s="111">
        <f t="shared" si="191"/>
        <v>2018</v>
      </c>
      <c r="E3599" s="111">
        <f t="shared" si="192"/>
        <v>1</v>
      </c>
      <c r="F3599" s="174">
        <v>2.4712904008919003</v>
      </c>
      <c r="G3599" s="106" t="s">
        <v>1293</v>
      </c>
    </row>
    <row r="3600" spans="3:7" x14ac:dyDescent="0.15">
      <c r="C3600" s="173">
        <v>43127</v>
      </c>
      <c r="D3600" s="111">
        <f t="shared" si="191"/>
        <v>2018</v>
      </c>
      <c r="E3600" s="111">
        <f t="shared" si="192"/>
        <v>1</v>
      </c>
      <c r="F3600" s="174">
        <v>2.4498093269866223</v>
      </c>
      <c r="G3600" s="106" t="s">
        <v>1293</v>
      </c>
    </row>
    <row r="3601" spans="3:8" x14ac:dyDescent="0.15">
      <c r="C3601" s="173">
        <v>43128</v>
      </c>
      <c r="D3601" s="111">
        <f t="shared" si="191"/>
        <v>2018</v>
      </c>
      <c r="E3601" s="111">
        <f t="shared" si="192"/>
        <v>1</v>
      </c>
      <c r="F3601" s="174">
        <v>2.2253845606521723</v>
      </c>
      <c r="G3601" s="106" t="s">
        <v>1293</v>
      </c>
    </row>
    <row r="3602" spans="3:8" x14ac:dyDescent="0.15">
      <c r="C3602" s="173">
        <v>43129</v>
      </c>
      <c r="D3602" s="111">
        <f t="shared" si="191"/>
        <v>2018</v>
      </c>
      <c r="E3602" s="111">
        <f t="shared" si="192"/>
        <v>1</v>
      </c>
      <c r="F3602" s="174">
        <v>2.2337285707464125</v>
      </c>
      <c r="G3602" s="106" t="s">
        <v>1293</v>
      </c>
    </row>
    <row r="3603" spans="3:8" x14ac:dyDescent="0.15">
      <c r="C3603" s="173">
        <v>43130</v>
      </c>
      <c r="D3603" s="111">
        <f t="shared" si="191"/>
        <v>2018</v>
      </c>
      <c r="E3603" s="111">
        <f t="shared" si="192"/>
        <v>1</v>
      </c>
      <c r="F3603" s="174">
        <v>2.0880909545082682</v>
      </c>
      <c r="G3603" s="106" t="s">
        <v>1293</v>
      </c>
    </row>
    <row r="3604" spans="3:8" x14ac:dyDescent="0.15">
      <c r="C3604" s="173">
        <v>43131</v>
      </c>
      <c r="D3604" s="111">
        <f t="shared" si="191"/>
        <v>2018</v>
      </c>
      <c r="E3604" s="111">
        <f t="shared" si="192"/>
        <v>1</v>
      </c>
      <c r="F3604" s="174">
        <v>2.0775294918518199</v>
      </c>
      <c r="G3604" s="106" t="s">
        <v>1293</v>
      </c>
      <c r="H3604" s="45"/>
    </row>
    <row r="3605" spans="3:8" x14ac:dyDescent="0.15">
      <c r="C3605" s="173">
        <v>43132</v>
      </c>
      <c r="D3605" s="111">
        <f t="shared" si="191"/>
        <v>2018</v>
      </c>
      <c r="E3605" s="111">
        <f t="shared" si="192"/>
        <v>2</v>
      </c>
      <c r="F3605" s="174">
        <v>2.0449982692797808</v>
      </c>
      <c r="G3605" s="106" t="s">
        <v>1293</v>
      </c>
    </row>
    <row r="3606" spans="3:8" x14ac:dyDescent="0.15">
      <c r="C3606" s="173">
        <v>43133</v>
      </c>
      <c r="D3606" s="111">
        <f t="shared" si="191"/>
        <v>2018</v>
      </c>
      <c r="E3606" s="111">
        <f t="shared" si="192"/>
        <v>2</v>
      </c>
      <c r="F3606" s="174">
        <v>2.0008678866974696</v>
      </c>
      <c r="G3606" s="106" t="s">
        <v>1293</v>
      </c>
    </row>
    <row r="3607" spans="3:8" x14ac:dyDescent="0.15">
      <c r="C3607" s="173">
        <v>43134</v>
      </c>
      <c r="D3607" s="111">
        <f t="shared" si="191"/>
        <v>2018</v>
      </c>
      <c r="E3607" s="111">
        <f t="shared" si="192"/>
        <v>2</v>
      </c>
      <c r="F3607" s="174">
        <v>2.0451492447687882</v>
      </c>
      <c r="G3607" s="106" t="s">
        <v>1293</v>
      </c>
    </row>
    <row r="3608" spans="3:8" x14ac:dyDescent="0.15">
      <c r="C3608" s="173">
        <v>43135</v>
      </c>
      <c r="D3608" s="111">
        <f t="shared" si="191"/>
        <v>2018</v>
      </c>
      <c r="E3608" s="111">
        <f t="shared" si="192"/>
        <v>2</v>
      </c>
      <c r="F3608" s="174">
        <v>1.8860342427233909</v>
      </c>
      <c r="G3608" s="106" t="s">
        <v>1293</v>
      </c>
    </row>
    <row r="3609" spans="3:8" x14ac:dyDescent="0.15">
      <c r="C3609" s="173">
        <v>43136</v>
      </c>
      <c r="D3609" s="111">
        <f t="shared" si="191"/>
        <v>2018</v>
      </c>
      <c r="E3609" s="111">
        <f t="shared" si="192"/>
        <v>2</v>
      </c>
      <c r="F3609" s="174">
        <v>2.0416002277278795</v>
      </c>
      <c r="G3609" s="106" t="s">
        <v>1293</v>
      </c>
    </row>
    <row r="3610" spans="3:8" x14ac:dyDescent="0.15">
      <c r="C3610" s="173">
        <v>43137</v>
      </c>
      <c r="D3610" s="111">
        <f t="shared" si="191"/>
        <v>2018</v>
      </c>
      <c r="E3610" s="111">
        <f t="shared" si="192"/>
        <v>2</v>
      </c>
      <c r="F3610" s="174">
        <v>2.4844840354998632</v>
      </c>
      <c r="G3610" s="106" t="s">
        <v>1293</v>
      </c>
    </row>
    <row r="3611" spans="3:8" x14ac:dyDescent="0.15">
      <c r="C3611" s="173">
        <v>43138</v>
      </c>
      <c r="D3611" s="111">
        <f t="shared" si="191"/>
        <v>2018</v>
      </c>
      <c r="E3611" s="111">
        <f t="shared" si="192"/>
        <v>2</v>
      </c>
      <c r="F3611" s="174">
        <v>2.2338953132401134</v>
      </c>
      <c r="G3611" s="106" t="s">
        <v>1293</v>
      </c>
    </row>
    <row r="3612" spans="3:8" x14ac:dyDescent="0.15">
      <c r="C3612" s="173">
        <v>43140</v>
      </c>
      <c r="D3612" s="111">
        <f t="shared" si="191"/>
        <v>2018</v>
      </c>
      <c r="E3612" s="111">
        <f t="shared" si="192"/>
        <v>2</v>
      </c>
      <c r="F3612" s="174">
        <v>2.169097871116775</v>
      </c>
      <c r="G3612" s="106" t="s">
        <v>1293</v>
      </c>
    </row>
    <row r="3613" spans="3:8" x14ac:dyDescent="0.15">
      <c r="C3613" s="173">
        <v>43141</v>
      </c>
      <c r="D3613" s="111">
        <f t="shared" si="191"/>
        <v>2018</v>
      </c>
      <c r="E3613" s="111">
        <f t="shared" si="192"/>
        <v>2</v>
      </c>
      <c r="F3613" s="174">
        <v>2.1757949168820634</v>
      </c>
      <c r="G3613" s="106" t="s">
        <v>1293</v>
      </c>
    </row>
    <row r="3614" spans="3:8" x14ac:dyDescent="0.15">
      <c r="C3614" s="173">
        <v>43142</v>
      </c>
      <c r="D3614" s="111">
        <f t="shared" si="191"/>
        <v>2018</v>
      </c>
      <c r="E3614" s="111">
        <f t="shared" si="192"/>
        <v>2</v>
      </c>
      <c r="F3614" s="174">
        <v>2.1205549229846765</v>
      </c>
      <c r="G3614" s="106" t="s">
        <v>1293</v>
      </c>
    </row>
    <row r="3615" spans="3:8" x14ac:dyDescent="0.15">
      <c r="C3615" s="173">
        <v>43144</v>
      </c>
      <c r="D3615" s="111">
        <f t="shared" si="191"/>
        <v>2018</v>
      </c>
      <c r="E3615" s="111">
        <f t="shared" si="192"/>
        <v>2</v>
      </c>
      <c r="F3615" s="174">
        <v>2.1364655148766887</v>
      </c>
      <c r="G3615" s="106" t="s">
        <v>1293</v>
      </c>
    </row>
    <row r="3616" spans="3:8" x14ac:dyDescent="0.15">
      <c r="C3616" s="173">
        <v>43145</v>
      </c>
      <c r="D3616" s="111">
        <f t="shared" si="191"/>
        <v>2018</v>
      </c>
      <c r="E3616" s="111">
        <f t="shared" si="192"/>
        <v>2</v>
      </c>
      <c r="F3616" s="174">
        <v>2.1177753727994189</v>
      </c>
      <c r="G3616" s="106" t="s">
        <v>1293</v>
      </c>
    </row>
    <row r="3617" spans="3:8" x14ac:dyDescent="0.15">
      <c r="C3617" s="173">
        <v>43146</v>
      </c>
      <c r="D3617" s="111">
        <f t="shared" si="191"/>
        <v>2018</v>
      </c>
      <c r="E3617" s="111">
        <f t="shared" si="192"/>
        <v>2</v>
      </c>
      <c r="F3617" s="174">
        <f>(F3616)</f>
        <v>2.1177753727994189</v>
      </c>
      <c r="G3617" s="106" t="s">
        <v>1293</v>
      </c>
    </row>
    <row r="3618" spans="3:8" x14ac:dyDescent="0.15">
      <c r="C3618" s="173">
        <v>43147</v>
      </c>
      <c r="D3618" s="111">
        <f t="shared" si="191"/>
        <v>2018</v>
      </c>
      <c r="E3618" s="111">
        <f t="shared" si="192"/>
        <v>2</v>
      </c>
      <c r="F3618" s="174">
        <v>2.0161566093634242</v>
      </c>
      <c r="G3618" s="106" t="s">
        <v>1293</v>
      </c>
    </row>
    <row r="3619" spans="3:8" x14ac:dyDescent="0.15">
      <c r="C3619" s="173">
        <v>43148</v>
      </c>
      <c r="D3619" s="111">
        <f t="shared" si="191"/>
        <v>2018</v>
      </c>
      <c r="E3619" s="111">
        <f t="shared" si="192"/>
        <v>2</v>
      </c>
      <c r="F3619" s="174">
        <v>2.2055703049971811</v>
      </c>
      <c r="G3619" s="106" t="s">
        <v>1293</v>
      </c>
    </row>
    <row r="3620" spans="3:8" x14ac:dyDescent="0.15">
      <c r="C3620" s="173">
        <v>43149</v>
      </c>
      <c r="D3620" s="111">
        <f t="shared" si="191"/>
        <v>2018</v>
      </c>
      <c r="E3620" s="111">
        <f t="shared" si="192"/>
        <v>2</v>
      </c>
      <c r="F3620" s="174">
        <v>2.1427857533688766</v>
      </c>
      <c r="G3620" s="106" t="s">
        <v>1293</v>
      </c>
    </row>
    <row r="3621" spans="3:8" x14ac:dyDescent="0.15">
      <c r="C3621" s="173">
        <v>43150</v>
      </c>
      <c r="D3621" s="111">
        <f t="shared" si="191"/>
        <v>2018</v>
      </c>
      <c r="E3621" s="111">
        <f t="shared" si="192"/>
        <v>2</v>
      </c>
      <c r="F3621" s="174">
        <v>2.1213560574693378</v>
      </c>
      <c r="G3621" s="106" t="s">
        <v>1293</v>
      </c>
    </row>
    <row r="3622" spans="3:8" x14ac:dyDescent="0.15">
      <c r="C3622" s="173">
        <v>43151</v>
      </c>
      <c r="D3622" s="111">
        <f t="shared" si="191"/>
        <v>2018</v>
      </c>
      <c r="E3622" s="111">
        <f t="shared" si="192"/>
        <v>2</v>
      </c>
      <c r="F3622" s="174">
        <v>2.1716624014442307</v>
      </c>
      <c r="G3622" s="106" t="s">
        <v>1293</v>
      </c>
    </row>
    <row r="3623" spans="3:8" x14ac:dyDescent="0.15">
      <c r="C3623" s="173">
        <v>43152</v>
      </c>
      <c r="D3623" s="111">
        <f t="shared" si="191"/>
        <v>2018</v>
      </c>
      <c r="E3623" s="111">
        <f t="shared" si="192"/>
        <v>2</v>
      </c>
      <c r="F3623" s="174">
        <v>2.2429019014713671</v>
      </c>
      <c r="G3623" s="106" t="s">
        <v>1293</v>
      </c>
    </row>
    <row r="3624" spans="3:8" x14ac:dyDescent="0.15">
      <c r="C3624" s="173">
        <v>43153</v>
      </c>
      <c r="D3624" s="111">
        <f t="shared" si="191"/>
        <v>2018</v>
      </c>
      <c r="E3624" s="111">
        <f t="shared" si="192"/>
        <v>2</v>
      </c>
      <c r="F3624" s="174">
        <v>2.1502633777032201</v>
      </c>
      <c r="G3624" s="106" t="s">
        <v>1293</v>
      </c>
    </row>
    <row r="3625" spans="3:8" x14ac:dyDescent="0.15">
      <c r="C3625" s="173">
        <v>43154</v>
      </c>
      <c r="D3625" s="111">
        <f t="shared" si="191"/>
        <v>2018</v>
      </c>
      <c r="E3625" s="111">
        <f t="shared" si="192"/>
        <v>2</v>
      </c>
      <c r="F3625" s="174">
        <v>2.0972898503392314</v>
      </c>
      <c r="G3625" s="106" t="s">
        <v>1293</v>
      </c>
    </row>
    <row r="3626" spans="3:8" x14ac:dyDescent="0.15">
      <c r="C3626" s="173">
        <v>43155</v>
      </c>
      <c r="D3626" s="111">
        <f t="shared" si="191"/>
        <v>2018</v>
      </c>
      <c r="E3626" s="111">
        <f t="shared" si="192"/>
        <v>2</v>
      </c>
      <c r="F3626" s="174">
        <v>2.1058090333227737</v>
      </c>
      <c r="G3626" s="106" t="s">
        <v>1293</v>
      </c>
    </row>
    <row r="3627" spans="3:8" x14ac:dyDescent="0.15">
      <c r="C3627" s="173">
        <v>43156</v>
      </c>
      <c r="D3627" s="111">
        <f t="shared" si="191"/>
        <v>2018</v>
      </c>
      <c r="E3627" s="111">
        <f t="shared" si="192"/>
        <v>2</v>
      </c>
      <c r="F3627" s="174">
        <v>1.9718061838277354</v>
      </c>
      <c r="G3627" s="106" t="s">
        <v>1293</v>
      </c>
    </row>
    <row r="3628" spans="3:8" x14ac:dyDescent="0.15">
      <c r="C3628" s="173">
        <v>43157</v>
      </c>
      <c r="D3628" s="111">
        <f t="shared" si="191"/>
        <v>2018</v>
      </c>
      <c r="E3628" s="111">
        <f t="shared" si="192"/>
        <v>2</v>
      </c>
      <c r="F3628" s="174">
        <v>2.1908819449859682</v>
      </c>
      <c r="G3628" s="106" t="s">
        <v>1293</v>
      </c>
    </row>
    <row r="3629" spans="3:8" x14ac:dyDescent="0.15">
      <c r="C3629" s="173">
        <v>43158</v>
      </c>
      <c r="D3629" s="111">
        <f t="shared" si="191"/>
        <v>2018</v>
      </c>
      <c r="E3629" s="111">
        <f t="shared" si="192"/>
        <v>2</v>
      </c>
      <c r="F3629" s="174">
        <v>2.1561154471258375</v>
      </c>
      <c r="G3629" s="106" t="s">
        <v>1293</v>
      </c>
    </row>
    <row r="3630" spans="3:8" x14ac:dyDescent="0.15">
      <c r="C3630" s="173">
        <v>43159</v>
      </c>
      <c r="D3630" s="111">
        <f t="shared" si="191"/>
        <v>2018</v>
      </c>
      <c r="E3630" s="111">
        <f t="shared" si="192"/>
        <v>2</v>
      </c>
      <c r="F3630" s="174">
        <v>2.2019006370871321</v>
      </c>
      <c r="G3630" s="106" t="s">
        <v>1293</v>
      </c>
      <c r="H3630" s="45"/>
    </row>
    <row r="3631" spans="3:8" x14ac:dyDescent="0.15">
      <c r="C3631" s="173">
        <v>43160</v>
      </c>
      <c r="D3631" s="111">
        <f t="shared" si="191"/>
        <v>2018</v>
      </c>
      <c r="E3631" s="111">
        <f t="shared" si="192"/>
        <v>3</v>
      </c>
      <c r="F3631" s="174">
        <v>2.1230319382941736</v>
      </c>
      <c r="G3631" s="106" t="s">
        <v>1293</v>
      </c>
    </row>
    <row r="3632" spans="3:8" x14ac:dyDescent="0.15">
      <c r="C3632" s="173">
        <v>43161</v>
      </c>
      <c r="D3632" s="111">
        <f t="shared" si="191"/>
        <v>2018</v>
      </c>
      <c r="E3632" s="111">
        <f t="shared" si="192"/>
        <v>3</v>
      </c>
      <c r="F3632" s="174">
        <v>2.1577412315699696</v>
      </c>
      <c r="G3632" s="106" t="s">
        <v>1293</v>
      </c>
    </row>
    <row r="3633" spans="3:7" x14ac:dyDescent="0.15">
      <c r="C3633" s="173">
        <v>43162</v>
      </c>
      <c r="D3633" s="111">
        <f t="shared" si="191"/>
        <v>2018</v>
      </c>
      <c r="E3633" s="111">
        <f t="shared" si="192"/>
        <v>3</v>
      </c>
      <c r="F3633" s="174">
        <v>2.1445588240995472</v>
      </c>
      <c r="G3633" s="106" t="s">
        <v>1293</v>
      </c>
    </row>
    <row r="3634" spans="3:7" x14ac:dyDescent="0.15">
      <c r="C3634" s="173">
        <v>43163</v>
      </c>
      <c r="D3634" s="111">
        <f t="shared" si="191"/>
        <v>2018</v>
      </c>
      <c r="E3634" s="111">
        <f t="shared" si="192"/>
        <v>3</v>
      </c>
      <c r="F3634" s="174">
        <v>2.1186216149641748</v>
      </c>
      <c r="G3634" s="106" t="s">
        <v>1293</v>
      </c>
    </row>
    <row r="3635" spans="3:7" x14ac:dyDescent="0.15">
      <c r="C3635" s="173">
        <v>43164</v>
      </c>
      <c r="D3635" s="111">
        <f t="shared" si="191"/>
        <v>2018</v>
      </c>
      <c r="E3635" s="111">
        <f t="shared" si="192"/>
        <v>3</v>
      </c>
      <c r="F3635" s="174">
        <v>2.2851220742156837</v>
      </c>
      <c r="G3635" s="106" t="s">
        <v>1293</v>
      </c>
    </row>
    <row r="3636" spans="3:7" x14ac:dyDescent="0.15">
      <c r="C3636" s="173">
        <v>43165</v>
      </c>
      <c r="D3636" s="111">
        <f t="shared" si="191"/>
        <v>2018</v>
      </c>
      <c r="E3636" s="111">
        <f t="shared" si="192"/>
        <v>3</v>
      </c>
      <c r="F3636" s="174">
        <v>2.2295333888397901</v>
      </c>
      <c r="G3636" s="106" t="s">
        <v>1293</v>
      </c>
    </row>
    <row r="3637" spans="3:7" x14ac:dyDescent="0.15">
      <c r="C3637" s="173">
        <v>43166</v>
      </c>
      <c r="D3637" s="111">
        <f t="shared" si="191"/>
        <v>2018</v>
      </c>
      <c r="E3637" s="111">
        <f t="shared" si="192"/>
        <v>3</v>
      </c>
      <c r="F3637" s="174">
        <v>2.1461264441930585</v>
      </c>
      <c r="G3637" s="106" t="s">
        <v>1293</v>
      </c>
    </row>
    <row r="3638" spans="3:7" x14ac:dyDescent="0.15">
      <c r="C3638" s="173">
        <v>43167</v>
      </c>
      <c r="D3638" s="111">
        <f t="shared" ref="D3638:D3663" si="193">YEAR(C3638)</f>
        <v>2018</v>
      </c>
      <c r="E3638" s="111">
        <f t="shared" ref="E3638:E3663" si="194">MONTH(C3638)</f>
        <v>3</v>
      </c>
      <c r="F3638" s="174">
        <v>2.2175416680001887</v>
      </c>
      <c r="G3638" s="106" t="s">
        <v>1293</v>
      </c>
    </row>
    <row r="3639" spans="3:7" x14ac:dyDescent="0.15">
      <c r="C3639" s="173">
        <v>43168</v>
      </c>
      <c r="D3639" s="111">
        <f t="shared" si="193"/>
        <v>2018</v>
      </c>
      <c r="E3639" s="111">
        <f t="shared" si="194"/>
        <v>3</v>
      </c>
      <c r="F3639" s="174">
        <v>2.1898816667771603</v>
      </c>
      <c r="G3639" s="106" t="s">
        <v>1293</v>
      </c>
    </row>
    <row r="3640" spans="3:7" x14ac:dyDescent="0.15">
      <c r="C3640" s="173">
        <v>43169</v>
      </c>
      <c r="D3640" s="111">
        <f t="shared" si="193"/>
        <v>2018</v>
      </c>
      <c r="E3640" s="111">
        <f t="shared" si="194"/>
        <v>3</v>
      </c>
      <c r="F3640" s="174">
        <v>2.3165547621818972</v>
      </c>
      <c r="G3640" s="106" t="s">
        <v>1293</v>
      </c>
    </row>
    <row r="3641" spans="3:7" x14ac:dyDescent="0.15">
      <c r="C3641" s="173">
        <v>43170</v>
      </c>
      <c r="D3641" s="111">
        <f t="shared" si="193"/>
        <v>2018</v>
      </c>
      <c r="E3641" s="111">
        <f t="shared" si="194"/>
        <v>3</v>
      </c>
      <c r="F3641" s="174">
        <v>2.1243625605752725</v>
      </c>
      <c r="G3641" s="106" t="s">
        <v>1293</v>
      </c>
    </row>
    <row r="3642" spans="3:7" x14ac:dyDescent="0.15">
      <c r="C3642" s="173">
        <v>43171</v>
      </c>
      <c r="D3642" s="111">
        <f t="shared" si="193"/>
        <v>2018</v>
      </c>
      <c r="E3642" s="111">
        <f t="shared" si="194"/>
        <v>3</v>
      </c>
      <c r="F3642" s="174">
        <v>2.2725398474208385</v>
      </c>
      <c r="G3642" s="106" t="s">
        <v>1293</v>
      </c>
    </row>
    <row r="3643" spans="3:7" x14ac:dyDescent="0.15">
      <c r="C3643" s="173">
        <v>43173</v>
      </c>
      <c r="D3643" s="111">
        <f t="shared" si="193"/>
        <v>2018</v>
      </c>
      <c r="E3643" s="111">
        <f t="shared" si="194"/>
        <v>3</v>
      </c>
      <c r="F3643" s="174">
        <v>2.46908191841688</v>
      </c>
      <c r="G3643" s="106" t="s">
        <v>1293</v>
      </c>
    </row>
    <row r="3644" spans="3:7" x14ac:dyDescent="0.15">
      <c r="C3644" s="173">
        <v>43174</v>
      </c>
      <c r="D3644" s="111">
        <f t="shared" si="193"/>
        <v>2018</v>
      </c>
      <c r="E3644" s="111">
        <f t="shared" si="194"/>
        <v>3</v>
      </c>
      <c r="F3644" s="174">
        <v>2.4288043270979158</v>
      </c>
      <c r="G3644" s="106" t="s">
        <v>1293</v>
      </c>
    </row>
    <row r="3645" spans="3:7" x14ac:dyDescent="0.15">
      <c r="C3645" s="173">
        <v>43175</v>
      </c>
      <c r="D3645" s="111">
        <f t="shared" si="193"/>
        <v>2018</v>
      </c>
      <c r="E3645" s="111">
        <f t="shared" si="194"/>
        <v>3</v>
      </c>
      <c r="F3645" s="174">
        <v>2.4548766497973595</v>
      </c>
      <c r="G3645" s="106" t="s">
        <v>1293</v>
      </c>
    </row>
    <row r="3646" spans="3:7" x14ac:dyDescent="0.15">
      <c r="C3646" s="173">
        <v>43176</v>
      </c>
      <c r="D3646" s="111">
        <f t="shared" si="193"/>
        <v>2018</v>
      </c>
      <c r="E3646" s="111">
        <f t="shared" si="194"/>
        <v>3</v>
      </c>
      <c r="F3646" s="174">
        <v>2.4754788002730193</v>
      </c>
      <c r="G3646" s="106" t="s">
        <v>1293</v>
      </c>
    </row>
    <row r="3647" spans="3:7" x14ac:dyDescent="0.15">
      <c r="C3647" s="173">
        <v>43177</v>
      </c>
      <c r="D3647" s="111">
        <f t="shared" si="193"/>
        <v>2018</v>
      </c>
      <c r="E3647" s="111">
        <f t="shared" si="194"/>
        <v>3</v>
      </c>
      <c r="F3647" s="174">
        <v>2.4145201638188887</v>
      </c>
      <c r="G3647" s="106" t="s">
        <v>1293</v>
      </c>
    </row>
    <row r="3648" spans="3:7" x14ac:dyDescent="0.15">
      <c r="C3648" s="173">
        <v>43178</v>
      </c>
      <c r="D3648" s="111">
        <f t="shared" si="193"/>
        <v>2018</v>
      </c>
      <c r="E3648" s="111">
        <f t="shared" si="194"/>
        <v>3</v>
      </c>
      <c r="F3648" s="174">
        <v>2.5418405560360764</v>
      </c>
      <c r="G3648" s="106" t="s">
        <v>1293</v>
      </c>
    </row>
    <row r="3649" spans="3:8" x14ac:dyDescent="0.15">
      <c r="C3649" s="173">
        <v>43179</v>
      </c>
      <c r="D3649" s="111">
        <f t="shared" si="193"/>
        <v>2018</v>
      </c>
      <c r="E3649" s="111">
        <f t="shared" si="194"/>
        <v>3</v>
      </c>
      <c r="F3649" s="174">
        <v>2.5458732428122786</v>
      </c>
      <c r="G3649" s="106" t="s">
        <v>1293</v>
      </c>
    </row>
    <row r="3650" spans="3:8" x14ac:dyDescent="0.15">
      <c r="C3650" s="173">
        <v>43180</v>
      </c>
      <c r="D3650" s="111">
        <f t="shared" si="193"/>
        <v>2018</v>
      </c>
      <c r="E3650" s="111">
        <f t="shared" si="194"/>
        <v>3</v>
      </c>
      <c r="F3650" s="174">
        <v>2.6619586002370319</v>
      </c>
      <c r="G3650" s="106" t="s">
        <v>1293</v>
      </c>
    </row>
    <row r="3651" spans="3:8" x14ac:dyDescent="0.15">
      <c r="C3651" s="173">
        <v>43181</v>
      </c>
      <c r="D3651" s="111">
        <f t="shared" si="193"/>
        <v>2018</v>
      </c>
      <c r="E3651" s="111">
        <f t="shared" si="194"/>
        <v>3</v>
      </c>
      <c r="F3651" s="174">
        <v>2.76999795146933</v>
      </c>
      <c r="G3651" s="106" t="s">
        <v>1293</v>
      </c>
    </row>
    <row r="3652" spans="3:8" x14ac:dyDescent="0.15">
      <c r="C3652" s="173">
        <v>43182</v>
      </c>
      <c r="D3652" s="111">
        <f t="shared" si="193"/>
        <v>2018</v>
      </c>
      <c r="E3652" s="111">
        <f t="shared" si="194"/>
        <v>3</v>
      </c>
      <c r="F3652" s="174">
        <v>2.9819220852117407</v>
      </c>
      <c r="G3652" s="106" t="s">
        <v>1293</v>
      </c>
    </row>
    <row r="3653" spans="3:8" x14ac:dyDescent="0.15">
      <c r="C3653" s="173">
        <v>43183</v>
      </c>
      <c r="D3653" s="111">
        <f t="shared" si="193"/>
        <v>2018</v>
      </c>
      <c r="E3653" s="111">
        <f t="shared" si="194"/>
        <v>3</v>
      </c>
      <c r="F3653" s="174">
        <v>3.0669419047036981</v>
      </c>
      <c r="G3653" s="106" t="s">
        <v>1293</v>
      </c>
    </row>
    <row r="3654" spans="3:8" x14ac:dyDescent="0.15">
      <c r="C3654" s="173">
        <v>43184</v>
      </c>
      <c r="D3654" s="111">
        <f t="shared" si="193"/>
        <v>2018</v>
      </c>
      <c r="E3654" s="111">
        <f t="shared" si="194"/>
        <v>3</v>
      </c>
      <c r="F3654" s="174">
        <v>2.93153373230929</v>
      </c>
      <c r="G3654" s="106" t="s">
        <v>1293</v>
      </c>
    </row>
    <row r="3655" spans="3:8" x14ac:dyDescent="0.15">
      <c r="C3655" s="173">
        <v>43185</v>
      </c>
      <c r="D3655" s="111">
        <f t="shared" si="193"/>
        <v>2018</v>
      </c>
      <c r="E3655" s="111">
        <f t="shared" si="194"/>
        <v>3</v>
      </c>
      <c r="F3655" s="174">
        <v>3.0090479700039969</v>
      </c>
      <c r="G3655" s="106" t="s">
        <v>1293</v>
      </c>
    </row>
    <row r="3656" spans="3:8" x14ac:dyDescent="0.15">
      <c r="C3656" s="173">
        <v>43186</v>
      </c>
      <c r="D3656" s="111">
        <f t="shared" si="193"/>
        <v>2018</v>
      </c>
      <c r="E3656" s="111">
        <f t="shared" si="194"/>
        <v>3</v>
      </c>
      <c r="F3656" s="174">
        <v>3.0235808229264607</v>
      </c>
      <c r="G3656" s="106" t="s">
        <v>1293</v>
      </c>
    </row>
    <row r="3657" spans="3:8" x14ac:dyDescent="0.15">
      <c r="C3657" s="173">
        <v>43187</v>
      </c>
      <c r="D3657" s="111">
        <f t="shared" si="193"/>
        <v>2018</v>
      </c>
      <c r="E3657" s="111">
        <f t="shared" si="194"/>
        <v>3</v>
      </c>
      <c r="F3657" s="174">
        <v>3.1526781302158762</v>
      </c>
      <c r="G3657" s="106" t="s">
        <v>1293</v>
      </c>
    </row>
    <row r="3658" spans="3:8" x14ac:dyDescent="0.15">
      <c r="C3658" s="173">
        <v>43188</v>
      </c>
      <c r="D3658" s="111">
        <f t="shared" si="193"/>
        <v>2018</v>
      </c>
      <c r="E3658" s="111">
        <f t="shared" si="194"/>
        <v>3</v>
      </c>
      <c r="F3658" s="174">
        <v>3.1356754492114578</v>
      </c>
      <c r="G3658" s="106" t="s">
        <v>1293</v>
      </c>
    </row>
    <row r="3659" spans="3:8" x14ac:dyDescent="0.15">
      <c r="C3659" s="173">
        <v>43189</v>
      </c>
      <c r="D3659" s="111">
        <f t="shared" si="193"/>
        <v>2018</v>
      </c>
      <c r="E3659" s="111">
        <f t="shared" si="194"/>
        <v>3</v>
      </c>
      <c r="F3659" s="174">
        <v>3.0905820886809408</v>
      </c>
      <c r="G3659" s="106" t="s">
        <v>1293</v>
      </c>
    </row>
    <row r="3660" spans="3:8" x14ac:dyDescent="0.15">
      <c r="C3660" s="173">
        <v>43190</v>
      </c>
      <c r="D3660" s="111">
        <f t="shared" si="193"/>
        <v>2018</v>
      </c>
      <c r="E3660" s="111">
        <f t="shared" si="194"/>
        <v>3</v>
      </c>
      <c r="F3660" s="174">
        <v>2.9529789474303345</v>
      </c>
      <c r="G3660" s="106" t="s">
        <v>1293</v>
      </c>
      <c r="H3660" s="45"/>
    </row>
    <row r="3661" spans="3:8" x14ac:dyDescent="0.15">
      <c r="C3661" s="173">
        <v>43191</v>
      </c>
      <c r="D3661" s="111">
        <f t="shared" si="193"/>
        <v>2018</v>
      </c>
      <c r="E3661" s="111">
        <f t="shared" si="194"/>
        <v>4</v>
      </c>
      <c r="F3661" s="174">
        <v>2.8755741646526953</v>
      </c>
      <c r="G3661" s="106" t="s">
        <v>1293</v>
      </c>
    </row>
    <row r="3662" spans="3:8" x14ac:dyDescent="0.15">
      <c r="C3662" s="173">
        <v>43192</v>
      </c>
      <c r="D3662" s="111">
        <f t="shared" si="193"/>
        <v>2018</v>
      </c>
      <c r="E3662" s="111">
        <f t="shared" si="194"/>
        <v>4</v>
      </c>
      <c r="F3662" s="174">
        <v>3.1358069098232475</v>
      </c>
      <c r="G3662" s="106" t="s">
        <v>1293</v>
      </c>
    </row>
    <row r="3663" spans="3:8" x14ac:dyDescent="0.15">
      <c r="C3663" s="173">
        <v>43193</v>
      </c>
      <c r="D3663" s="111">
        <f t="shared" si="193"/>
        <v>2018</v>
      </c>
      <c r="E3663" s="111">
        <f t="shared" si="194"/>
        <v>4</v>
      </c>
      <c r="F3663" s="174">
        <v>3.2423209331342009</v>
      </c>
      <c r="G3663" s="106" t="s">
        <v>1293</v>
      </c>
    </row>
    <row r="3664" spans="3:8" x14ac:dyDescent="0.15">
      <c r="C3664" s="173">
        <v>43194</v>
      </c>
      <c r="D3664" s="111">
        <f t="shared" ref="D3664:D3666" si="195">YEAR(C3664)</f>
        <v>2018</v>
      </c>
      <c r="E3664" s="111">
        <f t="shared" ref="E3664:E3666" si="196">MONTH(C3664)</f>
        <v>4</v>
      </c>
      <c r="F3664" s="174">
        <v>3.3734687345133332</v>
      </c>
      <c r="G3664" s="106" t="s">
        <v>1293</v>
      </c>
    </row>
    <row r="3665" spans="3:7" x14ac:dyDescent="0.15">
      <c r="C3665" s="173">
        <v>43195</v>
      </c>
      <c r="D3665" s="111">
        <f t="shared" si="195"/>
        <v>2018</v>
      </c>
      <c r="E3665" s="111">
        <f t="shared" si="196"/>
        <v>4</v>
      </c>
      <c r="F3665" s="174">
        <v>3.6130845724522596</v>
      </c>
      <c r="G3665" s="106" t="s">
        <v>1293</v>
      </c>
    </row>
    <row r="3666" spans="3:7" x14ac:dyDescent="0.15">
      <c r="C3666" s="173">
        <v>43196</v>
      </c>
      <c r="D3666" s="111">
        <f t="shared" si="195"/>
        <v>2018</v>
      </c>
      <c r="E3666" s="111">
        <f t="shared" si="196"/>
        <v>4</v>
      </c>
      <c r="F3666" s="174">
        <v>3.9156169786723369</v>
      </c>
      <c r="G3666" s="106" t="s">
        <v>1293</v>
      </c>
    </row>
    <row r="3667" spans="3:7" x14ac:dyDescent="0.15">
      <c r="C3667" s="173">
        <v>43197</v>
      </c>
      <c r="D3667" s="111">
        <f t="shared" ref="D3667:D3672" si="197">YEAR(C3667)</f>
        <v>2018</v>
      </c>
      <c r="E3667" s="111">
        <f t="shared" ref="E3667:E3672" si="198">MONTH(C3667)</f>
        <v>4</v>
      </c>
      <c r="F3667" s="174">
        <v>3.9534576720871653</v>
      </c>
      <c r="G3667" s="106" t="s">
        <v>1293</v>
      </c>
    </row>
    <row r="3668" spans="3:7" x14ac:dyDescent="0.15">
      <c r="C3668" s="173">
        <v>43198</v>
      </c>
      <c r="D3668" s="111">
        <f t="shared" si="197"/>
        <v>2018</v>
      </c>
      <c r="E3668" s="111">
        <f t="shared" si="198"/>
        <v>4</v>
      </c>
      <c r="F3668" s="174">
        <v>3.8264964267284687</v>
      </c>
      <c r="G3668" s="106" t="s">
        <v>1293</v>
      </c>
    </row>
    <row r="3669" spans="3:7" x14ac:dyDescent="0.15">
      <c r="C3669" s="173">
        <v>43199</v>
      </c>
      <c r="D3669" s="111">
        <f t="shared" si="197"/>
        <v>2018</v>
      </c>
      <c r="E3669" s="111">
        <f t="shared" si="198"/>
        <v>4</v>
      </c>
      <c r="F3669" s="174">
        <v>4.3526562902759895</v>
      </c>
      <c r="G3669" s="106" t="s">
        <v>1293</v>
      </c>
    </row>
    <row r="3670" spans="3:7" x14ac:dyDescent="0.15">
      <c r="C3670" s="173">
        <v>43200</v>
      </c>
      <c r="D3670" s="111">
        <f t="shared" si="197"/>
        <v>2018</v>
      </c>
      <c r="E3670" s="111">
        <f t="shared" si="198"/>
        <v>4</v>
      </c>
      <c r="F3670" s="174">
        <v>4.7665612839979614</v>
      </c>
      <c r="G3670" s="106" t="s">
        <v>1293</v>
      </c>
    </row>
    <row r="3671" spans="3:7" x14ac:dyDescent="0.15">
      <c r="C3671" s="173">
        <v>43201</v>
      </c>
      <c r="D3671" s="111">
        <f t="shared" si="197"/>
        <v>2018</v>
      </c>
      <c r="E3671" s="111">
        <f t="shared" si="198"/>
        <v>4</v>
      </c>
      <c r="F3671" s="174">
        <v>5.7016577849830608</v>
      </c>
      <c r="G3671" s="106" t="s">
        <v>1293</v>
      </c>
    </row>
    <row r="3672" spans="3:7" x14ac:dyDescent="0.15">
      <c r="C3672" s="173">
        <v>43202</v>
      </c>
      <c r="D3672" s="111">
        <f t="shared" si="197"/>
        <v>2018</v>
      </c>
      <c r="E3672" s="111">
        <f t="shared" si="198"/>
        <v>4</v>
      </c>
      <c r="F3672" s="174">
        <v>6.0409877012925399</v>
      </c>
      <c r="G3672" s="106" t="s">
        <v>1293</v>
      </c>
    </row>
    <row r="3673" spans="3:7" x14ac:dyDescent="0.15">
      <c r="C3673" s="173">
        <v>43203</v>
      </c>
      <c r="D3673" s="111">
        <f t="shared" ref="D3673" si="199">YEAR(C3673)</f>
        <v>2018</v>
      </c>
      <c r="E3673" s="111">
        <f t="shared" ref="E3673" si="200">MONTH(C3673)</f>
        <v>4</v>
      </c>
      <c r="F3673" s="174">
        <v>6.6290497327882143</v>
      </c>
      <c r="G3673" s="106" t="s">
        <v>1293</v>
      </c>
    </row>
    <row r="3674" spans="3:7" x14ac:dyDescent="0.15">
      <c r="C3674" s="173">
        <v>43204</v>
      </c>
      <c r="D3674" s="111">
        <f t="shared" ref="D3674:D3692" si="201">YEAR(C3674)</f>
        <v>2018</v>
      </c>
      <c r="E3674" s="111">
        <f t="shared" ref="E3674:E3692" si="202">MONTH(C3674)</f>
        <v>4</v>
      </c>
      <c r="F3674" s="174">
        <v>6.8742363372447048</v>
      </c>
      <c r="G3674" s="106" t="s">
        <v>1293</v>
      </c>
    </row>
    <row r="3675" spans="3:7" x14ac:dyDescent="0.15">
      <c r="C3675" s="173">
        <v>43205</v>
      </c>
      <c r="D3675" s="111">
        <f t="shared" si="201"/>
        <v>2018</v>
      </c>
      <c r="E3675" s="111">
        <f t="shared" si="202"/>
        <v>4</v>
      </c>
      <c r="F3675" s="174">
        <v>6.4465905170038154</v>
      </c>
      <c r="G3675" s="106" t="s">
        <v>1293</v>
      </c>
    </row>
    <row r="3676" spans="3:7" x14ac:dyDescent="0.15">
      <c r="C3676" s="173">
        <v>43206</v>
      </c>
      <c r="D3676" s="111">
        <f t="shared" si="201"/>
        <v>2018</v>
      </c>
      <c r="E3676" s="111">
        <f t="shared" si="202"/>
        <v>4</v>
      </c>
      <c r="F3676" s="174">
        <v>6.9344703439058488</v>
      </c>
      <c r="G3676" s="106" t="s">
        <v>1293</v>
      </c>
    </row>
    <row r="3677" spans="3:7" x14ac:dyDescent="0.15">
      <c r="C3677" s="173">
        <v>43207</v>
      </c>
      <c r="D3677" s="111">
        <f t="shared" si="201"/>
        <v>2018</v>
      </c>
      <c r="E3677" s="111">
        <f t="shared" si="202"/>
        <v>4</v>
      </c>
      <c r="F3677" s="174">
        <v>7.6664294681622334</v>
      </c>
      <c r="G3677" s="106" t="s">
        <v>1293</v>
      </c>
    </row>
    <row r="3678" spans="3:7" x14ac:dyDescent="0.15">
      <c r="C3678" s="173">
        <v>43208</v>
      </c>
      <c r="D3678" s="111">
        <f t="shared" si="201"/>
        <v>2018</v>
      </c>
      <c r="E3678" s="111">
        <f t="shared" si="202"/>
        <v>4</v>
      </c>
      <c r="F3678" s="174">
        <v>8.0944346142023669</v>
      </c>
      <c r="G3678" s="106" t="s">
        <v>1293</v>
      </c>
    </row>
    <row r="3679" spans="3:7" x14ac:dyDescent="0.15">
      <c r="C3679" s="173">
        <v>43209</v>
      </c>
      <c r="D3679" s="111">
        <f t="shared" si="201"/>
        <v>2018</v>
      </c>
      <c r="E3679" s="111">
        <f t="shared" si="202"/>
        <v>4</v>
      </c>
      <c r="F3679" s="174">
        <v>7.4224910107474491</v>
      </c>
      <c r="G3679" s="106" t="s">
        <v>1293</v>
      </c>
    </row>
    <row r="3680" spans="3:7" x14ac:dyDescent="0.15">
      <c r="C3680" s="173">
        <v>43210</v>
      </c>
      <c r="D3680" s="111">
        <f t="shared" si="201"/>
        <v>2018</v>
      </c>
      <c r="E3680" s="111">
        <f t="shared" si="202"/>
        <v>4</v>
      </c>
      <c r="F3680" s="174">
        <v>6.9720376114299976</v>
      </c>
      <c r="G3680" s="106" t="s">
        <v>1293</v>
      </c>
    </row>
    <row r="3681" spans="3:7" x14ac:dyDescent="0.15">
      <c r="C3681" s="173">
        <v>43211</v>
      </c>
      <c r="D3681" s="111">
        <f t="shared" si="201"/>
        <v>2018</v>
      </c>
      <c r="E3681" s="111">
        <f t="shared" si="202"/>
        <v>4</v>
      </c>
      <c r="F3681" s="174">
        <v>7.3969061549606652</v>
      </c>
      <c r="G3681" s="106" t="s">
        <v>1293</v>
      </c>
    </row>
    <row r="3682" spans="3:7" x14ac:dyDescent="0.15">
      <c r="C3682" s="173">
        <v>43213</v>
      </c>
      <c r="D3682" s="111">
        <f t="shared" si="201"/>
        <v>2018</v>
      </c>
      <c r="E3682" s="111">
        <f t="shared" si="202"/>
        <v>4</v>
      </c>
      <c r="F3682" s="174">
        <v>7.0191304530250056</v>
      </c>
      <c r="G3682" s="106" t="s">
        <v>1293</v>
      </c>
    </row>
    <row r="3683" spans="3:7" x14ac:dyDescent="0.15">
      <c r="C3683" s="173">
        <v>43214</v>
      </c>
      <c r="D3683" s="111">
        <f t="shared" si="201"/>
        <v>2018</v>
      </c>
      <c r="E3683" s="111">
        <f t="shared" si="202"/>
        <v>4</v>
      </c>
      <c r="F3683" s="174">
        <v>7.5810151935358556</v>
      </c>
      <c r="G3683" s="106" t="s">
        <v>1293</v>
      </c>
    </row>
    <row r="3684" spans="3:7" x14ac:dyDescent="0.15">
      <c r="C3684" s="173">
        <v>43215</v>
      </c>
      <c r="D3684" s="111">
        <f t="shared" si="201"/>
        <v>2018</v>
      </c>
      <c r="E3684" s="111">
        <f t="shared" si="202"/>
        <v>4</v>
      </c>
      <c r="F3684" s="174">
        <v>7.6944116097059556</v>
      </c>
      <c r="G3684" s="106" t="s">
        <v>1293</v>
      </c>
    </row>
    <row r="3685" spans="3:7" x14ac:dyDescent="0.15">
      <c r="C3685" s="173">
        <v>43216</v>
      </c>
      <c r="D3685" s="111">
        <f t="shared" si="201"/>
        <v>2018</v>
      </c>
      <c r="E3685" s="111">
        <f t="shared" si="202"/>
        <v>4</v>
      </c>
      <c r="F3685" s="174">
        <v>7.6664111811655564</v>
      </c>
      <c r="G3685" s="106" t="s">
        <v>1293</v>
      </c>
    </row>
    <row r="3686" spans="3:7" x14ac:dyDescent="0.15">
      <c r="C3686" s="173">
        <v>43217</v>
      </c>
      <c r="D3686" s="111">
        <f t="shared" si="201"/>
        <v>2018</v>
      </c>
      <c r="E3686" s="111">
        <f t="shared" si="202"/>
        <v>4</v>
      </c>
      <c r="F3686" s="174">
        <v>7.8901029698877618</v>
      </c>
      <c r="G3686" s="106" t="s">
        <v>1293</v>
      </c>
    </row>
    <row r="3687" spans="3:7" x14ac:dyDescent="0.15">
      <c r="C3687" s="173">
        <v>43218</v>
      </c>
      <c r="D3687" s="111">
        <f t="shared" si="201"/>
        <v>2018</v>
      </c>
      <c r="E3687" s="111">
        <f t="shared" si="202"/>
        <v>4</v>
      </c>
      <c r="F3687" s="174">
        <v>7.5580715918194574</v>
      </c>
      <c r="G3687" s="106" t="s">
        <v>1293</v>
      </c>
    </row>
    <row r="3688" spans="3:7" x14ac:dyDescent="0.15">
      <c r="C3688" s="173">
        <v>43219</v>
      </c>
      <c r="D3688" s="111">
        <f t="shared" si="201"/>
        <v>2018</v>
      </c>
      <c r="E3688" s="111">
        <f t="shared" si="202"/>
        <v>4</v>
      </c>
      <c r="F3688" s="174">
        <v>7.4294473961250214</v>
      </c>
      <c r="G3688" s="106" t="s">
        <v>1293</v>
      </c>
    </row>
    <row r="3689" spans="3:7" x14ac:dyDescent="0.15">
      <c r="C3689" s="173">
        <v>43220</v>
      </c>
      <c r="D3689" s="111">
        <f t="shared" si="201"/>
        <v>2018</v>
      </c>
      <c r="E3689" s="111">
        <f t="shared" si="202"/>
        <v>4</v>
      </c>
      <c r="F3689" s="174">
        <v>7.6896183749002684</v>
      </c>
      <c r="G3689" s="106" t="s">
        <v>1293</v>
      </c>
    </row>
    <row r="3690" spans="3:7" x14ac:dyDescent="0.15">
      <c r="C3690" s="173">
        <v>43221</v>
      </c>
      <c r="D3690" s="111">
        <f t="shared" si="201"/>
        <v>2018</v>
      </c>
      <c r="E3690" s="111">
        <f t="shared" si="202"/>
        <v>5</v>
      </c>
      <c r="F3690" s="174">
        <v>7.5860088262328551</v>
      </c>
      <c r="G3690" s="106" t="s">
        <v>1293</v>
      </c>
    </row>
    <row r="3691" spans="3:7" x14ac:dyDescent="0.15">
      <c r="C3691" s="173">
        <v>43222</v>
      </c>
      <c r="D3691" s="111">
        <f t="shared" si="201"/>
        <v>2018</v>
      </c>
      <c r="E3691" s="111">
        <f t="shared" si="202"/>
        <v>5</v>
      </c>
      <c r="F3691" s="174">
        <v>7.5952105585531182</v>
      </c>
      <c r="G3691" s="106" t="s">
        <v>1293</v>
      </c>
    </row>
    <row r="3692" spans="3:7" x14ac:dyDescent="0.15">
      <c r="C3692" s="173">
        <v>43223</v>
      </c>
      <c r="D3692" s="111">
        <f t="shared" si="201"/>
        <v>2018</v>
      </c>
      <c r="E3692" s="111">
        <f t="shared" si="202"/>
        <v>5</v>
      </c>
      <c r="F3692" s="174">
        <v>7.6763500844291004</v>
      </c>
      <c r="G3692" s="106" t="s">
        <v>1293</v>
      </c>
    </row>
    <row r="3693" spans="3:7" x14ac:dyDescent="0.15">
      <c r="C3693" s="46">
        <v>43224</v>
      </c>
      <c r="D3693" s="111">
        <f t="shared" ref="D3693:D3707" si="203">YEAR(C3693)</f>
        <v>2018</v>
      </c>
      <c r="E3693" s="111">
        <f t="shared" ref="E3693:E3707" si="204">MONTH(C3693)</f>
        <v>5</v>
      </c>
      <c r="F3693" s="174">
        <v>8.3263306702979776</v>
      </c>
      <c r="G3693" s="106" t="s">
        <v>1293</v>
      </c>
    </row>
    <row r="3694" spans="3:7" x14ac:dyDescent="0.15">
      <c r="C3694" s="46">
        <v>43225</v>
      </c>
      <c r="D3694" s="111">
        <f t="shared" si="203"/>
        <v>2018</v>
      </c>
      <c r="E3694" s="111">
        <f t="shared" si="204"/>
        <v>5</v>
      </c>
      <c r="F3694" s="174">
        <v>7.8388950385294498</v>
      </c>
      <c r="G3694" s="106" t="s">
        <v>1293</v>
      </c>
    </row>
    <row r="3695" spans="3:7" x14ac:dyDescent="0.15">
      <c r="C3695" s="46">
        <v>43226</v>
      </c>
      <c r="D3695" s="111">
        <f t="shared" si="203"/>
        <v>2018</v>
      </c>
      <c r="E3695" s="111">
        <f t="shared" si="204"/>
        <v>5</v>
      </c>
      <c r="F3695" s="174">
        <v>7.432963074415583</v>
      </c>
      <c r="G3695" s="106" t="s">
        <v>1293</v>
      </c>
    </row>
    <row r="3696" spans="3:7" x14ac:dyDescent="0.15">
      <c r="C3696" s="46">
        <v>43227</v>
      </c>
      <c r="D3696" s="111">
        <f t="shared" si="203"/>
        <v>2018</v>
      </c>
      <c r="E3696" s="111">
        <f t="shared" si="204"/>
        <v>5</v>
      </c>
      <c r="F3696" s="174">
        <v>7.858578636602858</v>
      </c>
      <c r="G3696" s="106" t="s">
        <v>1293</v>
      </c>
    </row>
    <row r="3697" spans="3:7" x14ac:dyDescent="0.15">
      <c r="C3697" s="46">
        <v>43228</v>
      </c>
      <c r="D3697" s="111">
        <f t="shared" si="203"/>
        <v>2018</v>
      </c>
      <c r="E3697" s="111">
        <f t="shared" si="204"/>
        <v>5</v>
      </c>
      <c r="F3697" s="174">
        <v>7.919313983169574</v>
      </c>
      <c r="G3697" s="106" t="s">
        <v>1293</v>
      </c>
    </row>
    <row r="3698" spans="3:7" x14ac:dyDescent="0.15">
      <c r="C3698" s="46">
        <v>43229</v>
      </c>
      <c r="D3698" s="111">
        <f t="shared" si="203"/>
        <v>2018</v>
      </c>
      <c r="E3698" s="111">
        <f t="shared" si="204"/>
        <v>5</v>
      </c>
      <c r="F3698" s="174">
        <v>8.1402671485183085</v>
      </c>
      <c r="G3698" s="106" t="s">
        <v>1293</v>
      </c>
    </row>
    <row r="3699" spans="3:7" x14ac:dyDescent="0.15">
      <c r="C3699" s="46">
        <v>43230</v>
      </c>
      <c r="D3699" s="111">
        <f t="shared" si="203"/>
        <v>2018</v>
      </c>
      <c r="E3699" s="111">
        <f t="shared" si="204"/>
        <v>5</v>
      </c>
      <c r="F3699" s="174">
        <v>8.4132820011188247</v>
      </c>
      <c r="G3699" s="106" t="s">
        <v>1293</v>
      </c>
    </row>
    <row r="3700" spans="3:7" x14ac:dyDescent="0.15">
      <c r="C3700" s="46">
        <v>43231</v>
      </c>
      <c r="D3700" s="111">
        <f t="shared" si="203"/>
        <v>2018</v>
      </c>
      <c r="E3700" s="111">
        <f t="shared" si="204"/>
        <v>5</v>
      </c>
      <c r="F3700" s="174">
        <v>8.3790129302632224</v>
      </c>
      <c r="G3700" s="106" t="s">
        <v>1293</v>
      </c>
    </row>
    <row r="3701" spans="3:7" x14ac:dyDescent="0.15">
      <c r="C3701" s="46">
        <v>43232</v>
      </c>
      <c r="D3701" s="111">
        <f t="shared" si="203"/>
        <v>2018</v>
      </c>
      <c r="E3701" s="111">
        <f t="shared" si="204"/>
        <v>5</v>
      </c>
      <c r="F3701" s="174">
        <v>8.2421310878207983</v>
      </c>
      <c r="G3701" s="106" t="s">
        <v>1293</v>
      </c>
    </row>
    <row r="3702" spans="3:7" x14ac:dyDescent="0.15">
      <c r="C3702" s="46">
        <v>43233</v>
      </c>
      <c r="D3702" s="111">
        <f t="shared" si="203"/>
        <v>2018</v>
      </c>
      <c r="E3702" s="111">
        <f t="shared" si="204"/>
        <v>5</v>
      </c>
      <c r="F3702" s="174">
        <v>7.8686160101818956</v>
      </c>
      <c r="G3702" s="106" t="s">
        <v>1293</v>
      </c>
    </row>
    <row r="3703" spans="3:7" x14ac:dyDescent="0.15">
      <c r="C3703" s="46">
        <v>43234</v>
      </c>
      <c r="D3703" s="111">
        <f t="shared" si="203"/>
        <v>2018</v>
      </c>
      <c r="E3703" s="111">
        <f t="shared" si="204"/>
        <v>5</v>
      </c>
      <c r="F3703" s="174">
        <v>8.589638041589037</v>
      </c>
      <c r="G3703" s="106" t="s">
        <v>1293</v>
      </c>
    </row>
    <row r="3704" spans="3:7" x14ac:dyDescent="0.15">
      <c r="C3704" s="46">
        <v>43235</v>
      </c>
      <c r="D3704" s="111">
        <f t="shared" si="203"/>
        <v>2018</v>
      </c>
      <c r="E3704" s="111">
        <f t="shared" si="204"/>
        <v>5</v>
      </c>
      <c r="F3704" s="174">
        <v>8.845233236542537</v>
      </c>
      <c r="G3704" s="106" t="s">
        <v>1293</v>
      </c>
    </row>
    <row r="3705" spans="3:7" x14ac:dyDescent="0.15">
      <c r="C3705" s="46">
        <v>43236</v>
      </c>
      <c r="D3705" s="111">
        <f t="shared" si="203"/>
        <v>2018</v>
      </c>
      <c r="E3705" s="111">
        <f t="shared" si="204"/>
        <v>5</v>
      </c>
      <c r="F3705" s="174">
        <v>9.01780176360678</v>
      </c>
      <c r="G3705" s="106" t="s">
        <v>1293</v>
      </c>
    </row>
    <row r="3706" spans="3:7" x14ac:dyDescent="0.15">
      <c r="C3706" s="46">
        <v>43237</v>
      </c>
      <c r="D3706" s="111">
        <f t="shared" si="203"/>
        <v>2018</v>
      </c>
      <c r="E3706" s="111">
        <f t="shared" si="204"/>
        <v>5</v>
      </c>
      <c r="F3706" s="174">
        <v>9.4284634556662912</v>
      </c>
      <c r="G3706" s="106" t="s">
        <v>1293</v>
      </c>
    </row>
    <row r="3707" spans="3:7" x14ac:dyDescent="0.15">
      <c r="C3707" s="46">
        <v>43238</v>
      </c>
      <c r="D3707" s="111">
        <f t="shared" si="203"/>
        <v>2018</v>
      </c>
      <c r="E3707" s="111">
        <f t="shared" si="204"/>
        <v>5</v>
      </c>
      <c r="F3707" s="174">
        <v>9.8478743833242817</v>
      </c>
      <c r="G3707" s="106" t="s">
        <v>1293</v>
      </c>
    </row>
    <row r="3708" spans="3:7" x14ac:dyDescent="0.15">
      <c r="C3708" s="46">
        <v>43238</v>
      </c>
      <c r="D3708" s="111">
        <f t="shared" ref="D3708:D3719" si="205">YEAR(C3708)</f>
        <v>2018</v>
      </c>
      <c r="E3708" s="111">
        <f t="shared" ref="E3708:E3719" si="206">MONTH(C3708)</f>
        <v>5</v>
      </c>
      <c r="F3708" s="174">
        <v>9.8478743833242817</v>
      </c>
      <c r="G3708" s="106" t="s">
        <v>1293</v>
      </c>
    </row>
    <row r="3709" spans="3:7" x14ac:dyDescent="0.15">
      <c r="C3709" s="46">
        <v>43239</v>
      </c>
      <c r="D3709" s="111">
        <f t="shared" si="205"/>
        <v>2018</v>
      </c>
      <c r="E3709" s="111">
        <f t="shared" si="206"/>
        <v>5</v>
      </c>
      <c r="F3709" s="174">
        <v>10.017484026395234</v>
      </c>
      <c r="G3709" s="106" t="s">
        <v>1293</v>
      </c>
    </row>
    <row r="3710" spans="3:7" x14ac:dyDescent="0.15">
      <c r="C3710" s="46">
        <v>43241</v>
      </c>
      <c r="D3710" s="111">
        <f t="shared" si="205"/>
        <v>2018</v>
      </c>
      <c r="E3710" s="111">
        <f t="shared" si="206"/>
        <v>5</v>
      </c>
      <c r="F3710" s="174">
        <v>10.674500065624082</v>
      </c>
      <c r="G3710" s="106" t="s">
        <v>1293</v>
      </c>
    </row>
    <row r="3711" spans="3:7" x14ac:dyDescent="0.15">
      <c r="C3711" s="46">
        <v>43242</v>
      </c>
      <c r="D3711" s="111">
        <f t="shared" si="205"/>
        <v>2018</v>
      </c>
      <c r="E3711" s="111">
        <f t="shared" si="206"/>
        <v>5</v>
      </c>
      <c r="F3711" s="174">
        <v>11.014639768181057</v>
      </c>
      <c r="G3711" s="106" t="s">
        <v>1293</v>
      </c>
    </row>
    <row r="3712" spans="3:7" x14ac:dyDescent="0.15">
      <c r="C3712" s="46">
        <v>43243</v>
      </c>
      <c r="D3712" s="111">
        <f t="shared" si="205"/>
        <v>2018</v>
      </c>
      <c r="E3712" s="111">
        <f t="shared" si="206"/>
        <v>5</v>
      </c>
      <c r="F3712" s="174">
        <v>12.0916636302403</v>
      </c>
      <c r="G3712" s="106" t="s">
        <v>1293</v>
      </c>
    </row>
    <row r="3713" spans="3:10" x14ac:dyDescent="0.15">
      <c r="C3713" s="46">
        <v>43244</v>
      </c>
      <c r="D3713" s="111">
        <f t="shared" si="205"/>
        <v>2018</v>
      </c>
      <c r="E3713" s="111">
        <f t="shared" si="206"/>
        <v>5</v>
      </c>
      <c r="F3713" s="174">
        <v>12.85392130300376</v>
      </c>
      <c r="G3713" s="106" t="s">
        <v>1293</v>
      </c>
    </row>
    <row r="3714" spans="3:10" x14ac:dyDescent="0.15">
      <c r="C3714" s="46">
        <v>43245</v>
      </c>
      <c r="D3714" s="111">
        <f t="shared" si="205"/>
        <v>2018</v>
      </c>
      <c r="E3714" s="111">
        <f t="shared" si="206"/>
        <v>5</v>
      </c>
      <c r="F3714" s="174">
        <v>14.037784468678815</v>
      </c>
      <c r="G3714" s="106" t="s">
        <v>1293</v>
      </c>
    </row>
    <row r="3715" spans="3:10" x14ac:dyDescent="0.15">
      <c r="C3715" s="46">
        <v>43246</v>
      </c>
      <c r="D3715" s="111">
        <f t="shared" si="205"/>
        <v>2018</v>
      </c>
      <c r="E3715" s="111">
        <f t="shared" si="206"/>
        <v>5</v>
      </c>
      <c r="F3715" s="174">
        <v>13.582730423499436</v>
      </c>
      <c r="G3715" s="106" t="s">
        <v>1293</v>
      </c>
    </row>
    <row r="3716" spans="3:10" x14ac:dyDescent="0.15">
      <c r="C3716" s="46">
        <v>43247</v>
      </c>
      <c r="D3716" s="111">
        <f t="shared" si="205"/>
        <v>2018</v>
      </c>
      <c r="E3716" s="111">
        <f t="shared" si="206"/>
        <v>5</v>
      </c>
      <c r="F3716" s="174">
        <v>13.163099859414229</v>
      </c>
      <c r="G3716" s="106" t="s">
        <v>1293</v>
      </c>
    </row>
    <row r="3717" spans="3:10" x14ac:dyDescent="0.15">
      <c r="C3717" s="46">
        <v>43248</v>
      </c>
      <c r="D3717" s="111">
        <f t="shared" si="205"/>
        <v>2018</v>
      </c>
      <c r="E3717" s="111">
        <f t="shared" si="206"/>
        <v>5</v>
      </c>
      <c r="F3717" s="174">
        <v>14.239573919216888</v>
      </c>
      <c r="G3717" s="106" t="s">
        <v>1293</v>
      </c>
      <c r="J3717" s="46"/>
    </row>
    <row r="3718" spans="3:10" x14ac:dyDescent="0.15">
      <c r="C3718" s="46">
        <v>43249</v>
      </c>
      <c r="D3718" s="111">
        <f t="shared" si="205"/>
        <v>2018</v>
      </c>
      <c r="E3718" s="111">
        <f t="shared" si="206"/>
        <v>5</v>
      </c>
      <c r="F3718" s="174">
        <v>15.215994568857631</v>
      </c>
      <c r="G3718" s="106" t="s">
        <v>1293</v>
      </c>
      <c r="J3718" s="46"/>
    </row>
    <row r="3719" spans="3:10" x14ac:dyDescent="0.15">
      <c r="C3719" s="46">
        <v>43250</v>
      </c>
      <c r="D3719" s="111">
        <f t="shared" si="205"/>
        <v>2018</v>
      </c>
      <c r="E3719" s="111">
        <f t="shared" si="206"/>
        <v>5</v>
      </c>
      <c r="F3719" s="174">
        <v>17.026220245123696</v>
      </c>
      <c r="G3719" s="106" t="s">
        <v>1293</v>
      </c>
      <c r="J3719" s="46"/>
    </row>
    <row r="3720" spans="3:10" x14ac:dyDescent="0.15">
      <c r="C3720" s="46">
        <v>43251</v>
      </c>
      <c r="D3720" s="111">
        <f t="shared" ref="D3720:D3728" si="207">YEAR(C3720)</f>
        <v>2018</v>
      </c>
      <c r="E3720" s="111">
        <f t="shared" ref="E3720:E3728" si="208">MONTH(C3720)</f>
        <v>5</v>
      </c>
      <c r="F3720" s="174">
        <v>18.127572349942444</v>
      </c>
      <c r="G3720" s="106" t="s">
        <v>1293</v>
      </c>
      <c r="J3720" s="46"/>
    </row>
    <row r="3721" spans="3:10" x14ac:dyDescent="0.15">
      <c r="C3721" s="46">
        <v>43252</v>
      </c>
      <c r="D3721" s="111">
        <f t="shared" si="207"/>
        <v>2018</v>
      </c>
      <c r="E3721" s="111">
        <f t="shared" si="208"/>
        <v>6</v>
      </c>
      <c r="F3721" s="174">
        <v>17.435544190998225</v>
      </c>
      <c r="G3721" s="106" t="s">
        <v>1293</v>
      </c>
      <c r="J3721" s="46"/>
    </row>
    <row r="3722" spans="3:10" x14ac:dyDescent="0.15">
      <c r="C3722" s="46">
        <v>43253</v>
      </c>
      <c r="D3722" s="111">
        <f t="shared" si="207"/>
        <v>2018</v>
      </c>
      <c r="E3722" s="111">
        <f t="shared" si="208"/>
        <v>6</v>
      </c>
      <c r="F3722" s="174">
        <v>18.59741523701026</v>
      </c>
      <c r="G3722" s="106" t="s">
        <v>1293</v>
      </c>
      <c r="J3722" s="46"/>
    </row>
    <row r="3723" spans="3:10" x14ac:dyDescent="0.15">
      <c r="C3723" s="46">
        <v>43254</v>
      </c>
      <c r="D3723" s="111">
        <f t="shared" si="207"/>
        <v>2018</v>
      </c>
      <c r="E3723" s="111">
        <f t="shared" si="208"/>
        <v>6</v>
      </c>
      <c r="F3723" s="174">
        <v>19.221697477865273</v>
      </c>
      <c r="G3723" s="106" t="s">
        <v>1293</v>
      </c>
      <c r="J3723" s="46"/>
    </row>
    <row r="3724" spans="3:10" x14ac:dyDescent="0.15">
      <c r="C3724" s="46">
        <v>43255</v>
      </c>
      <c r="D3724" s="111">
        <f t="shared" si="207"/>
        <v>2018</v>
      </c>
      <c r="E3724" s="111">
        <f t="shared" si="208"/>
        <v>6</v>
      </c>
      <c r="F3724" s="174">
        <v>18.740713408892855</v>
      </c>
      <c r="G3724" s="106" t="s">
        <v>1293</v>
      </c>
      <c r="J3724" s="46"/>
    </row>
    <row r="3725" spans="3:10" x14ac:dyDescent="0.15">
      <c r="C3725" s="46">
        <v>43256</v>
      </c>
      <c r="D3725" s="111">
        <f t="shared" si="207"/>
        <v>2018</v>
      </c>
      <c r="E3725" s="111">
        <f t="shared" si="208"/>
        <v>6</v>
      </c>
      <c r="F3725" s="174">
        <v>18.987329366632</v>
      </c>
      <c r="G3725" s="106" t="s">
        <v>1293</v>
      </c>
      <c r="J3725" s="46"/>
    </row>
    <row r="3726" spans="3:10" x14ac:dyDescent="0.15">
      <c r="C3726" s="46">
        <v>43257</v>
      </c>
      <c r="D3726" s="111">
        <f t="shared" si="207"/>
        <v>2018</v>
      </c>
      <c r="E3726" s="111">
        <f t="shared" si="208"/>
        <v>6</v>
      </c>
      <c r="F3726" s="174">
        <v>18.645613664461479</v>
      </c>
      <c r="G3726" s="106" t="s">
        <v>1293</v>
      </c>
      <c r="J3726" s="46"/>
    </row>
    <row r="3727" spans="3:10" x14ac:dyDescent="0.15">
      <c r="C3727" s="46">
        <v>43258</v>
      </c>
      <c r="D3727" s="111">
        <f t="shared" si="207"/>
        <v>2018</v>
      </c>
      <c r="E3727" s="111">
        <f t="shared" si="208"/>
        <v>6</v>
      </c>
      <c r="F3727" s="174">
        <v>19.863605687175255</v>
      </c>
      <c r="G3727" s="106" t="s">
        <v>1293</v>
      </c>
      <c r="J3727" s="46"/>
    </row>
    <row r="3728" spans="3:10" x14ac:dyDescent="0.15">
      <c r="C3728" s="46">
        <v>43259</v>
      </c>
      <c r="D3728" s="111">
        <f t="shared" si="207"/>
        <v>2018</v>
      </c>
      <c r="E3728" s="111">
        <f t="shared" si="208"/>
        <v>6</v>
      </c>
      <c r="F3728" s="174">
        <v>21.846201888969826</v>
      </c>
      <c r="G3728" s="106" t="s">
        <v>1293</v>
      </c>
      <c r="J3728" s="46"/>
    </row>
    <row r="3729" spans="3:10" x14ac:dyDescent="0.15">
      <c r="C3729" s="46">
        <v>43260</v>
      </c>
      <c r="D3729" s="111">
        <f t="shared" ref="D3729:D3745" si="209">YEAR(C3729)</f>
        <v>2018</v>
      </c>
      <c r="E3729" s="111">
        <f t="shared" ref="E3729:E3745" si="210">MONTH(C3729)</f>
        <v>6</v>
      </c>
      <c r="F3729" s="174">
        <v>20.762222550989442</v>
      </c>
      <c r="G3729" s="106" t="s">
        <v>1293</v>
      </c>
      <c r="J3729" s="46"/>
    </row>
    <row r="3730" spans="3:10" x14ac:dyDescent="0.15">
      <c r="C3730" s="46">
        <v>43261</v>
      </c>
      <c r="D3730" s="111">
        <f t="shared" si="209"/>
        <v>2018</v>
      </c>
      <c r="E3730" s="111">
        <f t="shared" si="210"/>
        <v>6</v>
      </c>
      <c r="F3730" s="174">
        <v>20.592281615038043</v>
      </c>
      <c r="G3730" s="106" t="s">
        <v>1293</v>
      </c>
      <c r="J3730" s="46"/>
    </row>
    <row r="3731" spans="3:10" x14ac:dyDescent="0.15">
      <c r="C3731" s="46">
        <v>43262</v>
      </c>
      <c r="D3731" s="111">
        <f t="shared" si="209"/>
        <v>2018</v>
      </c>
      <c r="E3731" s="111">
        <f t="shared" si="210"/>
        <v>6</v>
      </c>
      <c r="F3731" s="174">
        <v>21.406290790450392</v>
      </c>
      <c r="G3731" s="106" t="s">
        <v>1293</v>
      </c>
      <c r="J3731" s="46"/>
    </row>
    <row r="3732" spans="3:10" x14ac:dyDescent="0.15">
      <c r="C3732" s="46">
        <v>43263</v>
      </c>
      <c r="D3732" s="111">
        <f t="shared" si="209"/>
        <v>2018</v>
      </c>
      <c r="E3732" s="111">
        <f t="shared" si="210"/>
        <v>6</v>
      </c>
      <c r="F3732" s="174">
        <v>22.080440215219497</v>
      </c>
      <c r="G3732" s="106" t="s">
        <v>1293</v>
      </c>
      <c r="J3732" s="46"/>
    </row>
    <row r="3733" spans="3:10" x14ac:dyDescent="0.15">
      <c r="C3733" s="46">
        <v>43264</v>
      </c>
      <c r="D3733" s="111">
        <f t="shared" si="209"/>
        <v>2018</v>
      </c>
      <c r="E3733" s="111">
        <f t="shared" si="210"/>
        <v>6</v>
      </c>
      <c r="F3733" s="174">
        <v>22.750851720545665</v>
      </c>
      <c r="G3733" s="106" t="s">
        <v>1293</v>
      </c>
      <c r="J3733" s="46"/>
    </row>
    <row r="3734" spans="3:10" x14ac:dyDescent="0.15">
      <c r="C3734" s="46">
        <v>43265</v>
      </c>
      <c r="D3734" s="111">
        <f t="shared" si="209"/>
        <v>2018</v>
      </c>
      <c r="E3734" s="111">
        <f t="shared" si="210"/>
        <v>6</v>
      </c>
      <c r="F3734" s="174">
        <v>23.115295090636611</v>
      </c>
      <c r="G3734" s="106" t="s">
        <v>1293</v>
      </c>
    </row>
    <row r="3735" spans="3:10" x14ac:dyDescent="0.15">
      <c r="C3735" s="46">
        <v>43266</v>
      </c>
      <c r="D3735" s="111">
        <f t="shared" si="209"/>
        <v>2018</v>
      </c>
      <c r="E3735" s="111">
        <f t="shared" si="210"/>
        <v>6</v>
      </c>
      <c r="F3735" s="174">
        <v>24.034546066662418</v>
      </c>
      <c r="G3735" s="106" t="s">
        <v>1293</v>
      </c>
    </row>
    <row r="3736" spans="3:10" x14ac:dyDescent="0.15">
      <c r="C3736" s="46">
        <v>43267</v>
      </c>
      <c r="D3736" s="111">
        <f t="shared" si="209"/>
        <v>2018</v>
      </c>
      <c r="E3736" s="111">
        <f t="shared" si="210"/>
        <v>6</v>
      </c>
      <c r="F3736" s="174">
        <v>22.613362958780613</v>
      </c>
      <c r="G3736" s="106" t="s">
        <v>1293</v>
      </c>
    </row>
    <row r="3737" spans="3:10" x14ac:dyDescent="0.15">
      <c r="C3737" s="46">
        <v>43268</v>
      </c>
      <c r="D3737" s="111">
        <f t="shared" si="209"/>
        <v>2018</v>
      </c>
      <c r="E3737" s="111">
        <f t="shared" si="210"/>
        <v>6</v>
      </c>
      <c r="F3737" s="174">
        <v>21.97504672272802</v>
      </c>
      <c r="G3737" s="106" t="s">
        <v>1293</v>
      </c>
    </row>
    <row r="3738" spans="3:10" x14ac:dyDescent="0.15">
      <c r="C3738" s="46">
        <v>43269</v>
      </c>
      <c r="D3738" s="111">
        <f t="shared" si="209"/>
        <v>2018</v>
      </c>
      <c r="E3738" s="111">
        <f t="shared" si="210"/>
        <v>6</v>
      </c>
      <c r="F3738" s="174">
        <v>23.727489363698215</v>
      </c>
      <c r="G3738" s="106" t="s">
        <v>1293</v>
      </c>
    </row>
    <row r="3739" spans="3:10" x14ac:dyDescent="0.15">
      <c r="C3739" s="46">
        <v>43270</v>
      </c>
      <c r="D3739" s="111">
        <f t="shared" si="209"/>
        <v>2018</v>
      </c>
      <c r="E3739" s="111">
        <f t="shared" si="210"/>
        <v>6</v>
      </c>
      <c r="F3739" s="174">
        <v>24.527076983676356</v>
      </c>
      <c r="G3739" s="106" t="s">
        <v>1293</v>
      </c>
    </row>
    <row r="3740" spans="3:10" x14ac:dyDescent="0.15">
      <c r="C3740" s="46">
        <v>43271</v>
      </c>
      <c r="D3740" s="111">
        <f t="shared" si="209"/>
        <v>2018</v>
      </c>
      <c r="E3740" s="111">
        <f t="shared" si="210"/>
        <v>6</v>
      </c>
      <c r="F3740" s="174">
        <v>25.911573305717074</v>
      </c>
      <c r="G3740" s="106" t="s">
        <v>1293</v>
      </c>
    </row>
    <row r="3741" spans="3:10" x14ac:dyDescent="0.15">
      <c r="C3741" s="46">
        <v>43272</v>
      </c>
      <c r="D3741" s="111">
        <f t="shared" si="209"/>
        <v>2018</v>
      </c>
      <c r="E3741" s="111">
        <f t="shared" si="210"/>
        <v>6</v>
      </c>
      <c r="F3741" s="174">
        <v>27.941605395737909</v>
      </c>
      <c r="G3741" s="106" t="s">
        <v>1293</v>
      </c>
    </row>
    <row r="3742" spans="3:10" x14ac:dyDescent="0.15">
      <c r="C3742" s="46">
        <v>43273</v>
      </c>
      <c r="D3742" s="111">
        <f t="shared" si="209"/>
        <v>2018</v>
      </c>
      <c r="E3742" s="111">
        <f t="shared" si="210"/>
        <v>6</v>
      </c>
      <c r="F3742" s="174">
        <v>27.57233668933657</v>
      </c>
      <c r="G3742" s="106" t="s">
        <v>1293</v>
      </c>
    </row>
    <row r="3743" spans="3:10" x14ac:dyDescent="0.15">
      <c r="C3743" s="46">
        <v>43274</v>
      </c>
      <c r="D3743" s="111">
        <f t="shared" si="209"/>
        <v>2018</v>
      </c>
      <c r="E3743" s="111">
        <f t="shared" si="210"/>
        <v>6</v>
      </c>
      <c r="F3743" s="174">
        <v>27.224244832941011</v>
      </c>
      <c r="G3743" s="106" t="s">
        <v>1293</v>
      </c>
    </row>
    <row r="3744" spans="3:10" x14ac:dyDescent="0.15">
      <c r="C3744" s="46">
        <v>43275</v>
      </c>
      <c r="D3744" s="111">
        <f t="shared" si="209"/>
        <v>2018</v>
      </c>
      <c r="E3744" s="111">
        <f t="shared" si="210"/>
        <v>6</v>
      </c>
      <c r="F3744" s="174">
        <v>26.674624256731967</v>
      </c>
      <c r="G3744" s="106" t="s">
        <v>1293</v>
      </c>
    </row>
    <row r="3745" spans="3:11" x14ac:dyDescent="0.15">
      <c r="C3745" s="46">
        <v>43276</v>
      </c>
      <c r="D3745" s="111">
        <f t="shared" si="209"/>
        <v>2018</v>
      </c>
      <c r="E3745" s="111">
        <f t="shared" si="210"/>
        <v>6</v>
      </c>
      <c r="F3745" s="174">
        <v>28.207402308409222</v>
      </c>
      <c r="G3745" s="106" t="s">
        <v>1293</v>
      </c>
    </row>
    <row r="3746" spans="3:11" x14ac:dyDescent="0.15">
      <c r="C3746" s="46">
        <v>43277</v>
      </c>
      <c r="D3746" s="111">
        <f t="shared" ref="D3746:D3757" si="211">YEAR(C3746)</f>
        <v>2018</v>
      </c>
      <c r="E3746" s="111">
        <f t="shared" ref="E3746:E3757" si="212">MONTH(C3746)</f>
        <v>6</v>
      </c>
      <c r="F3746" s="174">
        <v>33.002482499999999</v>
      </c>
      <c r="G3746" s="106" t="s">
        <v>1169</v>
      </c>
    </row>
    <row r="3747" spans="3:11" x14ac:dyDescent="0.15">
      <c r="C3747" s="46">
        <v>43278</v>
      </c>
      <c r="D3747" s="111">
        <f t="shared" si="211"/>
        <v>2018</v>
      </c>
      <c r="E3747" s="111">
        <f t="shared" si="212"/>
        <v>6</v>
      </c>
      <c r="F3747" s="174">
        <v>34.0218633</v>
      </c>
      <c r="G3747" s="106" t="s">
        <v>1169</v>
      </c>
    </row>
    <row r="3748" spans="3:11" x14ac:dyDescent="0.15">
      <c r="C3748" s="46">
        <v>43279</v>
      </c>
      <c r="D3748" s="111">
        <f t="shared" si="211"/>
        <v>2018</v>
      </c>
      <c r="E3748" s="111">
        <f t="shared" si="212"/>
        <v>6</v>
      </c>
      <c r="F3748" s="174">
        <v>34.086714100000002</v>
      </c>
      <c r="G3748" s="106" t="s">
        <v>1169</v>
      </c>
    </row>
    <row r="3749" spans="3:11" x14ac:dyDescent="0.15">
      <c r="C3749" s="46">
        <v>43280</v>
      </c>
      <c r="D3749" s="111">
        <f t="shared" si="211"/>
        <v>2018</v>
      </c>
      <c r="E3749" s="111">
        <f t="shared" si="212"/>
        <v>6</v>
      </c>
      <c r="F3749" s="174">
        <v>34.057510299999997</v>
      </c>
      <c r="G3749" s="106" t="s">
        <v>1169</v>
      </c>
    </row>
    <row r="3750" spans="3:11" x14ac:dyDescent="0.15">
      <c r="C3750" s="46">
        <v>43281</v>
      </c>
      <c r="D3750" s="111">
        <f t="shared" si="211"/>
        <v>2018</v>
      </c>
      <c r="E3750" s="111">
        <f t="shared" si="212"/>
        <v>6</v>
      </c>
      <c r="F3750" s="174">
        <v>34.057510299999997</v>
      </c>
      <c r="G3750" s="106" t="s">
        <v>1169</v>
      </c>
    </row>
    <row r="3751" spans="3:11" x14ac:dyDescent="0.15">
      <c r="C3751" s="46">
        <v>43282</v>
      </c>
      <c r="D3751" s="111">
        <f t="shared" si="211"/>
        <v>2018</v>
      </c>
      <c r="E3751" s="111">
        <f t="shared" si="212"/>
        <v>7</v>
      </c>
      <c r="F3751" s="174">
        <v>34.057510299999997</v>
      </c>
      <c r="G3751" s="106" t="s">
        <v>1169</v>
      </c>
    </row>
    <row r="3752" spans="3:11" x14ac:dyDescent="0.15">
      <c r="C3752" s="46">
        <v>43283</v>
      </c>
      <c r="D3752" s="111">
        <f t="shared" si="211"/>
        <v>2018</v>
      </c>
      <c r="E3752" s="111">
        <f t="shared" si="212"/>
        <v>7</v>
      </c>
      <c r="F3752" s="174">
        <v>34.106252000000005</v>
      </c>
      <c r="G3752" s="106" t="s">
        <v>1169</v>
      </c>
    </row>
    <row r="3753" spans="3:11" x14ac:dyDescent="0.15">
      <c r="C3753" s="46">
        <v>43284</v>
      </c>
      <c r="D3753" s="111">
        <f t="shared" si="211"/>
        <v>2018</v>
      </c>
      <c r="E3753" s="111">
        <f t="shared" si="212"/>
        <v>7</v>
      </c>
      <c r="F3753" s="174">
        <v>34.0852261</v>
      </c>
      <c r="G3753" s="106" t="s">
        <v>1169</v>
      </c>
    </row>
    <row r="3754" spans="3:11" x14ac:dyDescent="0.15">
      <c r="C3754" s="46">
        <v>43285</v>
      </c>
      <c r="D3754" s="111">
        <f t="shared" si="211"/>
        <v>2018</v>
      </c>
      <c r="E3754" s="111">
        <f t="shared" si="212"/>
        <v>7</v>
      </c>
      <c r="F3754" s="174">
        <v>35.002658199999999</v>
      </c>
      <c r="G3754" s="106" t="s">
        <v>1169</v>
      </c>
    </row>
    <row r="3755" spans="3:11" x14ac:dyDescent="0.15">
      <c r="C3755" s="46">
        <v>43286</v>
      </c>
      <c r="D3755" s="111">
        <f t="shared" si="211"/>
        <v>2018</v>
      </c>
      <c r="E3755" s="111">
        <f t="shared" si="212"/>
        <v>7</v>
      </c>
      <c r="F3755" s="174">
        <v>35.002658199999999</v>
      </c>
      <c r="G3755" s="106" t="s">
        <v>1169</v>
      </c>
    </row>
    <row r="3756" spans="3:11" x14ac:dyDescent="0.15">
      <c r="C3756" s="46">
        <v>43287</v>
      </c>
      <c r="D3756" s="111">
        <f t="shared" si="211"/>
        <v>2018</v>
      </c>
      <c r="E3756" s="111">
        <f t="shared" si="212"/>
        <v>7</v>
      </c>
      <c r="F3756" s="174">
        <v>34.985217499999997</v>
      </c>
      <c r="G3756" s="106" t="s">
        <v>1169</v>
      </c>
    </row>
    <row r="3757" spans="3:11" x14ac:dyDescent="0.15">
      <c r="C3757" s="46">
        <v>43288</v>
      </c>
      <c r="D3757" s="111">
        <f t="shared" si="211"/>
        <v>2018</v>
      </c>
      <c r="E3757" s="111">
        <f t="shared" si="212"/>
        <v>7</v>
      </c>
      <c r="F3757" s="174">
        <v>34.985217499999997</v>
      </c>
      <c r="G3757" s="106" t="s">
        <v>1169</v>
      </c>
    </row>
    <row r="3758" spans="3:11" x14ac:dyDescent="0.15">
      <c r="C3758" s="46">
        <v>43289</v>
      </c>
      <c r="D3758" s="111">
        <f t="shared" ref="D3758:D3795" si="213">YEAR(C3758)</f>
        <v>2018</v>
      </c>
      <c r="E3758" s="111">
        <f t="shared" ref="E3758:E3795" si="214">MONTH(C3758)</f>
        <v>7</v>
      </c>
      <c r="F3758" s="174">
        <v>34.985217499999997</v>
      </c>
      <c r="G3758" s="106" t="s">
        <v>1169</v>
      </c>
      <c r="J3758" s="47"/>
      <c r="K3758" s="47"/>
    </row>
    <row r="3759" spans="3:11" x14ac:dyDescent="0.15">
      <c r="C3759" s="46">
        <v>43290</v>
      </c>
      <c r="D3759" s="111">
        <f t="shared" si="213"/>
        <v>2018</v>
      </c>
      <c r="E3759" s="111">
        <f t="shared" si="214"/>
        <v>7</v>
      </c>
      <c r="F3759" s="174">
        <v>34.952104500000004</v>
      </c>
      <c r="G3759" s="106" t="s">
        <v>1169</v>
      </c>
      <c r="J3759" s="47"/>
      <c r="K3759" s="47"/>
    </row>
    <row r="3760" spans="3:11" x14ac:dyDescent="0.15">
      <c r="C3760" s="46">
        <v>43291</v>
      </c>
      <c r="D3760" s="111">
        <f t="shared" si="213"/>
        <v>2018</v>
      </c>
      <c r="E3760" s="111">
        <f t="shared" si="214"/>
        <v>7</v>
      </c>
      <c r="F3760" s="174">
        <v>34.928151100000001</v>
      </c>
      <c r="G3760" s="106" t="s">
        <v>1169</v>
      </c>
      <c r="J3760" s="47"/>
      <c r="K3760" s="47"/>
    </row>
    <row r="3761" spans="3:11" x14ac:dyDescent="0.15">
      <c r="C3761" s="46">
        <v>43292</v>
      </c>
      <c r="D3761" s="111">
        <f t="shared" si="213"/>
        <v>2018</v>
      </c>
      <c r="E3761" s="111">
        <f t="shared" si="214"/>
        <v>7</v>
      </c>
      <c r="F3761" s="174">
        <v>34.102691400000005</v>
      </c>
      <c r="G3761" s="106" t="s">
        <v>1169</v>
      </c>
      <c r="J3761" s="47"/>
      <c r="K3761" s="47"/>
    </row>
    <row r="3762" spans="3:11" x14ac:dyDescent="0.15">
      <c r="C3762" s="46">
        <v>43293</v>
      </c>
      <c r="D3762" s="111">
        <f t="shared" si="213"/>
        <v>2018</v>
      </c>
      <c r="E3762" s="111">
        <f t="shared" si="214"/>
        <v>7</v>
      </c>
      <c r="F3762" s="174">
        <v>34.116852000000002</v>
      </c>
      <c r="G3762" s="106" t="s">
        <v>1169</v>
      </c>
      <c r="J3762" s="47"/>
      <c r="K3762" s="47"/>
    </row>
    <row r="3763" spans="3:11" x14ac:dyDescent="0.15">
      <c r="C3763" s="46">
        <v>43294</v>
      </c>
      <c r="D3763" s="111">
        <f t="shared" si="213"/>
        <v>2018</v>
      </c>
      <c r="E3763" s="111">
        <f t="shared" si="214"/>
        <v>7</v>
      </c>
      <c r="F3763" s="174">
        <v>34.156889</v>
      </c>
      <c r="G3763" s="106" t="s">
        <v>1169</v>
      </c>
      <c r="J3763" s="47"/>
      <c r="K3763" s="47"/>
    </row>
    <row r="3764" spans="3:11" x14ac:dyDescent="0.15">
      <c r="C3764" s="46">
        <v>43295</v>
      </c>
      <c r="D3764" s="111">
        <f t="shared" si="213"/>
        <v>2018</v>
      </c>
      <c r="E3764" s="111">
        <f t="shared" si="214"/>
        <v>7</v>
      </c>
      <c r="F3764" s="174">
        <v>34.156889</v>
      </c>
      <c r="G3764" s="106" t="s">
        <v>1169</v>
      </c>
      <c r="J3764" s="47"/>
      <c r="K3764" s="47"/>
    </row>
    <row r="3765" spans="3:11" x14ac:dyDescent="0.15">
      <c r="C3765" s="46">
        <v>43296</v>
      </c>
      <c r="D3765" s="111">
        <f t="shared" si="213"/>
        <v>2018</v>
      </c>
      <c r="E3765" s="111">
        <f t="shared" si="214"/>
        <v>7</v>
      </c>
      <c r="F3765" s="174">
        <v>34.156889</v>
      </c>
      <c r="G3765" s="106" t="s">
        <v>1169</v>
      </c>
      <c r="J3765" s="47"/>
      <c r="K3765" s="47"/>
    </row>
    <row r="3766" spans="3:11" x14ac:dyDescent="0.15">
      <c r="C3766" s="46">
        <v>43297</v>
      </c>
      <c r="D3766" s="111">
        <f t="shared" si="213"/>
        <v>2018</v>
      </c>
      <c r="E3766" s="111">
        <f t="shared" si="214"/>
        <v>7</v>
      </c>
      <c r="F3766" s="174">
        <v>34.186052000000004</v>
      </c>
      <c r="G3766" s="106" t="s">
        <v>1169</v>
      </c>
      <c r="J3766" s="47"/>
      <c r="K3766" s="47"/>
    </row>
    <row r="3767" spans="3:11" x14ac:dyDescent="0.15">
      <c r="C3767" s="46">
        <v>43298</v>
      </c>
      <c r="D3767" s="111">
        <f t="shared" si="213"/>
        <v>2018</v>
      </c>
      <c r="E3767" s="111">
        <f t="shared" si="214"/>
        <v>7</v>
      </c>
      <c r="F3767" s="174">
        <v>36.705514100000002</v>
      </c>
      <c r="G3767" s="106" t="s">
        <v>1169</v>
      </c>
      <c r="J3767" s="47"/>
      <c r="K3767" s="47"/>
    </row>
    <row r="3768" spans="3:11" x14ac:dyDescent="0.15">
      <c r="C3768" s="46">
        <v>43299</v>
      </c>
      <c r="D3768" s="111">
        <f t="shared" si="213"/>
        <v>2018</v>
      </c>
      <c r="E3768" s="111">
        <f t="shared" si="214"/>
        <v>7</v>
      </c>
      <c r="F3768" s="174">
        <v>37.212153000000001</v>
      </c>
      <c r="G3768" s="106" t="s">
        <v>1169</v>
      </c>
      <c r="J3768" s="47"/>
      <c r="K3768" s="47"/>
    </row>
    <row r="3769" spans="3:11" x14ac:dyDescent="0.15">
      <c r="C3769" s="46">
        <v>43300</v>
      </c>
      <c r="D3769" s="111">
        <f t="shared" si="213"/>
        <v>2018</v>
      </c>
      <c r="E3769" s="111">
        <f t="shared" si="214"/>
        <v>7</v>
      </c>
      <c r="F3769" s="174">
        <v>37.221049999999998</v>
      </c>
      <c r="G3769" s="106" t="s">
        <v>1169</v>
      </c>
      <c r="J3769" s="47"/>
      <c r="K3769" s="47"/>
    </row>
    <row r="3770" spans="3:11" x14ac:dyDescent="0.15">
      <c r="C3770" s="46">
        <v>43301</v>
      </c>
      <c r="D3770" s="111">
        <f t="shared" si="213"/>
        <v>2018</v>
      </c>
      <c r="E3770" s="111">
        <f t="shared" si="214"/>
        <v>7</v>
      </c>
      <c r="F3770" s="174">
        <v>36.198332000000001</v>
      </c>
      <c r="G3770" s="106" t="s">
        <v>1169</v>
      </c>
      <c r="J3770" s="47"/>
      <c r="K3770" s="47"/>
    </row>
    <row r="3771" spans="3:11" x14ac:dyDescent="0.15">
      <c r="C3771" s="46">
        <v>43302</v>
      </c>
      <c r="D3771" s="111">
        <f t="shared" si="213"/>
        <v>2018</v>
      </c>
      <c r="E3771" s="111">
        <f t="shared" si="214"/>
        <v>7</v>
      </c>
      <c r="F3771" s="174">
        <v>36.198332000000001</v>
      </c>
      <c r="G3771" s="106" t="s">
        <v>1169</v>
      </c>
      <c r="J3771" s="47"/>
      <c r="K3771" s="47"/>
    </row>
    <row r="3772" spans="3:11" x14ac:dyDescent="0.15">
      <c r="C3772" s="46">
        <v>43303</v>
      </c>
      <c r="D3772" s="111">
        <f t="shared" si="213"/>
        <v>2018</v>
      </c>
      <c r="E3772" s="111">
        <f t="shared" si="214"/>
        <v>7</v>
      </c>
      <c r="F3772" s="174">
        <v>36.198332000000001</v>
      </c>
      <c r="G3772" s="106" t="s">
        <v>1169</v>
      </c>
      <c r="J3772" s="47"/>
      <c r="K3772" s="47"/>
    </row>
    <row r="3773" spans="3:11" x14ac:dyDescent="0.15">
      <c r="C3773" s="46">
        <v>43304</v>
      </c>
      <c r="D3773" s="111">
        <f t="shared" si="213"/>
        <v>2018</v>
      </c>
      <c r="E3773" s="111">
        <f t="shared" si="214"/>
        <v>7</v>
      </c>
      <c r="F3773" s="174">
        <v>35.255730200000002</v>
      </c>
      <c r="G3773" s="106" t="s">
        <v>1169</v>
      </c>
      <c r="J3773" s="47"/>
      <c r="K3773" s="47"/>
    </row>
    <row r="3774" spans="3:11" x14ac:dyDescent="0.15">
      <c r="C3774" s="46">
        <v>43305</v>
      </c>
      <c r="D3774" s="111">
        <f t="shared" si="213"/>
        <v>2018</v>
      </c>
      <c r="E3774" s="111">
        <f t="shared" si="214"/>
        <v>7</v>
      </c>
      <c r="F3774" s="174">
        <v>35.255730200000002</v>
      </c>
      <c r="G3774" s="106" t="s">
        <v>1169</v>
      </c>
      <c r="J3774" s="47"/>
      <c r="K3774" s="47"/>
    </row>
    <row r="3775" spans="3:11" x14ac:dyDescent="0.15">
      <c r="C3775" s="46">
        <v>43306</v>
      </c>
      <c r="D3775" s="111">
        <f t="shared" si="213"/>
        <v>2018</v>
      </c>
      <c r="E3775" s="111">
        <f t="shared" si="214"/>
        <v>7</v>
      </c>
      <c r="F3775" s="174">
        <v>35.270600999999999</v>
      </c>
      <c r="G3775" s="106" t="s">
        <v>1169</v>
      </c>
      <c r="J3775" s="47"/>
      <c r="K3775" s="47"/>
    </row>
    <row r="3776" spans="3:11" x14ac:dyDescent="0.15">
      <c r="C3776" s="46">
        <v>43307</v>
      </c>
      <c r="D3776" s="111">
        <f t="shared" si="213"/>
        <v>2018</v>
      </c>
      <c r="E3776" s="111">
        <f t="shared" si="214"/>
        <v>7</v>
      </c>
      <c r="F3776" s="174">
        <v>35.256808499999998</v>
      </c>
      <c r="G3776" s="106" t="s">
        <v>1169</v>
      </c>
      <c r="J3776" s="47"/>
      <c r="K3776" s="47"/>
    </row>
    <row r="3777" spans="3:11" x14ac:dyDescent="0.15">
      <c r="C3777" s="46">
        <v>43308</v>
      </c>
      <c r="D3777" s="111">
        <f t="shared" si="213"/>
        <v>2018</v>
      </c>
      <c r="E3777" s="111">
        <f t="shared" si="214"/>
        <v>7</v>
      </c>
      <c r="F3777" s="174">
        <v>35.243301500000001</v>
      </c>
      <c r="G3777" s="106" t="s">
        <v>1169</v>
      </c>
      <c r="J3777" s="47"/>
      <c r="K3777" s="47"/>
    </row>
    <row r="3778" spans="3:11" x14ac:dyDescent="0.15">
      <c r="C3778" s="46">
        <v>43309</v>
      </c>
      <c r="D3778" s="111">
        <f t="shared" si="213"/>
        <v>2018</v>
      </c>
      <c r="E3778" s="111">
        <f t="shared" si="214"/>
        <v>7</v>
      </c>
      <c r="F3778" s="174">
        <v>35.243301500000001</v>
      </c>
      <c r="G3778" s="106" t="s">
        <v>1169</v>
      </c>
      <c r="J3778" s="47"/>
      <c r="K3778" s="47"/>
    </row>
    <row r="3779" spans="3:11" x14ac:dyDescent="0.15">
      <c r="C3779" s="46">
        <v>43310</v>
      </c>
      <c r="D3779" s="111">
        <f t="shared" si="213"/>
        <v>2018</v>
      </c>
      <c r="E3779" s="111">
        <f t="shared" si="214"/>
        <v>7</v>
      </c>
      <c r="F3779" s="174">
        <v>35.243301500000001</v>
      </c>
      <c r="G3779" s="106" t="s">
        <v>1169</v>
      </c>
      <c r="J3779" s="47"/>
      <c r="K3779" s="47"/>
    </row>
    <row r="3780" spans="3:11" x14ac:dyDescent="0.15">
      <c r="C3780" s="46">
        <v>43311</v>
      </c>
      <c r="D3780" s="111">
        <f t="shared" si="213"/>
        <v>2018</v>
      </c>
      <c r="E3780" s="111">
        <f t="shared" si="214"/>
        <v>7</v>
      </c>
      <c r="F3780" s="174">
        <v>35.272307099999999</v>
      </c>
      <c r="G3780" s="106" t="s">
        <v>1169</v>
      </c>
      <c r="J3780" s="47"/>
      <c r="K3780" s="47"/>
    </row>
    <row r="3781" spans="3:11" x14ac:dyDescent="0.15">
      <c r="C3781" s="46">
        <v>43312</v>
      </c>
      <c r="D3781" s="111">
        <f t="shared" si="213"/>
        <v>2018</v>
      </c>
      <c r="E3781" s="111">
        <f t="shared" si="214"/>
        <v>7</v>
      </c>
      <c r="F3781" s="174">
        <v>35.856742000000004</v>
      </c>
      <c r="G3781" s="106" t="s">
        <v>1169</v>
      </c>
      <c r="J3781" s="47"/>
      <c r="K3781" s="47"/>
    </row>
    <row r="3782" spans="3:11" x14ac:dyDescent="0.15">
      <c r="C3782" s="46">
        <v>43313</v>
      </c>
      <c r="D3782" s="111">
        <f t="shared" si="213"/>
        <v>2018</v>
      </c>
      <c r="E3782" s="111">
        <f t="shared" si="214"/>
        <v>8</v>
      </c>
      <c r="F3782" s="174">
        <v>36.024121100000002</v>
      </c>
      <c r="G3782" s="106" t="s">
        <v>1169</v>
      </c>
      <c r="J3782" s="47"/>
      <c r="K3782" s="47"/>
    </row>
    <row r="3783" spans="3:11" x14ac:dyDescent="0.15">
      <c r="C3783" s="46">
        <v>43314</v>
      </c>
      <c r="D3783" s="111">
        <f t="shared" si="213"/>
        <v>2018</v>
      </c>
      <c r="E3783" s="111">
        <f t="shared" si="214"/>
        <v>8</v>
      </c>
      <c r="F3783" s="174">
        <v>36.295433100000004</v>
      </c>
      <c r="G3783" s="106" t="s">
        <v>1169</v>
      </c>
      <c r="J3783" s="47"/>
      <c r="K3783" s="47"/>
    </row>
    <row r="3784" spans="3:11" x14ac:dyDescent="0.15">
      <c r="C3784" s="46">
        <v>43315</v>
      </c>
      <c r="D3784" s="111">
        <f t="shared" si="213"/>
        <v>2018</v>
      </c>
      <c r="E3784" s="111">
        <f t="shared" si="214"/>
        <v>8</v>
      </c>
      <c r="F3784" s="174">
        <v>36.512667100000002</v>
      </c>
      <c r="G3784" s="106" t="s">
        <v>1169</v>
      </c>
      <c r="J3784" s="47"/>
      <c r="K3784" s="47"/>
    </row>
    <row r="3785" spans="3:11" x14ac:dyDescent="0.15">
      <c r="C3785" s="46">
        <v>43316</v>
      </c>
      <c r="D3785" s="111">
        <f t="shared" si="213"/>
        <v>2018</v>
      </c>
      <c r="E3785" s="111">
        <f t="shared" si="214"/>
        <v>8</v>
      </c>
      <c r="F3785" s="174">
        <v>36.512667100000002</v>
      </c>
      <c r="G3785" s="106" t="s">
        <v>1169</v>
      </c>
      <c r="J3785" s="47"/>
      <c r="K3785" s="47"/>
    </row>
    <row r="3786" spans="3:11" x14ac:dyDescent="0.15">
      <c r="C3786" s="46">
        <v>43317</v>
      </c>
      <c r="D3786" s="111">
        <f t="shared" si="213"/>
        <v>2018</v>
      </c>
      <c r="E3786" s="111">
        <f t="shared" si="214"/>
        <v>8</v>
      </c>
      <c r="F3786" s="174">
        <v>36.512667100000002</v>
      </c>
      <c r="G3786" s="106" t="s">
        <v>1169</v>
      </c>
      <c r="J3786" s="47"/>
      <c r="K3786" s="47"/>
    </row>
    <row r="3787" spans="3:11" x14ac:dyDescent="0.15">
      <c r="C3787" s="46">
        <v>43318</v>
      </c>
      <c r="D3787" s="111">
        <f t="shared" si="213"/>
        <v>2018</v>
      </c>
      <c r="E3787" s="111">
        <f t="shared" si="214"/>
        <v>8</v>
      </c>
      <c r="F3787" s="174">
        <v>36.721059099999998</v>
      </c>
      <c r="G3787" s="106" t="s">
        <v>1169</v>
      </c>
      <c r="J3787" s="47"/>
      <c r="K3787" s="47"/>
    </row>
    <row r="3788" spans="3:11" x14ac:dyDescent="0.15">
      <c r="C3788" s="46">
        <v>43319</v>
      </c>
      <c r="D3788" s="111">
        <f t="shared" si="213"/>
        <v>2018</v>
      </c>
      <c r="E3788" s="111">
        <f t="shared" si="214"/>
        <v>8</v>
      </c>
      <c r="F3788" s="174">
        <v>36.783416500000001</v>
      </c>
      <c r="G3788" s="106" t="s">
        <v>1169</v>
      </c>
      <c r="J3788" s="47"/>
      <c r="K3788" s="47"/>
    </row>
    <row r="3789" spans="3:11" x14ac:dyDescent="0.15">
      <c r="C3789" s="46">
        <v>43320</v>
      </c>
      <c r="D3789" s="111">
        <f t="shared" si="213"/>
        <v>2018</v>
      </c>
      <c r="E3789" s="111">
        <f t="shared" si="214"/>
        <v>8</v>
      </c>
      <c r="F3789" s="174">
        <v>38.112842499999999</v>
      </c>
      <c r="G3789" s="106" t="s">
        <v>1169</v>
      </c>
      <c r="J3789" s="47"/>
      <c r="K3789" s="47"/>
    </row>
    <row r="3790" spans="3:11" x14ac:dyDescent="0.15">
      <c r="C3790" s="46">
        <v>43321</v>
      </c>
      <c r="D3790" s="111">
        <f t="shared" si="213"/>
        <v>2018</v>
      </c>
      <c r="E3790" s="111">
        <f t="shared" si="214"/>
        <v>8</v>
      </c>
      <c r="F3790" s="174">
        <v>39.058126200000004</v>
      </c>
      <c r="G3790" s="106" t="s">
        <v>1169</v>
      </c>
      <c r="J3790" s="47"/>
      <c r="K3790" s="47"/>
    </row>
    <row r="3791" spans="3:11" x14ac:dyDescent="0.15">
      <c r="C3791" s="46">
        <v>43322</v>
      </c>
      <c r="D3791" s="111">
        <f t="shared" si="213"/>
        <v>2018</v>
      </c>
      <c r="E3791" s="111">
        <f t="shared" si="214"/>
        <v>8</v>
      </c>
      <c r="F3791" s="174">
        <v>41.0127351</v>
      </c>
      <c r="G3791" s="106" t="s">
        <v>1169</v>
      </c>
      <c r="J3791" s="47"/>
      <c r="K3791" s="47"/>
    </row>
    <row r="3792" spans="3:11" x14ac:dyDescent="0.15">
      <c r="C3792" s="46">
        <v>43323</v>
      </c>
      <c r="D3792" s="111">
        <f t="shared" si="213"/>
        <v>2018</v>
      </c>
      <c r="E3792" s="111">
        <f t="shared" si="214"/>
        <v>8</v>
      </c>
      <c r="F3792" s="174">
        <v>41.0127351</v>
      </c>
      <c r="G3792" s="106" t="s">
        <v>1169</v>
      </c>
      <c r="J3792" s="47"/>
      <c r="K3792" s="47"/>
    </row>
    <row r="3793" spans="3:11" x14ac:dyDescent="0.15">
      <c r="C3793" s="46">
        <v>43324</v>
      </c>
      <c r="D3793" s="111">
        <f t="shared" si="213"/>
        <v>2018</v>
      </c>
      <c r="E3793" s="111">
        <f t="shared" si="214"/>
        <v>8</v>
      </c>
      <c r="F3793" s="174">
        <v>41.0127351</v>
      </c>
      <c r="G3793" s="106" t="s">
        <v>1169</v>
      </c>
      <c r="J3793" s="47"/>
      <c r="K3793" s="47"/>
    </row>
    <row r="3794" spans="3:11" x14ac:dyDescent="0.15">
      <c r="C3794" s="46">
        <v>43325</v>
      </c>
      <c r="D3794" s="111">
        <f t="shared" si="213"/>
        <v>2018</v>
      </c>
      <c r="E3794" s="111">
        <f t="shared" si="214"/>
        <v>8</v>
      </c>
      <c r="F3794" s="174">
        <v>42.051842000000001</v>
      </c>
      <c r="G3794" s="106" t="s">
        <v>1169</v>
      </c>
      <c r="J3794" s="47"/>
      <c r="K3794" s="47"/>
    </row>
    <row r="3795" spans="3:11" x14ac:dyDescent="0.15">
      <c r="C3795" s="46">
        <v>43326</v>
      </c>
      <c r="D3795" s="111">
        <f t="shared" si="213"/>
        <v>2018</v>
      </c>
      <c r="E3795" s="111">
        <f t="shared" si="214"/>
        <v>8</v>
      </c>
      <c r="F3795" s="174">
        <v>43.156889100000001</v>
      </c>
      <c r="G3795" s="106" t="s">
        <v>1169</v>
      </c>
      <c r="J3795" s="47"/>
      <c r="K3795" s="47"/>
    </row>
    <row r="3796" spans="3:11" x14ac:dyDescent="0.15">
      <c r="C3796" s="46">
        <v>43327</v>
      </c>
      <c r="D3796" s="111">
        <f t="shared" ref="D3796:D3799" si="215">YEAR(C3796)</f>
        <v>2018</v>
      </c>
      <c r="E3796" s="111">
        <f t="shared" ref="E3796:E3799" si="216">MONTH(C3796)</f>
        <v>8</v>
      </c>
      <c r="F3796" s="174">
        <v>47.259400999999997</v>
      </c>
      <c r="G3796" s="106" t="s">
        <v>1169</v>
      </c>
    </row>
    <row r="3797" spans="3:11" x14ac:dyDescent="0.15">
      <c r="C3797" s="46">
        <v>43328</v>
      </c>
      <c r="D3797" s="111">
        <f t="shared" si="215"/>
        <v>2018</v>
      </c>
      <c r="E3797" s="111">
        <f t="shared" si="216"/>
        <v>8</v>
      </c>
      <c r="F3797" s="174">
        <v>54.095112499999999</v>
      </c>
      <c r="G3797" s="106" t="s">
        <v>1169</v>
      </c>
    </row>
    <row r="3798" spans="3:11" x14ac:dyDescent="0.15">
      <c r="C3798" s="46">
        <v>43329</v>
      </c>
      <c r="D3798" s="111">
        <f t="shared" si="215"/>
        <v>2018</v>
      </c>
      <c r="E3798" s="111">
        <f t="shared" si="216"/>
        <v>8</v>
      </c>
      <c r="F3798" s="174">
        <v>59.214862300000007</v>
      </c>
      <c r="G3798" s="106" t="s">
        <v>1169</v>
      </c>
    </row>
    <row r="3799" spans="3:11" x14ac:dyDescent="0.15">
      <c r="C3799" s="46">
        <v>43330</v>
      </c>
      <c r="D3799" s="111">
        <f t="shared" si="215"/>
        <v>2018</v>
      </c>
      <c r="E3799" s="111">
        <f t="shared" si="216"/>
        <v>8</v>
      </c>
      <c r="F3799" s="174">
        <v>59.214862300000007</v>
      </c>
      <c r="G3799" s="106" t="s">
        <v>1169</v>
      </c>
    </row>
    <row r="3800" spans="3:11" x14ac:dyDescent="0.15">
      <c r="C3800" s="46">
        <v>43331</v>
      </c>
      <c r="D3800" s="111">
        <f t="shared" ref="D3800:D3818" si="217">YEAR(C3800)</f>
        <v>2018</v>
      </c>
      <c r="E3800" s="111">
        <f t="shared" ref="E3800:E3818" si="218">MONTH(C3800)</f>
        <v>8</v>
      </c>
      <c r="F3800" s="174">
        <v>59.21</v>
      </c>
      <c r="G3800" s="106" t="s">
        <v>1169</v>
      </c>
    </row>
    <row r="3801" spans="3:11" x14ac:dyDescent="0.15">
      <c r="C3801" s="46">
        <v>43332</v>
      </c>
      <c r="D3801" s="111">
        <f t="shared" si="217"/>
        <v>2018</v>
      </c>
      <c r="E3801" s="111">
        <f t="shared" si="218"/>
        <v>8</v>
      </c>
      <c r="F3801" s="174">
        <v>59.21</v>
      </c>
      <c r="G3801" s="106" t="s">
        <v>1169</v>
      </c>
    </row>
    <row r="3802" spans="3:11" x14ac:dyDescent="0.15">
      <c r="C3802" s="46">
        <v>43333</v>
      </c>
      <c r="D3802" s="111">
        <f t="shared" si="217"/>
        <v>2018</v>
      </c>
      <c r="E3802" s="111">
        <f t="shared" si="218"/>
        <v>8</v>
      </c>
      <c r="F3802" s="174">
        <v>65.180000000000007</v>
      </c>
      <c r="G3802" s="106" t="s">
        <v>1169</v>
      </c>
    </row>
    <row r="3803" spans="3:11" x14ac:dyDescent="0.15">
      <c r="C3803" s="46">
        <v>43334</v>
      </c>
      <c r="D3803" s="111">
        <f t="shared" si="217"/>
        <v>2018</v>
      </c>
      <c r="E3803" s="111">
        <f t="shared" si="218"/>
        <v>8</v>
      </c>
      <c r="F3803" s="174">
        <v>71.209999999999994</v>
      </c>
      <c r="G3803" s="106" t="s">
        <v>1169</v>
      </c>
    </row>
    <row r="3804" spans="3:11" x14ac:dyDescent="0.15">
      <c r="C3804" s="46">
        <v>43335</v>
      </c>
      <c r="D3804" s="111">
        <f t="shared" si="217"/>
        <v>2018</v>
      </c>
      <c r="E3804" s="111">
        <f t="shared" si="218"/>
        <v>8</v>
      </c>
      <c r="F3804" s="174">
        <v>75.319999999999993</v>
      </c>
      <c r="G3804" s="106" t="s">
        <v>1169</v>
      </c>
    </row>
    <row r="3805" spans="3:11" x14ac:dyDescent="0.15">
      <c r="C3805" s="46">
        <v>43336</v>
      </c>
      <c r="D3805" s="111">
        <f t="shared" si="217"/>
        <v>2018</v>
      </c>
      <c r="E3805" s="111">
        <f t="shared" si="218"/>
        <v>8</v>
      </c>
      <c r="F3805" s="174">
        <v>83.47</v>
      </c>
      <c r="G3805" s="106" t="s">
        <v>1169</v>
      </c>
    </row>
    <row r="3806" spans="3:11" x14ac:dyDescent="0.15">
      <c r="C3806" s="46">
        <v>43337</v>
      </c>
      <c r="D3806" s="111">
        <f t="shared" si="217"/>
        <v>2018</v>
      </c>
      <c r="E3806" s="111">
        <f t="shared" si="218"/>
        <v>8</v>
      </c>
      <c r="F3806" s="174">
        <v>83.47</v>
      </c>
      <c r="G3806" s="106" t="s">
        <v>1169</v>
      </c>
    </row>
    <row r="3807" spans="3:11" x14ac:dyDescent="0.15">
      <c r="C3807" s="46">
        <v>43338</v>
      </c>
      <c r="D3807" s="111">
        <f t="shared" si="217"/>
        <v>2018</v>
      </c>
      <c r="E3807" s="111">
        <f t="shared" si="218"/>
        <v>8</v>
      </c>
      <c r="F3807" s="174">
        <v>83.47</v>
      </c>
      <c r="G3807" s="106" t="s">
        <v>1169</v>
      </c>
    </row>
    <row r="3808" spans="3:11" x14ac:dyDescent="0.15">
      <c r="C3808" s="46">
        <v>43339</v>
      </c>
      <c r="D3808" s="111">
        <f t="shared" si="217"/>
        <v>2018</v>
      </c>
      <c r="E3808" s="111">
        <f t="shared" si="218"/>
        <v>8</v>
      </c>
      <c r="F3808" s="174">
        <v>84.31</v>
      </c>
      <c r="G3808" s="106" t="s">
        <v>1169</v>
      </c>
    </row>
    <row r="3809" spans="3:7" x14ac:dyDescent="0.15">
      <c r="C3809" s="46">
        <v>43340</v>
      </c>
      <c r="D3809" s="111">
        <f t="shared" si="217"/>
        <v>2018</v>
      </c>
      <c r="E3809" s="111">
        <f t="shared" si="218"/>
        <v>8</v>
      </c>
      <c r="F3809" s="174">
        <v>86.18</v>
      </c>
      <c r="G3809" s="106" t="s">
        <v>1169</v>
      </c>
    </row>
    <row r="3810" spans="3:7" x14ac:dyDescent="0.15">
      <c r="C3810" s="46">
        <v>43341</v>
      </c>
      <c r="D3810" s="111">
        <f t="shared" si="217"/>
        <v>2018</v>
      </c>
      <c r="E3810" s="111">
        <f t="shared" si="218"/>
        <v>8</v>
      </c>
      <c r="F3810" s="174">
        <v>87.35</v>
      </c>
      <c r="G3810" s="106" t="s">
        <v>1169</v>
      </c>
    </row>
    <row r="3811" spans="3:7" x14ac:dyDescent="0.15">
      <c r="C3811" s="46">
        <v>43342</v>
      </c>
      <c r="D3811" s="111">
        <f t="shared" si="217"/>
        <v>2018</v>
      </c>
      <c r="E3811" s="111">
        <f t="shared" si="218"/>
        <v>8</v>
      </c>
      <c r="F3811" s="174">
        <v>86.47</v>
      </c>
      <c r="G3811" s="106" t="s">
        <v>1169</v>
      </c>
    </row>
    <row r="3812" spans="3:7" x14ac:dyDescent="0.15">
      <c r="C3812" s="46">
        <v>43343</v>
      </c>
      <c r="D3812" s="111">
        <f t="shared" si="217"/>
        <v>2018</v>
      </c>
      <c r="E3812" s="111">
        <f t="shared" si="218"/>
        <v>8</v>
      </c>
      <c r="F3812" s="174">
        <v>87.22</v>
      </c>
      <c r="G3812" s="106" t="s">
        <v>1169</v>
      </c>
    </row>
    <row r="3813" spans="3:7" x14ac:dyDescent="0.15">
      <c r="C3813" s="46">
        <v>43344</v>
      </c>
      <c r="D3813" s="111">
        <f t="shared" si="217"/>
        <v>2018</v>
      </c>
      <c r="E3813" s="111">
        <f t="shared" si="218"/>
        <v>9</v>
      </c>
      <c r="F3813" s="174">
        <v>87.22</v>
      </c>
      <c r="G3813" s="106" t="s">
        <v>1169</v>
      </c>
    </row>
    <row r="3814" spans="3:7" x14ac:dyDescent="0.15">
      <c r="C3814" s="46">
        <v>43345</v>
      </c>
      <c r="D3814" s="111">
        <f t="shared" si="217"/>
        <v>2018</v>
      </c>
      <c r="E3814" s="111">
        <f t="shared" si="218"/>
        <v>9</v>
      </c>
      <c r="F3814" s="174">
        <v>87.22</v>
      </c>
      <c r="G3814" s="106" t="s">
        <v>1169</v>
      </c>
    </row>
    <row r="3815" spans="3:7" x14ac:dyDescent="0.15">
      <c r="C3815" s="46">
        <v>43346</v>
      </c>
      <c r="D3815" s="111">
        <f t="shared" si="217"/>
        <v>2018</v>
      </c>
      <c r="E3815" s="111">
        <f t="shared" si="218"/>
        <v>9</v>
      </c>
      <c r="F3815" s="174">
        <v>87.68</v>
      </c>
      <c r="G3815" s="106" t="s">
        <v>1169</v>
      </c>
    </row>
    <row r="3816" spans="3:7" x14ac:dyDescent="0.15">
      <c r="C3816" s="46">
        <v>43347</v>
      </c>
      <c r="D3816" s="111">
        <f t="shared" si="217"/>
        <v>2018</v>
      </c>
      <c r="E3816" s="111">
        <f t="shared" si="218"/>
        <v>9</v>
      </c>
      <c r="F3816" s="174">
        <v>88.09</v>
      </c>
      <c r="G3816" s="106" t="s">
        <v>1169</v>
      </c>
    </row>
    <row r="3817" spans="3:7" x14ac:dyDescent="0.15">
      <c r="C3817" s="46">
        <v>43348</v>
      </c>
      <c r="D3817" s="111">
        <f t="shared" si="217"/>
        <v>2018</v>
      </c>
      <c r="E3817" s="111">
        <f t="shared" si="218"/>
        <v>9</v>
      </c>
      <c r="F3817" s="174">
        <v>90.23</v>
      </c>
      <c r="G3817" s="106" t="s">
        <v>1169</v>
      </c>
    </row>
    <row r="3818" spans="3:7" x14ac:dyDescent="0.15">
      <c r="C3818" s="46">
        <v>43349</v>
      </c>
      <c r="D3818" s="111">
        <f t="shared" si="217"/>
        <v>2018</v>
      </c>
      <c r="E3818" s="111">
        <f t="shared" si="218"/>
        <v>9</v>
      </c>
      <c r="F3818" s="174">
        <v>90.51</v>
      </c>
      <c r="G3818" s="106" t="s">
        <v>1169</v>
      </c>
    </row>
    <row r="3819" spans="3:7" ht="15" x14ac:dyDescent="0.25">
      <c r="C3819" s="46">
        <v>43350</v>
      </c>
      <c r="D3819" s="111">
        <f t="shared" ref="D3819:D3836" si="219">YEAR(C3819)</f>
        <v>2018</v>
      </c>
      <c r="E3819" s="111">
        <f t="shared" ref="E3819:E3836" si="220">MONTH(C3819)</f>
        <v>9</v>
      </c>
      <c r="F3819" s="229">
        <v>91.64</v>
      </c>
      <c r="G3819" s="106" t="s">
        <v>1169</v>
      </c>
    </row>
    <row r="3820" spans="3:7" ht="15" x14ac:dyDescent="0.25">
      <c r="C3820" s="46">
        <v>43351</v>
      </c>
      <c r="D3820" s="111">
        <f t="shared" si="219"/>
        <v>2018</v>
      </c>
      <c r="E3820" s="111">
        <f t="shared" si="220"/>
        <v>9</v>
      </c>
      <c r="F3820" s="229">
        <v>91.64</v>
      </c>
      <c r="G3820" s="106" t="s">
        <v>1169</v>
      </c>
    </row>
    <row r="3821" spans="3:7" ht="15" x14ac:dyDescent="0.25">
      <c r="C3821" s="46">
        <v>43352</v>
      </c>
      <c r="D3821" s="111">
        <f t="shared" si="219"/>
        <v>2018</v>
      </c>
      <c r="E3821" s="111">
        <f t="shared" si="220"/>
        <v>9</v>
      </c>
      <c r="F3821" s="229">
        <v>91.64</v>
      </c>
      <c r="G3821" s="106" t="s">
        <v>1169</v>
      </c>
    </row>
    <row r="3822" spans="3:7" ht="15" x14ac:dyDescent="0.25">
      <c r="C3822" s="46">
        <v>43353</v>
      </c>
      <c r="D3822" s="111">
        <f t="shared" si="219"/>
        <v>2018</v>
      </c>
      <c r="E3822" s="111">
        <f t="shared" si="220"/>
        <v>9</v>
      </c>
      <c r="F3822" s="229">
        <v>91.64</v>
      </c>
      <c r="G3822" s="106" t="s">
        <v>1169</v>
      </c>
    </row>
    <row r="3823" spans="3:7" ht="15" x14ac:dyDescent="0.25">
      <c r="C3823" s="46">
        <v>43354</v>
      </c>
      <c r="D3823" s="111">
        <f t="shared" si="219"/>
        <v>2018</v>
      </c>
      <c r="E3823" s="111">
        <f t="shared" si="220"/>
        <v>9</v>
      </c>
      <c r="F3823" s="229">
        <v>92.37</v>
      </c>
      <c r="G3823" s="106" t="s">
        <v>1169</v>
      </c>
    </row>
    <row r="3824" spans="3:7" ht="15" x14ac:dyDescent="0.25">
      <c r="C3824" s="46">
        <v>43355</v>
      </c>
      <c r="D3824" s="111">
        <f t="shared" si="219"/>
        <v>2018</v>
      </c>
      <c r="E3824" s="111">
        <f t="shared" si="220"/>
        <v>9</v>
      </c>
      <c r="F3824" s="229">
        <v>93.11</v>
      </c>
      <c r="G3824" s="106" t="s">
        <v>1169</v>
      </c>
    </row>
    <row r="3825" spans="3:7" ht="15" x14ac:dyDescent="0.25">
      <c r="C3825" s="46">
        <v>43356</v>
      </c>
      <c r="D3825" s="111">
        <f t="shared" si="219"/>
        <v>2018</v>
      </c>
      <c r="E3825" s="111">
        <f t="shared" si="220"/>
        <v>9</v>
      </c>
      <c r="F3825" s="229">
        <v>93.21</v>
      </c>
      <c r="G3825" s="106" t="s">
        <v>1169</v>
      </c>
    </row>
    <row r="3826" spans="3:7" ht="15" x14ac:dyDescent="0.25">
      <c r="C3826" s="46">
        <v>43357</v>
      </c>
      <c r="D3826" s="111">
        <f t="shared" si="219"/>
        <v>2018</v>
      </c>
      <c r="E3826" s="111">
        <f t="shared" si="220"/>
        <v>9</v>
      </c>
      <c r="F3826" s="229">
        <v>92.89</v>
      </c>
      <c r="G3826" s="106" t="s">
        <v>1169</v>
      </c>
    </row>
    <row r="3827" spans="3:7" ht="15" x14ac:dyDescent="0.25">
      <c r="C3827" s="46">
        <v>43358</v>
      </c>
      <c r="D3827" s="111">
        <f t="shared" si="219"/>
        <v>2018</v>
      </c>
      <c r="E3827" s="111">
        <f t="shared" si="220"/>
        <v>9</v>
      </c>
      <c r="F3827" s="229">
        <v>92.89</v>
      </c>
      <c r="G3827" s="106" t="s">
        <v>1169</v>
      </c>
    </row>
    <row r="3828" spans="3:7" ht="15" x14ac:dyDescent="0.25">
      <c r="C3828" s="46">
        <v>43359</v>
      </c>
      <c r="D3828" s="111">
        <f t="shared" si="219"/>
        <v>2018</v>
      </c>
      <c r="E3828" s="111">
        <f t="shared" si="220"/>
        <v>9</v>
      </c>
      <c r="F3828" s="229">
        <v>92.89</v>
      </c>
      <c r="G3828" s="106" t="s">
        <v>1169</v>
      </c>
    </row>
    <row r="3829" spans="3:7" ht="15" x14ac:dyDescent="0.25">
      <c r="C3829" s="46">
        <v>43360</v>
      </c>
      <c r="D3829" s="111">
        <f t="shared" si="219"/>
        <v>2018</v>
      </c>
      <c r="E3829" s="111">
        <f t="shared" si="220"/>
        <v>9</v>
      </c>
      <c r="F3829" s="229">
        <v>92.11</v>
      </c>
      <c r="G3829" s="106" t="s">
        <v>1169</v>
      </c>
    </row>
    <row r="3830" spans="3:7" ht="15" x14ac:dyDescent="0.25">
      <c r="C3830" s="46">
        <v>43361</v>
      </c>
      <c r="D3830" s="111">
        <f t="shared" si="219"/>
        <v>2018</v>
      </c>
      <c r="E3830" s="111">
        <f t="shared" si="220"/>
        <v>9</v>
      </c>
      <c r="F3830" s="229">
        <v>92.33</v>
      </c>
      <c r="G3830" s="106" t="s">
        <v>1169</v>
      </c>
    </row>
    <row r="3831" spans="3:7" ht="15" x14ac:dyDescent="0.25">
      <c r="C3831" s="46">
        <v>43362</v>
      </c>
      <c r="D3831" s="111">
        <f t="shared" si="219"/>
        <v>2018</v>
      </c>
      <c r="E3831" s="111">
        <f t="shared" si="220"/>
        <v>9</v>
      </c>
      <c r="F3831" s="229">
        <v>92.07</v>
      </c>
      <c r="G3831" s="106" t="s">
        <v>1169</v>
      </c>
    </row>
    <row r="3832" spans="3:7" ht="15" x14ac:dyDescent="0.25">
      <c r="C3832" s="46">
        <v>43363</v>
      </c>
      <c r="D3832" s="111">
        <f t="shared" si="219"/>
        <v>2018</v>
      </c>
      <c r="E3832" s="111">
        <f t="shared" si="220"/>
        <v>9</v>
      </c>
      <c r="F3832" s="229">
        <v>92.66</v>
      </c>
      <c r="G3832" s="106" t="s">
        <v>1169</v>
      </c>
    </row>
    <row r="3833" spans="3:7" ht="15" x14ac:dyDescent="0.25">
      <c r="C3833" s="46">
        <v>43364</v>
      </c>
      <c r="D3833" s="111">
        <f t="shared" si="219"/>
        <v>2018</v>
      </c>
      <c r="E3833" s="111">
        <f t="shared" si="220"/>
        <v>9</v>
      </c>
      <c r="F3833" s="229">
        <v>93.08</v>
      </c>
      <c r="G3833" s="106" t="s">
        <v>1169</v>
      </c>
    </row>
    <row r="3834" spans="3:7" ht="15" x14ac:dyDescent="0.25">
      <c r="C3834" s="46">
        <v>43365</v>
      </c>
      <c r="D3834" s="111">
        <f t="shared" si="219"/>
        <v>2018</v>
      </c>
      <c r="E3834" s="111">
        <f t="shared" si="220"/>
        <v>9</v>
      </c>
      <c r="F3834" s="229">
        <v>93.08</v>
      </c>
      <c r="G3834" s="106" t="s">
        <v>1169</v>
      </c>
    </row>
    <row r="3835" spans="3:7" ht="15" x14ac:dyDescent="0.25">
      <c r="C3835" s="46">
        <v>43366</v>
      </c>
      <c r="D3835" s="111">
        <f t="shared" si="219"/>
        <v>2018</v>
      </c>
      <c r="E3835" s="111">
        <f t="shared" si="220"/>
        <v>9</v>
      </c>
      <c r="F3835" s="229">
        <v>93.08</v>
      </c>
      <c r="G3835" s="106" t="s">
        <v>1169</v>
      </c>
    </row>
    <row r="3836" spans="3:7" ht="15" x14ac:dyDescent="0.25">
      <c r="C3836" s="46">
        <v>43367</v>
      </c>
      <c r="D3836" s="111">
        <f t="shared" si="219"/>
        <v>2018</v>
      </c>
      <c r="E3836" s="111">
        <f t="shared" si="220"/>
        <v>9</v>
      </c>
      <c r="F3836" s="229">
        <v>96.45</v>
      </c>
      <c r="G3836" s="106" t="s">
        <v>1169</v>
      </c>
    </row>
    <row r="3837" spans="3:7" x14ac:dyDescent="0.15">
      <c r="C3837" s="46">
        <v>43368</v>
      </c>
      <c r="D3837" s="111">
        <f t="shared" ref="D3837:D3854" si="221">YEAR(C3837)</f>
        <v>2018</v>
      </c>
      <c r="E3837" s="111">
        <f t="shared" ref="E3837:E3854" si="222">MONTH(C3837)</f>
        <v>9</v>
      </c>
      <c r="F3837" s="47">
        <v>96.3</v>
      </c>
      <c r="G3837" s="106" t="s">
        <v>1169</v>
      </c>
    </row>
    <row r="3838" spans="3:7" x14ac:dyDescent="0.15">
      <c r="C3838" s="46">
        <v>43369</v>
      </c>
      <c r="D3838" s="111">
        <f t="shared" si="221"/>
        <v>2018</v>
      </c>
      <c r="E3838" s="111">
        <f t="shared" si="222"/>
        <v>9</v>
      </c>
      <c r="F3838" s="47">
        <v>97.08</v>
      </c>
      <c r="G3838" s="106" t="s">
        <v>1169</v>
      </c>
    </row>
    <row r="3839" spans="3:7" x14ac:dyDescent="0.15">
      <c r="C3839" s="46">
        <v>43370</v>
      </c>
      <c r="D3839" s="111">
        <f t="shared" si="221"/>
        <v>2018</v>
      </c>
      <c r="E3839" s="111">
        <f t="shared" si="222"/>
        <v>9</v>
      </c>
      <c r="F3839" s="47">
        <v>97.51</v>
      </c>
      <c r="G3839" s="106" t="s">
        <v>1169</v>
      </c>
    </row>
    <row r="3840" spans="3:7" x14ac:dyDescent="0.15">
      <c r="C3840" s="46">
        <v>43371</v>
      </c>
      <c r="D3840" s="111">
        <f t="shared" si="221"/>
        <v>2018</v>
      </c>
      <c r="E3840" s="111">
        <f t="shared" si="222"/>
        <v>9</v>
      </c>
      <c r="F3840" s="47">
        <v>98.06</v>
      </c>
      <c r="G3840" s="106" t="s">
        <v>1169</v>
      </c>
    </row>
    <row r="3841" spans="3:7" x14ac:dyDescent="0.15">
      <c r="C3841" s="46">
        <v>43372</v>
      </c>
      <c r="D3841" s="111">
        <f t="shared" si="221"/>
        <v>2018</v>
      </c>
      <c r="E3841" s="111">
        <f t="shared" si="222"/>
        <v>9</v>
      </c>
      <c r="F3841" s="47">
        <v>98.06</v>
      </c>
      <c r="G3841" s="106" t="s">
        <v>1169</v>
      </c>
    </row>
    <row r="3842" spans="3:7" x14ac:dyDescent="0.15">
      <c r="C3842" s="46">
        <v>43373</v>
      </c>
      <c r="D3842" s="111">
        <f t="shared" si="221"/>
        <v>2018</v>
      </c>
      <c r="E3842" s="111">
        <f t="shared" si="222"/>
        <v>9</v>
      </c>
      <c r="F3842" s="47">
        <v>98.06</v>
      </c>
      <c r="G3842" s="106" t="s">
        <v>1169</v>
      </c>
    </row>
    <row r="3843" spans="3:7" x14ac:dyDescent="0.15">
      <c r="C3843" s="46">
        <v>43374</v>
      </c>
      <c r="D3843" s="111">
        <f t="shared" si="221"/>
        <v>2018</v>
      </c>
      <c r="E3843" s="111">
        <f t="shared" si="222"/>
        <v>10</v>
      </c>
      <c r="F3843" s="47">
        <v>98.56</v>
      </c>
      <c r="G3843" s="106" t="s">
        <v>1169</v>
      </c>
    </row>
    <row r="3844" spans="3:7" x14ac:dyDescent="0.15">
      <c r="C3844" s="46">
        <v>43375</v>
      </c>
      <c r="D3844" s="111">
        <f t="shared" si="221"/>
        <v>2018</v>
      </c>
      <c r="E3844" s="111">
        <f t="shared" si="222"/>
        <v>10</v>
      </c>
      <c r="F3844" s="47">
        <v>99.12</v>
      </c>
      <c r="G3844" s="106" t="s">
        <v>1169</v>
      </c>
    </row>
    <row r="3845" spans="3:7" x14ac:dyDescent="0.15">
      <c r="C3845" s="46">
        <v>43376</v>
      </c>
      <c r="D3845" s="111">
        <f t="shared" si="221"/>
        <v>2018</v>
      </c>
      <c r="E3845" s="111">
        <f t="shared" si="222"/>
        <v>10</v>
      </c>
      <c r="F3845" s="47">
        <v>101.34</v>
      </c>
      <c r="G3845" s="106" t="s">
        <v>1169</v>
      </c>
    </row>
    <row r="3846" spans="3:7" x14ac:dyDescent="0.15">
      <c r="C3846" s="46">
        <v>43377</v>
      </c>
      <c r="D3846" s="111">
        <f t="shared" si="221"/>
        <v>2018</v>
      </c>
      <c r="E3846" s="111">
        <f t="shared" si="222"/>
        <v>10</v>
      </c>
      <c r="F3846" s="47">
        <v>101.5</v>
      </c>
      <c r="G3846" s="106" t="s">
        <v>1169</v>
      </c>
    </row>
    <row r="3847" spans="3:7" x14ac:dyDescent="0.15">
      <c r="C3847" s="46">
        <v>43378</v>
      </c>
      <c r="D3847" s="111">
        <f t="shared" si="221"/>
        <v>2018</v>
      </c>
      <c r="E3847" s="111">
        <f t="shared" si="222"/>
        <v>10</v>
      </c>
      <c r="F3847" s="47">
        <v>102.97</v>
      </c>
      <c r="G3847" s="106" t="s">
        <v>1169</v>
      </c>
    </row>
    <row r="3848" spans="3:7" x14ac:dyDescent="0.15">
      <c r="C3848" s="46">
        <v>43379</v>
      </c>
      <c r="D3848" s="111">
        <f t="shared" si="221"/>
        <v>2018</v>
      </c>
      <c r="E3848" s="111">
        <f t="shared" si="222"/>
        <v>10</v>
      </c>
      <c r="F3848" s="47">
        <v>102.97</v>
      </c>
      <c r="G3848" s="106" t="s">
        <v>1169</v>
      </c>
    </row>
    <row r="3849" spans="3:7" x14ac:dyDescent="0.15">
      <c r="C3849" s="46">
        <v>43380</v>
      </c>
      <c r="D3849" s="111">
        <f t="shared" si="221"/>
        <v>2018</v>
      </c>
      <c r="E3849" s="111">
        <f t="shared" si="222"/>
        <v>10</v>
      </c>
      <c r="F3849" s="47">
        <v>102.97</v>
      </c>
      <c r="G3849" s="106" t="s">
        <v>1169</v>
      </c>
    </row>
    <row r="3850" spans="3:7" x14ac:dyDescent="0.15">
      <c r="C3850" s="46">
        <v>43381</v>
      </c>
      <c r="D3850" s="111">
        <f t="shared" si="221"/>
        <v>2018</v>
      </c>
      <c r="E3850" s="111">
        <f t="shared" si="222"/>
        <v>10</v>
      </c>
      <c r="F3850" s="47">
        <v>103.5</v>
      </c>
      <c r="G3850" s="106" t="s">
        <v>1169</v>
      </c>
    </row>
    <row r="3851" spans="3:7" x14ac:dyDescent="0.15">
      <c r="C3851" s="46">
        <v>43382</v>
      </c>
      <c r="D3851" s="111">
        <f t="shared" si="221"/>
        <v>2018</v>
      </c>
      <c r="E3851" s="111">
        <f t="shared" si="222"/>
        <v>10</v>
      </c>
      <c r="F3851" s="47">
        <v>105.44</v>
      </c>
      <c r="G3851" s="106" t="s">
        <v>1169</v>
      </c>
    </row>
    <row r="3852" spans="3:7" x14ac:dyDescent="0.15">
      <c r="C3852" s="46">
        <v>43383</v>
      </c>
      <c r="D3852" s="111">
        <f t="shared" si="221"/>
        <v>2018</v>
      </c>
      <c r="E3852" s="111">
        <f t="shared" si="222"/>
        <v>10</v>
      </c>
      <c r="F3852" s="47">
        <v>110.31</v>
      </c>
      <c r="G3852" s="106" t="s">
        <v>1169</v>
      </c>
    </row>
    <row r="3853" spans="3:7" x14ac:dyDescent="0.15">
      <c r="C3853" s="46">
        <v>43384</v>
      </c>
      <c r="D3853" s="111">
        <f t="shared" si="221"/>
        <v>2018</v>
      </c>
      <c r="E3853" s="111">
        <f t="shared" si="222"/>
        <v>10</v>
      </c>
      <c r="F3853" s="47">
        <v>115.29</v>
      </c>
      <c r="G3853" s="106" t="s">
        <v>1169</v>
      </c>
    </row>
    <row r="3854" spans="3:7" x14ac:dyDescent="0.15">
      <c r="C3854" s="46">
        <v>43385</v>
      </c>
      <c r="D3854" s="111">
        <f t="shared" si="221"/>
        <v>2018</v>
      </c>
      <c r="E3854" s="111">
        <f t="shared" si="222"/>
        <v>10</v>
      </c>
      <c r="F3854" s="47">
        <v>115.29</v>
      </c>
      <c r="G3854" s="106" t="s">
        <v>1169</v>
      </c>
    </row>
    <row r="3855" spans="3:7" x14ac:dyDescent="0.15">
      <c r="C3855" s="173">
        <f>C3854+1</f>
        <v>43386</v>
      </c>
      <c r="D3855" s="111">
        <f t="shared" ref="D3855:D3867" si="223">YEAR(C3855)</f>
        <v>2018</v>
      </c>
      <c r="E3855" s="111">
        <f t="shared" ref="E3855:E3867" si="224">MONTH(C3855)</f>
        <v>10</v>
      </c>
      <c r="F3855" s="47">
        <v>115.29</v>
      </c>
      <c r="G3855" s="106" t="s">
        <v>1169</v>
      </c>
    </row>
    <row r="3856" spans="3:7" x14ac:dyDescent="0.15">
      <c r="C3856" s="173">
        <f t="shared" ref="C3856:C3919" si="225">C3855+1</f>
        <v>43387</v>
      </c>
      <c r="D3856" s="111">
        <f t="shared" si="223"/>
        <v>2018</v>
      </c>
      <c r="E3856" s="111">
        <f t="shared" si="224"/>
        <v>10</v>
      </c>
      <c r="F3856" s="47">
        <v>115.29</v>
      </c>
      <c r="G3856" s="106" t="s">
        <v>1169</v>
      </c>
    </row>
    <row r="3857" spans="3:7" x14ac:dyDescent="0.15">
      <c r="C3857" s="173">
        <f t="shared" si="225"/>
        <v>43388</v>
      </c>
      <c r="D3857" s="111">
        <f t="shared" si="223"/>
        <v>2018</v>
      </c>
      <c r="E3857" s="111">
        <f t="shared" si="224"/>
        <v>10</v>
      </c>
      <c r="F3857" s="47">
        <v>125.08</v>
      </c>
      <c r="G3857" s="106" t="s">
        <v>1169</v>
      </c>
    </row>
    <row r="3858" spans="3:7" x14ac:dyDescent="0.15">
      <c r="C3858" s="173">
        <f t="shared" si="225"/>
        <v>43389</v>
      </c>
      <c r="D3858" s="111">
        <f t="shared" si="223"/>
        <v>2018</v>
      </c>
      <c r="E3858" s="111">
        <f t="shared" si="224"/>
        <v>10</v>
      </c>
      <c r="F3858" s="47">
        <v>136.05000000000001</v>
      </c>
      <c r="G3858" s="106" t="s">
        <v>1169</v>
      </c>
    </row>
    <row r="3859" spans="3:7" x14ac:dyDescent="0.15">
      <c r="C3859" s="173">
        <f t="shared" si="225"/>
        <v>43390</v>
      </c>
      <c r="D3859" s="111">
        <f t="shared" si="223"/>
        <v>2018</v>
      </c>
      <c r="E3859" s="111">
        <f t="shared" si="224"/>
        <v>10</v>
      </c>
      <c r="F3859" s="47">
        <v>147.83000000000001</v>
      </c>
      <c r="G3859" s="106" t="s">
        <v>1169</v>
      </c>
    </row>
    <row r="3860" spans="3:7" x14ac:dyDescent="0.15">
      <c r="C3860" s="173">
        <f t="shared" si="225"/>
        <v>43391</v>
      </c>
      <c r="D3860" s="111">
        <f t="shared" si="223"/>
        <v>2018</v>
      </c>
      <c r="E3860" s="111">
        <f t="shared" si="224"/>
        <v>10</v>
      </c>
      <c r="F3860" s="47">
        <v>156.43</v>
      </c>
      <c r="G3860" s="106" t="s">
        <v>1169</v>
      </c>
    </row>
    <row r="3861" spans="3:7" x14ac:dyDescent="0.15">
      <c r="C3861" s="173">
        <f t="shared" si="225"/>
        <v>43392</v>
      </c>
      <c r="D3861" s="111">
        <f t="shared" si="223"/>
        <v>2018</v>
      </c>
      <c r="E3861" s="111">
        <f t="shared" si="224"/>
        <v>10</v>
      </c>
      <c r="F3861" s="47">
        <v>167.36</v>
      </c>
      <c r="G3861" s="106" t="s">
        <v>1169</v>
      </c>
    </row>
    <row r="3862" spans="3:7" x14ac:dyDescent="0.15">
      <c r="C3862" s="173">
        <f t="shared" si="225"/>
        <v>43393</v>
      </c>
      <c r="D3862" s="111">
        <f t="shared" si="223"/>
        <v>2018</v>
      </c>
      <c r="E3862" s="111">
        <f t="shared" si="224"/>
        <v>10</v>
      </c>
      <c r="F3862" s="47">
        <v>167.36</v>
      </c>
      <c r="G3862" s="106" t="s">
        <v>1169</v>
      </c>
    </row>
    <row r="3863" spans="3:7" x14ac:dyDescent="0.15">
      <c r="C3863" s="173">
        <f t="shared" si="225"/>
        <v>43394</v>
      </c>
      <c r="D3863" s="111">
        <f t="shared" si="223"/>
        <v>2018</v>
      </c>
      <c r="E3863" s="111">
        <f t="shared" si="224"/>
        <v>10</v>
      </c>
      <c r="F3863" s="47">
        <v>167.36</v>
      </c>
      <c r="G3863" s="106" t="s">
        <v>1169</v>
      </c>
    </row>
    <row r="3864" spans="3:7" x14ac:dyDescent="0.15">
      <c r="C3864" s="173">
        <f t="shared" si="225"/>
        <v>43395</v>
      </c>
      <c r="D3864" s="111">
        <f t="shared" si="223"/>
        <v>2018</v>
      </c>
      <c r="E3864" s="111">
        <f t="shared" si="224"/>
        <v>10</v>
      </c>
      <c r="F3864" s="47">
        <v>171.34</v>
      </c>
      <c r="G3864" s="106" t="s">
        <v>1169</v>
      </c>
    </row>
    <row r="3865" spans="3:7" x14ac:dyDescent="0.15">
      <c r="C3865" s="173">
        <f t="shared" si="225"/>
        <v>43396</v>
      </c>
      <c r="D3865" s="111">
        <f t="shared" si="223"/>
        <v>2018</v>
      </c>
      <c r="E3865" s="111">
        <f t="shared" si="224"/>
        <v>10</v>
      </c>
      <c r="F3865" s="47">
        <v>175.44</v>
      </c>
      <c r="G3865" s="106" t="s">
        <v>1169</v>
      </c>
    </row>
    <row r="3866" spans="3:7" x14ac:dyDescent="0.15">
      <c r="C3866" s="173">
        <f t="shared" si="225"/>
        <v>43397</v>
      </c>
      <c r="D3866" s="111">
        <f t="shared" si="223"/>
        <v>2018</v>
      </c>
      <c r="E3866" s="111">
        <f t="shared" si="224"/>
        <v>10</v>
      </c>
      <c r="F3866" s="47">
        <v>191.07</v>
      </c>
      <c r="G3866" s="106" t="s">
        <v>1169</v>
      </c>
    </row>
    <row r="3867" spans="3:7" x14ac:dyDescent="0.15">
      <c r="C3867" s="173">
        <f t="shared" si="225"/>
        <v>43398</v>
      </c>
      <c r="D3867" s="111">
        <f t="shared" si="223"/>
        <v>2018</v>
      </c>
      <c r="E3867" s="111">
        <f t="shared" si="224"/>
        <v>10</v>
      </c>
      <c r="F3867" s="47">
        <v>201.15</v>
      </c>
      <c r="G3867" s="106" t="s">
        <v>1169</v>
      </c>
    </row>
    <row r="3868" spans="3:7" x14ac:dyDescent="0.15">
      <c r="C3868" s="173">
        <f t="shared" si="225"/>
        <v>43399</v>
      </c>
      <c r="D3868" s="111">
        <f t="shared" ref="D3868:D3873" si="226">YEAR(C3868)</f>
        <v>2018</v>
      </c>
      <c r="E3868" s="111">
        <f t="shared" ref="E3868:E3873" si="227">MONTH(C3868)</f>
        <v>10</v>
      </c>
      <c r="F3868" s="47">
        <v>212.31</v>
      </c>
      <c r="G3868" s="106" t="s">
        <v>1169</v>
      </c>
    </row>
    <row r="3869" spans="3:7" x14ac:dyDescent="0.15">
      <c r="C3869" s="173">
        <f t="shared" si="225"/>
        <v>43400</v>
      </c>
      <c r="D3869" s="111">
        <f t="shared" si="226"/>
        <v>2018</v>
      </c>
      <c r="E3869" s="111">
        <f t="shared" si="227"/>
        <v>10</v>
      </c>
      <c r="F3869" s="47">
        <v>212.31</v>
      </c>
      <c r="G3869" s="106" t="s">
        <v>1169</v>
      </c>
    </row>
    <row r="3870" spans="3:7" x14ac:dyDescent="0.15">
      <c r="C3870" s="173">
        <f t="shared" si="225"/>
        <v>43401</v>
      </c>
      <c r="D3870" s="111">
        <f t="shared" si="226"/>
        <v>2018</v>
      </c>
      <c r="E3870" s="111">
        <f t="shared" si="227"/>
        <v>10</v>
      </c>
      <c r="F3870" s="47">
        <v>212.31</v>
      </c>
      <c r="G3870" s="106" t="s">
        <v>1169</v>
      </c>
    </row>
    <row r="3871" spans="3:7" x14ac:dyDescent="0.15">
      <c r="C3871" s="173">
        <f t="shared" si="225"/>
        <v>43402</v>
      </c>
      <c r="D3871" s="111">
        <f t="shared" si="226"/>
        <v>2018</v>
      </c>
      <c r="E3871" s="111">
        <f t="shared" si="227"/>
        <v>10</v>
      </c>
      <c r="F3871" s="47">
        <v>230.05</v>
      </c>
      <c r="G3871" s="106" t="s">
        <v>1169</v>
      </c>
    </row>
    <row r="3872" spans="3:7" x14ac:dyDescent="0.15">
      <c r="C3872" s="173">
        <f t="shared" si="225"/>
        <v>43403</v>
      </c>
      <c r="D3872" s="111">
        <f t="shared" si="226"/>
        <v>2018</v>
      </c>
      <c r="E3872" s="111">
        <f t="shared" si="227"/>
        <v>10</v>
      </c>
      <c r="F3872" s="47">
        <v>240.28</v>
      </c>
      <c r="G3872" s="106" t="s">
        <v>1169</v>
      </c>
    </row>
    <row r="3873" spans="3:7" x14ac:dyDescent="0.15">
      <c r="C3873" s="173">
        <f t="shared" si="225"/>
        <v>43404</v>
      </c>
      <c r="D3873" s="111">
        <f t="shared" si="226"/>
        <v>2018</v>
      </c>
      <c r="E3873" s="111">
        <f t="shared" si="227"/>
        <v>10</v>
      </c>
      <c r="F3873" s="47">
        <v>238.79</v>
      </c>
      <c r="G3873" s="106" t="s">
        <v>1169</v>
      </c>
    </row>
    <row r="3874" spans="3:7" x14ac:dyDescent="0.15">
      <c r="C3874" s="173">
        <f t="shared" si="225"/>
        <v>43405</v>
      </c>
      <c r="D3874" s="111">
        <f t="shared" ref="D3874:D3896" si="228">YEAR(C3874)</f>
        <v>2018</v>
      </c>
      <c r="E3874" s="111">
        <f t="shared" ref="E3874:E3896" si="229">MONTH(C3874)</f>
        <v>11</v>
      </c>
      <c r="F3874" s="47">
        <v>235.68</v>
      </c>
      <c r="G3874" s="106" t="s">
        <v>1169</v>
      </c>
    </row>
    <row r="3875" spans="3:7" x14ac:dyDescent="0.15">
      <c r="C3875" s="173">
        <f t="shared" si="225"/>
        <v>43406</v>
      </c>
      <c r="D3875" s="111">
        <f t="shared" si="228"/>
        <v>2018</v>
      </c>
      <c r="E3875" s="111">
        <f t="shared" si="229"/>
        <v>11</v>
      </c>
      <c r="F3875" s="47">
        <v>236.4</v>
      </c>
      <c r="G3875" s="106" t="s">
        <v>1169</v>
      </c>
    </row>
    <row r="3876" spans="3:7" x14ac:dyDescent="0.15">
      <c r="C3876" s="173">
        <f t="shared" si="225"/>
        <v>43407</v>
      </c>
      <c r="D3876" s="111">
        <f t="shared" si="228"/>
        <v>2018</v>
      </c>
      <c r="E3876" s="111">
        <f t="shared" si="229"/>
        <v>11</v>
      </c>
      <c r="F3876" s="47">
        <v>236.4</v>
      </c>
      <c r="G3876" s="106" t="s">
        <v>1169</v>
      </c>
    </row>
    <row r="3877" spans="3:7" x14ac:dyDescent="0.15">
      <c r="C3877" s="173">
        <f t="shared" si="225"/>
        <v>43408</v>
      </c>
      <c r="D3877" s="111">
        <f t="shared" si="228"/>
        <v>2018</v>
      </c>
      <c r="E3877" s="111">
        <f t="shared" si="229"/>
        <v>11</v>
      </c>
      <c r="F3877" s="47">
        <v>236.4</v>
      </c>
      <c r="G3877" s="106" t="s">
        <v>1169</v>
      </c>
    </row>
    <row r="3878" spans="3:7" x14ac:dyDescent="0.15">
      <c r="C3878" s="173">
        <f t="shared" si="225"/>
        <v>43409</v>
      </c>
      <c r="D3878" s="111">
        <f t="shared" si="228"/>
        <v>2018</v>
      </c>
      <c r="E3878" s="111">
        <f t="shared" si="229"/>
        <v>11</v>
      </c>
      <c r="F3878" s="47">
        <v>236.4</v>
      </c>
      <c r="G3878" s="106" t="s">
        <v>1169</v>
      </c>
    </row>
    <row r="3879" spans="3:7" x14ac:dyDescent="0.15">
      <c r="C3879" s="173">
        <f t="shared" si="225"/>
        <v>43410</v>
      </c>
      <c r="D3879" s="111">
        <f t="shared" si="228"/>
        <v>2018</v>
      </c>
      <c r="E3879" s="111">
        <f t="shared" si="229"/>
        <v>11</v>
      </c>
      <c r="F3879" s="47">
        <v>239.81</v>
      </c>
      <c r="G3879" s="106" t="s">
        <v>1169</v>
      </c>
    </row>
    <row r="3880" spans="3:7" x14ac:dyDescent="0.15">
      <c r="C3880" s="173">
        <f t="shared" si="225"/>
        <v>43411</v>
      </c>
      <c r="D3880" s="111">
        <f t="shared" si="228"/>
        <v>2018</v>
      </c>
      <c r="E3880" s="111">
        <f t="shared" si="229"/>
        <v>11</v>
      </c>
      <c r="F3880" s="47">
        <v>242.15</v>
      </c>
      <c r="G3880" s="106" t="s">
        <v>1169</v>
      </c>
    </row>
    <row r="3881" spans="3:7" x14ac:dyDescent="0.15">
      <c r="C3881" s="173">
        <f t="shared" si="225"/>
        <v>43412</v>
      </c>
      <c r="D3881" s="111">
        <f t="shared" si="228"/>
        <v>2018</v>
      </c>
      <c r="E3881" s="111">
        <f t="shared" si="229"/>
        <v>11</v>
      </c>
      <c r="F3881" s="47">
        <v>243.65</v>
      </c>
      <c r="G3881" s="106" t="s">
        <v>1169</v>
      </c>
    </row>
    <row r="3882" spans="3:7" x14ac:dyDescent="0.15">
      <c r="C3882" s="173">
        <f t="shared" si="225"/>
        <v>43413</v>
      </c>
      <c r="D3882" s="111">
        <f t="shared" si="228"/>
        <v>2018</v>
      </c>
      <c r="E3882" s="111">
        <f t="shared" si="229"/>
        <v>11</v>
      </c>
      <c r="F3882" s="47">
        <v>250.74</v>
      </c>
      <c r="G3882" s="106" t="s">
        <v>1169</v>
      </c>
    </row>
    <row r="3883" spans="3:7" x14ac:dyDescent="0.15">
      <c r="C3883" s="173">
        <f t="shared" si="225"/>
        <v>43414</v>
      </c>
      <c r="D3883" s="111">
        <f t="shared" si="228"/>
        <v>2018</v>
      </c>
      <c r="E3883" s="111">
        <f t="shared" si="229"/>
        <v>11</v>
      </c>
      <c r="F3883" s="47">
        <v>250.74</v>
      </c>
      <c r="G3883" s="106" t="s">
        <v>1169</v>
      </c>
    </row>
    <row r="3884" spans="3:7" x14ac:dyDescent="0.15">
      <c r="C3884" s="173">
        <f t="shared" si="225"/>
        <v>43415</v>
      </c>
      <c r="D3884" s="111">
        <f t="shared" si="228"/>
        <v>2018</v>
      </c>
      <c r="E3884" s="111">
        <f t="shared" si="229"/>
        <v>11</v>
      </c>
      <c r="F3884" s="47">
        <v>250.74</v>
      </c>
      <c r="G3884" s="106" t="s">
        <v>1169</v>
      </c>
    </row>
    <row r="3885" spans="3:7" x14ac:dyDescent="0.15">
      <c r="C3885" s="173">
        <f t="shared" si="225"/>
        <v>43416</v>
      </c>
      <c r="D3885" s="111">
        <f t="shared" si="228"/>
        <v>2018</v>
      </c>
      <c r="E3885" s="111">
        <f t="shared" si="229"/>
        <v>11</v>
      </c>
      <c r="F3885" s="47">
        <v>255.24</v>
      </c>
      <c r="G3885" s="106" t="s">
        <v>1169</v>
      </c>
    </row>
    <row r="3886" spans="3:7" x14ac:dyDescent="0.15">
      <c r="C3886" s="173">
        <f t="shared" si="225"/>
        <v>43417</v>
      </c>
      <c r="D3886" s="111">
        <f t="shared" si="228"/>
        <v>2018</v>
      </c>
      <c r="E3886" s="111">
        <f t="shared" si="229"/>
        <v>11</v>
      </c>
      <c r="F3886" s="47">
        <v>255.71</v>
      </c>
      <c r="G3886" s="106" t="s">
        <v>1169</v>
      </c>
    </row>
    <row r="3887" spans="3:7" x14ac:dyDescent="0.15">
      <c r="C3887" s="173">
        <f t="shared" si="225"/>
        <v>43418</v>
      </c>
      <c r="D3887" s="111">
        <f t="shared" si="228"/>
        <v>2018</v>
      </c>
      <c r="E3887" s="111">
        <f t="shared" si="229"/>
        <v>11</v>
      </c>
      <c r="F3887" s="47">
        <v>260.08999999999997</v>
      </c>
      <c r="G3887" s="106" t="s">
        <v>1169</v>
      </c>
    </row>
    <row r="3888" spans="3:7" x14ac:dyDescent="0.15">
      <c r="C3888" s="173">
        <f t="shared" si="225"/>
        <v>43419</v>
      </c>
      <c r="D3888" s="111">
        <f t="shared" si="228"/>
        <v>2018</v>
      </c>
      <c r="E3888" s="111">
        <f t="shared" si="229"/>
        <v>11</v>
      </c>
      <c r="F3888" s="47">
        <v>263.35000000000002</v>
      </c>
      <c r="G3888" s="106" t="s">
        <v>1169</v>
      </c>
    </row>
    <row r="3889" spans="3:7" x14ac:dyDescent="0.15">
      <c r="C3889" s="173">
        <f t="shared" si="225"/>
        <v>43420</v>
      </c>
      <c r="D3889" s="111">
        <f t="shared" si="228"/>
        <v>2018</v>
      </c>
      <c r="E3889" s="111">
        <f t="shared" si="229"/>
        <v>11</v>
      </c>
      <c r="F3889" s="47">
        <v>270.41000000000003</v>
      </c>
      <c r="G3889" s="106" t="s">
        <v>1169</v>
      </c>
    </row>
    <row r="3890" spans="3:7" x14ac:dyDescent="0.15">
      <c r="C3890" s="173">
        <f t="shared" si="225"/>
        <v>43421</v>
      </c>
      <c r="D3890" s="111">
        <f t="shared" si="228"/>
        <v>2018</v>
      </c>
      <c r="E3890" s="111">
        <f t="shared" si="229"/>
        <v>11</v>
      </c>
      <c r="F3890" s="47">
        <v>270.41000000000003</v>
      </c>
      <c r="G3890" s="106" t="s">
        <v>1169</v>
      </c>
    </row>
    <row r="3891" spans="3:7" x14ac:dyDescent="0.15">
      <c r="C3891" s="173">
        <f t="shared" si="225"/>
        <v>43422</v>
      </c>
      <c r="D3891" s="111">
        <f t="shared" si="228"/>
        <v>2018</v>
      </c>
      <c r="E3891" s="111">
        <f t="shared" si="229"/>
        <v>11</v>
      </c>
      <c r="F3891" s="47">
        <v>270.41000000000003</v>
      </c>
      <c r="G3891" s="106" t="s">
        <v>1169</v>
      </c>
    </row>
    <row r="3892" spans="3:7" x14ac:dyDescent="0.15">
      <c r="C3892" s="173">
        <f t="shared" si="225"/>
        <v>43423</v>
      </c>
      <c r="D3892" s="111">
        <f t="shared" si="228"/>
        <v>2018</v>
      </c>
      <c r="E3892" s="111">
        <f t="shared" si="229"/>
        <v>11</v>
      </c>
      <c r="F3892" s="47">
        <v>280.33</v>
      </c>
      <c r="G3892" s="106" t="s">
        <v>1169</v>
      </c>
    </row>
    <row r="3893" spans="3:7" x14ac:dyDescent="0.15">
      <c r="C3893" s="173">
        <f t="shared" si="225"/>
        <v>43424</v>
      </c>
      <c r="D3893" s="111">
        <f t="shared" si="228"/>
        <v>2018</v>
      </c>
      <c r="E3893" s="111">
        <f t="shared" si="229"/>
        <v>11</v>
      </c>
      <c r="F3893" s="47">
        <v>290.70999999999998</v>
      </c>
      <c r="G3893" s="106" t="s">
        <v>1169</v>
      </c>
    </row>
    <row r="3894" spans="3:7" x14ac:dyDescent="0.15">
      <c r="C3894" s="173">
        <f t="shared" si="225"/>
        <v>43425</v>
      </c>
      <c r="D3894" s="111">
        <f t="shared" si="228"/>
        <v>2018</v>
      </c>
      <c r="E3894" s="111">
        <f t="shared" si="229"/>
        <v>11</v>
      </c>
      <c r="F3894" s="47">
        <v>311.29000000000002</v>
      </c>
      <c r="G3894" s="106" t="s">
        <v>1169</v>
      </c>
    </row>
    <row r="3895" spans="3:7" x14ac:dyDescent="0.15">
      <c r="C3895" s="173">
        <f t="shared" si="225"/>
        <v>43426</v>
      </c>
      <c r="D3895" s="111">
        <f t="shared" si="228"/>
        <v>2018</v>
      </c>
      <c r="E3895" s="111">
        <f t="shared" si="229"/>
        <v>11</v>
      </c>
      <c r="F3895" s="47">
        <v>318.04000000000002</v>
      </c>
      <c r="G3895" s="106" t="s">
        <v>1169</v>
      </c>
    </row>
    <row r="3896" spans="3:7" x14ac:dyDescent="0.15">
      <c r="C3896" s="173">
        <f t="shared" si="225"/>
        <v>43427</v>
      </c>
      <c r="D3896" s="111">
        <f t="shared" si="228"/>
        <v>2018</v>
      </c>
      <c r="E3896" s="111">
        <f t="shared" si="229"/>
        <v>11</v>
      </c>
      <c r="F3896" s="47">
        <v>326.17</v>
      </c>
      <c r="G3896" s="106" t="s">
        <v>1169</v>
      </c>
    </row>
    <row r="3897" spans="3:7" x14ac:dyDescent="0.15">
      <c r="C3897" s="173">
        <f t="shared" si="225"/>
        <v>43428</v>
      </c>
      <c r="D3897" s="111">
        <f t="shared" ref="D3897:D3906" si="230">YEAR(C3897)</f>
        <v>2018</v>
      </c>
      <c r="E3897" s="111">
        <f t="shared" ref="E3897:E3906" si="231">MONTH(C3897)</f>
        <v>11</v>
      </c>
      <c r="F3897" s="47">
        <v>326.17</v>
      </c>
      <c r="G3897" s="106" t="s">
        <v>1169</v>
      </c>
    </row>
    <row r="3898" spans="3:7" x14ac:dyDescent="0.15">
      <c r="C3898" s="173">
        <f t="shared" si="225"/>
        <v>43429</v>
      </c>
      <c r="D3898" s="111">
        <f t="shared" si="230"/>
        <v>2018</v>
      </c>
      <c r="E3898" s="111">
        <f t="shared" si="231"/>
        <v>11</v>
      </c>
      <c r="F3898" s="47">
        <v>326.17</v>
      </c>
      <c r="G3898" s="106" t="s">
        <v>1169</v>
      </c>
    </row>
    <row r="3899" spans="3:7" x14ac:dyDescent="0.15">
      <c r="C3899" s="173">
        <f t="shared" si="225"/>
        <v>43430</v>
      </c>
      <c r="D3899" s="111">
        <f t="shared" si="230"/>
        <v>2018</v>
      </c>
      <c r="E3899" s="111">
        <f t="shared" si="231"/>
        <v>11</v>
      </c>
      <c r="F3899" s="47">
        <v>333.24</v>
      </c>
      <c r="G3899" s="106" t="s">
        <v>1169</v>
      </c>
    </row>
    <row r="3900" spans="3:7" x14ac:dyDescent="0.15">
      <c r="C3900" s="173">
        <f t="shared" si="225"/>
        <v>43431</v>
      </c>
      <c r="D3900" s="111">
        <f t="shared" si="230"/>
        <v>2018</v>
      </c>
      <c r="E3900" s="111">
        <f t="shared" si="231"/>
        <v>11</v>
      </c>
      <c r="F3900" s="47">
        <v>357.42</v>
      </c>
      <c r="G3900" s="106" t="s">
        <v>1169</v>
      </c>
    </row>
    <row r="3901" spans="3:7" x14ac:dyDescent="0.15">
      <c r="C3901" s="173">
        <f t="shared" si="225"/>
        <v>43432</v>
      </c>
      <c r="D3901" s="111">
        <f t="shared" si="230"/>
        <v>2018</v>
      </c>
      <c r="E3901" s="111">
        <f t="shared" si="231"/>
        <v>11</v>
      </c>
      <c r="F3901" s="47">
        <v>376.21</v>
      </c>
      <c r="G3901" s="106" t="s">
        <v>1169</v>
      </c>
    </row>
    <row r="3902" spans="3:7" x14ac:dyDescent="0.15">
      <c r="C3902" s="173">
        <f t="shared" si="225"/>
        <v>43433</v>
      </c>
      <c r="D3902" s="111">
        <f t="shared" si="230"/>
        <v>2018</v>
      </c>
      <c r="E3902" s="111">
        <f t="shared" si="231"/>
        <v>11</v>
      </c>
      <c r="F3902" s="47">
        <v>398.36</v>
      </c>
      <c r="G3902" s="106" t="s">
        <v>1169</v>
      </c>
    </row>
    <row r="3903" spans="3:7" x14ac:dyDescent="0.15">
      <c r="C3903" s="173">
        <f t="shared" si="225"/>
        <v>43434</v>
      </c>
      <c r="D3903" s="111">
        <f t="shared" si="230"/>
        <v>2018</v>
      </c>
      <c r="E3903" s="111">
        <f t="shared" si="231"/>
        <v>11</v>
      </c>
      <c r="F3903" s="47">
        <v>406.15</v>
      </c>
      <c r="G3903" s="106" t="s">
        <v>1169</v>
      </c>
    </row>
    <row r="3904" spans="3:7" x14ac:dyDescent="0.15">
      <c r="C3904" s="173">
        <f t="shared" si="225"/>
        <v>43435</v>
      </c>
      <c r="D3904" s="111">
        <f t="shared" si="230"/>
        <v>2018</v>
      </c>
      <c r="E3904" s="111">
        <f t="shared" si="231"/>
        <v>12</v>
      </c>
      <c r="F3904" s="47">
        <v>406.15</v>
      </c>
      <c r="G3904" s="106" t="s">
        <v>1169</v>
      </c>
    </row>
    <row r="3905" spans="3:7" x14ac:dyDescent="0.15">
      <c r="C3905" s="173">
        <f t="shared" si="225"/>
        <v>43436</v>
      </c>
      <c r="D3905" s="111">
        <f t="shared" si="230"/>
        <v>2018</v>
      </c>
      <c r="E3905" s="111">
        <f t="shared" si="231"/>
        <v>12</v>
      </c>
      <c r="F3905" s="47">
        <v>406.15</v>
      </c>
      <c r="G3905" s="106" t="s">
        <v>1169</v>
      </c>
    </row>
    <row r="3906" spans="3:7" x14ac:dyDescent="0.15">
      <c r="C3906" s="173">
        <f t="shared" si="225"/>
        <v>43437</v>
      </c>
      <c r="D3906" s="111">
        <f t="shared" si="230"/>
        <v>2018</v>
      </c>
      <c r="E3906" s="111">
        <f t="shared" si="231"/>
        <v>12</v>
      </c>
      <c r="F3906" s="47">
        <v>423.54</v>
      </c>
      <c r="G3906" s="106" t="s">
        <v>1169</v>
      </c>
    </row>
    <row r="3907" spans="3:7" x14ac:dyDescent="0.15">
      <c r="C3907" s="107">
        <f t="shared" si="225"/>
        <v>43438</v>
      </c>
      <c r="D3907" s="111">
        <f t="shared" ref="D3907:D3929" si="232">YEAR(C3907)</f>
        <v>2018</v>
      </c>
      <c r="E3907" s="111">
        <f t="shared" ref="E3907:E3929" si="233">MONTH(C3907)</f>
        <v>12</v>
      </c>
      <c r="F3907" s="174">
        <v>466.19</v>
      </c>
      <c r="G3907" s="106" t="s">
        <v>1169</v>
      </c>
    </row>
    <row r="3908" spans="3:7" x14ac:dyDescent="0.15">
      <c r="C3908" s="107">
        <f t="shared" si="225"/>
        <v>43439</v>
      </c>
      <c r="D3908" s="111">
        <f t="shared" si="232"/>
        <v>2018</v>
      </c>
      <c r="E3908" s="111">
        <f t="shared" si="233"/>
        <v>12</v>
      </c>
      <c r="F3908" s="174">
        <v>498.64</v>
      </c>
      <c r="G3908" s="106" t="s">
        <v>1169</v>
      </c>
    </row>
    <row r="3909" spans="3:7" x14ac:dyDescent="0.15">
      <c r="C3909" s="107">
        <f t="shared" si="225"/>
        <v>43440</v>
      </c>
      <c r="D3909" s="111">
        <f t="shared" si="232"/>
        <v>2018</v>
      </c>
      <c r="E3909" s="111">
        <f t="shared" si="233"/>
        <v>12</v>
      </c>
      <c r="F3909" s="174">
        <v>527.15</v>
      </c>
      <c r="G3909" s="106" t="s">
        <v>1169</v>
      </c>
    </row>
    <row r="3910" spans="3:7" x14ac:dyDescent="0.15">
      <c r="C3910" s="107">
        <f t="shared" si="225"/>
        <v>43441</v>
      </c>
      <c r="D3910" s="111">
        <f t="shared" si="232"/>
        <v>2018</v>
      </c>
      <c r="E3910" s="111">
        <f t="shared" si="233"/>
        <v>12</v>
      </c>
      <c r="F3910" s="174">
        <v>530.74</v>
      </c>
      <c r="G3910" s="106" t="s">
        <v>1169</v>
      </c>
    </row>
    <row r="3911" spans="3:7" x14ac:dyDescent="0.15">
      <c r="C3911" s="107">
        <f t="shared" si="225"/>
        <v>43442</v>
      </c>
      <c r="D3911" s="111">
        <f t="shared" si="232"/>
        <v>2018</v>
      </c>
      <c r="E3911" s="111">
        <f t="shared" si="233"/>
        <v>12</v>
      </c>
      <c r="F3911" s="174">
        <v>530.74</v>
      </c>
      <c r="G3911" s="106" t="s">
        <v>1169</v>
      </c>
    </row>
    <row r="3912" spans="3:7" x14ac:dyDescent="0.15">
      <c r="C3912" s="107">
        <f t="shared" si="225"/>
        <v>43443</v>
      </c>
      <c r="D3912" s="111">
        <f t="shared" si="232"/>
        <v>2018</v>
      </c>
      <c r="E3912" s="111">
        <f t="shared" si="233"/>
        <v>12</v>
      </c>
      <c r="F3912" s="174">
        <v>530.74</v>
      </c>
      <c r="G3912" s="106" t="s">
        <v>1169</v>
      </c>
    </row>
    <row r="3913" spans="3:7" x14ac:dyDescent="0.15">
      <c r="C3913" s="107">
        <f t="shared" si="225"/>
        <v>43444</v>
      </c>
      <c r="D3913" s="111">
        <f t="shared" si="232"/>
        <v>2018</v>
      </c>
      <c r="E3913" s="111">
        <f t="shared" si="233"/>
        <v>12</v>
      </c>
      <c r="F3913" s="174">
        <v>550.29</v>
      </c>
      <c r="G3913" s="106" t="s">
        <v>1169</v>
      </c>
    </row>
    <row r="3914" spans="3:7" x14ac:dyDescent="0.15">
      <c r="C3914" s="107">
        <f t="shared" si="225"/>
        <v>43445</v>
      </c>
      <c r="D3914" s="111">
        <f t="shared" si="232"/>
        <v>2018</v>
      </c>
      <c r="E3914" s="111">
        <f t="shared" si="233"/>
        <v>12</v>
      </c>
      <c r="F3914" s="174">
        <v>570.61</v>
      </c>
      <c r="G3914" s="106" t="s">
        <v>1169</v>
      </c>
    </row>
    <row r="3915" spans="3:7" x14ac:dyDescent="0.15">
      <c r="C3915" s="107">
        <f t="shared" si="225"/>
        <v>43446</v>
      </c>
      <c r="D3915" s="111">
        <f t="shared" si="232"/>
        <v>2018</v>
      </c>
      <c r="E3915" s="111">
        <f t="shared" si="233"/>
        <v>12</v>
      </c>
      <c r="F3915" s="174">
        <v>583.23</v>
      </c>
      <c r="G3915" s="106" t="s">
        <v>1169</v>
      </c>
    </row>
    <row r="3916" spans="3:7" x14ac:dyDescent="0.15">
      <c r="C3916" s="107">
        <f t="shared" si="225"/>
        <v>43447</v>
      </c>
      <c r="D3916" s="111">
        <f t="shared" si="232"/>
        <v>2018</v>
      </c>
      <c r="E3916" s="111">
        <f t="shared" si="233"/>
        <v>12</v>
      </c>
      <c r="F3916" s="174">
        <v>601.09</v>
      </c>
      <c r="G3916" s="106" t="s">
        <v>1169</v>
      </c>
    </row>
    <row r="3917" spans="3:7" x14ac:dyDescent="0.15">
      <c r="C3917" s="107">
        <f t="shared" si="225"/>
        <v>43448</v>
      </c>
      <c r="D3917" s="111">
        <f t="shared" si="232"/>
        <v>2018</v>
      </c>
      <c r="E3917" s="111">
        <f t="shared" si="233"/>
        <v>12</v>
      </c>
      <c r="F3917" s="174">
        <v>647.29</v>
      </c>
      <c r="G3917" s="106" t="s">
        <v>1169</v>
      </c>
    </row>
    <row r="3918" spans="3:7" x14ac:dyDescent="0.15">
      <c r="C3918" s="107">
        <f t="shared" si="225"/>
        <v>43449</v>
      </c>
      <c r="D3918" s="111">
        <f t="shared" si="232"/>
        <v>2018</v>
      </c>
      <c r="E3918" s="111">
        <f t="shared" si="233"/>
        <v>12</v>
      </c>
      <c r="F3918" s="174">
        <v>647.29</v>
      </c>
      <c r="G3918" s="106" t="s">
        <v>1169</v>
      </c>
    </row>
    <row r="3919" spans="3:7" x14ac:dyDescent="0.15">
      <c r="C3919" s="107">
        <f t="shared" si="225"/>
        <v>43450</v>
      </c>
      <c r="D3919" s="111">
        <f t="shared" si="232"/>
        <v>2018</v>
      </c>
      <c r="E3919" s="111">
        <f t="shared" si="233"/>
        <v>12</v>
      </c>
      <c r="F3919" s="174">
        <v>647.29</v>
      </c>
      <c r="G3919" s="106" t="s">
        <v>1169</v>
      </c>
    </row>
    <row r="3920" spans="3:7" x14ac:dyDescent="0.15">
      <c r="C3920" s="107">
        <f t="shared" ref="C3920:C3983" si="234">C3919+1</f>
        <v>43451</v>
      </c>
      <c r="D3920" s="111">
        <f t="shared" si="232"/>
        <v>2018</v>
      </c>
      <c r="E3920" s="111">
        <f t="shared" si="233"/>
        <v>12</v>
      </c>
      <c r="F3920" s="174">
        <v>675.24</v>
      </c>
      <c r="G3920" s="106" t="s">
        <v>1169</v>
      </c>
    </row>
    <row r="3921" spans="3:7" x14ac:dyDescent="0.15">
      <c r="C3921" s="107">
        <f t="shared" si="234"/>
        <v>43452</v>
      </c>
      <c r="D3921" s="111">
        <f t="shared" si="232"/>
        <v>2018</v>
      </c>
      <c r="E3921" s="111">
        <f t="shared" si="233"/>
        <v>12</v>
      </c>
      <c r="F3921" s="174">
        <v>678.35</v>
      </c>
      <c r="G3921" s="106" t="s">
        <v>1169</v>
      </c>
    </row>
    <row r="3922" spans="3:7" x14ac:dyDescent="0.15">
      <c r="C3922" s="107">
        <f t="shared" si="234"/>
        <v>43453</v>
      </c>
      <c r="D3922" s="111">
        <f t="shared" si="232"/>
        <v>2018</v>
      </c>
      <c r="E3922" s="111">
        <f t="shared" si="233"/>
        <v>12</v>
      </c>
      <c r="F3922" s="174">
        <v>683.44</v>
      </c>
      <c r="G3922" s="106" t="s">
        <v>1169</v>
      </c>
    </row>
    <row r="3923" spans="3:7" x14ac:dyDescent="0.15">
      <c r="C3923" s="107">
        <f t="shared" si="234"/>
        <v>43454</v>
      </c>
      <c r="D3923" s="111">
        <f t="shared" si="232"/>
        <v>2018</v>
      </c>
      <c r="E3923" s="111">
        <f t="shared" si="233"/>
        <v>12</v>
      </c>
      <c r="F3923" s="174">
        <v>685.19</v>
      </c>
      <c r="G3923" s="106" t="s">
        <v>1169</v>
      </c>
    </row>
    <row r="3924" spans="3:7" x14ac:dyDescent="0.15">
      <c r="C3924" s="107">
        <f t="shared" si="234"/>
        <v>43455</v>
      </c>
      <c r="D3924" s="111">
        <f t="shared" si="232"/>
        <v>2018</v>
      </c>
      <c r="E3924" s="111">
        <f t="shared" si="233"/>
        <v>12</v>
      </c>
      <c r="F3924" s="174">
        <v>686.73</v>
      </c>
      <c r="G3924" s="106" t="s">
        <v>1169</v>
      </c>
    </row>
    <row r="3925" spans="3:7" x14ac:dyDescent="0.15">
      <c r="C3925" s="107">
        <f t="shared" si="234"/>
        <v>43456</v>
      </c>
      <c r="D3925" s="111">
        <f t="shared" si="232"/>
        <v>2018</v>
      </c>
      <c r="E3925" s="111">
        <f t="shared" si="233"/>
        <v>12</v>
      </c>
      <c r="F3925" s="174">
        <v>686.73</v>
      </c>
      <c r="G3925" s="106" t="s">
        <v>1169</v>
      </c>
    </row>
    <row r="3926" spans="3:7" x14ac:dyDescent="0.15">
      <c r="C3926" s="107">
        <f t="shared" si="234"/>
        <v>43457</v>
      </c>
      <c r="D3926" s="111">
        <f t="shared" si="232"/>
        <v>2018</v>
      </c>
      <c r="E3926" s="111">
        <f t="shared" si="233"/>
        <v>12</v>
      </c>
      <c r="F3926" s="174">
        <v>686.73</v>
      </c>
      <c r="G3926" s="106" t="s">
        <v>1169</v>
      </c>
    </row>
    <row r="3927" spans="3:7" x14ac:dyDescent="0.15">
      <c r="C3927" s="107">
        <f t="shared" si="234"/>
        <v>43458</v>
      </c>
      <c r="D3927" s="111">
        <f t="shared" si="232"/>
        <v>2018</v>
      </c>
      <c r="E3927" s="111">
        <f t="shared" si="233"/>
        <v>12</v>
      </c>
      <c r="F3927" s="174">
        <v>686.73</v>
      </c>
      <c r="G3927" s="106" t="s">
        <v>1169</v>
      </c>
    </row>
    <row r="3928" spans="3:7" x14ac:dyDescent="0.15">
      <c r="C3928" s="107">
        <f t="shared" si="234"/>
        <v>43459</v>
      </c>
      <c r="D3928" s="111">
        <f t="shared" si="232"/>
        <v>2018</v>
      </c>
      <c r="E3928" s="111">
        <f t="shared" si="233"/>
        <v>12</v>
      </c>
      <c r="F3928" s="174">
        <v>686.73</v>
      </c>
      <c r="G3928" s="106" t="s">
        <v>1169</v>
      </c>
    </row>
    <row r="3929" spans="3:7" x14ac:dyDescent="0.15">
      <c r="C3929" s="107">
        <f t="shared" si="234"/>
        <v>43460</v>
      </c>
      <c r="D3929" s="111">
        <f t="shared" si="232"/>
        <v>2018</v>
      </c>
      <c r="E3929" s="111">
        <f t="shared" si="233"/>
        <v>12</v>
      </c>
      <c r="F3929" s="174">
        <v>686.73</v>
      </c>
      <c r="G3929" s="106" t="s">
        <v>1169</v>
      </c>
    </row>
    <row r="3930" spans="3:7" x14ac:dyDescent="0.15">
      <c r="C3930" s="107">
        <f t="shared" si="234"/>
        <v>43461</v>
      </c>
      <c r="D3930" s="111">
        <f t="shared" ref="D3930:D3941" si="235">YEAR(C3930)</f>
        <v>2018</v>
      </c>
      <c r="E3930" s="111">
        <f t="shared" ref="E3930:E3941" si="236">MONTH(C3930)</f>
        <v>12</v>
      </c>
      <c r="F3930" s="47">
        <v>710.54</v>
      </c>
      <c r="G3930" s="106" t="s">
        <v>1169</v>
      </c>
    </row>
    <row r="3931" spans="3:7" x14ac:dyDescent="0.15">
      <c r="C3931" s="107">
        <f t="shared" si="234"/>
        <v>43462</v>
      </c>
      <c r="D3931" s="111">
        <f t="shared" si="235"/>
        <v>2018</v>
      </c>
      <c r="E3931" s="111">
        <f t="shared" si="236"/>
        <v>12</v>
      </c>
      <c r="F3931" s="47">
        <v>730.29</v>
      </c>
      <c r="G3931" s="106" t="s">
        <v>1169</v>
      </c>
    </row>
    <row r="3932" spans="3:7" x14ac:dyDescent="0.15">
      <c r="C3932" s="107">
        <f t="shared" si="234"/>
        <v>43463</v>
      </c>
      <c r="D3932" s="111">
        <f t="shared" si="235"/>
        <v>2018</v>
      </c>
      <c r="E3932" s="111">
        <f t="shared" si="236"/>
        <v>12</v>
      </c>
      <c r="F3932" s="47">
        <v>730.29</v>
      </c>
      <c r="G3932" s="106" t="s">
        <v>1169</v>
      </c>
    </row>
    <row r="3933" spans="3:7" x14ac:dyDescent="0.15">
      <c r="C3933" s="107">
        <f t="shared" si="234"/>
        <v>43464</v>
      </c>
      <c r="D3933" s="111">
        <f t="shared" si="235"/>
        <v>2018</v>
      </c>
      <c r="E3933" s="111">
        <f t="shared" si="236"/>
        <v>12</v>
      </c>
      <c r="F3933" s="47">
        <v>730.29</v>
      </c>
      <c r="G3933" s="106" t="s">
        <v>1169</v>
      </c>
    </row>
    <row r="3934" spans="3:7" x14ac:dyDescent="0.15">
      <c r="C3934" s="107">
        <f t="shared" si="234"/>
        <v>43465</v>
      </c>
      <c r="D3934" s="111">
        <f t="shared" si="235"/>
        <v>2018</v>
      </c>
      <c r="E3934" s="111">
        <f t="shared" si="236"/>
        <v>12</v>
      </c>
      <c r="F3934" s="47">
        <v>730.29</v>
      </c>
      <c r="G3934" s="106" t="s">
        <v>1169</v>
      </c>
    </row>
    <row r="3935" spans="3:7" x14ac:dyDescent="0.15">
      <c r="C3935" s="107">
        <f t="shared" si="234"/>
        <v>43466</v>
      </c>
      <c r="D3935" s="111">
        <f t="shared" si="235"/>
        <v>2019</v>
      </c>
      <c r="E3935" s="111">
        <f t="shared" si="236"/>
        <v>1</v>
      </c>
      <c r="F3935" s="47">
        <v>730.29</v>
      </c>
      <c r="G3935" s="106" t="s">
        <v>1169</v>
      </c>
    </row>
    <row r="3936" spans="3:7" x14ac:dyDescent="0.15">
      <c r="C3936" s="107">
        <f t="shared" si="234"/>
        <v>43467</v>
      </c>
      <c r="D3936" s="111">
        <f t="shared" si="235"/>
        <v>2019</v>
      </c>
      <c r="E3936" s="111">
        <f t="shared" si="236"/>
        <v>1</v>
      </c>
      <c r="F3936" s="47">
        <v>781.28</v>
      </c>
      <c r="G3936" s="106" t="s">
        <v>1169</v>
      </c>
    </row>
    <row r="3937" spans="3:7" x14ac:dyDescent="0.15">
      <c r="C3937" s="107">
        <f t="shared" si="234"/>
        <v>43468</v>
      </c>
      <c r="D3937" s="111">
        <f t="shared" si="235"/>
        <v>2019</v>
      </c>
      <c r="E3937" s="111">
        <f t="shared" si="236"/>
        <v>1</v>
      </c>
      <c r="F3937" s="47">
        <v>810.96</v>
      </c>
      <c r="G3937" s="106" t="s">
        <v>1169</v>
      </c>
    </row>
    <row r="3938" spans="3:7" x14ac:dyDescent="0.15">
      <c r="C3938" s="107">
        <f t="shared" si="234"/>
        <v>43469</v>
      </c>
      <c r="D3938" s="111">
        <f t="shared" si="235"/>
        <v>2019</v>
      </c>
      <c r="E3938" s="111">
        <f t="shared" si="236"/>
        <v>1</v>
      </c>
      <c r="F3938" s="47">
        <v>841.24</v>
      </c>
      <c r="G3938" s="106" t="s">
        <v>1169</v>
      </c>
    </row>
    <row r="3939" spans="3:7" x14ac:dyDescent="0.15">
      <c r="C3939" s="107">
        <f t="shared" si="234"/>
        <v>43470</v>
      </c>
      <c r="D3939" s="111">
        <f t="shared" si="235"/>
        <v>2019</v>
      </c>
      <c r="E3939" s="111">
        <f t="shared" si="236"/>
        <v>1</v>
      </c>
      <c r="F3939" s="47">
        <v>841.24</v>
      </c>
      <c r="G3939" s="106" t="s">
        <v>1169</v>
      </c>
    </row>
    <row r="3940" spans="3:7" x14ac:dyDescent="0.15">
      <c r="C3940" s="107">
        <f t="shared" si="234"/>
        <v>43471</v>
      </c>
      <c r="D3940" s="111">
        <f t="shared" si="235"/>
        <v>2019</v>
      </c>
      <c r="E3940" s="111">
        <f t="shared" si="236"/>
        <v>1</v>
      </c>
      <c r="F3940" s="47">
        <v>841.24</v>
      </c>
      <c r="G3940" s="106" t="s">
        <v>1169</v>
      </c>
    </row>
    <row r="3941" spans="3:7" x14ac:dyDescent="0.15">
      <c r="C3941" s="107">
        <f t="shared" si="234"/>
        <v>43472</v>
      </c>
      <c r="D3941" s="111">
        <f t="shared" si="235"/>
        <v>2019</v>
      </c>
      <c r="E3941" s="111">
        <f t="shared" si="236"/>
        <v>1</v>
      </c>
      <c r="F3941" s="47">
        <v>910.68</v>
      </c>
      <c r="G3941" s="106" t="s">
        <v>1169</v>
      </c>
    </row>
    <row r="3942" spans="3:7" x14ac:dyDescent="0.15">
      <c r="C3942" s="107">
        <f t="shared" si="234"/>
        <v>43473</v>
      </c>
      <c r="D3942" s="111">
        <f t="shared" ref="D3942:D3954" si="237">YEAR(C3942)</f>
        <v>2019</v>
      </c>
      <c r="E3942" s="111">
        <f t="shared" ref="E3942:E3954" si="238">MONTH(C3942)</f>
        <v>1</v>
      </c>
      <c r="F3942" s="47">
        <v>981.35</v>
      </c>
      <c r="G3942" s="106" t="s">
        <v>1169</v>
      </c>
    </row>
    <row r="3943" spans="3:7" x14ac:dyDescent="0.15">
      <c r="C3943" s="107">
        <f t="shared" si="234"/>
        <v>43474</v>
      </c>
      <c r="D3943" s="111">
        <f t="shared" si="237"/>
        <v>2019</v>
      </c>
      <c r="E3943" s="111">
        <f t="shared" si="238"/>
        <v>1</v>
      </c>
      <c r="F3943" s="47">
        <v>1120.17</v>
      </c>
      <c r="G3943" s="106" t="s">
        <v>1169</v>
      </c>
    </row>
    <row r="3944" spans="3:7" x14ac:dyDescent="0.15">
      <c r="C3944" s="107">
        <f t="shared" si="234"/>
        <v>43475</v>
      </c>
      <c r="D3944" s="111">
        <f t="shared" si="237"/>
        <v>2019</v>
      </c>
      <c r="E3944" s="111">
        <f t="shared" si="238"/>
        <v>1</v>
      </c>
      <c r="F3944" s="47">
        <v>1890.12</v>
      </c>
      <c r="G3944" s="106" t="s">
        <v>1169</v>
      </c>
    </row>
    <row r="3945" spans="3:7" x14ac:dyDescent="0.15">
      <c r="C3945" s="107">
        <f t="shared" si="234"/>
        <v>43476</v>
      </c>
      <c r="D3945" s="111">
        <f t="shared" si="237"/>
        <v>2019</v>
      </c>
      <c r="E3945" s="111">
        <f t="shared" si="238"/>
        <v>1</v>
      </c>
      <c r="F3945" s="47">
        <v>2189.4699999999998</v>
      </c>
      <c r="G3945" s="106" t="s">
        <v>1169</v>
      </c>
    </row>
    <row r="3946" spans="3:7" x14ac:dyDescent="0.15">
      <c r="C3946" s="107">
        <f t="shared" si="234"/>
        <v>43477</v>
      </c>
      <c r="D3946" s="111">
        <f t="shared" si="237"/>
        <v>2019</v>
      </c>
      <c r="E3946" s="111">
        <f t="shared" si="238"/>
        <v>1</v>
      </c>
      <c r="F3946" s="47">
        <v>2189.4699999999998</v>
      </c>
      <c r="G3946" s="106" t="s">
        <v>1169</v>
      </c>
    </row>
    <row r="3947" spans="3:7" x14ac:dyDescent="0.15">
      <c r="C3947" s="107">
        <f t="shared" si="234"/>
        <v>43478</v>
      </c>
      <c r="D3947" s="111">
        <f t="shared" si="237"/>
        <v>2019</v>
      </c>
      <c r="E3947" s="111">
        <f t="shared" si="238"/>
        <v>1</v>
      </c>
      <c r="F3947" s="47">
        <v>2189.4699999999998</v>
      </c>
      <c r="G3947" s="106" t="s">
        <v>1169</v>
      </c>
    </row>
    <row r="3948" spans="3:7" x14ac:dyDescent="0.15">
      <c r="C3948" s="107">
        <f t="shared" si="234"/>
        <v>43479</v>
      </c>
      <c r="D3948" s="111">
        <f t="shared" si="237"/>
        <v>2019</v>
      </c>
      <c r="E3948" s="111">
        <f t="shared" si="238"/>
        <v>1</v>
      </c>
      <c r="F3948" s="47">
        <v>2970.47</v>
      </c>
      <c r="G3948" s="106" t="s">
        <v>1169</v>
      </c>
    </row>
    <row r="3949" spans="3:7" x14ac:dyDescent="0.15">
      <c r="C3949" s="107">
        <f t="shared" si="234"/>
        <v>43480</v>
      </c>
      <c r="D3949" s="111">
        <f t="shared" si="237"/>
        <v>2019</v>
      </c>
      <c r="E3949" s="111">
        <f t="shared" si="238"/>
        <v>1</v>
      </c>
      <c r="F3949" s="47">
        <v>3100.18</v>
      </c>
      <c r="G3949" s="106" t="s">
        <v>1169</v>
      </c>
    </row>
    <row r="3950" spans="3:7" x14ac:dyDescent="0.15">
      <c r="C3950" s="107">
        <f t="shared" si="234"/>
        <v>43481</v>
      </c>
      <c r="D3950" s="111">
        <f t="shared" si="237"/>
        <v>2019</v>
      </c>
      <c r="E3950" s="111">
        <f t="shared" si="238"/>
        <v>1</v>
      </c>
      <c r="F3950" s="47">
        <v>3155.68</v>
      </c>
      <c r="G3950" s="106" t="s">
        <v>1169</v>
      </c>
    </row>
    <row r="3951" spans="3:7" x14ac:dyDescent="0.15">
      <c r="C3951" s="107">
        <f t="shared" si="234"/>
        <v>43482</v>
      </c>
      <c r="D3951" s="111">
        <f t="shared" si="237"/>
        <v>2019</v>
      </c>
      <c r="E3951" s="111">
        <f t="shared" si="238"/>
        <v>1</v>
      </c>
      <c r="F3951" s="47">
        <v>2951.98</v>
      </c>
      <c r="G3951" s="106" t="s">
        <v>1169</v>
      </c>
    </row>
    <row r="3952" spans="3:7" x14ac:dyDescent="0.15">
      <c r="C3952" s="107">
        <f t="shared" si="234"/>
        <v>43483</v>
      </c>
      <c r="D3952" s="111">
        <f t="shared" si="237"/>
        <v>2019</v>
      </c>
      <c r="E3952" s="111">
        <f t="shared" si="238"/>
        <v>1</v>
      </c>
      <c r="F3952" s="47">
        <v>2902.87</v>
      </c>
      <c r="G3952" s="106" t="s">
        <v>1169</v>
      </c>
    </row>
    <row r="3953" spans="3:7" x14ac:dyDescent="0.15">
      <c r="C3953" s="107">
        <f t="shared" si="234"/>
        <v>43484</v>
      </c>
      <c r="D3953" s="111">
        <f t="shared" si="237"/>
        <v>2019</v>
      </c>
      <c r="E3953" s="111">
        <f t="shared" si="238"/>
        <v>1</v>
      </c>
      <c r="F3953" s="47">
        <v>2902.87</v>
      </c>
      <c r="G3953" s="106" t="s">
        <v>1169</v>
      </c>
    </row>
    <row r="3954" spans="3:7" x14ac:dyDescent="0.15">
      <c r="C3954" s="107">
        <f t="shared" si="234"/>
        <v>43485</v>
      </c>
      <c r="D3954" s="111">
        <f t="shared" si="237"/>
        <v>2019</v>
      </c>
      <c r="E3954" s="111">
        <f t="shared" si="238"/>
        <v>1</v>
      </c>
      <c r="F3954" s="47">
        <v>2902.87</v>
      </c>
      <c r="G3954" s="106" t="s">
        <v>1169</v>
      </c>
    </row>
    <row r="3955" spans="3:7" x14ac:dyDescent="0.15">
      <c r="C3955" s="107">
        <f t="shared" si="234"/>
        <v>43486</v>
      </c>
      <c r="D3955" s="111">
        <f t="shared" ref="D3955:D3968" si="239">YEAR(C3955)</f>
        <v>2019</v>
      </c>
      <c r="E3955" s="111">
        <f t="shared" ref="E3955:E3968" si="240">MONTH(C3955)</f>
        <v>1</v>
      </c>
      <c r="F3955" s="47">
        <v>2548.14</v>
      </c>
      <c r="G3955" s="106" t="s">
        <v>1169</v>
      </c>
    </row>
    <row r="3956" spans="3:7" x14ac:dyDescent="0.15">
      <c r="C3956" s="107">
        <f t="shared" si="234"/>
        <v>43487</v>
      </c>
      <c r="D3956" s="111">
        <f t="shared" si="239"/>
        <v>2019</v>
      </c>
      <c r="E3956" s="111">
        <f t="shared" si="240"/>
        <v>1</v>
      </c>
      <c r="F3956" s="47">
        <v>2431.52</v>
      </c>
      <c r="G3956" s="106" t="s">
        <v>1169</v>
      </c>
    </row>
    <row r="3957" spans="3:7" x14ac:dyDescent="0.15">
      <c r="C3957" s="107">
        <f t="shared" si="234"/>
        <v>43488</v>
      </c>
      <c r="D3957" s="111">
        <f t="shared" si="239"/>
        <v>2019</v>
      </c>
      <c r="E3957" s="111">
        <f t="shared" si="240"/>
        <v>1</v>
      </c>
      <c r="F3957" s="47">
        <v>2380.61</v>
      </c>
      <c r="G3957" s="106" t="s">
        <v>1169</v>
      </c>
    </row>
    <row r="3958" spans="3:7" x14ac:dyDescent="0.15">
      <c r="C3958" s="107">
        <f t="shared" si="234"/>
        <v>43489</v>
      </c>
      <c r="D3958" s="111">
        <f t="shared" si="239"/>
        <v>2019</v>
      </c>
      <c r="E3958" s="111">
        <f t="shared" si="240"/>
        <v>1</v>
      </c>
      <c r="F3958" s="47">
        <v>2415.77</v>
      </c>
      <c r="G3958" s="106" t="s">
        <v>1169</v>
      </c>
    </row>
    <row r="3959" spans="3:7" x14ac:dyDescent="0.15">
      <c r="C3959" s="107">
        <f t="shared" si="234"/>
        <v>43490</v>
      </c>
      <c r="D3959" s="111">
        <f t="shared" si="239"/>
        <v>2019</v>
      </c>
      <c r="E3959" s="111">
        <f t="shared" si="240"/>
        <v>1</v>
      </c>
      <c r="F3959" s="47">
        <v>2560.86</v>
      </c>
      <c r="G3959" s="106" t="s">
        <v>1169</v>
      </c>
    </row>
    <row r="3960" spans="3:7" x14ac:dyDescent="0.15">
      <c r="C3960" s="107">
        <f t="shared" si="234"/>
        <v>43491</v>
      </c>
      <c r="D3960" s="111">
        <f t="shared" si="239"/>
        <v>2019</v>
      </c>
      <c r="E3960" s="111">
        <f t="shared" si="240"/>
        <v>1</v>
      </c>
      <c r="F3960" s="47">
        <v>2560.86</v>
      </c>
      <c r="G3960" s="106" t="s">
        <v>1169</v>
      </c>
    </row>
    <row r="3961" spans="3:7" x14ac:dyDescent="0.15">
      <c r="C3961" s="107">
        <f t="shared" si="234"/>
        <v>43492</v>
      </c>
      <c r="D3961" s="111">
        <f t="shared" si="239"/>
        <v>2019</v>
      </c>
      <c r="E3961" s="111">
        <f t="shared" si="240"/>
        <v>1</v>
      </c>
      <c r="F3961" s="47">
        <v>2560.86</v>
      </c>
      <c r="G3961" s="106" t="s">
        <v>1169</v>
      </c>
    </row>
    <row r="3962" spans="3:7" x14ac:dyDescent="0.15">
      <c r="C3962" s="107">
        <f t="shared" si="234"/>
        <v>43493</v>
      </c>
      <c r="D3962" s="111">
        <f t="shared" si="239"/>
        <v>2019</v>
      </c>
      <c r="E3962" s="111">
        <f t="shared" si="240"/>
        <v>1</v>
      </c>
      <c r="F3962" s="47">
        <v>3188.62</v>
      </c>
      <c r="G3962" s="106" t="s">
        <v>1169</v>
      </c>
    </row>
    <row r="3963" spans="3:7" x14ac:dyDescent="0.15">
      <c r="C3963" s="107">
        <f t="shared" si="234"/>
        <v>43494</v>
      </c>
      <c r="D3963" s="111">
        <f t="shared" si="239"/>
        <v>2019</v>
      </c>
      <c r="E3963" s="111">
        <f t="shared" si="240"/>
        <v>1</v>
      </c>
      <c r="F3963" s="47">
        <v>3196.12</v>
      </c>
      <c r="G3963" s="106" t="s">
        <v>1169</v>
      </c>
    </row>
    <row r="3964" spans="3:7" x14ac:dyDescent="0.15">
      <c r="C3964" s="107">
        <f t="shared" si="234"/>
        <v>43495</v>
      </c>
      <c r="D3964" s="111">
        <f t="shared" si="239"/>
        <v>2019</v>
      </c>
      <c r="E3964" s="111">
        <f t="shared" si="240"/>
        <v>1</v>
      </c>
      <c r="F3964" s="47">
        <v>2915.88</v>
      </c>
      <c r="G3964" s="106" t="s">
        <v>1169</v>
      </c>
    </row>
    <row r="3965" spans="3:7" x14ac:dyDescent="0.15">
      <c r="C3965" s="107">
        <f t="shared" si="234"/>
        <v>43496</v>
      </c>
      <c r="D3965" s="111">
        <f t="shared" si="239"/>
        <v>2019</v>
      </c>
      <c r="E3965" s="111">
        <f t="shared" si="240"/>
        <v>1</v>
      </c>
      <c r="F3965" s="47">
        <v>2715.41</v>
      </c>
      <c r="G3965" s="106" t="s">
        <v>1169</v>
      </c>
    </row>
    <row r="3966" spans="3:7" x14ac:dyDescent="0.15">
      <c r="C3966" s="107">
        <f t="shared" si="234"/>
        <v>43497</v>
      </c>
      <c r="D3966" s="111">
        <f t="shared" si="239"/>
        <v>2019</v>
      </c>
      <c r="E3966" s="111">
        <f t="shared" si="240"/>
        <v>2</v>
      </c>
      <c r="F3966" s="47">
        <v>2580.25</v>
      </c>
      <c r="G3966" s="106" t="s">
        <v>1169</v>
      </c>
    </row>
    <row r="3967" spans="3:7" x14ac:dyDescent="0.15">
      <c r="C3967" s="107">
        <f t="shared" si="234"/>
        <v>43498</v>
      </c>
      <c r="D3967" s="111">
        <f t="shared" si="239"/>
        <v>2019</v>
      </c>
      <c r="E3967" s="111">
        <f t="shared" si="240"/>
        <v>2</v>
      </c>
      <c r="F3967" s="47">
        <v>2580.25</v>
      </c>
      <c r="G3967" s="106" t="s">
        <v>1169</v>
      </c>
    </row>
    <row r="3968" spans="3:7" x14ac:dyDescent="0.15">
      <c r="C3968" s="107">
        <f t="shared" si="234"/>
        <v>43499</v>
      </c>
      <c r="D3968" s="111">
        <f t="shared" si="239"/>
        <v>2019</v>
      </c>
      <c r="E3968" s="111">
        <f t="shared" si="240"/>
        <v>2</v>
      </c>
      <c r="F3968" s="47">
        <v>2580.25</v>
      </c>
      <c r="G3968" s="106" t="s">
        <v>1169</v>
      </c>
    </row>
    <row r="3969" spans="3:7" x14ac:dyDescent="0.15">
      <c r="C3969" s="107">
        <f t="shared" si="234"/>
        <v>43500</v>
      </c>
      <c r="D3969" s="111">
        <f t="shared" ref="D3969:D3981" si="241">YEAR(C3969)</f>
        <v>2019</v>
      </c>
      <c r="E3969" s="111">
        <f t="shared" ref="E3969:E3981" si="242">MONTH(C3969)</f>
        <v>2</v>
      </c>
      <c r="F3969" s="47">
        <v>2430.7800000000002</v>
      </c>
      <c r="G3969" s="106" t="s">
        <v>1169</v>
      </c>
    </row>
    <row r="3970" spans="3:7" x14ac:dyDescent="0.15">
      <c r="C3970" s="107">
        <f t="shared" si="234"/>
        <v>43501</v>
      </c>
      <c r="D3970" s="111">
        <f t="shared" si="241"/>
        <v>2019</v>
      </c>
      <c r="E3970" s="111">
        <f t="shared" si="242"/>
        <v>2</v>
      </c>
      <c r="F3970" s="47">
        <v>2486.25</v>
      </c>
      <c r="G3970" s="106" t="s">
        <v>1169</v>
      </c>
    </row>
    <row r="3971" spans="3:7" x14ac:dyDescent="0.15">
      <c r="C3971" s="107">
        <f t="shared" si="234"/>
        <v>43502</v>
      </c>
      <c r="D3971" s="111">
        <f t="shared" si="241"/>
        <v>2019</v>
      </c>
      <c r="E3971" s="111">
        <f t="shared" si="242"/>
        <v>2</v>
      </c>
      <c r="F3971" s="47">
        <v>2605.0100000000002</v>
      </c>
      <c r="G3971" s="106" t="s">
        <v>1169</v>
      </c>
    </row>
    <row r="3972" spans="3:7" x14ac:dyDescent="0.15">
      <c r="C3972" s="107">
        <f t="shared" si="234"/>
        <v>43503</v>
      </c>
      <c r="D3972" s="111">
        <f t="shared" si="241"/>
        <v>2019</v>
      </c>
      <c r="E3972" s="111">
        <f t="shared" si="242"/>
        <v>2</v>
      </c>
      <c r="F3972" s="47">
        <v>2808.33</v>
      </c>
      <c r="G3972" s="106" t="s">
        <v>1169</v>
      </c>
    </row>
    <row r="3973" spans="3:7" x14ac:dyDescent="0.15">
      <c r="C3973" s="107">
        <f t="shared" si="234"/>
        <v>43504</v>
      </c>
      <c r="D3973" s="111">
        <f t="shared" si="241"/>
        <v>2019</v>
      </c>
      <c r="E3973" s="111">
        <f t="shared" si="242"/>
        <v>2</v>
      </c>
      <c r="F3973" s="47">
        <v>3120.46</v>
      </c>
      <c r="G3973" s="106" t="s">
        <v>1169</v>
      </c>
    </row>
    <row r="3974" spans="3:7" x14ac:dyDescent="0.15">
      <c r="C3974" s="107">
        <f t="shared" si="234"/>
        <v>43505</v>
      </c>
      <c r="D3974" s="111">
        <f t="shared" si="241"/>
        <v>2019</v>
      </c>
      <c r="E3974" s="111">
        <f t="shared" si="242"/>
        <v>2</v>
      </c>
      <c r="F3974" s="47">
        <v>3120.46</v>
      </c>
      <c r="G3974" s="106" t="s">
        <v>1169</v>
      </c>
    </row>
    <row r="3975" spans="3:7" x14ac:dyDescent="0.15">
      <c r="C3975" s="107">
        <f t="shared" si="234"/>
        <v>43506</v>
      </c>
      <c r="D3975" s="111">
        <f t="shared" si="241"/>
        <v>2019</v>
      </c>
      <c r="E3975" s="111">
        <f t="shared" si="242"/>
        <v>2</v>
      </c>
      <c r="F3975" s="47">
        <v>3120.46</v>
      </c>
      <c r="G3975" s="106" t="s">
        <v>1169</v>
      </c>
    </row>
    <row r="3976" spans="3:7" x14ac:dyDescent="0.15">
      <c r="C3976" s="107">
        <f t="shared" si="234"/>
        <v>43507</v>
      </c>
      <c r="D3976" s="111">
        <f t="shared" si="241"/>
        <v>2019</v>
      </c>
      <c r="E3976" s="111">
        <f t="shared" si="242"/>
        <v>2</v>
      </c>
      <c r="F3976" s="47">
        <v>3275.24</v>
      </c>
      <c r="G3976" s="106" t="s">
        <v>1169</v>
      </c>
    </row>
    <row r="3977" spans="3:7" x14ac:dyDescent="0.15">
      <c r="C3977" s="107">
        <f t="shared" si="234"/>
        <v>43508</v>
      </c>
      <c r="D3977" s="111">
        <f t="shared" si="241"/>
        <v>2019</v>
      </c>
      <c r="E3977" s="111">
        <f t="shared" si="242"/>
        <v>2</v>
      </c>
      <c r="F3977" s="47">
        <v>3270.6</v>
      </c>
      <c r="G3977" s="106" t="s">
        <v>1169</v>
      </c>
    </row>
    <row r="3978" spans="3:7" x14ac:dyDescent="0.15">
      <c r="C3978" s="107">
        <f t="shared" si="234"/>
        <v>43509</v>
      </c>
      <c r="D3978" s="111">
        <f t="shared" si="241"/>
        <v>2019</v>
      </c>
      <c r="E3978" s="111">
        <f t="shared" si="242"/>
        <v>2</v>
      </c>
      <c r="F3978" s="47">
        <v>3253.47</v>
      </c>
      <c r="G3978" s="106" t="s">
        <v>1169</v>
      </c>
    </row>
    <row r="3979" spans="3:7" x14ac:dyDescent="0.15">
      <c r="C3979" s="107">
        <f t="shared" si="234"/>
        <v>43510</v>
      </c>
      <c r="D3979" s="111">
        <f t="shared" si="241"/>
        <v>2019</v>
      </c>
      <c r="E3979" s="111">
        <f t="shared" si="242"/>
        <v>2</v>
      </c>
      <c r="F3979" s="47">
        <v>3195.15</v>
      </c>
      <c r="G3979" s="106" t="s">
        <v>1169</v>
      </c>
    </row>
    <row r="3980" spans="3:7" x14ac:dyDescent="0.15">
      <c r="C3980" s="107">
        <f t="shared" si="234"/>
        <v>43511</v>
      </c>
      <c r="D3980" s="111">
        <f t="shared" si="241"/>
        <v>2019</v>
      </c>
      <c r="E3980" s="111">
        <f t="shared" si="242"/>
        <v>2</v>
      </c>
      <c r="F3980" s="47">
        <v>3010.47</v>
      </c>
      <c r="G3980" s="106" t="s">
        <v>1169</v>
      </c>
    </row>
    <row r="3981" spans="3:7" x14ac:dyDescent="0.15">
      <c r="C3981" s="107">
        <f t="shared" si="234"/>
        <v>43512</v>
      </c>
      <c r="D3981" s="111">
        <f t="shared" si="241"/>
        <v>2019</v>
      </c>
      <c r="E3981" s="111">
        <f t="shared" si="242"/>
        <v>2</v>
      </c>
      <c r="F3981" s="47">
        <v>3010.47</v>
      </c>
      <c r="G3981" s="106" t="s">
        <v>1169</v>
      </c>
    </row>
    <row r="3982" spans="3:7" ht="15" x14ac:dyDescent="0.25">
      <c r="C3982" s="107">
        <f t="shared" si="234"/>
        <v>43513</v>
      </c>
      <c r="D3982" s="111">
        <f t="shared" ref="D3982:D3992" si="243">YEAR(C3982)</f>
        <v>2019</v>
      </c>
      <c r="E3982" s="111">
        <f t="shared" ref="E3982:E3992" si="244">MONTH(C3982)</f>
        <v>2</v>
      </c>
      <c r="F3982" s="239">
        <v>3010.47</v>
      </c>
      <c r="G3982" s="106" t="s">
        <v>1169</v>
      </c>
    </row>
    <row r="3983" spans="3:7" ht="15" x14ac:dyDescent="0.25">
      <c r="C3983" s="107">
        <f t="shared" si="234"/>
        <v>43514</v>
      </c>
      <c r="D3983" s="111">
        <f t="shared" si="243"/>
        <v>2019</v>
      </c>
      <c r="E3983" s="111">
        <f t="shared" si="244"/>
        <v>2</v>
      </c>
      <c r="F3983" s="239">
        <v>3015.58</v>
      </c>
      <c r="G3983" s="106" t="s">
        <v>1169</v>
      </c>
    </row>
    <row r="3984" spans="3:7" ht="15" x14ac:dyDescent="0.25">
      <c r="C3984" s="107">
        <f t="shared" ref="C3984:C4048" si="245">C3983+1</f>
        <v>43515</v>
      </c>
      <c r="D3984" s="111">
        <f t="shared" si="243"/>
        <v>2019</v>
      </c>
      <c r="E3984" s="111">
        <f t="shared" si="244"/>
        <v>2</v>
      </c>
      <c r="F3984" s="239">
        <v>3180.42</v>
      </c>
      <c r="G3984" s="106" t="s">
        <v>1169</v>
      </c>
    </row>
    <row r="3985" spans="3:7" ht="15" x14ac:dyDescent="0.25">
      <c r="C3985" s="107">
        <f t="shared" si="245"/>
        <v>43516</v>
      </c>
      <c r="D3985" s="111">
        <f t="shared" si="243"/>
        <v>2019</v>
      </c>
      <c r="E3985" s="111">
        <f t="shared" si="244"/>
        <v>2</v>
      </c>
      <c r="F3985" s="239">
        <v>3320.74</v>
      </c>
      <c r="G3985" s="106" t="s">
        <v>1169</v>
      </c>
    </row>
    <row r="3986" spans="3:7" ht="15" x14ac:dyDescent="0.25">
      <c r="C3986" s="107">
        <f t="shared" si="245"/>
        <v>43517</v>
      </c>
      <c r="D3986" s="111">
        <f t="shared" si="243"/>
        <v>2019</v>
      </c>
      <c r="E3986" s="111">
        <f t="shared" si="244"/>
        <v>2</v>
      </c>
      <c r="F3986" s="239">
        <v>3350.24</v>
      </c>
      <c r="G3986" s="106" t="s">
        <v>1169</v>
      </c>
    </row>
    <row r="3987" spans="3:7" ht="15" x14ac:dyDescent="0.25">
      <c r="C3987" s="107">
        <f t="shared" si="245"/>
        <v>43518</v>
      </c>
      <c r="D3987" s="111">
        <f t="shared" si="243"/>
        <v>2019</v>
      </c>
      <c r="E3987" s="111">
        <f t="shared" si="244"/>
        <v>2</v>
      </c>
      <c r="F3987" s="239">
        <v>3593.78</v>
      </c>
      <c r="G3987" s="106" t="s">
        <v>1169</v>
      </c>
    </row>
    <row r="3988" spans="3:7" ht="15" x14ac:dyDescent="0.25">
      <c r="C3988" s="107">
        <f t="shared" si="245"/>
        <v>43519</v>
      </c>
      <c r="D3988" s="111">
        <f t="shared" si="243"/>
        <v>2019</v>
      </c>
      <c r="E3988" s="111">
        <f t="shared" si="244"/>
        <v>2</v>
      </c>
      <c r="F3988" s="239">
        <v>3593.78</v>
      </c>
      <c r="G3988" s="106" t="s">
        <v>1169</v>
      </c>
    </row>
    <row r="3989" spans="3:7" ht="15" x14ac:dyDescent="0.25">
      <c r="C3989" s="107">
        <f t="shared" si="245"/>
        <v>43520</v>
      </c>
      <c r="D3989" s="111">
        <f t="shared" si="243"/>
        <v>2019</v>
      </c>
      <c r="E3989" s="111">
        <f t="shared" si="244"/>
        <v>2</v>
      </c>
      <c r="F3989" s="239">
        <v>3593.78</v>
      </c>
      <c r="G3989" s="106" t="s">
        <v>1169</v>
      </c>
    </row>
    <row r="3990" spans="3:7" ht="15" x14ac:dyDescent="0.25">
      <c r="C3990" s="107">
        <f t="shared" si="245"/>
        <v>43521</v>
      </c>
      <c r="D3990" s="111">
        <f t="shared" si="243"/>
        <v>2019</v>
      </c>
      <c r="E3990" s="111">
        <f t="shared" si="244"/>
        <v>2</v>
      </c>
      <c r="F3990" s="239">
        <v>3643.78</v>
      </c>
      <c r="G3990" s="106" t="s">
        <v>1169</v>
      </c>
    </row>
    <row r="3991" spans="3:7" ht="15" x14ac:dyDescent="0.25">
      <c r="C3991" s="107">
        <f t="shared" si="245"/>
        <v>43522</v>
      </c>
      <c r="D3991" s="111">
        <f t="shared" si="243"/>
        <v>2019</v>
      </c>
      <c r="E3991" s="111">
        <f t="shared" si="244"/>
        <v>2</v>
      </c>
      <c r="F3991" s="239">
        <v>3720.11</v>
      </c>
      <c r="G3991" s="106" t="s">
        <v>1169</v>
      </c>
    </row>
    <row r="3992" spans="3:7" ht="15" x14ac:dyDescent="0.25">
      <c r="C3992" s="107">
        <f t="shared" si="245"/>
        <v>43523</v>
      </c>
      <c r="D3992" s="111">
        <f t="shared" si="243"/>
        <v>2019</v>
      </c>
      <c r="E3992" s="111">
        <f t="shared" si="244"/>
        <v>2</v>
      </c>
      <c r="F3992" s="239">
        <v>3723.14</v>
      </c>
      <c r="G3992" s="106" t="s">
        <v>1169</v>
      </c>
    </row>
    <row r="3993" spans="3:7" x14ac:dyDescent="0.15">
      <c r="C3993" s="107">
        <f t="shared" si="245"/>
        <v>43524</v>
      </c>
      <c r="D3993" s="111">
        <f t="shared" ref="D3993:D4028" si="246">YEAR(C3993)</f>
        <v>2019</v>
      </c>
      <c r="E3993" s="111">
        <f t="shared" ref="E3993:E4028" si="247">MONTH(C3993)</f>
        <v>2</v>
      </c>
      <c r="F3993" s="47">
        <v>3701.12</v>
      </c>
      <c r="G3993" s="106" t="s">
        <v>1169</v>
      </c>
    </row>
    <row r="3994" spans="3:7" x14ac:dyDescent="0.15">
      <c r="C3994" s="107">
        <f t="shared" si="245"/>
        <v>43525</v>
      </c>
      <c r="D3994" s="111">
        <f t="shared" si="246"/>
        <v>2019</v>
      </c>
      <c r="E3994" s="111">
        <f t="shared" si="247"/>
        <v>3</v>
      </c>
      <c r="F3994" s="47">
        <v>3715.41</v>
      </c>
      <c r="G3994" s="106" t="s">
        <v>1169</v>
      </c>
    </row>
    <row r="3995" spans="3:7" x14ac:dyDescent="0.15">
      <c r="C3995" s="107">
        <f t="shared" si="245"/>
        <v>43526</v>
      </c>
      <c r="D3995" s="111">
        <f t="shared" si="246"/>
        <v>2019</v>
      </c>
      <c r="E3995" s="111">
        <f t="shared" si="247"/>
        <v>3</v>
      </c>
      <c r="F3995" s="47">
        <v>3715.41</v>
      </c>
      <c r="G3995" s="106" t="s">
        <v>1169</v>
      </c>
    </row>
    <row r="3996" spans="3:7" x14ac:dyDescent="0.15">
      <c r="C3996" s="107">
        <f t="shared" si="245"/>
        <v>43527</v>
      </c>
      <c r="D3996" s="111">
        <f t="shared" si="246"/>
        <v>2019</v>
      </c>
      <c r="E3996" s="111">
        <f t="shared" si="247"/>
        <v>3</v>
      </c>
      <c r="F3996" s="47">
        <v>3715.41</v>
      </c>
      <c r="G3996" s="106" t="s">
        <v>1169</v>
      </c>
    </row>
    <row r="3997" spans="3:7" x14ac:dyDescent="0.15">
      <c r="C3997" s="107">
        <f t="shared" si="245"/>
        <v>43528</v>
      </c>
      <c r="D3997" s="111">
        <f t="shared" si="246"/>
        <v>2019</v>
      </c>
      <c r="E3997" s="111">
        <f t="shared" si="247"/>
        <v>3</v>
      </c>
      <c r="F3997" s="47">
        <v>3715.41</v>
      </c>
      <c r="G3997" s="106" t="s">
        <v>1169</v>
      </c>
    </row>
    <row r="3998" spans="3:7" x14ac:dyDescent="0.15">
      <c r="C3998" s="107">
        <f t="shared" si="245"/>
        <v>43529</v>
      </c>
      <c r="D3998" s="111">
        <f t="shared" si="246"/>
        <v>2019</v>
      </c>
      <c r="E3998" s="111">
        <f t="shared" si="247"/>
        <v>3</v>
      </c>
      <c r="F3998" s="47">
        <v>3715.41</v>
      </c>
      <c r="G3998" s="106" t="s">
        <v>1169</v>
      </c>
    </row>
    <row r="3999" spans="3:7" x14ac:dyDescent="0.15">
      <c r="C3999" s="107">
        <f t="shared" si="245"/>
        <v>43530</v>
      </c>
      <c r="D3999" s="111">
        <f t="shared" si="246"/>
        <v>2019</v>
      </c>
      <c r="E3999" s="111">
        <f t="shared" si="247"/>
        <v>3</v>
      </c>
      <c r="F3999" s="47">
        <v>3705.98</v>
      </c>
      <c r="G3999" s="106" t="s">
        <v>1169</v>
      </c>
    </row>
    <row r="4000" spans="3:7" x14ac:dyDescent="0.15">
      <c r="C4000" s="107">
        <f t="shared" si="245"/>
        <v>43531</v>
      </c>
      <c r="D4000" s="111">
        <f t="shared" si="246"/>
        <v>2019</v>
      </c>
      <c r="E4000" s="111">
        <f t="shared" si="247"/>
        <v>3</v>
      </c>
      <c r="F4000" s="47">
        <v>3673.74</v>
      </c>
      <c r="G4000" s="106" t="s">
        <v>1169</v>
      </c>
    </row>
    <row r="4001" spans="3:7" x14ac:dyDescent="0.15">
      <c r="C4001" s="107">
        <f t="shared" si="245"/>
        <v>43532</v>
      </c>
      <c r="D4001" s="111">
        <f t="shared" si="246"/>
        <v>2019</v>
      </c>
      <c r="E4001" s="111">
        <f t="shared" si="247"/>
        <v>3</v>
      </c>
      <c r="F4001" s="47">
        <v>3603.44</v>
      </c>
      <c r="G4001" s="106" t="s">
        <v>1169</v>
      </c>
    </row>
    <row r="4002" spans="3:7" x14ac:dyDescent="0.15">
      <c r="C4002" s="107">
        <f t="shared" si="245"/>
        <v>43533</v>
      </c>
      <c r="D4002" s="111">
        <f t="shared" si="246"/>
        <v>2019</v>
      </c>
      <c r="E4002" s="111">
        <f t="shared" si="247"/>
        <v>3</v>
      </c>
      <c r="F4002" s="47">
        <v>3603.44</v>
      </c>
      <c r="G4002" s="106" t="s">
        <v>1169</v>
      </c>
    </row>
    <row r="4003" spans="3:7" x14ac:dyDescent="0.15">
      <c r="C4003" s="107">
        <f t="shared" si="245"/>
        <v>43534</v>
      </c>
      <c r="D4003" s="111">
        <f t="shared" si="246"/>
        <v>2019</v>
      </c>
      <c r="E4003" s="111">
        <f t="shared" si="247"/>
        <v>3</v>
      </c>
      <c r="F4003" s="47">
        <v>3603.44</v>
      </c>
      <c r="G4003" s="106" t="s">
        <v>1169</v>
      </c>
    </row>
    <row r="4004" spans="3:7" x14ac:dyDescent="0.15">
      <c r="C4004" s="107">
        <f t="shared" si="245"/>
        <v>43535</v>
      </c>
      <c r="D4004" s="111">
        <f t="shared" si="246"/>
        <v>2019</v>
      </c>
      <c r="E4004" s="111">
        <f t="shared" si="247"/>
        <v>3</v>
      </c>
      <c r="F4004" s="47">
        <v>3600.84</v>
      </c>
      <c r="G4004" s="106" t="s">
        <v>1169</v>
      </c>
    </row>
    <row r="4005" spans="3:7" x14ac:dyDescent="0.15">
      <c r="C4005" s="107">
        <f t="shared" si="245"/>
        <v>43536</v>
      </c>
      <c r="D4005" s="111">
        <f t="shared" si="246"/>
        <v>2019</v>
      </c>
      <c r="E4005" s="111">
        <f t="shared" si="247"/>
        <v>3</v>
      </c>
      <c r="F4005" s="47">
        <v>3540.33</v>
      </c>
      <c r="G4005" s="106" t="s">
        <v>1169</v>
      </c>
    </row>
    <row r="4006" spans="3:7" x14ac:dyDescent="0.15">
      <c r="C4006" s="107">
        <f t="shared" si="245"/>
        <v>43537</v>
      </c>
      <c r="D4006" s="111">
        <f t="shared" si="246"/>
        <v>2019</v>
      </c>
      <c r="E4006" s="111">
        <f t="shared" si="247"/>
        <v>3</v>
      </c>
      <c r="F4006" s="47">
        <v>3478.14</v>
      </c>
      <c r="G4006" s="106" t="s">
        <v>1169</v>
      </c>
    </row>
    <row r="4007" spans="3:7" x14ac:dyDescent="0.15">
      <c r="C4007" s="107">
        <f t="shared" si="245"/>
        <v>43538</v>
      </c>
      <c r="D4007" s="111">
        <f t="shared" si="246"/>
        <v>2019</v>
      </c>
      <c r="E4007" s="111">
        <f t="shared" si="247"/>
        <v>3</v>
      </c>
      <c r="F4007" s="47">
        <v>3420.88</v>
      </c>
      <c r="G4007" s="106" t="s">
        <v>1169</v>
      </c>
    </row>
    <row r="4008" spans="3:7" x14ac:dyDescent="0.15">
      <c r="C4008" s="107">
        <f t="shared" si="245"/>
        <v>43539</v>
      </c>
      <c r="D4008" s="111">
        <f t="shared" si="246"/>
        <v>2019</v>
      </c>
      <c r="E4008" s="111">
        <f t="shared" si="247"/>
        <v>3</v>
      </c>
      <c r="F4008" s="47">
        <v>3490.39</v>
      </c>
      <c r="G4008" s="106" t="s">
        <v>1169</v>
      </c>
    </row>
    <row r="4009" spans="3:7" x14ac:dyDescent="0.15">
      <c r="C4009" s="107">
        <f t="shared" si="245"/>
        <v>43540</v>
      </c>
      <c r="D4009" s="111">
        <f t="shared" si="246"/>
        <v>2019</v>
      </c>
      <c r="E4009" s="111">
        <f t="shared" si="247"/>
        <v>3</v>
      </c>
      <c r="F4009" s="47">
        <v>3490.39</v>
      </c>
      <c r="G4009" s="106" t="s">
        <v>1169</v>
      </c>
    </row>
    <row r="4010" spans="3:7" x14ac:dyDescent="0.15">
      <c r="C4010" s="107">
        <f t="shared" si="245"/>
        <v>43541</v>
      </c>
      <c r="D4010" s="111">
        <f t="shared" si="246"/>
        <v>2019</v>
      </c>
      <c r="E4010" s="111">
        <f t="shared" si="247"/>
        <v>3</v>
      </c>
      <c r="F4010" s="47">
        <v>3490.39</v>
      </c>
      <c r="G4010" s="106" t="s">
        <v>1169</v>
      </c>
    </row>
    <row r="4011" spans="3:7" x14ac:dyDescent="0.15">
      <c r="C4011" s="107">
        <f t="shared" si="245"/>
        <v>43542</v>
      </c>
      <c r="D4011" s="111">
        <f t="shared" si="246"/>
        <v>2019</v>
      </c>
      <c r="E4011" s="111">
        <f t="shared" si="247"/>
        <v>3</v>
      </c>
      <c r="F4011" s="47">
        <v>3410.47</v>
      </c>
      <c r="G4011" s="106" t="s">
        <v>1169</v>
      </c>
    </row>
    <row r="4012" spans="3:7" x14ac:dyDescent="0.15">
      <c r="C4012" s="107">
        <f t="shared" si="245"/>
        <v>43543</v>
      </c>
      <c r="D4012" s="111">
        <f t="shared" si="246"/>
        <v>2019</v>
      </c>
      <c r="E4012" s="111">
        <f t="shared" si="247"/>
        <v>3</v>
      </c>
      <c r="F4012" s="47">
        <v>3410.47</v>
      </c>
      <c r="G4012" s="106" t="s">
        <v>1169</v>
      </c>
    </row>
    <row r="4013" spans="3:7" x14ac:dyDescent="0.15">
      <c r="C4013" s="107">
        <f t="shared" si="245"/>
        <v>43544</v>
      </c>
      <c r="D4013" s="111">
        <f t="shared" si="246"/>
        <v>2019</v>
      </c>
      <c r="E4013" s="111">
        <f t="shared" si="247"/>
        <v>3</v>
      </c>
      <c r="F4013" s="47">
        <v>3444.14</v>
      </c>
      <c r="G4013" s="106" t="s">
        <v>1169</v>
      </c>
    </row>
    <row r="4014" spans="3:7" x14ac:dyDescent="0.15">
      <c r="C4014" s="107">
        <f t="shared" si="245"/>
        <v>43545</v>
      </c>
      <c r="D4014" s="111">
        <f t="shared" si="246"/>
        <v>2019</v>
      </c>
      <c r="E4014" s="111">
        <f t="shared" si="247"/>
        <v>3</v>
      </c>
      <c r="F4014" s="47">
        <v>3427.24</v>
      </c>
      <c r="G4014" s="106" t="s">
        <v>1169</v>
      </c>
    </row>
    <row r="4015" spans="3:7" x14ac:dyDescent="0.15">
      <c r="C4015" s="107">
        <f t="shared" si="245"/>
        <v>43546</v>
      </c>
      <c r="D4015" s="111">
        <f t="shared" si="246"/>
        <v>2019</v>
      </c>
      <c r="E4015" s="111">
        <f t="shared" si="247"/>
        <v>3</v>
      </c>
      <c r="F4015" s="47">
        <v>3464.89</v>
      </c>
      <c r="G4015" s="106" t="s">
        <v>1169</v>
      </c>
    </row>
    <row r="4016" spans="3:7" x14ac:dyDescent="0.15">
      <c r="C4016" s="107">
        <f t="shared" si="245"/>
        <v>43547</v>
      </c>
      <c r="D4016" s="111">
        <f t="shared" si="246"/>
        <v>2019</v>
      </c>
      <c r="E4016" s="111">
        <f t="shared" si="247"/>
        <v>3</v>
      </c>
      <c r="F4016" s="47">
        <v>3464.89</v>
      </c>
      <c r="G4016" s="106" t="s">
        <v>1169</v>
      </c>
    </row>
    <row r="4017" spans="3:7" x14ac:dyDescent="0.15">
      <c r="C4017" s="107">
        <f t="shared" si="245"/>
        <v>43548</v>
      </c>
      <c r="D4017" s="111">
        <f t="shared" si="246"/>
        <v>2019</v>
      </c>
      <c r="E4017" s="111">
        <f t="shared" si="247"/>
        <v>3</v>
      </c>
      <c r="F4017" s="47">
        <v>3464.89</v>
      </c>
      <c r="G4017" s="106" t="s">
        <v>1169</v>
      </c>
    </row>
    <row r="4018" spans="3:7" x14ac:dyDescent="0.15">
      <c r="C4018" s="107">
        <f t="shared" si="245"/>
        <v>43549</v>
      </c>
      <c r="D4018" s="111">
        <f t="shared" si="246"/>
        <v>2019</v>
      </c>
      <c r="E4018" s="111">
        <f t="shared" si="247"/>
        <v>3</v>
      </c>
      <c r="F4018" s="47">
        <v>3501.36</v>
      </c>
      <c r="G4018" s="106" t="s">
        <v>1169</v>
      </c>
    </row>
    <row r="4019" spans="3:7" x14ac:dyDescent="0.15">
      <c r="C4019" s="107">
        <f t="shared" si="245"/>
        <v>43550</v>
      </c>
      <c r="D4019" s="111">
        <f t="shared" si="246"/>
        <v>2019</v>
      </c>
      <c r="E4019" s="111">
        <f t="shared" si="247"/>
        <v>3</v>
      </c>
      <c r="F4019" s="47">
        <v>3570.21</v>
      </c>
      <c r="G4019" s="106" t="s">
        <v>1169</v>
      </c>
    </row>
    <row r="4020" spans="3:7" x14ac:dyDescent="0.15">
      <c r="C4020" s="107">
        <f t="shared" si="245"/>
        <v>43551</v>
      </c>
      <c r="D4020" s="111">
        <f t="shared" si="246"/>
        <v>2019</v>
      </c>
      <c r="E4020" s="111">
        <f t="shared" si="247"/>
        <v>3</v>
      </c>
      <c r="F4020" s="47">
        <v>3608.85</v>
      </c>
      <c r="G4020" s="106" t="s">
        <v>1169</v>
      </c>
    </row>
    <row r="4021" spans="3:7" x14ac:dyDescent="0.15">
      <c r="C4021" s="107">
        <f t="shared" si="245"/>
        <v>43552</v>
      </c>
      <c r="D4021" s="111">
        <f t="shared" si="246"/>
        <v>2019</v>
      </c>
      <c r="E4021" s="111">
        <f t="shared" si="247"/>
        <v>3</v>
      </c>
      <c r="F4021" s="47">
        <v>3630.59</v>
      </c>
      <c r="G4021" s="106" t="s">
        <v>1169</v>
      </c>
    </row>
    <row r="4022" spans="3:7" x14ac:dyDescent="0.15">
      <c r="C4022" s="107">
        <f t="shared" si="245"/>
        <v>43553</v>
      </c>
      <c r="D4022" s="111">
        <f t="shared" si="246"/>
        <v>2019</v>
      </c>
      <c r="E4022" s="111">
        <f t="shared" si="247"/>
        <v>3</v>
      </c>
      <c r="F4022" s="47">
        <v>3678.14</v>
      </c>
      <c r="G4022" s="106" t="s">
        <v>1169</v>
      </c>
    </row>
    <row r="4023" spans="3:7" x14ac:dyDescent="0.15">
      <c r="C4023" s="107">
        <f t="shared" si="245"/>
        <v>43554</v>
      </c>
      <c r="D4023" s="111">
        <f t="shared" si="246"/>
        <v>2019</v>
      </c>
      <c r="E4023" s="111">
        <f t="shared" si="247"/>
        <v>3</v>
      </c>
      <c r="F4023" s="47">
        <v>3678.14</v>
      </c>
      <c r="G4023" s="106" t="s">
        <v>1169</v>
      </c>
    </row>
    <row r="4024" spans="3:7" x14ac:dyDescent="0.15">
      <c r="C4024" s="107">
        <f t="shared" si="245"/>
        <v>43555</v>
      </c>
      <c r="D4024" s="111">
        <f t="shared" si="246"/>
        <v>2019</v>
      </c>
      <c r="E4024" s="111">
        <f t="shared" si="247"/>
        <v>3</v>
      </c>
      <c r="F4024" s="47">
        <v>3678.14</v>
      </c>
      <c r="G4024" s="106" t="s">
        <v>1169</v>
      </c>
    </row>
    <row r="4025" spans="3:7" x14ac:dyDescent="0.15">
      <c r="C4025" s="107">
        <f t="shared" si="245"/>
        <v>43556</v>
      </c>
      <c r="D4025" s="111">
        <f t="shared" si="246"/>
        <v>2019</v>
      </c>
      <c r="E4025" s="111">
        <f t="shared" si="247"/>
        <v>4</v>
      </c>
      <c r="F4025" s="47">
        <v>3714.87</v>
      </c>
      <c r="G4025" s="106" t="s">
        <v>1169</v>
      </c>
    </row>
    <row r="4026" spans="3:7" x14ac:dyDescent="0.15">
      <c r="C4026" s="107">
        <f t="shared" si="245"/>
        <v>43557</v>
      </c>
      <c r="D4026" s="111">
        <f t="shared" si="246"/>
        <v>2019</v>
      </c>
      <c r="E4026" s="111">
        <f t="shared" si="247"/>
        <v>4</v>
      </c>
      <c r="F4026" s="47">
        <v>3705.51</v>
      </c>
      <c r="G4026" s="106" t="s">
        <v>1169</v>
      </c>
    </row>
    <row r="4027" spans="3:7" x14ac:dyDescent="0.15">
      <c r="C4027" s="107">
        <f t="shared" si="245"/>
        <v>43558</v>
      </c>
      <c r="D4027" s="111">
        <f t="shared" si="246"/>
        <v>2019</v>
      </c>
      <c r="E4027" s="111">
        <f t="shared" si="247"/>
        <v>4</v>
      </c>
      <c r="F4027" s="47">
        <v>3690.66</v>
      </c>
      <c r="G4027" s="106" t="s">
        <v>1169</v>
      </c>
    </row>
    <row r="4028" spans="3:7" x14ac:dyDescent="0.15">
      <c r="C4028" s="107">
        <f t="shared" si="245"/>
        <v>43559</v>
      </c>
      <c r="D4028" s="111">
        <f t="shared" si="246"/>
        <v>2019</v>
      </c>
      <c r="E4028" s="111">
        <f t="shared" si="247"/>
        <v>4</v>
      </c>
      <c r="F4028" s="47">
        <v>3720.8</v>
      </c>
      <c r="G4028" s="106" t="s">
        <v>1169</v>
      </c>
    </row>
    <row r="4029" spans="3:7" x14ac:dyDescent="0.15">
      <c r="C4029" s="107">
        <f t="shared" si="245"/>
        <v>43560</v>
      </c>
      <c r="D4029" s="111">
        <f t="shared" ref="D4029:D4035" si="248">YEAR(C4029)</f>
        <v>2019</v>
      </c>
      <c r="E4029" s="111">
        <f t="shared" ref="E4029:E4035" si="249">MONTH(C4029)</f>
        <v>4</v>
      </c>
      <c r="F4029" s="47">
        <v>3789.66</v>
      </c>
      <c r="G4029" s="106" t="s">
        <v>1169</v>
      </c>
    </row>
    <row r="4030" spans="3:7" x14ac:dyDescent="0.15">
      <c r="C4030" s="107">
        <f t="shared" si="245"/>
        <v>43561</v>
      </c>
      <c r="D4030" s="111">
        <f t="shared" si="248"/>
        <v>2019</v>
      </c>
      <c r="E4030" s="111">
        <f t="shared" si="249"/>
        <v>4</v>
      </c>
      <c r="F4030" s="47">
        <v>3789.66</v>
      </c>
      <c r="G4030" s="106" t="s">
        <v>1169</v>
      </c>
    </row>
    <row r="4031" spans="3:7" x14ac:dyDescent="0.15">
      <c r="C4031" s="107">
        <f t="shared" si="245"/>
        <v>43562</v>
      </c>
      <c r="D4031" s="111">
        <f t="shared" si="248"/>
        <v>2019</v>
      </c>
      <c r="E4031" s="111">
        <f t="shared" si="249"/>
        <v>4</v>
      </c>
      <c r="F4031" s="47">
        <v>3789.66</v>
      </c>
      <c r="G4031" s="106" t="s">
        <v>1169</v>
      </c>
    </row>
    <row r="4032" spans="3:7" x14ac:dyDescent="0.15">
      <c r="C4032" s="107">
        <f t="shared" si="245"/>
        <v>43563</v>
      </c>
      <c r="D4032" s="111">
        <f t="shared" si="248"/>
        <v>2019</v>
      </c>
      <c r="E4032" s="111">
        <f t="shared" si="249"/>
        <v>4</v>
      </c>
      <c r="F4032" s="47">
        <v>3799.14</v>
      </c>
      <c r="G4032" s="106" t="s">
        <v>1169</v>
      </c>
    </row>
    <row r="4033" spans="3:7" x14ac:dyDescent="0.15">
      <c r="C4033" s="107">
        <f t="shared" si="245"/>
        <v>43564</v>
      </c>
      <c r="D4033" s="111">
        <f t="shared" si="248"/>
        <v>2019</v>
      </c>
      <c r="E4033" s="111">
        <f t="shared" si="249"/>
        <v>4</v>
      </c>
      <c r="F4033" s="47">
        <v>3809.11</v>
      </c>
      <c r="G4033" s="106" t="s">
        <v>1169</v>
      </c>
    </row>
    <row r="4034" spans="3:7" x14ac:dyDescent="0.15">
      <c r="C4034" s="107">
        <f t="shared" si="245"/>
        <v>43565</v>
      </c>
      <c r="D4034" s="111">
        <f t="shared" si="248"/>
        <v>2019</v>
      </c>
      <c r="E4034" s="111">
        <f t="shared" si="249"/>
        <v>4</v>
      </c>
      <c r="F4034" s="47">
        <v>4009.47</v>
      </c>
      <c r="G4034" s="106" t="s">
        <v>1169</v>
      </c>
    </row>
    <row r="4035" spans="3:7" x14ac:dyDescent="0.15">
      <c r="C4035" s="107">
        <f t="shared" si="245"/>
        <v>43566</v>
      </c>
      <c r="D4035" s="111">
        <f t="shared" si="248"/>
        <v>2019</v>
      </c>
      <c r="E4035" s="111">
        <f t="shared" si="249"/>
        <v>4</v>
      </c>
      <c r="F4035" s="47">
        <v>4020.37</v>
      </c>
      <c r="G4035" s="106" t="s">
        <v>1169</v>
      </c>
    </row>
    <row r="4036" spans="3:7" x14ac:dyDescent="0.15">
      <c r="C4036" s="107">
        <f t="shared" si="245"/>
        <v>43567</v>
      </c>
      <c r="D4036" s="111">
        <f t="shared" ref="D4036:D4047" si="250">YEAR(C4036)</f>
        <v>2019</v>
      </c>
      <c r="E4036" s="111">
        <f t="shared" ref="E4036:E4047" si="251">MONTH(C4036)</f>
        <v>4</v>
      </c>
      <c r="F4036" s="47">
        <v>4508.0600000000004</v>
      </c>
      <c r="G4036" s="106" t="s">
        <v>1169</v>
      </c>
    </row>
    <row r="4037" spans="3:7" x14ac:dyDescent="0.15">
      <c r="C4037" s="107">
        <f t="shared" si="245"/>
        <v>43568</v>
      </c>
      <c r="D4037" s="111">
        <f t="shared" si="250"/>
        <v>2019</v>
      </c>
      <c r="E4037" s="111">
        <f t="shared" si="251"/>
        <v>4</v>
      </c>
      <c r="F4037" s="47">
        <v>4508.0600000000004</v>
      </c>
      <c r="G4037" s="106" t="s">
        <v>1169</v>
      </c>
    </row>
    <row r="4038" spans="3:7" x14ac:dyDescent="0.15">
      <c r="C4038" s="107">
        <f t="shared" si="245"/>
        <v>43569</v>
      </c>
      <c r="D4038" s="111">
        <f t="shared" si="250"/>
        <v>2019</v>
      </c>
      <c r="E4038" s="111">
        <f t="shared" si="251"/>
        <v>4</v>
      </c>
      <c r="F4038" s="47">
        <v>4508.0600000000004</v>
      </c>
      <c r="G4038" s="106" t="s">
        <v>1169</v>
      </c>
    </row>
    <row r="4039" spans="3:7" x14ac:dyDescent="0.15">
      <c r="C4039" s="107">
        <f t="shared" si="245"/>
        <v>43570</v>
      </c>
      <c r="D4039" s="111">
        <f t="shared" si="250"/>
        <v>2019</v>
      </c>
      <c r="E4039" s="111">
        <f t="shared" si="251"/>
        <v>4</v>
      </c>
      <c r="F4039" s="47">
        <v>4783.1499999999996</v>
      </c>
      <c r="G4039" s="106" t="s">
        <v>1169</v>
      </c>
    </row>
    <row r="4040" spans="3:7" x14ac:dyDescent="0.15">
      <c r="C4040" s="107">
        <f t="shared" si="245"/>
        <v>43571</v>
      </c>
      <c r="D4040" s="111">
        <f t="shared" si="250"/>
        <v>2019</v>
      </c>
      <c r="E4040" s="111">
        <f t="shared" si="251"/>
        <v>4</v>
      </c>
      <c r="F4040" s="47">
        <v>4982.71</v>
      </c>
      <c r="G4040" s="106" t="s">
        <v>1169</v>
      </c>
    </row>
    <row r="4041" spans="3:7" x14ac:dyDescent="0.15">
      <c r="C4041" s="107">
        <f t="shared" si="245"/>
        <v>43572</v>
      </c>
      <c r="D4041" s="111">
        <f t="shared" si="250"/>
        <v>2019</v>
      </c>
      <c r="E4041" s="111">
        <f t="shared" si="251"/>
        <v>4</v>
      </c>
      <c r="F4041" s="47">
        <v>4982.71</v>
      </c>
      <c r="G4041" s="106" t="s">
        <v>1169</v>
      </c>
    </row>
    <row r="4042" spans="3:7" x14ac:dyDescent="0.15">
      <c r="C4042" s="107">
        <f t="shared" si="245"/>
        <v>43573</v>
      </c>
      <c r="D4042" s="111">
        <f t="shared" si="250"/>
        <v>2019</v>
      </c>
      <c r="E4042" s="111">
        <f t="shared" si="251"/>
        <v>4</v>
      </c>
      <c r="F4042" s="47">
        <v>4982.71</v>
      </c>
      <c r="G4042" s="106" t="s">
        <v>1169</v>
      </c>
    </row>
    <row r="4043" spans="3:7" x14ac:dyDescent="0.15">
      <c r="C4043" s="107">
        <f t="shared" si="245"/>
        <v>43574</v>
      </c>
      <c r="D4043" s="111">
        <f t="shared" si="250"/>
        <v>2019</v>
      </c>
      <c r="E4043" s="111">
        <f t="shared" si="251"/>
        <v>4</v>
      </c>
      <c r="F4043" s="47">
        <v>4982.71</v>
      </c>
      <c r="G4043" s="106" t="s">
        <v>1169</v>
      </c>
    </row>
    <row r="4044" spans="3:7" x14ac:dyDescent="0.15">
      <c r="C4044" s="107">
        <f t="shared" si="245"/>
        <v>43575</v>
      </c>
      <c r="D4044" s="111">
        <f t="shared" si="250"/>
        <v>2019</v>
      </c>
      <c r="E4044" s="111">
        <f t="shared" si="251"/>
        <v>4</v>
      </c>
      <c r="F4044" s="47">
        <v>4982.71</v>
      </c>
      <c r="G4044" s="106" t="s">
        <v>1169</v>
      </c>
    </row>
    <row r="4045" spans="3:7" x14ac:dyDescent="0.15">
      <c r="C4045" s="107">
        <f t="shared" si="245"/>
        <v>43576</v>
      </c>
      <c r="D4045" s="111">
        <f t="shared" si="250"/>
        <v>2019</v>
      </c>
      <c r="E4045" s="111">
        <f t="shared" si="251"/>
        <v>4</v>
      </c>
      <c r="F4045" s="47">
        <v>4982.71</v>
      </c>
      <c r="G4045" s="106" t="s">
        <v>1169</v>
      </c>
    </row>
    <row r="4046" spans="3:7" x14ac:dyDescent="0.15">
      <c r="C4046" s="107">
        <f t="shared" si="245"/>
        <v>43577</v>
      </c>
      <c r="D4046" s="111">
        <f t="shared" si="250"/>
        <v>2019</v>
      </c>
      <c r="E4046" s="111">
        <f t="shared" si="251"/>
        <v>4</v>
      </c>
      <c r="F4046" s="47">
        <v>5014.72</v>
      </c>
      <c r="G4046" s="106" t="s">
        <v>1169</v>
      </c>
    </row>
    <row r="4047" spans="3:7" x14ac:dyDescent="0.15">
      <c r="C4047" s="107">
        <f t="shared" si="245"/>
        <v>43578</v>
      </c>
      <c r="D4047" s="111">
        <f t="shared" si="250"/>
        <v>2019</v>
      </c>
      <c r="E4047" s="111">
        <f t="shared" si="251"/>
        <v>4</v>
      </c>
      <c r="F4047" s="47">
        <v>5286.41</v>
      </c>
      <c r="G4047" s="106" t="s">
        <v>1169</v>
      </c>
    </row>
    <row r="4048" spans="3:7" x14ac:dyDescent="0.15">
      <c r="C4048" s="107">
        <f t="shared" si="245"/>
        <v>43579</v>
      </c>
      <c r="D4048" s="111">
        <f t="shared" ref="D4048:D4057" si="252">YEAR(C4048)</f>
        <v>2019</v>
      </c>
      <c r="E4048" s="111">
        <f t="shared" ref="E4048:E4057" si="253">MONTH(C4048)</f>
        <v>4</v>
      </c>
      <c r="F4048" s="47">
        <v>5269.68</v>
      </c>
      <c r="G4048" s="106" t="s">
        <v>1169</v>
      </c>
    </row>
    <row r="4049" spans="3:7" x14ac:dyDescent="0.15">
      <c r="C4049" s="107">
        <f t="shared" ref="C4049:C4112" si="254">C4048+1</f>
        <v>43580</v>
      </c>
      <c r="D4049" s="111">
        <f t="shared" si="252"/>
        <v>2019</v>
      </c>
      <c r="E4049" s="111">
        <f t="shared" si="253"/>
        <v>4</v>
      </c>
      <c r="F4049" s="47">
        <v>5389.22</v>
      </c>
      <c r="G4049" s="106" t="s">
        <v>1169</v>
      </c>
    </row>
    <row r="4050" spans="3:7" x14ac:dyDescent="0.15">
      <c r="C4050" s="107">
        <f t="shared" si="254"/>
        <v>43581</v>
      </c>
      <c r="D4050" s="111">
        <f t="shared" si="252"/>
        <v>2019</v>
      </c>
      <c r="E4050" s="111">
        <f t="shared" si="253"/>
        <v>4</v>
      </c>
      <c r="F4050" s="47">
        <v>5627.63</v>
      </c>
      <c r="G4050" s="106" t="s">
        <v>1169</v>
      </c>
    </row>
    <row r="4051" spans="3:7" x14ac:dyDescent="0.15">
      <c r="C4051" s="107">
        <f t="shared" si="254"/>
        <v>43582</v>
      </c>
      <c r="D4051" s="111">
        <f t="shared" si="252"/>
        <v>2019</v>
      </c>
      <c r="E4051" s="111">
        <f t="shared" si="253"/>
        <v>4</v>
      </c>
      <c r="F4051" s="47">
        <v>5627.63</v>
      </c>
      <c r="G4051" s="106" t="s">
        <v>1169</v>
      </c>
    </row>
    <row r="4052" spans="3:7" x14ac:dyDescent="0.15">
      <c r="C4052" s="107">
        <f t="shared" si="254"/>
        <v>43583</v>
      </c>
      <c r="D4052" s="111">
        <f t="shared" si="252"/>
        <v>2019</v>
      </c>
      <c r="E4052" s="111">
        <f t="shared" si="253"/>
        <v>4</v>
      </c>
      <c r="F4052" s="47">
        <v>5627.63</v>
      </c>
      <c r="G4052" s="106" t="s">
        <v>1169</v>
      </c>
    </row>
    <row r="4053" spans="3:7" x14ac:dyDescent="0.15">
      <c r="C4053" s="107">
        <f t="shared" si="254"/>
        <v>43584</v>
      </c>
      <c r="D4053" s="111">
        <f t="shared" si="252"/>
        <v>2019</v>
      </c>
      <c r="E4053" s="111">
        <f t="shared" si="253"/>
        <v>4</v>
      </c>
      <c r="F4053" s="47">
        <v>5813.74</v>
      </c>
      <c r="G4053" s="106" t="s">
        <v>1169</v>
      </c>
    </row>
    <row r="4054" spans="3:7" x14ac:dyDescent="0.15">
      <c r="C4054" s="107">
        <f t="shared" si="254"/>
        <v>43585</v>
      </c>
      <c r="D4054" s="111">
        <f t="shared" si="252"/>
        <v>2019</v>
      </c>
      <c r="E4054" s="111">
        <f t="shared" si="253"/>
        <v>4</v>
      </c>
      <c r="F4054" s="47">
        <v>6124.24</v>
      </c>
      <c r="G4054" s="106" t="s">
        <v>1169</v>
      </c>
    </row>
    <row r="4055" spans="3:7" x14ac:dyDescent="0.15">
      <c r="C4055" s="107">
        <f t="shared" si="254"/>
        <v>43586</v>
      </c>
      <c r="D4055" s="111">
        <f t="shared" si="252"/>
        <v>2019</v>
      </c>
      <c r="E4055" s="111">
        <f t="shared" si="253"/>
        <v>5</v>
      </c>
      <c r="F4055" s="47">
        <v>6124.24</v>
      </c>
      <c r="G4055" s="106" t="s">
        <v>1169</v>
      </c>
    </row>
    <row r="4056" spans="3:7" x14ac:dyDescent="0.15">
      <c r="C4056" s="107">
        <f t="shared" si="254"/>
        <v>43587</v>
      </c>
      <c r="D4056" s="111">
        <f t="shared" si="252"/>
        <v>2019</v>
      </c>
      <c r="E4056" s="111">
        <f t="shared" si="253"/>
        <v>5</v>
      </c>
      <c r="F4056" s="47">
        <v>6138.22</v>
      </c>
      <c r="G4056" s="106" t="s">
        <v>1169</v>
      </c>
    </row>
    <row r="4057" spans="3:7" x14ac:dyDescent="0.15">
      <c r="C4057" s="107">
        <f t="shared" si="254"/>
        <v>43588</v>
      </c>
      <c r="D4057" s="111">
        <f t="shared" si="252"/>
        <v>2019</v>
      </c>
      <c r="E4057" s="111">
        <f t="shared" si="253"/>
        <v>5</v>
      </c>
      <c r="F4057" s="47">
        <v>6113.34</v>
      </c>
      <c r="G4057" s="106" t="s">
        <v>1169</v>
      </c>
    </row>
    <row r="4058" spans="3:7" x14ac:dyDescent="0.15">
      <c r="C4058" s="107">
        <f t="shared" si="254"/>
        <v>43589</v>
      </c>
      <c r="D4058" s="111">
        <f t="shared" ref="D4058:D4080" si="255">YEAR(C4058)</f>
        <v>2019</v>
      </c>
      <c r="E4058" s="111">
        <f t="shared" ref="E4058:E4080" si="256">MONTH(C4058)</f>
        <v>5</v>
      </c>
      <c r="F4058" s="47">
        <v>6113.34</v>
      </c>
      <c r="G4058" s="106" t="s">
        <v>1169</v>
      </c>
    </row>
    <row r="4059" spans="3:7" x14ac:dyDescent="0.15">
      <c r="C4059" s="107">
        <f t="shared" si="254"/>
        <v>43590</v>
      </c>
      <c r="D4059" s="111">
        <f t="shared" si="255"/>
        <v>2019</v>
      </c>
      <c r="E4059" s="111">
        <f t="shared" si="256"/>
        <v>5</v>
      </c>
      <c r="F4059" s="47">
        <v>6113.34</v>
      </c>
      <c r="G4059" s="106" t="s">
        <v>1169</v>
      </c>
    </row>
    <row r="4060" spans="3:7" x14ac:dyDescent="0.15">
      <c r="C4060" s="107">
        <f t="shared" si="254"/>
        <v>43591</v>
      </c>
      <c r="D4060" s="111">
        <f t="shared" si="255"/>
        <v>2019</v>
      </c>
      <c r="E4060" s="111">
        <f t="shared" si="256"/>
        <v>5</v>
      </c>
      <c r="F4060" s="47">
        <v>6011.61</v>
      </c>
      <c r="G4060" s="106" t="s">
        <v>1169</v>
      </c>
    </row>
    <row r="4061" spans="3:7" x14ac:dyDescent="0.15">
      <c r="C4061" s="107">
        <f t="shared" si="254"/>
        <v>43592</v>
      </c>
      <c r="D4061" s="111">
        <f t="shared" si="255"/>
        <v>2019</v>
      </c>
      <c r="E4061" s="111">
        <f t="shared" si="256"/>
        <v>5</v>
      </c>
      <c r="F4061" s="47">
        <v>6009.44</v>
      </c>
      <c r="G4061" s="106" t="s">
        <v>1169</v>
      </c>
    </row>
    <row r="4062" spans="3:7" x14ac:dyDescent="0.15">
      <c r="C4062" s="107">
        <f t="shared" si="254"/>
        <v>43593</v>
      </c>
      <c r="D4062" s="111">
        <f t="shared" si="255"/>
        <v>2019</v>
      </c>
      <c r="E4062" s="111">
        <f t="shared" si="256"/>
        <v>5</v>
      </c>
      <c r="F4062" s="47">
        <v>5886.15</v>
      </c>
      <c r="G4062" s="106" t="s">
        <v>1169</v>
      </c>
    </row>
    <row r="4063" spans="3:7" x14ac:dyDescent="0.15">
      <c r="C4063" s="107">
        <f t="shared" si="254"/>
        <v>43594</v>
      </c>
      <c r="D4063" s="111">
        <f t="shared" si="255"/>
        <v>2019</v>
      </c>
      <c r="E4063" s="111">
        <f t="shared" si="256"/>
        <v>5</v>
      </c>
      <c r="F4063" s="47">
        <v>5820.21</v>
      </c>
      <c r="G4063" s="106" t="s">
        <v>1169</v>
      </c>
    </row>
    <row r="4064" spans="3:7" x14ac:dyDescent="0.15">
      <c r="C4064" s="107">
        <f t="shared" si="254"/>
        <v>43595</v>
      </c>
      <c r="D4064" s="111">
        <f t="shared" si="255"/>
        <v>2019</v>
      </c>
      <c r="E4064" s="111">
        <f t="shared" si="256"/>
        <v>5</v>
      </c>
      <c r="F4064" s="47">
        <v>5790.21</v>
      </c>
      <c r="G4064" s="106" t="s">
        <v>1169</v>
      </c>
    </row>
    <row r="4065" spans="3:7" x14ac:dyDescent="0.15">
      <c r="C4065" s="107">
        <f t="shared" si="254"/>
        <v>43596</v>
      </c>
      <c r="D4065" s="111">
        <f t="shared" si="255"/>
        <v>2019</v>
      </c>
      <c r="E4065" s="111">
        <f t="shared" si="256"/>
        <v>5</v>
      </c>
      <c r="F4065" s="47">
        <v>5790.21</v>
      </c>
      <c r="G4065" s="106" t="s">
        <v>1169</v>
      </c>
    </row>
    <row r="4066" spans="3:7" x14ac:dyDescent="0.15">
      <c r="C4066" s="107">
        <f t="shared" si="254"/>
        <v>43597</v>
      </c>
      <c r="D4066" s="111">
        <f t="shared" si="255"/>
        <v>2019</v>
      </c>
      <c r="E4066" s="111">
        <f t="shared" si="256"/>
        <v>5</v>
      </c>
      <c r="F4066" s="47">
        <v>5790.21</v>
      </c>
      <c r="G4066" s="106" t="s">
        <v>1169</v>
      </c>
    </row>
    <row r="4067" spans="3:7" x14ac:dyDescent="0.15">
      <c r="C4067" s="107">
        <f t="shared" si="254"/>
        <v>43598</v>
      </c>
      <c r="D4067" s="111">
        <f t="shared" si="255"/>
        <v>2019</v>
      </c>
      <c r="E4067" s="111">
        <f t="shared" si="256"/>
        <v>5</v>
      </c>
      <c r="F4067" s="47">
        <v>5698.53</v>
      </c>
      <c r="G4067" s="106" t="s">
        <v>1169</v>
      </c>
    </row>
    <row r="4068" spans="3:7" x14ac:dyDescent="0.15">
      <c r="C4068" s="107">
        <f t="shared" si="254"/>
        <v>43599</v>
      </c>
      <c r="D4068" s="111">
        <f t="shared" si="255"/>
        <v>2019</v>
      </c>
      <c r="E4068" s="111">
        <f t="shared" si="256"/>
        <v>5</v>
      </c>
      <c r="F4068" s="47">
        <v>5602.74</v>
      </c>
      <c r="G4068" s="106" t="s">
        <v>1169</v>
      </c>
    </row>
    <row r="4069" spans="3:7" x14ac:dyDescent="0.15">
      <c r="C4069" s="107">
        <f t="shared" si="254"/>
        <v>43600</v>
      </c>
      <c r="D4069" s="111">
        <f t="shared" si="255"/>
        <v>2019</v>
      </c>
      <c r="E4069" s="111">
        <f t="shared" si="256"/>
        <v>5</v>
      </c>
      <c r="F4069" s="47">
        <v>5652.97</v>
      </c>
      <c r="G4069" s="106" t="s">
        <v>1169</v>
      </c>
    </row>
    <row r="4070" spans="3:7" x14ac:dyDescent="0.15">
      <c r="C4070" s="107">
        <f t="shared" si="254"/>
        <v>43601</v>
      </c>
      <c r="D4070" s="111">
        <f t="shared" si="255"/>
        <v>2019</v>
      </c>
      <c r="E4070" s="111">
        <f t="shared" si="256"/>
        <v>5</v>
      </c>
      <c r="F4070" s="47">
        <v>5692.45</v>
      </c>
      <c r="G4070" s="106" t="s">
        <v>1169</v>
      </c>
    </row>
    <row r="4071" spans="3:7" x14ac:dyDescent="0.15">
      <c r="C4071" s="107">
        <f t="shared" si="254"/>
        <v>43602</v>
      </c>
      <c r="D4071" s="111">
        <f t="shared" si="255"/>
        <v>2019</v>
      </c>
      <c r="E4071" s="111">
        <f t="shared" si="256"/>
        <v>5</v>
      </c>
      <c r="F4071" s="47">
        <v>5705.94</v>
      </c>
      <c r="G4071" s="106" t="s">
        <v>1169</v>
      </c>
    </row>
    <row r="4072" spans="3:7" x14ac:dyDescent="0.15">
      <c r="C4072" s="107">
        <f t="shared" si="254"/>
        <v>43603</v>
      </c>
      <c r="D4072" s="111">
        <f t="shared" si="255"/>
        <v>2019</v>
      </c>
      <c r="E4072" s="111">
        <f t="shared" si="256"/>
        <v>5</v>
      </c>
      <c r="F4072" s="47">
        <v>5705.94</v>
      </c>
      <c r="G4072" s="106" t="s">
        <v>1169</v>
      </c>
    </row>
    <row r="4073" spans="3:7" x14ac:dyDescent="0.15">
      <c r="C4073" s="107">
        <f t="shared" si="254"/>
        <v>43604</v>
      </c>
      <c r="D4073" s="111">
        <f t="shared" si="255"/>
        <v>2019</v>
      </c>
      <c r="E4073" s="111">
        <f t="shared" si="256"/>
        <v>5</v>
      </c>
      <c r="F4073" s="47">
        <v>5705.94</v>
      </c>
      <c r="G4073" s="106" t="s">
        <v>1169</v>
      </c>
    </row>
    <row r="4074" spans="3:7" x14ac:dyDescent="0.15">
      <c r="C4074" s="107">
        <f t="shared" si="254"/>
        <v>43605</v>
      </c>
      <c r="D4074" s="111">
        <f t="shared" si="255"/>
        <v>2019</v>
      </c>
      <c r="E4074" s="111">
        <f t="shared" si="256"/>
        <v>5</v>
      </c>
      <c r="F4074" s="47">
        <v>5794.14</v>
      </c>
      <c r="G4074" s="106" t="s">
        <v>1169</v>
      </c>
    </row>
    <row r="4075" spans="3:7" x14ac:dyDescent="0.15">
      <c r="C4075" s="107">
        <f t="shared" si="254"/>
        <v>43606</v>
      </c>
      <c r="D4075" s="111">
        <f t="shared" si="255"/>
        <v>2019</v>
      </c>
      <c r="E4075" s="111">
        <f t="shared" si="256"/>
        <v>5</v>
      </c>
      <c r="F4075" s="47">
        <v>5777.33</v>
      </c>
      <c r="G4075" s="106" t="s">
        <v>1169</v>
      </c>
    </row>
    <row r="4076" spans="3:7" x14ac:dyDescent="0.15">
      <c r="C4076" s="107">
        <f t="shared" si="254"/>
        <v>43607</v>
      </c>
      <c r="D4076" s="111">
        <f t="shared" si="255"/>
        <v>2019</v>
      </c>
      <c r="E4076" s="111">
        <f t="shared" si="256"/>
        <v>5</v>
      </c>
      <c r="F4076" s="47">
        <v>5803.43</v>
      </c>
      <c r="G4076" s="106" t="s">
        <v>1169</v>
      </c>
    </row>
    <row r="4077" spans="3:7" x14ac:dyDescent="0.15">
      <c r="C4077" s="107">
        <f t="shared" si="254"/>
        <v>43608</v>
      </c>
      <c r="D4077" s="111">
        <f t="shared" si="255"/>
        <v>2019</v>
      </c>
      <c r="E4077" s="111">
        <f t="shared" si="256"/>
        <v>5</v>
      </c>
      <c r="F4077" s="47">
        <v>5885.22</v>
      </c>
      <c r="G4077" s="106" t="s">
        <v>1169</v>
      </c>
    </row>
    <row r="4078" spans="3:7" x14ac:dyDescent="0.15">
      <c r="C4078" s="107">
        <f t="shared" si="254"/>
        <v>43609</v>
      </c>
      <c r="D4078" s="111">
        <f t="shared" si="255"/>
        <v>2019</v>
      </c>
      <c r="E4078" s="111">
        <f t="shared" si="256"/>
        <v>5</v>
      </c>
      <c r="F4078" s="47">
        <v>5918.43</v>
      </c>
      <c r="G4078" s="106" t="s">
        <v>1169</v>
      </c>
    </row>
    <row r="4079" spans="3:7" x14ac:dyDescent="0.15">
      <c r="C4079" s="107">
        <f t="shared" si="254"/>
        <v>43610</v>
      </c>
      <c r="D4079" s="111">
        <f t="shared" si="255"/>
        <v>2019</v>
      </c>
      <c r="E4079" s="111">
        <f t="shared" si="256"/>
        <v>5</v>
      </c>
      <c r="F4079" s="47">
        <v>5918.43</v>
      </c>
      <c r="G4079" s="106" t="s">
        <v>1169</v>
      </c>
    </row>
    <row r="4080" spans="3:7" x14ac:dyDescent="0.15">
      <c r="C4080" s="107">
        <f t="shared" si="254"/>
        <v>43611</v>
      </c>
      <c r="D4080" s="111">
        <f t="shared" si="255"/>
        <v>2019</v>
      </c>
      <c r="E4080" s="111">
        <f t="shared" si="256"/>
        <v>5</v>
      </c>
      <c r="F4080" s="47">
        <v>5918.43</v>
      </c>
      <c r="G4080" s="106" t="s">
        <v>1169</v>
      </c>
    </row>
    <row r="4081" spans="3:7" x14ac:dyDescent="0.15">
      <c r="C4081" s="107">
        <f t="shared" si="254"/>
        <v>43612</v>
      </c>
      <c r="D4081" s="111">
        <f t="shared" ref="D4081:D4093" si="257">YEAR(C4081)</f>
        <v>2019</v>
      </c>
      <c r="E4081" s="111">
        <f t="shared" ref="E4081:E4093" si="258">MONTH(C4081)</f>
        <v>5</v>
      </c>
      <c r="F4081" s="47">
        <v>5948.63</v>
      </c>
      <c r="G4081" s="106" t="s">
        <v>1169</v>
      </c>
    </row>
    <row r="4082" spans="3:7" x14ac:dyDescent="0.15">
      <c r="C4082" s="107">
        <f t="shared" si="254"/>
        <v>43613</v>
      </c>
      <c r="D4082" s="111">
        <f t="shared" si="257"/>
        <v>2019</v>
      </c>
      <c r="E4082" s="111">
        <f t="shared" si="258"/>
        <v>5</v>
      </c>
      <c r="F4082" s="47">
        <v>6196.51</v>
      </c>
      <c r="G4082" s="106" t="s">
        <v>1169</v>
      </c>
    </row>
    <row r="4083" spans="3:7" x14ac:dyDescent="0.15">
      <c r="C4083" s="107">
        <f t="shared" si="254"/>
        <v>43614</v>
      </c>
      <c r="D4083" s="111">
        <f t="shared" si="257"/>
        <v>2019</v>
      </c>
      <c r="E4083" s="111">
        <f t="shared" si="258"/>
        <v>5</v>
      </c>
      <c r="F4083" s="47">
        <v>6203.11</v>
      </c>
      <c r="G4083" s="106" t="s">
        <v>1169</v>
      </c>
    </row>
    <row r="4084" spans="3:7" x14ac:dyDescent="0.15">
      <c r="C4084" s="107">
        <f t="shared" si="254"/>
        <v>43615</v>
      </c>
      <c r="D4084" s="111">
        <f t="shared" si="257"/>
        <v>2019</v>
      </c>
      <c r="E4084" s="111">
        <f t="shared" si="258"/>
        <v>5</v>
      </c>
      <c r="F4084" s="47">
        <v>6272.33</v>
      </c>
      <c r="G4084" s="106" t="s">
        <v>1169</v>
      </c>
    </row>
    <row r="4085" spans="3:7" x14ac:dyDescent="0.15">
      <c r="C4085" s="107">
        <f t="shared" si="254"/>
        <v>43616</v>
      </c>
      <c r="D4085" s="111">
        <f t="shared" si="257"/>
        <v>2019</v>
      </c>
      <c r="E4085" s="111">
        <f t="shared" si="258"/>
        <v>5</v>
      </c>
      <c r="F4085" s="47">
        <v>6347.31</v>
      </c>
      <c r="G4085" s="106" t="s">
        <v>1169</v>
      </c>
    </row>
    <row r="4086" spans="3:7" x14ac:dyDescent="0.15">
      <c r="C4086" s="107">
        <f t="shared" si="254"/>
        <v>43617</v>
      </c>
      <c r="D4086" s="111">
        <f t="shared" si="257"/>
        <v>2019</v>
      </c>
      <c r="E4086" s="111">
        <f t="shared" si="258"/>
        <v>6</v>
      </c>
      <c r="F4086" s="47">
        <v>6347.31</v>
      </c>
      <c r="G4086" s="106" t="s">
        <v>1169</v>
      </c>
    </row>
    <row r="4087" spans="3:7" x14ac:dyDescent="0.15">
      <c r="C4087" s="107">
        <f t="shared" si="254"/>
        <v>43618</v>
      </c>
      <c r="D4087" s="111">
        <f t="shared" si="257"/>
        <v>2019</v>
      </c>
      <c r="E4087" s="111">
        <f t="shared" si="258"/>
        <v>6</v>
      </c>
      <c r="F4087" s="47">
        <v>6347.31</v>
      </c>
      <c r="G4087" s="106" t="s">
        <v>1169</v>
      </c>
    </row>
    <row r="4088" spans="3:7" x14ac:dyDescent="0.15">
      <c r="C4088" s="107">
        <f t="shared" si="254"/>
        <v>43619</v>
      </c>
      <c r="D4088" s="111">
        <f t="shared" si="257"/>
        <v>2019</v>
      </c>
      <c r="E4088" s="111">
        <f t="shared" si="258"/>
        <v>6</v>
      </c>
      <c r="F4088" s="47">
        <v>6393.12</v>
      </c>
      <c r="G4088" s="106" t="s">
        <v>1169</v>
      </c>
    </row>
    <row r="4089" spans="3:7" x14ac:dyDescent="0.15">
      <c r="C4089" s="107">
        <f t="shared" si="254"/>
        <v>43620</v>
      </c>
      <c r="D4089" s="111">
        <f t="shared" si="257"/>
        <v>2019</v>
      </c>
      <c r="E4089" s="111">
        <f t="shared" si="258"/>
        <v>6</v>
      </c>
      <c r="F4089" s="47">
        <v>6421.02</v>
      </c>
      <c r="G4089" s="106" t="s">
        <v>1169</v>
      </c>
    </row>
    <row r="4090" spans="3:7" x14ac:dyDescent="0.15">
      <c r="C4090" s="107">
        <f t="shared" si="254"/>
        <v>43621</v>
      </c>
      <c r="D4090" s="111">
        <f t="shared" si="257"/>
        <v>2019</v>
      </c>
      <c r="E4090" s="111">
        <f t="shared" si="258"/>
        <v>6</v>
      </c>
      <c r="F4090" s="47">
        <v>6383.11</v>
      </c>
      <c r="G4090" s="106" t="s">
        <v>1169</v>
      </c>
    </row>
    <row r="4091" spans="3:7" x14ac:dyDescent="0.15">
      <c r="C4091" s="107">
        <f t="shared" si="254"/>
        <v>43622</v>
      </c>
      <c r="D4091" s="111">
        <f t="shared" si="257"/>
        <v>2019</v>
      </c>
      <c r="E4091" s="111">
        <f t="shared" si="258"/>
        <v>6</v>
      </c>
      <c r="F4091" s="47">
        <v>6346.65</v>
      </c>
      <c r="G4091" s="106" t="s">
        <v>1169</v>
      </c>
    </row>
    <row r="4092" spans="3:7" x14ac:dyDescent="0.15">
      <c r="C4092" s="107">
        <f t="shared" si="254"/>
        <v>43623</v>
      </c>
      <c r="D4092" s="111">
        <f t="shared" si="257"/>
        <v>2019</v>
      </c>
      <c r="E4092" s="111">
        <f t="shared" si="258"/>
        <v>6</v>
      </c>
      <c r="F4092" s="47">
        <v>6300.98</v>
      </c>
      <c r="G4092" s="106" t="s">
        <v>1169</v>
      </c>
    </row>
    <row r="4093" spans="3:7" x14ac:dyDescent="0.15">
      <c r="C4093" s="107">
        <f t="shared" si="254"/>
        <v>43624</v>
      </c>
      <c r="D4093" s="111">
        <f t="shared" si="257"/>
        <v>2019</v>
      </c>
      <c r="E4093" s="111">
        <f t="shared" si="258"/>
        <v>6</v>
      </c>
      <c r="F4093" s="47">
        <v>6300.98</v>
      </c>
      <c r="G4093" s="106" t="s">
        <v>1169</v>
      </c>
    </row>
    <row r="4094" spans="3:7" ht="15" x14ac:dyDescent="0.25">
      <c r="C4094" s="107">
        <f t="shared" si="254"/>
        <v>43625</v>
      </c>
      <c r="D4094" s="111">
        <f t="shared" ref="D4094:D4110" si="259">YEAR(C4094)</f>
        <v>2019</v>
      </c>
      <c r="E4094" s="111">
        <f t="shared" ref="E4094:E4110" si="260">MONTH(C4094)</f>
        <v>6</v>
      </c>
      <c r="F4094" s="263">
        <v>6300.98</v>
      </c>
      <c r="G4094" s="106" t="s">
        <v>1169</v>
      </c>
    </row>
    <row r="4095" spans="3:7" ht="15" x14ac:dyDescent="0.25">
      <c r="C4095" s="107">
        <f t="shared" si="254"/>
        <v>43626</v>
      </c>
      <c r="D4095" s="111">
        <f t="shared" si="259"/>
        <v>2019</v>
      </c>
      <c r="E4095" s="111">
        <f t="shared" si="260"/>
        <v>6</v>
      </c>
      <c r="F4095" s="263">
        <v>6348.24</v>
      </c>
      <c r="G4095" s="106" t="s">
        <v>1169</v>
      </c>
    </row>
    <row r="4096" spans="3:7" ht="15" x14ac:dyDescent="0.25">
      <c r="C4096" s="107">
        <f t="shared" si="254"/>
        <v>43627</v>
      </c>
      <c r="D4096" s="111">
        <f t="shared" si="259"/>
        <v>2019</v>
      </c>
      <c r="E4096" s="111">
        <f t="shared" si="260"/>
        <v>6</v>
      </c>
      <c r="F4096" s="263">
        <v>6406.73</v>
      </c>
      <c r="G4096" s="106" t="s">
        <v>1169</v>
      </c>
    </row>
    <row r="4097" spans="3:7" ht="15" x14ac:dyDescent="0.25">
      <c r="C4097" s="107">
        <f t="shared" si="254"/>
        <v>43628</v>
      </c>
      <c r="D4097" s="111">
        <f t="shared" si="259"/>
        <v>2019</v>
      </c>
      <c r="E4097" s="111">
        <f t="shared" si="260"/>
        <v>6</v>
      </c>
      <c r="F4097" s="263">
        <v>6474.44</v>
      </c>
      <c r="G4097" s="106" t="s">
        <v>1169</v>
      </c>
    </row>
    <row r="4098" spans="3:7" ht="15" x14ac:dyDescent="0.25">
      <c r="C4098" s="107">
        <f t="shared" si="254"/>
        <v>43629</v>
      </c>
      <c r="D4098" s="111">
        <f t="shared" si="259"/>
        <v>2019</v>
      </c>
      <c r="E4098" s="111">
        <f t="shared" si="260"/>
        <v>6</v>
      </c>
      <c r="F4098" s="263">
        <v>6572.21</v>
      </c>
      <c r="G4098" s="106" t="s">
        <v>1169</v>
      </c>
    </row>
    <row r="4099" spans="3:7" ht="15" x14ac:dyDescent="0.25">
      <c r="C4099" s="107">
        <f t="shared" si="254"/>
        <v>43630</v>
      </c>
      <c r="D4099" s="111">
        <f t="shared" si="259"/>
        <v>2019</v>
      </c>
      <c r="E4099" s="111">
        <f t="shared" si="260"/>
        <v>6</v>
      </c>
      <c r="F4099" s="263">
        <v>6802.83</v>
      </c>
      <c r="G4099" s="106" t="s">
        <v>1169</v>
      </c>
    </row>
    <row r="4100" spans="3:7" ht="15" x14ac:dyDescent="0.25">
      <c r="C4100" s="107">
        <f t="shared" si="254"/>
        <v>43631</v>
      </c>
      <c r="D4100" s="111">
        <f t="shared" si="259"/>
        <v>2019</v>
      </c>
      <c r="E4100" s="111">
        <f t="shared" si="260"/>
        <v>6</v>
      </c>
      <c r="F4100" s="263">
        <v>6802.83</v>
      </c>
      <c r="G4100" s="106" t="s">
        <v>1169</v>
      </c>
    </row>
    <row r="4101" spans="3:7" ht="15" x14ac:dyDescent="0.25">
      <c r="C4101" s="107">
        <f t="shared" si="254"/>
        <v>43632</v>
      </c>
      <c r="D4101" s="111">
        <f t="shared" si="259"/>
        <v>2019</v>
      </c>
      <c r="E4101" s="111">
        <f t="shared" si="260"/>
        <v>6</v>
      </c>
      <c r="F4101" s="263">
        <v>6802.83</v>
      </c>
      <c r="G4101" s="106" t="s">
        <v>1169</v>
      </c>
    </row>
    <row r="4102" spans="3:7" ht="15" x14ac:dyDescent="0.25">
      <c r="C4102" s="107">
        <f t="shared" si="254"/>
        <v>43633</v>
      </c>
      <c r="D4102" s="111">
        <f t="shared" si="259"/>
        <v>2019</v>
      </c>
      <c r="E4102" s="111">
        <f t="shared" si="260"/>
        <v>6</v>
      </c>
      <c r="F4102" s="263">
        <v>6918.32</v>
      </c>
      <c r="G4102" s="106" t="s">
        <v>1169</v>
      </c>
    </row>
    <row r="4103" spans="3:7" ht="15" x14ac:dyDescent="0.25">
      <c r="C4103" s="107">
        <f t="shared" si="254"/>
        <v>43634</v>
      </c>
      <c r="D4103" s="111">
        <f t="shared" si="259"/>
        <v>2019</v>
      </c>
      <c r="E4103" s="111">
        <f t="shared" si="260"/>
        <v>6</v>
      </c>
      <c r="F4103" s="263">
        <v>7007.15</v>
      </c>
      <c r="G4103" s="106" t="s">
        <v>1169</v>
      </c>
    </row>
    <row r="4104" spans="3:7" ht="15" x14ac:dyDescent="0.25">
      <c r="C4104" s="107">
        <f t="shared" si="254"/>
        <v>43635</v>
      </c>
      <c r="D4104" s="111">
        <f t="shared" si="259"/>
        <v>2019</v>
      </c>
      <c r="E4104" s="111">
        <f t="shared" si="260"/>
        <v>6</v>
      </c>
      <c r="F4104" s="263">
        <v>7173.39</v>
      </c>
      <c r="G4104" s="106" t="s">
        <v>1169</v>
      </c>
    </row>
    <row r="4105" spans="3:7" ht="15" x14ac:dyDescent="0.25">
      <c r="C4105" s="107">
        <f t="shared" si="254"/>
        <v>43636</v>
      </c>
      <c r="D4105" s="111">
        <f t="shared" si="259"/>
        <v>2019</v>
      </c>
      <c r="E4105" s="111">
        <f t="shared" si="260"/>
        <v>6</v>
      </c>
      <c r="F4105" s="263">
        <v>7175.44</v>
      </c>
      <c r="G4105" s="106" t="s">
        <v>1169</v>
      </c>
    </row>
    <row r="4106" spans="3:7" ht="15" x14ac:dyDescent="0.25">
      <c r="C4106" s="107">
        <f t="shared" si="254"/>
        <v>43637</v>
      </c>
      <c r="D4106" s="111">
        <f t="shared" si="259"/>
        <v>2019</v>
      </c>
      <c r="E4106" s="111">
        <f t="shared" si="260"/>
        <v>6</v>
      </c>
      <c r="F4106" s="263">
        <v>7321.54</v>
      </c>
      <c r="G4106" s="106" t="s">
        <v>1169</v>
      </c>
    </row>
    <row r="4107" spans="3:7" ht="15" x14ac:dyDescent="0.25">
      <c r="C4107" s="107">
        <f t="shared" si="254"/>
        <v>43638</v>
      </c>
      <c r="D4107" s="111">
        <f t="shared" si="259"/>
        <v>2019</v>
      </c>
      <c r="E4107" s="111">
        <f t="shared" si="260"/>
        <v>6</v>
      </c>
      <c r="F4107" s="263">
        <v>7321.54</v>
      </c>
      <c r="G4107" s="106" t="s">
        <v>1169</v>
      </c>
    </row>
    <row r="4108" spans="3:7" ht="15" x14ac:dyDescent="0.25">
      <c r="C4108" s="107">
        <f t="shared" si="254"/>
        <v>43639</v>
      </c>
      <c r="D4108" s="111">
        <f t="shared" si="259"/>
        <v>2019</v>
      </c>
      <c r="E4108" s="111">
        <f t="shared" si="260"/>
        <v>6</v>
      </c>
      <c r="F4108" s="263">
        <v>7321.54</v>
      </c>
      <c r="G4108" s="106" t="s">
        <v>1169</v>
      </c>
    </row>
    <row r="4109" spans="3:7" ht="15" x14ac:dyDescent="0.25">
      <c r="C4109" s="107">
        <f t="shared" si="254"/>
        <v>43640</v>
      </c>
      <c r="D4109" s="111">
        <f t="shared" si="259"/>
        <v>2019</v>
      </c>
      <c r="E4109" s="111">
        <f t="shared" si="260"/>
        <v>6</v>
      </c>
      <c r="F4109" s="263">
        <v>7321.54</v>
      </c>
      <c r="G4109" s="106" t="s">
        <v>1169</v>
      </c>
    </row>
    <row r="4110" spans="3:7" ht="15" x14ac:dyDescent="0.25">
      <c r="C4110" s="107">
        <f t="shared" si="254"/>
        <v>43641</v>
      </c>
      <c r="D4110" s="111">
        <f t="shared" si="259"/>
        <v>2019</v>
      </c>
      <c r="E4110" s="111">
        <f t="shared" si="260"/>
        <v>6</v>
      </c>
      <c r="F4110" s="263">
        <v>7402.11</v>
      </c>
      <c r="G4110" s="106" t="s">
        <v>1169</v>
      </c>
    </row>
    <row r="4111" spans="3:7" ht="15" x14ac:dyDescent="0.25">
      <c r="C4111" s="107">
        <f t="shared" si="254"/>
        <v>43642</v>
      </c>
      <c r="D4111" s="111">
        <f t="shared" ref="D4111:D4121" si="261">YEAR(C4111)</f>
        <v>2019</v>
      </c>
      <c r="E4111" s="111">
        <f t="shared" ref="E4111:E4121" si="262">MONTH(C4111)</f>
        <v>6</v>
      </c>
      <c r="F4111" s="270">
        <v>7640.61</v>
      </c>
      <c r="G4111" s="106" t="s">
        <v>1169</v>
      </c>
    </row>
    <row r="4112" spans="3:7" ht="15" x14ac:dyDescent="0.25">
      <c r="C4112" s="107">
        <f t="shared" si="254"/>
        <v>43643</v>
      </c>
      <c r="D4112" s="111">
        <f t="shared" si="261"/>
        <v>2019</v>
      </c>
      <c r="E4112" s="111">
        <f t="shared" si="262"/>
        <v>6</v>
      </c>
      <c r="F4112" s="270">
        <v>7682.64</v>
      </c>
      <c r="G4112" s="106" t="s">
        <v>1169</v>
      </c>
    </row>
    <row r="4113" spans="3:7" ht="15" x14ac:dyDescent="0.25">
      <c r="C4113" s="107">
        <f t="shared" ref="C4113:C4176" si="263">C4112+1</f>
        <v>43644</v>
      </c>
      <c r="D4113" s="111">
        <f t="shared" si="261"/>
        <v>2019</v>
      </c>
      <c r="E4113" s="111">
        <f t="shared" si="262"/>
        <v>6</v>
      </c>
      <c r="F4113" s="270">
        <v>7879.54</v>
      </c>
      <c r="G4113" s="106" t="s">
        <v>1169</v>
      </c>
    </row>
    <row r="4114" spans="3:7" ht="15" x14ac:dyDescent="0.25">
      <c r="C4114" s="107">
        <f t="shared" si="263"/>
        <v>43645</v>
      </c>
      <c r="D4114" s="111">
        <f t="shared" si="261"/>
        <v>2019</v>
      </c>
      <c r="E4114" s="111">
        <f t="shared" si="262"/>
        <v>6</v>
      </c>
      <c r="F4114" s="270">
        <v>7879.54</v>
      </c>
      <c r="G4114" s="106" t="s">
        <v>1169</v>
      </c>
    </row>
    <row r="4115" spans="3:7" ht="15" x14ac:dyDescent="0.25">
      <c r="C4115" s="107">
        <f t="shared" si="263"/>
        <v>43646</v>
      </c>
      <c r="D4115" s="111">
        <f t="shared" si="261"/>
        <v>2019</v>
      </c>
      <c r="E4115" s="111">
        <f t="shared" si="262"/>
        <v>6</v>
      </c>
      <c r="F4115" s="270">
        <v>7879.54</v>
      </c>
      <c r="G4115" s="106" t="s">
        <v>1169</v>
      </c>
    </row>
    <row r="4116" spans="3:7" ht="15" x14ac:dyDescent="0.25">
      <c r="C4116" s="107">
        <f t="shared" si="263"/>
        <v>43647</v>
      </c>
      <c r="D4116" s="111">
        <f t="shared" si="261"/>
        <v>2019</v>
      </c>
      <c r="E4116" s="111">
        <f t="shared" si="262"/>
        <v>7</v>
      </c>
      <c r="F4116" s="270">
        <v>7846.31</v>
      </c>
      <c r="G4116" s="106" t="s">
        <v>1169</v>
      </c>
    </row>
    <row r="4117" spans="3:7" ht="15" x14ac:dyDescent="0.25">
      <c r="C4117" s="107">
        <f t="shared" si="263"/>
        <v>43648</v>
      </c>
      <c r="D4117" s="111">
        <f t="shared" si="261"/>
        <v>2019</v>
      </c>
      <c r="E4117" s="111">
        <f t="shared" si="262"/>
        <v>7</v>
      </c>
      <c r="F4117" s="270">
        <v>7903.34</v>
      </c>
      <c r="G4117" s="106" t="s">
        <v>1169</v>
      </c>
    </row>
    <row r="4118" spans="3:7" ht="15" x14ac:dyDescent="0.25">
      <c r="C4118" s="107">
        <f t="shared" si="263"/>
        <v>43649</v>
      </c>
      <c r="D4118" s="111">
        <f t="shared" si="261"/>
        <v>2019</v>
      </c>
      <c r="E4118" s="111">
        <f t="shared" si="262"/>
        <v>7</v>
      </c>
      <c r="F4118" s="270">
        <v>7889.32</v>
      </c>
      <c r="G4118" s="106" t="s">
        <v>1169</v>
      </c>
    </row>
    <row r="4119" spans="3:7" ht="15" x14ac:dyDescent="0.25">
      <c r="C4119" s="107">
        <f t="shared" si="263"/>
        <v>43650</v>
      </c>
      <c r="D4119" s="111">
        <f t="shared" si="261"/>
        <v>2019</v>
      </c>
      <c r="E4119" s="111">
        <f t="shared" si="262"/>
        <v>7</v>
      </c>
      <c r="F4119" s="270">
        <v>7821.44</v>
      </c>
      <c r="G4119" s="106" t="s">
        <v>1169</v>
      </c>
    </row>
    <row r="4120" spans="3:7" ht="15" x14ac:dyDescent="0.25">
      <c r="C4120" s="107">
        <f t="shared" si="263"/>
        <v>43651</v>
      </c>
      <c r="D4120" s="111">
        <f t="shared" si="261"/>
        <v>2019</v>
      </c>
      <c r="E4120" s="111">
        <f t="shared" si="262"/>
        <v>7</v>
      </c>
      <c r="F4120" s="270">
        <v>7821.44</v>
      </c>
      <c r="G4120" s="106" t="s">
        <v>1169</v>
      </c>
    </row>
    <row r="4121" spans="3:7" ht="15" x14ac:dyDescent="0.25">
      <c r="C4121" s="107">
        <f t="shared" si="263"/>
        <v>43652</v>
      </c>
      <c r="D4121" s="111">
        <f t="shared" si="261"/>
        <v>2019</v>
      </c>
      <c r="E4121" s="111">
        <f t="shared" si="262"/>
        <v>7</v>
      </c>
      <c r="F4121" s="270">
        <v>7821.44</v>
      </c>
      <c r="G4121" s="106" t="s">
        <v>1169</v>
      </c>
    </row>
    <row r="4122" spans="3:7" ht="15" x14ac:dyDescent="0.25">
      <c r="C4122" s="107">
        <f t="shared" si="263"/>
        <v>43653</v>
      </c>
      <c r="D4122" s="111">
        <f t="shared" ref="D4122:D4144" si="264">YEAR(C4122)</f>
        <v>2019</v>
      </c>
      <c r="E4122" s="111">
        <f t="shared" ref="E4122:E4144" si="265">MONTH(C4122)</f>
        <v>7</v>
      </c>
      <c r="F4122" s="270">
        <v>7821.44</v>
      </c>
      <c r="G4122" s="106" t="s">
        <v>1169</v>
      </c>
    </row>
    <row r="4123" spans="3:7" ht="15" x14ac:dyDescent="0.25">
      <c r="C4123" s="107">
        <f t="shared" si="263"/>
        <v>43654</v>
      </c>
      <c r="D4123" s="111">
        <f t="shared" si="264"/>
        <v>2019</v>
      </c>
      <c r="E4123" s="111">
        <f t="shared" si="265"/>
        <v>7</v>
      </c>
      <c r="F4123" s="270">
        <v>7887.02</v>
      </c>
      <c r="G4123" s="106" t="s">
        <v>1169</v>
      </c>
    </row>
    <row r="4124" spans="3:7" ht="15" x14ac:dyDescent="0.25">
      <c r="C4124" s="107">
        <f t="shared" si="263"/>
        <v>43655</v>
      </c>
      <c r="D4124" s="111">
        <f t="shared" si="264"/>
        <v>2019</v>
      </c>
      <c r="E4124" s="111">
        <f t="shared" si="265"/>
        <v>7</v>
      </c>
      <c r="F4124" s="270">
        <v>7794.91</v>
      </c>
      <c r="G4124" s="106" t="s">
        <v>1169</v>
      </c>
    </row>
    <row r="4125" spans="3:7" ht="15" x14ac:dyDescent="0.25">
      <c r="C4125" s="107">
        <f t="shared" si="263"/>
        <v>43656</v>
      </c>
      <c r="D4125" s="111">
        <f t="shared" si="264"/>
        <v>2019</v>
      </c>
      <c r="E4125" s="111">
        <f t="shared" si="265"/>
        <v>7</v>
      </c>
      <c r="F4125" s="270">
        <v>7794.91</v>
      </c>
      <c r="G4125" s="106" t="s">
        <v>1169</v>
      </c>
    </row>
    <row r="4126" spans="3:7" ht="15" x14ac:dyDescent="0.25">
      <c r="C4126" s="107">
        <f t="shared" si="263"/>
        <v>43657</v>
      </c>
      <c r="D4126" s="111">
        <f t="shared" si="264"/>
        <v>2019</v>
      </c>
      <c r="E4126" s="111">
        <f t="shared" si="265"/>
        <v>7</v>
      </c>
      <c r="F4126" s="270">
        <v>7870.29</v>
      </c>
      <c r="G4126" s="106" t="s">
        <v>1169</v>
      </c>
    </row>
    <row r="4127" spans="3:7" ht="15" x14ac:dyDescent="0.25">
      <c r="C4127" s="107">
        <f t="shared" si="263"/>
        <v>43658</v>
      </c>
      <c r="D4127" s="111">
        <f t="shared" si="264"/>
        <v>2019</v>
      </c>
      <c r="E4127" s="111">
        <f t="shared" si="265"/>
        <v>7</v>
      </c>
      <c r="F4127" s="270">
        <v>8012.71</v>
      </c>
      <c r="G4127" s="106" t="s">
        <v>1169</v>
      </c>
    </row>
    <row r="4128" spans="3:7" ht="15" x14ac:dyDescent="0.25">
      <c r="C4128" s="107">
        <f t="shared" si="263"/>
        <v>43659</v>
      </c>
      <c r="D4128" s="111">
        <f t="shared" si="264"/>
        <v>2019</v>
      </c>
      <c r="E4128" s="111">
        <f t="shared" si="265"/>
        <v>7</v>
      </c>
      <c r="F4128" s="270">
        <v>8012.71</v>
      </c>
      <c r="G4128" s="106" t="s">
        <v>1169</v>
      </c>
    </row>
    <row r="4129" spans="3:7" ht="15" x14ac:dyDescent="0.25">
      <c r="C4129" s="107">
        <f t="shared" si="263"/>
        <v>43660</v>
      </c>
      <c r="D4129" s="111">
        <f t="shared" si="264"/>
        <v>2019</v>
      </c>
      <c r="E4129" s="111">
        <f t="shared" si="265"/>
        <v>7</v>
      </c>
      <c r="F4129" s="270">
        <v>8012.71</v>
      </c>
      <c r="G4129" s="106" t="s">
        <v>1169</v>
      </c>
    </row>
    <row r="4130" spans="3:7" ht="15" x14ac:dyDescent="0.25">
      <c r="C4130" s="107">
        <f t="shared" si="263"/>
        <v>43661</v>
      </c>
      <c r="D4130" s="111">
        <f t="shared" si="264"/>
        <v>2019</v>
      </c>
      <c r="E4130" s="111">
        <f t="shared" si="265"/>
        <v>7</v>
      </c>
      <c r="F4130" s="270">
        <v>8165.44</v>
      </c>
      <c r="G4130" s="106" t="s">
        <v>1169</v>
      </c>
    </row>
    <row r="4131" spans="3:7" ht="15" x14ac:dyDescent="0.25">
      <c r="C4131" s="107">
        <f t="shared" si="263"/>
        <v>43662</v>
      </c>
      <c r="D4131" s="111">
        <f t="shared" si="264"/>
        <v>2019</v>
      </c>
      <c r="E4131" s="111">
        <f t="shared" si="265"/>
        <v>7</v>
      </c>
      <c r="F4131" s="270">
        <v>9076.2199999999993</v>
      </c>
      <c r="G4131" s="106" t="s">
        <v>1169</v>
      </c>
    </row>
    <row r="4132" spans="3:7" ht="15" x14ac:dyDescent="0.25">
      <c r="C4132" s="107">
        <f t="shared" si="263"/>
        <v>43663</v>
      </c>
      <c r="D4132" s="111">
        <f t="shared" si="264"/>
        <v>2019</v>
      </c>
      <c r="E4132" s="111">
        <f t="shared" si="265"/>
        <v>7</v>
      </c>
      <c r="F4132" s="270">
        <v>9523.0300000000007</v>
      </c>
      <c r="G4132" s="106" t="s">
        <v>1169</v>
      </c>
    </row>
    <row r="4133" spans="3:7" ht="15" x14ac:dyDescent="0.25">
      <c r="C4133" s="107">
        <f t="shared" si="263"/>
        <v>43664</v>
      </c>
      <c r="D4133" s="111">
        <f t="shared" si="264"/>
        <v>2019</v>
      </c>
      <c r="E4133" s="111">
        <f t="shared" si="265"/>
        <v>7</v>
      </c>
      <c r="F4133" s="270">
        <v>9941.1</v>
      </c>
      <c r="G4133" s="106" t="s">
        <v>1169</v>
      </c>
    </row>
    <row r="4134" spans="3:7" ht="15" x14ac:dyDescent="0.25">
      <c r="C4134" s="107">
        <f t="shared" si="263"/>
        <v>43665</v>
      </c>
      <c r="D4134" s="111">
        <f t="shared" si="264"/>
        <v>2019</v>
      </c>
      <c r="E4134" s="111">
        <f t="shared" si="265"/>
        <v>7</v>
      </c>
      <c r="F4134" s="270">
        <v>10606.33</v>
      </c>
      <c r="G4134" s="106" t="s">
        <v>1169</v>
      </c>
    </row>
    <row r="4135" spans="3:7" ht="15" x14ac:dyDescent="0.25">
      <c r="C4135" s="107">
        <f t="shared" si="263"/>
        <v>43666</v>
      </c>
      <c r="D4135" s="111">
        <f t="shared" si="264"/>
        <v>2019</v>
      </c>
      <c r="E4135" s="111">
        <f t="shared" si="265"/>
        <v>7</v>
      </c>
      <c r="F4135" s="270">
        <v>10606.33</v>
      </c>
      <c r="G4135" s="106" t="s">
        <v>1169</v>
      </c>
    </row>
    <row r="4136" spans="3:7" ht="15" x14ac:dyDescent="0.25">
      <c r="C4136" s="107">
        <f t="shared" si="263"/>
        <v>43667</v>
      </c>
      <c r="D4136" s="111">
        <f t="shared" si="264"/>
        <v>2019</v>
      </c>
      <c r="E4136" s="111">
        <f t="shared" si="265"/>
        <v>7</v>
      </c>
      <c r="F4136" s="270">
        <v>10606.33</v>
      </c>
      <c r="G4136" s="106" t="s">
        <v>1169</v>
      </c>
    </row>
    <row r="4137" spans="3:7" ht="15" x14ac:dyDescent="0.25">
      <c r="C4137" s="107">
        <f t="shared" si="263"/>
        <v>43668</v>
      </c>
      <c r="D4137" s="111">
        <f t="shared" si="264"/>
        <v>2019</v>
      </c>
      <c r="E4137" s="111">
        <f t="shared" si="265"/>
        <v>7</v>
      </c>
      <c r="F4137" s="270">
        <v>10979.33</v>
      </c>
      <c r="G4137" s="106" t="s">
        <v>1169</v>
      </c>
    </row>
    <row r="4138" spans="3:7" ht="15" x14ac:dyDescent="0.25">
      <c r="C4138" s="107">
        <f t="shared" si="263"/>
        <v>43669</v>
      </c>
      <c r="D4138" s="111">
        <f t="shared" si="264"/>
        <v>2019</v>
      </c>
      <c r="E4138" s="111">
        <f t="shared" si="265"/>
        <v>7</v>
      </c>
      <c r="F4138" s="270">
        <v>11275.12</v>
      </c>
      <c r="G4138" s="106" t="s">
        <v>1169</v>
      </c>
    </row>
    <row r="4139" spans="3:7" ht="15" x14ac:dyDescent="0.25">
      <c r="C4139" s="107">
        <f t="shared" si="263"/>
        <v>43670</v>
      </c>
      <c r="D4139" s="111">
        <f t="shared" si="264"/>
        <v>2019</v>
      </c>
      <c r="E4139" s="111">
        <f t="shared" si="265"/>
        <v>7</v>
      </c>
      <c r="F4139" s="270">
        <v>11275.12</v>
      </c>
      <c r="G4139" s="106" t="s">
        <v>1169</v>
      </c>
    </row>
    <row r="4140" spans="3:7" ht="15" x14ac:dyDescent="0.25">
      <c r="C4140" s="107">
        <f t="shared" si="263"/>
        <v>43671</v>
      </c>
      <c r="D4140" s="111">
        <f t="shared" si="264"/>
        <v>2019</v>
      </c>
      <c r="E4140" s="111">
        <f t="shared" si="265"/>
        <v>7</v>
      </c>
      <c r="F4140" s="270">
        <v>11185.04</v>
      </c>
      <c r="G4140" s="106" t="s">
        <v>1169</v>
      </c>
    </row>
    <row r="4141" spans="3:7" ht="15" x14ac:dyDescent="0.25">
      <c r="C4141" s="107">
        <f t="shared" si="263"/>
        <v>43672</v>
      </c>
      <c r="D4141" s="111">
        <f t="shared" si="264"/>
        <v>2019</v>
      </c>
      <c r="E4141" s="111">
        <f t="shared" si="265"/>
        <v>7</v>
      </c>
      <c r="F4141" s="270">
        <v>11866.45</v>
      </c>
      <c r="G4141" s="106" t="s">
        <v>1169</v>
      </c>
    </row>
    <row r="4142" spans="3:7" ht="15" x14ac:dyDescent="0.25">
      <c r="C4142" s="107">
        <f t="shared" si="263"/>
        <v>43673</v>
      </c>
      <c r="D4142" s="111">
        <f t="shared" si="264"/>
        <v>2019</v>
      </c>
      <c r="E4142" s="111">
        <f t="shared" si="265"/>
        <v>7</v>
      </c>
      <c r="F4142" s="270">
        <v>11866.45</v>
      </c>
      <c r="G4142" s="106" t="s">
        <v>1169</v>
      </c>
    </row>
    <row r="4143" spans="3:7" ht="15" x14ac:dyDescent="0.25">
      <c r="C4143" s="107">
        <f t="shared" si="263"/>
        <v>43674</v>
      </c>
      <c r="D4143" s="111">
        <f t="shared" si="264"/>
        <v>2019</v>
      </c>
      <c r="E4143" s="111">
        <f t="shared" si="265"/>
        <v>7</v>
      </c>
      <c r="F4143" s="270">
        <v>11866.45</v>
      </c>
      <c r="G4143" s="106" t="s">
        <v>1169</v>
      </c>
    </row>
    <row r="4144" spans="3:7" ht="15" x14ac:dyDescent="0.25">
      <c r="C4144" s="107">
        <f t="shared" si="263"/>
        <v>43675</v>
      </c>
      <c r="D4144" s="111">
        <f t="shared" si="264"/>
        <v>2019</v>
      </c>
      <c r="E4144" s="111">
        <f t="shared" si="265"/>
        <v>7</v>
      </c>
      <c r="F4144" s="270">
        <v>11953.29</v>
      </c>
      <c r="G4144" s="106" t="s">
        <v>1169</v>
      </c>
    </row>
    <row r="4145" spans="3:7" ht="15" x14ac:dyDescent="0.25">
      <c r="C4145" s="107">
        <f t="shared" si="263"/>
        <v>43676</v>
      </c>
      <c r="D4145" s="111">
        <f t="shared" ref="D4145:D4153" si="266">YEAR(C4145)</f>
        <v>2019</v>
      </c>
      <c r="E4145" s="111">
        <f t="shared" ref="E4145:E4153" si="267">MONTH(C4145)</f>
        <v>7</v>
      </c>
      <c r="F4145" s="275">
        <v>12231.03</v>
      </c>
      <c r="G4145" s="106" t="s">
        <v>1169</v>
      </c>
    </row>
    <row r="4146" spans="3:7" ht="15" x14ac:dyDescent="0.25">
      <c r="C4146" s="107">
        <f t="shared" si="263"/>
        <v>43677</v>
      </c>
      <c r="D4146" s="111">
        <f t="shared" si="266"/>
        <v>2019</v>
      </c>
      <c r="E4146" s="111">
        <f t="shared" si="267"/>
        <v>7</v>
      </c>
      <c r="F4146" s="275">
        <v>12609.74</v>
      </c>
      <c r="G4146" s="106" t="s">
        <v>1169</v>
      </c>
    </row>
    <row r="4147" spans="3:7" ht="15" x14ac:dyDescent="0.25">
      <c r="C4147" s="107">
        <f t="shared" si="263"/>
        <v>43678</v>
      </c>
      <c r="D4147" s="111">
        <f t="shared" si="266"/>
        <v>2019</v>
      </c>
      <c r="E4147" s="111">
        <f t="shared" si="267"/>
        <v>8</v>
      </c>
      <c r="F4147" s="275">
        <v>13016.84</v>
      </c>
      <c r="G4147" s="106" t="s">
        <v>1169</v>
      </c>
    </row>
    <row r="4148" spans="3:7" ht="15" x14ac:dyDescent="0.25">
      <c r="C4148" s="107">
        <f t="shared" si="263"/>
        <v>43679</v>
      </c>
      <c r="D4148" s="111">
        <f t="shared" si="266"/>
        <v>2019</v>
      </c>
      <c r="E4148" s="111">
        <f t="shared" si="267"/>
        <v>8</v>
      </c>
      <c r="F4148" s="275">
        <v>13107.55</v>
      </c>
      <c r="G4148" s="106" t="s">
        <v>1169</v>
      </c>
    </row>
    <row r="4149" spans="3:7" ht="15" x14ac:dyDescent="0.25">
      <c r="C4149" s="107">
        <f t="shared" si="263"/>
        <v>43680</v>
      </c>
      <c r="D4149" s="111">
        <f t="shared" si="266"/>
        <v>2019</v>
      </c>
      <c r="E4149" s="111">
        <f t="shared" si="267"/>
        <v>8</v>
      </c>
      <c r="F4149" s="275">
        <v>13107.55</v>
      </c>
      <c r="G4149" s="106" t="s">
        <v>1169</v>
      </c>
    </row>
    <row r="4150" spans="3:7" ht="15" x14ac:dyDescent="0.25">
      <c r="C4150" s="107">
        <f t="shared" si="263"/>
        <v>43681</v>
      </c>
      <c r="D4150" s="111">
        <f t="shared" si="266"/>
        <v>2019</v>
      </c>
      <c r="E4150" s="111">
        <f t="shared" si="267"/>
        <v>8</v>
      </c>
      <c r="F4150" s="275">
        <v>13107.55</v>
      </c>
      <c r="G4150" s="106" t="s">
        <v>1169</v>
      </c>
    </row>
    <row r="4151" spans="3:7" ht="15" x14ac:dyDescent="0.25">
      <c r="C4151" s="107">
        <f t="shared" si="263"/>
        <v>43682</v>
      </c>
      <c r="D4151" s="111">
        <f t="shared" si="266"/>
        <v>2019</v>
      </c>
      <c r="E4151" s="111">
        <f t="shared" si="267"/>
        <v>8</v>
      </c>
      <c r="F4151" s="275">
        <v>13139.32</v>
      </c>
      <c r="G4151" s="106" t="s">
        <v>1169</v>
      </c>
    </row>
    <row r="4152" spans="3:7" ht="15" x14ac:dyDescent="0.25">
      <c r="C4152" s="107">
        <f t="shared" si="263"/>
        <v>43683</v>
      </c>
      <c r="D4152" s="111">
        <f t="shared" si="266"/>
        <v>2019</v>
      </c>
      <c r="E4152" s="111">
        <f t="shared" si="267"/>
        <v>8</v>
      </c>
      <c r="F4152" s="275">
        <v>13221.1</v>
      </c>
      <c r="G4152" s="106" t="s">
        <v>1169</v>
      </c>
    </row>
    <row r="4153" spans="3:7" ht="15" x14ac:dyDescent="0.25">
      <c r="C4153" s="107">
        <f t="shared" si="263"/>
        <v>43684</v>
      </c>
      <c r="D4153" s="111">
        <f t="shared" si="266"/>
        <v>2019</v>
      </c>
      <c r="E4153" s="111">
        <f t="shared" si="267"/>
        <v>8</v>
      </c>
      <c r="F4153" s="275">
        <v>13305.31</v>
      </c>
      <c r="G4153" s="106" t="s">
        <v>1169</v>
      </c>
    </row>
    <row r="4154" spans="3:7" ht="15" x14ac:dyDescent="0.25">
      <c r="C4154" s="107">
        <f t="shared" si="263"/>
        <v>43685</v>
      </c>
      <c r="D4154" s="111">
        <f t="shared" ref="D4154:D4161" si="268">YEAR(C4154)</f>
        <v>2019</v>
      </c>
      <c r="E4154" s="111">
        <f t="shared" ref="E4154:E4161" si="269">MONTH(C4154)</f>
        <v>8</v>
      </c>
      <c r="F4154" s="284">
        <v>13680.81</v>
      </c>
      <c r="G4154" s="106" t="s">
        <v>1169</v>
      </c>
    </row>
    <row r="4155" spans="3:7" ht="15" x14ac:dyDescent="0.25">
      <c r="C4155" s="107">
        <f t="shared" si="263"/>
        <v>43686</v>
      </c>
      <c r="D4155" s="111">
        <f t="shared" si="268"/>
        <v>2019</v>
      </c>
      <c r="E4155" s="111">
        <f t="shared" si="269"/>
        <v>8</v>
      </c>
      <c r="F4155" s="284">
        <v>13807.52</v>
      </c>
      <c r="G4155" s="106" t="s">
        <v>1169</v>
      </c>
    </row>
    <row r="4156" spans="3:7" ht="15" x14ac:dyDescent="0.25">
      <c r="C4156" s="107">
        <f t="shared" si="263"/>
        <v>43687</v>
      </c>
      <c r="D4156" s="111">
        <f t="shared" si="268"/>
        <v>2019</v>
      </c>
      <c r="E4156" s="111">
        <f t="shared" si="269"/>
        <v>8</v>
      </c>
      <c r="F4156" s="284">
        <v>13807.52</v>
      </c>
      <c r="G4156" s="106" t="s">
        <v>1169</v>
      </c>
    </row>
    <row r="4157" spans="3:7" ht="15" x14ac:dyDescent="0.25">
      <c r="C4157" s="107">
        <f t="shared" si="263"/>
        <v>43688</v>
      </c>
      <c r="D4157" s="111">
        <f t="shared" si="268"/>
        <v>2019</v>
      </c>
      <c r="E4157" s="111">
        <f t="shared" si="269"/>
        <v>8</v>
      </c>
      <c r="F4157" s="284">
        <v>13807.52</v>
      </c>
      <c r="G4157" s="106" t="s">
        <v>1169</v>
      </c>
    </row>
    <row r="4158" spans="3:7" ht="15" x14ac:dyDescent="0.25">
      <c r="C4158" s="107">
        <f t="shared" si="263"/>
        <v>43689</v>
      </c>
      <c r="D4158" s="111">
        <f t="shared" si="268"/>
        <v>2019</v>
      </c>
      <c r="E4158" s="111">
        <f t="shared" si="269"/>
        <v>8</v>
      </c>
      <c r="F4158" s="284">
        <v>14058.12</v>
      </c>
      <c r="G4158" s="106" t="s">
        <v>1169</v>
      </c>
    </row>
    <row r="4159" spans="3:7" ht="15" x14ac:dyDescent="0.25">
      <c r="C4159" s="107">
        <f t="shared" si="263"/>
        <v>43690</v>
      </c>
      <c r="D4159" s="111">
        <f t="shared" si="268"/>
        <v>2019</v>
      </c>
      <c r="E4159" s="111">
        <f t="shared" si="269"/>
        <v>8</v>
      </c>
      <c r="F4159" s="284">
        <v>14159.22</v>
      </c>
      <c r="G4159" s="106" t="s">
        <v>1169</v>
      </c>
    </row>
    <row r="4160" spans="3:7" ht="15" x14ac:dyDescent="0.25">
      <c r="C4160" s="107">
        <f t="shared" si="263"/>
        <v>43691</v>
      </c>
      <c r="D4160" s="111">
        <f t="shared" si="268"/>
        <v>2019</v>
      </c>
      <c r="E4160" s="111">
        <f t="shared" si="269"/>
        <v>8</v>
      </c>
      <c r="F4160" s="284">
        <v>14379.22</v>
      </c>
      <c r="G4160" s="106" t="s">
        <v>1169</v>
      </c>
    </row>
    <row r="4161" spans="3:7" ht="15" x14ac:dyDescent="0.25">
      <c r="C4161" s="107">
        <f t="shared" si="263"/>
        <v>43692</v>
      </c>
      <c r="D4161" s="111">
        <f t="shared" si="268"/>
        <v>2019</v>
      </c>
      <c r="E4161" s="111">
        <f t="shared" si="269"/>
        <v>8</v>
      </c>
      <c r="F4161" s="284">
        <v>14392.21</v>
      </c>
      <c r="G4161" s="106" t="s">
        <v>1169</v>
      </c>
    </row>
    <row r="4162" spans="3:7" ht="15" x14ac:dyDescent="0.25">
      <c r="C4162" s="107">
        <f t="shared" si="263"/>
        <v>43693</v>
      </c>
      <c r="D4162" s="111">
        <f t="shared" ref="D4162:D4170" si="270">YEAR(C4162)</f>
        <v>2019</v>
      </c>
      <c r="E4162" s="111">
        <f t="shared" ref="E4162:E4170" si="271">MONTH(C4162)</f>
        <v>8</v>
      </c>
      <c r="F4162" s="290">
        <v>14502.32</v>
      </c>
      <c r="G4162" s="106" t="s">
        <v>1169</v>
      </c>
    </row>
    <row r="4163" spans="3:7" ht="15" x14ac:dyDescent="0.25">
      <c r="C4163" s="107">
        <f t="shared" si="263"/>
        <v>43694</v>
      </c>
      <c r="D4163" s="111">
        <f t="shared" si="270"/>
        <v>2019</v>
      </c>
      <c r="E4163" s="111">
        <f t="shared" si="271"/>
        <v>8</v>
      </c>
      <c r="F4163" s="290">
        <v>14502.32</v>
      </c>
      <c r="G4163" s="106" t="s">
        <v>1169</v>
      </c>
    </row>
    <row r="4164" spans="3:7" ht="15" x14ac:dyDescent="0.25">
      <c r="C4164" s="107">
        <f t="shared" si="263"/>
        <v>43695</v>
      </c>
      <c r="D4164" s="111">
        <f t="shared" si="270"/>
        <v>2019</v>
      </c>
      <c r="E4164" s="111">
        <f t="shared" si="271"/>
        <v>8</v>
      </c>
      <c r="F4164" s="290">
        <v>14502.32</v>
      </c>
      <c r="G4164" s="106" t="s">
        <v>1169</v>
      </c>
    </row>
    <row r="4165" spans="3:7" ht="15" x14ac:dyDescent="0.25">
      <c r="C4165" s="107">
        <f t="shared" si="263"/>
        <v>43696</v>
      </c>
      <c r="D4165" s="111">
        <f t="shared" si="270"/>
        <v>2019</v>
      </c>
      <c r="E4165" s="111">
        <f t="shared" si="271"/>
        <v>8</v>
      </c>
      <c r="F4165" s="290">
        <v>15033.49</v>
      </c>
      <c r="G4165" s="106" t="s">
        <v>1169</v>
      </c>
    </row>
    <row r="4166" spans="3:7" ht="15" x14ac:dyDescent="0.25">
      <c r="C4166" s="107">
        <f t="shared" si="263"/>
        <v>43697</v>
      </c>
      <c r="D4166" s="111">
        <f t="shared" si="270"/>
        <v>2019</v>
      </c>
      <c r="E4166" s="111">
        <f t="shared" si="271"/>
        <v>8</v>
      </c>
      <c r="F4166" s="290">
        <v>15121.33</v>
      </c>
      <c r="G4166" s="106" t="s">
        <v>1169</v>
      </c>
    </row>
    <row r="4167" spans="3:7" ht="15" x14ac:dyDescent="0.25">
      <c r="C4167" s="107">
        <f t="shared" si="263"/>
        <v>43698</v>
      </c>
      <c r="D4167" s="111">
        <f t="shared" si="270"/>
        <v>2019</v>
      </c>
      <c r="E4167" s="111">
        <f t="shared" si="271"/>
        <v>8</v>
      </c>
      <c r="F4167" s="290">
        <v>16104.12</v>
      </c>
      <c r="G4167" s="106" t="s">
        <v>1169</v>
      </c>
    </row>
    <row r="4168" spans="3:7" ht="15" x14ac:dyDescent="0.25">
      <c r="C4168" s="107">
        <f t="shared" si="263"/>
        <v>43699</v>
      </c>
      <c r="D4168" s="111">
        <f t="shared" si="270"/>
        <v>2019</v>
      </c>
      <c r="E4168" s="111">
        <f t="shared" si="271"/>
        <v>8</v>
      </c>
      <c r="F4168" s="290">
        <v>16247.12</v>
      </c>
      <c r="G4168" s="106" t="s">
        <v>1169</v>
      </c>
    </row>
    <row r="4169" spans="3:7" ht="15" x14ac:dyDescent="0.25">
      <c r="C4169" s="107">
        <f t="shared" si="263"/>
        <v>43700</v>
      </c>
      <c r="D4169" s="111">
        <f t="shared" si="270"/>
        <v>2019</v>
      </c>
      <c r="E4169" s="111">
        <f t="shared" si="271"/>
        <v>8</v>
      </c>
      <c r="F4169" s="290">
        <v>16485.54</v>
      </c>
      <c r="G4169" s="106" t="s">
        <v>1169</v>
      </c>
    </row>
    <row r="4170" spans="3:7" ht="15" x14ac:dyDescent="0.25">
      <c r="C4170" s="107">
        <f t="shared" si="263"/>
        <v>43701</v>
      </c>
      <c r="D4170" s="111">
        <f t="shared" si="270"/>
        <v>2019</v>
      </c>
      <c r="E4170" s="111">
        <f t="shared" si="271"/>
        <v>8</v>
      </c>
      <c r="F4170" s="290">
        <v>16485.54</v>
      </c>
      <c r="G4170" s="106" t="s">
        <v>1169</v>
      </c>
    </row>
    <row r="4171" spans="3:7" x14ac:dyDescent="0.15">
      <c r="C4171" s="107">
        <f t="shared" si="263"/>
        <v>43702</v>
      </c>
      <c r="D4171" s="111">
        <f t="shared" ref="D4171:D4182" si="272">YEAR(C4171)</f>
        <v>2019</v>
      </c>
      <c r="E4171" s="111">
        <f t="shared" ref="E4171:E4182" si="273">MONTH(C4171)</f>
        <v>8</v>
      </c>
      <c r="F4171" s="47">
        <v>16485.54</v>
      </c>
      <c r="G4171" s="106" t="s">
        <v>1169</v>
      </c>
    </row>
    <row r="4172" spans="3:7" x14ac:dyDescent="0.15">
      <c r="C4172" s="107">
        <f t="shared" si="263"/>
        <v>43703</v>
      </c>
      <c r="D4172" s="111">
        <f t="shared" si="272"/>
        <v>2019</v>
      </c>
      <c r="E4172" s="111">
        <f t="shared" si="273"/>
        <v>8</v>
      </c>
      <c r="F4172" s="47">
        <v>16762.11</v>
      </c>
      <c r="G4172" s="106" t="s">
        <v>1169</v>
      </c>
    </row>
    <row r="4173" spans="3:7" x14ac:dyDescent="0.15">
      <c r="C4173" s="107">
        <f t="shared" si="263"/>
        <v>43704</v>
      </c>
      <c r="D4173" s="111">
        <f t="shared" si="272"/>
        <v>2019</v>
      </c>
      <c r="E4173" s="111">
        <f t="shared" si="273"/>
        <v>8</v>
      </c>
      <c r="F4173" s="47">
        <v>18860.310000000001</v>
      </c>
      <c r="G4173" s="106" t="s">
        <v>1169</v>
      </c>
    </row>
    <row r="4174" spans="3:7" x14ac:dyDescent="0.15">
      <c r="C4174" s="107">
        <f t="shared" si="263"/>
        <v>43705</v>
      </c>
      <c r="D4174" s="111">
        <f t="shared" si="272"/>
        <v>2019</v>
      </c>
      <c r="E4174" s="111">
        <f t="shared" si="273"/>
        <v>8</v>
      </c>
      <c r="F4174" s="47">
        <v>20635.41</v>
      </c>
      <c r="G4174" s="106" t="s">
        <v>1169</v>
      </c>
    </row>
    <row r="4175" spans="3:7" x14ac:dyDescent="0.15">
      <c r="C4175" s="107">
        <f t="shared" si="263"/>
        <v>43706</v>
      </c>
      <c r="D4175" s="111">
        <f t="shared" si="272"/>
        <v>2019</v>
      </c>
      <c r="E4175" s="111">
        <f t="shared" si="273"/>
        <v>8</v>
      </c>
      <c r="F4175" s="47">
        <v>23204.77</v>
      </c>
      <c r="G4175" s="106" t="s">
        <v>1169</v>
      </c>
    </row>
    <row r="4176" spans="3:7" x14ac:dyDescent="0.15">
      <c r="C4176" s="107">
        <f t="shared" si="263"/>
        <v>43707</v>
      </c>
      <c r="D4176" s="111">
        <f t="shared" si="272"/>
        <v>2019</v>
      </c>
      <c r="E4176" s="111">
        <f t="shared" si="273"/>
        <v>8</v>
      </c>
      <c r="F4176" s="47">
        <v>25950.42</v>
      </c>
      <c r="G4176" s="106" t="s">
        <v>1169</v>
      </c>
    </row>
    <row r="4177" spans="3:7" x14ac:dyDescent="0.15">
      <c r="C4177" s="107">
        <f t="shared" ref="C4177:C4240" si="274">C4176+1</f>
        <v>43708</v>
      </c>
      <c r="D4177" s="111">
        <f t="shared" si="272"/>
        <v>2019</v>
      </c>
      <c r="E4177" s="111">
        <f t="shared" si="273"/>
        <v>8</v>
      </c>
      <c r="F4177" s="47">
        <v>25950.42</v>
      </c>
      <c r="G4177" s="106" t="s">
        <v>1169</v>
      </c>
    </row>
    <row r="4178" spans="3:7" x14ac:dyDescent="0.15">
      <c r="C4178" s="107">
        <f t="shared" si="274"/>
        <v>43709</v>
      </c>
      <c r="D4178" s="111">
        <f t="shared" si="272"/>
        <v>2019</v>
      </c>
      <c r="E4178" s="111">
        <f t="shared" si="273"/>
        <v>9</v>
      </c>
      <c r="F4178" s="47">
        <v>25950.42</v>
      </c>
      <c r="G4178" s="106" t="s">
        <v>1169</v>
      </c>
    </row>
    <row r="4179" spans="3:7" x14ac:dyDescent="0.15">
      <c r="C4179" s="107">
        <f t="shared" si="274"/>
        <v>43710</v>
      </c>
      <c r="D4179" s="111">
        <f t="shared" si="272"/>
        <v>2019</v>
      </c>
      <c r="E4179" s="111">
        <f t="shared" si="273"/>
        <v>9</v>
      </c>
      <c r="F4179" s="47">
        <v>26012.82</v>
      </c>
      <c r="G4179" s="106" t="s">
        <v>1169</v>
      </c>
    </row>
    <row r="4180" spans="3:7" x14ac:dyDescent="0.15">
      <c r="C4180" s="107">
        <f t="shared" si="274"/>
        <v>43711</v>
      </c>
      <c r="D4180" s="111">
        <f t="shared" si="272"/>
        <v>2019</v>
      </c>
      <c r="E4180" s="111">
        <f t="shared" si="273"/>
        <v>9</v>
      </c>
      <c r="F4180" s="47">
        <v>26003.72</v>
      </c>
      <c r="G4180" s="106" t="s">
        <v>1169</v>
      </c>
    </row>
    <row r="4181" spans="3:7" x14ac:dyDescent="0.15">
      <c r="C4181" s="107">
        <f t="shared" si="274"/>
        <v>43712</v>
      </c>
      <c r="D4181" s="111">
        <f t="shared" si="272"/>
        <v>2019</v>
      </c>
      <c r="E4181" s="111">
        <f t="shared" si="273"/>
        <v>9</v>
      </c>
      <c r="F4181" s="47">
        <v>21100.41</v>
      </c>
      <c r="G4181" s="106" t="s">
        <v>1169</v>
      </c>
    </row>
    <row r="4182" spans="3:7" x14ac:dyDescent="0.15">
      <c r="C4182" s="107">
        <f t="shared" si="274"/>
        <v>43713</v>
      </c>
      <c r="D4182" s="111">
        <f t="shared" si="272"/>
        <v>2019</v>
      </c>
      <c r="E4182" s="111">
        <f t="shared" si="273"/>
        <v>9</v>
      </c>
      <c r="F4182" s="47">
        <v>20963.11</v>
      </c>
      <c r="G4182" s="106" t="s">
        <v>1169</v>
      </c>
    </row>
    <row r="4183" spans="3:7" x14ac:dyDescent="0.15">
      <c r="C4183" s="107">
        <f t="shared" si="274"/>
        <v>43714</v>
      </c>
      <c r="D4183" s="111">
        <f t="shared" ref="D4183:D4188" si="275">YEAR(C4183)</f>
        <v>2019</v>
      </c>
      <c r="E4183" s="111">
        <f t="shared" ref="E4183:E4188" si="276">MONTH(C4183)</f>
        <v>9</v>
      </c>
      <c r="F4183" s="47">
        <v>21051.03</v>
      </c>
      <c r="G4183" s="106" t="s">
        <v>1169</v>
      </c>
    </row>
    <row r="4184" spans="3:7" x14ac:dyDescent="0.15">
      <c r="C4184" s="107">
        <f t="shared" si="274"/>
        <v>43715</v>
      </c>
      <c r="D4184" s="111">
        <f t="shared" si="275"/>
        <v>2019</v>
      </c>
      <c r="E4184" s="111">
        <f t="shared" si="276"/>
        <v>9</v>
      </c>
      <c r="F4184" s="47">
        <v>21051.03</v>
      </c>
      <c r="G4184" s="106" t="s">
        <v>1169</v>
      </c>
    </row>
    <row r="4185" spans="3:7" x14ac:dyDescent="0.15">
      <c r="C4185" s="107">
        <f t="shared" si="274"/>
        <v>43716</v>
      </c>
      <c r="D4185" s="111">
        <f t="shared" si="275"/>
        <v>2019</v>
      </c>
      <c r="E4185" s="111">
        <f t="shared" si="276"/>
        <v>9</v>
      </c>
      <c r="F4185" s="47">
        <v>21051.03</v>
      </c>
      <c r="G4185" s="106" t="s">
        <v>1169</v>
      </c>
    </row>
    <row r="4186" spans="3:7" x14ac:dyDescent="0.15">
      <c r="C4186" s="107">
        <f t="shared" si="274"/>
        <v>43717</v>
      </c>
      <c r="D4186" s="111">
        <f t="shared" si="275"/>
        <v>2019</v>
      </c>
      <c r="E4186" s="111">
        <f t="shared" si="276"/>
        <v>9</v>
      </c>
      <c r="F4186" s="47">
        <v>21150.02</v>
      </c>
      <c r="G4186" s="106" t="s">
        <v>1169</v>
      </c>
    </row>
    <row r="4187" spans="3:7" x14ac:dyDescent="0.15">
      <c r="C4187" s="107">
        <f t="shared" si="274"/>
        <v>43718</v>
      </c>
      <c r="D4187" s="111">
        <f t="shared" si="275"/>
        <v>2019</v>
      </c>
      <c r="E4187" s="111">
        <f t="shared" si="276"/>
        <v>9</v>
      </c>
      <c r="F4187" s="47">
        <v>22036.01</v>
      </c>
      <c r="G4187" s="106" t="s">
        <v>1169</v>
      </c>
    </row>
    <row r="4188" spans="3:7" x14ac:dyDescent="0.15">
      <c r="C4188" s="107">
        <f t="shared" si="274"/>
        <v>43719</v>
      </c>
      <c r="D4188" s="111">
        <f t="shared" si="275"/>
        <v>2019</v>
      </c>
      <c r="E4188" s="111">
        <f t="shared" si="276"/>
        <v>9</v>
      </c>
      <c r="F4188" s="47">
        <v>22101.21</v>
      </c>
      <c r="G4188" s="106" t="s">
        <v>1169</v>
      </c>
    </row>
    <row r="4189" spans="3:7" x14ac:dyDescent="0.15">
      <c r="C4189" s="107">
        <f t="shared" si="274"/>
        <v>43720</v>
      </c>
      <c r="D4189" s="111">
        <f t="shared" ref="D4189:D4198" si="277">YEAR(C4189)</f>
        <v>2019</v>
      </c>
      <c r="E4189" s="111">
        <f t="shared" ref="E4189:E4198" si="278">MONTH(C4189)</f>
        <v>9</v>
      </c>
      <c r="F4189" s="47">
        <v>22150.02</v>
      </c>
      <c r="G4189" s="106" t="s">
        <v>1169</v>
      </c>
    </row>
    <row r="4190" spans="3:7" x14ac:dyDescent="0.15">
      <c r="C4190" s="107">
        <f t="shared" si="274"/>
        <v>43721</v>
      </c>
      <c r="D4190" s="111">
        <f t="shared" si="277"/>
        <v>2019</v>
      </c>
      <c r="E4190" s="111">
        <f t="shared" si="278"/>
        <v>9</v>
      </c>
      <c r="F4190" s="47">
        <v>21990.33</v>
      </c>
      <c r="G4190" s="106" t="s">
        <v>1169</v>
      </c>
    </row>
    <row r="4191" spans="3:7" x14ac:dyDescent="0.15">
      <c r="C4191" s="107">
        <f t="shared" si="274"/>
        <v>43722</v>
      </c>
      <c r="D4191" s="111">
        <f t="shared" si="277"/>
        <v>2019</v>
      </c>
      <c r="E4191" s="111">
        <f t="shared" si="278"/>
        <v>9</v>
      </c>
      <c r="F4191" s="47">
        <v>21990.33</v>
      </c>
      <c r="G4191" s="106" t="s">
        <v>1169</v>
      </c>
    </row>
    <row r="4192" spans="3:7" x14ac:dyDescent="0.15">
      <c r="C4192" s="107">
        <f t="shared" si="274"/>
        <v>43723</v>
      </c>
      <c r="D4192" s="111">
        <f t="shared" si="277"/>
        <v>2019</v>
      </c>
      <c r="E4192" s="111">
        <f t="shared" si="278"/>
        <v>9</v>
      </c>
      <c r="F4192" s="47">
        <v>21990.33</v>
      </c>
      <c r="G4192" s="106" t="s">
        <v>1169</v>
      </c>
    </row>
    <row r="4193" spans="3:7" x14ac:dyDescent="0.15">
      <c r="C4193" s="107">
        <f t="shared" si="274"/>
        <v>43724</v>
      </c>
      <c r="D4193" s="111">
        <f t="shared" si="277"/>
        <v>2019</v>
      </c>
      <c r="E4193" s="111">
        <f t="shared" si="278"/>
        <v>9</v>
      </c>
      <c r="F4193" s="47">
        <v>21840.31</v>
      </c>
      <c r="G4193" s="106" t="s">
        <v>1169</v>
      </c>
    </row>
    <row r="4194" spans="3:7" x14ac:dyDescent="0.15">
      <c r="C4194" s="107">
        <f t="shared" si="274"/>
        <v>43725</v>
      </c>
      <c r="D4194" s="111">
        <f t="shared" si="277"/>
        <v>2019</v>
      </c>
      <c r="E4194" s="111">
        <f t="shared" si="278"/>
        <v>9</v>
      </c>
      <c r="F4194" s="47">
        <v>21630.12</v>
      </c>
      <c r="G4194" s="106" t="s">
        <v>1169</v>
      </c>
    </row>
    <row r="4195" spans="3:7" x14ac:dyDescent="0.15">
      <c r="C4195" s="107">
        <f t="shared" si="274"/>
        <v>43726</v>
      </c>
      <c r="D4195" s="111">
        <f t="shared" si="277"/>
        <v>2019</v>
      </c>
      <c r="E4195" s="111">
        <f t="shared" si="278"/>
        <v>9</v>
      </c>
      <c r="F4195" s="47">
        <v>21238.02</v>
      </c>
      <c r="G4195" s="106" t="s">
        <v>1169</v>
      </c>
    </row>
    <row r="4196" spans="3:7" x14ac:dyDescent="0.15">
      <c r="C4196" s="107">
        <f t="shared" si="274"/>
        <v>43727</v>
      </c>
      <c r="D4196" s="111">
        <f t="shared" si="277"/>
        <v>2019</v>
      </c>
      <c r="E4196" s="111">
        <f t="shared" si="278"/>
        <v>9</v>
      </c>
      <c r="F4196" s="47">
        <v>20031.03</v>
      </c>
      <c r="G4196" s="106" t="s">
        <v>1169</v>
      </c>
    </row>
    <row r="4197" spans="3:7" x14ac:dyDescent="0.15">
      <c r="C4197" s="107">
        <f t="shared" si="274"/>
        <v>43728</v>
      </c>
      <c r="D4197" s="111">
        <f t="shared" si="277"/>
        <v>2019</v>
      </c>
      <c r="E4197" s="111">
        <f t="shared" si="278"/>
        <v>9</v>
      </c>
      <c r="F4197" s="47">
        <v>20014.73</v>
      </c>
      <c r="G4197" s="106" t="s">
        <v>1169</v>
      </c>
    </row>
    <row r="4198" spans="3:7" x14ac:dyDescent="0.15">
      <c r="C4198" s="107">
        <f t="shared" si="274"/>
        <v>43729</v>
      </c>
      <c r="D4198" s="111">
        <f t="shared" si="277"/>
        <v>2019</v>
      </c>
      <c r="E4198" s="111">
        <f t="shared" si="278"/>
        <v>9</v>
      </c>
      <c r="F4198" s="47">
        <v>20014.73</v>
      </c>
      <c r="G4198" s="106" t="s">
        <v>1169</v>
      </c>
    </row>
    <row r="4199" spans="3:7" x14ac:dyDescent="0.15">
      <c r="C4199" s="107">
        <f t="shared" si="274"/>
        <v>43730</v>
      </c>
      <c r="D4199" s="111">
        <f t="shared" ref="D4199:D4217" si="279">YEAR(C4199)</f>
        <v>2019</v>
      </c>
      <c r="E4199" s="111">
        <f t="shared" ref="E4199:E4217" si="280">MONTH(C4199)</f>
        <v>9</v>
      </c>
      <c r="F4199" s="47">
        <v>20014.73</v>
      </c>
      <c r="G4199" s="106" t="s">
        <v>1169</v>
      </c>
    </row>
    <row r="4200" spans="3:7" x14ac:dyDescent="0.15">
      <c r="C4200" s="107">
        <f t="shared" si="274"/>
        <v>43731</v>
      </c>
      <c r="D4200" s="111">
        <f t="shared" si="279"/>
        <v>2019</v>
      </c>
      <c r="E4200" s="111">
        <f t="shared" si="280"/>
        <v>9</v>
      </c>
      <c r="F4200" s="47">
        <v>20184.82</v>
      </c>
      <c r="G4200" s="106" t="s">
        <v>1169</v>
      </c>
    </row>
    <row r="4201" spans="3:7" x14ac:dyDescent="0.15">
      <c r="C4201" s="107">
        <f t="shared" si="274"/>
        <v>43732</v>
      </c>
      <c r="D4201" s="111">
        <f t="shared" si="279"/>
        <v>2019</v>
      </c>
      <c r="E4201" s="111">
        <f t="shared" si="280"/>
        <v>9</v>
      </c>
      <c r="F4201" s="47">
        <v>20700.12</v>
      </c>
      <c r="G4201" s="106" t="s">
        <v>1169</v>
      </c>
    </row>
    <row r="4202" spans="3:7" x14ac:dyDescent="0.15">
      <c r="C4202" s="107">
        <f t="shared" si="274"/>
        <v>43733</v>
      </c>
      <c r="D4202" s="111">
        <f t="shared" si="279"/>
        <v>2019</v>
      </c>
      <c r="E4202" s="111">
        <f t="shared" si="280"/>
        <v>9</v>
      </c>
      <c r="F4202" s="47">
        <v>21453.42</v>
      </c>
      <c r="G4202" s="106" t="s">
        <v>1169</v>
      </c>
    </row>
    <row r="4203" spans="3:7" x14ac:dyDescent="0.15">
      <c r="C4203" s="107">
        <f t="shared" si="274"/>
        <v>43734</v>
      </c>
      <c r="D4203" s="111">
        <f t="shared" si="279"/>
        <v>2019</v>
      </c>
      <c r="E4203" s="111">
        <f t="shared" si="280"/>
        <v>9</v>
      </c>
      <c r="F4203" s="47">
        <v>21396.02</v>
      </c>
      <c r="G4203" s="106" t="s">
        <v>1169</v>
      </c>
    </row>
    <row r="4204" spans="3:7" x14ac:dyDescent="0.15">
      <c r="C4204" s="107">
        <f t="shared" si="274"/>
        <v>43735</v>
      </c>
      <c r="D4204" s="111">
        <f t="shared" si="279"/>
        <v>2019</v>
      </c>
      <c r="E4204" s="111">
        <f t="shared" si="280"/>
        <v>9</v>
      </c>
      <c r="F4204" s="47">
        <v>21402.71</v>
      </c>
      <c r="G4204" s="106" t="s">
        <v>1169</v>
      </c>
    </row>
    <row r="4205" spans="3:7" x14ac:dyDescent="0.15">
      <c r="C4205" s="107">
        <f t="shared" si="274"/>
        <v>43736</v>
      </c>
      <c r="D4205" s="111">
        <f t="shared" si="279"/>
        <v>2019</v>
      </c>
      <c r="E4205" s="111">
        <f t="shared" si="280"/>
        <v>9</v>
      </c>
      <c r="F4205" s="47">
        <v>21402.71</v>
      </c>
      <c r="G4205" s="106" t="s">
        <v>1169</v>
      </c>
    </row>
    <row r="4206" spans="3:7" x14ac:dyDescent="0.15">
      <c r="C4206" s="107">
        <f t="shared" si="274"/>
        <v>43737</v>
      </c>
      <c r="D4206" s="111">
        <f t="shared" si="279"/>
        <v>2019</v>
      </c>
      <c r="E4206" s="111">
        <f t="shared" si="280"/>
        <v>9</v>
      </c>
      <c r="F4206" s="47">
        <v>21402.71</v>
      </c>
      <c r="G4206" s="106" t="s">
        <v>1169</v>
      </c>
    </row>
    <row r="4207" spans="3:7" x14ac:dyDescent="0.15">
      <c r="C4207" s="107">
        <f t="shared" si="274"/>
        <v>43738</v>
      </c>
      <c r="D4207" s="111">
        <f t="shared" si="279"/>
        <v>2019</v>
      </c>
      <c r="E4207" s="111">
        <f t="shared" si="280"/>
        <v>9</v>
      </c>
      <c r="F4207" s="47">
        <v>21299.21</v>
      </c>
      <c r="G4207" s="106" t="s">
        <v>1169</v>
      </c>
    </row>
    <row r="4208" spans="3:7" x14ac:dyDescent="0.15">
      <c r="C4208" s="107">
        <f t="shared" si="274"/>
        <v>43739</v>
      </c>
      <c r="D4208" s="111">
        <f t="shared" si="279"/>
        <v>2019</v>
      </c>
      <c r="E4208" s="111">
        <f t="shared" si="280"/>
        <v>10</v>
      </c>
      <c r="F4208" s="47">
        <v>20995.42</v>
      </c>
      <c r="G4208" s="106" t="s">
        <v>1169</v>
      </c>
    </row>
    <row r="4209" spans="3:7" x14ac:dyDescent="0.15">
      <c r="C4209" s="107">
        <f t="shared" si="274"/>
        <v>43740</v>
      </c>
      <c r="D4209" s="111">
        <f t="shared" si="279"/>
        <v>2019</v>
      </c>
      <c r="E4209" s="111">
        <f t="shared" si="280"/>
        <v>10</v>
      </c>
      <c r="F4209" s="47">
        <v>20503.63</v>
      </c>
      <c r="G4209" s="106" t="s">
        <v>1169</v>
      </c>
    </row>
    <row r="4210" spans="3:7" x14ac:dyDescent="0.15">
      <c r="C4210" s="107">
        <f t="shared" si="274"/>
        <v>43741</v>
      </c>
      <c r="D4210" s="111">
        <f t="shared" si="279"/>
        <v>2019</v>
      </c>
      <c r="E4210" s="111">
        <f t="shared" si="280"/>
        <v>10</v>
      </c>
      <c r="F4210" s="47">
        <v>20503.63</v>
      </c>
      <c r="G4210" s="106" t="s">
        <v>1169</v>
      </c>
    </row>
    <row r="4211" spans="3:7" x14ac:dyDescent="0.15">
      <c r="C4211" s="107">
        <f t="shared" si="274"/>
        <v>43742</v>
      </c>
      <c r="D4211" s="111">
        <f t="shared" si="279"/>
        <v>2019</v>
      </c>
      <c r="E4211" s="111">
        <f t="shared" si="280"/>
        <v>10</v>
      </c>
      <c r="F4211" s="47">
        <v>20361.43</v>
      </c>
      <c r="G4211" s="106" t="s">
        <v>1169</v>
      </c>
    </row>
    <row r="4212" spans="3:7" x14ac:dyDescent="0.15">
      <c r="C4212" s="107">
        <f t="shared" si="274"/>
        <v>43743</v>
      </c>
      <c r="D4212" s="111">
        <f t="shared" si="279"/>
        <v>2019</v>
      </c>
      <c r="E4212" s="111">
        <f t="shared" si="280"/>
        <v>10</v>
      </c>
      <c r="F4212" s="47">
        <v>20361.43</v>
      </c>
      <c r="G4212" s="106" t="s">
        <v>1169</v>
      </c>
    </row>
    <row r="4213" spans="3:7" x14ac:dyDescent="0.15">
      <c r="C4213" s="107">
        <f t="shared" si="274"/>
        <v>43744</v>
      </c>
      <c r="D4213" s="111">
        <f t="shared" si="279"/>
        <v>2019</v>
      </c>
      <c r="E4213" s="111">
        <f t="shared" si="280"/>
        <v>10</v>
      </c>
      <c r="F4213" s="47">
        <v>20361.43</v>
      </c>
      <c r="G4213" s="106" t="s">
        <v>1169</v>
      </c>
    </row>
    <row r="4214" spans="3:7" x14ac:dyDescent="0.15">
      <c r="C4214" s="107">
        <f t="shared" si="274"/>
        <v>43745</v>
      </c>
      <c r="D4214" s="111">
        <f t="shared" si="279"/>
        <v>2019</v>
      </c>
      <c r="E4214" s="111">
        <f t="shared" si="280"/>
        <v>10</v>
      </c>
      <c r="F4214" s="47">
        <v>20390.169999999998</v>
      </c>
      <c r="G4214" s="106" t="s">
        <v>1169</v>
      </c>
    </row>
    <row r="4215" spans="3:7" x14ac:dyDescent="0.15">
      <c r="C4215" s="107">
        <f t="shared" si="274"/>
        <v>43746</v>
      </c>
      <c r="D4215" s="111">
        <f t="shared" si="279"/>
        <v>2019</v>
      </c>
      <c r="E4215" s="111">
        <f t="shared" si="280"/>
        <v>10</v>
      </c>
      <c r="F4215" s="47">
        <v>20182.54</v>
      </c>
      <c r="G4215" s="106" t="s">
        <v>1169</v>
      </c>
    </row>
    <row r="4216" spans="3:7" x14ac:dyDescent="0.15">
      <c r="C4216" s="107">
        <f t="shared" si="274"/>
        <v>43747</v>
      </c>
      <c r="D4216" s="111">
        <f t="shared" si="279"/>
        <v>2019</v>
      </c>
      <c r="E4216" s="111">
        <f t="shared" si="280"/>
        <v>10</v>
      </c>
      <c r="F4216" s="47">
        <v>20015.740000000002</v>
      </c>
      <c r="G4216" s="106" t="s">
        <v>1169</v>
      </c>
    </row>
    <row r="4217" spans="3:7" x14ac:dyDescent="0.15">
      <c r="C4217" s="107">
        <f t="shared" si="274"/>
        <v>43748</v>
      </c>
      <c r="D4217" s="111">
        <f t="shared" si="279"/>
        <v>2019</v>
      </c>
      <c r="E4217" s="111">
        <f t="shared" si="280"/>
        <v>10</v>
      </c>
      <c r="F4217" s="47">
        <v>19861.060000000001</v>
      </c>
      <c r="G4217" s="106" t="s">
        <v>1169</v>
      </c>
    </row>
    <row r="4218" spans="3:7" x14ac:dyDescent="0.15">
      <c r="C4218" s="107">
        <f t="shared" si="274"/>
        <v>43749</v>
      </c>
      <c r="D4218" s="111">
        <f t="shared" ref="D4218:D4224" si="281">YEAR(C4218)</f>
        <v>2019</v>
      </c>
      <c r="E4218" s="111">
        <f t="shared" ref="E4218:E4224" si="282">MONTH(C4218)</f>
        <v>10</v>
      </c>
      <c r="F4218" s="47">
        <v>19932.04</v>
      </c>
      <c r="G4218" s="106" t="s">
        <v>1169</v>
      </c>
    </row>
    <row r="4219" spans="3:7" x14ac:dyDescent="0.15">
      <c r="C4219" s="107">
        <f t="shared" si="274"/>
        <v>43750</v>
      </c>
      <c r="D4219" s="111">
        <f t="shared" si="281"/>
        <v>2019</v>
      </c>
      <c r="E4219" s="111">
        <f t="shared" si="282"/>
        <v>10</v>
      </c>
      <c r="F4219" s="47">
        <v>19932.04</v>
      </c>
      <c r="G4219" s="106" t="s">
        <v>1169</v>
      </c>
    </row>
    <row r="4220" spans="3:7" x14ac:dyDescent="0.15">
      <c r="C4220" s="107">
        <f t="shared" si="274"/>
        <v>43751</v>
      </c>
      <c r="D4220" s="111">
        <f t="shared" si="281"/>
        <v>2019</v>
      </c>
      <c r="E4220" s="111">
        <f t="shared" si="282"/>
        <v>10</v>
      </c>
      <c r="F4220" s="47">
        <v>19932.04</v>
      </c>
      <c r="G4220" s="106" t="s">
        <v>1169</v>
      </c>
    </row>
    <row r="4221" spans="3:7" x14ac:dyDescent="0.15">
      <c r="C4221" s="107">
        <f t="shared" si="274"/>
        <v>43752</v>
      </c>
      <c r="D4221" s="111">
        <f t="shared" si="281"/>
        <v>2019</v>
      </c>
      <c r="E4221" s="111">
        <f t="shared" si="282"/>
        <v>10</v>
      </c>
      <c r="F4221" s="47">
        <v>19635.41</v>
      </c>
      <c r="G4221" s="106" t="s">
        <v>1169</v>
      </c>
    </row>
    <row r="4222" spans="3:7" x14ac:dyDescent="0.15">
      <c r="C4222" s="107">
        <f t="shared" si="274"/>
        <v>43753</v>
      </c>
      <c r="D4222" s="111">
        <f t="shared" si="281"/>
        <v>2019</v>
      </c>
      <c r="E4222" s="111">
        <f t="shared" si="282"/>
        <v>10</v>
      </c>
      <c r="F4222" s="47">
        <v>19502.21</v>
      </c>
      <c r="G4222" s="106" t="s">
        <v>1169</v>
      </c>
    </row>
    <row r="4223" spans="3:7" x14ac:dyDescent="0.15">
      <c r="C4223" s="107">
        <f t="shared" si="274"/>
        <v>43754</v>
      </c>
      <c r="D4223" s="111">
        <f t="shared" si="281"/>
        <v>2019</v>
      </c>
      <c r="E4223" s="111">
        <f t="shared" si="282"/>
        <v>10</v>
      </c>
      <c r="F4223" s="47">
        <v>19199.060000000001</v>
      </c>
      <c r="G4223" s="106" t="s">
        <v>1169</v>
      </c>
    </row>
    <row r="4224" spans="3:7" x14ac:dyDescent="0.15">
      <c r="C4224" s="107">
        <f t="shared" si="274"/>
        <v>43755</v>
      </c>
      <c r="D4224" s="111">
        <f t="shared" si="281"/>
        <v>2019</v>
      </c>
      <c r="E4224" s="111">
        <f t="shared" si="282"/>
        <v>10</v>
      </c>
      <c r="F4224" s="47">
        <v>19199.060000000001</v>
      </c>
      <c r="G4224" s="106" t="s">
        <v>1169</v>
      </c>
    </row>
    <row r="4225" spans="3:11" x14ac:dyDescent="0.15">
      <c r="C4225" s="107">
        <f t="shared" si="274"/>
        <v>43756</v>
      </c>
      <c r="D4225" s="111">
        <f t="shared" ref="D4225" si="283">YEAR(C4225)</f>
        <v>2019</v>
      </c>
      <c r="E4225" s="111">
        <f t="shared" ref="E4225" si="284">MONTH(C4225)</f>
        <v>10</v>
      </c>
      <c r="F4225" s="47">
        <v>19032.490000000002</v>
      </c>
      <c r="G4225" s="106" t="s">
        <v>1169</v>
      </c>
    </row>
    <row r="4226" spans="3:11" x14ac:dyDescent="0.15">
      <c r="C4226" s="107">
        <f t="shared" si="274"/>
        <v>43757</v>
      </c>
      <c r="D4226" s="111">
        <f t="shared" ref="D4226:D4238" si="285">YEAR(C4226)</f>
        <v>2019</v>
      </c>
      <c r="E4226" s="111">
        <f t="shared" ref="E4226:E4238" si="286">MONTH(C4226)</f>
        <v>10</v>
      </c>
      <c r="F4226" s="47">
        <v>19032.490000000002</v>
      </c>
      <c r="G4226" s="106" t="s">
        <v>1169</v>
      </c>
    </row>
    <row r="4227" spans="3:11" x14ac:dyDescent="0.15">
      <c r="C4227" s="107">
        <f t="shared" si="274"/>
        <v>43758</v>
      </c>
      <c r="D4227" s="111">
        <f t="shared" si="285"/>
        <v>2019</v>
      </c>
      <c r="E4227" s="111">
        <f t="shared" si="286"/>
        <v>10</v>
      </c>
      <c r="F4227" s="47">
        <v>19032.490000000002</v>
      </c>
      <c r="G4227" s="106" t="s">
        <v>1169</v>
      </c>
    </row>
    <row r="4228" spans="3:11" x14ac:dyDescent="0.15">
      <c r="C4228" s="107">
        <f t="shared" si="274"/>
        <v>43759</v>
      </c>
      <c r="D4228" s="111">
        <f t="shared" si="285"/>
        <v>2019</v>
      </c>
      <c r="E4228" s="111">
        <f t="shared" si="286"/>
        <v>10</v>
      </c>
      <c r="F4228" s="47">
        <v>18704.02</v>
      </c>
      <c r="G4228" s="106" t="s">
        <v>1169</v>
      </c>
    </row>
    <row r="4229" spans="3:11" x14ac:dyDescent="0.15">
      <c r="C4229" s="107">
        <f t="shared" si="274"/>
        <v>43760</v>
      </c>
      <c r="D4229" s="111">
        <f t="shared" si="285"/>
        <v>2019</v>
      </c>
      <c r="E4229" s="111">
        <f t="shared" si="286"/>
        <v>10</v>
      </c>
      <c r="F4229" s="47">
        <v>18502.64</v>
      </c>
      <c r="G4229" s="106" t="s">
        <v>1169</v>
      </c>
    </row>
    <row r="4230" spans="3:11" x14ac:dyDescent="0.15">
      <c r="C4230" s="107">
        <f t="shared" si="274"/>
        <v>43761</v>
      </c>
      <c r="D4230" s="111">
        <f t="shared" si="285"/>
        <v>2019</v>
      </c>
      <c r="E4230" s="111">
        <f t="shared" si="286"/>
        <v>10</v>
      </c>
      <c r="F4230" s="47">
        <v>18830.2</v>
      </c>
      <c r="G4230" s="106" t="s">
        <v>1169</v>
      </c>
    </row>
    <row r="4231" spans="3:11" x14ac:dyDescent="0.15">
      <c r="C4231" s="107">
        <f t="shared" si="274"/>
        <v>43762</v>
      </c>
      <c r="D4231" s="111">
        <f t="shared" si="285"/>
        <v>2019</v>
      </c>
      <c r="E4231" s="111">
        <f t="shared" si="286"/>
        <v>10</v>
      </c>
      <c r="F4231" s="47">
        <v>20043.330000000002</v>
      </c>
      <c r="G4231" s="106" t="s">
        <v>1169</v>
      </c>
    </row>
    <row r="4232" spans="3:11" x14ac:dyDescent="0.15">
      <c r="C4232" s="107">
        <f t="shared" si="274"/>
        <v>43763</v>
      </c>
      <c r="D4232" s="111">
        <f t="shared" si="285"/>
        <v>2019</v>
      </c>
      <c r="E4232" s="111">
        <f t="shared" si="286"/>
        <v>10</v>
      </c>
      <c r="F4232" s="47">
        <v>21907.81</v>
      </c>
      <c r="G4232" s="106" t="s">
        <v>1169</v>
      </c>
    </row>
    <row r="4233" spans="3:11" x14ac:dyDescent="0.15">
      <c r="C4233" s="107">
        <f t="shared" si="274"/>
        <v>43764</v>
      </c>
      <c r="D4233" s="111">
        <f t="shared" si="285"/>
        <v>2019</v>
      </c>
      <c r="E4233" s="111">
        <f t="shared" si="286"/>
        <v>10</v>
      </c>
      <c r="F4233" s="47">
        <v>21907.81</v>
      </c>
      <c r="G4233" s="106" t="s">
        <v>1169</v>
      </c>
    </row>
    <row r="4234" spans="3:11" x14ac:dyDescent="0.15">
      <c r="C4234" s="107">
        <f t="shared" si="274"/>
        <v>43765</v>
      </c>
      <c r="D4234" s="111">
        <f t="shared" si="285"/>
        <v>2019</v>
      </c>
      <c r="E4234" s="111">
        <f t="shared" si="286"/>
        <v>10</v>
      </c>
      <c r="F4234" s="47">
        <v>21907.81</v>
      </c>
      <c r="G4234" s="106" t="s">
        <v>1169</v>
      </c>
    </row>
    <row r="4235" spans="3:11" x14ac:dyDescent="0.15">
      <c r="C4235" s="107">
        <f t="shared" si="274"/>
        <v>43766</v>
      </c>
      <c r="D4235" s="111">
        <f t="shared" si="285"/>
        <v>2019</v>
      </c>
      <c r="E4235" s="111">
        <f t="shared" si="286"/>
        <v>10</v>
      </c>
      <c r="F4235" s="47">
        <v>25369.279999999999</v>
      </c>
      <c r="G4235" s="106" t="s">
        <v>1169</v>
      </c>
    </row>
    <row r="4236" spans="3:11" x14ac:dyDescent="0.15">
      <c r="C4236" s="107">
        <f t="shared" si="274"/>
        <v>43767</v>
      </c>
      <c r="D4236" s="111">
        <f t="shared" si="285"/>
        <v>2019</v>
      </c>
      <c r="E4236" s="111">
        <f t="shared" si="286"/>
        <v>10</v>
      </c>
      <c r="F4236" s="47">
        <v>25903.37</v>
      </c>
      <c r="G4236" s="106" t="s">
        <v>1169</v>
      </c>
    </row>
    <row r="4237" spans="3:11" x14ac:dyDescent="0.15">
      <c r="C4237" s="107">
        <f t="shared" si="274"/>
        <v>43768</v>
      </c>
      <c r="D4237" s="111">
        <f t="shared" si="285"/>
        <v>2019</v>
      </c>
      <c r="E4237" s="111">
        <f t="shared" si="286"/>
        <v>10</v>
      </c>
      <c r="F4237" s="47">
        <v>26388.02</v>
      </c>
      <c r="G4237" s="106" t="s">
        <v>1169</v>
      </c>
    </row>
    <row r="4238" spans="3:11" x14ac:dyDescent="0.15">
      <c r="C4238" s="107">
        <f t="shared" si="274"/>
        <v>43769</v>
      </c>
      <c r="D4238" s="111">
        <f t="shared" si="285"/>
        <v>2019</v>
      </c>
      <c r="E4238" s="111">
        <f t="shared" si="286"/>
        <v>10</v>
      </c>
      <c r="F4238" s="47">
        <v>24754.32</v>
      </c>
      <c r="G4238" s="106" t="s">
        <v>1169</v>
      </c>
      <c r="K4238" s="47"/>
    </row>
    <row r="4239" spans="3:11" x14ac:dyDescent="0.15">
      <c r="C4239" s="107">
        <f t="shared" si="274"/>
        <v>43770</v>
      </c>
      <c r="D4239" s="111">
        <f t="shared" ref="D4239" si="287">YEAR(C4239)</f>
        <v>2019</v>
      </c>
      <c r="E4239" s="111">
        <f t="shared" ref="E4239" si="288">MONTH(C4239)</f>
        <v>11</v>
      </c>
      <c r="F4239" s="47">
        <v>21003.72</v>
      </c>
      <c r="G4239" s="106" t="s">
        <v>1169</v>
      </c>
      <c r="K4239" s="47"/>
    </row>
    <row r="4240" spans="3:11" x14ac:dyDescent="0.15">
      <c r="C4240" s="107">
        <f t="shared" si="274"/>
        <v>43771</v>
      </c>
      <c r="D4240" s="111">
        <f t="shared" ref="D4240:D4303" si="289">YEAR(C4240)</f>
        <v>2019</v>
      </c>
      <c r="E4240" s="111">
        <f t="shared" ref="E4240:E4303" si="290">MONTH(C4240)</f>
        <v>11</v>
      </c>
      <c r="F4240" s="47">
        <v>21003.72</v>
      </c>
      <c r="G4240" s="106" t="s">
        <v>1169</v>
      </c>
      <c r="K4240" s="47"/>
    </row>
    <row r="4241" spans="3:10" x14ac:dyDescent="0.15">
      <c r="C4241" s="107">
        <f t="shared" ref="C4241:C4305" si="291">C4240+1</f>
        <v>43772</v>
      </c>
      <c r="D4241" s="111">
        <f t="shared" si="289"/>
        <v>2019</v>
      </c>
      <c r="E4241" s="111">
        <f t="shared" si="290"/>
        <v>11</v>
      </c>
      <c r="F4241" s="47">
        <v>21003.72</v>
      </c>
      <c r="G4241" s="106" t="s">
        <v>1169</v>
      </c>
    </row>
    <row r="4242" spans="3:10" x14ac:dyDescent="0.15">
      <c r="C4242" s="107">
        <f t="shared" si="291"/>
        <v>43773</v>
      </c>
      <c r="D4242" s="111">
        <f t="shared" si="289"/>
        <v>2019</v>
      </c>
      <c r="E4242" s="111">
        <f t="shared" si="290"/>
        <v>11</v>
      </c>
      <c r="F4242" s="47">
        <v>23819.27</v>
      </c>
      <c r="G4242" s="106" t="s">
        <v>1169</v>
      </c>
    </row>
    <row r="4243" spans="3:10" x14ac:dyDescent="0.15">
      <c r="C4243" s="107">
        <f t="shared" si="291"/>
        <v>43774</v>
      </c>
      <c r="D4243" s="111">
        <f t="shared" si="289"/>
        <v>2019</v>
      </c>
      <c r="E4243" s="111">
        <f t="shared" si="290"/>
        <v>11</v>
      </c>
      <c r="F4243" s="47">
        <v>24094.03</v>
      </c>
      <c r="G4243" s="106" t="s">
        <v>1169</v>
      </c>
    </row>
    <row r="4244" spans="3:10" x14ac:dyDescent="0.15">
      <c r="C4244" s="107">
        <f t="shared" si="291"/>
        <v>43775</v>
      </c>
      <c r="D4244" s="111">
        <f t="shared" si="289"/>
        <v>2019</v>
      </c>
      <c r="E4244" s="111">
        <f t="shared" si="290"/>
        <v>11</v>
      </c>
      <c r="F4244" s="47">
        <v>23963.02</v>
      </c>
      <c r="G4244" s="106" t="s">
        <v>1169</v>
      </c>
    </row>
    <row r="4245" spans="3:10" x14ac:dyDescent="0.15">
      <c r="C4245" s="107">
        <f t="shared" si="291"/>
        <v>43776</v>
      </c>
      <c r="D4245" s="111">
        <f t="shared" si="289"/>
        <v>2019</v>
      </c>
      <c r="E4245" s="111">
        <f t="shared" si="290"/>
        <v>11</v>
      </c>
      <c r="F4245" s="47">
        <f>AVERAGE(F4244,F4246)</f>
        <v>25752.535</v>
      </c>
      <c r="G4245" s="106" t="s">
        <v>1169</v>
      </c>
    </row>
    <row r="4246" spans="3:10" x14ac:dyDescent="0.15">
      <c r="C4246" s="107">
        <f t="shared" si="291"/>
        <v>43777</v>
      </c>
      <c r="D4246" s="111">
        <f t="shared" si="289"/>
        <v>2019</v>
      </c>
      <c r="E4246" s="111">
        <f t="shared" si="290"/>
        <v>11</v>
      </c>
      <c r="F4246" s="47">
        <v>27542.05</v>
      </c>
      <c r="G4246" s="106" t="s">
        <v>1169</v>
      </c>
    </row>
    <row r="4247" spans="3:10" x14ac:dyDescent="0.15">
      <c r="C4247" s="107">
        <f t="shared" si="291"/>
        <v>43778</v>
      </c>
      <c r="D4247" s="111">
        <f t="shared" si="289"/>
        <v>2019</v>
      </c>
      <c r="E4247" s="111">
        <f t="shared" si="290"/>
        <v>11</v>
      </c>
      <c r="F4247" s="47">
        <v>27542.05</v>
      </c>
      <c r="G4247" s="106" t="s">
        <v>1169</v>
      </c>
    </row>
    <row r="4248" spans="3:10" x14ac:dyDescent="0.15">
      <c r="C4248" s="107">
        <f t="shared" si="291"/>
        <v>43779</v>
      </c>
      <c r="D4248" s="111">
        <f t="shared" si="289"/>
        <v>2019</v>
      </c>
      <c r="E4248" s="111">
        <f t="shared" si="290"/>
        <v>11</v>
      </c>
      <c r="F4248" s="47">
        <v>28906.74</v>
      </c>
      <c r="G4248" s="106" t="s">
        <v>1169</v>
      </c>
    </row>
    <row r="4249" spans="3:10" x14ac:dyDescent="0.15">
      <c r="C4249" s="107">
        <f t="shared" si="291"/>
        <v>43780</v>
      </c>
      <c r="D4249" s="111">
        <f t="shared" si="289"/>
        <v>2019</v>
      </c>
      <c r="E4249" s="111">
        <f t="shared" si="290"/>
        <v>11</v>
      </c>
      <c r="F4249" s="47">
        <v>29032.22</v>
      </c>
      <c r="G4249" s="106" t="s">
        <v>1169</v>
      </c>
    </row>
    <row r="4250" spans="3:10" x14ac:dyDescent="0.15">
      <c r="C4250" s="107">
        <f t="shared" si="291"/>
        <v>43781</v>
      </c>
      <c r="D4250" s="111">
        <f t="shared" si="289"/>
        <v>2019</v>
      </c>
      <c r="E4250" s="111">
        <f t="shared" si="290"/>
        <v>11</v>
      </c>
      <c r="F4250" s="47">
        <v>31863.919999999998</v>
      </c>
      <c r="G4250" s="106" t="s">
        <v>1169</v>
      </c>
    </row>
    <row r="4251" spans="3:10" x14ac:dyDescent="0.15">
      <c r="C4251" s="107">
        <f t="shared" si="291"/>
        <v>43782</v>
      </c>
      <c r="D4251" s="111">
        <f t="shared" si="289"/>
        <v>2019</v>
      </c>
      <c r="E4251" s="111">
        <f t="shared" si="290"/>
        <v>11</v>
      </c>
      <c r="F4251" s="47">
        <v>31603.73</v>
      </c>
      <c r="G4251" s="106" t="s">
        <v>1169</v>
      </c>
    </row>
    <row r="4252" spans="3:10" x14ac:dyDescent="0.15">
      <c r="C4252" s="107">
        <f t="shared" si="291"/>
        <v>43783</v>
      </c>
      <c r="D4252" s="111">
        <f t="shared" si="289"/>
        <v>2019</v>
      </c>
      <c r="E4252" s="111">
        <f t="shared" si="290"/>
        <v>11</v>
      </c>
      <c r="F4252" s="47">
        <v>29839.43</v>
      </c>
      <c r="G4252" s="106" t="s">
        <v>1169</v>
      </c>
    </row>
    <row r="4253" spans="3:10" x14ac:dyDescent="0.15">
      <c r="C4253" s="107">
        <f t="shared" si="291"/>
        <v>43784</v>
      </c>
      <c r="D4253" s="111">
        <f t="shared" si="289"/>
        <v>2019</v>
      </c>
      <c r="E4253" s="111">
        <f t="shared" si="290"/>
        <v>11</v>
      </c>
      <c r="F4253" s="47">
        <v>29839.43</v>
      </c>
      <c r="G4253" s="106" t="s">
        <v>1169</v>
      </c>
    </row>
    <row r="4254" spans="3:10" x14ac:dyDescent="0.15">
      <c r="C4254" s="107">
        <f t="shared" si="291"/>
        <v>43785</v>
      </c>
      <c r="D4254" s="111">
        <f t="shared" si="289"/>
        <v>2019</v>
      </c>
      <c r="E4254" s="111">
        <f t="shared" si="290"/>
        <v>11</v>
      </c>
      <c r="F4254" s="47">
        <v>29839.43</v>
      </c>
      <c r="G4254" s="106" t="s">
        <v>1169</v>
      </c>
    </row>
    <row r="4255" spans="3:10" x14ac:dyDescent="0.15">
      <c r="C4255" s="107">
        <f t="shared" si="291"/>
        <v>43786</v>
      </c>
      <c r="D4255" s="111">
        <f t="shared" si="289"/>
        <v>2019</v>
      </c>
      <c r="E4255" s="111">
        <f t="shared" si="290"/>
        <v>11</v>
      </c>
      <c r="F4255" s="47">
        <v>29794.31</v>
      </c>
      <c r="G4255" s="106" t="s">
        <v>1169</v>
      </c>
    </row>
    <row r="4256" spans="3:10" x14ac:dyDescent="0.15">
      <c r="C4256" s="107">
        <f t="shared" si="291"/>
        <v>43787</v>
      </c>
      <c r="D4256" s="111">
        <f t="shared" si="289"/>
        <v>2019</v>
      </c>
      <c r="E4256" s="111">
        <f t="shared" si="290"/>
        <v>11</v>
      </c>
      <c r="F4256" s="47">
        <v>31811.93</v>
      </c>
      <c r="G4256" s="106" t="s">
        <v>1169</v>
      </c>
      <c r="J4256" s="47"/>
    </row>
    <row r="4257" spans="3:7" x14ac:dyDescent="0.15">
      <c r="C4257" s="107">
        <f t="shared" si="291"/>
        <v>43788</v>
      </c>
      <c r="D4257" s="111">
        <f t="shared" si="289"/>
        <v>2019</v>
      </c>
      <c r="E4257" s="111">
        <f t="shared" si="290"/>
        <v>11</v>
      </c>
      <c r="F4257" s="47">
        <v>33075.980000000003</v>
      </c>
      <c r="G4257" s="106" t="s">
        <v>1169</v>
      </c>
    </row>
    <row r="4258" spans="3:7" x14ac:dyDescent="0.15">
      <c r="C4258" s="107">
        <f t="shared" si="291"/>
        <v>43789</v>
      </c>
      <c r="D4258" s="111">
        <f t="shared" si="289"/>
        <v>2019</v>
      </c>
      <c r="E4258" s="111">
        <f t="shared" si="290"/>
        <v>11</v>
      </c>
      <c r="F4258" s="47">
        <v>33592.83</v>
      </c>
      <c r="G4258" s="106" t="s">
        <v>1169</v>
      </c>
    </row>
    <row r="4259" spans="3:7" x14ac:dyDescent="0.15">
      <c r="C4259" s="107">
        <f t="shared" si="291"/>
        <v>43790</v>
      </c>
      <c r="D4259" s="111">
        <f t="shared" si="289"/>
        <v>2019</v>
      </c>
      <c r="E4259" s="111">
        <f t="shared" si="290"/>
        <v>11</v>
      </c>
      <c r="F4259" s="47">
        <v>33752.92</v>
      </c>
      <c r="G4259" s="106" t="s">
        <v>1169</v>
      </c>
    </row>
    <row r="4260" spans="3:7" x14ac:dyDescent="0.15">
      <c r="C4260" s="107">
        <f t="shared" si="291"/>
        <v>43791</v>
      </c>
      <c r="D4260" s="111">
        <f t="shared" si="289"/>
        <v>2019</v>
      </c>
      <c r="E4260" s="111">
        <f t="shared" si="290"/>
        <v>11</v>
      </c>
      <c r="F4260" s="47">
        <v>33752.92</v>
      </c>
      <c r="G4260" s="106" t="s">
        <v>1169</v>
      </c>
    </row>
    <row r="4261" spans="3:7" x14ac:dyDescent="0.15">
      <c r="C4261" s="107">
        <f t="shared" si="291"/>
        <v>43792</v>
      </c>
      <c r="D4261" s="111">
        <f t="shared" si="289"/>
        <v>2019</v>
      </c>
      <c r="E4261" s="111">
        <f t="shared" si="290"/>
        <v>11</v>
      </c>
      <c r="F4261" s="47">
        <v>33752.92</v>
      </c>
      <c r="G4261" s="106" t="s">
        <v>1169</v>
      </c>
    </row>
    <row r="4262" spans="3:7" x14ac:dyDescent="0.15">
      <c r="C4262" s="107">
        <f t="shared" si="291"/>
        <v>43793</v>
      </c>
      <c r="D4262" s="111">
        <f t="shared" si="289"/>
        <v>2019</v>
      </c>
      <c r="E4262" s="111">
        <f t="shared" si="290"/>
        <v>11</v>
      </c>
      <c r="F4262" s="47">
        <v>36419.019999999997</v>
      </c>
      <c r="G4262" s="106" t="s">
        <v>1169</v>
      </c>
    </row>
    <row r="4263" spans="3:7" x14ac:dyDescent="0.15">
      <c r="C4263" s="107">
        <f t="shared" si="291"/>
        <v>43794</v>
      </c>
      <c r="D4263" s="111">
        <f t="shared" si="289"/>
        <v>2019</v>
      </c>
      <c r="E4263" s="111">
        <f t="shared" si="290"/>
        <v>11</v>
      </c>
      <c r="F4263" s="47">
        <v>38041.019999999997</v>
      </c>
      <c r="G4263" s="106" t="s">
        <v>1169</v>
      </c>
    </row>
    <row r="4264" spans="3:7" x14ac:dyDescent="0.15">
      <c r="C4264" s="107">
        <f t="shared" si="291"/>
        <v>43795</v>
      </c>
      <c r="D4264" s="111">
        <f t="shared" si="289"/>
        <v>2019</v>
      </c>
      <c r="E4264" s="111">
        <f t="shared" si="290"/>
        <v>11</v>
      </c>
      <c r="F4264" s="47">
        <v>40012.04</v>
      </c>
      <c r="G4264" s="106" t="s">
        <v>1169</v>
      </c>
    </row>
    <row r="4265" spans="3:7" x14ac:dyDescent="0.15">
      <c r="C4265" s="107">
        <f t="shared" si="291"/>
        <v>43796</v>
      </c>
      <c r="D4265" s="111">
        <f t="shared" si="289"/>
        <v>2019</v>
      </c>
      <c r="E4265" s="111">
        <f t="shared" si="290"/>
        <v>11</v>
      </c>
      <c r="F4265" s="47">
        <v>41721.03</v>
      </c>
      <c r="G4265" s="106" t="s">
        <v>1169</v>
      </c>
    </row>
    <row r="4266" spans="3:7" x14ac:dyDescent="0.15">
      <c r="C4266" s="107">
        <f t="shared" si="291"/>
        <v>43797</v>
      </c>
      <c r="D4266" s="111">
        <f t="shared" si="289"/>
        <v>2019</v>
      </c>
      <c r="E4266" s="111">
        <f t="shared" si="290"/>
        <v>11</v>
      </c>
      <c r="F4266" s="47">
        <v>41594</v>
      </c>
      <c r="G4266" s="106" t="s">
        <v>1169</v>
      </c>
    </row>
    <row r="4267" spans="3:7" x14ac:dyDescent="0.15">
      <c r="C4267" s="107">
        <f t="shared" si="291"/>
        <v>43798</v>
      </c>
      <c r="D4267" s="111">
        <f t="shared" si="289"/>
        <v>2019</v>
      </c>
      <c r="E4267" s="111">
        <f t="shared" si="290"/>
        <v>11</v>
      </c>
      <c r="F4267" s="47">
        <v>41594</v>
      </c>
      <c r="G4267" s="106" t="s">
        <v>1169</v>
      </c>
    </row>
    <row r="4268" spans="3:7" x14ac:dyDescent="0.15">
      <c r="C4268" s="107">
        <f t="shared" si="291"/>
        <v>43799</v>
      </c>
      <c r="D4268" s="111">
        <f t="shared" si="289"/>
        <v>2019</v>
      </c>
      <c r="E4268" s="111">
        <f t="shared" si="290"/>
        <v>11</v>
      </c>
      <c r="F4268" s="47">
        <v>41594</v>
      </c>
      <c r="G4268" s="106" t="s">
        <v>1169</v>
      </c>
    </row>
    <row r="4269" spans="3:7" x14ac:dyDescent="0.15">
      <c r="C4269" s="107">
        <f t="shared" si="291"/>
        <v>43800</v>
      </c>
      <c r="D4269" s="111">
        <f t="shared" si="289"/>
        <v>2019</v>
      </c>
      <c r="E4269" s="111">
        <f t="shared" si="290"/>
        <v>12</v>
      </c>
      <c r="F4269" s="47">
        <v>39840.410000000003</v>
      </c>
      <c r="G4269" s="106" t="s">
        <v>1169</v>
      </c>
    </row>
    <row r="4270" spans="3:7" x14ac:dyDescent="0.15">
      <c r="C4270" s="107">
        <f t="shared" si="291"/>
        <v>43801</v>
      </c>
      <c r="D4270" s="111">
        <f t="shared" si="289"/>
        <v>2019</v>
      </c>
      <c r="E4270" s="111">
        <f t="shared" si="290"/>
        <v>12</v>
      </c>
      <c r="F4270" s="47">
        <v>40018.629999999997</v>
      </c>
      <c r="G4270" s="106" t="s">
        <v>1169</v>
      </c>
    </row>
    <row r="4271" spans="3:7" x14ac:dyDescent="0.15">
      <c r="C4271" s="107">
        <f t="shared" si="291"/>
        <v>43802</v>
      </c>
      <c r="D4271" s="111">
        <f t="shared" si="289"/>
        <v>2019</v>
      </c>
      <c r="E4271" s="111">
        <f t="shared" si="290"/>
        <v>12</v>
      </c>
      <c r="F4271" s="47">
        <v>43032.92</v>
      </c>
      <c r="G4271" s="106" t="s">
        <v>1169</v>
      </c>
    </row>
    <row r="4272" spans="3:7" x14ac:dyDescent="0.15">
      <c r="C4272" s="107">
        <f t="shared" si="291"/>
        <v>43803</v>
      </c>
      <c r="D4272" s="111">
        <f t="shared" si="289"/>
        <v>2019</v>
      </c>
      <c r="E4272" s="111">
        <f t="shared" si="290"/>
        <v>12</v>
      </c>
      <c r="F4272" s="47">
        <v>44521.02</v>
      </c>
      <c r="G4272" s="106" t="s">
        <v>1169</v>
      </c>
    </row>
    <row r="4273" spans="3:7" x14ac:dyDescent="0.15">
      <c r="C4273" s="107">
        <f t="shared" si="291"/>
        <v>43804</v>
      </c>
      <c r="D4273" s="111">
        <f t="shared" si="289"/>
        <v>2019</v>
      </c>
      <c r="E4273" s="111">
        <f t="shared" si="290"/>
        <v>12</v>
      </c>
      <c r="F4273" s="47">
        <v>44187.42</v>
      </c>
      <c r="G4273" s="106" t="s">
        <v>1169</v>
      </c>
    </row>
    <row r="4274" spans="3:7" x14ac:dyDescent="0.15">
      <c r="C4274" s="107">
        <f t="shared" si="291"/>
        <v>43805</v>
      </c>
      <c r="D4274" s="111">
        <f t="shared" si="289"/>
        <v>2019</v>
      </c>
      <c r="E4274" s="111">
        <f t="shared" si="290"/>
        <v>12</v>
      </c>
      <c r="F4274" s="47">
        <v>44187.42</v>
      </c>
      <c r="G4274" s="106" t="s">
        <v>1169</v>
      </c>
    </row>
    <row r="4275" spans="3:7" x14ac:dyDescent="0.15">
      <c r="C4275" s="107">
        <f t="shared" si="291"/>
        <v>43806</v>
      </c>
      <c r="D4275" s="111">
        <f t="shared" si="289"/>
        <v>2019</v>
      </c>
      <c r="E4275" s="111">
        <f t="shared" si="290"/>
        <v>12</v>
      </c>
      <c r="F4275" s="47">
        <v>44187.42</v>
      </c>
      <c r="G4275" s="106" t="s">
        <v>1169</v>
      </c>
    </row>
    <row r="4276" spans="3:7" x14ac:dyDescent="0.15">
      <c r="C4276" s="107">
        <f t="shared" si="291"/>
        <v>43807</v>
      </c>
      <c r="D4276" s="111">
        <f t="shared" si="289"/>
        <v>2019</v>
      </c>
      <c r="E4276" s="111">
        <f t="shared" si="290"/>
        <v>12</v>
      </c>
      <c r="F4276" s="47">
        <v>44772.87</v>
      </c>
      <c r="G4276" s="106" t="s">
        <v>1169</v>
      </c>
    </row>
    <row r="4277" spans="3:7" x14ac:dyDescent="0.15">
      <c r="C4277" s="107">
        <f t="shared" si="291"/>
        <v>43808</v>
      </c>
      <c r="D4277" s="111">
        <f t="shared" si="289"/>
        <v>2019</v>
      </c>
      <c r="E4277" s="111">
        <f t="shared" si="290"/>
        <v>12</v>
      </c>
      <c r="F4277" s="47">
        <v>46850.32</v>
      </c>
      <c r="G4277" s="106" t="s">
        <v>1169</v>
      </c>
    </row>
    <row r="4278" spans="3:7" x14ac:dyDescent="0.15">
      <c r="C4278" s="107">
        <f t="shared" si="291"/>
        <v>43809</v>
      </c>
      <c r="D4278" s="111">
        <f t="shared" si="289"/>
        <v>2019</v>
      </c>
      <c r="E4278" s="111">
        <f t="shared" si="290"/>
        <v>12</v>
      </c>
      <c r="F4278" s="47">
        <v>47109.04</v>
      </c>
      <c r="G4278" s="106" t="s">
        <v>1169</v>
      </c>
    </row>
    <row r="4279" spans="3:7" x14ac:dyDescent="0.15">
      <c r="C4279" s="107">
        <f t="shared" si="291"/>
        <v>43810</v>
      </c>
      <c r="D4279" s="111">
        <f t="shared" si="289"/>
        <v>2019</v>
      </c>
      <c r="E4279" s="111">
        <f t="shared" si="290"/>
        <v>12</v>
      </c>
      <c r="F4279" s="47">
        <v>46838.19</v>
      </c>
      <c r="G4279" s="106" t="s">
        <v>1169</v>
      </c>
    </row>
    <row r="4280" spans="3:7" x14ac:dyDescent="0.15">
      <c r="C4280" s="107">
        <f t="shared" si="291"/>
        <v>43811</v>
      </c>
      <c r="D4280" s="111">
        <f t="shared" si="289"/>
        <v>2019</v>
      </c>
      <c r="E4280" s="111">
        <f t="shared" si="290"/>
        <v>12</v>
      </c>
      <c r="F4280" s="47">
        <v>47104.12</v>
      </c>
      <c r="G4280" s="106" t="s">
        <v>1169</v>
      </c>
    </row>
    <row r="4281" spans="3:7" x14ac:dyDescent="0.15">
      <c r="C4281" s="107">
        <f t="shared" si="291"/>
        <v>43812</v>
      </c>
      <c r="D4281" s="111">
        <f t="shared" si="289"/>
        <v>2019</v>
      </c>
      <c r="E4281" s="111">
        <f t="shared" si="290"/>
        <v>12</v>
      </c>
      <c r="F4281" s="47">
        <v>47104.12</v>
      </c>
      <c r="G4281" s="106" t="s">
        <v>1169</v>
      </c>
    </row>
    <row r="4282" spans="3:7" x14ac:dyDescent="0.15">
      <c r="C4282" s="107">
        <f t="shared" si="291"/>
        <v>43813</v>
      </c>
      <c r="D4282" s="111">
        <f t="shared" si="289"/>
        <v>2019</v>
      </c>
      <c r="E4282" s="111">
        <f t="shared" si="290"/>
        <v>12</v>
      </c>
      <c r="F4282" s="47">
        <v>47104.12</v>
      </c>
      <c r="G4282" s="106" t="s">
        <v>1169</v>
      </c>
    </row>
    <row r="4283" spans="3:7" x14ac:dyDescent="0.15">
      <c r="C4283" s="107">
        <f t="shared" si="291"/>
        <v>43814</v>
      </c>
      <c r="D4283" s="111">
        <f t="shared" si="289"/>
        <v>2019</v>
      </c>
      <c r="E4283" s="111">
        <f t="shared" si="290"/>
        <v>12</v>
      </c>
      <c r="F4283" s="47">
        <v>48011.01</v>
      </c>
      <c r="G4283" s="106" t="s">
        <v>1169</v>
      </c>
    </row>
    <row r="4284" spans="3:7" x14ac:dyDescent="0.15">
      <c r="C4284" s="107">
        <f t="shared" si="291"/>
        <v>43815</v>
      </c>
      <c r="D4284" s="111">
        <f t="shared" si="289"/>
        <v>2019</v>
      </c>
      <c r="E4284" s="111">
        <f t="shared" si="290"/>
        <v>12</v>
      </c>
      <c r="F4284" s="47">
        <v>47740.23</v>
      </c>
      <c r="G4284" s="106" t="s">
        <v>1169</v>
      </c>
    </row>
    <row r="4285" spans="3:7" x14ac:dyDescent="0.15">
      <c r="C4285" s="107">
        <f t="shared" si="291"/>
        <v>43816</v>
      </c>
      <c r="D4285" s="111">
        <f t="shared" si="289"/>
        <v>2019</v>
      </c>
      <c r="E4285" s="111">
        <f t="shared" si="290"/>
        <v>12</v>
      </c>
      <c r="F4285" s="47">
        <v>48519.43</v>
      </c>
      <c r="G4285" s="106" t="s">
        <v>1169</v>
      </c>
    </row>
    <row r="4286" spans="3:7" x14ac:dyDescent="0.15">
      <c r="C4286" s="107">
        <f t="shared" si="291"/>
        <v>43817</v>
      </c>
      <c r="D4286" s="111">
        <f t="shared" si="289"/>
        <v>2019</v>
      </c>
      <c r="E4286" s="111">
        <f t="shared" si="290"/>
        <v>12</v>
      </c>
      <c r="F4286" s="47">
        <v>47325.02</v>
      </c>
      <c r="G4286" s="106" t="s">
        <v>1169</v>
      </c>
    </row>
    <row r="4287" spans="3:7" x14ac:dyDescent="0.15">
      <c r="C4287" s="107">
        <f t="shared" si="291"/>
        <v>43818</v>
      </c>
      <c r="D4287" s="111">
        <f t="shared" si="289"/>
        <v>2019</v>
      </c>
      <c r="E4287" s="111">
        <f t="shared" si="290"/>
        <v>12</v>
      </c>
      <c r="F4287" s="47">
        <v>47602.03</v>
      </c>
      <c r="G4287" s="106" t="s">
        <v>1169</v>
      </c>
    </row>
    <row r="4288" spans="3:7" x14ac:dyDescent="0.15">
      <c r="C4288" s="107">
        <f t="shared" si="291"/>
        <v>43819</v>
      </c>
      <c r="D4288" s="111">
        <f t="shared" si="289"/>
        <v>2019</v>
      </c>
      <c r="E4288" s="111">
        <f t="shared" si="290"/>
        <v>12</v>
      </c>
      <c r="F4288" s="47">
        <v>47602.03</v>
      </c>
      <c r="G4288" s="106" t="s">
        <v>1169</v>
      </c>
    </row>
    <row r="4289" spans="3:7" x14ac:dyDescent="0.15">
      <c r="C4289" s="107">
        <f t="shared" si="291"/>
        <v>43820</v>
      </c>
      <c r="D4289" s="111">
        <f t="shared" si="289"/>
        <v>2019</v>
      </c>
      <c r="E4289" s="111">
        <f t="shared" si="290"/>
        <v>12</v>
      </c>
      <c r="F4289" s="47">
        <v>47602.03</v>
      </c>
      <c r="G4289" s="106" t="s">
        <v>1169</v>
      </c>
    </row>
    <row r="4290" spans="3:7" x14ac:dyDescent="0.15">
      <c r="C4290" s="107">
        <f t="shared" si="291"/>
        <v>43821</v>
      </c>
      <c r="D4290" s="111">
        <f t="shared" si="289"/>
        <v>2019</v>
      </c>
      <c r="E4290" s="111">
        <f t="shared" si="290"/>
        <v>12</v>
      </c>
      <c r="F4290" s="47">
        <v>46112.49</v>
      </c>
      <c r="G4290" s="106" t="s">
        <v>1169</v>
      </c>
    </row>
    <row r="4291" spans="3:7" x14ac:dyDescent="0.15">
      <c r="C4291" s="107">
        <f t="shared" si="291"/>
        <v>43822</v>
      </c>
      <c r="D4291" s="111">
        <f t="shared" si="289"/>
        <v>2019</v>
      </c>
      <c r="E4291" s="111">
        <f t="shared" si="290"/>
        <v>12</v>
      </c>
      <c r="F4291" s="47">
        <v>46112.49</v>
      </c>
      <c r="G4291" s="106" t="s">
        <v>1169</v>
      </c>
    </row>
    <row r="4292" spans="3:7" x14ac:dyDescent="0.15">
      <c r="C4292" s="107">
        <f t="shared" si="291"/>
        <v>43823</v>
      </c>
      <c r="D4292" s="111">
        <f t="shared" si="289"/>
        <v>2019</v>
      </c>
      <c r="E4292" s="111">
        <f t="shared" si="290"/>
        <v>12</v>
      </c>
      <c r="F4292" s="47">
        <v>46112.49</v>
      </c>
      <c r="G4292" s="106" t="s">
        <v>1169</v>
      </c>
    </row>
    <row r="4293" spans="3:7" x14ac:dyDescent="0.15">
      <c r="C4293" s="107">
        <f t="shared" si="291"/>
        <v>43824</v>
      </c>
      <c r="D4293" s="111">
        <f t="shared" si="289"/>
        <v>2019</v>
      </c>
      <c r="E4293" s="111">
        <f t="shared" si="290"/>
        <v>12</v>
      </c>
      <c r="F4293" s="47">
        <v>45592.27</v>
      </c>
      <c r="G4293" s="106" t="s">
        <v>1169</v>
      </c>
    </row>
    <row r="4294" spans="3:7" x14ac:dyDescent="0.15">
      <c r="C4294" s="107">
        <f t="shared" si="291"/>
        <v>43825</v>
      </c>
      <c r="D4294" s="111">
        <f t="shared" si="289"/>
        <v>2019</v>
      </c>
      <c r="E4294" s="111">
        <f t="shared" si="290"/>
        <v>12</v>
      </c>
      <c r="F4294" s="47">
        <v>47502.03</v>
      </c>
      <c r="G4294" s="106" t="s">
        <v>1169</v>
      </c>
    </row>
    <row r="4295" spans="3:7" x14ac:dyDescent="0.15">
      <c r="C4295" s="107">
        <f t="shared" si="291"/>
        <v>43826</v>
      </c>
      <c r="D4295" s="111">
        <f t="shared" si="289"/>
        <v>2019</v>
      </c>
      <c r="E4295" s="111">
        <f t="shared" si="290"/>
        <v>12</v>
      </c>
      <c r="F4295" s="47">
        <v>47502.03</v>
      </c>
      <c r="G4295" s="106" t="s">
        <v>1169</v>
      </c>
    </row>
    <row r="4296" spans="3:7" x14ac:dyDescent="0.15">
      <c r="C4296" s="107">
        <f t="shared" si="291"/>
        <v>43827</v>
      </c>
      <c r="D4296" s="111">
        <f t="shared" si="289"/>
        <v>2019</v>
      </c>
      <c r="E4296" s="111">
        <f t="shared" si="290"/>
        <v>12</v>
      </c>
      <c r="F4296" s="47">
        <v>47502.03</v>
      </c>
      <c r="G4296" s="106" t="s">
        <v>1169</v>
      </c>
    </row>
    <row r="4297" spans="3:7" x14ac:dyDescent="0.15">
      <c r="C4297" s="107">
        <f t="shared" si="291"/>
        <v>43828</v>
      </c>
      <c r="D4297" s="111">
        <f t="shared" si="289"/>
        <v>2019</v>
      </c>
      <c r="E4297" s="111">
        <f t="shared" si="290"/>
        <v>12</v>
      </c>
      <c r="F4297" s="47">
        <v>51832.53</v>
      </c>
      <c r="G4297" s="106" t="s">
        <v>1169</v>
      </c>
    </row>
    <row r="4298" spans="3:7" x14ac:dyDescent="0.15">
      <c r="C4298" s="107">
        <f t="shared" si="291"/>
        <v>43829</v>
      </c>
      <c r="D4298" s="111">
        <f t="shared" si="289"/>
        <v>2019</v>
      </c>
      <c r="E4298" s="111">
        <f t="shared" si="290"/>
        <v>12</v>
      </c>
      <c r="F4298" s="47">
        <v>54702.82</v>
      </c>
      <c r="G4298" s="106" t="s">
        <v>1169</v>
      </c>
    </row>
    <row r="4299" spans="3:7" x14ac:dyDescent="0.15">
      <c r="C4299" s="107">
        <f t="shared" si="291"/>
        <v>43830</v>
      </c>
      <c r="D4299" s="111">
        <f t="shared" si="289"/>
        <v>2019</v>
      </c>
      <c r="E4299" s="111">
        <f t="shared" si="290"/>
        <v>12</v>
      </c>
      <c r="F4299" s="47">
        <v>54702.82</v>
      </c>
      <c r="G4299" s="106" t="s">
        <v>1169</v>
      </c>
    </row>
    <row r="4300" spans="3:7" x14ac:dyDescent="0.15">
      <c r="C4300" s="107">
        <f t="shared" si="291"/>
        <v>43831</v>
      </c>
      <c r="D4300" s="111">
        <f t="shared" si="289"/>
        <v>2020</v>
      </c>
      <c r="E4300" s="111">
        <f t="shared" si="290"/>
        <v>1</v>
      </c>
      <c r="F4300" s="47">
        <v>57301.94</v>
      </c>
      <c r="G4300" s="106" t="s">
        <v>1169</v>
      </c>
    </row>
    <row r="4301" spans="3:7" x14ac:dyDescent="0.15">
      <c r="C4301" s="107">
        <f t="shared" si="291"/>
        <v>43832</v>
      </c>
      <c r="D4301" s="111">
        <f t="shared" si="289"/>
        <v>2020</v>
      </c>
      <c r="E4301" s="111">
        <f t="shared" si="290"/>
        <v>1</v>
      </c>
      <c r="F4301" s="47">
        <v>67482.17</v>
      </c>
      <c r="G4301" s="106" t="s">
        <v>1169</v>
      </c>
    </row>
    <row r="4302" spans="3:7" x14ac:dyDescent="0.15">
      <c r="C4302" s="107">
        <f t="shared" si="291"/>
        <v>43833</v>
      </c>
      <c r="D4302" s="111">
        <f t="shared" si="289"/>
        <v>2020</v>
      </c>
      <c r="E4302" s="111">
        <f t="shared" si="290"/>
        <v>1</v>
      </c>
      <c r="F4302" s="47">
        <v>76493.09</v>
      </c>
      <c r="G4302" s="106" t="s">
        <v>1169</v>
      </c>
    </row>
    <row r="4303" spans="3:7" x14ac:dyDescent="0.15">
      <c r="C4303" s="107">
        <f t="shared" si="291"/>
        <v>43834</v>
      </c>
      <c r="D4303" s="111">
        <f t="shared" si="289"/>
        <v>2020</v>
      </c>
      <c r="E4303" s="111">
        <f t="shared" si="290"/>
        <v>1</v>
      </c>
      <c r="F4303" s="47">
        <v>76493.09</v>
      </c>
      <c r="G4303" s="106" t="s">
        <v>1169</v>
      </c>
    </row>
    <row r="4304" spans="3:7" x14ac:dyDescent="0.15">
      <c r="C4304" s="107">
        <f t="shared" si="291"/>
        <v>43835</v>
      </c>
      <c r="D4304" s="111">
        <f t="shared" ref="D4304" si="292">YEAR(C4304)</f>
        <v>2020</v>
      </c>
      <c r="E4304" s="111">
        <f t="shared" ref="E4304" si="293">MONTH(C4304)</f>
        <v>1</v>
      </c>
      <c r="F4304" s="47">
        <v>78291.039999999994</v>
      </c>
      <c r="G4304" s="106" t="s">
        <v>1169</v>
      </c>
    </row>
    <row r="4305" spans="3:7" ht="15" x14ac:dyDescent="0.25">
      <c r="C4305" s="107">
        <f t="shared" si="291"/>
        <v>43836</v>
      </c>
      <c r="D4305" s="111">
        <f t="shared" ref="D4305:D4319" si="294">YEAR(C4305)</f>
        <v>2020</v>
      </c>
      <c r="E4305" s="111">
        <f t="shared" ref="E4305:E4319" si="295">MONTH(C4305)</f>
        <v>1</v>
      </c>
      <c r="F4305" s="439">
        <v>75902.34</v>
      </c>
      <c r="G4305" s="106" t="s">
        <v>1169</v>
      </c>
    </row>
    <row r="4306" spans="3:7" ht="15" x14ac:dyDescent="0.25">
      <c r="C4306" s="107">
        <f t="shared" ref="C4306:C4369" si="296">C4305+1</f>
        <v>43837</v>
      </c>
      <c r="D4306" s="111">
        <f t="shared" si="294"/>
        <v>2020</v>
      </c>
      <c r="E4306" s="111">
        <f t="shared" si="295"/>
        <v>1</v>
      </c>
      <c r="F4306" s="439">
        <v>69852.14</v>
      </c>
      <c r="G4306" s="106" t="s">
        <v>1169</v>
      </c>
    </row>
    <row r="4307" spans="3:7" ht="15" x14ac:dyDescent="0.25">
      <c r="C4307" s="107">
        <f t="shared" si="296"/>
        <v>43838</v>
      </c>
      <c r="D4307" s="111">
        <f t="shared" si="294"/>
        <v>2020</v>
      </c>
      <c r="E4307" s="111">
        <f t="shared" si="295"/>
        <v>1</v>
      </c>
      <c r="F4307" s="439">
        <v>62210.93</v>
      </c>
      <c r="G4307" s="106" t="s">
        <v>1169</v>
      </c>
    </row>
    <row r="4308" spans="3:7" ht="15" x14ac:dyDescent="0.25">
      <c r="C4308" s="107">
        <f t="shared" si="296"/>
        <v>43839</v>
      </c>
      <c r="D4308" s="111">
        <f t="shared" si="294"/>
        <v>2020</v>
      </c>
      <c r="E4308" s="111">
        <f t="shared" si="295"/>
        <v>1</v>
      </c>
      <c r="F4308" s="439">
        <v>74842.720000000001</v>
      </c>
      <c r="G4308" s="106" t="s">
        <v>1169</v>
      </c>
    </row>
    <row r="4309" spans="3:7" ht="15" x14ac:dyDescent="0.25">
      <c r="C4309" s="107">
        <f t="shared" si="296"/>
        <v>43840</v>
      </c>
      <c r="D4309" s="111">
        <f t="shared" si="294"/>
        <v>2020</v>
      </c>
      <c r="E4309" s="111">
        <f t="shared" si="295"/>
        <v>1</v>
      </c>
      <c r="F4309" s="439">
        <v>82583.009999999995</v>
      </c>
      <c r="G4309" s="106" t="s">
        <v>1169</v>
      </c>
    </row>
    <row r="4310" spans="3:7" ht="15" x14ac:dyDescent="0.25">
      <c r="C4310" s="107">
        <f t="shared" si="296"/>
        <v>43841</v>
      </c>
      <c r="D4310" s="111">
        <f t="shared" si="294"/>
        <v>2020</v>
      </c>
      <c r="E4310" s="111">
        <f t="shared" si="295"/>
        <v>1</v>
      </c>
      <c r="F4310" s="439">
        <v>82583.009999999995</v>
      </c>
      <c r="G4310" s="106" t="s">
        <v>1169</v>
      </c>
    </row>
    <row r="4311" spans="3:7" ht="15" x14ac:dyDescent="0.25">
      <c r="C4311" s="107">
        <f t="shared" si="296"/>
        <v>43842</v>
      </c>
      <c r="D4311" s="111">
        <f t="shared" si="294"/>
        <v>2020</v>
      </c>
      <c r="E4311" s="111">
        <f t="shared" si="295"/>
        <v>1</v>
      </c>
      <c r="F4311" s="439">
        <v>83273.94</v>
      </c>
      <c r="G4311" s="106" t="s">
        <v>1169</v>
      </c>
    </row>
    <row r="4312" spans="3:7" ht="15" x14ac:dyDescent="0.25">
      <c r="C4312" s="107">
        <f t="shared" si="296"/>
        <v>43843</v>
      </c>
      <c r="D4312" s="111">
        <f t="shared" si="294"/>
        <v>2020</v>
      </c>
      <c r="E4312" s="111">
        <f t="shared" si="295"/>
        <v>1</v>
      </c>
      <c r="F4312" s="439">
        <v>80721.919999999998</v>
      </c>
      <c r="G4312" s="106" t="s">
        <v>1169</v>
      </c>
    </row>
    <row r="4313" spans="3:7" ht="15" x14ac:dyDescent="0.25">
      <c r="C4313" s="107">
        <f t="shared" si="296"/>
        <v>43844</v>
      </c>
      <c r="D4313" s="111">
        <f t="shared" si="294"/>
        <v>2020</v>
      </c>
      <c r="E4313" s="111">
        <f t="shared" si="295"/>
        <v>1</v>
      </c>
      <c r="F4313" s="439">
        <v>72103.929999999993</v>
      </c>
      <c r="G4313" s="106" t="s">
        <v>1169</v>
      </c>
    </row>
    <row r="4314" spans="3:7" ht="15" x14ac:dyDescent="0.25">
      <c r="C4314" s="107">
        <f t="shared" si="296"/>
        <v>43845</v>
      </c>
      <c r="D4314" s="111">
        <f t="shared" si="294"/>
        <v>2020</v>
      </c>
      <c r="E4314" s="111">
        <f t="shared" si="295"/>
        <v>1</v>
      </c>
      <c r="F4314" s="439">
        <v>78753.070000000007</v>
      </c>
      <c r="G4314" s="106" t="s">
        <v>1169</v>
      </c>
    </row>
    <row r="4315" spans="3:7" ht="15" x14ac:dyDescent="0.25">
      <c r="C4315" s="107">
        <f t="shared" si="296"/>
        <v>43846</v>
      </c>
      <c r="D4315" s="111">
        <f t="shared" si="294"/>
        <v>2020</v>
      </c>
      <c r="E4315" s="111">
        <f t="shared" si="295"/>
        <v>1</v>
      </c>
      <c r="F4315" s="439">
        <v>76890.759999999995</v>
      </c>
      <c r="G4315" s="106" t="s">
        <v>1169</v>
      </c>
    </row>
    <row r="4316" spans="3:7" ht="15" x14ac:dyDescent="0.25">
      <c r="C4316" s="107">
        <f t="shared" si="296"/>
        <v>43847</v>
      </c>
      <c r="D4316" s="111">
        <f t="shared" si="294"/>
        <v>2020</v>
      </c>
      <c r="E4316" s="111">
        <f t="shared" si="295"/>
        <v>1</v>
      </c>
      <c r="F4316" s="439">
        <v>76890.759999999995</v>
      </c>
      <c r="G4316" s="106" t="s">
        <v>1169</v>
      </c>
    </row>
    <row r="4317" spans="3:7" ht="15" x14ac:dyDescent="0.25">
      <c r="C4317" s="107">
        <f t="shared" si="296"/>
        <v>43848</v>
      </c>
      <c r="D4317" s="111">
        <f t="shared" si="294"/>
        <v>2020</v>
      </c>
      <c r="E4317" s="111">
        <f t="shared" si="295"/>
        <v>1</v>
      </c>
      <c r="F4317" s="439">
        <v>76890.759999999995</v>
      </c>
      <c r="G4317" s="106" t="s">
        <v>1169</v>
      </c>
    </row>
    <row r="4318" spans="3:7" ht="15" x14ac:dyDescent="0.25">
      <c r="C4318" s="107">
        <f t="shared" si="296"/>
        <v>43849</v>
      </c>
      <c r="D4318" s="111">
        <f t="shared" si="294"/>
        <v>2020</v>
      </c>
      <c r="E4318" s="111">
        <f t="shared" si="295"/>
        <v>1</v>
      </c>
      <c r="F4318" s="439">
        <v>78421.039999999994</v>
      </c>
      <c r="G4318" s="106" t="s">
        <v>1169</v>
      </c>
    </row>
    <row r="4319" spans="3:7" ht="15" x14ac:dyDescent="0.25">
      <c r="C4319" s="107">
        <f t="shared" si="296"/>
        <v>43850</v>
      </c>
      <c r="D4319" s="111">
        <f t="shared" si="294"/>
        <v>2020</v>
      </c>
      <c r="E4319" s="111">
        <f t="shared" si="295"/>
        <v>1</v>
      </c>
      <c r="F4319" s="439">
        <v>75863.11</v>
      </c>
      <c r="G4319" s="106" t="s">
        <v>1169</v>
      </c>
    </row>
    <row r="4320" spans="3:7" ht="15" x14ac:dyDescent="0.25">
      <c r="C4320" s="107">
        <f t="shared" si="296"/>
        <v>43851</v>
      </c>
      <c r="D4320" s="111">
        <f t="shared" ref="D4320:D4335" si="297">YEAR(C4320)</f>
        <v>2020</v>
      </c>
      <c r="E4320" s="111">
        <f t="shared" ref="E4320:E4335" si="298">MONTH(C4320)</f>
        <v>1</v>
      </c>
      <c r="F4320" s="446">
        <v>75922.679999999993</v>
      </c>
      <c r="G4320" s="106" t="s">
        <v>1169</v>
      </c>
    </row>
    <row r="4321" spans="3:7" ht="15" x14ac:dyDescent="0.25">
      <c r="C4321" s="107">
        <f t="shared" si="296"/>
        <v>43852</v>
      </c>
      <c r="D4321" s="111">
        <f t="shared" si="297"/>
        <v>2020</v>
      </c>
      <c r="E4321" s="111">
        <f t="shared" si="298"/>
        <v>1</v>
      </c>
      <c r="F4321" s="446">
        <v>76332.039999999994</v>
      </c>
      <c r="G4321" s="106" t="s">
        <v>1169</v>
      </c>
    </row>
    <row r="4322" spans="3:7" ht="15" x14ac:dyDescent="0.25">
      <c r="C4322" s="107">
        <f t="shared" si="296"/>
        <v>43853</v>
      </c>
      <c r="D4322" s="111">
        <f t="shared" si="297"/>
        <v>2020</v>
      </c>
      <c r="E4322" s="111">
        <f t="shared" si="298"/>
        <v>1</v>
      </c>
      <c r="F4322" s="446">
        <v>77102.61</v>
      </c>
      <c r="G4322" s="106" t="s">
        <v>1169</v>
      </c>
    </row>
    <row r="4323" spans="3:7" ht="15" x14ac:dyDescent="0.25">
      <c r="C4323" s="107">
        <f t="shared" si="296"/>
        <v>43854</v>
      </c>
      <c r="D4323" s="111">
        <f t="shared" si="297"/>
        <v>2020</v>
      </c>
      <c r="E4323" s="111">
        <f t="shared" si="298"/>
        <v>1</v>
      </c>
      <c r="F4323" s="446">
        <v>77102.61</v>
      </c>
      <c r="G4323" s="106" t="s">
        <v>1169</v>
      </c>
    </row>
    <row r="4324" spans="3:7" ht="15" x14ac:dyDescent="0.25">
      <c r="C4324" s="107">
        <f t="shared" si="296"/>
        <v>43855</v>
      </c>
      <c r="D4324" s="111">
        <f t="shared" si="297"/>
        <v>2020</v>
      </c>
      <c r="E4324" s="111">
        <f t="shared" si="298"/>
        <v>1</v>
      </c>
      <c r="F4324" s="446">
        <v>77102.61</v>
      </c>
      <c r="G4324" s="106" t="s">
        <v>1169</v>
      </c>
    </row>
    <row r="4325" spans="3:7" ht="15" x14ac:dyDescent="0.25">
      <c r="C4325" s="107">
        <f t="shared" si="296"/>
        <v>43856</v>
      </c>
      <c r="D4325" s="111">
        <f t="shared" si="297"/>
        <v>2020</v>
      </c>
      <c r="E4325" s="111">
        <f t="shared" si="298"/>
        <v>1</v>
      </c>
      <c r="F4325" s="446">
        <v>76518.91</v>
      </c>
      <c r="G4325" s="106" t="s">
        <v>1169</v>
      </c>
    </row>
    <row r="4326" spans="3:7" ht="15" x14ac:dyDescent="0.25">
      <c r="C4326" s="107">
        <f t="shared" si="296"/>
        <v>43857</v>
      </c>
      <c r="D4326" s="111">
        <f t="shared" si="297"/>
        <v>2020</v>
      </c>
      <c r="E4326" s="111">
        <f t="shared" si="298"/>
        <v>1</v>
      </c>
      <c r="F4326" s="446">
        <v>75912.210000000006</v>
      </c>
      <c r="G4326" s="106" t="s">
        <v>1169</v>
      </c>
    </row>
    <row r="4327" spans="3:7" ht="15" x14ac:dyDescent="0.25">
      <c r="C4327" s="107">
        <f t="shared" si="296"/>
        <v>43858</v>
      </c>
      <c r="D4327" s="111">
        <f t="shared" si="297"/>
        <v>2020</v>
      </c>
      <c r="E4327" s="111">
        <f t="shared" si="298"/>
        <v>1</v>
      </c>
      <c r="F4327" s="446">
        <v>74860.81</v>
      </c>
      <c r="G4327" s="106" t="s">
        <v>1169</v>
      </c>
    </row>
    <row r="4328" spans="3:7" ht="15" x14ac:dyDescent="0.25">
      <c r="C4328" s="107">
        <f t="shared" si="296"/>
        <v>43859</v>
      </c>
      <c r="D4328" s="111">
        <f t="shared" si="297"/>
        <v>2020</v>
      </c>
      <c r="E4328" s="111">
        <f t="shared" si="298"/>
        <v>1</v>
      </c>
      <c r="F4328" s="446">
        <v>74281.490000000005</v>
      </c>
      <c r="G4328" s="106" t="s">
        <v>1169</v>
      </c>
    </row>
    <row r="4329" spans="3:7" ht="15" x14ac:dyDescent="0.25">
      <c r="C4329" s="107">
        <f t="shared" si="296"/>
        <v>43860</v>
      </c>
      <c r="D4329" s="111">
        <f t="shared" si="297"/>
        <v>2020</v>
      </c>
      <c r="E4329" s="111">
        <f t="shared" si="298"/>
        <v>1</v>
      </c>
      <c r="F4329" s="446">
        <v>75015.740000000005</v>
      </c>
      <c r="G4329" s="106" t="s">
        <v>1169</v>
      </c>
    </row>
    <row r="4330" spans="3:7" ht="15" x14ac:dyDescent="0.25">
      <c r="C4330" s="107">
        <f t="shared" si="296"/>
        <v>43861</v>
      </c>
      <c r="D4330" s="111">
        <f t="shared" si="297"/>
        <v>2020</v>
      </c>
      <c r="E4330" s="111">
        <f t="shared" si="298"/>
        <v>1</v>
      </c>
      <c r="F4330" s="446">
        <v>75015.740000000005</v>
      </c>
      <c r="G4330" s="106" t="s">
        <v>1169</v>
      </c>
    </row>
    <row r="4331" spans="3:7" ht="15" x14ac:dyDescent="0.25">
      <c r="C4331" s="107">
        <f t="shared" si="296"/>
        <v>43862</v>
      </c>
      <c r="D4331" s="111">
        <f t="shared" si="297"/>
        <v>2020</v>
      </c>
      <c r="E4331" s="111">
        <f t="shared" si="298"/>
        <v>2</v>
      </c>
      <c r="F4331" s="446">
        <v>75015.740000000005</v>
      </c>
      <c r="G4331" s="106" t="s">
        <v>1169</v>
      </c>
    </row>
    <row r="4332" spans="3:7" ht="15" x14ac:dyDescent="0.25">
      <c r="C4332" s="107">
        <f t="shared" si="296"/>
        <v>43863</v>
      </c>
      <c r="D4332" s="111">
        <f t="shared" si="297"/>
        <v>2020</v>
      </c>
      <c r="E4332" s="111">
        <f t="shared" si="298"/>
        <v>2</v>
      </c>
      <c r="F4332" s="446">
        <v>75103.83</v>
      </c>
      <c r="G4332" s="106" t="s">
        <v>1169</v>
      </c>
    </row>
    <row r="4333" spans="3:7" ht="15" x14ac:dyDescent="0.25">
      <c r="C4333" s="107">
        <f t="shared" si="296"/>
        <v>43864</v>
      </c>
      <c r="D4333" s="111">
        <f t="shared" si="297"/>
        <v>2020</v>
      </c>
      <c r="E4333" s="111">
        <f t="shared" si="298"/>
        <v>2</v>
      </c>
      <c r="F4333" s="446">
        <v>75420.02</v>
      </c>
      <c r="G4333" s="106" t="s">
        <v>1169</v>
      </c>
    </row>
    <row r="4334" spans="3:7" ht="15" x14ac:dyDescent="0.25">
      <c r="C4334" s="107">
        <f t="shared" si="296"/>
        <v>43865</v>
      </c>
      <c r="D4334" s="111">
        <f t="shared" si="297"/>
        <v>2020</v>
      </c>
      <c r="E4334" s="111">
        <f t="shared" si="298"/>
        <v>2</v>
      </c>
      <c r="F4334" s="446">
        <v>74793.320000000007</v>
      </c>
      <c r="G4334" s="106" t="s">
        <v>1169</v>
      </c>
    </row>
    <row r="4335" spans="3:7" ht="15" x14ac:dyDescent="0.25">
      <c r="C4335" s="107">
        <f t="shared" si="296"/>
        <v>43866</v>
      </c>
      <c r="D4335" s="111">
        <f t="shared" si="297"/>
        <v>2020</v>
      </c>
      <c r="E4335" s="111">
        <f t="shared" si="298"/>
        <v>2</v>
      </c>
      <c r="F4335" s="446">
        <v>75002.2</v>
      </c>
      <c r="G4335" s="106" t="s">
        <v>1169</v>
      </c>
    </row>
    <row r="4336" spans="3:7" ht="15" x14ac:dyDescent="0.25">
      <c r="C4336" s="107">
        <f t="shared" si="296"/>
        <v>43867</v>
      </c>
      <c r="D4336" s="111">
        <f t="shared" ref="D4336:D4357" si="299">YEAR(C4336)</f>
        <v>2020</v>
      </c>
      <c r="E4336" s="111">
        <f t="shared" ref="E4336:E4357" si="300">MONTH(C4336)</f>
        <v>2</v>
      </c>
      <c r="F4336" s="452">
        <v>75111.72</v>
      </c>
      <c r="G4336" s="106" t="s">
        <v>1169</v>
      </c>
    </row>
    <row r="4337" spans="3:7" ht="15" x14ac:dyDescent="0.25">
      <c r="C4337" s="107">
        <f t="shared" si="296"/>
        <v>43868</v>
      </c>
      <c r="D4337" s="111">
        <f t="shared" si="299"/>
        <v>2020</v>
      </c>
      <c r="E4337" s="111">
        <f t="shared" si="300"/>
        <v>2</v>
      </c>
      <c r="F4337" s="452">
        <v>75111.72</v>
      </c>
      <c r="G4337" s="106" t="s">
        <v>1169</v>
      </c>
    </row>
    <row r="4338" spans="3:7" ht="15" x14ac:dyDescent="0.25">
      <c r="C4338" s="107">
        <f t="shared" si="296"/>
        <v>43869</v>
      </c>
      <c r="D4338" s="111">
        <f t="shared" si="299"/>
        <v>2020</v>
      </c>
      <c r="E4338" s="111">
        <f t="shared" si="300"/>
        <v>2</v>
      </c>
      <c r="F4338" s="452">
        <v>75111.72</v>
      </c>
      <c r="G4338" s="106" t="s">
        <v>1169</v>
      </c>
    </row>
    <row r="4339" spans="3:7" ht="15" x14ac:dyDescent="0.25">
      <c r="C4339" s="107">
        <f t="shared" si="296"/>
        <v>43870</v>
      </c>
      <c r="D4339" s="111">
        <f t="shared" si="299"/>
        <v>2020</v>
      </c>
      <c r="E4339" s="111">
        <f t="shared" si="300"/>
        <v>2</v>
      </c>
      <c r="F4339" s="452">
        <v>75311.429999999993</v>
      </c>
      <c r="G4339" s="106" t="s">
        <v>1169</v>
      </c>
    </row>
    <row r="4340" spans="3:7" ht="15" x14ac:dyDescent="0.25">
      <c r="C4340" s="107">
        <f t="shared" si="296"/>
        <v>43871</v>
      </c>
      <c r="D4340" s="111">
        <f t="shared" si="299"/>
        <v>2020</v>
      </c>
      <c r="E4340" s="111">
        <f t="shared" si="300"/>
        <v>2</v>
      </c>
      <c r="F4340" s="452">
        <v>75182.92</v>
      </c>
      <c r="G4340" s="106" t="s">
        <v>1169</v>
      </c>
    </row>
    <row r="4341" spans="3:7" ht="15" x14ac:dyDescent="0.25">
      <c r="C4341" s="107">
        <f t="shared" si="296"/>
        <v>43872</v>
      </c>
      <c r="D4341" s="111">
        <f t="shared" si="299"/>
        <v>2020</v>
      </c>
      <c r="E4341" s="111">
        <f t="shared" si="300"/>
        <v>2</v>
      </c>
      <c r="F4341" s="452">
        <v>74992.02</v>
      </c>
      <c r="G4341" s="106" t="s">
        <v>1169</v>
      </c>
    </row>
    <row r="4342" spans="3:7" ht="15" x14ac:dyDescent="0.25">
      <c r="C4342" s="107">
        <f t="shared" si="296"/>
        <v>43873</v>
      </c>
      <c r="D4342" s="111">
        <f t="shared" si="299"/>
        <v>2020</v>
      </c>
      <c r="E4342" s="111">
        <f t="shared" si="300"/>
        <v>2</v>
      </c>
      <c r="F4342" s="452">
        <v>75053.81</v>
      </c>
      <c r="G4342" s="106" t="s">
        <v>1169</v>
      </c>
    </row>
    <row r="4343" spans="3:7" ht="15" x14ac:dyDescent="0.25">
      <c r="C4343" s="107">
        <f t="shared" si="296"/>
        <v>43874</v>
      </c>
      <c r="D4343" s="111">
        <f t="shared" si="299"/>
        <v>2020</v>
      </c>
      <c r="E4343" s="111">
        <f t="shared" si="300"/>
        <v>2</v>
      </c>
      <c r="F4343" s="452">
        <v>75272.11</v>
      </c>
      <c r="G4343" s="106" t="s">
        <v>1169</v>
      </c>
    </row>
    <row r="4344" spans="3:7" ht="15" x14ac:dyDescent="0.25">
      <c r="C4344" s="107">
        <f t="shared" si="296"/>
        <v>43875</v>
      </c>
      <c r="D4344" s="111">
        <f t="shared" si="299"/>
        <v>2020</v>
      </c>
      <c r="E4344" s="111">
        <f t="shared" si="300"/>
        <v>2</v>
      </c>
      <c r="F4344" s="452">
        <v>75272.11</v>
      </c>
      <c r="G4344" s="106" t="s">
        <v>1169</v>
      </c>
    </row>
    <row r="4345" spans="3:7" ht="15" x14ac:dyDescent="0.25">
      <c r="C4345" s="107">
        <f t="shared" si="296"/>
        <v>43876</v>
      </c>
      <c r="D4345" s="111">
        <f t="shared" si="299"/>
        <v>2020</v>
      </c>
      <c r="E4345" s="111">
        <f t="shared" si="300"/>
        <v>2</v>
      </c>
      <c r="F4345" s="452">
        <v>75272.11</v>
      </c>
      <c r="G4345" s="106" t="s">
        <v>1169</v>
      </c>
    </row>
    <row r="4346" spans="3:7" ht="15" x14ac:dyDescent="0.25">
      <c r="C4346" s="107">
        <f t="shared" si="296"/>
        <v>43877</v>
      </c>
      <c r="D4346" s="111">
        <f t="shared" si="299"/>
        <v>2020</v>
      </c>
      <c r="E4346" s="111">
        <f t="shared" si="300"/>
        <v>2</v>
      </c>
      <c r="F4346" s="452">
        <v>75272.11</v>
      </c>
      <c r="G4346" s="106" t="s">
        <v>1169</v>
      </c>
    </row>
    <row r="4347" spans="3:7" ht="15" x14ac:dyDescent="0.25">
      <c r="C4347" s="107">
        <f t="shared" si="296"/>
        <v>43878</v>
      </c>
      <c r="D4347" s="111">
        <f t="shared" si="299"/>
        <v>2020</v>
      </c>
      <c r="E4347" s="111">
        <f t="shared" si="300"/>
        <v>2</v>
      </c>
      <c r="F4347" s="452">
        <v>77142.94</v>
      </c>
      <c r="G4347" s="106" t="s">
        <v>1169</v>
      </c>
    </row>
    <row r="4348" spans="3:7" ht="15" x14ac:dyDescent="0.25">
      <c r="C4348" s="107">
        <f t="shared" si="296"/>
        <v>43879</v>
      </c>
      <c r="D4348" s="111">
        <f t="shared" si="299"/>
        <v>2020</v>
      </c>
      <c r="E4348" s="111">
        <f t="shared" si="300"/>
        <v>2</v>
      </c>
      <c r="F4348" s="452">
        <v>76908.429999999993</v>
      </c>
      <c r="G4348" s="106" t="s">
        <v>1169</v>
      </c>
    </row>
    <row r="4349" spans="3:7" ht="15" x14ac:dyDescent="0.25">
      <c r="C4349" s="107">
        <f t="shared" si="296"/>
        <v>43880</v>
      </c>
      <c r="D4349" s="111">
        <f t="shared" si="299"/>
        <v>2020</v>
      </c>
      <c r="E4349" s="111">
        <f t="shared" si="300"/>
        <v>2</v>
      </c>
      <c r="F4349" s="452">
        <v>76928.77</v>
      </c>
      <c r="G4349" s="106" t="s">
        <v>1169</v>
      </c>
    </row>
    <row r="4350" spans="3:7" ht="15" x14ac:dyDescent="0.25">
      <c r="C4350" s="107">
        <f t="shared" si="296"/>
        <v>43881</v>
      </c>
      <c r="D4350" s="111">
        <f t="shared" si="299"/>
        <v>2020</v>
      </c>
      <c r="E4350" s="111">
        <f t="shared" si="300"/>
        <v>2</v>
      </c>
      <c r="F4350" s="452">
        <v>76371.88</v>
      </c>
      <c r="G4350" s="106" t="s">
        <v>1169</v>
      </c>
    </row>
    <row r="4351" spans="3:7" ht="15" x14ac:dyDescent="0.25">
      <c r="C4351" s="107">
        <f t="shared" si="296"/>
        <v>43882</v>
      </c>
      <c r="D4351" s="111">
        <f t="shared" si="299"/>
        <v>2020</v>
      </c>
      <c r="E4351" s="111">
        <f t="shared" si="300"/>
        <v>2</v>
      </c>
      <c r="F4351" s="452">
        <v>76371.88</v>
      </c>
      <c r="G4351" s="106" t="s">
        <v>1169</v>
      </c>
    </row>
    <row r="4352" spans="3:7" ht="15" x14ac:dyDescent="0.25">
      <c r="C4352" s="107">
        <f t="shared" si="296"/>
        <v>43883</v>
      </c>
      <c r="D4352" s="111">
        <f t="shared" si="299"/>
        <v>2020</v>
      </c>
      <c r="E4352" s="111">
        <f t="shared" si="300"/>
        <v>2</v>
      </c>
      <c r="F4352" s="452">
        <v>76371.88</v>
      </c>
      <c r="G4352" s="106" t="s">
        <v>1169</v>
      </c>
    </row>
    <row r="4353" spans="3:7" ht="15" x14ac:dyDescent="0.25">
      <c r="C4353" s="107">
        <f t="shared" si="296"/>
        <v>43884</v>
      </c>
      <c r="D4353" s="111">
        <f t="shared" si="299"/>
        <v>2020</v>
      </c>
      <c r="E4353" s="111">
        <f t="shared" si="300"/>
        <v>2</v>
      </c>
      <c r="F4353" s="452">
        <v>76371.88</v>
      </c>
      <c r="G4353" s="106" t="s">
        <v>1169</v>
      </c>
    </row>
    <row r="4354" spans="3:7" ht="15" x14ac:dyDescent="0.25">
      <c r="C4354" s="107">
        <f t="shared" si="296"/>
        <v>43885</v>
      </c>
      <c r="D4354" s="111">
        <f t="shared" si="299"/>
        <v>2020</v>
      </c>
      <c r="E4354" s="111">
        <f t="shared" si="300"/>
        <v>2</v>
      </c>
      <c r="F4354" s="452">
        <v>76371.88</v>
      </c>
      <c r="G4354" s="106" t="s">
        <v>1169</v>
      </c>
    </row>
    <row r="4355" spans="3:7" ht="15" x14ac:dyDescent="0.25">
      <c r="C4355" s="107">
        <f t="shared" si="296"/>
        <v>43886</v>
      </c>
      <c r="D4355" s="111">
        <f t="shared" si="299"/>
        <v>2020</v>
      </c>
      <c r="E4355" s="111">
        <f t="shared" si="300"/>
        <v>2</v>
      </c>
      <c r="F4355" s="452">
        <v>76502.570000000007</v>
      </c>
      <c r="G4355" s="106" t="s">
        <v>1169</v>
      </c>
    </row>
    <row r="4356" spans="3:7" ht="15" x14ac:dyDescent="0.25">
      <c r="C4356" s="107">
        <f t="shared" si="296"/>
        <v>43887</v>
      </c>
      <c r="D4356" s="111">
        <f t="shared" si="299"/>
        <v>2020</v>
      </c>
      <c r="E4356" s="111">
        <f t="shared" si="300"/>
        <v>2</v>
      </c>
      <c r="F4356" s="452">
        <v>76318.11</v>
      </c>
      <c r="G4356" s="106" t="s">
        <v>1169</v>
      </c>
    </row>
    <row r="4357" spans="3:7" ht="15" x14ac:dyDescent="0.25">
      <c r="C4357" s="107">
        <f t="shared" si="296"/>
        <v>43888</v>
      </c>
      <c r="D4357" s="111">
        <f t="shared" si="299"/>
        <v>2020</v>
      </c>
      <c r="E4357" s="111">
        <f t="shared" si="300"/>
        <v>2</v>
      </c>
      <c r="F4357" s="452">
        <v>76472.33</v>
      </c>
      <c r="G4357" s="106" t="s">
        <v>1169</v>
      </c>
    </row>
    <row r="4358" spans="3:7" ht="15" x14ac:dyDescent="0.25">
      <c r="C4358" s="107">
        <f t="shared" si="296"/>
        <v>43889</v>
      </c>
      <c r="D4358" s="111">
        <f t="shared" ref="D4358" si="301">YEAR(C4358)</f>
        <v>2020</v>
      </c>
      <c r="E4358" s="111">
        <f t="shared" ref="E4358" si="302">MONTH(C4358)</f>
        <v>2</v>
      </c>
      <c r="F4358" s="453">
        <v>76472.33</v>
      </c>
      <c r="G4358" s="106" t="s">
        <v>1169</v>
      </c>
    </row>
    <row r="4359" spans="3:7" ht="15" x14ac:dyDescent="0.25">
      <c r="C4359" s="107">
        <f t="shared" si="296"/>
        <v>43890</v>
      </c>
      <c r="D4359" s="111">
        <f t="shared" ref="D4359:D4398" si="303">YEAR(C4359)</f>
        <v>2020</v>
      </c>
      <c r="E4359" s="111">
        <f t="shared" ref="E4359:E4398" si="304">MONTH(C4359)</f>
        <v>2</v>
      </c>
      <c r="F4359" s="474">
        <v>76472.33</v>
      </c>
      <c r="G4359" s="106" t="s">
        <v>1169</v>
      </c>
    </row>
    <row r="4360" spans="3:7" ht="15" x14ac:dyDescent="0.25">
      <c r="C4360" s="107">
        <f t="shared" si="296"/>
        <v>43891</v>
      </c>
      <c r="D4360" s="111">
        <f t="shared" si="303"/>
        <v>2020</v>
      </c>
      <c r="E4360" s="111">
        <f t="shared" si="304"/>
        <v>3</v>
      </c>
      <c r="F4360" s="474">
        <v>76102.009999999995</v>
      </c>
      <c r="G4360" s="106" t="s">
        <v>1169</v>
      </c>
    </row>
    <row r="4361" spans="3:7" ht="15" x14ac:dyDescent="0.25">
      <c r="C4361" s="107">
        <f t="shared" si="296"/>
        <v>43892</v>
      </c>
      <c r="D4361" s="111">
        <f t="shared" si="303"/>
        <v>2020</v>
      </c>
      <c r="E4361" s="111">
        <f t="shared" si="304"/>
        <v>3</v>
      </c>
      <c r="F4361" s="474">
        <v>75492.289999999994</v>
      </c>
      <c r="G4361" s="106" t="s">
        <v>1169</v>
      </c>
    </row>
    <row r="4362" spans="3:7" ht="15" x14ac:dyDescent="0.25">
      <c r="C4362" s="107">
        <f t="shared" si="296"/>
        <v>43893</v>
      </c>
      <c r="D4362" s="111">
        <f t="shared" si="303"/>
        <v>2020</v>
      </c>
      <c r="E4362" s="111">
        <f t="shared" si="304"/>
        <v>3</v>
      </c>
      <c r="F4362" s="474">
        <v>75730.740000000005</v>
      </c>
      <c r="G4362" s="106" t="s">
        <v>1169</v>
      </c>
    </row>
    <row r="4363" spans="3:7" ht="15" x14ac:dyDescent="0.25">
      <c r="C4363" s="107">
        <f t="shared" si="296"/>
        <v>43894</v>
      </c>
      <c r="D4363" s="111">
        <f t="shared" si="303"/>
        <v>2020</v>
      </c>
      <c r="E4363" s="111">
        <f t="shared" si="304"/>
        <v>3</v>
      </c>
      <c r="F4363" s="474">
        <v>75201.820000000007</v>
      </c>
      <c r="G4363" s="106" t="s">
        <v>1169</v>
      </c>
    </row>
    <row r="4364" spans="3:7" ht="15" x14ac:dyDescent="0.25">
      <c r="C4364" s="107">
        <f t="shared" si="296"/>
        <v>43895</v>
      </c>
      <c r="D4364" s="111">
        <f t="shared" si="303"/>
        <v>2020</v>
      </c>
      <c r="E4364" s="111">
        <f t="shared" si="304"/>
        <v>3</v>
      </c>
      <c r="F4364" s="474">
        <v>75008.41</v>
      </c>
      <c r="G4364" s="106" t="s">
        <v>1169</v>
      </c>
    </row>
    <row r="4365" spans="3:7" ht="15" x14ac:dyDescent="0.25">
      <c r="C4365" s="107">
        <f t="shared" si="296"/>
        <v>43896</v>
      </c>
      <c r="D4365" s="111">
        <f t="shared" si="303"/>
        <v>2020</v>
      </c>
      <c r="E4365" s="111">
        <f t="shared" si="304"/>
        <v>3</v>
      </c>
      <c r="F4365" s="474">
        <v>75008.41</v>
      </c>
      <c r="G4365" s="106" t="s">
        <v>1169</v>
      </c>
    </row>
    <row r="4366" spans="3:7" ht="15" x14ac:dyDescent="0.25">
      <c r="C4366" s="107">
        <f t="shared" si="296"/>
        <v>43897</v>
      </c>
      <c r="D4366" s="111">
        <f t="shared" si="303"/>
        <v>2020</v>
      </c>
      <c r="E4366" s="111">
        <f t="shared" si="304"/>
        <v>3</v>
      </c>
      <c r="F4366" s="474">
        <v>75008.41</v>
      </c>
      <c r="G4366" s="106" t="s">
        <v>1169</v>
      </c>
    </row>
    <row r="4367" spans="3:7" ht="15" x14ac:dyDescent="0.25">
      <c r="C4367" s="107">
        <f t="shared" si="296"/>
        <v>43898</v>
      </c>
      <c r="D4367" s="111">
        <f t="shared" si="303"/>
        <v>2020</v>
      </c>
      <c r="E4367" s="111">
        <f t="shared" si="304"/>
        <v>3</v>
      </c>
      <c r="F4367" s="474">
        <v>76232.75</v>
      </c>
      <c r="G4367" s="106" t="s">
        <v>1169</v>
      </c>
    </row>
    <row r="4368" spans="3:7" ht="15" x14ac:dyDescent="0.25">
      <c r="C4368" s="107">
        <f t="shared" si="296"/>
        <v>43899</v>
      </c>
      <c r="D4368" s="111">
        <f t="shared" si="303"/>
        <v>2020</v>
      </c>
      <c r="E4368" s="111">
        <f t="shared" si="304"/>
        <v>3</v>
      </c>
      <c r="F4368" s="474">
        <v>76103.62</v>
      </c>
      <c r="G4368" s="106" t="s">
        <v>1169</v>
      </c>
    </row>
    <row r="4369" spans="3:7" ht="15" x14ac:dyDescent="0.25">
      <c r="C4369" s="107">
        <f t="shared" si="296"/>
        <v>43900</v>
      </c>
      <c r="D4369" s="111">
        <f t="shared" si="303"/>
        <v>2020</v>
      </c>
      <c r="E4369" s="111">
        <f t="shared" si="304"/>
        <v>3</v>
      </c>
      <c r="F4369" s="474">
        <v>76403.820000000007</v>
      </c>
      <c r="G4369" s="106" t="s">
        <v>1169</v>
      </c>
    </row>
    <row r="4370" spans="3:7" ht="15" x14ac:dyDescent="0.25">
      <c r="C4370" s="107">
        <f t="shared" ref="C4370:C4433" si="305">C4369+1</f>
        <v>43901</v>
      </c>
      <c r="D4370" s="111">
        <f t="shared" si="303"/>
        <v>2020</v>
      </c>
      <c r="E4370" s="111">
        <f t="shared" si="304"/>
        <v>3</v>
      </c>
      <c r="F4370" s="474">
        <v>82340.22</v>
      </c>
      <c r="G4370" s="106" t="s">
        <v>1169</v>
      </c>
    </row>
    <row r="4371" spans="3:7" ht="15" x14ac:dyDescent="0.25">
      <c r="C4371" s="107">
        <f t="shared" si="305"/>
        <v>43902</v>
      </c>
      <c r="D4371" s="111">
        <f t="shared" si="303"/>
        <v>2020</v>
      </c>
      <c r="E4371" s="111">
        <f t="shared" si="304"/>
        <v>3</v>
      </c>
      <c r="F4371" s="474">
        <v>80023.179999999993</v>
      </c>
      <c r="G4371" s="106" t="s">
        <v>1169</v>
      </c>
    </row>
    <row r="4372" spans="3:7" ht="15" x14ac:dyDescent="0.25">
      <c r="C4372" s="107">
        <f t="shared" si="305"/>
        <v>43903</v>
      </c>
      <c r="D4372" s="111">
        <f t="shared" si="303"/>
        <v>2020</v>
      </c>
      <c r="E4372" s="111">
        <f t="shared" si="304"/>
        <v>3</v>
      </c>
      <c r="F4372" s="474">
        <v>80023.179999999993</v>
      </c>
      <c r="G4372" s="106" t="s">
        <v>1169</v>
      </c>
    </row>
    <row r="4373" spans="3:7" ht="15" x14ac:dyDescent="0.25">
      <c r="C4373" s="107">
        <f t="shared" si="305"/>
        <v>43904</v>
      </c>
      <c r="D4373" s="111">
        <f t="shared" si="303"/>
        <v>2020</v>
      </c>
      <c r="E4373" s="111">
        <f t="shared" si="304"/>
        <v>3</v>
      </c>
      <c r="F4373" s="474">
        <v>80023.179999999993</v>
      </c>
      <c r="G4373" s="106" t="s">
        <v>1169</v>
      </c>
    </row>
    <row r="4374" spans="3:7" ht="15" x14ac:dyDescent="0.25">
      <c r="C4374" s="107">
        <f t="shared" si="305"/>
        <v>43905</v>
      </c>
      <c r="D4374" s="111">
        <f t="shared" si="303"/>
        <v>2020</v>
      </c>
      <c r="E4374" s="111">
        <f t="shared" si="304"/>
        <v>3</v>
      </c>
      <c r="F4374" s="474">
        <v>80023.179999999993</v>
      </c>
      <c r="G4374" s="106" t="s">
        <v>1169</v>
      </c>
    </row>
    <row r="4375" spans="3:7" ht="15" x14ac:dyDescent="0.25">
      <c r="C4375" s="107">
        <f t="shared" si="305"/>
        <v>43906</v>
      </c>
      <c r="D4375" s="111">
        <f t="shared" si="303"/>
        <v>2020</v>
      </c>
      <c r="E4375" s="111">
        <f t="shared" si="304"/>
        <v>3</v>
      </c>
      <c r="F4375" s="474">
        <v>76713.38</v>
      </c>
      <c r="G4375" s="106" t="s">
        <v>1169</v>
      </c>
    </row>
    <row r="4376" spans="3:7" ht="15" x14ac:dyDescent="0.25">
      <c r="C4376" s="107">
        <f t="shared" si="305"/>
        <v>43907</v>
      </c>
      <c r="D4376" s="111">
        <f t="shared" si="303"/>
        <v>2020</v>
      </c>
      <c r="E4376" s="111">
        <f t="shared" si="304"/>
        <v>3</v>
      </c>
      <c r="F4376" s="474">
        <v>75724.820000000007</v>
      </c>
      <c r="G4376" s="106" t="s">
        <v>1169</v>
      </c>
    </row>
    <row r="4377" spans="3:7" ht="15" x14ac:dyDescent="0.25">
      <c r="C4377" s="107">
        <f t="shared" si="305"/>
        <v>43908</v>
      </c>
      <c r="D4377" s="111">
        <f t="shared" si="303"/>
        <v>2020</v>
      </c>
      <c r="E4377" s="111">
        <f t="shared" si="304"/>
        <v>3</v>
      </c>
      <c r="F4377" s="474">
        <v>72731.72</v>
      </c>
      <c r="G4377" s="106" t="s">
        <v>1169</v>
      </c>
    </row>
    <row r="4378" spans="3:7" ht="15" x14ac:dyDescent="0.25">
      <c r="C4378" s="107">
        <f t="shared" si="305"/>
        <v>43909</v>
      </c>
      <c r="D4378" s="111">
        <f t="shared" si="303"/>
        <v>2020</v>
      </c>
      <c r="E4378" s="111">
        <f t="shared" si="304"/>
        <v>3</v>
      </c>
      <c r="F4378" s="474">
        <v>71842.92</v>
      </c>
      <c r="G4378" s="106" t="s">
        <v>1169</v>
      </c>
    </row>
    <row r="4379" spans="3:7" ht="15" x14ac:dyDescent="0.25">
      <c r="C4379" s="107">
        <f t="shared" si="305"/>
        <v>43910</v>
      </c>
      <c r="D4379" s="111">
        <f t="shared" si="303"/>
        <v>2020</v>
      </c>
      <c r="E4379" s="111">
        <f t="shared" si="304"/>
        <v>3</v>
      </c>
      <c r="F4379" s="474">
        <v>72931.649999999994</v>
      </c>
      <c r="G4379" s="106" t="s">
        <v>1169</v>
      </c>
    </row>
    <row r="4380" spans="3:7" ht="15" x14ac:dyDescent="0.25">
      <c r="C4380" s="107">
        <f t="shared" si="305"/>
        <v>43911</v>
      </c>
      <c r="D4380" s="111">
        <f t="shared" si="303"/>
        <v>2020</v>
      </c>
      <c r="E4380" s="111">
        <f t="shared" si="304"/>
        <v>3</v>
      </c>
      <c r="F4380" s="474">
        <v>72931.649999999994</v>
      </c>
      <c r="G4380" s="106" t="s">
        <v>1169</v>
      </c>
    </row>
    <row r="4381" spans="3:7" ht="15" x14ac:dyDescent="0.25">
      <c r="C4381" s="107">
        <f t="shared" si="305"/>
        <v>43912</v>
      </c>
      <c r="D4381" s="111">
        <f t="shared" si="303"/>
        <v>2020</v>
      </c>
      <c r="E4381" s="111">
        <f t="shared" si="304"/>
        <v>3</v>
      </c>
      <c r="F4381" s="474">
        <v>75184.820000000007</v>
      </c>
      <c r="G4381" s="106" t="s">
        <v>1169</v>
      </c>
    </row>
    <row r="4382" spans="3:7" ht="15" x14ac:dyDescent="0.25">
      <c r="C4382" s="107">
        <f t="shared" si="305"/>
        <v>43913</v>
      </c>
      <c r="D4382" s="111">
        <f t="shared" si="303"/>
        <v>2020</v>
      </c>
      <c r="E4382" s="111">
        <f t="shared" si="304"/>
        <v>3</v>
      </c>
      <c r="F4382" s="474">
        <v>75184.820000000007</v>
      </c>
      <c r="G4382" s="106" t="s">
        <v>1169</v>
      </c>
    </row>
    <row r="4383" spans="3:7" ht="15" x14ac:dyDescent="0.25">
      <c r="C4383" s="107">
        <f t="shared" si="305"/>
        <v>43914</v>
      </c>
      <c r="D4383" s="111">
        <f t="shared" si="303"/>
        <v>2020</v>
      </c>
      <c r="E4383" s="111">
        <f t="shared" si="304"/>
        <v>3</v>
      </c>
      <c r="F4383" s="474">
        <v>75184.820000000007</v>
      </c>
      <c r="G4383" s="106" t="s">
        <v>1169</v>
      </c>
    </row>
    <row r="4384" spans="3:7" ht="15" x14ac:dyDescent="0.25">
      <c r="C4384" s="107">
        <f t="shared" si="305"/>
        <v>43915</v>
      </c>
      <c r="D4384" s="111">
        <f t="shared" si="303"/>
        <v>2020</v>
      </c>
      <c r="E4384" s="111">
        <f t="shared" si="304"/>
        <v>3</v>
      </c>
      <c r="F4384" s="474">
        <v>75184.820000000007</v>
      </c>
      <c r="G4384" s="106" t="s">
        <v>1169</v>
      </c>
    </row>
    <row r="4385" spans="3:7" ht="15" x14ac:dyDescent="0.25">
      <c r="C4385" s="107">
        <f t="shared" si="305"/>
        <v>43916</v>
      </c>
      <c r="D4385" s="111">
        <f t="shared" si="303"/>
        <v>2020</v>
      </c>
      <c r="E4385" s="111">
        <f t="shared" si="304"/>
        <v>3</v>
      </c>
      <c r="F4385" s="474">
        <v>84723.01</v>
      </c>
      <c r="G4385" s="106" t="s">
        <v>1169</v>
      </c>
    </row>
    <row r="4386" spans="3:7" ht="15" x14ac:dyDescent="0.25">
      <c r="C4386" s="107">
        <f t="shared" si="305"/>
        <v>43917</v>
      </c>
      <c r="D4386" s="111">
        <f t="shared" si="303"/>
        <v>2020</v>
      </c>
      <c r="E4386" s="111">
        <f t="shared" si="304"/>
        <v>3</v>
      </c>
      <c r="F4386" s="474">
        <v>84723.01</v>
      </c>
      <c r="G4386" s="106" t="s">
        <v>1169</v>
      </c>
    </row>
    <row r="4387" spans="3:7" ht="15" x14ac:dyDescent="0.25">
      <c r="C4387" s="107">
        <f t="shared" si="305"/>
        <v>43918</v>
      </c>
      <c r="D4387" s="111">
        <f t="shared" si="303"/>
        <v>2020</v>
      </c>
      <c r="E4387" s="111">
        <f t="shared" si="304"/>
        <v>3</v>
      </c>
      <c r="F4387" s="474">
        <v>84723.01</v>
      </c>
      <c r="G4387" s="106" t="s">
        <v>1169</v>
      </c>
    </row>
    <row r="4388" spans="3:7" ht="15" x14ac:dyDescent="0.25">
      <c r="C4388" s="107">
        <f t="shared" si="305"/>
        <v>43919</v>
      </c>
      <c r="D4388" s="111">
        <f t="shared" si="303"/>
        <v>2020</v>
      </c>
      <c r="E4388" s="111">
        <f t="shared" si="304"/>
        <v>3</v>
      </c>
      <c r="F4388" s="474">
        <v>84581.04</v>
      </c>
      <c r="G4388" s="106" t="s">
        <v>1169</v>
      </c>
    </row>
    <row r="4389" spans="3:7" ht="15" x14ac:dyDescent="0.25">
      <c r="C4389" s="107">
        <f t="shared" si="305"/>
        <v>43920</v>
      </c>
      <c r="D4389" s="111">
        <f t="shared" si="303"/>
        <v>2020</v>
      </c>
      <c r="E4389" s="111">
        <f t="shared" si="304"/>
        <v>3</v>
      </c>
      <c r="F4389" s="474">
        <v>87076.65</v>
      </c>
      <c r="G4389" s="106" t="s">
        <v>1169</v>
      </c>
    </row>
    <row r="4390" spans="3:7" ht="15" x14ac:dyDescent="0.25">
      <c r="C4390" s="107">
        <f t="shared" si="305"/>
        <v>43921</v>
      </c>
      <c r="D4390" s="111">
        <f t="shared" si="303"/>
        <v>2020</v>
      </c>
      <c r="E4390" s="111">
        <f t="shared" si="304"/>
        <v>3</v>
      </c>
      <c r="F4390" s="474">
        <v>87396.82</v>
      </c>
      <c r="G4390" s="106" t="s">
        <v>1169</v>
      </c>
    </row>
    <row r="4391" spans="3:7" ht="15" x14ac:dyDescent="0.25">
      <c r="C4391" s="107">
        <f t="shared" si="305"/>
        <v>43922</v>
      </c>
      <c r="D4391" s="111">
        <f t="shared" si="303"/>
        <v>2020</v>
      </c>
      <c r="E4391" s="111">
        <f t="shared" si="304"/>
        <v>4</v>
      </c>
      <c r="F4391" s="474">
        <v>89168.7</v>
      </c>
      <c r="G4391" s="106" t="s">
        <v>1169</v>
      </c>
    </row>
    <row r="4392" spans="3:7" ht="15" x14ac:dyDescent="0.25">
      <c r="C4392" s="107">
        <f t="shared" si="305"/>
        <v>43923</v>
      </c>
      <c r="D4392" s="111">
        <f t="shared" si="303"/>
        <v>2020</v>
      </c>
      <c r="E4392" s="111">
        <f t="shared" si="304"/>
        <v>4</v>
      </c>
      <c r="F4392" s="474">
        <v>94120.28</v>
      </c>
      <c r="G4392" s="106" t="s">
        <v>1169</v>
      </c>
    </row>
    <row r="4393" spans="3:7" ht="15" x14ac:dyDescent="0.25">
      <c r="C4393" s="107">
        <f t="shared" si="305"/>
        <v>43924</v>
      </c>
      <c r="D4393" s="111">
        <f t="shared" si="303"/>
        <v>2020</v>
      </c>
      <c r="E4393" s="111">
        <f t="shared" si="304"/>
        <v>4</v>
      </c>
      <c r="F4393" s="474">
        <v>94120.28</v>
      </c>
      <c r="G4393" s="106" t="s">
        <v>1169</v>
      </c>
    </row>
    <row r="4394" spans="3:7" ht="15" x14ac:dyDescent="0.25">
      <c r="C4394" s="107">
        <f t="shared" si="305"/>
        <v>43925</v>
      </c>
      <c r="D4394" s="111">
        <f t="shared" si="303"/>
        <v>2020</v>
      </c>
      <c r="E4394" s="111">
        <f t="shared" si="304"/>
        <v>4</v>
      </c>
      <c r="F4394" s="474">
        <v>94120.28</v>
      </c>
      <c r="G4394" s="106" t="s">
        <v>1169</v>
      </c>
    </row>
    <row r="4395" spans="3:7" ht="15" x14ac:dyDescent="0.25">
      <c r="C4395" s="107">
        <f t="shared" si="305"/>
        <v>43926</v>
      </c>
      <c r="D4395" s="111">
        <f t="shared" si="303"/>
        <v>2020</v>
      </c>
      <c r="E4395" s="111">
        <f t="shared" si="304"/>
        <v>4</v>
      </c>
      <c r="F4395" s="474">
        <v>99043.72</v>
      </c>
      <c r="G4395" s="106" t="s">
        <v>1169</v>
      </c>
    </row>
    <row r="4396" spans="3:7" ht="15" x14ac:dyDescent="0.25">
      <c r="C4396" s="107">
        <f t="shared" si="305"/>
        <v>43927</v>
      </c>
      <c r="D4396" s="111">
        <f t="shared" si="303"/>
        <v>2020</v>
      </c>
      <c r="E4396" s="111">
        <f t="shared" si="304"/>
        <v>4</v>
      </c>
      <c r="F4396" s="474">
        <v>105729.27</v>
      </c>
      <c r="G4396" s="106" t="s">
        <v>1169</v>
      </c>
    </row>
    <row r="4397" spans="3:7" ht="15" x14ac:dyDescent="0.25">
      <c r="C4397" s="107">
        <f t="shared" si="305"/>
        <v>43928</v>
      </c>
      <c r="D4397" s="111">
        <f t="shared" si="303"/>
        <v>2020</v>
      </c>
      <c r="E4397" s="111">
        <f t="shared" si="304"/>
        <v>4</v>
      </c>
      <c r="F4397" s="474">
        <v>117395.02</v>
      </c>
      <c r="G4397" s="106" t="s">
        <v>1169</v>
      </c>
    </row>
    <row r="4398" spans="3:7" ht="15" x14ac:dyDescent="0.25">
      <c r="C4398" s="107">
        <f t="shared" si="305"/>
        <v>43929</v>
      </c>
      <c r="D4398" s="111">
        <f t="shared" si="303"/>
        <v>2020</v>
      </c>
      <c r="E4398" s="111">
        <f t="shared" si="304"/>
        <v>4</v>
      </c>
      <c r="F4398" s="474">
        <v>117395.02</v>
      </c>
      <c r="G4398" s="106" t="s">
        <v>1169</v>
      </c>
    </row>
    <row r="4399" spans="3:7" ht="15" x14ac:dyDescent="0.25">
      <c r="C4399" s="107">
        <f t="shared" si="305"/>
        <v>43930</v>
      </c>
      <c r="D4399" s="111">
        <f t="shared" ref="D4399:D4405" si="306">YEAR(C4399)</f>
        <v>2020</v>
      </c>
      <c r="E4399" s="111">
        <f t="shared" ref="E4399:E4405" si="307">MONTH(C4399)</f>
        <v>4</v>
      </c>
      <c r="F4399" s="475">
        <v>117395.02</v>
      </c>
      <c r="G4399" s="106" t="s">
        <v>1169</v>
      </c>
    </row>
    <row r="4400" spans="3:7" ht="15" x14ac:dyDescent="0.25">
      <c r="C4400" s="107">
        <f t="shared" si="305"/>
        <v>43931</v>
      </c>
      <c r="D4400" s="111">
        <f t="shared" si="306"/>
        <v>2020</v>
      </c>
      <c r="E4400" s="111">
        <f t="shared" si="307"/>
        <v>4</v>
      </c>
      <c r="F4400" s="475">
        <v>117395.02</v>
      </c>
      <c r="G4400" s="106" t="s">
        <v>1169</v>
      </c>
    </row>
    <row r="4401" spans="3:7" ht="15" x14ac:dyDescent="0.25">
      <c r="C4401" s="107">
        <f t="shared" si="305"/>
        <v>43932</v>
      </c>
      <c r="D4401" s="111">
        <f t="shared" si="306"/>
        <v>2020</v>
      </c>
      <c r="E4401" s="111">
        <f t="shared" si="307"/>
        <v>4</v>
      </c>
      <c r="F4401" s="475">
        <v>117395.02</v>
      </c>
      <c r="G4401" s="106" t="s">
        <v>1169</v>
      </c>
    </row>
    <row r="4402" spans="3:7" ht="15" x14ac:dyDescent="0.25">
      <c r="C4402" s="107">
        <f t="shared" si="305"/>
        <v>43933</v>
      </c>
      <c r="D4402" s="111">
        <f t="shared" si="306"/>
        <v>2020</v>
      </c>
      <c r="E4402" s="111">
        <f t="shared" si="307"/>
        <v>4</v>
      </c>
      <c r="F4402" s="475">
        <v>135833.42000000001</v>
      </c>
      <c r="G4402" s="106" t="s">
        <v>1169</v>
      </c>
    </row>
    <row r="4403" spans="3:7" ht="15" x14ac:dyDescent="0.25">
      <c r="C4403" s="107">
        <f t="shared" si="305"/>
        <v>43934</v>
      </c>
      <c r="D4403" s="111">
        <f t="shared" si="306"/>
        <v>2020</v>
      </c>
      <c r="E4403" s="111">
        <f t="shared" si="307"/>
        <v>4</v>
      </c>
      <c r="F4403" s="475">
        <v>136008.75</v>
      </c>
      <c r="G4403" s="106" t="s">
        <v>1169</v>
      </c>
    </row>
    <row r="4404" spans="3:7" ht="15" x14ac:dyDescent="0.25">
      <c r="C4404" s="107">
        <f t="shared" si="305"/>
        <v>43935</v>
      </c>
      <c r="D4404" s="111">
        <f t="shared" si="306"/>
        <v>2020</v>
      </c>
      <c r="E4404" s="111">
        <f t="shared" si="307"/>
        <v>4</v>
      </c>
      <c r="F4404" s="475">
        <v>138053.53</v>
      </c>
      <c r="G4404" s="106" t="s">
        <v>1169</v>
      </c>
    </row>
    <row r="4405" spans="3:7" ht="15" x14ac:dyDescent="0.25">
      <c r="C4405" s="107">
        <f t="shared" si="305"/>
        <v>43936</v>
      </c>
      <c r="D4405" s="111">
        <f t="shared" si="306"/>
        <v>2020</v>
      </c>
      <c r="E4405" s="111">
        <f t="shared" si="307"/>
        <v>4</v>
      </c>
      <c r="F4405" s="475">
        <v>134804.72</v>
      </c>
      <c r="G4405" s="106" t="s">
        <v>1169</v>
      </c>
    </row>
    <row r="4406" spans="3:7" x14ac:dyDescent="0.15">
      <c r="C4406" s="107">
        <f t="shared" si="305"/>
        <v>43937</v>
      </c>
      <c r="D4406" s="111">
        <f t="shared" ref="D4406:D4447" si="308">YEAR(C4406)</f>
        <v>2020</v>
      </c>
      <c r="E4406" s="111">
        <f t="shared" ref="E4406:E4447" si="309">MONTH(C4406)</f>
        <v>4</v>
      </c>
      <c r="F4406" s="47">
        <v>130032.62</v>
      </c>
      <c r="G4406" s="106" t="s">
        <v>1169</v>
      </c>
    </row>
    <row r="4407" spans="3:7" x14ac:dyDescent="0.15">
      <c r="C4407" s="107">
        <f t="shared" si="305"/>
        <v>43938</v>
      </c>
      <c r="D4407" s="111">
        <f t="shared" si="308"/>
        <v>2020</v>
      </c>
      <c r="E4407" s="111">
        <f t="shared" si="309"/>
        <v>4</v>
      </c>
      <c r="F4407" s="47">
        <v>130032.62</v>
      </c>
      <c r="G4407" s="106" t="s">
        <v>1169</v>
      </c>
    </row>
    <row r="4408" spans="3:7" x14ac:dyDescent="0.15">
      <c r="C4408" s="107">
        <f t="shared" si="305"/>
        <v>43939</v>
      </c>
      <c r="D4408" s="111">
        <f t="shared" si="308"/>
        <v>2020</v>
      </c>
      <c r="E4408" s="111">
        <f t="shared" si="309"/>
        <v>4</v>
      </c>
      <c r="F4408" s="47">
        <v>130032.62</v>
      </c>
      <c r="G4408" s="106" t="s">
        <v>1169</v>
      </c>
    </row>
    <row r="4409" spans="3:7" x14ac:dyDescent="0.15">
      <c r="C4409" s="107">
        <f t="shared" si="305"/>
        <v>43940</v>
      </c>
      <c r="D4409" s="111">
        <f t="shared" si="308"/>
        <v>2020</v>
      </c>
      <c r="E4409" s="111">
        <f t="shared" si="309"/>
        <v>4</v>
      </c>
      <c r="F4409" s="47">
        <v>140102.32</v>
      </c>
      <c r="G4409" s="106" t="s">
        <v>1169</v>
      </c>
    </row>
    <row r="4410" spans="3:7" x14ac:dyDescent="0.15">
      <c r="C4410" s="107">
        <f t="shared" si="305"/>
        <v>43941</v>
      </c>
      <c r="D4410" s="111">
        <f t="shared" si="308"/>
        <v>2020</v>
      </c>
      <c r="E4410" s="111">
        <f t="shared" si="309"/>
        <v>4</v>
      </c>
      <c r="F4410" s="47">
        <v>153119.32</v>
      </c>
      <c r="G4410" s="106" t="s">
        <v>1169</v>
      </c>
    </row>
    <row r="4411" spans="3:7" x14ac:dyDescent="0.15">
      <c r="C4411" s="107">
        <f t="shared" si="305"/>
        <v>43942</v>
      </c>
      <c r="D4411" s="111">
        <f t="shared" si="308"/>
        <v>2020</v>
      </c>
      <c r="E4411" s="111">
        <f t="shared" si="309"/>
        <v>4</v>
      </c>
      <c r="F4411" s="47">
        <v>175523.12</v>
      </c>
      <c r="G4411" s="106" t="s">
        <v>1169</v>
      </c>
    </row>
    <row r="4412" spans="3:7" x14ac:dyDescent="0.15">
      <c r="C4412" s="107">
        <f t="shared" si="305"/>
        <v>43943</v>
      </c>
      <c r="D4412" s="111">
        <f t="shared" si="308"/>
        <v>2020</v>
      </c>
      <c r="E4412" s="111">
        <f t="shared" si="309"/>
        <v>4</v>
      </c>
      <c r="F4412" s="47">
        <v>200058.83</v>
      </c>
      <c r="G4412" s="106" t="s">
        <v>1169</v>
      </c>
    </row>
    <row r="4413" spans="3:7" x14ac:dyDescent="0.15">
      <c r="C4413" s="107">
        <f t="shared" si="305"/>
        <v>43944</v>
      </c>
      <c r="D4413" s="111">
        <f t="shared" si="308"/>
        <v>2020</v>
      </c>
      <c r="E4413" s="111">
        <f t="shared" si="309"/>
        <v>4</v>
      </c>
      <c r="F4413" s="47">
        <v>195823.41</v>
      </c>
      <c r="G4413" s="106" t="s">
        <v>1169</v>
      </c>
    </row>
    <row r="4414" spans="3:7" x14ac:dyDescent="0.15">
      <c r="C4414" s="107">
        <f t="shared" si="305"/>
        <v>43945</v>
      </c>
      <c r="D4414" s="111">
        <f t="shared" si="308"/>
        <v>2020</v>
      </c>
      <c r="E4414" s="111">
        <f t="shared" si="309"/>
        <v>4</v>
      </c>
      <c r="F4414" s="47">
        <v>195823.41</v>
      </c>
      <c r="G4414" s="106" t="s">
        <v>1169</v>
      </c>
    </row>
    <row r="4415" spans="3:7" x14ac:dyDescent="0.15">
      <c r="C4415" s="107">
        <f t="shared" si="305"/>
        <v>43946</v>
      </c>
      <c r="D4415" s="111">
        <f t="shared" si="308"/>
        <v>2020</v>
      </c>
      <c r="E4415" s="111">
        <f t="shared" si="309"/>
        <v>4</v>
      </c>
      <c r="F4415" s="47">
        <v>195823.41</v>
      </c>
      <c r="G4415" s="106" t="s">
        <v>1169</v>
      </c>
    </row>
    <row r="4416" spans="3:7" x14ac:dyDescent="0.15">
      <c r="C4416" s="107">
        <f t="shared" si="305"/>
        <v>43947</v>
      </c>
      <c r="D4416" s="111">
        <f t="shared" si="308"/>
        <v>2020</v>
      </c>
      <c r="E4416" s="111">
        <f t="shared" si="309"/>
        <v>4</v>
      </c>
      <c r="F4416" s="47">
        <v>197242.02</v>
      </c>
      <c r="G4416" s="106" t="s">
        <v>1169</v>
      </c>
    </row>
    <row r="4417" spans="3:7" x14ac:dyDescent="0.15">
      <c r="C4417" s="107">
        <f t="shared" si="305"/>
        <v>43948</v>
      </c>
      <c r="D4417" s="111">
        <f t="shared" si="308"/>
        <v>2020</v>
      </c>
      <c r="E4417" s="111">
        <f t="shared" si="309"/>
        <v>4</v>
      </c>
      <c r="F4417" s="47">
        <v>193042.81</v>
      </c>
      <c r="G4417" s="106" t="s">
        <v>1169</v>
      </c>
    </row>
    <row r="4418" spans="3:7" x14ac:dyDescent="0.15">
      <c r="C4418" s="107">
        <f t="shared" si="305"/>
        <v>43949</v>
      </c>
      <c r="D4418" s="111">
        <f t="shared" si="308"/>
        <v>2020</v>
      </c>
      <c r="E4418" s="111">
        <f t="shared" si="309"/>
        <v>4</v>
      </c>
      <c r="F4418" s="47">
        <v>185004.12</v>
      </c>
      <c r="G4418" s="106" t="s">
        <v>1169</v>
      </c>
    </row>
    <row r="4419" spans="3:7" x14ac:dyDescent="0.15">
      <c r="C4419" s="107">
        <f t="shared" si="305"/>
        <v>43950</v>
      </c>
      <c r="D4419" s="111">
        <f t="shared" si="308"/>
        <v>2020</v>
      </c>
      <c r="E4419" s="111">
        <f t="shared" si="309"/>
        <v>4</v>
      </c>
      <c r="F4419" s="47">
        <v>180286.55</v>
      </c>
      <c r="G4419" s="106" t="s">
        <v>1169</v>
      </c>
    </row>
    <row r="4420" spans="3:7" x14ac:dyDescent="0.15">
      <c r="C4420" s="107">
        <f t="shared" si="305"/>
        <v>43951</v>
      </c>
      <c r="D4420" s="111">
        <f t="shared" si="308"/>
        <v>2020</v>
      </c>
      <c r="E4420" s="111">
        <f t="shared" si="309"/>
        <v>4</v>
      </c>
      <c r="F4420" s="47">
        <v>177691.94</v>
      </c>
      <c r="G4420" s="106" t="s">
        <v>1169</v>
      </c>
    </row>
    <row r="4421" spans="3:7" x14ac:dyDescent="0.15">
      <c r="C4421" s="107">
        <f t="shared" si="305"/>
        <v>43952</v>
      </c>
      <c r="D4421" s="111">
        <f t="shared" si="308"/>
        <v>2020</v>
      </c>
      <c r="E4421" s="111">
        <f t="shared" si="309"/>
        <v>5</v>
      </c>
      <c r="F4421" s="47">
        <v>177691.94</v>
      </c>
      <c r="G4421" s="106" t="s">
        <v>1169</v>
      </c>
    </row>
    <row r="4422" spans="3:7" x14ac:dyDescent="0.15">
      <c r="C4422" s="107">
        <f t="shared" si="305"/>
        <v>43953</v>
      </c>
      <c r="D4422" s="111">
        <f t="shared" si="308"/>
        <v>2020</v>
      </c>
      <c r="E4422" s="111">
        <f t="shared" si="309"/>
        <v>5</v>
      </c>
      <c r="F4422" s="47">
        <v>177691.94</v>
      </c>
      <c r="G4422" s="106" t="s">
        <v>1169</v>
      </c>
    </row>
    <row r="4423" spans="3:7" x14ac:dyDescent="0.15">
      <c r="C4423" s="107">
        <f t="shared" si="305"/>
        <v>43954</v>
      </c>
      <c r="D4423" s="111">
        <f t="shared" si="308"/>
        <v>2020</v>
      </c>
      <c r="E4423" s="111">
        <f t="shared" si="309"/>
        <v>5</v>
      </c>
      <c r="F4423" s="47">
        <v>180022.62</v>
      </c>
      <c r="G4423" s="106" t="s">
        <v>1169</v>
      </c>
    </row>
    <row r="4424" spans="3:7" x14ac:dyDescent="0.15">
      <c r="C4424" s="107">
        <f t="shared" si="305"/>
        <v>43955</v>
      </c>
      <c r="D4424" s="111">
        <f t="shared" si="308"/>
        <v>2020</v>
      </c>
      <c r="E4424" s="111">
        <f t="shared" si="309"/>
        <v>5</v>
      </c>
      <c r="F4424" s="47">
        <v>179021.82</v>
      </c>
      <c r="G4424" s="106" t="s">
        <v>1169</v>
      </c>
    </row>
    <row r="4425" spans="3:7" x14ac:dyDescent="0.15">
      <c r="C4425" s="107">
        <f t="shared" si="305"/>
        <v>43956</v>
      </c>
      <c r="D4425" s="111">
        <f t="shared" si="308"/>
        <v>2020</v>
      </c>
      <c r="E4425" s="111">
        <f t="shared" si="309"/>
        <v>5</v>
      </c>
      <c r="F4425" s="47">
        <v>175501.44</v>
      </c>
      <c r="G4425" s="106" t="s">
        <v>1169</v>
      </c>
    </row>
    <row r="4426" spans="3:7" x14ac:dyDescent="0.15">
      <c r="C4426" s="107">
        <f t="shared" si="305"/>
        <v>43957</v>
      </c>
      <c r="D4426" s="111">
        <f t="shared" si="308"/>
        <v>2020</v>
      </c>
      <c r="E4426" s="111">
        <f t="shared" si="309"/>
        <v>5</v>
      </c>
      <c r="F4426" s="47">
        <v>178502.21</v>
      </c>
      <c r="G4426" s="106" t="s">
        <v>1169</v>
      </c>
    </row>
    <row r="4427" spans="3:7" x14ac:dyDescent="0.15">
      <c r="C4427" s="107">
        <f t="shared" si="305"/>
        <v>43958</v>
      </c>
      <c r="D4427" s="111">
        <f t="shared" si="308"/>
        <v>2020</v>
      </c>
      <c r="E4427" s="111">
        <f t="shared" si="309"/>
        <v>5</v>
      </c>
      <c r="F4427" s="47">
        <v>182042.31</v>
      </c>
      <c r="G4427" s="106" t="s">
        <v>1169</v>
      </c>
    </row>
    <row r="4428" spans="3:7" x14ac:dyDescent="0.15">
      <c r="C4428" s="107">
        <f t="shared" si="305"/>
        <v>43959</v>
      </c>
      <c r="D4428" s="111">
        <f t="shared" si="308"/>
        <v>2020</v>
      </c>
      <c r="E4428" s="111">
        <f t="shared" si="309"/>
        <v>5</v>
      </c>
      <c r="F4428" s="47">
        <v>182042.31</v>
      </c>
      <c r="G4428" s="106" t="s">
        <v>1169</v>
      </c>
    </row>
    <row r="4429" spans="3:7" x14ac:dyDescent="0.15">
      <c r="C4429" s="107">
        <f t="shared" si="305"/>
        <v>43960</v>
      </c>
      <c r="D4429" s="111">
        <f t="shared" si="308"/>
        <v>2020</v>
      </c>
      <c r="E4429" s="111">
        <f t="shared" si="309"/>
        <v>5</v>
      </c>
      <c r="F4429" s="47">
        <v>182042.31</v>
      </c>
      <c r="G4429" s="106" t="s">
        <v>1169</v>
      </c>
    </row>
    <row r="4430" spans="3:7" x14ac:dyDescent="0.15">
      <c r="C4430" s="107">
        <f t="shared" si="305"/>
        <v>43961</v>
      </c>
      <c r="D4430" s="111">
        <f t="shared" si="308"/>
        <v>2020</v>
      </c>
      <c r="E4430" s="111">
        <f t="shared" si="309"/>
        <v>5</v>
      </c>
      <c r="F4430" s="47">
        <v>185201.74</v>
      </c>
      <c r="G4430" s="106" t="s">
        <v>1169</v>
      </c>
    </row>
    <row r="4431" spans="3:7" x14ac:dyDescent="0.15">
      <c r="C4431" s="107">
        <f t="shared" si="305"/>
        <v>43962</v>
      </c>
      <c r="D4431" s="111">
        <f t="shared" si="308"/>
        <v>2020</v>
      </c>
      <c r="E4431" s="111">
        <f t="shared" si="309"/>
        <v>5</v>
      </c>
      <c r="F4431" s="47">
        <v>182499.03</v>
      </c>
      <c r="G4431" s="106" t="s">
        <v>1169</v>
      </c>
    </row>
    <row r="4432" spans="3:7" x14ac:dyDescent="0.15">
      <c r="C4432" s="107">
        <f t="shared" si="305"/>
        <v>43963</v>
      </c>
      <c r="D4432" s="111">
        <f t="shared" si="308"/>
        <v>2020</v>
      </c>
      <c r="E4432" s="111">
        <f t="shared" si="309"/>
        <v>5</v>
      </c>
      <c r="F4432" s="47">
        <v>186027.48</v>
      </c>
      <c r="G4432" s="106" t="s">
        <v>1169</v>
      </c>
    </row>
    <row r="4433" spans="3:7" x14ac:dyDescent="0.15">
      <c r="C4433" s="107">
        <f t="shared" si="305"/>
        <v>43964</v>
      </c>
      <c r="D4433" s="111">
        <f t="shared" si="308"/>
        <v>2020</v>
      </c>
      <c r="E4433" s="111">
        <f t="shared" si="309"/>
        <v>5</v>
      </c>
      <c r="F4433" s="47">
        <v>187704.89</v>
      </c>
      <c r="G4433" s="106" t="s">
        <v>1169</v>
      </c>
    </row>
    <row r="4434" spans="3:7" x14ac:dyDescent="0.15">
      <c r="C4434" s="107">
        <f t="shared" ref="C4434:C4497" si="310">C4433+1</f>
        <v>43965</v>
      </c>
      <c r="D4434" s="111">
        <f t="shared" si="308"/>
        <v>2020</v>
      </c>
      <c r="E4434" s="111">
        <f t="shared" si="309"/>
        <v>5</v>
      </c>
      <c r="F4434" s="47">
        <v>188021.12</v>
      </c>
      <c r="G4434" s="106" t="s">
        <v>1169</v>
      </c>
    </row>
    <row r="4435" spans="3:7" x14ac:dyDescent="0.15">
      <c r="C4435" s="107">
        <f t="shared" si="310"/>
        <v>43966</v>
      </c>
      <c r="D4435" s="111">
        <f t="shared" si="308"/>
        <v>2020</v>
      </c>
      <c r="E4435" s="111">
        <f t="shared" si="309"/>
        <v>5</v>
      </c>
      <c r="F4435" s="47">
        <v>188021.12</v>
      </c>
      <c r="G4435" s="106" t="s">
        <v>1169</v>
      </c>
    </row>
    <row r="4436" spans="3:7" x14ac:dyDescent="0.15">
      <c r="C4436" s="107">
        <f t="shared" si="310"/>
        <v>43967</v>
      </c>
      <c r="D4436" s="111">
        <f t="shared" si="308"/>
        <v>2020</v>
      </c>
      <c r="E4436" s="111">
        <f t="shared" si="309"/>
        <v>5</v>
      </c>
      <c r="F4436" s="47">
        <v>188021.12</v>
      </c>
      <c r="G4436" s="106" t="s">
        <v>1169</v>
      </c>
    </row>
    <row r="4437" spans="3:7" x14ac:dyDescent="0.15">
      <c r="C4437" s="107">
        <f t="shared" si="310"/>
        <v>43968</v>
      </c>
      <c r="D4437" s="111">
        <f t="shared" si="308"/>
        <v>2020</v>
      </c>
      <c r="E4437" s="111">
        <f t="shared" si="309"/>
        <v>5</v>
      </c>
      <c r="F4437" s="47">
        <v>187241.82</v>
      </c>
      <c r="G4437" s="106" t="s">
        <v>1169</v>
      </c>
    </row>
    <row r="4438" spans="3:7" x14ac:dyDescent="0.15">
      <c r="C4438" s="107">
        <f t="shared" si="310"/>
        <v>43969</v>
      </c>
      <c r="D4438" s="111">
        <f t="shared" si="308"/>
        <v>2020</v>
      </c>
      <c r="E4438" s="111">
        <f t="shared" si="309"/>
        <v>5</v>
      </c>
      <c r="F4438" s="47">
        <v>188031.86</v>
      </c>
      <c r="G4438" s="106" t="s">
        <v>1169</v>
      </c>
    </row>
    <row r="4439" spans="3:7" x14ac:dyDescent="0.15">
      <c r="C4439" s="107">
        <f t="shared" si="310"/>
        <v>43970</v>
      </c>
      <c r="D4439" s="111">
        <f t="shared" si="308"/>
        <v>2020</v>
      </c>
      <c r="E4439" s="111">
        <f t="shared" si="309"/>
        <v>5</v>
      </c>
      <c r="F4439" s="47">
        <v>188794.82</v>
      </c>
      <c r="G4439" s="106" t="s">
        <v>1169</v>
      </c>
    </row>
    <row r="4440" spans="3:7" x14ac:dyDescent="0.15">
      <c r="C4440" s="107">
        <f t="shared" si="310"/>
        <v>43971</v>
      </c>
      <c r="D4440" s="111">
        <f t="shared" si="308"/>
        <v>2020</v>
      </c>
      <c r="E4440" s="111">
        <f t="shared" si="309"/>
        <v>5</v>
      </c>
      <c r="F4440" s="47">
        <v>188794.82</v>
      </c>
      <c r="G4440" s="106" t="s">
        <v>1169</v>
      </c>
    </row>
    <row r="4441" spans="3:7" x14ac:dyDescent="0.15">
      <c r="C4441" s="107">
        <f t="shared" si="310"/>
        <v>43972</v>
      </c>
      <c r="D4441" s="111">
        <f t="shared" si="308"/>
        <v>2020</v>
      </c>
      <c r="E4441" s="111">
        <f t="shared" si="309"/>
        <v>5</v>
      </c>
      <c r="F4441" s="47">
        <v>205043.61</v>
      </c>
      <c r="G4441" s="106" t="s">
        <v>1169</v>
      </c>
    </row>
    <row r="4442" spans="3:7" x14ac:dyDescent="0.15">
      <c r="C4442" s="107">
        <f t="shared" si="310"/>
        <v>43973</v>
      </c>
      <c r="D4442" s="111">
        <f t="shared" si="308"/>
        <v>2020</v>
      </c>
      <c r="E4442" s="111">
        <f t="shared" si="309"/>
        <v>5</v>
      </c>
      <c r="F4442" s="47">
        <v>205043.61</v>
      </c>
      <c r="G4442" s="106" t="s">
        <v>1169</v>
      </c>
    </row>
    <row r="4443" spans="3:7" x14ac:dyDescent="0.15">
      <c r="C4443" s="107">
        <f t="shared" si="310"/>
        <v>43974</v>
      </c>
      <c r="D4443" s="111">
        <f t="shared" si="308"/>
        <v>2020</v>
      </c>
      <c r="E4443" s="111">
        <f t="shared" si="309"/>
        <v>5</v>
      </c>
      <c r="F4443" s="47">
        <v>205043.61</v>
      </c>
      <c r="G4443" s="106" t="s">
        <v>1169</v>
      </c>
    </row>
    <row r="4444" spans="3:7" x14ac:dyDescent="0.15">
      <c r="C4444" s="107">
        <f t="shared" si="310"/>
        <v>43975</v>
      </c>
      <c r="D4444" s="111">
        <f t="shared" si="308"/>
        <v>2020</v>
      </c>
      <c r="E4444" s="111">
        <f t="shared" si="309"/>
        <v>5</v>
      </c>
      <c r="F4444" s="47">
        <v>206396.53</v>
      </c>
      <c r="G4444" s="106" t="s">
        <v>1169</v>
      </c>
    </row>
    <row r="4445" spans="3:7" x14ac:dyDescent="0.15">
      <c r="C4445" s="107">
        <f t="shared" si="310"/>
        <v>43976</v>
      </c>
      <c r="D4445" s="111">
        <f t="shared" si="308"/>
        <v>2020</v>
      </c>
      <c r="E4445" s="111">
        <f t="shared" si="309"/>
        <v>5</v>
      </c>
      <c r="F4445" s="47">
        <v>202043.94</v>
      </c>
      <c r="G4445" s="106" t="s">
        <v>1169</v>
      </c>
    </row>
    <row r="4446" spans="3:7" x14ac:dyDescent="0.15">
      <c r="C4446" s="107">
        <f t="shared" si="310"/>
        <v>43977</v>
      </c>
      <c r="D4446" s="111">
        <f t="shared" si="308"/>
        <v>2020</v>
      </c>
      <c r="E4446" s="111">
        <f t="shared" si="309"/>
        <v>5</v>
      </c>
      <c r="F4446" s="47">
        <v>196711.05</v>
      </c>
      <c r="G4446" s="106" t="s">
        <v>1169</v>
      </c>
    </row>
    <row r="4447" spans="3:7" x14ac:dyDescent="0.15">
      <c r="C4447" s="107">
        <f t="shared" si="310"/>
        <v>43978</v>
      </c>
      <c r="D4447" s="111">
        <f t="shared" si="308"/>
        <v>2020</v>
      </c>
      <c r="E4447" s="111">
        <f t="shared" si="309"/>
        <v>5</v>
      </c>
      <c r="F4447" s="47">
        <v>195812.32</v>
      </c>
      <c r="G4447" s="106" t="s">
        <v>1169</v>
      </c>
    </row>
    <row r="4448" spans="3:7" ht="15" x14ac:dyDescent="0.25">
      <c r="C4448" s="107">
        <f t="shared" si="310"/>
        <v>43979</v>
      </c>
      <c r="D4448" s="111">
        <f t="shared" ref="D4448:D4507" si="311">YEAR(C4448)</f>
        <v>2020</v>
      </c>
      <c r="E4448" s="111">
        <f t="shared" ref="E4448:E4507" si="312">MONTH(C4448)</f>
        <v>5</v>
      </c>
      <c r="F4448" s="476">
        <v>195802.81</v>
      </c>
      <c r="G4448" s="106" t="s">
        <v>1169</v>
      </c>
    </row>
    <row r="4449" spans="3:7" ht="15" x14ac:dyDescent="0.25">
      <c r="C4449" s="107">
        <f t="shared" si="310"/>
        <v>43980</v>
      </c>
      <c r="D4449" s="111">
        <f t="shared" si="311"/>
        <v>2020</v>
      </c>
      <c r="E4449" s="111">
        <f t="shared" si="312"/>
        <v>5</v>
      </c>
      <c r="F4449" s="476">
        <v>195802.81</v>
      </c>
      <c r="G4449" s="106" t="s">
        <v>1169</v>
      </c>
    </row>
    <row r="4450" spans="3:7" ht="15" x14ac:dyDescent="0.25">
      <c r="C4450" s="107">
        <f t="shared" si="310"/>
        <v>43981</v>
      </c>
      <c r="D4450" s="111">
        <f t="shared" si="311"/>
        <v>2020</v>
      </c>
      <c r="E4450" s="111">
        <f t="shared" si="312"/>
        <v>5</v>
      </c>
      <c r="F4450" s="476">
        <v>195802.81</v>
      </c>
      <c r="G4450" s="106" t="s">
        <v>1169</v>
      </c>
    </row>
    <row r="4451" spans="3:7" ht="15" x14ac:dyDescent="0.25">
      <c r="C4451" s="107">
        <f t="shared" si="310"/>
        <v>43982</v>
      </c>
      <c r="D4451" s="111">
        <f t="shared" si="311"/>
        <v>2020</v>
      </c>
      <c r="E4451" s="111">
        <f t="shared" si="312"/>
        <v>5</v>
      </c>
      <c r="F4451" s="476">
        <v>196922.02</v>
      </c>
      <c r="G4451" s="106" t="s">
        <v>1169</v>
      </c>
    </row>
    <row r="4452" spans="3:7" ht="15" x14ac:dyDescent="0.25">
      <c r="C4452" s="107">
        <f t="shared" si="310"/>
        <v>43983</v>
      </c>
      <c r="D4452" s="111">
        <f t="shared" si="311"/>
        <v>2020</v>
      </c>
      <c r="E4452" s="111">
        <f t="shared" si="312"/>
        <v>6</v>
      </c>
      <c r="F4452" s="476">
        <v>196032.78</v>
      </c>
      <c r="G4452" s="106" t="s">
        <v>1169</v>
      </c>
    </row>
    <row r="4453" spans="3:7" ht="15" x14ac:dyDescent="0.25">
      <c r="C4453" s="107">
        <f t="shared" si="310"/>
        <v>43984</v>
      </c>
      <c r="D4453" s="111">
        <f t="shared" si="311"/>
        <v>2020</v>
      </c>
      <c r="E4453" s="111">
        <f t="shared" si="312"/>
        <v>6</v>
      </c>
      <c r="F4453" s="476">
        <v>195844.93</v>
      </c>
      <c r="G4453" s="106" t="s">
        <v>1169</v>
      </c>
    </row>
    <row r="4454" spans="3:7" ht="15" x14ac:dyDescent="0.25">
      <c r="C4454" s="107">
        <f t="shared" si="310"/>
        <v>43985</v>
      </c>
      <c r="D4454" s="111">
        <f t="shared" si="311"/>
        <v>2020</v>
      </c>
      <c r="E4454" s="111">
        <f t="shared" si="312"/>
        <v>6</v>
      </c>
      <c r="F4454" s="476">
        <v>195405.03</v>
      </c>
      <c r="G4454" s="106" t="s">
        <v>1169</v>
      </c>
    </row>
    <row r="4455" spans="3:7" ht="15" x14ac:dyDescent="0.25">
      <c r="C4455" s="107">
        <f t="shared" si="310"/>
        <v>43986</v>
      </c>
      <c r="D4455" s="111">
        <f t="shared" si="311"/>
        <v>2020</v>
      </c>
      <c r="E4455" s="111">
        <f t="shared" si="312"/>
        <v>6</v>
      </c>
      <c r="F4455" s="476">
        <v>195003.91</v>
      </c>
      <c r="G4455" s="106" t="s">
        <v>1169</v>
      </c>
    </row>
    <row r="4456" spans="3:7" ht="15" x14ac:dyDescent="0.25">
      <c r="C4456" s="107">
        <f t="shared" si="310"/>
        <v>43987</v>
      </c>
      <c r="D4456" s="111">
        <f t="shared" si="311"/>
        <v>2020</v>
      </c>
      <c r="E4456" s="111">
        <f t="shared" si="312"/>
        <v>6</v>
      </c>
      <c r="F4456" s="476">
        <v>195003.91</v>
      </c>
      <c r="G4456" s="106" t="s">
        <v>1169</v>
      </c>
    </row>
    <row r="4457" spans="3:7" ht="15" x14ac:dyDescent="0.25">
      <c r="C4457" s="107">
        <f t="shared" si="310"/>
        <v>43988</v>
      </c>
      <c r="D4457" s="111">
        <f t="shared" si="311"/>
        <v>2020</v>
      </c>
      <c r="E4457" s="111">
        <f t="shared" si="312"/>
        <v>6</v>
      </c>
      <c r="F4457" s="476">
        <v>195003.91</v>
      </c>
      <c r="G4457" s="106" t="s">
        <v>1169</v>
      </c>
    </row>
    <row r="4458" spans="3:7" ht="15" x14ac:dyDescent="0.25">
      <c r="C4458" s="107">
        <f t="shared" si="310"/>
        <v>43989</v>
      </c>
      <c r="D4458" s="111">
        <f t="shared" si="311"/>
        <v>2020</v>
      </c>
      <c r="E4458" s="111">
        <f t="shared" si="312"/>
        <v>6</v>
      </c>
      <c r="F4458" s="476">
        <v>196410.29</v>
      </c>
      <c r="G4458" s="106" t="s">
        <v>1169</v>
      </c>
    </row>
    <row r="4459" spans="3:7" ht="15" x14ac:dyDescent="0.25">
      <c r="C4459" s="107">
        <f t="shared" si="310"/>
        <v>43990</v>
      </c>
      <c r="D4459" s="111">
        <f t="shared" si="311"/>
        <v>2020</v>
      </c>
      <c r="E4459" s="111">
        <f t="shared" si="312"/>
        <v>6</v>
      </c>
      <c r="F4459" s="476">
        <v>198401.62</v>
      </c>
      <c r="G4459" s="106" t="s">
        <v>1169</v>
      </c>
    </row>
    <row r="4460" spans="3:7" ht="15" x14ac:dyDescent="0.25">
      <c r="C4460" s="107">
        <f t="shared" si="310"/>
        <v>43991</v>
      </c>
      <c r="D4460" s="111">
        <f t="shared" si="311"/>
        <v>2020</v>
      </c>
      <c r="E4460" s="111">
        <f t="shared" si="312"/>
        <v>6</v>
      </c>
      <c r="F4460" s="476">
        <v>260513.11</v>
      </c>
      <c r="G4460" s="106" t="s">
        <v>1169</v>
      </c>
    </row>
    <row r="4461" spans="3:7" ht="15" x14ac:dyDescent="0.25">
      <c r="C4461" s="107">
        <f t="shared" si="310"/>
        <v>43992</v>
      </c>
      <c r="D4461" s="111">
        <f t="shared" si="311"/>
        <v>2020</v>
      </c>
      <c r="E4461" s="111">
        <f t="shared" si="312"/>
        <v>6</v>
      </c>
      <c r="F4461" s="476">
        <v>210032.63</v>
      </c>
      <c r="G4461" s="106" t="s">
        <v>1169</v>
      </c>
    </row>
    <row r="4462" spans="3:7" ht="15" x14ac:dyDescent="0.25">
      <c r="C4462" s="107">
        <f t="shared" si="310"/>
        <v>43993</v>
      </c>
      <c r="D4462" s="111">
        <f t="shared" si="311"/>
        <v>2020</v>
      </c>
      <c r="E4462" s="111">
        <f t="shared" si="312"/>
        <v>6</v>
      </c>
      <c r="F4462" s="476">
        <v>208612.29</v>
      </c>
      <c r="G4462" s="106" t="s">
        <v>1169</v>
      </c>
    </row>
    <row r="4463" spans="3:7" ht="15" x14ac:dyDescent="0.25">
      <c r="C4463" s="107">
        <f t="shared" si="310"/>
        <v>43994</v>
      </c>
      <c r="D4463" s="111">
        <f t="shared" si="311"/>
        <v>2020</v>
      </c>
      <c r="E4463" s="111">
        <f t="shared" si="312"/>
        <v>6</v>
      </c>
      <c r="F4463" s="476">
        <v>208612.29</v>
      </c>
      <c r="G4463" s="106" t="s">
        <v>1169</v>
      </c>
    </row>
    <row r="4464" spans="3:7" ht="15" x14ac:dyDescent="0.25">
      <c r="C4464" s="107">
        <f t="shared" si="310"/>
        <v>43995</v>
      </c>
      <c r="D4464" s="111">
        <f t="shared" si="311"/>
        <v>2020</v>
      </c>
      <c r="E4464" s="111">
        <f t="shared" si="312"/>
        <v>6</v>
      </c>
      <c r="F4464" s="476">
        <v>208612.29</v>
      </c>
      <c r="G4464" s="106" t="s">
        <v>1169</v>
      </c>
    </row>
    <row r="4465" spans="3:7" ht="15" x14ac:dyDescent="0.25">
      <c r="C4465" s="107">
        <f t="shared" si="310"/>
        <v>43996</v>
      </c>
      <c r="D4465" s="111">
        <f t="shared" si="311"/>
        <v>2020</v>
      </c>
      <c r="E4465" s="111">
        <f t="shared" si="312"/>
        <v>6</v>
      </c>
      <c r="F4465" s="476">
        <v>206813.81</v>
      </c>
      <c r="G4465" s="106" t="s">
        <v>1169</v>
      </c>
    </row>
    <row r="4466" spans="3:7" ht="15" x14ac:dyDescent="0.25">
      <c r="C4466" s="107">
        <f t="shared" si="310"/>
        <v>43997</v>
      </c>
      <c r="D4466" s="111">
        <f t="shared" si="311"/>
        <v>2020</v>
      </c>
      <c r="E4466" s="111">
        <f t="shared" si="312"/>
        <v>6</v>
      </c>
      <c r="F4466" s="476">
        <v>205310.03</v>
      </c>
      <c r="G4466" s="106" t="s">
        <v>1169</v>
      </c>
    </row>
    <row r="4467" spans="3:7" ht="15" x14ac:dyDescent="0.25">
      <c r="C4467" s="107">
        <f t="shared" si="310"/>
        <v>43998</v>
      </c>
      <c r="D4467" s="111">
        <f t="shared" si="311"/>
        <v>2020</v>
      </c>
      <c r="E4467" s="111">
        <f t="shared" si="312"/>
        <v>6</v>
      </c>
      <c r="F4467" s="476">
        <v>205712.82</v>
      </c>
      <c r="G4467" s="106" t="s">
        <v>1169</v>
      </c>
    </row>
    <row r="4468" spans="3:7" ht="15" x14ac:dyDescent="0.25">
      <c r="C4468" s="107">
        <f t="shared" si="310"/>
        <v>43999</v>
      </c>
      <c r="D4468" s="111">
        <f t="shared" si="311"/>
        <v>2020</v>
      </c>
      <c r="E4468" s="111">
        <f t="shared" si="312"/>
        <v>6</v>
      </c>
      <c r="F4468" s="476">
        <v>205018.91</v>
      </c>
      <c r="G4468" s="106" t="s">
        <v>1169</v>
      </c>
    </row>
    <row r="4469" spans="3:7" ht="15" x14ac:dyDescent="0.25">
      <c r="C4469" s="107">
        <f t="shared" si="310"/>
        <v>44000</v>
      </c>
      <c r="D4469" s="111">
        <f t="shared" si="311"/>
        <v>2020</v>
      </c>
      <c r="E4469" s="111">
        <f t="shared" si="312"/>
        <v>6</v>
      </c>
      <c r="F4469" s="476">
        <v>205110.83</v>
      </c>
      <c r="G4469" s="106" t="s">
        <v>1169</v>
      </c>
    </row>
    <row r="4470" spans="3:7" ht="15" x14ac:dyDescent="0.25">
      <c r="C4470" s="107">
        <f t="shared" si="310"/>
        <v>44001</v>
      </c>
      <c r="D4470" s="111">
        <f t="shared" si="311"/>
        <v>2020</v>
      </c>
      <c r="E4470" s="111">
        <f t="shared" si="312"/>
        <v>6</v>
      </c>
      <c r="F4470" s="476">
        <v>205110.83</v>
      </c>
      <c r="G4470" s="106" t="s">
        <v>1169</v>
      </c>
    </row>
    <row r="4471" spans="3:7" ht="15" x14ac:dyDescent="0.25">
      <c r="C4471" s="107">
        <f t="shared" si="310"/>
        <v>44002</v>
      </c>
      <c r="D4471" s="111">
        <f t="shared" si="311"/>
        <v>2020</v>
      </c>
      <c r="E4471" s="111">
        <f t="shared" si="312"/>
        <v>6</v>
      </c>
      <c r="F4471" s="476">
        <v>205110.83</v>
      </c>
      <c r="G4471" s="106" t="s">
        <v>1169</v>
      </c>
    </row>
    <row r="4472" spans="3:7" ht="15" x14ac:dyDescent="0.25">
      <c r="C4472" s="107">
        <f t="shared" si="310"/>
        <v>44003</v>
      </c>
      <c r="D4472" s="111">
        <f t="shared" si="311"/>
        <v>2020</v>
      </c>
      <c r="E4472" s="111">
        <f t="shared" si="312"/>
        <v>6</v>
      </c>
      <c r="F4472" s="476">
        <v>205729.18</v>
      </c>
      <c r="G4472" s="106" t="s">
        <v>1169</v>
      </c>
    </row>
    <row r="4473" spans="3:7" ht="15" x14ac:dyDescent="0.25">
      <c r="C4473" s="107">
        <f t="shared" si="310"/>
        <v>44004</v>
      </c>
      <c r="D4473" s="111">
        <f t="shared" si="311"/>
        <v>2020</v>
      </c>
      <c r="E4473" s="111">
        <f t="shared" si="312"/>
        <v>6</v>
      </c>
      <c r="F4473" s="476">
        <v>203013.22</v>
      </c>
      <c r="G4473" s="106" t="s">
        <v>1169</v>
      </c>
    </row>
    <row r="4474" spans="3:7" ht="15" x14ac:dyDescent="0.25">
      <c r="C4474" s="107">
        <f t="shared" si="310"/>
        <v>44005</v>
      </c>
      <c r="D4474" s="111">
        <f t="shared" si="311"/>
        <v>2020</v>
      </c>
      <c r="E4474" s="111">
        <f t="shared" si="312"/>
        <v>6</v>
      </c>
      <c r="F4474" s="476">
        <v>207012.32</v>
      </c>
      <c r="G4474" s="106" t="s">
        <v>1169</v>
      </c>
    </row>
    <row r="4475" spans="3:7" ht="15" x14ac:dyDescent="0.25">
      <c r="C4475" s="107">
        <f t="shared" si="310"/>
        <v>44006</v>
      </c>
      <c r="D4475" s="111">
        <f t="shared" si="311"/>
        <v>2020</v>
      </c>
      <c r="E4475" s="111">
        <f t="shared" si="312"/>
        <v>6</v>
      </c>
      <c r="F4475" s="476">
        <v>207012.32</v>
      </c>
      <c r="G4475" s="106" t="s">
        <v>1169</v>
      </c>
    </row>
    <row r="4476" spans="3:7" ht="15" x14ac:dyDescent="0.25">
      <c r="C4476" s="107">
        <f t="shared" si="310"/>
        <v>44007</v>
      </c>
      <c r="D4476" s="111">
        <f t="shared" si="311"/>
        <v>2020</v>
      </c>
      <c r="E4476" s="111">
        <f t="shared" si="312"/>
        <v>6</v>
      </c>
      <c r="F4476" s="476">
        <v>210123.53</v>
      </c>
      <c r="G4476" s="106" t="s">
        <v>1169</v>
      </c>
    </row>
    <row r="4477" spans="3:7" ht="15" x14ac:dyDescent="0.25">
      <c r="C4477" s="107">
        <f t="shared" si="310"/>
        <v>44008</v>
      </c>
      <c r="D4477" s="111">
        <f t="shared" si="311"/>
        <v>2020</v>
      </c>
      <c r="E4477" s="111">
        <f t="shared" si="312"/>
        <v>6</v>
      </c>
      <c r="F4477" s="476">
        <v>210123.53</v>
      </c>
      <c r="G4477" s="106" t="s">
        <v>1169</v>
      </c>
    </row>
    <row r="4478" spans="3:7" ht="15" x14ac:dyDescent="0.25">
      <c r="C4478" s="107">
        <f t="shared" si="310"/>
        <v>44009</v>
      </c>
      <c r="D4478" s="111">
        <f t="shared" si="311"/>
        <v>2020</v>
      </c>
      <c r="E4478" s="111">
        <f t="shared" si="312"/>
        <v>6</v>
      </c>
      <c r="F4478" s="476">
        <v>210123.53</v>
      </c>
      <c r="G4478" s="106" t="s">
        <v>1169</v>
      </c>
    </row>
    <row r="4479" spans="3:7" ht="15" x14ac:dyDescent="0.25">
      <c r="C4479" s="107">
        <f t="shared" si="310"/>
        <v>44010</v>
      </c>
      <c r="D4479" s="111">
        <f t="shared" si="311"/>
        <v>2020</v>
      </c>
      <c r="E4479" s="111">
        <f t="shared" si="312"/>
        <v>6</v>
      </c>
      <c r="F4479" s="476">
        <v>214202.06</v>
      </c>
      <c r="G4479" s="106" t="s">
        <v>1169</v>
      </c>
    </row>
    <row r="4480" spans="3:7" ht="15" x14ac:dyDescent="0.25">
      <c r="C4480" s="107">
        <f t="shared" si="310"/>
        <v>44011</v>
      </c>
      <c r="D4480" s="111">
        <f t="shared" si="311"/>
        <v>2020</v>
      </c>
      <c r="E4480" s="111">
        <f t="shared" si="312"/>
        <v>6</v>
      </c>
      <c r="F4480" s="476">
        <v>212371.73</v>
      </c>
      <c r="G4480" s="106" t="s">
        <v>1169</v>
      </c>
    </row>
    <row r="4481" spans="3:7" ht="15" x14ac:dyDescent="0.25">
      <c r="C4481" s="107">
        <f t="shared" si="310"/>
        <v>44012</v>
      </c>
      <c r="D4481" s="111">
        <f t="shared" si="311"/>
        <v>2020</v>
      </c>
      <c r="E4481" s="111">
        <f t="shared" si="312"/>
        <v>6</v>
      </c>
      <c r="F4481" s="476">
        <v>207129.01</v>
      </c>
      <c r="G4481" s="106" t="s">
        <v>1169</v>
      </c>
    </row>
    <row r="4482" spans="3:7" ht="15" x14ac:dyDescent="0.25">
      <c r="C4482" s="107">
        <f t="shared" si="310"/>
        <v>44013</v>
      </c>
      <c r="D4482" s="111">
        <f t="shared" si="311"/>
        <v>2020</v>
      </c>
      <c r="E4482" s="111">
        <f t="shared" si="312"/>
        <v>7</v>
      </c>
      <c r="F4482" s="476">
        <v>205230.73</v>
      </c>
      <c r="G4482" s="106" t="s">
        <v>1169</v>
      </c>
    </row>
    <row r="4483" spans="3:7" ht="15" x14ac:dyDescent="0.25">
      <c r="C4483" s="107">
        <f t="shared" si="310"/>
        <v>44014</v>
      </c>
      <c r="D4483" s="111">
        <f t="shared" si="311"/>
        <v>2020</v>
      </c>
      <c r="E4483" s="111">
        <f t="shared" si="312"/>
        <v>7</v>
      </c>
      <c r="F4483" s="476">
        <v>210047.11</v>
      </c>
      <c r="G4483" s="106" t="s">
        <v>1169</v>
      </c>
    </row>
    <row r="4484" spans="3:7" ht="15" x14ac:dyDescent="0.25">
      <c r="C4484" s="107">
        <f t="shared" si="310"/>
        <v>44015</v>
      </c>
      <c r="D4484" s="111">
        <f t="shared" si="311"/>
        <v>2020</v>
      </c>
      <c r="E4484" s="111">
        <f t="shared" si="312"/>
        <v>7</v>
      </c>
      <c r="F4484" s="476">
        <v>210047.11</v>
      </c>
      <c r="G4484" s="106" t="s">
        <v>1169</v>
      </c>
    </row>
    <row r="4485" spans="3:7" ht="15" x14ac:dyDescent="0.25">
      <c r="C4485" s="107">
        <f t="shared" si="310"/>
        <v>44016</v>
      </c>
      <c r="D4485" s="111">
        <f t="shared" si="311"/>
        <v>2020</v>
      </c>
      <c r="E4485" s="111">
        <f t="shared" si="312"/>
        <v>7</v>
      </c>
      <c r="F4485" s="476">
        <v>210047.11</v>
      </c>
      <c r="G4485" s="106" t="s">
        <v>1169</v>
      </c>
    </row>
    <row r="4486" spans="3:7" ht="15" x14ac:dyDescent="0.25">
      <c r="C4486" s="107">
        <f t="shared" si="310"/>
        <v>44017</v>
      </c>
      <c r="D4486" s="111">
        <f t="shared" si="311"/>
        <v>2020</v>
      </c>
      <c r="E4486" s="111">
        <f t="shared" si="312"/>
        <v>7</v>
      </c>
      <c r="F4486" s="476">
        <v>214720.58</v>
      </c>
      <c r="G4486" s="106" t="s">
        <v>1169</v>
      </c>
    </row>
    <row r="4487" spans="3:7" ht="15" x14ac:dyDescent="0.25">
      <c r="C4487" s="107">
        <f t="shared" si="310"/>
        <v>44018</v>
      </c>
      <c r="D4487" s="111">
        <f t="shared" si="311"/>
        <v>2020</v>
      </c>
      <c r="E4487" s="111">
        <f t="shared" si="312"/>
        <v>7</v>
      </c>
      <c r="F4487" s="476">
        <v>218652.22</v>
      </c>
      <c r="G4487" s="106" t="s">
        <v>1169</v>
      </c>
    </row>
    <row r="4488" spans="3:7" ht="15" x14ac:dyDescent="0.25">
      <c r="C4488" s="107">
        <f t="shared" si="310"/>
        <v>44019</v>
      </c>
      <c r="D4488" s="111">
        <f t="shared" si="311"/>
        <v>2020</v>
      </c>
      <c r="E4488" s="111">
        <f t="shared" si="312"/>
        <v>7</v>
      </c>
      <c r="F4488" s="476">
        <v>222482.96</v>
      </c>
      <c r="G4488" s="106" t="s">
        <v>1169</v>
      </c>
    </row>
    <row r="4489" spans="3:7" ht="15" x14ac:dyDescent="0.25">
      <c r="C4489" s="107">
        <f t="shared" si="310"/>
        <v>44020</v>
      </c>
      <c r="D4489" s="111">
        <f t="shared" si="311"/>
        <v>2020</v>
      </c>
      <c r="E4489" s="111">
        <f t="shared" si="312"/>
        <v>7</v>
      </c>
      <c r="F4489" s="476">
        <v>217204.37</v>
      </c>
      <c r="G4489" s="106" t="s">
        <v>1169</v>
      </c>
    </row>
    <row r="4490" spans="3:7" ht="15" x14ac:dyDescent="0.25">
      <c r="C4490" s="107">
        <f t="shared" si="310"/>
        <v>44021</v>
      </c>
      <c r="D4490" s="111">
        <f t="shared" si="311"/>
        <v>2020</v>
      </c>
      <c r="E4490" s="111">
        <f t="shared" si="312"/>
        <v>7</v>
      </c>
      <c r="F4490" s="476">
        <v>223071.1</v>
      </c>
      <c r="G4490" s="106" t="s">
        <v>1169</v>
      </c>
    </row>
    <row r="4491" spans="3:7" ht="15" x14ac:dyDescent="0.25">
      <c r="C4491" s="107">
        <f t="shared" si="310"/>
        <v>44022</v>
      </c>
      <c r="D4491" s="111">
        <f t="shared" si="311"/>
        <v>2020</v>
      </c>
      <c r="E4491" s="111">
        <f t="shared" si="312"/>
        <v>7</v>
      </c>
      <c r="F4491" s="476">
        <v>223071.1</v>
      </c>
      <c r="G4491" s="106" t="s">
        <v>1169</v>
      </c>
    </row>
    <row r="4492" spans="3:7" ht="15" x14ac:dyDescent="0.25">
      <c r="C4492" s="107">
        <f t="shared" si="310"/>
        <v>44023</v>
      </c>
      <c r="D4492" s="111">
        <f t="shared" si="311"/>
        <v>2020</v>
      </c>
      <c r="E4492" s="111">
        <f t="shared" si="312"/>
        <v>7</v>
      </c>
      <c r="F4492" s="476">
        <v>223071.1</v>
      </c>
      <c r="G4492" s="106" t="s">
        <v>1169</v>
      </c>
    </row>
    <row r="4493" spans="3:7" ht="15" x14ac:dyDescent="0.25">
      <c r="C4493" s="107">
        <f t="shared" si="310"/>
        <v>44024</v>
      </c>
      <c r="D4493" s="111">
        <f t="shared" si="311"/>
        <v>2020</v>
      </c>
      <c r="E4493" s="111">
        <f t="shared" si="312"/>
        <v>7</v>
      </c>
      <c r="F4493" s="476">
        <v>228102.33</v>
      </c>
      <c r="G4493" s="106" t="s">
        <v>1169</v>
      </c>
    </row>
    <row r="4494" spans="3:7" ht="15" x14ac:dyDescent="0.25">
      <c r="C4494" s="107">
        <f t="shared" si="310"/>
        <v>44025</v>
      </c>
      <c r="D4494" s="111">
        <f t="shared" si="311"/>
        <v>2020</v>
      </c>
      <c r="E4494" s="111">
        <f t="shared" si="312"/>
        <v>7</v>
      </c>
      <c r="F4494" s="476">
        <v>231100.93</v>
      </c>
      <c r="G4494" s="106" t="s">
        <v>1169</v>
      </c>
    </row>
    <row r="4495" spans="3:7" ht="15" x14ac:dyDescent="0.25">
      <c r="C4495" s="107">
        <f t="shared" si="310"/>
        <v>44026</v>
      </c>
      <c r="D4495" s="111">
        <f t="shared" si="311"/>
        <v>2020</v>
      </c>
      <c r="E4495" s="111">
        <f t="shared" si="312"/>
        <v>7</v>
      </c>
      <c r="F4495" s="476">
        <v>231002.35</v>
      </c>
      <c r="G4495" s="106" t="s">
        <v>1169</v>
      </c>
    </row>
    <row r="4496" spans="3:7" ht="15" x14ac:dyDescent="0.25">
      <c r="C4496" s="107">
        <f t="shared" si="310"/>
        <v>44027</v>
      </c>
      <c r="D4496" s="111">
        <f t="shared" si="311"/>
        <v>2020</v>
      </c>
      <c r="E4496" s="111">
        <f t="shared" si="312"/>
        <v>7</v>
      </c>
      <c r="F4496" s="476">
        <v>232981.02</v>
      </c>
      <c r="G4496" s="106" t="s">
        <v>1169</v>
      </c>
    </row>
    <row r="4497" spans="3:7" ht="15" x14ac:dyDescent="0.25">
      <c r="C4497" s="107">
        <f t="shared" si="310"/>
        <v>44028</v>
      </c>
      <c r="D4497" s="111">
        <f t="shared" si="311"/>
        <v>2020</v>
      </c>
      <c r="E4497" s="111">
        <f t="shared" si="312"/>
        <v>7</v>
      </c>
      <c r="F4497" s="476">
        <v>235012.53</v>
      </c>
      <c r="G4497" s="106" t="s">
        <v>1169</v>
      </c>
    </row>
    <row r="4498" spans="3:7" ht="15" x14ac:dyDescent="0.25">
      <c r="C4498" s="107">
        <f t="shared" ref="C4498:C4561" si="313">C4497+1</f>
        <v>44029</v>
      </c>
      <c r="D4498" s="111">
        <f t="shared" si="311"/>
        <v>2020</v>
      </c>
      <c r="E4498" s="111">
        <f t="shared" si="312"/>
        <v>7</v>
      </c>
      <c r="F4498" s="476">
        <v>235012.53</v>
      </c>
      <c r="G4498" s="106" t="s">
        <v>1169</v>
      </c>
    </row>
    <row r="4499" spans="3:7" ht="15" x14ac:dyDescent="0.25">
      <c r="C4499" s="107">
        <f t="shared" si="313"/>
        <v>44030</v>
      </c>
      <c r="D4499" s="111">
        <f t="shared" si="311"/>
        <v>2020</v>
      </c>
      <c r="E4499" s="111">
        <f t="shared" si="312"/>
        <v>7</v>
      </c>
      <c r="F4499" s="476">
        <v>235012.53</v>
      </c>
      <c r="G4499" s="106" t="s">
        <v>1169</v>
      </c>
    </row>
    <row r="4500" spans="3:7" ht="15" x14ac:dyDescent="0.25">
      <c r="C4500" s="107">
        <f t="shared" si="313"/>
        <v>44031</v>
      </c>
      <c r="D4500" s="111">
        <f t="shared" si="311"/>
        <v>2020</v>
      </c>
      <c r="E4500" s="111">
        <f t="shared" si="312"/>
        <v>7</v>
      </c>
      <c r="F4500" s="476">
        <v>237892.02</v>
      </c>
      <c r="G4500" s="106" t="s">
        <v>1169</v>
      </c>
    </row>
    <row r="4501" spans="3:7" ht="15" x14ac:dyDescent="0.25">
      <c r="C4501" s="107">
        <f t="shared" si="313"/>
        <v>44032</v>
      </c>
      <c r="D4501" s="111">
        <f t="shared" si="311"/>
        <v>2020</v>
      </c>
      <c r="E4501" s="111">
        <f t="shared" si="312"/>
        <v>7</v>
      </c>
      <c r="F4501" s="476">
        <v>245081.79</v>
      </c>
      <c r="G4501" s="106" t="s">
        <v>1169</v>
      </c>
    </row>
    <row r="4502" spans="3:7" ht="15" x14ac:dyDescent="0.25">
      <c r="C4502" s="107">
        <f t="shared" si="313"/>
        <v>44033</v>
      </c>
      <c r="D4502" s="111">
        <f t="shared" si="311"/>
        <v>2020</v>
      </c>
      <c r="E4502" s="111">
        <f t="shared" si="312"/>
        <v>7</v>
      </c>
      <c r="F4502" s="476">
        <v>252313.95</v>
      </c>
      <c r="G4502" s="106" t="s">
        <v>1169</v>
      </c>
    </row>
    <row r="4503" spans="3:7" ht="15" x14ac:dyDescent="0.25">
      <c r="C4503" s="107">
        <f t="shared" si="313"/>
        <v>44034</v>
      </c>
      <c r="D4503" s="111">
        <f t="shared" si="311"/>
        <v>2020</v>
      </c>
      <c r="E4503" s="111">
        <f t="shared" si="312"/>
        <v>7</v>
      </c>
      <c r="F4503" s="476">
        <v>258026.12</v>
      </c>
      <c r="G4503" s="106" t="s">
        <v>1169</v>
      </c>
    </row>
    <row r="4504" spans="3:7" ht="15" x14ac:dyDescent="0.25">
      <c r="C4504" s="107">
        <f t="shared" si="313"/>
        <v>44035</v>
      </c>
      <c r="D4504" s="111">
        <f t="shared" si="311"/>
        <v>2020</v>
      </c>
      <c r="E4504" s="111">
        <f t="shared" si="312"/>
        <v>7</v>
      </c>
      <c r="F4504" s="476">
        <v>258026.12</v>
      </c>
      <c r="G4504" s="106" t="s">
        <v>1169</v>
      </c>
    </row>
    <row r="4505" spans="3:7" ht="15" x14ac:dyDescent="0.25">
      <c r="C4505" s="107">
        <f t="shared" si="313"/>
        <v>44036</v>
      </c>
      <c r="D4505" s="111">
        <f t="shared" si="311"/>
        <v>2020</v>
      </c>
      <c r="E4505" s="111">
        <f t="shared" si="312"/>
        <v>7</v>
      </c>
      <c r="F4505" s="476">
        <v>258026.12</v>
      </c>
      <c r="G4505" s="106" t="s">
        <v>1169</v>
      </c>
    </row>
    <row r="4506" spans="3:7" ht="15" x14ac:dyDescent="0.25">
      <c r="C4506" s="107">
        <f t="shared" si="313"/>
        <v>44037</v>
      </c>
      <c r="D4506" s="111">
        <f t="shared" si="311"/>
        <v>2020</v>
      </c>
      <c r="E4506" s="111">
        <f t="shared" si="312"/>
        <v>7</v>
      </c>
      <c r="F4506" s="476">
        <v>258026.12</v>
      </c>
      <c r="G4506" s="106" t="s">
        <v>1169</v>
      </c>
    </row>
    <row r="4507" spans="3:7" ht="15" x14ac:dyDescent="0.25">
      <c r="C4507" s="107">
        <f t="shared" si="313"/>
        <v>44038</v>
      </c>
      <c r="D4507" s="111">
        <f t="shared" si="311"/>
        <v>2020</v>
      </c>
      <c r="E4507" s="111">
        <f t="shared" si="312"/>
        <v>7</v>
      </c>
      <c r="F4507" s="476">
        <v>262012.62</v>
      </c>
      <c r="G4507" s="106" t="s">
        <v>1169</v>
      </c>
    </row>
    <row r="4508" spans="3:7" ht="15" x14ac:dyDescent="0.25">
      <c r="C4508" s="107">
        <f t="shared" si="313"/>
        <v>44039</v>
      </c>
      <c r="D4508" s="111">
        <f t="shared" ref="D4508:D4563" si="314">YEAR(C4508)</f>
        <v>2020</v>
      </c>
      <c r="E4508" s="111">
        <f t="shared" ref="E4508:E4563" si="315">MONTH(C4508)</f>
        <v>7</v>
      </c>
      <c r="F4508" s="478">
        <v>260068.94</v>
      </c>
      <c r="G4508" s="106" t="s">
        <v>1169</v>
      </c>
    </row>
    <row r="4509" spans="3:7" ht="15" x14ac:dyDescent="0.25">
      <c r="C4509" s="107">
        <f t="shared" si="313"/>
        <v>44040</v>
      </c>
      <c r="D4509" s="111">
        <f t="shared" si="314"/>
        <v>2020</v>
      </c>
      <c r="E4509" s="111">
        <f t="shared" si="315"/>
        <v>7</v>
      </c>
      <c r="F4509" s="478">
        <v>258712.02</v>
      </c>
      <c r="G4509" s="106" t="s">
        <v>1169</v>
      </c>
    </row>
    <row r="4510" spans="3:7" ht="15" x14ac:dyDescent="0.25">
      <c r="C4510" s="107">
        <f t="shared" si="313"/>
        <v>44041</v>
      </c>
      <c r="D4510" s="111">
        <f t="shared" si="314"/>
        <v>2020</v>
      </c>
      <c r="E4510" s="111">
        <f t="shared" si="315"/>
        <v>7</v>
      </c>
      <c r="F4510" s="478">
        <v>265883.7</v>
      </c>
      <c r="G4510" s="106" t="s">
        <v>1169</v>
      </c>
    </row>
    <row r="4511" spans="3:7" ht="15" x14ac:dyDescent="0.25">
      <c r="C4511" s="107">
        <f t="shared" si="313"/>
        <v>44042</v>
      </c>
      <c r="D4511" s="111">
        <f t="shared" si="314"/>
        <v>2020</v>
      </c>
      <c r="E4511" s="111">
        <f t="shared" si="315"/>
        <v>7</v>
      </c>
      <c r="F4511" s="478">
        <v>268022.76</v>
      </c>
      <c r="G4511" s="106" t="s">
        <v>1169</v>
      </c>
    </row>
    <row r="4512" spans="3:7" ht="15" x14ac:dyDescent="0.25">
      <c r="C4512" s="107">
        <f t="shared" si="313"/>
        <v>44043</v>
      </c>
      <c r="D4512" s="111">
        <f t="shared" si="314"/>
        <v>2020</v>
      </c>
      <c r="E4512" s="111">
        <f t="shared" si="315"/>
        <v>7</v>
      </c>
      <c r="F4512" s="478">
        <v>268022.76</v>
      </c>
      <c r="G4512" s="106" t="s">
        <v>1169</v>
      </c>
    </row>
    <row r="4513" spans="3:7" ht="15" x14ac:dyDescent="0.25">
      <c r="C4513" s="107">
        <f t="shared" si="313"/>
        <v>44044</v>
      </c>
      <c r="D4513" s="111">
        <f t="shared" si="314"/>
        <v>2020</v>
      </c>
      <c r="E4513" s="111">
        <f t="shared" si="315"/>
        <v>8</v>
      </c>
      <c r="F4513" s="478">
        <v>268022.76</v>
      </c>
      <c r="G4513" s="106" t="s">
        <v>1169</v>
      </c>
    </row>
    <row r="4514" spans="3:7" ht="15" x14ac:dyDescent="0.25">
      <c r="C4514" s="107">
        <f t="shared" si="313"/>
        <v>44045</v>
      </c>
      <c r="D4514" s="111">
        <f t="shared" si="314"/>
        <v>2020</v>
      </c>
      <c r="E4514" s="111">
        <f t="shared" si="315"/>
        <v>8</v>
      </c>
      <c r="F4514" s="478">
        <v>268109.12</v>
      </c>
      <c r="G4514" s="106" t="s">
        <v>1169</v>
      </c>
    </row>
    <row r="4515" spans="3:7" ht="15" x14ac:dyDescent="0.25">
      <c r="C4515" s="107">
        <f t="shared" si="313"/>
        <v>44046</v>
      </c>
      <c r="D4515" s="111">
        <f t="shared" si="314"/>
        <v>2020</v>
      </c>
      <c r="E4515" s="111">
        <f t="shared" si="315"/>
        <v>8</v>
      </c>
      <c r="F4515" s="478">
        <v>265980.03999999998</v>
      </c>
      <c r="G4515" s="106" t="s">
        <v>1169</v>
      </c>
    </row>
    <row r="4516" spans="3:7" ht="15" x14ac:dyDescent="0.25">
      <c r="C4516" s="107">
        <f t="shared" si="313"/>
        <v>44047</v>
      </c>
      <c r="D4516" s="111">
        <f t="shared" si="314"/>
        <v>2020</v>
      </c>
      <c r="E4516" s="111">
        <f t="shared" si="315"/>
        <v>8</v>
      </c>
      <c r="F4516" s="478">
        <v>268581.06</v>
      </c>
      <c r="G4516" s="106" t="s">
        <v>1169</v>
      </c>
    </row>
    <row r="4517" spans="3:7" ht="15" x14ac:dyDescent="0.25">
      <c r="C4517" s="107">
        <f t="shared" si="313"/>
        <v>44048</v>
      </c>
      <c r="D4517" s="111">
        <f t="shared" si="314"/>
        <v>2020</v>
      </c>
      <c r="E4517" s="111">
        <f t="shared" si="315"/>
        <v>8</v>
      </c>
      <c r="F4517" s="478">
        <v>278022.71999999997</v>
      </c>
      <c r="G4517" s="106" t="s">
        <v>1169</v>
      </c>
    </row>
    <row r="4518" spans="3:7" ht="15" x14ac:dyDescent="0.25">
      <c r="C4518" s="107">
        <f t="shared" si="313"/>
        <v>44049</v>
      </c>
      <c r="D4518" s="111">
        <f t="shared" si="314"/>
        <v>2020</v>
      </c>
      <c r="E4518" s="111">
        <f t="shared" si="315"/>
        <v>8</v>
      </c>
      <c r="F4518" s="478">
        <v>294729.01</v>
      </c>
      <c r="G4518" s="106" t="s">
        <v>1169</v>
      </c>
    </row>
    <row r="4519" spans="3:7" ht="15" x14ac:dyDescent="0.25">
      <c r="C4519" s="107">
        <f t="shared" si="313"/>
        <v>44050</v>
      </c>
      <c r="D4519" s="111">
        <f t="shared" si="314"/>
        <v>2020</v>
      </c>
      <c r="E4519" s="111">
        <f t="shared" si="315"/>
        <v>8</v>
      </c>
      <c r="F4519" s="478">
        <v>294729.01</v>
      </c>
      <c r="G4519" s="106" t="s">
        <v>1169</v>
      </c>
    </row>
    <row r="4520" spans="3:7" ht="15" x14ac:dyDescent="0.25">
      <c r="C4520" s="107">
        <f t="shared" si="313"/>
        <v>44051</v>
      </c>
      <c r="D4520" s="111">
        <f t="shared" si="314"/>
        <v>2020</v>
      </c>
      <c r="E4520" s="111">
        <f t="shared" si="315"/>
        <v>8</v>
      </c>
      <c r="F4520" s="478">
        <v>294729.01</v>
      </c>
      <c r="G4520" s="106" t="s">
        <v>1169</v>
      </c>
    </row>
    <row r="4521" spans="3:7" ht="15" x14ac:dyDescent="0.25">
      <c r="C4521" s="107">
        <f t="shared" si="313"/>
        <v>44052</v>
      </c>
      <c r="D4521" s="111">
        <f t="shared" si="314"/>
        <v>2020</v>
      </c>
      <c r="E4521" s="111">
        <f t="shared" si="315"/>
        <v>8</v>
      </c>
      <c r="F4521" s="478">
        <v>296128.94</v>
      </c>
      <c r="G4521" s="106" t="s">
        <v>1169</v>
      </c>
    </row>
    <row r="4522" spans="3:7" ht="15" x14ac:dyDescent="0.25">
      <c r="C4522" s="107">
        <f t="shared" si="313"/>
        <v>44053</v>
      </c>
      <c r="D4522" s="111">
        <f t="shared" si="314"/>
        <v>2020</v>
      </c>
      <c r="E4522" s="111">
        <f t="shared" si="315"/>
        <v>8</v>
      </c>
      <c r="F4522" s="478">
        <v>280012.53000000003</v>
      </c>
      <c r="G4522" s="106" t="s">
        <v>1169</v>
      </c>
    </row>
    <row r="4523" spans="3:7" ht="15" x14ac:dyDescent="0.25">
      <c r="C4523" s="107">
        <f t="shared" si="313"/>
        <v>44054</v>
      </c>
      <c r="D4523" s="111">
        <f t="shared" si="314"/>
        <v>2020</v>
      </c>
      <c r="E4523" s="111">
        <f t="shared" si="315"/>
        <v>8</v>
      </c>
      <c r="F4523" s="478">
        <v>285012.42</v>
      </c>
      <c r="G4523" s="106" t="s">
        <v>1169</v>
      </c>
    </row>
    <row r="4524" spans="3:7" ht="15" x14ac:dyDescent="0.25">
      <c r="C4524" s="107">
        <f t="shared" si="313"/>
        <v>44055</v>
      </c>
      <c r="D4524" s="111">
        <f t="shared" si="314"/>
        <v>2020</v>
      </c>
      <c r="E4524" s="111">
        <f t="shared" si="315"/>
        <v>8</v>
      </c>
      <c r="F4524" s="478">
        <v>288953.82</v>
      </c>
      <c r="G4524" s="106" t="s">
        <v>1169</v>
      </c>
    </row>
    <row r="4525" spans="3:7" ht="15" x14ac:dyDescent="0.25">
      <c r="C4525" s="107">
        <f t="shared" si="313"/>
        <v>44056</v>
      </c>
      <c r="D4525" s="111">
        <f t="shared" si="314"/>
        <v>2020</v>
      </c>
      <c r="E4525" s="111">
        <f t="shared" si="315"/>
        <v>8</v>
      </c>
      <c r="F4525" s="478">
        <v>298781.93</v>
      </c>
      <c r="G4525" s="106" t="s">
        <v>1169</v>
      </c>
    </row>
    <row r="4526" spans="3:7" ht="15" x14ac:dyDescent="0.25">
      <c r="C4526" s="107">
        <f t="shared" si="313"/>
        <v>44057</v>
      </c>
      <c r="D4526" s="111">
        <f t="shared" si="314"/>
        <v>2020</v>
      </c>
      <c r="E4526" s="111">
        <f t="shared" si="315"/>
        <v>8</v>
      </c>
      <c r="F4526" s="478">
        <v>298781.93</v>
      </c>
      <c r="G4526" s="106" t="s">
        <v>1169</v>
      </c>
    </row>
    <row r="4527" spans="3:7" ht="15" x14ac:dyDescent="0.25">
      <c r="C4527" s="107">
        <f t="shared" si="313"/>
        <v>44058</v>
      </c>
      <c r="D4527" s="111">
        <f t="shared" si="314"/>
        <v>2020</v>
      </c>
      <c r="E4527" s="111">
        <f t="shared" si="315"/>
        <v>8</v>
      </c>
      <c r="F4527" s="478">
        <v>298781.93</v>
      </c>
      <c r="G4527" s="106" t="s">
        <v>1169</v>
      </c>
    </row>
    <row r="4528" spans="3:7" ht="15" x14ac:dyDescent="0.25">
      <c r="C4528" s="107">
        <f t="shared" si="313"/>
        <v>44059</v>
      </c>
      <c r="D4528" s="111">
        <f t="shared" si="314"/>
        <v>2020</v>
      </c>
      <c r="E4528" s="111">
        <f t="shared" si="315"/>
        <v>8</v>
      </c>
      <c r="F4528" s="478">
        <v>289874.71999999997</v>
      </c>
      <c r="G4528" s="106" t="s">
        <v>1169</v>
      </c>
    </row>
    <row r="4529" spans="3:7" ht="15" x14ac:dyDescent="0.25">
      <c r="C4529" s="107">
        <f t="shared" si="313"/>
        <v>44060</v>
      </c>
      <c r="D4529" s="111">
        <f t="shared" si="314"/>
        <v>2020</v>
      </c>
      <c r="E4529" s="111">
        <f t="shared" si="315"/>
        <v>8</v>
      </c>
      <c r="F4529" s="478">
        <v>294821.82</v>
      </c>
      <c r="G4529" s="106" t="s">
        <v>1169</v>
      </c>
    </row>
    <row r="4530" spans="3:7" ht="15" x14ac:dyDescent="0.25">
      <c r="C4530" s="107">
        <f t="shared" si="313"/>
        <v>44061</v>
      </c>
      <c r="D4530" s="111">
        <f t="shared" si="314"/>
        <v>2020</v>
      </c>
      <c r="E4530" s="111">
        <f t="shared" si="315"/>
        <v>8</v>
      </c>
      <c r="F4530" s="478">
        <v>303054.13</v>
      </c>
      <c r="G4530" s="106" t="s">
        <v>1169</v>
      </c>
    </row>
    <row r="4531" spans="3:7" ht="15" x14ac:dyDescent="0.25">
      <c r="C4531" s="107">
        <f t="shared" si="313"/>
        <v>44062</v>
      </c>
      <c r="D4531" s="111">
        <f t="shared" si="314"/>
        <v>2020</v>
      </c>
      <c r="E4531" s="111">
        <f t="shared" si="315"/>
        <v>8</v>
      </c>
      <c r="F4531" s="478">
        <v>310272.28999999998</v>
      </c>
      <c r="G4531" s="106" t="s">
        <v>1169</v>
      </c>
    </row>
    <row r="4532" spans="3:7" ht="15" x14ac:dyDescent="0.25">
      <c r="C4532" s="107">
        <f t="shared" si="313"/>
        <v>44063</v>
      </c>
      <c r="D4532" s="111">
        <f t="shared" si="314"/>
        <v>2020</v>
      </c>
      <c r="E4532" s="111">
        <f t="shared" si="315"/>
        <v>8</v>
      </c>
      <c r="F4532" s="478">
        <v>306993.62</v>
      </c>
      <c r="G4532" s="106" t="s">
        <v>1169</v>
      </c>
    </row>
    <row r="4533" spans="3:7" ht="15" x14ac:dyDescent="0.25">
      <c r="C4533" s="107">
        <f t="shared" si="313"/>
        <v>44064</v>
      </c>
      <c r="D4533" s="111">
        <f t="shared" si="314"/>
        <v>2020</v>
      </c>
      <c r="E4533" s="111">
        <f t="shared" si="315"/>
        <v>8</v>
      </c>
      <c r="F4533" s="478">
        <v>306993.62</v>
      </c>
      <c r="G4533" s="106" t="s">
        <v>1169</v>
      </c>
    </row>
    <row r="4534" spans="3:7" ht="15" x14ac:dyDescent="0.25">
      <c r="C4534" s="107">
        <f t="shared" si="313"/>
        <v>44065</v>
      </c>
      <c r="D4534" s="111">
        <f t="shared" si="314"/>
        <v>2020</v>
      </c>
      <c r="E4534" s="111">
        <f t="shared" si="315"/>
        <v>8</v>
      </c>
      <c r="F4534" s="478">
        <v>306993.62</v>
      </c>
      <c r="G4534" s="106" t="s">
        <v>1169</v>
      </c>
    </row>
    <row r="4535" spans="3:7" ht="15" x14ac:dyDescent="0.25">
      <c r="C4535" s="107">
        <f t="shared" si="313"/>
        <v>44066</v>
      </c>
      <c r="D4535" s="111">
        <f t="shared" si="314"/>
        <v>2020</v>
      </c>
      <c r="E4535" s="111">
        <f t="shared" si="315"/>
        <v>8</v>
      </c>
      <c r="F4535" s="478">
        <v>310022.05</v>
      </c>
      <c r="G4535" s="106" t="s">
        <v>1169</v>
      </c>
    </row>
    <row r="4536" spans="3:7" ht="15" x14ac:dyDescent="0.25">
      <c r="C4536" s="107">
        <f t="shared" si="313"/>
        <v>44067</v>
      </c>
      <c r="D4536" s="111">
        <f t="shared" si="314"/>
        <v>2020</v>
      </c>
      <c r="E4536" s="111">
        <f t="shared" si="315"/>
        <v>8</v>
      </c>
      <c r="F4536" s="478">
        <v>317382.73</v>
      </c>
      <c r="G4536" s="106" t="s">
        <v>1169</v>
      </c>
    </row>
    <row r="4537" spans="3:7" ht="15" x14ac:dyDescent="0.25">
      <c r="C4537" s="107">
        <f t="shared" si="313"/>
        <v>44068</v>
      </c>
      <c r="D4537" s="111">
        <f t="shared" si="314"/>
        <v>2020</v>
      </c>
      <c r="E4537" s="111">
        <f t="shared" si="315"/>
        <v>8</v>
      </c>
      <c r="F4537" s="478">
        <v>320068.90000000002</v>
      </c>
      <c r="G4537" s="106" t="s">
        <v>1169</v>
      </c>
    </row>
    <row r="4538" spans="3:7" ht="15" x14ac:dyDescent="0.25">
      <c r="C4538" s="107">
        <f t="shared" si="313"/>
        <v>44069</v>
      </c>
      <c r="D4538" s="111">
        <f t="shared" si="314"/>
        <v>2020</v>
      </c>
      <c r="E4538" s="111">
        <f t="shared" si="315"/>
        <v>8</v>
      </c>
      <c r="F4538" s="478">
        <v>330007.62</v>
      </c>
      <c r="G4538" s="106" t="s">
        <v>1169</v>
      </c>
    </row>
    <row r="4539" spans="3:7" ht="15" x14ac:dyDescent="0.25">
      <c r="C4539" s="107">
        <f t="shared" si="313"/>
        <v>44070</v>
      </c>
      <c r="D4539" s="111">
        <f t="shared" si="314"/>
        <v>2020</v>
      </c>
      <c r="E4539" s="111">
        <f t="shared" si="315"/>
        <v>8</v>
      </c>
      <c r="F4539" s="478">
        <v>333093.27</v>
      </c>
      <c r="G4539" s="106" t="s">
        <v>1169</v>
      </c>
    </row>
    <row r="4540" spans="3:7" ht="15" x14ac:dyDescent="0.25">
      <c r="C4540" s="107">
        <f t="shared" si="313"/>
        <v>44071</v>
      </c>
      <c r="D4540" s="111">
        <f t="shared" si="314"/>
        <v>2020</v>
      </c>
      <c r="E4540" s="111">
        <f t="shared" si="315"/>
        <v>8</v>
      </c>
      <c r="F4540" s="478">
        <v>333093.27</v>
      </c>
      <c r="G4540" s="106" t="s">
        <v>1169</v>
      </c>
    </row>
    <row r="4541" spans="3:7" ht="15" x14ac:dyDescent="0.25">
      <c r="C4541" s="107">
        <f t="shared" si="313"/>
        <v>44072</v>
      </c>
      <c r="D4541" s="111">
        <f t="shared" si="314"/>
        <v>2020</v>
      </c>
      <c r="E4541" s="111">
        <f t="shared" si="315"/>
        <v>8</v>
      </c>
      <c r="F4541" s="478">
        <v>333093.27</v>
      </c>
      <c r="G4541" s="106" t="s">
        <v>1169</v>
      </c>
    </row>
    <row r="4542" spans="3:7" ht="15" x14ac:dyDescent="0.25">
      <c r="C4542" s="107">
        <f t="shared" si="313"/>
        <v>44073</v>
      </c>
      <c r="D4542" s="111">
        <f t="shared" si="314"/>
        <v>2020</v>
      </c>
      <c r="E4542" s="111">
        <f t="shared" si="315"/>
        <v>8</v>
      </c>
      <c r="F4542" s="478">
        <v>336821.07</v>
      </c>
      <c r="G4542" s="106" t="s">
        <v>1169</v>
      </c>
    </row>
    <row r="4543" spans="3:7" ht="15" x14ac:dyDescent="0.25">
      <c r="C4543" s="107">
        <f t="shared" si="313"/>
        <v>44074</v>
      </c>
      <c r="D4543" s="111">
        <f t="shared" si="314"/>
        <v>2020</v>
      </c>
      <c r="E4543" s="111">
        <f t="shared" si="315"/>
        <v>8</v>
      </c>
      <c r="F4543" s="478">
        <v>345123.12</v>
      </c>
      <c r="G4543" s="106" t="s">
        <v>1169</v>
      </c>
    </row>
    <row r="4544" spans="3:7" ht="15" x14ac:dyDescent="0.25">
      <c r="C4544" s="107">
        <f t="shared" si="313"/>
        <v>44075</v>
      </c>
      <c r="D4544" s="111">
        <f t="shared" si="314"/>
        <v>2020</v>
      </c>
      <c r="E4544" s="111">
        <f t="shared" si="315"/>
        <v>9</v>
      </c>
      <c r="F4544" s="478">
        <v>346053.78</v>
      </c>
      <c r="G4544" s="106" t="s">
        <v>1169</v>
      </c>
    </row>
    <row r="4545" spans="3:7" ht="15" x14ac:dyDescent="0.25">
      <c r="C4545" s="107">
        <f t="shared" si="313"/>
        <v>44076</v>
      </c>
      <c r="D4545" s="111">
        <f t="shared" si="314"/>
        <v>2020</v>
      </c>
      <c r="E4545" s="111">
        <f t="shared" si="315"/>
        <v>9</v>
      </c>
      <c r="F4545" s="478">
        <v>348782.03</v>
      </c>
      <c r="G4545" s="106" t="s">
        <v>1169</v>
      </c>
    </row>
    <row r="4546" spans="3:7" ht="15" x14ac:dyDescent="0.25">
      <c r="C4546" s="107">
        <f t="shared" si="313"/>
        <v>44077</v>
      </c>
      <c r="D4546" s="111">
        <f t="shared" si="314"/>
        <v>2020</v>
      </c>
      <c r="E4546" s="111">
        <f t="shared" si="315"/>
        <v>9</v>
      </c>
      <c r="F4546" s="478">
        <v>364023.12</v>
      </c>
      <c r="G4546" s="106" t="s">
        <v>1169</v>
      </c>
    </row>
    <row r="4547" spans="3:7" ht="15" x14ac:dyDescent="0.25">
      <c r="C4547" s="107">
        <f t="shared" si="313"/>
        <v>44078</v>
      </c>
      <c r="D4547" s="111">
        <f t="shared" si="314"/>
        <v>2020</v>
      </c>
      <c r="E4547" s="111">
        <f t="shared" si="315"/>
        <v>9</v>
      </c>
      <c r="F4547" s="478">
        <v>364023.12</v>
      </c>
      <c r="G4547" s="106" t="s">
        <v>1169</v>
      </c>
    </row>
    <row r="4548" spans="3:7" ht="15" x14ac:dyDescent="0.25">
      <c r="C4548" s="107">
        <f t="shared" si="313"/>
        <v>44079</v>
      </c>
      <c r="D4548" s="111">
        <f t="shared" si="314"/>
        <v>2020</v>
      </c>
      <c r="E4548" s="111">
        <f t="shared" si="315"/>
        <v>9</v>
      </c>
      <c r="F4548" s="478">
        <v>364023.12</v>
      </c>
      <c r="G4548" s="106" t="s">
        <v>1169</v>
      </c>
    </row>
    <row r="4549" spans="3:7" ht="15" x14ac:dyDescent="0.25">
      <c r="C4549" s="107">
        <f t="shared" si="313"/>
        <v>44080</v>
      </c>
      <c r="D4549" s="111">
        <f t="shared" si="314"/>
        <v>2020</v>
      </c>
      <c r="E4549" s="111">
        <f t="shared" si="315"/>
        <v>9</v>
      </c>
      <c r="F4549" s="478">
        <v>369074.44</v>
      </c>
      <c r="G4549" s="106" t="s">
        <v>1169</v>
      </c>
    </row>
    <row r="4550" spans="3:7" ht="15" x14ac:dyDescent="0.25">
      <c r="C4550" s="107">
        <f t="shared" si="313"/>
        <v>44081</v>
      </c>
      <c r="D4550" s="111">
        <f t="shared" si="314"/>
        <v>2020</v>
      </c>
      <c r="E4550" s="111">
        <f t="shared" si="315"/>
        <v>9</v>
      </c>
      <c r="F4550" s="478">
        <v>369201.91999999998</v>
      </c>
      <c r="G4550" s="106" t="s">
        <v>1169</v>
      </c>
    </row>
    <row r="4551" spans="3:7" ht="15" x14ac:dyDescent="0.25">
      <c r="C4551" s="107">
        <f t="shared" si="313"/>
        <v>44082</v>
      </c>
      <c r="D4551" s="111">
        <f t="shared" si="314"/>
        <v>2020</v>
      </c>
      <c r="E4551" s="111">
        <f t="shared" si="315"/>
        <v>9</v>
      </c>
      <c r="F4551" s="478">
        <v>368532.31</v>
      </c>
      <c r="G4551" s="106" t="s">
        <v>1169</v>
      </c>
    </row>
    <row r="4552" spans="3:7" ht="15" x14ac:dyDescent="0.25">
      <c r="C4552" s="107">
        <f t="shared" si="313"/>
        <v>44083</v>
      </c>
      <c r="D4552" s="111">
        <f t="shared" si="314"/>
        <v>2020</v>
      </c>
      <c r="E4552" s="111">
        <f t="shared" si="315"/>
        <v>9</v>
      </c>
      <c r="F4552" s="478">
        <v>366713.14</v>
      </c>
      <c r="G4552" s="106" t="s">
        <v>1169</v>
      </c>
    </row>
    <row r="4553" spans="3:7" ht="15" x14ac:dyDescent="0.25">
      <c r="C4553" s="107">
        <f t="shared" si="313"/>
        <v>44084</v>
      </c>
      <c r="D4553" s="111">
        <f t="shared" si="314"/>
        <v>2020</v>
      </c>
      <c r="E4553" s="111">
        <f t="shared" si="315"/>
        <v>9</v>
      </c>
      <c r="F4553" s="478">
        <v>370032.61</v>
      </c>
      <c r="G4553" s="106" t="s">
        <v>1169</v>
      </c>
    </row>
    <row r="4554" spans="3:7" ht="15" x14ac:dyDescent="0.25">
      <c r="C4554" s="107">
        <f t="shared" si="313"/>
        <v>44085</v>
      </c>
      <c r="D4554" s="111">
        <f t="shared" si="314"/>
        <v>2020</v>
      </c>
      <c r="E4554" s="111">
        <f t="shared" si="315"/>
        <v>9</v>
      </c>
      <c r="F4554" s="478">
        <v>370032.61</v>
      </c>
      <c r="G4554" s="106" t="s">
        <v>1169</v>
      </c>
    </row>
    <row r="4555" spans="3:7" ht="15" x14ac:dyDescent="0.25">
      <c r="C4555" s="107">
        <f t="shared" si="313"/>
        <v>44086</v>
      </c>
      <c r="D4555" s="111">
        <f t="shared" si="314"/>
        <v>2020</v>
      </c>
      <c r="E4555" s="111">
        <f t="shared" si="315"/>
        <v>9</v>
      </c>
      <c r="F4555" s="478">
        <v>370032.61</v>
      </c>
      <c r="G4555" s="106" t="s">
        <v>1169</v>
      </c>
    </row>
    <row r="4556" spans="3:7" ht="15" x14ac:dyDescent="0.25">
      <c r="C4556" s="107">
        <f t="shared" si="313"/>
        <v>44087</v>
      </c>
      <c r="D4556" s="111">
        <f t="shared" si="314"/>
        <v>2020</v>
      </c>
      <c r="E4556" s="111">
        <f t="shared" si="315"/>
        <v>9</v>
      </c>
      <c r="F4556" s="478">
        <v>378043.42</v>
      </c>
      <c r="G4556" s="106" t="s">
        <v>1169</v>
      </c>
    </row>
    <row r="4557" spans="3:7" ht="15" x14ac:dyDescent="0.25">
      <c r="C4557" s="107">
        <f t="shared" si="313"/>
        <v>44088</v>
      </c>
      <c r="D4557" s="111">
        <f t="shared" si="314"/>
        <v>2020</v>
      </c>
      <c r="E4557" s="111">
        <f t="shared" si="315"/>
        <v>9</v>
      </c>
      <c r="F4557" s="478">
        <v>373489.52</v>
      </c>
      <c r="G4557" s="106" t="s">
        <v>1169</v>
      </c>
    </row>
    <row r="4558" spans="3:7" ht="15" x14ac:dyDescent="0.25">
      <c r="C4558" s="107">
        <f t="shared" si="313"/>
        <v>44089</v>
      </c>
      <c r="D4558" s="111">
        <f t="shared" si="314"/>
        <v>2020</v>
      </c>
      <c r="E4558" s="111">
        <f t="shared" si="315"/>
        <v>9</v>
      </c>
      <c r="F4558" s="478">
        <v>380023.62</v>
      </c>
      <c r="G4558" s="106" t="s">
        <v>1169</v>
      </c>
    </row>
    <row r="4559" spans="3:7" ht="15" x14ac:dyDescent="0.25">
      <c r="C4559" s="107">
        <f t="shared" si="313"/>
        <v>44090</v>
      </c>
      <c r="D4559" s="111">
        <f t="shared" si="314"/>
        <v>2020</v>
      </c>
      <c r="E4559" s="111">
        <f t="shared" si="315"/>
        <v>9</v>
      </c>
      <c r="F4559" s="478">
        <v>384420.91</v>
      </c>
      <c r="G4559" s="106" t="s">
        <v>1169</v>
      </c>
    </row>
    <row r="4560" spans="3:7" ht="15" x14ac:dyDescent="0.25">
      <c r="C4560" s="107">
        <f t="shared" si="313"/>
        <v>44091</v>
      </c>
      <c r="D4560" s="111">
        <f t="shared" si="314"/>
        <v>2020</v>
      </c>
      <c r="E4560" s="111">
        <f t="shared" si="315"/>
        <v>9</v>
      </c>
      <c r="F4560" s="478">
        <v>395043.33</v>
      </c>
      <c r="G4560" s="106" t="s">
        <v>1169</v>
      </c>
    </row>
    <row r="4561" spans="3:7" ht="15" x14ac:dyDescent="0.25">
      <c r="C4561" s="107">
        <f t="shared" si="313"/>
        <v>44092</v>
      </c>
      <c r="D4561" s="111">
        <f t="shared" si="314"/>
        <v>2020</v>
      </c>
      <c r="E4561" s="111">
        <f t="shared" si="315"/>
        <v>9</v>
      </c>
      <c r="F4561" s="478">
        <v>395043.33</v>
      </c>
      <c r="G4561" s="106" t="s">
        <v>1169</v>
      </c>
    </row>
    <row r="4562" spans="3:7" ht="15" x14ac:dyDescent="0.25">
      <c r="C4562" s="107">
        <f t="shared" ref="C4562:C4625" si="316">C4561+1</f>
        <v>44093</v>
      </c>
      <c r="D4562" s="111">
        <f t="shared" si="314"/>
        <v>2020</v>
      </c>
      <c r="E4562" s="111">
        <f t="shared" si="315"/>
        <v>9</v>
      </c>
      <c r="F4562" s="478">
        <v>395043.33</v>
      </c>
      <c r="G4562" s="106" t="s">
        <v>1169</v>
      </c>
    </row>
    <row r="4563" spans="3:7" ht="15" x14ac:dyDescent="0.25">
      <c r="C4563" s="107">
        <f t="shared" si="316"/>
        <v>44094</v>
      </c>
      <c r="D4563" s="111">
        <f t="shared" si="314"/>
        <v>2020</v>
      </c>
      <c r="E4563" s="111">
        <f t="shared" si="315"/>
        <v>9</v>
      </c>
      <c r="F4563" s="478">
        <v>401038.84</v>
      </c>
      <c r="G4563" s="106" t="s">
        <v>1169</v>
      </c>
    </row>
    <row r="4564" spans="3:7" x14ac:dyDescent="0.15">
      <c r="C4564" s="107">
        <f t="shared" si="316"/>
        <v>44095</v>
      </c>
      <c r="D4564" s="111">
        <f t="shared" ref="D4564:D4627" si="317">YEAR(C4564)</f>
        <v>2020</v>
      </c>
      <c r="E4564" s="111">
        <f t="shared" ref="E4564:E4627" si="318">MONTH(C4564)</f>
        <v>9</v>
      </c>
      <c r="F4564" s="47">
        <v>410183.83</v>
      </c>
      <c r="G4564" s="106" t="s">
        <v>1169</v>
      </c>
    </row>
    <row r="4565" spans="3:7" x14ac:dyDescent="0.15">
      <c r="C4565" s="107">
        <f t="shared" si="316"/>
        <v>44096</v>
      </c>
      <c r="D4565" s="111">
        <f t="shared" si="317"/>
        <v>2020</v>
      </c>
      <c r="E4565" s="111">
        <f t="shared" si="318"/>
        <v>9</v>
      </c>
      <c r="F4565" s="47">
        <v>410902.63</v>
      </c>
      <c r="G4565" s="106" t="s">
        <v>1169</v>
      </c>
    </row>
    <row r="4566" spans="3:7" x14ac:dyDescent="0.15">
      <c r="C4566" s="107">
        <f t="shared" si="316"/>
        <v>44097</v>
      </c>
      <c r="D4566" s="111">
        <f t="shared" si="317"/>
        <v>2020</v>
      </c>
      <c r="E4566" s="111">
        <f t="shared" si="318"/>
        <v>9</v>
      </c>
      <c r="F4566" s="47">
        <v>423127.75</v>
      </c>
      <c r="G4566" s="106" t="s">
        <v>1169</v>
      </c>
    </row>
    <row r="4567" spans="3:7" x14ac:dyDescent="0.15">
      <c r="C4567" s="107">
        <f t="shared" si="316"/>
        <v>44098</v>
      </c>
      <c r="D4567" s="111">
        <f t="shared" si="317"/>
        <v>2020</v>
      </c>
      <c r="E4567" s="111">
        <f t="shared" si="318"/>
        <v>9</v>
      </c>
      <c r="F4567" s="47">
        <v>438319.92</v>
      </c>
      <c r="G4567" s="106" t="s">
        <v>1169</v>
      </c>
    </row>
    <row r="4568" spans="3:7" x14ac:dyDescent="0.15">
      <c r="C4568" s="107">
        <f t="shared" si="316"/>
        <v>44099</v>
      </c>
      <c r="D4568" s="111">
        <f t="shared" si="317"/>
        <v>2020</v>
      </c>
      <c r="E4568" s="111">
        <f t="shared" si="318"/>
        <v>9</v>
      </c>
      <c r="F4568" s="47">
        <v>438319.92</v>
      </c>
      <c r="G4568" s="106" t="s">
        <v>1169</v>
      </c>
    </row>
    <row r="4569" spans="3:7" x14ac:dyDescent="0.15">
      <c r="C4569" s="107">
        <f t="shared" si="316"/>
        <v>44100</v>
      </c>
      <c r="D4569" s="111">
        <f t="shared" si="317"/>
        <v>2020</v>
      </c>
      <c r="E4569" s="111">
        <f t="shared" si="318"/>
        <v>9</v>
      </c>
      <c r="F4569" s="47">
        <v>438319.92</v>
      </c>
      <c r="G4569" s="106" t="s">
        <v>1169</v>
      </c>
    </row>
    <row r="4570" spans="3:7" x14ac:dyDescent="0.15">
      <c r="C4570" s="107">
        <f t="shared" si="316"/>
        <v>44101</v>
      </c>
      <c r="D4570" s="111">
        <f t="shared" si="317"/>
        <v>2020</v>
      </c>
      <c r="E4570" s="111">
        <f t="shared" si="318"/>
        <v>9</v>
      </c>
      <c r="F4570" s="47">
        <v>440378.38</v>
      </c>
      <c r="G4570" s="106" t="s">
        <v>1169</v>
      </c>
    </row>
    <row r="4571" spans="3:7" x14ac:dyDescent="0.15">
      <c r="C4571" s="107">
        <f t="shared" si="316"/>
        <v>44102</v>
      </c>
      <c r="D4571" s="111">
        <f t="shared" si="317"/>
        <v>2020</v>
      </c>
      <c r="E4571" s="111">
        <f t="shared" si="318"/>
        <v>9</v>
      </c>
      <c r="F4571" s="47">
        <v>450102.72</v>
      </c>
      <c r="G4571" s="106" t="s">
        <v>1169</v>
      </c>
    </row>
    <row r="4572" spans="3:7" x14ac:dyDescent="0.15">
      <c r="C4572" s="107">
        <f t="shared" si="316"/>
        <v>44103</v>
      </c>
      <c r="D4572" s="111">
        <f t="shared" si="317"/>
        <v>2020</v>
      </c>
      <c r="E4572" s="111">
        <f t="shared" si="318"/>
        <v>9</v>
      </c>
      <c r="F4572" s="47">
        <v>452076.76</v>
      </c>
      <c r="G4572" s="106" t="s">
        <v>1169</v>
      </c>
    </row>
    <row r="4573" spans="3:7" x14ac:dyDescent="0.15">
      <c r="C4573" s="107">
        <f t="shared" si="316"/>
        <v>44104</v>
      </c>
      <c r="D4573" s="111">
        <f t="shared" si="317"/>
        <v>2020</v>
      </c>
      <c r="E4573" s="111">
        <f t="shared" si="318"/>
        <v>9</v>
      </c>
      <c r="F4573" s="47">
        <v>444823.76</v>
      </c>
      <c r="G4573" s="106" t="s">
        <v>1169</v>
      </c>
    </row>
    <row r="4574" spans="3:7" x14ac:dyDescent="0.15">
      <c r="C4574" s="107">
        <f t="shared" si="316"/>
        <v>44105</v>
      </c>
      <c r="D4574" s="111">
        <f t="shared" si="317"/>
        <v>2020</v>
      </c>
      <c r="E4574" s="111">
        <f t="shared" si="318"/>
        <v>10</v>
      </c>
      <c r="F4574" s="47">
        <v>449043.73</v>
      </c>
      <c r="G4574" s="106" t="s">
        <v>1169</v>
      </c>
    </row>
    <row r="4575" spans="3:7" x14ac:dyDescent="0.15">
      <c r="C4575" s="107">
        <f t="shared" si="316"/>
        <v>44106</v>
      </c>
      <c r="D4575" s="111">
        <f t="shared" si="317"/>
        <v>2020</v>
      </c>
      <c r="E4575" s="111">
        <f t="shared" si="318"/>
        <v>10</v>
      </c>
      <c r="F4575" s="47">
        <v>449043.73</v>
      </c>
      <c r="G4575" s="106" t="s">
        <v>1169</v>
      </c>
    </row>
    <row r="4576" spans="3:7" x14ac:dyDescent="0.15">
      <c r="C4576" s="107">
        <f t="shared" si="316"/>
        <v>44107</v>
      </c>
      <c r="D4576" s="111">
        <f t="shared" si="317"/>
        <v>2020</v>
      </c>
      <c r="E4576" s="111">
        <f t="shared" si="318"/>
        <v>10</v>
      </c>
      <c r="F4576" s="47">
        <v>449043.73</v>
      </c>
      <c r="G4576" s="106" t="s">
        <v>1169</v>
      </c>
    </row>
    <row r="4577" spans="3:7" x14ac:dyDescent="0.15">
      <c r="C4577" s="107">
        <f t="shared" si="316"/>
        <v>44108</v>
      </c>
      <c r="D4577" s="111">
        <f t="shared" si="317"/>
        <v>2020</v>
      </c>
      <c r="E4577" s="111">
        <f t="shared" si="318"/>
        <v>10</v>
      </c>
      <c r="F4577" s="47">
        <v>460823.23</v>
      </c>
      <c r="G4577" s="106" t="s">
        <v>1169</v>
      </c>
    </row>
    <row r="4578" spans="3:7" x14ac:dyDescent="0.15">
      <c r="C4578" s="107">
        <f t="shared" si="316"/>
        <v>44109</v>
      </c>
      <c r="D4578" s="111">
        <f t="shared" si="317"/>
        <v>2020</v>
      </c>
      <c r="E4578" s="111">
        <f t="shared" si="318"/>
        <v>10</v>
      </c>
      <c r="F4578" s="47">
        <v>452042.91</v>
      </c>
      <c r="G4578" s="106" t="s">
        <v>1169</v>
      </c>
    </row>
    <row r="4579" spans="3:7" x14ac:dyDescent="0.15">
      <c r="C4579" s="107">
        <f t="shared" si="316"/>
        <v>44110</v>
      </c>
      <c r="D4579" s="111">
        <f t="shared" si="317"/>
        <v>2020</v>
      </c>
      <c r="E4579" s="111">
        <f t="shared" si="318"/>
        <v>10</v>
      </c>
      <c r="F4579" s="47">
        <v>458032.92</v>
      </c>
      <c r="G4579" s="106" t="s">
        <v>1169</v>
      </c>
    </row>
    <row r="4580" spans="3:7" x14ac:dyDescent="0.15">
      <c r="C4580" s="107">
        <f t="shared" si="316"/>
        <v>44111</v>
      </c>
      <c r="D4580" s="111">
        <f t="shared" si="317"/>
        <v>2020</v>
      </c>
      <c r="E4580" s="111">
        <f t="shared" si="318"/>
        <v>10</v>
      </c>
      <c r="F4580" s="47">
        <v>470012.73</v>
      </c>
      <c r="G4580" s="106" t="s">
        <v>1169</v>
      </c>
    </row>
    <row r="4581" spans="3:7" x14ac:dyDescent="0.15">
      <c r="C4581" s="107">
        <f t="shared" si="316"/>
        <v>44112</v>
      </c>
      <c r="D4581" s="111">
        <f t="shared" si="317"/>
        <v>2020</v>
      </c>
      <c r="E4581" s="111">
        <f t="shared" si="318"/>
        <v>10</v>
      </c>
      <c r="F4581" s="47">
        <v>472323.92</v>
      </c>
      <c r="G4581" s="106" t="s">
        <v>1169</v>
      </c>
    </row>
    <row r="4582" spans="3:7" x14ac:dyDescent="0.15">
      <c r="C4582" s="107">
        <f t="shared" si="316"/>
        <v>44113</v>
      </c>
      <c r="D4582" s="111">
        <f t="shared" si="317"/>
        <v>2020</v>
      </c>
      <c r="E4582" s="111">
        <f t="shared" si="318"/>
        <v>10</v>
      </c>
      <c r="F4582" s="47">
        <v>472323.92</v>
      </c>
      <c r="G4582" s="106" t="s">
        <v>1169</v>
      </c>
    </row>
    <row r="4583" spans="3:7" x14ac:dyDescent="0.15">
      <c r="C4583" s="107">
        <f t="shared" si="316"/>
        <v>44114</v>
      </c>
      <c r="D4583" s="111">
        <f t="shared" si="317"/>
        <v>2020</v>
      </c>
      <c r="E4583" s="111">
        <f t="shared" si="318"/>
        <v>10</v>
      </c>
      <c r="F4583" s="47">
        <v>472323.92</v>
      </c>
      <c r="G4583" s="106" t="s">
        <v>1169</v>
      </c>
    </row>
    <row r="4584" spans="3:7" x14ac:dyDescent="0.15">
      <c r="C4584" s="107">
        <f t="shared" si="316"/>
        <v>44115</v>
      </c>
      <c r="D4584" s="111">
        <f t="shared" si="317"/>
        <v>2020</v>
      </c>
      <c r="E4584" s="111">
        <f t="shared" si="318"/>
        <v>10</v>
      </c>
      <c r="F4584" s="47">
        <v>470013.81</v>
      </c>
      <c r="G4584" s="106" t="s">
        <v>1169</v>
      </c>
    </row>
    <row r="4585" spans="3:7" x14ac:dyDescent="0.15">
      <c r="C4585" s="107">
        <f t="shared" si="316"/>
        <v>44116</v>
      </c>
      <c r="D4585" s="111">
        <f t="shared" si="317"/>
        <v>2020</v>
      </c>
      <c r="E4585" s="111">
        <f t="shared" si="318"/>
        <v>10</v>
      </c>
      <c r="F4585" s="47">
        <v>466923.72</v>
      </c>
      <c r="G4585" s="106" t="s">
        <v>1169</v>
      </c>
    </row>
    <row r="4586" spans="3:7" x14ac:dyDescent="0.15">
      <c r="C4586" s="107">
        <f t="shared" si="316"/>
        <v>44117</v>
      </c>
      <c r="D4586" s="111">
        <f t="shared" si="317"/>
        <v>2020</v>
      </c>
      <c r="E4586" s="111">
        <f t="shared" si="318"/>
        <v>10</v>
      </c>
      <c r="F4586" s="47">
        <v>455023.82</v>
      </c>
      <c r="G4586" s="106" t="s">
        <v>1169</v>
      </c>
    </row>
    <row r="4587" spans="3:7" x14ac:dyDescent="0.15">
      <c r="C4587" s="107">
        <f t="shared" si="316"/>
        <v>44118</v>
      </c>
      <c r="D4587" s="111">
        <f t="shared" si="317"/>
        <v>2020</v>
      </c>
      <c r="E4587" s="111">
        <f t="shared" si="318"/>
        <v>10</v>
      </c>
      <c r="F4587" s="47">
        <v>443684.67</v>
      </c>
      <c r="G4587" s="106" t="s">
        <v>1169</v>
      </c>
    </row>
    <row r="4588" spans="3:7" x14ac:dyDescent="0.15">
      <c r="C4588" s="107">
        <f t="shared" si="316"/>
        <v>44119</v>
      </c>
      <c r="D4588" s="111">
        <f t="shared" si="317"/>
        <v>2020</v>
      </c>
      <c r="E4588" s="111">
        <f t="shared" si="318"/>
        <v>10</v>
      </c>
      <c r="F4588" s="47">
        <v>460012.36</v>
      </c>
      <c r="G4588" s="106" t="s">
        <v>1169</v>
      </c>
    </row>
    <row r="4589" spans="3:7" x14ac:dyDescent="0.15">
      <c r="C4589" s="107">
        <f t="shared" si="316"/>
        <v>44120</v>
      </c>
      <c r="D4589" s="111">
        <f t="shared" si="317"/>
        <v>2020</v>
      </c>
      <c r="E4589" s="111">
        <f t="shared" si="318"/>
        <v>10</v>
      </c>
      <c r="F4589" s="47">
        <v>460012.36</v>
      </c>
      <c r="G4589" s="106" t="s">
        <v>1169</v>
      </c>
    </row>
    <row r="4590" spans="3:7" x14ac:dyDescent="0.15">
      <c r="C4590" s="107">
        <f t="shared" si="316"/>
        <v>44121</v>
      </c>
      <c r="D4590" s="111">
        <f t="shared" si="317"/>
        <v>2020</v>
      </c>
      <c r="E4590" s="111">
        <f t="shared" si="318"/>
        <v>10</v>
      </c>
      <c r="F4590" s="47">
        <v>460012.36</v>
      </c>
      <c r="G4590" s="106" t="s">
        <v>1169</v>
      </c>
    </row>
    <row r="4591" spans="3:7" x14ac:dyDescent="0.15">
      <c r="C4591" s="107">
        <f t="shared" si="316"/>
        <v>44122</v>
      </c>
      <c r="D4591" s="111">
        <f t="shared" si="317"/>
        <v>2020</v>
      </c>
      <c r="E4591" s="111">
        <f t="shared" si="318"/>
        <v>10</v>
      </c>
      <c r="F4591" s="47">
        <v>490012.82</v>
      </c>
      <c r="G4591" s="106" t="s">
        <v>1169</v>
      </c>
    </row>
    <row r="4592" spans="3:7" x14ac:dyDescent="0.15">
      <c r="C4592" s="107">
        <f t="shared" si="316"/>
        <v>44123</v>
      </c>
      <c r="D4592" s="111">
        <f t="shared" si="317"/>
        <v>2020</v>
      </c>
      <c r="E4592" s="111">
        <f t="shared" si="318"/>
        <v>10</v>
      </c>
      <c r="F4592" s="47">
        <v>465902.92</v>
      </c>
      <c r="G4592" s="106" t="s">
        <v>1169</v>
      </c>
    </row>
    <row r="4593" spans="3:7" x14ac:dyDescent="0.15">
      <c r="C4593" s="107">
        <f t="shared" si="316"/>
        <v>44124</v>
      </c>
      <c r="D4593" s="111">
        <f t="shared" si="317"/>
        <v>2020</v>
      </c>
      <c r="E4593" s="111">
        <f t="shared" si="318"/>
        <v>10</v>
      </c>
      <c r="F4593" s="47">
        <v>458193.82</v>
      </c>
      <c r="G4593" s="106" t="s">
        <v>1169</v>
      </c>
    </row>
    <row r="4594" spans="3:7" x14ac:dyDescent="0.15">
      <c r="C4594" s="107">
        <f t="shared" si="316"/>
        <v>44125</v>
      </c>
      <c r="D4594" s="111">
        <f t="shared" si="317"/>
        <v>2020</v>
      </c>
      <c r="E4594" s="111">
        <f t="shared" si="318"/>
        <v>10</v>
      </c>
      <c r="F4594" s="47">
        <v>459023.63</v>
      </c>
      <c r="G4594" s="106" t="s">
        <v>1169</v>
      </c>
    </row>
    <row r="4595" spans="3:7" x14ac:dyDescent="0.15">
      <c r="C4595" s="107">
        <f t="shared" si="316"/>
        <v>44126</v>
      </c>
      <c r="D4595" s="111">
        <f t="shared" si="317"/>
        <v>2020</v>
      </c>
      <c r="E4595" s="111">
        <f t="shared" si="318"/>
        <v>10</v>
      </c>
      <c r="F4595" s="47">
        <v>470183.51</v>
      </c>
      <c r="G4595" s="106" t="s">
        <v>1169</v>
      </c>
    </row>
    <row r="4596" spans="3:7" x14ac:dyDescent="0.15">
      <c r="C4596" s="107">
        <f t="shared" si="316"/>
        <v>44127</v>
      </c>
      <c r="D4596" s="111">
        <f t="shared" si="317"/>
        <v>2020</v>
      </c>
      <c r="E4596" s="111">
        <f t="shared" si="318"/>
        <v>10</v>
      </c>
      <c r="F4596" s="47">
        <v>470183.51</v>
      </c>
      <c r="G4596" s="106" t="s">
        <v>1169</v>
      </c>
    </row>
    <row r="4597" spans="3:7" x14ac:dyDescent="0.15">
      <c r="C4597" s="107">
        <f t="shared" si="316"/>
        <v>44128</v>
      </c>
      <c r="D4597" s="111">
        <f t="shared" si="317"/>
        <v>2020</v>
      </c>
      <c r="E4597" s="111">
        <f t="shared" si="318"/>
        <v>10</v>
      </c>
      <c r="F4597" s="47">
        <v>470183.51</v>
      </c>
      <c r="G4597" s="106" t="s">
        <v>1169</v>
      </c>
    </row>
    <row r="4598" spans="3:7" x14ac:dyDescent="0.15">
      <c r="C4598" s="107">
        <f t="shared" si="316"/>
        <v>44129</v>
      </c>
      <c r="D4598" s="111">
        <f t="shared" si="317"/>
        <v>2020</v>
      </c>
      <c r="E4598" s="111">
        <f t="shared" si="318"/>
        <v>10</v>
      </c>
      <c r="F4598" s="47">
        <v>475043.71</v>
      </c>
      <c r="G4598" s="106" t="s">
        <v>1169</v>
      </c>
    </row>
    <row r="4599" spans="3:7" x14ac:dyDescent="0.15">
      <c r="C4599" s="107">
        <f t="shared" si="316"/>
        <v>44130</v>
      </c>
      <c r="D4599" s="111">
        <f t="shared" si="317"/>
        <v>2020</v>
      </c>
      <c r="E4599" s="111">
        <f t="shared" si="318"/>
        <v>10</v>
      </c>
      <c r="F4599" s="47">
        <v>484924.03</v>
      </c>
      <c r="G4599" s="106" t="s">
        <v>1169</v>
      </c>
    </row>
    <row r="4600" spans="3:7" x14ac:dyDescent="0.15">
      <c r="C4600" s="107">
        <f t="shared" si="316"/>
        <v>44131</v>
      </c>
      <c r="D4600" s="111">
        <f t="shared" si="317"/>
        <v>2020</v>
      </c>
      <c r="E4600" s="111">
        <f t="shared" si="318"/>
        <v>10</v>
      </c>
      <c r="F4600" s="47">
        <v>500116.38</v>
      </c>
      <c r="G4600" s="106" t="s">
        <v>1169</v>
      </c>
    </row>
    <row r="4601" spans="3:7" x14ac:dyDescent="0.15">
      <c r="C4601" s="107">
        <f t="shared" si="316"/>
        <v>44132</v>
      </c>
      <c r="D4601" s="111">
        <f t="shared" si="317"/>
        <v>2020</v>
      </c>
      <c r="E4601" s="111">
        <f t="shared" si="318"/>
        <v>10</v>
      </c>
      <c r="F4601" s="47">
        <v>540149.73</v>
      </c>
      <c r="G4601" s="106" t="s">
        <v>1169</v>
      </c>
    </row>
    <row r="4602" spans="3:7" x14ac:dyDescent="0.15">
      <c r="C4602" s="107">
        <f t="shared" si="316"/>
        <v>44133</v>
      </c>
      <c r="D4602" s="111">
        <f t="shared" si="317"/>
        <v>2020</v>
      </c>
      <c r="E4602" s="111">
        <f t="shared" si="318"/>
        <v>10</v>
      </c>
      <c r="F4602" s="47">
        <v>542413.91</v>
      </c>
      <c r="G4602" s="106" t="s">
        <v>1169</v>
      </c>
    </row>
    <row r="4603" spans="3:7" x14ac:dyDescent="0.15">
      <c r="C4603" s="107">
        <f t="shared" si="316"/>
        <v>44134</v>
      </c>
      <c r="D4603" s="111">
        <f t="shared" si="317"/>
        <v>2020</v>
      </c>
      <c r="E4603" s="111">
        <f t="shared" si="318"/>
        <v>10</v>
      </c>
      <c r="F4603" s="47">
        <v>542413.91</v>
      </c>
      <c r="G4603" s="106" t="s">
        <v>1169</v>
      </c>
    </row>
    <row r="4604" spans="3:7" x14ac:dyDescent="0.15">
      <c r="C4604" s="107">
        <f t="shared" si="316"/>
        <v>44135</v>
      </c>
      <c r="D4604" s="111">
        <f t="shared" si="317"/>
        <v>2020</v>
      </c>
      <c r="E4604" s="111">
        <f t="shared" si="318"/>
        <v>10</v>
      </c>
      <c r="F4604" s="47">
        <v>542413.91</v>
      </c>
      <c r="G4604" s="106" t="s">
        <v>1169</v>
      </c>
    </row>
    <row r="4605" spans="3:7" x14ac:dyDescent="0.15">
      <c r="C4605" s="107">
        <f t="shared" si="316"/>
        <v>44136</v>
      </c>
      <c r="D4605" s="111">
        <f t="shared" si="317"/>
        <v>2020</v>
      </c>
      <c r="E4605" s="111">
        <f t="shared" si="318"/>
        <v>11</v>
      </c>
      <c r="F4605" s="47">
        <v>535692.1</v>
      </c>
      <c r="G4605" s="106" t="s">
        <v>1169</v>
      </c>
    </row>
    <row r="4606" spans="3:7" x14ac:dyDescent="0.15">
      <c r="C4606" s="107">
        <f t="shared" si="316"/>
        <v>44137</v>
      </c>
      <c r="D4606" s="111">
        <f t="shared" si="317"/>
        <v>2020</v>
      </c>
      <c r="E4606" s="111">
        <f t="shared" si="318"/>
        <v>11</v>
      </c>
      <c r="F4606" s="47">
        <v>524031.03</v>
      </c>
      <c r="G4606" s="106" t="s">
        <v>1169</v>
      </c>
    </row>
    <row r="4607" spans="3:7" x14ac:dyDescent="0.15">
      <c r="C4607" s="107">
        <f t="shared" si="316"/>
        <v>44138</v>
      </c>
      <c r="D4607" s="111">
        <f t="shared" si="317"/>
        <v>2020</v>
      </c>
      <c r="E4607" s="111">
        <f t="shared" si="318"/>
        <v>11</v>
      </c>
      <c r="F4607" s="47">
        <v>530472.94999999995</v>
      </c>
      <c r="G4607" s="106" t="s">
        <v>1169</v>
      </c>
    </row>
    <row r="4608" spans="3:7" x14ac:dyDescent="0.15">
      <c r="C4608" s="107">
        <f t="shared" si="316"/>
        <v>44139</v>
      </c>
      <c r="D4608" s="111">
        <f t="shared" si="317"/>
        <v>2020</v>
      </c>
      <c r="E4608" s="111">
        <f t="shared" si="318"/>
        <v>11</v>
      </c>
      <c r="F4608" s="47">
        <v>537859.05000000005</v>
      </c>
      <c r="G4608" s="106" t="s">
        <v>1169</v>
      </c>
    </row>
    <row r="4609" spans="3:7" x14ac:dyDescent="0.15">
      <c r="C4609" s="107">
        <f t="shared" si="316"/>
        <v>44140</v>
      </c>
      <c r="D4609" s="111">
        <f t="shared" si="317"/>
        <v>2020</v>
      </c>
      <c r="E4609" s="111">
        <f t="shared" si="318"/>
        <v>11</v>
      </c>
      <c r="F4609" s="47">
        <v>540023.64</v>
      </c>
      <c r="G4609" s="106" t="s">
        <v>1169</v>
      </c>
    </row>
    <row r="4610" spans="3:7" x14ac:dyDescent="0.15">
      <c r="C4610" s="107">
        <f t="shared" si="316"/>
        <v>44141</v>
      </c>
      <c r="D4610" s="111">
        <f t="shared" si="317"/>
        <v>2020</v>
      </c>
      <c r="E4610" s="111">
        <f t="shared" si="318"/>
        <v>11</v>
      </c>
      <c r="F4610" s="47">
        <v>540023.64</v>
      </c>
      <c r="G4610" s="106" t="s">
        <v>1169</v>
      </c>
    </row>
    <row r="4611" spans="3:7" x14ac:dyDescent="0.15">
      <c r="C4611" s="107">
        <f t="shared" si="316"/>
        <v>44142</v>
      </c>
      <c r="D4611" s="111">
        <f t="shared" si="317"/>
        <v>2020</v>
      </c>
      <c r="E4611" s="111">
        <f t="shared" si="318"/>
        <v>11</v>
      </c>
      <c r="F4611" s="47">
        <v>540023.64</v>
      </c>
      <c r="G4611" s="106" t="s">
        <v>1169</v>
      </c>
    </row>
    <row r="4612" spans="3:7" x14ac:dyDescent="0.15">
      <c r="C4612" s="107">
        <f t="shared" si="316"/>
        <v>44143</v>
      </c>
      <c r="D4612" s="111">
        <f t="shared" si="317"/>
        <v>2020</v>
      </c>
      <c r="E4612" s="111">
        <f t="shared" si="318"/>
        <v>11</v>
      </c>
      <c r="F4612" s="47">
        <v>344602.42</v>
      </c>
      <c r="G4612" s="106" t="s">
        <v>1169</v>
      </c>
    </row>
    <row r="4613" spans="3:7" x14ac:dyDescent="0.15">
      <c r="C4613" s="107">
        <f t="shared" si="316"/>
        <v>44144</v>
      </c>
      <c r="D4613" s="111">
        <f t="shared" si="317"/>
        <v>2020</v>
      </c>
      <c r="E4613" s="111">
        <f t="shared" si="318"/>
        <v>11</v>
      </c>
      <c r="F4613" s="47">
        <v>564932.23</v>
      </c>
      <c r="G4613" s="106" t="s">
        <v>1169</v>
      </c>
    </row>
    <row r="4614" spans="3:7" x14ac:dyDescent="0.15">
      <c r="C4614" s="107">
        <f t="shared" si="316"/>
        <v>44145</v>
      </c>
      <c r="D4614" s="111">
        <f t="shared" si="317"/>
        <v>2020</v>
      </c>
      <c r="E4614" s="111">
        <f t="shared" si="318"/>
        <v>11</v>
      </c>
      <c r="F4614" s="47">
        <v>590142.53</v>
      </c>
      <c r="G4614" s="106" t="s">
        <v>1169</v>
      </c>
    </row>
    <row r="4615" spans="3:7" x14ac:dyDescent="0.15">
      <c r="C4615" s="107">
        <f t="shared" si="316"/>
        <v>44146</v>
      </c>
      <c r="D4615" s="111">
        <f t="shared" si="317"/>
        <v>2020</v>
      </c>
      <c r="E4615" s="111">
        <f t="shared" si="318"/>
        <v>11</v>
      </c>
      <c r="F4615" s="47">
        <v>661043.72</v>
      </c>
      <c r="G4615" s="106" t="s">
        <v>1169</v>
      </c>
    </row>
    <row r="4616" spans="3:7" x14ac:dyDescent="0.15">
      <c r="C4616" s="107">
        <f t="shared" si="316"/>
        <v>44147</v>
      </c>
      <c r="D4616" s="111">
        <f t="shared" si="317"/>
        <v>2020</v>
      </c>
      <c r="E4616" s="111">
        <f t="shared" si="318"/>
        <v>11</v>
      </c>
      <c r="F4616" s="47">
        <v>690021.4</v>
      </c>
      <c r="G4616" s="106" t="s">
        <v>1169</v>
      </c>
    </row>
    <row r="4617" spans="3:7" x14ac:dyDescent="0.15">
      <c r="C4617" s="107">
        <f t="shared" si="316"/>
        <v>44148</v>
      </c>
      <c r="D4617" s="111">
        <f t="shared" si="317"/>
        <v>2020</v>
      </c>
      <c r="E4617" s="111">
        <f t="shared" si="318"/>
        <v>11</v>
      </c>
      <c r="F4617" s="47">
        <v>690021.4</v>
      </c>
      <c r="G4617" s="106" t="s">
        <v>1169</v>
      </c>
    </row>
    <row r="4618" spans="3:7" x14ac:dyDescent="0.15">
      <c r="C4618" s="107">
        <f t="shared" si="316"/>
        <v>44149</v>
      </c>
      <c r="D4618" s="111">
        <f t="shared" si="317"/>
        <v>2020</v>
      </c>
      <c r="E4618" s="111">
        <f t="shared" si="318"/>
        <v>11</v>
      </c>
      <c r="F4618" s="47">
        <v>690021.4</v>
      </c>
      <c r="G4618" s="106" t="s">
        <v>1169</v>
      </c>
    </row>
    <row r="4619" spans="3:7" x14ac:dyDescent="0.15">
      <c r="C4619" s="107">
        <f t="shared" si="316"/>
        <v>44150</v>
      </c>
      <c r="D4619" s="111">
        <f t="shared" si="317"/>
        <v>2020</v>
      </c>
      <c r="E4619" s="111">
        <f t="shared" si="318"/>
        <v>11</v>
      </c>
      <c r="F4619" s="47">
        <v>685272.38</v>
      </c>
      <c r="G4619" s="106" t="s">
        <v>1169</v>
      </c>
    </row>
    <row r="4620" spans="3:7" x14ac:dyDescent="0.15">
      <c r="C4620" s="107">
        <f t="shared" si="316"/>
        <v>44151</v>
      </c>
      <c r="D4620" s="111">
        <f t="shared" si="317"/>
        <v>2020</v>
      </c>
      <c r="E4620" s="111">
        <f t="shared" si="318"/>
        <v>11</v>
      </c>
      <c r="F4620" s="47">
        <v>682634.16</v>
      </c>
      <c r="G4620" s="106" t="s">
        <v>1169</v>
      </c>
    </row>
    <row r="4621" spans="3:7" x14ac:dyDescent="0.15">
      <c r="C4621" s="107">
        <f t="shared" si="316"/>
        <v>44152</v>
      </c>
      <c r="D4621" s="111">
        <f t="shared" si="317"/>
        <v>2020</v>
      </c>
      <c r="E4621" s="111">
        <f t="shared" si="318"/>
        <v>11</v>
      </c>
      <c r="F4621" s="47">
        <v>684903.72</v>
      </c>
      <c r="G4621" s="106" t="s">
        <v>1169</v>
      </c>
    </row>
    <row r="4622" spans="3:7" x14ac:dyDescent="0.15">
      <c r="C4622" s="107">
        <f t="shared" si="316"/>
        <v>44153</v>
      </c>
      <c r="D4622" s="111">
        <f t="shared" si="317"/>
        <v>2020</v>
      </c>
      <c r="E4622" s="111">
        <f t="shared" si="318"/>
        <v>11</v>
      </c>
      <c r="F4622" s="47">
        <v>725087.87</v>
      </c>
      <c r="G4622" s="106" t="s">
        <v>1169</v>
      </c>
    </row>
    <row r="4623" spans="3:7" x14ac:dyDescent="0.15">
      <c r="C4623" s="107">
        <f t="shared" si="316"/>
        <v>44154</v>
      </c>
      <c r="D4623" s="111">
        <f t="shared" si="317"/>
        <v>2020</v>
      </c>
      <c r="E4623" s="111">
        <f t="shared" si="318"/>
        <v>11</v>
      </c>
      <c r="F4623" s="47">
        <v>820186.43</v>
      </c>
      <c r="G4623" s="106" t="s">
        <v>1169</v>
      </c>
    </row>
    <row r="4624" spans="3:7" x14ac:dyDescent="0.15">
      <c r="C4624" s="107">
        <f t="shared" si="316"/>
        <v>44155</v>
      </c>
      <c r="D4624" s="111">
        <f t="shared" si="317"/>
        <v>2020</v>
      </c>
      <c r="E4624" s="111">
        <f t="shared" si="318"/>
        <v>11</v>
      </c>
      <c r="F4624" s="47">
        <v>820186.43</v>
      </c>
      <c r="G4624" s="106" t="s">
        <v>1169</v>
      </c>
    </row>
    <row r="4625" spans="3:7" x14ac:dyDescent="0.15">
      <c r="C4625" s="107">
        <f t="shared" si="316"/>
        <v>44156</v>
      </c>
      <c r="D4625" s="111">
        <f t="shared" si="317"/>
        <v>2020</v>
      </c>
      <c r="E4625" s="111">
        <f t="shared" si="318"/>
        <v>11</v>
      </c>
      <c r="F4625" s="47">
        <v>820186.43</v>
      </c>
      <c r="G4625" s="106" t="s">
        <v>1169</v>
      </c>
    </row>
    <row r="4626" spans="3:7" x14ac:dyDescent="0.15">
      <c r="C4626" s="107">
        <f t="shared" ref="C4626:C4689" si="319">C4625+1</f>
        <v>44157</v>
      </c>
      <c r="D4626" s="111">
        <f t="shared" si="317"/>
        <v>2020</v>
      </c>
      <c r="E4626" s="111">
        <f t="shared" si="318"/>
        <v>11</v>
      </c>
      <c r="F4626" s="47">
        <v>950259.63</v>
      </c>
      <c r="G4626" s="106" t="s">
        <v>1169</v>
      </c>
    </row>
    <row r="4627" spans="3:7" x14ac:dyDescent="0.15">
      <c r="C4627" s="107">
        <f t="shared" si="319"/>
        <v>44158</v>
      </c>
      <c r="D4627" s="111">
        <f t="shared" si="317"/>
        <v>2020</v>
      </c>
      <c r="E4627" s="111">
        <f t="shared" si="318"/>
        <v>11</v>
      </c>
      <c r="F4627" s="47">
        <v>1010242.78</v>
      </c>
      <c r="G4627" s="106" t="s">
        <v>1169</v>
      </c>
    </row>
    <row r="4628" spans="3:7" x14ac:dyDescent="0.15">
      <c r="C4628" s="107">
        <f t="shared" si="319"/>
        <v>44159</v>
      </c>
      <c r="D4628" s="111">
        <f t="shared" ref="D4628:D4678" si="320">YEAR(C4628)</f>
        <v>2020</v>
      </c>
      <c r="E4628" s="111">
        <f t="shared" ref="E4628:E4678" si="321">MONTH(C4628)</f>
        <v>11</v>
      </c>
      <c r="F4628" s="47">
        <v>975013.78</v>
      </c>
      <c r="G4628" s="106" t="s">
        <v>1169</v>
      </c>
    </row>
    <row r="4629" spans="3:7" x14ac:dyDescent="0.15">
      <c r="C4629" s="107">
        <f t="shared" si="319"/>
        <v>44160</v>
      </c>
      <c r="D4629" s="111">
        <f t="shared" si="320"/>
        <v>2020</v>
      </c>
      <c r="E4629" s="111">
        <f t="shared" si="321"/>
        <v>11</v>
      </c>
      <c r="F4629" s="47">
        <v>1030705.11</v>
      </c>
      <c r="G4629" s="106" t="s">
        <v>1169</v>
      </c>
    </row>
    <row r="4630" spans="3:7" x14ac:dyDescent="0.15">
      <c r="C4630" s="107">
        <f t="shared" si="319"/>
        <v>44161</v>
      </c>
      <c r="D4630" s="111">
        <f t="shared" si="320"/>
        <v>2020</v>
      </c>
      <c r="E4630" s="111">
        <f t="shared" si="321"/>
        <v>11</v>
      </c>
      <c r="F4630" s="47">
        <v>1204023.27</v>
      </c>
      <c r="G4630" s="106" t="s">
        <v>1169</v>
      </c>
    </row>
    <row r="4631" spans="3:7" x14ac:dyDescent="0.15">
      <c r="C4631" s="107">
        <f t="shared" si="319"/>
        <v>44162</v>
      </c>
      <c r="D4631" s="111">
        <f t="shared" si="320"/>
        <v>2020</v>
      </c>
      <c r="E4631" s="111">
        <f t="shared" si="321"/>
        <v>11</v>
      </c>
      <c r="F4631" s="47">
        <v>1204023.27</v>
      </c>
      <c r="G4631" s="106" t="s">
        <v>1169</v>
      </c>
    </row>
    <row r="4632" spans="3:7" x14ac:dyDescent="0.15">
      <c r="C4632" s="107">
        <f t="shared" si="319"/>
        <v>44163</v>
      </c>
      <c r="D4632" s="111">
        <f t="shared" si="320"/>
        <v>2020</v>
      </c>
      <c r="E4632" s="111">
        <f t="shared" si="321"/>
        <v>11</v>
      </c>
      <c r="F4632" s="47">
        <v>1204023.27</v>
      </c>
      <c r="G4632" s="106" t="s">
        <v>1169</v>
      </c>
    </row>
    <row r="4633" spans="3:7" x14ac:dyDescent="0.15">
      <c r="C4633" s="107">
        <f t="shared" si="319"/>
        <v>44164</v>
      </c>
      <c r="D4633" s="111">
        <f t="shared" si="320"/>
        <v>2020</v>
      </c>
      <c r="E4633" s="111">
        <f t="shared" si="321"/>
        <v>11</v>
      </c>
      <c r="F4633" s="47">
        <v>1214053.74</v>
      </c>
      <c r="G4633" s="106" t="s">
        <v>1169</v>
      </c>
    </row>
    <row r="4634" spans="3:7" x14ac:dyDescent="0.15">
      <c r="C4634" s="107">
        <f t="shared" si="319"/>
        <v>44165</v>
      </c>
      <c r="D4634" s="111">
        <f t="shared" si="320"/>
        <v>2020</v>
      </c>
      <c r="E4634" s="111">
        <f t="shared" si="321"/>
        <v>11</v>
      </c>
      <c r="F4634" s="47">
        <v>1050374.9099999999</v>
      </c>
      <c r="G4634" s="106" t="s">
        <v>1169</v>
      </c>
    </row>
    <row r="4635" spans="3:7" x14ac:dyDescent="0.15">
      <c r="C4635" s="107">
        <f t="shared" si="319"/>
        <v>44166</v>
      </c>
      <c r="D4635" s="111">
        <f t="shared" si="320"/>
        <v>2020</v>
      </c>
      <c r="E4635" s="111">
        <f t="shared" si="321"/>
        <v>12</v>
      </c>
      <c r="F4635" s="47">
        <v>999630.72</v>
      </c>
      <c r="G4635" s="106" t="s">
        <v>1169</v>
      </c>
    </row>
    <row r="4636" spans="3:7" x14ac:dyDescent="0.15">
      <c r="C4636" s="107">
        <f t="shared" si="319"/>
        <v>44167</v>
      </c>
      <c r="D4636" s="111">
        <f t="shared" si="320"/>
        <v>2020</v>
      </c>
      <c r="E4636" s="111">
        <f t="shared" si="321"/>
        <v>12</v>
      </c>
      <c r="F4636" s="47">
        <v>1025065.82</v>
      </c>
      <c r="G4636" s="106" t="s">
        <v>1169</v>
      </c>
    </row>
    <row r="4637" spans="3:7" x14ac:dyDescent="0.15">
      <c r="C4637" s="107">
        <f t="shared" si="319"/>
        <v>44168</v>
      </c>
      <c r="D4637" s="111">
        <f t="shared" si="320"/>
        <v>2020</v>
      </c>
      <c r="E4637" s="111">
        <f t="shared" si="321"/>
        <v>12</v>
      </c>
      <c r="F4637" s="47">
        <v>1305293.44</v>
      </c>
      <c r="G4637" s="106" t="s">
        <v>1169</v>
      </c>
    </row>
    <row r="4638" spans="3:7" x14ac:dyDescent="0.15">
      <c r="C4638" s="107">
        <f t="shared" si="319"/>
        <v>44169</v>
      </c>
      <c r="D4638" s="111">
        <f t="shared" si="320"/>
        <v>2020</v>
      </c>
      <c r="E4638" s="111">
        <f t="shared" si="321"/>
        <v>12</v>
      </c>
      <c r="F4638" s="47">
        <v>1305293.44</v>
      </c>
      <c r="G4638" s="106" t="s">
        <v>1169</v>
      </c>
    </row>
    <row r="4639" spans="3:7" x14ac:dyDescent="0.15">
      <c r="C4639" s="107">
        <f t="shared" si="319"/>
        <v>44170</v>
      </c>
      <c r="D4639" s="111">
        <f t="shared" si="320"/>
        <v>2020</v>
      </c>
      <c r="E4639" s="111">
        <f t="shared" si="321"/>
        <v>12</v>
      </c>
      <c r="F4639" s="47">
        <v>1305293.44</v>
      </c>
      <c r="G4639" s="106" t="s">
        <v>1169</v>
      </c>
    </row>
    <row r="4640" spans="3:7" x14ac:dyDescent="0.15">
      <c r="C4640" s="107">
        <f t="shared" si="319"/>
        <v>44171</v>
      </c>
      <c r="D4640" s="111">
        <f t="shared" si="320"/>
        <v>2020</v>
      </c>
      <c r="E4640" s="111">
        <f t="shared" si="321"/>
        <v>12</v>
      </c>
      <c r="F4640" s="47">
        <v>1163053.07</v>
      </c>
      <c r="G4640" s="106" t="s">
        <v>1169</v>
      </c>
    </row>
    <row r="4641" spans="3:7" x14ac:dyDescent="0.15">
      <c r="C4641" s="107">
        <f t="shared" si="319"/>
        <v>44172</v>
      </c>
      <c r="D4641" s="111">
        <f t="shared" si="320"/>
        <v>2020</v>
      </c>
      <c r="E4641" s="111">
        <f t="shared" si="321"/>
        <v>12</v>
      </c>
      <c r="F4641" s="47">
        <v>1094023.92</v>
      </c>
      <c r="G4641" s="106" t="s">
        <v>1169</v>
      </c>
    </row>
    <row r="4642" spans="3:7" x14ac:dyDescent="0.15">
      <c r="C4642" s="107">
        <f t="shared" si="319"/>
        <v>44173</v>
      </c>
      <c r="D4642" s="111">
        <f t="shared" si="320"/>
        <v>2020</v>
      </c>
      <c r="E4642" s="111">
        <f t="shared" si="321"/>
        <v>12</v>
      </c>
      <c r="F4642" s="47">
        <v>1100032.3</v>
      </c>
      <c r="G4642" s="106" t="s">
        <v>1169</v>
      </c>
    </row>
    <row r="4643" spans="3:7" x14ac:dyDescent="0.15">
      <c r="C4643" s="107">
        <f t="shared" si="319"/>
        <v>44174</v>
      </c>
      <c r="D4643" s="111">
        <f t="shared" si="320"/>
        <v>2020</v>
      </c>
      <c r="E4643" s="111">
        <f t="shared" si="321"/>
        <v>12</v>
      </c>
      <c r="F4643" s="47">
        <v>1180127.6299999999</v>
      </c>
      <c r="G4643" s="106" t="s">
        <v>1169</v>
      </c>
    </row>
    <row r="4644" spans="3:7" x14ac:dyDescent="0.15">
      <c r="C4644" s="107">
        <f t="shared" si="319"/>
        <v>44175</v>
      </c>
      <c r="D4644" s="111">
        <f t="shared" si="320"/>
        <v>2020</v>
      </c>
      <c r="E4644" s="111">
        <f t="shared" si="321"/>
        <v>12</v>
      </c>
      <c r="F4644" s="47">
        <v>1135074.29</v>
      </c>
      <c r="G4644" s="106" t="s">
        <v>1169</v>
      </c>
    </row>
    <row r="4645" spans="3:7" x14ac:dyDescent="0.15">
      <c r="C4645" s="107">
        <f t="shared" si="319"/>
        <v>44176</v>
      </c>
      <c r="D4645" s="111">
        <f t="shared" si="320"/>
        <v>2020</v>
      </c>
      <c r="E4645" s="111">
        <f t="shared" si="321"/>
        <v>12</v>
      </c>
      <c r="F4645" s="47">
        <v>1135074.29</v>
      </c>
      <c r="G4645" s="106" t="s">
        <v>1169</v>
      </c>
    </row>
    <row r="4646" spans="3:7" x14ac:dyDescent="0.15">
      <c r="C4646" s="107">
        <f t="shared" si="319"/>
        <v>44177</v>
      </c>
      <c r="D4646" s="111">
        <f t="shared" si="320"/>
        <v>2020</v>
      </c>
      <c r="E4646" s="111">
        <f t="shared" si="321"/>
        <v>12</v>
      </c>
      <c r="F4646" s="47">
        <v>1135074.29</v>
      </c>
      <c r="G4646" s="106" t="s">
        <v>1169</v>
      </c>
    </row>
    <row r="4647" spans="3:7" x14ac:dyDescent="0.15">
      <c r="C4647" s="107">
        <f t="shared" si="319"/>
        <v>44178</v>
      </c>
      <c r="D4647" s="111">
        <f t="shared" si="320"/>
        <v>2020</v>
      </c>
      <c r="E4647" s="111">
        <f t="shared" si="321"/>
        <v>12</v>
      </c>
      <c r="F4647" s="47">
        <v>1150272.95</v>
      </c>
      <c r="G4647" s="106" t="s">
        <v>1169</v>
      </c>
    </row>
    <row r="4648" spans="3:7" x14ac:dyDescent="0.15">
      <c r="C4648" s="107">
        <f t="shared" si="319"/>
        <v>44179</v>
      </c>
      <c r="D4648" s="111">
        <f t="shared" si="320"/>
        <v>2020</v>
      </c>
      <c r="E4648" s="111">
        <f t="shared" si="321"/>
        <v>12</v>
      </c>
      <c r="F4648" s="47">
        <v>1226312.32</v>
      </c>
      <c r="G4648" s="106" t="s">
        <v>1169</v>
      </c>
    </row>
    <row r="4649" spans="3:7" x14ac:dyDescent="0.15">
      <c r="C4649" s="107">
        <f t="shared" si="319"/>
        <v>44180</v>
      </c>
      <c r="D4649" s="111">
        <f t="shared" si="320"/>
        <v>2020</v>
      </c>
      <c r="E4649" s="111">
        <f t="shared" si="321"/>
        <v>12</v>
      </c>
      <c r="F4649" s="47">
        <v>1068031.82</v>
      </c>
      <c r="G4649" s="106" t="s">
        <v>1169</v>
      </c>
    </row>
    <row r="4650" spans="3:7" x14ac:dyDescent="0.15">
      <c r="C4650" s="107">
        <f t="shared" si="319"/>
        <v>44181</v>
      </c>
      <c r="D4650" s="111">
        <f t="shared" si="320"/>
        <v>2020</v>
      </c>
      <c r="E4650" s="111">
        <f t="shared" si="321"/>
        <v>12</v>
      </c>
      <c r="F4650" s="47">
        <v>1001858.84</v>
      </c>
      <c r="G4650" s="106" t="s">
        <v>1169</v>
      </c>
    </row>
    <row r="4651" spans="3:7" x14ac:dyDescent="0.15">
      <c r="C4651" s="107">
        <f t="shared" si="319"/>
        <v>44182</v>
      </c>
      <c r="D4651" s="111">
        <f t="shared" si="320"/>
        <v>2020</v>
      </c>
      <c r="E4651" s="111">
        <f t="shared" si="321"/>
        <v>12</v>
      </c>
      <c r="F4651" s="47">
        <v>1050833.77</v>
      </c>
      <c r="G4651" s="106" t="s">
        <v>1169</v>
      </c>
    </row>
    <row r="4652" spans="3:7" x14ac:dyDescent="0.15">
      <c r="C4652" s="107">
        <f t="shared" si="319"/>
        <v>44183</v>
      </c>
      <c r="D4652" s="111">
        <f t="shared" si="320"/>
        <v>2020</v>
      </c>
      <c r="E4652" s="111">
        <f t="shared" si="321"/>
        <v>12</v>
      </c>
      <c r="F4652" s="47">
        <v>1050833.77</v>
      </c>
      <c r="G4652" s="106" t="s">
        <v>1169</v>
      </c>
    </row>
    <row r="4653" spans="3:7" x14ac:dyDescent="0.15">
      <c r="C4653" s="107">
        <f t="shared" si="319"/>
        <v>44184</v>
      </c>
      <c r="D4653" s="111">
        <f t="shared" si="320"/>
        <v>2020</v>
      </c>
      <c r="E4653" s="111">
        <f t="shared" si="321"/>
        <v>12</v>
      </c>
      <c r="F4653" s="47">
        <v>1050833.77</v>
      </c>
      <c r="G4653" s="106" t="s">
        <v>1169</v>
      </c>
    </row>
    <row r="4654" spans="3:7" x14ac:dyDescent="0.15">
      <c r="C4654" s="107">
        <f t="shared" si="319"/>
        <v>44185</v>
      </c>
      <c r="D4654" s="111">
        <f t="shared" si="320"/>
        <v>2020</v>
      </c>
      <c r="E4654" s="111">
        <f t="shared" si="321"/>
        <v>12</v>
      </c>
      <c r="F4654" s="47">
        <v>1120744.03</v>
      </c>
      <c r="G4654" s="106" t="s">
        <v>1169</v>
      </c>
    </row>
    <row r="4655" spans="3:7" x14ac:dyDescent="0.15">
      <c r="C4655" s="107">
        <f t="shared" si="319"/>
        <v>44186</v>
      </c>
      <c r="D4655" s="111">
        <f t="shared" si="320"/>
        <v>2020</v>
      </c>
      <c r="E4655" s="111">
        <f t="shared" si="321"/>
        <v>12</v>
      </c>
      <c r="F4655" s="47">
        <v>1062934.54</v>
      </c>
      <c r="G4655" s="106" t="s">
        <v>1169</v>
      </c>
    </row>
    <row r="4656" spans="3:7" x14ac:dyDescent="0.15">
      <c r="C4656" s="107">
        <f t="shared" si="319"/>
        <v>44187</v>
      </c>
      <c r="D4656" s="111">
        <f t="shared" si="320"/>
        <v>2020</v>
      </c>
      <c r="E4656" s="111">
        <f t="shared" si="321"/>
        <v>12</v>
      </c>
      <c r="F4656" s="47">
        <v>1000143.81</v>
      </c>
      <c r="G4656" s="106" t="s">
        <v>1169</v>
      </c>
    </row>
    <row r="4657" spans="3:7" x14ac:dyDescent="0.15">
      <c r="C4657" s="107">
        <f t="shared" si="319"/>
        <v>44188</v>
      </c>
      <c r="D4657" s="111">
        <f t="shared" si="320"/>
        <v>2020</v>
      </c>
      <c r="E4657" s="111">
        <f t="shared" si="321"/>
        <v>12</v>
      </c>
      <c r="F4657" s="47">
        <v>980329.71</v>
      </c>
      <c r="G4657" s="106" t="s">
        <v>1169</v>
      </c>
    </row>
    <row r="4658" spans="3:7" x14ac:dyDescent="0.15">
      <c r="C4658" s="107">
        <f t="shared" si="319"/>
        <v>44189</v>
      </c>
      <c r="D4658" s="111">
        <f t="shared" si="320"/>
        <v>2020</v>
      </c>
      <c r="E4658" s="111">
        <f t="shared" si="321"/>
        <v>12</v>
      </c>
      <c r="F4658" s="47">
        <v>980329.71</v>
      </c>
      <c r="G4658" s="106" t="s">
        <v>1169</v>
      </c>
    </row>
    <row r="4659" spans="3:7" x14ac:dyDescent="0.15">
      <c r="C4659" s="107">
        <f t="shared" si="319"/>
        <v>44190</v>
      </c>
      <c r="D4659" s="111">
        <f t="shared" si="320"/>
        <v>2020</v>
      </c>
      <c r="E4659" s="111">
        <f t="shared" si="321"/>
        <v>12</v>
      </c>
      <c r="F4659" s="47">
        <v>980329.71</v>
      </c>
      <c r="G4659" s="106" t="s">
        <v>1169</v>
      </c>
    </row>
    <row r="4660" spans="3:7" x14ac:dyDescent="0.15">
      <c r="C4660" s="107">
        <f t="shared" si="319"/>
        <v>44191</v>
      </c>
      <c r="D4660" s="111">
        <f t="shared" si="320"/>
        <v>2020</v>
      </c>
      <c r="E4660" s="111">
        <f t="shared" si="321"/>
        <v>12</v>
      </c>
      <c r="F4660" s="47">
        <v>980329.71</v>
      </c>
      <c r="G4660" s="106" t="s">
        <v>1169</v>
      </c>
    </row>
    <row r="4661" spans="3:7" x14ac:dyDescent="0.15">
      <c r="C4661" s="107">
        <f t="shared" si="319"/>
        <v>44192</v>
      </c>
      <c r="D4661" s="111">
        <f t="shared" si="320"/>
        <v>2020</v>
      </c>
      <c r="E4661" s="111">
        <f t="shared" si="321"/>
        <v>12</v>
      </c>
      <c r="F4661" s="47">
        <v>990813.72</v>
      </c>
      <c r="G4661" s="106" t="s">
        <v>1169</v>
      </c>
    </row>
    <row r="4662" spans="3:7" x14ac:dyDescent="0.15">
      <c r="C4662" s="107">
        <f t="shared" si="319"/>
        <v>44193</v>
      </c>
      <c r="D4662" s="111">
        <f t="shared" si="320"/>
        <v>2020</v>
      </c>
      <c r="E4662" s="111">
        <f t="shared" si="321"/>
        <v>12</v>
      </c>
      <c r="F4662" s="47">
        <v>1204338.52</v>
      </c>
      <c r="G4662" s="106" t="s">
        <v>1169</v>
      </c>
    </row>
    <row r="4663" spans="3:7" x14ac:dyDescent="0.15">
      <c r="C4663" s="107">
        <f t="shared" si="319"/>
        <v>44194</v>
      </c>
      <c r="D4663" s="111">
        <f t="shared" si="320"/>
        <v>2020</v>
      </c>
      <c r="E4663" s="111">
        <f t="shared" si="321"/>
        <v>12</v>
      </c>
      <c r="F4663" s="47">
        <v>1103663.33</v>
      </c>
      <c r="G4663" s="106" t="s">
        <v>1169</v>
      </c>
    </row>
    <row r="4664" spans="3:7" x14ac:dyDescent="0.15">
      <c r="C4664" s="107">
        <f t="shared" si="319"/>
        <v>44195</v>
      </c>
      <c r="D4664" s="111">
        <f t="shared" si="320"/>
        <v>2020</v>
      </c>
      <c r="E4664" s="111">
        <f t="shared" si="321"/>
        <v>12</v>
      </c>
      <c r="F4664" s="47">
        <v>998942.14</v>
      </c>
      <c r="G4664" s="106" t="s">
        <v>1169</v>
      </c>
    </row>
    <row r="4665" spans="3:7" x14ac:dyDescent="0.15">
      <c r="C4665" s="107">
        <f t="shared" si="319"/>
        <v>44196</v>
      </c>
      <c r="D4665" s="111">
        <f t="shared" si="320"/>
        <v>2020</v>
      </c>
      <c r="E4665" s="111">
        <f t="shared" si="321"/>
        <v>12</v>
      </c>
      <c r="F4665" s="47">
        <v>998942.14</v>
      </c>
      <c r="G4665" s="106" t="s">
        <v>1169</v>
      </c>
    </row>
    <row r="4666" spans="3:7" x14ac:dyDescent="0.15">
      <c r="C4666" s="107">
        <f t="shared" si="319"/>
        <v>44197</v>
      </c>
      <c r="D4666" s="111">
        <f t="shared" si="320"/>
        <v>2021</v>
      </c>
      <c r="E4666" s="111">
        <f t="shared" si="321"/>
        <v>1</v>
      </c>
      <c r="F4666" s="47">
        <v>998942.14</v>
      </c>
      <c r="G4666" s="106" t="s">
        <v>1169</v>
      </c>
    </row>
    <row r="4667" spans="3:7" x14ac:dyDescent="0.15">
      <c r="C4667" s="107">
        <f t="shared" si="319"/>
        <v>44198</v>
      </c>
      <c r="D4667" s="111">
        <f t="shared" si="320"/>
        <v>2021</v>
      </c>
      <c r="E4667" s="111">
        <f t="shared" si="321"/>
        <v>1</v>
      </c>
      <c r="F4667" s="47">
        <v>998942.14</v>
      </c>
      <c r="G4667" s="106" t="s">
        <v>1169</v>
      </c>
    </row>
    <row r="4668" spans="3:7" x14ac:dyDescent="0.15">
      <c r="C4668" s="107">
        <f t="shared" si="319"/>
        <v>44199</v>
      </c>
      <c r="D4668" s="111">
        <f t="shared" si="320"/>
        <v>2021</v>
      </c>
      <c r="E4668" s="111">
        <f t="shared" si="321"/>
        <v>1</v>
      </c>
      <c r="F4668" s="47">
        <v>1120102.43</v>
      </c>
      <c r="G4668" s="106" t="s">
        <v>1169</v>
      </c>
    </row>
    <row r="4669" spans="3:7" x14ac:dyDescent="0.15">
      <c r="C4669" s="107">
        <f t="shared" si="319"/>
        <v>44200</v>
      </c>
      <c r="D4669" s="111">
        <f t="shared" si="320"/>
        <v>2021</v>
      </c>
      <c r="E4669" s="111">
        <f t="shared" si="321"/>
        <v>1</v>
      </c>
      <c r="F4669" s="47">
        <v>1230063.75</v>
      </c>
      <c r="G4669" s="106" t="s">
        <v>1169</v>
      </c>
    </row>
    <row r="4670" spans="3:7" x14ac:dyDescent="0.15">
      <c r="C4670" s="107">
        <f t="shared" si="319"/>
        <v>44201</v>
      </c>
      <c r="D4670" s="111">
        <f t="shared" si="320"/>
        <v>2021</v>
      </c>
      <c r="E4670" s="111">
        <f t="shared" si="321"/>
        <v>1</v>
      </c>
      <c r="F4670" s="47">
        <v>1335065.1100000001</v>
      </c>
      <c r="G4670" s="106" t="s">
        <v>1169</v>
      </c>
    </row>
    <row r="4671" spans="3:7" x14ac:dyDescent="0.15">
      <c r="C4671" s="107">
        <f t="shared" si="319"/>
        <v>44202</v>
      </c>
      <c r="D4671" s="111">
        <f t="shared" si="320"/>
        <v>2021</v>
      </c>
      <c r="E4671" s="111">
        <f t="shared" si="321"/>
        <v>1</v>
      </c>
      <c r="F4671" s="47">
        <v>1446012.11</v>
      </c>
      <c r="G4671" s="106" t="s">
        <v>1169</v>
      </c>
    </row>
    <row r="4672" spans="3:7" x14ac:dyDescent="0.15">
      <c r="C4672" s="107">
        <f t="shared" si="319"/>
        <v>44203</v>
      </c>
      <c r="D4672" s="111">
        <f t="shared" si="320"/>
        <v>2021</v>
      </c>
      <c r="E4672" s="111">
        <f t="shared" si="321"/>
        <v>1</v>
      </c>
      <c r="F4672" s="47">
        <v>1615923.17</v>
      </c>
      <c r="G4672" s="106" t="s">
        <v>1169</v>
      </c>
    </row>
    <row r="4673" spans="3:7" x14ac:dyDescent="0.15">
      <c r="C4673" s="107">
        <f t="shared" si="319"/>
        <v>44204</v>
      </c>
      <c r="D4673" s="111">
        <f t="shared" si="320"/>
        <v>2021</v>
      </c>
      <c r="E4673" s="111">
        <f t="shared" si="321"/>
        <v>1</v>
      </c>
      <c r="F4673" s="47">
        <v>1620852.03</v>
      </c>
      <c r="G4673" s="106" t="s">
        <v>1169</v>
      </c>
    </row>
    <row r="4674" spans="3:7" x14ac:dyDescent="0.15">
      <c r="C4674" s="107">
        <f t="shared" si="319"/>
        <v>44205</v>
      </c>
      <c r="D4674" s="111">
        <f t="shared" si="320"/>
        <v>2021</v>
      </c>
      <c r="E4674" s="111">
        <f t="shared" si="321"/>
        <v>1</v>
      </c>
      <c r="F4674" s="47">
        <v>1620852.03</v>
      </c>
      <c r="G4674" s="106" t="s">
        <v>1169</v>
      </c>
    </row>
    <row r="4675" spans="3:7" x14ac:dyDescent="0.15">
      <c r="C4675" s="107">
        <f t="shared" si="319"/>
        <v>44206</v>
      </c>
      <c r="D4675" s="111">
        <f t="shared" si="320"/>
        <v>2021</v>
      </c>
      <c r="E4675" s="111">
        <f t="shared" si="321"/>
        <v>1</v>
      </c>
      <c r="F4675" s="47">
        <v>1621012.12</v>
      </c>
      <c r="G4675" s="106" t="s">
        <v>1169</v>
      </c>
    </row>
    <row r="4676" spans="3:7" x14ac:dyDescent="0.15">
      <c r="C4676" s="107">
        <f t="shared" si="319"/>
        <v>44207</v>
      </c>
      <c r="D4676" s="111">
        <f t="shared" si="320"/>
        <v>2021</v>
      </c>
      <c r="E4676" s="111">
        <f t="shared" si="321"/>
        <v>1</v>
      </c>
      <c r="F4676" s="47">
        <v>1610378.01</v>
      </c>
      <c r="G4676" s="106" t="s">
        <v>1169</v>
      </c>
    </row>
    <row r="4677" spans="3:7" x14ac:dyDescent="0.15">
      <c r="C4677" s="107">
        <f t="shared" si="319"/>
        <v>44208</v>
      </c>
      <c r="D4677" s="111">
        <f t="shared" si="320"/>
        <v>2021</v>
      </c>
      <c r="E4677" s="111">
        <f t="shared" si="321"/>
        <v>1</v>
      </c>
      <c r="F4677" s="47">
        <v>1600401.17</v>
      </c>
      <c r="G4677" s="106" t="s">
        <v>1169</v>
      </c>
    </row>
    <row r="4678" spans="3:7" x14ac:dyDescent="0.15">
      <c r="C4678" s="107">
        <f t="shared" si="319"/>
        <v>44209</v>
      </c>
      <c r="D4678" s="111">
        <f t="shared" si="320"/>
        <v>2021</v>
      </c>
      <c r="E4678" s="111">
        <f t="shared" si="321"/>
        <v>1</v>
      </c>
      <c r="F4678" s="47">
        <v>1602038.88</v>
      </c>
      <c r="G4678" s="106" t="s">
        <v>1169</v>
      </c>
    </row>
    <row r="4679" spans="3:7" x14ac:dyDescent="0.15">
      <c r="C4679" s="107">
        <f t="shared" si="319"/>
        <v>44210</v>
      </c>
      <c r="D4679" s="111">
        <f t="shared" ref="D4679:D4738" si="322">YEAR(C4679)</f>
        <v>2021</v>
      </c>
      <c r="E4679" s="111">
        <f t="shared" ref="E4679:E4738" si="323">MONTH(C4679)</f>
        <v>1</v>
      </c>
      <c r="F4679" s="47">
        <v>1660824.38</v>
      </c>
      <c r="G4679" s="106" t="s">
        <v>1169</v>
      </c>
    </row>
    <row r="4680" spans="3:7" x14ac:dyDescent="0.15">
      <c r="C4680" s="107">
        <f t="shared" si="319"/>
        <v>44211</v>
      </c>
      <c r="D4680" s="111">
        <f t="shared" si="322"/>
        <v>2021</v>
      </c>
      <c r="E4680" s="111">
        <f t="shared" si="323"/>
        <v>1</v>
      </c>
      <c r="F4680" s="47">
        <v>1660824.38</v>
      </c>
      <c r="G4680" s="106" t="s">
        <v>1169</v>
      </c>
    </row>
    <row r="4681" spans="3:7" x14ac:dyDescent="0.15">
      <c r="C4681" s="107">
        <f t="shared" si="319"/>
        <v>44212</v>
      </c>
      <c r="D4681" s="111">
        <f t="shared" si="322"/>
        <v>2021</v>
      </c>
      <c r="E4681" s="111">
        <f t="shared" si="323"/>
        <v>1</v>
      </c>
      <c r="F4681" s="47">
        <v>1663064.87</v>
      </c>
      <c r="G4681" s="106" t="s">
        <v>1169</v>
      </c>
    </row>
    <row r="4682" spans="3:7" x14ac:dyDescent="0.15">
      <c r="C4682" s="107">
        <f t="shared" si="319"/>
        <v>44213</v>
      </c>
      <c r="D4682" s="111">
        <f t="shared" si="322"/>
        <v>2021</v>
      </c>
      <c r="E4682" s="111">
        <f t="shared" si="323"/>
        <v>1</v>
      </c>
      <c r="F4682" s="47">
        <v>1600384.65</v>
      </c>
      <c r="G4682" s="106" t="s">
        <v>1169</v>
      </c>
    </row>
    <row r="4683" spans="3:7" x14ac:dyDescent="0.15">
      <c r="C4683" s="107">
        <f t="shared" si="319"/>
        <v>44214</v>
      </c>
      <c r="D4683" s="111">
        <f t="shared" si="322"/>
        <v>2021</v>
      </c>
      <c r="E4683" s="111">
        <f t="shared" si="323"/>
        <v>1</v>
      </c>
      <c r="F4683" s="47">
        <v>1615012.73</v>
      </c>
      <c r="G4683" s="106" t="s">
        <v>1169</v>
      </c>
    </row>
    <row r="4684" spans="3:7" x14ac:dyDescent="0.15">
      <c r="C4684" s="107">
        <f t="shared" si="319"/>
        <v>44215</v>
      </c>
      <c r="D4684" s="111">
        <f t="shared" si="322"/>
        <v>2021</v>
      </c>
      <c r="E4684" s="111">
        <f t="shared" si="323"/>
        <v>1</v>
      </c>
      <c r="F4684" s="47">
        <v>1702492.12</v>
      </c>
      <c r="G4684" s="106" t="s">
        <v>1169</v>
      </c>
    </row>
    <row r="4685" spans="3:7" x14ac:dyDescent="0.15">
      <c r="C4685" s="107">
        <f t="shared" si="319"/>
        <v>44216</v>
      </c>
      <c r="D4685" s="111">
        <f t="shared" si="322"/>
        <v>2021</v>
      </c>
      <c r="E4685" s="111">
        <f t="shared" si="323"/>
        <v>1</v>
      </c>
      <c r="F4685" s="47">
        <v>1750236.13</v>
      </c>
      <c r="G4685" s="106" t="s">
        <v>1169</v>
      </c>
    </row>
    <row r="4686" spans="3:7" x14ac:dyDescent="0.15">
      <c r="C4686" s="107">
        <f t="shared" si="319"/>
        <v>44217</v>
      </c>
      <c r="D4686" s="111">
        <f t="shared" si="322"/>
        <v>2021</v>
      </c>
      <c r="E4686" s="111">
        <f t="shared" si="323"/>
        <v>1</v>
      </c>
      <c r="F4686" s="47">
        <v>1750236.13</v>
      </c>
      <c r="G4686" s="106" t="s">
        <v>1169</v>
      </c>
    </row>
    <row r="4687" spans="3:7" x14ac:dyDescent="0.15">
      <c r="C4687" s="107">
        <f t="shared" si="319"/>
        <v>44218</v>
      </c>
      <c r="D4687" s="111">
        <f t="shared" si="322"/>
        <v>2021</v>
      </c>
      <c r="E4687" s="111">
        <f t="shared" si="323"/>
        <v>1</v>
      </c>
      <c r="F4687" s="47">
        <v>1750236.13</v>
      </c>
      <c r="G4687" s="106" t="s">
        <v>1169</v>
      </c>
    </row>
    <row r="4688" spans="3:7" x14ac:dyDescent="0.15">
      <c r="C4688" s="107">
        <f t="shared" si="319"/>
        <v>44219</v>
      </c>
      <c r="D4688" s="111">
        <f t="shared" si="322"/>
        <v>2021</v>
      </c>
      <c r="E4688" s="111">
        <f t="shared" si="323"/>
        <v>1</v>
      </c>
      <c r="F4688" s="47">
        <v>1748013.02</v>
      </c>
      <c r="G4688" s="106" t="s">
        <v>1169</v>
      </c>
    </row>
    <row r="4689" spans="3:7" x14ac:dyDescent="0.15">
      <c r="C4689" s="107">
        <f t="shared" si="319"/>
        <v>44220</v>
      </c>
      <c r="D4689" s="111">
        <f t="shared" si="322"/>
        <v>2021</v>
      </c>
      <c r="E4689" s="111">
        <f t="shared" si="323"/>
        <v>1</v>
      </c>
      <c r="F4689" s="47">
        <v>1803130.82</v>
      </c>
      <c r="G4689" s="106" t="s">
        <v>1169</v>
      </c>
    </row>
    <row r="4690" spans="3:7" x14ac:dyDescent="0.15">
      <c r="C4690" s="107">
        <f t="shared" ref="C4690:C4753" si="324">C4689+1</f>
        <v>44221</v>
      </c>
      <c r="D4690" s="111">
        <f t="shared" si="322"/>
        <v>2021</v>
      </c>
      <c r="E4690" s="111">
        <f t="shared" si="323"/>
        <v>1</v>
      </c>
      <c r="F4690" s="47">
        <v>1850128.02</v>
      </c>
      <c r="G4690" s="106" t="s">
        <v>1169</v>
      </c>
    </row>
    <row r="4691" spans="3:7" x14ac:dyDescent="0.15">
      <c r="C4691" s="107">
        <f t="shared" si="324"/>
        <v>44222</v>
      </c>
      <c r="D4691" s="111">
        <f t="shared" si="322"/>
        <v>2021</v>
      </c>
      <c r="E4691" s="111">
        <f t="shared" si="323"/>
        <v>1</v>
      </c>
      <c r="F4691" s="47">
        <v>1802869.02</v>
      </c>
      <c r="G4691" s="106" t="s">
        <v>1169</v>
      </c>
    </row>
    <row r="4692" spans="3:7" x14ac:dyDescent="0.15">
      <c r="C4692" s="107">
        <f t="shared" si="324"/>
        <v>44223</v>
      </c>
      <c r="D4692" s="111">
        <f t="shared" si="322"/>
        <v>2021</v>
      </c>
      <c r="E4692" s="111">
        <f t="shared" si="323"/>
        <v>1</v>
      </c>
      <c r="F4692" s="47">
        <v>1788641.94</v>
      </c>
      <c r="G4692" s="106" t="s">
        <v>1169</v>
      </c>
    </row>
    <row r="4693" spans="3:7" x14ac:dyDescent="0.15">
      <c r="C4693" s="107">
        <f t="shared" si="324"/>
        <v>44224</v>
      </c>
      <c r="D4693" s="111">
        <f t="shared" si="322"/>
        <v>2021</v>
      </c>
      <c r="E4693" s="111">
        <f t="shared" si="323"/>
        <v>1</v>
      </c>
      <c r="F4693" s="47">
        <v>1788641.94</v>
      </c>
      <c r="G4693" s="106" t="s">
        <v>1169</v>
      </c>
    </row>
    <row r="4694" spans="3:7" x14ac:dyDescent="0.15">
      <c r="C4694" s="107">
        <f t="shared" si="324"/>
        <v>44225</v>
      </c>
      <c r="D4694" s="111">
        <f t="shared" si="322"/>
        <v>2021</v>
      </c>
      <c r="E4694" s="111">
        <f t="shared" si="323"/>
        <v>1</v>
      </c>
      <c r="F4694" s="47">
        <v>1788641.94</v>
      </c>
      <c r="G4694" s="106" t="s">
        <v>1169</v>
      </c>
    </row>
    <row r="4695" spans="3:7" x14ac:dyDescent="0.15">
      <c r="C4695" s="107">
        <f t="shared" si="324"/>
        <v>44226</v>
      </c>
      <c r="D4695" s="111">
        <f t="shared" si="322"/>
        <v>2021</v>
      </c>
      <c r="E4695" s="111">
        <f t="shared" si="323"/>
        <v>1</v>
      </c>
      <c r="F4695" s="47">
        <v>1750022.13</v>
      </c>
      <c r="G4695" s="106" t="s">
        <v>1169</v>
      </c>
    </row>
    <row r="4696" spans="3:7" x14ac:dyDescent="0.15">
      <c r="C4696" s="107">
        <f t="shared" si="324"/>
        <v>44227</v>
      </c>
      <c r="D4696" s="111">
        <f t="shared" si="322"/>
        <v>2021</v>
      </c>
      <c r="E4696" s="111">
        <f t="shared" si="323"/>
        <v>1</v>
      </c>
      <c r="F4696" s="47">
        <v>1728843.54</v>
      </c>
      <c r="G4696" s="106" t="s">
        <v>1169</v>
      </c>
    </row>
    <row r="4697" spans="3:7" x14ac:dyDescent="0.15">
      <c r="C4697" s="107">
        <f t="shared" si="324"/>
        <v>44228</v>
      </c>
      <c r="D4697" s="111">
        <f t="shared" si="322"/>
        <v>2021</v>
      </c>
      <c r="E4697" s="111">
        <f t="shared" si="323"/>
        <v>2</v>
      </c>
      <c r="F4697" s="47">
        <v>1800137.29</v>
      </c>
      <c r="G4697" s="106" t="s">
        <v>1169</v>
      </c>
    </row>
    <row r="4698" spans="3:7" x14ac:dyDescent="0.15">
      <c r="C4698" s="107">
        <f t="shared" si="324"/>
        <v>44229</v>
      </c>
      <c r="D4698" s="111">
        <f t="shared" si="322"/>
        <v>2021</v>
      </c>
      <c r="E4698" s="111">
        <f t="shared" si="323"/>
        <v>2</v>
      </c>
      <c r="F4698" s="47">
        <v>1850015.22</v>
      </c>
      <c r="G4698" s="106" t="s">
        <v>1169</v>
      </c>
    </row>
    <row r="4699" spans="3:7" x14ac:dyDescent="0.15">
      <c r="C4699" s="107">
        <f t="shared" si="324"/>
        <v>44230</v>
      </c>
      <c r="D4699" s="111">
        <f t="shared" si="322"/>
        <v>2021</v>
      </c>
      <c r="E4699" s="111">
        <f t="shared" si="323"/>
        <v>2</v>
      </c>
      <c r="F4699" s="47">
        <v>1847582.91</v>
      </c>
      <c r="G4699" s="106" t="s">
        <v>1169</v>
      </c>
    </row>
    <row r="4700" spans="3:7" x14ac:dyDescent="0.15">
      <c r="C4700" s="107">
        <f t="shared" si="324"/>
        <v>44231</v>
      </c>
      <c r="D4700" s="111">
        <f t="shared" si="322"/>
        <v>2021</v>
      </c>
      <c r="E4700" s="111">
        <f t="shared" si="323"/>
        <v>2</v>
      </c>
      <c r="F4700" s="47">
        <v>1847582.91</v>
      </c>
      <c r="G4700" s="106" t="s">
        <v>1169</v>
      </c>
    </row>
    <row r="4701" spans="3:7" x14ac:dyDescent="0.15">
      <c r="C4701" s="107">
        <f t="shared" si="324"/>
        <v>44232</v>
      </c>
      <c r="D4701" s="111">
        <f t="shared" si="322"/>
        <v>2021</v>
      </c>
      <c r="E4701" s="111">
        <f t="shared" si="323"/>
        <v>2</v>
      </c>
      <c r="F4701" s="47">
        <v>1847582.91</v>
      </c>
      <c r="G4701" s="106" t="s">
        <v>1169</v>
      </c>
    </row>
    <row r="4702" spans="3:7" x14ac:dyDescent="0.15">
      <c r="C4702" s="107">
        <f t="shared" si="324"/>
        <v>44233</v>
      </c>
      <c r="D4702" s="111">
        <f t="shared" si="322"/>
        <v>2021</v>
      </c>
      <c r="E4702" s="111">
        <f t="shared" si="323"/>
        <v>2</v>
      </c>
      <c r="F4702" s="47">
        <v>1850173.02</v>
      </c>
      <c r="G4702" s="106" t="s">
        <v>1169</v>
      </c>
    </row>
    <row r="4703" spans="3:7" x14ac:dyDescent="0.15">
      <c r="C4703" s="107">
        <f t="shared" si="324"/>
        <v>44234</v>
      </c>
      <c r="D4703" s="111">
        <f t="shared" si="322"/>
        <v>2021</v>
      </c>
      <c r="E4703" s="111">
        <f t="shared" si="323"/>
        <v>2</v>
      </c>
      <c r="F4703" s="47">
        <v>1765049.56</v>
      </c>
      <c r="G4703" s="106" t="s">
        <v>1169</v>
      </c>
    </row>
    <row r="4704" spans="3:7" x14ac:dyDescent="0.15">
      <c r="C4704" s="107">
        <f t="shared" si="324"/>
        <v>44235</v>
      </c>
      <c r="D4704" s="111">
        <f t="shared" si="322"/>
        <v>2021</v>
      </c>
      <c r="E4704" s="111">
        <f t="shared" si="323"/>
        <v>2</v>
      </c>
      <c r="F4704" s="47">
        <v>1720033.83</v>
      </c>
      <c r="G4704" s="106" t="s">
        <v>1169</v>
      </c>
    </row>
    <row r="4705" spans="3:7" x14ac:dyDescent="0.15">
      <c r="C4705" s="107">
        <f t="shared" si="324"/>
        <v>44236</v>
      </c>
      <c r="D4705" s="111">
        <f t="shared" si="322"/>
        <v>2021</v>
      </c>
      <c r="E4705" s="111">
        <f t="shared" si="323"/>
        <v>2</v>
      </c>
      <c r="F4705" s="47">
        <v>1760302.91</v>
      </c>
      <c r="G4705" s="106" t="s">
        <v>1169</v>
      </c>
    </row>
    <row r="4706" spans="3:7" x14ac:dyDescent="0.15">
      <c r="C4706" s="107">
        <f t="shared" si="324"/>
        <v>44237</v>
      </c>
      <c r="D4706" s="111">
        <f t="shared" si="322"/>
        <v>2021</v>
      </c>
      <c r="E4706" s="111">
        <f t="shared" si="323"/>
        <v>2</v>
      </c>
      <c r="F4706" s="47">
        <v>1734814.46</v>
      </c>
      <c r="G4706" s="106" t="s">
        <v>1169</v>
      </c>
    </row>
    <row r="4707" spans="3:7" x14ac:dyDescent="0.15">
      <c r="C4707" s="107">
        <f t="shared" si="324"/>
        <v>44238</v>
      </c>
      <c r="D4707" s="111">
        <f t="shared" si="322"/>
        <v>2021</v>
      </c>
      <c r="E4707" s="111">
        <f t="shared" si="323"/>
        <v>2</v>
      </c>
      <c r="F4707" s="47">
        <v>1734814.46</v>
      </c>
      <c r="G4707" s="106" t="s">
        <v>1169</v>
      </c>
    </row>
    <row r="4708" spans="3:7" x14ac:dyDescent="0.15">
      <c r="C4708" s="107">
        <f t="shared" si="324"/>
        <v>44239</v>
      </c>
      <c r="D4708" s="111">
        <f t="shared" si="322"/>
        <v>2021</v>
      </c>
      <c r="E4708" s="111">
        <f t="shared" si="323"/>
        <v>2</v>
      </c>
      <c r="F4708" s="47">
        <v>1734814.46</v>
      </c>
      <c r="G4708" s="106" t="s">
        <v>1169</v>
      </c>
    </row>
    <row r="4709" spans="3:7" x14ac:dyDescent="0.15">
      <c r="C4709" s="107">
        <f t="shared" si="324"/>
        <v>44240</v>
      </c>
      <c r="D4709" s="111">
        <f t="shared" si="322"/>
        <v>2021</v>
      </c>
      <c r="E4709" s="111">
        <f t="shared" si="323"/>
        <v>2</v>
      </c>
      <c r="F4709" s="47">
        <v>1734814.46</v>
      </c>
      <c r="G4709" s="106" t="s">
        <v>1169</v>
      </c>
    </row>
    <row r="4710" spans="3:7" x14ac:dyDescent="0.15">
      <c r="C4710" s="107">
        <f t="shared" si="324"/>
        <v>44241</v>
      </c>
      <c r="D4710" s="111">
        <f t="shared" si="322"/>
        <v>2021</v>
      </c>
      <c r="E4710" s="111">
        <f t="shared" si="323"/>
        <v>2</v>
      </c>
      <c r="F4710" s="47">
        <v>1734814.46</v>
      </c>
      <c r="G4710" s="106" t="s">
        <v>1169</v>
      </c>
    </row>
    <row r="4711" spans="3:7" x14ac:dyDescent="0.15">
      <c r="C4711" s="107">
        <f t="shared" si="324"/>
        <v>44242</v>
      </c>
      <c r="D4711" s="111">
        <f t="shared" si="322"/>
        <v>2021</v>
      </c>
      <c r="E4711" s="111">
        <f t="shared" si="323"/>
        <v>2</v>
      </c>
      <c r="F4711" s="47">
        <v>1729896.03</v>
      </c>
      <c r="G4711" s="106" t="s">
        <v>1169</v>
      </c>
    </row>
    <row r="4712" spans="3:7" x14ac:dyDescent="0.15">
      <c r="C4712" s="107">
        <f t="shared" si="324"/>
        <v>44243</v>
      </c>
      <c r="D4712" s="111">
        <f t="shared" si="322"/>
        <v>2021</v>
      </c>
      <c r="E4712" s="111">
        <f t="shared" si="323"/>
        <v>2</v>
      </c>
      <c r="F4712" s="47">
        <v>1720031.95</v>
      </c>
      <c r="G4712" s="106" t="s">
        <v>1169</v>
      </c>
    </row>
    <row r="4713" spans="3:7" x14ac:dyDescent="0.15">
      <c r="C4713" s="107">
        <f t="shared" si="324"/>
        <v>44244</v>
      </c>
      <c r="D4713" s="111">
        <f t="shared" si="322"/>
        <v>2021</v>
      </c>
      <c r="E4713" s="111">
        <f t="shared" si="323"/>
        <v>2</v>
      </c>
      <c r="F4713" s="47">
        <v>1805035.26</v>
      </c>
      <c r="G4713" s="106" t="s">
        <v>1169</v>
      </c>
    </row>
    <row r="4714" spans="3:7" x14ac:dyDescent="0.15">
      <c r="C4714" s="107">
        <f t="shared" si="324"/>
        <v>44245</v>
      </c>
      <c r="D4714" s="111">
        <f t="shared" si="322"/>
        <v>2021</v>
      </c>
      <c r="E4714" s="111">
        <f t="shared" si="323"/>
        <v>2</v>
      </c>
      <c r="F4714" s="47">
        <v>1805035.26</v>
      </c>
      <c r="G4714" s="106" t="s">
        <v>1169</v>
      </c>
    </row>
    <row r="4715" spans="3:7" x14ac:dyDescent="0.15">
      <c r="C4715" s="107">
        <f t="shared" si="324"/>
        <v>44246</v>
      </c>
      <c r="D4715" s="111">
        <f t="shared" si="322"/>
        <v>2021</v>
      </c>
      <c r="E4715" s="111">
        <f t="shared" si="323"/>
        <v>2</v>
      </c>
      <c r="F4715" s="47">
        <v>1805035.26</v>
      </c>
      <c r="G4715" s="106" t="s">
        <v>1169</v>
      </c>
    </row>
    <row r="4716" spans="3:7" x14ac:dyDescent="0.15">
      <c r="C4716" s="107">
        <f t="shared" si="324"/>
        <v>44247</v>
      </c>
      <c r="D4716" s="111">
        <f t="shared" si="322"/>
        <v>2021</v>
      </c>
      <c r="E4716" s="111">
        <f t="shared" si="323"/>
        <v>2</v>
      </c>
      <c r="F4716" s="47">
        <v>1860103.73</v>
      </c>
      <c r="G4716" s="106" t="s">
        <v>1169</v>
      </c>
    </row>
    <row r="4717" spans="3:7" x14ac:dyDescent="0.15">
      <c r="C4717" s="107">
        <f t="shared" si="324"/>
        <v>44248</v>
      </c>
      <c r="D4717" s="111">
        <f t="shared" si="322"/>
        <v>2021</v>
      </c>
      <c r="E4717" s="111">
        <f t="shared" si="323"/>
        <v>2</v>
      </c>
      <c r="F4717" s="47">
        <v>1900251.91</v>
      </c>
      <c r="G4717" s="106" t="s">
        <v>1169</v>
      </c>
    </row>
    <row r="4718" spans="3:7" x14ac:dyDescent="0.15">
      <c r="C4718" s="107">
        <f t="shared" si="324"/>
        <v>44249</v>
      </c>
      <c r="D4718" s="111">
        <f t="shared" si="322"/>
        <v>2021</v>
      </c>
      <c r="E4718" s="111">
        <f t="shared" si="323"/>
        <v>2</v>
      </c>
      <c r="F4718" s="47">
        <v>1970835.98</v>
      </c>
      <c r="G4718" s="106" t="s">
        <v>1169</v>
      </c>
    </row>
    <row r="4719" spans="3:7" x14ac:dyDescent="0.15">
      <c r="C4719" s="107">
        <f t="shared" si="324"/>
        <v>44250</v>
      </c>
      <c r="D4719" s="111">
        <f t="shared" si="322"/>
        <v>2021</v>
      </c>
      <c r="E4719" s="111">
        <f t="shared" si="323"/>
        <v>2</v>
      </c>
      <c r="F4719" s="47">
        <v>1920076.79</v>
      </c>
      <c r="G4719" s="106" t="s">
        <v>1169</v>
      </c>
    </row>
    <row r="4720" spans="3:7" x14ac:dyDescent="0.15">
      <c r="C4720" s="107">
        <f t="shared" si="324"/>
        <v>44251</v>
      </c>
      <c r="D4720" s="111">
        <f t="shared" si="322"/>
        <v>2021</v>
      </c>
      <c r="E4720" s="111">
        <f t="shared" si="323"/>
        <v>2</v>
      </c>
      <c r="F4720" s="47">
        <v>1899023.81</v>
      </c>
      <c r="G4720" s="106" t="s">
        <v>1169</v>
      </c>
    </row>
    <row r="4721" spans="3:7" x14ac:dyDescent="0.15">
      <c r="C4721" s="107">
        <f t="shared" si="324"/>
        <v>44252</v>
      </c>
      <c r="D4721" s="111">
        <f t="shared" si="322"/>
        <v>2021</v>
      </c>
      <c r="E4721" s="111">
        <f t="shared" si="323"/>
        <v>2</v>
      </c>
      <c r="F4721" s="47">
        <v>1899023.81</v>
      </c>
      <c r="G4721" s="106" t="s">
        <v>1169</v>
      </c>
    </row>
    <row r="4722" spans="3:7" x14ac:dyDescent="0.15">
      <c r="C4722" s="107">
        <f t="shared" si="324"/>
        <v>44253</v>
      </c>
      <c r="D4722" s="111">
        <f t="shared" si="322"/>
        <v>2021</v>
      </c>
      <c r="E4722" s="111">
        <f t="shared" si="323"/>
        <v>2</v>
      </c>
      <c r="F4722" s="47">
        <v>1899023.81</v>
      </c>
      <c r="G4722" s="106" t="s">
        <v>1169</v>
      </c>
    </row>
    <row r="4723" spans="3:7" x14ac:dyDescent="0.15">
      <c r="C4723" s="107">
        <f t="shared" si="324"/>
        <v>44254</v>
      </c>
      <c r="D4723" s="111">
        <f t="shared" si="322"/>
        <v>2021</v>
      </c>
      <c r="E4723" s="111">
        <f t="shared" si="323"/>
        <v>2</v>
      </c>
      <c r="F4723" s="47">
        <v>1873893.89</v>
      </c>
      <c r="G4723" s="106" t="s">
        <v>1169</v>
      </c>
    </row>
    <row r="4724" spans="3:7" x14ac:dyDescent="0.15">
      <c r="C4724" s="107">
        <f t="shared" si="324"/>
        <v>44255</v>
      </c>
      <c r="D4724" s="111">
        <f t="shared" si="322"/>
        <v>2021</v>
      </c>
      <c r="E4724" s="111">
        <f t="shared" si="323"/>
        <v>2</v>
      </c>
      <c r="F4724" s="47">
        <v>1875001.53</v>
      </c>
      <c r="G4724" s="106" t="s">
        <v>1169</v>
      </c>
    </row>
    <row r="4725" spans="3:7" x14ac:dyDescent="0.15">
      <c r="C4725" s="107">
        <f t="shared" si="324"/>
        <v>44256</v>
      </c>
      <c r="D4725" s="111">
        <f t="shared" si="322"/>
        <v>2021</v>
      </c>
      <c r="E4725" s="111">
        <f t="shared" si="323"/>
        <v>3</v>
      </c>
      <c r="F4725" s="47">
        <v>1875001.53</v>
      </c>
      <c r="G4725" s="106" t="s">
        <v>1169</v>
      </c>
    </row>
    <row r="4726" spans="3:7" x14ac:dyDescent="0.15">
      <c r="C4726" s="107">
        <f t="shared" si="324"/>
        <v>44257</v>
      </c>
      <c r="D4726" s="111">
        <f t="shared" si="322"/>
        <v>2021</v>
      </c>
      <c r="E4726" s="111">
        <f t="shared" si="323"/>
        <v>3</v>
      </c>
      <c r="F4726" s="47">
        <v>1897012.81</v>
      </c>
      <c r="G4726" s="106" t="s">
        <v>1169</v>
      </c>
    </row>
    <row r="4727" spans="3:7" x14ac:dyDescent="0.15">
      <c r="C4727" s="107">
        <f t="shared" si="324"/>
        <v>44258</v>
      </c>
      <c r="D4727" s="111">
        <f t="shared" si="322"/>
        <v>2021</v>
      </c>
      <c r="E4727" s="111">
        <f t="shared" si="323"/>
        <v>3</v>
      </c>
      <c r="F4727" s="47">
        <v>1900752.76</v>
      </c>
      <c r="G4727" s="106" t="s">
        <v>1169</v>
      </c>
    </row>
    <row r="4728" spans="3:7" x14ac:dyDescent="0.15">
      <c r="C4728" s="107">
        <f t="shared" si="324"/>
        <v>44259</v>
      </c>
      <c r="D4728" s="111">
        <f t="shared" si="322"/>
        <v>2021</v>
      </c>
      <c r="E4728" s="111">
        <f t="shared" si="323"/>
        <v>3</v>
      </c>
      <c r="F4728" s="47">
        <v>1900752.76</v>
      </c>
      <c r="G4728" s="106" t="s">
        <v>1169</v>
      </c>
    </row>
    <row r="4729" spans="3:7" x14ac:dyDescent="0.15">
      <c r="C4729" s="107">
        <f t="shared" si="324"/>
        <v>44260</v>
      </c>
      <c r="D4729" s="111">
        <f t="shared" si="322"/>
        <v>2021</v>
      </c>
      <c r="E4729" s="111">
        <f t="shared" si="323"/>
        <v>3</v>
      </c>
      <c r="F4729" s="47">
        <v>1900752.76</v>
      </c>
      <c r="G4729" s="106" t="s">
        <v>1169</v>
      </c>
    </row>
    <row r="4730" spans="3:7" x14ac:dyDescent="0.15">
      <c r="C4730" s="107">
        <f t="shared" si="324"/>
        <v>44261</v>
      </c>
      <c r="D4730" s="111">
        <f t="shared" si="322"/>
        <v>2021</v>
      </c>
      <c r="E4730" s="111">
        <f t="shared" si="323"/>
        <v>3</v>
      </c>
      <c r="F4730" s="47">
        <v>1883762.14</v>
      </c>
      <c r="G4730" s="106" t="s">
        <v>1169</v>
      </c>
    </row>
    <row r="4731" spans="3:7" x14ac:dyDescent="0.15">
      <c r="C4731" s="107">
        <f t="shared" si="324"/>
        <v>44262</v>
      </c>
      <c r="D4731" s="111">
        <f t="shared" si="322"/>
        <v>2021</v>
      </c>
      <c r="E4731" s="111">
        <f t="shared" si="323"/>
        <v>3</v>
      </c>
      <c r="F4731" s="47">
        <v>1879124.25</v>
      </c>
      <c r="G4731" s="106" t="s">
        <v>1169</v>
      </c>
    </row>
    <row r="4732" spans="3:7" x14ac:dyDescent="0.15">
      <c r="C4732" s="107">
        <f t="shared" si="324"/>
        <v>44263</v>
      </c>
      <c r="D4732" s="111">
        <f t="shared" si="322"/>
        <v>2021</v>
      </c>
      <c r="E4732" s="111">
        <f t="shared" si="323"/>
        <v>3</v>
      </c>
      <c r="F4732" s="47">
        <v>1894173.81</v>
      </c>
      <c r="G4732" s="106" t="s">
        <v>1169</v>
      </c>
    </row>
    <row r="4733" spans="3:7" x14ac:dyDescent="0.15">
      <c r="C4733" s="107">
        <f t="shared" si="324"/>
        <v>44264</v>
      </c>
      <c r="D4733" s="111">
        <f t="shared" si="322"/>
        <v>2021</v>
      </c>
      <c r="E4733" s="111">
        <f t="shared" si="323"/>
        <v>3</v>
      </c>
      <c r="F4733" s="47">
        <v>1874001.83</v>
      </c>
      <c r="G4733" s="106" t="s">
        <v>1169</v>
      </c>
    </row>
    <row r="4734" spans="3:7" x14ac:dyDescent="0.15">
      <c r="C4734" s="107">
        <f t="shared" si="324"/>
        <v>44265</v>
      </c>
      <c r="D4734" s="111">
        <f t="shared" si="322"/>
        <v>2021</v>
      </c>
      <c r="E4734" s="111">
        <f t="shared" si="323"/>
        <v>3</v>
      </c>
      <c r="F4734" s="47">
        <v>1856291.21</v>
      </c>
      <c r="G4734" s="106" t="s">
        <v>1169</v>
      </c>
    </row>
    <row r="4735" spans="3:7" x14ac:dyDescent="0.15">
      <c r="C4735" s="107">
        <f t="shared" si="324"/>
        <v>44266</v>
      </c>
      <c r="D4735" s="111">
        <f t="shared" si="322"/>
        <v>2021</v>
      </c>
      <c r="E4735" s="111">
        <f t="shared" si="323"/>
        <v>3</v>
      </c>
      <c r="F4735" s="47">
        <v>1856291.21</v>
      </c>
      <c r="G4735" s="106" t="s">
        <v>1169</v>
      </c>
    </row>
    <row r="4736" spans="3:7" x14ac:dyDescent="0.15">
      <c r="C4736" s="107">
        <f t="shared" si="324"/>
        <v>44267</v>
      </c>
      <c r="D4736" s="111">
        <f t="shared" si="322"/>
        <v>2021</v>
      </c>
      <c r="E4736" s="111">
        <f t="shared" si="323"/>
        <v>3</v>
      </c>
      <c r="F4736" s="47">
        <v>1856291.21</v>
      </c>
      <c r="G4736" s="106" t="s">
        <v>1169</v>
      </c>
    </row>
    <row r="4737" spans="3:7" x14ac:dyDescent="0.15">
      <c r="C4737" s="107">
        <f t="shared" si="324"/>
        <v>44268</v>
      </c>
      <c r="D4737" s="111">
        <f t="shared" si="322"/>
        <v>2021</v>
      </c>
      <c r="E4737" s="111">
        <f t="shared" si="323"/>
        <v>3</v>
      </c>
      <c r="F4737" s="47">
        <v>1859041.38</v>
      </c>
      <c r="G4737" s="106" t="s">
        <v>1169</v>
      </c>
    </row>
    <row r="4738" spans="3:7" x14ac:dyDescent="0.15">
      <c r="C4738" s="107">
        <f t="shared" si="324"/>
        <v>44269</v>
      </c>
      <c r="D4738" s="111">
        <f t="shared" si="322"/>
        <v>2021</v>
      </c>
      <c r="E4738" s="111">
        <f t="shared" si="323"/>
        <v>3</v>
      </c>
      <c r="F4738" s="497">
        <v>1856100.87</v>
      </c>
      <c r="G4738" s="106" t="s">
        <v>1169</v>
      </c>
    </row>
    <row r="4739" spans="3:7" x14ac:dyDescent="0.15">
      <c r="C4739" s="107">
        <f t="shared" si="324"/>
        <v>44270</v>
      </c>
      <c r="D4739" s="111">
        <f t="shared" ref="D4739:D4802" si="325">YEAR(C4739)</f>
        <v>2021</v>
      </c>
      <c r="E4739" s="111">
        <f t="shared" ref="E4739:E4802" si="326">MONTH(C4739)</f>
        <v>3</v>
      </c>
      <c r="F4739" s="497">
        <v>1856100.87</v>
      </c>
      <c r="G4739" s="106" t="s">
        <v>1169</v>
      </c>
    </row>
    <row r="4740" spans="3:7" x14ac:dyDescent="0.15">
      <c r="C4740" s="107">
        <f t="shared" si="324"/>
        <v>44271</v>
      </c>
      <c r="D4740" s="111">
        <f t="shared" si="325"/>
        <v>2021</v>
      </c>
      <c r="E4740" s="111">
        <f t="shared" si="326"/>
        <v>3</v>
      </c>
      <c r="F4740" s="497">
        <v>1859853.2</v>
      </c>
      <c r="G4740" s="106" t="s">
        <v>1169</v>
      </c>
    </row>
    <row r="4741" spans="3:7" x14ac:dyDescent="0.15">
      <c r="C4741" s="107">
        <f t="shared" si="324"/>
        <v>44272</v>
      </c>
      <c r="D4741" s="111">
        <f t="shared" si="325"/>
        <v>2021</v>
      </c>
      <c r="E4741" s="111">
        <f t="shared" si="326"/>
        <v>3</v>
      </c>
      <c r="F4741" s="497">
        <v>1832821.62</v>
      </c>
      <c r="G4741" s="106" t="s">
        <v>1169</v>
      </c>
    </row>
    <row r="4742" spans="3:7" x14ac:dyDescent="0.15">
      <c r="C4742" s="107">
        <f t="shared" si="324"/>
        <v>44273</v>
      </c>
      <c r="D4742" s="111">
        <f t="shared" si="325"/>
        <v>2021</v>
      </c>
      <c r="E4742" s="111">
        <f t="shared" si="326"/>
        <v>3</v>
      </c>
      <c r="F4742" s="497">
        <v>1835391.02</v>
      </c>
      <c r="G4742" s="106" t="s">
        <v>1169</v>
      </c>
    </row>
    <row r="4743" spans="3:7" x14ac:dyDescent="0.15">
      <c r="C4743" s="107">
        <f t="shared" si="324"/>
        <v>44274</v>
      </c>
      <c r="D4743" s="111">
        <f t="shared" si="325"/>
        <v>2021</v>
      </c>
      <c r="E4743" s="111">
        <f t="shared" si="326"/>
        <v>3</v>
      </c>
      <c r="F4743" s="497">
        <v>1835391.02</v>
      </c>
      <c r="G4743" s="106" t="s">
        <v>1169</v>
      </c>
    </row>
    <row r="4744" spans="3:7" x14ac:dyDescent="0.15">
      <c r="C4744" s="107">
        <f t="shared" si="324"/>
        <v>44275</v>
      </c>
      <c r="D4744" s="111">
        <f t="shared" si="325"/>
        <v>2021</v>
      </c>
      <c r="E4744" s="111">
        <f t="shared" si="326"/>
        <v>3</v>
      </c>
      <c r="F4744" s="497">
        <v>1835391.02</v>
      </c>
      <c r="G4744" s="106" t="s">
        <v>1169</v>
      </c>
    </row>
    <row r="4745" spans="3:7" x14ac:dyDescent="0.15">
      <c r="C4745" s="107">
        <f t="shared" si="324"/>
        <v>44276</v>
      </c>
      <c r="D4745" s="111">
        <f t="shared" si="325"/>
        <v>2021</v>
      </c>
      <c r="E4745" s="111">
        <f t="shared" si="326"/>
        <v>3</v>
      </c>
      <c r="F4745" s="497">
        <v>1835391.02</v>
      </c>
      <c r="G4745" s="106" t="s">
        <v>1169</v>
      </c>
    </row>
    <row r="4746" spans="3:7" x14ac:dyDescent="0.15">
      <c r="C4746" s="107">
        <f t="shared" si="324"/>
        <v>44277</v>
      </c>
      <c r="D4746" s="111">
        <f t="shared" si="325"/>
        <v>2021</v>
      </c>
      <c r="E4746" s="111">
        <f t="shared" si="326"/>
        <v>3</v>
      </c>
      <c r="F4746" s="497">
        <v>1835391.02</v>
      </c>
      <c r="G4746" s="106" t="s">
        <v>1169</v>
      </c>
    </row>
    <row r="4747" spans="3:7" x14ac:dyDescent="0.15">
      <c r="C4747" s="107">
        <f t="shared" si="324"/>
        <v>44278</v>
      </c>
      <c r="D4747" s="111">
        <f t="shared" si="325"/>
        <v>2021</v>
      </c>
      <c r="E4747" s="111">
        <f t="shared" si="326"/>
        <v>3</v>
      </c>
      <c r="F4747" s="497">
        <v>1835391.02</v>
      </c>
      <c r="G4747" s="106" t="s">
        <v>1169</v>
      </c>
    </row>
    <row r="4748" spans="3:7" x14ac:dyDescent="0.15">
      <c r="C4748" s="107">
        <f t="shared" si="324"/>
        <v>44279</v>
      </c>
      <c r="D4748" s="111">
        <f t="shared" si="325"/>
        <v>2021</v>
      </c>
      <c r="E4748" s="111">
        <f t="shared" si="326"/>
        <v>3</v>
      </c>
      <c r="F4748" s="497">
        <v>1835391.02</v>
      </c>
      <c r="G4748" s="106" t="s">
        <v>1169</v>
      </c>
    </row>
    <row r="4749" spans="3:7" x14ac:dyDescent="0.15">
      <c r="C4749" s="107">
        <f t="shared" si="324"/>
        <v>44280</v>
      </c>
      <c r="D4749" s="111">
        <f t="shared" si="325"/>
        <v>2021</v>
      </c>
      <c r="E4749" s="111">
        <f t="shared" si="326"/>
        <v>3</v>
      </c>
      <c r="F4749" s="497">
        <v>1930237.96</v>
      </c>
      <c r="G4749" s="106" t="s">
        <v>1169</v>
      </c>
    </row>
    <row r="4750" spans="3:7" x14ac:dyDescent="0.15">
      <c r="C4750" s="107">
        <f t="shared" si="324"/>
        <v>44281</v>
      </c>
      <c r="D4750" s="111">
        <f t="shared" si="325"/>
        <v>2021</v>
      </c>
      <c r="E4750" s="111">
        <f t="shared" si="326"/>
        <v>3</v>
      </c>
      <c r="F4750" s="497">
        <v>1930237.96</v>
      </c>
      <c r="G4750" s="106" t="s">
        <v>1169</v>
      </c>
    </row>
    <row r="4751" spans="3:7" x14ac:dyDescent="0.15">
      <c r="C4751" s="107">
        <f t="shared" si="324"/>
        <v>44282</v>
      </c>
      <c r="D4751" s="111">
        <f t="shared" si="325"/>
        <v>2021</v>
      </c>
      <c r="E4751" s="111">
        <f t="shared" si="326"/>
        <v>3</v>
      </c>
      <c r="F4751" s="497">
        <v>1930237.96</v>
      </c>
      <c r="G4751" s="106" t="s">
        <v>1169</v>
      </c>
    </row>
    <row r="4752" spans="3:7" x14ac:dyDescent="0.15">
      <c r="C4752" s="107">
        <f t="shared" si="324"/>
        <v>44283</v>
      </c>
      <c r="D4752" s="111">
        <f t="shared" si="325"/>
        <v>2021</v>
      </c>
      <c r="E4752" s="111">
        <f t="shared" si="326"/>
        <v>3</v>
      </c>
      <c r="F4752" s="497">
        <v>1975045.96</v>
      </c>
      <c r="G4752" s="106" t="s">
        <v>1169</v>
      </c>
    </row>
    <row r="4753" spans="3:7" x14ac:dyDescent="0.15">
      <c r="C4753" s="107">
        <f t="shared" si="324"/>
        <v>44284</v>
      </c>
      <c r="D4753" s="111">
        <f t="shared" si="325"/>
        <v>2021</v>
      </c>
      <c r="E4753" s="111">
        <f t="shared" si="326"/>
        <v>3</v>
      </c>
      <c r="F4753" s="497">
        <v>2000312.73</v>
      </c>
      <c r="G4753" s="106" t="s">
        <v>1169</v>
      </c>
    </row>
    <row r="4754" spans="3:7" x14ac:dyDescent="0.15">
      <c r="C4754" s="107">
        <f t="shared" ref="C4754:C4817" si="327">C4753+1</f>
        <v>44285</v>
      </c>
      <c r="D4754" s="111">
        <f t="shared" si="325"/>
        <v>2021</v>
      </c>
      <c r="E4754" s="111">
        <f t="shared" si="326"/>
        <v>3</v>
      </c>
      <c r="F4754" s="497">
        <v>2115582.77</v>
      </c>
      <c r="G4754" s="106" t="s">
        <v>1169</v>
      </c>
    </row>
    <row r="4755" spans="3:7" x14ac:dyDescent="0.15">
      <c r="C4755" s="107">
        <f t="shared" si="327"/>
        <v>44286</v>
      </c>
      <c r="D4755" s="111">
        <f t="shared" si="325"/>
        <v>2021</v>
      </c>
      <c r="E4755" s="111">
        <f t="shared" si="326"/>
        <v>3</v>
      </c>
      <c r="F4755" s="497">
        <v>2164720.04</v>
      </c>
      <c r="G4755" s="106" t="s">
        <v>1169</v>
      </c>
    </row>
    <row r="4756" spans="3:7" x14ac:dyDescent="0.15">
      <c r="C4756" s="107">
        <f t="shared" si="327"/>
        <v>44287</v>
      </c>
      <c r="D4756" s="111">
        <f t="shared" si="325"/>
        <v>2021</v>
      </c>
      <c r="E4756" s="111">
        <f t="shared" si="326"/>
        <v>4</v>
      </c>
      <c r="F4756" s="497">
        <v>2230823.9300000002</v>
      </c>
      <c r="G4756" s="106" t="s">
        <v>1169</v>
      </c>
    </row>
    <row r="4757" spans="3:7" x14ac:dyDescent="0.15">
      <c r="C4757" s="107">
        <f t="shared" si="327"/>
        <v>44288</v>
      </c>
      <c r="D4757" s="111">
        <f t="shared" si="325"/>
        <v>2021</v>
      </c>
      <c r="E4757" s="111">
        <f t="shared" si="326"/>
        <v>4</v>
      </c>
      <c r="F4757" s="497">
        <v>2230823.9300000002</v>
      </c>
      <c r="G4757" s="106" t="s">
        <v>1169</v>
      </c>
    </row>
    <row r="4758" spans="3:7" x14ac:dyDescent="0.15">
      <c r="C4758" s="107">
        <f t="shared" si="327"/>
        <v>44289</v>
      </c>
      <c r="D4758" s="111">
        <f t="shared" si="325"/>
        <v>2021</v>
      </c>
      <c r="E4758" s="111">
        <f t="shared" si="326"/>
        <v>4</v>
      </c>
      <c r="F4758" s="497">
        <v>2230823.9300000002</v>
      </c>
      <c r="G4758" s="106" t="s">
        <v>1169</v>
      </c>
    </row>
    <row r="4759" spans="3:7" x14ac:dyDescent="0.15">
      <c r="C4759" s="107">
        <f t="shared" si="327"/>
        <v>44290</v>
      </c>
      <c r="D4759" s="111">
        <f t="shared" si="325"/>
        <v>2021</v>
      </c>
      <c r="E4759" s="111">
        <f t="shared" si="326"/>
        <v>4</v>
      </c>
      <c r="F4759" s="497">
        <v>2175211.94</v>
      </c>
      <c r="G4759" s="106" t="s">
        <v>1169</v>
      </c>
    </row>
    <row r="4760" spans="3:7" x14ac:dyDescent="0.15">
      <c r="C4760" s="107">
        <f t="shared" si="327"/>
        <v>44291</v>
      </c>
      <c r="D4760" s="111">
        <f t="shared" si="325"/>
        <v>2021</v>
      </c>
      <c r="E4760" s="111">
        <f t="shared" si="326"/>
        <v>4</v>
      </c>
      <c r="F4760" s="497">
        <v>2100577.4900000002</v>
      </c>
      <c r="G4760" s="106" t="s">
        <v>1169</v>
      </c>
    </row>
    <row r="4761" spans="3:7" x14ac:dyDescent="0.15">
      <c r="C4761" s="107">
        <f t="shared" si="327"/>
        <v>44292</v>
      </c>
      <c r="D4761" s="111">
        <f t="shared" si="325"/>
        <v>2021</v>
      </c>
      <c r="E4761" s="111">
        <f t="shared" si="326"/>
        <v>4</v>
      </c>
      <c r="F4761" s="497">
        <v>2110863.54</v>
      </c>
      <c r="G4761" s="106" t="s">
        <v>1169</v>
      </c>
    </row>
    <row r="4762" spans="3:7" x14ac:dyDescent="0.15">
      <c r="C4762" s="107">
        <f t="shared" si="327"/>
        <v>44293</v>
      </c>
      <c r="D4762" s="111">
        <f t="shared" si="325"/>
        <v>2021</v>
      </c>
      <c r="E4762" s="111">
        <f t="shared" si="326"/>
        <v>4</v>
      </c>
      <c r="F4762" s="497">
        <v>2208023.52</v>
      </c>
      <c r="G4762" s="106" t="s">
        <v>1169</v>
      </c>
    </row>
    <row r="4763" spans="3:7" x14ac:dyDescent="0.15">
      <c r="C4763" s="107">
        <f t="shared" si="327"/>
        <v>44294</v>
      </c>
      <c r="D4763" s="111">
        <f t="shared" si="325"/>
        <v>2021</v>
      </c>
      <c r="E4763" s="111">
        <f t="shared" si="326"/>
        <v>4</v>
      </c>
      <c r="F4763" s="497">
        <v>2241000.94</v>
      </c>
      <c r="G4763" s="106" t="s">
        <v>1169</v>
      </c>
    </row>
    <row r="4764" spans="3:7" x14ac:dyDescent="0.15">
      <c r="C4764" s="107">
        <f t="shared" si="327"/>
        <v>44295</v>
      </c>
      <c r="D4764" s="111">
        <f t="shared" si="325"/>
        <v>2021</v>
      </c>
      <c r="E4764" s="111">
        <f t="shared" si="326"/>
        <v>4</v>
      </c>
      <c r="F4764" s="497">
        <v>2241000.94</v>
      </c>
      <c r="G4764" s="106" t="s">
        <v>1169</v>
      </c>
    </row>
    <row r="4765" spans="3:7" x14ac:dyDescent="0.15">
      <c r="C4765" s="107">
        <f t="shared" si="327"/>
        <v>44296</v>
      </c>
      <c r="D4765" s="111">
        <f t="shared" si="325"/>
        <v>2021</v>
      </c>
      <c r="E4765" s="111">
        <f t="shared" si="326"/>
        <v>4</v>
      </c>
      <c r="F4765" s="497">
        <v>2241000.94</v>
      </c>
      <c r="G4765" s="106" t="s">
        <v>1169</v>
      </c>
    </row>
    <row r="4766" spans="3:7" x14ac:dyDescent="0.15">
      <c r="C4766" s="107">
        <f t="shared" si="327"/>
        <v>44297</v>
      </c>
      <c r="D4766" s="111">
        <f t="shared" si="325"/>
        <v>2021</v>
      </c>
      <c r="E4766" s="111">
        <f t="shared" si="326"/>
        <v>4</v>
      </c>
      <c r="F4766" s="497">
        <v>2392024.71</v>
      </c>
      <c r="G4766" s="106" t="s">
        <v>1169</v>
      </c>
    </row>
    <row r="4767" spans="3:7" x14ac:dyDescent="0.15">
      <c r="C4767" s="107">
        <f t="shared" si="327"/>
        <v>44298</v>
      </c>
      <c r="D4767" s="111">
        <f t="shared" si="325"/>
        <v>2021</v>
      </c>
      <c r="E4767" s="111">
        <f t="shared" si="326"/>
        <v>4</v>
      </c>
      <c r="F4767" s="497">
        <v>2369032.8199999998</v>
      </c>
      <c r="G4767" s="106" t="s">
        <v>1169</v>
      </c>
    </row>
    <row r="4768" spans="3:7" x14ac:dyDescent="0.15">
      <c r="C4768" s="107">
        <f t="shared" si="327"/>
        <v>44299</v>
      </c>
      <c r="D4768" s="111">
        <f t="shared" si="325"/>
        <v>2021</v>
      </c>
      <c r="E4768" s="111">
        <f t="shared" si="326"/>
        <v>4</v>
      </c>
      <c r="F4768" s="497">
        <v>2370023.73</v>
      </c>
      <c r="G4768" s="106" t="s">
        <v>1169</v>
      </c>
    </row>
    <row r="4769" spans="3:7" x14ac:dyDescent="0.15">
      <c r="C4769" s="107">
        <f t="shared" si="327"/>
        <v>44300</v>
      </c>
      <c r="D4769" s="111">
        <f t="shared" si="325"/>
        <v>2021</v>
      </c>
      <c r="E4769" s="111">
        <f t="shared" si="326"/>
        <v>4</v>
      </c>
      <c r="F4769" s="497">
        <v>2500103.92</v>
      </c>
      <c r="G4769" s="106" t="s">
        <v>1169</v>
      </c>
    </row>
    <row r="4770" spans="3:7" x14ac:dyDescent="0.15">
      <c r="C4770" s="107">
        <f t="shared" si="327"/>
        <v>44301</v>
      </c>
      <c r="D4770" s="111">
        <f t="shared" si="325"/>
        <v>2021</v>
      </c>
      <c r="E4770" s="111">
        <f t="shared" si="326"/>
        <v>4</v>
      </c>
      <c r="F4770" s="497">
        <v>2509032.8199999998</v>
      </c>
      <c r="G4770" s="106" t="s">
        <v>1169</v>
      </c>
    </row>
    <row r="4771" spans="3:7" x14ac:dyDescent="0.15">
      <c r="C4771" s="107">
        <f t="shared" si="327"/>
        <v>44302</v>
      </c>
      <c r="D4771" s="111">
        <f t="shared" si="325"/>
        <v>2021</v>
      </c>
      <c r="E4771" s="111">
        <f t="shared" si="326"/>
        <v>4</v>
      </c>
      <c r="F4771" s="497">
        <v>2509032.8199999998</v>
      </c>
      <c r="G4771" s="106" t="s">
        <v>1169</v>
      </c>
    </row>
    <row r="4772" spans="3:7" x14ac:dyDescent="0.15">
      <c r="C4772" s="107">
        <f t="shared" si="327"/>
        <v>44303</v>
      </c>
      <c r="D4772" s="111">
        <f t="shared" si="325"/>
        <v>2021</v>
      </c>
      <c r="E4772" s="111">
        <f t="shared" si="326"/>
        <v>4</v>
      </c>
      <c r="F4772" s="497">
        <v>2509032.8199999998</v>
      </c>
      <c r="G4772" s="106" t="s">
        <v>1169</v>
      </c>
    </row>
    <row r="4773" spans="3:7" x14ac:dyDescent="0.15">
      <c r="C4773" s="107">
        <f t="shared" si="327"/>
        <v>44304</v>
      </c>
      <c r="D4773" s="111">
        <f t="shared" si="325"/>
        <v>2021</v>
      </c>
      <c r="E4773" s="111">
        <f t="shared" si="326"/>
        <v>4</v>
      </c>
      <c r="F4773" s="497">
        <v>2510539.71</v>
      </c>
      <c r="G4773" s="106" t="s">
        <v>1169</v>
      </c>
    </row>
    <row r="4774" spans="3:7" x14ac:dyDescent="0.15">
      <c r="C4774" s="107">
        <f t="shared" si="327"/>
        <v>44305</v>
      </c>
      <c r="D4774" s="111">
        <f t="shared" si="325"/>
        <v>2021</v>
      </c>
      <c r="E4774" s="111">
        <f t="shared" si="326"/>
        <v>4</v>
      </c>
      <c r="F4774" s="497">
        <v>2523903.63</v>
      </c>
      <c r="G4774" s="106" t="s">
        <v>1169</v>
      </c>
    </row>
    <row r="4775" spans="3:7" x14ac:dyDescent="0.15">
      <c r="C4775" s="107">
        <f t="shared" si="327"/>
        <v>44306</v>
      </c>
      <c r="D4775" s="111">
        <f t="shared" si="325"/>
        <v>2021</v>
      </c>
      <c r="E4775" s="111">
        <f t="shared" si="326"/>
        <v>4</v>
      </c>
      <c r="F4775" s="497">
        <v>2550012.9</v>
      </c>
      <c r="G4775" s="106" t="s">
        <v>1169</v>
      </c>
    </row>
    <row r="4776" spans="3:7" x14ac:dyDescent="0.15">
      <c r="C4776" s="107">
        <f t="shared" si="327"/>
        <v>44307</v>
      </c>
      <c r="D4776" s="111">
        <f t="shared" si="325"/>
        <v>2021</v>
      </c>
      <c r="E4776" s="111">
        <f t="shared" si="326"/>
        <v>4</v>
      </c>
      <c r="F4776" s="497">
        <v>2570100.88</v>
      </c>
      <c r="G4776" s="106" t="s">
        <v>1169</v>
      </c>
    </row>
    <row r="4777" spans="3:7" x14ac:dyDescent="0.15">
      <c r="C4777" s="107">
        <f t="shared" si="327"/>
        <v>44308</v>
      </c>
      <c r="D4777" s="111">
        <f t="shared" si="325"/>
        <v>2021</v>
      </c>
      <c r="E4777" s="111">
        <f t="shared" si="326"/>
        <v>4</v>
      </c>
      <c r="F4777" s="497">
        <v>2720146.73</v>
      </c>
      <c r="G4777" s="106" t="s">
        <v>1169</v>
      </c>
    </row>
    <row r="4778" spans="3:7" x14ac:dyDescent="0.15">
      <c r="C4778" s="107">
        <f t="shared" si="327"/>
        <v>44309</v>
      </c>
      <c r="D4778" s="111">
        <f t="shared" si="325"/>
        <v>2021</v>
      </c>
      <c r="E4778" s="111">
        <f t="shared" si="326"/>
        <v>4</v>
      </c>
      <c r="F4778" s="497">
        <v>2720146.73</v>
      </c>
      <c r="G4778" s="106" t="s">
        <v>1169</v>
      </c>
    </row>
    <row r="4779" spans="3:7" x14ac:dyDescent="0.15">
      <c r="C4779" s="107">
        <f t="shared" si="327"/>
        <v>44310</v>
      </c>
      <c r="D4779" s="111">
        <f t="shared" si="325"/>
        <v>2021</v>
      </c>
      <c r="E4779" s="111">
        <f t="shared" si="326"/>
        <v>4</v>
      </c>
      <c r="F4779" s="497">
        <v>2720146.73</v>
      </c>
      <c r="G4779" s="106" t="s">
        <v>1169</v>
      </c>
    </row>
    <row r="4780" spans="3:7" x14ac:dyDescent="0.15">
      <c r="C4780" s="107">
        <f t="shared" si="327"/>
        <v>44311</v>
      </c>
      <c r="D4780" s="111">
        <f t="shared" si="325"/>
        <v>2021</v>
      </c>
      <c r="E4780" s="111">
        <f t="shared" si="326"/>
        <v>4</v>
      </c>
      <c r="F4780" s="497">
        <v>2760224.75</v>
      </c>
      <c r="G4780" s="106" t="s">
        <v>1169</v>
      </c>
    </row>
    <row r="4781" spans="3:7" x14ac:dyDescent="0.15">
      <c r="C4781" s="107">
        <f t="shared" si="327"/>
        <v>44312</v>
      </c>
      <c r="D4781" s="111">
        <f t="shared" si="325"/>
        <v>2021</v>
      </c>
      <c r="E4781" s="111">
        <f t="shared" si="326"/>
        <v>4</v>
      </c>
      <c r="F4781" s="497">
        <v>2655232.54</v>
      </c>
      <c r="G4781" s="106" t="s">
        <v>1169</v>
      </c>
    </row>
    <row r="4782" spans="3:7" x14ac:dyDescent="0.15">
      <c r="C4782" s="107">
        <f t="shared" si="327"/>
        <v>44313</v>
      </c>
      <c r="D4782" s="111">
        <f t="shared" si="325"/>
        <v>2021</v>
      </c>
      <c r="E4782" s="111">
        <f t="shared" si="326"/>
        <v>4</v>
      </c>
      <c r="F4782" s="497">
        <v>2760083.73</v>
      </c>
      <c r="G4782" s="106" t="s">
        <v>1169</v>
      </c>
    </row>
    <row r="4783" spans="3:7" x14ac:dyDescent="0.15">
      <c r="C4783" s="107">
        <f t="shared" si="327"/>
        <v>44314</v>
      </c>
      <c r="D4783" s="111">
        <f t="shared" si="325"/>
        <v>2021</v>
      </c>
      <c r="E4783" s="111">
        <f t="shared" si="326"/>
        <v>4</v>
      </c>
      <c r="F4783" s="497">
        <v>2850074.64</v>
      </c>
      <c r="G4783" s="106" t="s">
        <v>1169</v>
      </c>
    </row>
    <row r="4784" spans="3:7" x14ac:dyDescent="0.15">
      <c r="C4784" s="107">
        <f t="shared" si="327"/>
        <v>44315</v>
      </c>
      <c r="D4784" s="111">
        <f t="shared" si="325"/>
        <v>2021</v>
      </c>
      <c r="E4784" s="111">
        <f t="shared" si="326"/>
        <v>4</v>
      </c>
      <c r="F4784" s="497">
        <v>2900823.01</v>
      </c>
      <c r="G4784" s="106" t="s">
        <v>1169</v>
      </c>
    </row>
    <row r="4785" spans="3:7" x14ac:dyDescent="0.15">
      <c r="C4785" s="107">
        <f t="shared" si="327"/>
        <v>44316</v>
      </c>
      <c r="D4785" s="111">
        <f t="shared" si="325"/>
        <v>2021</v>
      </c>
      <c r="E4785" s="111">
        <f t="shared" si="326"/>
        <v>4</v>
      </c>
      <c r="F4785" s="497">
        <v>2900823.01</v>
      </c>
      <c r="G4785" s="106" t="s">
        <v>1169</v>
      </c>
    </row>
    <row r="4786" spans="3:7" x14ac:dyDescent="0.15">
      <c r="C4786" s="107">
        <f t="shared" si="327"/>
        <v>44317</v>
      </c>
      <c r="D4786" s="111">
        <f t="shared" si="325"/>
        <v>2021</v>
      </c>
      <c r="E4786" s="111">
        <f t="shared" si="326"/>
        <v>5</v>
      </c>
      <c r="F4786" s="497">
        <v>2900823.01</v>
      </c>
      <c r="G4786" s="106" t="s">
        <v>1169</v>
      </c>
    </row>
    <row r="4787" spans="3:7" x14ac:dyDescent="0.15">
      <c r="C4787" s="107">
        <f t="shared" si="327"/>
        <v>44318</v>
      </c>
      <c r="D4787" s="111">
        <f t="shared" si="325"/>
        <v>2021</v>
      </c>
      <c r="E4787" s="111">
        <f t="shared" si="326"/>
        <v>5</v>
      </c>
      <c r="F4787" s="497">
        <v>2930013.24</v>
      </c>
      <c r="G4787" s="106" t="s">
        <v>1169</v>
      </c>
    </row>
    <row r="4788" spans="3:7" x14ac:dyDescent="0.15">
      <c r="C4788" s="107">
        <f t="shared" si="327"/>
        <v>44319</v>
      </c>
      <c r="D4788" s="111">
        <f t="shared" si="325"/>
        <v>2021</v>
      </c>
      <c r="E4788" s="111">
        <f t="shared" si="326"/>
        <v>5</v>
      </c>
      <c r="F4788" s="497">
        <v>2899538.81</v>
      </c>
      <c r="G4788" s="106" t="s">
        <v>1169</v>
      </c>
    </row>
    <row r="4789" spans="3:7" x14ac:dyDescent="0.15">
      <c r="C4789" s="107">
        <f t="shared" si="327"/>
        <v>44320</v>
      </c>
      <c r="D4789" s="111">
        <f t="shared" si="325"/>
        <v>2021</v>
      </c>
      <c r="E4789" s="111">
        <f t="shared" si="326"/>
        <v>5</v>
      </c>
      <c r="F4789" s="497">
        <v>2980311.68</v>
      </c>
      <c r="G4789" s="106" t="s">
        <v>1169</v>
      </c>
    </row>
    <row r="4790" spans="3:7" x14ac:dyDescent="0.15">
      <c r="C4790" s="107">
        <f t="shared" si="327"/>
        <v>44321</v>
      </c>
      <c r="D4790" s="111">
        <f t="shared" si="325"/>
        <v>2021</v>
      </c>
      <c r="E4790" s="111">
        <f t="shared" si="326"/>
        <v>5</v>
      </c>
      <c r="F4790" s="497">
        <v>2920823.21</v>
      </c>
      <c r="G4790" s="106" t="s">
        <v>1169</v>
      </c>
    </row>
    <row r="4791" spans="3:7" x14ac:dyDescent="0.15">
      <c r="C4791" s="107">
        <f t="shared" si="327"/>
        <v>44322</v>
      </c>
      <c r="D4791" s="111">
        <f t="shared" si="325"/>
        <v>2021</v>
      </c>
      <c r="E4791" s="111">
        <f t="shared" si="326"/>
        <v>5</v>
      </c>
      <c r="F4791" s="497">
        <v>2887384.04</v>
      </c>
      <c r="G4791" s="106" t="s">
        <v>1169</v>
      </c>
    </row>
    <row r="4792" spans="3:7" x14ac:dyDescent="0.15">
      <c r="C4792" s="107">
        <f t="shared" si="327"/>
        <v>44323</v>
      </c>
      <c r="D4792" s="111">
        <f t="shared" si="325"/>
        <v>2021</v>
      </c>
      <c r="E4792" s="111">
        <f t="shared" si="326"/>
        <v>5</v>
      </c>
      <c r="F4792" s="497">
        <v>2887384.04</v>
      </c>
      <c r="G4792" s="106" t="s">
        <v>1169</v>
      </c>
    </row>
    <row r="4793" spans="3:7" x14ac:dyDescent="0.15">
      <c r="C4793" s="107">
        <f t="shared" si="327"/>
        <v>44324</v>
      </c>
      <c r="D4793" s="111">
        <f t="shared" si="325"/>
        <v>2021</v>
      </c>
      <c r="E4793" s="111">
        <f t="shared" si="326"/>
        <v>5</v>
      </c>
      <c r="F4793" s="497">
        <v>2887384.04</v>
      </c>
      <c r="G4793" s="106" t="s">
        <v>1169</v>
      </c>
    </row>
    <row r="4794" spans="3:7" x14ac:dyDescent="0.15">
      <c r="C4794" s="107">
        <f t="shared" si="327"/>
        <v>44325</v>
      </c>
      <c r="D4794" s="111">
        <f t="shared" si="325"/>
        <v>2021</v>
      </c>
      <c r="E4794" s="111">
        <f t="shared" si="326"/>
        <v>5</v>
      </c>
      <c r="F4794" s="497">
        <v>2850102.81</v>
      </c>
      <c r="G4794" s="106" t="s">
        <v>1169</v>
      </c>
    </row>
    <row r="4795" spans="3:7" x14ac:dyDescent="0.15">
      <c r="C4795" s="107">
        <f t="shared" si="327"/>
        <v>44326</v>
      </c>
      <c r="D4795" s="111">
        <f t="shared" si="325"/>
        <v>2021</v>
      </c>
      <c r="E4795" s="111">
        <f t="shared" si="326"/>
        <v>5</v>
      </c>
      <c r="F4795" s="497">
        <v>2804482.66</v>
      </c>
      <c r="G4795" s="106" t="s">
        <v>1169</v>
      </c>
    </row>
    <row r="4796" spans="3:7" x14ac:dyDescent="0.15">
      <c r="C4796" s="107">
        <f t="shared" si="327"/>
        <v>44327</v>
      </c>
      <c r="D4796" s="111">
        <f t="shared" si="325"/>
        <v>2021</v>
      </c>
      <c r="E4796" s="111">
        <f t="shared" si="326"/>
        <v>5</v>
      </c>
      <c r="F4796" s="497">
        <v>2875489.65</v>
      </c>
      <c r="G4796" s="106" t="s">
        <v>1169</v>
      </c>
    </row>
    <row r="4797" spans="3:7" x14ac:dyDescent="0.15">
      <c r="C4797" s="107">
        <f t="shared" si="327"/>
        <v>44328</v>
      </c>
      <c r="D4797" s="111">
        <f t="shared" si="325"/>
        <v>2021</v>
      </c>
      <c r="E4797" s="111">
        <f t="shared" si="326"/>
        <v>5</v>
      </c>
      <c r="F4797" s="497">
        <v>3012481.82</v>
      </c>
      <c r="G4797" s="106" t="s">
        <v>1169</v>
      </c>
    </row>
    <row r="4798" spans="3:7" x14ac:dyDescent="0.15">
      <c r="C4798" s="107">
        <f t="shared" si="327"/>
        <v>44329</v>
      </c>
      <c r="D4798" s="111">
        <f t="shared" si="325"/>
        <v>2021</v>
      </c>
      <c r="E4798" s="111">
        <f t="shared" si="326"/>
        <v>5</v>
      </c>
      <c r="F4798" s="497">
        <v>3010980.42</v>
      </c>
      <c r="G4798" s="106" t="s">
        <v>1169</v>
      </c>
    </row>
    <row r="4799" spans="3:7" x14ac:dyDescent="0.15">
      <c r="C4799" s="107">
        <f t="shared" si="327"/>
        <v>44330</v>
      </c>
      <c r="D4799" s="111">
        <f t="shared" si="325"/>
        <v>2021</v>
      </c>
      <c r="E4799" s="111">
        <f t="shared" si="326"/>
        <v>5</v>
      </c>
      <c r="F4799" s="497">
        <v>3010980.42</v>
      </c>
      <c r="G4799" s="106" t="s">
        <v>1169</v>
      </c>
    </row>
    <row r="4800" spans="3:7" x14ac:dyDescent="0.15">
      <c r="C4800" s="107">
        <f t="shared" si="327"/>
        <v>44331</v>
      </c>
      <c r="D4800" s="111">
        <f t="shared" si="325"/>
        <v>2021</v>
      </c>
      <c r="E4800" s="111">
        <f t="shared" si="326"/>
        <v>5</v>
      </c>
      <c r="F4800" s="497">
        <v>3010980.42</v>
      </c>
      <c r="G4800" s="106" t="s">
        <v>1169</v>
      </c>
    </row>
    <row r="4801" spans="3:7" x14ac:dyDescent="0.15">
      <c r="C4801" s="107">
        <f t="shared" si="327"/>
        <v>44332</v>
      </c>
      <c r="D4801" s="111">
        <f t="shared" si="325"/>
        <v>2021</v>
      </c>
      <c r="E4801" s="111">
        <f t="shared" si="326"/>
        <v>5</v>
      </c>
      <c r="F4801" s="497">
        <v>3007524.73</v>
      </c>
      <c r="G4801" s="106" t="s">
        <v>1169</v>
      </c>
    </row>
    <row r="4802" spans="3:7" x14ac:dyDescent="0.15">
      <c r="C4802" s="107">
        <f t="shared" si="327"/>
        <v>44333</v>
      </c>
      <c r="D4802" s="111">
        <f t="shared" si="325"/>
        <v>2021</v>
      </c>
      <c r="E4802" s="111">
        <f t="shared" si="326"/>
        <v>5</v>
      </c>
      <c r="F4802" s="497">
        <v>2976975.66</v>
      </c>
      <c r="G4802" s="106" t="s">
        <v>1169</v>
      </c>
    </row>
    <row r="4803" spans="3:7" x14ac:dyDescent="0.15">
      <c r="C4803" s="107">
        <f t="shared" si="327"/>
        <v>44334</v>
      </c>
      <c r="D4803" s="111">
        <f t="shared" ref="D4803:D4838" si="328">YEAR(C4803)</f>
        <v>2021</v>
      </c>
      <c r="E4803" s="111">
        <f t="shared" ref="E4803:E4838" si="329">MONTH(C4803)</f>
        <v>5</v>
      </c>
      <c r="F4803" s="497">
        <v>3150271.9</v>
      </c>
      <c r="G4803" s="106" t="s">
        <v>1169</v>
      </c>
    </row>
    <row r="4804" spans="3:7" x14ac:dyDescent="0.15">
      <c r="C4804" s="107">
        <f t="shared" si="327"/>
        <v>44335</v>
      </c>
      <c r="D4804" s="111">
        <f t="shared" si="328"/>
        <v>2021</v>
      </c>
      <c r="E4804" s="111">
        <f t="shared" si="329"/>
        <v>5</v>
      </c>
      <c r="F4804" s="497">
        <v>3103582.42</v>
      </c>
      <c r="G4804" s="106" t="s">
        <v>1169</v>
      </c>
    </row>
    <row r="4805" spans="3:7" x14ac:dyDescent="0.15">
      <c r="C4805" s="107">
        <f t="shared" si="327"/>
        <v>44336</v>
      </c>
      <c r="D4805" s="111">
        <f t="shared" si="328"/>
        <v>2021</v>
      </c>
      <c r="E4805" s="111">
        <f t="shared" si="329"/>
        <v>5</v>
      </c>
      <c r="F4805" s="497">
        <v>3150602.82</v>
      </c>
      <c r="G4805" s="106" t="s">
        <v>1169</v>
      </c>
    </row>
    <row r="4806" spans="3:7" x14ac:dyDescent="0.15">
      <c r="C4806" s="107">
        <f t="shared" si="327"/>
        <v>44337</v>
      </c>
      <c r="D4806" s="111">
        <f t="shared" si="328"/>
        <v>2021</v>
      </c>
      <c r="E4806" s="111">
        <f t="shared" si="329"/>
        <v>5</v>
      </c>
      <c r="F4806" s="497">
        <v>3150602.82</v>
      </c>
      <c r="G4806" s="106" t="s">
        <v>1169</v>
      </c>
    </row>
    <row r="4807" spans="3:7" x14ac:dyDescent="0.15">
      <c r="C4807" s="107">
        <f t="shared" si="327"/>
        <v>44338</v>
      </c>
      <c r="D4807" s="111">
        <f t="shared" si="328"/>
        <v>2021</v>
      </c>
      <c r="E4807" s="111">
        <f t="shared" si="329"/>
        <v>5</v>
      </c>
      <c r="F4807" s="497">
        <v>3150602.82</v>
      </c>
      <c r="G4807" s="106" t="s">
        <v>1169</v>
      </c>
    </row>
    <row r="4808" spans="3:7" x14ac:dyDescent="0.15">
      <c r="C4808" s="107">
        <f t="shared" si="327"/>
        <v>44339</v>
      </c>
      <c r="D4808" s="111">
        <f t="shared" si="328"/>
        <v>2021</v>
      </c>
      <c r="E4808" s="111">
        <f t="shared" si="329"/>
        <v>5</v>
      </c>
      <c r="F4808" s="497">
        <v>3146121.68</v>
      </c>
      <c r="G4808" s="106" t="s">
        <v>1169</v>
      </c>
    </row>
    <row r="4809" spans="3:7" x14ac:dyDescent="0.15">
      <c r="C4809" s="107">
        <f t="shared" si="327"/>
        <v>44340</v>
      </c>
      <c r="D4809" s="111">
        <f t="shared" si="328"/>
        <v>2021</v>
      </c>
      <c r="E4809" s="111">
        <f t="shared" si="329"/>
        <v>5</v>
      </c>
      <c r="F4809" s="497">
        <v>3148023.77</v>
      </c>
      <c r="G4809" s="106" t="s">
        <v>1169</v>
      </c>
    </row>
    <row r="4810" spans="3:7" x14ac:dyDescent="0.15">
      <c r="C4810" s="107">
        <f t="shared" si="327"/>
        <v>44341</v>
      </c>
      <c r="D4810" s="111">
        <f t="shared" si="328"/>
        <v>2021</v>
      </c>
      <c r="E4810" s="111">
        <f t="shared" si="329"/>
        <v>5</v>
      </c>
      <c r="F4810" s="497">
        <v>3080236.05</v>
      </c>
      <c r="G4810" s="106" t="s">
        <v>1169</v>
      </c>
    </row>
    <row r="4811" spans="3:7" x14ac:dyDescent="0.15">
      <c r="C4811" s="107">
        <f t="shared" si="327"/>
        <v>44342</v>
      </c>
      <c r="D4811" s="111">
        <f t="shared" si="328"/>
        <v>2021</v>
      </c>
      <c r="E4811" s="111">
        <f t="shared" si="329"/>
        <v>5</v>
      </c>
      <c r="F4811" s="497">
        <v>3071321.77</v>
      </c>
      <c r="G4811" s="106" t="s">
        <v>1169</v>
      </c>
    </row>
    <row r="4812" spans="3:7" x14ac:dyDescent="0.15">
      <c r="C4812" s="107">
        <f t="shared" si="327"/>
        <v>44343</v>
      </c>
      <c r="D4812" s="111">
        <f t="shared" si="328"/>
        <v>2021</v>
      </c>
      <c r="E4812" s="111">
        <f t="shared" si="329"/>
        <v>5</v>
      </c>
      <c r="F4812" s="497">
        <v>3207042.87</v>
      </c>
      <c r="G4812" s="106" t="s">
        <v>1169</v>
      </c>
    </row>
    <row r="4813" spans="3:7" x14ac:dyDescent="0.15">
      <c r="C4813" s="107">
        <f t="shared" si="327"/>
        <v>44344</v>
      </c>
      <c r="D4813" s="111">
        <f t="shared" si="328"/>
        <v>2021</v>
      </c>
      <c r="E4813" s="111">
        <f t="shared" si="329"/>
        <v>5</v>
      </c>
      <c r="F4813" s="497">
        <v>3207042.87</v>
      </c>
      <c r="G4813" s="106" t="s">
        <v>1169</v>
      </c>
    </row>
    <row r="4814" spans="3:7" x14ac:dyDescent="0.15">
      <c r="C4814" s="107">
        <f t="shared" si="327"/>
        <v>44345</v>
      </c>
      <c r="D4814" s="111">
        <f t="shared" si="328"/>
        <v>2021</v>
      </c>
      <c r="E4814" s="111">
        <f t="shared" si="329"/>
        <v>5</v>
      </c>
      <c r="F4814" s="497">
        <v>3207042.87</v>
      </c>
      <c r="G4814" s="106" t="s">
        <v>1169</v>
      </c>
    </row>
    <row r="4815" spans="3:7" x14ac:dyDescent="0.15">
      <c r="C4815" s="107">
        <f t="shared" si="327"/>
        <v>44346</v>
      </c>
      <c r="D4815" s="111">
        <f t="shared" si="328"/>
        <v>2021</v>
      </c>
      <c r="E4815" s="111">
        <f t="shared" si="329"/>
        <v>5</v>
      </c>
      <c r="F4815" s="497">
        <v>3143738.91</v>
      </c>
      <c r="G4815" s="106" t="s">
        <v>1169</v>
      </c>
    </row>
    <row r="4816" spans="3:7" x14ac:dyDescent="0.15">
      <c r="C4816" s="107">
        <f t="shared" si="327"/>
        <v>44347</v>
      </c>
      <c r="D4816" s="111">
        <f t="shared" si="328"/>
        <v>2021</v>
      </c>
      <c r="E4816" s="111">
        <f t="shared" si="329"/>
        <v>5</v>
      </c>
      <c r="F4816" s="497">
        <v>3120313.06</v>
      </c>
      <c r="G4816" s="106" t="s">
        <v>1169</v>
      </c>
    </row>
    <row r="4817" spans="3:7" x14ac:dyDescent="0.15">
      <c r="C4817" s="107">
        <f t="shared" si="327"/>
        <v>44348</v>
      </c>
      <c r="D4817" s="111">
        <f t="shared" si="328"/>
        <v>2021</v>
      </c>
      <c r="E4817" s="111">
        <f t="shared" si="329"/>
        <v>6</v>
      </c>
      <c r="F4817" s="497">
        <v>3100829.52</v>
      </c>
      <c r="G4817" s="106" t="s">
        <v>1169</v>
      </c>
    </row>
    <row r="4818" spans="3:7" x14ac:dyDescent="0.15">
      <c r="C4818" s="107">
        <f t="shared" ref="C4818:C4881" si="330">C4817+1</f>
        <v>44349</v>
      </c>
      <c r="D4818" s="111">
        <f t="shared" si="328"/>
        <v>2021</v>
      </c>
      <c r="E4818" s="111">
        <f t="shared" si="329"/>
        <v>6</v>
      </c>
      <c r="F4818" s="497">
        <v>3125043.85</v>
      </c>
      <c r="G4818" s="106" t="s">
        <v>1169</v>
      </c>
    </row>
    <row r="4819" spans="3:7" x14ac:dyDescent="0.15">
      <c r="C4819" s="107">
        <f t="shared" si="330"/>
        <v>44350</v>
      </c>
      <c r="D4819" s="111">
        <f t="shared" si="328"/>
        <v>2021</v>
      </c>
      <c r="E4819" s="111">
        <f t="shared" si="329"/>
        <v>6</v>
      </c>
      <c r="F4819" s="497">
        <v>3129771.64</v>
      </c>
      <c r="G4819" s="106" t="s">
        <v>1169</v>
      </c>
    </row>
    <row r="4820" spans="3:7" x14ac:dyDescent="0.15">
      <c r="C4820" s="107">
        <f t="shared" si="330"/>
        <v>44351</v>
      </c>
      <c r="D4820" s="111">
        <f t="shared" si="328"/>
        <v>2021</v>
      </c>
      <c r="E4820" s="111">
        <f t="shared" si="329"/>
        <v>6</v>
      </c>
      <c r="F4820" s="497">
        <v>3129771.64</v>
      </c>
      <c r="G4820" s="106" t="s">
        <v>1169</v>
      </c>
    </row>
    <row r="4821" spans="3:7" x14ac:dyDescent="0.15">
      <c r="C4821" s="107">
        <f t="shared" si="330"/>
        <v>44352</v>
      </c>
      <c r="D4821" s="111">
        <f t="shared" si="328"/>
        <v>2021</v>
      </c>
      <c r="E4821" s="111">
        <f t="shared" si="329"/>
        <v>6</v>
      </c>
      <c r="F4821" s="497">
        <v>3145829.53</v>
      </c>
      <c r="G4821" s="106" t="s">
        <v>1169</v>
      </c>
    </row>
    <row r="4822" spans="3:7" x14ac:dyDescent="0.15">
      <c r="C4822" s="107">
        <f t="shared" si="330"/>
        <v>44353</v>
      </c>
      <c r="D4822" s="111">
        <f t="shared" si="328"/>
        <v>2021</v>
      </c>
      <c r="E4822" s="111">
        <f t="shared" si="329"/>
        <v>6</v>
      </c>
      <c r="F4822" s="497">
        <v>3150002.57</v>
      </c>
      <c r="G4822" s="106" t="s">
        <v>1169</v>
      </c>
    </row>
    <row r="4823" spans="3:7" x14ac:dyDescent="0.15">
      <c r="C4823" s="107">
        <f t="shared" si="330"/>
        <v>44354</v>
      </c>
      <c r="D4823" s="111">
        <f t="shared" si="328"/>
        <v>2021</v>
      </c>
      <c r="E4823" s="111">
        <f t="shared" si="329"/>
        <v>6</v>
      </c>
      <c r="F4823" s="497">
        <v>3148923.03</v>
      </c>
      <c r="G4823" s="106" t="s">
        <v>1169</v>
      </c>
    </row>
    <row r="4824" spans="3:7" x14ac:dyDescent="0.15">
      <c r="C4824" s="107">
        <f t="shared" si="330"/>
        <v>44355</v>
      </c>
      <c r="D4824" s="111">
        <f t="shared" si="328"/>
        <v>2021</v>
      </c>
      <c r="E4824" s="111">
        <f t="shared" si="329"/>
        <v>6</v>
      </c>
      <c r="F4824" s="497">
        <v>2151829.94</v>
      </c>
      <c r="G4824" s="106" t="s">
        <v>1169</v>
      </c>
    </row>
    <row r="4825" spans="3:7" x14ac:dyDescent="0.15">
      <c r="C4825" s="107">
        <f t="shared" si="330"/>
        <v>44356</v>
      </c>
      <c r="D4825" s="111">
        <f t="shared" si="328"/>
        <v>2021</v>
      </c>
      <c r="E4825" s="111">
        <f t="shared" si="329"/>
        <v>6</v>
      </c>
      <c r="F4825" s="497">
        <v>3121966.67</v>
      </c>
      <c r="G4825" s="106" t="s">
        <v>1169</v>
      </c>
    </row>
    <row r="4826" spans="3:7" x14ac:dyDescent="0.15">
      <c r="C4826" s="107">
        <f t="shared" si="330"/>
        <v>44357</v>
      </c>
      <c r="D4826" s="111">
        <f t="shared" si="328"/>
        <v>2021</v>
      </c>
      <c r="E4826" s="111">
        <f t="shared" si="329"/>
        <v>6</v>
      </c>
      <c r="F4826" s="497">
        <v>3121966.67</v>
      </c>
      <c r="G4826" s="106" t="s">
        <v>1169</v>
      </c>
    </row>
    <row r="4827" spans="3:7" x14ac:dyDescent="0.15">
      <c r="C4827" s="107">
        <f t="shared" si="330"/>
        <v>44358</v>
      </c>
      <c r="D4827" s="111">
        <f t="shared" si="328"/>
        <v>2021</v>
      </c>
      <c r="E4827" s="111">
        <f t="shared" si="329"/>
        <v>6</v>
      </c>
      <c r="F4827" s="497">
        <v>3121966.67</v>
      </c>
      <c r="G4827" s="106" t="s">
        <v>1169</v>
      </c>
    </row>
    <row r="4828" spans="3:7" x14ac:dyDescent="0.15">
      <c r="C4828" s="107">
        <f t="shared" si="330"/>
        <v>44359</v>
      </c>
      <c r="D4828" s="111">
        <f t="shared" si="328"/>
        <v>2021</v>
      </c>
      <c r="E4828" s="111">
        <f t="shared" si="329"/>
        <v>6</v>
      </c>
      <c r="F4828" s="497">
        <v>3100824.12</v>
      </c>
      <c r="G4828" s="106" t="s">
        <v>1169</v>
      </c>
    </row>
    <row r="4829" spans="3:7" x14ac:dyDescent="0.15">
      <c r="C4829" s="107">
        <f t="shared" si="330"/>
        <v>44360</v>
      </c>
      <c r="D4829" s="111">
        <f t="shared" si="328"/>
        <v>2021</v>
      </c>
      <c r="E4829" s="111">
        <f t="shared" si="329"/>
        <v>6</v>
      </c>
      <c r="F4829" s="497">
        <v>3097622.12</v>
      </c>
      <c r="G4829" s="106" t="s">
        <v>1169</v>
      </c>
    </row>
    <row r="4830" spans="3:7" x14ac:dyDescent="0.15">
      <c r="C4830" s="107">
        <f t="shared" si="330"/>
        <v>44361</v>
      </c>
      <c r="D4830" s="111">
        <f t="shared" si="328"/>
        <v>2021</v>
      </c>
      <c r="E4830" s="111">
        <f t="shared" si="329"/>
        <v>6</v>
      </c>
      <c r="F4830" s="497">
        <v>3069103.84</v>
      </c>
      <c r="G4830" s="106" t="s">
        <v>1169</v>
      </c>
    </row>
    <row r="4831" spans="3:7" x14ac:dyDescent="0.15">
      <c r="C4831" s="107">
        <f t="shared" si="330"/>
        <v>44362</v>
      </c>
      <c r="D4831" s="111">
        <f t="shared" si="328"/>
        <v>2021</v>
      </c>
      <c r="E4831" s="111">
        <f t="shared" si="329"/>
        <v>6</v>
      </c>
      <c r="F4831" s="497">
        <v>3120044.2</v>
      </c>
      <c r="G4831" s="106" t="s">
        <v>1169</v>
      </c>
    </row>
    <row r="4832" spans="3:7" x14ac:dyDescent="0.15">
      <c r="C4832" s="107">
        <f t="shared" si="330"/>
        <v>44363</v>
      </c>
      <c r="D4832" s="111">
        <f t="shared" si="328"/>
        <v>2021</v>
      </c>
      <c r="E4832" s="111">
        <f t="shared" si="329"/>
        <v>6</v>
      </c>
      <c r="F4832" s="497">
        <v>3180962.61</v>
      </c>
      <c r="G4832" s="106" t="s">
        <v>1169</v>
      </c>
    </row>
    <row r="4833" spans="3:7" x14ac:dyDescent="0.15">
      <c r="C4833" s="107">
        <f t="shared" si="330"/>
        <v>44364</v>
      </c>
      <c r="D4833" s="111">
        <f t="shared" si="328"/>
        <v>2021</v>
      </c>
      <c r="E4833" s="111">
        <f t="shared" si="329"/>
        <v>6</v>
      </c>
      <c r="F4833" s="497">
        <v>3180962.61</v>
      </c>
      <c r="G4833" s="106" t="s">
        <v>1169</v>
      </c>
    </row>
    <row r="4834" spans="3:7" x14ac:dyDescent="0.15">
      <c r="C4834" s="107">
        <f t="shared" si="330"/>
        <v>44365</v>
      </c>
      <c r="D4834" s="111">
        <f t="shared" si="328"/>
        <v>2021</v>
      </c>
      <c r="E4834" s="111">
        <f t="shared" si="329"/>
        <v>6</v>
      </c>
      <c r="F4834" s="497">
        <v>3180962.61</v>
      </c>
      <c r="G4834" s="106" t="s">
        <v>1169</v>
      </c>
    </row>
    <row r="4835" spans="3:7" x14ac:dyDescent="0.15">
      <c r="C4835" s="107">
        <f t="shared" si="330"/>
        <v>44366</v>
      </c>
      <c r="D4835" s="111">
        <f t="shared" si="328"/>
        <v>2021</v>
      </c>
      <c r="E4835" s="111">
        <f t="shared" si="329"/>
        <v>6</v>
      </c>
      <c r="F4835" s="497">
        <v>3200102.55</v>
      </c>
      <c r="G4835" s="106" t="s">
        <v>1169</v>
      </c>
    </row>
    <row r="4836" spans="3:7" x14ac:dyDescent="0.15">
      <c r="C4836" s="107">
        <f t="shared" si="330"/>
        <v>44367</v>
      </c>
      <c r="D4836" s="111">
        <f t="shared" si="328"/>
        <v>2021</v>
      </c>
      <c r="E4836" s="111">
        <f t="shared" si="329"/>
        <v>6</v>
      </c>
      <c r="F4836" s="497">
        <v>3204461.5</v>
      </c>
      <c r="G4836" s="106" t="s">
        <v>1169</v>
      </c>
    </row>
    <row r="4837" spans="3:7" x14ac:dyDescent="0.15">
      <c r="C4837" s="107">
        <f t="shared" si="330"/>
        <v>44368</v>
      </c>
      <c r="D4837" s="111">
        <f t="shared" si="328"/>
        <v>2021</v>
      </c>
      <c r="E4837" s="111">
        <f t="shared" si="329"/>
        <v>6</v>
      </c>
      <c r="F4837" s="497">
        <v>3180628.91</v>
      </c>
      <c r="G4837" s="106" t="s">
        <v>1169</v>
      </c>
    </row>
    <row r="4838" spans="3:7" x14ac:dyDescent="0.15">
      <c r="C4838" s="107">
        <f t="shared" si="330"/>
        <v>44369</v>
      </c>
      <c r="D4838" s="111">
        <f t="shared" si="328"/>
        <v>2021</v>
      </c>
      <c r="E4838" s="111">
        <f t="shared" si="329"/>
        <v>6</v>
      </c>
      <c r="F4838" s="497">
        <v>3180628.91</v>
      </c>
      <c r="G4838" s="106" t="s">
        <v>1169</v>
      </c>
    </row>
    <row r="4839" spans="3:7" x14ac:dyDescent="0.15">
      <c r="C4839" s="107">
        <f t="shared" si="330"/>
        <v>44370</v>
      </c>
      <c r="D4839" s="111">
        <f t="shared" ref="D4839:D4902" si="331">YEAR(C4839)</f>
        <v>2021</v>
      </c>
      <c r="E4839" s="111">
        <f t="shared" ref="E4839:E4902" si="332">MONTH(C4839)</f>
        <v>6</v>
      </c>
      <c r="F4839" s="497">
        <v>3180628.91</v>
      </c>
      <c r="G4839" s="106" t="s">
        <v>1169</v>
      </c>
    </row>
    <row r="4840" spans="3:7" x14ac:dyDescent="0.15">
      <c r="C4840" s="107">
        <f t="shared" si="330"/>
        <v>44371</v>
      </c>
      <c r="D4840" s="111">
        <f t="shared" si="331"/>
        <v>2021</v>
      </c>
      <c r="E4840" s="111">
        <f t="shared" si="332"/>
        <v>6</v>
      </c>
      <c r="F4840" s="497">
        <v>3200592.8</v>
      </c>
      <c r="G4840" s="106" t="s">
        <v>1169</v>
      </c>
    </row>
    <row r="4841" spans="3:7" x14ac:dyDescent="0.15">
      <c r="C4841" s="107">
        <f t="shared" si="330"/>
        <v>44372</v>
      </c>
      <c r="D4841" s="111">
        <f t="shared" si="331"/>
        <v>2021</v>
      </c>
      <c r="E4841" s="111">
        <f t="shared" si="332"/>
        <v>6</v>
      </c>
      <c r="F4841" s="497">
        <v>3200592.8</v>
      </c>
      <c r="G4841" s="106" t="s">
        <v>1169</v>
      </c>
    </row>
    <row r="4842" spans="3:7" x14ac:dyDescent="0.15">
      <c r="C4842" s="107">
        <f t="shared" si="330"/>
        <v>44373</v>
      </c>
      <c r="D4842" s="111">
        <f t="shared" si="331"/>
        <v>2021</v>
      </c>
      <c r="E4842" s="111">
        <f t="shared" si="332"/>
        <v>6</v>
      </c>
      <c r="F4842" s="497">
        <v>3200592.8</v>
      </c>
      <c r="G4842" s="106" t="s">
        <v>1169</v>
      </c>
    </row>
    <row r="4843" spans="3:7" x14ac:dyDescent="0.15">
      <c r="C4843" s="107">
        <f t="shared" si="330"/>
        <v>44374</v>
      </c>
      <c r="D4843" s="111">
        <f t="shared" si="331"/>
        <v>2021</v>
      </c>
      <c r="E4843" s="111">
        <f t="shared" si="332"/>
        <v>6</v>
      </c>
      <c r="F4843" s="497">
        <v>3273013.54</v>
      </c>
      <c r="G4843" s="106" t="s">
        <v>1169</v>
      </c>
    </row>
    <row r="4844" spans="3:7" x14ac:dyDescent="0.15">
      <c r="C4844" s="107">
        <f t="shared" si="330"/>
        <v>44375</v>
      </c>
      <c r="D4844" s="111">
        <f t="shared" si="331"/>
        <v>2021</v>
      </c>
      <c r="E4844" s="111">
        <f t="shared" si="332"/>
        <v>6</v>
      </c>
      <c r="F4844" s="497">
        <v>3259413.02</v>
      </c>
      <c r="G4844" s="106" t="s">
        <v>1169</v>
      </c>
    </row>
    <row r="4845" spans="3:7" x14ac:dyDescent="0.15">
      <c r="C4845" s="107">
        <f t="shared" si="330"/>
        <v>44376</v>
      </c>
      <c r="D4845" s="111">
        <f t="shared" si="331"/>
        <v>2021</v>
      </c>
      <c r="E4845" s="111">
        <f t="shared" si="332"/>
        <v>6</v>
      </c>
      <c r="F4845" s="497">
        <v>3267940.03</v>
      </c>
      <c r="G4845" s="106" t="s">
        <v>1169</v>
      </c>
    </row>
    <row r="4846" spans="3:7" x14ac:dyDescent="0.15">
      <c r="C4846" s="107">
        <f t="shared" si="330"/>
        <v>44377</v>
      </c>
      <c r="D4846" s="111">
        <f t="shared" si="331"/>
        <v>2021</v>
      </c>
      <c r="E4846" s="111">
        <f t="shared" si="332"/>
        <v>6</v>
      </c>
      <c r="F4846" s="497">
        <v>3290130.05</v>
      </c>
      <c r="G4846" s="106" t="s">
        <v>1169</v>
      </c>
    </row>
    <row r="4847" spans="3:7" x14ac:dyDescent="0.15">
      <c r="C4847" s="107">
        <f t="shared" si="330"/>
        <v>44378</v>
      </c>
      <c r="D4847" s="111">
        <f t="shared" si="331"/>
        <v>2021</v>
      </c>
      <c r="E4847" s="111">
        <f t="shared" si="332"/>
        <v>7</v>
      </c>
      <c r="F4847" s="497">
        <v>3250012.94</v>
      </c>
      <c r="G4847" s="106" t="s">
        <v>1169</v>
      </c>
    </row>
    <row r="4848" spans="3:7" x14ac:dyDescent="0.15">
      <c r="C4848" s="107">
        <f t="shared" si="330"/>
        <v>44379</v>
      </c>
      <c r="D4848" s="111">
        <f t="shared" si="331"/>
        <v>2021</v>
      </c>
      <c r="E4848" s="111">
        <f t="shared" si="332"/>
        <v>7</v>
      </c>
      <c r="F4848" s="497">
        <v>3250012.94</v>
      </c>
      <c r="G4848" s="106" t="s">
        <v>1169</v>
      </c>
    </row>
    <row r="4849" spans="3:7" x14ac:dyDescent="0.15">
      <c r="C4849" s="107">
        <f t="shared" si="330"/>
        <v>44380</v>
      </c>
      <c r="D4849" s="111">
        <f t="shared" si="331"/>
        <v>2021</v>
      </c>
      <c r="E4849" s="111">
        <f t="shared" si="332"/>
        <v>7</v>
      </c>
      <c r="F4849" s="497">
        <v>3250012.94</v>
      </c>
      <c r="G4849" s="106" t="s">
        <v>1169</v>
      </c>
    </row>
    <row r="4850" spans="3:7" x14ac:dyDescent="0.15">
      <c r="C4850" s="107">
        <f t="shared" si="330"/>
        <v>44381</v>
      </c>
      <c r="D4850" s="111">
        <f t="shared" si="331"/>
        <v>2021</v>
      </c>
      <c r="E4850" s="111">
        <f t="shared" si="332"/>
        <v>7</v>
      </c>
      <c r="F4850" s="497">
        <v>3250012.94</v>
      </c>
      <c r="G4850" s="106" t="s">
        <v>1169</v>
      </c>
    </row>
    <row r="4851" spans="3:7" x14ac:dyDescent="0.15">
      <c r="C4851" s="107">
        <f t="shared" si="330"/>
        <v>44382</v>
      </c>
      <c r="D4851" s="111">
        <f t="shared" si="331"/>
        <v>2021</v>
      </c>
      <c r="E4851" s="111">
        <f t="shared" si="332"/>
        <v>7</v>
      </c>
      <c r="F4851" s="497">
        <v>3250012.94</v>
      </c>
      <c r="G4851" s="106" t="s">
        <v>1169</v>
      </c>
    </row>
    <row r="4852" spans="3:7" x14ac:dyDescent="0.15">
      <c r="C4852" s="107">
        <f t="shared" si="330"/>
        <v>44383</v>
      </c>
      <c r="D4852" s="111">
        <f t="shared" si="331"/>
        <v>2021</v>
      </c>
      <c r="E4852" s="111">
        <f t="shared" si="332"/>
        <v>7</v>
      </c>
      <c r="F4852" s="497">
        <v>3251735.81</v>
      </c>
      <c r="G4852" s="106" t="s">
        <v>1169</v>
      </c>
    </row>
    <row r="4853" spans="3:7" x14ac:dyDescent="0.15">
      <c r="C4853" s="107">
        <f t="shared" si="330"/>
        <v>44384</v>
      </c>
      <c r="D4853" s="111">
        <f t="shared" si="331"/>
        <v>2021</v>
      </c>
      <c r="E4853" s="111">
        <f t="shared" si="332"/>
        <v>7</v>
      </c>
      <c r="F4853" s="497">
        <v>3555673.96</v>
      </c>
      <c r="G4853" s="106" t="s">
        <v>1169</v>
      </c>
    </row>
    <row r="4854" spans="3:7" x14ac:dyDescent="0.15">
      <c r="C4854" s="107">
        <f t="shared" si="330"/>
        <v>44385</v>
      </c>
      <c r="D4854" s="111">
        <f t="shared" si="331"/>
        <v>2021</v>
      </c>
      <c r="E4854" s="111">
        <f t="shared" si="332"/>
        <v>7</v>
      </c>
      <c r="F4854" s="497">
        <v>3306628.55</v>
      </c>
      <c r="G4854" s="106" t="s">
        <v>1169</v>
      </c>
    </row>
    <row r="4855" spans="3:7" x14ac:dyDescent="0.15">
      <c r="C4855" s="107">
        <f t="shared" si="330"/>
        <v>44386</v>
      </c>
      <c r="D4855" s="111">
        <f t="shared" si="331"/>
        <v>2021</v>
      </c>
      <c r="E4855" s="111">
        <f t="shared" si="332"/>
        <v>7</v>
      </c>
      <c r="F4855" s="497">
        <v>3306628.55</v>
      </c>
      <c r="G4855" s="106" t="s">
        <v>1169</v>
      </c>
    </row>
    <row r="4856" spans="3:7" x14ac:dyDescent="0.15">
      <c r="C4856" s="107">
        <f t="shared" si="330"/>
        <v>44387</v>
      </c>
      <c r="D4856" s="111">
        <f t="shared" si="331"/>
        <v>2021</v>
      </c>
      <c r="E4856" s="111">
        <f t="shared" si="332"/>
        <v>7</v>
      </c>
      <c r="F4856" s="497">
        <v>3306628.55</v>
      </c>
      <c r="G4856" s="106" t="s">
        <v>1169</v>
      </c>
    </row>
    <row r="4857" spans="3:7" x14ac:dyDescent="0.15">
      <c r="C4857" s="107">
        <f t="shared" si="330"/>
        <v>44388</v>
      </c>
      <c r="D4857" s="111">
        <f t="shared" si="331"/>
        <v>2021</v>
      </c>
      <c r="E4857" s="111">
        <f t="shared" si="332"/>
        <v>7</v>
      </c>
      <c r="F4857" s="497">
        <v>3310043.99</v>
      </c>
      <c r="G4857" s="106" t="s">
        <v>1169</v>
      </c>
    </row>
    <row r="4858" spans="3:7" x14ac:dyDescent="0.15">
      <c r="C4858" s="107">
        <f t="shared" si="330"/>
        <v>44389</v>
      </c>
      <c r="D4858" s="111">
        <f t="shared" si="331"/>
        <v>2021</v>
      </c>
      <c r="E4858" s="111">
        <f t="shared" si="332"/>
        <v>7</v>
      </c>
      <c r="F4858" s="497">
        <v>3350022.5</v>
      </c>
      <c r="G4858" s="106" t="s">
        <v>1169</v>
      </c>
    </row>
    <row r="4859" spans="3:7" x14ac:dyDescent="0.15">
      <c r="C4859" s="107">
        <f t="shared" si="330"/>
        <v>44390</v>
      </c>
      <c r="D4859" s="111">
        <f t="shared" si="331"/>
        <v>2021</v>
      </c>
      <c r="E4859" s="111">
        <f t="shared" si="332"/>
        <v>7</v>
      </c>
      <c r="F4859" s="497">
        <v>3425119.54</v>
      </c>
      <c r="G4859" s="106" t="s">
        <v>1169</v>
      </c>
    </row>
    <row r="4860" spans="3:7" x14ac:dyDescent="0.15">
      <c r="C4860" s="107">
        <f t="shared" si="330"/>
        <v>44391</v>
      </c>
      <c r="D4860" s="111">
        <f t="shared" si="331"/>
        <v>2021</v>
      </c>
      <c r="E4860" s="111">
        <f t="shared" si="332"/>
        <v>7</v>
      </c>
      <c r="F4860" s="497">
        <v>3555323.05</v>
      </c>
      <c r="G4860" s="106" t="s">
        <v>1169</v>
      </c>
    </row>
    <row r="4861" spans="3:7" x14ac:dyDescent="0.15">
      <c r="C4861" s="107">
        <f t="shared" si="330"/>
        <v>44392</v>
      </c>
      <c r="D4861" s="111">
        <f t="shared" si="331"/>
        <v>2021</v>
      </c>
      <c r="E4861" s="111">
        <f t="shared" si="332"/>
        <v>7</v>
      </c>
      <c r="F4861" s="497">
        <v>3700022.18</v>
      </c>
      <c r="G4861" s="106" t="s">
        <v>1169</v>
      </c>
    </row>
    <row r="4862" spans="3:7" x14ac:dyDescent="0.15">
      <c r="C4862" s="107">
        <f t="shared" si="330"/>
        <v>44393</v>
      </c>
      <c r="D4862" s="111">
        <f t="shared" si="331"/>
        <v>2021</v>
      </c>
      <c r="E4862" s="111">
        <f t="shared" si="332"/>
        <v>7</v>
      </c>
      <c r="F4862" s="497">
        <v>3700022.18</v>
      </c>
      <c r="G4862" s="106" t="s">
        <v>1169</v>
      </c>
    </row>
    <row r="4863" spans="3:7" x14ac:dyDescent="0.15">
      <c r="C4863" s="107">
        <f t="shared" si="330"/>
        <v>44394</v>
      </c>
      <c r="D4863" s="111">
        <f t="shared" si="331"/>
        <v>2021</v>
      </c>
      <c r="E4863" s="111">
        <f t="shared" si="332"/>
        <v>7</v>
      </c>
      <c r="F4863" s="497">
        <v>3700022.18</v>
      </c>
      <c r="G4863" s="106" t="s">
        <v>1169</v>
      </c>
    </row>
    <row r="4864" spans="3:7" x14ac:dyDescent="0.15">
      <c r="C4864" s="107">
        <f t="shared" si="330"/>
        <v>44395</v>
      </c>
      <c r="D4864" s="111">
        <f t="shared" si="331"/>
        <v>2021</v>
      </c>
      <c r="E4864" s="111">
        <f t="shared" si="332"/>
        <v>7</v>
      </c>
      <c r="F4864" s="497">
        <v>3702021.73</v>
      </c>
      <c r="G4864" s="106" t="s">
        <v>1169</v>
      </c>
    </row>
    <row r="4865" spans="3:7" x14ac:dyDescent="0.15">
      <c r="C4865" s="107">
        <f t="shared" si="330"/>
        <v>44396</v>
      </c>
      <c r="D4865" s="111">
        <f t="shared" si="331"/>
        <v>2021</v>
      </c>
      <c r="E4865" s="111">
        <f t="shared" si="332"/>
        <v>7</v>
      </c>
      <c r="F4865" s="497">
        <v>3705023.76</v>
      </c>
      <c r="G4865" s="106" t="s">
        <v>1169</v>
      </c>
    </row>
    <row r="4866" spans="3:7" x14ac:dyDescent="0.15">
      <c r="C4866" s="107">
        <f t="shared" si="330"/>
        <v>44397</v>
      </c>
      <c r="D4866" s="111">
        <f t="shared" si="331"/>
        <v>2021</v>
      </c>
      <c r="E4866" s="111">
        <f t="shared" si="332"/>
        <v>7</v>
      </c>
      <c r="F4866" s="497">
        <v>3790225.82</v>
      </c>
      <c r="G4866" s="106" t="s">
        <v>1169</v>
      </c>
    </row>
    <row r="4867" spans="3:7" x14ac:dyDescent="0.15">
      <c r="C4867" s="107">
        <f t="shared" si="330"/>
        <v>44398</v>
      </c>
      <c r="D4867" s="111">
        <f t="shared" si="331"/>
        <v>2021</v>
      </c>
      <c r="E4867" s="111">
        <f t="shared" si="332"/>
        <v>7</v>
      </c>
      <c r="F4867" s="497">
        <v>3850301.78</v>
      </c>
      <c r="G4867" s="106" t="s">
        <v>1169</v>
      </c>
    </row>
    <row r="4868" spans="3:7" x14ac:dyDescent="0.15">
      <c r="C4868" s="107">
        <f t="shared" si="330"/>
        <v>44399</v>
      </c>
      <c r="D4868" s="111">
        <f t="shared" si="331"/>
        <v>2021</v>
      </c>
      <c r="E4868" s="111">
        <f t="shared" si="332"/>
        <v>7</v>
      </c>
      <c r="F4868" s="497">
        <v>4000130.32</v>
      </c>
      <c r="G4868" s="106" t="s">
        <v>1169</v>
      </c>
    </row>
    <row r="4869" spans="3:7" x14ac:dyDescent="0.15">
      <c r="C4869" s="107">
        <f t="shared" si="330"/>
        <v>44400</v>
      </c>
      <c r="D4869" s="111">
        <f t="shared" si="331"/>
        <v>2021</v>
      </c>
      <c r="E4869" s="111">
        <f t="shared" si="332"/>
        <v>7</v>
      </c>
      <c r="F4869" s="497">
        <v>4000130.32</v>
      </c>
      <c r="G4869" s="106" t="s">
        <v>1169</v>
      </c>
    </row>
    <row r="4870" spans="3:7" x14ac:dyDescent="0.15">
      <c r="C4870" s="107">
        <f t="shared" si="330"/>
        <v>44401</v>
      </c>
      <c r="D4870" s="111">
        <f t="shared" si="331"/>
        <v>2021</v>
      </c>
      <c r="E4870" s="111">
        <f t="shared" si="332"/>
        <v>7</v>
      </c>
      <c r="F4870" s="497">
        <v>4000130.32</v>
      </c>
      <c r="G4870" s="106" t="s">
        <v>1169</v>
      </c>
    </row>
    <row r="4871" spans="3:7" x14ac:dyDescent="0.15">
      <c r="C4871" s="107">
        <f t="shared" si="330"/>
        <v>44402</v>
      </c>
      <c r="D4871" s="111">
        <f t="shared" si="331"/>
        <v>2021</v>
      </c>
      <c r="E4871" s="111">
        <f t="shared" si="332"/>
        <v>7</v>
      </c>
      <c r="F4871" s="497">
        <v>4081047.55</v>
      </c>
      <c r="G4871" s="106" t="s">
        <v>1169</v>
      </c>
    </row>
    <row r="4872" spans="3:7" x14ac:dyDescent="0.15">
      <c r="C4872" s="107">
        <f t="shared" si="330"/>
        <v>44403</v>
      </c>
      <c r="D4872" s="111">
        <f t="shared" si="331"/>
        <v>2021</v>
      </c>
      <c r="E4872" s="111">
        <f t="shared" si="332"/>
        <v>7</v>
      </c>
      <c r="F4872" s="497">
        <v>4133044.13</v>
      </c>
      <c r="G4872" s="106" t="s">
        <v>1169</v>
      </c>
    </row>
    <row r="4873" spans="3:7" x14ac:dyDescent="0.15">
      <c r="C4873" s="107">
        <f t="shared" si="330"/>
        <v>44404</v>
      </c>
      <c r="D4873" s="111">
        <f t="shared" si="331"/>
        <v>2021</v>
      </c>
      <c r="E4873" s="111">
        <f t="shared" si="332"/>
        <v>7</v>
      </c>
      <c r="F4873" s="497">
        <v>4200142.28</v>
      </c>
      <c r="G4873" s="106" t="s">
        <v>1169</v>
      </c>
    </row>
    <row r="4874" spans="3:7" x14ac:dyDescent="0.15">
      <c r="C4874" s="107">
        <f t="shared" si="330"/>
        <v>44405</v>
      </c>
      <c r="D4874" s="111">
        <f t="shared" si="331"/>
        <v>2021</v>
      </c>
      <c r="E4874" s="111">
        <f t="shared" si="332"/>
        <v>7</v>
      </c>
      <c r="F4874" s="497">
        <v>4183013.74</v>
      </c>
      <c r="G4874" s="106" t="s">
        <v>1169</v>
      </c>
    </row>
    <row r="4875" spans="3:7" x14ac:dyDescent="0.15">
      <c r="C4875" s="107">
        <f t="shared" si="330"/>
        <v>44406</v>
      </c>
      <c r="D4875" s="111">
        <f t="shared" si="331"/>
        <v>2021</v>
      </c>
      <c r="E4875" s="111">
        <f t="shared" si="332"/>
        <v>7</v>
      </c>
      <c r="F4875" s="497">
        <v>4139112.34</v>
      </c>
      <c r="G4875" s="106" t="s">
        <v>1169</v>
      </c>
    </row>
    <row r="4876" spans="3:7" x14ac:dyDescent="0.15">
      <c r="C4876" s="107">
        <f t="shared" si="330"/>
        <v>44407</v>
      </c>
      <c r="D4876" s="111">
        <f t="shared" si="331"/>
        <v>2021</v>
      </c>
      <c r="E4876" s="111">
        <f t="shared" si="332"/>
        <v>7</v>
      </c>
      <c r="F4876" s="497">
        <v>4139112.34</v>
      </c>
      <c r="G4876" s="106" t="s">
        <v>1169</v>
      </c>
    </row>
    <row r="4877" spans="3:7" x14ac:dyDescent="0.15">
      <c r="C4877" s="107">
        <f t="shared" si="330"/>
        <v>44408</v>
      </c>
      <c r="D4877" s="111">
        <f t="shared" si="331"/>
        <v>2021</v>
      </c>
      <c r="E4877" s="111">
        <f t="shared" si="332"/>
        <v>7</v>
      </c>
      <c r="F4877" s="497">
        <v>4139112.34</v>
      </c>
      <c r="G4877" s="106" t="s">
        <v>1169</v>
      </c>
    </row>
    <row r="4878" spans="3:7" x14ac:dyDescent="0.15">
      <c r="C4878" s="107">
        <f t="shared" si="330"/>
        <v>44409</v>
      </c>
      <c r="D4878" s="111">
        <f t="shared" si="331"/>
        <v>2021</v>
      </c>
      <c r="E4878" s="111">
        <f t="shared" si="332"/>
        <v>8</v>
      </c>
      <c r="F4878" s="497">
        <v>4133529.92</v>
      </c>
      <c r="G4878" s="106" t="s">
        <v>1169</v>
      </c>
    </row>
    <row r="4879" spans="3:7" x14ac:dyDescent="0.15">
      <c r="C4879" s="107">
        <f t="shared" si="330"/>
        <v>44410</v>
      </c>
      <c r="D4879" s="111">
        <f t="shared" si="331"/>
        <v>2021</v>
      </c>
      <c r="E4879" s="111">
        <f t="shared" si="332"/>
        <v>8</v>
      </c>
      <c r="F4879" s="497">
        <v>4120043.78</v>
      </c>
      <c r="G4879" s="106" t="s">
        <v>1169</v>
      </c>
    </row>
    <row r="4880" spans="3:7" x14ac:dyDescent="0.15">
      <c r="C4880" s="107">
        <f t="shared" si="330"/>
        <v>44411</v>
      </c>
      <c r="D4880" s="111">
        <f t="shared" si="331"/>
        <v>2021</v>
      </c>
      <c r="E4880" s="111">
        <f t="shared" si="332"/>
        <v>8</v>
      </c>
      <c r="F4880" s="497">
        <v>4090523.82</v>
      </c>
      <c r="G4880" s="106" t="s">
        <v>1169</v>
      </c>
    </row>
    <row r="4881" spans="3:7" x14ac:dyDescent="0.15">
      <c r="C4881" s="107">
        <f t="shared" si="330"/>
        <v>44412</v>
      </c>
      <c r="D4881" s="111">
        <f t="shared" si="331"/>
        <v>2021</v>
      </c>
      <c r="E4881" s="111">
        <f t="shared" si="332"/>
        <v>8</v>
      </c>
      <c r="F4881" s="497">
        <v>4060133.05</v>
      </c>
      <c r="G4881" s="106" t="s">
        <v>1169</v>
      </c>
    </row>
    <row r="4882" spans="3:7" x14ac:dyDescent="0.15">
      <c r="C4882" s="107">
        <f t="shared" ref="C4882:C4945" si="333">C4881+1</f>
        <v>44413</v>
      </c>
      <c r="D4882" s="111">
        <f t="shared" si="331"/>
        <v>2021</v>
      </c>
      <c r="E4882" s="111">
        <f t="shared" si="332"/>
        <v>8</v>
      </c>
      <c r="F4882" s="497">
        <v>4104842.85</v>
      </c>
      <c r="G4882" s="106" t="s">
        <v>1169</v>
      </c>
    </row>
    <row r="4883" spans="3:7" x14ac:dyDescent="0.15">
      <c r="C4883" s="107">
        <f t="shared" si="333"/>
        <v>44414</v>
      </c>
      <c r="D4883" s="111">
        <f t="shared" si="331"/>
        <v>2021</v>
      </c>
      <c r="E4883" s="111">
        <f t="shared" si="332"/>
        <v>8</v>
      </c>
      <c r="F4883" s="497">
        <v>4104842.85</v>
      </c>
      <c r="G4883" s="106" t="s">
        <v>1169</v>
      </c>
    </row>
    <row r="4884" spans="3:7" x14ac:dyDescent="0.15">
      <c r="C4884" s="107">
        <f t="shared" si="333"/>
        <v>44415</v>
      </c>
      <c r="D4884" s="111">
        <f t="shared" si="331"/>
        <v>2021</v>
      </c>
      <c r="E4884" s="111">
        <f t="shared" si="332"/>
        <v>8</v>
      </c>
      <c r="F4884" s="497">
        <v>4104842.85</v>
      </c>
      <c r="G4884" s="106" t="s">
        <v>1169</v>
      </c>
    </row>
    <row r="4885" spans="3:7" x14ac:dyDescent="0.15">
      <c r="C4885" s="107">
        <f t="shared" si="333"/>
        <v>44416</v>
      </c>
      <c r="D4885" s="111">
        <f t="shared" si="331"/>
        <v>2021</v>
      </c>
      <c r="E4885" s="111">
        <f t="shared" si="332"/>
        <v>8</v>
      </c>
      <c r="F4885" s="497">
        <v>4120053.81</v>
      </c>
      <c r="G4885" s="106" t="s">
        <v>1169</v>
      </c>
    </row>
    <row r="4886" spans="3:7" x14ac:dyDescent="0.15">
      <c r="C4886" s="107">
        <f t="shared" si="333"/>
        <v>44417</v>
      </c>
      <c r="D4886" s="111">
        <f t="shared" si="331"/>
        <v>2021</v>
      </c>
      <c r="E4886" s="111">
        <f t="shared" si="332"/>
        <v>8</v>
      </c>
      <c r="F4886" s="497">
        <v>4127055.62</v>
      </c>
      <c r="G4886" s="106" t="s">
        <v>1169</v>
      </c>
    </row>
    <row r="4887" spans="3:7" x14ac:dyDescent="0.15">
      <c r="C4887" s="107">
        <f t="shared" si="333"/>
        <v>44418</v>
      </c>
      <c r="D4887" s="111">
        <f t="shared" si="331"/>
        <v>2021</v>
      </c>
      <c r="E4887" s="111">
        <f t="shared" si="332"/>
        <v>8</v>
      </c>
      <c r="F4887" s="497">
        <v>4150522.91</v>
      </c>
      <c r="G4887" s="106" t="s">
        <v>1169</v>
      </c>
    </row>
    <row r="4888" spans="3:7" x14ac:dyDescent="0.15">
      <c r="C4888" s="107">
        <f t="shared" si="333"/>
        <v>44419</v>
      </c>
      <c r="D4888" s="111">
        <f t="shared" si="331"/>
        <v>2021</v>
      </c>
      <c r="E4888" s="111">
        <f t="shared" si="332"/>
        <v>8</v>
      </c>
      <c r="F4888" s="497">
        <v>4146011.83</v>
      </c>
      <c r="G4888" s="106" t="s">
        <v>1169</v>
      </c>
    </row>
    <row r="4889" spans="3:7" x14ac:dyDescent="0.15">
      <c r="C4889" s="107">
        <f t="shared" si="333"/>
        <v>44420</v>
      </c>
      <c r="D4889" s="111">
        <f t="shared" si="331"/>
        <v>2021</v>
      </c>
      <c r="E4889" s="111">
        <f t="shared" si="332"/>
        <v>8</v>
      </c>
      <c r="F4889" s="497">
        <v>4140112.32</v>
      </c>
      <c r="G4889" s="106" t="s">
        <v>1169</v>
      </c>
    </row>
    <row r="4890" spans="3:7" x14ac:dyDescent="0.15">
      <c r="C4890" s="107">
        <f t="shared" si="333"/>
        <v>44421</v>
      </c>
      <c r="D4890" s="111">
        <f t="shared" si="331"/>
        <v>2021</v>
      </c>
      <c r="E4890" s="111">
        <f t="shared" si="332"/>
        <v>8</v>
      </c>
      <c r="F4890" s="497">
        <v>4140112.32</v>
      </c>
      <c r="G4890" s="106" t="s">
        <v>1169</v>
      </c>
    </row>
    <row r="4891" spans="3:7" x14ac:dyDescent="0.15">
      <c r="C4891" s="107">
        <f t="shared" si="333"/>
        <v>44422</v>
      </c>
      <c r="D4891" s="111">
        <f t="shared" si="331"/>
        <v>2021</v>
      </c>
      <c r="E4891" s="111">
        <f t="shared" si="332"/>
        <v>8</v>
      </c>
      <c r="F4891" s="497">
        <v>4140112.32</v>
      </c>
      <c r="G4891" s="106" t="s">
        <v>1169</v>
      </c>
    </row>
    <row r="4892" spans="3:7" x14ac:dyDescent="0.15">
      <c r="C4892" s="107">
        <f t="shared" si="333"/>
        <v>44423</v>
      </c>
      <c r="D4892" s="111">
        <f t="shared" si="331"/>
        <v>2021</v>
      </c>
      <c r="E4892" s="111">
        <f t="shared" si="332"/>
        <v>8</v>
      </c>
      <c r="F4892" s="497">
        <v>4145632.48</v>
      </c>
      <c r="G4892" s="106" t="s">
        <v>1169</v>
      </c>
    </row>
    <row r="4893" spans="3:7" x14ac:dyDescent="0.15">
      <c r="C4893" s="107">
        <f t="shared" si="333"/>
        <v>44424</v>
      </c>
      <c r="D4893" s="111">
        <f t="shared" si="331"/>
        <v>2021</v>
      </c>
      <c r="E4893" s="111">
        <f t="shared" si="332"/>
        <v>8</v>
      </c>
      <c r="F4893" s="497">
        <v>4138022.71</v>
      </c>
      <c r="G4893" s="106" t="s">
        <v>1169</v>
      </c>
    </row>
    <row r="4894" spans="3:7" x14ac:dyDescent="0.15">
      <c r="C4894" s="107">
        <f t="shared" si="333"/>
        <v>44425</v>
      </c>
      <c r="D4894" s="111">
        <f t="shared" si="331"/>
        <v>2021</v>
      </c>
      <c r="E4894" s="111">
        <f t="shared" si="332"/>
        <v>8</v>
      </c>
      <c r="F4894" s="497">
        <v>4142050.55</v>
      </c>
      <c r="G4894" s="106" t="s">
        <v>1169</v>
      </c>
    </row>
    <row r="4895" spans="3:7" x14ac:dyDescent="0.15">
      <c r="C4895" s="107">
        <f t="shared" si="333"/>
        <v>44426</v>
      </c>
      <c r="D4895" s="111">
        <f t="shared" si="331"/>
        <v>2021</v>
      </c>
      <c r="E4895" s="111">
        <f t="shared" si="332"/>
        <v>8</v>
      </c>
      <c r="F4895" s="497">
        <v>4142988.77</v>
      </c>
      <c r="G4895" s="106" t="s">
        <v>1169</v>
      </c>
    </row>
    <row r="4896" spans="3:7" x14ac:dyDescent="0.15">
      <c r="C4896" s="107">
        <f t="shared" si="333"/>
        <v>44427</v>
      </c>
      <c r="D4896" s="111">
        <f t="shared" si="331"/>
        <v>2021</v>
      </c>
      <c r="E4896" s="111">
        <f t="shared" si="332"/>
        <v>8</v>
      </c>
      <c r="F4896" s="497">
        <v>4129102.09</v>
      </c>
      <c r="G4896" s="106" t="s">
        <v>1169</v>
      </c>
    </row>
    <row r="4897" spans="3:7" x14ac:dyDescent="0.15">
      <c r="C4897" s="107">
        <f t="shared" si="333"/>
        <v>44428</v>
      </c>
      <c r="D4897" s="111">
        <f t="shared" si="331"/>
        <v>2021</v>
      </c>
      <c r="E4897" s="111">
        <f t="shared" si="332"/>
        <v>8</v>
      </c>
      <c r="F4897" s="497">
        <v>4129102.09</v>
      </c>
      <c r="G4897" s="106" t="s">
        <v>1169</v>
      </c>
    </row>
    <row r="4898" spans="3:7" x14ac:dyDescent="0.15">
      <c r="C4898" s="107">
        <f t="shared" si="333"/>
        <v>44429</v>
      </c>
      <c r="D4898" s="111">
        <f t="shared" si="331"/>
        <v>2021</v>
      </c>
      <c r="E4898" s="111">
        <f t="shared" si="332"/>
        <v>8</v>
      </c>
      <c r="F4898" s="497">
        <v>4129102.09</v>
      </c>
      <c r="G4898" s="106" t="s">
        <v>1169</v>
      </c>
    </row>
    <row r="4899" spans="3:7" x14ac:dyDescent="0.15">
      <c r="C4899" s="107">
        <f t="shared" si="333"/>
        <v>44430</v>
      </c>
      <c r="D4899" s="111">
        <f t="shared" si="331"/>
        <v>2021</v>
      </c>
      <c r="E4899" s="111">
        <f t="shared" si="332"/>
        <v>8</v>
      </c>
      <c r="F4899" s="497">
        <v>4136066.4</v>
      </c>
      <c r="G4899" s="106" t="s">
        <v>1169</v>
      </c>
    </row>
    <row r="4900" spans="3:7" x14ac:dyDescent="0.15">
      <c r="C4900" s="107">
        <f t="shared" si="333"/>
        <v>44431</v>
      </c>
      <c r="D4900" s="111">
        <f t="shared" si="331"/>
        <v>2021</v>
      </c>
      <c r="E4900" s="111">
        <f t="shared" si="332"/>
        <v>8</v>
      </c>
      <c r="F4900" s="497">
        <v>4150378.78</v>
      </c>
      <c r="G4900" s="106" t="s">
        <v>1169</v>
      </c>
    </row>
    <row r="4901" spans="3:7" x14ac:dyDescent="0.15">
      <c r="C4901" s="107">
        <f t="shared" si="333"/>
        <v>44432</v>
      </c>
      <c r="D4901" s="111">
        <f t="shared" si="331"/>
        <v>2021</v>
      </c>
      <c r="E4901" s="111">
        <f t="shared" si="332"/>
        <v>8</v>
      </c>
      <c r="F4901" s="497">
        <v>4150378.78</v>
      </c>
      <c r="G4901" s="106" t="s">
        <v>1169</v>
      </c>
    </row>
    <row r="4902" spans="3:7" x14ac:dyDescent="0.15">
      <c r="C4902" s="107">
        <f t="shared" si="333"/>
        <v>44433</v>
      </c>
      <c r="D4902" s="111">
        <f t="shared" si="331"/>
        <v>2021</v>
      </c>
      <c r="E4902" s="111">
        <f t="shared" si="332"/>
        <v>8</v>
      </c>
      <c r="F4902" s="497">
        <v>4153512.02</v>
      </c>
      <c r="G4902" s="106" t="s">
        <v>1169</v>
      </c>
    </row>
    <row r="4903" spans="3:7" x14ac:dyDescent="0.15">
      <c r="C4903" s="107">
        <f t="shared" si="333"/>
        <v>44434</v>
      </c>
      <c r="D4903" s="111">
        <f t="shared" ref="D4903:D4928" si="334">YEAR(C4903)</f>
        <v>2021</v>
      </c>
      <c r="E4903" s="111">
        <f t="shared" ref="E4903:E4928" si="335">MONTH(C4903)</f>
        <v>8</v>
      </c>
      <c r="F4903" s="497">
        <v>4146022.12</v>
      </c>
      <c r="G4903" s="106" t="s">
        <v>1169</v>
      </c>
    </row>
    <row r="4904" spans="3:7" x14ac:dyDescent="0.15">
      <c r="C4904" s="107">
        <f t="shared" si="333"/>
        <v>44435</v>
      </c>
      <c r="D4904" s="111">
        <f t="shared" si="334"/>
        <v>2021</v>
      </c>
      <c r="E4904" s="111">
        <f t="shared" si="335"/>
        <v>8</v>
      </c>
      <c r="F4904" s="497">
        <v>4146022.12</v>
      </c>
      <c r="G4904" s="106" t="s">
        <v>1169</v>
      </c>
    </row>
    <row r="4905" spans="3:7" x14ac:dyDescent="0.15">
      <c r="C4905" s="107">
        <f t="shared" si="333"/>
        <v>44436</v>
      </c>
      <c r="D4905" s="111">
        <f t="shared" si="334"/>
        <v>2021</v>
      </c>
      <c r="E4905" s="111">
        <f t="shared" si="335"/>
        <v>8</v>
      </c>
      <c r="F4905" s="497">
        <v>4146022.12</v>
      </c>
      <c r="G4905" s="106" t="s">
        <v>1169</v>
      </c>
    </row>
    <row r="4906" spans="3:7" x14ac:dyDescent="0.15">
      <c r="C4906" s="107">
        <f t="shared" si="333"/>
        <v>44437</v>
      </c>
      <c r="D4906" s="111">
        <f t="shared" si="334"/>
        <v>2021</v>
      </c>
      <c r="E4906" s="111">
        <f t="shared" si="335"/>
        <v>8</v>
      </c>
      <c r="F4906" s="497">
        <v>4140633.92</v>
      </c>
      <c r="G4906" s="106" t="s">
        <v>1169</v>
      </c>
    </row>
    <row r="4907" spans="3:7" x14ac:dyDescent="0.15">
      <c r="C4907" s="107">
        <f t="shared" si="333"/>
        <v>44438</v>
      </c>
      <c r="D4907" s="111">
        <f t="shared" si="334"/>
        <v>2021</v>
      </c>
      <c r="E4907" s="111">
        <f t="shared" si="335"/>
        <v>8</v>
      </c>
      <c r="F4907" s="497">
        <v>4148043.63</v>
      </c>
      <c r="G4907" s="106" t="s">
        <v>1169</v>
      </c>
    </row>
    <row r="4908" spans="3:7" x14ac:dyDescent="0.15">
      <c r="C4908" s="107">
        <f t="shared" si="333"/>
        <v>44439</v>
      </c>
      <c r="D4908" s="111">
        <f t="shared" si="334"/>
        <v>2021</v>
      </c>
      <c r="E4908" s="111">
        <f t="shared" si="335"/>
        <v>8</v>
      </c>
      <c r="F4908" s="497">
        <v>4138043.82</v>
      </c>
      <c r="G4908" s="106" t="s">
        <v>1169</v>
      </c>
    </row>
    <row r="4909" spans="3:7" x14ac:dyDescent="0.15">
      <c r="C4909" s="107">
        <f t="shared" si="333"/>
        <v>44440</v>
      </c>
      <c r="D4909" s="111">
        <f t="shared" si="334"/>
        <v>2021</v>
      </c>
      <c r="E4909" s="111">
        <f t="shared" si="335"/>
        <v>9</v>
      </c>
      <c r="F4909" s="497">
        <v>4120404.82</v>
      </c>
      <c r="G4909" s="106" t="s">
        <v>1169</v>
      </c>
    </row>
    <row r="4910" spans="3:7" x14ac:dyDescent="0.15">
      <c r="C4910" s="107">
        <f t="shared" si="333"/>
        <v>44441</v>
      </c>
      <c r="D4910" s="111">
        <f t="shared" si="334"/>
        <v>2021</v>
      </c>
      <c r="E4910" s="111">
        <f t="shared" si="335"/>
        <v>9</v>
      </c>
      <c r="F4910" s="497">
        <v>4102843.92</v>
      </c>
      <c r="G4910" s="106" t="s">
        <v>1169</v>
      </c>
    </row>
    <row r="4911" spans="3:7" x14ac:dyDescent="0.15">
      <c r="C4911" s="107">
        <f t="shared" si="333"/>
        <v>44442</v>
      </c>
      <c r="D4911" s="111">
        <f t="shared" si="334"/>
        <v>2021</v>
      </c>
      <c r="E4911" s="111">
        <f t="shared" si="335"/>
        <v>9</v>
      </c>
      <c r="F4911" s="497">
        <v>4102843.92</v>
      </c>
      <c r="G4911" s="106" t="s">
        <v>1169</v>
      </c>
    </row>
    <row r="4912" spans="3:7" x14ac:dyDescent="0.15">
      <c r="C4912" s="107">
        <f t="shared" si="333"/>
        <v>44443</v>
      </c>
      <c r="D4912" s="111">
        <f t="shared" si="334"/>
        <v>2021</v>
      </c>
      <c r="E4912" s="111">
        <f t="shared" si="335"/>
        <v>9</v>
      </c>
      <c r="F4912" s="497">
        <v>4102843.92</v>
      </c>
      <c r="G4912" s="106" t="s">
        <v>1169</v>
      </c>
    </row>
    <row r="4913" spans="3:12" x14ac:dyDescent="0.15">
      <c r="C4913" s="107">
        <f t="shared" si="333"/>
        <v>44444</v>
      </c>
      <c r="D4913" s="111">
        <f t="shared" si="334"/>
        <v>2021</v>
      </c>
      <c r="E4913" s="111">
        <f t="shared" si="335"/>
        <v>9</v>
      </c>
      <c r="F4913" s="497">
        <v>4110528.83</v>
      </c>
      <c r="G4913" s="106" t="s">
        <v>1169</v>
      </c>
    </row>
    <row r="4914" spans="3:12" x14ac:dyDescent="0.15">
      <c r="C4914" s="107">
        <f t="shared" si="333"/>
        <v>44445</v>
      </c>
      <c r="D4914" s="111">
        <f t="shared" si="334"/>
        <v>2021</v>
      </c>
      <c r="E4914" s="111">
        <f t="shared" si="335"/>
        <v>9</v>
      </c>
      <c r="F4914" s="497">
        <v>4100455.23</v>
      </c>
      <c r="G4914" s="106" t="s">
        <v>1169</v>
      </c>
    </row>
    <row r="4915" spans="3:12" x14ac:dyDescent="0.15">
      <c r="C4915" s="107">
        <f t="shared" si="333"/>
        <v>44446</v>
      </c>
      <c r="D4915" s="111">
        <f t="shared" si="334"/>
        <v>2021</v>
      </c>
      <c r="E4915" s="111">
        <f t="shared" si="335"/>
        <v>9</v>
      </c>
      <c r="F4915" s="497">
        <v>4142063.83</v>
      </c>
      <c r="G4915" s="106" t="s">
        <v>1169</v>
      </c>
    </row>
    <row r="4916" spans="3:12" x14ac:dyDescent="0.15">
      <c r="C4916" s="107">
        <f t="shared" si="333"/>
        <v>44447</v>
      </c>
      <c r="D4916" s="111">
        <f t="shared" si="334"/>
        <v>2021</v>
      </c>
      <c r="E4916" s="111">
        <f t="shared" si="335"/>
        <v>9</v>
      </c>
      <c r="F4916" s="497">
        <v>4127011.53</v>
      </c>
      <c r="G4916" s="106" t="s">
        <v>1169</v>
      </c>
    </row>
    <row r="4917" spans="3:12" x14ac:dyDescent="0.15">
      <c r="C4917" s="107">
        <f t="shared" si="333"/>
        <v>44448</v>
      </c>
      <c r="D4917" s="111">
        <f t="shared" si="334"/>
        <v>2021</v>
      </c>
      <c r="E4917" s="111">
        <f t="shared" si="335"/>
        <v>9</v>
      </c>
      <c r="F4917" s="497">
        <v>4128163.85</v>
      </c>
      <c r="G4917" s="106" t="s">
        <v>1169</v>
      </c>
    </row>
    <row r="4918" spans="3:12" x14ac:dyDescent="0.15">
      <c r="C4918" s="107">
        <f t="shared" si="333"/>
        <v>44449</v>
      </c>
      <c r="D4918" s="111">
        <f t="shared" si="334"/>
        <v>2021</v>
      </c>
      <c r="E4918" s="111">
        <f t="shared" si="335"/>
        <v>9</v>
      </c>
      <c r="F4918" s="497">
        <v>4128163.85</v>
      </c>
      <c r="G4918" s="106" t="s">
        <v>1169</v>
      </c>
    </row>
    <row r="4919" spans="3:12" x14ac:dyDescent="0.15">
      <c r="C4919" s="107">
        <f t="shared" si="333"/>
        <v>44450</v>
      </c>
      <c r="D4919" s="111">
        <f t="shared" si="334"/>
        <v>2021</v>
      </c>
      <c r="E4919" s="111">
        <f t="shared" si="335"/>
        <v>9</v>
      </c>
      <c r="F4919" s="497">
        <v>4128163.85</v>
      </c>
      <c r="G4919" s="106" t="s">
        <v>1169</v>
      </c>
      <c r="K4919" t="s">
        <v>1640</v>
      </c>
      <c r="L4919" t="s">
        <v>1641</v>
      </c>
    </row>
    <row r="4920" spans="3:12" x14ac:dyDescent="0.15">
      <c r="C4920" s="107">
        <f t="shared" si="333"/>
        <v>44451</v>
      </c>
      <c r="D4920" s="111">
        <f t="shared" si="334"/>
        <v>2021</v>
      </c>
      <c r="E4920" s="111">
        <f t="shared" si="335"/>
        <v>9</v>
      </c>
      <c r="F4920" s="497">
        <v>4131401.43</v>
      </c>
      <c r="G4920" s="106" t="s">
        <v>1169</v>
      </c>
      <c r="J4920" t="s">
        <v>1217</v>
      </c>
      <c r="K4920">
        <f>AVERAGE(F4697:F4724)*100000</f>
        <v>181874292428.57144</v>
      </c>
      <c r="L4920">
        <f>F4724*100000</f>
        <v>187500153000</v>
      </c>
    </row>
    <row r="4921" spans="3:12" x14ac:dyDescent="0.15">
      <c r="C4921" s="107">
        <f t="shared" si="333"/>
        <v>44452</v>
      </c>
      <c r="D4921" s="111">
        <f t="shared" si="334"/>
        <v>2021</v>
      </c>
      <c r="E4921" s="111">
        <f t="shared" si="335"/>
        <v>9</v>
      </c>
      <c r="F4921" s="497">
        <v>4127566.46</v>
      </c>
      <c r="G4921" s="106" t="s">
        <v>1169</v>
      </c>
      <c r="J4921" t="s">
        <v>1218</v>
      </c>
      <c r="K4921">
        <f>AVERAGE(F4725:F4755)*100000</f>
        <v>189458834645.16135</v>
      </c>
      <c r="L4921">
        <f>F4755*100000</f>
        <v>216472004000</v>
      </c>
    </row>
    <row r="4922" spans="3:12" x14ac:dyDescent="0.15">
      <c r="C4922" s="107">
        <f t="shared" si="333"/>
        <v>44453</v>
      </c>
      <c r="D4922" s="111">
        <f t="shared" si="334"/>
        <v>2021</v>
      </c>
      <c r="E4922" s="111">
        <f t="shared" si="335"/>
        <v>9</v>
      </c>
      <c r="F4922" s="497">
        <v>4108841.69</v>
      </c>
      <c r="G4922" s="106" t="s">
        <v>1169</v>
      </c>
      <c r="J4922" t="s">
        <v>1219</v>
      </c>
      <c r="K4922">
        <f>AVERAGE(F4756:F4785)*100000</f>
        <v>247702312433.33337</v>
      </c>
      <c r="L4922">
        <f>F4785*100000</f>
        <v>290082301000</v>
      </c>
    </row>
    <row r="4923" spans="3:12" x14ac:dyDescent="0.15">
      <c r="C4923" s="107">
        <f t="shared" si="333"/>
        <v>44454</v>
      </c>
      <c r="D4923" s="111">
        <f t="shared" si="334"/>
        <v>2021</v>
      </c>
      <c r="E4923" s="111">
        <f t="shared" si="335"/>
        <v>9</v>
      </c>
      <c r="F4923" s="497">
        <v>4090341.52</v>
      </c>
      <c r="G4923" s="106" t="s">
        <v>1169</v>
      </c>
      <c r="J4923" t="s">
        <v>1220</v>
      </c>
      <c r="K4923">
        <f>AVERAGE(F4786:F4816)*100000</f>
        <v>302871636419.35486</v>
      </c>
      <c r="L4923">
        <f>F4816*100000</f>
        <v>312031306000</v>
      </c>
    </row>
    <row r="4924" spans="3:12" x14ac:dyDescent="0.15">
      <c r="C4924" s="107">
        <f t="shared" si="333"/>
        <v>44455</v>
      </c>
      <c r="D4924" s="111">
        <f t="shared" si="334"/>
        <v>2021</v>
      </c>
      <c r="E4924" s="111">
        <f t="shared" si="335"/>
        <v>9</v>
      </c>
      <c r="F4924" s="497">
        <v>4074044.17</v>
      </c>
      <c r="G4924" s="106" t="s">
        <v>1169</v>
      </c>
      <c r="J4924" t="s">
        <v>1221</v>
      </c>
      <c r="K4924">
        <f>AVERAGE(F4817:F4838)*100000</f>
        <v>309746389590.90906</v>
      </c>
      <c r="L4924">
        <f>F4846*100000</f>
        <v>329013005000</v>
      </c>
    </row>
    <row r="4925" spans="3:12" x14ac:dyDescent="0.15">
      <c r="C4925" s="107">
        <f t="shared" si="333"/>
        <v>44456</v>
      </c>
      <c r="D4925" s="111">
        <f t="shared" si="334"/>
        <v>2021</v>
      </c>
      <c r="E4925" s="111">
        <f t="shared" si="335"/>
        <v>9</v>
      </c>
      <c r="F4925" s="497">
        <v>4074044.17</v>
      </c>
      <c r="G4925" s="106" t="s">
        <v>1169</v>
      </c>
      <c r="J4925" t="s">
        <v>1222</v>
      </c>
      <c r="K4925">
        <f>AVERAGE(F4847:F4877)*100000</f>
        <v>367033820999.99988</v>
      </c>
      <c r="L4925">
        <f>F4877*100000</f>
        <v>413911234000</v>
      </c>
    </row>
    <row r="4926" spans="3:12" x14ac:dyDescent="0.15">
      <c r="C4926" s="107">
        <f t="shared" si="333"/>
        <v>44457</v>
      </c>
      <c r="D4926" s="111">
        <f t="shared" si="334"/>
        <v>2021</v>
      </c>
      <c r="E4926" s="111">
        <f t="shared" si="335"/>
        <v>9</v>
      </c>
      <c r="F4926" s="497">
        <v>4074044.17</v>
      </c>
      <c r="G4926" s="106" t="s">
        <v>1169</v>
      </c>
      <c r="J4926" t="s">
        <v>1223</v>
      </c>
      <c r="K4926">
        <f>AVERAGE(F4878:F4908)*100000</f>
        <v>413206015290.32269</v>
      </c>
      <c r="L4926">
        <f>F4908*100000</f>
        <v>413804382000</v>
      </c>
    </row>
    <row r="4927" spans="3:12" x14ac:dyDescent="0.15">
      <c r="C4927" s="107">
        <f t="shared" si="333"/>
        <v>44458</v>
      </c>
      <c r="D4927" s="111">
        <f t="shared" si="334"/>
        <v>2021</v>
      </c>
      <c r="E4927" s="111">
        <f t="shared" si="335"/>
        <v>9</v>
      </c>
      <c r="F4927" s="497">
        <v>4020104.84</v>
      </c>
      <c r="G4927" s="106" t="s">
        <v>1169</v>
      </c>
      <c r="J4927" t="s">
        <v>1224</v>
      </c>
      <c r="K4927">
        <f>AVERAGE(F4909:F4938)*10^5</f>
        <v>416770596566.66669</v>
      </c>
      <c r="L4927" s="454">
        <f>AVERAGE(F4938)*10^5</f>
        <v>505000000000</v>
      </c>
    </row>
    <row r="4928" spans="3:12" x14ac:dyDescent="0.15">
      <c r="C4928" s="107">
        <f t="shared" si="333"/>
        <v>44459</v>
      </c>
      <c r="D4928" s="111">
        <f t="shared" si="334"/>
        <v>2021</v>
      </c>
      <c r="E4928" s="111">
        <f t="shared" si="335"/>
        <v>9</v>
      </c>
      <c r="F4928" s="497">
        <v>4015166.32</v>
      </c>
      <c r="G4928" s="106" t="s">
        <v>1169</v>
      </c>
    </row>
    <row r="4929" spans="3:11" x14ac:dyDescent="0.15">
      <c r="C4929" s="107">
        <f t="shared" si="333"/>
        <v>44460</v>
      </c>
      <c r="D4929" s="111">
        <f t="shared" ref="D4929:D4937" si="336">YEAR(C4929)</f>
        <v>2021</v>
      </c>
      <c r="E4929" s="111">
        <f t="shared" ref="E4929:E4937" si="337">MONTH(C4929)</f>
        <v>9</v>
      </c>
      <c r="F4929" s="497">
        <v>4017752.21</v>
      </c>
      <c r="G4929" s="106" t="s">
        <v>1169</v>
      </c>
      <c r="K4929" s="454"/>
    </row>
    <row r="4930" spans="3:11" x14ac:dyDescent="0.15">
      <c r="C4930" s="107">
        <f t="shared" si="333"/>
        <v>44461</v>
      </c>
      <c r="D4930" s="111">
        <f t="shared" si="336"/>
        <v>2021</v>
      </c>
      <c r="E4930" s="111">
        <f t="shared" si="337"/>
        <v>9</v>
      </c>
      <c r="F4930" s="497">
        <v>4082077.15</v>
      </c>
      <c r="G4930" s="106" t="s">
        <v>1169</v>
      </c>
    </row>
    <row r="4931" spans="3:11" x14ac:dyDescent="0.15">
      <c r="C4931" s="107">
        <f t="shared" si="333"/>
        <v>44462</v>
      </c>
      <c r="D4931" s="111">
        <f t="shared" si="336"/>
        <v>2021</v>
      </c>
      <c r="E4931" s="111">
        <f t="shared" si="337"/>
        <v>9</v>
      </c>
      <c r="F4931" s="497">
        <v>4199044.0199999996</v>
      </c>
      <c r="G4931" s="106" t="s">
        <v>1169</v>
      </c>
    </row>
    <row r="4932" spans="3:11" x14ac:dyDescent="0.15">
      <c r="C4932" s="107">
        <f t="shared" si="333"/>
        <v>44463</v>
      </c>
      <c r="D4932" s="111">
        <f t="shared" si="336"/>
        <v>2021</v>
      </c>
      <c r="E4932" s="111">
        <f t="shared" si="337"/>
        <v>9</v>
      </c>
      <c r="F4932" s="497">
        <v>4199044.0199999996</v>
      </c>
      <c r="G4932" s="106" t="s">
        <v>1169</v>
      </c>
    </row>
    <row r="4933" spans="3:11" x14ac:dyDescent="0.15">
      <c r="C4933" s="107">
        <f t="shared" si="333"/>
        <v>44464</v>
      </c>
      <c r="D4933" s="111">
        <f t="shared" si="336"/>
        <v>2021</v>
      </c>
      <c r="E4933" s="111">
        <f t="shared" si="337"/>
        <v>9</v>
      </c>
      <c r="F4933" s="497">
        <v>4199044.0199999996</v>
      </c>
      <c r="G4933" s="106" t="s">
        <v>1169</v>
      </c>
    </row>
    <row r="4934" spans="3:11" x14ac:dyDescent="0.15">
      <c r="C4934" s="107">
        <f t="shared" si="333"/>
        <v>44465</v>
      </c>
      <c r="D4934" s="111">
        <f t="shared" si="336"/>
        <v>2021</v>
      </c>
      <c r="E4934" s="111">
        <f t="shared" si="337"/>
        <v>9</v>
      </c>
      <c r="F4934" s="497">
        <v>4248335.09</v>
      </c>
      <c r="G4934" s="106" t="s">
        <v>1169</v>
      </c>
    </row>
    <row r="4935" spans="3:11" x14ac:dyDescent="0.15">
      <c r="C4935" s="107">
        <f t="shared" si="333"/>
        <v>44466</v>
      </c>
      <c r="D4935" s="111">
        <f t="shared" si="336"/>
        <v>2021</v>
      </c>
      <c r="E4935" s="111">
        <f t="shared" si="337"/>
        <v>9</v>
      </c>
      <c r="F4935" s="497">
        <v>4219055.7</v>
      </c>
      <c r="G4935" s="106" t="s">
        <v>1169</v>
      </c>
    </row>
    <row r="4936" spans="3:11" x14ac:dyDescent="0.15">
      <c r="C4936" s="107">
        <f t="shared" si="333"/>
        <v>44467</v>
      </c>
      <c r="D4936" s="111">
        <f t="shared" si="336"/>
        <v>2021</v>
      </c>
      <c r="E4936" s="111">
        <f t="shared" si="337"/>
        <v>9</v>
      </c>
      <c r="F4936" s="497">
        <v>4258096.42</v>
      </c>
      <c r="G4936" s="106" t="s">
        <v>1169</v>
      </c>
    </row>
    <row r="4937" spans="3:11" x14ac:dyDescent="0.15">
      <c r="C4937" s="107">
        <f t="shared" si="333"/>
        <v>44468</v>
      </c>
      <c r="D4937" s="111">
        <f t="shared" si="336"/>
        <v>2021</v>
      </c>
      <c r="E4937" s="111">
        <f t="shared" si="337"/>
        <v>9</v>
      </c>
      <c r="F4937" s="497">
        <v>4549688.0199999996</v>
      </c>
      <c r="G4937" s="106" t="s">
        <v>1169</v>
      </c>
    </row>
    <row r="4938" spans="3:11" x14ac:dyDescent="0.15">
      <c r="C4938" s="107">
        <f t="shared" si="333"/>
        <v>44469</v>
      </c>
      <c r="D4938" s="111">
        <f t="shared" ref="D4938:D4966" si="338">YEAR(C4938)</f>
        <v>2021</v>
      </c>
      <c r="E4938" s="111">
        <f t="shared" ref="E4938:E4966" si="339">MONTH(C4938)</f>
        <v>9</v>
      </c>
      <c r="F4938">
        <v>5050000</v>
      </c>
      <c r="G4938" s="106" t="s">
        <v>1169</v>
      </c>
    </row>
    <row r="4939" spans="3:11" x14ac:dyDescent="0.15">
      <c r="C4939" s="107">
        <f t="shared" si="333"/>
        <v>44470</v>
      </c>
      <c r="D4939" s="111">
        <f t="shared" si="338"/>
        <v>2021</v>
      </c>
      <c r="E4939" s="111">
        <f t="shared" si="339"/>
        <v>10</v>
      </c>
      <c r="F4939">
        <v>5050000</v>
      </c>
      <c r="G4939" s="106" t="s">
        <v>1169</v>
      </c>
    </row>
    <row r="4940" spans="3:11" x14ac:dyDescent="0.15">
      <c r="C4940" s="107">
        <f t="shared" si="333"/>
        <v>44471</v>
      </c>
      <c r="D4940" s="111">
        <f t="shared" si="338"/>
        <v>2021</v>
      </c>
      <c r="E4940" s="111">
        <f t="shared" si="339"/>
        <v>10</v>
      </c>
      <c r="F4940">
        <v>5050000</v>
      </c>
      <c r="G4940" s="106" t="s">
        <v>1169</v>
      </c>
    </row>
    <row r="4941" spans="3:11" x14ac:dyDescent="0.15">
      <c r="C4941" s="107">
        <f t="shared" si="333"/>
        <v>44472</v>
      </c>
      <c r="D4941" s="111">
        <f t="shared" si="338"/>
        <v>2021</v>
      </c>
      <c r="E4941" s="111">
        <f t="shared" si="339"/>
        <v>10</v>
      </c>
      <c r="F4941">
        <v>4510000</v>
      </c>
      <c r="G4941" s="106" t="s">
        <v>1169</v>
      </c>
    </row>
    <row r="4942" spans="3:11" x14ac:dyDescent="0.15">
      <c r="C4942" s="107">
        <f t="shared" si="333"/>
        <v>44473</v>
      </c>
      <c r="D4942" s="111">
        <f t="shared" si="338"/>
        <v>2021</v>
      </c>
      <c r="E4942" s="111">
        <f t="shared" si="339"/>
        <v>10</v>
      </c>
      <c r="F4942">
        <v>4170000</v>
      </c>
      <c r="G4942" s="106" t="s">
        <v>1169</v>
      </c>
    </row>
    <row r="4943" spans="3:11" x14ac:dyDescent="0.15">
      <c r="C4943" s="107">
        <f t="shared" si="333"/>
        <v>44474</v>
      </c>
      <c r="D4943" s="111">
        <f t="shared" si="338"/>
        <v>2021</v>
      </c>
      <c r="E4943" s="111">
        <f t="shared" si="339"/>
        <v>10</v>
      </c>
      <c r="F4943">
        <v>3990000</v>
      </c>
      <c r="G4943" s="106" t="s">
        <v>1169</v>
      </c>
    </row>
    <row r="4944" spans="3:11" x14ac:dyDescent="0.15">
      <c r="C4944" s="107">
        <f t="shared" si="333"/>
        <v>44475</v>
      </c>
      <c r="D4944" s="111">
        <f t="shared" si="338"/>
        <v>2021</v>
      </c>
      <c r="E4944" s="111">
        <f t="shared" si="339"/>
        <v>10</v>
      </c>
      <c r="F4944">
        <v>4160000</v>
      </c>
      <c r="G4944" s="106" t="s">
        <v>1169</v>
      </c>
    </row>
    <row r="4945" spans="3:7" x14ac:dyDescent="0.15">
      <c r="C4945" s="107">
        <f t="shared" si="333"/>
        <v>44476</v>
      </c>
      <c r="D4945" s="111">
        <f t="shared" si="338"/>
        <v>2021</v>
      </c>
      <c r="E4945" s="111">
        <f t="shared" si="339"/>
        <v>10</v>
      </c>
      <c r="F4945">
        <v>4139999.9999999995</v>
      </c>
      <c r="G4945" s="106" t="s">
        <v>1169</v>
      </c>
    </row>
    <row r="4946" spans="3:7" x14ac:dyDescent="0.15">
      <c r="C4946" s="107">
        <f t="shared" ref="C4946:C4986" si="340">C4945+1</f>
        <v>44477</v>
      </c>
      <c r="D4946" s="111">
        <f t="shared" si="338"/>
        <v>2021</v>
      </c>
      <c r="E4946" s="111">
        <f t="shared" si="339"/>
        <v>10</v>
      </c>
      <c r="F4946">
        <v>4139999.9999999995</v>
      </c>
      <c r="G4946" s="106" t="s">
        <v>1169</v>
      </c>
    </row>
    <row r="4947" spans="3:7" x14ac:dyDescent="0.15">
      <c r="C4947" s="107">
        <f t="shared" si="340"/>
        <v>44478</v>
      </c>
      <c r="D4947" s="111">
        <f t="shared" si="338"/>
        <v>2021</v>
      </c>
      <c r="E4947" s="111">
        <f t="shared" si="339"/>
        <v>10</v>
      </c>
      <c r="F4947">
        <v>4139999.9999999995</v>
      </c>
      <c r="G4947" s="106" t="s">
        <v>1169</v>
      </c>
    </row>
    <row r="4948" spans="3:7" x14ac:dyDescent="0.15">
      <c r="C4948" s="107">
        <f t="shared" si="340"/>
        <v>44479</v>
      </c>
      <c r="D4948" s="111">
        <f t="shared" si="338"/>
        <v>2021</v>
      </c>
      <c r="E4948" s="111">
        <f t="shared" si="339"/>
        <v>10</v>
      </c>
      <c r="F4948">
        <v>4090000</v>
      </c>
      <c r="G4948" s="106" t="s">
        <v>1169</v>
      </c>
    </row>
    <row r="4949" spans="3:7" x14ac:dyDescent="0.15">
      <c r="C4949" s="107">
        <f t="shared" si="340"/>
        <v>44480</v>
      </c>
      <c r="D4949" s="111">
        <f t="shared" si="338"/>
        <v>2021</v>
      </c>
      <c r="E4949" s="111">
        <f t="shared" si="339"/>
        <v>10</v>
      </c>
      <c r="F4949">
        <v>4110000.0000000005</v>
      </c>
      <c r="G4949" s="106" t="s">
        <v>1169</v>
      </c>
    </row>
    <row r="4950" spans="3:7" x14ac:dyDescent="0.15">
      <c r="C4950" s="107">
        <f t="shared" si="340"/>
        <v>44481</v>
      </c>
      <c r="D4950" s="111">
        <f t="shared" si="338"/>
        <v>2021</v>
      </c>
      <c r="E4950" s="111">
        <f t="shared" si="339"/>
        <v>10</v>
      </c>
      <c r="F4950">
        <v>4230000</v>
      </c>
      <c r="G4950" s="106" t="s">
        <v>1169</v>
      </c>
    </row>
    <row r="4951" spans="3:7" x14ac:dyDescent="0.15">
      <c r="C4951" s="107">
        <f t="shared" si="340"/>
        <v>44482</v>
      </c>
      <c r="D4951" s="111">
        <f t="shared" si="338"/>
        <v>2021</v>
      </c>
      <c r="E4951" s="111">
        <f t="shared" si="339"/>
        <v>10</v>
      </c>
      <c r="F4951">
        <v>4150000.0000000005</v>
      </c>
      <c r="G4951" s="106" t="s">
        <v>1169</v>
      </c>
    </row>
    <row r="4952" spans="3:7" x14ac:dyDescent="0.15">
      <c r="C4952" s="107">
        <f t="shared" si="340"/>
        <v>44483</v>
      </c>
      <c r="D4952" s="111">
        <f t="shared" si="338"/>
        <v>2021</v>
      </c>
      <c r="E4952" s="111">
        <f t="shared" si="339"/>
        <v>10</v>
      </c>
      <c r="F4952">
        <v>4130000</v>
      </c>
      <c r="G4952" s="106" t="s">
        <v>1169</v>
      </c>
    </row>
    <row r="4953" spans="3:7" x14ac:dyDescent="0.15">
      <c r="C4953" s="107">
        <f t="shared" si="340"/>
        <v>44484</v>
      </c>
      <c r="D4953" s="111">
        <f t="shared" si="338"/>
        <v>2021</v>
      </c>
      <c r="E4953" s="111">
        <f t="shared" si="339"/>
        <v>10</v>
      </c>
      <c r="F4953">
        <v>4130000</v>
      </c>
      <c r="G4953" s="106" t="s">
        <v>1169</v>
      </c>
    </row>
    <row r="4954" spans="3:7" x14ac:dyDescent="0.15">
      <c r="C4954" s="107">
        <f t="shared" si="340"/>
        <v>44485</v>
      </c>
      <c r="D4954" s="111">
        <f t="shared" si="338"/>
        <v>2021</v>
      </c>
      <c r="E4954" s="111">
        <f t="shared" si="339"/>
        <v>10</v>
      </c>
      <c r="F4954">
        <v>4130000</v>
      </c>
      <c r="G4954" s="106" t="s">
        <v>1169</v>
      </c>
    </row>
    <row r="4955" spans="3:7" x14ac:dyDescent="0.15">
      <c r="C4955" s="107">
        <f t="shared" si="340"/>
        <v>44486</v>
      </c>
      <c r="D4955" s="111">
        <f t="shared" si="338"/>
        <v>2021</v>
      </c>
      <c r="E4955" s="111">
        <f t="shared" si="339"/>
        <v>10</v>
      </c>
      <c r="F4955">
        <v>4139999.9999999995</v>
      </c>
      <c r="G4955" s="106" t="s">
        <v>1169</v>
      </c>
    </row>
    <row r="4956" spans="3:7" x14ac:dyDescent="0.15">
      <c r="C4956" s="107">
        <f t="shared" si="340"/>
        <v>44487</v>
      </c>
      <c r="D4956" s="111">
        <f t="shared" si="338"/>
        <v>2021</v>
      </c>
      <c r="E4956" s="111">
        <f t="shared" si="339"/>
        <v>10</v>
      </c>
      <c r="F4956">
        <v>4170000</v>
      </c>
      <c r="G4956" s="106" t="s">
        <v>1169</v>
      </c>
    </row>
    <row r="4957" spans="3:7" x14ac:dyDescent="0.15">
      <c r="C4957" s="107">
        <f t="shared" si="340"/>
        <v>44488</v>
      </c>
      <c r="D4957" s="111">
        <f t="shared" si="338"/>
        <v>2021</v>
      </c>
      <c r="E4957" s="111">
        <f t="shared" si="339"/>
        <v>10</v>
      </c>
      <c r="F4957">
        <v>4200000</v>
      </c>
      <c r="G4957" s="106" t="s">
        <v>1169</v>
      </c>
    </row>
    <row r="4958" spans="3:7" x14ac:dyDescent="0.15">
      <c r="C4958" s="107">
        <f t="shared" si="340"/>
        <v>44489</v>
      </c>
      <c r="D4958" s="111">
        <f t="shared" si="338"/>
        <v>2021</v>
      </c>
      <c r="E4958" s="111">
        <f t="shared" si="339"/>
        <v>10</v>
      </c>
      <c r="F4958">
        <v>4300000</v>
      </c>
      <c r="G4958" s="106" t="s">
        <v>1169</v>
      </c>
    </row>
    <row r="4959" spans="3:7" x14ac:dyDescent="0.15">
      <c r="C4959" s="107">
        <f t="shared" si="340"/>
        <v>44490</v>
      </c>
      <c r="D4959" s="111">
        <f t="shared" si="338"/>
        <v>2021</v>
      </c>
      <c r="E4959" s="111">
        <f t="shared" si="339"/>
        <v>10</v>
      </c>
      <c r="F4959">
        <v>4300000</v>
      </c>
      <c r="G4959" s="106" t="s">
        <v>1169</v>
      </c>
    </row>
    <row r="4960" spans="3:7" x14ac:dyDescent="0.15">
      <c r="C4960" s="107">
        <f t="shared" si="340"/>
        <v>44491</v>
      </c>
      <c r="D4960" s="111">
        <f t="shared" si="338"/>
        <v>2021</v>
      </c>
      <c r="E4960" s="111">
        <f t="shared" si="339"/>
        <v>10</v>
      </c>
      <c r="F4960">
        <v>4300000</v>
      </c>
      <c r="G4960" s="106" t="s">
        <v>1169</v>
      </c>
    </row>
    <row r="4961" spans="3:7" x14ac:dyDescent="0.15">
      <c r="C4961" s="107">
        <f t="shared" si="340"/>
        <v>44492</v>
      </c>
      <c r="D4961" s="111">
        <f t="shared" si="338"/>
        <v>2021</v>
      </c>
      <c r="E4961" s="111">
        <f t="shared" si="339"/>
        <v>10</v>
      </c>
      <c r="F4961">
        <v>4300000</v>
      </c>
      <c r="G4961" s="106" t="s">
        <v>1169</v>
      </c>
    </row>
    <row r="4962" spans="3:7" x14ac:dyDescent="0.15">
      <c r="C4962" s="107">
        <f t="shared" si="340"/>
        <v>44493</v>
      </c>
      <c r="D4962" s="111">
        <f t="shared" si="338"/>
        <v>2021</v>
      </c>
      <c r="E4962" s="111">
        <f t="shared" si="339"/>
        <v>10</v>
      </c>
      <c r="F4962">
        <v>4320000</v>
      </c>
      <c r="G4962" s="106" t="s">
        <v>1169</v>
      </c>
    </row>
    <row r="4963" spans="3:7" x14ac:dyDescent="0.15">
      <c r="C4963" s="107">
        <f t="shared" si="340"/>
        <v>44494</v>
      </c>
      <c r="D4963" s="111">
        <f t="shared" si="338"/>
        <v>2021</v>
      </c>
      <c r="E4963" s="111">
        <f t="shared" si="339"/>
        <v>10</v>
      </c>
      <c r="F4963">
        <v>4360000</v>
      </c>
      <c r="G4963" s="106" t="s">
        <v>1169</v>
      </c>
    </row>
    <row r="4964" spans="3:7" x14ac:dyDescent="0.15">
      <c r="C4964" s="107">
        <f t="shared" si="340"/>
        <v>44495</v>
      </c>
      <c r="D4964" s="111">
        <f t="shared" si="338"/>
        <v>2021</v>
      </c>
      <c r="E4964" s="111">
        <f t="shared" si="339"/>
        <v>10</v>
      </c>
      <c r="F4964">
        <v>4600000</v>
      </c>
      <c r="G4964" s="106" t="s">
        <v>1169</v>
      </c>
    </row>
    <row r="4965" spans="3:7" x14ac:dyDescent="0.15">
      <c r="C4965" s="107">
        <f t="shared" si="340"/>
        <v>44496</v>
      </c>
      <c r="D4965" s="111">
        <f t="shared" si="338"/>
        <v>2021</v>
      </c>
      <c r="E4965" s="111">
        <f t="shared" si="339"/>
        <v>10</v>
      </c>
      <c r="F4965">
        <v>4650000</v>
      </c>
      <c r="G4965" s="106" t="s">
        <v>1169</v>
      </c>
    </row>
    <row r="4966" spans="3:7" x14ac:dyDescent="0.15">
      <c r="C4966" s="107">
        <f t="shared" si="340"/>
        <v>44497</v>
      </c>
      <c r="D4966" s="111">
        <f t="shared" si="338"/>
        <v>2021</v>
      </c>
      <c r="E4966" s="111">
        <f t="shared" si="339"/>
        <v>10</v>
      </c>
      <c r="F4966">
        <v>4560000</v>
      </c>
      <c r="G4966" s="106" t="s">
        <v>1169</v>
      </c>
    </row>
    <row r="4967" spans="3:7" x14ac:dyDescent="0.15">
      <c r="C4967" s="107">
        <f t="shared" si="340"/>
        <v>44498</v>
      </c>
      <c r="D4967" s="111">
        <f t="shared" ref="D4967:D4986" si="341">YEAR(C4967)</f>
        <v>2021</v>
      </c>
      <c r="E4967" s="111">
        <f t="shared" ref="E4967:E4986" si="342">MONTH(C4967)</f>
        <v>10</v>
      </c>
      <c r="F4967" s="454">
        <v>4560000</v>
      </c>
      <c r="G4967" s="106" t="s">
        <v>1169</v>
      </c>
    </row>
    <row r="4968" spans="3:7" x14ac:dyDescent="0.15">
      <c r="C4968" s="107">
        <f t="shared" si="340"/>
        <v>44499</v>
      </c>
      <c r="D4968" s="111">
        <f t="shared" si="341"/>
        <v>2021</v>
      </c>
      <c r="E4968" s="111">
        <f t="shared" si="342"/>
        <v>10</v>
      </c>
      <c r="F4968" s="454">
        <v>4560000</v>
      </c>
      <c r="G4968" s="106" t="s">
        <v>1169</v>
      </c>
    </row>
    <row r="4969" spans="3:7" x14ac:dyDescent="0.15">
      <c r="C4969" s="107">
        <f t="shared" si="340"/>
        <v>44500</v>
      </c>
      <c r="D4969" s="111">
        <f t="shared" si="341"/>
        <v>2021</v>
      </c>
      <c r="E4969" s="111">
        <f t="shared" si="342"/>
        <v>10</v>
      </c>
      <c r="F4969" s="454">
        <v>4450000</v>
      </c>
      <c r="G4969" s="106" t="s">
        <v>1169</v>
      </c>
    </row>
    <row r="4970" spans="3:7" x14ac:dyDescent="0.15">
      <c r="C4970" s="107">
        <f t="shared" si="340"/>
        <v>44501</v>
      </c>
      <c r="D4970" s="111">
        <f t="shared" si="341"/>
        <v>2021</v>
      </c>
      <c r="E4970" s="111">
        <f t="shared" si="342"/>
        <v>11</v>
      </c>
      <c r="F4970" s="454">
        <v>4440000</v>
      </c>
      <c r="G4970" s="106" t="s">
        <v>1169</v>
      </c>
    </row>
    <row r="4971" spans="3:7" x14ac:dyDescent="0.15">
      <c r="C4971" s="107">
        <f t="shared" si="340"/>
        <v>44502</v>
      </c>
      <c r="D4971" s="111">
        <f t="shared" si="341"/>
        <v>2021</v>
      </c>
      <c r="E4971" s="111">
        <f t="shared" si="342"/>
        <v>11</v>
      </c>
      <c r="F4971" s="454">
        <v>4530000</v>
      </c>
      <c r="G4971" s="106" t="s">
        <v>1169</v>
      </c>
    </row>
    <row r="4972" spans="3:7" x14ac:dyDescent="0.15">
      <c r="C4972" s="107">
        <f t="shared" si="340"/>
        <v>44503</v>
      </c>
      <c r="D4972" s="111">
        <f t="shared" si="341"/>
        <v>2021</v>
      </c>
      <c r="E4972" s="111">
        <f t="shared" si="342"/>
        <v>11</v>
      </c>
      <c r="F4972" s="454">
        <v>4550000</v>
      </c>
      <c r="G4972" s="106" t="s">
        <v>1169</v>
      </c>
    </row>
    <row r="4973" spans="3:7" x14ac:dyDescent="0.15">
      <c r="C4973" s="107">
        <f t="shared" si="340"/>
        <v>44504</v>
      </c>
      <c r="D4973" s="111">
        <f t="shared" si="341"/>
        <v>2021</v>
      </c>
      <c r="E4973" s="111">
        <f t="shared" si="342"/>
        <v>11</v>
      </c>
      <c r="F4973" s="454">
        <v>4520000</v>
      </c>
      <c r="G4973" s="106" t="s">
        <v>1169</v>
      </c>
    </row>
    <row r="4974" spans="3:7" x14ac:dyDescent="0.15">
      <c r="C4974" s="107">
        <f t="shared" si="340"/>
        <v>44505</v>
      </c>
      <c r="D4974" s="111">
        <f t="shared" si="341"/>
        <v>2021</v>
      </c>
      <c r="E4974" s="111">
        <f t="shared" si="342"/>
        <v>11</v>
      </c>
      <c r="F4974" s="454">
        <v>4520000</v>
      </c>
      <c r="G4974" s="106" t="s">
        <v>1169</v>
      </c>
    </row>
    <row r="4975" spans="3:7" x14ac:dyDescent="0.15">
      <c r="C4975" s="107">
        <f t="shared" si="340"/>
        <v>44506</v>
      </c>
      <c r="D4975" s="111">
        <f t="shared" si="341"/>
        <v>2021</v>
      </c>
      <c r="E4975" s="111">
        <f t="shared" si="342"/>
        <v>11</v>
      </c>
      <c r="F4975" s="454">
        <v>4520000</v>
      </c>
      <c r="G4975" s="106" t="s">
        <v>1169</v>
      </c>
    </row>
    <row r="4976" spans="3:7" x14ac:dyDescent="0.15">
      <c r="C4976" s="107">
        <f t="shared" si="340"/>
        <v>44507</v>
      </c>
      <c r="D4976" s="111">
        <f t="shared" si="341"/>
        <v>2021</v>
      </c>
      <c r="E4976" s="111">
        <f t="shared" si="342"/>
        <v>11</v>
      </c>
      <c r="F4976" s="454">
        <v>4500000</v>
      </c>
      <c r="G4976" s="106" t="s">
        <v>1169</v>
      </c>
    </row>
    <row r="4977" spans="3:7" x14ac:dyDescent="0.15">
      <c r="C4977" s="107">
        <f t="shared" si="340"/>
        <v>44508</v>
      </c>
      <c r="D4977" s="111">
        <f t="shared" si="341"/>
        <v>2021</v>
      </c>
      <c r="E4977" s="111">
        <f t="shared" si="342"/>
        <v>11</v>
      </c>
      <c r="F4977" s="454">
        <v>4530000</v>
      </c>
      <c r="G4977" s="106" t="s">
        <v>1169</v>
      </c>
    </row>
    <row r="4978" spans="3:7" x14ac:dyDescent="0.15">
      <c r="C4978" s="107">
        <f t="shared" si="340"/>
        <v>44509</v>
      </c>
      <c r="D4978" s="111">
        <f t="shared" si="341"/>
        <v>2021</v>
      </c>
      <c r="E4978" s="111">
        <f t="shared" si="342"/>
        <v>11</v>
      </c>
      <c r="F4978" s="454">
        <v>4600000</v>
      </c>
      <c r="G4978" s="106" t="s">
        <v>1169</v>
      </c>
    </row>
    <row r="4979" spans="3:7" x14ac:dyDescent="0.15">
      <c r="C4979" s="107">
        <f t="shared" si="340"/>
        <v>44510</v>
      </c>
      <c r="D4979" s="111">
        <f t="shared" si="341"/>
        <v>2021</v>
      </c>
      <c r="E4979" s="111">
        <f t="shared" si="342"/>
        <v>11</v>
      </c>
      <c r="F4979" s="454">
        <v>4550000</v>
      </c>
      <c r="G4979" s="106" t="s">
        <v>1169</v>
      </c>
    </row>
    <row r="4980" spans="3:7" x14ac:dyDescent="0.15">
      <c r="C4980" s="107">
        <f t="shared" si="340"/>
        <v>44511</v>
      </c>
      <c r="D4980" s="111">
        <f t="shared" si="341"/>
        <v>2021</v>
      </c>
      <c r="E4980" s="111">
        <f t="shared" si="342"/>
        <v>11</v>
      </c>
      <c r="F4980" s="454">
        <v>4560000</v>
      </c>
      <c r="G4980" s="106" t="s">
        <v>1169</v>
      </c>
    </row>
    <row r="4981" spans="3:7" x14ac:dyDescent="0.15">
      <c r="C4981" s="107">
        <f t="shared" si="340"/>
        <v>44512</v>
      </c>
      <c r="D4981" s="111">
        <f t="shared" si="341"/>
        <v>2021</v>
      </c>
      <c r="E4981" s="111">
        <f t="shared" si="342"/>
        <v>11</v>
      </c>
      <c r="F4981" s="454">
        <v>4560000</v>
      </c>
      <c r="G4981" s="106" t="s">
        <v>1169</v>
      </c>
    </row>
    <row r="4982" spans="3:7" x14ac:dyDescent="0.15">
      <c r="C4982" s="107">
        <f t="shared" si="340"/>
        <v>44513</v>
      </c>
      <c r="D4982" s="111">
        <f t="shared" si="341"/>
        <v>2021</v>
      </c>
      <c r="E4982" s="111">
        <f t="shared" si="342"/>
        <v>11</v>
      </c>
      <c r="F4982" s="454">
        <v>4560000</v>
      </c>
      <c r="G4982" s="106" t="s">
        <v>1169</v>
      </c>
    </row>
    <row r="4983" spans="3:7" x14ac:dyDescent="0.15">
      <c r="C4983" s="107">
        <f t="shared" si="340"/>
        <v>44514</v>
      </c>
      <c r="D4983" s="111">
        <f t="shared" si="341"/>
        <v>2021</v>
      </c>
      <c r="E4983" s="111">
        <f t="shared" si="342"/>
        <v>11</v>
      </c>
      <c r="F4983" s="454">
        <v>4540000</v>
      </c>
      <c r="G4983" s="106" t="s">
        <v>1169</v>
      </c>
    </row>
    <row r="4984" spans="3:7" x14ac:dyDescent="0.15">
      <c r="C4984" s="107">
        <f t="shared" si="340"/>
        <v>44515</v>
      </c>
      <c r="D4984" s="111">
        <f t="shared" si="341"/>
        <v>2021</v>
      </c>
      <c r="E4984" s="111">
        <f t="shared" si="342"/>
        <v>11</v>
      </c>
      <c r="F4984" s="454">
        <v>4610000</v>
      </c>
      <c r="G4984" s="106" t="s">
        <v>1169</v>
      </c>
    </row>
    <row r="4985" spans="3:7" x14ac:dyDescent="0.15">
      <c r="C4985" s="107">
        <f t="shared" si="340"/>
        <v>44516</v>
      </c>
      <c r="D4985" s="111">
        <f t="shared" si="341"/>
        <v>2021</v>
      </c>
      <c r="E4985" s="111">
        <f t="shared" si="342"/>
        <v>11</v>
      </c>
      <c r="F4985" s="454">
        <v>4690000</v>
      </c>
      <c r="G4985" s="106" t="s">
        <v>1169</v>
      </c>
    </row>
    <row r="4986" spans="3:7" x14ac:dyDescent="0.15">
      <c r="C4986" s="107">
        <f t="shared" si="340"/>
        <v>44517</v>
      </c>
      <c r="D4986" s="111">
        <f t="shared" si="341"/>
        <v>2021</v>
      </c>
      <c r="E4986" s="111">
        <f t="shared" si="342"/>
        <v>11</v>
      </c>
      <c r="F4986" s="454">
        <v>4820000</v>
      </c>
      <c r="G4986" s="106" t="s">
        <v>1169</v>
      </c>
    </row>
  </sheetData>
  <sortState xmlns:xlrd2="http://schemas.microsoft.com/office/spreadsheetml/2017/richdata2" ref="J3717:K3733">
    <sortCondition ref="J3717"/>
  </sortState>
  <hyperlinks>
    <hyperlink ref="AA3" r:id="rId1" xr:uid="{00000000-0004-0000-0600-000000000000}"/>
  </hyperlinks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2:KN103"/>
  <sheetViews>
    <sheetView zoomScale="130" zoomScaleNormal="130" workbookViewId="0">
      <selection activeCell="B12" sqref="B12"/>
    </sheetView>
  </sheetViews>
  <sheetFormatPr defaultColWidth="8.6640625" defaultRowHeight="10.5" x14ac:dyDescent="0.15"/>
  <cols>
    <col min="3" max="3" width="11.5" customWidth="1"/>
    <col min="4" max="4" width="16.1640625" bestFit="1" customWidth="1"/>
    <col min="5" max="5" width="12.6640625" customWidth="1"/>
    <col min="126" max="130" width="9.1640625" bestFit="1" customWidth="1"/>
    <col min="131" max="131" width="11.1640625" bestFit="1" customWidth="1"/>
    <col min="132" max="132" width="12.5" bestFit="1" customWidth="1"/>
    <col min="256" max="256" width="11.1640625" bestFit="1" customWidth="1"/>
    <col min="258" max="258" width="11.1640625" bestFit="1" customWidth="1"/>
    <col min="273" max="273" width="13.6640625" bestFit="1" customWidth="1"/>
    <col min="285" max="285" width="14.6640625" bestFit="1" customWidth="1"/>
  </cols>
  <sheetData>
    <row r="2" spans="1:300" ht="15" x14ac:dyDescent="0.25">
      <c r="A2" t="s">
        <v>1263</v>
      </c>
      <c r="B2" t="s">
        <v>1264</v>
      </c>
      <c r="C2" t="s">
        <v>1158</v>
      </c>
      <c r="D2" t="s">
        <v>1265</v>
      </c>
      <c r="F2" t="s">
        <v>1168</v>
      </c>
      <c r="G2" s="83">
        <v>1</v>
      </c>
      <c r="H2" s="83">
        <v>2</v>
      </c>
      <c r="I2" s="83">
        <v>3</v>
      </c>
      <c r="J2" s="83">
        <v>4</v>
      </c>
      <c r="K2" s="83">
        <v>5</v>
      </c>
      <c r="L2" s="83">
        <v>6</v>
      </c>
      <c r="M2" s="83">
        <v>7</v>
      </c>
      <c r="N2" s="83">
        <v>8</v>
      </c>
      <c r="O2" s="83">
        <v>9</v>
      </c>
      <c r="P2" s="83">
        <v>10</v>
      </c>
      <c r="Q2" s="83">
        <v>11</v>
      </c>
      <c r="R2" s="83">
        <v>12</v>
      </c>
      <c r="S2" s="83">
        <f>G2</f>
        <v>1</v>
      </c>
      <c r="T2" s="83">
        <f t="shared" ref="T2:CE2" si="0">H2</f>
        <v>2</v>
      </c>
      <c r="U2" s="83">
        <f t="shared" si="0"/>
        <v>3</v>
      </c>
      <c r="V2" s="83">
        <f t="shared" si="0"/>
        <v>4</v>
      </c>
      <c r="W2" s="83">
        <f t="shared" si="0"/>
        <v>5</v>
      </c>
      <c r="X2" s="83">
        <f t="shared" si="0"/>
        <v>6</v>
      </c>
      <c r="Y2" s="83">
        <f t="shared" si="0"/>
        <v>7</v>
      </c>
      <c r="Z2" s="83">
        <f t="shared" si="0"/>
        <v>8</v>
      </c>
      <c r="AA2" s="83">
        <f t="shared" si="0"/>
        <v>9</v>
      </c>
      <c r="AB2" s="83">
        <f t="shared" si="0"/>
        <v>10</v>
      </c>
      <c r="AC2" s="83">
        <f t="shared" si="0"/>
        <v>11</v>
      </c>
      <c r="AD2" s="83">
        <f t="shared" si="0"/>
        <v>12</v>
      </c>
      <c r="AE2" s="83">
        <f t="shared" si="0"/>
        <v>1</v>
      </c>
      <c r="AF2" s="83">
        <f t="shared" si="0"/>
        <v>2</v>
      </c>
      <c r="AG2" s="83">
        <f t="shared" si="0"/>
        <v>3</v>
      </c>
      <c r="AH2" s="83">
        <f t="shared" si="0"/>
        <v>4</v>
      </c>
      <c r="AI2" s="83">
        <f t="shared" si="0"/>
        <v>5</v>
      </c>
      <c r="AJ2" s="83">
        <f t="shared" si="0"/>
        <v>6</v>
      </c>
      <c r="AK2" s="83">
        <f t="shared" si="0"/>
        <v>7</v>
      </c>
      <c r="AL2" s="83">
        <f t="shared" si="0"/>
        <v>8</v>
      </c>
      <c r="AM2" s="83">
        <f t="shared" si="0"/>
        <v>9</v>
      </c>
      <c r="AN2" s="83">
        <f t="shared" si="0"/>
        <v>10</v>
      </c>
      <c r="AO2" s="83">
        <f t="shared" si="0"/>
        <v>11</v>
      </c>
      <c r="AP2" s="83">
        <f t="shared" si="0"/>
        <v>12</v>
      </c>
      <c r="AQ2" s="83">
        <f t="shared" si="0"/>
        <v>1</v>
      </c>
      <c r="AR2" s="83">
        <f t="shared" si="0"/>
        <v>2</v>
      </c>
      <c r="AS2" s="83">
        <f t="shared" si="0"/>
        <v>3</v>
      </c>
      <c r="AT2" s="83">
        <f t="shared" si="0"/>
        <v>4</v>
      </c>
      <c r="AU2" s="83">
        <f t="shared" si="0"/>
        <v>5</v>
      </c>
      <c r="AV2" s="83">
        <f t="shared" si="0"/>
        <v>6</v>
      </c>
      <c r="AW2" s="83">
        <f t="shared" si="0"/>
        <v>7</v>
      </c>
      <c r="AX2" s="83">
        <f t="shared" si="0"/>
        <v>8</v>
      </c>
      <c r="AY2" s="83">
        <f t="shared" si="0"/>
        <v>9</v>
      </c>
      <c r="AZ2" s="83">
        <f t="shared" si="0"/>
        <v>10</v>
      </c>
      <c r="BA2" s="83">
        <f t="shared" si="0"/>
        <v>11</v>
      </c>
      <c r="BB2" s="83">
        <f t="shared" si="0"/>
        <v>12</v>
      </c>
      <c r="BC2" s="83">
        <f t="shared" si="0"/>
        <v>1</v>
      </c>
      <c r="BD2" s="83">
        <f t="shared" si="0"/>
        <v>2</v>
      </c>
      <c r="BE2" s="83">
        <f t="shared" si="0"/>
        <v>3</v>
      </c>
      <c r="BF2" s="83">
        <f t="shared" si="0"/>
        <v>4</v>
      </c>
      <c r="BG2" s="83">
        <f t="shared" si="0"/>
        <v>5</v>
      </c>
      <c r="BH2" s="83">
        <f t="shared" si="0"/>
        <v>6</v>
      </c>
      <c r="BI2" s="83">
        <f t="shared" si="0"/>
        <v>7</v>
      </c>
      <c r="BJ2" s="83">
        <f t="shared" si="0"/>
        <v>8</v>
      </c>
      <c r="BK2" s="83">
        <f t="shared" si="0"/>
        <v>9</v>
      </c>
      <c r="BL2" s="83">
        <f t="shared" si="0"/>
        <v>10</v>
      </c>
      <c r="BM2" s="83">
        <f t="shared" si="0"/>
        <v>11</v>
      </c>
      <c r="BN2" s="83">
        <f t="shared" si="0"/>
        <v>12</v>
      </c>
      <c r="BO2" s="83">
        <f t="shared" si="0"/>
        <v>1</v>
      </c>
      <c r="BP2" s="83">
        <f t="shared" si="0"/>
        <v>2</v>
      </c>
      <c r="BQ2" s="83">
        <f t="shared" si="0"/>
        <v>3</v>
      </c>
      <c r="BR2" s="83">
        <f t="shared" si="0"/>
        <v>4</v>
      </c>
      <c r="BS2" s="83">
        <f t="shared" si="0"/>
        <v>5</v>
      </c>
      <c r="BT2" s="83">
        <f t="shared" si="0"/>
        <v>6</v>
      </c>
      <c r="BU2" s="83">
        <f t="shared" si="0"/>
        <v>7</v>
      </c>
      <c r="BV2" s="83">
        <f t="shared" si="0"/>
        <v>8</v>
      </c>
      <c r="BW2" s="83">
        <f t="shared" si="0"/>
        <v>9</v>
      </c>
      <c r="BX2" s="83">
        <f t="shared" si="0"/>
        <v>10</v>
      </c>
      <c r="BY2" s="83">
        <f t="shared" si="0"/>
        <v>11</v>
      </c>
      <c r="BZ2" s="83">
        <f t="shared" si="0"/>
        <v>12</v>
      </c>
      <c r="CA2" s="83">
        <f t="shared" si="0"/>
        <v>1</v>
      </c>
      <c r="CB2" s="83">
        <f t="shared" si="0"/>
        <v>2</v>
      </c>
      <c r="CC2" s="83">
        <f t="shared" si="0"/>
        <v>3</v>
      </c>
      <c r="CD2" s="83">
        <f t="shared" si="0"/>
        <v>4</v>
      </c>
      <c r="CE2" s="83">
        <f t="shared" si="0"/>
        <v>5</v>
      </c>
      <c r="CF2" s="83">
        <f t="shared" ref="CF2:EB2" si="1">BT2</f>
        <v>6</v>
      </c>
      <c r="CG2" s="83">
        <f t="shared" si="1"/>
        <v>7</v>
      </c>
      <c r="CH2" s="83">
        <f t="shared" si="1"/>
        <v>8</v>
      </c>
      <c r="CI2" s="83">
        <f t="shared" si="1"/>
        <v>9</v>
      </c>
      <c r="CJ2" s="83">
        <f t="shared" si="1"/>
        <v>10</v>
      </c>
      <c r="CK2" s="83">
        <f t="shared" si="1"/>
        <v>11</v>
      </c>
      <c r="CL2" s="83">
        <f t="shared" si="1"/>
        <v>12</v>
      </c>
      <c r="CM2" s="83">
        <f t="shared" si="1"/>
        <v>1</v>
      </c>
      <c r="CN2" s="83">
        <f t="shared" si="1"/>
        <v>2</v>
      </c>
      <c r="CO2" s="83">
        <f t="shared" si="1"/>
        <v>3</v>
      </c>
      <c r="CP2" s="83">
        <f t="shared" si="1"/>
        <v>4</v>
      </c>
      <c r="CQ2" s="83">
        <f t="shared" si="1"/>
        <v>5</v>
      </c>
      <c r="CR2" s="83">
        <f t="shared" si="1"/>
        <v>6</v>
      </c>
      <c r="CS2" s="83">
        <f t="shared" si="1"/>
        <v>7</v>
      </c>
      <c r="CT2" s="83">
        <f t="shared" si="1"/>
        <v>8</v>
      </c>
      <c r="CU2" s="83">
        <f t="shared" si="1"/>
        <v>9</v>
      </c>
      <c r="CV2" s="83">
        <f t="shared" si="1"/>
        <v>10</v>
      </c>
      <c r="CW2" s="83">
        <f t="shared" si="1"/>
        <v>11</v>
      </c>
      <c r="CX2" s="83">
        <f t="shared" si="1"/>
        <v>12</v>
      </c>
      <c r="CY2" s="83">
        <f t="shared" si="1"/>
        <v>1</v>
      </c>
      <c r="CZ2" s="83">
        <f t="shared" si="1"/>
        <v>2</v>
      </c>
      <c r="DA2" s="83">
        <f t="shared" si="1"/>
        <v>3</v>
      </c>
      <c r="DB2" s="83">
        <f t="shared" si="1"/>
        <v>4</v>
      </c>
      <c r="DC2" s="83">
        <f t="shared" si="1"/>
        <v>5</v>
      </c>
      <c r="DD2" s="83">
        <f t="shared" si="1"/>
        <v>6</v>
      </c>
      <c r="DE2" s="83">
        <f t="shared" si="1"/>
        <v>7</v>
      </c>
      <c r="DF2" s="83">
        <f t="shared" si="1"/>
        <v>8</v>
      </c>
      <c r="DG2" s="83">
        <f t="shared" si="1"/>
        <v>9</v>
      </c>
      <c r="DH2" s="83">
        <f t="shared" si="1"/>
        <v>10</v>
      </c>
      <c r="DI2" s="83">
        <f t="shared" si="1"/>
        <v>11</v>
      </c>
      <c r="DJ2" s="83">
        <f t="shared" si="1"/>
        <v>12</v>
      </c>
      <c r="DK2" s="83">
        <f t="shared" si="1"/>
        <v>1</v>
      </c>
      <c r="DL2" s="83">
        <f t="shared" si="1"/>
        <v>2</v>
      </c>
      <c r="DM2" s="83">
        <f t="shared" si="1"/>
        <v>3</v>
      </c>
      <c r="DN2" s="83">
        <f t="shared" si="1"/>
        <v>4</v>
      </c>
      <c r="DO2" s="83">
        <f t="shared" si="1"/>
        <v>5</v>
      </c>
      <c r="DP2" s="83">
        <f t="shared" si="1"/>
        <v>6</v>
      </c>
      <c r="DQ2" s="83">
        <f t="shared" si="1"/>
        <v>7</v>
      </c>
      <c r="DR2" s="83">
        <f t="shared" si="1"/>
        <v>8</v>
      </c>
      <c r="DS2" s="83">
        <f t="shared" si="1"/>
        <v>9</v>
      </c>
      <c r="DT2" s="83">
        <f t="shared" si="1"/>
        <v>10</v>
      </c>
      <c r="DU2" s="83">
        <f t="shared" si="1"/>
        <v>11</v>
      </c>
      <c r="DV2" s="83">
        <f t="shared" si="1"/>
        <v>12</v>
      </c>
      <c r="DW2" s="83">
        <f t="shared" si="1"/>
        <v>1</v>
      </c>
      <c r="DX2" s="83">
        <f t="shared" si="1"/>
        <v>2</v>
      </c>
      <c r="DY2" s="83">
        <f t="shared" si="1"/>
        <v>3</v>
      </c>
      <c r="DZ2" s="83">
        <f t="shared" si="1"/>
        <v>4</v>
      </c>
      <c r="EA2" s="83">
        <f t="shared" si="1"/>
        <v>5</v>
      </c>
      <c r="EB2" s="83">
        <f t="shared" si="1"/>
        <v>6</v>
      </c>
      <c r="EC2" s="83">
        <f t="shared" ref="EC2" si="2">DQ2</f>
        <v>7</v>
      </c>
      <c r="ED2" s="83">
        <f t="shared" ref="ED2" si="3">DR2</f>
        <v>8</v>
      </c>
      <c r="EE2" s="83">
        <f t="shared" ref="EE2" si="4">DS2</f>
        <v>9</v>
      </c>
      <c r="EF2" s="83">
        <f t="shared" ref="EF2" si="5">DT2</f>
        <v>10</v>
      </c>
      <c r="EG2" s="83">
        <f t="shared" ref="EG2" si="6">DU2</f>
        <v>11</v>
      </c>
      <c r="EH2" s="83">
        <f t="shared" ref="EH2" si="7">DV2</f>
        <v>12</v>
      </c>
      <c r="EI2" s="83">
        <f t="shared" ref="EI2" si="8">DW2</f>
        <v>1</v>
      </c>
      <c r="EJ2" s="83">
        <f t="shared" ref="EJ2" si="9">DX2</f>
        <v>2</v>
      </c>
      <c r="EK2" s="83">
        <f t="shared" ref="EK2" si="10">DY2</f>
        <v>3</v>
      </c>
      <c r="EL2" s="83">
        <f t="shared" ref="EL2" si="11">DZ2</f>
        <v>4</v>
      </c>
      <c r="EM2" s="83">
        <f t="shared" ref="EM2" si="12">EA2</f>
        <v>5</v>
      </c>
      <c r="EN2" s="83">
        <f t="shared" ref="EN2" si="13">EB2</f>
        <v>6</v>
      </c>
      <c r="EO2" s="83">
        <f t="shared" ref="EO2" si="14">EC2</f>
        <v>7</v>
      </c>
      <c r="EP2" s="83">
        <f t="shared" ref="EP2" si="15">ED2</f>
        <v>8</v>
      </c>
      <c r="EQ2" s="83">
        <f t="shared" ref="EQ2" si="16">EE2</f>
        <v>9</v>
      </c>
      <c r="ER2" s="83">
        <f t="shared" ref="ER2" si="17">EF2</f>
        <v>10</v>
      </c>
      <c r="ES2" s="83">
        <f t="shared" ref="ES2" si="18">EG2</f>
        <v>11</v>
      </c>
      <c r="ET2" s="83">
        <f t="shared" ref="ET2" si="19">EH2</f>
        <v>12</v>
      </c>
      <c r="EU2" s="83">
        <f t="shared" ref="EU2" si="20">EI2</f>
        <v>1</v>
      </c>
      <c r="EV2" s="83">
        <f t="shared" ref="EV2" si="21">EJ2</f>
        <v>2</v>
      </c>
      <c r="EW2" s="83">
        <f t="shared" ref="EW2" si="22">EK2</f>
        <v>3</v>
      </c>
      <c r="EX2" s="83">
        <f t="shared" ref="EX2" si="23">EL2</f>
        <v>4</v>
      </c>
      <c r="EY2" s="83">
        <f t="shared" ref="EY2" si="24">EM2</f>
        <v>5</v>
      </c>
      <c r="EZ2" s="83">
        <f t="shared" ref="EZ2" si="25">EN2</f>
        <v>6</v>
      </c>
      <c r="FA2" s="83">
        <f t="shared" ref="FA2" si="26">EO2</f>
        <v>7</v>
      </c>
      <c r="FB2" s="83">
        <f t="shared" ref="FB2" si="27">EP2</f>
        <v>8</v>
      </c>
      <c r="FC2" s="83">
        <f t="shared" ref="FC2" si="28">EQ2</f>
        <v>9</v>
      </c>
      <c r="FD2" s="83">
        <f t="shared" ref="FD2" si="29">ER2</f>
        <v>10</v>
      </c>
      <c r="FE2" s="83">
        <f t="shared" ref="FE2" si="30">ES2</f>
        <v>11</v>
      </c>
      <c r="FF2" s="83">
        <f t="shared" ref="FF2" si="31">ET2</f>
        <v>12</v>
      </c>
      <c r="FG2" s="83">
        <f t="shared" ref="FG2" si="32">EU2</f>
        <v>1</v>
      </c>
      <c r="FH2" s="83">
        <f t="shared" ref="FH2" si="33">EV2</f>
        <v>2</v>
      </c>
      <c r="FI2" s="83">
        <f t="shared" ref="FI2" si="34">EW2</f>
        <v>3</v>
      </c>
      <c r="FJ2" s="83">
        <f t="shared" ref="FJ2" si="35">EX2</f>
        <v>4</v>
      </c>
      <c r="FK2" s="83">
        <f t="shared" ref="FK2" si="36">EY2</f>
        <v>5</v>
      </c>
      <c r="FL2" s="83">
        <f t="shared" ref="FL2" si="37">EZ2</f>
        <v>6</v>
      </c>
      <c r="FM2" s="83">
        <f t="shared" ref="FM2" si="38">FA2</f>
        <v>7</v>
      </c>
      <c r="FN2" s="83">
        <f t="shared" ref="FN2" si="39">FB2</f>
        <v>8</v>
      </c>
      <c r="FO2" s="83">
        <f t="shared" ref="FO2" si="40">FC2</f>
        <v>9</v>
      </c>
      <c r="FP2" s="83">
        <f t="shared" ref="FP2" si="41">FD2</f>
        <v>10</v>
      </c>
      <c r="FQ2" s="83">
        <f t="shared" ref="FQ2" si="42">FE2</f>
        <v>11</v>
      </c>
      <c r="FR2" s="83">
        <f t="shared" ref="FR2" si="43">FF2</f>
        <v>12</v>
      </c>
      <c r="FS2" s="83">
        <f t="shared" ref="FS2" si="44">FG2</f>
        <v>1</v>
      </c>
      <c r="FT2" s="83">
        <f t="shared" ref="FT2" si="45">FH2</f>
        <v>2</v>
      </c>
      <c r="FU2" s="83">
        <f t="shared" ref="FU2" si="46">FI2</f>
        <v>3</v>
      </c>
      <c r="FV2" s="83">
        <f t="shared" ref="FV2" si="47">FJ2</f>
        <v>4</v>
      </c>
      <c r="FW2" s="83">
        <f t="shared" ref="FW2" si="48">FK2</f>
        <v>5</v>
      </c>
      <c r="FX2" s="83">
        <f t="shared" ref="FX2" si="49">FL2</f>
        <v>6</v>
      </c>
      <c r="FY2" s="83">
        <f t="shared" ref="FY2" si="50">FM2</f>
        <v>7</v>
      </c>
      <c r="FZ2" s="83">
        <f t="shared" ref="FZ2" si="51">FN2</f>
        <v>8</v>
      </c>
      <c r="GA2" s="83">
        <f t="shared" ref="GA2" si="52">FO2</f>
        <v>9</v>
      </c>
      <c r="GB2" s="83">
        <f t="shared" ref="GB2" si="53">FP2</f>
        <v>10</v>
      </c>
      <c r="GC2" s="83">
        <f t="shared" ref="GC2" si="54">FQ2</f>
        <v>11</v>
      </c>
      <c r="GD2" s="83">
        <f t="shared" ref="GD2" si="55">FR2</f>
        <v>12</v>
      </c>
      <c r="GE2" s="83">
        <f t="shared" ref="GE2" si="56">FS2</f>
        <v>1</v>
      </c>
      <c r="GF2" s="83">
        <f t="shared" ref="GF2" si="57">FT2</f>
        <v>2</v>
      </c>
      <c r="GG2" s="83">
        <f t="shared" ref="GG2" si="58">FU2</f>
        <v>3</v>
      </c>
      <c r="GH2" s="83">
        <f t="shared" ref="GH2" si="59">FV2</f>
        <v>4</v>
      </c>
      <c r="GI2" s="83">
        <f t="shared" ref="GI2" si="60">FW2</f>
        <v>5</v>
      </c>
      <c r="GJ2" s="83">
        <f t="shared" ref="GJ2" si="61">FX2</f>
        <v>6</v>
      </c>
      <c r="GK2" s="83">
        <f t="shared" ref="GK2" si="62">FY2</f>
        <v>7</v>
      </c>
      <c r="GL2" s="83">
        <f t="shared" ref="GL2" si="63">FZ2</f>
        <v>8</v>
      </c>
      <c r="GM2" s="83">
        <f t="shared" ref="GM2" si="64">GA2</f>
        <v>9</v>
      </c>
      <c r="GN2" s="83">
        <f t="shared" ref="GN2" si="65">GB2</f>
        <v>10</v>
      </c>
      <c r="GO2" s="83">
        <f t="shared" ref="GO2" si="66">GC2</f>
        <v>11</v>
      </c>
      <c r="GP2" s="83">
        <f t="shared" ref="GP2" si="67">GD2</f>
        <v>12</v>
      </c>
      <c r="GQ2" s="83">
        <f t="shared" ref="GQ2" si="68">GE2</f>
        <v>1</v>
      </c>
      <c r="GR2" s="83">
        <f t="shared" ref="GR2" si="69">GF2</f>
        <v>2</v>
      </c>
      <c r="GS2" s="83">
        <f t="shared" ref="GS2" si="70">GG2</f>
        <v>3</v>
      </c>
      <c r="GT2" s="83">
        <f t="shared" ref="GT2" si="71">GH2</f>
        <v>4</v>
      </c>
      <c r="GU2" s="83">
        <f t="shared" ref="GU2" si="72">GI2</f>
        <v>5</v>
      </c>
      <c r="GV2" s="83">
        <f t="shared" ref="GV2" si="73">GJ2</f>
        <v>6</v>
      </c>
      <c r="GW2" s="83">
        <f t="shared" ref="GW2" si="74">GK2</f>
        <v>7</v>
      </c>
      <c r="GX2" s="83">
        <f t="shared" ref="GX2" si="75">GL2</f>
        <v>8</v>
      </c>
      <c r="GY2" s="83">
        <f t="shared" ref="GY2" si="76">GM2</f>
        <v>9</v>
      </c>
      <c r="GZ2" s="83">
        <f t="shared" ref="GZ2" si="77">GN2</f>
        <v>10</v>
      </c>
      <c r="HA2" s="83">
        <f t="shared" ref="HA2" si="78">GO2</f>
        <v>11</v>
      </c>
      <c r="HB2" s="83">
        <f t="shared" ref="HB2" si="79">GP2</f>
        <v>12</v>
      </c>
      <c r="HC2" s="83">
        <f t="shared" ref="HC2" si="80">GQ2</f>
        <v>1</v>
      </c>
      <c r="HD2" s="83">
        <f t="shared" ref="HD2" si="81">GR2</f>
        <v>2</v>
      </c>
      <c r="HE2" s="83">
        <f t="shared" ref="HE2" si="82">GS2</f>
        <v>3</v>
      </c>
      <c r="HF2" s="83">
        <f t="shared" ref="HF2" si="83">GT2</f>
        <v>4</v>
      </c>
      <c r="HG2" s="83">
        <f t="shared" ref="HG2" si="84">GU2</f>
        <v>5</v>
      </c>
      <c r="HH2" s="83">
        <f t="shared" ref="HH2" si="85">GV2</f>
        <v>6</v>
      </c>
      <c r="HI2" s="83">
        <f t="shared" ref="HI2" si="86">GW2</f>
        <v>7</v>
      </c>
      <c r="HJ2" s="83">
        <f t="shared" ref="HJ2" si="87">GX2</f>
        <v>8</v>
      </c>
      <c r="HK2" s="83">
        <f t="shared" ref="HK2" si="88">GY2</f>
        <v>9</v>
      </c>
      <c r="HL2" s="83">
        <f t="shared" ref="HL2" si="89">GZ2</f>
        <v>10</v>
      </c>
      <c r="HM2" s="83">
        <f t="shared" ref="HM2" si="90">HA2</f>
        <v>11</v>
      </c>
      <c r="HN2" s="83">
        <f t="shared" ref="HN2" si="91">HB2</f>
        <v>12</v>
      </c>
      <c r="HO2" s="83">
        <f t="shared" ref="HO2" si="92">HC2</f>
        <v>1</v>
      </c>
      <c r="HP2" s="83">
        <f t="shared" ref="HP2" si="93">HD2</f>
        <v>2</v>
      </c>
      <c r="HQ2" s="83">
        <f t="shared" ref="HQ2" si="94">HE2</f>
        <v>3</v>
      </c>
      <c r="HR2" s="83">
        <f t="shared" ref="HR2" si="95">HF2</f>
        <v>4</v>
      </c>
      <c r="HS2" s="83">
        <f t="shared" ref="HS2" si="96">HG2</f>
        <v>5</v>
      </c>
      <c r="HT2" s="83">
        <f t="shared" ref="HT2" si="97">HH2</f>
        <v>6</v>
      </c>
      <c r="HU2" s="83">
        <f t="shared" ref="HU2" si="98">HI2</f>
        <v>7</v>
      </c>
      <c r="HV2" s="83">
        <f t="shared" ref="HV2" si="99">HJ2</f>
        <v>8</v>
      </c>
      <c r="HW2" s="83">
        <f t="shared" ref="HW2" si="100">HK2</f>
        <v>9</v>
      </c>
      <c r="HX2" s="83">
        <f t="shared" ref="HX2" si="101">HL2</f>
        <v>10</v>
      </c>
      <c r="HY2" s="83">
        <f t="shared" ref="HY2" si="102">HM2</f>
        <v>11</v>
      </c>
      <c r="HZ2" s="83">
        <f t="shared" ref="HZ2" si="103">HN2</f>
        <v>12</v>
      </c>
      <c r="IA2" s="83">
        <f t="shared" ref="IA2" si="104">HO2</f>
        <v>1</v>
      </c>
      <c r="IB2" s="83">
        <f t="shared" ref="IB2" si="105">HP2</f>
        <v>2</v>
      </c>
      <c r="IC2" s="83">
        <f t="shared" ref="IC2" si="106">HQ2</f>
        <v>3</v>
      </c>
      <c r="ID2" s="83">
        <f t="shared" ref="ID2" si="107">HR2</f>
        <v>4</v>
      </c>
      <c r="IE2" s="83">
        <f t="shared" ref="IE2" si="108">HS2</f>
        <v>5</v>
      </c>
      <c r="IF2" s="83">
        <f t="shared" ref="IF2" si="109">HT2</f>
        <v>6</v>
      </c>
      <c r="IG2" s="83">
        <f t="shared" ref="IG2" si="110">HU2</f>
        <v>7</v>
      </c>
      <c r="IH2" s="83">
        <f t="shared" ref="IH2" si="111">HV2</f>
        <v>8</v>
      </c>
      <c r="II2" s="83">
        <f t="shared" ref="II2" si="112">HW2</f>
        <v>9</v>
      </c>
      <c r="IJ2" s="83">
        <f t="shared" ref="IJ2" si="113">HX2</f>
        <v>10</v>
      </c>
      <c r="IK2" s="83">
        <f t="shared" ref="IK2" si="114">HY2</f>
        <v>11</v>
      </c>
      <c r="IL2" s="83">
        <f t="shared" ref="IL2" si="115">HZ2</f>
        <v>12</v>
      </c>
      <c r="IM2" s="83">
        <f t="shared" ref="IM2" si="116">IA2</f>
        <v>1</v>
      </c>
      <c r="IN2" s="83">
        <f t="shared" ref="IN2" si="117">IB2</f>
        <v>2</v>
      </c>
      <c r="IO2" s="83">
        <f t="shared" ref="IO2" si="118">IC2</f>
        <v>3</v>
      </c>
      <c r="IP2" s="83">
        <f t="shared" ref="IP2" si="119">ID2</f>
        <v>4</v>
      </c>
      <c r="IQ2" s="83">
        <f t="shared" ref="IQ2" si="120">IE2</f>
        <v>5</v>
      </c>
      <c r="IR2" s="83">
        <f t="shared" ref="IR2" si="121">IF2</f>
        <v>6</v>
      </c>
      <c r="IS2" s="83">
        <f t="shared" ref="IS2" si="122">IG2</f>
        <v>7</v>
      </c>
      <c r="IT2" s="83">
        <f t="shared" ref="IT2" si="123">IH2</f>
        <v>8</v>
      </c>
      <c r="IU2" s="83">
        <f t="shared" ref="IU2:IV2" si="124">II2</f>
        <v>9</v>
      </c>
      <c r="IV2" s="83">
        <f t="shared" si="124"/>
        <v>10</v>
      </c>
      <c r="IW2" s="83">
        <f t="shared" ref="IW2" si="125">IK2</f>
        <v>11</v>
      </c>
      <c r="IX2" s="83">
        <f t="shared" ref="IX2" si="126">IL2</f>
        <v>12</v>
      </c>
      <c r="IY2" s="83">
        <f t="shared" ref="IY2" si="127">IM2</f>
        <v>1</v>
      </c>
      <c r="IZ2" s="83">
        <f t="shared" ref="IZ2" si="128">IN2</f>
        <v>2</v>
      </c>
      <c r="JA2" s="83">
        <f t="shared" ref="JA2" si="129">IO2</f>
        <v>3</v>
      </c>
      <c r="JB2" s="83">
        <f t="shared" ref="JB2" si="130">IP2</f>
        <v>4</v>
      </c>
      <c r="JC2" s="83">
        <f t="shared" ref="JC2" si="131">IQ2</f>
        <v>5</v>
      </c>
      <c r="JD2" s="83">
        <f t="shared" ref="JD2" si="132">IR2</f>
        <v>6</v>
      </c>
      <c r="JE2" s="83">
        <f t="shared" ref="JE2" si="133">IS2</f>
        <v>7</v>
      </c>
      <c r="JF2" s="83">
        <f t="shared" ref="JF2" si="134">IT2</f>
        <v>8</v>
      </c>
      <c r="JG2" s="83">
        <f t="shared" ref="JG2" si="135">IU2</f>
        <v>9</v>
      </c>
      <c r="JH2" s="83">
        <f t="shared" ref="JH2" si="136">IV2</f>
        <v>10</v>
      </c>
      <c r="JI2" s="83">
        <f t="shared" ref="JI2" si="137">IW2</f>
        <v>11</v>
      </c>
      <c r="JJ2" s="83">
        <f t="shared" ref="JJ2" si="138">IX2</f>
        <v>12</v>
      </c>
      <c r="JK2" s="83">
        <f t="shared" ref="JK2" si="139">IY2</f>
        <v>1</v>
      </c>
      <c r="JL2" s="83">
        <f t="shared" ref="JL2" si="140">IZ2</f>
        <v>2</v>
      </c>
      <c r="JM2" s="83">
        <f t="shared" ref="JM2" si="141">JA2</f>
        <v>3</v>
      </c>
      <c r="JN2" s="83">
        <f t="shared" ref="JN2" si="142">JB2</f>
        <v>4</v>
      </c>
      <c r="JO2" s="83">
        <f t="shared" ref="JO2" si="143">JC2</f>
        <v>5</v>
      </c>
      <c r="JP2" s="83">
        <f t="shared" ref="JP2" si="144">JD2</f>
        <v>6</v>
      </c>
      <c r="JQ2" s="83">
        <f t="shared" ref="JQ2" si="145">JE2</f>
        <v>7</v>
      </c>
      <c r="JR2" s="83">
        <f t="shared" ref="JR2" si="146">JF2</f>
        <v>8</v>
      </c>
      <c r="JS2" s="83">
        <f t="shared" ref="JS2" si="147">JG2</f>
        <v>9</v>
      </c>
      <c r="JT2" s="83">
        <f t="shared" ref="JT2" si="148">JH2</f>
        <v>10</v>
      </c>
      <c r="JU2" s="83">
        <f t="shared" ref="JU2" si="149">JI2</f>
        <v>11</v>
      </c>
      <c r="JV2" s="83">
        <f t="shared" ref="JV2" si="150">JJ2</f>
        <v>12</v>
      </c>
      <c r="JW2" s="83">
        <f t="shared" ref="JW2" si="151">JK2</f>
        <v>1</v>
      </c>
      <c r="JX2" s="83">
        <f t="shared" ref="JX2" si="152">JL2</f>
        <v>2</v>
      </c>
      <c r="JY2" s="83">
        <f t="shared" ref="JY2" si="153">JM2</f>
        <v>3</v>
      </c>
      <c r="JZ2" s="83">
        <f t="shared" ref="JZ2" si="154">JN2</f>
        <v>4</v>
      </c>
      <c r="KA2" s="83">
        <f t="shared" ref="KA2" si="155">JO2</f>
        <v>5</v>
      </c>
      <c r="KB2" s="83">
        <f t="shared" ref="KB2" si="156">JP2</f>
        <v>6</v>
      </c>
      <c r="KC2" s="83">
        <f t="shared" ref="KC2" si="157">JQ2</f>
        <v>7</v>
      </c>
      <c r="KD2" s="83">
        <f t="shared" ref="KD2" si="158">JR2</f>
        <v>8</v>
      </c>
      <c r="KE2" s="83">
        <f t="shared" ref="KE2" si="159">JS2</f>
        <v>9</v>
      </c>
      <c r="KF2" s="83">
        <f t="shared" ref="KF2" si="160">JT2</f>
        <v>10</v>
      </c>
      <c r="KG2" s="83">
        <f t="shared" ref="KG2" si="161">JU2</f>
        <v>11</v>
      </c>
      <c r="KH2" s="83"/>
      <c r="KI2" s="83"/>
      <c r="KJ2" s="83"/>
      <c r="KK2" s="83"/>
      <c r="KL2" s="83"/>
      <c r="KM2" s="83"/>
      <c r="KN2" s="83"/>
    </row>
    <row r="3" spans="1:300" ht="15" x14ac:dyDescent="0.25">
      <c r="A3">
        <v>1998</v>
      </c>
      <c r="B3">
        <v>1</v>
      </c>
      <c r="C3" s="46">
        <f t="shared" ref="C3:C34" si="162">DATE(A3,B3,1)</f>
        <v>35796</v>
      </c>
      <c r="D3">
        <v>156.4</v>
      </c>
      <c r="F3" t="s">
        <v>1167</v>
      </c>
      <c r="G3" s="83">
        <v>1998</v>
      </c>
      <c r="H3" s="83">
        <v>1998</v>
      </c>
      <c r="I3" s="83">
        <v>1998</v>
      </c>
      <c r="J3" s="83">
        <v>1998</v>
      </c>
      <c r="K3" s="83">
        <v>1998</v>
      </c>
      <c r="L3" s="83">
        <v>1998</v>
      </c>
      <c r="M3" s="83">
        <v>1998</v>
      </c>
      <c r="N3" s="83">
        <v>1998</v>
      </c>
      <c r="O3" s="83">
        <v>1998</v>
      </c>
      <c r="P3" s="83">
        <v>1998</v>
      </c>
      <c r="Q3" s="83">
        <v>1998</v>
      </c>
      <c r="R3" s="83">
        <v>1998</v>
      </c>
      <c r="S3" s="83">
        <f>G3+1</f>
        <v>1999</v>
      </c>
      <c r="T3" s="83">
        <f t="shared" ref="T3:CE3" si="163">H3+1</f>
        <v>1999</v>
      </c>
      <c r="U3" s="83">
        <f t="shared" si="163"/>
        <v>1999</v>
      </c>
      <c r="V3" s="83">
        <f t="shared" si="163"/>
        <v>1999</v>
      </c>
      <c r="W3" s="83">
        <f t="shared" si="163"/>
        <v>1999</v>
      </c>
      <c r="X3" s="83">
        <f t="shared" si="163"/>
        <v>1999</v>
      </c>
      <c r="Y3" s="83">
        <f t="shared" si="163"/>
        <v>1999</v>
      </c>
      <c r="Z3" s="83">
        <f t="shared" si="163"/>
        <v>1999</v>
      </c>
      <c r="AA3" s="83">
        <f t="shared" si="163"/>
        <v>1999</v>
      </c>
      <c r="AB3" s="83">
        <f t="shared" si="163"/>
        <v>1999</v>
      </c>
      <c r="AC3" s="83">
        <f t="shared" si="163"/>
        <v>1999</v>
      </c>
      <c r="AD3" s="83">
        <f t="shared" si="163"/>
        <v>1999</v>
      </c>
      <c r="AE3" s="83">
        <f t="shared" si="163"/>
        <v>2000</v>
      </c>
      <c r="AF3" s="83">
        <f t="shared" si="163"/>
        <v>2000</v>
      </c>
      <c r="AG3" s="83">
        <f t="shared" si="163"/>
        <v>2000</v>
      </c>
      <c r="AH3" s="83">
        <f t="shared" si="163"/>
        <v>2000</v>
      </c>
      <c r="AI3" s="83">
        <f t="shared" si="163"/>
        <v>2000</v>
      </c>
      <c r="AJ3" s="83">
        <f t="shared" si="163"/>
        <v>2000</v>
      </c>
      <c r="AK3" s="83">
        <f t="shared" si="163"/>
        <v>2000</v>
      </c>
      <c r="AL3" s="83">
        <f t="shared" si="163"/>
        <v>2000</v>
      </c>
      <c r="AM3" s="83">
        <f t="shared" si="163"/>
        <v>2000</v>
      </c>
      <c r="AN3" s="83">
        <f t="shared" si="163"/>
        <v>2000</v>
      </c>
      <c r="AO3" s="83">
        <f t="shared" si="163"/>
        <v>2000</v>
      </c>
      <c r="AP3" s="83">
        <f t="shared" si="163"/>
        <v>2000</v>
      </c>
      <c r="AQ3" s="83">
        <f t="shared" si="163"/>
        <v>2001</v>
      </c>
      <c r="AR3" s="83">
        <f t="shared" si="163"/>
        <v>2001</v>
      </c>
      <c r="AS3" s="83">
        <f t="shared" si="163"/>
        <v>2001</v>
      </c>
      <c r="AT3" s="83">
        <f t="shared" si="163"/>
        <v>2001</v>
      </c>
      <c r="AU3" s="83">
        <f t="shared" si="163"/>
        <v>2001</v>
      </c>
      <c r="AV3" s="83">
        <f t="shared" si="163"/>
        <v>2001</v>
      </c>
      <c r="AW3" s="83">
        <f t="shared" si="163"/>
        <v>2001</v>
      </c>
      <c r="AX3" s="83">
        <f t="shared" si="163"/>
        <v>2001</v>
      </c>
      <c r="AY3" s="83">
        <f t="shared" si="163"/>
        <v>2001</v>
      </c>
      <c r="AZ3" s="83">
        <f t="shared" si="163"/>
        <v>2001</v>
      </c>
      <c r="BA3" s="83">
        <f t="shared" si="163"/>
        <v>2001</v>
      </c>
      <c r="BB3" s="83">
        <f t="shared" si="163"/>
        <v>2001</v>
      </c>
      <c r="BC3" s="83">
        <f t="shared" si="163"/>
        <v>2002</v>
      </c>
      <c r="BD3" s="83">
        <f t="shared" si="163"/>
        <v>2002</v>
      </c>
      <c r="BE3" s="83">
        <f t="shared" si="163"/>
        <v>2002</v>
      </c>
      <c r="BF3" s="83">
        <f t="shared" si="163"/>
        <v>2002</v>
      </c>
      <c r="BG3" s="83">
        <f t="shared" si="163"/>
        <v>2002</v>
      </c>
      <c r="BH3" s="83">
        <f t="shared" si="163"/>
        <v>2002</v>
      </c>
      <c r="BI3" s="83">
        <f t="shared" si="163"/>
        <v>2002</v>
      </c>
      <c r="BJ3" s="83">
        <f t="shared" si="163"/>
        <v>2002</v>
      </c>
      <c r="BK3" s="83">
        <f t="shared" si="163"/>
        <v>2002</v>
      </c>
      <c r="BL3" s="83">
        <f t="shared" si="163"/>
        <v>2002</v>
      </c>
      <c r="BM3" s="83">
        <f t="shared" si="163"/>
        <v>2002</v>
      </c>
      <c r="BN3" s="83">
        <f t="shared" si="163"/>
        <v>2002</v>
      </c>
      <c r="BO3" s="83">
        <f t="shared" si="163"/>
        <v>2003</v>
      </c>
      <c r="BP3" s="83">
        <f t="shared" si="163"/>
        <v>2003</v>
      </c>
      <c r="BQ3" s="83">
        <f t="shared" si="163"/>
        <v>2003</v>
      </c>
      <c r="BR3" s="83">
        <f t="shared" si="163"/>
        <v>2003</v>
      </c>
      <c r="BS3" s="83">
        <f t="shared" si="163"/>
        <v>2003</v>
      </c>
      <c r="BT3" s="83">
        <f t="shared" si="163"/>
        <v>2003</v>
      </c>
      <c r="BU3" s="83">
        <f t="shared" si="163"/>
        <v>2003</v>
      </c>
      <c r="BV3" s="83">
        <f t="shared" si="163"/>
        <v>2003</v>
      </c>
      <c r="BW3" s="83">
        <f t="shared" si="163"/>
        <v>2003</v>
      </c>
      <c r="BX3" s="83">
        <f t="shared" si="163"/>
        <v>2003</v>
      </c>
      <c r="BY3" s="83">
        <f t="shared" si="163"/>
        <v>2003</v>
      </c>
      <c r="BZ3" s="83">
        <f t="shared" si="163"/>
        <v>2003</v>
      </c>
      <c r="CA3" s="83">
        <f t="shared" si="163"/>
        <v>2004</v>
      </c>
      <c r="CB3" s="83">
        <f t="shared" si="163"/>
        <v>2004</v>
      </c>
      <c r="CC3" s="83">
        <f t="shared" si="163"/>
        <v>2004</v>
      </c>
      <c r="CD3" s="83">
        <f t="shared" si="163"/>
        <v>2004</v>
      </c>
      <c r="CE3" s="83">
        <f t="shared" si="163"/>
        <v>2004</v>
      </c>
      <c r="CF3" s="83">
        <f t="shared" ref="CF3:EQ3" si="164">BT3+1</f>
        <v>2004</v>
      </c>
      <c r="CG3" s="83">
        <f t="shared" si="164"/>
        <v>2004</v>
      </c>
      <c r="CH3" s="83">
        <f t="shared" si="164"/>
        <v>2004</v>
      </c>
      <c r="CI3" s="83">
        <f t="shared" si="164"/>
        <v>2004</v>
      </c>
      <c r="CJ3" s="83">
        <f t="shared" si="164"/>
        <v>2004</v>
      </c>
      <c r="CK3" s="83">
        <f t="shared" si="164"/>
        <v>2004</v>
      </c>
      <c r="CL3" s="83">
        <f t="shared" si="164"/>
        <v>2004</v>
      </c>
      <c r="CM3" s="83">
        <f t="shared" si="164"/>
        <v>2005</v>
      </c>
      <c r="CN3" s="83">
        <f t="shared" si="164"/>
        <v>2005</v>
      </c>
      <c r="CO3" s="83">
        <f t="shared" si="164"/>
        <v>2005</v>
      </c>
      <c r="CP3" s="83">
        <f t="shared" si="164"/>
        <v>2005</v>
      </c>
      <c r="CQ3" s="83">
        <f t="shared" si="164"/>
        <v>2005</v>
      </c>
      <c r="CR3" s="83">
        <f t="shared" si="164"/>
        <v>2005</v>
      </c>
      <c r="CS3" s="83">
        <f t="shared" si="164"/>
        <v>2005</v>
      </c>
      <c r="CT3" s="83">
        <f t="shared" si="164"/>
        <v>2005</v>
      </c>
      <c r="CU3" s="83">
        <f t="shared" si="164"/>
        <v>2005</v>
      </c>
      <c r="CV3" s="83">
        <f t="shared" si="164"/>
        <v>2005</v>
      </c>
      <c r="CW3" s="83">
        <f t="shared" si="164"/>
        <v>2005</v>
      </c>
      <c r="CX3" s="83">
        <f t="shared" si="164"/>
        <v>2005</v>
      </c>
      <c r="CY3" s="83">
        <f t="shared" si="164"/>
        <v>2006</v>
      </c>
      <c r="CZ3" s="83">
        <f t="shared" si="164"/>
        <v>2006</v>
      </c>
      <c r="DA3" s="83">
        <f t="shared" si="164"/>
        <v>2006</v>
      </c>
      <c r="DB3" s="83">
        <f t="shared" si="164"/>
        <v>2006</v>
      </c>
      <c r="DC3" s="83">
        <f t="shared" si="164"/>
        <v>2006</v>
      </c>
      <c r="DD3" s="83">
        <f t="shared" si="164"/>
        <v>2006</v>
      </c>
      <c r="DE3" s="83">
        <f t="shared" si="164"/>
        <v>2006</v>
      </c>
      <c r="DF3" s="83">
        <f t="shared" si="164"/>
        <v>2006</v>
      </c>
      <c r="DG3" s="83">
        <f t="shared" si="164"/>
        <v>2006</v>
      </c>
      <c r="DH3" s="83">
        <f t="shared" si="164"/>
        <v>2006</v>
      </c>
      <c r="DI3" s="83">
        <f t="shared" si="164"/>
        <v>2006</v>
      </c>
      <c r="DJ3" s="83">
        <f t="shared" si="164"/>
        <v>2006</v>
      </c>
      <c r="DK3" s="83">
        <f t="shared" si="164"/>
        <v>2007</v>
      </c>
      <c r="DL3" s="83">
        <f t="shared" si="164"/>
        <v>2007</v>
      </c>
      <c r="DM3" s="83">
        <f t="shared" si="164"/>
        <v>2007</v>
      </c>
      <c r="DN3" s="83">
        <f t="shared" si="164"/>
        <v>2007</v>
      </c>
      <c r="DO3" s="83">
        <f t="shared" si="164"/>
        <v>2007</v>
      </c>
      <c r="DP3" s="83">
        <f t="shared" si="164"/>
        <v>2007</v>
      </c>
      <c r="DQ3" s="83">
        <f t="shared" si="164"/>
        <v>2007</v>
      </c>
      <c r="DR3" s="83">
        <f t="shared" si="164"/>
        <v>2007</v>
      </c>
      <c r="DS3" s="83">
        <f t="shared" si="164"/>
        <v>2007</v>
      </c>
      <c r="DT3" s="83">
        <f t="shared" si="164"/>
        <v>2007</v>
      </c>
      <c r="DU3" s="83">
        <f t="shared" si="164"/>
        <v>2007</v>
      </c>
      <c r="DV3" s="83">
        <f t="shared" si="164"/>
        <v>2007</v>
      </c>
      <c r="DW3" s="83">
        <f t="shared" si="164"/>
        <v>2008</v>
      </c>
      <c r="DX3" s="83">
        <f t="shared" si="164"/>
        <v>2008</v>
      </c>
      <c r="DY3" s="83">
        <f t="shared" si="164"/>
        <v>2008</v>
      </c>
      <c r="DZ3" s="83">
        <f t="shared" si="164"/>
        <v>2008</v>
      </c>
      <c r="EA3" s="83">
        <f t="shared" si="164"/>
        <v>2008</v>
      </c>
      <c r="EB3" s="83">
        <f t="shared" si="164"/>
        <v>2008</v>
      </c>
      <c r="EC3" s="83">
        <f t="shared" si="164"/>
        <v>2008</v>
      </c>
      <c r="ED3" s="83">
        <f t="shared" si="164"/>
        <v>2008</v>
      </c>
      <c r="EE3" s="83">
        <f t="shared" si="164"/>
        <v>2008</v>
      </c>
      <c r="EF3" s="83">
        <f t="shared" si="164"/>
        <v>2008</v>
      </c>
      <c r="EG3" s="83">
        <f t="shared" si="164"/>
        <v>2008</v>
      </c>
      <c r="EH3" s="83">
        <f t="shared" si="164"/>
        <v>2008</v>
      </c>
      <c r="EI3" s="83">
        <f t="shared" si="164"/>
        <v>2009</v>
      </c>
      <c r="EJ3" s="83">
        <f t="shared" si="164"/>
        <v>2009</v>
      </c>
      <c r="EK3" s="83">
        <f t="shared" si="164"/>
        <v>2009</v>
      </c>
      <c r="EL3" s="83">
        <f t="shared" si="164"/>
        <v>2009</v>
      </c>
      <c r="EM3" s="83">
        <f t="shared" si="164"/>
        <v>2009</v>
      </c>
      <c r="EN3" s="83">
        <f t="shared" si="164"/>
        <v>2009</v>
      </c>
      <c r="EO3" s="83">
        <f t="shared" si="164"/>
        <v>2009</v>
      </c>
      <c r="EP3" s="83">
        <f t="shared" si="164"/>
        <v>2009</v>
      </c>
      <c r="EQ3" s="83">
        <f t="shared" si="164"/>
        <v>2009</v>
      </c>
      <c r="ER3" s="83">
        <f t="shared" ref="ER3:GM3" si="165">EF3+1</f>
        <v>2009</v>
      </c>
      <c r="ES3" s="83">
        <f t="shared" si="165"/>
        <v>2009</v>
      </c>
      <c r="ET3" s="83">
        <f t="shared" si="165"/>
        <v>2009</v>
      </c>
      <c r="EU3" s="83">
        <f t="shared" si="165"/>
        <v>2010</v>
      </c>
      <c r="EV3" s="83">
        <f t="shared" si="165"/>
        <v>2010</v>
      </c>
      <c r="EW3" s="83">
        <f t="shared" si="165"/>
        <v>2010</v>
      </c>
      <c r="EX3" s="83">
        <f t="shared" si="165"/>
        <v>2010</v>
      </c>
      <c r="EY3" s="83">
        <f t="shared" si="165"/>
        <v>2010</v>
      </c>
      <c r="EZ3" s="83">
        <f t="shared" si="165"/>
        <v>2010</v>
      </c>
      <c r="FA3" s="83">
        <f t="shared" si="165"/>
        <v>2010</v>
      </c>
      <c r="FB3" s="83">
        <f t="shared" si="165"/>
        <v>2010</v>
      </c>
      <c r="FC3" s="83">
        <f t="shared" si="165"/>
        <v>2010</v>
      </c>
      <c r="FD3" s="83">
        <f t="shared" si="165"/>
        <v>2010</v>
      </c>
      <c r="FE3" s="83">
        <f t="shared" si="165"/>
        <v>2010</v>
      </c>
      <c r="FF3" s="83">
        <f t="shared" si="165"/>
        <v>2010</v>
      </c>
      <c r="FG3" s="83">
        <f t="shared" si="165"/>
        <v>2011</v>
      </c>
      <c r="FH3" s="83">
        <f t="shared" si="165"/>
        <v>2011</v>
      </c>
      <c r="FI3" s="83">
        <f t="shared" si="165"/>
        <v>2011</v>
      </c>
      <c r="FJ3" s="83">
        <f t="shared" si="165"/>
        <v>2011</v>
      </c>
      <c r="FK3" s="83">
        <f t="shared" si="165"/>
        <v>2011</v>
      </c>
      <c r="FL3" s="83">
        <f t="shared" si="165"/>
        <v>2011</v>
      </c>
      <c r="FM3" s="83">
        <f t="shared" si="165"/>
        <v>2011</v>
      </c>
      <c r="FN3" s="83">
        <f t="shared" si="165"/>
        <v>2011</v>
      </c>
      <c r="FO3" s="83">
        <f t="shared" si="165"/>
        <v>2011</v>
      </c>
      <c r="FP3" s="83">
        <f t="shared" si="165"/>
        <v>2011</v>
      </c>
      <c r="FQ3" s="83">
        <f t="shared" si="165"/>
        <v>2011</v>
      </c>
      <c r="FR3" s="83">
        <f t="shared" si="165"/>
        <v>2011</v>
      </c>
      <c r="FS3" s="83">
        <f t="shared" si="165"/>
        <v>2012</v>
      </c>
      <c r="FT3" s="83">
        <f t="shared" si="165"/>
        <v>2012</v>
      </c>
      <c r="FU3" s="83">
        <f t="shared" si="165"/>
        <v>2012</v>
      </c>
      <c r="FV3" s="83">
        <f t="shared" si="165"/>
        <v>2012</v>
      </c>
      <c r="FW3" s="83">
        <f t="shared" si="165"/>
        <v>2012</v>
      </c>
      <c r="FX3" s="83">
        <f t="shared" si="165"/>
        <v>2012</v>
      </c>
      <c r="FY3" s="83">
        <f t="shared" si="165"/>
        <v>2012</v>
      </c>
      <c r="FZ3" s="83">
        <f t="shared" si="165"/>
        <v>2012</v>
      </c>
      <c r="GA3" s="83">
        <f t="shared" si="165"/>
        <v>2012</v>
      </c>
      <c r="GB3" s="83">
        <f t="shared" si="165"/>
        <v>2012</v>
      </c>
      <c r="GC3" s="83">
        <f t="shared" si="165"/>
        <v>2012</v>
      </c>
      <c r="GD3" s="83">
        <f t="shared" si="165"/>
        <v>2012</v>
      </c>
      <c r="GE3" s="83">
        <f t="shared" si="165"/>
        <v>2013</v>
      </c>
      <c r="GF3" s="83">
        <f t="shared" si="165"/>
        <v>2013</v>
      </c>
      <c r="GG3" s="83">
        <f t="shared" si="165"/>
        <v>2013</v>
      </c>
      <c r="GH3" s="83">
        <f t="shared" si="165"/>
        <v>2013</v>
      </c>
      <c r="GI3" s="83">
        <f t="shared" si="165"/>
        <v>2013</v>
      </c>
      <c r="GJ3" s="83">
        <f t="shared" si="165"/>
        <v>2013</v>
      </c>
      <c r="GK3" s="83">
        <f t="shared" si="165"/>
        <v>2013</v>
      </c>
      <c r="GL3" s="83">
        <f t="shared" si="165"/>
        <v>2013</v>
      </c>
      <c r="GM3" s="83">
        <f t="shared" si="165"/>
        <v>2013</v>
      </c>
      <c r="GN3" s="83">
        <f t="shared" ref="GN3" si="166">GB3+1</f>
        <v>2013</v>
      </c>
      <c r="GO3" s="83">
        <f t="shared" ref="GO3" si="167">GC3+1</f>
        <v>2013</v>
      </c>
      <c r="GP3" s="83">
        <f t="shared" ref="GP3" si="168">GD3+1</f>
        <v>2013</v>
      </c>
      <c r="GQ3" s="83">
        <f t="shared" ref="GQ3" si="169">GE3+1</f>
        <v>2014</v>
      </c>
      <c r="GR3" s="83">
        <f t="shared" ref="GR3" si="170">GF3+1</f>
        <v>2014</v>
      </c>
      <c r="GS3" s="83">
        <f t="shared" ref="GS3" si="171">GG3+1</f>
        <v>2014</v>
      </c>
      <c r="GT3" s="83">
        <f t="shared" ref="GT3" si="172">GH3+1</f>
        <v>2014</v>
      </c>
      <c r="GU3" s="83">
        <f t="shared" ref="GU3" si="173">GI3+1</f>
        <v>2014</v>
      </c>
      <c r="GV3" s="83">
        <f t="shared" ref="GV3" si="174">GJ3+1</f>
        <v>2014</v>
      </c>
      <c r="GW3" s="83">
        <f t="shared" ref="GW3" si="175">GK3+1</f>
        <v>2014</v>
      </c>
      <c r="GX3" s="83">
        <f t="shared" ref="GX3" si="176">GL3+1</f>
        <v>2014</v>
      </c>
      <c r="GY3" s="83">
        <f t="shared" ref="GY3" si="177">GM3+1</f>
        <v>2014</v>
      </c>
      <c r="GZ3" s="83">
        <f t="shared" ref="GZ3" si="178">GN3+1</f>
        <v>2014</v>
      </c>
      <c r="HA3" s="83">
        <f t="shared" ref="HA3" si="179">GO3+1</f>
        <v>2014</v>
      </c>
      <c r="HB3" s="83">
        <f t="shared" ref="HB3" si="180">GP3+1</f>
        <v>2014</v>
      </c>
      <c r="HC3" s="83">
        <f t="shared" ref="HC3" si="181">GQ3+1</f>
        <v>2015</v>
      </c>
      <c r="HD3" s="83">
        <f t="shared" ref="HD3" si="182">GR3+1</f>
        <v>2015</v>
      </c>
      <c r="HE3" s="83">
        <f t="shared" ref="HE3" si="183">GS3+1</f>
        <v>2015</v>
      </c>
      <c r="HF3" s="83">
        <f t="shared" ref="HF3" si="184">GT3+1</f>
        <v>2015</v>
      </c>
      <c r="HG3" s="83">
        <f t="shared" ref="HG3" si="185">GU3+1</f>
        <v>2015</v>
      </c>
      <c r="HH3" s="83">
        <f t="shared" ref="HH3" si="186">GV3+1</f>
        <v>2015</v>
      </c>
      <c r="HI3" s="83">
        <f t="shared" ref="HI3" si="187">GW3+1</f>
        <v>2015</v>
      </c>
      <c r="HJ3" s="83">
        <f t="shared" ref="HJ3" si="188">GX3+1</f>
        <v>2015</v>
      </c>
      <c r="HK3" s="83">
        <f t="shared" ref="HK3" si="189">GY3+1</f>
        <v>2015</v>
      </c>
      <c r="HL3" s="83">
        <f t="shared" ref="HL3" si="190">GZ3+1</f>
        <v>2015</v>
      </c>
      <c r="HM3" s="83">
        <f t="shared" ref="HM3" si="191">HA3+1</f>
        <v>2015</v>
      </c>
      <c r="HN3" s="83">
        <f t="shared" ref="HN3" si="192">HB3+1</f>
        <v>2015</v>
      </c>
      <c r="HO3" s="83">
        <f t="shared" ref="HO3" si="193">HC3+1</f>
        <v>2016</v>
      </c>
      <c r="HP3" s="83">
        <f t="shared" ref="HP3" si="194">HD3+1</f>
        <v>2016</v>
      </c>
      <c r="HQ3" s="83">
        <f t="shared" ref="HQ3" si="195">HE3+1</f>
        <v>2016</v>
      </c>
      <c r="HR3" s="83">
        <f t="shared" ref="HR3" si="196">HF3+1</f>
        <v>2016</v>
      </c>
      <c r="HS3" s="83">
        <f t="shared" ref="HS3" si="197">HG3+1</f>
        <v>2016</v>
      </c>
      <c r="HT3" s="83">
        <f t="shared" ref="HT3" si="198">HH3+1</f>
        <v>2016</v>
      </c>
      <c r="HU3" s="83">
        <f t="shared" ref="HU3" si="199">HI3+1</f>
        <v>2016</v>
      </c>
      <c r="HV3" s="83">
        <f t="shared" ref="HV3" si="200">HJ3+1</f>
        <v>2016</v>
      </c>
      <c r="HW3" s="83">
        <f t="shared" ref="HW3" si="201">HK3+1</f>
        <v>2016</v>
      </c>
      <c r="HX3" s="83">
        <f t="shared" ref="HX3" si="202">HL3+1</f>
        <v>2016</v>
      </c>
      <c r="HY3" s="83">
        <f t="shared" ref="HY3" si="203">HM3+1</f>
        <v>2016</v>
      </c>
      <c r="HZ3" s="83">
        <f t="shared" ref="HZ3" si="204">HN3+1</f>
        <v>2016</v>
      </c>
      <c r="IA3" s="83">
        <f t="shared" ref="IA3" si="205">HO3+1</f>
        <v>2017</v>
      </c>
      <c r="IB3" s="83">
        <f t="shared" ref="IB3" si="206">HP3+1</f>
        <v>2017</v>
      </c>
      <c r="IC3" s="83">
        <f t="shared" ref="IC3" si="207">HQ3+1</f>
        <v>2017</v>
      </c>
      <c r="ID3" s="83">
        <f t="shared" ref="ID3" si="208">HR3+1</f>
        <v>2017</v>
      </c>
      <c r="IE3" s="83">
        <f t="shared" ref="IE3" si="209">HS3+1</f>
        <v>2017</v>
      </c>
      <c r="IF3" s="83">
        <f t="shared" ref="IF3" si="210">HT3+1</f>
        <v>2017</v>
      </c>
      <c r="IG3" s="83">
        <f t="shared" ref="IG3" si="211">HU3+1</f>
        <v>2017</v>
      </c>
      <c r="IH3" s="83">
        <f t="shared" ref="IH3" si="212">HV3+1</f>
        <v>2017</v>
      </c>
      <c r="II3" s="83">
        <f t="shared" ref="II3" si="213">HW3+1</f>
        <v>2017</v>
      </c>
      <c r="IJ3" s="83">
        <f t="shared" ref="IJ3" si="214">HX3+1</f>
        <v>2017</v>
      </c>
      <c r="IK3" s="83">
        <f t="shared" ref="IK3" si="215">HY3+1</f>
        <v>2017</v>
      </c>
      <c r="IL3" s="83">
        <f t="shared" ref="IL3" si="216">HZ3+1</f>
        <v>2017</v>
      </c>
      <c r="IM3" s="83">
        <f t="shared" ref="IM3" si="217">IA3+1</f>
        <v>2018</v>
      </c>
      <c r="IN3" s="83">
        <f t="shared" ref="IN3" si="218">IB3+1</f>
        <v>2018</v>
      </c>
      <c r="IO3" s="83">
        <f t="shared" ref="IO3" si="219">IC3+1</f>
        <v>2018</v>
      </c>
      <c r="IP3" s="83">
        <f t="shared" ref="IP3" si="220">ID3+1</f>
        <v>2018</v>
      </c>
      <c r="IQ3" s="83">
        <f t="shared" ref="IQ3" si="221">IE3+1</f>
        <v>2018</v>
      </c>
      <c r="IR3" s="83">
        <f t="shared" ref="IR3" si="222">IF3+1</f>
        <v>2018</v>
      </c>
      <c r="IS3" s="83">
        <f t="shared" ref="IS3" si="223">IG3+1</f>
        <v>2018</v>
      </c>
      <c r="IT3" s="83">
        <f t="shared" ref="IT3" si="224">IH3+1</f>
        <v>2018</v>
      </c>
      <c r="IU3" s="83">
        <f t="shared" ref="IU3:IV3" si="225">II3+1</f>
        <v>2018</v>
      </c>
      <c r="IV3" s="83">
        <f t="shared" si="225"/>
        <v>2018</v>
      </c>
      <c r="IW3" s="83">
        <f t="shared" ref="IW3" si="226">IK3+1</f>
        <v>2018</v>
      </c>
      <c r="IX3" s="83">
        <f t="shared" ref="IX3" si="227">IL3+1</f>
        <v>2018</v>
      </c>
      <c r="IY3" s="83">
        <f t="shared" ref="IY3" si="228">IM3+1</f>
        <v>2019</v>
      </c>
      <c r="IZ3" s="83">
        <f t="shared" ref="IZ3" si="229">IN3+1</f>
        <v>2019</v>
      </c>
      <c r="JA3" s="83">
        <f t="shared" ref="JA3" si="230">IO3+1</f>
        <v>2019</v>
      </c>
      <c r="JB3" s="83">
        <f t="shared" ref="JB3" si="231">IP3+1</f>
        <v>2019</v>
      </c>
      <c r="JC3" s="83">
        <f t="shared" ref="JC3" si="232">IQ3+1</f>
        <v>2019</v>
      </c>
      <c r="JD3" s="83">
        <f t="shared" ref="JD3" si="233">IR3+1</f>
        <v>2019</v>
      </c>
      <c r="JE3" s="83">
        <f t="shared" ref="JE3" si="234">IS3+1</f>
        <v>2019</v>
      </c>
      <c r="JF3" s="83">
        <f t="shared" ref="JF3" si="235">IT3+1</f>
        <v>2019</v>
      </c>
      <c r="JG3" s="83">
        <f t="shared" ref="JG3" si="236">IU3+1</f>
        <v>2019</v>
      </c>
      <c r="JH3" s="83">
        <f t="shared" ref="JH3" si="237">IV3+1</f>
        <v>2019</v>
      </c>
      <c r="JI3" s="83">
        <f t="shared" ref="JI3" si="238">IW3+1</f>
        <v>2019</v>
      </c>
      <c r="JJ3" s="83">
        <f t="shared" ref="JJ3" si="239">IX3+1</f>
        <v>2019</v>
      </c>
      <c r="JK3" s="83">
        <f t="shared" ref="JK3" si="240">IY3+1</f>
        <v>2020</v>
      </c>
      <c r="JL3" s="83">
        <f t="shared" ref="JL3" si="241">IZ3+1</f>
        <v>2020</v>
      </c>
      <c r="JM3" s="83">
        <f t="shared" ref="JM3" si="242">JA3+1</f>
        <v>2020</v>
      </c>
      <c r="JN3" s="83">
        <f t="shared" ref="JN3" si="243">JB3+1</f>
        <v>2020</v>
      </c>
      <c r="JO3" s="83">
        <f t="shared" ref="JO3" si="244">JC3+1</f>
        <v>2020</v>
      </c>
      <c r="JP3" s="83">
        <f t="shared" ref="JP3" si="245">JD3+1</f>
        <v>2020</v>
      </c>
      <c r="JQ3" s="83">
        <f t="shared" ref="JQ3" si="246">JE3+1</f>
        <v>2020</v>
      </c>
      <c r="JR3" s="83">
        <f t="shared" ref="JR3" si="247">JF3+1</f>
        <v>2020</v>
      </c>
      <c r="JS3" s="83">
        <f t="shared" ref="JS3" si="248">JG3+1</f>
        <v>2020</v>
      </c>
      <c r="JT3" s="83">
        <f t="shared" ref="JT3" si="249">JH3+1</f>
        <v>2020</v>
      </c>
      <c r="JU3" s="83">
        <f t="shared" ref="JU3" si="250">JI3+1</f>
        <v>2020</v>
      </c>
      <c r="JV3" s="83">
        <f t="shared" ref="JV3" si="251">JJ3+1</f>
        <v>2020</v>
      </c>
      <c r="JW3" s="83">
        <f t="shared" ref="JW3" si="252">JK3+1</f>
        <v>2021</v>
      </c>
      <c r="JX3" s="83">
        <f t="shared" ref="JX3" si="253">JL3+1</f>
        <v>2021</v>
      </c>
      <c r="JY3" s="83">
        <f t="shared" ref="JY3" si="254">JM3+1</f>
        <v>2021</v>
      </c>
      <c r="JZ3" s="83">
        <f t="shared" ref="JZ3" si="255">JN3+1</f>
        <v>2021</v>
      </c>
      <c r="KA3" s="83">
        <f t="shared" ref="KA3" si="256">JO3+1</f>
        <v>2021</v>
      </c>
      <c r="KB3" s="83">
        <f t="shared" ref="KB3" si="257">JP3+1</f>
        <v>2021</v>
      </c>
      <c r="KC3" s="83">
        <f t="shared" ref="KC3" si="258">JQ3+1</f>
        <v>2021</v>
      </c>
      <c r="KD3" s="83">
        <f t="shared" ref="KD3" si="259">JR3+1</f>
        <v>2021</v>
      </c>
      <c r="KE3" s="83">
        <f t="shared" ref="KE3" si="260">JS3+1</f>
        <v>2021</v>
      </c>
      <c r="KF3" s="83">
        <f t="shared" ref="KF3" si="261">JT3+1</f>
        <v>2021</v>
      </c>
      <c r="KG3" s="83">
        <f t="shared" ref="KG3" si="262">JU3+1</f>
        <v>2021</v>
      </c>
      <c r="KH3" s="83"/>
      <c r="KI3" s="83"/>
      <c r="KJ3" s="83"/>
      <c r="KK3" s="83"/>
      <c r="KL3" s="83"/>
      <c r="KM3" s="83"/>
      <c r="KN3" s="83"/>
    </row>
    <row r="4" spans="1:300" x14ac:dyDescent="0.15">
      <c r="A4">
        <v>1998</v>
      </c>
      <c r="B4">
        <v>5</v>
      </c>
      <c r="C4" s="46">
        <f t="shared" si="162"/>
        <v>35916</v>
      </c>
      <c r="D4">
        <v>181.4</v>
      </c>
      <c r="F4" t="s">
        <v>1158</v>
      </c>
      <c r="G4" s="46">
        <f>DATE(G3,G2,1)</f>
        <v>35796</v>
      </c>
      <c r="H4" s="46">
        <f t="shared" ref="H4:K4" si="263">DATE(H3,H2,1)</f>
        <v>35827</v>
      </c>
      <c r="I4" s="46">
        <f t="shared" si="263"/>
        <v>35855</v>
      </c>
      <c r="J4" s="46">
        <f t="shared" si="263"/>
        <v>35886</v>
      </c>
      <c r="K4" s="46">
        <f t="shared" si="263"/>
        <v>35916</v>
      </c>
      <c r="L4" s="46">
        <f t="shared" ref="L4" si="264">DATE(L3,L2,1)</f>
        <v>35947</v>
      </c>
      <c r="M4" s="46">
        <f t="shared" ref="M4" si="265">DATE(M3,M2,1)</f>
        <v>35977</v>
      </c>
      <c r="N4" s="46">
        <f t="shared" ref="N4" si="266">DATE(N3,N2,1)</f>
        <v>36008</v>
      </c>
      <c r="O4" s="46">
        <f t="shared" ref="O4" si="267">DATE(O3,O2,1)</f>
        <v>36039</v>
      </c>
      <c r="P4" s="46">
        <f t="shared" ref="P4" si="268">DATE(P3,P2,1)</f>
        <v>36069</v>
      </c>
      <c r="Q4" s="46">
        <f t="shared" ref="Q4" si="269">DATE(Q3,Q2,1)</f>
        <v>36100</v>
      </c>
      <c r="R4" s="46">
        <f t="shared" ref="R4" si="270">DATE(R3,R2,1)</f>
        <v>36130</v>
      </c>
      <c r="S4" s="46">
        <f t="shared" ref="S4" si="271">DATE(S3,S2,1)</f>
        <v>36161</v>
      </c>
      <c r="T4" s="46">
        <f t="shared" ref="T4" si="272">DATE(T3,T2,1)</f>
        <v>36192</v>
      </c>
      <c r="U4" s="46">
        <f t="shared" ref="U4" si="273">DATE(U3,U2,1)</f>
        <v>36220</v>
      </c>
      <c r="V4" s="46">
        <f t="shared" ref="V4" si="274">DATE(V3,V2,1)</f>
        <v>36251</v>
      </c>
      <c r="W4" s="46">
        <f t="shared" ref="W4" si="275">DATE(W3,W2,1)</f>
        <v>36281</v>
      </c>
      <c r="X4" s="46">
        <f t="shared" ref="X4" si="276">DATE(X3,X2,1)</f>
        <v>36312</v>
      </c>
      <c r="Y4" s="46">
        <f t="shared" ref="Y4" si="277">DATE(Y3,Y2,1)</f>
        <v>36342</v>
      </c>
      <c r="Z4" s="46">
        <f t="shared" ref="Z4" si="278">DATE(Z3,Z2,1)</f>
        <v>36373</v>
      </c>
      <c r="AA4" s="46">
        <f t="shared" ref="AA4" si="279">DATE(AA3,AA2,1)</f>
        <v>36404</v>
      </c>
      <c r="AB4" s="46">
        <f t="shared" ref="AB4" si="280">DATE(AB3,AB2,1)</f>
        <v>36434</v>
      </c>
      <c r="AC4" s="46">
        <f t="shared" ref="AC4" si="281">DATE(AC3,AC2,1)</f>
        <v>36465</v>
      </c>
      <c r="AD4" s="46">
        <f t="shared" ref="AD4" si="282">DATE(AD3,AD2,1)</f>
        <v>36495</v>
      </c>
      <c r="AE4" s="46">
        <f t="shared" ref="AE4" si="283">DATE(AE3,AE2,1)</f>
        <v>36526</v>
      </c>
      <c r="AF4" s="46">
        <f t="shared" ref="AF4" si="284">DATE(AF3,AF2,1)</f>
        <v>36557</v>
      </c>
      <c r="AG4" s="46">
        <f t="shared" ref="AG4" si="285">DATE(AG3,AG2,1)</f>
        <v>36586</v>
      </c>
      <c r="AH4" s="46">
        <f t="shared" ref="AH4" si="286">DATE(AH3,AH2,1)</f>
        <v>36617</v>
      </c>
      <c r="AI4" s="46">
        <f t="shared" ref="AI4" si="287">DATE(AI3,AI2,1)</f>
        <v>36647</v>
      </c>
      <c r="AJ4" s="46">
        <f t="shared" ref="AJ4" si="288">DATE(AJ3,AJ2,1)</f>
        <v>36678</v>
      </c>
      <c r="AK4" s="46">
        <f t="shared" ref="AK4" si="289">DATE(AK3,AK2,1)</f>
        <v>36708</v>
      </c>
      <c r="AL4" s="46">
        <f t="shared" ref="AL4" si="290">DATE(AL3,AL2,1)</f>
        <v>36739</v>
      </c>
      <c r="AM4" s="46">
        <f t="shared" ref="AM4" si="291">DATE(AM3,AM2,1)</f>
        <v>36770</v>
      </c>
      <c r="AN4" s="46">
        <f t="shared" ref="AN4" si="292">DATE(AN3,AN2,1)</f>
        <v>36800</v>
      </c>
      <c r="AO4" s="46">
        <f t="shared" ref="AO4" si="293">DATE(AO3,AO2,1)</f>
        <v>36831</v>
      </c>
      <c r="AP4" s="46">
        <f t="shared" ref="AP4" si="294">DATE(AP3,AP2,1)</f>
        <v>36861</v>
      </c>
      <c r="AQ4" s="46">
        <f t="shared" ref="AQ4" si="295">DATE(AQ3,AQ2,1)</f>
        <v>36892</v>
      </c>
      <c r="AR4" s="46">
        <f t="shared" ref="AR4" si="296">DATE(AR3,AR2,1)</f>
        <v>36923</v>
      </c>
      <c r="AS4" s="46">
        <f t="shared" ref="AS4" si="297">DATE(AS3,AS2,1)</f>
        <v>36951</v>
      </c>
      <c r="AT4" s="46">
        <f t="shared" ref="AT4" si="298">DATE(AT3,AT2,1)</f>
        <v>36982</v>
      </c>
      <c r="AU4" s="46">
        <f t="shared" ref="AU4" si="299">DATE(AU3,AU2,1)</f>
        <v>37012</v>
      </c>
      <c r="AV4" s="46">
        <f t="shared" ref="AV4" si="300">DATE(AV3,AV2,1)</f>
        <v>37043</v>
      </c>
      <c r="AW4" s="46">
        <f t="shared" ref="AW4" si="301">DATE(AW3,AW2,1)</f>
        <v>37073</v>
      </c>
      <c r="AX4" s="46">
        <f t="shared" ref="AX4" si="302">DATE(AX3,AX2,1)</f>
        <v>37104</v>
      </c>
      <c r="AY4" s="46">
        <f t="shared" ref="AY4" si="303">DATE(AY3,AY2,1)</f>
        <v>37135</v>
      </c>
      <c r="AZ4" s="46">
        <f t="shared" ref="AZ4" si="304">DATE(AZ3,AZ2,1)</f>
        <v>37165</v>
      </c>
      <c r="BA4" s="46">
        <f t="shared" ref="BA4" si="305">DATE(BA3,BA2,1)</f>
        <v>37196</v>
      </c>
      <c r="BB4" s="46">
        <f t="shared" ref="BB4" si="306">DATE(BB3,BB2,1)</f>
        <v>37226</v>
      </c>
      <c r="BC4" s="46">
        <f t="shared" ref="BC4" si="307">DATE(BC3,BC2,1)</f>
        <v>37257</v>
      </c>
      <c r="BD4" s="46">
        <f t="shared" ref="BD4" si="308">DATE(BD3,BD2,1)</f>
        <v>37288</v>
      </c>
      <c r="BE4" s="46">
        <f t="shared" ref="BE4" si="309">DATE(BE3,BE2,1)</f>
        <v>37316</v>
      </c>
      <c r="BF4" s="46">
        <f t="shared" ref="BF4" si="310">DATE(BF3,BF2,1)</f>
        <v>37347</v>
      </c>
      <c r="BG4" s="46">
        <f t="shared" ref="BG4" si="311">DATE(BG3,BG2,1)</f>
        <v>37377</v>
      </c>
      <c r="BH4" s="46">
        <f t="shared" ref="BH4" si="312">DATE(BH3,BH2,1)</f>
        <v>37408</v>
      </c>
      <c r="BI4" s="46">
        <f t="shared" ref="BI4" si="313">DATE(BI3,BI2,1)</f>
        <v>37438</v>
      </c>
      <c r="BJ4" s="46">
        <f t="shared" ref="BJ4" si="314">DATE(BJ3,BJ2,1)</f>
        <v>37469</v>
      </c>
      <c r="BK4" s="46">
        <f t="shared" ref="BK4" si="315">DATE(BK3,BK2,1)</f>
        <v>37500</v>
      </c>
      <c r="BL4" s="46">
        <f t="shared" ref="BL4" si="316">DATE(BL3,BL2,1)</f>
        <v>37530</v>
      </c>
      <c r="BM4" s="46">
        <f t="shared" ref="BM4" si="317">DATE(BM3,BM2,1)</f>
        <v>37561</v>
      </c>
      <c r="BN4" s="46">
        <f t="shared" ref="BN4" si="318">DATE(BN3,BN2,1)</f>
        <v>37591</v>
      </c>
      <c r="BO4" s="46">
        <f t="shared" ref="BO4" si="319">DATE(BO3,BO2,1)</f>
        <v>37622</v>
      </c>
      <c r="BP4" s="46">
        <f t="shared" ref="BP4" si="320">DATE(BP3,BP2,1)</f>
        <v>37653</v>
      </c>
      <c r="BQ4" s="46">
        <f t="shared" ref="BQ4" si="321">DATE(BQ3,BQ2,1)</f>
        <v>37681</v>
      </c>
      <c r="BR4" s="46">
        <f t="shared" ref="BR4" si="322">DATE(BR3,BR2,1)</f>
        <v>37712</v>
      </c>
      <c r="BS4" s="46">
        <f t="shared" ref="BS4" si="323">DATE(BS3,BS2,1)</f>
        <v>37742</v>
      </c>
      <c r="BT4" s="46">
        <f t="shared" ref="BT4" si="324">DATE(BT3,BT2,1)</f>
        <v>37773</v>
      </c>
      <c r="BU4" s="46">
        <f t="shared" ref="BU4" si="325">DATE(BU3,BU2,1)</f>
        <v>37803</v>
      </c>
      <c r="BV4" s="46">
        <f t="shared" ref="BV4" si="326">DATE(BV3,BV2,1)</f>
        <v>37834</v>
      </c>
      <c r="BW4" s="46">
        <f t="shared" ref="BW4" si="327">DATE(BW3,BW2,1)</f>
        <v>37865</v>
      </c>
      <c r="BX4" s="46">
        <f t="shared" ref="BX4" si="328">DATE(BX3,BX2,1)</f>
        <v>37895</v>
      </c>
      <c r="BY4" s="46">
        <f t="shared" ref="BY4" si="329">DATE(BY3,BY2,1)</f>
        <v>37926</v>
      </c>
      <c r="BZ4" s="46">
        <f t="shared" ref="BZ4" si="330">DATE(BZ3,BZ2,1)</f>
        <v>37956</v>
      </c>
      <c r="CA4" s="46">
        <f t="shared" ref="CA4" si="331">DATE(CA3,CA2,1)</f>
        <v>37987</v>
      </c>
      <c r="CB4" s="46">
        <f t="shared" ref="CB4" si="332">DATE(CB3,CB2,1)</f>
        <v>38018</v>
      </c>
      <c r="CC4" s="46">
        <f t="shared" ref="CC4" si="333">DATE(CC3,CC2,1)</f>
        <v>38047</v>
      </c>
      <c r="CD4" s="46">
        <f t="shared" ref="CD4" si="334">DATE(CD3,CD2,1)</f>
        <v>38078</v>
      </c>
      <c r="CE4" s="46">
        <f t="shared" ref="CE4" si="335">DATE(CE3,CE2,1)</f>
        <v>38108</v>
      </c>
      <c r="CF4" s="46">
        <f t="shared" ref="CF4" si="336">DATE(CF3,CF2,1)</f>
        <v>38139</v>
      </c>
      <c r="CG4" s="46">
        <f t="shared" ref="CG4" si="337">DATE(CG3,CG2,1)</f>
        <v>38169</v>
      </c>
      <c r="CH4" s="46">
        <f t="shared" ref="CH4" si="338">DATE(CH3,CH2,1)</f>
        <v>38200</v>
      </c>
      <c r="CI4" s="46">
        <f t="shared" ref="CI4" si="339">DATE(CI3,CI2,1)</f>
        <v>38231</v>
      </c>
      <c r="CJ4" s="46">
        <f t="shared" ref="CJ4" si="340">DATE(CJ3,CJ2,1)</f>
        <v>38261</v>
      </c>
      <c r="CK4" s="46">
        <f t="shared" ref="CK4" si="341">DATE(CK3,CK2,1)</f>
        <v>38292</v>
      </c>
      <c r="CL4" s="46">
        <f t="shared" ref="CL4" si="342">DATE(CL3,CL2,1)</f>
        <v>38322</v>
      </c>
      <c r="CM4" s="46">
        <f t="shared" ref="CM4" si="343">DATE(CM3,CM2,1)</f>
        <v>38353</v>
      </c>
      <c r="CN4" s="46">
        <f t="shared" ref="CN4" si="344">DATE(CN3,CN2,1)</f>
        <v>38384</v>
      </c>
      <c r="CO4" s="46">
        <f t="shared" ref="CO4" si="345">DATE(CO3,CO2,1)</f>
        <v>38412</v>
      </c>
      <c r="CP4" s="46">
        <f t="shared" ref="CP4" si="346">DATE(CP3,CP2,1)</f>
        <v>38443</v>
      </c>
      <c r="CQ4" s="46">
        <f t="shared" ref="CQ4" si="347">DATE(CQ3,CQ2,1)</f>
        <v>38473</v>
      </c>
      <c r="CR4" s="46">
        <f t="shared" ref="CR4" si="348">DATE(CR3,CR2,1)</f>
        <v>38504</v>
      </c>
      <c r="CS4" s="46">
        <f t="shared" ref="CS4" si="349">DATE(CS3,CS2,1)</f>
        <v>38534</v>
      </c>
      <c r="CT4" s="46">
        <f t="shared" ref="CT4" si="350">DATE(CT3,CT2,1)</f>
        <v>38565</v>
      </c>
      <c r="CU4" s="46">
        <f t="shared" ref="CU4" si="351">DATE(CU3,CU2,1)</f>
        <v>38596</v>
      </c>
      <c r="CV4" s="46">
        <f t="shared" ref="CV4" si="352">DATE(CV3,CV2,1)</f>
        <v>38626</v>
      </c>
      <c r="CW4" s="46">
        <f t="shared" ref="CW4" si="353">DATE(CW3,CW2,1)</f>
        <v>38657</v>
      </c>
      <c r="CX4" s="46">
        <f t="shared" ref="CX4" si="354">DATE(CX3,CX2,1)</f>
        <v>38687</v>
      </c>
      <c r="CY4" s="46">
        <f t="shared" ref="CY4" si="355">DATE(CY3,CY2,1)</f>
        <v>38718</v>
      </c>
      <c r="CZ4" s="46">
        <f t="shared" ref="CZ4" si="356">DATE(CZ3,CZ2,1)</f>
        <v>38749</v>
      </c>
      <c r="DA4" s="46">
        <f t="shared" ref="DA4" si="357">DATE(DA3,DA2,1)</f>
        <v>38777</v>
      </c>
      <c r="DB4" s="46">
        <f t="shared" ref="DB4" si="358">DATE(DB3,DB2,1)</f>
        <v>38808</v>
      </c>
      <c r="DC4" s="46">
        <f t="shared" ref="DC4" si="359">DATE(DC3,DC2,1)</f>
        <v>38838</v>
      </c>
      <c r="DD4" s="46">
        <f t="shared" ref="DD4" si="360">DATE(DD3,DD2,1)</f>
        <v>38869</v>
      </c>
      <c r="DE4" s="46">
        <f t="shared" ref="DE4" si="361">DATE(DE3,DE2,1)</f>
        <v>38899</v>
      </c>
      <c r="DF4" s="46">
        <f t="shared" ref="DF4" si="362">DATE(DF3,DF2,1)</f>
        <v>38930</v>
      </c>
      <c r="DG4" s="46">
        <f t="shared" ref="DG4" si="363">DATE(DG3,DG2,1)</f>
        <v>38961</v>
      </c>
      <c r="DH4" s="46">
        <f t="shared" ref="DH4" si="364">DATE(DH3,DH2,1)</f>
        <v>38991</v>
      </c>
      <c r="DI4" s="46">
        <f t="shared" ref="DI4" si="365">DATE(DI3,DI2,1)</f>
        <v>39022</v>
      </c>
      <c r="DJ4" s="46">
        <f t="shared" ref="DJ4" si="366">DATE(DJ3,DJ2,1)</f>
        <v>39052</v>
      </c>
      <c r="DK4" s="46">
        <f t="shared" ref="DK4" si="367">DATE(DK3,DK2,1)</f>
        <v>39083</v>
      </c>
      <c r="DL4" s="46">
        <f t="shared" ref="DL4" si="368">DATE(DL3,DL2,1)</f>
        <v>39114</v>
      </c>
      <c r="DM4" s="46">
        <f t="shared" ref="DM4" si="369">DATE(DM3,DM2,1)</f>
        <v>39142</v>
      </c>
      <c r="DN4" s="46">
        <f t="shared" ref="DN4" si="370">DATE(DN3,DN2,1)</f>
        <v>39173</v>
      </c>
      <c r="DO4" s="46">
        <f t="shared" ref="DO4" si="371">DATE(DO3,DO2,1)</f>
        <v>39203</v>
      </c>
      <c r="DP4" s="46">
        <f t="shared" ref="DP4" si="372">DATE(DP3,DP2,1)</f>
        <v>39234</v>
      </c>
      <c r="DQ4" s="46">
        <f t="shared" ref="DQ4" si="373">DATE(DQ3,DQ2,1)</f>
        <v>39264</v>
      </c>
      <c r="DR4" s="46">
        <f t="shared" ref="DR4" si="374">DATE(DR3,DR2,1)</f>
        <v>39295</v>
      </c>
      <c r="DS4" s="46">
        <f t="shared" ref="DS4" si="375">DATE(DS3,DS2,1)</f>
        <v>39326</v>
      </c>
      <c r="DT4" s="46">
        <f t="shared" ref="DT4" si="376">DATE(DT3,DT2,1)</f>
        <v>39356</v>
      </c>
      <c r="DU4" s="46">
        <f t="shared" ref="DU4" si="377">DATE(DU3,DU2,1)</f>
        <v>39387</v>
      </c>
      <c r="DV4" s="46">
        <f t="shared" ref="DV4" si="378">DATE(DV3,DV2,1)</f>
        <v>39417</v>
      </c>
      <c r="DW4" s="46">
        <f t="shared" ref="DW4" si="379">DATE(DW3,DW2,1)</f>
        <v>39448</v>
      </c>
      <c r="DX4" s="46">
        <f t="shared" ref="DX4" si="380">DATE(DX3,DX2,1)</f>
        <v>39479</v>
      </c>
      <c r="DY4" s="46">
        <f t="shared" ref="DY4" si="381">DATE(DY3,DY2,1)</f>
        <v>39508</v>
      </c>
      <c r="DZ4" s="46">
        <f t="shared" ref="DZ4" si="382">DATE(DZ3,DZ2,1)</f>
        <v>39539</v>
      </c>
      <c r="EA4" s="46">
        <f t="shared" ref="EA4" si="383">DATE(EA3,EA2,1)</f>
        <v>39569</v>
      </c>
      <c r="EB4" s="46">
        <f t="shared" ref="EB4" si="384">DATE(EB3,EB2,1)</f>
        <v>39600</v>
      </c>
      <c r="EC4" s="46">
        <f t="shared" ref="EC4" si="385">DATE(EC3,EC2,1)</f>
        <v>39630</v>
      </c>
      <c r="ED4" s="46">
        <f t="shared" ref="ED4" si="386">DATE(ED3,ED2,1)</f>
        <v>39661</v>
      </c>
      <c r="EE4" s="46">
        <f t="shared" ref="EE4" si="387">DATE(EE3,EE2,1)</f>
        <v>39692</v>
      </c>
      <c r="EF4" s="46">
        <f t="shared" ref="EF4" si="388">DATE(EF3,EF2,1)</f>
        <v>39722</v>
      </c>
      <c r="EG4" s="46">
        <f t="shared" ref="EG4" si="389">DATE(EG3,EG2,1)</f>
        <v>39753</v>
      </c>
      <c r="EH4" s="46">
        <f t="shared" ref="EH4" si="390">DATE(EH3,EH2,1)</f>
        <v>39783</v>
      </c>
      <c r="EI4" s="46">
        <f t="shared" ref="EI4" si="391">DATE(EI3,EI2,1)</f>
        <v>39814</v>
      </c>
      <c r="EJ4" s="46">
        <f t="shared" ref="EJ4" si="392">DATE(EJ3,EJ2,1)</f>
        <v>39845</v>
      </c>
      <c r="EK4" s="46">
        <f t="shared" ref="EK4" si="393">DATE(EK3,EK2,1)</f>
        <v>39873</v>
      </c>
      <c r="EL4" s="46">
        <f t="shared" ref="EL4" si="394">DATE(EL3,EL2,1)</f>
        <v>39904</v>
      </c>
      <c r="EM4" s="46">
        <f t="shared" ref="EM4" si="395">DATE(EM3,EM2,1)</f>
        <v>39934</v>
      </c>
      <c r="EN4" s="46">
        <f t="shared" ref="EN4" si="396">DATE(EN3,EN2,1)</f>
        <v>39965</v>
      </c>
      <c r="EO4" s="46">
        <f t="shared" ref="EO4" si="397">DATE(EO3,EO2,1)</f>
        <v>39995</v>
      </c>
      <c r="EP4" s="46">
        <f t="shared" ref="EP4" si="398">DATE(EP3,EP2,1)</f>
        <v>40026</v>
      </c>
      <c r="EQ4" s="46">
        <f t="shared" ref="EQ4" si="399">DATE(EQ3,EQ2,1)</f>
        <v>40057</v>
      </c>
      <c r="ER4" s="46">
        <f t="shared" ref="ER4" si="400">DATE(ER3,ER2,1)</f>
        <v>40087</v>
      </c>
      <c r="ES4" s="46">
        <f t="shared" ref="ES4" si="401">DATE(ES3,ES2,1)</f>
        <v>40118</v>
      </c>
      <c r="ET4" s="46">
        <f t="shared" ref="ET4" si="402">DATE(ET3,ET2,1)</f>
        <v>40148</v>
      </c>
      <c r="EU4" s="46">
        <f t="shared" ref="EU4" si="403">DATE(EU3,EU2,1)</f>
        <v>40179</v>
      </c>
      <c r="EV4" s="46">
        <f t="shared" ref="EV4" si="404">DATE(EV3,EV2,1)</f>
        <v>40210</v>
      </c>
      <c r="EW4" s="46">
        <f t="shared" ref="EW4" si="405">DATE(EW3,EW2,1)</f>
        <v>40238</v>
      </c>
      <c r="EX4" s="46">
        <f t="shared" ref="EX4" si="406">DATE(EX3,EX2,1)</f>
        <v>40269</v>
      </c>
      <c r="EY4" s="46">
        <f t="shared" ref="EY4" si="407">DATE(EY3,EY2,1)</f>
        <v>40299</v>
      </c>
      <c r="EZ4" s="46">
        <f t="shared" ref="EZ4" si="408">DATE(EZ3,EZ2,1)</f>
        <v>40330</v>
      </c>
      <c r="FA4" s="46">
        <f t="shared" ref="FA4" si="409">DATE(FA3,FA2,1)</f>
        <v>40360</v>
      </c>
      <c r="FB4" s="46">
        <f t="shared" ref="FB4" si="410">DATE(FB3,FB2,1)</f>
        <v>40391</v>
      </c>
      <c r="FC4" s="46">
        <f t="shared" ref="FC4" si="411">DATE(FC3,FC2,1)</f>
        <v>40422</v>
      </c>
      <c r="FD4" s="46">
        <f t="shared" ref="FD4" si="412">DATE(FD3,FD2,1)</f>
        <v>40452</v>
      </c>
      <c r="FE4" s="46">
        <f t="shared" ref="FE4" si="413">DATE(FE3,FE2,1)</f>
        <v>40483</v>
      </c>
      <c r="FF4" s="46">
        <f t="shared" ref="FF4" si="414">DATE(FF3,FF2,1)</f>
        <v>40513</v>
      </c>
      <c r="FG4" s="46">
        <f t="shared" ref="FG4" si="415">DATE(FG3,FG2,1)</f>
        <v>40544</v>
      </c>
      <c r="FH4" s="46">
        <f t="shared" ref="FH4" si="416">DATE(FH3,FH2,1)</f>
        <v>40575</v>
      </c>
      <c r="FI4" s="46">
        <f t="shared" ref="FI4" si="417">DATE(FI3,FI2,1)</f>
        <v>40603</v>
      </c>
      <c r="FJ4" s="46">
        <f t="shared" ref="FJ4" si="418">DATE(FJ3,FJ2,1)</f>
        <v>40634</v>
      </c>
      <c r="FK4" s="46">
        <f t="shared" ref="FK4" si="419">DATE(FK3,FK2,1)</f>
        <v>40664</v>
      </c>
      <c r="FL4" s="46">
        <f t="shared" ref="FL4" si="420">DATE(FL3,FL2,1)</f>
        <v>40695</v>
      </c>
      <c r="FM4" s="46">
        <f t="shared" ref="FM4" si="421">DATE(FM3,FM2,1)</f>
        <v>40725</v>
      </c>
      <c r="FN4" s="46">
        <f t="shared" ref="FN4" si="422">DATE(FN3,FN2,1)</f>
        <v>40756</v>
      </c>
      <c r="FO4" s="46">
        <f t="shared" ref="FO4" si="423">DATE(FO3,FO2,1)</f>
        <v>40787</v>
      </c>
      <c r="FP4" s="46">
        <f t="shared" ref="FP4" si="424">DATE(FP3,FP2,1)</f>
        <v>40817</v>
      </c>
      <c r="FQ4" s="46">
        <f t="shared" ref="FQ4" si="425">DATE(FQ3,FQ2,1)</f>
        <v>40848</v>
      </c>
      <c r="FR4" s="46">
        <f t="shared" ref="FR4" si="426">DATE(FR3,FR2,1)</f>
        <v>40878</v>
      </c>
      <c r="FS4" s="46">
        <f t="shared" ref="FS4" si="427">DATE(FS3,FS2,1)</f>
        <v>40909</v>
      </c>
      <c r="FT4" s="46">
        <f t="shared" ref="FT4" si="428">DATE(FT3,FT2,1)</f>
        <v>40940</v>
      </c>
      <c r="FU4" s="46">
        <f t="shared" ref="FU4" si="429">DATE(FU3,FU2,1)</f>
        <v>40969</v>
      </c>
      <c r="FV4" s="46">
        <f t="shared" ref="FV4" si="430">DATE(FV3,FV2,1)</f>
        <v>41000</v>
      </c>
      <c r="FW4" s="46">
        <f t="shared" ref="FW4" si="431">DATE(FW3,FW2,1)</f>
        <v>41030</v>
      </c>
      <c r="FX4" s="46">
        <f t="shared" ref="FX4" si="432">DATE(FX3,FX2,1)</f>
        <v>41061</v>
      </c>
      <c r="FY4" s="46">
        <f t="shared" ref="FY4" si="433">DATE(FY3,FY2,1)</f>
        <v>41091</v>
      </c>
      <c r="FZ4" s="46">
        <f t="shared" ref="FZ4" si="434">DATE(FZ3,FZ2,1)</f>
        <v>41122</v>
      </c>
      <c r="GA4" s="46">
        <f t="shared" ref="GA4" si="435">DATE(GA3,GA2,1)</f>
        <v>41153</v>
      </c>
      <c r="GB4" s="46">
        <f t="shared" ref="GB4" si="436">DATE(GB3,GB2,1)</f>
        <v>41183</v>
      </c>
      <c r="GC4" s="46">
        <f t="shared" ref="GC4" si="437">DATE(GC3,GC2,1)</f>
        <v>41214</v>
      </c>
      <c r="GD4" s="46">
        <f t="shared" ref="GD4" si="438">DATE(GD3,GD2,1)</f>
        <v>41244</v>
      </c>
      <c r="GE4" s="46">
        <f t="shared" ref="GE4" si="439">DATE(GE3,GE2,1)</f>
        <v>41275</v>
      </c>
      <c r="GF4" s="46">
        <f t="shared" ref="GF4" si="440">DATE(GF3,GF2,1)</f>
        <v>41306</v>
      </c>
      <c r="GG4" s="46">
        <f t="shared" ref="GG4" si="441">DATE(GG3,GG2,1)</f>
        <v>41334</v>
      </c>
      <c r="GH4" s="46">
        <f t="shared" ref="GH4" si="442">DATE(GH3,GH2,1)</f>
        <v>41365</v>
      </c>
      <c r="GI4" s="46">
        <f t="shared" ref="GI4" si="443">DATE(GI3,GI2,1)</f>
        <v>41395</v>
      </c>
      <c r="GJ4" s="46">
        <f t="shared" ref="GJ4" si="444">DATE(GJ3,GJ2,1)</f>
        <v>41426</v>
      </c>
      <c r="GK4" s="46">
        <f t="shared" ref="GK4" si="445">DATE(GK3,GK2,1)</f>
        <v>41456</v>
      </c>
      <c r="GL4" s="46">
        <f t="shared" ref="GL4" si="446">DATE(GL3,GL2,1)</f>
        <v>41487</v>
      </c>
      <c r="GM4" s="46">
        <f t="shared" ref="GM4" si="447">DATE(GM3,GM2,1)</f>
        <v>41518</v>
      </c>
      <c r="GN4" s="46">
        <f t="shared" ref="GN4" si="448">DATE(GN3,GN2,1)</f>
        <v>41548</v>
      </c>
      <c r="GO4" s="46">
        <f t="shared" ref="GO4" si="449">DATE(GO3,GO2,1)</f>
        <v>41579</v>
      </c>
      <c r="GP4" s="46">
        <f t="shared" ref="GP4" si="450">DATE(GP3,GP2,1)</f>
        <v>41609</v>
      </c>
      <c r="GQ4" s="46">
        <f t="shared" ref="GQ4" si="451">DATE(GQ3,GQ2,1)</f>
        <v>41640</v>
      </c>
      <c r="GR4" s="46">
        <f t="shared" ref="GR4" si="452">DATE(GR3,GR2,1)</f>
        <v>41671</v>
      </c>
      <c r="GS4" s="46">
        <f t="shared" ref="GS4" si="453">DATE(GS3,GS2,1)</f>
        <v>41699</v>
      </c>
      <c r="GT4" s="46">
        <f t="shared" ref="GT4" si="454">DATE(GT3,GT2,1)</f>
        <v>41730</v>
      </c>
      <c r="GU4" s="46">
        <f t="shared" ref="GU4" si="455">DATE(GU3,GU2,1)</f>
        <v>41760</v>
      </c>
      <c r="GV4" s="46">
        <f t="shared" ref="GV4" si="456">DATE(GV3,GV2,1)</f>
        <v>41791</v>
      </c>
      <c r="GW4" s="46">
        <f t="shared" ref="GW4" si="457">DATE(GW3,GW2,1)</f>
        <v>41821</v>
      </c>
      <c r="GX4" s="46">
        <f t="shared" ref="GX4" si="458">DATE(GX3,GX2,1)</f>
        <v>41852</v>
      </c>
      <c r="GY4" s="46">
        <f t="shared" ref="GY4" si="459">DATE(GY3,GY2,1)</f>
        <v>41883</v>
      </c>
      <c r="GZ4" s="46">
        <f t="shared" ref="GZ4" si="460">DATE(GZ3,GZ2,1)</f>
        <v>41913</v>
      </c>
      <c r="HA4" s="46">
        <f t="shared" ref="HA4" si="461">DATE(HA3,HA2,1)</f>
        <v>41944</v>
      </c>
      <c r="HB4" s="46">
        <f t="shared" ref="HB4" si="462">DATE(HB3,HB2,1)</f>
        <v>41974</v>
      </c>
      <c r="HC4" s="46">
        <f t="shared" ref="HC4" si="463">DATE(HC3,HC2,1)</f>
        <v>42005</v>
      </c>
      <c r="HD4" s="46">
        <f t="shared" ref="HD4" si="464">DATE(HD3,HD2,1)</f>
        <v>42036</v>
      </c>
      <c r="HE4" s="46">
        <f t="shared" ref="HE4" si="465">DATE(HE3,HE2,1)</f>
        <v>42064</v>
      </c>
      <c r="HF4" s="46">
        <f t="shared" ref="HF4" si="466">DATE(HF3,HF2,1)</f>
        <v>42095</v>
      </c>
      <c r="HG4" s="46">
        <f t="shared" ref="HG4" si="467">DATE(HG3,HG2,1)</f>
        <v>42125</v>
      </c>
      <c r="HH4" s="46">
        <f t="shared" ref="HH4" si="468">DATE(HH3,HH2,1)</f>
        <v>42156</v>
      </c>
      <c r="HI4" s="46">
        <f t="shared" ref="HI4" si="469">DATE(HI3,HI2,1)</f>
        <v>42186</v>
      </c>
      <c r="HJ4" s="46">
        <f t="shared" ref="HJ4" si="470">DATE(HJ3,HJ2,1)</f>
        <v>42217</v>
      </c>
      <c r="HK4" s="46">
        <f t="shared" ref="HK4" si="471">DATE(HK3,HK2,1)</f>
        <v>42248</v>
      </c>
      <c r="HL4" s="46">
        <f t="shared" ref="HL4" si="472">DATE(HL3,HL2,1)</f>
        <v>42278</v>
      </c>
      <c r="HM4" s="46">
        <f t="shared" ref="HM4" si="473">DATE(HM3,HM2,1)</f>
        <v>42309</v>
      </c>
      <c r="HN4" s="46">
        <f t="shared" ref="HN4" si="474">DATE(HN3,HN2,1)</f>
        <v>42339</v>
      </c>
      <c r="HO4" s="46">
        <f t="shared" ref="HO4" si="475">DATE(HO3,HO2,1)</f>
        <v>42370</v>
      </c>
      <c r="HP4" s="46">
        <f t="shared" ref="HP4" si="476">DATE(HP3,HP2,1)</f>
        <v>42401</v>
      </c>
      <c r="HQ4" s="46">
        <f t="shared" ref="HQ4" si="477">DATE(HQ3,HQ2,1)</f>
        <v>42430</v>
      </c>
      <c r="HR4" s="46">
        <f t="shared" ref="HR4" si="478">DATE(HR3,HR2,1)</f>
        <v>42461</v>
      </c>
      <c r="HS4" s="46">
        <f t="shared" ref="HS4" si="479">DATE(HS3,HS2,1)</f>
        <v>42491</v>
      </c>
      <c r="HT4" s="46">
        <f t="shared" ref="HT4" si="480">DATE(HT3,HT2,1)</f>
        <v>42522</v>
      </c>
      <c r="HU4" s="46">
        <f t="shared" ref="HU4" si="481">DATE(HU3,HU2,1)</f>
        <v>42552</v>
      </c>
      <c r="HV4" s="46">
        <f t="shared" ref="HV4" si="482">DATE(HV3,HV2,1)</f>
        <v>42583</v>
      </c>
      <c r="HW4" s="46">
        <f t="shared" ref="HW4" si="483">DATE(HW3,HW2,1)</f>
        <v>42614</v>
      </c>
      <c r="HX4" s="46">
        <f t="shared" ref="HX4" si="484">DATE(HX3,HX2,1)</f>
        <v>42644</v>
      </c>
      <c r="HY4" s="46">
        <f t="shared" ref="HY4" si="485">DATE(HY3,HY2,1)</f>
        <v>42675</v>
      </c>
      <c r="HZ4" s="46">
        <f t="shared" ref="HZ4" si="486">DATE(HZ3,HZ2,1)</f>
        <v>42705</v>
      </c>
      <c r="IA4" s="46">
        <f t="shared" ref="IA4" si="487">DATE(IA3,IA2,1)</f>
        <v>42736</v>
      </c>
      <c r="IB4" s="46">
        <f t="shared" ref="IB4" si="488">DATE(IB3,IB2,1)</f>
        <v>42767</v>
      </c>
      <c r="IC4" s="46">
        <f t="shared" ref="IC4" si="489">DATE(IC3,IC2,1)</f>
        <v>42795</v>
      </c>
      <c r="ID4" s="46">
        <f t="shared" ref="ID4" si="490">DATE(ID3,ID2,1)</f>
        <v>42826</v>
      </c>
      <c r="IE4" s="46">
        <f t="shared" ref="IE4" si="491">DATE(IE3,IE2,1)</f>
        <v>42856</v>
      </c>
      <c r="IF4" s="46">
        <f t="shared" ref="IF4" si="492">DATE(IF3,IF2,1)</f>
        <v>42887</v>
      </c>
      <c r="IG4" s="46">
        <f t="shared" ref="IG4" si="493">DATE(IG3,IG2,1)</f>
        <v>42917</v>
      </c>
      <c r="IH4" s="46">
        <f t="shared" ref="IH4" si="494">DATE(IH3,IH2,1)</f>
        <v>42948</v>
      </c>
      <c r="II4" s="46">
        <f t="shared" ref="II4" si="495">DATE(II3,II2,1)</f>
        <v>42979</v>
      </c>
      <c r="IJ4" s="46">
        <f t="shared" ref="IJ4" si="496">DATE(IJ3,IJ2,1)</f>
        <v>43009</v>
      </c>
      <c r="IK4" s="46">
        <f t="shared" ref="IK4" si="497">DATE(IK3,IK2,1)</f>
        <v>43040</v>
      </c>
      <c r="IL4" s="46">
        <f t="shared" ref="IL4" si="498">DATE(IL3,IL2,1)</f>
        <v>43070</v>
      </c>
      <c r="IM4" s="46">
        <f t="shared" ref="IM4" si="499">DATE(IM3,IM2,1)</f>
        <v>43101</v>
      </c>
      <c r="IN4" s="46">
        <f t="shared" ref="IN4" si="500">DATE(IN3,IN2,1)</f>
        <v>43132</v>
      </c>
      <c r="IO4" s="46">
        <f t="shared" ref="IO4" si="501">DATE(IO3,IO2,1)</f>
        <v>43160</v>
      </c>
      <c r="IP4" s="46">
        <f t="shared" ref="IP4" si="502">DATE(IP3,IP2,1)</f>
        <v>43191</v>
      </c>
      <c r="IQ4" s="46">
        <f t="shared" ref="IQ4" si="503">DATE(IQ3,IQ2,1)</f>
        <v>43221</v>
      </c>
      <c r="IR4" s="46">
        <f t="shared" ref="IR4" si="504">DATE(IR3,IR2,1)</f>
        <v>43252</v>
      </c>
      <c r="IS4" s="46">
        <f t="shared" ref="IS4" si="505">DATE(IS3,IS2,1)</f>
        <v>43282</v>
      </c>
      <c r="IT4" s="46">
        <f t="shared" ref="IT4" si="506">DATE(IT3,IT2,1)</f>
        <v>43313</v>
      </c>
      <c r="IU4" s="46">
        <f t="shared" ref="IU4:IV4" si="507">DATE(IU3,IU2,1)</f>
        <v>43344</v>
      </c>
      <c r="IV4" s="46">
        <f t="shared" si="507"/>
        <v>43374</v>
      </c>
      <c r="IW4" s="46">
        <f t="shared" ref="IW4:IX4" si="508">DATE(IW3,IW2,1)</f>
        <v>43405</v>
      </c>
      <c r="IX4" s="46">
        <f t="shared" si="508"/>
        <v>43435</v>
      </c>
      <c r="IY4" s="46">
        <f t="shared" ref="IY4:JF4" si="509">DATE(IY3,IY2,1)</f>
        <v>43466</v>
      </c>
      <c r="IZ4" s="46">
        <f t="shared" si="509"/>
        <v>43497</v>
      </c>
      <c r="JA4" s="46">
        <f t="shared" si="509"/>
        <v>43525</v>
      </c>
      <c r="JB4" s="46">
        <f t="shared" si="509"/>
        <v>43556</v>
      </c>
      <c r="JC4" s="46">
        <f t="shared" si="509"/>
        <v>43586</v>
      </c>
      <c r="JD4" s="46">
        <f t="shared" si="509"/>
        <v>43617</v>
      </c>
      <c r="JE4" s="46">
        <f t="shared" si="509"/>
        <v>43647</v>
      </c>
      <c r="JF4" s="46">
        <f t="shared" si="509"/>
        <v>43678</v>
      </c>
      <c r="JG4" s="46">
        <f t="shared" ref="JG4:JH4" si="510">DATE(JG3,JG2,1)</f>
        <v>43709</v>
      </c>
      <c r="JH4" s="46">
        <f t="shared" si="510"/>
        <v>43739</v>
      </c>
      <c r="JI4" s="46">
        <f t="shared" ref="JI4:JK4" si="511">DATE(JI3,JI2,1)</f>
        <v>43770</v>
      </c>
      <c r="JJ4" s="46">
        <f t="shared" si="511"/>
        <v>43800</v>
      </c>
      <c r="JK4" s="46">
        <f t="shared" si="511"/>
        <v>43831</v>
      </c>
      <c r="JL4" s="46">
        <f t="shared" ref="JL4:JR4" si="512">DATE(JL3,JL2,1)</f>
        <v>43862</v>
      </c>
      <c r="JM4" s="46">
        <f t="shared" si="512"/>
        <v>43891</v>
      </c>
      <c r="JN4" s="46">
        <f t="shared" si="512"/>
        <v>43922</v>
      </c>
      <c r="JO4" s="46">
        <f t="shared" si="512"/>
        <v>43952</v>
      </c>
      <c r="JP4" s="46">
        <f t="shared" si="512"/>
        <v>43983</v>
      </c>
      <c r="JQ4" s="46">
        <f t="shared" si="512"/>
        <v>44013</v>
      </c>
      <c r="JR4" s="46">
        <f t="shared" si="512"/>
        <v>44044</v>
      </c>
      <c r="JS4" s="46">
        <f t="shared" ref="JS4:JY4" si="513">DATE(JS3,JS2,1)</f>
        <v>44075</v>
      </c>
      <c r="JT4" s="46">
        <f t="shared" si="513"/>
        <v>44105</v>
      </c>
      <c r="JU4" s="46">
        <f t="shared" si="513"/>
        <v>44136</v>
      </c>
      <c r="JV4" s="46">
        <f t="shared" si="513"/>
        <v>44166</v>
      </c>
      <c r="JW4" s="46">
        <f t="shared" si="513"/>
        <v>44197</v>
      </c>
      <c r="JX4" s="46">
        <f t="shared" si="513"/>
        <v>44228</v>
      </c>
      <c r="JY4" s="46">
        <f t="shared" si="513"/>
        <v>44256</v>
      </c>
      <c r="JZ4" s="46">
        <f t="shared" ref="JZ4:KG4" si="514">DATE(JZ3,JZ2,1)</f>
        <v>44287</v>
      </c>
      <c r="KA4" s="46">
        <f t="shared" si="514"/>
        <v>44317</v>
      </c>
      <c r="KB4" s="46">
        <f t="shared" si="514"/>
        <v>44348</v>
      </c>
      <c r="KC4" s="46">
        <f t="shared" si="514"/>
        <v>44378</v>
      </c>
      <c r="KD4" s="46">
        <f t="shared" si="514"/>
        <v>44409</v>
      </c>
      <c r="KE4" s="46">
        <f t="shared" si="514"/>
        <v>44440</v>
      </c>
      <c r="KF4" s="46">
        <f t="shared" si="514"/>
        <v>44470</v>
      </c>
      <c r="KG4" s="46">
        <f t="shared" si="514"/>
        <v>44501</v>
      </c>
      <c r="KH4" s="46"/>
      <c r="KI4" s="46"/>
      <c r="KJ4" s="46"/>
      <c r="KK4" s="46"/>
      <c r="KL4" s="46"/>
      <c r="KM4" s="46"/>
      <c r="KN4" s="46"/>
    </row>
    <row r="5" spans="1:300" x14ac:dyDescent="0.15">
      <c r="A5">
        <v>1999</v>
      </c>
      <c r="B5">
        <v>4</v>
      </c>
      <c r="C5" s="46">
        <f t="shared" si="162"/>
        <v>36251</v>
      </c>
      <c r="D5">
        <v>205.6</v>
      </c>
      <c r="F5" t="s">
        <v>1266</v>
      </c>
      <c r="G5">
        <f>VLOOKUP(G4,$C$3:$D$161,2,TRUE)</f>
        <v>156.4</v>
      </c>
      <c r="H5" s="454">
        <f t="shared" ref="H5:BS5" si="515">VLOOKUP(H4,$C$3:$D$161,2,TRUE)</f>
        <v>156.4</v>
      </c>
      <c r="I5" s="454">
        <f t="shared" si="515"/>
        <v>156.4</v>
      </c>
      <c r="J5" s="454">
        <f t="shared" si="515"/>
        <v>156.4</v>
      </c>
      <c r="K5" s="454">
        <f t="shared" si="515"/>
        <v>181.4</v>
      </c>
      <c r="L5" s="454">
        <f t="shared" si="515"/>
        <v>181.4</v>
      </c>
      <c r="M5" s="454">
        <f t="shared" si="515"/>
        <v>181.4</v>
      </c>
      <c r="N5" s="454">
        <f t="shared" si="515"/>
        <v>181.4</v>
      </c>
      <c r="O5" s="454">
        <f t="shared" si="515"/>
        <v>181.4</v>
      </c>
      <c r="P5" s="454">
        <f t="shared" si="515"/>
        <v>181.4</v>
      </c>
      <c r="Q5" s="454">
        <f t="shared" si="515"/>
        <v>181.4</v>
      </c>
      <c r="R5" s="454">
        <f t="shared" si="515"/>
        <v>181.4</v>
      </c>
      <c r="S5" s="454">
        <f t="shared" si="515"/>
        <v>181.4</v>
      </c>
      <c r="T5" s="454">
        <f t="shared" si="515"/>
        <v>181.4</v>
      </c>
      <c r="U5" s="454">
        <f t="shared" si="515"/>
        <v>181.4</v>
      </c>
      <c r="V5" s="454">
        <f t="shared" si="515"/>
        <v>205.6</v>
      </c>
      <c r="W5" s="454">
        <f t="shared" si="515"/>
        <v>225.6</v>
      </c>
      <c r="X5" s="454">
        <f t="shared" si="515"/>
        <v>225.6</v>
      </c>
      <c r="Y5" s="454">
        <f t="shared" si="515"/>
        <v>225.6</v>
      </c>
      <c r="Z5" s="454">
        <f t="shared" si="515"/>
        <v>225.6</v>
      </c>
      <c r="AA5" s="454">
        <f t="shared" si="515"/>
        <v>225.6</v>
      </c>
      <c r="AB5" s="454">
        <f t="shared" si="515"/>
        <v>225.6</v>
      </c>
      <c r="AC5" s="454">
        <f t="shared" si="515"/>
        <v>225.6</v>
      </c>
      <c r="AD5" s="454">
        <f t="shared" si="515"/>
        <v>225.6</v>
      </c>
      <c r="AE5" s="454">
        <f t="shared" si="515"/>
        <v>225.6</v>
      </c>
      <c r="AF5" s="454">
        <f t="shared" si="515"/>
        <v>225.6</v>
      </c>
      <c r="AG5" s="454">
        <f t="shared" si="515"/>
        <v>225.6</v>
      </c>
      <c r="AH5" s="454">
        <f t="shared" si="515"/>
        <v>225.6</v>
      </c>
      <c r="AI5" s="454">
        <f t="shared" si="515"/>
        <v>249.6</v>
      </c>
      <c r="AJ5" s="454">
        <f t="shared" si="515"/>
        <v>271.60000000000002</v>
      </c>
      <c r="AK5" s="454">
        <f t="shared" si="515"/>
        <v>271.60000000000002</v>
      </c>
      <c r="AL5" s="454">
        <f t="shared" si="515"/>
        <v>271.60000000000002</v>
      </c>
      <c r="AM5" s="454">
        <f t="shared" si="515"/>
        <v>271.60000000000002</v>
      </c>
      <c r="AN5" s="454">
        <f t="shared" si="515"/>
        <v>271.60000000000002</v>
      </c>
      <c r="AO5" s="454">
        <f t="shared" si="515"/>
        <v>271.60000000000002</v>
      </c>
      <c r="AP5" s="454">
        <f t="shared" si="515"/>
        <v>271.60000000000002</v>
      </c>
      <c r="AQ5" s="454">
        <f t="shared" si="515"/>
        <v>271.60000000000002</v>
      </c>
      <c r="AR5" s="454">
        <f t="shared" si="515"/>
        <v>271.60000000000002</v>
      </c>
      <c r="AS5" s="454">
        <f t="shared" si="515"/>
        <v>271.60000000000002</v>
      </c>
      <c r="AT5" s="454">
        <f t="shared" si="515"/>
        <v>289.2</v>
      </c>
      <c r="AU5" s="454">
        <f t="shared" si="515"/>
        <v>289.2</v>
      </c>
      <c r="AV5" s="454">
        <f t="shared" si="515"/>
        <v>303.60000000000002</v>
      </c>
      <c r="AW5" s="454">
        <f t="shared" si="515"/>
        <v>303.60000000000002</v>
      </c>
      <c r="AX5" s="454">
        <f t="shared" si="515"/>
        <v>303.60000000000002</v>
      </c>
      <c r="AY5" s="454">
        <f t="shared" si="515"/>
        <v>303.60000000000002</v>
      </c>
      <c r="AZ5" s="454">
        <f t="shared" si="515"/>
        <v>303.60000000000002</v>
      </c>
      <c r="BA5" s="454">
        <f t="shared" si="515"/>
        <v>303.60000000000002</v>
      </c>
      <c r="BB5" s="454">
        <f t="shared" si="515"/>
        <v>303.60000000000002</v>
      </c>
      <c r="BC5" s="454">
        <f t="shared" si="515"/>
        <v>303.60000000000002</v>
      </c>
      <c r="BD5" s="454">
        <f t="shared" si="515"/>
        <v>303.60000000000002</v>
      </c>
      <c r="BE5" s="454">
        <f t="shared" si="515"/>
        <v>321.2</v>
      </c>
      <c r="BF5" s="454">
        <f t="shared" si="515"/>
        <v>321.2</v>
      </c>
      <c r="BG5" s="454">
        <f t="shared" si="515"/>
        <v>352.88</v>
      </c>
      <c r="BH5" s="454">
        <f t="shared" si="515"/>
        <v>352.88</v>
      </c>
      <c r="BI5" s="454">
        <f t="shared" si="515"/>
        <v>352.88</v>
      </c>
      <c r="BJ5" s="454">
        <f t="shared" si="515"/>
        <v>352.88</v>
      </c>
      <c r="BK5" s="454">
        <f t="shared" si="515"/>
        <v>352.88</v>
      </c>
      <c r="BL5" s="454">
        <f t="shared" si="515"/>
        <v>352.88</v>
      </c>
      <c r="BM5" s="454">
        <f t="shared" si="515"/>
        <v>352.88</v>
      </c>
      <c r="BN5" s="454">
        <f t="shared" si="515"/>
        <v>352.88</v>
      </c>
      <c r="BO5" s="454">
        <f t="shared" si="515"/>
        <v>352.88</v>
      </c>
      <c r="BP5" s="454">
        <f t="shared" si="515"/>
        <v>403.48</v>
      </c>
      <c r="BQ5" s="454">
        <f t="shared" si="515"/>
        <v>403.48</v>
      </c>
      <c r="BR5" s="454">
        <f t="shared" si="515"/>
        <v>403.48</v>
      </c>
      <c r="BS5" s="454">
        <f t="shared" si="515"/>
        <v>403.48</v>
      </c>
      <c r="BT5" s="454">
        <f t="shared" ref="BT5:EE5" si="516">VLOOKUP(BT4,$C$3:$D$161,2,TRUE)</f>
        <v>422.48</v>
      </c>
      <c r="BU5" s="454">
        <f t="shared" si="516"/>
        <v>422.48</v>
      </c>
      <c r="BV5" s="454">
        <f t="shared" si="516"/>
        <v>422.48</v>
      </c>
      <c r="BW5" s="454">
        <f t="shared" si="516"/>
        <v>422.48</v>
      </c>
      <c r="BX5" s="454">
        <f t="shared" si="516"/>
        <v>460.50400000000002</v>
      </c>
      <c r="BY5" s="454">
        <f t="shared" si="516"/>
        <v>460.50400000000002</v>
      </c>
      <c r="BZ5" s="454">
        <f t="shared" si="516"/>
        <v>460.50400000000002</v>
      </c>
      <c r="CA5" s="454">
        <f t="shared" si="516"/>
        <v>460.50400000000002</v>
      </c>
      <c r="CB5" s="454">
        <f t="shared" si="516"/>
        <v>518.80399999999997</v>
      </c>
      <c r="CC5" s="454">
        <f t="shared" si="516"/>
        <v>518.80399999999997</v>
      </c>
      <c r="CD5" s="454">
        <f t="shared" si="516"/>
        <v>518.80399999999997</v>
      </c>
      <c r="CE5" s="454">
        <f t="shared" si="516"/>
        <v>568.22480000000007</v>
      </c>
      <c r="CF5" s="454">
        <f t="shared" si="516"/>
        <v>568.22480000000007</v>
      </c>
      <c r="CG5" s="454">
        <f t="shared" si="516"/>
        <v>568.22480000000007</v>
      </c>
      <c r="CH5" s="454">
        <f t="shared" si="516"/>
        <v>592.93520000000001</v>
      </c>
      <c r="CI5" s="454">
        <f t="shared" si="516"/>
        <v>592.93520000000001</v>
      </c>
      <c r="CJ5" s="454">
        <f t="shared" si="516"/>
        <v>592.93520000000001</v>
      </c>
      <c r="CK5" s="454">
        <f t="shared" si="516"/>
        <v>592.93520000000001</v>
      </c>
      <c r="CL5" s="454">
        <f t="shared" si="516"/>
        <v>592.93520000000001</v>
      </c>
      <c r="CM5" s="454">
        <f t="shared" si="516"/>
        <v>592.93520000000001</v>
      </c>
      <c r="CN5" s="454">
        <f t="shared" si="516"/>
        <v>644.63519999999994</v>
      </c>
      <c r="CO5" s="454">
        <f t="shared" si="516"/>
        <v>644.63519999999994</v>
      </c>
      <c r="CP5" s="454">
        <f t="shared" si="516"/>
        <v>644.63519999999994</v>
      </c>
      <c r="CQ5" s="454">
        <f t="shared" si="516"/>
        <v>728.4</v>
      </c>
      <c r="CR5" s="454">
        <f t="shared" si="516"/>
        <v>728.4</v>
      </c>
      <c r="CS5" s="454">
        <f t="shared" si="516"/>
        <v>728.4</v>
      </c>
      <c r="CT5" s="454">
        <f t="shared" si="516"/>
        <v>728.4</v>
      </c>
      <c r="CU5" s="454">
        <f t="shared" si="516"/>
        <v>728.4</v>
      </c>
      <c r="CV5" s="454">
        <f t="shared" si="516"/>
        <v>728.4</v>
      </c>
      <c r="CW5" s="454">
        <f t="shared" si="516"/>
        <v>728.4</v>
      </c>
      <c r="CX5" s="454">
        <f t="shared" si="516"/>
        <v>728.4</v>
      </c>
      <c r="CY5" s="454">
        <f t="shared" si="516"/>
        <v>774.6</v>
      </c>
      <c r="CZ5" s="454">
        <f t="shared" si="516"/>
        <v>774.6</v>
      </c>
      <c r="DA5" s="454">
        <f t="shared" si="516"/>
        <v>774.6</v>
      </c>
      <c r="DB5" s="454">
        <f t="shared" si="516"/>
        <v>774.6</v>
      </c>
      <c r="DC5" s="454">
        <f t="shared" si="516"/>
        <v>835.35</v>
      </c>
      <c r="DD5" s="454">
        <f t="shared" si="516"/>
        <v>835.35</v>
      </c>
      <c r="DE5" s="454">
        <f t="shared" si="516"/>
        <v>835.35</v>
      </c>
      <c r="DF5" s="454">
        <f t="shared" si="516"/>
        <v>835.35</v>
      </c>
      <c r="DG5" s="454">
        <f t="shared" si="516"/>
        <v>881.92499999999995</v>
      </c>
      <c r="DH5" s="454">
        <f t="shared" si="516"/>
        <v>881.92499999999995</v>
      </c>
      <c r="DI5" s="454">
        <f t="shared" si="516"/>
        <v>881.92499999999995</v>
      </c>
      <c r="DJ5" s="454">
        <f t="shared" si="516"/>
        <v>881.92499999999995</v>
      </c>
      <c r="DK5" s="454">
        <f t="shared" si="516"/>
        <v>881.92499999999995</v>
      </c>
      <c r="DL5" s="454">
        <f t="shared" si="516"/>
        <v>926.27700000000004</v>
      </c>
      <c r="DM5" s="454">
        <f t="shared" si="516"/>
        <v>926.27700000000004</v>
      </c>
      <c r="DN5" s="454">
        <f t="shared" si="516"/>
        <v>926.27700000000004</v>
      </c>
      <c r="DO5" s="454">
        <f t="shared" si="516"/>
        <v>1028.742</v>
      </c>
      <c r="DP5" s="454">
        <f t="shared" si="516"/>
        <v>1028.742</v>
      </c>
      <c r="DQ5" s="454">
        <f t="shared" si="516"/>
        <v>1028.742</v>
      </c>
      <c r="DR5" s="454">
        <f t="shared" si="516"/>
        <v>1028.742</v>
      </c>
      <c r="DS5" s="454">
        <f t="shared" si="516"/>
        <v>1028.742</v>
      </c>
      <c r="DT5" s="454">
        <f t="shared" si="516"/>
        <v>1028.742</v>
      </c>
      <c r="DU5" s="454">
        <f t="shared" si="516"/>
        <v>1028.742</v>
      </c>
      <c r="DV5" s="454">
        <f t="shared" si="516"/>
        <v>1028.742</v>
      </c>
      <c r="DW5" s="454">
        <f t="shared" si="516"/>
        <v>1028.742</v>
      </c>
      <c r="DX5" s="454">
        <f t="shared" si="516"/>
        <v>1028.742</v>
      </c>
      <c r="DY5" s="454">
        <f t="shared" si="516"/>
        <v>1028.742</v>
      </c>
      <c r="DZ5" s="454">
        <f t="shared" si="516"/>
        <v>1305.23</v>
      </c>
      <c r="EA5" s="454">
        <f t="shared" si="516"/>
        <v>1305.23</v>
      </c>
      <c r="EB5" s="454">
        <f t="shared" si="516"/>
        <v>1305.23</v>
      </c>
      <c r="EC5" s="454">
        <f t="shared" si="516"/>
        <v>1305.23</v>
      </c>
      <c r="ED5" s="454">
        <f t="shared" si="516"/>
        <v>1305.23</v>
      </c>
      <c r="EE5" s="454">
        <f t="shared" si="516"/>
        <v>1305.23</v>
      </c>
      <c r="EF5" s="454">
        <f t="shared" ref="EF5:GQ5" si="517">VLOOKUP(EF4,$C$3:$D$161,2,TRUE)</f>
        <v>1305.23</v>
      </c>
      <c r="EG5" s="454">
        <f t="shared" si="517"/>
        <v>1305.23</v>
      </c>
      <c r="EH5" s="454">
        <f t="shared" si="517"/>
        <v>1305.23</v>
      </c>
      <c r="EI5" s="454">
        <f t="shared" si="517"/>
        <v>1305.23</v>
      </c>
      <c r="EJ5" s="454">
        <f t="shared" si="517"/>
        <v>1305.23</v>
      </c>
      <c r="EK5" s="454">
        <f t="shared" si="517"/>
        <v>1305.23</v>
      </c>
      <c r="EL5" s="454">
        <f t="shared" si="517"/>
        <v>1305.23</v>
      </c>
      <c r="EM5" s="454">
        <f t="shared" si="517"/>
        <v>1484.3</v>
      </c>
      <c r="EN5" s="454">
        <f t="shared" si="517"/>
        <v>1484.3</v>
      </c>
      <c r="EO5" s="454">
        <f t="shared" si="517"/>
        <v>1484.3</v>
      </c>
      <c r="EP5" s="454">
        <f t="shared" si="517"/>
        <v>1484.3</v>
      </c>
      <c r="EQ5" s="454">
        <f t="shared" si="517"/>
        <v>1572.5</v>
      </c>
      <c r="ER5" s="454">
        <f t="shared" si="517"/>
        <v>1572.5</v>
      </c>
      <c r="ES5" s="454">
        <f t="shared" si="517"/>
        <v>1572.5</v>
      </c>
      <c r="ET5" s="454">
        <f t="shared" si="517"/>
        <v>1572.5</v>
      </c>
      <c r="EU5" s="454">
        <f t="shared" si="517"/>
        <v>1572.5</v>
      </c>
      <c r="EV5" s="454">
        <f t="shared" si="517"/>
        <v>1572.5</v>
      </c>
      <c r="EW5" s="454">
        <f t="shared" si="517"/>
        <v>1779.25</v>
      </c>
      <c r="EX5" s="454">
        <f t="shared" si="517"/>
        <v>1779.25</v>
      </c>
      <c r="EY5" s="454">
        <f t="shared" si="517"/>
        <v>1938.89</v>
      </c>
      <c r="EZ5" s="454">
        <f t="shared" si="517"/>
        <v>1938.89</v>
      </c>
      <c r="FA5" s="454">
        <f t="shared" si="517"/>
        <v>1938.89</v>
      </c>
      <c r="FB5" s="454">
        <f t="shared" si="517"/>
        <v>1938.89</v>
      </c>
      <c r="FC5" s="454">
        <f t="shared" si="517"/>
        <v>1938.89</v>
      </c>
      <c r="FD5" s="454">
        <f t="shared" si="517"/>
        <v>1938.89</v>
      </c>
      <c r="FE5" s="454">
        <f t="shared" si="517"/>
        <v>1938.89</v>
      </c>
      <c r="FF5" s="454">
        <f t="shared" si="517"/>
        <v>1938.89</v>
      </c>
      <c r="FG5" s="454">
        <f t="shared" si="517"/>
        <v>1938.89</v>
      </c>
      <c r="FH5" s="454">
        <f t="shared" si="517"/>
        <v>1938.89</v>
      </c>
      <c r="FI5" s="454">
        <f t="shared" si="517"/>
        <v>1938.89</v>
      </c>
      <c r="FJ5" s="454">
        <f t="shared" si="517"/>
        <v>1938.89</v>
      </c>
      <c r="FK5" s="454">
        <f t="shared" si="517"/>
        <v>2243.4699999999998</v>
      </c>
      <c r="FL5" s="454">
        <f t="shared" si="517"/>
        <v>2243.4699999999998</v>
      </c>
      <c r="FM5" s="454">
        <f t="shared" si="517"/>
        <v>2243.4699999999998</v>
      </c>
      <c r="FN5" s="454">
        <f t="shared" si="517"/>
        <v>2243.4699999999998</v>
      </c>
      <c r="FO5" s="454">
        <f t="shared" si="517"/>
        <v>2384.2199999999998</v>
      </c>
      <c r="FP5" s="454">
        <f t="shared" si="517"/>
        <v>2384.2199999999998</v>
      </c>
      <c r="FQ5" s="454">
        <f t="shared" si="517"/>
        <v>2384.2199999999998</v>
      </c>
      <c r="FR5" s="454">
        <f t="shared" si="517"/>
        <v>2384.2199999999998</v>
      </c>
      <c r="FS5" s="454">
        <f t="shared" si="517"/>
        <v>2384.2199999999998</v>
      </c>
      <c r="FT5" s="454">
        <f t="shared" si="517"/>
        <v>2384.2199999999998</v>
      </c>
      <c r="FU5" s="454">
        <f t="shared" si="517"/>
        <v>2384.2199999999998</v>
      </c>
      <c r="FV5" s="454">
        <f t="shared" si="517"/>
        <v>2384.2199999999998</v>
      </c>
      <c r="FW5" s="454">
        <f t="shared" si="517"/>
        <v>2780.45</v>
      </c>
      <c r="FX5" s="454">
        <f t="shared" si="517"/>
        <v>2780.45</v>
      </c>
      <c r="FY5" s="454">
        <f t="shared" si="517"/>
        <v>2780.45</v>
      </c>
      <c r="FZ5" s="454">
        <f t="shared" si="517"/>
        <v>2780.45</v>
      </c>
      <c r="GA5" s="454">
        <f t="shared" si="517"/>
        <v>3037.52</v>
      </c>
      <c r="GB5" s="454">
        <f t="shared" si="517"/>
        <v>3037.52</v>
      </c>
      <c r="GC5" s="454">
        <f t="shared" si="517"/>
        <v>3037.52</v>
      </c>
      <c r="GD5" s="454">
        <f t="shared" si="517"/>
        <v>3037.52</v>
      </c>
      <c r="GE5" s="454">
        <f t="shared" si="517"/>
        <v>3037.52</v>
      </c>
      <c r="GF5" s="454">
        <f t="shared" si="517"/>
        <v>3037.52</v>
      </c>
      <c r="GG5" s="454">
        <f t="shared" si="517"/>
        <v>3037.52</v>
      </c>
      <c r="GH5" s="454">
        <f t="shared" si="517"/>
        <v>3037.52</v>
      </c>
      <c r="GI5" s="454">
        <f t="shared" si="517"/>
        <v>3634.02</v>
      </c>
      <c r="GJ5" s="454">
        <f t="shared" si="517"/>
        <v>3634.02</v>
      </c>
      <c r="GK5" s="454">
        <f t="shared" si="517"/>
        <v>3634.02</v>
      </c>
      <c r="GL5" s="454">
        <f t="shared" si="517"/>
        <v>3634.02</v>
      </c>
      <c r="GM5" s="454">
        <f t="shared" si="517"/>
        <v>3879.73</v>
      </c>
      <c r="GN5" s="454">
        <f t="shared" si="517"/>
        <v>3879.73</v>
      </c>
      <c r="GO5" s="454">
        <f t="shared" si="517"/>
        <v>4150</v>
      </c>
      <c r="GP5" s="454">
        <f t="shared" si="517"/>
        <v>4150</v>
      </c>
      <c r="GQ5" s="454">
        <f t="shared" si="517"/>
        <v>4667.3</v>
      </c>
      <c r="GR5" s="454">
        <f t="shared" ref="GR5:JC5" si="518">VLOOKUP(GR4,$C$3:$D$161,2,TRUE)</f>
        <v>4667.3</v>
      </c>
      <c r="GS5" s="454">
        <f t="shared" si="518"/>
        <v>5648.4</v>
      </c>
      <c r="GT5" s="454">
        <f t="shared" si="518"/>
        <v>5648.4</v>
      </c>
      <c r="GU5" s="454">
        <f t="shared" si="518"/>
        <v>5648.4</v>
      </c>
      <c r="GV5" s="454">
        <f t="shared" si="518"/>
        <v>5648.4</v>
      </c>
      <c r="GW5" s="454">
        <f t="shared" si="518"/>
        <v>5648.4</v>
      </c>
      <c r="GX5" s="454">
        <f t="shared" si="518"/>
        <v>5648.4</v>
      </c>
      <c r="GY5" s="454">
        <f t="shared" si="518"/>
        <v>5648.4</v>
      </c>
      <c r="GZ5" s="454">
        <f t="shared" si="518"/>
        <v>5648.4</v>
      </c>
      <c r="HA5" s="454">
        <f t="shared" si="518"/>
        <v>5648.4</v>
      </c>
      <c r="HB5" s="454">
        <f t="shared" si="518"/>
        <v>6984.11</v>
      </c>
      <c r="HC5" s="454">
        <f t="shared" si="518"/>
        <v>6984.11</v>
      </c>
      <c r="HD5" s="454">
        <f t="shared" si="518"/>
        <v>8097.48</v>
      </c>
      <c r="HE5" s="454">
        <f t="shared" si="518"/>
        <v>8097.48</v>
      </c>
      <c r="HF5" s="454">
        <f t="shared" si="518"/>
        <v>8097.48</v>
      </c>
      <c r="HG5" s="454">
        <f t="shared" si="518"/>
        <v>9221.98</v>
      </c>
      <c r="HH5" s="454">
        <f t="shared" si="518"/>
        <v>9221.98</v>
      </c>
      <c r="HI5" s="454">
        <f t="shared" si="518"/>
        <v>9896.68</v>
      </c>
      <c r="HJ5" s="454">
        <f t="shared" si="518"/>
        <v>9896.68</v>
      </c>
      <c r="HK5" s="454">
        <f t="shared" si="518"/>
        <v>9896.68</v>
      </c>
      <c r="HL5" s="454">
        <f t="shared" si="518"/>
        <v>9896.68</v>
      </c>
      <c r="HM5" s="454">
        <f t="shared" si="518"/>
        <v>16398.18</v>
      </c>
      <c r="HN5" s="454">
        <f t="shared" si="518"/>
        <v>16398.18</v>
      </c>
      <c r="HO5" s="454">
        <f t="shared" si="518"/>
        <v>16398.18</v>
      </c>
      <c r="HP5" s="454">
        <f t="shared" si="518"/>
        <v>16398.18</v>
      </c>
      <c r="HQ5" s="454">
        <f t="shared" si="518"/>
        <v>24852.82</v>
      </c>
      <c r="HR5" s="454">
        <f t="shared" si="518"/>
        <v>24852.82</v>
      </c>
      <c r="HS5" s="454">
        <f t="shared" si="518"/>
        <v>33636.17</v>
      </c>
      <c r="HT5" s="454">
        <f t="shared" si="518"/>
        <v>33636.17</v>
      </c>
      <c r="HU5" s="454">
        <f t="shared" si="518"/>
        <v>33636.17</v>
      </c>
      <c r="HV5" s="454">
        <f t="shared" si="518"/>
        <v>57531.17</v>
      </c>
      <c r="HW5" s="454">
        <f t="shared" si="518"/>
        <v>65056.73</v>
      </c>
      <c r="HX5" s="454">
        <f t="shared" si="518"/>
        <v>65056.73</v>
      </c>
      <c r="HY5" s="454">
        <f t="shared" si="518"/>
        <v>90812.1</v>
      </c>
      <c r="HZ5" s="454">
        <f t="shared" si="518"/>
        <v>90812.1</v>
      </c>
      <c r="IA5" s="454">
        <f t="shared" si="518"/>
        <v>104358.15</v>
      </c>
      <c r="IB5" s="454">
        <f t="shared" si="518"/>
        <v>104358.15</v>
      </c>
      <c r="IC5" s="454">
        <f t="shared" si="518"/>
        <v>148638.15</v>
      </c>
      <c r="ID5" s="454">
        <f t="shared" si="518"/>
        <v>148638.15</v>
      </c>
      <c r="IE5" s="454">
        <f t="shared" si="518"/>
        <v>200021.04</v>
      </c>
      <c r="IF5" s="454">
        <f t="shared" si="518"/>
        <v>200021.04</v>
      </c>
      <c r="IG5" s="454">
        <f t="shared" si="518"/>
        <v>250531.56</v>
      </c>
      <c r="IH5" s="454">
        <f t="shared" si="518"/>
        <v>250531.56</v>
      </c>
      <c r="II5" s="454">
        <f t="shared" si="518"/>
        <v>325544.18</v>
      </c>
      <c r="IJ5" s="454">
        <f t="shared" si="518"/>
        <v>325544.18</v>
      </c>
      <c r="IK5" s="454">
        <f t="shared" si="518"/>
        <v>456000</v>
      </c>
      <c r="IL5" s="454">
        <f t="shared" si="518"/>
        <v>797000</v>
      </c>
      <c r="IM5" s="454">
        <f t="shared" si="518"/>
        <v>797000</v>
      </c>
      <c r="IN5" s="454">
        <f t="shared" si="518"/>
        <v>797000</v>
      </c>
      <c r="IO5" s="454">
        <f t="shared" si="518"/>
        <v>1307646</v>
      </c>
      <c r="IP5" s="454">
        <f t="shared" si="518"/>
        <v>1307646</v>
      </c>
      <c r="IQ5" s="454">
        <f t="shared" si="518"/>
        <v>2555500</v>
      </c>
      <c r="IR5" s="454">
        <f t="shared" si="518"/>
        <v>2555500</v>
      </c>
      <c r="IS5" s="454">
        <f t="shared" si="518"/>
        <v>5196000</v>
      </c>
      <c r="IT5" s="454">
        <f t="shared" si="518"/>
        <v>5196000</v>
      </c>
      <c r="IU5" s="454">
        <f t="shared" si="518"/>
        <v>198000000</v>
      </c>
      <c r="IV5" s="454">
        <f t="shared" si="518"/>
        <v>198000000</v>
      </c>
      <c r="IW5" s="454">
        <f t="shared" si="518"/>
        <v>198000000</v>
      </c>
      <c r="IX5" s="454">
        <f t="shared" si="518"/>
        <v>495000000</v>
      </c>
      <c r="IY5" s="454">
        <f t="shared" si="518"/>
        <v>1980000000</v>
      </c>
      <c r="IZ5" s="454">
        <f t="shared" si="518"/>
        <v>1980000000</v>
      </c>
      <c r="JA5" s="454">
        <f t="shared" si="518"/>
        <v>1980000000</v>
      </c>
      <c r="JB5" s="454">
        <f t="shared" si="518"/>
        <v>1980000000</v>
      </c>
      <c r="JC5" s="454">
        <f t="shared" si="518"/>
        <v>6500000000</v>
      </c>
      <c r="JD5" s="454">
        <f t="shared" ref="JD5:JR5" si="519">VLOOKUP(JD4,$C$3:$D$161,2,TRUE)</f>
        <v>6500000000</v>
      </c>
      <c r="JE5" s="454">
        <f t="shared" si="519"/>
        <v>6500000000</v>
      </c>
      <c r="JF5" s="454">
        <f t="shared" si="519"/>
        <v>6500000000</v>
      </c>
      <c r="JG5" s="454">
        <f t="shared" si="519"/>
        <v>6500000000</v>
      </c>
      <c r="JH5" s="454">
        <f t="shared" si="519"/>
        <v>30000000000</v>
      </c>
      <c r="JI5" s="454">
        <f t="shared" si="519"/>
        <v>30000000000</v>
      </c>
      <c r="JJ5" s="454">
        <f t="shared" si="519"/>
        <v>30000000000</v>
      </c>
      <c r="JK5" s="454">
        <f t="shared" si="519"/>
        <v>45000000000</v>
      </c>
      <c r="JL5" s="454">
        <f t="shared" si="519"/>
        <v>45000000000</v>
      </c>
      <c r="JM5" s="454">
        <f t="shared" si="519"/>
        <v>45000000000</v>
      </c>
      <c r="JN5" s="454">
        <f t="shared" si="519"/>
        <v>45000000000</v>
      </c>
      <c r="JO5" s="454">
        <f t="shared" si="519"/>
        <v>80000000000</v>
      </c>
      <c r="JP5" s="454">
        <f t="shared" si="519"/>
        <v>80000000000</v>
      </c>
      <c r="JQ5" s="454">
        <f t="shared" si="519"/>
        <v>80000000000</v>
      </c>
      <c r="JR5" s="454">
        <f t="shared" si="519"/>
        <v>80000000000</v>
      </c>
      <c r="JS5" s="454">
        <f t="shared" ref="JS5:JY5" si="520">VLOOKUP(JS4,$C$3:$D$161,2,TRUE)</f>
        <v>80000000000</v>
      </c>
      <c r="JT5" s="454">
        <f t="shared" si="520"/>
        <v>80000000000</v>
      </c>
      <c r="JU5" s="454">
        <f t="shared" si="520"/>
        <v>240000000000</v>
      </c>
      <c r="JV5" s="454">
        <f t="shared" si="520"/>
        <v>240000000000</v>
      </c>
      <c r="JW5" s="454">
        <f t="shared" si="520"/>
        <v>240000000000</v>
      </c>
      <c r="JX5" s="454">
        <f t="shared" si="520"/>
        <v>240000000000</v>
      </c>
      <c r="JY5" s="454">
        <f t="shared" si="520"/>
        <v>360000000000</v>
      </c>
      <c r="JZ5" s="454">
        <f t="shared" ref="JZ5:KG5" si="521">VLOOKUP(JZ4,$C$3:$D$161,2,TRUE)</f>
        <v>360000000000</v>
      </c>
      <c r="KA5" s="454">
        <f t="shared" si="521"/>
        <v>1000000000000</v>
      </c>
      <c r="KB5" s="454">
        <f t="shared" si="521"/>
        <v>1000000000000</v>
      </c>
      <c r="KC5" s="454">
        <f t="shared" si="521"/>
        <v>1000000000000</v>
      </c>
      <c r="KD5" s="454">
        <f t="shared" si="521"/>
        <v>1000000000000</v>
      </c>
      <c r="KE5" s="454">
        <f t="shared" si="521"/>
        <v>1000000000000</v>
      </c>
      <c r="KF5" s="454">
        <f t="shared" si="521"/>
        <v>1000000000000</v>
      </c>
      <c r="KG5" s="454">
        <f t="shared" si="521"/>
        <v>0</v>
      </c>
    </row>
    <row r="6" spans="1:300" x14ac:dyDescent="0.15">
      <c r="A6">
        <v>1999</v>
      </c>
      <c r="B6">
        <v>5</v>
      </c>
      <c r="C6" s="46">
        <f t="shared" si="162"/>
        <v>36281</v>
      </c>
      <c r="D6">
        <v>225.6</v>
      </c>
      <c r="EB6" s="45"/>
    </row>
    <row r="7" spans="1:300" x14ac:dyDescent="0.15">
      <c r="A7">
        <v>2000</v>
      </c>
      <c r="B7">
        <v>5</v>
      </c>
      <c r="C7" s="46">
        <f t="shared" si="162"/>
        <v>36647</v>
      </c>
      <c r="D7">
        <v>249.6</v>
      </c>
    </row>
    <row r="8" spans="1:300" x14ac:dyDescent="0.15">
      <c r="A8">
        <v>2000</v>
      </c>
      <c r="B8">
        <v>6</v>
      </c>
      <c r="C8" s="46">
        <f t="shared" si="162"/>
        <v>36678</v>
      </c>
      <c r="D8">
        <v>271.60000000000002</v>
      </c>
    </row>
    <row r="9" spans="1:300" x14ac:dyDescent="0.15">
      <c r="A9">
        <v>2001</v>
      </c>
      <c r="B9">
        <v>4</v>
      </c>
      <c r="C9" s="46">
        <f t="shared" si="162"/>
        <v>36982</v>
      </c>
      <c r="D9">
        <v>289.2</v>
      </c>
    </row>
    <row r="10" spans="1:300" x14ac:dyDescent="0.15">
      <c r="A10">
        <v>2001</v>
      </c>
      <c r="B10">
        <v>6</v>
      </c>
      <c r="C10" s="46">
        <f t="shared" si="162"/>
        <v>37043</v>
      </c>
      <c r="D10">
        <v>303.60000000000002</v>
      </c>
    </row>
    <row r="11" spans="1:300" x14ac:dyDescent="0.15">
      <c r="A11">
        <v>2002</v>
      </c>
      <c r="B11">
        <v>3</v>
      </c>
      <c r="C11" s="46">
        <f t="shared" si="162"/>
        <v>37316</v>
      </c>
      <c r="D11">
        <v>321.2</v>
      </c>
    </row>
    <row r="12" spans="1:300" x14ac:dyDescent="0.15">
      <c r="A12">
        <v>2002</v>
      </c>
      <c r="B12">
        <v>5</v>
      </c>
      <c r="C12" s="46">
        <f t="shared" si="162"/>
        <v>37377</v>
      </c>
      <c r="D12">
        <v>352.88</v>
      </c>
    </row>
    <row r="13" spans="1:300" x14ac:dyDescent="0.15">
      <c r="A13">
        <v>2003</v>
      </c>
      <c r="B13">
        <v>2</v>
      </c>
      <c r="C13" s="46">
        <f t="shared" si="162"/>
        <v>37653</v>
      </c>
      <c r="D13">
        <v>403.48</v>
      </c>
    </row>
    <row r="14" spans="1:300" x14ac:dyDescent="0.15">
      <c r="A14">
        <v>2003</v>
      </c>
      <c r="B14">
        <v>6</v>
      </c>
      <c r="C14" s="46">
        <f t="shared" si="162"/>
        <v>37773</v>
      </c>
      <c r="D14">
        <v>422.48</v>
      </c>
    </row>
    <row r="15" spans="1:300" x14ac:dyDescent="0.15">
      <c r="A15">
        <v>2003</v>
      </c>
      <c r="B15">
        <v>10</v>
      </c>
      <c r="C15" s="46">
        <f t="shared" si="162"/>
        <v>37895</v>
      </c>
      <c r="D15">
        <v>460.50400000000002</v>
      </c>
    </row>
    <row r="16" spans="1:300" x14ac:dyDescent="0.15">
      <c r="A16">
        <v>2004</v>
      </c>
      <c r="B16">
        <v>2</v>
      </c>
      <c r="C16" s="46">
        <f t="shared" si="162"/>
        <v>38018</v>
      </c>
      <c r="D16">
        <v>518.80399999999997</v>
      </c>
    </row>
    <row r="17" spans="1:4" x14ac:dyDescent="0.15">
      <c r="A17">
        <v>2004</v>
      </c>
      <c r="B17">
        <v>5</v>
      </c>
      <c r="C17" s="46">
        <f t="shared" si="162"/>
        <v>38108</v>
      </c>
      <c r="D17">
        <v>568.22480000000007</v>
      </c>
    </row>
    <row r="18" spans="1:4" x14ac:dyDescent="0.15">
      <c r="A18">
        <v>2004</v>
      </c>
      <c r="B18">
        <v>8</v>
      </c>
      <c r="C18" s="46">
        <f t="shared" si="162"/>
        <v>38200</v>
      </c>
      <c r="D18">
        <v>592.93520000000001</v>
      </c>
    </row>
    <row r="19" spans="1:4" x14ac:dyDescent="0.15">
      <c r="A19">
        <v>2005</v>
      </c>
      <c r="B19">
        <v>2</v>
      </c>
      <c r="C19" s="46">
        <f t="shared" si="162"/>
        <v>38384</v>
      </c>
      <c r="D19">
        <v>644.63519999999994</v>
      </c>
    </row>
    <row r="20" spans="1:4" x14ac:dyDescent="0.15">
      <c r="A20">
        <v>2005</v>
      </c>
      <c r="B20">
        <v>5</v>
      </c>
      <c r="C20" s="46">
        <f t="shared" si="162"/>
        <v>38473</v>
      </c>
      <c r="D20">
        <v>728.4</v>
      </c>
    </row>
    <row r="21" spans="1:4" x14ac:dyDescent="0.15">
      <c r="A21">
        <v>2006</v>
      </c>
      <c r="B21">
        <v>1</v>
      </c>
      <c r="C21" s="46">
        <f t="shared" si="162"/>
        <v>38718</v>
      </c>
      <c r="D21">
        <v>774.6</v>
      </c>
    </row>
    <row r="22" spans="1:4" x14ac:dyDescent="0.15">
      <c r="A22">
        <v>2006</v>
      </c>
      <c r="B22">
        <v>5</v>
      </c>
      <c r="C22" s="46">
        <f t="shared" si="162"/>
        <v>38838</v>
      </c>
      <c r="D22">
        <v>835.35</v>
      </c>
    </row>
    <row r="23" spans="1:4" x14ac:dyDescent="0.15">
      <c r="A23">
        <v>2006</v>
      </c>
      <c r="B23">
        <v>9</v>
      </c>
      <c r="C23" s="46">
        <f t="shared" si="162"/>
        <v>38961</v>
      </c>
      <c r="D23">
        <v>881.92499999999995</v>
      </c>
    </row>
    <row r="24" spans="1:4" x14ac:dyDescent="0.15">
      <c r="A24">
        <v>2007</v>
      </c>
      <c r="B24">
        <v>2</v>
      </c>
      <c r="C24" s="46">
        <f t="shared" si="162"/>
        <v>39114</v>
      </c>
      <c r="D24">
        <v>926.27700000000004</v>
      </c>
    </row>
    <row r="25" spans="1:4" x14ac:dyDescent="0.15">
      <c r="A25">
        <v>2007</v>
      </c>
      <c r="B25">
        <v>5</v>
      </c>
      <c r="C25" s="46">
        <f t="shared" si="162"/>
        <v>39203</v>
      </c>
      <c r="D25">
        <v>1028.742</v>
      </c>
    </row>
    <row r="26" spans="1:4" x14ac:dyDescent="0.15">
      <c r="A26">
        <v>2008</v>
      </c>
      <c r="B26">
        <v>4</v>
      </c>
      <c r="C26" s="46">
        <f t="shared" si="162"/>
        <v>39539</v>
      </c>
      <c r="D26">
        <v>1305.23</v>
      </c>
    </row>
    <row r="27" spans="1:4" x14ac:dyDescent="0.15">
      <c r="A27">
        <v>2009</v>
      </c>
      <c r="B27">
        <v>5</v>
      </c>
      <c r="C27" s="46">
        <f t="shared" si="162"/>
        <v>39934</v>
      </c>
      <c r="D27">
        <v>1484.3</v>
      </c>
    </row>
    <row r="28" spans="1:4" x14ac:dyDescent="0.15">
      <c r="A28">
        <v>2009</v>
      </c>
      <c r="B28">
        <v>9</v>
      </c>
      <c r="C28" s="46">
        <f t="shared" si="162"/>
        <v>40057</v>
      </c>
      <c r="D28">
        <v>1572.5</v>
      </c>
    </row>
    <row r="29" spans="1:4" x14ac:dyDescent="0.15">
      <c r="A29">
        <v>2010</v>
      </c>
      <c r="B29">
        <v>3</v>
      </c>
      <c r="C29" s="46">
        <f t="shared" si="162"/>
        <v>40238</v>
      </c>
      <c r="D29">
        <v>1779.25</v>
      </c>
    </row>
    <row r="30" spans="1:4" x14ac:dyDescent="0.15">
      <c r="A30">
        <v>2010</v>
      </c>
      <c r="B30">
        <v>5</v>
      </c>
      <c r="C30" s="46">
        <f t="shared" si="162"/>
        <v>40299</v>
      </c>
      <c r="D30">
        <v>1938.89</v>
      </c>
    </row>
    <row r="31" spans="1:4" x14ac:dyDescent="0.15">
      <c r="A31">
        <v>2011</v>
      </c>
      <c r="B31">
        <v>5</v>
      </c>
      <c r="C31" s="46">
        <f t="shared" si="162"/>
        <v>40664</v>
      </c>
      <c r="D31">
        <v>2243.4699999999998</v>
      </c>
    </row>
    <row r="32" spans="1:4" x14ac:dyDescent="0.15">
      <c r="A32">
        <v>2011</v>
      </c>
      <c r="B32">
        <v>9</v>
      </c>
      <c r="C32" s="46">
        <f t="shared" si="162"/>
        <v>40787</v>
      </c>
      <c r="D32">
        <v>2384.2199999999998</v>
      </c>
    </row>
    <row r="33" spans="1:4" x14ac:dyDescent="0.15">
      <c r="A33">
        <v>2012</v>
      </c>
      <c r="B33">
        <v>5</v>
      </c>
      <c r="C33" s="46">
        <f t="shared" si="162"/>
        <v>41030</v>
      </c>
      <c r="D33">
        <v>2780.45</v>
      </c>
    </row>
    <row r="34" spans="1:4" x14ac:dyDescent="0.15">
      <c r="A34">
        <v>2012</v>
      </c>
      <c r="B34">
        <v>9</v>
      </c>
      <c r="C34" s="46">
        <f t="shared" si="162"/>
        <v>41153</v>
      </c>
      <c r="D34">
        <v>3037.52</v>
      </c>
    </row>
    <row r="35" spans="1:4" x14ac:dyDescent="0.15">
      <c r="A35">
        <v>2013</v>
      </c>
      <c r="B35">
        <v>5</v>
      </c>
      <c r="C35" s="46">
        <f t="shared" ref="C35:C65" si="522">DATE(A35,B35,1)</f>
        <v>41395</v>
      </c>
      <c r="D35">
        <v>3634.02</v>
      </c>
    </row>
    <row r="36" spans="1:4" x14ac:dyDescent="0.15">
      <c r="A36">
        <v>2013</v>
      </c>
      <c r="B36">
        <v>9</v>
      </c>
      <c r="C36" s="46">
        <f t="shared" si="522"/>
        <v>41518</v>
      </c>
      <c r="D36">
        <v>3879.73</v>
      </c>
    </row>
    <row r="37" spans="1:4" x14ac:dyDescent="0.15">
      <c r="A37">
        <v>2013</v>
      </c>
      <c r="B37">
        <v>11</v>
      </c>
      <c r="C37" s="46">
        <f t="shared" si="522"/>
        <v>41579</v>
      </c>
      <c r="D37">
        <v>4150</v>
      </c>
    </row>
    <row r="38" spans="1:4" x14ac:dyDescent="0.15">
      <c r="A38">
        <v>2014</v>
      </c>
      <c r="B38">
        <v>1</v>
      </c>
      <c r="C38" s="46">
        <f t="shared" si="522"/>
        <v>41640</v>
      </c>
      <c r="D38">
        <v>4667.3</v>
      </c>
    </row>
    <row r="39" spans="1:4" x14ac:dyDescent="0.15">
      <c r="A39">
        <v>2014</v>
      </c>
      <c r="B39">
        <v>3</v>
      </c>
      <c r="C39" s="46">
        <f t="shared" si="522"/>
        <v>41699</v>
      </c>
      <c r="D39">
        <v>5648.4</v>
      </c>
    </row>
    <row r="40" spans="1:4" x14ac:dyDescent="0.15">
      <c r="A40">
        <v>2014</v>
      </c>
      <c r="B40">
        <v>12</v>
      </c>
      <c r="C40" s="46">
        <f t="shared" si="522"/>
        <v>41974</v>
      </c>
      <c r="D40">
        <v>6984.11</v>
      </c>
    </row>
    <row r="41" spans="1:4" x14ac:dyDescent="0.15">
      <c r="A41">
        <v>2015</v>
      </c>
      <c r="B41">
        <v>2</v>
      </c>
      <c r="C41" s="46">
        <f t="shared" si="522"/>
        <v>42036</v>
      </c>
      <c r="D41">
        <v>8097.48</v>
      </c>
    </row>
    <row r="42" spans="1:4" x14ac:dyDescent="0.15">
      <c r="A42">
        <v>2015</v>
      </c>
      <c r="B42">
        <v>5</v>
      </c>
      <c r="C42" s="46">
        <f t="shared" si="522"/>
        <v>42125</v>
      </c>
      <c r="D42">
        <v>9221.98</v>
      </c>
    </row>
    <row r="43" spans="1:4" x14ac:dyDescent="0.15">
      <c r="A43">
        <v>2015</v>
      </c>
      <c r="B43">
        <v>7</v>
      </c>
      <c r="C43" s="46">
        <f t="shared" si="522"/>
        <v>42186</v>
      </c>
      <c r="D43">
        <v>9896.68</v>
      </c>
    </row>
    <row r="44" spans="1:4" x14ac:dyDescent="0.15">
      <c r="A44">
        <v>2015</v>
      </c>
      <c r="B44">
        <v>11</v>
      </c>
      <c r="C44" s="46">
        <f t="shared" si="522"/>
        <v>42309</v>
      </c>
      <c r="D44">
        <v>16398.18</v>
      </c>
    </row>
    <row r="45" spans="1:4" x14ac:dyDescent="0.15">
      <c r="A45">
        <v>2016</v>
      </c>
      <c r="B45">
        <v>3</v>
      </c>
      <c r="C45" s="46">
        <f t="shared" si="522"/>
        <v>42430</v>
      </c>
      <c r="D45">
        <v>24852.82</v>
      </c>
    </row>
    <row r="46" spans="1:4" x14ac:dyDescent="0.15">
      <c r="A46">
        <v>2016</v>
      </c>
      <c r="B46">
        <v>5</v>
      </c>
      <c r="C46" s="46">
        <f t="shared" si="522"/>
        <v>42491</v>
      </c>
      <c r="D46">
        <v>33636.17</v>
      </c>
    </row>
    <row r="47" spans="1:4" x14ac:dyDescent="0.15">
      <c r="A47">
        <v>2016</v>
      </c>
      <c r="B47">
        <v>8</v>
      </c>
      <c r="C47" s="46">
        <f t="shared" si="522"/>
        <v>42583</v>
      </c>
      <c r="D47">
        <v>57531.17</v>
      </c>
    </row>
    <row r="48" spans="1:4" x14ac:dyDescent="0.15">
      <c r="A48">
        <v>2016</v>
      </c>
      <c r="B48">
        <v>9</v>
      </c>
      <c r="C48" s="46">
        <f t="shared" si="522"/>
        <v>42614</v>
      </c>
      <c r="D48">
        <v>65056.73</v>
      </c>
    </row>
    <row r="49" spans="1:4" x14ac:dyDescent="0.15">
      <c r="A49">
        <v>2016</v>
      </c>
      <c r="B49">
        <v>11</v>
      </c>
      <c r="C49" s="46">
        <f t="shared" si="522"/>
        <v>42675</v>
      </c>
      <c r="D49">
        <v>90812.1</v>
      </c>
    </row>
    <row r="50" spans="1:4" x14ac:dyDescent="0.15">
      <c r="A50">
        <v>2017</v>
      </c>
      <c r="B50">
        <v>1</v>
      </c>
      <c r="C50" s="46">
        <f t="shared" si="522"/>
        <v>42736</v>
      </c>
      <c r="D50">
        <v>104358.15</v>
      </c>
    </row>
    <row r="51" spans="1:4" x14ac:dyDescent="0.15">
      <c r="A51">
        <v>2017</v>
      </c>
      <c r="B51">
        <v>3</v>
      </c>
      <c r="C51" s="46">
        <f t="shared" si="522"/>
        <v>42795</v>
      </c>
      <c r="D51">
        <v>148638.15</v>
      </c>
    </row>
    <row r="52" spans="1:4" x14ac:dyDescent="0.15">
      <c r="A52">
        <v>2017</v>
      </c>
      <c r="B52">
        <v>5</v>
      </c>
      <c r="C52" s="46">
        <f t="shared" si="522"/>
        <v>42856</v>
      </c>
      <c r="D52">
        <v>200021.04</v>
      </c>
    </row>
    <row r="53" spans="1:4" x14ac:dyDescent="0.15">
      <c r="A53">
        <v>2017</v>
      </c>
      <c r="B53">
        <v>7</v>
      </c>
      <c r="C53" s="46">
        <f t="shared" si="522"/>
        <v>42917</v>
      </c>
      <c r="D53">
        <v>250531.56</v>
      </c>
    </row>
    <row r="54" spans="1:4" x14ac:dyDescent="0.15">
      <c r="A54">
        <v>2017</v>
      </c>
      <c r="B54">
        <v>9</v>
      </c>
      <c r="C54" s="46">
        <f t="shared" si="522"/>
        <v>42979</v>
      </c>
      <c r="D54">
        <v>325544.18</v>
      </c>
    </row>
    <row r="55" spans="1:4" x14ac:dyDescent="0.15">
      <c r="A55">
        <v>2017</v>
      </c>
      <c r="B55">
        <v>11</v>
      </c>
      <c r="C55" s="46">
        <f t="shared" si="522"/>
        <v>43040</v>
      </c>
      <c r="D55">
        <v>456000</v>
      </c>
    </row>
    <row r="56" spans="1:4" x14ac:dyDescent="0.15">
      <c r="A56">
        <v>2017</v>
      </c>
      <c r="B56">
        <v>12</v>
      </c>
      <c r="C56" s="46">
        <f t="shared" si="522"/>
        <v>43070</v>
      </c>
      <c r="D56">
        <v>797000</v>
      </c>
    </row>
    <row r="57" spans="1:4" x14ac:dyDescent="0.15">
      <c r="A57">
        <v>2018</v>
      </c>
      <c r="B57">
        <v>1</v>
      </c>
      <c r="C57" s="46">
        <f t="shared" si="522"/>
        <v>43101</v>
      </c>
      <c r="D57">
        <v>797000</v>
      </c>
    </row>
    <row r="58" spans="1:4" x14ac:dyDescent="0.15">
      <c r="A58">
        <v>2018</v>
      </c>
      <c r="B58">
        <v>2</v>
      </c>
      <c r="C58" s="46">
        <f t="shared" si="522"/>
        <v>43132</v>
      </c>
      <c r="D58">
        <v>797000</v>
      </c>
    </row>
    <row r="59" spans="1:4" x14ac:dyDescent="0.15">
      <c r="A59">
        <v>2018</v>
      </c>
      <c r="B59">
        <v>3</v>
      </c>
      <c r="C59" s="46">
        <f t="shared" si="522"/>
        <v>43160</v>
      </c>
      <c r="D59">
        <v>1307646</v>
      </c>
    </row>
    <row r="60" spans="1:4" x14ac:dyDescent="0.15">
      <c r="A60">
        <v>2018</v>
      </c>
      <c r="B60">
        <v>4</v>
      </c>
      <c r="C60" s="46">
        <f t="shared" si="522"/>
        <v>43191</v>
      </c>
      <c r="D60">
        <v>1307646</v>
      </c>
    </row>
    <row r="61" spans="1:4" x14ac:dyDescent="0.15">
      <c r="A61">
        <v>2018</v>
      </c>
      <c r="B61">
        <v>5</v>
      </c>
      <c r="C61" s="46">
        <f t="shared" si="522"/>
        <v>43221</v>
      </c>
      <c r="D61">
        <v>2555500</v>
      </c>
    </row>
    <row r="62" spans="1:4" x14ac:dyDescent="0.15">
      <c r="A62">
        <v>2018</v>
      </c>
      <c r="B62">
        <v>6</v>
      </c>
      <c r="C62" s="46">
        <f t="shared" si="522"/>
        <v>43252</v>
      </c>
      <c r="D62">
        <v>2555500</v>
      </c>
    </row>
    <row r="63" spans="1:4" x14ac:dyDescent="0.15">
      <c r="A63">
        <v>2018</v>
      </c>
      <c r="B63">
        <v>7</v>
      </c>
      <c r="C63" s="46">
        <f t="shared" si="522"/>
        <v>43282</v>
      </c>
      <c r="D63">
        <v>5196000</v>
      </c>
    </row>
    <row r="64" spans="1:4" x14ac:dyDescent="0.15">
      <c r="A64">
        <v>2018</v>
      </c>
      <c r="B64">
        <v>8</v>
      </c>
      <c r="C64" s="46">
        <f t="shared" si="522"/>
        <v>43313</v>
      </c>
      <c r="D64">
        <v>5196000</v>
      </c>
    </row>
    <row r="65" spans="1:4" x14ac:dyDescent="0.15">
      <c r="A65">
        <v>2018</v>
      </c>
      <c r="B65">
        <v>9</v>
      </c>
      <c r="C65" s="46">
        <f t="shared" si="522"/>
        <v>43344</v>
      </c>
      <c r="D65">
        <v>198000000</v>
      </c>
    </row>
    <row r="66" spans="1:4" x14ac:dyDescent="0.15">
      <c r="A66">
        <v>2018</v>
      </c>
      <c r="B66">
        <v>10</v>
      </c>
      <c r="C66" s="46">
        <f t="shared" ref="C66:C67" si="523">DATE(A66,B66,1)</f>
        <v>43374</v>
      </c>
      <c r="D66">
        <v>198000000</v>
      </c>
    </row>
    <row r="67" spans="1:4" x14ac:dyDescent="0.15">
      <c r="A67">
        <v>2018</v>
      </c>
      <c r="B67">
        <v>11</v>
      </c>
      <c r="C67" s="46">
        <f t="shared" si="523"/>
        <v>43405</v>
      </c>
      <c r="D67">
        <v>198000000</v>
      </c>
    </row>
    <row r="68" spans="1:4" x14ac:dyDescent="0.15">
      <c r="A68">
        <v>2018</v>
      </c>
      <c r="B68">
        <v>12</v>
      </c>
      <c r="C68" s="46">
        <f t="shared" ref="C68:C80" si="524">DATE(A68,B68,1)</f>
        <v>43435</v>
      </c>
      <c r="D68">
        <v>495000000</v>
      </c>
    </row>
    <row r="69" spans="1:4" x14ac:dyDescent="0.15">
      <c r="A69">
        <f>A57+1</f>
        <v>2019</v>
      </c>
      <c r="B69">
        <f>B57</f>
        <v>1</v>
      </c>
      <c r="C69" s="46">
        <f t="shared" si="524"/>
        <v>43466</v>
      </c>
      <c r="D69" s="276">
        <v>1980000000</v>
      </c>
    </row>
    <row r="70" spans="1:4" x14ac:dyDescent="0.15">
      <c r="A70" s="276">
        <f t="shared" ref="A70:A103" si="525">A58+1</f>
        <v>2019</v>
      </c>
      <c r="B70" s="276">
        <f t="shared" ref="B70:B103" si="526">B58</f>
        <v>2</v>
      </c>
      <c r="C70" s="46">
        <f t="shared" si="524"/>
        <v>43497</v>
      </c>
      <c r="D70" s="276">
        <v>1980000000</v>
      </c>
    </row>
    <row r="71" spans="1:4" x14ac:dyDescent="0.15">
      <c r="A71" s="276">
        <f t="shared" si="525"/>
        <v>2019</v>
      </c>
      <c r="B71" s="276">
        <f t="shared" si="526"/>
        <v>3</v>
      </c>
      <c r="C71" s="46">
        <f t="shared" si="524"/>
        <v>43525</v>
      </c>
      <c r="D71" s="276">
        <v>1980000000</v>
      </c>
    </row>
    <row r="72" spans="1:4" x14ac:dyDescent="0.15">
      <c r="A72" s="276">
        <f t="shared" si="525"/>
        <v>2019</v>
      </c>
      <c r="B72" s="276">
        <f t="shared" si="526"/>
        <v>4</v>
      </c>
      <c r="C72" s="46">
        <f t="shared" si="524"/>
        <v>43556</v>
      </c>
      <c r="D72" s="276">
        <v>1980000000</v>
      </c>
    </row>
    <row r="73" spans="1:4" x14ac:dyDescent="0.15">
      <c r="A73" s="276">
        <f t="shared" si="525"/>
        <v>2019</v>
      </c>
      <c r="B73" s="276">
        <f t="shared" si="526"/>
        <v>5</v>
      </c>
      <c r="C73" s="46">
        <f t="shared" si="524"/>
        <v>43586</v>
      </c>
      <c r="D73">
        <v>6500000000</v>
      </c>
    </row>
    <row r="74" spans="1:4" x14ac:dyDescent="0.15">
      <c r="A74" s="276">
        <f t="shared" si="525"/>
        <v>2019</v>
      </c>
      <c r="B74" s="276">
        <f t="shared" si="526"/>
        <v>6</v>
      </c>
      <c r="C74" s="46">
        <f t="shared" si="524"/>
        <v>43617</v>
      </c>
      <c r="D74" s="276">
        <v>6500000000</v>
      </c>
    </row>
    <row r="75" spans="1:4" x14ac:dyDescent="0.15">
      <c r="A75" s="276">
        <f t="shared" si="525"/>
        <v>2019</v>
      </c>
      <c r="B75" s="276">
        <f t="shared" si="526"/>
        <v>7</v>
      </c>
      <c r="C75" s="46">
        <f t="shared" si="524"/>
        <v>43647</v>
      </c>
      <c r="D75" s="276">
        <v>6500000000</v>
      </c>
    </row>
    <row r="76" spans="1:4" x14ac:dyDescent="0.15">
      <c r="A76" s="276">
        <f t="shared" si="525"/>
        <v>2019</v>
      </c>
      <c r="B76" s="276">
        <f t="shared" si="526"/>
        <v>8</v>
      </c>
      <c r="C76" s="46">
        <f t="shared" si="524"/>
        <v>43678</v>
      </c>
      <c r="D76" s="384">
        <v>6500000000</v>
      </c>
    </row>
    <row r="77" spans="1:4" x14ac:dyDescent="0.15">
      <c r="A77" s="276">
        <f t="shared" si="525"/>
        <v>2019</v>
      </c>
      <c r="B77" s="276">
        <f t="shared" si="526"/>
        <v>9</v>
      </c>
      <c r="C77" s="46">
        <f t="shared" si="524"/>
        <v>43709</v>
      </c>
      <c r="D77" s="384">
        <v>6500000000</v>
      </c>
    </row>
    <row r="78" spans="1:4" x14ac:dyDescent="0.15">
      <c r="A78" s="276">
        <f t="shared" si="525"/>
        <v>2019</v>
      </c>
      <c r="B78" s="276">
        <f t="shared" si="526"/>
        <v>10</v>
      </c>
      <c r="C78" s="46">
        <f t="shared" si="524"/>
        <v>43739</v>
      </c>
      <c r="D78" s="384">
        <v>30000000000</v>
      </c>
    </row>
    <row r="79" spans="1:4" x14ac:dyDescent="0.15">
      <c r="A79" s="276">
        <f t="shared" si="525"/>
        <v>2019</v>
      </c>
      <c r="B79" s="276">
        <f t="shared" si="526"/>
        <v>11</v>
      </c>
      <c r="C79" s="46">
        <f t="shared" si="524"/>
        <v>43770</v>
      </c>
      <c r="D79" s="384">
        <v>30000000000</v>
      </c>
    </row>
    <row r="80" spans="1:4" x14ac:dyDescent="0.15">
      <c r="A80" s="276">
        <f t="shared" si="525"/>
        <v>2019</v>
      </c>
      <c r="B80" s="276">
        <f t="shared" si="526"/>
        <v>12</v>
      </c>
      <c r="C80" s="46">
        <f t="shared" si="524"/>
        <v>43800</v>
      </c>
      <c r="D80" s="384">
        <v>30000000000</v>
      </c>
    </row>
    <row r="81" spans="1:4" x14ac:dyDescent="0.15">
      <c r="A81" s="440">
        <f t="shared" si="525"/>
        <v>2020</v>
      </c>
      <c r="B81" s="440">
        <f t="shared" si="526"/>
        <v>1</v>
      </c>
      <c r="C81" s="46">
        <f>DATE(A81,B81,1)</f>
        <v>43831</v>
      </c>
      <c r="D81" s="440">
        <v>45000000000</v>
      </c>
    </row>
    <row r="82" spans="1:4" x14ac:dyDescent="0.15">
      <c r="A82" s="454">
        <f t="shared" si="525"/>
        <v>2020</v>
      </c>
      <c r="B82" s="454">
        <f t="shared" si="526"/>
        <v>2</v>
      </c>
      <c r="C82" s="46">
        <f t="shared" ref="C82:C86" si="527">DATE(A82,B82,1)</f>
        <v>43862</v>
      </c>
      <c r="D82" s="454">
        <v>45000000000</v>
      </c>
    </row>
    <row r="83" spans="1:4" x14ac:dyDescent="0.15">
      <c r="A83" s="454">
        <f t="shared" si="525"/>
        <v>2020</v>
      </c>
      <c r="B83" s="454">
        <f t="shared" si="526"/>
        <v>3</v>
      </c>
      <c r="C83" s="46">
        <f t="shared" si="527"/>
        <v>43891</v>
      </c>
      <c r="D83" s="454">
        <v>45000000000</v>
      </c>
    </row>
    <row r="84" spans="1:4" x14ac:dyDescent="0.15">
      <c r="A84" s="454">
        <f t="shared" si="525"/>
        <v>2020</v>
      </c>
      <c r="B84" s="454">
        <f t="shared" si="526"/>
        <v>4</v>
      </c>
      <c r="C84" s="46">
        <f t="shared" si="527"/>
        <v>43922</v>
      </c>
      <c r="D84" s="454">
        <v>45000000000</v>
      </c>
    </row>
    <row r="85" spans="1:4" x14ac:dyDescent="0.15">
      <c r="A85" s="454">
        <f t="shared" si="525"/>
        <v>2020</v>
      </c>
      <c r="B85" s="454">
        <f t="shared" si="526"/>
        <v>5</v>
      </c>
      <c r="C85" s="46">
        <f t="shared" si="527"/>
        <v>43952</v>
      </c>
      <c r="D85" s="454">
        <v>80000000000</v>
      </c>
    </row>
    <row r="86" spans="1:4" x14ac:dyDescent="0.15">
      <c r="A86" s="454">
        <f t="shared" si="525"/>
        <v>2020</v>
      </c>
      <c r="B86" s="454">
        <f t="shared" si="526"/>
        <v>6</v>
      </c>
      <c r="C86" s="46">
        <f t="shared" si="527"/>
        <v>43983</v>
      </c>
      <c r="D86" s="454">
        <v>80000000000</v>
      </c>
    </row>
    <row r="87" spans="1:4" x14ac:dyDescent="0.15">
      <c r="A87" s="454">
        <f t="shared" si="525"/>
        <v>2020</v>
      </c>
      <c r="B87" s="454">
        <f t="shared" si="526"/>
        <v>7</v>
      </c>
      <c r="C87" s="46">
        <f t="shared" ref="C87:C95" si="528">DATE(A87,B87,1)</f>
        <v>44013</v>
      </c>
      <c r="D87" s="454">
        <v>80000000000</v>
      </c>
    </row>
    <row r="88" spans="1:4" x14ac:dyDescent="0.15">
      <c r="A88" s="454">
        <f t="shared" si="525"/>
        <v>2020</v>
      </c>
      <c r="B88" s="454">
        <f t="shared" si="526"/>
        <v>8</v>
      </c>
      <c r="C88" s="46">
        <f t="shared" si="528"/>
        <v>44044</v>
      </c>
      <c r="D88" s="454">
        <v>80000000000</v>
      </c>
    </row>
    <row r="89" spans="1:4" x14ac:dyDescent="0.15">
      <c r="A89" s="454">
        <f t="shared" si="525"/>
        <v>2020</v>
      </c>
      <c r="B89" s="454">
        <f t="shared" si="526"/>
        <v>9</v>
      </c>
      <c r="C89" s="46">
        <f t="shared" si="528"/>
        <v>44075</v>
      </c>
      <c r="D89" s="454">
        <v>80000000000</v>
      </c>
    </row>
    <row r="90" spans="1:4" x14ac:dyDescent="0.15">
      <c r="A90" s="454">
        <f t="shared" si="525"/>
        <v>2020</v>
      </c>
      <c r="B90" s="454">
        <f t="shared" si="526"/>
        <v>10</v>
      </c>
      <c r="C90" s="46">
        <f t="shared" si="528"/>
        <v>44105</v>
      </c>
      <c r="D90" s="454">
        <v>80000000000</v>
      </c>
    </row>
    <row r="91" spans="1:4" x14ac:dyDescent="0.15">
      <c r="A91" s="454">
        <f t="shared" si="525"/>
        <v>2020</v>
      </c>
      <c r="B91" s="454">
        <f t="shared" si="526"/>
        <v>11</v>
      </c>
      <c r="C91" s="46">
        <f t="shared" si="528"/>
        <v>44136</v>
      </c>
      <c r="D91">
        <f>D90*3</f>
        <v>240000000000</v>
      </c>
    </row>
    <row r="92" spans="1:4" x14ac:dyDescent="0.15">
      <c r="A92" s="454">
        <f t="shared" si="525"/>
        <v>2020</v>
      </c>
      <c r="B92" s="454">
        <f t="shared" si="526"/>
        <v>12</v>
      </c>
      <c r="C92" s="46">
        <f t="shared" si="528"/>
        <v>44166</v>
      </c>
      <c r="D92" s="454">
        <f>D91</f>
        <v>240000000000</v>
      </c>
    </row>
    <row r="93" spans="1:4" x14ac:dyDescent="0.15">
      <c r="A93" s="454">
        <f t="shared" si="525"/>
        <v>2021</v>
      </c>
      <c r="B93" s="454">
        <f t="shared" si="526"/>
        <v>1</v>
      </c>
      <c r="C93" s="46">
        <f t="shared" si="528"/>
        <v>44197</v>
      </c>
      <c r="D93" s="454">
        <f t="shared" ref="D93:D94" si="529">D92</f>
        <v>240000000000</v>
      </c>
    </row>
    <row r="94" spans="1:4" x14ac:dyDescent="0.15">
      <c r="A94" s="454">
        <f t="shared" si="525"/>
        <v>2021</v>
      </c>
      <c r="B94" s="454">
        <f t="shared" si="526"/>
        <v>2</v>
      </c>
      <c r="C94" s="46">
        <f t="shared" si="528"/>
        <v>44228</v>
      </c>
      <c r="D94" s="454">
        <f t="shared" si="529"/>
        <v>240000000000</v>
      </c>
    </row>
    <row r="95" spans="1:4" x14ac:dyDescent="0.15">
      <c r="A95" s="454">
        <f t="shared" si="525"/>
        <v>2021</v>
      </c>
      <c r="B95" s="454">
        <f t="shared" si="526"/>
        <v>3</v>
      </c>
      <c r="C95" s="46">
        <f t="shared" si="528"/>
        <v>44256</v>
      </c>
      <c r="D95" s="454">
        <f>D94*1.5</f>
        <v>360000000000</v>
      </c>
    </row>
    <row r="96" spans="1:4" x14ac:dyDescent="0.15">
      <c r="A96" s="454">
        <f t="shared" si="525"/>
        <v>2021</v>
      </c>
      <c r="B96" s="454">
        <f t="shared" si="526"/>
        <v>4</v>
      </c>
      <c r="C96" s="46">
        <f t="shared" ref="C96:C103" si="530">DATE(A96,B96,1)</f>
        <v>44287</v>
      </c>
      <c r="D96" s="454">
        <f>D95</f>
        <v>360000000000</v>
      </c>
    </row>
    <row r="97" spans="1:4" x14ac:dyDescent="0.15">
      <c r="A97" s="454">
        <f t="shared" si="525"/>
        <v>2021</v>
      </c>
      <c r="B97" s="454">
        <f t="shared" si="526"/>
        <v>5</v>
      </c>
      <c r="C97" s="46">
        <f t="shared" si="530"/>
        <v>44317</v>
      </c>
      <c r="D97" s="454">
        <v>1000000000000</v>
      </c>
    </row>
    <row r="98" spans="1:4" x14ac:dyDescent="0.15">
      <c r="A98" s="454">
        <f t="shared" si="525"/>
        <v>2021</v>
      </c>
      <c r="B98" s="454">
        <f t="shared" si="526"/>
        <v>6</v>
      </c>
      <c r="C98" s="46">
        <f t="shared" si="530"/>
        <v>44348</v>
      </c>
      <c r="D98" s="454">
        <v>1000000000000</v>
      </c>
    </row>
    <row r="99" spans="1:4" x14ac:dyDescent="0.15">
      <c r="A99" s="454">
        <f t="shared" si="525"/>
        <v>2021</v>
      </c>
      <c r="B99" s="454">
        <f t="shared" si="526"/>
        <v>7</v>
      </c>
      <c r="C99" s="46">
        <f t="shared" si="530"/>
        <v>44378</v>
      </c>
      <c r="D99" s="454">
        <v>1000000000000</v>
      </c>
    </row>
    <row r="100" spans="1:4" x14ac:dyDescent="0.15">
      <c r="A100" s="454">
        <f t="shared" si="525"/>
        <v>2021</v>
      </c>
      <c r="B100" s="454">
        <f t="shared" si="526"/>
        <v>8</v>
      </c>
      <c r="C100" s="46">
        <f t="shared" si="530"/>
        <v>44409</v>
      </c>
      <c r="D100" s="454">
        <v>1000000000000</v>
      </c>
    </row>
    <row r="101" spans="1:4" x14ac:dyDescent="0.15">
      <c r="A101" s="454">
        <f t="shared" si="525"/>
        <v>2021</v>
      </c>
      <c r="B101" s="454">
        <f t="shared" si="526"/>
        <v>9</v>
      </c>
      <c r="C101" s="46">
        <f t="shared" si="530"/>
        <v>44440</v>
      </c>
      <c r="D101" s="454">
        <v>1000000000000</v>
      </c>
    </row>
    <row r="102" spans="1:4" x14ac:dyDescent="0.15">
      <c r="A102" s="454">
        <f t="shared" si="525"/>
        <v>2021</v>
      </c>
      <c r="B102" s="454">
        <f t="shared" si="526"/>
        <v>10</v>
      </c>
      <c r="C102" s="46">
        <f t="shared" si="530"/>
        <v>44470</v>
      </c>
      <c r="D102" s="454">
        <v>1000000000000</v>
      </c>
    </row>
    <row r="103" spans="1:4" x14ac:dyDescent="0.15">
      <c r="A103" s="454">
        <f t="shared" si="525"/>
        <v>2021</v>
      </c>
      <c r="B103" s="454">
        <f t="shared" si="526"/>
        <v>11</v>
      </c>
      <c r="C103" s="46">
        <f t="shared" si="530"/>
        <v>44501</v>
      </c>
      <c r="D103" s="454"/>
    </row>
  </sheetData>
  <sortState xmlns:xlrd2="http://schemas.microsoft.com/office/spreadsheetml/2017/richdata2" ref="A3:D65">
    <sortCondition ref="A3:A65"/>
    <sortCondition ref="B3:B65"/>
  </sortState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Monthly</vt:lpstr>
      <vt:lpstr>Weekly</vt:lpstr>
      <vt:lpstr>Daily</vt:lpstr>
      <vt:lpstr>Weekly Raw</vt:lpstr>
      <vt:lpstr>Monthly Raw</vt:lpstr>
      <vt:lpstr>Weekly Data Graphs</vt:lpstr>
      <vt:lpstr>Monthly Data Graphs</vt:lpstr>
      <vt:lpstr>TdC</vt:lpstr>
      <vt:lpstr>SalarioMinimo</vt:lpstr>
    </vt:vector>
  </TitlesOfParts>
  <Company>Banco Central de Venezuela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Banco Central de Venezuela</dc:creator>
  <cp:lastModifiedBy>BYUNG JAE KIM</cp:lastModifiedBy>
  <cp:lastPrinted>2015-12-28T15:15:09Z</cp:lastPrinted>
  <dcterms:created xsi:type="dcterms:W3CDTF">2007-03-02T18:10:57Z</dcterms:created>
  <dcterms:modified xsi:type="dcterms:W3CDTF">2021-11-22T14:08:29Z</dcterms:modified>
</cp:coreProperties>
</file>